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Flsv\1509100_地域医療政策課\003【大】医療計画グループ\003【中】地域医療構想\2025(R7)\004【簿】病床機能報告・外来機能報告(R37末)\30_HP掲載（R6年度データ）\施行\（施行）1病床\"/>
    </mc:Choice>
  </mc:AlternateContent>
  <xr:revisionPtr revIDLastSave="0" documentId="13_ncr:1_{D07B220F-6F77-4383-8F0A-6187D7124B13}" xr6:coauthVersionLast="47" xr6:coauthVersionMax="47" xr10:uidLastSave="{00000000-0000-0000-0000-000000000000}"/>
  <bookViews>
    <workbookView xWindow="-19310" yWindow="-110" windowWidth="19420" windowHeight="10300" firstSheet="6" activeTab="6" xr2:uid="{03F6C217-36DE-499E-87E3-6BE1BADC0002}"/>
  </bookViews>
  <sheets>
    <sheet name="R5病床数" sheetId="18" state="hidden" r:id="rId1"/>
    <sheet name="R5病床の状況" sheetId="28" state="hidden" r:id="rId2"/>
    <sheet name="R5病床の状況 (引き算用に加工)" sheetId="75" state="hidden" r:id="rId3"/>
    <sheet name="R5病院病棟票" sheetId="19" state="hidden" r:id="rId4"/>
    <sheet name="R5診療所票" sheetId="20" state="hidden" r:id="rId5"/>
    <sheet name="R5病床数 (変更箇所黄色)" sheetId="21" state="hidden" r:id="rId6"/>
    <sheet name="R6病床機能報告" sheetId="37" r:id="rId7"/>
    <sheet name="R4病床数" sheetId="2" state="hidden" r:id="rId8"/>
    <sheet name="R4病床の状況" sheetId="3" state="hidden" r:id="rId9"/>
    <sheet name="R4グラフ（県全体）" sheetId="10" state="hidden" r:id="rId10"/>
    <sheet name="R4グラフ（南加賀）" sheetId="11" state="hidden" r:id="rId11"/>
    <sheet name="R4グラフ（石川中央）" sheetId="12" state="hidden" r:id="rId12"/>
    <sheet name="R4グラフ（能登中部）" sheetId="13" state="hidden" r:id="rId13"/>
    <sheet name="R4グラフ（能登北部）" sheetId="14" state="hidden" r:id="rId14"/>
    <sheet name="R4病院病棟票" sheetId="15" state="hidden" r:id="rId15"/>
    <sheet name="R4診療所票" sheetId="16" state="hidden" r:id="rId16"/>
    <sheet name="R4病床数(変更箇所色)" sheetId="17" state="hidden" r:id="rId17"/>
    <sheet name=" R4病棟票確認用  " sheetId="8" state="hidden" r:id="rId18"/>
    <sheet name="R4診療所票確認用" sheetId="6" state="hidden" r:id="rId19"/>
  </sheets>
  <definedNames>
    <definedName name="_xlnm._FilterDatabase" localSheetId="4" hidden="1">'R5診療所票'!$A$9:$KC$65</definedName>
    <definedName name="_xlnm._FilterDatabase" localSheetId="3" hidden="1">'R5病院病棟票'!$A$12:$GU$326</definedName>
    <definedName name="_xlnm._FilterDatabase" localSheetId="2" hidden="1">'R5病床の状況 (引き算用に加工)'!$A$1:$X$325</definedName>
    <definedName name="_xlnm._FilterDatabase" localSheetId="0" hidden="1">'R5病床数'!$CA$2:$CT$151</definedName>
    <definedName name="_xlnm._FilterDatabase" localSheetId="6" hidden="1">'R6病床機能報告'!$A$2:$J$135</definedName>
    <definedName name="_xlnm.Print_Area" localSheetId="6">'R6病床機能報告'!$A$1:$J$135</definedName>
    <definedName name="_xlnm.Print_Titles" localSheetId="6">'R6病床機能報告'!$2:$2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9" i="37" l="1"/>
  <c r="A130" i="37"/>
  <c r="A131" i="37"/>
  <c r="A132" i="37"/>
  <c r="A128" i="37"/>
  <c r="A116" i="37"/>
  <c r="A117" i="37"/>
  <c r="A118" i="37"/>
  <c r="A119" i="37"/>
  <c r="A120" i="37"/>
  <c r="A121" i="37"/>
  <c r="A122" i="37"/>
  <c r="A123" i="37"/>
  <c r="A124" i="37"/>
  <c r="A125" i="37"/>
  <c r="A126" i="37"/>
  <c r="A115"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32" i="37"/>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 i="37"/>
  <c r="M133" i="37" l="1"/>
  <c r="N133" i="37"/>
  <c r="O133" i="37"/>
  <c r="P133" i="37"/>
  <c r="Q133" i="37"/>
  <c r="R133" i="37"/>
  <c r="L133" i="37"/>
  <c r="E133" i="37"/>
  <c r="F133" i="37"/>
  <c r="G133" i="37"/>
  <c r="H133" i="37"/>
  <c r="I133" i="37"/>
  <c r="J133" i="37"/>
  <c r="D133" i="37"/>
  <c r="M127" i="37"/>
  <c r="N127" i="37"/>
  <c r="O127" i="37"/>
  <c r="P127" i="37"/>
  <c r="Q127" i="37"/>
  <c r="R127" i="37"/>
  <c r="L127" i="37"/>
  <c r="E127" i="37"/>
  <c r="F127" i="37"/>
  <c r="G127" i="37"/>
  <c r="H127" i="37"/>
  <c r="I127" i="37"/>
  <c r="J127" i="37"/>
  <c r="D127" i="37"/>
  <c r="M114" i="37"/>
  <c r="N114" i="37"/>
  <c r="O114" i="37"/>
  <c r="P114" i="37"/>
  <c r="Q114" i="37"/>
  <c r="R114" i="37"/>
  <c r="L114" i="37"/>
  <c r="E114" i="37"/>
  <c r="F114" i="37"/>
  <c r="G114" i="37"/>
  <c r="H114" i="37"/>
  <c r="I114" i="37"/>
  <c r="J114" i="37"/>
  <c r="D114" i="37"/>
  <c r="M31" i="37"/>
  <c r="N31" i="37"/>
  <c r="O31" i="37"/>
  <c r="P31" i="37"/>
  <c r="Q31" i="37"/>
  <c r="R31" i="37"/>
  <c r="L31" i="37"/>
  <c r="E31" i="37"/>
  <c r="F31" i="37"/>
  <c r="G31" i="37"/>
  <c r="H31" i="37"/>
  <c r="I31" i="37"/>
  <c r="J31" i="37"/>
  <c r="D31" i="37"/>
  <c r="I135" i="37" l="1"/>
  <c r="H135" i="37"/>
  <c r="G135" i="37"/>
  <c r="F135" i="37"/>
  <c r="E135" i="37"/>
  <c r="L135" i="37"/>
  <c r="R135" i="37"/>
  <c r="Q135" i="37"/>
  <c r="P135" i="37"/>
  <c r="O135" i="37"/>
  <c r="D135" i="37"/>
  <c r="N135" i="37"/>
  <c r="J135" i="37"/>
  <c r="M135" i="37"/>
  <c r="F311" i="75"/>
  <c r="F308" i="75"/>
  <c r="G308" i="75" s="1"/>
  <c r="AB18" i="75"/>
  <c r="AB65" i="75"/>
  <c r="AB125" i="75"/>
  <c r="AB172" i="75"/>
  <c r="AB232" i="75"/>
  <c r="AB273" i="75"/>
  <c r="G45" i="75"/>
  <c r="G25" i="75"/>
  <c r="G31" i="75"/>
  <c r="G37" i="75"/>
  <c r="G38" i="75"/>
  <c r="G49" i="75"/>
  <c r="G122" i="75"/>
  <c r="G124" i="75"/>
  <c r="G126" i="75"/>
  <c r="G128" i="75"/>
  <c r="G138" i="75"/>
  <c r="G142" i="75"/>
  <c r="G150" i="75"/>
  <c r="G151" i="75"/>
  <c r="G153" i="75"/>
  <c r="G170" i="75"/>
  <c r="G310" i="75"/>
  <c r="G181" i="75"/>
  <c r="G184" i="75"/>
  <c r="G127" i="75"/>
  <c r="G196" i="75"/>
  <c r="G194" i="75"/>
  <c r="G197" i="75"/>
  <c r="G201" i="75"/>
  <c r="G206" i="75"/>
  <c r="G212" i="75"/>
  <c r="G261" i="75"/>
  <c r="G223" i="75"/>
  <c r="G222" i="75"/>
  <c r="G228" i="75"/>
  <c r="G234" i="75"/>
  <c r="G237" i="75"/>
  <c r="G238" i="75"/>
  <c r="G240" i="75"/>
  <c r="G254" i="75"/>
  <c r="G253" i="75"/>
  <c r="G260" i="75"/>
  <c r="G311" i="75"/>
  <c r="G312" i="75"/>
  <c r="G302" i="75"/>
  <c r="G301" i="75"/>
  <c r="G300" i="75"/>
  <c r="G299" i="75"/>
  <c r="G294" i="75"/>
  <c r="G288" i="75"/>
  <c r="G286" i="75"/>
  <c r="G284" i="75"/>
  <c r="G283" i="75"/>
  <c r="G282" i="75"/>
  <c r="G276" i="75"/>
  <c r="G274" i="75"/>
  <c r="G270" i="75"/>
  <c r="G266" i="75"/>
  <c r="G264" i="75"/>
  <c r="G257" i="75"/>
  <c r="G251" i="75"/>
  <c r="G250" i="75"/>
  <c r="G221" i="75"/>
  <c r="G219" i="75"/>
  <c r="G204" i="75"/>
  <c r="G203" i="75"/>
  <c r="G188" i="75"/>
  <c r="G180" i="75"/>
  <c r="G177" i="75"/>
  <c r="G176" i="75"/>
  <c r="G174" i="75"/>
  <c r="G164" i="75"/>
  <c r="G163" i="75"/>
  <c r="G162" i="75"/>
  <c r="G160" i="75"/>
  <c r="G158" i="75"/>
  <c r="G157" i="75"/>
  <c r="G156" i="75"/>
  <c r="G136" i="75"/>
  <c r="G135" i="75"/>
  <c r="G134" i="75"/>
  <c r="G125" i="75"/>
  <c r="G118" i="75"/>
  <c r="G116" i="75"/>
  <c r="G115" i="75"/>
  <c r="G113" i="75"/>
  <c r="G111" i="75"/>
  <c r="G104" i="75"/>
  <c r="G103" i="75"/>
  <c r="G101" i="75"/>
  <c r="G99" i="75"/>
  <c r="G94" i="75"/>
  <c r="G91" i="75"/>
  <c r="G90" i="75"/>
  <c r="G89" i="75"/>
  <c r="G87" i="75"/>
  <c r="G86" i="75"/>
  <c r="G82" i="75"/>
  <c r="G79" i="75"/>
  <c r="G78" i="75"/>
  <c r="G75" i="75"/>
  <c r="G69" i="75"/>
  <c r="G66" i="75"/>
  <c r="G64" i="75"/>
  <c r="G61" i="75"/>
  <c r="G57" i="75"/>
  <c r="G55" i="75"/>
  <c r="G54" i="75"/>
  <c r="G52" i="75"/>
  <c r="G40" i="75"/>
  <c r="G36" i="75"/>
  <c r="G32" i="75"/>
  <c r="G30" i="75"/>
  <c r="G26" i="75"/>
  <c r="G22" i="75"/>
  <c r="G18" i="75"/>
  <c r="G17" i="75"/>
  <c r="G11" i="75"/>
  <c r="G10" i="75"/>
  <c r="G9" i="75"/>
  <c r="G8" i="75"/>
  <c r="U340" i="75"/>
  <c r="U320" i="75"/>
  <c r="S320" i="75"/>
  <c r="O320" i="75"/>
  <c r="N320" i="75"/>
  <c r="P320" i="75" s="1"/>
  <c r="M320" i="75"/>
  <c r="L320" i="75"/>
  <c r="K320" i="75"/>
  <c r="J320" i="75"/>
  <c r="V319" i="75"/>
  <c r="R319" i="75"/>
  <c r="Q319" i="75"/>
  <c r="P319" i="75"/>
  <c r="U315" i="75"/>
  <c r="S315" i="75"/>
  <c r="O315" i="75"/>
  <c r="N315" i="75"/>
  <c r="M315" i="75"/>
  <c r="L315" i="75"/>
  <c r="K315" i="75"/>
  <c r="J315" i="75"/>
  <c r="V302" i="75"/>
  <c r="R302" i="75"/>
  <c r="Q302" i="75"/>
  <c r="P302" i="75"/>
  <c r="F302" i="75"/>
  <c r="V303" i="75"/>
  <c r="R303" i="75"/>
  <c r="Q303" i="75"/>
  <c r="P303" i="75"/>
  <c r="F303" i="75"/>
  <c r="G303" i="75" s="1"/>
  <c r="V312" i="75"/>
  <c r="R312" i="75"/>
  <c r="Q312" i="75"/>
  <c r="P312" i="75"/>
  <c r="F312" i="75"/>
  <c r="V305" i="75"/>
  <c r="R305" i="75"/>
  <c r="Q305" i="75"/>
  <c r="P305" i="75"/>
  <c r="F305" i="75"/>
  <c r="G305" i="75" s="1"/>
  <c r="V300" i="75"/>
  <c r="R300" i="75"/>
  <c r="Q300" i="75"/>
  <c r="P300" i="75"/>
  <c r="F300" i="75"/>
  <c r="V304" i="75"/>
  <c r="R304" i="75"/>
  <c r="Q304" i="75"/>
  <c r="P304" i="75"/>
  <c r="F304" i="75"/>
  <c r="G304" i="75" s="1"/>
  <c r="V301" i="75"/>
  <c r="R301" i="75"/>
  <c r="Q301" i="75"/>
  <c r="P301" i="75"/>
  <c r="F301" i="75"/>
  <c r="V299" i="75"/>
  <c r="R299" i="75"/>
  <c r="Q299" i="75"/>
  <c r="P299" i="75"/>
  <c r="F299" i="75"/>
  <c r="V311" i="75"/>
  <c r="R311" i="75"/>
  <c r="Q311" i="75"/>
  <c r="P311" i="75"/>
  <c r="V297" i="75"/>
  <c r="R297" i="75"/>
  <c r="Q297" i="75"/>
  <c r="P297" i="75"/>
  <c r="F297" i="75"/>
  <c r="G297" i="75" s="1"/>
  <c r="V298" i="75"/>
  <c r="R298" i="75"/>
  <c r="Q298" i="75"/>
  <c r="P298" i="75"/>
  <c r="F298" i="75"/>
  <c r="G298" i="75" s="1"/>
  <c r="V296" i="75"/>
  <c r="R296" i="75"/>
  <c r="Q296" i="75"/>
  <c r="P296" i="75"/>
  <c r="F296" i="75"/>
  <c r="G296" i="75" s="1"/>
  <c r="V294" i="75"/>
  <c r="R294" i="75"/>
  <c r="Q294" i="75"/>
  <c r="P294" i="75"/>
  <c r="F294" i="75"/>
  <c r="V291" i="75"/>
  <c r="R291" i="75"/>
  <c r="Q291" i="75"/>
  <c r="P291" i="75"/>
  <c r="F291" i="75"/>
  <c r="G291" i="75" s="1"/>
  <c r="V293" i="75"/>
  <c r="R293" i="75"/>
  <c r="Q293" i="75"/>
  <c r="P293" i="75"/>
  <c r="F293" i="75"/>
  <c r="G293" i="75" s="1"/>
  <c r="V292" i="75"/>
  <c r="R292" i="75"/>
  <c r="Q292" i="75"/>
  <c r="P292" i="75"/>
  <c r="F292" i="75"/>
  <c r="G292" i="75" s="1"/>
  <c r="V295" i="75"/>
  <c r="R295" i="75"/>
  <c r="Q295" i="75"/>
  <c r="P295" i="75"/>
  <c r="F295" i="75"/>
  <c r="G295" i="75" s="1"/>
  <c r="V290" i="75"/>
  <c r="R290" i="75"/>
  <c r="Q290" i="75"/>
  <c r="P290" i="75"/>
  <c r="F290" i="75"/>
  <c r="G290" i="75" s="1"/>
  <c r="V289" i="75"/>
  <c r="R289" i="75"/>
  <c r="Q289" i="75"/>
  <c r="P289" i="75"/>
  <c r="F289" i="75"/>
  <c r="G289" i="75" s="1"/>
  <c r="V288" i="75"/>
  <c r="R288" i="75"/>
  <c r="Q288" i="75"/>
  <c r="P288" i="75"/>
  <c r="F288" i="75"/>
  <c r="V287" i="75"/>
  <c r="R287" i="75"/>
  <c r="Q287" i="75"/>
  <c r="P287" i="75"/>
  <c r="F287" i="75"/>
  <c r="G287" i="75" s="1"/>
  <c r="V286" i="75"/>
  <c r="R286" i="75"/>
  <c r="Q286" i="75"/>
  <c r="P286" i="75"/>
  <c r="F286" i="75"/>
  <c r="V285" i="75"/>
  <c r="R285" i="75"/>
  <c r="Q285" i="75"/>
  <c r="P285" i="75"/>
  <c r="F285" i="75"/>
  <c r="G285" i="75" s="1"/>
  <c r="V284" i="75"/>
  <c r="R284" i="75"/>
  <c r="Q284" i="75"/>
  <c r="P284" i="75"/>
  <c r="F284" i="75"/>
  <c r="V282" i="75"/>
  <c r="R282" i="75"/>
  <c r="Q282" i="75"/>
  <c r="P282" i="75"/>
  <c r="F282" i="75"/>
  <c r="V279" i="75"/>
  <c r="R279" i="75"/>
  <c r="Q279" i="75"/>
  <c r="P279" i="75"/>
  <c r="F279" i="75"/>
  <c r="G279" i="75" s="1"/>
  <c r="V283" i="75"/>
  <c r="R283" i="75"/>
  <c r="Q283" i="75"/>
  <c r="P283" i="75"/>
  <c r="F283" i="75"/>
  <c r="V281" i="75"/>
  <c r="R281" i="75"/>
  <c r="Q281" i="75"/>
  <c r="P281" i="75"/>
  <c r="F281" i="75"/>
  <c r="G281" i="75" s="1"/>
  <c r="V280" i="75"/>
  <c r="R280" i="75"/>
  <c r="Q280" i="75"/>
  <c r="P280" i="75"/>
  <c r="F280" i="75"/>
  <c r="G280" i="75" s="1"/>
  <c r="V273" i="75"/>
  <c r="R273" i="75"/>
  <c r="Q273" i="75"/>
  <c r="P273" i="75"/>
  <c r="F273" i="75"/>
  <c r="G273" i="75" s="1"/>
  <c r="V272" i="75"/>
  <c r="R272" i="75"/>
  <c r="Q272" i="75"/>
  <c r="P272" i="75"/>
  <c r="F272" i="75"/>
  <c r="G272" i="75" s="1"/>
  <c r="V274" i="75"/>
  <c r="R274" i="75"/>
  <c r="Q274" i="75"/>
  <c r="P274" i="75"/>
  <c r="F274" i="75"/>
  <c r="V275" i="75"/>
  <c r="R275" i="75"/>
  <c r="Q275" i="75"/>
  <c r="P275" i="75"/>
  <c r="F275" i="75"/>
  <c r="G275" i="75" s="1"/>
  <c r="V276" i="75"/>
  <c r="R276" i="75"/>
  <c r="Q276" i="75"/>
  <c r="P276" i="75"/>
  <c r="F276" i="75"/>
  <c r="V278" i="75"/>
  <c r="R278" i="75"/>
  <c r="Q278" i="75"/>
  <c r="P278" i="75"/>
  <c r="F278" i="75"/>
  <c r="G278" i="75" s="1"/>
  <c r="V277" i="75"/>
  <c r="R277" i="75"/>
  <c r="Q277" i="75"/>
  <c r="P277" i="75"/>
  <c r="F277" i="75"/>
  <c r="G277" i="75" s="1"/>
  <c r="V270" i="75"/>
  <c r="R270" i="75"/>
  <c r="Q270" i="75"/>
  <c r="P270" i="75"/>
  <c r="F270" i="75"/>
  <c r="V271" i="75"/>
  <c r="R271" i="75"/>
  <c r="Q271" i="75"/>
  <c r="P271" i="75"/>
  <c r="F271" i="75"/>
  <c r="G271" i="75" s="1"/>
  <c r="V268" i="75"/>
  <c r="R268" i="75"/>
  <c r="Q268" i="75"/>
  <c r="P268" i="75"/>
  <c r="F268" i="75"/>
  <c r="G268" i="75" s="1"/>
  <c r="V269" i="75"/>
  <c r="R269" i="75"/>
  <c r="Q269" i="75"/>
  <c r="P269" i="75"/>
  <c r="F269" i="75"/>
  <c r="G269" i="75" s="1"/>
  <c r="V267" i="75"/>
  <c r="R267" i="75"/>
  <c r="Q267" i="75"/>
  <c r="P267" i="75"/>
  <c r="F267" i="75"/>
  <c r="G267" i="75" s="1"/>
  <c r="Q266" i="75"/>
  <c r="P266" i="75"/>
  <c r="F266" i="75"/>
  <c r="Q264" i="75"/>
  <c r="P264" i="75"/>
  <c r="F264" i="75"/>
  <c r="Q263" i="75"/>
  <c r="P263" i="75"/>
  <c r="F263" i="75"/>
  <c r="G263" i="75" s="1"/>
  <c r="Q260" i="75"/>
  <c r="P260" i="75"/>
  <c r="F260" i="75"/>
  <c r="V259" i="75"/>
  <c r="R259" i="75"/>
  <c r="Q259" i="75"/>
  <c r="P259" i="75"/>
  <c r="F259" i="75"/>
  <c r="G259" i="75" s="1"/>
  <c r="V258" i="75"/>
  <c r="R258" i="75"/>
  <c r="Q258" i="75"/>
  <c r="P258" i="75"/>
  <c r="F258" i="75"/>
  <c r="G258" i="75" s="1"/>
  <c r="V257" i="75"/>
  <c r="R257" i="75"/>
  <c r="Q257" i="75"/>
  <c r="P257" i="75"/>
  <c r="F257" i="75"/>
  <c r="V255" i="75"/>
  <c r="R255" i="75"/>
  <c r="Q255" i="75"/>
  <c r="P255" i="75"/>
  <c r="F255" i="75"/>
  <c r="G255" i="75" s="1"/>
  <c r="V256" i="75"/>
  <c r="R256" i="75"/>
  <c r="Q256" i="75"/>
  <c r="P256" i="75"/>
  <c r="F256" i="75"/>
  <c r="G256" i="75" s="1"/>
  <c r="V252" i="75"/>
  <c r="R252" i="75"/>
  <c r="Q252" i="75"/>
  <c r="P252" i="75"/>
  <c r="F252" i="75"/>
  <c r="G252" i="75" s="1"/>
  <c r="V253" i="75"/>
  <c r="R253" i="75"/>
  <c r="Q253" i="75"/>
  <c r="P253" i="75"/>
  <c r="F253" i="75"/>
  <c r="V254" i="75"/>
  <c r="R254" i="75"/>
  <c r="Q254" i="75"/>
  <c r="P254" i="75"/>
  <c r="F254" i="75"/>
  <c r="V251" i="75"/>
  <c r="R251" i="75"/>
  <c r="Q251" i="75"/>
  <c r="P251" i="75"/>
  <c r="F251" i="75"/>
  <c r="V250" i="75"/>
  <c r="R250" i="75"/>
  <c r="Q250" i="75"/>
  <c r="P250" i="75"/>
  <c r="F250" i="75"/>
  <c r="V249" i="75"/>
  <c r="R249" i="75"/>
  <c r="Q249" i="75"/>
  <c r="P249" i="75"/>
  <c r="F249" i="75"/>
  <c r="G249" i="75" s="1"/>
  <c r="R248" i="75"/>
  <c r="Q248" i="75"/>
  <c r="P248" i="75"/>
  <c r="F248" i="75"/>
  <c r="G248" i="75" s="1"/>
  <c r="V241" i="75"/>
  <c r="R241" i="75"/>
  <c r="Q241" i="75"/>
  <c r="P241" i="75"/>
  <c r="F241" i="75"/>
  <c r="G241" i="75" s="1"/>
  <c r="V242" i="75"/>
  <c r="R242" i="75"/>
  <c r="Q242" i="75"/>
  <c r="P242" i="75"/>
  <c r="F242" i="75"/>
  <c r="G242" i="75" s="1"/>
  <c r="V243" i="75"/>
  <c r="R243" i="75"/>
  <c r="Q243" i="75"/>
  <c r="P243" i="75"/>
  <c r="F243" i="75"/>
  <c r="G243" i="75" s="1"/>
  <c r="V244" i="75"/>
  <c r="R244" i="75"/>
  <c r="Q244" i="75"/>
  <c r="P244" i="75"/>
  <c r="F244" i="75"/>
  <c r="G244" i="75" s="1"/>
  <c r="V245" i="75"/>
  <c r="R245" i="75"/>
  <c r="Q245" i="75"/>
  <c r="P245" i="75"/>
  <c r="F245" i="75"/>
  <c r="G245" i="75" s="1"/>
  <c r="V246" i="75"/>
  <c r="R246" i="75"/>
  <c r="Q246" i="75"/>
  <c r="P246" i="75"/>
  <c r="F246" i="75"/>
  <c r="G246" i="75" s="1"/>
  <c r="V247" i="75"/>
  <c r="R247" i="75"/>
  <c r="Q247" i="75"/>
  <c r="P247" i="75"/>
  <c r="F247" i="75"/>
  <c r="G247" i="75" s="1"/>
  <c r="V240" i="75"/>
  <c r="R240" i="75"/>
  <c r="Q240" i="75"/>
  <c r="P240" i="75"/>
  <c r="F240" i="75"/>
  <c r="V239" i="75"/>
  <c r="R239" i="75"/>
  <c r="Q239" i="75"/>
  <c r="P239" i="75"/>
  <c r="F239" i="75"/>
  <c r="G239" i="75" s="1"/>
  <c r="V238" i="75"/>
  <c r="R238" i="75"/>
  <c r="Q238" i="75"/>
  <c r="P238" i="75"/>
  <c r="F238" i="75"/>
  <c r="V237" i="75"/>
  <c r="R237" i="75"/>
  <c r="Q237" i="75"/>
  <c r="P237" i="75"/>
  <c r="F237" i="75"/>
  <c r="V236" i="75"/>
  <c r="R236" i="75"/>
  <c r="Q236" i="75"/>
  <c r="P236" i="75"/>
  <c r="F236" i="75"/>
  <c r="G236" i="75" s="1"/>
  <c r="V235" i="75"/>
  <c r="R235" i="75"/>
  <c r="Q235" i="75"/>
  <c r="P235" i="75"/>
  <c r="F235" i="75"/>
  <c r="G235" i="75" s="1"/>
  <c r="V233" i="75"/>
  <c r="R233" i="75"/>
  <c r="Q233" i="75"/>
  <c r="P233" i="75"/>
  <c r="F233" i="75"/>
  <c r="G233" i="75" s="1"/>
  <c r="V234" i="75"/>
  <c r="R234" i="75"/>
  <c r="Q234" i="75"/>
  <c r="P234" i="75"/>
  <c r="F234" i="75"/>
  <c r="V231" i="75"/>
  <c r="R231" i="75"/>
  <c r="Q231" i="75"/>
  <c r="P231" i="75"/>
  <c r="F231" i="75"/>
  <c r="G231" i="75" s="1"/>
  <c r="V232" i="75"/>
  <c r="R232" i="75"/>
  <c r="Q232" i="75"/>
  <c r="P232" i="75"/>
  <c r="F232" i="75"/>
  <c r="G232" i="75" s="1"/>
  <c r="V230" i="75"/>
  <c r="R230" i="75"/>
  <c r="Q230" i="75"/>
  <c r="P230" i="75"/>
  <c r="F230" i="75"/>
  <c r="G230" i="75" s="1"/>
  <c r="V229" i="75"/>
  <c r="R229" i="75"/>
  <c r="Q229" i="75"/>
  <c r="P229" i="75"/>
  <c r="F229" i="75"/>
  <c r="G229" i="75" s="1"/>
  <c r="V228" i="75"/>
  <c r="R228" i="75"/>
  <c r="Q228" i="75"/>
  <c r="P228" i="75"/>
  <c r="F228" i="75"/>
  <c r="V226" i="75"/>
  <c r="R226" i="75"/>
  <c r="Q226" i="75"/>
  <c r="P226" i="75"/>
  <c r="F226" i="75"/>
  <c r="G226" i="75" s="1"/>
  <c r="V227" i="75"/>
  <c r="R227" i="75"/>
  <c r="Q227" i="75"/>
  <c r="P227" i="75"/>
  <c r="F227" i="75"/>
  <c r="G227" i="75" s="1"/>
  <c r="V225" i="75"/>
  <c r="R225" i="75"/>
  <c r="Q225" i="75"/>
  <c r="P225" i="75"/>
  <c r="F225" i="75"/>
  <c r="G225" i="75" s="1"/>
  <c r="V222" i="75"/>
  <c r="R222" i="75"/>
  <c r="Q222" i="75"/>
  <c r="P222" i="75"/>
  <c r="F222" i="75"/>
  <c r="V223" i="75"/>
  <c r="R223" i="75"/>
  <c r="Q223" i="75"/>
  <c r="P223" i="75"/>
  <c r="F223" i="75"/>
  <c r="V224" i="75"/>
  <c r="R224" i="75"/>
  <c r="Q224" i="75"/>
  <c r="P224" i="75"/>
  <c r="F224" i="75"/>
  <c r="G224" i="75" s="1"/>
  <c r="V261" i="75"/>
  <c r="R261" i="75"/>
  <c r="Q261" i="75"/>
  <c r="P261" i="75"/>
  <c r="F261" i="75"/>
  <c r="V262" i="75"/>
  <c r="R262" i="75"/>
  <c r="Q262" i="75"/>
  <c r="P262" i="75"/>
  <c r="F262" i="75"/>
  <c r="G262" i="75" s="1"/>
  <c r="V221" i="75"/>
  <c r="R221" i="75"/>
  <c r="Q221" i="75"/>
  <c r="P221" i="75"/>
  <c r="F221" i="75"/>
  <c r="V220" i="75"/>
  <c r="R220" i="75"/>
  <c r="Q220" i="75"/>
  <c r="P220" i="75"/>
  <c r="F220" i="75"/>
  <c r="G220" i="75" s="1"/>
  <c r="V216" i="75"/>
  <c r="R216" i="75"/>
  <c r="Q216" i="75"/>
  <c r="P216" i="75"/>
  <c r="F216" i="75"/>
  <c r="G216" i="75" s="1"/>
  <c r="V214" i="75"/>
  <c r="R214" i="75"/>
  <c r="Q214" i="75"/>
  <c r="P214" i="75"/>
  <c r="F214" i="75"/>
  <c r="G214" i="75" s="1"/>
  <c r="V215" i="75"/>
  <c r="R215" i="75"/>
  <c r="Q215" i="75"/>
  <c r="P215" i="75"/>
  <c r="F215" i="75"/>
  <c r="G215" i="75" s="1"/>
  <c r="V219" i="75"/>
  <c r="R219" i="75"/>
  <c r="Q219" i="75"/>
  <c r="P219" i="75"/>
  <c r="F219" i="75"/>
  <c r="V218" i="75"/>
  <c r="R218" i="75"/>
  <c r="Q218" i="75"/>
  <c r="P218" i="75"/>
  <c r="F218" i="75"/>
  <c r="G218" i="75" s="1"/>
  <c r="V217" i="75"/>
  <c r="R217" i="75"/>
  <c r="Q217" i="75"/>
  <c r="P217" i="75"/>
  <c r="F217" i="75"/>
  <c r="G217" i="75" s="1"/>
  <c r="V212" i="75"/>
  <c r="R212" i="75"/>
  <c r="Q212" i="75"/>
  <c r="P212" i="75"/>
  <c r="F212" i="75"/>
  <c r="V213" i="75"/>
  <c r="R213" i="75"/>
  <c r="Q213" i="75"/>
  <c r="P213" i="75"/>
  <c r="F213" i="75"/>
  <c r="G213" i="75" s="1"/>
  <c r="V211" i="75"/>
  <c r="R211" i="75"/>
  <c r="Q211" i="75"/>
  <c r="P211" i="75"/>
  <c r="F211" i="75"/>
  <c r="G211" i="75" s="1"/>
  <c r="V210" i="75"/>
  <c r="R210" i="75"/>
  <c r="Q210" i="75"/>
  <c r="P210" i="75"/>
  <c r="F210" i="75"/>
  <c r="G210" i="75" s="1"/>
  <c r="V209" i="75"/>
  <c r="R209" i="75"/>
  <c r="Q209" i="75"/>
  <c r="P209" i="75"/>
  <c r="F209" i="75"/>
  <c r="G209" i="75" s="1"/>
  <c r="Q208" i="75"/>
  <c r="P208" i="75"/>
  <c r="F208" i="75"/>
  <c r="G208" i="75" s="1"/>
  <c r="V207" i="75"/>
  <c r="R207" i="75"/>
  <c r="Q207" i="75"/>
  <c r="P207" i="75"/>
  <c r="F207" i="75"/>
  <c r="G207" i="75" s="1"/>
  <c r="V206" i="75"/>
  <c r="R206" i="75"/>
  <c r="Q206" i="75"/>
  <c r="P206" i="75"/>
  <c r="F206" i="75"/>
  <c r="V205" i="75"/>
  <c r="R205" i="75"/>
  <c r="Q205" i="75"/>
  <c r="P205" i="75"/>
  <c r="F205" i="75"/>
  <c r="G205" i="75" s="1"/>
  <c r="V204" i="75"/>
  <c r="R204" i="75"/>
  <c r="Q204" i="75"/>
  <c r="P204" i="75"/>
  <c r="F204" i="75"/>
  <c r="V203" i="75"/>
  <c r="R203" i="75"/>
  <c r="Q203" i="75"/>
  <c r="P203" i="75"/>
  <c r="F203" i="75"/>
  <c r="V202" i="75"/>
  <c r="R202" i="75"/>
  <c r="Q202" i="75"/>
  <c r="P202" i="75"/>
  <c r="F202" i="75"/>
  <c r="G202" i="75" s="1"/>
  <c r="V201" i="75"/>
  <c r="R201" i="75"/>
  <c r="Q201" i="75"/>
  <c r="P201" i="75"/>
  <c r="F201" i="75"/>
  <c r="V200" i="75"/>
  <c r="R200" i="75"/>
  <c r="Q200" i="75"/>
  <c r="P200" i="75"/>
  <c r="F200" i="75"/>
  <c r="G200" i="75" s="1"/>
  <c r="V199" i="75"/>
  <c r="R199" i="75"/>
  <c r="Q199" i="75"/>
  <c r="P199" i="75"/>
  <c r="F199" i="75"/>
  <c r="G199" i="75" s="1"/>
  <c r="V197" i="75"/>
  <c r="R197" i="75"/>
  <c r="Q197" i="75"/>
  <c r="P197" i="75"/>
  <c r="F197" i="75"/>
  <c r="V198" i="75"/>
  <c r="R198" i="75"/>
  <c r="Q198" i="75"/>
  <c r="P198" i="75"/>
  <c r="F198" i="75"/>
  <c r="G198" i="75" s="1"/>
  <c r="V194" i="75"/>
  <c r="R194" i="75"/>
  <c r="Q194" i="75"/>
  <c r="P194" i="75"/>
  <c r="F194" i="75"/>
  <c r="V195" i="75"/>
  <c r="R195" i="75"/>
  <c r="Q195" i="75"/>
  <c r="P195" i="75"/>
  <c r="F195" i="75"/>
  <c r="G195" i="75" s="1"/>
  <c r="V196" i="75"/>
  <c r="R196" i="75"/>
  <c r="Q196" i="75"/>
  <c r="P196" i="75"/>
  <c r="F196" i="75"/>
  <c r="V192" i="75"/>
  <c r="R192" i="75"/>
  <c r="Q192" i="75"/>
  <c r="P192" i="75"/>
  <c r="F192" i="75"/>
  <c r="G192" i="75" s="1"/>
  <c r="V193" i="75"/>
  <c r="R193" i="75"/>
  <c r="Q193" i="75"/>
  <c r="P193" i="75"/>
  <c r="F193" i="75"/>
  <c r="G193" i="75" s="1"/>
  <c r="V191" i="75"/>
  <c r="R191" i="75"/>
  <c r="Q191" i="75"/>
  <c r="P191" i="75"/>
  <c r="F191" i="75"/>
  <c r="G191" i="75" s="1"/>
  <c r="V190" i="75"/>
  <c r="R190" i="75"/>
  <c r="Q190" i="75"/>
  <c r="P190" i="75"/>
  <c r="F190" i="75"/>
  <c r="G190" i="75" s="1"/>
  <c r="V188" i="75"/>
  <c r="R188" i="75"/>
  <c r="Q188" i="75"/>
  <c r="P188" i="75"/>
  <c r="F188" i="75"/>
  <c r="V189" i="75"/>
  <c r="R189" i="75"/>
  <c r="Q189" i="75"/>
  <c r="P189" i="75"/>
  <c r="F189" i="75"/>
  <c r="G189" i="75" s="1"/>
  <c r="V187" i="75"/>
  <c r="R187" i="75"/>
  <c r="Q187" i="75"/>
  <c r="P187" i="75"/>
  <c r="F187" i="75"/>
  <c r="G187" i="75" s="1"/>
  <c r="V186" i="75"/>
  <c r="R186" i="75"/>
  <c r="Q186" i="75"/>
  <c r="P186" i="75"/>
  <c r="F186" i="75"/>
  <c r="G186" i="75" s="1"/>
  <c r="V185" i="75"/>
  <c r="R185" i="75"/>
  <c r="Q185" i="75"/>
  <c r="P185" i="75"/>
  <c r="F185" i="75"/>
  <c r="G185" i="75" s="1"/>
  <c r="Q127" i="75"/>
  <c r="P127" i="75"/>
  <c r="F127" i="75"/>
  <c r="Q184" i="75"/>
  <c r="P184" i="75"/>
  <c r="F184" i="75"/>
  <c r="V183" i="75"/>
  <c r="R183" i="75"/>
  <c r="Q183" i="75"/>
  <c r="P183" i="75"/>
  <c r="F183" i="75"/>
  <c r="G183" i="75" s="1"/>
  <c r="V180" i="75"/>
  <c r="R180" i="75"/>
  <c r="Q180" i="75"/>
  <c r="P180" i="75"/>
  <c r="F180" i="75"/>
  <c r="V179" i="75"/>
  <c r="R179" i="75"/>
  <c r="Q179" i="75"/>
  <c r="P179" i="75"/>
  <c r="F179" i="75"/>
  <c r="G179" i="75" s="1"/>
  <c r="V181" i="75"/>
  <c r="R181" i="75"/>
  <c r="Q181" i="75"/>
  <c r="P181" i="75"/>
  <c r="F181" i="75"/>
  <c r="V182" i="75"/>
  <c r="R182" i="75"/>
  <c r="Q182" i="75"/>
  <c r="P182" i="75"/>
  <c r="F182" i="75"/>
  <c r="G182" i="75" s="1"/>
  <c r="V178" i="75"/>
  <c r="R178" i="75"/>
  <c r="Q178" i="75"/>
  <c r="P178" i="75"/>
  <c r="F178" i="75"/>
  <c r="G178" i="75" s="1"/>
  <c r="V310" i="75"/>
  <c r="R310" i="75"/>
  <c r="Q310" i="75"/>
  <c r="P310" i="75"/>
  <c r="F310" i="75"/>
  <c r="V309" i="75"/>
  <c r="R309" i="75"/>
  <c r="Q309" i="75"/>
  <c r="P309" i="75"/>
  <c r="F309" i="75"/>
  <c r="G309" i="75" s="1"/>
  <c r="V177" i="75"/>
  <c r="R177" i="75"/>
  <c r="Q177" i="75"/>
  <c r="P177" i="75"/>
  <c r="F177" i="75"/>
  <c r="Q176" i="75"/>
  <c r="P176" i="75"/>
  <c r="F176" i="75"/>
  <c r="V175" i="75"/>
  <c r="R175" i="75"/>
  <c r="Q175" i="75"/>
  <c r="P175" i="75"/>
  <c r="F175" i="75"/>
  <c r="G175" i="75" s="1"/>
  <c r="V174" i="75"/>
  <c r="R174" i="75"/>
  <c r="Q174" i="75"/>
  <c r="P174" i="75"/>
  <c r="F174" i="75"/>
  <c r="V173" i="75"/>
  <c r="R173" i="75"/>
  <c r="Q173" i="75"/>
  <c r="P173" i="75"/>
  <c r="F173" i="75"/>
  <c r="G173" i="75" s="1"/>
  <c r="V172" i="75"/>
  <c r="R172" i="75"/>
  <c r="Q172" i="75"/>
  <c r="P172" i="75"/>
  <c r="F172" i="75"/>
  <c r="G172" i="75" s="1"/>
  <c r="V171" i="75"/>
  <c r="R171" i="75"/>
  <c r="Q171" i="75"/>
  <c r="P171" i="75"/>
  <c r="F171" i="75"/>
  <c r="G171" i="75" s="1"/>
  <c r="V169" i="75"/>
  <c r="R169" i="75"/>
  <c r="Q169" i="75"/>
  <c r="P169" i="75"/>
  <c r="F169" i="75"/>
  <c r="G169" i="75" s="1"/>
  <c r="V170" i="75"/>
  <c r="R170" i="75"/>
  <c r="Q170" i="75"/>
  <c r="P170" i="75"/>
  <c r="F170" i="75"/>
  <c r="V265" i="75"/>
  <c r="R265" i="75"/>
  <c r="Q265" i="75"/>
  <c r="P265" i="75"/>
  <c r="F265" i="75"/>
  <c r="G265" i="75" s="1"/>
  <c r="V308" i="75"/>
  <c r="R308" i="75"/>
  <c r="Q308" i="75"/>
  <c r="P308" i="75"/>
  <c r="V166" i="75"/>
  <c r="R166" i="75"/>
  <c r="Q166" i="75"/>
  <c r="P166" i="75"/>
  <c r="F166" i="75"/>
  <c r="G166" i="75" s="1"/>
  <c r="V165" i="75"/>
  <c r="R165" i="75"/>
  <c r="Q165" i="75"/>
  <c r="P165" i="75"/>
  <c r="F165" i="75"/>
  <c r="G165" i="75" s="1"/>
  <c r="V164" i="75"/>
  <c r="R164" i="75"/>
  <c r="Q164" i="75"/>
  <c r="P164" i="75"/>
  <c r="F164" i="75"/>
  <c r="V168" i="75"/>
  <c r="R168" i="75"/>
  <c r="Q168" i="75"/>
  <c r="P168" i="75"/>
  <c r="F168" i="75"/>
  <c r="G168" i="75" s="1"/>
  <c r="V167" i="75"/>
  <c r="R167" i="75"/>
  <c r="Q167" i="75"/>
  <c r="P167" i="75"/>
  <c r="F167" i="75"/>
  <c r="G167" i="75" s="1"/>
  <c r="V157" i="75"/>
  <c r="R157" i="75"/>
  <c r="Q157" i="75"/>
  <c r="P157" i="75"/>
  <c r="F157" i="75"/>
  <c r="V163" i="75"/>
  <c r="R163" i="75"/>
  <c r="Q163" i="75"/>
  <c r="P163" i="75"/>
  <c r="F163" i="75"/>
  <c r="V162" i="75"/>
  <c r="R162" i="75"/>
  <c r="Q162" i="75"/>
  <c r="P162" i="75"/>
  <c r="F162" i="75"/>
  <c r="V161" i="75"/>
  <c r="R161" i="75"/>
  <c r="Q161" i="75"/>
  <c r="P161" i="75"/>
  <c r="F161" i="75"/>
  <c r="G161" i="75" s="1"/>
  <c r="V160" i="75"/>
  <c r="R160" i="75"/>
  <c r="Q160" i="75"/>
  <c r="P160" i="75"/>
  <c r="F160" i="75"/>
  <c r="V159" i="75"/>
  <c r="R159" i="75"/>
  <c r="Q159" i="75"/>
  <c r="P159" i="75"/>
  <c r="F159" i="75"/>
  <c r="G159" i="75" s="1"/>
  <c r="V158" i="75"/>
  <c r="R158" i="75"/>
  <c r="Q158" i="75"/>
  <c r="P158" i="75"/>
  <c r="F158" i="75"/>
  <c r="V156" i="75"/>
  <c r="R156" i="75"/>
  <c r="Q156" i="75"/>
  <c r="P156" i="75"/>
  <c r="F156" i="75"/>
  <c r="V152" i="75"/>
  <c r="R152" i="75"/>
  <c r="Q152" i="75"/>
  <c r="P152" i="75"/>
  <c r="F152" i="75"/>
  <c r="G152" i="75" s="1"/>
  <c r="V153" i="75"/>
  <c r="R153" i="75"/>
  <c r="Q153" i="75"/>
  <c r="P153" i="75"/>
  <c r="F153" i="75"/>
  <c r="V154" i="75"/>
  <c r="R154" i="75"/>
  <c r="Q154" i="75"/>
  <c r="P154" i="75"/>
  <c r="F154" i="75"/>
  <c r="G154" i="75" s="1"/>
  <c r="V151" i="75"/>
  <c r="R151" i="75"/>
  <c r="Q151" i="75"/>
  <c r="P151" i="75"/>
  <c r="F151" i="75"/>
  <c r="V147" i="75"/>
  <c r="R147" i="75"/>
  <c r="Q147" i="75"/>
  <c r="P147" i="75"/>
  <c r="F147" i="75"/>
  <c r="G147" i="75" s="1"/>
  <c r="V148" i="75"/>
  <c r="R148" i="75"/>
  <c r="Q148" i="75"/>
  <c r="P148" i="75"/>
  <c r="F148" i="75"/>
  <c r="G148" i="75" s="1"/>
  <c r="V150" i="75"/>
  <c r="R150" i="75"/>
  <c r="Q150" i="75"/>
  <c r="P150" i="75"/>
  <c r="F150" i="75"/>
  <c r="V149" i="75"/>
  <c r="R149" i="75"/>
  <c r="Q149" i="75"/>
  <c r="P149" i="75"/>
  <c r="F149" i="75"/>
  <c r="G149" i="75" s="1"/>
  <c r="V142" i="75"/>
  <c r="R142" i="75"/>
  <c r="Q142" i="75"/>
  <c r="P142" i="75"/>
  <c r="F142" i="75"/>
  <c r="V146" i="75"/>
  <c r="R146" i="75"/>
  <c r="Q146" i="75"/>
  <c r="P146" i="75"/>
  <c r="F146" i="75"/>
  <c r="G146" i="75" s="1"/>
  <c r="V145" i="75"/>
  <c r="R145" i="75"/>
  <c r="Q145" i="75"/>
  <c r="P145" i="75"/>
  <c r="F145" i="75"/>
  <c r="G145" i="75" s="1"/>
  <c r="V144" i="75"/>
  <c r="R144" i="75"/>
  <c r="Q144" i="75"/>
  <c r="P144" i="75"/>
  <c r="F144" i="75"/>
  <c r="G144" i="75" s="1"/>
  <c r="V143" i="75"/>
  <c r="R143" i="75"/>
  <c r="Q143" i="75"/>
  <c r="P143" i="75"/>
  <c r="F143" i="75"/>
  <c r="G143" i="75" s="1"/>
  <c r="V141" i="75"/>
  <c r="R141" i="75"/>
  <c r="Q141" i="75"/>
  <c r="P141" i="75"/>
  <c r="F141" i="75"/>
  <c r="G141" i="75" s="1"/>
  <c r="V140" i="75"/>
  <c r="R140" i="75"/>
  <c r="Q140" i="75"/>
  <c r="P140" i="75"/>
  <c r="F140" i="75"/>
  <c r="G140" i="75" s="1"/>
  <c r="V138" i="75"/>
  <c r="R138" i="75"/>
  <c r="Q138" i="75"/>
  <c r="P138" i="75"/>
  <c r="F138" i="75"/>
  <c r="V139" i="75"/>
  <c r="R139" i="75"/>
  <c r="Q139" i="75"/>
  <c r="P139" i="75"/>
  <c r="F139" i="75"/>
  <c r="G139" i="75" s="1"/>
  <c r="V135" i="75"/>
  <c r="R135" i="75"/>
  <c r="Q135" i="75"/>
  <c r="P135" i="75"/>
  <c r="F135" i="75"/>
  <c r="V137" i="75"/>
  <c r="R137" i="75"/>
  <c r="Q137" i="75"/>
  <c r="P137" i="75"/>
  <c r="F137" i="75"/>
  <c r="G137" i="75" s="1"/>
  <c r="V136" i="75"/>
  <c r="R136" i="75"/>
  <c r="Q136" i="75"/>
  <c r="P136" i="75"/>
  <c r="F136" i="75"/>
  <c r="V134" i="75"/>
  <c r="R134" i="75"/>
  <c r="Q134" i="75"/>
  <c r="P134" i="75"/>
  <c r="F134" i="75"/>
  <c r="V132" i="75"/>
  <c r="R132" i="75"/>
  <c r="Q132" i="75"/>
  <c r="P132" i="75"/>
  <c r="F132" i="75"/>
  <c r="G132" i="75" s="1"/>
  <c r="V131" i="75"/>
  <c r="R131" i="75"/>
  <c r="Q131" i="75"/>
  <c r="P131" i="75"/>
  <c r="F131" i="75"/>
  <c r="G131" i="75" s="1"/>
  <c r="V130" i="75"/>
  <c r="R130" i="75"/>
  <c r="Q130" i="75"/>
  <c r="P130" i="75"/>
  <c r="F130" i="75"/>
  <c r="G130" i="75" s="1"/>
  <c r="V133" i="75"/>
  <c r="R133" i="75"/>
  <c r="Q133" i="75"/>
  <c r="P133" i="75"/>
  <c r="F133" i="75"/>
  <c r="G133" i="75" s="1"/>
  <c r="V128" i="75"/>
  <c r="R128" i="75"/>
  <c r="Q128" i="75"/>
  <c r="P128" i="75"/>
  <c r="F128" i="75"/>
  <c r="V129" i="75"/>
  <c r="R129" i="75"/>
  <c r="Q129" i="75"/>
  <c r="P129" i="75"/>
  <c r="F129" i="75"/>
  <c r="G129" i="75" s="1"/>
  <c r="Q126" i="75"/>
  <c r="P126" i="75"/>
  <c r="F126" i="75"/>
  <c r="V125" i="75"/>
  <c r="R125" i="75"/>
  <c r="Q125" i="75"/>
  <c r="P125" i="75"/>
  <c r="F125" i="75"/>
  <c r="V155" i="75"/>
  <c r="R155" i="75"/>
  <c r="Q155" i="75"/>
  <c r="P155" i="75"/>
  <c r="F155" i="75"/>
  <c r="G155" i="75" s="1"/>
  <c r="V124" i="75"/>
  <c r="R124" i="75"/>
  <c r="Q124" i="75"/>
  <c r="P124" i="75"/>
  <c r="F124" i="75"/>
  <c r="V123" i="75"/>
  <c r="R123" i="75"/>
  <c r="Q123" i="75"/>
  <c r="P123" i="75"/>
  <c r="F123" i="75"/>
  <c r="G123" i="75" s="1"/>
  <c r="V122" i="75"/>
  <c r="R122" i="75"/>
  <c r="Q122" i="75"/>
  <c r="P122" i="75"/>
  <c r="F122" i="75"/>
  <c r="V307" i="75"/>
  <c r="R307" i="75"/>
  <c r="Q307" i="75"/>
  <c r="P307" i="75"/>
  <c r="F307" i="75"/>
  <c r="G307" i="75" s="1"/>
  <c r="V121" i="75"/>
  <c r="R121" i="75"/>
  <c r="Q121" i="75"/>
  <c r="P121" i="75"/>
  <c r="F121" i="75"/>
  <c r="G121" i="75" s="1"/>
  <c r="V120" i="75"/>
  <c r="R120" i="75"/>
  <c r="Q120" i="75"/>
  <c r="P120" i="75"/>
  <c r="F120" i="75"/>
  <c r="G120" i="75" s="1"/>
  <c r="V119" i="75"/>
  <c r="R119" i="75"/>
  <c r="Q119" i="75"/>
  <c r="P119" i="75"/>
  <c r="F119" i="75"/>
  <c r="G119" i="75" s="1"/>
  <c r="V118" i="75"/>
  <c r="R118" i="75"/>
  <c r="Q118" i="75"/>
  <c r="P118" i="75"/>
  <c r="F118" i="75"/>
  <c r="V117" i="75"/>
  <c r="R117" i="75"/>
  <c r="Q117" i="75"/>
  <c r="P117" i="75"/>
  <c r="F117" i="75"/>
  <c r="G117" i="75" s="1"/>
  <c r="V116" i="75"/>
  <c r="R116" i="75"/>
  <c r="Q116" i="75"/>
  <c r="P116" i="75"/>
  <c r="F116" i="75"/>
  <c r="V115" i="75"/>
  <c r="R115" i="75"/>
  <c r="Q115" i="75"/>
  <c r="P115" i="75"/>
  <c r="F115" i="75"/>
  <c r="V114" i="75"/>
  <c r="R114" i="75"/>
  <c r="Q114" i="75"/>
  <c r="P114" i="75"/>
  <c r="F114" i="75"/>
  <c r="G114" i="75" s="1"/>
  <c r="V113" i="75"/>
  <c r="R113" i="75"/>
  <c r="Q113" i="75"/>
  <c r="P113" i="75"/>
  <c r="F113" i="75"/>
  <c r="V112" i="75"/>
  <c r="R112" i="75"/>
  <c r="Q112" i="75"/>
  <c r="P112" i="75"/>
  <c r="F112" i="75"/>
  <c r="G112" i="75" s="1"/>
  <c r="V111" i="75"/>
  <c r="R111" i="75"/>
  <c r="Q111" i="75"/>
  <c r="P111" i="75"/>
  <c r="F111" i="75"/>
  <c r="V110" i="75"/>
  <c r="R110" i="75"/>
  <c r="Q110" i="75"/>
  <c r="P110" i="75"/>
  <c r="F110" i="75"/>
  <c r="G110" i="75" s="1"/>
  <c r="V109" i="75"/>
  <c r="R109" i="75"/>
  <c r="Q109" i="75"/>
  <c r="P109" i="75"/>
  <c r="F109" i="75"/>
  <c r="G109" i="75" s="1"/>
  <c r="V108" i="75"/>
  <c r="R108" i="75"/>
  <c r="Q108" i="75"/>
  <c r="P108" i="75"/>
  <c r="F108" i="75"/>
  <c r="G108" i="75" s="1"/>
  <c r="V107" i="75"/>
  <c r="R107" i="75"/>
  <c r="Q107" i="75"/>
  <c r="P107" i="75"/>
  <c r="F107" i="75"/>
  <c r="G107" i="75" s="1"/>
  <c r="V103" i="75"/>
  <c r="R103" i="75"/>
  <c r="Q103" i="75"/>
  <c r="P103" i="75"/>
  <c r="F103" i="75"/>
  <c r="V106" i="75"/>
  <c r="R106" i="75"/>
  <c r="Q106" i="75"/>
  <c r="P106" i="75"/>
  <c r="F106" i="75"/>
  <c r="G106" i="75" s="1"/>
  <c r="V105" i="75"/>
  <c r="R105" i="75"/>
  <c r="Q105" i="75"/>
  <c r="P105" i="75"/>
  <c r="F105" i="75"/>
  <c r="G105" i="75" s="1"/>
  <c r="V104" i="75"/>
  <c r="R104" i="75"/>
  <c r="Q104" i="75"/>
  <c r="P104" i="75"/>
  <c r="F104" i="75"/>
  <c r="V102" i="75"/>
  <c r="R102" i="75"/>
  <c r="Q102" i="75"/>
  <c r="P102" i="75"/>
  <c r="F102" i="75"/>
  <c r="G102" i="75" s="1"/>
  <c r="V101" i="75"/>
  <c r="R101" i="75"/>
  <c r="Q101" i="75"/>
  <c r="P101" i="75"/>
  <c r="F101" i="75"/>
  <c r="V100" i="75"/>
  <c r="R100" i="75"/>
  <c r="Q100" i="75"/>
  <c r="P100" i="75"/>
  <c r="F100" i="75"/>
  <c r="G100" i="75" s="1"/>
  <c r="V99" i="75"/>
  <c r="R99" i="75"/>
  <c r="Q99" i="75"/>
  <c r="P99" i="75"/>
  <c r="F99" i="75"/>
  <c r="V98" i="75"/>
  <c r="R98" i="75"/>
  <c r="Q98" i="75"/>
  <c r="P98" i="75"/>
  <c r="F98" i="75"/>
  <c r="G98" i="75" s="1"/>
  <c r="V97" i="75"/>
  <c r="R97" i="75"/>
  <c r="Q97" i="75"/>
  <c r="P97" i="75"/>
  <c r="F97" i="75"/>
  <c r="G97" i="75" s="1"/>
  <c r="V96" i="75"/>
  <c r="R96" i="75"/>
  <c r="Q96" i="75"/>
  <c r="P96" i="75"/>
  <c r="F96" i="75"/>
  <c r="G96" i="75" s="1"/>
  <c r="V95" i="75"/>
  <c r="R95" i="75"/>
  <c r="Q95" i="75"/>
  <c r="P95" i="75"/>
  <c r="F95" i="75"/>
  <c r="G95" i="75" s="1"/>
  <c r="V94" i="75"/>
  <c r="R94" i="75"/>
  <c r="Q94" i="75"/>
  <c r="P94" i="75"/>
  <c r="F94" i="75"/>
  <c r="V93" i="75"/>
  <c r="R93" i="75"/>
  <c r="Q93" i="75"/>
  <c r="P93" i="75"/>
  <c r="F93" i="75"/>
  <c r="G93" i="75" s="1"/>
  <c r="V50" i="75"/>
  <c r="R50" i="75"/>
  <c r="Q50" i="75"/>
  <c r="P50" i="75"/>
  <c r="F50" i="75"/>
  <c r="G50" i="75" s="1"/>
  <c r="V86" i="75"/>
  <c r="R86" i="75"/>
  <c r="Q86" i="75"/>
  <c r="P86" i="75"/>
  <c r="F86" i="75"/>
  <c r="V85" i="75"/>
  <c r="R85" i="75"/>
  <c r="Q85" i="75"/>
  <c r="P85" i="75"/>
  <c r="F85" i="75"/>
  <c r="G85" i="75" s="1"/>
  <c r="V84" i="75"/>
  <c r="R84" i="75"/>
  <c r="Q84" i="75"/>
  <c r="P84" i="75"/>
  <c r="F84" i="75"/>
  <c r="G84" i="75" s="1"/>
  <c r="V83" i="75"/>
  <c r="R83" i="75"/>
  <c r="Q83" i="75"/>
  <c r="P83" i="75"/>
  <c r="F83" i="75"/>
  <c r="G83" i="75" s="1"/>
  <c r="V82" i="75"/>
  <c r="R82" i="75"/>
  <c r="Q82" i="75"/>
  <c r="P82" i="75"/>
  <c r="F82" i="75"/>
  <c r="V81" i="75"/>
  <c r="R81" i="75"/>
  <c r="Q81" i="75"/>
  <c r="P81" i="75"/>
  <c r="F81" i="75"/>
  <c r="G81" i="75" s="1"/>
  <c r="V80" i="75"/>
  <c r="R80" i="75"/>
  <c r="Q80" i="75"/>
  <c r="P80" i="75"/>
  <c r="F80" i="75"/>
  <c r="G80" i="75" s="1"/>
  <c r="V79" i="75"/>
  <c r="R79" i="75"/>
  <c r="Q79" i="75"/>
  <c r="P79" i="75"/>
  <c r="F79" i="75"/>
  <c r="V78" i="75"/>
  <c r="R78" i="75"/>
  <c r="Q78" i="75"/>
  <c r="P78" i="75"/>
  <c r="F78" i="75"/>
  <c r="V87" i="75"/>
  <c r="R87" i="75"/>
  <c r="Q87" i="75"/>
  <c r="P87" i="75"/>
  <c r="F87" i="75"/>
  <c r="V88" i="75"/>
  <c r="R88" i="75"/>
  <c r="Q88" i="75"/>
  <c r="P88" i="75"/>
  <c r="F88" i="75"/>
  <c r="G88" i="75" s="1"/>
  <c r="V89" i="75"/>
  <c r="R89" i="75"/>
  <c r="Q89" i="75"/>
  <c r="P89" i="75"/>
  <c r="F89" i="75"/>
  <c r="V90" i="75"/>
  <c r="R90" i="75"/>
  <c r="Q90" i="75"/>
  <c r="P90" i="75"/>
  <c r="F90" i="75"/>
  <c r="V92" i="75"/>
  <c r="R92" i="75"/>
  <c r="Q92" i="75"/>
  <c r="P92" i="75"/>
  <c r="F92" i="75"/>
  <c r="G92" i="75" s="1"/>
  <c r="V91" i="75"/>
  <c r="R91" i="75"/>
  <c r="Q91" i="75"/>
  <c r="P91" i="75"/>
  <c r="F91" i="75"/>
  <c r="V77" i="75"/>
  <c r="R77" i="75"/>
  <c r="Q77" i="75"/>
  <c r="P77" i="75"/>
  <c r="F77" i="75"/>
  <c r="G77" i="75" s="1"/>
  <c r="Q76" i="75"/>
  <c r="P76" i="75"/>
  <c r="F76" i="75"/>
  <c r="G76" i="75" s="1"/>
  <c r="V75" i="75"/>
  <c r="R75" i="75"/>
  <c r="Q75" i="75"/>
  <c r="P75" i="75"/>
  <c r="F75" i="75"/>
  <c r="V74" i="75"/>
  <c r="R74" i="75"/>
  <c r="Q74" i="75"/>
  <c r="P74" i="75"/>
  <c r="F74" i="75"/>
  <c r="G74" i="75" s="1"/>
  <c r="V306" i="75"/>
  <c r="R306" i="75"/>
  <c r="Q306" i="75"/>
  <c r="P306" i="75"/>
  <c r="F306" i="75"/>
  <c r="G306" i="75" s="1"/>
  <c r="V73" i="75"/>
  <c r="R73" i="75"/>
  <c r="Q73" i="75"/>
  <c r="P73" i="75"/>
  <c r="F73" i="75"/>
  <c r="G73" i="75" s="1"/>
  <c r="V72" i="75"/>
  <c r="R72" i="75"/>
  <c r="Q72" i="75"/>
  <c r="P72" i="75"/>
  <c r="F72" i="75"/>
  <c r="G72" i="75" s="1"/>
  <c r="V71" i="75"/>
  <c r="R71" i="75"/>
  <c r="Q71" i="75"/>
  <c r="P71" i="75"/>
  <c r="F71" i="75"/>
  <c r="G71" i="75" s="1"/>
  <c r="V53" i="75"/>
  <c r="R53" i="75"/>
  <c r="Q53" i="75"/>
  <c r="P53" i="75"/>
  <c r="F53" i="75"/>
  <c r="G53" i="75" s="1"/>
  <c r="V52" i="75"/>
  <c r="R52" i="75"/>
  <c r="Q52" i="75"/>
  <c r="P52" i="75"/>
  <c r="F52" i="75"/>
  <c r="V51" i="75"/>
  <c r="R51" i="75"/>
  <c r="Q51" i="75"/>
  <c r="P51" i="75"/>
  <c r="F51" i="75"/>
  <c r="G51" i="75" s="1"/>
  <c r="V64" i="75"/>
  <c r="R64" i="75"/>
  <c r="Q64" i="75"/>
  <c r="P64" i="75"/>
  <c r="F64" i="75"/>
  <c r="V67" i="75"/>
  <c r="R67" i="75"/>
  <c r="Q67" i="75"/>
  <c r="P67" i="75"/>
  <c r="F67" i="75"/>
  <c r="G67" i="75" s="1"/>
  <c r="V65" i="75"/>
  <c r="R65" i="75"/>
  <c r="Q65" i="75"/>
  <c r="P65" i="75"/>
  <c r="F65" i="75"/>
  <c r="G65" i="75" s="1"/>
  <c r="V66" i="75"/>
  <c r="R66" i="75"/>
  <c r="Q66" i="75"/>
  <c r="P66" i="75"/>
  <c r="F66" i="75"/>
  <c r="V70" i="75"/>
  <c r="R70" i="75"/>
  <c r="Q70" i="75"/>
  <c r="P70" i="75"/>
  <c r="F70" i="75"/>
  <c r="G70" i="75" s="1"/>
  <c r="V69" i="75"/>
  <c r="R69" i="75"/>
  <c r="Q69" i="75"/>
  <c r="P69" i="75"/>
  <c r="F69" i="75"/>
  <c r="V68" i="75"/>
  <c r="R68" i="75"/>
  <c r="Q68" i="75"/>
  <c r="P68" i="75"/>
  <c r="F68" i="75"/>
  <c r="G68" i="75" s="1"/>
  <c r="V54" i="75"/>
  <c r="R54" i="75"/>
  <c r="Q54" i="75"/>
  <c r="P54" i="75"/>
  <c r="F54" i="75"/>
  <c r="V55" i="75"/>
  <c r="R55" i="75"/>
  <c r="Q55" i="75"/>
  <c r="P55" i="75"/>
  <c r="F55" i="75"/>
  <c r="V56" i="75"/>
  <c r="R56" i="75"/>
  <c r="Q56" i="75"/>
  <c r="P56" i="75"/>
  <c r="F56" i="75"/>
  <c r="G56" i="75" s="1"/>
  <c r="V57" i="75"/>
  <c r="R57" i="75"/>
  <c r="Q57" i="75"/>
  <c r="P57" i="75"/>
  <c r="F57" i="75"/>
  <c r="V58" i="75"/>
  <c r="R58" i="75"/>
  <c r="Q58" i="75"/>
  <c r="P58" i="75"/>
  <c r="F58" i="75"/>
  <c r="G58" i="75" s="1"/>
  <c r="V59" i="75"/>
  <c r="R59" i="75"/>
  <c r="Q59" i="75"/>
  <c r="P59" i="75"/>
  <c r="F59" i="75"/>
  <c r="G59" i="75" s="1"/>
  <c r="V63" i="75"/>
  <c r="R63" i="75"/>
  <c r="Q63" i="75"/>
  <c r="P63" i="75"/>
  <c r="F63" i="75"/>
  <c r="G63" i="75" s="1"/>
  <c r="V60" i="75"/>
  <c r="R60" i="75"/>
  <c r="Q60" i="75"/>
  <c r="P60" i="75"/>
  <c r="F60" i="75"/>
  <c r="G60" i="75" s="1"/>
  <c r="V61" i="75"/>
  <c r="R61" i="75"/>
  <c r="Q61" i="75"/>
  <c r="P61" i="75"/>
  <c r="F61" i="75"/>
  <c r="V62" i="75"/>
  <c r="R62" i="75"/>
  <c r="Q62" i="75"/>
  <c r="P62" i="75"/>
  <c r="F62" i="75"/>
  <c r="G62" i="75" s="1"/>
  <c r="V49" i="75"/>
  <c r="R49" i="75"/>
  <c r="Q49" i="75"/>
  <c r="P49" i="75"/>
  <c r="F49" i="75"/>
  <c r="V48" i="75"/>
  <c r="R48" i="75"/>
  <c r="Q48" i="75"/>
  <c r="P48" i="75"/>
  <c r="F48" i="75"/>
  <c r="G48" i="75" s="1"/>
  <c r="V47" i="75"/>
  <c r="R47" i="75"/>
  <c r="Q47" i="75"/>
  <c r="P47" i="75"/>
  <c r="F47" i="75"/>
  <c r="G47" i="75" s="1"/>
  <c r="F44" i="75"/>
  <c r="G44" i="75" s="1"/>
  <c r="V43" i="75"/>
  <c r="R43" i="75"/>
  <c r="Q43" i="75"/>
  <c r="P43" i="75"/>
  <c r="F43" i="75"/>
  <c r="G43" i="75" s="1"/>
  <c r="V41" i="75"/>
  <c r="R41" i="75"/>
  <c r="Q41" i="75"/>
  <c r="P41" i="75"/>
  <c r="F41" i="75"/>
  <c r="G41" i="75" s="1"/>
  <c r="V40" i="75"/>
  <c r="R40" i="75"/>
  <c r="Q40" i="75"/>
  <c r="P40" i="75"/>
  <c r="F40" i="75"/>
  <c r="V39" i="75"/>
  <c r="R39" i="75"/>
  <c r="Q39" i="75"/>
  <c r="P39" i="75"/>
  <c r="F39" i="75"/>
  <c r="G39" i="75" s="1"/>
  <c r="V38" i="75"/>
  <c r="R38" i="75"/>
  <c r="Q38" i="75"/>
  <c r="P38" i="75"/>
  <c r="F38" i="75"/>
  <c r="V37" i="75"/>
  <c r="R37" i="75"/>
  <c r="Q37" i="75"/>
  <c r="P37" i="75"/>
  <c r="F37" i="75"/>
  <c r="V35" i="75"/>
  <c r="R35" i="75"/>
  <c r="Q35" i="75"/>
  <c r="P35" i="75"/>
  <c r="F35" i="75"/>
  <c r="G35" i="75" s="1"/>
  <c r="V36" i="75"/>
  <c r="R36" i="75"/>
  <c r="Q36" i="75"/>
  <c r="P36" i="75"/>
  <c r="F36" i="75"/>
  <c r="V34" i="75"/>
  <c r="R34" i="75"/>
  <c r="Q34" i="75"/>
  <c r="P34" i="75"/>
  <c r="F34" i="75"/>
  <c r="G34" i="75" s="1"/>
  <c r="V32" i="75"/>
  <c r="R32" i="75"/>
  <c r="Q32" i="75"/>
  <c r="P32" i="75"/>
  <c r="F32" i="75"/>
  <c r="V33" i="75"/>
  <c r="R33" i="75"/>
  <c r="Q33" i="75"/>
  <c r="P33" i="75"/>
  <c r="F33" i="75"/>
  <c r="G33" i="75" s="1"/>
  <c r="V31" i="75"/>
  <c r="R31" i="75"/>
  <c r="Q31" i="75"/>
  <c r="P31" i="75"/>
  <c r="F31" i="75"/>
  <c r="V30" i="75"/>
  <c r="R30" i="75"/>
  <c r="Q30" i="75"/>
  <c r="P30" i="75"/>
  <c r="F30" i="75"/>
  <c r="V28" i="75"/>
  <c r="R28" i="75"/>
  <c r="Q28" i="75"/>
  <c r="P28" i="75"/>
  <c r="F28" i="75"/>
  <c r="G28" i="75" s="1"/>
  <c r="V29" i="75"/>
  <c r="R29" i="75"/>
  <c r="Q29" i="75"/>
  <c r="P29" i="75"/>
  <c r="F29" i="75"/>
  <c r="G29" i="75" s="1"/>
  <c r="V27" i="75"/>
  <c r="R27" i="75"/>
  <c r="Q27" i="75"/>
  <c r="P27" i="75"/>
  <c r="F27" i="75"/>
  <c r="G27" i="75" s="1"/>
  <c r="V26" i="75"/>
  <c r="R26" i="75"/>
  <c r="Q26" i="75"/>
  <c r="P26" i="75"/>
  <c r="F26" i="75"/>
  <c r="V25" i="75"/>
  <c r="R25" i="75"/>
  <c r="Q25" i="75"/>
  <c r="P25" i="75"/>
  <c r="F25" i="75"/>
  <c r="V23" i="75"/>
  <c r="R23" i="75"/>
  <c r="Q23" i="75"/>
  <c r="P23" i="75"/>
  <c r="F23" i="75"/>
  <c r="G23" i="75" s="1"/>
  <c r="V22" i="75"/>
  <c r="R22" i="75"/>
  <c r="Q22" i="75"/>
  <c r="P22" i="75"/>
  <c r="F22" i="75"/>
  <c r="V21" i="75"/>
  <c r="R21" i="75"/>
  <c r="Q21" i="75"/>
  <c r="P21" i="75"/>
  <c r="F21" i="75"/>
  <c r="G21" i="75" s="1"/>
  <c r="V45" i="75"/>
  <c r="R45" i="75"/>
  <c r="Q45" i="75"/>
  <c r="P45" i="75"/>
  <c r="F45" i="75"/>
  <c r="V20" i="75"/>
  <c r="R20" i="75"/>
  <c r="Q20" i="75"/>
  <c r="P20" i="75"/>
  <c r="F20" i="75"/>
  <c r="G20" i="75" s="1"/>
  <c r="V19" i="75"/>
  <c r="R19" i="75"/>
  <c r="Q19" i="75"/>
  <c r="P19" i="75"/>
  <c r="F19" i="75"/>
  <c r="G19" i="75" s="1"/>
  <c r="V42" i="75"/>
  <c r="R42" i="75"/>
  <c r="Q42" i="75"/>
  <c r="P42" i="75"/>
  <c r="F42" i="75"/>
  <c r="G42" i="75" s="1"/>
  <c r="V16" i="75"/>
  <c r="R16" i="75"/>
  <c r="Q16" i="75"/>
  <c r="P16" i="75"/>
  <c r="F16" i="75"/>
  <c r="G16" i="75" s="1"/>
  <c r="V17" i="75"/>
  <c r="R17" i="75"/>
  <c r="Q17" i="75"/>
  <c r="P17" i="75"/>
  <c r="F17" i="75"/>
  <c r="V15" i="75"/>
  <c r="R15" i="75"/>
  <c r="Q15" i="75"/>
  <c r="P15" i="75"/>
  <c r="F15" i="75"/>
  <c r="G15" i="75" s="1"/>
  <c r="V10" i="75"/>
  <c r="R10" i="75"/>
  <c r="Q10" i="75"/>
  <c r="P10" i="75"/>
  <c r="F10" i="75"/>
  <c r="V11" i="75"/>
  <c r="R11" i="75"/>
  <c r="Q11" i="75"/>
  <c r="P11" i="75"/>
  <c r="F11" i="75"/>
  <c r="V14" i="75"/>
  <c r="R14" i="75"/>
  <c r="Q14" i="75"/>
  <c r="P14" i="75"/>
  <c r="F14" i="75"/>
  <c r="G14" i="75" s="1"/>
  <c r="V46" i="75"/>
  <c r="R46" i="75"/>
  <c r="Q46" i="75"/>
  <c r="P46" i="75"/>
  <c r="F46" i="75"/>
  <c r="G46" i="75" s="1"/>
  <c r="V12" i="75"/>
  <c r="R12" i="75"/>
  <c r="Q12" i="75"/>
  <c r="P12" i="75"/>
  <c r="F12" i="75"/>
  <c r="G12" i="75" s="1"/>
  <c r="V13" i="75"/>
  <c r="R13" i="75"/>
  <c r="Q13" i="75"/>
  <c r="P13" i="75"/>
  <c r="F13" i="75"/>
  <c r="G13" i="75" s="1"/>
  <c r="V24" i="75"/>
  <c r="R24" i="75"/>
  <c r="Q24" i="75"/>
  <c r="P24" i="75"/>
  <c r="F24" i="75"/>
  <c r="G24" i="75" s="1"/>
  <c r="V6" i="75"/>
  <c r="R6" i="75"/>
  <c r="Q6" i="75"/>
  <c r="P6" i="75"/>
  <c r="F6" i="75"/>
  <c r="G6" i="75" s="1"/>
  <c r="V5" i="75"/>
  <c r="R5" i="75"/>
  <c r="Q5" i="75"/>
  <c r="P5" i="75"/>
  <c r="F5" i="75"/>
  <c r="G5" i="75" s="1"/>
  <c r="V7" i="75"/>
  <c r="R7" i="75"/>
  <c r="Q7" i="75"/>
  <c r="P7" i="75"/>
  <c r="F7" i="75"/>
  <c r="G7" i="75" s="1"/>
  <c r="V8" i="75"/>
  <c r="R8" i="75"/>
  <c r="Q8" i="75"/>
  <c r="P8" i="75"/>
  <c r="F8" i="75"/>
  <c r="V9" i="75"/>
  <c r="R9" i="75"/>
  <c r="Q9" i="75"/>
  <c r="P9" i="75"/>
  <c r="F9" i="75"/>
  <c r="S328" i="75"/>
  <c r="K328" i="75"/>
  <c r="V18" i="75"/>
  <c r="R18" i="75"/>
  <c r="Q18" i="75"/>
  <c r="P18" i="75"/>
  <c r="F18" i="75"/>
  <c r="V4" i="75"/>
  <c r="R4" i="75"/>
  <c r="Q4" i="75"/>
  <c r="P4" i="75"/>
  <c r="F4" i="75"/>
  <c r="AB23" i="75" s="1"/>
  <c r="V3" i="75"/>
  <c r="R3" i="75"/>
  <c r="Q3" i="75"/>
  <c r="P3" i="75"/>
  <c r="F3" i="75"/>
  <c r="AB215" i="75" l="1"/>
  <c r="AB17" i="75"/>
  <c r="AB167" i="75"/>
  <c r="AB272" i="75"/>
  <c r="AB64" i="75"/>
  <c r="AB271" i="75"/>
  <c r="AB107" i="75"/>
  <c r="AB210" i="75"/>
  <c r="AB59" i="75"/>
  <c r="AB256" i="75"/>
  <c r="AB58" i="75"/>
  <c r="AB252" i="75"/>
  <c r="AB151" i="75"/>
  <c r="AB104" i="75"/>
  <c r="AB191" i="75"/>
  <c r="AB43" i="75"/>
  <c r="AB250" i="75"/>
  <c r="AB143" i="75"/>
  <c r="AB296" i="75"/>
  <c r="AB189" i="75"/>
  <c r="AB41" i="75"/>
  <c r="AB295" i="75"/>
  <c r="AB235" i="75"/>
  <c r="AB188" i="75"/>
  <c r="AB128" i="75"/>
  <c r="AB81" i="75"/>
  <c r="AB40" i="75"/>
  <c r="AB124" i="75"/>
  <c r="AB214" i="75"/>
  <c r="AB16" i="75"/>
  <c r="AB257" i="75"/>
  <c r="AB166" i="75"/>
  <c r="AB152" i="75"/>
  <c r="AB298" i="75"/>
  <c r="AB144" i="75"/>
  <c r="AB190" i="75"/>
  <c r="AB42" i="75"/>
  <c r="AB142" i="75"/>
  <c r="AB281" i="75"/>
  <c r="AB234" i="75"/>
  <c r="AB187" i="75"/>
  <c r="AB127" i="75"/>
  <c r="AB80" i="75"/>
  <c r="AB168" i="75"/>
  <c r="AB60" i="75"/>
  <c r="AB36" i="75"/>
  <c r="AB69" i="75"/>
  <c r="AB102" i="75"/>
  <c r="AB132" i="75"/>
  <c r="AB165" i="75"/>
  <c r="AB198" i="75"/>
  <c r="AB228" i="75"/>
  <c r="AB261" i="75"/>
  <c r="AB294" i="75"/>
  <c r="AB21" i="75"/>
  <c r="AB54" i="75"/>
  <c r="AB84" i="75"/>
  <c r="AB117" i="75"/>
  <c r="AB150" i="75"/>
  <c r="AB180" i="75"/>
  <c r="AB213" i="75"/>
  <c r="AB246" i="75"/>
  <c r="AB276" i="75"/>
  <c r="AB309" i="75"/>
  <c r="AB24" i="75"/>
  <c r="AB45" i="75"/>
  <c r="AB66" i="75"/>
  <c r="AB90" i="75"/>
  <c r="AB108" i="75"/>
  <c r="AB129" i="75"/>
  <c r="AB153" i="75"/>
  <c r="AB174" i="75"/>
  <c r="AB192" i="75"/>
  <c r="AB216" i="75"/>
  <c r="AB237" i="75"/>
  <c r="AB258" i="75"/>
  <c r="AB282" i="75"/>
  <c r="AB300" i="75"/>
  <c r="AB7" i="75"/>
  <c r="AB47" i="75"/>
  <c r="AB92" i="75"/>
  <c r="AB137" i="75"/>
  <c r="AB176" i="75"/>
  <c r="AB221" i="75"/>
  <c r="AB263" i="75"/>
  <c r="AB305" i="75"/>
  <c r="AB8" i="75"/>
  <c r="AB48" i="75"/>
  <c r="AB93" i="75"/>
  <c r="AB138" i="75"/>
  <c r="AB177" i="75"/>
  <c r="AB222" i="75"/>
  <c r="AB264" i="75"/>
  <c r="AB306" i="75"/>
  <c r="AB9" i="75"/>
  <c r="AB76" i="75"/>
  <c r="AB118" i="75"/>
  <c r="AB160" i="75"/>
  <c r="AB202" i="75"/>
  <c r="AB247" i="75"/>
  <c r="AB286" i="75"/>
  <c r="AB310" i="75"/>
  <c r="AB10" i="75"/>
  <c r="AB56" i="75"/>
  <c r="AB95" i="75"/>
  <c r="AB140" i="75"/>
  <c r="AB185" i="75"/>
  <c r="AB224" i="75"/>
  <c r="AB248" i="75"/>
  <c r="AB287" i="75"/>
  <c r="AB33" i="75"/>
  <c r="AB78" i="75"/>
  <c r="AB120" i="75"/>
  <c r="AB162" i="75"/>
  <c r="AB204" i="75"/>
  <c r="AB249" i="75"/>
  <c r="AB288" i="75"/>
  <c r="AB6" i="75"/>
  <c r="AB28" i="75"/>
  <c r="AB46" i="75"/>
  <c r="AB70" i="75"/>
  <c r="AB91" i="75"/>
  <c r="AB112" i="75"/>
  <c r="AB136" i="75"/>
  <c r="AB154" i="75"/>
  <c r="AB175" i="75"/>
  <c r="AB199" i="75"/>
  <c r="AB220" i="75"/>
  <c r="AB238" i="75"/>
  <c r="AB262" i="75"/>
  <c r="AB283" i="75"/>
  <c r="AB304" i="75"/>
  <c r="AB29" i="75"/>
  <c r="AB71" i="75"/>
  <c r="AB113" i="75"/>
  <c r="AB155" i="75"/>
  <c r="AB200" i="75"/>
  <c r="AB239" i="75"/>
  <c r="AB284" i="75"/>
  <c r="G4" i="75"/>
  <c r="AB30" i="75"/>
  <c r="AB72" i="75"/>
  <c r="AB114" i="75"/>
  <c r="AB156" i="75"/>
  <c r="AB201" i="75"/>
  <c r="AB240" i="75"/>
  <c r="AB285" i="75"/>
  <c r="AB31" i="75"/>
  <c r="AB55" i="75"/>
  <c r="AB94" i="75"/>
  <c r="AB139" i="75"/>
  <c r="AB184" i="75"/>
  <c r="AB223" i="75"/>
  <c r="AB268" i="75"/>
  <c r="AB32" i="75"/>
  <c r="AB77" i="75"/>
  <c r="AB119" i="75"/>
  <c r="AB161" i="75"/>
  <c r="AB203" i="75"/>
  <c r="AB269" i="75"/>
  <c r="AB311" i="75"/>
  <c r="AB11" i="75"/>
  <c r="AB57" i="75"/>
  <c r="AB96" i="75"/>
  <c r="AB141" i="75"/>
  <c r="AB186" i="75"/>
  <c r="AB225" i="75"/>
  <c r="AB270" i="75"/>
  <c r="AB312" i="75"/>
  <c r="AB106" i="75"/>
  <c r="AB209" i="75"/>
  <c r="AB105" i="75"/>
  <c r="AB299" i="75"/>
  <c r="AB208" i="75"/>
  <c r="AB44" i="75"/>
  <c r="AB251" i="75"/>
  <c r="AB103" i="75"/>
  <c r="AB297" i="75"/>
  <c r="AB89" i="75"/>
  <c r="AB236" i="75"/>
  <c r="AB88" i="75"/>
  <c r="AB280" i="75"/>
  <c r="AB233" i="75"/>
  <c r="AB173" i="75"/>
  <c r="AB126" i="75"/>
  <c r="AB79" i="75"/>
  <c r="AB22" i="75"/>
  <c r="AB20" i="75"/>
  <c r="AB308" i="75"/>
  <c r="AB293" i="75"/>
  <c r="AB275" i="75"/>
  <c r="AB260" i="75"/>
  <c r="AB245" i="75"/>
  <c r="AB227" i="75"/>
  <c r="AB212" i="75"/>
  <c r="AB197" i="75"/>
  <c r="AB179" i="75"/>
  <c r="AB164" i="75"/>
  <c r="AB149" i="75"/>
  <c r="AB131" i="75"/>
  <c r="AB116" i="75"/>
  <c r="AB101" i="75"/>
  <c r="AB83" i="75"/>
  <c r="AB68" i="75"/>
  <c r="AB53" i="75"/>
  <c r="AB35" i="75"/>
  <c r="AB15" i="75"/>
  <c r="AB12" i="75"/>
  <c r="AB25" i="75"/>
  <c r="AB37" i="75"/>
  <c r="AB49" i="75"/>
  <c r="AB61" i="75"/>
  <c r="AB73" i="75"/>
  <c r="AB85" i="75"/>
  <c r="AB97" i="75"/>
  <c r="AB109" i="75"/>
  <c r="AB121" i="75"/>
  <c r="AB133" i="75"/>
  <c r="AB145" i="75"/>
  <c r="AB157" i="75"/>
  <c r="AB169" i="75"/>
  <c r="AB181" i="75"/>
  <c r="AB193" i="75"/>
  <c r="AB205" i="75"/>
  <c r="AB217" i="75"/>
  <c r="AB229" i="75"/>
  <c r="AB241" i="75"/>
  <c r="AB253" i="75"/>
  <c r="AB265" i="75"/>
  <c r="AB277" i="75"/>
  <c r="AB289" i="75"/>
  <c r="AB301" i="75"/>
  <c r="AB2" i="75"/>
  <c r="AB13" i="75"/>
  <c r="AB26" i="75"/>
  <c r="AB38" i="75"/>
  <c r="AB50" i="75"/>
  <c r="AB62" i="75"/>
  <c r="AB74" i="75"/>
  <c r="AB86" i="75"/>
  <c r="AB98" i="75"/>
  <c r="AB110" i="75"/>
  <c r="AB122" i="75"/>
  <c r="AB134" i="75"/>
  <c r="AB146" i="75"/>
  <c r="AB158" i="75"/>
  <c r="AB170" i="75"/>
  <c r="AB182" i="75"/>
  <c r="AB194" i="75"/>
  <c r="AB206" i="75"/>
  <c r="AB218" i="75"/>
  <c r="AB230" i="75"/>
  <c r="AB242" i="75"/>
  <c r="AB254" i="75"/>
  <c r="AB266" i="75"/>
  <c r="AB278" i="75"/>
  <c r="AB290" i="75"/>
  <c r="AB302" i="75"/>
  <c r="AB313" i="75"/>
  <c r="AB14" i="75"/>
  <c r="AB27" i="75"/>
  <c r="AB39" i="75"/>
  <c r="AB51" i="75"/>
  <c r="AB63" i="75"/>
  <c r="AB75" i="75"/>
  <c r="AB87" i="75"/>
  <c r="AB99" i="75"/>
  <c r="AB111" i="75"/>
  <c r="AB123" i="75"/>
  <c r="AB135" i="75"/>
  <c r="AB147" i="75"/>
  <c r="AB159" i="75"/>
  <c r="AB171" i="75"/>
  <c r="AB183" i="75"/>
  <c r="AB195" i="75"/>
  <c r="AB207" i="75"/>
  <c r="AB219" i="75"/>
  <c r="AB231" i="75"/>
  <c r="AB243" i="75"/>
  <c r="AB255" i="75"/>
  <c r="AB267" i="75"/>
  <c r="AB279" i="75"/>
  <c r="AB291" i="75"/>
  <c r="AB303" i="75"/>
  <c r="G3" i="75"/>
  <c r="AB307" i="75"/>
  <c r="AB292" i="75"/>
  <c r="AB274" i="75"/>
  <c r="AB259" i="75"/>
  <c r="AB244" i="75"/>
  <c r="AB226" i="75"/>
  <c r="AB211" i="75"/>
  <c r="AB196" i="75"/>
  <c r="AB178" i="75"/>
  <c r="AB163" i="75"/>
  <c r="AB148" i="75"/>
  <c r="AB130" i="75"/>
  <c r="AB115" i="75"/>
  <c r="AB100" i="75"/>
  <c r="AB82" i="75"/>
  <c r="AB67" i="75"/>
  <c r="AB52" i="75"/>
  <c r="AB34" i="75"/>
  <c r="AB19" i="75"/>
  <c r="J328" i="75"/>
  <c r="M328" i="75"/>
  <c r="U328" i="75"/>
  <c r="N328" i="75"/>
  <c r="S317" i="75"/>
  <c r="S322" i="75" s="1"/>
  <c r="S324" i="75" s="1"/>
  <c r="O336" i="75"/>
  <c r="O340" i="75"/>
  <c r="S336" i="75"/>
  <c r="L340" i="75"/>
  <c r="S340" i="75"/>
  <c r="J317" i="75"/>
  <c r="J322" i="75" s="1"/>
  <c r="J324" i="75" s="1"/>
  <c r="N317" i="75"/>
  <c r="K336" i="75"/>
  <c r="K340" i="75"/>
  <c r="M317" i="75"/>
  <c r="M322" i="75" s="1"/>
  <c r="M324" i="75" s="1"/>
  <c r="K332" i="75"/>
  <c r="O332" i="75"/>
  <c r="K317" i="75"/>
  <c r="K322" i="75" s="1"/>
  <c r="K324" i="75" s="1"/>
  <c r="O317" i="75"/>
  <c r="O322" i="75" s="1"/>
  <c r="O324" i="75" s="1"/>
  <c r="V320" i="75"/>
  <c r="U336" i="75"/>
  <c r="V315" i="75"/>
  <c r="J332" i="75"/>
  <c r="N332" i="75"/>
  <c r="P332" i="75" s="1"/>
  <c r="S332" i="75"/>
  <c r="L336" i="75"/>
  <c r="L317" i="75"/>
  <c r="L322" i="75" s="1"/>
  <c r="L324" i="75" s="1"/>
  <c r="P315" i="75"/>
  <c r="L328" i="75"/>
  <c r="M332" i="75"/>
  <c r="J336" i="75"/>
  <c r="N336" i="75"/>
  <c r="U317" i="75"/>
  <c r="L332" i="75"/>
  <c r="U332" i="75"/>
  <c r="Q315" i="75"/>
  <c r="Q320" i="75"/>
  <c r="M336" i="75"/>
  <c r="M340" i="75"/>
  <c r="R315" i="75"/>
  <c r="R320" i="75"/>
  <c r="J340" i="75"/>
  <c r="N340" i="75"/>
  <c r="V328" i="75" l="1"/>
  <c r="V336" i="75"/>
  <c r="S330" i="75"/>
  <c r="O330" i="75"/>
  <c r="O328" i="75"/>
  <c r="L330" i="75"/>
  <c r="K330" i="75"/>
  <c r="J330" i="75"/>
  <c r="J334" i="75"/>
  <c r="R328" i="75"/>
  <c r="U330" i="75"/>
  <c r="Q317" i="75"/>
  <c r="P328" i="75"/>
  <c r="Q328" i="75"/>
  <c r="P317" i="75"/>
  <c r="O334" i="75"/>
  <c r="O338" i="75" s="1"/>
  <c r="O342" i="75" s="1"/>
  <c r="M334" i="75"/>
  <c r="N322" i="75"/>
  <c r="R322" i="75" s="1"/>
  <c r="K334" i="75"/>
  <c r="K338" i="75" s="1"/>
  <c r="K342" i="75" s="1"/>
  <c r="N334" i="75"/>
  <c r="P334" i="75" s="1"/>
  <c r="J338" i="75"/>
  <c r="J342" i="75" s="1"/>
  <c r="S334" i="75"/>
  <c r="S338" i="75" s="1"/>
  <c r="S342" i="75" s="1"/>
  <c r="V317" i="75"/>
  <c r="R332" i="75"/>
  <c r="R317" i="75"/>
  <c r="U322" i="75"/>
  <c r="V322" i="75" s="1"/>
  <c r="Q332" i="75"/>
  <c r="N338" i="75"/>
  <c r="N342" i="75" s="1"/>
  <c r="R336" i="75"/>
  <c r="Q336" i="75"/>
  <c r="P336" i="75"/>
  <c r="Q340" i="75"/>
  <c r="P340" i="75"/>
  <c r="V332" i="75"/>
  <c r="U334" i="75"/>
  <c r="M338" i="75"/>
  <c r="M342" i="75" s="1"/>
  <c r="L334" i="75"/>
  <c r="L338" i="75" s="1"/>
  <c r="L342" i="75" s="1"/>
  <c r="Q334" i="75" l="1"/>
  <c r="M330" i="75"/>
  <c r="V330" i="75" s="1"/>
  <c r="N330" i="75"/>
  <c r="P322" i="75"/>
  <c r="N324" i="75"/>
  <c r="P324" i="75" s="1"/>
  <c r="R334" i="75"/>
  <c r="Q322" i="75"/>
  <c r="U324" i="75"/>
  <c r="V324" i="75" s="1"/>
  <c r="Q342" i="75"/>
  <c r="P342" i="75"/>
  <c r="R342" i="75"/>
  <c r="V334" i="75"/>
  <c r="U338" i="75"/>
  <c r="R338" i="75"/>
  <c r="Q338" i="75"/>
  <c r="P338" i="75"/>
  <c r="Q324" i="75" l="1"/>
  <c r="R330" i="75"/>
  <c r="P330" i="75"/>
  <c r="Q330" i="75"/>
  <c r="R324" i="75"/>
  <c r="V338" i="75"/>
  <c r="U342" i="75"/>
  <c r="V342" i="75" s="1"/>
  <c r="F6" i="28" l="1"/>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AF13" i="19" l="1"/>
  <c r="BR10" i="18"/>
  <c r="BS10" i="18"/>
  <c r="Z28" i="19" l="1"/>
  <c r="AJ28" i="19"/>
  <c r="AJ27" i="19"/>
  <c r="Z27" i="19"/>
  <c r="EM329" i="19"/>
  <c r="EL329" i="19"/>
  <c r="EK329" i="19"/>
  <c r="EJ329" i="19"/>
  <c r="EI329" i="19"/>
  <c r="EH329" i="19"/>
  <c r="EG329" i="19"/>
  <c r="EF329" i="19"/>
  <c r="EE329" i="19"/>
  <c r="T403" i="28"/>
  <c r="T383" i="28"/>
  <c r="U383" i="28" s="1"/>
  <c r="R383" i="28"/>
  <c r="N383" i="28"/>
  <c r="M383" i="28"/>
  <c r="O383" i="28" s="1"/>
  <c r="L383" i="28"/>
  <c r="K383" i="28"/>
  <c r="J383" i="28"/>
  <c r="I383" i="28"/>
  <c r="U382" i="28"/>
  <c r="Q382" i="28"/>
  <c r="P382" i="28"/>
  <c r="O382" i="28"/>
  <c r="T378" i="28"/>
  <c r="R378" i="28"/>
  <c r="N378" i="28"/>
  <c r="M378" i="28"/>
  <c r="M380" i="28" s="1"/>
  <c r="O380" i="28" s="1"/>
  <c r="L378" i="28"/>
  <c r="K378" i="28"/>
  <c r="J378" i="28"/>
  <c r="J380" i="28" s="1"/>
  <c r="I378" i="28"/>
  <c r="U377" i="28"/>
  <c r="Q377" i="28"/>
  <c r="P377" i="28"/>
  <c r="O377" i="28"/>
  <c r="U376" i="28"/>
  <c r="Q376" i="28"/>
  <c r="P376" i="28"/>
  <c r="O376" i="28"/>
  <c r="U375" i="28"/>
  <c r="Q375" i="28"/>
  <c r="P375" i="28"/>
  <c r="O375" i="28"/>
  <c r="T373" i="28"/>
  <c r="U373" i="28" s="1"/>
  <c r="R373" i="28"/>
  <c r="N373" i="28"/>
  <c r="M373" i="28"/>
  <c r="L373" i="28"/>
  <c r="K373" i="28"/>
  <c r="J373" i="28"/>
  <c r="I373" i="28"/>
  <c r="Q372" i="28"/>
  <c r="P372" i="28"/>
  <c r="O372" i="28"/>
  <c r="U371" i="28"/>
  <c r="Q371" i="28"/>
  <c r="P371" i="28"/>
  <c r="O371" i="28"/>
  <c r="U370" i="28"/>
  <c r="Q370" i="28"/>
  <c r="P370" i="28"/>
  <c r="O370" i="28"/>
  <c r="U369" i="28"/>
  <c r="Q369" i="28"/>
  <c r="P369" i="28"/>
  <c r="O369" i="28"/>
  <c r="U368" i="28"/>
  <c r="Q368" i="28"/>
  <c r="P368" i="28"/>
  <c r="O368" i="28"/>
  <c r="U367" i="28"/>
  <c r="Q367" i="28"/>
  <c r="P367" i="28"/>
  <c r="O367" i="28"/>
  <c r="U366" i="28"/>
  <c r="Q366" i="28"/>
  <c r="P366" i="28"/>
  <c r="O366" i="28"/>
  <c r="U365" i="28"/>
  <c r="Q365" i="28"/>
  <c r="P365" i="28"/>
  <c r="O365" i="28"/>
  <c r="U364" i="28"/>
  <c r="Q364" i="28"/>
  <c r="P364" i="28"/>
  <c r="O364" i="28"/>
  <c r="O362" i="28"/>
  <c r="T355" i="28"/>
  <c r="R355" i="28"/>
  <c r="N355" i="28"/>
  <c r="M355" i="28"/>
  <c r="O355" i="28" s="1"/>
  <c r="L355" i="28"/>
  <c r="K355" i="28"/>
  <c r="J355" i="28"/>
  <c r="I355" i="28"/>
  <c r="Q354" i="28"/>
  <c r="P354" i="28"/>
  <c r="O354" i="28"/>
  <c r="U353" i="28"/>
  <c r="Q353" i="28"/>
  <c r="P353" i="28"/>
  <c r="O353" i="28"/>
  <c r="U352" i="28"/>
  <c r="Q352" i="28"/>
  <c r="P352" i="28"/>
  <c r="O352" i="28"/>
  <c r="U351" i="28"/>
  <c r="Q351" i="28"/>
  <c r="P351" i="28"/>
  <c r="O351" i="28"/>
  <c r="U350" i="28"/>
  <c r="Q350" i="28"/>
  <c r="P350" i="28"/>
  <c r="O350" i="28"/>
  <c r="U349" i="28"/>
  <c r="Q349" i="28"/>
  <c r="P349" i="28"/>
  <c r="O349" i="28"/>
  <c r="U348" i="28"/>
  <c r="Q348" i="28"/>
  <c r="P348" i="28"/>
  <c r="O348" i="28"/>
  <c r="U347" i="28"/>
  <c r="Q347" i="28"/>
  <c r="P347" i="28"/>
  <c r="O347" i="28"/>
  <c r="T343" i="28"/>
  <c r="R343" i="28"/>
  <c r="N343" i="28"/>
  <c r="M343" i="28"/>
  <c r="L343" i="28"/>
  <c r="K343" i="28"/>
  <c r="J343" i="28"/>
  <c r="I343" i="28"/>
  <c r="U342" i="28"/>
  <c r="Q342" i="28"/>
  <c r="P342" i="28"/>
  <c r="O342" i="28"/>
  <c r="U341" i="28"/>
  <c r="Q341" i="28"/>
  <c r="P341" i="28"/>
  <c r="O341" i="28"/>
  <c r="U340" i="28"/>
  <c r="Q340" i="28"/>
  <c r="P340" i="28"/>
  <c r="O340" i="28"/>
  <c r="U339" i="28"/>
  <c r="Q339" i="28"/>
  <c r="P339" i="28"/>
  <c r="O339" i="28"/>
  <c r="U338" i="28"/>
  <c r="Q338" i="28"/>
  <c r="P338" i="28"/>
  <c r="O338" i="28"/>
  <c r="U337" i="28"/>
  <c r="Q337" i="28"/>
  <c r="P337" i="28"/>
  <c r="O337" i="28"/>
  <c r="T335" i="28"/>
  <c r="R335" i="28"/>
  <c r="N335" i="28"/>
  <c r="M335" i="28"/>
  <c r="O335" i="28" s="1"/>
  <c r="L335" i="28"/>
  <c r="K335" i="28"/>
  <c r="J335" i="28"/>
  <c r="I335" i="28"/>
  <c r="Q334" i="28"/>
  <c r="P334" i="28"/>
  <c r="O334" i="28"/>
  <c r="U333" i="28"/>
  <c r="Q333" i="28"/>
  <c r="P333" i="28"/>
  <c r="O333" i="28"/>
  <c r="U332" i="28"/>
  <c r="Q332" i="28"/>
  <c r="P332" i="28"/>
  <c r="O332" i="28"/>
  <c r="U331" i="28"/>
  <c r="Q331" i="28"/>
  <c r="P331" i="28"/>
  <c r="O331" i="28"/>
  <c r="U330" i="28"/>
  <c r="Q330" i="28"/>
  <c r="P330" i="28"/>
  <c r="O330" i="28"/>
  <c r="U329" i="28"/>
  <c r="Q329" i="28"/>
  <c r="P329" i="28"/>
  <c r="O329" i="28"/>
  <c r="U328" i="28"/>
  <c r="Q328" i="28"/>
  <c r="P328" i="28"/>
  <c r="O328" i="28"/>
  <c r="U327" i="28"/>
  <c r="Q327" i="28"/>
  <c r="P327" i="28"/>
  <c r="O327" i="28"/>
  <c r="U326" i="28"/>
  <c r="Q326" i="28"/>
  <c r="P326" i="28"/>
  <c r="O326" i="28"/>
  <c r="U325" i="28"/>
  <c r="Q325" i="28"/>
  <c r="P325" i="28"/>
  <c r="O325" i="28"/>
  <c r="U324" i="28"/>
  <c r="Q324" i="28"/>
  <c r="P324" i="28"/>
  <c r="O324" i="28"/>
  <c r="U323" i="28"/>
  <c r="Q323" i="28"/>
  <c r="P323" i="28"/>
  <c r="O323" i="28"/>
  <c r="U322" i="28"/>
  <c r="Q322" i="28"/>
  <c r="P322" i="28"/>
  <c r="O322" i="28"/>
  <c r="U321" i="28"/>
  <c r="Q321" i="28"/>
  <c r="P321" i="28"/>
  <c r="O321" i="28"/>
  <c r="U320" i="28"/>
  <c r="Q320" i="28"/>
  <c r="P320" i="28"/>
  <c r="O320" i="28"/>
  <c r="T318" i="28"/>
  <c r="R318" i="28"/>
  <c r="N318" i="28"/>
  <c r="M318" i="28"/>
  <c r="L318" i="28"/>
  <c r="K318" i="28"/>
  <c r="J318" i="28"/>
  <c r="I318" i="28"/>
  <c r="U317" i="28"/>
  <c r="Q317" i="28"/>
  <c r="P317" i="28"/>
  <c r="O317" i="28"/>
  <c r="U316" i="28"/>
  <c r="Q316" i="28"/>
  <c r="P316" i="28"/>
  <c r="O316" i="28"/>
  <c r="U315" i="28"/>
  <c r="Q315" i="28"/>
  <c r="P315" i="28"/>
  <c r="O315" i="28"/>
  <c r="R311" i="28"/>
  <c r="N311" i="28"/>
  <c r="M311" i="28"/>
  <c r="L311" i="28"/>
  <c r="K311" i="28"/>
  <c r="K403" i="28" s="1"/>
  <c r="J311" i="28"/>
  <c r="I311" i="28"/>
  <c r="Q310" i="28"/>
  <c r="P310" i="28"/>
  <c r="O310" i="28"/>
  <c r="P309" i="28"/>
  <c r="O309" i="28"/>
  <c r="P308" i="28"/>
  <c r="O308" i="28"/>
  <c r="P307" i="28"/>
  <c r="O307" i="28"/>
  <c r="P306" i="28"/>
  <c r="O306" i="28"/>
  <c r="U305" i="28"/>
  <c r="Q305" i="28"/>
  <c r="P305" i="28"/>
  <c r="O305" i="28"/>
  <c r="T301" i="28"/>
  <c r="R301" i="28"/>
  <c r="N301" i="28"/>
  <c r="M301" i="28"/>
  <c r="Q301" i="28" s="1"/>
  <c r="L301" i="28"/>
  <c r="K301" i="28"/>
  <c r="J301" i="28"/>
  <c r="I301" i="28"/>
  <c r="Q300" i="28"/>
  <c r="P300" i="28"/>
  <c r="O300" i="28"/>
  <c r="U299" i="28"/>
  <c r="Q299" i="28"/>
  <c r="P299" i="28"/>
  <c r="O299" i="28"/>
  <c r="U298" i="28"/>
  <c r="Q298" i="28"/>
  <c r="P298" i="28"/>
  <c r="O298" i="28"/>
  <c r="U297" i="28"/>
  <c r="Q297" i="28"/>
  <c r="P297" i="28"/>
  <c r="O297" i="28"/>
  <c r="U296" i="28"/>
  <c r="Q296" i="28"/>
  <c r="P296" i="28"/>
  <c r="O296" i="28"/>
  <c r="U295" i="28"/>
  <c r="Q295" i="28"/>
  <c r="P295" i="28"/>
  <c r="O295" i="28"/>
  <c r="U294" i="28"/>
  <c r="Q294" i="28"/>
  <c r="P294" i="28"/>
  <c r="O294" i="28"/>
  <c r="U293" i="28"/>
  <c r="Q293" i="28"/>
  <c r="P293" i="28"/>
  <c r="O293" i="28"/>
  <c r="U292" i="28"/>
  <c r="Q292" i="28"/>
  <c r="P292" i="28"/>
  <c r="O292" i="28"/>
  <c r="U291" i="28"/>
  <c r="Q291" i="28"/>
  <c r="P291" i="28"/>
  <c r="O291" i="28"/>
  <c r="U290" i="28"/>
  <c r="Q290" i="28"/>
  <c r="P290" i="28"/>
  <c r="O290" i="28"/>
  <c r="Q289" i="28"/>
  <c r="P289" i="28"/>
  <c r="O289" i="28"/>
  <c r="U288" i="28"/>
  <c r="Q288" i="28"/>
  <c r="P288" i="28"/>
  <c r="O288" i="28"/>
  <c r="U287" i="28"/>
  <c r="Q287" i="28"/>
  <c r="P287" i="28"/>
  <c r="O287" i="28"/>
  <c r="U286" i="28"/>
  <c r="Q286" i="28"/>
  <c r="P286" i="28"/>
  <c r="O286" i="28"/>
  <c r="U285" i="28"/>
  <c r="Q285" i="28"/>
  <c r="P285" i="28"/>
  <c r="O285" i="28"/>
  <c r="U284" i="28"/>
  <c r="Q284" i="28"/>
  <c r="P284" i="28"/>
  <c r="O284" i="28"/>
  <c r="U283" i="28"/>
  <c r="Q283" i="28"/>
  <c r="P283" i="28"/>
  <c r="O283" i="28"/>
  <c r="U282" i="28"/>
  <c r="Q282" i="28"/>
  <c r="P282" i="28"/>
  <c r="O282" i="28"/>
  <c r="U281" i="28"/>
  <c r="Q281" i="28"/>
  <c r="P281" i="28"/>
  <c r="O281" i="28"/>
  <c r="U280" i="28"/>
  <c r="Q280" i="28"/>
  <c r="P280" i="28"/>
  <c r="O280" i="28"/>
  <c r="U279" i="28"/>
  <c r="Q279" i="28"/>
  <c r="P279" i="28"/>
  <c r="O279" i="28"/>
  <c r="U278" i="28"/>
  <c r="Q278" i="28"/>
  <c r="P278" i="28"/>
  <c r="O278" i="28"/>
  <c r="U277" i="28"/>
  <c r="Q277" i="28"/>
  <c r="P277" i="28"/>
  <c r="O277" i="28"/>
  <c r="U276" i="28"/>
  <c r="Q276" i="28"/>
  <c r="P276" i="28"/>
  <c r="O276" i="28"/>
  <c r="U275" i="28"/>
  <c r="Q275" i="28"/>
  <c r="P275" i="28"/>
  <c r="O275" i="28"/>
  <c r="U274" i="28"/>
  <c r="Q274" i="28"/>
  <c r="P274" i="28"/>
  <c r="O274" i="28"/>
  <c r="U273" i="28"/>
  <c r="Q273" i="28"/>
  <c r="P273" i="28"/>
  <c r="O273" i="28"/>
  <c r="U272" i="28"/>
  <c r="Q272" i="28"/>
  <c r="P272" i="28"/>
  <c r="O272" i="28"/>
  <c r="U271" i="28"/>
  <c r="Q271" i="28"/>
  <c r="P271" i="28"/>
  <c r="O271" i="28"/>
  <c r="U270" i="28"/>
  <c r="Q270" i="28"/>
  <c r="P270" i="28"/>
  <c r="O270" i="28"/>
  <c r="U269" i="28"/>
  <c r="Q269" i="28"/>
  <c r="P269" i="28"/>
  <c r="O269" i="28"/>
  <c r="U268" i="28"/>
  <c r="Q268" i="28"/>
  <c r="P268" i="28"/>
  <c r="O268" i="28"/>
  <c r="U267" i="28"/>
  <c r="Q267" i="28"/>
  <c r="P267" i="28"/>
  <c r="O267" i="28"/>
  <c r="U266" i="28"/>
  <c r="Q266" i="28"/>
  <c r="P266" i="28"/>
  <c r="O266" i="28"/>
  <c r="U265" i="28"/>
  <c r="Q265" i="28"/>
  <c r="P265" i="28"/>
  <c r="O265" i="28"/>
  <c r="U264" i="28"/>
  <c r="Q264" i="28"/>
  <c r="P264" i="28"/>
  <c r="O264" i="28"/>
  <c r="U263" i="28"/>
  <c r="Q263" i="28"/>
  <c r="P263" i="28"/>
  <c r="O263" i="28"/>
  <c r="U262" i="28"/>
  <c r="Q262" i="28"/>
  <c r="P262" i="28"/>
  <c r="O262" i="28"/>
  <c r="U261" i="28"/>
  <c r="Q261" i="28"/>
  <c r="P261" i="28"/>
  <c r="O261" i="28"/>
  <c r="U260" i="28"/>
  <c r="Q260" i="28"/>
  <c r="P260" i="28"/>
  <c r="O260" i="28"/>
  <c r="U259" i="28"/>
  <c r="Q259" i="28"/>
  <c r="P259" i="28"/>
  <c r="O259" i="28"/>
  <c r="U258" i="28"/>
  <c r="Q258" i="28"/>
  <c r="P258" i="28"/>
  <c r="O258" i="28"/>
  <c r="U257" i="28"/>
  <c r="Q257" i="28"/>
  <c r="P257" i="28"/>
  <c r="O257" i="28"/>
  <c r="U256" i="28"/>
  <c r="Q256" i="28"/>
  <c r="P256" i="28"/>
  <c r="O256" i="28"/>
  <c r="U255" i="28"/>
  <c r="Q255" i="28"/>
  <c r="P255" i="28"/>
  <c r="O255" i="28"/>
  <c r="U254" i="28"/>
  <c r="Q254" i="28"/>
  <c r="P254" i="28"/>
  <c r="O254" i="28"/>
  <c r="U253" i="28"/>
  <c r="Q253" i="28"/>
  <c r="P253" i="28"/>
  <c r="O253" i="28"/>
  <c r="U252" i="28"/>
  <c r="Q252" i="28"/>
  <c r="P252" i="28"/>
  <c r="O252" i="28"/>
  <c r="U251" i="28"/>
  <c r="Q251" i="28"/>
  <c r="P251" i="28"/>
  <c r="O251" i="28"/>
  <c r="U250" i="28"/>
  <c r="Q250" i="28"/>
  <c r="P250" i="28"/>
  <c r="O250" i="28"/>
  <c r="U249" i="28"/>
  <c r="Q249" i="28"/>
  <c r="P249" i="28"/>
  <c r="O249" i="28"/>
  <c r="U248" i="28"/>
  <c r="Q248" i="28"/>
  <c r="P248" i="28"/>
  <c r="O248" i="28"/>
  <c r="P247" i="28"/>
  <c r="O247" i="28"/>
  <c r="U246" i="28"/>
  <c r="Q246" i="28"/>
  <c r="P246" i="28"/>
  <c r="O246" i="28"/>
  <c r="U245" i="28"/>
  <c r="Q245" i="28"/>
  <c r="P245" i="28"/>
  <c r="O245" i="28"/>
  <c r="T241" i="28"/>
  <c r="R241" i="28"/>
  <c r="R243" i="28" s="1"/>
  <c r="N241" i="28"/>
  <c r="M241" i="28"/>
  <c r="L241" i="28"/>
  <c r="K241" i="28"/>
  <c r="J241" i="28"/>
  <c r="I241" i="28"/>
  <c r="Q240" i="28"/>
  <c r="P240" i="28"/>
  <c r="O240" i="28"/>
  <c r="U239" i="28"/>
  <c r="Q239" i="28"/>
  <c r="P239" i="28"/>
  <c r="O239" i="28"/>
  <c r="U238" i="28"/>
  <c r="Q238" i="28"/>
  <c r="P238" i="28"/>
  <c r="O238" i="28"/>
  <c r="U237" i="28"/>
  <c r="Q237" i="28"/>
  <c r="P237" i="28"/>
  <c r="O237" i="28"/>
  <c r="U236" i="28"/>
  <c r="Q236" i="28"/>
  <c r="P236" i="28"/>
  <c r="O236" i="28"/>
  <c r="U235" i="28"/>
  <c r="Q235" i="28"/>
  <c r="P235" i="28"/>
  <c r="O235" i="28"/>
  <c r="U234" i="28"/>
  <c r="Q234" i="28"/>
  <c r="P234" i="28"/>
  <c r="O234" i="28"/>
  <c r="U233" i="28"/>
  <c r="Q233" i="28"/>
  <c r="P233" i="28"/>
  <c r="O233" i="28"/>
  <c r="U232" i="28"/>
  <c r="Q232" i="28"/>
  <c r="P232" i="28"/>
  <c r="O232" i="28"/>
  <c r="U231" i="28"/>
  <c r="Q231" i="28"/>
  <c r="P231" i="28"/>
  <c r="O231" i="28"/>
  <c r="U230" i="28"/>
  <c r="Q230" i="28"/>
  <c r="P230" i="28"/>
  <c r="O230" i="28"/>
  <c r="U229" i="28"/>
  <c r="Q229" i="28"/>
  <c r="P229" i="28"/>
  <c r="O229" i="28"/>
  <c r="U228" i="28"/>
  <c r="Q228" i="28"/>
  <c r="P228" i="28"/>
  <c r="O228" i="28"/>
  <c r="U227" i="28"/>
  <c r="Q227" i="28"/>
  <c r="P227" i="28"/>
  <c r="O227" i="28"/>
  <c r="U226" i="28"/>
  <c r="Q226" i="28"/>
  <c r="P226" i="28"/>
  <c r="O226" i="28"/>
  <c r="U225" i="28"/>
  <c r="Q225" i="28"/>
  <c r="P225" i="28"/>
  <c r="O225" i="28"/>
  <c r="U224" i="28"/>
  <c r="Q224" i="28"/>
  <c r="P224" i="28"/>
  <c r="O224" i="28"/>
  <c r="U223" i="28"/>
  <c r="Q223" i="28"/>
  <c r="P223" i="28"/>
  <c r="O223" i="28"/>
  <c r="U222" i="28"/>
  <c r="Q222" i="28"/>
  <c r="P222" i="28"/>
  <c r="O222" i="28"/>
  <c r="U221" i="28"/>
  <c r="Q221" i="28"/>
  <c r="P221" i="28"/>
  <c r="O221" i="28"/>
  <c r="U220" i="28"/>
  <c r="Q220" i="28"/>
  <c r="P220" i="28"/>
  <c r="O220" i="28"/>
  <c r="U219" i="28"/>
  <c r="Q219" i="28"/>
  <c r="P219" i="28"/>
  <c r="O219" i="28"/>
  <c r="P218" i="28"/>
  <c r="O218" i="28"/>
  <c r="P217" i="28"/>
  <c r="O217" i="28"/>
  <c r="U216" i="28"/>
  <c r="Q216" i="28"/>
  <c r="P216" i="28"/>
  <c r="O216" i="28"/>
  <c r="U215" i="28"/>
  <c r="Q215" i="28"/>
  <c r="P215" i="28"/>
  <c r="O215" i="28"/>
  <c r="U214" i="28"/>
  <c r="Q214" i="28"/>
  <c r="P214" i="28"/>
  <c r="O214" i="28"/>
  <c r="U213" i="28"/>
  <c r="Q213" i="28"/>
  <c r="P213" i="28"/>
  <c r="O213" i="28"/>
  <c r="U212" i="28"/>
  <c r="Q212" i="28"/>
  <c r="P212" i="28"/>
  <c r="O212" i="28"/>
  <c r="U211" i="28"/>
  <c r="Q211" i="28"/>
  <c r="P211" i="28"/>
  <c r="O211" i="28"/>
  <c r="U210" i="28"/>
  <c r="Q210" i="28"/>
  <c r="P210" i="28"/>
  <c r="O210" i="28"/>
  <c r="U209" i="28"/>
  <c r="Q209" i="28"/>
  <c r="P209" i="28"/>
  <c r="O209" i="28"/>
  <c r="T207" i="28"/>
  <c r="R207" i="28"/>
  <c r="N207" i="28"/>
  <c r="M207" i="28"/>
  <c r="L207" i="28"/>
  <c r="U207" i="28" s="1"/>
  <c r="K207" i="28"/>
  <c r="J207" i="28"/>
  <c r="I207" i="28"/>
  <c r="Q206" i="28"/>
  <c r="P206" i="28"/>
  <c r="O206" i="28"/>
  <c r="U205" i="28"/>
  <c r="Q205" i="28"/>
  <c r="P205" i="28"/>
  <c r="O205" i="28"/>
  <c r="P204" i="28"/>
  <c r="O204" i="28"/>
  <c r="U203" i="28"/>
  <c r="Q203" i="28"/>
  <c r="P203" i="28"/>
  <c r="O203" i="28"/>
  <c r="U202" i="28"/>
  <c r="Q202" i="28"/>
  <c r="P202" i="28"/>
  <c r="O202" i="28"/>
  <c r="U201" i="28"/>
  <c r="Q201" i="28"/>
  <c r="P201" i="28"/>
  <c r="O201" i="28"/>
  <c r="U200" i="28"/>
  <c r="Q200" i="28"/>
  <c r="P200" i="28"/>
  <c r="O200" i="28"/>
  <c r="U199" i="28"/>
  <c r="Q199" i="28"/>
  <c r="P199" i="28"/>
  <c r="O199" i="28"/>
  <c r="U198" i="28"/>
  <c r="Q198" i="28"/>
  <c r="P198" i="28"/>
  <c r="O198" i="28"/>
  <c r="U197" i="28"/>
  <c r="Q197" i="28"/>
  <c r="P197" i="28"/>
  <c r="O197" i="28"/>
  <c r="U196" i="28"/>
  <c r="Q196" i="28"/>
  <c r="P196" i="28"/>
  <c r="O196" i="28"/>
  <c r="U195" i="28"/>
  <c r="Q195" i="28"/>
  <c r="P195" i="28"/>
  <c r="O195" i="28"/>
  <c r="U194" i="28"/>
  <c r="Q194" i="28"/>
  <c r="P194" i="28"/>
  <c r="O194" i="28"/>
  <c r="U193" i="28"/>
  <c r="Q193" i="28"/>
  <c r="P193" i="28"/>
  <c r="O193" i="28"/>
  <c r="U192" i="28"/>
  <c r="Q192" i="28"/>
  <c r="P192" i="28"/>
  <c r="O192" i="28"/>
  <c r="U191" i="28"/>
  <c r="Q191" i="28"/>
  <c r="P191" i="28"/>
  <c r="O191" i="28"/>
  <c r="U190" i="28"/>
  <c r="Q190" i="28"/>
  <c r="P190" i="28"/>
  <c r="O190" i="28"/>
  <c r="U189" i="28"/>
  <c r="Q189" i="28"/>
  <c r="P189" i="28"/>
  <c r="O189" i="28"/>
  <c r="U188" i="28"/>
  <c r="Q188" i="28"/>
  <c r="P188" i="28"/>
  <c r="O188" i="28"/>
  <c r="U187" i="28"/>
  <c r="Q187" i="28"/>
  <c r="P187" i="28"/>
  <c r="O187" i="28"/>
  <c r="U186" i="28"/>
  <c r="Q186" i="28"/>
  <c r="P186" i="28"/>
  <c r="O186" i="28"/>
  <c r="U185" i="28"/>
  <c r="Q185" i="28"/>
  <c r="P185" i="28"/>
  <c r="O185" i="28"/>
  <c r="U184" i="28"/>
  <c r="Q184" i="28"/>
  <c r="P184" i="28"/>
  <c r="O184" i="28"/>
  <c r="U183" i="28"/>
  <c r="Q183" i="28"/>
  <c r="P183" i="28"/>
  <c r="O183" i="28"/>
  <c r="U182" i="28"/>
  <c r="Q182" i="28"/>
  <c r="P182" i="28"/>
  <c r="O182" i="28"/>
  <c r="U181" i="28"/>
  <c r="Q181" i="28"/>
  <c r="P181" i="28"/>
  <c r="O181" i="28"/>
  <c r="U180" i="28"/>
  <c r="Q180" i="28"/>
  <c r="P180" i="28"/>
  <c r="O180" i="28"/>
  <c r="U179" i="28"/>
  <c r="Q179" i="28"/>
  <c r="P179" i="28"/>
  <c r="O179" i="28"/>
  <c r="U178" i="28"/>
  <c r="Q178" i="28"/>
  <c r="P178" i="28"/>
  <c r="O178" i="28"/>
  <c r="U177" i="28"/>
  <c r="Q177" i="28"/>
  <c r="P177" i="28"/>
  <c r="O177" i="28"/>
  <c r="U176" i="28"/>
  <c r="Q176" i="28"/>
  <c r="P176" i="28"/>
  <c r="O176" i="28"/>
  <c r="U175" i="28"/>
  <c r="Q175" i="28"/>
  <c r="P175" i="28"/>
  <c r="O175" i="28"/>
  <c r="U174" i="28"/>
  <c r="Q174" i="28"/>
  <c r="P174" i="28"/>
  <c r="O174" i="28"/>
  <c r="U173" i="28"/>
  <c r="Q173" i="28"/>
  <c r="P173" i="28"/>
  <c r="O173" i="28"/>
  <c r="U172" i="28"/>
  <c r="Q172" i="28"/>
  <c r="P172" i="28"/>
  <c r="O172" i="28"/>
  <c r="U171" i="28"/>
  <c r="Q171" i="28"/>
  <c r="P171" i="28"/>
  <c r="O171" i="28"/>
  <c r="U170" i="28"/>
  <c r="Q170" i="28"/>
  <c r="P170" i="28"/>
  <c r="O170" i="28"/>
  <c r="U169" i="28"/>
  <c r="Q169" i="28"/>
  <c r="P169" i="28"/>
  <c r="O169" i="28"/>
  <c r="U168" i="28"/>
  <c r="Q168" i="28"/>
  <c r="P168" i="28"/>
  <c r="O168" i="28"/>
  <c r="U167" i="28"/>
  <c r="Q167" i="28"/>
  <c r="P167" i="28"/>
  <c r="O167" i="28"/>
  <c r="U166" i="28"/>
  <c r="Q166" i="28"/>
  <c r="P166" i="28"/>
  <c r="O166" i="28"/>
  <c r="U165" i="28"/>
  <c r="Q165" i="28"/>
  <c r="P165" i="28"/>
  <c r="O165" i="28"/>
  <c r="U164" i="28"/>
  <c r="Q164" i="28"/>
  <c r="P164" i="28"/>
  <c r="O164" i="28"/>
  <c r="U163" i="28"/>
  <c r="Q163" i="28"/>
  <c r="P163" i="28"/>
  <c r="O163" i="28"/>
  <c r="U162" i="28"/>
  <c r="Q162" i="28"/>
  <c r="P162" i="28"/>
  <c r="O162" i="28"/>
  <c r="U161" i="28"/>
  <c r="Q161" i="28"/>
  <c r="P161" i="28"/>
  <c r="O161" i="28"/>
  <c r="U160" i="28"/>
  <c r="Q160" i="28"/>
  <c r="P160" i="28"/>
  <c r="O160" i="28"/>
  <c r="U159" i="28"/>
  <c r="Q159" i="28"/>
  <c r="P159" i="28"/>
  <c r="O159" i="28"/>
  <c r="U158" i="28"/>
  <c r="Q158" i="28"/>
  <c r="P158" i="28"/>
  <c r="O158" i="28"/>
  <c r="U157" i="28"/>
  <c r="Q157" i="28"/>
  <c r="P157" i="28"/>
  <c r="O157" i="28"/>
  <c r="U156" i="28"/>
  <c r="Q156" i="28"/>
  <c r="P156" i="28"/>
  <c r="O156" i="28"/>
  <c r="U155" i="28"/>
  <c r="Q155" i="28"/>
  <c r="P155" i="28"/>
  <c r="O155" i="28"/>
  <c r="P154" i="28"/>
  <c r="O154" i="28"/>
  <c r="U153" i="28"/>
  <c r="Q153" i="28"/>
  <c r="P153" i="28"/>
  <c r="O153" i="28"/>
  <c r="U152" i="28"/>
  <c r="Q152" i="28"/>
  <c r="P152" i="28"/>
  <c r="O152" i="28"/>
  <c r="U151" i="28"/>
  <c r="Q151" i="28"/>
  <c r="P151" i="28"/>
  <c r="O151" i="28"/>
  <c r="U150" i="28"/>
  <c r="Q150" i="28"/>
  <c r="P150" i="28"/>
  <c r="O150" i="28"/>
  <c r="U149" i="28"/>
  <c r="Q149" i="28"/>
  <c r="P149" i="28"/>
  <c r="O149" i="28"/>
  <c r="U148" i="28"/>
  <c r="Q148" i="28"/>
  <c r="P148" i="28"/>
  <c r="O148" i="28"/>
  <c r="U147" i="28"/>
  <c r="Q147" i="28"/>
  <c r="P147" i="28"/>
  <c r="O147" i="28"/>
  <c r="U146" i="28"/>
  <c r="Q146" i="28"/>
  <c r="P146" i="28"/>
  <c r="O146" i="28"/>
  <c r="U145" i="28"/>
  <c r="Q145" i="28"/>
  <c r="P145" i="28"/>
  <c r="O145" i="28"/>
  <c r="U144" i="28"/>
  <c r="Q144" i="28"/>
  <c r="P144" i="28"/>
  <c r="O144" i="28"/>
  <c r="U143" i="28"/>
  <c r="Q143" i="28"/>
  <c r="P143" i="28"/>
  <c r="O143" i="28"/>
  <c r="U142" i="28"/>
  <c r="Q142" i="28"/>
  <c r="P142" i="28"/>
  <c r="O142" i="28"/>
  <c r="U141" i="28"/>
  <c r="Q141" i="28"/>
  <c r="P141" i="28"/>
  <c r="O141" i="28"/>
  <c r="U140" i="28"/>
  <c r="Q140" i="28"/>
  <c r="P140" i="28"/>
  <c r="O140" i="28"/>
  <c r="T138" i="28"/>
  <c r="R138" i="28"/>
  <c r="N138" i="28"/>
  <c r="M138" i="28"/>
  <c r="O138" i="28" s="1"/>
  <c r="L138" i="28"/>
  <c r="K138" i="28"/>
  <c r="J138" i="28"/>
  <c r="I138" i="28"/>
  <c r="U137" i="28"/>
  <c r="Q137" i="28"/>
  <c r="P137" i="28"/>
  <c r="O137" i="28"/>
  <c r="U136" i="28"/>
  <c r="Q136" i="28"/>
  <c r="P136" i="28"/>
  <c r="O136" i="28"/>
  <c r="U135" i="28"/>
  <c r="Q135" i="28"/>
  <c r="P135" i="28"/>
  <c r="O135" i="28"/>
  <c r="U134" i="28"/>
  <c r="Q134" i="28"/>
  <c r="P134" i="28"/>
  <c r="O134" i="28"/>
  <c r="U133" i="28"/>
  <c r="Q133" i="28"/>
  <c r="P133" i="28"/>
  <c r="O133" i="28"/>
  <c r="U132" i="28"/>
  <c r="Q132" i="28"/>
  <c r="P132" i="28"/>
  <c r="O132" i="28"/>
  <c r="U131" i="28"/>
  <c r="Q131" i="28"/>
  <c r="P131" i="28"/>
  <c r="O131" i="28"/>
  <c r="U130" i="28"/>
  <c r="Q130" i="28"/>
  <c r="P130" i="28"/>
  <c r="O130" i="28"/>
  <c r="U129" i="28"/>
  <c r="Q129" i="28"/>
  <c r="P129" i="28"/>
  <c r="O129" i="28"/>
  <c r="U128" i="28"/>
  <c r="Q128" i="28"/>
  <c r="P128" i="28"/>
  <c r="O128" i="28"/>
  <c r="U127" i="28"/>
  <c r="Q127" i="28"/>
  <c r="P127" i="28"/>
  <c r="O127" i="28"/>
  <c r="U126" i="28"/>
  <c r="Q126" i="28"/>
  <c r="P126" i="28"/>
  <c r="O126" i="28"/>
  <c r="U125" i="28"/>
  <c r="Q125" i="28"/>
  <c r="P125" i="28"/>
  <c r="O125" i="28"/>
  <c r="U124" i="28"/>
  <c r="Q124" i="28"/>
  <c r="P124" i="28"/>
  <c r="O124" i="28"/>
  <c r="U123" i="28"/>
  <c r="Q123" i="28"/>
  <c r="P123" i="28"/>
  <c r="O123" i="28"/>
  <c r="U122" i="28"/>
  <c r="Q122" i="28"/>
  <c r="P122" i="28"/>
  <c r="O122" i="28"/>
  <c r="U121" i="28"/>
  <c r="Q121" i="28"/>
  <c r="P121" i="28"/>
  <c r="O121" i="28"/>
  <c r="U120" i="28"/>
  <c r="Q120" i="28"/>
  <c r="P120" i="28"/>
  <c r="O120" i="28"/>
  <c r="U119" i="28"/>
  <c r="Q119" i="28"/>
  <c r="P119" i="28"/>
  <c r="O119" i="28"/>
  <c r="U118" i="28"/>
  <c r="Q118" i="28"/>
  <c r="P118" i="28"/>
  <c r="O118" i="28"/>
  <c r="U117" i="28"/>
  <c r="Q117" i="28"/>
  <c r="P117" i="28"/>
  <c r="O117" i="28"/>
  <c r="U116" i="28"/>
  <c r="Q116" i="28"/>
  <c r="P116" i="28"/>
  <c r="O116" i="28"/>
  <c r="U115" i="28"/>
  <c r="Q115" i="28"/>
  <c r="P115" i="28"/>
  <c r="O115" i="28"/>
  <c r="U114" i="28"/>
  <c r="Q114" i="28"/>
  <c r="P114" i="28"/>
  <c r="O114" i="28"/>
  <c r="U113" i="28"/>
  <c r="Q113" i="28"/>
  <c r="P113" i="28"/>
  <c r="O113" i="28"/>
  <c r="U112" i="28"/>
  <c r="Q112" i="28"/>
  <c r="P112" i="28"/>
  <c r="O112" i="28"/>
  <c r="U111" i="28"/>
  <c r="Q111" i="28"/>
  <c r="P111" i="28"/>
  <c r="O111" i="28"/>
  <c r="U110" i="28"/>
  <c r="Q110" i="28"/>
  <c r="P110" i="28"/>
  <c r="O110" i="28"/>
  <c r="U109" i="28"/>
  <c r="Q109" i="28"/>
  <c r="P109" i="28"/>
  <c r="O109" i="28"/>
  <c r="U108" i="28"/>
  <c r="Q108" i="28"/>
  <c r="P108" i="28"/>
  <c r="O108" i="28"/>
  <c r="U107" i="28"/>
  <c r="Q107" i="28"/>
  <c r="P107" i="28"/>
  <c r="O107" i="28"/>
  <c r="U106" i="28"/>
  <c r="Q106" i="28"/>
  <c r="P106" i="28"/>
  <c r="O106" i="28"/>
  <c r="U105" i="28"/>
  <c r="Q105" i="28"/>
  <c r="P105" i="28"/>
  <c r="O105" i="28"/>
  <c r="U104" i="28"/>
  <c r="Q104" i="28"/>
  <c r="P104" i="28"/>
  <c r="O104" i="28"/>
  <c r="U103" i="28"/>
  <c r="Q103" i="28"/>
  <c r="P103" i="28"/>
  <c r="O103" i="28"/>
  <c r="U102" i="28"/>
  <c r="Q102" i="28"/>
  <c r="P102" i="28"/>
  <c r="O102" i="28"/>
  <c r="U101" i="28"/>
  <c r="Q101" i="28"/>
  <c r="P101" i="28"/>
  <c r="O101" i="28"/>
  <c r="U100" i="28"/>
  <c r="Q100" i="28"/>
  <c r="P100" i="28"/>
  <c r="O100" i="28"/>
  <c r="P99" i="28"/>
  <c r="O99" i="28"/>
  <c r="U98" i="28"/>
  <c r="Q98" i="28"/>
  <c r="P98" i="28"/>
  <c r="O98" i="28"/>
  <c r="U97" i="28"/>
  <c r="Q97" i="28"/>
  <c r="P97" i="28"/>
  <c r="O97" i="28"/>
  <c r="U96" i="28"/>
  <c r="Q96" i="28"/>
  <c r="P96" i="28"/>
  <c r="O96" i="28"/>
  <c r="U95" i="28"/>
  <c r="Q95" i="28"/>
  <c r="P95" i="28"/>
  <c r="O95" i="28"/>
  <c r="U94" i="28"/>
  <c r="Q94" i="28"/>
  <c r="P94" i="28"/>
  <c r="O94" i="28"/>
  <c r="U93" i="28"/>
  <c r="Q93" i="28"/>
  <c r="P93" i="28"/>
  <c r="O93" i="28"/>
  <c r="U92" i="28"/>
  <c r="Q92" i="28"/>
  <c r="P92" i="28"/>
  <c r="O92" i="28"/>
  <c r="U91" i="28"/>
  <c r="Q91" i="28"/>
  <c r="P91" i="28"/>
  <c r="O91" i="28"/>
  <c r="U90" i="28"/>
  <c r="Q90" i="28"/>
  <c r="P90" i="28"/>
  <c r="O90" i="28"/>
  <c r="U89" i="28"/>
  <c r="Q89" i="28"/>
  <c r="P89" i="28"/>
  <c r="O89" i="28"/>
  <c r="U88" i="28"/>
  <c r="Q88" i="28"/>
  <c r="P88" i="28"/>
  <c r="O88" i="28"/>
  <c r="U87" i="28"/>
  <c r="Q87" i="28"/>
  <c r="P87" i="28"/>
  <c r="O87" i="28"/>
  <c r="U86" i="28"/>
  <c r="Q86" i="28"/>
  <c r="P86" i="28"/>
  <c r="O86" i="28"/>
  <c r="U85" i="28"/>
  <c r="Q85" i="28"/>
  <c r="P85" i="28"/>
  <c r="O85" i="28"/>
  <c r="U84" i="28"/>
  <c r="Q84" i="28"/>
  <c r="P84" i="28"/>
  <c r="O84" i="28"/>
  <c r="U83" i="28"/>
  <c r="Q83" i="28"/>
  <c r="P83" i="28"/>
  <c r="O83" i="28"/>
  <c r="U82" i="28"/>
  <c r="Q82" i="28"/>
  <c r="P82" i="28"/>
  <c r="O82" i="28"/>
  <c r="U81" i="28"/>
  <c r="Q81" i="28"/>
  <c r="P81" i="28"/>
  <c r="O81" i="28"/>
  <c r="U80" i="28"/>
  <c r="Q80" i="28"/>
  <c r="P80" i="28"/>
  <c r="O80" i="28"/>
  <c r="U79" i="28"/>
  <c r="Q79" i="28"/>
  <c r="P79" i="28"/>
  <c r="O79" i="28"/>
  <c r="U78" i="28"/>
  <c r="Q78" i="28"/>
  <c r="P78" i="28"/>
  <c r="O78" i="28"/>
  <c r="U77" i="28"/>
  <c r="Q77" i="28"/>
  <c r="P77" i="28"/>
  <c r="O77" i="28"/>
  <c r="U76" i="28"/>
  <c r="Q76" i="28"/>
  <c r="P76" i="28"/>
  <c r="O76" i="28"/>
  <c r="U75" i="28"/>
  <c r="Q75" i="28"/>
  <c r="P75" i="28"/>
  <c r="O75" i="28"/>
  <c r="U74" i="28"/>
  <c r="Q74" i="28"/>
  <c r="P74" i="28"/>
  <c r="O74" i="28"/>
  <c r="U73" i="28"/>
  <c r="Q73" i="28"/>
  <c r="P73" i="28"/>
  <c r="O73" i="28"/>
  <c r="U72" i="28"/>
  <c r="Q72" i="28"/>
  <c r="P72" i="28"/>
  <c r="O72" i="28"/>
  <c r="U71" i="28"/>
  <c r="Q71" i="28"/>
  <c r="P71" i="28"/>
  <c r="O71" i="28"/>
  <c r="U70" i="28"/>
  <c r="Q70" i="28"/>
  <c r="P70" i="28"/>
  <c r="O70" i="28"/>
  <c r="R66" i="28"/>
  <c r="N66" i="28"/>
  <c r="M66" i="28"/>
  <c r="O66" i="28" s="1"/>
  <c r="L66" i="28"/>
  <c r="K66" i="28"/>
  <c r="J66" i="28"/>
  <c r="I66" i="28"/>
  <c r="P65" i="28"/>
  <c r="T60" i="28"/>
  <c r="R60" i="28"/>
  <c r="N60" i="28"/>
  <c r="M60" i="28"/>
  <c r="O60" i="28" s="1"/>
  <c r="L60" i="28"/>
  <c r="K60" i="28"/>
  <c r="J60" i="28"/>
  <c r="I60" i="28"/>
  <c r="Q59" i="28"/>
  <c r="P59" i="28"/>
  <c r="O59" i="28"/>
  <c r="U58" i="28"/>
  <c r="Q58" i="28"/>
  <c r="P58" i="28"/>
  <c r="O58" i="28"/>
  <c r="U57" i="28"/>
  <c r="Q57" i="28"/>
  <c r="P57" i="28"/>
  <c r="O57" i="28"/>
  <c r="U56" i="28"/>
  <c r="Q56" i="28"/>
  <c r="P56" i="28"/>
  <c r="O56" i="28"/>
  <c r="U55" i="28"/>
  <c r="Q55" i="28"/>
  <c r="P55" i="28"/>
  <c r="O55" i="28"/>
  <c r="U54" i="28"/>
  <c r="Q54" i="28"/>
  <c r="P54" i="28"/>
  <c r="O54" i="28"/>
  <c r="U53" i="28"/>
  <c r="Q53" i="28"/>
  <c r="P53" i="28"/>
  <c r="O53" i="28"/>
  <c r="U52" i="28"/>
  <c r="Q52" i="28"/>
  <c r="P52" i="28"/>
  <c r="O52" i="28"/>
  <c r="U51" i="28"/>
  <c r="Q51" i="28"/>
  <c r="P51" i="28"/>
  <c r="O51" i="28"/>
  <c r="U50" i="28"/>
  <c r="Q50" i="28"/>
  <c r="P50" i="28"/>
  <c r="O50" i="28"/>
  <c r="U49" i="28"/>
  <c r="Q49" i="28"/>
  <c r="P49" i="28"/>
  <c r="O49" i="28"/>
  <c r="U48" i="28"/>
  <c r="Q48" i="28"/>
  <c r="P48" i="28"/>
  <c r="O48" i="28"/>
  <c r="T44" i="28"/>
  <c r="R44" i="28"/>
  <c r="P44" i="28"/>
  <c r="N44" i="28"/>
  <c r="M44" i="28"/>
  <c r="O44" i="28" s="1"/>
  <c r="L44" i="28"/>
  <c r="K44" i="28"/>
  <c r="K395" i="28" s="1"/>
  <c r="J44" i="28"/>
  <c r="I44" i="28"/>
  <c r="Q43" i="28"/>
  <c r="P43" i="28"/>
  <c r="U42" i="28"/>
  <c r="Q42" i="28"/>
  <c r="P42" i="28"/>
  <c r="O42" i="28"/>
  <c r="U41" i="28"/>
  <c r="Q41" i="28"/>
  <c r="P41" i="28"/>
  <c r="O41" i="28"/>
  <c r="U40" i="28"/>
  <c r="Q40" i="28"/>
  <c r="P40" i="28"/>
  <c r="O40" i="28"/>
  <c r="U39" i="28"/>
  <c r="Q39" i="28"/>
  <c r="P39" i="28"/>
  <c r="O39" i="28"/>
  <c r="U38" i="28"/>
  <c r="Q38" i="28"/>
  <c r="P38" i="28"/>
  <c r="O38" i="28"/>
  <c r="U37" i="28"/>
  <c r="Q37" i="28"/>
  <c r="P37" i="28"/>
  <c r="O37" i="28"/>
  <c r="U36" i="28"/>
  <c r="Q36" i="28"/>
  <c r="P36" i="28"/>
  <c r="O36" i="28"/>
  <c r="U35" i="28"/>
  <c r="Q35" i="28"/>
  <c r="P35" i="28"/>
  <c r="O35" i="28"/>
  <c r="U34" i="28"/>
  <c r="Q34" i="28"/>
  <c r="P34" i="28"/>
  <c r="O34" i="28"/>
  <c r="U33" i="28"/>
  <c r="Q33" i="28"/>
  <c r="P33" i="28"/>
  <c r="O33" i="28"/>
  <c r="T31" i="28"/>
  <c r="U31" i="28" s="1"/>
  <c r="R31" i="28"/>
  <c r="N31" i="28"/>
  <c r="M31" i="28"/>
  <c r="O31" i="28" s="1"/>
  <c r="L31" i="28"/>
  <c r="K31" i="28"/>
  <c r="J31" i="28"/>
  <c r="I31" i="28"/>
  <c r="I393" i="28" s="1"/>
  <c r="Q30" i="28"/>
  <c r="P30" i="28"/>
  <c r="O30" i="28"/>
  <c r="U29" i="28"/>
  <c r="Q29" i="28"/>
  <c r="P29" i="28"/>
  <c r="O29" i="28"/>
  <c r="U28" i="28"/>
  <c r="Q28" i="28"/>
  <c r="P28" i="28"/>
  <c r="O28" i="28"/>
  <c r="U27" i="28"/>
  <c r="Q27" i="28"/>
  <c r="P27" i="28"/>
  <c r="O27" i="28"/>
  <c r="U26" i="28"/>
  <c r="Q26" i="28"/>
  <c r="P26" i="28"/>
  <c r="O26" i="28"/>
  <c r="U25" i="28"/>
  <c r="Q25" i="28"/>
  <c r="P25" i="28"/>
  <c r="O25" i="28"/>
  <c r="U24" i="28"/>
  <c r="Q24" i="28"/>
  <c r="P24" i="28"/>
  <c r="O24" i="28"/>
  <c r="U23" i="28"/>
  <c r="Q23" i="28"/>
  <c r="P23" i="28"/>
  <c r="O23" i="28"/>
  <c r="U22" i="28"/>
  <c r="Q22" i="28"/>
  <c r="P22" i="28"/>
  <c r="O22" i="28"/>
  <c r="U21" i="28"/>
  <c r="Q21" i="28"/>
  <c r="P21" i="28"/>
  <c r="O21" i="28"/>
  <c r="U20" i="28"/>
  <c r="Q20" i="28"/>
  <c r="P20" i="28"/>
  <c r="O20" i="28"/>
  <c r="U19" i="28"/>
  <c r="Q19" i="28"/>
  <c r="P19" i="28"/>
  <c r="O19" i="28"/>
  <c r="U18" i="28"/>
  <c r="Q18" i="28"/>
  <c r="P18" i="28"/>
  <c r="O18" i="28"/>
  <c r="U17" i="28"/>
  <c r="Q17" i="28"/>
  <c r="P17" i="28"/>
  <c r="O17" i="28"/>
  <c r="U16" i="28"/>
  <c r="Q16" i="28"/>
  <c r="P16" i="28"/>
  <c r="O16" i="28"/>
  <c r="U15" i="28"/>
  <c r="Q15" i="28"/>
  <c r="P15" i="28"/>
  <c r="O15" i="28"/>
  <c r="U14" i="28"/>
  <c r="Q14" i="28"/>
  <c r="P14" i="28"/>
  <c r="O14" i="28"/>
  <c r="U13" i="28"/>
  <c r="Q13" i="28"/>
  <c r="P13" i="28"/>
  <c r="O13" i="28"/>
  <c r="U12" i="28"/>
  <c r="Q12" i="28"/>
  <c r="P12" i="28"/>
  <c r="O12" i="28"/>
  <c r="U11" i="28"/>
  <c r="Q11" i="28"/>
  <c r="P11" i="28"/>
  <c r="O11" i="28"/>
  <c r="T9" i="28"/>
  <c r="R9" i="28"/>
  <c r="N9" i="28"/>
  <c r="M9" i="28"/>
  <c r="L9" i="28"/>
  <c r="K9" i="28"/>
  <c r="K391" i="28" s="1"/>
  <c r="J9" i="28"/>
  <c r="J391" i="28" s="1"/>
  <c r="I9" i="28"/>
  <c r="I391" i="28" s="1"/>
  <c r="U8" i="28"/>
  <c r="Q8" i="28"/>
  <c r="P8" i="28"/>
  <c r="O8" i="28"/>
  <c r="U7" i="28"/>
  <c r="Q7" i="28"/>
  <c r="P7" i="28"/>
  <c r="O7" i="28"/>
  <c r="U6" i="28"/>
  <c r="Q6" i="28"/>
  <c r="P6" i="28"/>
  <c r="O6" i="28"/>
  <c r="P207" i="28" l="1"/>
  <c r="I380" i="28"/>
  <c r="U335" i="28"/>
  <c r="U355" i="28"/>
  <c r="L380" i="28"/>
  <c r="I345" i="28"/>
  <c r="I397" i="28" s="1"/>
  <c r="I401" i="28" s="1"/>
  <c r="I405" i="28" s="1"/>
  <c r="J345" i="28"/>
  <c r="N380" i="28"/>
  <c r="I46" i="28"/>
  <c r="I62" i="28" s="1"/>
  <c r="I67" i="28" s="1"/>
  <c r="K345" i="28"/>
  <c r="K357" i="28" s="1"/>
  <c r="K359" i="28" s="1"/>
  <c r="I243" i="28"/>
  <c r="I303" i="28" s="1"/>
  <c r="I312" i="28" s="1"/>
  <c r="P343" i="28"/>
  <c r="R395" i="28"/>
  <c r="I399" i="28"/>
  <c r="M243" i="28"/>
  <c r="L345" i="28"/>
  <c r="J395" i="28"/>
  <c r="U241" i="28"/>
  <c r="P31" i="28"/>
  <c r="R403" i="28"/>
  <c r="O343" i="28"/>
  <c r="R393" i="28"/>
  <c r="U301" i="28"/>
  <c r="Q373" i="28"/>
  <c r="R380" i="28"/>
  <c r="J243" i="28"/>
  <c r="I403" i="28"/>
  <c r="M391" i="28"/>
  <c r="O391" i="28" s="1"/>
  <c r="N391" i="28"/>
  <c r="J399" i="28"/>
  <c r="U318" i="28"/>
  <c r="R391" i="28"/>
  <c r="O207" i="28"/>
  <c r="N243" i="28"/>
  <c r="N303" i="28" s="1"/>
  <c r="N312" i="28" s="1"/>
  <c r="M403" i="28"/>
  <c r="O403" i="28" s="1"/>
  <c r="U9" i="28"/>
  <c r="L399" i="28"/>
  <c r="M399" i="28"/>
  <c r="Q138" i="28"/>
  <c r="N345" i="28"/>
  <c r="N357" i="28" s="1"/>
  <c r="N359" i="28" s="1"/>
  <c r="M46" i="28"/>
  <c r="P46" i="28" s="1"/>
  <c r="R399" i="28"/>
  <c r="R345" i="28"/>
  <c r="R357" i="28" s="1"/>
  <c r="R359" i="28" s="1"/>
  <c r="U378" i="28"/>
  <c r="L391" i="28"/>
  <c r="J393" i="28"/>
  <c r="K399" i="28"/>
  <c r="N393" i="28"/>
  <c r="P66" i="28"/>
  <c r="P311" i="28"/>
  <c r="K393" i="28"/>
  <c r="N399" i="28"/>
  <c r="Q335" i="28"/>
  <c r="O378" i="28"/>
  <c r="N395" i="28"/>
  <c r="U138" i="28"/>
  <c r="P335" i="28"/>
  <c r="T345" i="28"/>
  <c r="U345" i="28" s="1"/>
  <c r="O373" i="28"/>
  <c r="T46" i="28"/>
  <c r="T62" i="28" s="1"/>
  <c r="T67" i="28" s="1"/>
  <c r="O9" i="28"/>
  <c r="ED329" i="19"/>
  <c r="EM330" i="19" s="1"/>
  <c r="P243" i="28"/>
  <c r="O243" i="28"/>
  <c r="M303" i="28"/>
  <c r="J357" i="28"/>
  <c r="J359" i="28" s="1"/>
  <c r="K380" i="28"/>
  <c r="K385" i="28" s="1"/>
  <c r="K387" i="28" s="1"/>
  <c r="N385" i="28"/>
  <c r="N387" i="28" s="1"/>
  <c r="K46" i="28"/>
  <c r="J46" i="28"/>
  <c r="J397" i="28" s="1"/>
  <c r="J401" i="28" s="1"/>
  <c r="Q207" i="28"/>
  <c r="K243" i="28"/>
  <c r="Q241" i="28"/>
  <c r="K303" i="28"/>
  <c r="K312" i="28" s="1"/>
  <c r="L312" i="28"/>
  <c r="P318" i="28"/>
  <c r="O318" i="28"/>
  <c r="J303" i="28"/>
  <c r="J312" i="28" s="1"/>
  <c r="J385" i="28"/>
  <c r="J387" i="28" s="1"/>
  <c r="T391" i="28"/>
  <c r="L393" i="28"/>
  <c r="L46" i="28"/>
  <c r="U46" i="28" s="1"/>
  <c r="N46" i="28"/>
  <c r="L243" i="28"/>
  <c r="L303" i="28"/>
  <c r="R303" i="28"/>
  <c r="R312" i="28" s="1"/>
  <c r="P403" i="28"/>
  <c r="L357" i="28"/>
  <c r="L359" i="28" s="1"/>
  <c r="T380" i="28"/>
  <c r="L385" i="28"/>
  <c r="L387" i="28" s="1"/>
  <c r="R385" i="28"/>
  <c r="R387" i="28" s="1"/>
  <c r="T395" i="28"/>
  <c r="Q391" i="28"/>
  <c r="P391" i="28"/>
  <c r="R46" i="28"/>
  <c r="R62" i="28" s="1"/>
  <c r="R67" i="28" s="1"/>
  <c r="Q399" i="28"/>
  <c r="P399" i="28"/>
  <c r="O399" i="28"/>
  <c r="U60" i="28"/>
  <c r="T399" i="28"/>
  <c r="P241" i="28"/>
  <c r="O241" i="28"/>
  <c r="P301" i="28"/>
  <c r="O301" i="28"/>
  <c r="J403" i="28"/>
  <c r="N403" i="28"/>
  <c r="Q318" i="28"/>
  <c r="M345" i="28"/>
  <c r="I357" i="28"/>
  <c r="I359" i="28" s="1"/>
  <c r="Q380" i="28"/>
  <c r="P380" i="28"/>
  <c r="I385" i="28"/>
  <c r="I387" i="28" s="1"/>
  <c r="M385" i="28"/>
  <c r="T393" i="28"/>
  <c r="P9" i="28"/>
  <c r="Q31" i="28"/>
  <c r="P60" i="28"/>
  <c r="P138" i="28"/>
  <c r="O311" i="28"/>
  <c r="P355" i="28"/>
  <c r="P373" i="28"/>
  <c r="P378" i="28"/>
  <c r="P383" i="28"/>
  <c r="L395" i="28"/>
  <c r="L403" i="28"/>
  <c r="Q9" i="28"/>
  <c r="U44" i="28"/>
  <c r="Q60" i="28"/>
  <c r="M62" i="28"/>
  <c r="T243" i="28"/>
  <c r="T303" i="28"/>
  <c r="U343" i="28"/>
  <c r="Q355" i="28"/>
  <c r="Q378" i="28"/>
  <c r="Q383" i="28"/>
  <c r="M393" i="28"/>
  <c r="I395" i="28"/>
  <c r="M395" i="28"/>
  <c r="Q44" i="28"/>
  <c r="Q343" i="28"/>
  <c r="J62" i="28" l="1"/>
  <c r="U243" i="28"/>
  <c r="Q46" i="28"/>
  <c r="T357" i="28"/>
  <c r="T359" i="28" s="1"/>
  <c r="U359" i="28" s="1"/>
  <c r="R397" i="28"/>
  <c r="R401" i="28" s="1"/>
  <c r="R405" i="28" s="1"/>
  <c r="Q243" i="28"/>
  <c r="N397" i="28"/>
  <c r="N401" i="28" s="1"/>
  <c r="J67" i="28"/>
  <c r="U393" i="28"/>
  <c r="O46" i="28"/>
  <c r="N62" i="28"/>
  <c r="N67" i="28" s="1"/>
  <c r="U391" i="28"/>
  <c r="L62" i="28"/>
  <c r="L67" i="28" s="1"/>
  <c r="EL330" i="19"/>
  <c r="EH330" i="19"/>
  <c r="EK330" i="19"/>
  <c r="EG330" i="19"/>
  <c r="EJ330" i="19"/>
  <c r="EF330" i="19"/>
  <c r="EE330" i="19"/>
  <c r="EI330" i="19"/>
  <c r="Q395" i="28"/>
  <c r="P395" i="28"/>
  <c r="O395" i="28"/>
  <c r="Q345" i="28"/>
  <c r="P345" i="28"/>
  <c r="O345" i="28"/>
  <c r="N405" i="28"/>
  <c r="U395" i="28"/>
  <c r="U357" i="28"/>
  <c r="U62" i="28"/>
  <c r="U303" i="28"/>
  <c r="T312" i="28"/>
  <c r="U312" i="28" s="1"/>
  <c r="P303" i="28"/>
  <c r="O303" i="28"/>
  <c r="M312" i="28"/>
  <c r="Q303" i="28"/>
  <c r="P62" i="28"/>
  <c r="M67" i="28"/>
  <c r="O62" i="28"/>
  <c r="M397" i="28"/>
  <c r="L397" i="28"/>
  <c r="L401" i="28" s="1"/>
  <c r="L405" i="28" s="1"/>
  <c r="U67" i="28"/>
  <c r="U399" i="28"/>
  <c r="U380" i="28"/>
  <c r="T385" i="28"/>
  <c r="Q393" i="28"/>
  <c r="P393" i="28"/>
  <c r="O393" i="28"/>
  <c r="M387" i="28"/>
  <c r="Q385" i="28"/>
  <c r="P385" i="28"/>
  <c r="O385" i="28"/>
  <c r="M357" i="28"/>
  <c r="J405" i="28"/>
  <c r="K397" i="28"/>
  <c r="K401" i="28" s="1"/>
  <c r="K405" i="28" s="1"/>
  <c r="K62" i="28"/>
  <c r="K67" i="28" s="1"/>
  <c r="T397" i="28"/>
  <c r="Q62" i="28" l="1"/>
  <c r="U397" i="28"/>
  <c r="T401" i="28"/>
  <c r="U401" i="28" s="1"/>
  <c r="P67" i="28"/>
  <c r="O67" i="28"/>
  <c r="Q67" i="28"/>
  <c r="T405" i="28"/>
  <c r="U405" i="28" s="1"/>
  <c r="Q397" i="28"/>
  <c r="P397" i="28"/>
  <c r="O397" i="28"/>
  <c r="M401" i="28"/>
  <c r="U385" i="28"/>
  <c r="T387" i="28"/>
  <c r="U387" i="28" s="1"/>
  <c r="P312" i="28"/>
  <c r="O312" i="28"/>
  <c r="Q312" i="28"/>
  <c r="M359" i="28"/>
  <c r="Q357" i="28"/>
  <c r="P357" i="28"/>
  <c r="O357" i="28"/>
  <c r="Q387" i="28"/>
  <c r="P387" i="28"/>
  <c r="O387" i="28"/>
  <c r="Q359" i="28" l="1"/>
  <c r="P359" i="28"/>
  <c r="O359" i="28"/>
  <c r="Q401" i="28"/>
  <c r="P401" i="28"/>
  <c r="O401" i="28"/>
  <c r="M405" i="28"/>
  <c r="P405" i="28" l="1"/>
  <c r="O405" i="28"/>
  <c r="Q405" i="28"/>
  <c r="BY152" i="21" l="1"/>
  <c r="BX152" i="21"/>
  <c r="CK151" i="21"/>
  <c r="AM151" i="21"/>
  <c r="AK151" i="21"/>
  <c r="AJ151" i="21"/>
  <c r="AI151" i="21"/>
  <c r="AH151" i="21"/>
  <c r="AF151" i="21"/>
  <c r="AD151" i="21"/>
  <c r="AC151" i="21"/>
  <c r="AB151" i="21"/>
  <c r="AA151" i="21"/>
  <c r="CI150" i="21"/>
  <c r="CF150" i="21"/>
  <c r="CD150" i="21"/>
  <c r="CC150" i="21"/>
  <c r="CA150" i="21"/>
  <c r="BV150" i="21"/>
  <c r="CS150" i="21" s="1"/>
  <c r="BT150" i="21"/>
  <c r="CQ150" i="21" s="1"/>
  <c r="BS150" i="21"/>
  <c r="CP150" i="21" s="1"/>
  <c r="BQ150" i="21"/>
  <c r="CN150" i="21" s="1"/>
  <c r="AN150" i="21"/>
  <c r="AE150" i="21"/>
  <c r="AG150" i="21" s="1"/>
  <c r="CI149" i="21"/>
  <c r="CF149" i="21"/>
  <c r="CD149" i="21"/>
  <c r="CA149" i="21"/>
  <c r="BV149" i="21"/>
  <c r="CS149" i="21" s="1"/>
  <c r="BT149" i="21"/>
  <c r="CQ149" i="21" s="1"/>
  <c r="BQ149" i="21"/>
  <c r="CN149" i="21" s="1"/>
  <c r="AN149" i="21"/>
  <c r="AE149" i="21"/>
  <c r="AG149" i="21" s="1"/>
  <c r="CI148" i="21"/>
  <c r="CF148" i="21"/>
  <c r="CD148" i="21"/>
  <c r="CC148" i="21"/>
  <c r="CA148" i="21"/>
  <c r="BV148" i="21"/>
  <c r="CS148" i="21" s="1"/>
  <c r="BT148" i="21"/>
  <c r="CQ148" i="21" s="1"/>
  <c r="BS148" i="21"/>
  <c r="CP148" i="21" s="1"/>
  <c r="BQ148" i="21"/>
  <c r="CN148" i="21" s="1"/>
  <c r="AN148" i="21"/>
  <c r="AE148" i="21"/>
  <c r="AG148" i="21" s="1"/>
  <c r="CI147" i="21"/>
  <c r="CF147" i="21"/>
  <c r="CC147" i="21"/>
  <c r="CB147" i="21"/>
  <c r="CA147" i="21"/>
  <c r="BV147" i="21"/>
  <c r="CS147" i="21" s="1"/>
  <c r="BS147" i="21"/>
  <c r="CP147" i="21" s="1"/>
  <c r="BR147" i="21"/>
  <c r="CO147" i="21" s="1"/>
  <c r="BQ147" i="21"/>
  <c r="CN147" i="21" s="1"/>
  <c r="AN147" i="21"/>
  <c r="AE147" i="21"/>
  <c r="AG147" i="21" s="1"/>
  <c r="CI146" i="21"/>
  <c r="CF146" i="21"/>
  <c r="CD146" i="21"/>
  <c r="CA146" i="21"/>
  <c r="BV146" i="21"/>
  <c r="CS146" i="21" s="1"/>
  <c r="BT146" i="21"/>
  <c r="CQ146" i="21" s="1"/>
  <c r="BQ146" i="21"/>
  <c r="CN146" i="21" s="1"/>
  <c r="AN146" i="21"/>
  <c r="AE146" i="21"/>
  <c r="AG146" i="21" s="1"/>
  <c r="CI145" i="21"/>
  <c r="CF145" i="21"/>
  <c r="CD145" i="21"/>
  <c r="CC145" i="21"/>
  <c r="CA145" i="21"/>
  <c r="BV145" i="21"/>
  <c r="BT145" i="21"/>
  <c r="BS145" i="21"/>
  <c r="CP145" i="21" s="1"/>
  <c r="BQ145" i="21"/>
  <c r="AN145" i="21"/>
  <c r="AE145" i="21"/>
  <c r="AG145" i="21" s="1"/>
  <c r="CK144" i="21"/>
  <c r="AM144" i="21"/>
  <c r="AL144" i="21"/>
  <c r="AK144" i="21"/>
  <c r="AJ144" i="21"/>
  <c r="AI144" i="21"/>
  <c r="AH144" i="21"/>
  <c r="AF144" i="21"/>
  <c r="AD144" i="21"/>
  <c r="AC144" i="21"/>
  <c r="AB144" i="21"/>
  <c r="AA144" i="21"/>
  <c r="CI143" i="21"/>
  <c r="CF143" i="21"/>
  <c r="CD143" i="21"/>
  <c r="CC143" i="21"/>
  <c r="CA143" i="21"/>
  <c r="BV143" i="21"/>
  <c r="CS143" i="21" s="1"/>
  <c r="BT143" i="21"/>
  <c r="CQ143" i="21" s="1"/>
  <c r="BS143" i="21"/>
  <c r="CP143" i="21" s="1"/>
  <c r="BQ143" i="21"/>
  <c r="CN143" i="21" s="1"/>
  <c r="AN143" i="21"/>
  <c r="AE143" i="21"/>
  <c r="AG143" i="21" s="1"/>
  <c r="CI142" i="21"/>
  <c r="CF142" i="21"/>
  <c r="CD142" i="21"/>
  <c r="CC142" i="21"/>
  <c r="CA142" i="21"/>
  <c r="BV142" i="21"/>
  <c r="CS142" i="21" s="1"/>
  <c r="BT142" i="21"/>
  <c r="CQ142" i="21" s="1"/>
  <c r="BS142" i="21"/>
  <c r="CP142" i="21" s="1"/>
  <c r="BQ142" i="21"/>
  <c r="CN142" i="21" s="1"/>
  <c r="AN142" i="21"/>
  <c r="AE142" i="21"/>
  <c r="AG142" i="21" s="1"/>
  <c r="CI141" i="21"/>
  <c r="CF141" i="21"/>
  <c r="CD141" i="21"/>
  <c r="CC141" i="21"/>
  <c r="CA141" i="21"/>
  <c r="BV141" i="21"/>
  <c r="CS141" i="21" s="1"/>
  <c r="BT141" i="21"/>
  <c r="CQ141" i="21" s="1"/>
  <c r="BS141" i="21"/>
  <c r="CP141" i="21" s="1"/>
  <c r="BQ141" i="21"/>
  <c r="CN141" i="21" s="1"/>
  <c r="AN141" i="21"/>
  <c r="AE141" i="21"/>
  <c r="AG141" i="21" s="1"/>
  <c r="CI140" i="21"/>
  <c r="CF140" i="21"/>
  <c r="CD140" i="21"/>
  <c r="CC140" i="21"/>
  <c r="CA140" i="21"/>
  <c r="BV140" i="21"/>
  <c r="CS140" i="21" s="1"/>
  <c r="BT140" i="21"/>
  <c r="CQ140" i="21" s="1"/>
  <c r="BS140" i="21"/>
  <c r="CP140" i="21" s="1"/>
  <c r="BQ140" i="21"/>
  <c r="AN140" i="21"/>
  <c r="AE140" i="21"/>
  <c r="AG140" i="21" s="1"/>
  <c r="CI139" i="21"/>
  <c r="CF139" i="21"/>
  <c r="CC139" i="21"/>
  <c r="CB139" i="21"/>
  <c r="CA139" i="21"/>
  <c r="BV139" i="21"/>
  <c r="CS139" i="21" s="1"/>
  <c r="BS139" i="21"/>
  <c r="CP139" i="21" s="1"/>
  <c r="BR139" i="21"/>
  <c r="CO139" i="21" s="1"/>
  <c r="BQ139" i="21"/>
  <c r="CN139" i="21" s="1"/>
  <c r="AN139" i="21"/>
  <c r="AE139" i="21"/>
  <c r="AG139" i="21" s="1"/>
  <c r="CI138" i="21"/>
  <c r="CH138" i="21"/>
  <c r="CF138" i="21"/>
  <c r="CD138" i="21"/>
  <c r="CC138" i="21"/>
  <c r="CB138" i="21"/>
  <c r="CA138" i="21"/>
  <c r="BV138" i="21"/>
  <c r="BT138" i="21"/>
  <c r="CQ138" i="21" s="1"/>
  <c r="BS138" i="21"/>
  <c r="CP138" i="21" s="1"/>
  <c r="BR138" i="21"/>
  <c r="CO138" i="21" s="1"/>
  <c r="BQ138" i="21"/>
  <c r="CN138" i="21" s="1"/>
  <c r="AN138" i="21"/>
  <c r="AE138" i="21"/>
  <c r="AG138" i="21" s="1"/>
  <c r="CI137" i="21"/>
  <c r="CH137" i="21"/>
  <c r="CF137" i="21"/>
  <c r="CD137" i="21"/>
  <c r="CC137" i="21"/>
  <c r="CB137" i="21"/>
  <c r="CA137" i="21"/>
  <c r="BV137" i="21"/>
  <c r="BT137" i="21"/>
  <c r="CQ137" i="21" s="1"/>
  <c r="BS137" i="21"/>
  <c r="CP137" i="21" s="1"/>
  <c r="BR137" i="21"/>
  <c r="CO137" i="21" s="1"/>
  <c r="BQ137" i="21"/>
  <c r="CN137" i="21" s="1"/>
  <c r="AN137" i="21"/>
  <c r="AE137" i="21"/>
  <c r="AG137" i="21" s="1"/>
  <c r="CI136" i="21"/>
  <c r="CF136" i="21"/>
  <c r="CC136" i="21"/>
  <c r="CB136" i="21"/>
  <c r="CA136" i="21"/>
  <c r="BV136" i="21"/>
  <c r="CS136" i="21" s="1"/>
  <c r="BS136" i="21"/>
  <c r="CP136" i="21" s="1"/>
  <c r="BR136" i="21"/>
  <c r="CO136" i="21" s="1"/>
  <c r="BQ136" i="21"/>
  <c r="AN136" i="21"/>
  <c r="AE136" i="21"/>
  <c r="AG136" i="21" s="1"/>
  <c r="CS135" i="21"/>
  <c r="CI135" i="21"/>
  <c r="CH135" i="21"/>
  <c r="CF135" i="21"/>
  <c r="CD135" i="21"/>
  <c r="CC135" i="21"/>
  <c r="CB135" i="21"/>
  <c r="CA135" i="21"/>
  <c r="BV135" i="21"/>
  <c r="BT135" i="21"/>
  <c r="CQ135" i="21" s="1"/>
  <c r="BS135" i="21"/>
  <c r="CP135" i="21" s="1"/>
  <c r="BR135" i="21"/>
  <c r="CO135" i="21" s="1"/>
  <c r="BQ135" i="21"/>
  <c r="CN135" i="21" s="1"/>
  <c r="AN135" i="21"/>
  <c r="AE135" i="21"/>
  <c r="AG135" i="21" s="1"/>
  <c r="CI134" i="21"/>
  <c r="CF134" i="21"/>
  <c r="CC134" i="21"/>
  <c r="CB134" i="21"/>
  <c r="CA134" i="21"/>
  <c r="BV134" i="21"/>
  <c r="CS134" i="21" s="1"/>
  <c r="BS134" i="21"/>
  <c r="CP134" i="21" s="1"/>
  <c r="BR134" i="21"/>
  <c r="CO134" i="21" s="1"/>
  <c r="BQ134" i="21"/>
  <c r="CN134" i="21" s="1"/>
  <c r="AN134" i="21"/>
  <c r="AE134" i="21"/>
  <c r="AG134" i="21" s="1"/>
  <c r="CS133" i="21"/>
  <c r="CQ133" i="21"/>
  <c r="CP133" i="21"/>
  <c r="CO133" i="21"/>
  <c r="CN133" i="21"/>
  <c r="CR133" i="21" s="1"/>
  <c r="CT133" i="21" s="1"/>
  <c r="CI133" i="21"/>
  <c r="CH133" i="21"/>
  <c r="CF133" i="21"/>
  <c r="CD133" i="21"/>
  <c r="CC133" i="21"/>
  <c r="CB133" i="21"/>
  <c r="CA133" i="21"/>
  <c r="BV133" i="21"/>
  <c r="BT133" i="21"/>
  <c r="BS133" i="21"/>
  <c r="BR133" i="21"/>
  <c r="BQ133" i="21"/>
  <c r="AN133" i="21"/>
  <c r="AG133" i="21"/>
  <c r="AE133" i="21"/>
  <c r="CI132" i="21"/>
  <c r="CF132" i="21"/>
  <c r="BV132" i="21"/>
  <c r="CS132" i="21" s="1"/>
  <c r="AN132" i="21"/>
  <c r="AE132" i="21"/>
  <c r="AG132" i="21" s="1"/>
  <c r="CI131" i="21"/>
  <c r="CF131" i="21"/>
  <c r="CD131" i="21"/>
  <c r="BV131" i="21"/>
  <c r="CS131" i="21" s="1"/>
  <c r="BT131" i="21"/>
  <c r="CQ131" i="21" s="1"/>
  <c r="AN131" i="21"/>
  <c r="AE131" i="21"/>
  <c r="AG131" i="21" s="1"/>
  <c r="CS130" i="21"/>
  <c r="CQ130" i="21"/>
  <c r="CP130" i="21"/>
  <c r="CO130" i="21"/>
  <c r="CN130" i="21"/>
  <c r="CR130" i="21" s="1"/>
  <c r="CT130" i="21" s="1"/>
  <c r="CI130" i="21"/>
  <c r="CH130" i="21"/>
  <c r="CF130" i="21"/>
  <c r="CD130" i="21"/>
  <c r="CC130" i="21"/>
  <c r="CB130" i="21"/>
  <c r="CA130" i="21"/>
  <c r="BV130" i="21"/>
  <c r="BT130" i="21"/>
  <c r="BS130" i="21"/>
  <c r="BR130" i="21"/>
  <c r="BQ130" i="21"/>
  <c r="AN130" i="21"/>
  <c r="AE130" i="21"/>
  <c r="AG130" i="21" s="1"/>
  <c r="CI129" i="21"/>
  <c r="CF129" i="21"/>
  <c r="CD129" i="21"/>
  <c r="CB129" i="21"/>
  <c r="CA129" i="21"/>
  <c r="BV129" i="21"/>
  <c r="CS129" i="21" s="1"/>
  <c r="BT129" i="21"/>
  <c r="CQ129" i="21" s="1"/>
  <c r="BR129" i="21"/>
  <c r="CO129" i="21" s="1"/>
  <c r="BQ129" i="21"/>
  <c r="CN129" i="21" s="1"/>
  <c r="AN129" i="21"/>
  <c r="AE129" i="21"/>
  <c r="AG129" i="21" s="1"/>
  <c r="CI128" i="21"/>
  <c r="CF128" i="21"/>
  <c r="CD128" i="21"/>
  <c r="CA128" i="21"/>
  <c r="BV128" i="21"/>
  <c r="CS128" i="21" s="1"/>
  <c r="BT128" i="21"/>
  <c r="CQ128" i="21" s="1"/>
  <c r="BQ128" i="21"/>
  <c r="CN128" i="21" s="1"/>
  <c r="AN128" i="21"/>
  <c r="AE128" i="21"/>
  <c r="AG128" i="21" s="1"/>
  <c r="CI127" i="21"/>
  <c r="CF127" i="21"/>
  <c r="CB127" i="21"/>
  <c r="CA127" i="21"/>
  <c r="BV127" i="21"/>
  <c r="BR127" i="21"/>
  <c r="CO127" i="21" s="1"/>
  <c r="BQ127" i="21"/>
  <c r="AN127" i="21"/>
  <c r="AE127" i="21"/>
  <c r="CK126" i="21"/>
  <c r="AM126" i="21"/>
  <c r="AL126" i="21"/>
  <c r="AK126" i="21"/>
  <c r="AJ126" i="21"/>
  <c r="AI126" i="21"/>
  <c r="AH126" i="21"/>
  <c r="AF126" i="21"/>
  <c r="AD126" i="21"/>
  <c r="AC126" i="21"/>
  <c r="AB126" i="21"/>
  <c r="AA126" i="21"/>
  <c r="CI125" i="21"/>
  <c r="CF125" i="21"/>
  <c r="CD125" i="21"/>
  <c r="CC125" i="21"/>
  <c r="CA125" i="21"/>
  <c r="BV125" i="21"/>
  <c r="CS125" i="21" s="1"/>
  <c r="BT125" i="21"/>
  <c r="CQ125" i="21" s="1"/>
  <c r="BS125" i="21"/>
  <c r="CP125" i="21" s="1"/>
  <c r="BQ125" i="21"/>
  <c r="CN125" i="21" s="1"/>
  <c r="AN125" i="21"/>
  <c r="AE125" i="21"/>
  <c r="AG125" i="21" s="1"/>
  <c r="CI124" i="21"/>
  <c r="CF124" i="21"/>
  <c r="CD124" i="21"/>
  <c r="CC124" i="21"/>
  <c r="CA124" i="21"/>
  <c r="BV124" i="21"/>
  <c r="CS124" i="21" s="1"/>
  <c r="BT124" i="21"/>
  <c r="CQ124" i="21" s="1"/>
  <c r="BS124" i="21"/>
  <c r="CP124" i="21" s="1"/>
  <c r="BQ124" i="21"/>
  <c r="CN124" i="21" s="1"/>
  <c r="AN124" i="21"/>
  <c r="AE124" i="21"/>
  <c r="AG124" i="21" s="1"/>
  <c r="CI123" i="21"/>
  <c r="CF123" i="21"/>
  <c r="CD123" i="21"/>
  <c r="CC123" i="21"/>
  <c r="CA123" i="21"/>
  <c r="BV123" i="21"/>
  <c r="CS123" i="21" s="1"/>
  <c r="BT123" i="21"/>
  <c r="CQ123" i="21" s="1"/>
  <c r="BS123" i="21"/>
  <c r="CP123" i="21" s="1"/>
  <c r="BQ123" i="21"/>
  <c r="AN123" i="21"/>
  <c r="AE123" i="21"/>
  <c r="AG123" i="21" s="1"/>
  <c r="CI122" i="21"/>
  <c r="CD122" i="21"/>
  <c r="CC122" i="21"/>
  <c r="CB122" i="21"/>
  <c r="CA122" i="21"/>
  <c r="BT122" i="21"/>
  <c r="CQ122" i="21" s="1"/>
  <c r="BS122" i="21"/>
  <c r="CP122" i="21" s="1"/>
  <c r="BR122" i="21"/>
  <c r="CO122" i="21" s="1"/>
  <c r="BQ122" i="21"/>
  <c r="CN122" i="21" s="1"/>
  <c r="AN122" i="21"/>
  <c r="AG122" i="21"/>
  <c r="AE122" i="21"/>
  <c r="CI121" i="21"/>
  <c r="CH121" i="21"/>
  <c r="CF121" i="21"/>
  <c r="CD121" i="21"/>
  <c r="CC121" i="21"/>
  <c r="CB121" i="21"/>
  <c r="CA121" i="21"/>
  <c r="BV121" i="21"/>
  <c r="CS121" i="21" s="1"/>
  <c r="BT121" i="21"/>
  <c r="CQ121" i="21" s="1"/>
  <c r="BS121" i="21"/>
  <c r="CP121" i="21" s="1"/>
  <c r="BR121" i="21"/>
  <c r="CO121" i="21" s="1"/>
  <c r="BQ121" i="21"/>
  <c r="AN121" i="21"/>
  <c r="AE121" i="21"/>
  <c r="AG121" i="21" s="1"/>
  <c r="CI120" i="21"/>
  <c r="CF120" i="21"/>
  <c r="CD120" i="21"/>
  <c r="CB120" i="21"/>
  <c r="CA120" i="21"/>
  <c r="BV120" i="21"/>
  <c r="CS120" i="21" s="1"/>
  <c r="BT120" i="21"/>
  <c r="CQ120" i="21" s="1"/>
  <c r="BR120" i="21"/>
  <c r="CO120" i="21" s="1"/>
  <c r="BQ120" i="21"/>
  <c r="CN120" i="21" s="1"/>
  <c r="AN120" i="21"/>
  <c r="AE120" i="21"/>
  <c r="AG120" i="21" s="1"/>
  <c r="CI119" i="21"/>
  <c r="CF119" i="21"/>
  <c r="CD119" i="21"/>
  <c r="CC119" i="21"/>
  <c r="CA119" i="21"/>
  <c r="BV119" i="21"/>
  <c r="CS119" i="21" s="1"/>
  <c r="BT119" i="21"/>
  <c r="CQ119" i="21" s="1"/>
  <c r="BS119" i="21"/>
  <c r="CP119" i="21" s="1"/>
  <c r="BQ119" i="21"/>
  <c r="AN119" i="21"/>
  <c r="AE119" i="21"/>
  <c r="AG119" i="21" s="1"/>
  <c r="CI118" i="21"/>
  <c r="CF118" i="21"/>
  <c r="CD118" i="21"/>
  <c r="CC118" i="21"/>
  <c r="CA118" i="21"/>
  <c r="BV118" i="21"/>
  <c r="CS118" i="21" s="1"/>
  <c r="BT118" i="21"/>
  <c r="CQ118" i="21" s="1"/>
  <c r="BS118" i="21"/>
  <c r="CP118" i="21" s="1"/>
  <c r="BQ118" i="21"/>
  <c r="CN118" i="21" s="1"/>
  <c r="AN118" i="21"/>
  <c r="AE118" i="21"/>
  <c r="AG118" i="21" s="1"/>
  <c r="CI117" i="21"/>
  <c r="CF117" i="21"/>
  <c r="CD117" i="21"/>
  <c r="CB117" i="21"/>
  <c r="CA117" i="21"/>
  <c r="BT117" i="21"/>
  <c r="CQ117" i="21" s="1"/>
  <c r="BS117" i="21"/>
  <c r="CP117" i="21" s="1"/>
  <c r="BR117" i="21"/>
  <c r="CO117" i="21" s="1"/>
  <c r="BQ117" i="21"/>
  <c r="CN117" i="21" s="1"/>
  <c r="AN117" i="21"/>
  <c r="AE117" i="21"/>
  <c r="AG117" i="21" s="1"/>
  <c r="CI116" i="21"/>
  <c r="CD116" i="21"/>
  <c r="CC116" i="21"/>
  <c r="CB116" i="21"/>
  <c r="CA116" i="21"/>
  <c r="BT116" i="21"/>
  <c r="CQ116" i="21" s="1"/>
  <c r="BS116" i="21"/>
  <c r="CP116" i="21" s="1"/>
  <c r="BR116" i="21"/>
  <c r="CO116" i="21" s="1"/>
  <c r="BQ116" i="21"/>
  <c r="CN116" i="21" s="1"/>
  <c r="AN116" i="21"/>
  <c r="AE116" i="21"/>
  <c r="AG116" i="21" s="1"/>
  <c r="CI115" i="21"/>
  <c r="CF115" i="21"/>
  <c r="CD115" i="21"/>
  <c r="CC115" i="21"/>
  <c r="CA115" i="21"/>
  <c r="BV115" i="21"/>
  <c r="CS115" i="21" s="1"/>
  <c r="BT115" i="21"/>
  <c r="CQ115" i="21" s="1"/>
  <c r="BS115" i="21"/>
  <c r="CP115" i="21" s="1"/>
  <c r="BQ115" i="21"/>
  <c r="AN115" i="21"/>
  <c r="AE115" i="21"/>
  <c r="AG115" i="21" s="1"/>
  <c r="CI114" i="21"/>
  <c r="CF114" i="21"/>
  <c r="CD114" i="21"/>
  <c r="CC114" i="21"/>
  <c r="CB114" i="21"/>
  <c r="CA114" i="21"/>
  <c r="BT114" i="21"/>
  <c r="CQ114" i="21" s="1"/>
  <c r="BS114" i="21"/>
  <c r="CP114" i="21" s="1"/>
  <c r="BR114" i="21"/>
  <c r="CO114" i="21" s="1"/>
  <c r="BQ114" i="21"/>
  <c r="CN114" i="21" s="1"/>
  <c r="AN114" i="21"/>
  <c r="AG114" i="21"/>
  <c r="AE114" i="21"/>
  <c r="CI113" i="21"/>
  <c r="CF113" i="21"/>
  <c r="CD113" i="21"/>
  <c r="CB113" i="21"/>
  <c r="CA113" i="21"/>
  <c r="BV113" i="21"/>
  <c r="CS113" i="21" s="1"/>
  <c r="BT113" i="21"/>
  <c r="CQ113" i="21" s="1"/>
  <c r="BR113" i="21"/>
  <c r="CO113" i="21" s="1"/>
  <c r="BQ113" i="21"/>
  <c r="AN113" i="21"/>
  <c r="AE113" i="21"/>
  <c r="AG113" i="21" s="1"/>
  <c r="CI112" i="21"/>
  <c r="CF112" i="21"/>
  <c r="CD112" i="21"/>
  <c r="CC112" i="21"/>
  <c r="CA112" i="21"/>
  <c r="BV112" i="21"/>
  <c r="CS112" i="21" s="1"/>
  <c r="BT112" i="21"/>
  <c r="CQ112" i="21" s="1"/>
  <c r="BS112" i="21"/>
  <c r="CP112" i="21" s="1"/>
  <c r="BQ112" i="21"/>
  <c r="AN112" i="21"/>
  <c r="AE112" i="21"/>
  <c r="AG112" i="21" s="1"/>
  <c r="CI111" i="21"/>
  <c r="CH111" i="21"/>
  <c r="CF111" i="21"/>
  <c r="CD111" i="21"/>
  <c r="CC111" i="21"/>
  <c r="CB111" i="21"/>
  <c r="CA111" i="21"/>
  <c r="BV111" i="21"/>
  <c r="CS111" i="21" s="1"/>
  <c r="BT111" i="21"/>
  <c r="CQ111" i="21" s="1"/>
  <c r="BS111" i="21"/>
  <c r="CP111" i="21" s="1"/>
  <c r="BR111" i="21"/>
  <c r="CO111" i="21" s="1"/>
  <c r="BQ111" i="21"/>
  <c r="AN111" i="21"/>
  <c r="AE111" i="21"/>
  <c r="AG111" i="21" s="1"/>
  <c r="CI110" i="21"/>
  <c r="CH110" i="21"/>
  <c r="CF110" i="21"/>
  <c r="CD110" i="21"/>
  <c r="CC110" i="21"/>
  <c r="CB110" i="21"/>
  <c r="CA110" i="21"/>
  <c r="BV110" i="21"/>
  <c r="CS110" i="21" s="1"/>
  <c r="BT110" i="21"/>
  <c r="CQ110" i="21" s="1"/>
  <c r="BS110" i="21"/>
  <c r="CP110" i="21" s="1"/>
  <c r="BR110" i="21"/>
  <c r="CO110" i="21" s="1"/>
  <c r="BQ110" i="21"/>
  <c r="CN110" i="21" s="1"/>
  <c r="AN110" i="21"/>
  <c r="AE110" i="21"/>
  <c r="AG110" i="21" s="1"/>
  <c r="CI109" i="21"/>
  <c r="CD109" i="21"/>
  <c r="CC109" i="21"/>
  <c r="CB109" i="21"/>
  <c r="CA109" i="21"/>
  <c r="BT109" i="21"/>
  <c r="CQ109" i="21" s="1"/>
  <c r="BS109" i="21"/>
  <c r="CP109" i="21" s="1"/>
  <c r="BR109" i="21"/>
  <c r="CO109" i="21" s="1"/>
  <c r="BQ109" i="21"/>
  <c r="CN109" i="21" s="1"/>
  <c r="AN109" i="21"/>
  <c r="AE109" i="21"/>
  <c r="AG109" i="21" s="1"/>
  <c r="CI108" i="21"/>
  <c r="CF108" i="21"/>
  <c r="CD108" i="21"/>
  <c r="CB108" i="21"/>
  <c r="CA108" i="21"/>
  <c r="BV108" i="21"/>
  <c r="CS108" i="21" s="1"/>
  <c r="BT108" i="21"/>
  <c r="CQ108" i="21" s="1"/>
  <c r="BR108" i="21"/>
  <c r="CO108" i="21" s="1"/>
  <c r="BQ108" i="21"/>
  <c r="CN108" i="21" s="1"/>
  <c r="AN108" i="21"/>
  <c r="AE108" i="21"/>
  <c r="AG108" i="21" s="1"/>
  <c r="CI107" i="21"/>
  <c r="CF107" i="21"/>
  <c r="CD107" i="21"/>
  <c r="CC107" i="21"/>
  <c r="CA107" i="21"/>
  <c r="BV107" i="21"/>
  <c r="CS107" i="21" s="1"/>
  <c r="BT107" i="21"/>
  <c r="CQ107" i="21" s="1"/>
  <c r="BS107" i="21"/>
  <c r="CP107" i="21" s="1"/>
  <c r="BQ107" i="21"/>
  <c r="CN107" i="21" s="1"/>
  <c r="AN107" i="21"/>
  <c r="AE107" i="21"/>
  <c r="AG107" i="21" s="1"/>
  <c r="CI106" i="21"/>
  <c r="CH106" i="21"/>
  <c r="CF106" i="21"/>
  <c r="CD106" i="21"/>
  <c r="CC106" i="21"/>
  <c r="CB106" i="21"/>
  <c r="CA106" i="21"/>
  <c r="BV106" i="21"/>
  <c r="CS106" i="21" s="1"/>
  <c r="BT106" i="21"/>
  <c r="CQ106" i="21" s="1"/>
  <c r="BS106" i="21"/>
  <c r="CP106" i="21" s="1"/>
  <c r="BR106" i="21"/>
  <c r="CO106" i="21" s="1"/>
  <c r="BQ106" i="21"/>
  <c r="CN106" i="21" s="1"/>
  <c r="AN106" i="21"/>
  <c r="AE106" i="21"/>
  <c r="AG106" i="21" s="1"/>
  <c r="CI105" i="21"/>
  <c r="CF105" i="21"/>
  <c r="CD105" i="21"/>
  <c r="CC105" i="21"/>
  <c r="CA105" i="21"/>
  <c r="BV105" i="21"/>
  <c r="CS105" i="21" s="1"/>
  <c r="BT105" i="21"/>
  <c r="CQ105" i="21" s="1"/>
  <c r="BS105" i="21"/>
  <c r="CP105" i="21" s="1"/>
  <c r="BQ105" i="21"/>
  <c r="CN105" i="21" s="1"/>
  <c r="AN105" i="21"/>
  <c r="AE105" i="21"/>
  <c r="AG105" i="21" s="1"/>
  <c r="CI104" i="21"/>
  <c r="CF104" i="21"/>
  <c r="CD104" i="21"/>
  <c r="CC104" i="21"/>
  <c r="CA104" i="21"/>
  <c r="BT104" i="21"/>
  <c r="CQ104" i="21" s="1"/>
  <c r="BS104" i="21"/>
  <c r="CP104" i="21" s="1"/>
  <c r="BR104" i="21"/>
  <c r="CO104" i="21" s="1"/>
  <c r="BQ104" i="21"/>
  <c r="CN104" i="21" s="1"/>
  <c r="AN104" i="21"/>
  <c r="AE104" i="21"/>
  <c r="AG104" i="21" s="1"/>
  <c r="CI103" i="21"/>
  <c r="CF103" i="21"/>
  <c r="CD103" i="21"/>
  <c r="CC103" i="21"/>
  <c r="CA103" i="21"/>
  <c r="BV103" i="21"/>
  <c r="CS103" i="21" s="1"/>
  <c r="BT103" i="21"/>
  <c r="CQ103" i="21" s="1"/>
  <c r="BS103" i="21"/>
  <c r="CP103" i="21" s="1"/>
  <c r="BQ103" i="21"/>
  <c r="CN103" i="21" s="1"/>
  <c r="AN103" i="21"/>
  <c r="AE103" i="21"/>
  <c r="AG103" i="21" s="1"/>
  <c r="CI102" i="21"/>
  <c r="CF102" i="21"/>
  <c r="CD102" i="21"/>
  <c r="CC102" i="21"/>
  <c r="CA102" i="21"/>
  <c r="BV102" i="21"/>
  <c r="CS102" i="21" s="1"/>
  <c r="BT102" i="21"/>
  <c r="CQ102" i="21" s="1"/>
  <c r="BS102" i="21"/>
  <c r="CP102" i="21" s="1"/>
  <c r="BQ102" i="21"/>
  <c r="CN102" i="21" s="1"/>
  <c r="AN102" i="21"/>
  <c r="AE102" i="21"/>
  <c r="AG102" i="21" s="1"/>
  <c r="CI101" i="21"/>
  <c r="CF101" i="21"/>
  <c r="CD101" i="21"/>
  <c r="CB101" i="21"/>
  <c r="CA101" i="21"/>
  <c r="BV101" i="21"/>
  <c r="CS101" i="21" s="1"/>
  <c r="BT101" i="21"/>
  <c r="CQ101" i="21" s="1"/>
  <c r="BR101" i="21"/>
  <c r="CO101" i="21" s="1"/>
  <c r="BQ101" i="21"/>
  <c r="CN101" i="21" s="1"/>
  <c r="AN101" i="21"/>
  <c r="AE101" i="21"/>
  <c r="AG101" i="21" s="1"/>
  <c r="CI100" i="21"/>
  <c r="CH100" i="21"/>
  <c r="CF100" i="21"/>
  <c r="CD100" i="21"/>
  <c r="CC100" i="21"/>
  <c r="CB100" i="21"/>
  <c r="CA100" i="21"/>
  <c r="BV100" i="21"/>
  <c r="CS100" i="21" s="1"/>
  <c r="BT100" i="21"/>
  <c r="CQ100" i="21" s="1"/>
  <c r="BS100" i="21"/>
  <c r="CP100" i="21" s="1"/>
  <c r="BR100" i="21"/>
  <c r="CO100" i="21" s="1"/>
  <c r="BQ100" i="21"/>
  <c r="CN100" i="21" s="1"/>
  <c r="AN100" i="21"/>
  <c r="AE100" i="21"/>
  <c r="AG100" i="21" s="1"/>
  <c r="CI99" i="21"/>
  <c r="CF99" i="21"/>
  <c r="CD99" i="21"/>
  <c r="CC99" i="21"/>
  <c r="CA99" i="21"/>
  <c r="BV99" i="21"/>
  <c r="CS99" i="21" s="1"/>
  <c r="BT99" i="21"/>
  <c r="CQ99" i="21" s="1"/>
  <c r="BS99" i="21"/>
  <c r="CP99" i="21" s="1"/>
  <c r="BQ99" i="21"/>
  <c r="CN99" i="21" s="1"/>
  <c r="AN99" i="21"/>
  <c r="AE99" i="21"/>
  <c r="AG99" i="21" s="1"/>
  <c r="CI98" i="21"/>
  <c r="CF98" i="21"/>
  <c r="CD98" i="21"/>
  <c r="CC98" i="21"/>
  <c r="CA98" i="21"/>
  <c r="BV98" i="21"/>
  <c r="CS98" i="21" s="1"/>
  <c r="BT98" i="21"/>
  <c r="CQ98" i="21" s="1"/>
  <c r="BS98" i="21"/>
  <c r="CP98" i="21" s="1"/>
  <c r="BQ98" i="21"/>
  <c r="CN98" i="21" s="1"/>
  <c r="AN98" i="21"/>
  <c r="AE98" i="21"/>
  <c r="AG98" i="21" s="1"/>
  <c r="CI97" i="21"/>
  <c r="CF97" i="21"/>
  <c r="CD97" i="21"/>
  <c r="CC97" i="21"/>
  <c r="CB97" i="21"/>
  <c r="CA97" i="21"/>
  <c r="BT97" i="21"/>
  <c r="CQ97" i="21" s="1"/>
  <c r="BS97" i="21"/>
  <c r="CP97" i="21" s="1"/>
  <c r="BR97" i="21"/>
  <c r="CO97" i="21" s="1"/>
  <c r="BQ97" i="21"/>
  <c r="CN97" i="21" s="1"/>
  <c r="AN97" i="21"/>
  <c r="AE97" i="21"/>
  <c r="AG97" i="21" s="1"/>
  <c r="CI96" i="21"/>
  <c r="CD96" i="21"/>
  <c r="CC96" i="21"/>
  <c r="CB96" i="21"/>
  <c r="CA96" i="21"/>
  <c r="BT96" i="21"/>
  <c r="CQ96" i="21" s="1"/>
  <c r="BS96" i="21"/>
  <c r="CP96" i="21" s="1"/>
  <c r="BR96" i="21"/>
  <c r="CO96" i="21" s="1"/>
  <c r="BQ96" i="21"/>
  <c r="CN96" i="21" s="1"/>
  <c r="AN96" i="21"/>
  <c r="AE96" i="21"/>
  <c r="AG96" i="21" s="1"/>
  <c r="CI95" i="21"/>
  <c r="CF95" i="21"/>
  <c r="CD95" i="21"/>
  <c r="CB95" i="21"/>
  <c r="CA95" i="21"/>
  <c r="BV95" i="21"/>
  <c r="CS95" i="21" s="1"/>
  <c r="BT95" i="21"/>
  <c r="CQ95" i="21" s="1"/>
  <c r="BR95" i="21"/>
  <c r="CO95" i="21" s="1"/>
  <c r="BQ95" i="21"/>
  <c r="CN95" i="21" s="1"/>
  <c r="AN95" i="21"/>
  <c r="AE95" i="21"/>
  <c r="AG95" i="21" s="1"/>
  <c r="CI94" i="21"/>
  <c r="CF94" i="21"/>
  <c r="CD94" i="21"/>
  <c r="CC94" i="21"/>
  <c r="CB94" i="21"/>
  <c r="CA94" i="21"/>
  <c r="BV94" i="21"/>
  <c r="CS94" i="21" s="1"/>
  <c r="BT94" i="21"/>
  <c r="CQ94" i="21" s="1"/>
  <c r="BS94" i="21"/>
  <c r="CP94" i="21" s="1"/>
  <c r="BQ94" i="21"/>
  <c r="CN94" i="21" s="1"/>
  <c r="AN94" i="21"/>
  <c r="AE94" i="21"/>
  <c r="AG94" i="21" s="1"/>
  <c r="CI93" i="21"/>
  <c r="CF93" i="21"/>
  <c r="CC93" i="21"/>
  <c r="CB93" i="21"/>
  <c r="CA93" i="21"/>
  <c r="BV93" i="21"/>
  <c r="CS93" i="21" s="1"/>
  <c r="BS93" i="21"/>
  <c r="CP93" i="21" s="1"/>
  <c r="BR93" i="21"/>
  <c r="CO93" i="21" s="1"/>
  <c r="BQ93" i="21"/>
  <c r="CN93" i="21" s="1"/>
  <c r="AN93" i="21"/>
  <c r="AE93" i="21"/>
  <c r="AG93" i="21" s="1"/>
  <c r="CI92" i="21"/>
  <c r="CF92" i="21"/>
  <c r="CD92" i="21"/>
  <c r="CC92" i="21"/>
  <c r="CA92" i="21"/>
  <c r="BV92" i="21"/>
  <c r="CS92" i="21" s="1"/>
  <c r="BT92" i="21"/>
  <c r="CQ92" i="21" s="1"/>
  <c r="BS92" i="21"/>
  <c r="CP92" i="21" s="1"/>
  <c r="BQ92" i="21"/>
  <c r="CN92" i="21" s="1"/>
  <c r="AN92" i="21"/>
  <c r="AE92" i="21"/>
  <c r="AG92" i="21" s="1"/>
  <c r="CI91" i="21"/>
  <c r="CF91" i="21"/>
  <c r="CD91" i="21"/>
  <c r="CC91" i="21"/>
  <c r="CA91" i="21"/>
  <c r="BV91" i="21"/>
  <c r="CS91" i="21" s="1"/>
  <c r="BT91" i="21"/>
  <c r="CQ91" i="21" s="1"/>
  <c r="BS91" i="21"/>
  <c r="CP91" i="21" s="1"/>
  <c r="BQ91" i="21"/>
  <c r="CN91" i="21" s="1"/>
  <c r="AN91" i="21"/>
  <c r="AE91" i="21"/>
  <c r="AG91" i="21" s="1"/>
  <c r="CI90" i="21"/>
  <c r="CF90" i="21"/>
  <c r="CD90" i="21"/>
  <c r="CC90" i="21"/>
  <c r="CA90" i="21"/>
  <c r="BV90" i="21"/>
  <c r="CS90" i="21" s="1"/>
  <c r="BT90" i="21"/>
  <c r="CQ90" i="21" s="1"/>
  <c r="BS90" i="21"/>
  <c r="CP90" i="21" s="1"/>
  <c r="BQ90" i="21"/>
  <c r="CN90" i="21" s="1"/>
  <c r="AN90" i="21"/>
  <c r="AE90" i="21"/>
  <c r="AG90" i="21" s="1"/>
  <c r="CI89" i="21"/>
  <c r="CF89" i="21"/>
  <c r="CD89" i="21"/>
  <c r="CC89" i="21"/>
  <c r="CA89" i="21"/>
  <c r="BV89" i="21"/>
  <c r="CS89" i="21" s="1"/>
  <c r="BT89" i="21"/>
  <c r="CQ89" i="21" s="1"/>
  <c r="BS89" i="21"/>
  <c r="CP89" i="21" s="1"/>
  <c r="BQ89" i="21"/>
  <c r="CN89" i="21" s="1"/>
  <c r="AN89" i="21"/>
  <c r="AE89" i="21"/>
  <c r="AG89" i="21" s="1"/>
  <c r="CI88" i="21"/>
  <c r="CF88" i="21"/>
  <c r="CD88" i="21"/>
  <c r="CC88" i="21"/>
  <c r="CA88" i="21"/>
  <c r="BV88" i="21"/>
  <c r="CS88" i="21" s="1"/>
  <c r="BT88" i="21"/>
  <c r="CQ88" i="21" s="1"/>
  <c r="BS88" i="21"/>
  <c r="CP88" i="21" s="1"/>
  <c r="BQ88" i="21"/>
  <c r="CN88" i="21" s="1"/>
  <c r="AN88" i="21"/>
  <c r="AE88" i="21"/>
  <c r="AG88" i="21" s="1"/>
  <c r="CI87" i="21"/>
  <c r="CF87" i="21"/>
  <c r="CD87" i="21"/>
  <c r="CB87" i="21"/>
  <c r="CA87" i="21"/>
  <c r="BV87" i="21"/>
  <c r="CS87" i="21" s="1"/>
  <c r="BT87" i="21"/>
  <c r="CQ87" i="21" s="1"/>
  <c r="BR87" i="21"/>
  <c r="CO87" i="21" s="1"/>
  <c r="BQ87" i="21"/>
  <c r="CN87" i="21" s="1"/>
  <c r="AN87" i="21"/>
  <c r="AE87" i="21"/>
  <c r="AG87" i="21" s="1"/>
  <c r="CS86" i="21"/>
  <c r="CQ86" i="21"/>
  <c r="CP86" i="21"/>
  <c r="CO86" i="21"/>
  <c r="CN86" i="21"/>
  <c r="CE86" i="21"/>
  <c r="CG86" i="21" s="1"/>
  <c r="BU86" i="21"/>
  <c r="BX86" i="21" s="1"/>
  <c r="AN86" i="21"/>
  <c r="AE86" i="21"/>
  <c r="AG86" i="21" s="1"/>
  <c r="CI85" i="21"/>
  <c r="CF85" i="21"/>
  <c r="CC85" i="21"/>
  <c r="CB85" i="21"/>
  <c r="CA85" i="21"/>
  <c r="BV85" i="21"/>
  <c r="CS85" i="21" s="1"/>
  <c r="BS85" i="21"/>
  <c r="CP85" i="21" s="1"/>
  <c r="BR85" i="21"/>
  <c r="CO85" i="21" s="1"/>
  <c r="BQ85" i="21"/>
  <c r="CN85" i="21" s="1"/>
  <c r="AN85" i="21"/>
  <c r="AE85" i="21"/>
  <c r="AG85" i="21" s="1"/>
  <c r="CI84" i="21"/>
  <c r="CF84" i="21"/>
  <c r="CC84" i="21"/>
  <c r="CB84" i="21"/>
  <c r="CA84" i="21"/>
  <c r="BV84" i="21"/>
  <c r="CS84" i="21" s="1"/>
  <c r="BS84" i="21"/>
  <c r="CP84" i="21" s="1"/>
  <c r="BR84" i="21"/>
  <c r="CO84" i="21" s="1"/>
  <c r="BQ84" i="21"/>
  <c r="CN84" i="21" s="1"/>
  <c r="AN84" i="21"/>
  <c r="AE84" i="21"/>
  <c r="AG84" i="21" s="1"/>
  <c r="CI83" i="21"/>
  <c r="CF83" i="21"/>
  <c r="CC83" i="21"/>
  <c r="CB83" i="21"/>
  <c r="CA83" i="21"/>
  <c r="BV83" i="21"/>
  <c r="CS83" i="21" s="1"/>
  <c r="BS83" i="21"/>
  <c r="CP83" i="21" s="1"/>
  <c r="BR83" i="21"/>
  <c r="CO83" i="21" s="1"/>
  <c r="BQ83" i="21"/>
  <c r="CN83" i="21" s="1"/>
  <c r="AN83" i="21"/>
  <c r="AE83" i="21"/>
  <c r="AG83" i="21" s="1"/>
  <c r="CI82" i="21"/>
  <c r="CF82" i="21"/>
  <c r="CD82" i="21"/>
  <c r="CC82" i="21"/>
  <c r="CA82" i="21"/>
  <c r="BV82" i="21"/>
  <c r="CS82" i="21" s="1"/>
  <c r="BT82" i="21"/>
  <c r="CQ82" i="21" s="1"/>
  <c r="BS82" i="21"/>
  <c r="CP82" i="21" s="1"/>
  <c r="BQ82" i="21"/>
  <c r="CN82" i="21" s="1"/>
  <c r="AN82" i="21"/>
  <c r="AE82" i="21"/>
  <c r="AG82" i="21" s="1"/>
  <c r="CI81" i="21"/>
  <c r="CF81" i="21"/>
  <c r="CC81" i="21"/>
  <c r="CB81" i="21"/>
  <c r="CA81" i="21"/>
  <c r="BV81" i="21"/>
  <c r="CS81" i="21" s="1"/>
  <c r="BS81" i="21"/>
  <c r="CP81" i="21" s="1"/>
  <c r="BR81" i="21"/>
  <c r="CO81" i="21" s="1"/>
  <c r="BQ81" i="21"/>
  <c r="CN81" i="21" s="1"/>
  <c r="AN81" i="21"/>
  <c r="AG81" i="21"/>
  <c r="AE81" i="21"/>
  <c r="CI80" i="21"/>
  <c r="CF80" i="21"/>
  <c r="CD80" i="21"/>
  <c r="CC80" i="21"/>
  <c r="CB80" i="21"/>
  <c r="BV80" i="21"/>
  <c r="CS80" i="21" s="1"/>
  <c r="BT80" i="21"/>
  <c r="CQ80" i="21" s="1"/>
  <c r="BS80" i="21"/>
  <c r="CP80" i="21" s="1"/>
  <c r="AN80" i="21"/>
  <c r="AE80" i="21"/>
  <c r="AG80" i="21" s="1"/>
  <c r="CI79" i="21"/>
  <c r="CF79" i="21"/>
  <c r="CC79" i="21"/>
  <c r="CB79" i="21"/>
  <c r="CA79" i="21"/>
  <c r="BV79" i="21"/>
  <c r="CS79" i="21" s="1"/>
  <c r="BS79" i="21"/>
  <c r="CP79" i="21" s="1"/>
  <c r="BR79" i="21"/>
  <c r="CO79" i="21" s="1"/>
  <c r="BQ79" i="21"/>
  <c r="CN79" i="21" s="1"/>
  <c r="AN79" i="21"/>
  <c r="AE79" i="21"/>
  <c r="AG79" i="21" s="1"/>
  <c r="CI78" i="21"/>
  <c r="CF78" i="21"/>
  <c r="CC78" i="21"/>
  <c r="CB78" i="21"/>
  <c r="CA78" i="21"/>
  <c r="BV78" i="21"/>
  <c r="CS78" i="21" s="1"/>
  <c r="BS78" i="21"/>
  <c r="CP78" i="21" s="1"/>
  <c r="BR78" i="21"/>
  <c r="CO78" i="21" s="1"/>
  <c r="BQ78" i="21"/>
  <c r="CN78" i="21" s="1"/>
  <c r="AN78" i="21"/>
  <c r="AE78" i="21"/>
  <c r="AG78" i="21" s="1"/>
  <c r="CI77" i="21"/>
  <c r="CF77" i="21"/>
  <c r="CC77" i="21"/>
  <c r="CB77" i="21"/>
  <c r="CA77" i="21"/>
  <c r="BV77" i="21"/>
  <c r="CS77" i="21" s="1"/>
  <c r="BS77" i="21"/>
  <c r="CP77" i="21" s="1"/>
  <c r="BR77" i="21"/>
  <c r="CO77" i="21" s="1"/>
  <c r="BQ77" i="21"/>
  <c r="CN77" i="21" s="1"/>
  <c r="AN77" i="21"/>
  <c r="AG77" i="21"/>
  <c r="AE77" i="21"/>
  <c r="CI76" i="21"/>
  <c r="CF76" i="21"/>
  <c r="CC76" i="21"/>
  <c r="CB76" i="21"/>
  <c r="CA76" i="21"/>
  <c r="BV76" i="21"/>
  <c r="CS76" i="21" s="1"/>
  <c r="BS76" i="21"/>
  <c r="CP76" i="21" s="1"/>
  <c r="BR76" i="21"/>
  <c r="CO76" i="21" s="1"/>
  <c r="BQ76" i="21"/>
  <c r="CN76" i="21" s="1"/>
  <c r="AN76" i="21"/>
  <c r="AE76" i="21"/>
  <c r="AG76" i="21" s="1"/>
  <c r="CI75" i="21"/>
  <c r="CC75" i="21"/>
  <c r="CB75" i="21"/>
  <c r="CA75" i="21"/>
  <c r="BS75" i="21"/>
  <c r="CP75" i="21" s="1"/>
  <c r="BR75" i="21"/>
  <c r="CO75" i="21" s="1"/>
  <c r="BQ75" i="21"/>
  <c r="CN75" i="21" s="1"/>
  <c r="AN75" i="21"/>
  <c r="AG75" i="21"/>
  <c r="AE75" i="21"/>
  <c r="CI74" i="21"/>
  <c r="CF74" i="21"/>
  <c r="CC74" i="21"/>
  <c r="CB74" i="21"/>
  <c r="CA74" i="21"/>
  <c r="BV74" i="21"/>
  <c r="CS74" i="21" s="1"/>
  <c r="BS74" i="21"/>
  <c r="CP74" i="21" s="1"/>
  <c r="BR74" i="21"/>
  <c r="CO74" i="21" s="1"/>
  <c r="BQ74" i="21"/>
  <c r="CN74" i="21" s="1"/>
  <c r="AN74" i="21"/>
  <c r="AE74" i="21"/>
  <c r="AG74" i="21" s="1"/>
  <c r="CI73" i="21"/>
  <c r="CF73" i="21"/>
  <c r="CC73" i="21"/>
  <c r="CB73" i="21"/>
  <c r="CA73" i="21"/>
  <c r="BV73" i="21"/>
  <c r="CS73" i="21" s="1"/>
  <c r="BS73" i="21"/>
  <c r="CP73" i="21" s="1"/>
  <c r="BR73" i="21"/>
  <c r="CO73" i="21" s="1"/>
  <c r="BQ73" i="21"/>
  <c r="CN73" i="21" s="1"/>
  <c r="AN73" i="21"/>
  <c r="AE73" i="21"/>
  <c r="AG73" i="21" s="1"/>
  <c r="CI72" i="21"/>
  <c r="CF72" i="21"/>
  <c r="CC72" i="21"/>
  <c r="CB72" i="21"/>
  <c r="CA72" i="21"/>
  <c r="BV72" i="21"/>
  <c r="CS72" i="21" s="1"/>
  <c r="BS72" i="21"/>
  <c r="CP72" i="21" s="1"/>
  <c r="BR72" i="21"/>
  <c r="CO72" i="21" s="1"/>
  <c r="BQ72" i="21"/>
  <c r="CN72" i="21" s="1"/>
  <c r="AN72" i="21"/>
  <c r="AE72" i="21"/>
  <c r="AG72" i="21" s="1"/>
  <c r="CI71" i="21"/>
  <c r="CF71" i="21"/>
  <c r="CC71" i="21"/>
  <c r="CB71" i="21"/>
  <c r="CA71" i="21"/>
  <c r="BS71" i="21"/>
  <c r="CP71" i="21" s="1"/>
  <c r="BR71" i="21"/>
  <c r="CO71" i="21" s="1"/>
  <c r="BQ71" i="21"/>
  <c r="CN71" i="21" s="1"/>
  <c r="AN71" i="21"/>
  <c r="AE71" i="21"/>
  <c r="AG71" i="21" s="1"/>
  <c r="CI70" i="21"/>
  <c r="CF70" i="21"/>
  <c r="CC70" i="21"/>
  <c r="CB70" i="21"/>
  <c r="CA70" i="21"/>
  <c r="BV70" i="21"/>
  <c r="CS70" i="21" s="1"/>
  <c r="BS70" i="21"/>
  <c r="CP70" i="21" s="1"/>
  <c r="BR70" i="21"/>
  <c r="CO70" i="21" s="1"/>
  <c r="BQ70" i="21"/>
  <c r="CN70" i="21" s="1"/>
  <c r="AN70" i="21"/>
  <c r="AE70" i="21"/>
  <c r="AG70" i="21" s="1"/>
  <c r="CI69" i="21"/>
  <c r="CF69" i="21"/>
  <c r="CC69" i="21"/>
  <c r="CB69" i="21"/>
  <c r="CA69" i="21"/>
  <c r="BV69" i="21"/>
  <c r="CS69" i="21" s="1"/>
  <c r="BS69" i="21"/>
  <c r="CP69" i="21" s="1"/>
  <c r="BR69" i="21"/>
  <c r="CO69" i="21" s="1"/>
  <c r="BQ69" i="21"/>
  <c r="CN69" i="21" s="1"/>
  <c r="AN69" i="21"/>
  <c r="AE69" i="21"/>
  <c r="AG69" i="21" s="1"/>
  <c r="CI68" i="21"/>
  <c r="CF68" i="21"/>
  <c r="CC68" i="21"/>
  <c r="CB68" i="21"/>
  <c r="CA68" i="21"/>
  <c r="BV68" i="21"/>
  <c r="CS68" i="21" s="1"/>
  <c r="BS68" i="21"/>
  <c r="CP68" i="21" s="1"/>
  <c r="BR68" i="21"/>
  <c r="CO68" i="21" s="1"/>
  <c r="BQ68" i="21"/>
  <c r="CN68" i="21" s="1"/>
  <c r="AN68" i="21"/>
  <c r="AE68" i="21"/>
  <c r="AG68" i="21" s="1"/>
  <c r="CI67" i="21"/>
  <c r="CF67" i="21"/>
  <c r="CD67" i="21"/>
  <c r="CC67" i="21"/>
  <c r="CA67" i="21"/>
  <c r="BV67" i="21"/>
  <c r="CS67" i="21" s="1"/>
  <c r="BT67" i="21"/>
  <c r="CQ67" i="21" s="1"/>
  <c r="BS67" i="21"/>
  <c r="CP67" i="21" s="1"/>
  <c r="BQ67" i="21"/>
  <c r="CN67" i="21" s="1"/>
  <c r="AN67" i="21"/>
  <c r="AG67" i="21"/>
  <c r="AE67" i="21"/>
  <c r="CI66" i="21"/>
  <c r="CF66" i="21"/>
  <c r="CD66" i="21"/>
  <c r="CB66" i="21"/>
  <c r="CA66" i="21"/>
  <c r="BV66" i="21"/>
  <c r="CS66" i="21" s="1"/>
  <c r="BT66" i="21"/>
  <c r="CQ66" i="21" s="1"/>
  <c r="BR66" i="21"/>
  <c r="CO66" i="21" s="1"/>
  <c r="BQ66" i="21"/>
  <c r="CN66" i="21" s="1"/>
  <c r="AN66" i="21"/>
  <c r="AE66" i="21"/>
  <c r="AG66" i="21" s="1"/>
  <c r="CI65" i="21"/>
  <c r="CF65" i="21"/>
  <c r="CD65" i="21"/>
  <c r="CA65" i="21"/>
  <c r="BV65" i="21"/>
  <c r="CS65" i="21" s="1"/>
  <c r="BT65" i="21"/>
  <c r="CQ65" i="21" s="1"/>
  <c r="BQ65" i="21"/>
  <c r="CN65" i="21" s="1"/>
  <c r="AN65" i="21"/>
  <c r="AG65" i="21"/>
  <c r="AE65" i="21"/>
  <c r="CI64" i="21"/>
  <c r="CF64" i="21"/>
  <c r="CC64" i="21"/>
  <c r="CA64" i="21"/>
  <c r="BV64" i="21"/>
  <c r="CS64" i="21" s="1"/>
  <c r="BS64" i="21"/>
  <c r="CP64" i="21" s="1"/>
  <c r="BQ64" i="21"/>
  <c r="CN64" i="21" s="1"/>
  <c r="AN64" i="21"/>
  <c r="AE64" i="21"/>
  <c r="AG64" i="21" s="1"/>
  <c r="CI63" i="21"/>
  <c r="CF63" i="21"/>
  <c r="CD63" i="21"/>
  <c r="CA63" i="21"/>
  <c r="BV63" i="21"/>
  <c r="CS63" i="21" s="1"/>
  <c r="BT63" i="21"/>
  <c r="CQ63" i="21" s="1"/>
  <c r="BQ63" i="21"/>
  <c r="CN63" i="21" s="1"/>
  <c r="AN63" i="21"/>
  <c r="AE63" i="21"/>
  <c r="AG63" i="21" s="1"/>
  <c r="CI62" i="21"/>
  <c r="CF62" i="21"/>
  <c r="CD62" i="21"/>
  <c r="CA62" i="21"/>
  <c r="BV62" i="21"/>
  <c r="CS62" i="21" s="1"/>
  <c r="BT62" i="21"/>
  <c r="CQ62" i="21" s="1"/>
  <c r="BQ62" i="21"/>
  <c r="CN62" i="21" s="1"/>
  <c r="AN62" i="21"/>
  <c r="AE62" i="21"/>
  <c r="AG62" i="21" s="1"/>
  <c r="CI61" i="21"/>
  <c r="CF61" i="21"/>
  <c r="CD61" i="21"/>
  <c r="CC61" i="21"/>
  <c r="CA61" i="21"/>
  <c r="BV61" i="21"/>
  <c r="CS61" i="21" s="1"/>
  <c r="BT61" i="21"/>
  <c r="CQ61" i="21" s="1"/>
  <c r="BS61" i="21"/>
  <c r="CP61" i="21" s="1"/>
  <c r="BQ61" i="21"/>
  <c r="CN61" i="21" s="1"/>
  <c r="AN61" i="21"/>
  <c r="AE61" i="21"/>
  <c r="AG61" i="21" s="1"/>
  <c r="CI60" i="21"/>
  <c r="CF60" i="21"/>
  <c r="CB60" i="21"/>
  <c r="CA60" i="21"/>
  <c r="BV60" i="21"/>
  <c r="CS60" i="21" s="1"/>
  <c r="BR60" i="21"/>
  <c r="CO60" i="21" s="1"/>
  <c r="BQ60" i="21"/>
  <c r="CN60" i="21" s="1"/>
  <c r="AN60" i="21"/>
  <c r="AE60" i="21"/>
  <c r="AG60" i="21" s="1"/>
  <c r="CI59" i="21"/>
  <c r="CF59" i="21"/>
  <c r="CA59" i="21"/>
  <c r="BV59" i="21"/>
  <c r="CS59" i="21" s="1"/>
  <c r="BQ59" i="21"/>
  <c r="CN59" i="21" s="1"/>
  <c r="AN59" i="21"/>
  <c r="AE59" i="21"/>
  <c r="AG59" i="21" s="1"/>
  <c r="CI58" i="21"/>
  <c r="CF58" i="21"/>
  <c r="CD58" i="21"/>
  <c r="CC58" i="21"/>
  <c r="CA58" i="21"/>
  <c r="BV58" i="21"/>
  <c r="CS58" i="21" s="1"/>
  <c r="BT58" i="21"/>
  <c r="CQ58" i="21" s="1"/>
  <c r="BS58" i="21"/>
  <c r="CP58" i="21" s="1"/>
  <c r="BQ58" i="21"/>
  <c r="CN58" i="21" s="1"/>
  <c r="AN58" i="21"/>
  <c r="AE58" i="21"/>
  <c r="AG58" i="21" s="1"/>
  <c r="CI57" i="21"/>
  <c r="CF57" i="21"/>
  <c r="CD57" i="21"/>
  <c r="CA57" i="21"/>
  <c r="BV57" i="21"/>
  <c r="CS57" i="21" s="1"/>
  <c r="BT57" i="21"/>
  <c r="CQ57" i="21" s="1"/>
  <c r="BQ57" i="21"/>
  <c r="CN57" i="21" s="1"/>
  <c r="AN57" i="21"/>
  <c r="AG57" i="21"/>
  <c r="AE57" i="21"/>
  <c r="CI56" i="21"/>
  <c r="CF56" i="21"/>
  <c r="CD56" i="21"/>
  <c r="CA56" i="21"/>
  <c r="BV56" i="21"/>
  <c r="CS56" i="21" s="1"/>
  <c r="BT56" i="21"/>
  <c r="CQ56" i="21" s="1"/>
  <c r="BQ56" i="21"/>
  <c r="CN56" i="21" s="1"/>
  <c r="AN56" i="21"/>
  <c r="AE56" i="21"/>
  <c r="AG56" i="21" s="1"/>
  <c r="CI55" i="21"/>
  <c r="CF55" i="21"/>
  <c r="CB55" i="21"/>
  <c r="CA55" i="21"/>
  <c r="BV55" i="21"/>
  <c r="CS55" i="21" s="1"/>
  <c r="BR55" i="21"/>
  <c r="CO55" i="21" s="1"/>
  <c r="BQ55" i="21"/>
  <c r="CN55" i="21" s="1"/>
  <c r="AN55" i="21"/>
  <c r="AE55" i="21"/>
  <c r="AG55" i="21" s="1"/>
  <c r="CI54" i="21"/>
  <c r="CF54" i="21"/>
  <c r="CA54" i="21"/>
  <c r="BV54" i="21"/>
  <c r="CS54" i="21" s="1"/>
  <c r="BQ54" i="21"/>
  <c r="CN54" i="21" s="1"/>
  <c r="AN54" i="21"/>
  <c r="AE54" i="21"/>
  <c r="AG54" i="21" s="1"/>
  <c r="CI53" i="21"/>
  <c r="CF53" i="21"/>
  <c r="CC53" i="21"/>
  <c r="BV53" i="21"/>
  <c r="CS53" i="21" s="1"/>
  <c r="BS53" i="21"/>
  <c r="CP53" i="21" s="1"/>
  <c r="AN53" i="21"/>
  <c r="AE53" i="21"/>
  <c r="AG53" i="21" s="1"/>
  <c r="CI52" i="21"/>
  <c r="CF52" i="21"/>
  <c r="CD52" i="21"/>
  <c r="CA52" i="21"/>
  <c r="BV52" i="21"/>
  <c r="CS52" i="21" s="1"/>
  <c r="BT52" i="21"/>
  <c r="CQ52" i="21" s="1"/>
  <c r="BQ52" i="21"/>
  <c r="CN52" i="21" s="1"/>
  <c r="AN52" i="21"/>
  <c r="AE52" i="21"/>
  <c r="AG52" i="21" s="1"/>
  <c r="CI51" i="21"/>
  <c r="CF51" i="21"/>
  <c r="CD51" i="21"/>
  <c r="CA51" i="21"/>
  <c r="BV51" i="21"/>
  <c r="CS51" i="21" s="1"/>
  <c r="BT51" i="21"/>
  <c r="CQ51" i="21" s="1"/>
  <c r="BQ51" i="21"/>
  <c r="CN51" i="21" s="1"/>
  <c r="AN51" i="21"/>
  <c r="AG51" i="21"/>
  <c r="AE51" i="21"/>
  <c r="CI50" i="21"/>
  <c r="CF50" i="21"/>
  <c r="CD50" i="21"/>
  <c r="CA50" i="21"/>
  <c r="BV50" i="21"/>
  <c r="CS50" i="21" s="1"/>
  <c r="BT50" i="21"/>
  <c r="CQ50" i="21" s="1"/>
  <c r="BQ50" i="21"/>
  <c r="CN50" i="21" s="1"/>
  <c r="AN50" i="21"/>
  <c r="AE50" i="21"/>
  <c r="AG50" i="21" s="1"/>
  <c r="CI49" i="21"/>
  <c r="CF49" i="21"/>
  <c r="CD49" i="21"/>
  <c r="BV49" i="21"/>
  <c r="CS49" i="21" s="1"/>
  <c r="BT49" i="21"/>
  <c r="CQ49" i="21" s="1"/>
  <c r="AN49" i="21"/>
  <c r="AE49" i="21"/>
  <c r="AG49" i="21" s="1"/>
  <c r="CI48" i="21"/>
  <c r="CF48" i="21"/>
  <c r="CA48" i="21"/>
  <c r="BV48" i="21"/>
  <c r="CS48" i="21" s="1"/>
  <c r="BQ48" i="21"/>
  <c r="CN48" i="21" s="1"/>
  <c r="AN48" i="21"/>
  <c r="AG48" i="21"/>
  <c r="AE48" i="21"/>
  <c r="CI47" i="21"/>
  <c r="CF47" i="21"/>
  <c r="CA47" i="21"/>
  <c r="BV47" i="21"/>
  <c r="CS47" i="21" s="1"/>
  <c r="BQ47" i="21"/>
  <c r="CN47" i="21" s="1"/>
  <c r="AN47" i="21"/>
  <c r="AE47" i="21"/>
  <c r="AG47" i="21" s="1"/>
  <c r="CI46" i="21"/>
  <c r="CF46" i="21"/>
  <c r="CD46" i="21"/>
  <c r="CC46" i="21"/>
  <c r="BV46" i="21"/>
  <c r="CS46" i="21" s="1"/>
  <c r="BT46" i="21"/>
  <c r="CQ46" i="21" s="1"/>
  <c r="BS46" i="21"/>
  <c r="CP46" i="21" s="1"/>
  <c r="AN46" i="21"/>
  <c r="AE46" i="21"/>
  <c r="AG46" i="21" s="1"/>
  <c r="CI45" i="21"/>
  <c r="CF45" i="21"/>
  <c r="CD45" i="21"/>
  <c r="CC45" i="21"/>
  <c r="BT45" i="21"/>
  <c r="CQ45" i="21" s="1"/>
  <c r="BS45" i="21"/>
  <c r="CP45" i="21" s="1"/>
  <c r="AN45" i="21"/>
  <c r="AE45" i="21"/>
  <c r="AG45" i="21" s="1"/>
  <c r="CI44" i="21"/>
  <c r="CF44" i="21"/>
  <c r="CD44" i="21"/>
  <c r="CC44" i="21"/>
  <c r="BV44" i="21"/>
  <c r="CS44" i="21" s="1"/>
  <c r="BT44" i="21"/>
  <c r="CQ44" i="21" s="1"/>
  <c r="BS44" i="21"/>
  <c r="CP44" i="21" s="1"/>
  <c r="AN44" i="21"/>
  <c r="AE44" i="21"/>
  <c r="AG44" i="21" s="1"/>
  <c r="CI43" i="21"/>
  <c r="CF43" i="21"/>
  <c r="CD43" i="21"/>
  <c r="CA43" i="21"/>
  <c r="BV43" i="21"/>
  <c r="CS43" i="21" s="1"/>
  <c r="BT43" i="21"/>
  <c r="CQ43" i="21" s="1"/>
  <c r="BQ43" i="21"/>
  <c r="CN43" i="21" s="1"/>
  <c r="AN43" i="21"/>
  <c r="AE43" i="21"/>
  <c r="AG43" i="21" s="1"/>
  <c r="CI42" i="21"/>
  <c r="CF42" i="21"/>
  <c r="CC42" i="21"/>
  <c r="CB42" i="21"/>
  <c r="CA42" i="21"/>
  <c r="BV42" i="21"/>
  <c r="CS42" i="21" s="1"/>
  <c r="BS42" i="21"/>
  <c r="CP42" i="21" s="1"/>
  <c r="BR42" i="21"/>
  <c r="CO42" i="21" s="1"/>
  <c r="BQ42" i="21"/>
  <c r="CN42" i="21" s="1"/>
  <c r="AN42" i="21"/>
  <c r="AE42" i="21"/>
  <c r="AG42" i="21" s="1"/>
  <c r="CI41" i="21"/>
  <c r="CF41" i="21"/>
  <c r="BV41" i="21"/>
  <c r="CS41" i="21" s="1"/>
  <c r="AN41" i="21"/>
  <c r="AE41" i="21"/>
  <c r="AG41" i="21" s="1"/>
  <c r="CI40" i="21"/>
  <c r="CF40" i="21"/>
  <c r="CD40" i="21"/>
  <c r="CC40" i="21"/>
  <c r="CA40" i="21"/>
  <c r="BV40" i="21"/>
  <c r="CS40" i="21" s="1"/>
  <c r="BT40" i="21"/>
  <c r="CQ40" i="21" s="1"/>
  <c r="BS40" i="21"/>
  <c r="CP40" i="21" s="1"/>
  <c r="BQ40" i="21"/>
  <c r="CN40" i="21" s="1"/>
  <c r="AN40" i="21"/>
  <c r="AE40" i="21"/>
  <c r="AG40" i="21" s="1"/>
  <c r="CI39" i="21"/>
  <c r="CF39" i="21"/>
  <c r="CD39" i="21"/>
  <c r="CB39" i="21"/>
  <c r="CA39" i="21"/>
  <c r="BV39" i="21"/>
  <c r="CS39" i="21" s="1"/>
  <c r="BT39" i="21"/>
  <c r="CQ39" i="21" s="1"/>
  <c r="BR39" i="21"/>
  <c r="CO39" i="21" s="1"/>
  <c r="BQ39" i="21"/>
  <c r="CN39" i="21" s="1"/>
  <c r="AN39" i="21"/>
  <c r="AE39" i="21"/>
  <c r="AG39" i="21" s="1"/>
  <c r="CI38" i="21"/>
  <c r="CF38" i="21"/>
  <c r="CD38" i="21"/>
  <c r="CA38" i="21"/>
  <c r="BV38" i="21"/>
  <c r="CS38" i="21" s="1"/>
  <c r="BT38" i="21"/>
  <c r="CQ38" i="21" s="1"/>
  <c r="BQ38" i="21"/>
  <c r="CN38" i="21" s="1"/>
  <c r="AN38" i="21"/>
  <c r="AE38" i="21"/>
  <c r="AG38" i="21" s="1"/>
  <c r="CI37" i="21"/>
  <c r="CF37" i="21"/>
  <c r="CD37" i="21"/>
  <c r="CC37" i="21"/>
  <c r="BV37" i="21"/>
  <c r="BT37" i="21"/>
  <c r="BS37" i="21"/>
  <c r="AN37" i="21"/>
  <c r="AE37" i="21"/>
  <c r="CK36" i="21"/>
  <c r="CK153" i="21" s="1"/>
  <c r="AM36" i="21"/>
  <c r="AM153" i="21" s="1"/>
  <c r="AK36" i="21"/>
  <c r="AJ36" i="21"/>
  <c r="AJ153" i="21" s="1"/>
  <c r="AI36" i="21"/>
  <c r="AI153" i="21" s="1"/>
  <c r="AH36" i="21"/>
  <c r="AF36" i="21"/>
  <c r="AF153" i="21" s="1"/>
  <c r="AD36" i="21"/>
  <c r="AD153" i="21" s="1"/>
  <c r="AC36" i="21"/>
  <c r="AC153" i="21" s="1"/>
  <c r="AB36" i="21"/>
  <c r="AB153" i="21" s="1"/>
  <c r="AA36" i="21"/>
  <c r="AA153" i="21" s="1"/>
  <c r="CI35" i="21"/>
  <c r="CF35" i="21"/>
  <c r="CD35" i="21"/>
  <c r="CC35" i="21"/>
  <c r="CA35" i="21"/>
  <c r="BV35" i="21"/>
  <c r="CS35" i="21" s="1"/>
  <c r="BT35" i="21"/>
  <c r="CQ35" i="21" s="1"/>
  <c r="BS35" i="21"/>
  <c r="CP35" i="21" s="1"/>
  <c r="BQ35" i="21"/>
  <c r="CN35" i="21" s="1"/>
  <c r="AN35" i="21"/>
  <c r="AG35" i="21"/>
  <c r="AE35" i="21"/>
  <c r="CI34" i="21"/>
  <c r="CF34" i="21"/>
  <c r="CD34" i="21"/>
  <c r="CC34" i="21"/>
  <c r="CA34" i="21"/>
  <c r="BV34" i="21"/>
  <c r="CS34" i="21" s="1"/>
  <c r="BT34" i="21"/>
  <c r="CQ34" i="21" s="1"/>
  <c r="BS34" i="21"/>
  <c r="CP34" i="21" s="1"/>
  <c r="BQ34" i="21"/>
  <c r="AN34" i="21"/>
  <c r="AE34" i="21"/>
  <c r="AG34" i="21" s="1"/>
  <c r="CI33" i="21"/>
  <c r="CF33" i="21"/>
  <c r="CD33" i="21"/>
  <c r="CC33" i="21"/>
  <c r="CA33" i="21"/>
  <c r="BV33" i="21"/>
  <c r="CS33" i="21" s="1"/>
  <c r="BT33" i="21"/>
  <c r="CQ33" i="21" s="1"/>
  <c r="BS33" i="21"/>
  <c r="CP33" i="21" s="1"/>
  <c r="BQ33" i="21"/>
  <c r="CN33" i="21" s="1"/>
  <c r="AE33" i="21"/>
  <c r="AG33" i="21" s="1"/>
  <c r="CI32" i="21"/>
  <c r="CF32" i="21"/>
  <c r="CD32" i="21"/>
  <c r="CC32" i="21"/>
  <c r="CA32" i="21"/>
  <c r="BV32" i="21"/>
  <c r="CS32" i="21" s="1"/>
  <c r="BT32" i="21"/>
  <c r="CQ32" i="21" s="1"/>
  <c r="BS32" i="21"/>
  <c r="CP32" i="21" s="1"/>
  <c r="BQ32" i="21"/>
  <c r="CN32" i="21" s="1"/>
  <c r="AE32" i="21"/>
  <c r="AG32" i="21" s="1"/>
  <c r="CI31" i="21"/>
  <c r="CF31" i="21"/>
  <c r="CD31" i="21"/>
  <c r="CC31" i="21"/>
  <c r="CA31" i="21"/>
  <c r="BV31" i="21"/>
  <c r="CS31" i="21" s="1"/>
  <c r="BT31" i="21"/>
  <c r="CQ31" i="21" s="1"/>
  <c r="BS31" i="21"/>
  <c r="CP31" i="21" s="1"/>
  <c r="BQ31" i="21"/>
  <c r="AN31" i="21"/>
  <c r="AE31" i="21"/>
  <c r="AG31" i="21" s="1"/>
  <c r="CI30" i="21"/>
  <c r="CF30" i="21"/>
  <c r="CD30" i="21"/>
  <c r="CC30" i="21"/>
  <c r="CA30" i="21"/>
  <c r="BV30" i="21"/>
  <c r="CS30" i="21" s="1"/>
  <c r="BT30" i="21"/>
  <c r="CQ30" i="21" s="1"/>
  <c r="BS30" i="21"/>
  <c r="CP30" i="21" s="1"/>
  <c r="BQ30" i="21"/>
  <c r="CN30" i="21" s="1"/>
  <c r="AN30" i="21"/>
  <c r="AE30" i="21"/>
  <c r="AG30" i="21" s="1"/>
  <c r="CI29" i="21"/>
  <c r="CH29" i="21"/>
  <c r="CF29" i="21"/>
  <c r="CC29" i="21"/>
  <c r="CB29" i="21"/>
  <c r="CA29" i="21"/>
  <c r="BV29" i="21"/>
  <c r="CS29" i="21" s="1"/>
  <c r="BS29" i="21"/>
  <c r="CP29" i="21" s="1"/>
  <c r="BR29" i="21"/>
  <c r="CO29" i="21" s="1"/>
  <c r="BQ29" i="21"/>
  <c r="AN29" i="21"/>
  <c r="AE29" i="21"/>
  <c r="AG29" i="21" s="1"/>
  <c r="CI28" i="21"/>
  <c r="CH28" i="21"/>
  <c r="CF28" i="21"/>
  <c r="CD28" i="21"/>
  <c r="CC28" i="21"/>
  <c r="CB28" i="21"/>
  <c r="CA28" i="21"/>
  <c r="BV28" i="21"/>
  <c r="CS28" i="21" s="1"/>
  <c r="BT28" i="21"/>
  <c r="CQ28" i="21" s="1"/>
  <c r="BS28" i="21"/>
  <c r="CP28" i="21" s="1"/>
  <c r="BR28" i="21"/>
  <c r="CO28" i="21" s="1"/>
  <c r="BQ28" i="21"/>
  <c r="CN28" i="21" s="1"/>
  <c r="AN28" i="21"/>
  <c r="AE28" i="21"/>
  <c r="AG28" i="21" s="1"/>
  <c r="CI27" i="21"/>
  <c r="CF27" i="21"/>
  <c r="CD27" i="21"/>
  <c r="CC27" i="21"/>
  <c r="CA27" i="21"/>
  <c r="BV27" i="21"/>
  <c r="CS27" i="21" s="1"/>
  <c r="BT27" i="21"/>
  <c r="CQ27" i="21" s="1"/>
  <c r="BS27" i="21"/>
  <c r="CP27" i="21" s="1"/>
  <c r="BQ27" i="21"/>
  <c r="CN27" i="21" s="1"/>
  <c r="AN27" i="21"/>
  <c r="AE27" i="21"/>
  <c r="AG27" i="21" s="1"/>
  <c r="CI26" i="21"/>
  <c r="CF26" i="21"/>
  <c r="CD26" i="21"/>
  <c r="CC26" i="21"/>
  <c r="CA26" i="21"/>
  <c r="BV26" i="21"/>
  <c r="CS26" i="21" s="1"/>
  <c r="BT26" i="21"/>
  <c r="CQ26" i="21" s="1"/>
  <c r="BS26" i="21"/>
  <c r="CP26" i="21" s="1"/>
  <c r="BQ26" i="21"/>
  <c r="CN26" i="21" s="1"/>
  <c r="AN26" i="21"/>
  <c r="AE26" i="21"/>
  <c r="AG26" i="21" s="1"/>
  <c r="CI25" i="21"/>
  <c r="CF25" i="21"/>
  <c r="CD25" i="21"/>
  <c r="CC25" i="21"/>
  <c r="CA25" i="21"/>
  <c r="BV25" i="21"/>
  <c r="CS25" i="21" s="1"/>
  <c r="BT25" i="21"/>
  <c r="CQ25" i="21" s="1"/>
  <c r="BS25" i="21"/>
  <c r="CP25" i="21" s="1"/>
  <c r="BQ25" i="21"/>
  <c r="AN25" i="21"/>
  <c r="AE25" i="21"/>
  <c r="AG25" i="21" s="1"/>
  <c r="CI24" i="21"/>
  <c r="CH24" i="21"/>
  <c r="CF24" i="21"/>
  <c r="CD24" i="21"/>
  <c r="CC24" i="21"/>
  <c r="CB24" i="21"/>
  <c r="CA24" i="21"/>
  <c r="BV24" i="21"/>
  <c r="CS24" i="21" s="1"/>
  <c r="BT24" i="21"/>
  <c r="CQ24" i="21" s="1"/>
  <c r="BS24" i="21"/>
  <c r="CP24" i="21" s="1"/>
  <c r="BR24" i="21"/>
  <c r="CO24" i="21" s="1"/>
  <c r="BQ24" i="21"/>
  <c r="CN24" i="21" s="1"/>
  <c r="AN24" i="21"/>
  <c r="AE24" i="21"/>
  <c r="AG24" i="21" s="1"/>
  <c r="CI23" i="21"/>
  <c r="CF23" i="21"/>
  <c r="CD23" i="21"/>
  <c r="CC23" i="21"/>
  <c r="CA23" i="21"/>
  <c r="BV23" i="21"/>
  <c r="CS23" i="21" s="1"/>
  <c r="BT23" i="21"/>
  <c r="CQ23" i="21" s="1"/>
  <c r="BS23" i="21"/>
  <c r="CP23" i="21" s="1"/>
  <c r="BQ23" i="21"/>
  <c r="AN23" i="21"/>
  <c r="AE23" i="21"/>
  <c r="AG23" i="21" s="1"/>
  <c r="CI22" i="21"/>
  <c r="CF22" i="21"/>
  <c r="CC22" i="21"/>
  <c r="CB22" i="21"/>
  <c r="CA22" i="21"/>
  <c r="BV22" i="21"/>
  <c r="CS22" i="21" s="1"/>
  <c r="BS22" i="21"/>
  <c r="CP22" i="21" s="1"/>
  <c r="BR22" i="21"/>
  <c r="CO22" i="21" s="1"/>
  <c r="BQ22" i="21"/>
  <c r="CN22" i="21" s="1"/>
  <c r="AN22" i="21"/>
  <c r="AG22" i="21"/>
  <c r="AE22" i="21"/>
  <c r="CI21" i="21"/>
  <c r="CD21" i="21"/>
  <c r="CC21" i="21"/>
  <c r="CB21" i="21"/>
  <c r="CA21" i="21"/>
  <c r="BT21" i="21"/>
  <c r="CQ21" i="21" s="1"/>
  <c r="BS21" i="21"/>
  <c r="CP21" i="21" s="1"/>
  <c r="BR21" i="21"/>
  <c r="CO21" i="21" s="1"/>
  <c r="BQ21" i="21"/>
  <c r="AN21" i="21"/>
  <c r="CI20" i="21"/>
  <c r="CF20" i="21"/>
  <c r="CD20" i="21"/>
  <c r="CB20" i="21"/>
  <c r="CA20" i="21"/>
  <c r="BV20" i="21"/>
  <c r="CS20" i="21" s="1"/>
  <c r="BT20" i="21"/>
  <c r="CQ20" i="21" s="1"/>
  <c r="BR20" i="21"/>
  <c r="CO20" i="21" s="1"/>
  <c r="BQ20" i="21"/>
  <c r="AN20" i="21"/>
  <c r="AE20" i="21"/>
  <c r="AG20" i="21" s="1"/>
  <c r="CI19" i="21"/>
  <c r="CF19" i="21"/>
  <c r="CC19" i="21"/>
  <c r="CB19" i="21"/>
  <c r="CA19" i="21"/>
  <c r="BV19" i="21"/>
  <c r="CS19" i="21" s="1"/>
  <c r="BS19" i="21"/>
  <c r="CP19" i="21" s="1"/>
  <c r="BR19" i="21"/>
  <c r="CO19" i="21" s="1"/>
  <c r="BQ19" i="21"/>
  <c r="CN19" i="21" s="1"/>
  <c r="AN19" i="21"/>
  <c r="AE19" i="21"/>
  <c r="AG19" i="21" s="1"/>
  <c r="CI18" i="21"/>
  <c r="CF18" i="21"/>
  <c r="CB18" i="21"/>
  <c r="CA18" i="21"/>
  <c r="BV18" i="21"/>
  <c r="CS18" i="21" s="1"/>
  <c r="BT18" i="21"/>
  <c r="CQ18" i="21" s="1"/>
  <c r="BQ18" i="21"/>
  <c r="CN18" i="21" s="1"/>
  <c r="AN18" i="21"/>
  <c r="AE18" i="21"/>
  <c r="AG18" i="21" s="1"/>
  <c r="CI17" i="21"/>
  <c r="CF17" i="21"/>
  <c r="BV17" i="21"/>
  <c r="CS17" i="21" s="1"/>
  <c r="AN17" i="21"/>
  <c r="AE17" i="21"/>
  <c r="AG17" i="21" s="1"/>
  <c r="CI16" i="21"/>
  <c r="CF16" i="21"/>
  <c r="CC16" i="21"/>
  <c r="CB16" i="21"/>
  <c r="CA16" i="21"/>
  <c r="BV16" i="21"/>
  <c r="CS16" i="21" s="1"/>
  <c r="BS16" i="21"/>
  <c r="CP16" i="21" s="1"/>
  <c r="BR16" i="21"/>
  <c r="CO16" i="21" s="1"/>
  <c r="BQ16" i="21"/>
  <c r="AN16" i="21"/>
  <c r="AE16" i="21"/>
  <c r="AG16" i="21" s="1"/>
  <c r="CI15" i="21"/>
  <c r="CF15" i="21"/>
  <c r="CC15" i="21"/>
  <c r="CB15" i="21"/>
  <c r="CA15" i="21"/>
  <c r="BV15" i="21"/>
  <c r="CS15" i="21" s="1"/>
  <c r="BS15" i="21"/>
  <c r="CP15" i="21" s="1"/>
  <c r="BR15" i="21"/>
  <c r="CO15" i="21" s="1"/>
  <c r="BQ15" i="21"/>
  <c r="CN15" i="21" s="1"/>
  <c r="AN15" i="21"/>
  <c r="AE15" i="21"/>
  <c r="AG15" i="21" s="1"/>
  <c r="CI14" i="21"/>
  <c r="CF14" i="21"/>
  <c r="CC14" i="21"/>
  <c r="CB14" i="21"/>
  <c r="CA14" i="21"/>
  <c r="BV14" i="21"/>
  <c r="CS14" i="21" s="1"/>
  <c r="BS14" i="21"/>
  <c r="CP14" i="21" s="1"/>
  <c r="BR14" i="21"/>
  <c r="CO14" i="21" s="1"/>
  <c r="BQ14" i="21"/>
  <c r="CN14" i="21" s="1"/>
  <c r="AN14" i="21"/>
  <c r="AE14" i="21"/>
  <c r="AG14" i="21" s="1"/>
  <c r="CI13" i="21"/>
  <c r="CF13" i="21"/>
  <c r="CD13" i="21"/>
  <c r="CB13" i="21"/>
  <c r="CA13" i="21"/>
  <c r="BV13" i="21"/>
  <c r="CS13" i="21" s="1"/>
  <c r="BT13" i="21"/>
  <c r="CQ13" i="21" s="1"/>
  <c r="BR13" i="21"/>
  <c r="CO13" i="21" s="1"/>
  <c r="BQ13" i="21"/>
  <c r="CN13" i="21" s="1"/>
  <c r="AN13" i="21"/>
  <c r="AE13" i="21"/>
  <c r="AG13" i="21" s="1"/>
  <c r="CI12" i="21"/>
  <c r="CH12" i="21"/>
  <c r="CF12" i="21"/>
  <c r="CD12" i="21"/>
  <c r="CC12" i="21"/>
  <c r="CB12" i="21"/>
  <c r="CA12" i="21"/>
  <c r="BV12" i="21"/>
  <c r="CS12" i="21" s="1"/>
  <c r="BT12" i="21"/>
  <c r="CQ12" i="21" s="1"/>
  <c r="BS12" i="21"/>
  <c r="CP12" i="21" s="1"/>
  <c r="BR12" i="21"/>
  <c r="CO12" i="21" s="1"/>
  <c r="BQ12" i="21"/>
  <c r="CN12" i="21" s="1"/>
  <c r="AN12" i="21"/>
  <c r="AE12" i="21"/>
  <c r="AG12" i="21" s="1"/>
  <c r="CI11" i="21"/>
  <c r="CH11" i="21"/>
  <c r="CF11" i="21"/>
  <c r="CD11" i="21"/>
  <c r="CC11" i="21"/>
  <c r="CB11" i="21"/>
  <c r="CA11" i="21"/>
  <c r="BV11" i="21"/>
  <c r="CS11" i="21" s="1"/>
  <c r="BT11" i="21"/>
  <c r="CQ11" i="21" s="1"/>
  <c r="BS11" i="21"/>
  <c r="CP11" i="21" s="1"/>
  <c r="BR11" i="21"/>
  <c r="CO11" i="21" s="1"/>
  <c r="BQ11" i="21"/>
  <c r="CN11" i="21" s="1"/>
  <c r="AN11" i="21"/>
  <c r="AE11" i="21"/>
  <c r="AG11" i="21" s="1"/>
  <c r="CI10" i="21"/>
  <c r="CF10" i="21"/>
  <c r="CD10" i="21"/>
  <c r="CB10" i="21"/>
  <c r="CA10" i="21"/>
  <c r="BV10" i="21"/>
  <c r="CS10" i="21" s="1"/>
  <c r="BT10" i="21"/>
  <c r="CQ10" i="21" s="1"/>
  <c r="BR10" i="21"/>
  <c r="CO10" i="21" s="1"/>
  <c r="BQ10" i="21"/>
  <c r="CN10" i="21" s="1"/>
  <c r="AN10" i="21"/>
  <c r="AE10" i="21"/>
  <c r="AG10" i="21" s="1"/>
  <c r="CI9" i="21"/>
  <c r="CF9" i="21"/>
  <c r="CB9" i="21"/>
  <c r="CA9" i="21"/>
  <c r="BV9" i="21"/>
  <c r="CS9" i="21" s="1"/>
  <c r="BR9" i="21"/>
  <c r="CO9" i="21" s="1"/>
  <c r="BQ9" i="21"/>
  <c r="CN9" i="21" s="1"/>
  <c r="AN9" i="21"/>
  <c r="AG9" i="21"/>
  <c r="AE9" i="21"/>
  <c r="CI8" i="21"/>
  <c r="CF8" i="21"/>
  <c r="CD8" i="21"/>
  <c r="CA8" i="21"/>
  <c r="BV8" i="21"/>
  <c r="CS8" i="21" s="1"/>
  <c r="BT8" i="21"/>
  <c r="CQ8" i="21" s="1"/>
  <c r="BQ8" i="21"/>
  <c r="CN8" i="21" s="1"/>
  <c r="AN8" i="21"/>
  <c r="AE8" i="21"/>
  <c r="AG8" i="21" s="1"/>
  <c r="CI7" i="21"/>
  <c r="CF7" i="21"/>
  <c r="CD7" i="21"/>
  <c r="CC7" i="21"/>
  <c r="BV7" i="21"/>
  <c r="CS7" i="21" s="1"/>
  <c r="BT7" i="21"/>
  <c r="CQ7" i="21" s="1"/>
  <c r="BS7" i="21"/>
  <c r="CP7" i="21" s="1"/>
  <c r="AN7" i="21"/>
  <c r="AE7" i="21"/>
  <c r="AG7" i="21" s="1"/>
  <c r="CI6" i="21"/>
  <c r="CH6" i="21"/>
  <c r="CF6" i="21"/>
  <c r="CD6" i="21"/>
  <c r="CC6" i="21"/>
  <c r="CB6" i="21"/>
  <c r="CA6" i="21"/>
  <c r="BV6" i="21"/>
  <c r="CS6" i="21" s="1"/>
  <c r="BT6" i="21"/>
  <c r="CQ6" i="21" s="1"/>
  <c r="BS6" i="21"/>
  <c r="CP6" i="21" s="1"/>
  <c r="BR6" i="21"/>
  <c r="CO6" i="21" s="1"/>
  <c r="BQ6" i="21"/>
  <c r="CN6" i="21" s="1"/>
  <c r="AN6" i="21"/>
  <c r="AE6" i="21"/>
  <c r="AG6" i="21" s="1"/>
  <c r="CI5" i="21"/>
  <c r="CF5" i="21"/>
  <c r="CB5" i="21"/>
  <c r="CA5" i="21"/>
  <c r="BV5" i="21"/>
  <c r="CS5" i="21" s="1"/>
  <c r="BR5" i="21"/>
  <c r="CO5" i="21" s="1"/>
  <c r="BQ5" i="21"/>
  <c r="CN5" i="21" s="1"/>
  <c r="AN5" i="21"/>
  <c r="AE5" i="21"/>
  <c r="AG5" i="21" s="1"/>
  <c r="CI4" i="21"/>
  <c r="CC4" i="21"/>
  <c r="CA4" i="21"/>
  <c r="BS4" i="21"/>
  <c r="CP4" i="21" s="1"/>
  <c r="BQ4" i="21"/>
  <c r="CN4" i="21" s="1"/>
  <c r="AN4" i="21"/>
  <c r="AE4" i="21"/>
  <c r="AG4" i="21" s="1"/>
  <c r="CI3" i="21"/>
  <c r="CF3" i="21"/>
  <c r="CD3" i="21"/>
  <c r="BV3" i="21"/>
  <c r="BT3" i="21"/>
  <c r="AN3" i="21"/>
  <c r="AE3" i="21"/>
  <c r="AG3" i="21" s="1"/>
  <c r="BC63" i="20"/>
  <c r="CB90" i="21" s="1"/>
  <c r="BB63" i="20"/>
  <c r="BA63" i="20"/>
  <c r="AZ63" i="20"/>
  <c r="AO63" i="20"/>
  <c r="BC62" i="20"/>
  <c r="CB33" i="21" s="1"/>
  <c r="BB62" i="20"/>
  <c r="BA62" i="20"/>
  <c r="AZ62" i="20"/>
  <c r="AO62" i="20"/>
  <c r="BC61" i="20"/>
  <c r="CB125" i="21" s="1"/>
  <c r="BB61" i="20"/>
  <c r="BA61" i="20"/>
  <c r="AZ61" i="20"/>
  <c r="BR125" i="21" s="1"/>
  <c r="CO125" i="21" s="1"/>
  <c r="AO61" i="20"/>
  <c r="BC60" i="20"/>
  <c r="CB32" i="18" s="1"/>
  <c r="BB60" i="20"/>
  <c r="BA60" i="20"/>
  <c r="AZ60" i="20"/>
  <c r="AO60" i="20"/>
  <c r="BC59" i="20"/>
  <c r="CF21" i="21" s="1"/>
  <c r="BB59" i="20"/>
  <c r="BA59" i="20"/>
  <c r="AZ59" i="20"/>
  <c r="BV21" i="21" s="1"/>
  <c r="CS21" i="21" s="1"/>
  <c r="AO59" i="20"/>
  <c r="BC58" i="20"/>
  <c r="BB58" i="20"/>
  <c r="BA58" i="20"/>
  <c r="AZ58" i="20"/>
  <c r="AO58" i="20"/>
  <c r="BC57" i="20"/>
  <c r="CB140" i="21" s="1"/>
  <c r="BB57" i="20"/>
  <c r="BA57" i="20"/>
  <c r="AZ57" i="20"/>
  <c r="AO57" i="20"/>
  <c r="BC56" i="20"/>
  <c r="CD139" i="18" s="1"/>
  <c r="BB56" i="20"/>
  <c r="BA56" i="20"/>
  <c r="AZ56" i="20"/>
  <c r="AO56" i="20"/>
  <c r="BC55" i="20"/>
  <c r="CB143" i="21" s="1"/>
  <c r="BB55" i="20"/>
  <c r="BA55" i="20"/>
  <c r="AZ55" i="20"/>
  <c r="AO55" i="20"/>
  <c r="BC54" i="20"/>
  <c r="CB141" i="18" s="1"/>
  <c r="BB54" i="20"/>
  <c r="BA54" i="20"/>
  <c r="AZ54" i="20"/>
  <c r="AO54" i="20"/>
  <c r="BC53" i="20"/>
  <c r="CB142" i="21" s="1"/>
  <c r="BB53" i="20"/>
  <c r="BA53" i="20"/>
  <c r="AZ53" i="20"/>
  <c r="BR142" i="21" s="1"/>
  <c r="CO142" i="21" s="1"/>
  <c r="AO53" i="20"/>
  <c r="BC52" i="20"/>
  <c r="CD93" i="18" s="1"/>
  <c r="BB52" i="20"/>
  <c r="BA52" i="20"/>
  <c r="AZ52" i="20"/>
  <c r="AO52" i="20"/>
  <c r="BC51" i="20"/>
  <c r="CB91" i="21" s="1"/>
  <c r="BB51" i="20"/>
  <c r="BA51" i="20"/>
  <c r="AZ51" i="20"/>
  <c r="AO51" i="20"/>
  <c r="BC50" i="20"/>
  <c r="CC95" i="21" s="1"/>
  <c r="BB50" i="20"/>
  <c r="BA50" i="20"/>
  <c r="AZ50" i="20"/>
  <c r="AO50" i="20"/>
  <c r="BC49" i="20"/>
  <c r="BB49" i="20"/>
  <c r="BA49" i="20"/>
  <c r="AZ49" i="20"/>
  <c r="BR94" i="21" s="1"/>
  <c r="CO94" i="21" s="1"/>
  <c r="AO49" i="20"/>
  <c r="BC48" i="20"/>
  <c r="CB92" i="18" s="1"/>
  <c r="BB48" i="20"/>
  <c r="BA48" i="20"/>
  <c r="AZ48" i="20"/>
  <c r="AO48" i="20"/>
  <c r="BC47" i="20"/>
  <c r="CF122" i="21" s="1"/>
  <c r="BB47" i="20"/>
  <c r="BA47" i="20"/>
  <c r="AZ47" i="20"/>
  <c r="AO47" i="20"/>
  <c r="BC46" i="20"/>
  <c r="CB89" i="21" s="1"/>
  <c r="BB46" i="20"/>
  <c r="BA46" i="20"/>
  <c r="AZ46" i="20"/>
  <c r="AO46" i="20"/>
  <c r="BC45" i="20"/>
  <c r="CC87" i="21" s="1"/>
  <c r="BB45" i="20"/>
  <c r="BA45" i="20"/>
  <c r="AZ45" i="20"/>
  <c r="BS87" i="21" s="1"/>
  <c r="CP87" i="21" s="1"/>
  <c r="AO45" i="20"/>
  <c r="BC44" i="20"/>
  <c r="CB88" i="21" s="1"/>
  <c r="BB44" i="20"/>
  <c r="BA44" i="20"/>
  <c r="AZ44" i="20"/>
  <c r="AO44" i="20"/>
  <c r="BC43" i="20"/>
  <c r="CC113" i="21" s="1"/>
  <c r="BB43" i="20"/>
  <c r="BA43" i="20"/>
  <c r="AZ43" i="20"/>
  <c r="AO43" i="20"/>
  <c r="BC42" i="20"/>
  <c r="CC101" i="18" s="1"/>
  <c r="BB42" i="20"/>
  <c r="BA42" i="20"/>
  <c r="AZ42" i="20"/>
  <c r="AO42" i="20"/>
  <c r="BC41" i="20"/>
  <c r="CF109" i="21" s="1"/>
  <c r="BB41" i="20"/>
  <c r="BA41" i="20"/>
  <c r="AZ41" i="20"/>
  <c r="BV109" i="18" s="1"/>
  <c r="CS109" i="18" s="1"/>
  <c r="AO41" i="20"/>
  <c r="BC40" i="20"/>
  <c r="CB102" i="21" s="1"/>
  <c r="BB40" i="20"/>
  <c r="BA40" i="20"/>
  <c r="AZ40" i="20"/>
  <c r="AO40" i="20"/>
  <c r="BC39" i="20"/>
  <c r="CC117" i="21" s="1"/>
  <c r="BB39" i="20"/>
  <c r="BA39" i="20"/>
  <c r="AZ39" i="20"/>
  <c r="AO39" i="20"/>
  <c r="BC38" i="20"/>
  <c r="CB99" i="21" s="1"/>
  <c r="BB38" i="20"/>
  <c r="BA38" i="20"/>
  <c r="AZ38" i="20"/>
  <c r="AO38" i="20"/>
  <c r="BC37" i="20"/>
  <c r="CB112" i="21" s="1"/>
  <c r="BB37" i="20"/>
  <c r="BA37" i="20"/>
  <c r="AZ37" i="20"/>
  <c r="BR112" i="21" s="1"/>
  <c r="CO112" i="21" s="1"/>
  <c r="AO37" i="20"/>
  <c r="BC36" i="20"/>
  <c r="CC108" i="18" s="1"/>
  <c r="BB36" i="20"/>
  <c r="BA36" i="20"/>
  <c r="AZ36" i="20"/>
  <c r="AO36" i="20"/>
  <c r="BC35" i="20"/>
  <c r="CC120" i="21" s="1"/>
  <c r="BB35" i="20"/>
  <c r="BA35" i="20"/>
  <c r="AZ35" i="20"/>
  <c r="BS120" i="21" s="1"/>
  <c r="CP120" i="21" s="1"/>
  <c r="AO35" i="20"/>
  <c r="BC34" i="20"/>
  <c r="CB118" i="21" s="1"/>
  <c r="BB34" i="20"/>
  <c r="BA34" i="20"/>
  <c r="AZ34" i="20"/>
  <c r="AO34" i="20"/>
  <c r="BC33" i="20"/>
  <c r="CB104" i="21" s="1"/>
  <c r="BB33" i="20"/>
  <c r="BA33" i="20"/>
  <c r="AZ33" i="20"/>
  <c r="AO33" i="20"/>
  <c r="BC32" i="20"/>
  <c r="CF116" i="18" s="1"/>
  <c r="BB32" i="20"/>
  <c r="BA32" i="20"/>
  <c r="AZ32" i="20"/>
  <c r="AO32" i="20"/>
  <c r="BC31" i="20"/>
  <c r="CF96" i="21" s="1"/>
  <c r="BB31" i="20"/>
  <c r="BA31" i="20"/>
  <c r="AZ31" i="20"/>
  <c r="AO31" i="20"/>
  <c r="BC30" i="20"/>
  <c r="CB107" i="18" s="1"/>
  <c r="BB30" i="20"/>
  <c r="BA30" i="20"/>
  <c r="AZ30" i="20"/>
  <c r="AO30" i="20"/>
  <c r="BC29" i="20"/>
  <c r="CB115" i="21" s="1"/>
  <c r="BB29" i="20"/>
  <c r="BA29" i="20"/>
  <c r="AZ29" i="20"/>
  <c r="BR115" i="18" s="1"/>
  <c r="CO115" i="18" s="1"/>
  <c r="AO29" i="20"/>
  <c r="BC28" i="20"/>
  <c r="BB28" i="20"/>
  <c r="BA28" i="20"/>
  <c r="AZ28" i="20"/>
  <c r="AO28" i="20"/>
  <c r="BC27" i="20"/>
  <c r="CB98" i="21" s="1"/>
  <c r="BB27" i="20"/>
  <c r="BA27" i="20"/>
  <c r="AZ27" i="20"/>
  <c r="BR98" i="21" s="1"/>
  <c r="CO98" i="21" s="1"/>
  <c r="AO27" i="20"/>
  <c r="BC26" i="20"/>
  <c r="CB103" i="21" s="1"/>
  <c r="BB26" i="20"/>
  <c r="BA26" i="20"/>
  <c r="AZ26" i="20"/>
  <c r="AO26" i="20"/>
  <c r="BC25" i="20"/>
  <c r="CB119" i="21" s="1"/>
  <c r="BB25" i="20"/>
  <c r="BA25" i="20"/>
  <c r="AZ25" i="20"/>
  <c r="AO25" i="20"/>
  <c r="BC24" i="20"/>
  <c r="BB24" i="20"/>
  <c r="BA24" i="20"/>
  <c r="AZ24" i="20"/>
  <c r="AO24" i="20"/>
  <c r="BC23" i="20"/>
  <c r="CB124" i="21" s="1"/>
  <c r="BB23" i="20"/>
  <c r="BA23" i="20"/>
  <c r="AZ23" i="20"/>
  <c r="BR124" i="21" s="1"/>
  <c r="CO124" i="21" s="1"/>
  <c r="AO23" i="20"/>
  <c r="BC22" i="20"/>
  <c r="CB105" i="21" s="1"/>
  <c r="BB22" i="20"/>
  <c r="BA22" i="20"/>
  <c r="AZ22" i="20"/>
  <c r="AO22" i="20"/>
  <c r="BC21" i="20"/>
  <c r="CB123" i="21" s="1"/>
  <c r="BB21" i="20"/>
  <c r="BA21" i="20"/>
  <c r="AZ21" i="20"/>
  <c r="AO21" i="20"/>
  <c r="BC20" i="20"/>
  <c r="CB35" i="18" s="1"/>
  <c r="BB20" i="20"/>
  <c r="BA20" i="20"/>
  <c r="AZ20" i="20"/>
  <c r="AO20" i="20"/>
  <c r="BC19" i="20"/>
  <c r="CB34" i="21" s="1"/>
  <c r="BB19" i="20"/>
  <c r="BA19" i="20"/>
  <c r="AZ19" i="20"/>
  <c r="BR34" i="18" s="1"/>
  <c r="CO34" i="18" s="1"/>
  <c r="AO19" i="20"/>
  <c r="BC18" i="20"/>
  <c r="CD22" i="18" s="1"/>
  <c r="BB18" i="20"/>
  <c r="BA18" i="20"/>
  <c r="AZ18" i="20"/>
  <c r="AO18" i="20"/>
  <c r="BC17" i="20"/>
  <c r="CC20" i="21" s="1"/>
  <c r="BB17" i="20"/>
  <c r="BA17" i="20"/>
  <c r="AZ17" i="20"/>
  <c r="BS20" i="21" s="1"/>
  <c r="CP20" i="21" s="1"/>
  <c r="AO17" i="20"/>
  <c r="BC16" i="20"/>
  <c r="CB23" i="21" s="1"/>
  <c r="BB16" i="20"/>
  <c r="BA16" i="20"/>
  <c r="AZ16" i="20"/>
  <c r="AO16" i="20"/>
  <c r="BC15" i="20"/>
  <c r="CB30" i="21" s="1"/>
  <c r="BB15" i="20"/>
  <c r="BA15" i="20"/>
  <c r="AZ15" i="20"/>
  <c r="BR30" i="21" s="1"/>
  <c r="CO30" i="21" s="1"/>
  <c r="AO15" i="20"/>
  <c r="BC14" i="20"/>
  <c r="CB25" i="18" s="1"/>
  <c r="BB14" i="20"/>
  <c r="BA14" i="20"/>
  <c r="AZ14" i="20"/>
  <c r="AO14" i="20"/>
  <c r="BC13" i="20"/>
  <c r="CB31" i="21" s="1"/>
  <c r="BB13" i="20"/>
  <c r="BA13" i="20"/>
  <c r="AZ13" i="20"/>
  <c r="AO13" i="20"/>
  <c r="BC12" i="20"/>
  <c r="CB26" i="21" s="1"/>
  <c r="BB12" i="20"/>
  <c r="BA12" i="20"/>
  <c r="AZ12" i="20"/>
  <c r="AO12" i="20"/>
  <c r="BC11" i="20"/>
  <c r="CB27" i="21" s="1"/>
  <c r="BB11" i="20"/>
  <c r="BA11" i="20"/>
  <c r="AZ11" i="20"/>
  <c r="BR27" i="21" s="1"/>
  <c r="CO27" i="21" s="1"/>
  <c r="AO11" i="20"/>
  <c r="BC10" i="20"/>
  <c r="CD29" i="21" s="1"/>
  <c r="BB10" i="20"/>
  <c r="BA10" i="20"/>
  <c r="AZ10" i="20"/>
  <c r="AO10" i="20"/>
  <c r="AI324" i="19"/>
  <c r="AH324" i="19"/>
  <c r="AG324" i="19"/>
  <c r="AF324" i="19"/>
  <c r="Z324" i="19"/>
  <c r="AI323" i="19"/>
  <c r="AH323" i="19"/>
  <c r="AG323" i="19"/>
  <c r="AF323" i="19"/>
  <c r="Z323" i="19"/>
  <c r="AI322" i="19"/>
  <c r="AH322" i="19"/>
  <c r="AG322" i="19"/>
  <c r="AF322" i="19"/>
  <c r="Z322" i="19"/>
  <c r="AI321" i="19"/>
  <c r="AH321" i="19"/>
  <c r="AG321" i="19"/>
  <c r="AF321" i="19"/>
  <c r="Z321" i="19"/>
  <c r="AI320" i="19"/>
  <c r="AH320" i="19"/>
  <c r="AG320" i="19"/>
  <c r="AF320" i="19"/>
  <c r="Z320" i="19"/>
  <c r="AI319" i="19"/>
  <c r="AH319" i="19"/>
  <c r="AG319" i="19"/>
  <c r="AF319" i="19"/>
  <c r="Z319" i="19"/>
  <c r="AI318" i="19"/>
  <c r="AH318" i="19"/>
  <c r="AG318" i="19"/>
  <c r="AF318" i="19"/>
  <c r="Z318" i="19"/>
  <c r="AI317" i="19"/>
  <c r="AH317" i="19"/>
  <c r="AG317" i="19"/>
  <c r="AF317" i="19"/>
  <c r="Z317" i="19"/>
  <c r="AI316" i="19"/>
  <c r="AH316" i="19"/>
  <c r="AG316" i="19"/>
  <c r="AF316" i="19"/>
  <c r="Z316" i="19"/>
  <c r="AI315" i="19"/>
  <c r="AH315" i="19"/>
  <c r="AG315" i="19"/>
  <c r="AF315" i="19"/>
  <c r="Z315" i="19"/>
  <c r="AI314" i="19"/>
  <c r="AH314" i="19"/>
  <c r="AG314" i="19"/>
  <c r="AF314" i="19"/>
  <c r="Z314" i="19"/>
  <c r="AI313" i="19"/>
  <c r="AH313" i="19"/>
  <c r="AG313" i="19"/>
  <c r="AF313" i="19"/>
  <c r="Z313" i="19"/>
  <c r="AI312" i="19"/>
  <c r="AH312" i="19"/>
  <c r="AG312" i="19"/>
  <c r="AF312" i="19"/>
  <c r="Z312" i="19"/>
  <c r="AI311" i="19"/>
  <c r="AH311" i="19"/>
  <c r="AG311" i="19"/>
  <c r="AF311" i="19"/>
  <c r="Z311" i="19"/>
  <c r="AI310" i="19"/>
  <c r="AH310" i="19"/>
  <c r="AG310" i="19"/>
  <c r="AF310" i="19"/>
  <c r="Z310" i="19"/>
  <c r="AI309" i="19"/>
  <c r="AH309" i="19"/>
  <c r="AG309" i="19"/>
  <c r="AF309" i="19"/>
  <c r="Z309" i="19"/>
  <c r="AI308" i="19"/>
  <c r="AH308" i="19"/>
  <c r="AG308" i="19"/>
  <c r="AF308" i="19"/>
  <c r="Z308" i="19"/>
  <c r="AI307" i="19"/>
  <c r="AH307" i="19"/>
  <c r="AG307" i="19"/>
  <c r="AF307" i="19"/>
  <c r="Z307" i="19"/>
  <c r="AI306" i="19"/>
  <c r="AH306" i="19"/>
  <c r="AG306" i="19"/>
  <c r="AF306" i="19"/>
  <c r="Z306" i="19"/>
  <c r="AI305" i="19"/>
  <c r="AH305" i="19"/>
  <c r="AG305" i="19"/>
  <c r="AF305" i="19"/>
  <c r="Z305" i="19"/>
  <c r="AI304" i="19"/>
  <c r="AH304" i="19"/>
  <c r="AG304" i="19"/>
  <c r="AF304" i="19"/>
  <c r="Z304" i="19"/>
  <c r="AI303" i="19"/>
  <c r="AH303" i="19"/>
  <c r="AG303" i="19"/>
  <c r="AF303" i="19"/>
  <c r="Z303" i="19"/>
  <c r="AI302" i="19"/>
  <c r="AH302" i="19"/>
  <c r="AG302" i="19"/>
  <c r="AF302" i="19"/>
  <c r="Z302" i="19"/>
  <c r="AI301" i="19"/>
  <c r="AH301" i="19"/>
  <c r="AG301" i="19"/>
  <c r="AF301" i="19"/>
  <c r="Z301" i="19"/>
  <c r="AI300" i="19"/>
  <c r="AH300" i="19"/>
  <c r="AG300" i="19"/>
  <c r="AF300" i="19"/>
  <c r="Z300" i="19"/>
  <c r="AI299" i="19"/>
  <c r="AH299" i="19"/>
  <c r="AG299" i="19"/>
  <c r="AF299" i="19"/>
  <c r="Z299" i="19"/>
  <c r="AI298" i="19"/>
  <c r="AH298" i="19"/>
  <c r="AG298" i="19"/>
  <c r="AF298" i="19"/>
  <c r="Z298" i="19"/>
  <c r="AI297" i="19"/>
  <c r="AH297" i="19"/>
  <c r="AG297" i="19"/>
  <c r="AF297" i="19"/>
  <c r="Z297" i="19"/>
  <c r="AI296" i="19"/>
  <c r="AH296" i="19"/>
  <c r="AG296" i="19"/>
  <c r="AF296" i="19"/>
  <c r="Z296" i="19"/>
  <c r="AI295" i="19"/>
  <c r="AH295" i="19"/>
  <c r="AG295" i="19"/>
  <c r="AF295" i="19"/>
  <c r="Z295" i="19"/>
  <c r="AI294" i="19"/>
  <c r="AH294" i="19"/>
  <c r="AG294" i="19"/>
  <c r="AF294" i="19"/>
  <c r="Z294" i="19"/>
  <c r="AI293" i="19"/>
  <c r="AH293" i="19"/>
  <c r="AG293" i="19"/>
  <c r="AF293" i="19"/>
  <c r="Z293" i="19"/>
  <c r="AI292" i="19"/>
  <c r="AH292" i="19"/>
  <c r="AG292" i="19"/>
  <c r="AF292" i="19"/>
  <c r="Z292" i="19"/>
  <c r="AI291" i="19"/>
  <c r="AH291" i="19"/>
  <c r="AG291" i="19"/>
  <c r="AF291" i="19"/>
  <c r="Z291" i="19"/>
  <c r="AI290" i="19"/>
  <c r="AH290" i="19"/>
  <c r="AG290" i="19"/>
  <c r="AF290" i="19"/>
  <c r="Z290" i="19"/>
  <c r="AI289" i="19"/>
  <c r="AH289" i="19"/>
  <c r="AG289" i="19"/>
  <c r="AF289" i="19"/>
  <c r="Z289" i="19"/>
  <c r="AI288" i="19"/>
  <c r="AH288" i="19"/>
  <c r="AG288" i="19"/>
  <c r="AF288" i="19"/>
  <c r="Z288" i="19"/>
  <c r="AI287" i="19"/>
  <c r="AH287" i="19"/>
  <c r="AG287" i="19"/>
  <c r="AF287" i="19"/>
  <c r="Z287" i="19"/>
  <c r="AI286" i="19"/>
  <c r="AH286" i="19"/>
  <c r="AG286" i="19"/>
  <c r="AF286" i="19"/>
  <c r="Z286" i="19"/>
  <c r="AI285" i="19"/>
  <c r="AH285" i="19"/>
  <c r="AG285" i="19"/>
  <c r="AF285" i="19"/>
  <c r="Z285" i="19"/>
  <c r="AI284" i="19"/>
  <c r="AH284" i="19"/>
  <c r="AG284" i="19"/>
  <c r="AF284" i="19"/>
  <c r="Z284" i="19"/>
  <c r="AI283" i="19"/>
  <c r="AH283" i="19"/>
  <c r="AG283" i="19"/>
  <c r="AF283" i="19"/>
  <c r="Z283" i="19"/>
  <c r="AI282" i="19"/>
  <c r="AH282" i="19"/>
  <c r="AG282" i="19"/>
  <c r="AF282" i="19"/>
  <c r="Z282" i="19"/>
  <c r="AI281" i="19"/>
  <c r="AH281" i="19"/>
  <c r="AG281" i="19"/>
  <c r="AF281" i="19"/>
  <c r="Z281" i="19"/>
  <c r="AI280" i="19"/>
  <c r="AH280" i="19"/>
  <c r="AG280" i="19"/>
  <c r="AF280" i="19"/>
  <c r="Z280" i="19"/>
  <c r="AI279" i="19"/>
  <c r="AH279" i="19"/>
  <c r="AG279" i="19"/>
  <c r="AF279" i="19"/>
  <c r="Z279" i="19"/>
  <c r="AI278" i="19"/>
  <c r="AH278" i="19"/>
  <c r="AG278" i="19"/>
  <c r="AF278" i="19"/>
  <c r="Z278" i="19"/>
  <c r="AI277" i="19"/>
  <c r="AH277" i="19"/>
  <c r="AG277" i="19"/>
  <c r="AF277" i="19"/>
  <c r="Z277" i="19"/>
  <c r="AI276" i="19"/>
  <c r="AH276" i="19"/>
  <c r="AG276" i="19"/>
  <c r="AF276" i="19"/>
  <c r="Z276" i="19"/>
  <c r="AI275" i="19"/>
  <c r="AH275" i="19"/>
  <c r="AG275" i="19"/>
  <c r="AF275" i="19"/>
  <c r="Z275" i="19"/>
  <c r="AI274" i="19"/>
  <c r="AH274" i="19"/>
  <c r="AG274" i="19"/>
  <c r="AF274" i="19"/>
  <c r="Z274" i="19"/>
  <c r="AI273" i="19"/>
  <c r="AH273" i="19"/>
  <c r="AG273" i="19"/>
  <c r="AF273" i="19"/>
  <c r="Z273" i="19"/>
  <c r="AI272" i="19"/>
  <c r="AH272" i="19"/>
  <c r="AG272" i="19"/>
  <c r="AF272" i="19"/>
  <c r="Z272" i="19"/>
  <c r="AI271" i="19"/>
  <c r="AH271" i="19"/>
  <c r="AG271" i="19"/>
  <c r="AF271" i="19"/>
  <c r="Z271" i="19"/>
  <c r="AI270" i="19"/>
  <c r="AH270" i="19"/>
  <c r="AG270" i="19"/>
  <c r="AF270" i="19"/>
  <c r="Z270" i="19"/>
  <c r="AI269" i="19"/>
  <c r="AH269" i="19"/>
  <c r="AG269" i="19"/>
  <c r="AF269" i="19"/>
  <c r="Z269" i="19"/>
  <c r="AI268" i="19"/>
  <c r="AH268" i="19"/>
  <c r="AG268" i="19"/>
  <c r="AF268" i="19"/>
  <c r="Z268" i="19"/>
  <c r="AI267" i="19"/>
  <c r="AH267" i="19"/>
  <c r="AG267" i="19"/>
  <c r="AF267" i="19"/>
  <c r="Z267" i="19"/>
  <c r="AI266" i="19"/>
  <c r="AH266" i="19"/>
  <c r="AG266" i="19"/>
  <c r="AF266" i="19"/>
  <c r="Z266" i="19"/>
  <c r="AI265" i="19"/>
  <c r="AH265" i="19"/>
  <c r="AG265" i="19"/>
  <c r="AF265" i="19"/>
  <c r="Z265" i="19"/>
  <c r="AI264" i="19"/>
  <c r="AH264" i="19"/>
  <c r="AG264" i="19"/>
  <c r="AF264" i="19"/>
  <c r="Z264" i="19"/>
  <c r="AI263" i="19"/>
  <c r="AH263" i="19"/>
  <c r="AG263" i="19"/>
  <c r="AF263" i="19"/>
  <c r="Z263" i="19"/>
  <c r="AI262" i="19"/>
  <c r="AH262" i="19"/>
  <c r="AG262" i="19"/>
  <c r="AF262" i="19"/>
  <c r="Z262" i="19"/>
  <c r="AI261" i="19"/>
  <c r="AH261" i="19"/>
  <c r="AG261" i="19"/>
  <c r="AF261" i="19"/>
  <c r="Z261" i="19"/>
  <c r="AI260" i="19"/>
  <c r="AH260" i="19"/>
  <c r="AG260" i="19"/>
  <c r="AF260" i="19"/>
  <c r="Z260" i="19"/>
  <c r="AI259" i="19"/>
  <c r="AH259" i="19"/>
  <c r="AG259" i="19"/>
  <c r="AF259" i="19"/>
  <c r="Z259" i="19"/>
  <c r="AI258" i="19"/>
  <c r="AH258" i="19"/>
  <c r="AG258" i="19"/>
  <c r="AF258" i="19"/>
  <c r="Z258" i="19"/>
  <c r="AI257" i="19"/>
  <c r="AH257" i="19"/>
  <c r="AG257" i="19"/>
  <c r="AF257" i="19"/>
  <c r="Z257" i="19"/>
  <c r="AI256" i="19"/>
  <c r="AH256" i="19"/>
  <c r="AG256" i="19"/>
  <c r="AF256" i="19"/>
  <c r="Z256" i="19"/>
  <c r="AI255" i="19"/>
  <c r="AH255" i="19"/>
  <c r="AG255" i="19"/>
  <c r="AF255" i="19"/>
  <c r="Z255" i="19"/>
  <c r="AI254" i="19"/>
  <c r="AH254" i="19"/>
  <c r="AG254" i="19"/>
  <c r="AF254" i="19"/>
  <c r="Z254" i="19"/>
  <c r="AI253" i="19"/>
  <c r="AH253" i="19"/>
  <c r="AG253" i="19"/>
  <c r="AF253" i="19"/>
  <c r="Z253" i="19"/>
  <c r="AI252" i="19"/>
  <c r="AH252" i="19"/>
  <c r="AG252" i="19"/>
  <c r="AF252" i="19"/>
  <c r="Z252" i="19"/>
  <c r="AI251" i="19"/>
  <c r="AH251" i="19"/>
  <c r="AG251" i="19"/>
  <c r="AF251" i="19"/>
  <c r="Z251" i="19"/>
  <c r="AI250" i="19"/>
  <c r="AH250" i="19"/>
  <c r="AG250" i="19"/>
  <c r="AF250" i="19"/>
  <c r="Z250" i="19"/>
  <c r="AI249" i="19"/>
  <c r="AH249" i="19"/>
  <c r="AG249" i="19"/>
  <c r="AF249" i="19"/>
  <c r="Z249" i="19"/>
  <c r="AI248" i="19"/>
  <c r="AH248" i="19"/>
  <c r="AG248" i="19"/>
  <c r="AF248" i="19"/>
  <c r="Z248" i="19"/>
  <c r="AI247" i="19"/>
  <c r="AH247" i="19"/>
  <c r="AG247" i="19"/>
  <c r="AF247" i="19"/>
  <c r="Z247" i="19"/>
  <c r="AI246" i="19"/>
  <c r="AH246" i="19"/>
  <c r="AG246" i="19"/>
  <c r="AF246" i="19"/>
  <c r="Z246" i="19"/>
  <c r="AI245" i="19"/>
  <c r="AH245" i="19"/>
  <c r="AG245" i="19"/>
  <c r="AF245" i="19"/>
  <c r="Z245" i="19"/>
  <c r="AI244" i="19"/>
  <c r="AH244" i="19"/>
  <c r="AG244" i="19"/>
  <c r="AF244" i="19"/>
  <c r="Z244" i="19"/>
  <c r="AI243" i="19"/>
  <c r="AH243" i="19"/>
  <c r="AG243" i="19"/>
  <c r="AF243" i="19"/>
  <c r="Z243" i="19"/>
  <c r="AI242" i="19"/>
  <c r="AH242" i="19"/>
  <c r="AG242" i="19"/>
  <c r="AF242" i="19"/>
  <c r="Z242" i="19"/>
  <c r="AI241" i="19"/>
  <c r="AH241" i="19"/>
  <c r="AG241" i="19"/>
  <c r="AF241" i="19"/>
  <c r="Z241" i="19"/>
  <c r="AI240" i="19"/>
  <c r="AH240" i="19"/>
  <c r="AG240" i="19"/>
  <c r="AF240" i="19"/>
  <c r="Z240" i="19"/>
  <c r="AI239" i="19"/>
  <c r="AH239" i="19"/>
  <c r="AG239" i="19"/>
  <c r="AF239" i="19"/>
  <c r="Z239" i="19"/>
  <c r="AI238" i="19"/>
  <c r="AH238" i="19"/>
  <c r="AG238" i="19"/>
  <c r="AF238" i="19"/>
  <c r="Z238" i="19"/>
  <c r="AI237" i="19"/>
  <c r="AH237" i="19"/>
  <c r="AG237" i="19"/>
  <c r="AF237" i="19"/>
  <c r="Z237" i="19"/>
  <c r="AI236" i="19"/>
  <c r="AH236" i="19"/>
  <c r="AG236" i="19"/>
  <c r="AF236" i="19"/>
  <c r="Z236" i="19"/>
  <c r="AI235" i="19"/>
  <c r="AH235" i="19"/>
  <c r="AG235" i="19"/>
  <c r="AF235" i="19"/>
  <c r="Z235" i="19"/>
  <c r="AI234" i="19"/>
  <c r="AH234" i="19"/>
  <c r="AG234" i="19"/>
  <c r="AF234" i="19"/>
  <c r="Z234" i="19"/>
  <c r="AI233" i="19"/>
  <c r="AH233" i="19"/>
  <c r="AG233" i="19"/>
  <c r="AF233" i="19"/>
  <c r="Z233" i="19"/>
  <c r="AI232" i="19"/>
  <c r="AH232" i="19"/>
  <c r="AG232" i="19"/>
  <c r="AF232" i="19"/>
  <c r="Z232" i="19"/>
  <c r="AI231" i="19"/>
  <c r="AH231" i="19"/>
  <c r="AG231" i="19"/>
  <c r="AF231" i="19"/>
  <c r="Z231" i="19"/>
  <c r="AI230" i="19"/>
  <c r="AH230" i="19"/>
  <c r="AG230" i="19"/>
  <c r="AF230" i="19"/>
  <c r="Z230" i="19"/>
  <c r="AI229" i="19"/>
  <c r="AH229" i="19"/>
  <c r="AG229" i="19"/>
  <c r="AF229" i="19"/>
  <c r="Z229" i="19"/>
  <c r="AI228" i="19"/>
  <c r="AH228" i="19"/>
  <c r="AG228" i="19"/>
  <c r="AF228" i="19"/>
  <c r="Z228" i="19"/>
  <c r="AI227" i="19"/>
  <c r="AH227" i="19"/>
  <c r="AG227" i="19"/>
  <c r="AF227" i="19"/>
  <c r="Z227" i="19"/>
  <c r="AI226" i="19"/>
  <c r="AH226" i="19"/>
  <c r="AG226" i="19"/>
  <c r="AF226" i="19"/>
  <c r="Z226" i="19"/>
  <c r="AI225" i="19"/>
  <c r="AH225" i="19"/>
  <c r="AG225" i="19"/>
  <c r="AF225" i="19"/>
  <c r="Z225" i="19"/>
  <c r="AI224" i="19"/>
  <c r="AH224" i="19"/>
  <c r="AG224" i="19"/>
  <c r="AF224" i="19"/>
  <c r="Z224" i="19"/>
  <c r="AI223" i="19"/>
  <c r="AH223" i="19"/>
  <c r="AG223" i="19"/>
  <c r="AF223" i="19"/>
  <c r="Z223" i="19"/>
  <c r="AI222" i="19"/>
  <c r="AH222" i="19"/>
  <c r="AG222" i="19"/>
  <c r="AF222" i="19"/>
  <c r="Z222" i="19"/>
  <c r="AI221" i="19"/>
  <c r="AH221" i="19"/>
  <c r="AG221" i="19"/>
  <c r="AF221" i="19"/>
  <c r="Z221" i="19"/>
  <c r="AI220" i="19"/>
  <c r="AH220" i="19"/>
  <c r="AG220" i="19"/>
  <c r="AF220" i="19"/>
  <c r="Z220" i="19"/>
  <c r="AI219" i="19"/>
  <c r="AH219" i="19"/>
  <c r="AG219" i="19"/>
  <c r="AF219" i="19"/>
  <c r="Z219" i="19"/>
  <c r="AI218" i="19"/>
  <c r="AH218" i="19"/>
  <c r="AG218" i="19"/>
  <c r="AF218" i="19"/>
  <c r="Z218" i="19"/>
  <c r="AI217" i="19"/>
  <c r="AH217" i="19"/>
  <c r="AG217" i="19"/>
  <c r="AF217" i="19"/>
  <c r="Z217" i="19"/>
  <c r="AI216" i="19"/>
  <c r="AH216" i="19"/>
  <c r="AG216" i="19"/>
  <c r="AF216" i="19"/>
  <c r="Z216" i="19"/>
  <c r="AI215" i="19"/>
  <c r="AH215" i="19"/>
  <c r="AG215" i="19"/>
  <c r="AF215" i="19"/>
  <c r="Z215" i="19"/>
  <c r="AI214" i="19"/>
  <c r="AH214" i="19"/>
  <c r="AG214" i="19"/>
  <c r="AF214" i="19"/>
  <c r="Z214" i="19"/>
  <c r="AI213" i="19"/>
  <c r="AH213" i="19"/>
  <c r="AG213" i="19"/>
  <c r="AF213" i="19"/>
  <c r="Z213" i="19"/>
  <c r="AI212" i="19"/>
  <c r="AH212" i="19"/>
  <c r="AG212" i="19"/>
  <c r="AF212" i="19"/>
  <c r="Z212" i="19"/>
  <c r="AI211" i="19"/>
  <c r="AH211" i="19"/>
  <c r="AG211" i="19"/>
  <c r="AF211" i="19"/>
  <c r="Z211" i="19"/>
  <c r="AI210" i="19"/>
  <c r="AH210" i="19"/>
  <c r="AG210" i="19"/>
  <c r="AF210" i="19"/>
  <c r="Z210" i="19"/>
  <c r="AI209" i="19"/>
  <c r="AH209" i="19"/>
  <c r="AG209" i="19"/>
  <c r="AF209" i="19"/>
  <c r="Z209" i="19"/>
  <c r="AI208" i="19"/>
  <c r="AH208" i="19"/>
  <c r="AG208" i="19"/>
  <c r="AF208" i="19"/>
  <c r="Z208" i="19"/>
  <c r="AI207" i="19"/>
  <c r="AH207" i="19"/>
  <c r="AG207" i="19"/>
  <c r="AF207" i="19"/>
  <c r="Z207" i="19"/>
  <c r="AI206" i="19"/>
  <c r="AH206" i="19"/>
  <c r="AG206" i="19"/>
  <c r="AF206" i="19"/>
  <c r="Z206" i="19"/>
  <c r="AI205" i="19"/>
  <c r="AH205" i="19"/>
  <c r="AG205" i="19"/>
  <c r="AF205" i="19"/>
  <c r="Z205" i="19"/>
  <c r="AI204" i="19"/>
  <c r="AH204" i="19"/>
  <c r="AG204" i="19"/>
  <c r="AF204" i="19"/>
  <c r="Z204" i="19"/>
  <c r="AI203" i="19"/>
  <c r="AH203" i="19"/>
  <c r="AG203" i="19"/>
  <c r="AF203" i="19"/>
  <c r="Z203" i="19"/>
  <c r="AI202" i="19"/>
  <c r="AH202" i="19"/>
  <c r="AG202" i="19"/>
  <c r="AF202" i="19"/>
  <c r="Z202" i="19"/>
  <c r="AI201" i="19"/>
  <c r="AH201" i="19"/>
  <c r="AG201" i="19"/>
  <c r="AF201" i="19"/>
  <c r="Z201" i="19"/>
  <c r="AI200" i="19"/>
  <c r="AH200" i="19"/>
  <c r="AG200" i="19"/>
  <c r="AF200" i="19"/>
  <c r="Z200" i="19"/>
  <c r="AI199" i="19"/>
  <c r="AH199" i="19"/>
  <c r="AG199" i="19"/>
  <c r="AF199" i="19"/>
  <c r="Z199" i="19"/>
  <c r="AI198" i="19"/>
  <c r="AH198" i="19"/>
  <c r="AG198" i="19"/>
  <c r="AF198" i="19"/>
  <c r="Z198" i="19"/>
  <c r="AI197" i="19"/>
  <c r="AH197" i="19"/>
  <c r="AG197" i="19"/>
  <c r="AF197" i="19"/>
  <c r="Z197" i="19"/>
  <c r="AI196" i="19"/>
  <c r="AH196" i="19"/>
  <c r="AG196" i="19"/>
  <c r="AF196" i="19"/>
  <c r="Z196" i="19"/>
  <c r="AI195" i="19"/>
  <c r="AH195" i="19"/>
  <c r="AG195" i="19"/>
  <c r="AF195" i="19"/>
  <c r="Z195" i="19"/>
  <c r="AI194" i="19"/>
  <c r="AH194" i="19"/>
  <c r="AG194" i="19"/>
  <c r="AF194" i="19"/>
  <c r="Z194" i="19"/>
  <c r="AI193" i="19"/>
  <c r="AH193" i="19"/>
  <c r="AG193" i="19"/>
  <c r="AF193" i="19"/>
  <c r="Z193" i="19"/>
  <c r="AI192" i="19"/>
  <c r="AH192" i="19"/>
  <c r="AG192" i="19"/>
  <c r="AF192" i="19"/>
  <c r="Z192" i="19"/>
  <c r="AI191" i="19"/>
  <c r="AH191" i="19"/>
  <c r="AG191" i="19"/>
  <c r="AF191" i="19"/>
  <c r="Z191" i="19"/>
  <c r="AI190" i="19"/>
  <c r="AH190" i="19"/>
  <c r="AG190" i="19"/>
  <c r="AF190" i="19"/>
  <c r="Z190" i="19"/>
  <c r="AI189" i="19"/>
  <c r="AH189" i="19"/>
  <c r="AG189" i="19"/>
  <c r="AF189" i="19"/>
  <c r="Z189" i="19"/>
  <c r="AI188" i="19"/>
  <c r="AH188" i="19"/>
  <c r="AG188" i="19"/>
  <c r="AF188" i="19"/>
  <c r="Z188" i="19"/>
  <c r="AI187" i="19"/>
  <c r="AH187" i="19"/>
  <c r="AG187" i="19"/>
  <c r="AF187" i="19"/>
  <c r="Z187" i="19"/>
  <c r="AI186" i="19"/>
  <c r="AH186" i="19"/>
  <c r="AG186" i="19"/>
  <c r="AF186" i="19"/>
  <c r="Z186" i="19"/>
  <c r="AI185" i="19"/>
  <c r="AH185" i="19"/>
  <c r="AG185" i="19"/>
  <c r="AF185" i="19"/>
  <c r="Z185" i="19"/>
  <c r="AI184" i="19"/>
  <c r="AH184" i="19"/>
  <c r="AG184" i="19"/>
  <c r="AF184" i="19"/>
  <c r="Z184" i="19"/>
  <c r="AI183" i="19"/>
  <c r="AH183" i="19"/>
  <c r="AG183" i="19"/>
  <c r="AF183" i="19"/>
  <c r="Z183" i="19"/>
  <c r="AI182" i="19"/>
  <c r="AH182" i="19"/>
  <c r="AG182" i="19"/>
  <c r="AF182" i="19"/>
  <c r="Z182" i="19"/>
  <c r="AI181" i="19"/>
  <c r="AH181" i="19"/>
  <c r="AG181" i="19"/>
  <c r="AF181" i="19"/>
  <c r="Z181" i="19"/>
  <c r="AI180" i="19"/>
  <c r="AH180" i="19"/>
  <c r="AG180" i="19"/>
  <c r="AF180" i="19"/>
  <c r="Z180" i="19"/>
  <c r="AI179" i="19"/>
  <c r="AH179" i="19"/>
  <c r="AG179" i="19"/>
  <c r="AF179" i="19"/>
  <c r="Z179" i="19"/>
  <c r="AI178" i="19"/>
  <c r="AH178" i="19"/>
  <c r="AG178" i="19"/>
  <c r="AF178" i="19"/>
  <c r="Z178" i="19"/>
  <c r="AI177" i="19"/>
  <c r="AH177" i="19"/>
  <c r="AG177" i="19"/>
  <c r="AF177" i="19"/>
  <c r="Z177" i="19"/>
  <c r="AI176" i="19"/>
  <c r="AH176" i="19"/>
  <c r="AG176" i="19"/>
  <c r="AF176" i="19"/>
  <c r="Z176" i="19"/>
  <c r="AI175" i="19"/>
  <c r="AH175" i="19"/>
  <c r="AG175" i="19"/>
  <c r="AF175" i="19"/>
  <c r="Z175" i="19"/>
  <c r="AI174" i="19"/>
  <c r="AH174" i="19"/>
  <c r="AG174" i="19"/>
  <c r="AF174" i="19"/>
  <c r="Z174" i="19"/>
  <c r="AI173" i="19"/>
  <c r="AH173" i="19"/>
  <c r="AG173" i="19"/>
  <c r="AF173" i="19"/>
  <c r="Z173" i="19"/>
  <c r="AI172" i="19"/>
  <c r="AH172" i="19"/>
  <c r="AG172" i="19"/>
  <c r="AF172" i="19"/>
  <c r="Z172" i="19"/>
  <c r="AI171" i="19"/>
  <c r="AH171" i="19"/>
  <c r="AG171" i="19"/>
  <c r="AF171" i="19"/>
  <c r="Z171" i="19"/>
  <c r="AI170" i="19"/>
  <c r="AH170" i="19"/>
  <c r="AG170" i="19"/>
  <c r="AF170" i="19"/>
  <c r="Z170" i="19"/>
  <c r="AI169" i="19"/>
  <c r="AH169" i="19"/>
  <c r="AG169" i="19"/>
  <c r="AF169" i="19"/>
  <c r="Z169" i="19"/>
  <c r="AI168" i="19"/>
  <c r="AH168" i="19"/>
  <c r="AG168" i="19"/>
  <c r="AF168" i="19"/>
  <c r="Z168" i="19"/>
  <c r="AI167" i="19"/>
  <c r="AH167" i="19"/>
  <c r="AG167" i="19"/>
  <c r="AF167" i="19"/>
  <c r="Z167" i="19"/>
  <c r="AI166" i="19"/>
  <c r="AH166" i="19"/>
  <c r="AG166" i="19"/>
  <c r="AF166" i="19"/>
  <c r="Z166" i="19"/>
  <c r="AI165" i="19"/>
  <c r="AH165" i="19"/>
  <c r="AG165" i="19"/>
  <c r="AF165" i="19"/>
  <c r="Z165" i="19"/>
  <c r="AI164" i="19"/>
  <c r="AH164" i="19"/>
  <c r="AG164" i="19"/>
  <c r="AF164" i="19"/>
  <c r="Z164" i="19"/>
  <c r="AI163" i="19"/>
  <c r="AH163" i="19"/>
  <c r="AG163" i="19"/>
  <c r="AF163" i="19"/>
  <c r="Z163" i="19"/>
  <c r="AI162" i="19"/>
  <c r="AH162" i="19"/>
  <c r="AG162" i="19"/>
  <c r="AF162" i="19"/>
  <c r="Z162" i="19"/>
  <c r="AI161" i="19"/>
  <c r="AH161" i="19"/>
  <c r="AG161" i="19"/>
  <c r="AF161" i="19"/>
  <c r="Z161" i="19"/>
  <c r="AI160" i="19"/>
  <c r="AH160" i="19"/>
  <c r="AG160" i="19"/>
  <c r="AF160" i="19"/>
  <c r="Z160" i="19"/>
  <c r="AI159" i="19"/>
  <c r="AH159" i="19"/>
  <c r="AG159" i="19"/>
  <c r="AF159" i="19"/>
  <c r="Z159" i="19"/>
  <c r="AI158" i="19"/>
  <c r="AH158" i="19"/>
  <c r="AG158" i="19"/>
  <c r="AF158" i="19"/>
  <c r="Z158" i="19"/>
  <c r="AI157" i="19"/>
  <c r="AH157" i="19"/>
  <c r="AG157" i="19"/>
  <c r="AF157" i="19"/>
  <c r="Z157" i="19"/>
  <c r="AI156" i="19"/>
  <c r="AH156" i="19"/>
  <c r="AG156" i="19"/>
  <c r="AF156" i="19"/>
  <c r="Z156" i="19"/>
  <c r="AI155" i="19"/>
  <c r="AH155" i="19"/>
  <c r="AG155" i="19"/>
  <c r="AF155" i="19"/>
  <c r="Z155" i="19"/>
  <c r="AI154" i="19"/>
  <c r="AH154" i="19"/>
  <c r="AG154" i="19"/>
  <c r="AF154" i="19"/>
  <c r="Z154" i="19"/>
  <c r="AI153" i="19"/>
  <c r="AH153" i="19"/>
  <c r="AG153" i="19"/>
  <c r="AF153" i="19"/>
  <c r="Z153" i="19"/>
  <c r="AI152" i="19"/>
  <c r="AH152" i="19"/>
  <c r="AG152" i="19"/>
  <c r="AF152" i="19"/>
  <c r="Z152" i="19"/>
  <c r="AI151" i="19"/>
  <c r="AH151" i="19"/>
  <c r="AG151" i="19"/>
  <c r="AF151" i="19"/>
  <c r="Z151" i="19"/>
  <c r="AI150" i="19"/>
  <c r="AH150" i="19"/>
  <c r="AG150" i="19"/>
  <c r="AF150" i="19"/>
  <c r="Z150" i="19"/>
  <c r="AI149" i="19"/>
  <c r="AH149" i="19"/>
  <c r="AG149" i="19"/>
  <c r="AF149" i="19"/>
  <c r="Z149" i="19"/>
  <c r="AI148" i="19"/>
  <c r="AH148" i="19"/>
  <c r="AG148" i="19"/>
  <c r="AF148" i="19"/>
  <c r="Z148" i="19"/>
  <c r="AI147" i="19"/>
  <c r="AH147" i="19"/>
  <c r="AG147" i="19"/>
  <c r="AF147" i="19"/>
  <c r="Z147" i="19"/>
  <c r="AI146" i="19"/>
  <c r="AH146" i="19"/>
  <c r="AG146" i="19"/>
  <c r="AF146" i="19"/>
  <c r="Z146" i="19"/>
  <c r="AI145" i="19"/>
  <c r="AH145" i="19"/>
  <c r="AG145" i="19"/>
  <c r="AF145" i="19"/>
  <c r="Z145" i="19"/>
  <c r="AI144" i="19"/>
  <c r="AH144" i="19"/>
  <c r="AG144" i="19"/>
  <c r="AF144" i="19"/>
  <c r="Z144" i="19"/>
  <c r="AI143" i="19"/>
  <c r="AH143" i="19"/>
  <c r="AG143" i="19"/>
  <c r="AF143" i="19"/>
  <c r="Z143" i="19"/>
  <c r="AI142" i="19"/>
  <c r="AH142" i="19"/>
  <c r="AG142" i="19"/>
  <c r="AF142" i="19"/>
  <c r="Z142" i="19"/>
  <c r="AI141" i="19"/>
  <c r="AH141" i="19"/>
  <c r="AG141" i="19"/>
  <c r="AF141" i="19"/>
  <c r="Z141" i="19"/>
  <c r="AI140" i="19"/>
  <c r="AH140" i="19"/>
  <c r="AG140" i="19"/>
  <c r="AF140" i="19"/>
  <c r="Z140" i="19"/>
  <c r="AI139" i="19"/>
  <c r="AH139" i="19"/>
  <c r="AG139" i="19"/>
  <c r="AF139" i="19"/>
  <c r="Z139" i="19"/>
  <c r="AI138" i="19"/>
  <c r="AH138" i="19"/>
  <c r="AG138" i="19"/>
  <c r="AF138" i="19"/>
  <c r="Z138" i="19"/>
  <c r="AI137" i="19"/>
  <c r="AH137" i="19"/>
  <c r="AG137" i="19"/>
  <c r="AF137" i="19"/>
  <c r="Z137" i="19"/>
  <c r="AI136" i="19"/>
  <c r="AH136" i="19"/>
  <c r="AG136" i="19"/>
  <c r="AF136" i="19"/>
  <c r="Z136" i="19"/>
  <c r="AI135" i="19"/>
  <c r="AH135" i="19"/>
  <c r="AG135" i="19"/>
  <c r="AF135" i="19"/>
  <c r="Z135" i="19"/>
  <c r="AI134" i="19"/>
  <c r="AH134" i="19"/>
  <c r="AG134" i="19"/>
  <c r="AF134" i="19"/>
  <c r="Z134" i="19"/>
  <c r="AI133" i="19"/>
  <c r="AH133" i="19"/>
  <c r="AG133" i="19"/>
  <c r="AF133" i="19"/>
  <c r="Z133" i="19"/>
  <c r="AI132" i="19"/>
  <c r="AH132" i="19"/>
  <c r="AG132" i="19"/>
  <c r="AF132" i="19"/>
  <c r="Z132" i="19"/>
  <c r="AI131" i="19"/>
  <c r="AH131" i="19"/>
  <c r="AG131" i="19"/>
  <c r="AF131" i="19"/>
  <c r="Z131" i="19"/>
  <c r="AI130" i="19"/>
  <c r="AH130" i="19"/>
  <c r="AG130" i="19"/>
  <c r="AF130" i="19"/>
  <c r="Z130" i="19"/>
  <c r="AI129" i="19"/>
  <c r="AH129" i="19"/>
  <c r="AG129" i="19"/>
  <c r="AF129" i="19"/>
  <c r="Z129" i="19"/>
  <c r="AI128" i="19"/>
  <c r="AH128" i="19"/>
  <c r="AG128" i="19"/>
  <c r="AF128" i="19"/>
  <c r="Z128" i="19"/>
  <c r="AI127" i="19"/>
  <c r="AH127" i="19"/>
  <c r="AG127" i="19"/>
  <c r="AF127" i="19"/>
  <c r="Z127" i="19"/>
  <c r="AI126" i="19"/>
  <c r="AH126" i="19"/>
  <c r="AG126" i="19"/>
  <c r="AF126" i="19"/>
  <c r="Z126" i="19"/>
  <c r="AI125" i="19"/>
  <c r="AH125" i="19"/>
  <c r="AG125" i="19"/>
  <c r="AF125" i="19"/>
  <c r="Z125" i="19"/>
  <c r="AI124" i="19"/>
  <c r="AH124" i="19"/>
  <c r="AG124" i="19"/>
  <c r="AF124" i="19"/>
  <c r="Z124" i="19"/>
  <c r="AI123" i="19"/>
  <c r="AH123" i="19"/>
  <c r="AG123" i="19"/>
  <c r="AF123" i="19"/>
  <c r="Z123" i="19"/>
  <c r="AI122" i="19"/>
  <c r="AH122" i="19"/>
  <c r="AG122" i="19"/>
  <c r="AF122" i="19"/>
  <c r="Z122" i="19"/>
  <c r="AI121" i="19"/>
  <c r="AH121" i="19"/>
  <c r="AG121" i="19"/>
  <c r="AF121" i="19"/>
  <c r="Z121" i="19"/>
  <c r="AI120" i="19"/>
  <c r="AH120" i="19"/>
  <c r="AG120" i="19"/>
  <c r="AF120" i="19"/>
  <c r="Z120" i="19"/>
  <c r="AI119" i="19"/>
  <c r="AH119" i="19"/>
  <c r="AG119" i="19"/>
  <c r="AF119" i="19"/>
  <c r="Z119" i="19"/>
  <c r="AI118" i="19"/>
  <c r="AH118" i="19"/>
  <c r="AG118" i="19"/>
  <c r="AF118" i="19"/>
  <c r="Z118" i="19"/>
  <c r="AI117" i="19"/>
  <c r="AH117" i="19"/>
  <c r="AG117" i="19"/>
  <c r="AF117" i="19"/>
  <c r="Z117" i="19"/>
  <c r="AI116" i="19"/>
  <c r="AH116" i="19"/>
  <c r="AG116" i="19"/>
  <c r="AF116" i="19"/>
  <c r="Z116" i="19"/>
  <c r="AI115" i="19"/>
  <c r="AH115" i="19"/>
  <c r="AG115" i="19"/>
  <c r="AF115" i="19"/>
  <c r="Z115" i="19"/>
  <c r="AI114" i="19"/>
  <c r="AH114" i="19"/>
  <c r="AG114" i="19"/>
  <c r="AF114" i="19"/>
  <c r="Z114" i="19"/>
  <c r="AI113" i="19"/>
  <c r="AH113" i="19"/>
  <c r="AG113" i="19"/>
  <c r="AF113" i="19"/>
  <c r="Z113" i="19"/>
  <c r="AI112" i="19"/>
  <c r="AH112" i="19"/>
  <c r="AG112" i="19"/>
  <c r="AF112" i="19"/>
  <c r="Z112" i="19"/>
  <c r="AI111" i="19"/>
  <c r="AH111" i="19"/>
  <c r="AG111" i="19"/>
  <c r="AF111" i="19"/>
  <c r="Z111" i="19"/>
  <c r="AI110" i="19"/>
  <c r="AH110" i="19"/>
  <c r="AG110" i="19"/>
  <c r="AF110" i="19"/>
  <c r="Z110" i="19"/>
  <c r="AI109" i="19"/>
  <c r="AH109" i="19"/>
  <c r="AG109" i="19"/>
  <c r="AF109" i="19"/>
  <c r="Z109" i="19"/>
  <c r="AI108" i="19"/>
  <c r="AH108" i="19"/>
  <c r="AG108" i="19"/>
  <c r="AF108" i="19"/>
  <c r="Z108" i="19"/>
  <c r="AI107" i="19"/>
  <c r="AH107" i="19"/>
  <c r="AG107" i="19"/>
  <c r="AF107" i="19"/>
  <c r="Z107" i="19"/>
  <c r="AI106" i="19"/>
  <c r="AH106" i="19"/>
  <c r="AG106" i="19"/>
  <c r="AF106" i="19"/>
  <c r="Z106" i="19"/>
  <c r="AI105" i="19"/>
  <c r="AH105" i="19"/>
  <c r="AG105" i="19"/>
  <c r="AF105" i="19"/>
  <c r="Z105" i="19"/>
  <c r="AI104" i="19"/>
  <c r="AH104" i="19"/>
  <c r="AG104" i="19"/>
  <c r="AF104" i="19"/>
  <c r="Z104" i="19"/>
  <c r="AI103" i="19"/>
  <c r="AH103" i="19"/>
  <c r="AG103" i="19"/>
  <c r="AF103" i="19"/>
  <c r="Z103" i="19"/>
  <c r="AI102" i="19"/>
  <c r="AH102" i="19"/>
  <c r="AG102" i="19"/>
  <c r="AF102" i="19"/>
  <c r="Z102" i="19"/>
  <c r="AI101" i="19"/>
  <c r="AH101" i="19"/>
  <c r="AG101" i="19"/>
  <c r="AF101" i="19"/>
  <c r="Z101" i="19"/>
  <c r="AI100" i="19"/>
  <c r="AH100" i="19"/>
  <c r="AG100" i="19"/>
  <c r="AF100" i="19"/>
  <c r="Z100" i="19"/>
  <c r="AI99" i="19"/>
  <c r="AH99" i="19"/>
  <c r="AG99" i="19"/>
  <c r="AF99" i="19"/>
  <c r="Z99" i="19"/>
  <c r="AI98" i="19"/>
  <c r="AH98" i="19"/>
  <c r="AG98" i="19"/>
  <c r="AF98" i="19"/>
  <c r="Z98" i="19"/>
  <c r="AI97" i="19"/>
  <c r="AH97" i="19"/>
  <c r="AG97" i="19"/>
  <c r="AF97" i="19"/>
  <c r="Z97" i="19"/>
  <c r="AI96" i="19"/>
  <c r="AH96" i="19"/>
  <c r="AG96" i="19"/>
  <c r="AF96" i="19"/>
  <c r="Z96" i="19"/>
  <c r="AI95" i="19"/>
  <c r="AH95" i="19"/>
  <c r="AG95" i="19"/>
  <c r="AF95" i="19"/>
  <c r="Z95" i="19"/>
  <c r="AI94" i="19"/>
  <c r="AH94" i="19"/>
  <c r="AG94" i="19"/>
  <c r="AF94" i="19"/>
  <c r="Z94" i="19"/>
  <c r="AI93" i="19"/>
  <c r="AH93" i="19"/>
  <c r="AG93" i="19"/>
  <c r="AF93" i="19"/>
  <c r="Z93" i="19"/>
  <c r="AI92" i="19"/>
  <c r="AH92" i="19"/>
  <c r="AG92" i="19"/>
  <c r="AF92" i="19"/>
  <c r="Z92" i="19"/>
  <c r="AI91" i="19"/>
  <c r="AH91" i="19"/>
  <c r="AG91" i="19"/>
  <c r="AF91" i="19"/>
  <c r="Z91" i="19"/>
  <c r="AI90" i="19"/>
  <c r="AH90" i="19"/>
  <c r="AG90" i="19"/>
  <c r="AF90" i="19"/>
  <c r="Z90" i="19"/>
  <c r="AI89" i="19"/>
  <c r="AH89" i="19"/>
  <c r="AG89" i="19"/>
  <c r="AF89" i="19"/>
  <c r="Z89" i="19"/>
  <c r="AI88" i="19"/>
  <c r="AH88" i="19"/>
  <c r="AG88" i="19"/>
  <c r="AF88" i="19"/>
  <c r="Z88" i="19"/>
  <c r="AI87" i="19"/>
  <c r="AH87" i="19"/>
  <c r="AG87" i="19"/>
  <c r="AF87" i="19"/>
  <c r="Z87" i="19"/>
  <c r="AI86" i="19"/>
  <c r="AH86" i="19"/>
  <c r="AG86" i="19"/>
  <c r="AF86" i="19"/>
  <c r="Z86" i="19"/>
  <c r="AI85" i="19"/>
  <c r="AH85" i="19"/>
  <c r="AG85" i="19"/>
  <c r="AF85" i="19"/>
  <c r="Z85" i="19"/>
  <c r="AI84" i="19"/>
  <c r="AH84" i="19"/>
  <c r="AG84" i="19"/>
  <c r="AF84" i="19"/>
  <c r="Z84" i="19"/>
  <c r="AI83" i="19"/>
  <c r="AH83" i="19"/>
  <c r="AG83" i="19"/>
  <c r="AF83" i="19"/>
  <c r="Z83" i="19"/>
  <c r="AI82" i="19"/>
  <c r="AH82" i="19"/>
  <c r="AG82" i="19"/>
  <c r="AF82" i="19"/>
  <c r="Z82" i="19"/>
  <c r="AI81" i="19"/>
  <c r="AH81" i="19"/>
  <c r="AG81" i="19"/>
  <c r="AF81" i="19"/>
  <c r="Z81" i="19"/>
  <c r="AI80" i="19"/>
  <c r="AH80" i="19"/>
  <c r="AG80" i="19"/>
  <c r="AF80" i="19"/>
  <c r="Z80" i="19"/>
  <c r="AI79" i="19"/>
  <c r="AH79" i="19"/>
  <c r="AG79" i="19"/>
  <c r="AF79" i="19"/>
  <c r="Z79" i="19"/>
  <c r="AI78" i="19"/>
  <c r="AH78" i="19"/>
  <c r="AG78" i="19"/>
  <c r="AF78" i="19"/>
  <c r="Z78" i="19"/>
  <c r="AI77" i="19"/>
  <c r="AH77" i="19"/>
  <c r="AG77" i="19"/>
  <c r="AF77" i="19"/>
  <c r="Z77" i="19"/>
  <c r="AI76" i="19"/>
  <c r="AH76" i="19"/>
  <c r="AG76" i="19"/>
  <c r="AF76" i="19"/>
  <c r="Z76" i="19"/>
  <c r="AI75" i="19"/>
  <c r="AH75" i="19"/>
  <c r="AG75" i="19"/>
  <c r="AF75" i="19"/>
  <c r="Z75" i="19"/>
  <c r="AI74" i="19"/>
  <c r="AH74" i="19"/>
  <c r="AG74" i="19"/>
  <c r="AF74" i="19"/>
  <c r="Z74" i="19"/>
  <c r="AI73" i="19"/>
  <c r="AH73" i="19"/>
  <c r="AG73" i="19"/>
  <c r="AF73" i="19"/>
  <c r="Z73" i="19"/>
  <c r="AI72" i="19"/>
  <c r="AH72" i="19"/>
  <c r="AG72" i="19"/>
  <c r="AF72" i="19"/>
  <c r="Z72" i="19"/>
  <c r="AI71" i="19"/>
  <c r="AH71" i="19"/>
  <c r="AG71" i="19"/>
  <c r="AF71" i="19"/>
  <c r="Z71" i="19"/>
  <c r="AI70" i="19"/>
  <c r="AH70" i="19"/>
  <c r="AG70" i="19"/>
  <c r="AF70" i="19"/>
  <c r="Z70" i="19"/>
  <c r="AI69" i="19"/>
  <c r="AH69" i="19"/>
  <c r="AG69" i="19"/>
  <c r="AF69" i="19"/>
  <c r="Z69" i="19"/>
  <c r="AI68" i="19"/>
  <c r="AH68" i="19"/>
  <c r="AG68" i="19"/>
  <c r="AF68" i="19"/>
  <c r="Z68" i="19"/>
  <c r="AI67" i="19"/>
  <c r="AH67" i="19"/>
  <c r="AG67" i="19"/>
  <c r="AF67" i="19"/>
  <c r="Z67" i="19"/>
  <c r="AI66" i="19"/>
  <c r="AH66" i="19"/>
  <c r="AG66" i="19"/>
  <c r="AF66" i="19"/>
  <c r="Z66" i="19"/>
  <c r="AI65" i="19"/>
  <c r="AH65" i="19"/>
  <c r="AG65" i="19"/>
  <c r="AF65" i="19"/>
  <c r="Z65" i="19"/>
  <c r="AI64" i="19"/>
  <c r="AH64" i="19"/>
  <c r="AG64" i="19"/>
  <c r="AF64" i="19"/>
  <c r="Z64" i="19"/>
  <c r="AI63" i="19"/>
  <c r="AH63" i="19"/>
  <c r="AG63" i="19"/>
  <c r="AF63" i="19"/>
  <c r="Z63" i="19"/>
  <c r="AI62" i="19"/>
  <c r="AH62" i="19"/>
  <c r="AG62" i="19"/>
  <c r="AF62" i="19"/>
  <c r="Z62" i="19"/>
  <c r="AI61" i="19"/>
  <c r="AH61" i="19"/>
  <c r="AG61" i="19"/>
  <c r="AF61" i="19"/>
  <c r="Z61" i="19"/>
  <c r="AI60" i="19"/>
  <c r="AH60" i="19"/>
  <c r="AG60" i="19"/>
  <c r="AF60" i="19"/>
  <c r="Z60" i="19"/>
  <c r="AI59" i="19"/>
  <c r="AH59" i="19"/>
  <c r="AG59" i="19"/>
  <c r="AF59" i="19"/>
  <c r="Z59" i="19"/>
  <c r="AI58" i="19"/>
  <c r="CC65" i="18" s="1"/>
  <c r="AH58" i="19"/>
  <c r="AG58" i="19"/>
  <c r="AF58" i="19"/>
  <c r="Z58" i="19"/>
  <c r="AI57" i="19"/>
  <c r="AH57" i="19"/>
  <c r="AG57" i="19"/>
  <c r="AF57" i="19"/>
  <c r="Z57" i="19"/>
  <c r="AI56" i="19"/>
  <c r="AH56" i="19"/>
  <c r="AG56" i="19"/>
  <c r="AF56" i="19"/>
  <c r="Z56" i="19"/>
  <c r="AI55" i="19"/>
  <c r="AH55" i="19"/>
  <c r="AG55" i="19"/>
  <c r="AF55" i="19"/>
  <c r="Z55" i="19"/>
  <c r="AI54" i="19"/>
  <c r="AH54" i="19"/>
  <c r="AG54" i="19"/>
  <c r="AF54" i="19"/>
  <c r="Z54" i="19"/>
  <c r="AI53" i="19"/>
  <c r="AH53" i="19"/>
  <c r="AG53" i="19"/>
  <c r="AF53" i="19"/>
  <c r="Z53" i="19"/>
  <c r="AI52" i="19"/>
  <c r="AH52" i="19"/>
  <c r="AG52" i="19"/>
  <c r="AF52" i="19"/>
  <c r="Z52" i="19"/>
  <c r="AI51" i="19"/>
  <c r="AH51" i="19"/>
  <c r="AG51" i="19"/>
  <c r="AF51" i="19"/>
  <c r="Z51" i="19"/>
  <c r="AI50" i="19"/>
  <c r="AH50" i="19"/>
  <c r="AG50" i="19"/>
  <c r="AF50" i="19"/>
  <c r="Z50" i="19"/>
  <c r="AI49" i="19"/>
  <c r="AH49" i="19"/>
  <c r="AG49" i="19"/>
  <c r="AF49" i="19"/>
  <c r="Z49" i="19"/>
  <c r="AI48" i="19"/>
  <c r="AH48" i="19"/>
  <c r="AG48" i="19"/>
  <c r="AF48" i="19"/>
  <c r="Z48" i="19"/>
  <c r="AI47" i="19"/>
  <c r="AH47" i="19"/>
  <c r="AG47" i="19"/>
  <c r="AF47" i="19"/>
  <c r="Z47" i="19"/>
  <c r="AI46" i="19"/>
  <c r="AH46" i="19"/>
  <c r="AG46" i="19"/>
  <c r="AF46" i="19"/>
  <c r="Z46" i="19"/>
  <c r="AI45" i="19"/>
  <c r="AH45" i="19"/>
  <c r="AG45" i="19"/>
  <c r="AF45" i="19"/>
  <c r="Z45" i="19"/>
  <c r="AI44" i="19"/>
  <c r="AH44" i="19"/>
  <c r="AG44" i="19"/>
  <c r="AF44" i="19"/>
  <c r="Z44" i="19"/>
  <c r="AI43" i="19"/>
  <c r="AH43" i="19"/>
  <c r="AG43" i="19"/>
  <c r="AF43" i="19"/>
  <c r="Z43" i="19"/>
  <c r="AI42" i="19"/>
  <c r="AH42" i="19"/>
  <c r="AG42" i="19"/>
  <c r="AF42" i="19"/>
  <c r="Z42" i="19"/>
  <c r="AI41" i="19"/>
  <c r="AH41" i="19"/>
  <c r="AG41" i="19"/>
  <c r="AF41" i="19"/>
  <c r="Z41" i="19"/>
  <c r="AI40" i="19"/>
  <c r="AH40" i="19"/>
  <c r="AG40" i="19"/>
  <c r="AF40" i="19"/>
  <c r="Z40" i="19"/>
  <c r="AI39" i="19"/>
  <c r="AH39" i="19"/>
  <c r="AG39" i="19"/>
  <c r="AF39" i="19"/>
  <c r="Z39" i="19"/>
  <c r="AI38" i="19"/>
  <c r="AH38" i="19"/>
  <c r="AG38" i="19"/>
  <c r="AF38" i="19"/>
  <c r="Z38" i="19"/>
  <c r="AI37" i="19"/>
  <c r="AH37" i="19"/>
  <c r="AG37" i="19"/>
  <c r="AF37" i="19"/>
  <c r="Z37" i="19"/>
  <c r="AI36" i="19"/>
  <c r="AH36" i="19"/>
  <c r="AG36" i="19"/>
  <c r="AF36" i="19"/>
  <c r="Z36" i="19"/>
  <c r="AI35" i="19"/>
  <c r="AH35" i="19"/>
  <c r="AG35" i="19"/>
  <c r="AF35" i="19"/>
  <c r="Z35" i="19"/>
  <c r="AI34" i="19"/>
  <c r="AH34" i="19"/>
  <c r="AG34" i="19"/>
  <c r="AF34" i="19"/>
  <c r="Z34" i="19"/>
  <c r="AI33" i="19"/>
  <c r="AH33" i="19"/>
  <c r="AG33" i="19"/>
  <c r="AF33" i="19"/>
  <c r="Z33" i="19"/>
  <c r="AI32" i="19"/>
  <c r="AH32" i="19"/>
  <c r="AG32" i="19"/>
  <c r="AF32" i="19"/>
  <c r="Z32" i="19"/>
  <c r="AI31" i="19"/>
  <c r="AH31" i="19"/>
  <c r="AG31" i="19"/>
  <c r="AF31" i="19"/>
  <c r="Z31" i="19"/>
  <c r="AI30" i="19"/>
  <c r="AH30" i="19"/>
  <c r="AG30" i="19"/>
  <c r="AF30" i="19"/>
  <c r="Z30" i="19"/>
  <c r="AI29" i="19"/>
  <c r="AH29" i="19"/>
  <c r="AG29" i="19"/>
  <c r="AF29" i="19"/>
  <c r="Z29" i="19"/>
  <c r="CC10" i="21"/>
  <c r="AH27" i="19"/>
  <c r="AG27" i="19"/>
  <c r="AI26" i="19"/>
  <c r="AH26" i="19"/>
  <c r="AG26" i="19"/>
  <c r="AF26" i="19"/>
  <c r="Z26" i="19"/>
  <c r="AI25" i="19"/>
  <c r="AH25" i="19"/>
  <c r="AG25" i="19"/>
  <c r="AF25" i="19"/>
  <c r="Z25" i="19"/>
  <c r="AI24" i="19"/>
  <c r="AH24" i="19"/>
  <c r="AG24" i="19"/>
  <c r="AF24" i="19"/>
  <c r="Z24" i="19"/>
  <c r="AI23" i="19"/>
  <c r="AH23" i="19"/>
  <c r="AG23" i="19"/>
  <c r="AF23" i="19"/>
  <c r="Z23" i="19"/>
  <c r="AI22" i="19"/>
  <c r="AH22" i="19"/>
  <c r="AG22" i="19"/>
  <c r="AF22" i="19"/>
  <c r="Z22" i="19"/>
  <c r="AI21" i="19"/>
  <c r="AH21" i="19"/>
  <c r="AG21" i="19"/>
  <c r="AF21" i="19"/>
  <c r="Z21" i="19"/>
  <c r="AI20" i="19"/>
  <c r="AH20" i="19"/>
  <c r="AG20" i="19"/>
  <c r="AF20" i="19"/>
  <c r="Z20" i="19"/>
  <c r="AI19" i="19"/>
  <c r="AH19" i="19"/>
  <c r="AG19" i="19"/>
  <c r="AF19" i="19"/>
  <c r="Z19" i="19"/>
  <c r="AI18" i="19"/>
  <c r="AH18" i="19"/>
  <c r="AG18" i="19"/>
  <c r="AF18" i="19"/>
  <c r="Z18" i="19"/>
  <c r="AI17" i="19"/>
  <c r="AH17" i="19"/>
  <c r="AG17" i="19"/>
  <c r="AF17" i="19"/>
  <c r="Z17" i="19"/>
  <c r="AI16" i="19"/>
  <c r="AH16" i="19"/>
  <c r="AG16" i="19"/>
  <c r="AF16" i="19"/>
  <c r="Z16" i="19"/>
  <c r="AI15" i="19"/>
  <c r="AH15" i="19"/>
  <c r="AG15" i="19"/>
  <c r="AF15" i="19"/>
  <c r="Z15" i="19"/>
  <c r="AI14" i="19"/>
  <c r="AH14" i="19"/>
  <c r="AG14" i="19"/>
  <c r="AF14" i="19"/>
  <c r="Z14" i="19"/>
  <c r="AI13" i="19"/>
  <c r="AJ13" i="19" s="1"/>
  <c r="AH13" i="19"/>
  <c r="AG13" i="19"/>
  <c r="Z13" i="19"/>
  <c r="BY152" i="18"/>
  <c r="BX152" i="18"/>
  <c r="CK151" i="18"/>
  <c r="AM151" i="18"/>
  <c r="AK151" i="18"/>
  <c r="AJ151" i="18"/>
  <c r="AI151" i="18"/>
  <c r="AH151" i="18"/>
  <c r="AF151" i="18"/>
  <c r="AD151" i="18"/>
  <c r="AC151" i="18"/>
  <c r="AB151" i="18"/>
  <c r="AA151" i="18"/>
  <c r="CI150" i="18"/>
  <c r="CF150" i="18"/>
  <c r="CD150" i="18"/>
  <c r="CC150" i="18"/>
  <c r="CA150" i="18"/>
  <c r="BV150" i="18"/>
  <c r="CS150" i="18" s="1"/>
  <c r="BT150" i="18"/>
  <c r="CQ150" i="18" s="1"/>
  <c r="BS150" i="18"/>
  <c r="CP150" i="18" s="1"/>
  <c r="BQ150" i="18"/>
  <c r="CN150" i="18" s="1"/>
  <c r="AN150" i="18"/>
  <c r="AE150" i="18"/>
  <c r="AG150" i="18" s="1"/>
  <c r="CI149" i="18"/>
  <c r="CF149" i="18"/>
  <c r="CD149" i="18"/>
  <c r="CA149" i="18"/>
  <c r="BV149" i="18"/>
  <c r="CS149" i="18" s="1"/>
  <c r="BT149" i="18"/>
  <c r="CQ149" i="18" s="1"/>
  <c r="BQ149" i="18"/>
  <c r="CN149" i="18" s="1"/>
  <c r="AN149" i="18"/>
  <c r="AE149" i="18"/>
  <c r="AG149" i="18" s="1"/>
  <c r="CI148" i="18"/>
  <c r="CF148" i="18"/>
  <c r="CD148" i="18"/>
  <c r="CC148" i="18"/>
  <c r="CA148" i="18"/>
  <c r="BV148" i="18"/>
  <c r="CS148" i="18" s="1"/>
  <c r="BT148" i="18"/>
  <c r="CQ148" i="18" s="1"/>
  <c r="BS148" i="18"/>
  <c r="CP148" i="18" s="1"/>
  <c r="BQ148" i="18"/>
  <c r="CN148" i="18" s="1"/>
  <c r="AN148" i="18"/>
  <c r="AE148" i="18"/>
  <c r="AG148" i="18" s="1"/>
  <c r="CI147" i="18"/>
  <c r="CF147" i="18"/>
  <c r="CC147" i="18"/>
  <c r="CB147" i="18"/>
  <c r="CA147" i="18"/>
  <c r="BV147" i="18"/>
  <c r="CS147" i="18" s="1"/>
  <c r="BS147" i="18"/>
  <c r="CP147" i="18" s="1"/>
  <c r="BR147" i="18"/>
  <c r="CO147" i="18" s="1"/>
  <c r="BQ147" i="18"/>
  <c r="CN147" i="18" s="1"/>
  <c r="AN147" i="18"/>
  <c r="AE147" i="18"/>
  <c r="AG147" i="18" s="1"/>
  <c r="CI146" i="18"/>
  <c r="CF146" i="18"/>
  <c r="CD146" i="18"/>
  <c r="CA146" i="18"/>
  <c r="BV146" i="18"/>
  <c r="CS146" i="18" s="1"/>
  <c r="BT146" i="18"/>
  <c r="CQ146" i="18" s="1"/>
  <c r="BQ146" i="18"/>
  <c r="CN146" i="18" s="1"/>
  <c r="AN146" i="18"/>
  <c r="AE146" i="18"/>
  <c r="AG146" i="18" s="1"/>
  <c r="CI145" i="18"/>
  <c r="CF145" i="18"/>
  <c r="CD145" i="18"/>
  <c r="CC145" i="18"/>
  <c r="CA145" i="18"/>
  <c r="BV145" i="18"/>
  <c r="BT145" i="18"/>
  <c r="BS145" i="18"/>
  <c r="BQ145" i="18"/>
  <c r="AN145" i="18"/>
  <c r="AE145" i="18"/>
  <c r="AG145" i="18" s="1"/>
  <c r="CK144" i="18"/>
  <c r="AM144" i="18"/>
  <c r="AL144" i="18"/>
  <c r="AK144" i="18"/>
  <c r="AJ144" i="18"/>
  <c r="AI144" i="18"/>
  <c r="AH144" i="18"/>
  <c r="AF144" i="18"/>
  <c r="AD144" i="18"/>
  <c r="AC144" i="18"/>
  <c r="AB144" i="18"/>
  <c r="AA144" i="18"/>
  <c r="CI143" i="18"/>
  <c r="CF143" i="18"/>
  <c r="CD143" i="18"/>
  <c r="CC143" i="18"/>
  <c r="CA143" i="18"/>
  <c r="BV143" i="18"/>
  <c r="CS143" i="18" s="1"/>
  <c r="BT143" i="18"/>
  <c r="CQ143" i="18" s="1"/>
  <c r="BS143" i="18"/>
  <c r="CP143" i="18" s="1"/>
  <c r="BQ143" i="18"/>
  <c r="CN143" i="18" s="1"/>
  <c r="AN143" i="18"/>
  <c r="AE143" i="18"/>
  <c r="AG143" i="18" s="1"/>
  <c r="CI142" i="18"/>
  <c r="CF142" i="18"/>
  <c r="CD142" i="18"/>
  <c r="CC142" i="18"/>
  <c r="CA142" i="18"/>
  <c r="BV142" i="18"/>
  <c r="CS142" i="18" s="1"/>
  <c r="BT142" i="18"/>
  <c r="CQ142" i="18" s="1"/>
  <c r="BS142" i="18"/>
  <c r="CP142" i="18" s="1"/>
  <c r="BQ142" i="18"/>
  <c r="CN142" i="18" s="1"/>
  <c r="AN142" i="18"/>
  <c r="AE142" i="18"/>
  <c r="AG142" i="18" s="1"/>
  <c r="CI141" i="18"/>
  <c r="CF141" i="18"/>
  <c r="CD141" i="18"/>
  <c r="CC141" i="18"/>
  <c r="CA141" i="18"/>
  <c r="BV141" i="18"/>
  <c r="CS141" i="18" s="1"/>
  <c r="BT141" i="18"/>
  <c r="CQ141" i="18" s="1"/>
  <c r="BS141" i="18"/>
  <c r="CP141" i="18" s="1"/>
  <c r="BQ141" i="18"/>
  <c r="CN141" i="18" s="1"/>
  <c r="AN141" i="18"/>
  <c r="AE141" i="18"/>
  <c r="AG141" i="18" s="1"/>
  <c r="CI140" i="18"/>
  <c r="CF140" i="18"/>
  <c r="CD140" i="18"/>
  <c r="CC140" i="18"/>
  <c r="CA140" i="18"/>
  <c r="BV140" i="18"/>
  <c r="CS140" i="18" s="1"/>
  <c r="BT140" i="18"/>
  <c r="CQ140" i="18" s="1"/>
  <c r="BS140" i="18"/>
  <c r="CP140" i="18" s="1"/>
  <c r="BQ140" i="18"/>
  <c r="CN140" i="18" s="1"/>
  <c r="AN140" i="18"/>
  <c r="AE140" i="18"/>
  <c r="AG140" i="18" s="1"/>
  <c r="CI139" i="18"/>
  <c r="CF139" i="18"/>
  <c r="CC139" i="18"/>
  <c r="CB139" i="18"/>
  <c r="CA139" i="18"/>
  <c r="BV139" i="18"/>
  <c r="CS139" i="18" s="1"/>
  <c r="BT139" i="18"/>
  <c r="CQ139" i="18" s="1"/>
  <c r="BS139" i="18"/>
  <c r="CP139" i="18" s="1"/>
  <c r="BR139" i="18"/>
  <c r="CO139" i="18" s="1"/>
  <c r="BQ139" i="18"/>
  <c r="CN139" i="18" s="1"/>
  <c r="AN139" i="18"/>
  <c r="AE139" i="18"/>
  <c r="AG139" i="18" s="1"/>
  <c r="CI138" i="18"/>
  <c r="CH138" i="18"/>
  <c r="CF138" i="18"/>
  <c r="CD138" i="18"/>
  <c r="CC138" i="18"/>
  <c r="CB138" i="18"/>
  <c r="CA138" i="18"/>
  <c r="BV138" i="18"/>
  <c r="BT138" i="18"/>
  <c r="CQ138" i="18" s="1"/>
  <c r="BS138" i="18"/>
  <c r="CP138" i="18" s="1"/>
  <c r="BR138" i="18"/>
  <c r="CO138" i="18" s="1"/>
  <c r="BQ138" i="18"/>
  <c r="CN138" i="18" s="1"/>
  <c r="AN138" i="18"/>
  <c r="AE138" i="18"/>
  <c r="AG138" i="18" s="1"/>
  <c r="CI137" i="18"/>
  <c r="CH137" i="18"/>
  <c r="CF137" i="18"/>
  <c r="CD137" i="18"/>
  <c r="CC137" i="18"/>
  <c r="CB137" i="18"/>
  <c r="CA137" i="18"/>
  <c r="BV137" i="18"/>
  <c r="BT137" i="18"/>
  <c r="CQ137" i="18" s="1"/>
  <c r="BS137" i="18"/>
  <c r="CP137" i="18" s="1"/>
  <c r="BR137" i="18"/>
  <c r="CO137" i="18" s="1"/>
  <c r="BQ137" i="18"/>
  <c r="CN137" i="18" s="1"/>
  <c r="AN137" i="18"/>
  <c r="AE137" i="18"/>
  <c r="AG137" i="18" s="1"/>
  <c r="CI136" i="18"/>
  <c r="CF136" i="18"/>
  <c r="CC136" i="18"/>
  <c r="CB136" i="18"/>
  <c r="CA136" i="18"/>
  <c r="BV136" i="18"/>
  <c r="CS136" i="18" s="1"/>
  <c r="BS136" i="18"/>
  <c r="CP136" i="18" s="1"/>
  <c r="BR136" i="18"/>
  <c r="CO136" i="18" s="1"/>
  <c r="BQ136" i="18"/>
  <c r="CN136" i="18" s="1"/>
  <c r="AN136" i="18"/>
  <c r="AE136" i="18"/>
  <c r="AG136" i="18" s="1"/>
  <c r="CS135" i="18"/>
  <c r="CI135" i="18"/>
  <c r="CH135" i="18"/>
  <c r="CF135" i="18"/>
  <c r="CD135" i="18"/>
  <c r="CC135" i="18"/>
  <c r="CB135" i="18"/>
  <c r="CA135" i="18"/>
  <c r="BV135" i="18"/>
  <c r="BT135" i="18"/>
  <c r="CQ135" i="18" s="1"/>
  <c r="BS135" i="18"/>
  <c r="CP135" i="18" s="1"/>
  <c r="BR135" i="18"/>
  <c r="CO135" i="18" s="1"/>
  <c r="BQ135" i="18"/>
  <c r="CN135" i="18" s="1"/>
  <c r="AN135" i="18"/>
  <c r="AE135" i="18"/>
  <c r="AG135" i="18" s="1"/>
  <c r="CI134" i="18"/>
  <c r="CF134" i="18"/>
  <c r="CC134" i="18"/>
  <c r="CB134" i="18"/>
  <c r="CA134" i="18"/>
  <c r="BV134" i="18"/>
  <c r="CS134" i="18" s="1"/>
  <c r="BS134" i="18"/>
  <c r="CP134" i="18" s="1"/>
  <c r="BR134" i="18"/>
  <c r="CO134" i="18" s="1"/>
  <c r="BQ134" i="18"/>
  <c r="CN134" i="18" s="1"/>
  <c r="AN134" i="18"/>
  <c r="AE134" i="18"/>
  <c r="AG134" i="18" s="1"/>
  <c r="CS133" i="18"/>
  <c r="CQ133" i="18"/>
  <c r="CP133" i="18"/>
  <c r="CO133" i="18"/>
  <c r="CN133" i="18"/>
  <c r="CR133" i="18" s="1"/>
  <c r="CI133" i="18"/>
  <c r="CH133" i="18"/>
  <c r="CF133" i="18"/>
  <c r="CD133" i="18"/>
  <c r="CC133" i="18"/>
  <c r="CB133" i="18"/>
  <c r="CA133" i="18"/>
  <c r="BV133" i="18"/>
  <c r="BT133" i="18"/>
  <c r="BS133" i="18"/>
  <c r="BR133" i="18"/>
  <c r="BQ133" i="18"/>
  <c r="AN133" i="18"/>
  <c r="AE133" i="18"/>
  <c r="AG133" i="18" s="1"/>
  <c r="CI132" i="18"/>
  <c r="CF132" i="18"/>
  <c r="BV132" i="18"/>
  <c r="CS132" i="18" s="1"/>
  <c r="AN132" i="18"/>
  <c r="AE132" i="18"/>
  <c r="AG132" i="18" s="1"/>
  <c r="CI131" i="18"/>
  <c r="CF131" i="18"/>
  <c r="CD131" i="18"/>
  <c r="BV131" i="18"/>
  <c r="CS131" i="18" s="1"/>
  <c r="BT131" i="18"/>
  <c r="CQ131" i="18" s="1"/>
  <c r="AN131" i="18"/>
  <c r="AE131" i="18"/>
  <c r="AG131" i="18" s="1"/>
  <c r="CS130" i="18"/>
  <c r="CQ130" i="18"/>
  <c r="CP130" i="18"/>
  <c r="CO130" i="18"/>
  <c r="CN130" i="18"/>
  <c r="CR130" i="18" s="1"/>
  <c r="CI130" i="18"/>
  <c r="CH130" i="18"/>
  <c r="CF130" i="18"/>
  <c r="CD130" i="18"/>
  <c r="CC130" i="18"/>
  <c r="CB130" i="18"/>
  <c r="CA130" i="18"/>
  <c r="BV130" i="18"/>
  <c r="BT130" i="18"/>
  <c r="BS130" i="18"/>
  <c r="BR130" i="18"/>
  <c r="BQ130" i="18"/>
  <c r="AN130" i="18"/>
  <c r="AE130" i="18"/>
  <c r="AG130" i="18" s="1"/>
  <c r="CI129" i="18"/>
  <c r="CF129" i="18"/>
  <c r="CD129" i="18"/>
  <c r="CB129" i="18"/>
  <c r="CA129" i="18"/>
  <c r="BV129" i="18"/>
  <c r="CS129" i="18" s="1"/>
  <c r="BT129" i="18"/>
  <c r="CQ129" i="18" s="1"/>
  <c r="BR129" i="18"/>
  <c r="CO129" i="18" s="1"/>
  <c r="BQ129" i="18"/>
  <c r="CN129" i="18" s="1"/>
  <c r="AN129" i="18"/>
  <c r="AE129" i="18"/>
  <c r="AG129" i="18" s="1"/>
  <c r="CI128" i="18"/>
  <c r="CF128" i="18"/>
  <c r="CD128" i="18"/>
  <c r="CA128" i="18"/>
  <c r="BV128" i="18"/>
  <c r="CS128" i="18" s="1"/>
  <c r="BT128" i="18"/>
  <c r="CQ128" i="18" s="1"/>
  <c r="BQ128" i="18"/>
  <c r="CN128" i="18" s="1"/>
  <c r="AN128" i="18"/>
  <c r="AE128" i="18"/>
  <c r="AG128" i="18" s="1"/>
  <c r="CI127" i="18"/>
  <c r="CF127" i="18"/>
  <c r="CB127" i="18"/>
  <c r="CA127" i="18"/>
  <c r="BV127" i="18"/>
  <c r="BR127" i="18"/>
  <c r="BQ127" i="18"/>
  <c r="CN127" i="18" s="1"/>
  <c r="AN127" i="18"/>
  <c r="AE127" i="18"/>
  <c r="CK126" i="18"/>
  <c r="AM126" i="18"/>
  <c r="AL126" i="18"/>
  <c r="AK126" i="18"/>
  <c r="AJ126" i="18"/>
  <c r="AI126" i="18"/>
  <c r="AH126" i="18"/>
  <c r="AF126" i="18"/>
  <c r="AD126" i="18"/>
  <c r="AC126" i="18"/>
  <c r="AB126" i="18"/>
  <c r="AA126" i="18"/>
  <c r="CI125" i="18"/>
  <c r="CF125" i="18"/>
  <c r="CD125" i="18"/>
  <c r="CC125" i="18"/>
  <c r="CA125" i="18"/>
  <c r="BV125" i="18"/>
  <c r="CS125" i="18" s="1"/>
  <c r="BT125" i="18"/>
  <c r="CQ125" i="18" s="1"/>
  <c r="BS125" i="18"/>
  <c r="CP125" i="18" s="1"/>
  <c r="BR125" i="18"/>
  <c r="CO125" i="18" s="1"/>
  <c r="BQ125" i="18"/>
  <c r="CN125" i="18" s="1"/>
  <c r="AN125" i="18"/>
  <c r="AE125" i="18"/>
  <c r="AG125" i="18" s="1"/>
  <c r="CI124" i="18"/>
  <c r="CF124" i="18"/>
  <c r="CD124" i="18"/>
  <c r="CC124" i="18"/>
  <c r="CA124" i="18"/>
  <c r="BV124" i="18"/>
  <c r="CS124" i="18" s="1"/>
  <c r="BT124" i="18"/>
  <c r="CQ124" i="18" s="1"/>
  <c r="BS124" i="18"/>
  <c r="CP124" i="18" s="1"/>
  <c r="BQ124" i="18"/>
  <c r="CN124" i="18" s="1"/>
  <c r="AN124" i="18"/>
  <c r="AE124" i="18"/>
  <c r="AG124" i="18" s="1"/>
  <c r="CI123" i="18"/>
  <c r="CF123" i="18"/>
  <c r="CD123" i="18"/>
  <c r="CC123" i="18"/>
  <c r="CA123" i="18"/>
  <c r="BV123" i="18"/>
  <c r="CS123" i="18" s="1"/>
  <c r="BT123" i="18"/>
  <c r="CQ123" i="18" s="1"/>
  <c r="BS123" i="18"/>
  <c r="CP123" i="18" s="1"/>
  <c r="BQ123" i="18"/>
  <c r="CN123" i="18" s="1"/>
  <c r="AN123" i="18"/>
  <c r="AE123" i="18"/>
  <c r="AG123" i="18" s="1"/>
  <c r="CI122" i="18"/>
  <c r="CD122" i="18"/>
  <c r="CC122" i="18"/>
  <c r="CB122" i="18"/>
  <c r="CA122" i="18"/>
  <c r="BT122" i="18"/>
  <c r="CQ122" i="18" s="1"/>
  <c r="BS122" i="18"/>
  <c r="CP122" i="18" s="1"/>
  <c r="BR122" i="18"/>
  <c r="CO122" i="18" s="1"/>
  <c r="BQ122" i="18"/>
  <c r="CN122" i="18" s="1"/>
  <c r="AN122" i="18"/>
  <c r="AE122" i="18"/>
  <c r="AG122" i="18" s="1"/>
  <c r="CI121" i="18"/>
  <c r="CH121" i="18"/>
  <c r="CF121" i="18"/>
  <c r="CD121" i="18"/>
  <c r="CC121" i="18"/>
  <c r="CB121" i="18"/>
  <c r="CA121" i="18"/>
  <c r="BV121" i="18"/>
  <c r="CS121" i="18" s="1"/>
  <c r="BT121" i="18"/>
  <c r="CQ121" i="18" s="1"/>
  <c r="BS121" i="18"/>
  <c r="CP121" i="18" s="1"/>
  <c r="BR121" i="18"/>
  <c r="CO121" i="18" s="1"/>
  <c r="BQ121" i="18"/>
  <c r="CN121" i="18" s="1"/>
  <c r="AN121" i="18"/>
  <c r="AE121" i="18"/>
  <c r="AG121" i="18" s="1"/>
  <c r="CI120" i="18"/>
  <c r="CF120" i="18"/>
  <c r="CD120" i="18"/>
  <c r="CB120" i="18"/>
  <c r="CA120" i="18"/>
  <c r="BV120" i="18"/>
  <c r="CS120" i="18" s="1"/>
  <c r="BT120" i="18"/>
  <c r="CQ120" i="18" s="1"/>
  <c r="BR120" i="18"/>
  <c r="CO120" i="18" s="1"/>
  <c r="BQ120" i="18"/>
  <c r="CN120" i="18" s="1"/>
  <c r="AN120" i="18"/>
  <c r="AE120" i="18"/>
  <c r="AG120" i="18" s="1"/>
  <c r="CI119" i="18"/>
  <c r="CF119" i="18"/>
  <c r="CD119" i="18"/>
  <c r="CC119" i="18"/>
  <c r="CB119" i="18"/>
  <c r="CA119" i="18"/>
  <c r="BV119" i="18"/>
  <c r="CS119" i="18" s="1"/>
  <c r="BT119" i="18"/>
  <c r="CQ119" i="18" s="1"/>
  <c r="BS119" i="18"/>
  <c r="CP119" i="18" s="1"/>
  <c r="BR119" i="18"/>
  <c r="CO119" i="18" s="1"/>
  <c r="BQ119" i="18"/>
  <c r="CN119" i="18" s="1"/>
  <c r="AN119" i="18"/>
  <c r="AE119" i="18"/>
  <c r="AG119" i="18" s="1"/>
  <c r="CI118" i="18"/>
  <c r="CF118" i="18"/>
  <c r="CD118" i="18"/>
  <c r="CC118" i="18"/>
  <c r="CB118" i="18"/>
  <c r="CA118" i="18"/>
  <c r="BV118" i="18"/>
  <c r="CS118" i="18" s="1"/>
  <c r="BT118" i="18"/>
  <c r="CQ118" i="18" s="1"/>
  <c r="BS118" i="18"/>
  <c r="CP118" i="18" s="1"/>
  <c r="BQ118" i="18"/>
  <c r="CN118" i="18" s="1"/>
  <c r="AN118" i="18"/>
  <c r="AE118" i="18"/>
  <c r="AG118" i="18" s="1"/>
  <c r="CI117" i="18"/>
  <c r="CF117" i="18"/>
  <c r="CD117" i="18"/>
  <c r="CB117" i="18"/>
  <c r="CA117" i="18"/>
  <c r="BT117" i="18"/>
  <c r="CQ117" i="18" s="1"/>
  <c r="BS117" i="18"/>
  <c r="CP117" i="18" s="1"/>
  <c r="BR117" i="18"/>
  <c r="CO117" i="18" s="1"/>
  <c r="BQ117" i="18"/>
  <c r="CN117" i="18" s="1"/>
  <c r="AN117" i="18"/>
  <c r="AE117" i="18"/>
  <c r="AG117" i="18" s="1"/>
  <c r="CI116" i="18"/>
  <c r="CD116" i="18"/>
  <c r="CC116" i="18"/>
  <c r="CB116" i="18"/>
  <c r="CA116" i="18"/>
  <c r="BT116" i="18"/>
  <c r="CQ116" i="18" s="1"/>
  <c r="BS116" i="18"/>
  <c r="CP116" i="18" s="1"/>
  <c r="BR116" i="18"/>
  <c r="CO116" i="18" s="1"/>
  <c r="BQ116" i="18"/>
  <c r="CN116" i="18" s="1"/>
  <c r="AN116" i="18"/>
  <c r="AE116" i="18"/>
  <c r="AG116" i="18" s="1"/>
  <c r="CI115" i="18"/>
  <c r="CF115" i="18"/>
  <c r="CD115" i="18"/>
  <c r="CC115" i="18"/>
  <c r="CA115" i="18"/>
  <c r="BV115" i="18"/>
  <c r="CS115" i="18" s="1"/>
  <c r="BT115" i="18"/>
  <c r="CQ115" i="18" s="1"/>
  <c r="BS115" i="18"/>
  <c r="CP115" i="18" s="1"/>
  <c r="BQ115" i="18"/>
  <c r="CN115" i="18" s="1"/>
  <c r="AN115" i="18"/>
  <c r="AE115" i="18"/>
  <c r="AG115" i="18" s="1"/>
  <c r="CI114" i="18"/>
  <c r="CF114" i="18"/>
  <c r="CD114" i="18"/>
  <c r="CC114" i="18"/>
  <c r="CB114" i="18"/>
  <c r="CA114" i="18"/>
  <c r="BT114" i="18"/>
  <c r="CQ114" i="18" s="1"/>
  <c r="BS114" i="18"/>
  <c r="CP114" i="18" s="1"/>
  <c r="BR114" i="18"/>
  <c r="CO114" i="18" s="1"/>
  <c r="BQ114" i="18"/>
  <c r="AN114" i="18"/>
  <c r="AE114" i="18"/>
  <c r="AG114" i="18" s="1"/>
  <c r="CI113" i="18"/>
  <c r="CF113" i="18"/>
  <c r="CD113" i="18"/>
  <c r="CB113" i="18"/>
  <c r="CA113" i="18"/>
  <c r="BV113" i="18"/>
  <c r="CS113" i="18" s="1"/>
  <c r="BT113" i="18"/>
  <c r="CQ113" i="18" s="1"/>
  <c r="BR113" i="18"/>
  <c r="CO113" i="18" s="1"/>
  <c r="BQ113" i="18"/>
  <c r="CN113" i="18" s="1"/>
  <c r="AN113" i="18"/>
  <c r="AE113" i="18"/>
  <c r="AG113" i="18" s="1"/>
  <c r="CI112" i="18"/>
  <c r="CF112" i="18"/>
  <c r="CD112" i="18"/>
  <c r="CC112" i="18"/>
  <c r="CA112" i="18"/>
  <c r="BV112" i="18"/>
  <c r="CS112" i="18" s="1"/>
  <c r="BT112" i="18"/>
  <c r="CQ112" i="18" s="1"/>
  <c r="BS112" i="18"/>
  <c r="CP112" i="18" s="1"/>
  <c r="BR112" i="18"/>
  <c r="CO112" i="18" s="1"/>
  <c r="BQ112" i="18"/>
  <c r="AN112" i="18"/>
  <c r="AE112" i="18"/>
  <c r="AG112" i="18" s="1"/>
  <c r="CI111" i="18"/>
  <c r="CH111" i="18"/>
  <c r="CF111" i="18"/>
  <c r="CD111" i="18"/>
  <c r="CC111" i="18"/>
  <c r="CB111" i="18"/>
  <c r="CA111" i="18"/>
  <c r="BV111" i="18"/>
  <c r="CS111" i="18" s="1"/>
  <c r="BT111" i="18"/>
  <c r="CQ111" i="18" s="1"/>
  <c r="BS111" i="18"/>
  <c r="CP111" i="18" s="1"/>
  <c r="BR111" i="18"/>
  <c r="CO111" i="18" s="1"/>
  <c r="BQ111" i="18"/>
  <c r="CN111" i="18" s="1"/>
  <c r="AN111" i="18"/>
  <c r="AE111" i="18"/>
  <c r="AG111" i="18" s="1"/>
  <c r="CI110" i="18"/>
  <c r="CH110" i="18"/>
  <c r="CF110" i="18"/>
  <c r="CD110" i="18"/>
  <c r="CC110" i="18"/>
  <c r="CB110" i="18"/>
  <c r="CA110" i="18"/>
  <c r="BV110" i="18"/>
  <c r="CS110" i="18" s="1"/>
  <c r="BT110" i="18"/>
  <c r="CQ110" i="18" s="1"/>
  <c r="BS110" i="18"/>
  <c r="CP110" i="18" s="1"/>
  <c r="BR110" i="18"/>
  <c r="CO110" i="18" s="1"/>
  <c r="BQ110" i="18"/>
  <c r="CN110" i="18" s="1"/>
  <c r="AN110" i="18"/>
  <c r="AE110" i="18"/>
  <c r="AG110" i="18" s="1"/>
  <c r="CI109" i="18"/>
  <c r="CD109" i="18"/>
  <c r="CC109" i="18"/>
  <c r="CB109" i="18"/>
  <c r="CA109" i="18"/>
  <c r="BT109" i="18"/>
  <c r="CQ109" i="18" s="1"/>
  <c r="BS109" i="18"/>
  <c r="CP109" i="18" s="1"/>
  <c r="BR109" i="18"/>
  <c r="CO109" i="18" s="1"/>
  <c r="BQ109" i="18"/>
  <c r="CN109" i="18" s="1"/>
  <c r="AN109" i="18"/>
  <c r="AE109" i="18"/>
  <c r="AG109" i="18" s="1"/>
  <c r="CI108" i="18"/>
  <c r="CF108" i="18"/>
  <c r="CD108" i="18"/>
  <c r="CB108" i="18"/>
  <c r="CA108" i="18"/>
  <c r="BV108" i="18"/>
  <c r="CS108" i="18" s="1"/>
  <c r="BT108" i="18"/>
  <c r="CQ108" i="18" s="1"/>
  <c r="BR108" i="18"/>
  <c r="CO108" i="18" s="1"/>
  <c r="BQ108" i="18"/>
  <c r="CN108" i="18" s="1"/>
  <c r="AN108" i="18"/>
  <c r="AE108" i="18"/>
  <c r="AG108" i="18" s="1"/>
  <c r="CI107" i="18"/>
  <c r="CF107" i="18"/>
  <c r="CD107" i="18"/>
  <c r="CC107" i="18"/>
  <c r="CA107" i="18"/>
  <c r="BV107" i="18"/>
  <c r="CS107" i="18" s="1"/>
  <c r="BT107" i="18"/>
  <c r="CQ107" i="18" s="1"/>
  <c r="BS107" i="18"/>
  <c r="CP107" i="18" s="1"/>
  <c r="BQ107" i="18"/>
  <c r="CN107" i="18" s="1"/>
  <c r="AN107" i="18"/>
  <c r="AE107" i="18"/>
  <c r="AG107" i="18" s="1"/>
  <c r="CI106" i="18"/>
  <c r="CH106" i="18"/>
  <c r="CF106" i="18"/>
  <c r="CD106" i="18"/>
  <c r="CC106" i="18"/>
  <c r="CB106" i="18"/>
  <c r="CA106" i="18"/>
  <c r="BV106" i="18"/>
  <c r="CS106" i="18" s="1"/>
  <c r="BT106" i="18"/>
  <c r="CQ106" i="18" s="1"/>
  <c r="BS106" i="18"/>
  <c r="CP106" i="18" s="1"/>
  <c r="BR106" i="18"/>
  <c r="CO106" i="18" s="1"/>
  <c r="BQ106" i="18"/>
  <c r="CN106" i="18" s="1"/>
  <c r="AN106" i="18"/>
  <c r="AE106" i="18"/>
  <c r="AG106" i="18" s="1"/>
  <c r="CI105" i="18"/>
  <c r="CF105" i="18"/>
  <c r="CD105" i="18"/>
  <c r="CC105" i="18"/>
  <c r="CB105" i="18"/>
  <c r="CA105" i="18"/>
  <c r="BV105" i="18"/>
  <c r="CS105" i="18" s="1"/>
  <c r="BT105" i="18"/>
  <c r="CQ105" i="18" s="1"/>
  <c r="BS105" i="18"/>
  <c r="CP105" i="18" s="1"/>
  <c r="BQ105" i="18"/>
  <c r="CN105" i="18" s="1"/>
  <c r="AN105" i="18"/>
  <c r="AE105" i="18"/>
  <c r="AG105" i="18" s="1"/>
  <c r="CI104" i="18"/>
  <c r="CF104" i="18"/>
  <c r="CD104" i="18"/>
  <c r="CC104" i="18"/>
  <c r="CA104" i="18"/>
  <c r="BT104" i="18"/>
  <c r="CQ104" i="18" s="1"/>
  <c r="BS104" i="18"/>
  <c r="CP104" i="18" s="1"/>
  <c r="BR104" i="18"/>
  <c r="CO104" i="18" s="1"/>
  <c r="BQ104" i="18"/>
  <c r="CN104" i="18" s="1"/>
  <c r="AN104" i="18"/>
  <c r="AE104" i="18"/>
  <c r="AG104" i="18" s="1"/>
  <c r="CI103" i="18"/>
  <c r="CF103" i="18"/>
  <c r="CD103" i="18"/>
  <c r="CC103" i="18"/>
  <c r="CA103" i="18"/>
  <c r="BV103" i="18"/>
  <c r="CS103" i="18" s="1"/>
  <c r="BT103" i="18"/>
  <c r="CQ103" i="18" s="1"/>
  <c r="BS103" i="18"/>
  <c r="CP103" i="18" s="1"/>
  <c r="BQ103" i="18"/>
  <c r="CN103" i="18" s="1"/>
  <c r="AN103" i="18"/>
  <c r="AE103" i="18"/>
  <c r="AG103" i="18" s="1"/>
  <c r="CI102" i="18"/>
  <c r="CF102" i="18"/>
  <c r="CD102" i="18"/>
  <c r="CC102" i="18"/>
  <c r="CA102" i="18"/>
  <c r="BV102" i="18"/>
  <c r="CS102" i="18" s="1"/>
  <c r="BT102" i="18"/>
  <c r="CQ102" i="18" s="1"/>
  <c r="BS102" i="18"/>
  <c r="CP102" i="18" s="1"/>
  <c r="BQ102" i="18"/>
  <c r="CN102" i="18" s="1"/>
  <c r="AN102" i="18"/>
  <c r="AE102" i="18"/>
  <c r="AG102" i="18" s="1"/>
  <c r="CI101" i="18"/>
  <c r="CF101" i="18"/>
  <c r="CD101" i="18"/>
  <c r="CB101" i="18"/>
  <c r="CA101" i="18"/>
  <c r="BV101" i="18"/>
  <c r="CS101" i="18" s="1"/>
  <c r="BT101" i="18"/>
  <c r="CQ101" i="18" s="1"/>
  <c r="BR101" i="18"/>
  <c r="CO101" i="18" s="1"/>
  <c r="BQ101" i="18"/>
  <c r="CN101" i="18" s="1"/>
  <c r="AN101" i="18"/>
  <c r="AE101" i="18"/>
  <c r="AG101" i="18" s="1"/>
  <c r="CI100" i="18"/>
  <c r="CH100" i="18"/>
  <c r="CF100" i="18"/>
  <c r="CD100" i="18"/>
  <c r="CC100" i="18"/>
  <c r="CB100" i="18"/>
  <c r="CA100" i="18"/>
  <c r="BV100" i="18"/>
  <c r="CS100" i="18" s="1"/>
  <c r="BT100" i="18"/>
  <c r="CQ100" i="18" s="1"/>
  <c r="BS100" i="18"/>
  <c r="CP100" i="18" s="1"/>
  <c r="BR100" i="18"/>
  <c r="CO100" i="18" s="1"/>
  <c r="BQ100" i="18"/>
  <c r="CN100" i="18" s="1"/>
  <c r="AN100" i="18"/>
  <c r="AE100" i="18"/>
  <c r="AG100" i="18" s="1"/>
  <c r="CI99" i="18"/>
  <c r="CF99" i="18"/>
  <c r="CD99" i="18"/>
  <c r="CC99" i="18"/>
  <c r="CA99" i="18"/>
  <c r="BV99" i="18"/>
  <c r="CS99" i="18" s="1"/>
  <c r="BT99" i="18"/>
  <c r="CQ99" i="18" s="1"/>
  <c r="BS99" i="18"/>
  <c r="CP99" i="18" s="1"/>
  <c r="BR99" i="18"/>
  <c r="CO99" i="18" s="1"/>
  <c r="BQ99" i="18"/>
  <c r="CN99" i="18" s="1"/>
  <c r="AN99" i="18"/>
  <c r="AE99" i="18"/>
  <c r="AG99" i="18" s="1"/>
  <c r="CI98" i="18"/>
  <c r="CF98" i="18"/>
  <c r="CD98" i="18"/>
  <c r="CC98" i="18"/>
  <c r="CA98" i="18"/>
  <c r="BV98" i="18"/>
  <c r="CS98" i="18" s="1"/>
  <c r="BT98" i="18"/>
  <c r="CQ98" i="18" s="1"/>
  <c r="BS98" i="18"/>
  <c r="CP98" i="18" s="1"/>
  <c r="BQ98" i="18"/>
  <c r="CN98" i="18" s="1"/>
  <c r="AN98" i="18"/>
  <c r="AE98" i="18"/>
  <c r="AG98" i="18" s="1"/>
  <c r="CI97" i="18"/>
  <c r="CF97" i="18"/>
  <c r="CD97" i="18"/>
  <c r="CC97" i="18"/>
  <c r="CB97" i="18"/>
  <c r="CA97" i="18"/>
  <c r="BT97" i="18"/>
  <c r="CQ97" i="18" s="1"/>
  <c r="BS97" i="18"/>
  <c r="CP97" i="18" s="1"/>
  <c r="BR97" i="18"/>
  <c r="CO97" i="18" s="1"/>
  <c r="BQ97" i="18"/>
  <c r="CN97" i="18" s="1"/>
  <c r="AN97" i="18"/>
  <c r="AE97" i="18"/>
  <c r="AG97" i="18" s="1"/>
  <c r="CI96" i="18"/>
  <c r="CD96" i="18"/>
  <c r="CC96" i="18"/>
  <c r="CB96" i="18"/>
  <c r="CA96" i="18"/>
  <c r="BT96" i="18"/>
  <c r="CQ96" i="18" s="1"/>
  <c r="BS96" i="18"/>
  <c r="CP96" i="18" s="1"/>
  <c r="BR96" i="18"/>
  <c r="CO96" i="18" s="1"/>
  <c r="BQ96" i="18"/>
  <c r="CN96" i="18" s="1"/>
  <c r="AN96" i="18"/>
  <c r="AE96" i="18"/>
  <c r="AG96" i="18" s="1"/>
  <c r="CI95" i="18"/>
  <c r="CF95" i="18"/>
  <c r="CD95" i="18"/>
  <c r="CB95" i="18"/>
  <c r="CA95" i="18"/>
  <c r="BV95" i="18"/>
  <c r="CS95" i="18" s="1"/>
  <c r="BT95" i="18"/>
  <c r="CQ95" i="18" s="1"/>
  <c r="BR95" i="18"/>
  <c r="CO95" i="18" s="1"/>
  <c r="BQ95" i="18"/>
  <c r="CN95" i="18" s="1"/>
  <c r="AN95" i="18"/>
  <c r="AE95" i="18"/>
  <c r="AG95" i="18" s="1"/>
  <c r="CI94" i="18"/>
  <c r="CF94" i="18"/>
  <c r="CD94" i="18"/>
  <c r="CC94" i="18"/>
  <c r="CB94" i="18"/>
  <c r="CA94" i="18"/>
  <c r="BV94" i="18"/>
  <c r="CS94" i="18" s="1"/>
  <c r="BT94" i="18"/>
  <c r="CQ94" i="18" s="1"/>
  <c r="BS94" i="18"/>
  <c r="CP94" i="18" s="1"/>
  <c r="BR94" i="18"/>
  <c r="CO94" i="18" s="1"/>
  <c r="BQ94" i="18"/>
  <c r="CN94" i="18" s="1"/>
  <c r="AN94" i="18"/>
  <c r="AE94" i="18"/>
  <c r="AG94" i="18" s="1"/>
  <c r="CI93" i="18"/>
  <c r="CF93" i="18"/>
  <c r="CC93" i="18"/>
  <c r="CB93" i="18"/>
  <c r="CA93" i="18"/>
  <c r="BV93" i="18"/>
  <c r="CS93" i="18" s="1"/>
  <c r="BS93" i="18"/>
  <c r="CP93" i="18" s="1"/>
  <c r="BR93" i="18"/>
  <c r="CO93" i="18" s="1"/>
  <c r="BQ93" i="18"/>
  <c r="CN93" i="18" s="1"/>
  <c r="AN93" i="18"/>
  <c r="AE93" i="18"/>
  <c r="AG93" i="18" s="1"/>
  <c r="CI92" i="18"/>
  <c r="CF92" i="18"/>
  <c r="CD92" i="18"/>
  <c r="CC92" i="18"/>
  <c r="CA92" i="18"/>
  <c r="BV92" i="18"/>
  <c r="CS92" i="18" s="1"/>
  <c r="BT92" i="18"/>
  <c r="CQ92" i="18" s="1"/>
  <c r="BS92" i="18"/>
  <c r="CP92" i="18" s="1"/>
  <c r="BQ92" i="18"/>
  <c r="CN92" i="18" s="1"/>
  <c r="AN92" i="18"/>
  <c r="AE92" i="18"/>
  <c r="AG92" i="18" s="1"/>
  <c r="CI91" i="18"/>
  <c r="CF91" i="18"/>
  <c r="CD91" i="18"/>
  <c r="CC91" i="18"/>
  <c r="CA91" i="18"/>
  <c r="BV91" i="18"/>
  <c r="CS91" i="18" s="1"/>
  <c r="BT91" i="18"/>
  <c r="CQ91" i="18" s="1"/>
  <c r="BS91" i="18"/>
  <c r="CP91" i="18" s="1"/>
  <c r="BQ91" i="18"/>
  <c r="CN91" i="18" s="1"/>
  <c r="AN91" i="18"/>
  <c r="AE91" i="18"/>
  <c r="AG91" i="18" s="1"/>
  <c r="CI90" i="18"/>
  <c r="CF90" i="18"/>
  <c r="CD90" i="18"/>
  <c r="CC90" i="18"/>
  <c r="CA90" i="18"/>
  <c r="BV90" i="18"/>
  <c r="CS90" i="18" s="1"/>
  <c r="BT90" i="18"/>
  <c r="CQ90" i="18" s="1"/>
  <c r="BS90" i="18"/>
  <c r="CP90" i="18" s="1"/>
  <c r="BQ90" i="18"/>
  <c r="CN90" i="18" s="1"/>
  <c r="AN90" i="18"/>
  <c r="AE90" i="18"/>
  <c r="AG90" i="18" s="1"/>
  <c r="CI89" i="18"/>
  <c r="CF89" i="18"/>
  <c r="CD89" i="18"/>
  <c r="CC89" i="18"/>
  <c r="CB89" i="18"/>
  <c r="CA89" i="18"/>
  <c r="BV89" i="18"/>
  <c r="CS89" i="18" s="1"/>
  <c r="BT89" i="18"/>
  <c r="CQ89" i="18" s="1"/>
  <c r="BS89" i="18"/>
  <c r="CP89" i="18" s="1"/>
  <c r="BQ89" i="18"/>
  <c r="CN89" i="18" s="1"/>
  <c r="AN89" i="18"/>
  <c r="AE89" i="18"/>
  <c r="AG89" i="18" s="1"/>
  <c r="CI88" i="18"/>
  <c r="CF88" i="18"/>
  <c r="CD88" i="18"/>
  <c r="CC88" i="18"/>
  <c r="CA88" i="18"/>
  <c r="BV88" i="18"/>
  <c r="CS88" i="18" s="1"/>
  <c r="BT88" i="18"/>
  <c r="CQ88" i="18" s="1"/>
  <c r="BS88" i="18"/>
  <c r="CP88" i="18" s="1"/>
  <c r="BQ88" i="18"/>
  <c r="CN88" i="18" s="1"/>
  <c r="AN88" i="18"/>
  <c r="AE88" i="18"/>
  <c r="AG88" i="18" s="1"/>
  <c r="CI87" i="18"/>
  <c r="CF87" i="18"/>
  <c r="CD87" i="18"/>
  <c r="CC87" i="18"/>
  <c r="CB87" i="18"/>
  <c r="CA87" i="18"/>
  <c r="BV87" i="18"/>
  <c r="CS87" i="18" s="1"/>
  <c r="BT87" i="18"/>
  <c r="CQ87" i="18" s="1"/>
  <c r="BR87" i="18"/>
  <c r="CO87" i="18" s="1"/>
  <c r="BQ87" i="18"/>
  <c r="CN87" i="18" s="1"/>
  <c r="AN87" i="18"/>
  <c r="AE87" i="18"/>
  <c r="AG87" i="18" s="1"/>
  <c r="CS86" i="18"/>
  <c r="CQ86" i="18"/>
  <c r="CP86" i="18"/>
  <c r="CO86" i="18"/>
  <c r="CN86" i="18"/>
  <c r="CE86" i="18"/>
  <c r="CG86" i="18" s="1"/>
  <c r="BU86" i="18"/>
  <c r="CR86" i="18" s="1"/>
  <c r="AN86" i="18"/>
  <c r="AE86" i="18"/>
  <c r="AG86" i="18" s="1"/>
  <c r="CI85" i="18"/>
  <c r="CF85" i="18"/>
  <c r="CC85" i="18"/>
  <c r="CB85" i="18"/>
  <c r="CA85" i="18"/>
  <c r="BV85" i="18"/>
  <c r="CS85" i="18" s="1"/>
  <c r="BS85" i="18"/>
  <c r="CP85" i="18" s="1"/>
  <c r="BR85" i="18"/>
  <c r="CO85" i="18" s="1"/>
  <c r="BQ85" i="18"/>
  <c r="CN85" i="18" s="1"/>
  <c r="AN85" i="18"/>
  <c r="AE85" i="18"/>
  <c r="AG85" i="18" s="1"/>
  <c r="CI84" i="18"/>
  <c r="CF84" i="18"/>
  <c r="CC84" i="18"/>
  <c r="CB84" i="18"/>
  <c r="CA84" i="18"/>
  <c r="BV84" i="18"/>
  <c r="CS84" i="18" s="1"/>
  <c r="BS84" i="18"/>
  <c r="CP84" i="18" s="1"/>
  <c r="BR84" i="18"/>
  <c r="CO84" i="18" s="1"/>
  <c r="BQ84" i="18"/>
  <c r="CN84" i="18" s="1"/>
  <c r="AN84" i="18"/>
  <c r="AE84" i="18"/>
  <c r="AG84" i="18" s="1"/>
  <c r="CI83" i="18"/>
  <c r="CF83" i="18"/>
  <c r="CC83" i="18"/>
  <c r="CB83" i="18"/>
  <c r="CA83" i="18"/>
  <c r="BV83" i="18"/>
  <c r="CS83" i="18" s="1"/>
  <c r="BS83" i="18"/>
  <c r="CP83" i="18" s="1"/>
  <c r="BR83" i="18"/>
  <c r="CO83" i="18" s="1"/>
  <c r="BQ83" i="18"/>
  <c r="CN83" i="18" s="1"/>
  <c r="AN83" i="18"/>
  <c r="AE83" i="18"/>
  <c r="AG83" i="18" s="1"/>
  <c r="CI82" i="18"/>
  <c r="CF82" i="18"/>
  <c r="CD82" i="18"/>
  <c r="CC82" i="18"/>
  <c r="CA82" i="18"/>
  <c r="BV82" i="18"/>
  <c r="CS82" i="18" s="1"/>
  <c r="BT82" i="18"/>
  <c r="CQ82" i="18" s="1"/>
  <c r="BS82" i="18"/>
  <c r="CP82" i="18" s="1"/>
  <c r="BQ82" i="18"/>
  <c r="CN82" i="18" s="1"/>
  <c r="AN82" i="18"/>
  <c r="AE82" i="18"/>
  <c r="AG82" i="18" s="1"/>
  <c r="CI81" i="18"/>
  <c r="CF81" i="18"/>
  <c r="CC81" i="18"/>
  <c r="CB81" i="18"/>
  <c r="CA81" i="18"/>
  <c r="BV81" i="18"/>
  <c r="CS81" i="18" s="1"/>
  <c r="BS81" i="18"/>
  <c r="CP81" i="18" s="1"/>
  <c r="BR81" i="18"/>
  <c r="CO81" i="18" s="1"/>
  <c r="BQ81" i="18"/>
  <c r="CN81" i="18" s="1"/>
  <c r="AN81" i="18"/>
  <c r="AE81" i="18"/>
  <c r="AG81" i="18" s="1"/>
  <c r="CI80" i="18"/>
  <c r="CF80" i="18"/>
  <c r="CD80" i="18"/>
  <c r="CC80" i="18"/>
  <c r="CB80" i="18"/>
  <c r="BV80" i="18"/>
  <c r="CS80" i="18" s="1"/>
  <c r="BT80" i="18"/>
  <c r="CQ80" i="18" s="1"/>
  <c r="BS80" i="18"/>
  <c r="CP80" i="18" s="1"/>
  <c r="AN80" i="18"/>
  <c r="AE80" i="18"/>
  <c r="AG80" i="18" s="1"/>
  <c r="CI79" i="18"/>
  <c r="CF79" i="18"/>
  <c r="CC79" i="18"/>
  <c r="CB79" i="18"/>
  <c r="CA79" i="18"/>
  <c r="BV79" i="18"/>
  <c r="CS79" i="18" s="1"/>
  <c r="BS79" i="18"/>
  <c r="CP79" i="18" s="1"/>
  <c r="BR79" i="18"/>
  <c r="CO79" i="18" s="1"/>
  <c r="BQ79" i="18"/>
  <c r="CN79" i="18" s="1"/>
  <c r="AN79" i="18"/>
  <c r="AE79" i="18"/>
  <c r="AG79" i="18" s="1"/>
  <c r="CI78" i="18"/>
  <c r="CF78" i="18"/>
  <c r="CC78" i="18"/>
  <c r="CB78" i="18"/>
  <c r="CA78" i="18"/>
  <c r="BV78" i="18"/>
  <c r="CS78" i="18" s="1"/>
  <c r="BS78" i="18"/>
  <c r="CP78" i="18" s="1"/>
  <c r="BR78" i="18"/>
  <c r="CO78" i="18" s="1"/>
  <c r="BQ78" i="18"/>
  <c r="CN78" i="18" s="1"/>
  <c r="AN78" i="18"/>
  <c r="AE78" i="18"/>
  <c r="AG78" i="18" s="1"/>
  <c r="CI77" i="18"/>
  <c r="CF77" i="18"/>
  <c r="CC77" i="18"/>
  <c r="CB77" i="18"/>
  <c r="CA77" i="18"/>
  <c r="BV77" i="18"/>
  <c r="CS77" i="18" s="1"/>
  <c r="BS77" i="18"/>
  <c r="CP77" i="18" s="1"/>
  <c r="BR77" i="18"/>
  <c r="CO77" i="18" s="1"/>
  <c r="BQ77" i="18"/>
  <c r="CN77" i="18" s="1"/>
  <c r="AN77" i="18"/>
  <c r="AE77" i="18"/>
  <c r="AG77" i="18" s="1"/>
  <c r="CI76" i="18"/>
  <c r="CF76" i="18"/>
  <c r="CC76" i="18"/>
  <c r="CB76" i="18"/>
  <c r="CA76" i="18"/>
  <c r="BV76" i="18"/>
  <c r="CS76" i="18" s="1"/>
  <c r="BS76" i="18"/>
  <c r="CP76" i="18" s="1"/>
  <c r="BR76" i="18"/>
  <c r="CO76" i="18" s="1"/>
  <c r="BQ76" i="18"/>
  <c r="CN76" i="18" s="1"/>
  <c r="AN76" i="18"/>
  <c r="AE76" i="18"/>
  <c r="AG76" i="18" s="1"/>
  <c r="CI75" i="18"/>
  <c r="CC75" i="18"/>
  <c r="CB75" i="18"/>
  <c r="CA75" i="18"/>
  <c r="BS75" i="18"/>
  <c r="CP75" i="18" s="1"/>
  <c r="BR75" i="18"/>
  <c r="CO75" i="18" s="1"/>
  <c r="BQ75" i="18"/>
  <c r="CN75" i="18" s="1"/>
  <c r="AN75" i="18"/>
  <c r="AE75" i="18"/>
  <c r="AG75" i="18" s="1"/>
  <c r="CI74" i="18"/>
  <c r="CF74" i="18"/>
  <c r="CC74" i="18"/>
  <c r="CB74" i="18"/>
  <c r="CA74" i="18"/>
  <c r="BV74" i="18"/>
  <c r="CS74" i="18" s="1"/>
  <c r="BS74" i="18"/>
  <c r="CP74" i="18" s="1"/>
  <c r="BR74" i="18"/>
  <c r="CO74" i="18" s="1"/>
  <c r="BQ74" i="18"/>
  <c r="CN74" i="18" s="1"/>
  <c r="AN74" i="18"/>
  <c r="AE74" i="18"/>
  <c r="AG74" i="18" s="1"/>
  <c r="CI73" i="18"/>
  <c r="CF73" i="18"/>
  <c r="CC73" i="18"/>
  <c r="CB73" i="18"/>
  <c r="CA73" i="18"/>
  <c r="BV73" i="18"/>
  <c r="CS73" i="18" s="1"/>
  <c r="BS73" i="18"/>
  <c r="CP73" i="18" s="1"/>
  <c r="BR73" i="18"/>
  <c r="CO73" i="18" s="1"/>
  <c r="BQ73" i="18"/>
  <c r="CN73" i="18" s="1"/>
  <c r="AN73" i="18"/>
  <c r="AE73" i="18"/>
  <c r="AG73" i="18" s="1"/>
  <c r="CI72" i="18"/>
  <c r="CF72" i="18"/>
  <c r="CC72" i="18"/>
  <c r="CB72" i="18"/>
  <c r="CA72" i="18"/>
  <c r="BV72" i="18"/>
  <c r="CS72" i="18" s="1"/>
  <c r="BS72" i="18"/>
  <c r="CP72" i="18" s="1"/>
  <c r="BR72" i="18"/>
  <c r="CO72" i="18" s="1"/>
  <c r="BQ72" i="18"/>
  <c r="CN72" i="18" s="1"/>
  <c r="AN72" i="18"/>
  <c r="AE72" i="18"/>
  <c r="AG72" i="18" s="1"/>
  <c r="CI71" i="18"/>
  <c r="CF71" i="18"/>
  <c r="CC71" i="18"/>
  <c r="CB71" i="18"/>
  <c r="CA71" i="18"/>
  <c r="BS71" i="18"/>
  <c r="CP71" i="18" s="1"/>
  <c r="BR71" i="18"/>
  <c r="CO71" i="18" s="1"/>
  <c r="BQ71" i="18"/>
  <c r="CN71" i="18" s="1"/>
  <c r="AN71" i="18"/>
  <c r="AE71" i="18"/>
  <c r="AG71" i="18" s="1"/>
  <c r="CI70" i="18"/>
  <c r="CF70" i="18"/>
  <c r="CC70" i="18"/>
  <c r="CB70" i="18"/>
  <c r="CA70" i="18"/>
  <c r="BV70" i="18"/>
  <c r="CS70" i="18" s="1"/>
  <c r="BS70" i="18"/>
  <c r="CP70" i="18" s="1"/>
  <c r="BR70" i="18"/>
  <c r="CO70" i="18" s="1"/>
  <c r="BQ70" i="18"/>
  <c r="CN70" i="18" s="1"/>
  <c r="AN70" i="18"/>
  <c r="AE70" i="18"/>
  <c r="AG70" i="18" s="1"/>
  <c r="CI69" i="18"/>
  <c r="CF69" i="18"/>
  <c r="CC69" i="18"/>
  <c r="CB69" i="18"/>
  <c r="CA69" i="18"/>
  <c r="BV69" i="18"/>
  <c r="CS69" i="18" s="1"/>
  <c r="BS69" i="18"/>
  <c r="CP69" i="18" s="1"/>
  <c r="BR69" i="18"/>
  <c r="CO69" i="18" s="1"/>
  <c r="BQ69" i="18"/>
  <c r="CN69" i="18" s="1"/>
  <c r="AN69" i="18"/>
  <c r="AE69" i="18"/>
  <c r="AG69" i="18" s="1"/>
  <c r="CI68" i="18"/>
  <c r="CF68" i="18"/>
  <c r="CC68" i="18"/>
  <c r="CB68" i="18"/>
  <c r="CA68" i="18"/>
  <c r="BV68" i="18"/>
  <c r="CS68" i="18" s="1"/>
  <c r="BS68" i="18"/>
  <c r="CP68" i="18" s="1"/>
  <c r="BR68" i="18"/>
  <c r="CO68" i="18" s="1"/>
  <c r="BQ68" i="18"/>
  <c r="CN68" i="18" s="1"/>
  <c r="AN68" i="18"/>
  <c r="AE68" i="18"/>
  <c r="AG68" i="18" s="1"/>
  <c r="CI67" i="18"/>
  <c r="CF67" i="18"/>
  <c r="CD67" i="18"/>
  <c r="CC67" i="18"/>
  <c r="CA67" i="18"/>
  <c r="BV67" i="18"/>
  <c r="CS67" i="18" s="1"/>
  <c r="BT67" i="18"/>
  <c r="CQ67" i="18" s="1"/>
  <c r="BS67" i="18"/>
  <c r="CP67" i="18" s="1"/>
  <c r="BQ67" i="18"/>
  <c r="CN67" i="18" s="1"/>
  <c r="AN67" i="18"/>
  <c r="AE67" i="18"/>
  <c r="AG67" i="18" s="1"/>
  <c r="CI66" i="18"/>
  <c r="CF66" i="18"/>
  <c r="CD66" i="18"/>
  <c r="CB66" i="18"/>
  <c r="CA66" i="18"/>
  <c r="BV66" i="18"/>
  <c r="CS66" i="18" s="1"/>
  <c r="BT66" i="18"/>
  <c r="CQ66" i="18" s="1"/>
  <c r="BR66" i="18"/>
  <c r="CO66" i="18" s="1"/>
  <c r="BQ66" i="18"/>
  <c r="CN66" i="18" s="1"/>
  <c r="AN66" i="18"/>
  <c r="AE66" i="18"/>
  <c r="AG66" i="18" s="1"/>
  <c r="CI65" i="18"/>
  <c r="CF65" i="18"/>
  <c r="CD65" i="18"/>
  <c r="CA65" i="18"/>
  <c r="BV65" i="18"/>
  <c r="CS65" i="18" s="1"/>
  <c r="BT65" i="18"/>
  <c r="CQ65" i="18" s="1"/>
  <c r="BQ65" i="18"/>
  <c r="CN65" i="18" s="1"/>
  <c r="AN65" i="18"/>
  <c r="AE65" i="18"/>
  <c r="AG65" i="18" s="1"/>
  <c r="CI64" i="18"/>
  <c r="CF64" i="18"/>
  <c r="CC64" i="18"/>
  <c r="CA64" i="18"/>
  <c r="BV64" i="18"/>
  <c r="CS64" i="18" s="1"/>
  <c r="BS64" i="18"/>
  <c r="CP64" i="18" s="1"/>
  <c r="BQ64" i="18"/>
  <c r="CN64" i="18" s="1"/>
  <c r="AN64" i="18"/>
  <c r="AE64" i="18"/>
  <c r="AG64" i="18" s="1"/>
  <c r="CI63" i="18"/>
  <c r="CF63" i="18"/>
  <c r="CD63" i="18"/>
  <c r="CA63" i="18"/>
  <c r="BV63" i="18"/>
  <c r="CS63" i="18" s="1"/>
  <c r="BT63" i="18"/>
  <c r="CQ63" i="18" s="1"/>
  <c r="BQ63" i="18"/>
  <c r="CN63" i="18" s="1"/>
  <c r="AN63" i="18"/>
  <c r="AE63" i="18"/>
  <c r="AG63" i="18" s="1"/>
  <c r="CI62" i="18"/>
  <c r="CF62" i="18"/>
  <c r="CD62" i="18"/>
  <c r="CA62" i="18"/>
  <c r="BV62" i="18"/>
  <c r="CS62" i="18" s="1"/>
  <c r="BT62" i="18"/>
  <c r="CQ62" i="18" s="1"/>
  <c r="BQ62" i="18"/>
  <c r="CN62" i="18" s="1"/>
  <c r="AN62" i="18"/>
  <c r="AE62" i="18"/>
  <c r="AG62" i="18" s="1"/>
  <c r="CI61" i="18"/>
  <c r="CF61" i="18"/>
  <c r="CD61" i="18"/>
  <c r="CC61" i="18"/>
  <c r="CA61" i="18"/>
  <c r="BV61" i="18"/>
  <c r="CS61" i="18" s="1"/>
  <c r="BT61" i="18"/>
  <c r="CQ61" i="18" s="1"/>
  <c r="BS61" i="18"/>
  <c r="CP61" i="18" s="1"/>
  <c r="BQ61" i="18"/>
  <c r="CN61" i="18" s="1"/>
  <c r="AN61" i="18"/>
  <c r="AE61" i="18"/>
  <c r="AG61" i="18" s="1"/>
  <c r="CI60" i="18"/>
  <c r="CF60" i="18"/>
  <c r="CB60" i="18"/>
  <c r="CA60" i="18"/>
  <c r="BV60" i="18"/>
  <c r="CS60" i="18" s="1"/>
  <c r="BR60" i="18"/>
  <c r="CO60" i="18" s="1"/>
  <c r="BQ60" i="18"/>
  <c r="CN60" i="18" s="1"/>
  <c r="AN60" i="18"/>
  <c r="AE60" i="18"/>
  <c r="AG60" i="18" s="1"/>
  <c r="CI59" i="18"/>
  <c r="CF59" i="18"/>
  <c r="CA59" i="18"/>
  <c r="BV59" i="18"/>
  <c r="CS59" i="18" s="1"/>
  <c r="BQ59" i="18"/>
  <c r="CN59" i="18" s="1"/>
  <c r="AN59" i="18"/>
  <c r="AE59" i="18"/>
  <c r="AG59" i="18" s="1"/>
  <c r="CI58" i="18"/>
  <c r="CF58" i="18"/>
  <c r="CD58" i="18"/>
  <c r="CC58" i="18"/>
  <c r="CA58" i="18"/>
  <c r="BV58" i="18"/>
  <c r="CS58" i="18" s="1"/>
  <c r="BT58" i="18"/>
  <c r="CQ58" i="18" s="1"/>
  <c r="BS58" i="18"/>
  <c r="CP58" i="18" s="1"/>
  <c r="BQ58" i="18"/>
  <c r="CN58" i="18" s="1"/>
  <c r="AN58" i="18"/>
  <c r="AE58" i="18"/>
  <c r="AG58" i="18" s="1"/>
  <c r="CI57" i="18"/>
  <c r="CF57" i="18"/>
  <c r="CD57" i="18"/>
  <c r="CA57" i="18"/>
  <c r="BV57" i="18"/>
  <c r="CS57" i="18" s="1"/>
  <c r="BT57" i="18"/>
  <c r="CQ57" i="18" s="1"/>
  <c r="BQ57" i="18"/>
  <c r="CN57" i="18" s="1"/>
  <c r="AN57" i="18"/>
  <c r="AE57" i="18"/>
  <c r="AG57" i="18" s="1"/>
  <c r="CI56" i="18"/>
  <c r="CF56" i="18"/>
  <c r="CD56" i="18"/>
  <c r="CA56" i="18"/>
  <c r="BV56" i="18"/>
  <c r="CS56" i="18" s="1"/>
  <c r="BT56" i="18"/>
  <c r="CQ56" i="18" s="1"/>
  <c r="BQ56" i="18"/>
  <c r="CN56" i="18" s="1"/>
  <c r="AN56" i="18"/>
  <c r="AE56" i="18"/>
  <c r="AG56" i="18" s="1"/>
  <c r="CI55" i="18"/>
  <c r="CF55" i="18"/>
  <c r="CB55" i="18"/>
  <c r="CA55" i="18"/>
  <c r="BV55" i="18"/>
  <c r="CS55" i="18" s="1"/>
  <c r="BR55" i="18"/>
  <c r="CO55" i="18" s="1"/>
  <c r="BQ55" i="18"/>
  <c r="CN55" i="18" s="1"/>
  <c r="AN55" i="18"/>
  <c r="AE55" i="18"/>
  <c r="AG55" i="18" s="1"/>
  <c r="CI54" i="18"/>
  <c r="CF54" i="18"/>
  <c r="CA54" i="18"/>
  <c r="BV54" i="18"/>
  <c r="CS54" i="18" s="1"/>
  <c r="BQ54" i="18"/>
  <c r="CN54" i="18" s="1"/>
  <c r="AN54" i="18"/>
  <c r="AE54" i="18"/>
  <c r="AG54" i="18" s="1"/>
  <c r="CI53" i="18"/>
  <c r="CF53" i="18"/>
  <c r="CC53" i="18"/>
  <c r="BV53" i="18"/>
  <c r="CS53" i="18" s="1"/>
  <c r="BS53" i="18"/>
  <c r="CP53" i="18" s="1"/>
  <c r="AN53" i="18"/>
  <c r="AE53" i="18"/>
  <c r="AG53" i="18" s="1"/>
  <c r="CI52" i="18"/>
  <c r="CF52" i="18"/>
  <c r="CD52" i="18"/>
  <c r="CA52" i="18"/>
  <c r="BV52" i="18"/>
  <c r="CS52" i="18" s="1"/>
  <c r="BT52" i="18"/>
  <c r="CQ52" i="18" s="1"/>
  <c r="BQ52" i="18"/>
  <c r="CN52" i="18" s="1"/>
  <c r="AN52" i="18"/>
  <c r="AE52" i="18"/>
  <c r="AG52" i="18" s="1"/>
  <c r="CI51" i="18"/>
  <c r="CF51" i="18"/>
  <c r="CD51" i="18"/>
  <c r="CA51" i="18"/>
  <c r="BV51" i="18"/>
  <c r="CS51" i="18" s="1"/>
  <c r="BT51" i="18"/>
  <c r="CQ51" i="18" s="1"/>
  <c r="BQ51" i="18"/>
  <c r="CN51" i="18" s="1"/>
  <c r="AN51" i="18"/>
  <c r="AE51" i="18"/>
  <c r="AG51" i="18" s="1"/>
  <c r="CI50" i="18"/>
  <c r="CF50" i="18"/>
  <c r="CD50" i="18"/>
  <c r="CA50" i="18"/>
  <c r="BV50" i="18"/>
  <c r="CS50" i="18" s="1"/>
  <c r="BT50" i="18"/>
  <c r="CQ50" i="18" s="1"/>
  <c r="BQ50" i="18"/>
  <c r="CN50" i="18" s="1"/>
  <c r="AN50" i="18"/>
  <c r="AE50" i="18"/>
  <c r="AG50" i="18" s="1"/>
  <c r="CI49" i="18"/>
  <c r="CF49" i="18"/>
  <c r="CD49" i="18"/>
  <c r="BV49" i="18"/>
  <c r="CS49" i="18" s="1"/>
  <c r="BT49" i="18"/>
  <c r="CQ49" i="18" s="1"/>
  <c r="AN49" i="18"/>
  <c r="AE49" i="18"/>
  <c r="AG49" i="18" s="1"/>
  <c r="CI48" i="18"/>
  <c r="CF48" i="18"/>
  <c r="CA48" i="18"/>
  <c r="BV48" i="18"/>
  <c r="CS48" i="18" s="1"/>
  <c r="BQ48" i="18"/>
  <c r="CN48" i="18" s="1"/>
  <c r="AN48" i="18"/>
  <c r="AE48" i="18"/>
  <c r="AG48" i="18" s="1"/>
  <c r="CI47" i="18"/>
  <c r="CF47" i="18"/>
  <c r="CA47" i="18"/>
  <c r="BV47" i="18"/>
  <c r="CS47" i="18" s="1"/>
  <c r="BQ47" i="18"/>
  <c r="CN47" i="18" s="1"/>
  <c r="AN47" i="18"/>
  <c r="AE47" i="18"/>
  <c r="AG47" i="18" s="1"/>
  <c r="CI46" i="18"/>
  <c r="CF46" i="18"/>
  <c r="CD46" i="18"/>
  <c r="CC46" i="18"/>
  <c r="BV46" i="18"/>
  <c r="CS46" i="18" s="1"/>
  <c r="BT46" i="18"/>
  <c r="CQ46" i="18" s="1"/>
  <c r="BS46" i="18"/>
  <c r="CP46" i="18" s="1"/>
  <c r="AN46" i="18"/>
  <c r="AE46" i="18"/>
  <c r="AG46" i="18" s="1"/>
  <c r="CI45" i="18"/>
  <c r="CF45" i="18"/>
  <c r="CD45" i="18"/>
  <c r="CC45" i="18"/>
  <c r="BT45" i="18"/>
  <c r="CQ45" i="18" s="1"/>
  <c r="BS45" i="18"/>
  <c r="CP45" i="18" s="1"/>
  <c r="AN45" i="18"/>
  <c r="AE45" i="18"/>
  <c r="AG45" i="18" s="1"/>
  <c r="CI44" i="18"/>
  <c r="CF44" i="18"/>
  <c r="CD44" i="18"/>
  <c r="CC44" i="18"/>
  <c r="BV44" i="18"/>
  <c r="CS44" i="18" s="1"/>
  <c r="BT44" i="18"/>
  <c r="CQ44" i="18" s="1"/>
  <c r="BS44" i="18"/>
  <c r="CP44" i="18" s="1"/>
  <c r="AN44" i="18"/>
  <c r="AE44" i="18"/>
  <c r="AG44" i="18" s="1"/>
  <c r="CI43" i="18"/>
  <c r="CF43" i="18"/>
  <c r="CD43" i="18"/>
  <c r="CA43" i="18"/>
  <c r="BV43" i="18"/>
  <c r="CS43" i="18" s="1"/>
  <c r="BT43" i="18"/>
  <c r="CQ43" i="18" s="1"/>
  <c r="BQ43" i="18"/>
  <c r="CN43" i="18" s="1"/>
  <c r="AN43" i="18"/>
  <c r="AE43" i="18"/>
  <c r="AG43" i="18" s="1"/>
  <c r="CI42" i="18"/>
  <c r="CF42" i="18"/>
  <c r="CC42" i="18"/>
  <c r="CB42" i="18"/>
  <c r="CA42" i="18"/>
  <c r="BV42" i="18"/>
  <c r="CS42" i="18" s="1"/>
  <c r="BS42" i="18"/>
  <c r="CP42" i="18" s="1"/>
  <c r="BR42" i="18"/>
  <c r="CO42" i="18" s="1"/>
  <c r="BQ42" i="18"/>
  <c r="CN42" i="18" s="1"/>
  <c r="AN42" i="18"/>
  <c r="AE42" i="18"/>
  <c r="AG42" i="18" s="1"/>
  <c r="CI41" i="18"/>
  <c r="CF41" i="18"/>
  <c r="BV41" i="18"/>
  <c r="CS41" i="18" s="1"/>
  <c r="AN41" i="18"/>
  <c r="AE41" i="18"/>
  <c r="AG41" i="18" s="1"/>
  <c r="CI40" i="18"/>
  <c r="CF40" i="18"/>
  <c r="CD40" i="18"/>
  <c r="CC40" i="18"/>
  <c r="CA40" i="18"/>
  <c r="BV40" i="18"/>
  <c r="CS40" i="18" s="1"/>
  <c r="BT40" i="18"/>
  <c r="CQ40" i="18" s="1"/>
  <c r="BS40" i="18"/>
  <c r="CP40" i="18" s="1"/>
  <c r="BQ40" i="18"/>
  <c r="CN40" i="18" s="1"/>
  <c r="AN40" i="18"/>
  <c r="AE40" i="18"/>
  <c r="AG40" i="18" s="1"/>
  <c r="CI39" i="18"/>
  <c r="CF39" i="18"/>
  <c r="CD39" i="18"/>
  <c r="CB39" i="18"/>
  <c r="CA39" i="18"/>
  <c r="BV39" i="18"/>
  <c r="CS39" i="18" s="1"/>
  <c r="BT39" i="18"/>
  <c r="CQ39" i="18" s="1"/>
  <c r="BR39" i="18"/>
  <c r="CO39" i="18" s="1"/>
  <c r="BQ39" i="18"/>
  <c r="CN39" i="18" s="1"/>
  <c r="AN39" i="18"/>
  <c r="AE39" i="18"/>
  <c r="AG39" i="18" s="1"/>
  <c r="CI38" i="18"/>
  <c r="CF38" i="18"/>
  <c r="CD38" i="18"/>
  <c r="CA38" i="18"/>
  <c r="BV38" i="18"/>
  <c r="CS38" i="18" s="1"/>
  <c r="BT38" i="18"/>
  <c r="CQ38" i="18" s="1"/>
  <c r="BQ38" i="18"/>
  <c r="CN38" i="18" s="1"/>
  <c r="AN38" i="18"/>
  <c r="AE38" i="18"/>
  <c r="AG38" i="18" s="1"/>
  <c r="CI37" i="18"/>
  <c r="CF37" i="18"/>
  <c r="CD37" i="18"/>
  <c r="CC37" i="18"/>
  <c r="BV37" i="18"/>
  <c r="BT37" i="18"/>
  <c r="BS37" i="18"/>
  <c r="AN37" i="18"/>
  <c r="AE37" i="18"/>
  <c r="CK36" i="18"/>
  <c r="AM36" i="18"/>
  <c r="AK36" i="18"/>
  <c r="AK153" i="18" s="1"/>
  <c r="AJ36" i="18"/>
  <c r="AJ153" i="18" s="1"/>
  <c r="AI36" i="18"/>
  <c r="AH36" i="18"/>
  <c r="AF36" i="18"/>
  <c r="AD36" i="18"/>
  <c r="AC36" i="18"/>
  <c r="AB36" i="18"/>
  <c r="AA36" i="18"/>
  <c r="AA153" i="18" s="1"/>
  <c r="CI35" i="18"/>
  <c r="CF35" i="18"/>
  <c r="CD35" i="18"/>
  <c r="CC35" i="18"/>
  <c r="CA35" i="18"/>
  <c r="BV35" i="18"/>
  <c r="CS35" i="18" s="1"/>
  <c r="BT35" i="18"/>
  <c r="CQ35" i="18" s="1"/>
  <c r="BS35" i="18"/>
  <c r="CP35" i="18" s="1"/>
  <c r="BR35" i="18"/>
  <c r="CO35" i="18" s="1"/>
  <c r="BQ35" i="18"/>
  <c r="CN35" i="18" s="1"/>
  <c r="AN35" i="18"/>
  <c r="AE35" i="18"/>
  <c r="AG35" i="18" s="1"/>
  <c r="CI34" i="18"/>
  <c r="CF34" i="18"/>
  <c r="CD34" i="18"/>
  <c r="CC34" i="18"/>
  <c r="CA34" i="18"/>
  <c r="BV34" i="18"/>
  <c r="CS34" i="18" s="1"/>
  <c r="BT34" i="18"/>
  <c r="CQ34" i="18" s="1"/>
  <c r="BS34" i="18"/>
  <c r="CP34" i="18" s="1"/>
  <c r="BQ34" i="18"/>
  <c r="CN34" i="18" s="1"/>
  <c r="AN34" i="18"/>
  <c r="AE34" i="18"/>
  <c r="AG34" i="18" s="1"/>
  <c r="CI33" i="18"/>
  <c r="CF33" i="18"/>
  <c r="CD33" i="18"/>
  <c r="CC33" i="18"/>
  <c r="CA33" i="18"/>
  <c r="BV33" i="18"/>
  <c r="CS33" i="18" s="1"/>
  <c r="BT33" i="18"/>
  <c r="CQ33" i="18" s="1"/>
  <c r="BS33" i="18"/>
  <c r="CP33" i="18" s="1"/>
  <c r="BQ33" i="18"/>
  <c r="CN33" i="18" s="1"/>
  <c r="AE33" i="18"/>
  <c r="AG33" i="18" s="1"/>
  <c r="CI32" i="18"/>
  <c r="CF32" i="18"/>
  <c r="CD32" i="18"/>
  <c r="CC32" i="18"/>
  <c r="CA32" i="18"/>
  <c r="BV32" i="18"/>
  <c r="CS32" i="18" s="1"/>
  <c r="BT32" i="18"/>
  <c r="CQ32" i="18" s="1"/>
  <c r="BS32" i="18"/>
  <c r="CP32" i="18" s="1"/>
  <c r="BQ32" i="18"/>
  <c r="CN32" i="18" s="1"/>
  <c r="AE32" i="18"/>
  <c r="AG32" i="18" s="1"/>
  <c r="CI31" i="18"/>
  <c r="CF31" i="18"/>
  <c r="CD31" i="18"/>
  <c r="CC31" i="18"/>
  <c r="CA31" i="18"/>
  <c r="BV31" i="18"/>
  <c r="CS31" i="18" s="1"/>
  <c r="BT31" i="18"/>
  <c r="CQ31" i="18" s="1"/>
  <c r="BS31" i="18"/>
  <c r="CP31" i="18" s="1"/>
  <c r="BR31" i="18"/>
  <c r="CO31" i="18" s="1"/>
  <c r="BQ31" i="18"/>
  <c r="CN31" i="18" s="1"/>
  <c r="AN31" i="18"/>
  <c r="AE31" i="18"/>
  <c r="AG31" i="18" s="1"/>
  <c r="CI30" i="18"/>
  <c r="CF30" i="18"/>
  <c r="CD30" i="18"/>
  <c r="CC30" i="18"/>
  <c r="CA30" i="18"/>
  <c r="BV30" i="18"/>
  <c r="CS30" i="18" s="1"/>
  <c r="BT30" i="18"/>
  <c r="CQ30" i="18" s="1"/>
  <c r="BS30" i="18"/>
  <c r="CP30" i="18" s="1"/>
  <c r="BQ30" i="18"/>
  <c r="CN30" i="18" s="1"/>
  <c r="AN30" i="18"/>
  <c r="AE30" i="18"/>
  <c r="AG30" i="18" s="1"/>
  <c r="CI29" i="18"/>
  <c r="CH29" i="18"/>
  <c r="CF29" i="18"/>
  <c r="CD29" i="18"/>
  <c r="CC29" i="18"/>
  <c r="CB29" i="18"/>
  <c r="CA29" i="18"/>
  <c r="BV29" i="18"/>
  <c r="CS29" i="18" s="1"/>
  <c r="BS29" i="18"/>
  <c r="CP29" i="18" s="1"/>
  <c r="BR29" i="18"/>
  <c r="CO29" i="18" s="1"/>
  <c r="BQ29" i="18"/>
  <c r="CN29" i="18" s="1"/>
  <c r="AN29" i="18"/>
  <c r="AE29" i="18"/>
  <c r="AG29" i="18" s="1"/>
  <c r="CI28" i="18"/>
  <c r="CH28" i="18"/>
  <c r="CF28" i="18"/>
  <c r="CD28" i="18"/>
  <c r="CC28" i="18"/>
  <c r="CB28" i="18"/>
  <c r="CA28" i="18"/>
  <c r="BV28" i="18"/>
  <c r="CS28" i="18" s="1"/>
  <c r="BT28" i="18"/>
  <c r="CQ28" i="18" s="1"/>
  <c r="BS28" i="18"/>
  <c r="CP28" i="18" s="1"/>
  <c r="BR28" i="18"/>
  <c r="CO28" i="18" s="1"/>
  <c r="BQ28" i="18"/>
  <c r="CN28" i="18" s="1"/>
  <c r="AN28" i="18"/>
  <c r="AE28" i="18"/>
  <c r="AG28" i="18" s="1"/>
  <c r="CI27" i="18"/>
  <c r="CF27" i="18"/>
  <c r="CD27" i="18"/>
  <c r="CC27" i="18"/>
  <c r="CA27" i="18"/>
  <c r="BV27" i="18"/>
  <c r="CS27" i="18" s="1"/>
  <c r="BT27" i="18"/>
  <c r="CQ27" i="18" s="1"/>
  <c r="BS27" i="18"/>
  <c r="CP27" i="18" s="1"/>
  <c r="BQ27" i="18"/>
  <c r="CN27" i="18" s="1"/>
  <c r="AN27" i="18"/>
  <c r="AE27" i="18"/>
  <c r="AG27" i="18" s="1"/>
  <c r="CI26" i="18"/>
  <c r="CF26" i="18"/>
  <c r="CD26" i="18"/>
  <c r="CC26" i="18"/>
  <c r="CB26" i="18"/>
  <c r="CA26" i="18"/>
  <c r="BV26" i="18"/>
  <c r="CS26" i="18" s="1"/>
  <c r="BT26" i="18"/>
  <c r="CQ26" i="18" s="1"/>
  <c r="BS26" i="18"/>
  <c r="CP26" i="18" s="1"/>
  <c r="BQ26" i="18"/>
  <c r="CN26" i="18" s="1"/>
  <c r="AN26" i="18"/>
  <c r="AE26" i="18"/>
  <c r="AG26" i="18" s="1"/>
  <c r="CI25" i="18"/>
  <c r="CF25" i="18"/>
  <c r="CD25" i="18"/>
  <c r="CC25" i="18"/>
  <c r="CA25" i="18"/>
  <c r="BV25" i="18"/>
  <c r="CS25" i="18" s="1"/>
  <c r="BT25" i="18"/>
  <c r="CQ25" i="18" s="1"/>
  <c r="BS25" i="18"/>
  <c r="CP25" i="18" s="1"/>
  <c r="BQ25" i="18"/>
  <c r="CN25" i="18" s="1"/>
  <c r="AN25" i="18"/>
  <c r="AE25" i="18"/>
  <c r="AG25" i="18" s="1"/>
  <c r="CI24" i="18"/>
  <c r="CH24" i="18"/>
  <c r="CF24" i="18"/>
  <c r="CD24" i="18"/>
  <c r="CC24" i="18"/>
  <c r="CB24" i="18"/>
  <c r="CA24" i="18"/>
  <c r="BV24" i="18"/>
  <c r="CS24" i="18" s="1"/>
  <c r="BT24" i="18"/>
  <c r="CQ24" i="18" s="1"/>
  <c r="BS24" i="18"/>
  <c r="CP24" i="18" s="1"/>
  <c r="BR24" i="18"/>
  <c r="CO24" i="18" s="1"/>
  <c r="BQ24" i="18"/>
  <c r="CN24" i="18" s="1"/>
  <c r="AN24" i="18"/>
  <c r="AE24" i="18"/>
  <c r="AG24" i="18" s="1"/>
  <c r="CI23" i="18"/>
  <c r="CF23" i="18"/>
  <c r="CD23" i="18"/>
  <c r="CC23" i="18"/>
  <c r="CA23" i="18"/>
  <c r="BV23" i="18"/>
  <c r="CS23" i="18" s="1"/>
  <c r="BT23" i="18"/>
  <c r="CQ23" i="18" s="1"/>
  <c r="BS23" i="18"/>
  <c r="CP23" i="18" s="1"/>
  <c r="BR23" i="18"/>
  <c r="CO23" i="18" s="1"/>
  <c r="BQ23" i="18"/>
  <c r="CN23" i="18" s="1"/>
  <c r="AN23" i="18"/>
  <c r="AE23" i="18"/>
  <c r="AG23" i="18" s="1"/>
  <c r="CI22" i="18"/>
  <c r="CF22" i="18"/>
  <c r="CC22" i="18"/>
  <c r="CB22" i="18"/>
  <c r="CA22" i="18"/>
  <c r="BV22" i="18"/>
  <c r="CS22" i="18" s="1"/>
  <c r="BS22" i="18"/>
  <c r="CP22" i="18" s="1"/>
  <c r="BR22" i="18"/>
  <c r="CO22" i="18" s="1"/>
  <c r="BQ22" i="18"/>
  <c r="CN22" i="18" s="1"/>
  <c r="AN22" i="18"/>
  <c r="AE22" i="18"/>
  <c r="AG22" i="18" s="1"/>
  <c r="CI21" i="18"/>
  <c r="CD21" i="18"/>
  <c r="CC21" i="18"/>
  <c r="CB21" i="18"/>
  <c r="CA21" i="18"/>
  <c r="BT21" i="18"/>
  <c r="CQ21" i="18" s="1"/>
  <c r="BS21" i="18"/>
  <c r="CP21" i="18" s="1"/>
  <c r="BR21" i="18"/>
  <c r="CO21" i="18" s="1"/>
  <c r="BQ21" i="18"/>
  <c r="CN21" i="18" s="1"/>
  <c r="AN21" i="18"/>
  <c r="CI20" i="18"/>
  <c r="CF20" i="18"/>
  <c r="CD20" i="18"/>
  <c r="CB20" i="18"/>
  <c r="CA20" i="18"/>
  <c r="BV20" i="18"/>
  <c r="CS20" i="18" s="1"/>
  <c r="BT20" i="18"/>
  <c r="CQ20" i="18" s="1"/>
  <c r="BR20" i="18"/>
  <c r="CO20" i="18" s="1"/>
  <c r="BQ20" i="18"/>
  <c r="CN20" i="18" s="1"/>
  <c r="AN20" i="18"/>
  <c r="AE20" i="18"/>
  <c r="AG20" i="18" s="1"/>
  <c r="CI19" i="18"/>
  <c r="CF19" i="18"/>
  <c r="CC19" i="18"/>
  <c r="CB19" i="18"/>
  <c r="CA19" i="18"/>
  <c r="BV19" i="18"/>
  <c r="CS19" i="18" s="1"/>
  <c r="BS19" i="18"/>
  <c r="CP19" i="18" s="1"/>
  <c r="BR19" i="18"/>
  <c r="CO19" i="18" s="1"/>
  <c r="BQ19" i="18"/>
  <c r="CN19" i="18" s="1"/>
  <c r="AN19" i="18"/>
  <c r="AE19" i="18"/>
  <c r="AG19" i="18" s="1"/>
  <c r="CI18" i="18"/>
  <c r="CF18" i="18"/>
  <c r="CB18" i="18"/>
  <c r="CA18" i="18"/>
  <c r="BV18" i="18"/>
  <c r="CS18" i="18" s="1"/>
  <c r="BT18" i="18"/>
  <c r="CQ18" i="18" s="1"/>
  <c r="BQ18" i="18"/>
  <c r="CN18" i="18" s="1"/>
  <c r="AN18" i="18"/>
  <c r="AE18" i="18"/>
  <c r="AG18" i="18" s="1"/>
  <c r="CI17" i="18"/>
  <c r="CF17" i="18"/>
  <c r="BV17" i="18"/>
  <c r="CS17" i="18" s="1"/>
  <c r="AN17" i="18"/>
  <c r="AE17" i="18"/>
  <c r="AG17" i="18" s="1"/>
  <c r="CI16" i="18"/>
  <c r="CF16" i="18"/>
  <c r="CC16" i="18"/>
  <c r="CB16" i="18"/>
  <c r="CA16" i="18"/>
  <c r="BV16" i="18"/>
  <c r="CS16" i="18" s="1"/>
  <c r="BS16" i="18"/>
  <c r="CP16" i="18" s="1"/>
  <c r="BR16" i="18"/>
  <c r="CO16" i="18" s="1"/>
  <c r="BQ16" i="18"/>
  <c r="CN16" i="18" s="1"/>
  <c r="AN16" i="18"/>
  <c r="AE16" i="18"/>
  <c r="AG16" i="18" s="1"/>
  <c r="CI15" i="18"/>
  <c r="CF15" i="18"/>
  <c r="CC15" i="18"/>
  <c r="CB15" i="18"/>
  <c r="CA15" i="18"/>
  <c r="BV15" i="18"/>
  <c r="CS15" i="18" s="1"/>
  <c r="BS15" i="18"/>
  <c r="CP15" i="18" s="1"/>
  <c r="BR15" i="18"/>
  <c r="CO15" i="18" s="1"/>
  <c r="BQ15" i="18"/>
  <c r="CN15" i="18" s="1"/>
  <c r="AN15" i="18"/>
  <c r="AE15" i="18"/>
  <c r="AG15" i="18" s="1"/>
  <c r="CI14" i="18"/>
  <c r="CF14" i="18"/>
  <c r="CC14" i="18"/>
  <c r="CB14" i="18"/>
  <c r="CA14" i="18"/>
  <c r="BV14" i="18"/>
  <c r="CS14" i="18" s="1"/>
  <c r="BS14" i="18"/>
  <c r="CP14" i="18" s="1"/>
  <c r="BR14" i="18"/>
  <c r="CO14" i="18" s="1"/>
  <c r="BQ14" i="18"/>
  <c r="CN14" i="18" s="1"/>
  <c r="AN14" i="18"/>
  <c r="AE14" i="18"/>
  <c r="AG14" i="18" s="1"/>
  <c r="CI13" i="18"/>
  <c r="CF13" i="18"/>
  <c r="CD13" i="18"/>
  <c r="CB13" i="18"/>
  <c r="CA13" i="18"/>
  <c r="BV13" i="18"/>
  <c r="CS13" i="18" s="1"/>
  <c r="BT13" i="18"/>
  <c r="CQ13" i="18" s="1"/>
  <c r="BR13" i="18"/>
  <c r="CO13" i="18" s="1"/>
  <c r="BQ13" i="18"/>
  <c r="CN13" i="18" s="1"/>
  <c r="AN13" i="18"/>
  <c r="AE13" i="18"/>
  <c r="AG13" i="18" s="1"/>
  <c r="CI12" i="18"/>
  <c r="CH12" i="18"/>
  <c r="CF12" i="18"/>
  <c r="CD12" i="18"/>
  <c r="CC12" i="18"/>
  <c r="CB12" i="18"/>
  <c r="CA12" i="18"/>
  <c r="BV12" i="18"/>
  <c r="CS12" i="18" s="1"/>
  <c r="BT12" i="18"/>
  <c r="CQ12" i="18" s="1"/>
  <c r="BS12" i="18"/>
  <c r="CP12" i="18" s="1"/>
  <c r="BR12" i="18"/>
  <c r="CO12" i="18" s="1"/>
  <c r="BQ12" i="18"/>
  <c r="CN12" i="18" s="1"/>
  <c r="AN12" i="18"/>
  <c r="AE12" i="18"/>
  <c r="AG12" i="18" s="1"/>
  <c r="CI11" i="18"/>
  <c r="CH11" i="18"/>
  <c r="CF11" i="18"/>
  <c r="CD11" i="18"/>
  <c r="CC11" i="18"/>
  <c r="CB11" i="18"/>
  <c r="CA11" i="18"/>
  <c r="BV11" i="18"/>
  <c r="CS11" i="18" s="1"/>
  <c r="BT11" i="18"/>
  <c r="CQ11" i="18" s="1"/>
  <c r="BS11" i="18"/>
  <c r="CP11" i="18" s="1"/>
  <c r="BR11" i="18"/>
  <c r="CO11" i="18" s="1"/>
  <c r="BQ11" i="18"/>
  <c r="CN11" i="18" s="1"/>
  <c r="AN11" i="18"/>
  <c r="AE11" i="18"/>
  <c r="AG11" i="18" s="1"/>
  <c r="CI10" i="18"/>
  <c r="CF10" i="18"/>
  <c r="CD10" i="18"/>
  <c r="CB10" i="18"/>
  <c r="CA10" i="18"/>
  <c r="BV10" i="18"/>
  <c r="CS10" i="18" s="1"/>
  <c r="BT10" i="18"/>
  <c r="CQ10" i="18" s="1"/>
  <c r="CO10" i="18"/>
  <c r="BQ10" i="18"/>
  <c r="CN10" i="18" s="1"/>
  <c r="AN10" i="18"/>
  <c r="AE10" i="18"/>
  <c r="AG10" i="18" s="1"/>
  <c r="CI9" i="18"/>
  <c r="CF9" i="18"/>
  <c r="CB9" i="18"/>
  <c r="CA9" i="18"/>
  <c r="BV9" i="18"/>
  <c r="CS9" i="18" s="1"/>
  <c r="BR9" i="18"/>
  <c r="CO9" i="18" s="1"/>
  <c r="BQ9" i="18"/>
  <c r="CN9" i="18" s="1"/>
  <c r="AN9" i="18"/>
  <c r="AE9" i="18"/>
  <c r="AG9" i="18" s="1"/>
  <c r="CI8" i="18"/>
  <c r="CF8" i="18"/>
  <c r="CD8" i="18"/>
  <c r="CA8" i="18"/>
  <c r="BV8" i="18"/>
  <c r="CS8" i="18" s="1"/>
  <c r="BT8" i="18"/>
  <c r="CQ8" i="18" s="1"/>
  <c r="BQ8" i="18"/>
  <c r="CN8" i="18" s="1"/>
  <c r="AN8" i="18"/>
  <c r="AE8" i="18"/>
  <c r="AG8" i="18" s="1"/>
  <c r="CI7" i="18"/>
  <c r="CF7" i="18"/>
  <c r="CD7" i="18"/>
  <c r="CC7" i="18"/>
  <c r="BV7" i="18"/>
  <c r="CS7" i="18" s="1"/>
  <c r="BT7" i="18"/>
  <c r="CQ7" i="18" s="1"/>
  <c r="BS7" i="18"/>
  <c r="CP7" i="18" s="1"/>
  <c r="AN7" i="18"/>
  <c r="AE7" i="18"/>
  <c r="AG7" i="18" s="1"/>
  <c r="CI6" i="18"/>
  <c r="CH6" i="18"/>
  <c r="CF6" i="18"/>
  <c r="CD6" i="18"/>
  <c r="CC6" i="18"/>
  <c r="CB6" i="18"/>
  <c r="CA6" i="18"/>
  <c r="BV6" i="18"/>
  <c r="CS6" i="18" s="1"/>
  <c r="BT6" i="18"/>
  <c r="CQ6" i="18" s="1"/>
  <c r="BS6" i="18"/>
  <c r="CP6" i="18" s="1"/>
  <c r="BR6" i="18"/>
  <c r="CO6" i="18" s="1"/>
  <c r="BQ6" i="18"/>
  <c r="CN6" i="18" s="1"/>
  <c r="AN6" i="18"/>
  <c r="AE6" i="18"/>
  <c r="AG6" i="18" s="1"/>
  <c r="CI5" i="18"/>
  <c r="CF5" i="18"/>
  <c r="CB5" i="18"/>
  <c r="CA5" i="18"/>
  <c r="BV5" i="18"/>
  <c r="CS5" i="18" s="1"/>
  <c r="BR5" i="18"/>
  <c r="CO5" i="18" s="1"/>
  <c r="BQ5" i="18"/>
  <c r="CN5" i="18" s="1"/>
  <c r="AN5" i="18"/>
  <c r="AE5" i="18"/>
  <c r="AG5" i="18" s="1"/>
  <c r="CI4" i="18"/>
  <c r="CC4" i="18"/>
  <c r="CA4" i="18"/>
  <c r="BS4" i="18"/>
  <c r="CP4" i="18" s="1"/>
  <c r="BQ4" i="18"/>
  <c r="CN4" i="18" s="1"/>
  <c r="AN4" i="18"/>
  <c r="AE4" i="18"/>
  <c r="AG4" i="18" s="1"/>
  <c r="CI3" i="18"/>
  <c r="CF3" i="18"/>
  <c r="CD3" i="18"/>
  <c r="BV3" i="18"/>
  <c r="BT3" i="18"/>
  <c r="AN3" i="18"/>
  <c r="AE3" i="18"/>
  <c r="AG3" i="18" s="1"/>
  <c r="AH153" i="18" l="1"/>
  <c r="BR32" i="18"/>
  <c r="CO32" i="18" s="1"/>
  <c r="BS108" i="18"/>
  <c r="CP108" i="18" s="1"/>
  <c r="CE28" i="21"/>
  <c r="BR92" i="18"/>
  <c r="CO92" i="18" s="1"/>
  <c r="CB140" i="18"/>
  <c r="BV114" i="18"/>
  <c r="CS114" i="18" s="1"/>
  <c r="CB123" i="18"/>
  <c r="CB23" i="18"/>
  <c r="CE23" i="18" s="1"/>
  <c r="CG23" i="18" s="1"/>
  <c r="CB102" i="18"/>
  <c r="BR26" i="18"/>
  <c r="CO26" i="18" s="1"/>
  <c r="CB34" i="18"/>
  <c r="CC113" i="18"/>
  <c r="CE113" i="18" s="1"/>
  <c r="CG113" i="18" s="1"/>
  <c r="BR89" i="18"/>
  <c r="CO89" i="18" s="1"/>
  <c r="BR105" i="18"/>
  <c r="CO105" i="18" s="1"/>
  <c r="CB25" i="21"/>
  <c r="BS20" i="18"/>
  <c r="CP20" i="18" s="1"/>
  <c r="CB99" i="18"/>
  <c r="CE99" i="18" s="1"/>
  <c r="CG99" i="18" s="1"/>
  <c r="CC95" i="18"/>
  <c r="CE95" i="18" s="1"/>
  <c r="CG95" i="18" s="1"/>
  <c r="CB103" i="18"/>
  <c r="CE103" i="18" s="1"/>
  <c r="CG103" i="18" s="1"/>
  <c r="CB104" i="18"/>
  <c r="CE104" i="18" s="1"/>
  <c r="CG104" i="18" s="1"/>
  <c r="BT29" i="18"/>
  <c r="CQ29" i="18" s="1"/>
  <c r="BR118" i="18"/>
  <c r="CO118" i="18" s="1"/>
  <c r="BR142" i="18"/>
  <c r="CO142" i="18" s="1"/>
  <c r="CB33" i="18"/>
  <c r="CE33" i="18" s="1"/>
  <c r="CG33" i="18" s="1"/>
  <c r="CF96" i="18"/>
  <c r="BT22" i="18"/>
  <c r="CQ22" i="18" s="1"/>
  <c r="CC117" i="18"/>
  <c r="CB90" i="18"/>
  <c r="CB91" i="18"/>
  <c r="CE91" i="18" s="1"/>
  <c r="CG91" i="18" s="1"/>
  <c r="CB98" i="18"/>
  <c r="BS101" i="18"/>
  <c r="CP101" i="18" s="1"/>
  <c r="CB150" i="18"/>
  <c r="CE150" i="18" s="1"/>
  <c r="CG150" i="18" s="1"/>
  <c r="BR26" i="21"/>
  <c r="CO26" i="21" s="1"/>
  <c r="CE138" i="21"/>
  <c r="CG138" i="21" s="1"/>
  <c r="BR107" i="18"/>
  <c r="CO107" i="18" s="1"/>
  <c r="BU111" i="21"/>
  <c r="BX111" i="21" s="1"/>
  <c r="BR141" i="18"/>
  <c r="CO141" i="18" s="1"/>
  <c r="CB30" i="18"/>
  <c r="CB112" i="18"/>
  <c r="CB27" i="18"/>
  <c r="CB115" i="18"/>
  <c r="BR124" i="18"/>
  <c r="CO124" i="18" s="1"/>
  <c r="BT93" i="18"/>
  <c r="CQ93" i="18" s="1"/>
  <c r="BS95" i="18"/>
  <c r="CP95" i="18" s="1"/>
  <c r="CC120" i="18"/>
  <c r="CE120" i="18" s="1"/>
  <c r="CG120" i="18" s="1"/>
  <c r="CB124" i="18"/>
  <c r="CE124" i="18" s="1"/>
  <c r="CG124" i="18" s="1"/>
  <c r="BV97" i="18"/>
  <c r="CS97" i="18" s="1"/>
  <c r="CB125" i="18"/>
  <c r="CE125" i="18" s="1"/>
  <c r="CG125" i="18" s="1"/>
  <c r="BR25" i="18"/>
  <c r="CO25" i="18" s="1"/>
  <c r="CB31" i="18"/>
  <c r="CE31" i="18" s="1"/>
  <c r="CG31" i="18" s="1"/>
  <c r="CC20" i="18"/>
  <c r="BR27" i="18"/>
  <c r="CO27" i="18" s="1"/>
  <c r="BR102" i="18"/>
  <c r="CO102" i="18" s="1"/>
  <c r="CF122" i="18"/>
  <c r="CB142" i="18"/>
  <c r="BV21" i="18"/>
  <c r="CS21" i="18" s="1"/>
  <c r="BR103" i="18"/>
  <c r="CO103" i="18" s="1"/>
  <c r="CF109" i="18"/>
  <c r="CB88" i="18"/>
  <c r="CE88" i="18" s="1"/>
  <c r="CG88" i="18" s="1"/>
  <c r="CF21" i="18"/>
  <c r="BR33" i="18"/>
  <c r="CO33" i="18" s="1"/>
  <c r="BR88" i="18"/>
  <c r="CO88" i="18" s="1"/>
  <c r="BV116" i="18"/>
  <c r="CS116" i="18" s="1"/>
  <c r="CE91" i="21"/>
  <c r="CG91" i="21" s="1"/>
  <c r="CB143" i="18"/>
  <c r="CE143" i="18" s="1"/>
  <c r="CG143" i="18" s="1"/>
  <c r="BR150" i="18"/>
  <c r="CO150" i="18" s="1"/>
  <c r="CG28" i="21"/>
  <c r="BR32" i="21"/>
  <c r="CO32" i="21" s="1"/>
  <c r="BR88" i="21"/>
  <c r="CO88" i="21" s="1"/>
  <c r="BV97" i="21"/>
  <c r="CS97" i="21" s="1"/>
  <c r="BR103" i="21"/>
  <c r="CO103" i="21" s="1"/>
  <c r="CE111" i="21"/>
  <c r="CG111" i="21" s="1"/>
  <c r="CE119" i="21"/>
  <c r="CG119" i="21" s="1"/>
  <c r="BR150" i="21"/>
  <c r="CO150" i="21" s="1"/>
  <c r="BD19" i="20"/>
  <c r="BD31" i="20"/>
  <c r="BD43" i="20"/>
  <c r="BD55" i="20"/>
  <c r="BU21" i="21"/>
  <c r="BW21" i="21" s="1"/>
  <c r="CD22" i="21"/>
  <c r="CE97" i="21"/>
  <c r="CG97" i="21" s="1"/>
  <c r="CC101" i="21"/>
  <c r="CE101" i="21" s="1"/>
  <c r="CG101" i="21" s="1"/>
  <c r="CE102" i="21"/>
  <c r="CG102" i="21" s="1"/>
  <c r="BS108" i="21"/>
  <c r="CP108" i="21" s="1"/>
  <c r="CE115" i="21"/>
  <c r="CG115" i="21" s="1"/>
  <c r="CE123" i="21"/>
  <c r="CG123" i="21" s="1"/>
  <c r="BD33" i="20"/>
  <c r="BD45" i="20"/>
  <c r="BD57" i="20"/>
  <c r="CE23" i="21"/>
  <c r="CG23" i="21" s="1"/>
  <c r="BT29" i="21"/>
  <c r="CQ29" i="21" s="1"/>
  <c r="BR33" i="21"/>
  <c r="CO33" i="21" s="1"/>
  <c r="CE87" i="21"/>
  <c r="CG87" i="21" s="1"/>
  <c r="BR89" i="21"/>
  <c r="CO89" i="21" s="1"/>
  <c r="BT93" i="21"/>
  <c r="CQ93" i="21" s="1"/>
  <c r="BR99" i="21"/>
  <c r="CO99" i="21" s="1"/>
  <c r="CB107" i="21"/>
  <c r="CE107" i="21" s="1"/>
  <c r="CG107" i="21" s="1"/>
  <c r="CN113" i="21"/>
  <c r="BU121" i="21"/>
  <c r="BX121" i="21" s="1"/>
  <c r="CN121" i="21"/>
  <c r="BT139" i="21"/>
  <c r="CQ139" i="21" s="1"/>
  <c r="CB141" i="21"/>
  <c r="CE141" i="21" s="1"/>
  <c r="CG141" i="21" s="1"/>
  <c r="BV104" i="18"/>
  <c r="CS104" i="18" s="1"/>
  <c r="BR140" i="18"/>
  <c r="CO140" i="18" s="1"/>
  <c r="BD17" i="20"/>
  <c r="BD29" i="20"/>
  <c r="BD41" i="20"/>
  <c r="BD53" i="20"/>
  <c r="CE26" i="21"/>
  <c r="CG26" i="21" s="1"/>
  <c r="CB35" i="21"/>
  <c r="CE35" i="21" s="1"/>
  <c r="CG35" i="21" s="1"/>
  <c r="AH153" i="21"/>
  <c r="CB92" i="21"/>
  <c r="CE92" i="21" s="1"/>
  <c r="CG92" i="21" s="1"/>
  <c r="BV116" i="21"/>
  <c r="CS116" i="21" s="1"/>
  <c r="CN140" i="21"/>
  <c r="CE20" i="21"/>
  <c r="CG20" i="21" s="1"/>
  <c r="CE29" i="21"/>
  <c r="CG29" i="21" s="1"/>
  <c r="CN34" i="21"/>
  <c r="CE103" i="21"/>
  <c r="CG103" i="21" s="1"/>
  <c r="BR105" i="21"/>
  <c r="CO105" i="21" s="1"/>
  <c r="BS113" i="21"/>
  <c r="CP113" i="21" s="1"/>
  <c r="CE116" i="21"/>
  <c r="CE124" i="21"/>
  <c r="CG124" i="21" s="1"/>
  <c r="BR140" i="21"/>
  <c r="CO140" i="21" s="1"/>
  <c r="BD15" i="20"/>
  <c r="BD27" i="20"/>
  <c r="BD39" i="20"/>
  <c r="BD51" i="20"/>
  <c r="BD63" i="20"/>
  <c r="CN25" i="21"/>
  <c r="CB32" i="21"/>
  <c r="CE32" i="21" s="1"/>
  <c r="CG32" i="21" s="1"/>
  <c r="BR34" i="21"/>
  <c r="CO34" i="21" s="1"/>
  <c r="BR90" i="21"/>
  <c r="CO90" i="21" s="1"/>
  <c r="BV104" i="21"/>
  <c r="CS104" i="21" s="1"/>
  <c r="BV109" i="21"/>
  <c r="CS109" i="21" s="1"/>
  <c r="CE120" i="21"/>
  <c r="CG120" i="21" s="1"/>
  <c r="BR143" i="21"/>
  <c r="CO143" i="21" s="1"/>
  <c r="CB150" i="21"/>
  <c r="CE150" i="21" s="1"/>
  <c r="CG150" i="21" s="1"/>
  <c r="AL151" i="21"/>
  <c r="AN151" i="21" s="1"/>
  <c r="CK153" i="18"/>
  <c r="CE21" i="21"/>
  <c r="CG21" i="21" s="1"/>
  <c r="CE24" i="21"/>
  <c r="CG24" i="21" s="1"/>
  <c r="BR25" i="21"/>
  <c r="CO25" i="21" s="1"/>
  <c r="CE33" i="21"/>
  <c r="CG33" i="21" s="1"/>
  <c r="AK153" i="21"/>
  <c r="CE89" i="21"/>
  <c r="CG89" i="21" s="1"/>
  <c r="CE94" i="21"/>
  <c r="CG94" i="21" s="1"/>
  <c r="BS95" i="21"/>
  <c r="CP95" i="21" s="1"/>
  <c r="CE99" i="21"/>
  <c r="CG99" i="21" s="1"/>
  <c r="CC108" i="21"/>
  <c r="CE108" i="21" s="1"/>
  <c r="CG108" i="21" s="1"/>
  <c r="CE109" i="21"/>
  <c r="CG109" i="21" s="1"/>
  <c r="BV117" i="21"/>
  <c r="CS117" i="21" s="1"/>
  <c r="BR118" i="21"/>
  <c r="CO118" i="21" s="1"/>
  <c r="BD13" i="20"/>
  <c r="BD25" i="20"/>
  <c r="BD37" i="20"/>
  <c r="BD49" i="20"/>
  <c r="BD61" i="20"/>
  <c r="CE27" i="21"/>
  <c r="CG27" i="21" s="1"/>
  <c r="CN31" i="21"/>
  <c r="BR91" i="21"/>
  <c r="CO91" i="21" s="1"/>
  <c r="CD93" i="21"/>
  <c r="CE93" i="21" s="1"/>
  <c r="CG93" i="21" s="1"/>
  <c r="CN111" i="21"/>
  <c r="CN119" i="21"/>
  <c r="CD139" i="21"/>
  <c r="CE139" i="21" s="1"/>
  <c r="CG139" i="21" s="1"/>
  <c r="BU20" i="21"/>
  <c r="BX20" i="21" s="1"/>
  <c r="BT22" i="21"/>
  <c r="CQ22" i="21" s="1"/>
  <c r="CE30" i="21"/>
  <c r="CG30" i="21" s="1"/>
  <c r="BR31" i="21"/>
  <c r="CO31" i="21" s="1"/>
  <c r="BS101" i="21"/>
  <c r="CP101" i="21" s="1"/>
  <c r="CE105" i="21"/>
  <c r="CG105" i="21" s="1"/>
  <c r="CF116" i="21"/>
  <c r="BR119" i="21"/>
  <c r="CO119" i="21" s="1"/>
  <c r="CE137" i="21"/>
  <c r="CG137" i="21" s="1"/>
  <c r="BD21" i="20"/>
  <c r="BD11" i="20"/>
  <c r="BD23" i="20"/>
  <c r="BD35" i="20"/>
  <c r="BD47" i="20"/>
  <c r="BD59" i="20"/>
  <c r="CN23" i="21"/>
  <c r="BW86" i="21"/>
  <c r="CE95" i="21"/>
  <c r="CG95" i="21" s="1"/>
  <c r="CE100" i="21"/>
  <c r="CG100" i="21" s="1"/>
  <c r="BR102" i="21"/>
  <c r="CO102" i="21" s="1"/>
  <c r="BR107" i="21"/>
  <c r="CO107" i="21" s="1"/>
  <c r="BR115" i="21"/>
  <c r="CO115" i="21" s="1"/>
  <c r="BR123" i="21"/>
  <c r="CO123" i="21" s="1"/>
  <c r="BR141" i="21"/>
  <c r="CO141" i="21" s="1"/>
  <c r="BS87" i="18"/>
  <c r="CP87" i="18" s="1"/>
  <c r="BR123" i="18"/>
  <c r="CO123" i="18" s="1"/>
  <c r="CE22" i="21"/>
  <c r="CG22" i="21" s="1"/>
  <c r="BR23" i="21"/>
  <c r="CO23" i="21" s="1"/>
  <c r="CE25" i="21"/>
  <c r="CG25" i="21" s="1"/>
  <c r="BR35" i="21"/>
  <c r="CO35" i="21" s="1"/>
  <c r="AN126" i="21"/>
  <c r="BR92" i="21"/>
  <c r="CO92" i="21" s="1"/>
  <c r="BV96" i="21"/>
  <c r="CS96" i="21" s="1"/>
  <c r="BV114" i="21"/>
  <c r="CS114" i="21" s="1"/>
  <c r="BV122" i="21"/>
  <c r="CS122" i="21" s="1"/>
  <c r="CE97" i="18"/>
  <c r="CG97" i="18" s="1"/>
  <c r="AC153" i="18"/>
  <c r="AD153" i="18"/>
  <c r="BS65" i="21"/>
  <c r="CP65" i="21" s="1"/>
  <c r="CB44" i="21"/>
  <c r="CB63" i="21"/>
  <c r="BT85" i="21"/>
  <c r="CQ85" i="21" s="1"/>
  <c r="BR59" i="21"/>
  <c r="CO59" i="21" s="1"/>
  <c r="CC131" i="21"/>
  <c r="CD17" i="21"/>
  <c r="BT71" i="18"/>
  <c r="CQ71" i="18" s="1"/>
  <c r="CB58" i="21"/>
  <c r="CE58" i="21" s="1"/>
  <c r="CG58" i="21" s="1"/>
  <c r="BR67" i="21"/>
  <c r="CO67" i="21" s="1"/>
  <c r="CC62" i="18"/>
  <c r="BS60" i="21"/>
  <c r="CP60" i="21" s="1"/>
  <c r="CD41" i="21"/>
  <c r="CC128" i="21"/>
  <c r="BT127" i="18"/>
  <c r="CQ127" i="18" s="1"/>
  <c r="CQ144" i="18" s="1"/>
  <c r="BS66" i="21"/>
  <c r="CP66" i="21" s="1"/>
  <c r="BS9" i="21"/>
  <c r="CP9" i="21" s="1"/>
  <c r="BT16" i="18"/>
  <c r="CQ16" i="18" s="1"/>
  <c r="BT19" i="18"/>
  <c r="CQ19" i="18" s="1"/>
  <c r="CC65" i="21"/>
  <c r="BQ49" i="18"/>
  <c r="CN49" i="18" s="1"/>
  <c r="CB43" i="21"/>
  <c r="BS56" i="21"/>
  <c r="CP56" i="21" s="1"/>
  <c r="CD85" i="21"/>
  <c r="CE85" i="21" s="1"/>
  <c r="CG85" i="21" s="1"/>
  <c r="CD42" i="21"/>
  <c r="CE42" i="21" s="1"/>
  <c r="CG42" i="21" s="1"/>
  <c r="CB59" i="21"/>
  <c r="CD15" i="21"/>
  <c r="CE15" i="21" s="1"/>
  <c r="CG15" i="21" s="1"/>
  <c r="CF4" i="18"/>
  <c r="BT54" i="21"/>
  <c r="CQ54" i="21" s="1"/>
  <c r="CD14" i="21"/>
  <c r="CE14" i="21" s="1"/>
  <c r="CG14" i="21" s="1"/>
  <c r="BS63" i="18"/>
  <c r="CP63" i="18" s="1"/>
  <c r="BQ132" i="21"/>
  <c r="CN132" i="21" s="1"/>
  <c r="BT14" i="18"/>
  <c r="CQ14" i="18" s="1"/>
  <c r="BS18" i="21"/>
  <c r="CP18" i="21" s="1"/>
  <c r="CB54" i="21"/>
  <c r="CC57" i="21"/>
  <c r="CB38" i="21"/>
  <c r="BR40" i="21"/>
  <c r="CO40" i="21" s="1"/>
  <c r="BR4" i="18"/>
  <c r="CO4" i="18" s="1"/>
  <c r="BR65" i="21"/>
  <c r="CO65" i="21" s="1"/>
  <c r="BT64" i="21"/>
  <c r="CQ64" i="21" s="1"/>
  <c r="BS52" i="21"/>
  <c r="CP52" i="21" s="1"/>
  <c r="CB67" i="21"/>
  <c r="CE67" i="21" s="1"/>
  <c r="CG67" i="21" s="1"/>
  <c r="BQ53" i="21"/>
  <c r="CN53" i="21" s="1"/>
  <c r="BV75" i="21"/>
  <c r="CS75" i="21" s="1"/>
  <c r="CC60" i="21"/>
  <c r="BR82" i="21"/>
  <c r="CO82" i="21" s="1"/>
  <c r="CD127" i="21"/>
  <c r="BT59" i="21"/>
  <c r="CQ59" i="21" s="1"/>
  <c r="CB64" i="21"/>
  <c r="CC9" i="21"/>
  <c r="CD16" i="21"/>
  <c r="CE16" i="21" s="1"/>
  <c r="CG16" i="21" s="1"/>
  <c r="BQ3" i="18"/>
  <c r="CN3" i="18" s="1"/>
  <c r="CD19" i="21"/>
  <c r="BT78" i="21"/>
  <c r="CQ78" i="21" s="1"/>
  <c r="CC56" i="21"/>
  <c r="BR62" i="18"/>
  <c r="CO62" i="18" s="1"/>
  <c r="BS39" i="18"/>
  <c r="CP39" i="18" s="1"/>
  <c r="CD75" i="21"/>
  <c r="CE75" i="21" s="1"/>
  <c r="CD76" i="21"/>
  <c r="CE76" i="21" s="1"/>
  <c r="CG76" i="21" s="1"/>
  <c r="BQ7" i="21"/>
  <c r="CN7" i="21" s="1"/>
  <c r="CA17" i="21"/>
  <c r="BS17" i="18"/>
  <c r="CP17" i="18" s="1"/>
  <c r="CC55" i="21"/>
  <c r="CC63" i="21"/>
  <c r="BT60" i="21"/>
  <c r="CQ60" i="21" s="1"/>
  <c r="CB41" i="21"/>
  <c r="BT132" i="21"/>
  <c r="CQ132" i="21" s="1"/>
  <c r="CA132" i="21"/>
  <c r="BS127" i="21"/>
  <c r="BT147" i="21"/>
  <c r="CQ147" i="21" s="1"/>
  <c r="CC59" i="21"/>
  <c r="BT9" i="18"/>
  <c r="CQ9" i="18" s="1"/>
  <c r="CB4" i="21"/>
  <c r="BT77" i="21"/>
  <c r="CQ77" i="21" s="1"/>
  <c r="BS149" i="21"/>
  <c r="CP149" i="21" s="1"/>
  <c r="CD59" i="18"/>
  <c r="CC13" i="21"/>
  <c r="CE13" i="21" s="1"/>
  <c r="CG13" i="21" s="1"/>
  <c r="CA3" i="21"/>
  <c r="BS5" i="21"/>
  <c r="CP5" i="21" s="1"/>
  <c r="BS49" i="21"/>
  <c r="CP49" i="21" s="1"/>
  <c r="BR44" i="21"/>
  <c r="CO44" i="21" s="1"/>
  <c r="CD78" i="21"/>
  <c r="CE78" i="21" s="1"/>
  <c r="CG78" i="21" s="1"/>
  <c r="CB62" i="21"/>
  <c r="BR63" i="21"/>
  <c r="CO63" i="21" s="1"/>
  <c r="CC39" i="21"/>
  <c r="CE39" i="21" s="1"/>
  <c r="CG39" i="21" s="1"/>
  <c r="BQ41" i="21"/>
  <c r="CN41" i="21" s="1"/>
  <c r="BS129" i="21"/>
  <c r="CP129" i="21" s="1"/>
  <c r="CA7" i="18"/>
  <c r="BV4" i="21"/>
  <c r="CS4" i="21" s="1"/>
  <c r="CC17" i="21"/>
  <c r="BR54" i="21"/>
  <c r="CO54" i="21" s="1"/>
  <c r="BS57" i="18"/>
  <c r="CP57" i="18" s="1"/>
  <c r="BR64" i="21"/>
  <c r="CO64" i="21" s="1"/>
  <c r="CB53" i="21"/>
  <c r="BT75" i="21"/>
  <c r="CQ75" i="21" s="1"/>
  <c r="BT76" i="21"/>
  <c r="CQ76" i="21" s="1"/>
  <c r="CD60" i="21"/>
  <c r="BR38" i="21"/>
  <c r="CO38" i="21" s="1"/>
  <c r="CD132" i="21"/>
  <c r="BS131" i="18"/>
  <c r="CP131" i="18" s="1"/>
  <c r="CC127" i="21"/>
  <c r="CE127" i="21" s="1"/>
  <c r="CD147" i="18"/>
  <c r="CD151" i="18" s="1"/>
  <c r="BS59" i="18"/>
  <c r="CP59" i="18" s="1"/>
  <c r="CD9" i="18"/>
  <c r="CD18" i="21"/>
  <c r="BT17" i="21"/>
  <c r="CQ17" i="21" s="1"/>
  <c r="CD77" i="21"/>
  <c r="CE77" i="21" s="1"/>
  <c r="CG77" i="21" s="1"/>
  <c r="BR58" i="18"/>
  <c r="CO58" i="18" s="1"/>
  <c r="BS62" i="21"/>
  <c r="CP62" i="21" s="1"/>
  <c r="BT41" i="21"/>
  <c r="CQ41" i="21" s="1"/>
  <c r="BS128" i="18"/>
  <c r="CP128" i="18" s="1"/>
  <c r="AF153" i="18"/>
  <c r="CE24" i="18"/>
  <c r="CG24" i="18" s="1"/>
  <c r="AI153" i="18"/>
  <c r="CE122" i="18"/>
  <c r="AN144" i="18"/>
  <c r="CT133" i="18"/>
  <c r="CE106" i="18"/>
  <c r="CG106" i="18" s="1"/>
  <c r="CE27" i="18"/>
  <c r="CG27" i="18" s="1"/>
  <c r="AM153" i="18"/>
  <c r="CT130" i="18"/>
  <c r="AE126" i="18"/>
  <c r="AL151" i="18"/>
  <c r="AN151" i="18" s="1"/>
  <c r="CE29" i="18"/>
  <c r="CG29" i="18" s="1"/>
  <c r="AN126" i="18"/>
  <c r="CE89" i="18"/>
  <c r="CG89" i="18" s="1"/>
  <c r="AB153" i="18"/>
  <c r="CE21" i="18"/>
  <c r="CE112" i="18"/>
  <c r="CG112" i="18" s="1"/>
  <c r="AE144" i="18"/>
  <c r="BW86" i="18"/>
  <c r="CE109" i="18"/>
  <c r="CE100" i="18"/>
  <c r="CG100" i="18" s="1"/>
  <c r="CE117" i="18"/>
  <c r="CG117" i="18" s="1"/>
  <c r="CD48" i="21"/>
  <c r="BR53" i="18"/>
  <c r="CO53" i="18" s="1"/>
  <c r="BT48" i="21"/>
  <c r="CQ48" i="21" s="1"/>
  <c r="CP10" i="18"/>
  <c r="CC10" i="18"/>
  <c r="CE10" i="18" s="1"/>
  <c r="CG10" i="18" s="1"/>
  <c r="CC39" i="18"/>
  <c r="CE39" i="18" s="1"/>
  <c r="CG39" i="18" s="1"/>
  <c r="CB64" i="18"/>
  <c r="CC55" i="18"/>
  <c r="BT41" i="18"/>
  <c r="CQ41" i="18" s="1"/>
  <c r="CB59" i="18"/>
  <c r="BT14" i="21"/>
  <c r="CQ14" i="21" s="1"/>
  <c r="CD18" i="18"/>
  <c r="CC8" i="21"/>
  <c r="CC54" i="18"/>
  <c r="BT55" i="18"/>
  <c r="CQ55" i="18" s="1"/>
  <c r="CD73" i="18"/>
  <c r="CE73" i="18" s="1"/>
  <c r="CG73" i="18" s="1"/>
  <c r="CC38" i="18"/>
  <c r="BS41" i="18"/>
  <c r="CP41" i="18" s="1"/>
  <c r="CD14" i="18"/>
  <c r="CE14" i="18" s="1"/>
  <c r="CG14" i="18" s="1"/>
  <c r="BQ53" i="18"/>
  <c r="CN53" i="18" s="1"/>
  <c r="CB63" i="18"/>
  <c r="CC43" i="18"/>
  <c r="BS5" i="18"/>
  <c r="CP5" i="18" s="1"/>
  <c r="BS9" i="18"/>
  <c r="CP9" i="18" s="1"/>
  <c r="CB67" i="18"/>
  <c r="CE67" i="18" s="1"/>
  <c r="CG67" i="18" s="1"/>
  <c r="CD78" i="18"/>
  <c r="CE78" i="18" s="1"/>
  <c r="CG78" i="18" s="1"/>
  <c r="BR8" i="18"/>
  <c r="CO8" i="18" s="1"/>
  <c r="CD5" i="18"/>
  <c r="BR17" i="18"/>
  <c r="CO17" i="18" s="1"/>
  <c r="CC50" i="18"/>
  <c r="BT70" i="18"/>
  <c r="CQ70" i="18" s="1"/>
  <c r="BS48" i="18"/>
  <c r="CP48" i="18" s="1"/>
  <c r="BT72" i="18"/>
  <c r="CQ72" i="18" s="1"/>
  <c r="CC41" i="18"/>
  <c r="CF4" i="21"/>
  <c r="CF36" i="21" s="1"/>
  <c r="CF151" i="21"/>
  <c r="BS66" i="18"/>
  <c r="CP66" i="18" s="1"/>
  <c r="CD76" i="18"/>
  <c r="CE76" i="18" s="1"/>
  <c r="CG76" i="18" s="1"/>
  <c r="CB128" i="18"/>
  <c r="CB146" i="18"/>
  <c r="CD83" i="18"/>
  <c r="CE83" i="18" s="1"/>
  <c r="CG83" i="18" s="1"/>
  <c r="BQ7" i="18"/>
  <c r="CN7" i="18" s="1"/>
  <c r="BR40" i="18"/>
  <c r="CO40" i="18" s="1"/>
  <c r="CB54" i="18"/>
  <c r="CC57" i="18"/>
  <c r="BR65" i="18"/>
  <c r="CO65" i="18" s="1"/>
  <c r="BV75" i="18"/>
  <c r="CS75" i="18" s="1"/>
  <c r="CD75" i="18"/>
  <c r="CE75" i="18" s="1"/>
  <c r="CC8" i="18"/>
  <c r="CD41" i="18"/>
  <c r="CD42" i="18"/>
  <c r="CE42" i="18" s="1"/>
  <c r="CG42" i="18" s="1"/>
  <c r="BT60" i="18"/>
  <c r="CQ60" i="18" s="1"/>
  <c r="CD60" i="18"/>
  <c r="BT132" i="18"/>
  <c r="CQ132" i="18" s="1"/>
  <c r="BT75" i="18"/>
  <c r="CQ75" i="18" s="1"/>
  <c r="BT76" i="18"/>
  <c r="CQ76" i="18" s="1"/>
  <c r="CC56" i="18"/>
  <c r="CD132" i="18"/>
  <c r="CD17" i="18"/>
  <c r="BR54" i="18"/>
  <c r="CO54" i="18" s="1"/>
  <c r="CD77" i="18"/>
  <c r="CE77" i="18" s="1"/>
  <c r="CG77" i="18" s="1"/>
  <c r="BS59" i="21"/>
  <c r="CP59" i="21" s="1"/>
  <c r="CD147" i="21"/>
  <c r="CD151" i="21" s="1"/>
  <c r="BV4" i="18"/>
  <c r="CS4" i="18" s="1"/>
  <c r="CB53" i="18"/>
  <c r="BS60" i="18"/>
  <c r="CP60" i="18" s="1"/>
  <c r="BR64" i="18"/>
  <c r="CO64" i="18" s="1"/>
  <c r="CC127" i="18"/>
  <c r="AJ16" i="19"/>
  <c r="AJ20" i="19"/>
  <c r="AJ24" i="19"/>
  <c r="BR3" i="21"/>
  <c r="CO3" i="21" s="1"/>
  <c r="AJ37" i="19"/>
  <c r="CD5" i="21"/>
  <c r="AJ45" i="19"/>
  <c r="CD4" i="21"/>
  <c r="CC54" i="21"/>
  <c r="AJ65" i="19"/>
  <c r="AJ69" i="19"/>
  <c r="CA49" i="18"/>
  <c r="AJ77" i="19"/>
  <c r="AJ81" i="19"/>
  <c r="AJ89" i="19"/>
  <c r="AJ93" i="19"/>
  <c r="AJ97" i="19"/>
  <c r="AJ117" i="19"/>
  <c r="AJ121" i="19"/>
  <c r="BR48" i="18"/>
  <c r="CO48" i="18" s="1"/>
  <c r="AJ129" i="19"/>
  <c r="AJ133" i="19"/>
  <c r="CA44" i="21"/>
  <c r="CB61" i="18"/>
  <c r="CE61" i="18" s="1"/>
  <c r="CG61" i="18" s="1"/>
  <c r="BT84" i="18"/>
  <c r="CQ84" i="18" s="1"/>
  <c r="CC38" i="21"/>
  <c r="BT83" i="18"/>
  <c r="CQ83" i="18" s="1"/>
  <c r="BT134" i="18"/>
  <c r="CQ134" i="18" s="1"/>
  <c r="CC132" i="18"/>
  <c r="CA131" i="18"/>
  <c r="CB145" i="18"/>
  <c r="CE145" i="18" s="1"/>
  <c r="CG145" i="18" s="1"/>
  <c r="BR62" i="21"/>
  <c r="CO62" i="21" s="1"/>
  <c r="CC62" i="21"/>
  <c r="CC128" i="18"/>
  <c r="BT53" i="21"/>
  <c r="CQ53" i="21" s="1"/>
  <c r="BR146" i="21"/>
  <c r="CO146" i="21" s="1"/>
  <c r="BS39" i="21"/>
  <c r="CP39" i="21" s="1"/>
  <c r="CB4" i="18"/>
  <c r="CD16" i="18"/>
  <c r="CE16" i="18" s="1"/>
  <c r="CG16" i="18" s="1"/>
  <c r="CC17" i="18"/>
  <c r="CD19" i="18"/>
  <c r="CE19" i="18" s="1"/>
  <c r="CG19" i="18" s="1"/>
  <c r="BR38" i="18"/>
  <c r="CO38" i="18" s="1"/>
  <c r="CB58" i="18"/>
  <c r="CE58" i="18" s="1"/>
  <c r="CG58" i="18" s="1"/>
  <c r="BR67" i="18"/>
  <c r="CO67" i="18" s="1"/>
  <c r="BT78" i="18"/>
  <c r="CQ78" i="18" s="1"/>
  <c r="BR8" i="21"/>
  <c r="CO8" i="21" s="1"/>
  <c r="BS3" i="18"/>
  <c r="CB17" i="18"/>
  <c r="CD79" i="21"/>
  <c r="CE79" i="21" s="1"/>
  <c r="CG79" i="21" s="1"/>
  <c r="CC50" i="21"/>
  <c r="BS48" i="21"/>
  <c r="CP48" i="21" s="1"/>
  <c r="BT72" i="21"/>
  <c r="CQ72" i="21" s="1"/>
  <c r="BQ37" i="21"/>
  <c r="CN37" i="21" s="1"/>
  <c r="CC41" i="21"/>
  <c r="CD83" i="21"/>
  <c r="CE83" i="21" s="1"/>
  <c r="CG83" i="21" s="1"/>
  <c r="CC149" i="21"/>
  <c r="CC149" i="18"/>
  <c r="BS128" i="21"/>
  <c r="CP128" i="21" s="1"/>
  <c r="CD15" i="18"/>
  <c r="CE15" i="18" s="1"/>
  <c r="CG15" i="18" s="1"/>
  <c r="BT17" i="18"/>
  <c r="CQ17" i="18" s="1"/>
  <c r="CB43" i="18"/>
  <c r="BS50" i="18"/>
  <c r="CP50" i="18" s="1"/>
  <c r="BS56" i="18"/>
  <c r="CP56" i="18" s="1"/>
  <c r="BV71" i="18"/>
  <c r="CS71" i="18" s="1"/>
  <c r="BT79" i="18"/>
  <c r="CQ79" i="18" s="1"/>
  <c r="CA132" i="18"/>
  <c r="BT147" i="18"/>
  <c r="CQ147" i="18" s="1"/>
  <c r="CA17" i="18"/>
  <c r="CD4" i="18"/>
  <c r="CC13" i="18"/>
  <c r="CE13" i="18" s="1"/>
  <c r="CG13" i="18" s="1"/>
  <c r="CB41" i="18"/>
  <c r="CD48" i="18"/>
  <c r="BS62" i="18"/>
  <c r="CP62" i="18" s="1"/>
  <c r="CC63" i="18"/>
  <c r="CD85" i="18"/>
  <c r="CE85" i="18" s="1"/>
  <c r="CG85" i="18" s="1"/>
  <c r="BS127" i="18"/>
  <c r="BR7" i="21"/>
  <c r="CO7" i="21" s="1"/>
  <c r="CB3" i="18"/>
  <c r="CD55" i="18"/>
  <c r="CD55" i="21"/>
  <c r="CE55" i="21" s="1"/>
  <c r="CG55" i="21" s="1"/>
  <c r="BV71" i="21"/>
  <c r="CS71" i="21" s="1"/>
  <c r="CB51" i="21"/>
  <c r="BS51" i="21"/>
  <c r="CP51" i="21" s="1"/>
  <c r="CD47" i="21"/>
  <c r="BR47" i="21"/>
  <c r="CO47" i="21" s="1"/>
  <c r="CB52" i="18"/>
  <c r="CD53" i="21"/>
  <c r="BQ45" i="18"/>
  <c r="CN45" i="18" s="1"/>
  <c r="CB45" i="21"/>
  <c r="BS43" i="18"/>
  <c r="CP43" i="18" s="1"/>
  <c r="BT84" i="21"/>
  <c r="CQ84" i="21" s="1"/>
  <c r="BT136" i="21"/>
  <c r="CQ136" i="21" s="1"/>
  <c r="BT136" i="18"/>
  <c r="CQ136" i="18" s="1"/>
  <c r="CB128" i="21"/>
  <c r="BS146" i="21"/>
  <c r="CP146" i="21" s="1"/>
  <c r="BS146" i="18"/>
  <c r="CP146" i="18" s="1"/>
  <c r="BR149" i="21"/>
  <c r="CO149" i="21" s="1"/>
  <c r="BR149" i="18"/>
  <c r="CO149" i="18" s="1"/>
  <c r="BR148" i="21"/>
  <c r="CO148" i="21" s="1"/>
  <c r="BR148" i="18"/>
  <c r="CO148" i="18" s="1"/>
  <c r="CE19" i="21"/>
  <c r="CG19" i="21" s="1"/>
  <c r="AJ21" i="19"/>
  <c r="AJ25" i="19"/>
  <c r="AJ30" i="19"/>
  <c r="AJ34" i="19"/>
  <c r="CC3" i="18"/>
  <c r="AJ38" i="19"/>
  <c r="CB3" i="21"/>
  <c r="AJ42" i="19"/>
  <c r="AJ46" i="19"/>
  <c r="AJ50" i="19"/>
  <c r="AJ54" i="19"/>
  <c r="AJ66" i="19"/>
  <c r="BR57" i="21"/>
  <c r="CO57" i="21" s="1"/>
  <c r="CB57" i="18"/>
  <c r="AJ74" i="19"/>
  <c r="AJ78" i="19"/>
  <c r="BT69" i="21"/>
  <c r="CQ69" i="21" s="1"/>
  <c r="CD69" i="18"/>
  <c r="CE69" i="18" s="1"/>
  <c r="CG69" i="18" s="1"/>
  <c r="AJ86" i="19"/>
  <c r="BR50" i="21"/>
  <c r="CO50" i="21" s="1"/>
  <c r="CB50" i="18"/>
  <c r="BT74" i="21"/>
  <c r="CQ74" i="21" s="1"/>
  <c r="CD74" i="18"/>
  <c r="CE74" i="18" s="1"/>
  <c r="CG74" i="18" s="1"/>
  <c r="AJ98" i="19"/>
  <c r="CD70" i="18"/>
  <c r="CE70" i="18" s="1"/>
  <c r="CG70" i="18" s="1"/>
  <c r="AJ106" i="19"/>
  <c r="AJ118" i="19"/>
  <c r="AJ126" i="19"/>
  <c r="CB48" i="18"/>
  <c r="AJ134" i="19"/>
  <c r="AJ138" i="19"/>
  <c r="CA44" i="18"/>
  <c r="AJ142" i="19"/>
  <c r="AJ146" i="19"/>
  <c r="AJ150" i="19"/>
  <c r="AJ154" i="19"/>
  <c r="CB46" i="18"/>
  <c r="AJ170" i="19"/>
  <c r="CA46" i="18"/>
  <c r="AJ174" i="19"/>
  <c r="CA45" i="18"/>
  <c r="AJ186" i="19"/>
  <c r="AJ190" i="19"/>
  <c r="AJ194" i="19"/>
  <c r="AJ202" i="19"/>
  <c r="BT68" i="21"/>
  <c r="CQ68" i="21" s="1"/>
  <c r="CD68" i="18"/>
  <c r="CE68" i="18" s="1"/>
  <c r="CG68" i="18" s="1"/>
  <c r="AJ210" i="19"/>
  <c r="BR56" i="21"/>
  <c r="CO56" i="21" s="1"/>
  <c r="CB56" i="18"/>
  <c r="AJ222" i="19"/>
  <c r="AJ234" i="19"/>
  <c r="CB37" i="18"/>
  <c r="AJ238" i="19"/>
  <c r="AJ246" i="19"/>
  <c r="BT81" i="21"/>
  <c r="CQ81" i="21" s="1"/>
  <c r="CD81" i="18"/>
  <c r="CE81" i="18" s="1"/>
  <c r="CG81" i="18" s="1"/>
  <c r="CA80" i="18"/>
  <c r="CE80" i="18" s="1"/>
  <c r="CG80" i="18" s="1"/>
  <c r="AJ262" i="19"/>
  <c r="AJ266" i="19"/>
  <c r="AJ270" i="19"/>
  <c r="AJ274" i="19"/>
  <c r="AJ282" i="19"/>
  <c r="CD134" i="18"/>
  <c r="CE134" i="18" s="1"/>
  <c r="CG134" i="18" s="1"/>
  <c r="BS132" i="21"/>
  <c r="CP132" i="21" s="1"/>
  <c r="CB132" i="18"/>
  <c r="AJ298" i="19"/>
  <c r="AJ306" i="19"/>
  <c r="CB61" i="21"/>
  <c r="CE61" i="21" s="1"/>
  <c r="CG61" i="21" s="1"/>
  <c r="BS41" i="21"/>
  <c r="CP41" i="21" s="1"/>
  <c r="BT83" i="21"/>
  <c r="CQ83" i="21" s="1"/>
  <c r="CA131" i="21"/>
  <c r="CB145" i="21"/>
  <c r="CE145" i="21" s="1"/>
  <c r="CG145" i="21" s="1"/>
  <c r="CC5" i="18"/>
  <c r="CC5" i="21"/>
  <c r="CC18" i="18"/>
  <c r="CC18" i="21"/>
  <c r="CD64" i="18"/>
  <c r="CD64" i="21"/>
  <c r="CC47" i="18"/>
  <c r="CC47" i="21"/>
  <c r="CB47" i="18"/>
  <c r="CB47" i="21"/>
  <c r="AJ198" i="19"/>
  <c r="BR45" i="21"/>
  <c r="CO45" i="21" s="1"/>
  <c r="CF75" i="18"/>
  <c r="CF75" i="21"/>
  <c r="CD84" i="18"/>
  <c r="CE84" i="18" s="1"/>
  <c r="CG84" i="18" s="1"/>
  <c r="CD84" i="21"/>
  <c r="CE84" i="21" s="1"/>
  <c r="CG84" i="21" s="1"/>
  <c r="AJ230" i="19"/>
  <c r="BR37" i="21"/>
  <c r="CO37" i="21" s="1"/>
  <c r="CA37" i="18"/>
  <c r="CA37" i="21"/>
  <c r="AJ242" i="19"/>
  <c r="BS38" i="21"/>
  <c r="CP38" i="21" s="1"/>
  <c r="CB40" i="18"/>
  <c r="CE40" i="18" s="1"/>
  <c r="CG40" i="18" s="1"/>
  <c r="CB40" i="21"/>
  <c r="CE40" i="21" s="1"/>
  <c r="CG40" i="21" s="1"/>
  <c r="CA41" i="18"/>
  <c r="CA41" i="21"/>
  <c r="AJ250" i="19"/>
  <c r="BT42" i="21"/>
  <c r="CQ42" i="21" s="1"/>
  <c r="CB82" i="18"/>
  <c r="CE82" i="18" s="1"/>
  <c r="CG82" i="18" s="1"/>
  <c r="CB82" i="21"/>
  <c r="CE82" i="21" s="1"/>
  <c r="CG82" i="21" s="1"/>
  <c r="CB131" i="18"/>
  <c r="CB131" i="21"/>
  <c r="CD136" i="18"/>
  <c r="CE136" i="18" s="1"/>
  <c r="CG136" i="18" s="1"/>
  <c r="CD136" i="21"/>
  <c r="CE136" i="21" s="1"/>
  <c r="CG136" i="21" s="1"/>
  <c r="CC129" i="18"/>
  <c r="CE129" i="18" s="1"/>
  <c r="CG129" i="18" s="1"/>
  <c r="CC129" i="21"/>
  <c r="BQ17" i="21"/>
  <c r="CN17" i="21" s="1"/>
  <c r="CB46" i="21"/>
  <c r="BS63" i="21"/>
  <c r="CP63" i="21" s="1"/>
  <c r="BS55" i="18"/>
  <c r="CP55" i="18" s="1"/>
  <c r="BS47" i="21"/>
  <c r="CP47" i="21" s="1"/>
  <c r="CD134" i="21"/>
  <c r="CC3" i="21"/>
  <c r="BR3" i="18"/>
  <c r="CA3" i="18"/>
  <c r="CC9" i="18"/>
  <c r="BS18" i="18"/>
  <c r="CP18" i="18" s="1"/>
  <c r="BR44" i="18"/>
  <c r="CO44" i="18" s="1"/>
  <c r="CB44" i="18"/>
  <c r="CB45" i="18"/>
  <c r="CD47" i="18"/>
  <c r="BS49" i="18"/>
  <c r="CP49" i="18" s="1"/>
  <c r="BT54" i="18"/>
  <c r="CQ54" i="18" s="1"/>
  <c r="BT64" i="18"/>
  <c r="CQ64" i="18" s="1"/>
  <c r="CD79" i="18"/>
  <c r="CE79" i="18" s="1"/>
  <c r="CG79" i="18" s="1"/>
  <c r="BR82" i="18"/>
  <c r="CO82" i="18" s="1"/>
  <c r="BS129" i="18"/>
  <c r="CP129" i="18" s="1"/>
  <c r="AJ15" i="19"/>
  <c r="BT9" i="21"/>
  <c r="CQ9" i="21" s="1"/>
  <c r="AJ19" i="19"/>
  <c r="AJ23" i="19"/>
  <c r="AJ32" i="19"/>
  <c r="AJ36" i="19"/>
  <c r="AJ40" i="19"/>
  <c r="BQ3" i="21"/>
  <c r="CN3" i="21" s="1"/>
  <c r="BR17" i="21"/>
  <c r="CO17" i="21" s="1"/>
  <c r="CD73" i="21"/>
  <c r="CE73" i="21" s="1"/>
  <c r="CG73" i="21" s="1"/>
  <c r="CD9" i="21"/>
  <c r="BS10" i="21"/>
  <c r="CP10" i="21" s="1"/>
  <c r="CE11" i="21"/>
  <c r="CG11" i="21" s="1"/>
  <c r="BR18" i="21"/>
  <c r="CO18" i="21" s="1"/>
  <c r="BR41" i="21"/>
  <c r="CO41" i="21" s="1"/>
  <c r="CA45" i="21"/>
  <c r="AJ17" i="19"/>
  <c r="BS13" i="21"/>
  <c r="CP13" i="21" s="1"/>
  <c r="CB7" i="18"/>
  <c r="CB7" i="21"/>
  <c r="CB8" i="18"/>
  <c r="CB8" i="21"/>
  <c r="CB65" i="18"/>
  <c r="CB65" i="21"/>
  <c r="CE65" i="21" s="1"/>
  <c r="CG65" i="21" s="1"/>
  <c r="CD54" i="18"/>
  <c r="CD54" i="21"/>
  <c r="CD71" i="18"/>
  <c r="CE71" i="18" s="1"/>
  <c r="CG71" i="18" s="1"/>
  <c r="CD71" i="21"/>
  <c r="CE71" i="21" s="1"/>
  <c r="CG71" i="21" s="1"/>
  <c r="CB49" i="18"/>
  <c r="CB49" i="21"/>
  <c r="CC49" i="18"/>
  <c r="CC49" i="21"/>
  <c r="CC51" i="18"/>
  <c r="CC51" i="21"/>
  <c r="AJ102" i="19"/>
  <c r="BT70" i="21"/>
  <c r="CQ70" i="21" s="1"/>
  <c r="CC48" i="18"/>
  <c r="CC48" i="21"/>
  <c r="AJ130" i="19"/>
  <c r="BR52" i="21"/>
  <c r="CO52" i="21" s="1"/>
  <c r="CC52" i="18"/>
  <c r="CC52" i="21"/>
  <c r="CD72" i="18"/>
  <c r="CE72" i="18" s="1"/>
  <c r="CG72" i="18" s="1"/>
  <c r="CD72" i="21"/>
  <c r="CE72" i="21" s="1"/>
  <c r="CG72" i="21" s="1"/>
  <c r="CC66" i="18"/>
  <c r="CE66" i="18" s="1"/>
  <c r="CG66" i="18" s="1"/>
  <c r="CC66" i="21"/>
  <c r="CE66" i="21" s="1"/>
  <c r="CG66" i="21" s="1"/>
  <c r="AJ162" i="19"/>
  <c r="BQ46" i="21"/>
  <c r="CN46" i="21" s="1"/>
  <c r="CA53" i="18"/>
  <c r="CA53" i="21"/>
  <c r="AJ182" i="19"/>
  <c r="BV45" i="21"/>
  <c r="CS45" i="21" s="1"/>
  <c r="AJ214" i="19"/>
  <c r="BR43" i="21"/>
  <c r="CO43" i="21" s="1"/>
  <c r="CC146" i="18"/>
  <c r="CC146" i="21"/>
  <c r="CB149" i="18"/>
  <c r="CB149" i="21"/>
  <c r="CB148" i="18"/>
  <c r="CE148" i="18" s="1"/>
  <c r="CG148" i="18" s="1"/>
  <c r="CB148" i="21"/>
  <c r="CE148" i="21" s="1"/>
  <c r="CG148" i="21" s="1"/>
  <c r="BS3" i="21"/>
  <c r="CP3" i="21" s="1"/>
  <c r="BT15" i="21"/>
  <c r="CQ15" i="21" s="1"/>
  <c r="BS55" i="21"/>
  <c r="CP55" i="21" s="1"/>
  <c r="CD59" i="21"/>
  <c r="BT4" i="18"/>
  <c r="CQ4" i="18" s="1"/>
  <c r="CE11" i="18"/>
  <c r="CG11" i="18" s="1"/>
  <c r="BV45" i="18"/>
  <c r="CS45" i="18" s="1"/>
  <c r="CB17" i="21"/>
  <c r="BR46" i="21"/>
  <c r="CO46" i="21" s="1"/>
  <c r="BQ45" i="21"/>
  <c r="CN45" i="21" s="1"/>
  <c r="CA80" i="21"/>
  <c r="CE80" i="21" s="1"/>
  <c r="CG80" i="21" s="1"/>
  <c r="CB132" i="21"/>
  <c r="BR131" i="21"/>
  <c r="CO131" i="21" s="1"/>
  <c r="CI36" i="21"/>
  <c r="BR4" i="21"/>
  <c r="CO4" i="21" s="1"/>
  <c r="CA7" i="21"/>
  <c r="BT16" i="21"/>
  <c r="CQ16" i="21" s="1"/>
  <c r="CB48" i="21"/>
  <c r="BQ37" i="18"/>
  <c r="CN37" i="18" s="1"/>
  <c r="CI126" i="18"/>
  <c r="CB38" i="18"/>
  <c r="BQ41" i="18"/>
  <c r="CN41" i="18" s="1"/>
  <c r="BR47" i="18"/>
  <c r="CO47" i="18" s="1"/>
  <c r="BS51" i="18"/>
  <c r="CP51" i="18" s="1"/>
  <c r="CB51" i="18"/>
  <c r="BS52" i="18"/>
  <c r="CP52" i="18" s="1"/>
  <c r="CD53" i="18"/>
  <c r="BT59" i="18"/>
  <c r="CQ59" i="18" s="1"/>
  <c r="CC59" i="18"/>
  <c r="CC60" i="18"/>
  <c r="CB62" i="18"/>
  <c r="BR63" i="18"/>
  <c r="CO63" i="18" s="1"/>
  <c r="CD127" i="18"/>
  <c r="CC131" i="18"/>
  <c r="CE135" i="18"/>
  <c r="CG135" i="18" s="1"/>
  <c r="AJ29" i="19"/>
  <c r="BS8" i="21"/>
  <c r="CP8" i="21" s="1"/>
  <c r="AJ41" i="19"/>
  <c r="BT5" i="21"/>
  <c r="CQ5" i="21" s="1"/>
  <c r="AJ49" i="19"/>
  <c r="BT19" i="21"/>
  <c r="CQ19" i="21" s="1"/>
  <c r="AJ57" i="19"/>
  <c r="BS17" i="21"/>
  <c r="CP17" i="21" s="1"/>
  <c r="AJ61" i="19"/>
  <c r="BS54" i="21"/>
  <c r="CP54" i="21" s="1"/>
  <c r="CB57" i="21"/>
  <c r="AJ73" i="19"/>
  <c r="BQ49" i="21"/>
  <c r="CN49" i="21" s="1"/>
  <c r="CD69" i="21"/>
  <c r="CE69" i="21" s="1"/>
  <c r="CG69" i="21" s="1"/>
  <c r="CB50" i="21"/>
  <c r="CD74" i="21"/>
  <c r="CE74" i="21" s="1"/>
  <c r="CG74" i="21" s="1"/>
  <c r="CD70" i="21"/>
  <c r="CE70" i="21" s="1"/>
  <c r="CG70" i="21" s="1"/>
  <c r="BT73" i="21"/>
  <c r="CQ73" i="21" s="1"/>
  <c r="AJ125" i="19"/>
  <c r="BR48" i="21"/>
  <c r="CO48" i="21" s="1"/>
  <c r="CB52" i="21"/>
  <c r="AJ137" i="19"/>
  <c r="BQ44" i="21"/>
  <c r="CA46" i="21"/>
  <c r="BS43" i="21"/>
  <c r="CP43" i="21" s="1"/>
  <c r="CB37" i="21"/>
  <c r="CC132" i="21"/>
  <c r="CB146" i="21"/>
  <c r="BT4" i="21"/>
  <c r="CQ4" i="21" s="1"/>
  <c r="BR49" i="21"/>
  <c r="CO49" i="21" s="1"/>
  <c r="AJ44" i="19"/>
  <c r="AJ48" i="19"/>
  <c r="AJ52" i="19"/>
  <c r="AJ56" i="19"/>
  <c r="AJ60" i="19"/>
  <c r="AJ64" i="19"/>
  <c r="BT55" i="21"/>
  <c r="CQ55" i="21" s="1"/>
  <c r="AJ68" i="19"/>
  <c r="BT71" i="21"/>
  <c r="CQ71" i="21" s="1"/>
  <c r="AJ72" i="19"/>
  <c r="BS57" i="21"/>
  <c r="CP57" i="21" s="1"/>
  <c r="CA49" i="21"/>
  <c r="AJ76" i="19"/>
  <c r="AJ80" i="19"/>
  <c r="BT79" i="21"/>
  <c r="CQ79" i="21" s="1"/>
  <c r="AJ84" i="19"/>
  <c r="AJ88" i="19"/>
  <c r="BS50" i="21"/>
  <c r="CP50" i="21" s="1"/>
  <c r="AJ96" i="19"/>
  <c r="BR51" i="21"/>
  <c r="CO51" i="21" s="1"/>
  <c r="AJ100" i="19"/>
  <c r="AJ104" i="19"/>
  <c r="AJ108" i="19"/>
  <c r="AJ112" i="19"/>
  <c r="AJ116" i="19"/>
  <c r="AJ120" i="19"/>
  <c r="CD68" i="21"/>
  <c r="CE68" i="21" s="1"/>
  <c r="CG68" i="21" s="1"/>
  <c r="CC43" i="21"/>
  <c r="BQ80" i="21"/>
  <c r="CN80" i="21" s="1"/>
  <c r="AJ264" i="19"/>
  <c r="AJ268" i="19"/>
  <c r="AJ272" i="19"/>
  <c r="AJ276" i="19"/>
  <c r="BR80" i="21"/>
  <c r="CO80" i="21" s="1"/>
  <c r="AJ280" i="19"/>
  <c r="BT134" i="21"/>
  <c r="CQ134" i="21" s="1"/>
  <c r="AJ284" i="19"/>
  <c r="BR132" i="21"/>
  <c r="CO132" i="21" s="1"/>
  <c r="AJ288" i="19"/>
  <c r="AJ292" i="19"/>
  <c r="AJ296" i="19"/>
  <c r="AJ300" i="19"/>
  <c r="BS131" i="21"/>
  <c r="CP131" i="21" s="1"/>
  <c r="AJ304" i="19"/>
  <c r="BR128" i="21"/>
  <c r="CO128" i="21" s="1"/>
  <c r="CO144" i="21" s="1"/>
  <c r="AJ308" i="19"/>
  <c r="BT127" i="21"/>
  <c r="CQ127" i="21" s="1"/>
  <c r="CQ144" i="21" s="1"/>
  <c r="AJ312" i="19"/>
  <c r="AJ316" i="19"/>
  <c r="AJ324" i="19"/>
  <c r="CE10" i="21"/>
  <c r="CG10" i="21" s="1"/>
  <c r="CE12" i="21"/>
  <c r="CG12" i="21" s="1"/>
  <c r="BT47" i="21"/>
  <c r="CQ47" i="21" s="1"/>
  <c r="AJ141" i="19"/>
  <c r="AJ145" i="19"/>
  <c r="AJ149" i="19"/>
  <c r="AJ153" i="19"/>
  <c r="AJ157" i="19"/>
  <c r="AJ161" i="19"/>
  <c r="AJ165" i="19"/>
  <c r="AJ169" i="19"/>
  <c r="AJ173" i="19"/>
  <c r="AJ177" i="19"/>
  <c r="BR53" i="21"/>
  <c r="CO53" i="21" s="1"/>
  <c r="AJ181" i="19"/>
  <c r="AJ185" i="19"/>
  <c r="AJ189" i="19"/>
  <c r="AJ193" i="19"/>
  <c r="AJ197" i="19"/>
  <c r="AJ201" i="19"/>
  <c r="BR61" i="21"/>
  <c r="CO61" i="21" s="1"/>
  <c r="AJ205" i="19"/>
  <c r="CB56" i="21"/>
  <c r="CD81" i="21"/>
  <c r="CE81" i="21" s="1"/>
  <c r="CG81" i="21" s="1"/>
  <c r="BQ131" i="21"/>
  <c r="CN131" i="21" s="1"/>
  <c r="CP127" i="21"/>
  <c r="BR145" i="21"/>
  <c r="CO145" i="21" s="1"/>
  <c r="CE6" i="21"/>
  <c r="CG6" i="21" s="1"/>
  <c r="CN16" i="21"/>
  <c r="BU130" i="21"/>
  <c r="BW130" i="21" s="1"/>
  <c r="CN145" i="21"/>
  <c r="CN151" i="21" s="1"/>
  <c r="BQ151" i="21"/>
  <c r="BR58" i="21"/>
  <c r="CO58" i="21" s="1"/>
  <c r="CE130" i="21"/>
  <c r="CG130" i="21" s="1"/>
  <c r="CE133" i="21"/>
  <c r="CG133" i="21" s="1"/>
  <c r="BU27" i="21"/>
  <c r="BU11" i="21"/>
  <c r="CN20" i="21"/>
  <c r="CN21" i="21"/>
  <c r="CN29" i="21"/>
  <c r="CS3" i="21"/>
  <c r="CE31" i="21"/>
  <c r="CG31" i="21" s="1"/>
  <c r="CE34" i="21"/>
  <c r="CG34" i="21" s="1"/>
  <c r="AL153" i="21"/>
  <c r="AN153" i="21" s="1"/>
  <c r="AL36" i="21"/>
  <c r="AN36" i="21" s="1"/>
  <c r="CQ3" i="21"/>
  <c r="BU6" i="21"/>
  <c r="BU12" i="21"/>
  <c r="CQ37" i="21"/>
  <c r="AE153" i="21"/>
  <c r="AG153" i="21" s="1"/>
  <c r="AE36" i="21"/>
  <c r="AG36" i="21" s="1"/>
  <c r="AE126" i="21"/>
  <c r="CI126" i="21"/>
  <c r="CS37" i="21"/>
  <c r="BU125" i="21"/>
  <c r="BU24" i="21"/>
  <c r="BU28" i="21"/>
  <c r="BU30" i="21"/>
  <c r="BU35" i="21"/>
  <c r="AG37" i="21"/>
  <c r="AG126" i="21" s="1"/>
  <c r="CP37" i="21"/>
  <c r="BU40" i="21"/>
  <c r="CE90" i="21"/>
  <c r="CG90" i="21" s="1"/>
  <c r="CE98" i="21"/>
  <c r="CG98" i="21" s="1"/>
  <c r="CE106" i="21"/>
  <c r="CG106" i="21" s="1"/>
  <c r="BU110" i="21"/>
  <c r="CE88" i="21"/>
  <c r="CG88" i="21" s="1"/>
  <c r="CE96" i="21"/>
  <c r="CG96" i="21" s="1"/>
  <c r="CE104" i="21"/>
  <c r="CG104" i="21" s="1"/>
  <c r="BU117" i="21"/>
  <c r="CR86" i="21"/>
  <c r="BU88" i="21"/>
  <c r="BU90" i="21"/>
  <c r="BU92" i="21"/>
  <c r="BU94" i="21"/>
  <c r="BU96" i="21"/>
  <c r="BU98" i="21"/>
  <c r="BU100" i="21"/>
  <c r="BU104" i="21"/>
  <c r="BU106" i="21"/>
  <c r="CE112" i="21"/>
  <c r="CG112" i="21" s="1"/>
  <c r="CE113" i="21"/>
  <c r="CG113" i="21" s="1"/>
  <c r="CN115" i="21"/>
  <c r="CE118" i="21"/>
  <c r="CG118" i="21" s="1"/>
  <c r="CE121" i="21"/>
  <c r="CG121" i="21" s="1"/>
  <c r="CN123" i="21"/>
  <c r="CE110" i="21"/>
  <c r="CG110" i="21" s="1"/>
  <c r="AN144" i="21"/>
  <c r="CJ86" i="21"/>
  <c r="BU87" i="21"/>
  <c r="BU89" i="21"/>
  <c r="BU97" i="21"/>
  <c r="BU109" i="21"/>
  <c r="CN112" i="21"/>
  <c r="BU112" i="21"/>
  <c r="CE114" i="21"/>
  <c r="CG114" i="21" s="1"/>
  <c r="CE117" i="21"/>
  <c r="CG117" i="21" s="1"/>
  <c r="CE122" i="21"/>
  <c r="CG122" i="21" s="1"/>
  <c r="CE125" i="21"/>
  <c r="CG125" i="21" s="1"/>
  <c r="CI144" i="21"/>
  <c r="BV144" i="21"/>
  <c r="CF144" i="21"/>
  <c r="CQ145" i="21"/>
  <c r="BU114" i="21"/>
  <c r="BU116" i="21"/>
  <c r="BU118" i="21"/>
  <c r="BU120" i="21"/>
  <c r="BU122" i="21"/>
  <c r="BU124" i="21"/>
  <c r="AE144" i="21"/>
  <c r="CS127" i="21"/>
  <c r="CS144" i="21" s="1"/>
  <c r="BU133" i="21"/>
  <c r="CE140" i="21"/>
  <c r="CG140" i="21" s="1"/>
  <c r="CE142" i="21"/>
  <c r="CG142" i="21" s="1"/>
  <c r="AG127" i="21"/>
  <c r="AG144" i="21" s="1"/>
  <c r="CE135" i="21"/>
  <c r="CG135" i="21" s="1"/>
  <c r="BU138" i="21"/>
  <c r="CE143" i="21"/>
  <c r="CG143" i="21" s="1"/>
  <c r="CN127" i="21"/>
  <c r="CN144" i="21" s="1"/>
  <c r="BU135" i="21"/>
  <c r="BU142" i="21"/>
  <c r="CS145" i="21"/>
  <c r="CS151" i="21" s="1"/>
  <c r="BV151" i="21"/>
  <c r="AE151" i="21"/>
  <c r="AG151" i="21" s="1"/>
  <c r="CN136" i="21"/>
  <c r="CA151" i="21"/>
  <c r="CI151" i="21"/>
  <c r="BU137" i="21"/>
  <c r="BU143" i="21"/>
  <c r="CE32" i="18"/>
  <c r="CG32" i="18" s="1"/>
  <c r="CE35" i="18"/>
  <c r="CG35" i="18" s="1"/>
  <c r="CE87" i="18"/>
  <c r="CG87" i="18" s="1"/>
  <c r="BR90" i="18"/>
  <c r="CO90" i="18" s="1"/>
  <c r="CE90" i="18"/>
  <c r="CG90" i="18" s="1"/>
  <c r="CE92" i="18"/>
  <c r="CG92" i="18" s="1"/>
  <c r="BV96" i="18"/>
  <c r="CS96" i="18" s="1"/>
  <c r="BR98" i="18"/>
  <c r="CO98" i="18" s="1"/>
  <c r="CE98" i="18"/>
  <c r="CG98" i="18" s="1"/>
  <c r="CE111" i="18"/>
  <c r="CG111" i="18" s="1"/>
  <c r="BS113" i="18"/>
  <c r="CP113" i="18" s="1"/>
  <c r="CE119" i="18"/>
  <c r="CG119" i="18" s="1"/>
  <c r="BS120" i="18"/>
  <c r="CP120" i="18" s="1"/>
  <c r="CI144" i="18"/>
  <c r="CE22" i="18"/>
  <c r="CG22" i="18" s="1"/>
  <c r="CE25" i="18"/>
  <c r="CG25" i="18" s="1"/>
  <c r="CE28" i="18"/>
  <c r="CG28" i="18" s="1"/>
  <c r="BR30" i="18"/>
  <c r="CO30" i="18" s="1"/>
  <c r="CE30" i="18"/>
  <c r="CG30" i="18" s="1"/>
  <c r="CE93" i="18"/>
  <c r="CG93" i="18" s="1"/>
  <c r="CE96" i="18"/>
  <c r="CG96" i="18" s="1"/>
  <c r="CE101" i="18"/>
  <c r="CG101" i="18" s="1"/>
  <c r="CE107" i="18"/>
  <c r="CG107" i="18" s="1"/>
  <c r="BU114" i="18"/>
  <c r="BX114" i="18" s="1"/>
  <c r="CE116" i="18"/>
  <c r="CG116" i="18" s="1"/>
  <c r="CE121" i="18"/>
  <c r="CG121" i="18" s="1"/>
  <c r="CE123" i="18"/>
  <c r="CG123" i="18" s="1"/>
  <c r="CE138" i="18"/>
  <c r="CG138" i="18" s="1"/>
  <c r="CE139" i="18"/>
  <c r="CG139" i="18" s="1"/>
  <c r="CE141" i="18"/>
  <c r="CG141" i="18" s="1"/>
  <c r="BR143" i="18"/>
  <c r="CO143" i="18" s="1"/>
  <c r="CE20" i="18"/>
  <c r="CG20" i="18" s="1"/>
  <c r="CE26" i="18"/>
  <c r="CG26" i="18" s="1"/>
  <c r="CE34" i="18"/>
  <c r="CG34" i="18" s="1"/>
  <c r="BR91" i="18"/>
  <c r="CO91" i="18" s="1"/>
  <c r="CE94" i="18"/>
  <c r="CG94" i="18" s="1"/>
  <c r="CE102" i="18"/>
  <c r="CG102" i="18" s="1"/>
  <c r="CE105" i="18"/>
  <c r="CG105" i="18" s="1"/>
  <c r="CE108" i="18"/>
  <c r="CG108" i="18" s="1"/>
  <c r="CE110" i="18"/>
  <c r="CG110" i="18" s="1"/>
  <c r="BU112" i="18"/>
  <c r="BW112" i="18" s="1"/>
  <c r="CE114" i="18"/>
  <c r="CG114" i="18" s="1"/>
  <c r="CE115" i="18"/>
  <c r="CG115" i="18" s="1"/>
  <c r="BV117" i="18"/>
  <c r="CS117" i="18" s="1"/>
  <c r="CE118" i="18"/>
  <c r="CG118" i="18" s="1"/>
  <c r="BV122" i="18"/>
  <c r="CS122" i="18" s="1"/>
  <c r="CE137" i="18"/>
  <c r="CG137" i="18" s="1"/>
  <c r="CE140" i="18"/>
  <c r="CG140" i="18" s="1"/>
  <c r="CE142" i="18"/>
  <c r="CG142" i="18" s="1"/>
  <c r="AJ58" i="19"/>
  <c r="BS65" i="18"/>
  <c r="CP65" i="18" s="1"/>
  <c r="AJ90" i="19"/>
  <c r="BR50" i="18"/>
  <c r="CO50" i="18" s="1"/>
  <c r="AJ94" i="19"/>
  <c r="BT74" i="18"/>
  <c r="CQ74" i="18" s="1"/>
  <c r="AJ114" i="19"/>
  <c r="BT47" i="18"/>
  <c r="CQ47" i="18" s="1"/>
  <c r="AJ122" i="19"/>
  <c r="BT48" i="18"/>
  <c r="CQ48" i="18" s="1"/>
  <c r="AJ158" i="19"/>
  <c r="BT77" i="18"/>
  <c r="CQ77" i="18" s="1"/>
  <c r="AJ178" i="19"/>
  <c r="BT53" i="18"/>
  <c r="CQ53" i="18" s="1"/>
  <c r="AJ218" i="19"/>
  <c r="BR56" i="18"/>
  <c r="CO56" i="18" s="1"/>
  <c r="AJ286" i="19"/>
  <c r="BS132" i="18"/>
  <c r="CP132" i="18" s="1"/>
  <c r="AJ290" i="19"/>
  <c r="BR132" i="18"/>
  <c r="CO132" i="18" s="1"/>
  <c r="AJ302" i="19"/>
  <c r="BR131" i="18"/>
  <c r="CO131" i="18" s="1"/>
  <c r="AJ314" i="19"/>
  <c r="BS149" i="18"/>
  <c r="CP149" i="18" s="1"/>
  <c r="AJ322" i="19"/>
  <c r="BR59" i="18"/>
  <c r="CO59" i="18" s="1"/>
  <c r="CI36" i="18"/>
  <c r="BR7" i="18"/>
  <c r="CO7" i="18" s="1"/>
  <c r="BR45" i="18"/>
  <c r="CO45" i="18" s="1"/>
  <c r="BQ46" i="18"/>
  <c r="CN46" i="18" s="1"/>
  <c r="BR61" i="18"/>
  <c r="CO61" i="18" s="1"/>
  <c r="AJ62" i="19"/>
  <c r="BS54" i="18"/>
  <c r="CP54" i="18" s="1"/>
  <c r="AJ70" i="19"/>
  <c r="BR57" i="18"/>
  <c r="CO57" i="18" s="1"/>
  <c r="AJ82" i="19"/>
  <c r="BT69" i="18"/>
  <c r="CQ69" i="18" s="1"/>
  <c r="AJ110" i="19"/>
  <c r="BT73" i="18"/>
  <c r="CQ73" i="18" s="1"/>
  <c r="AJ166" i="19"/>
  <c r="BR46" i="18"/>
  <c r="CO46" i="18" s="1"/>
  <c r="AJ206" i="19"/>
  <c r="BT68" i="18"/>
  <c r="CQ68" i="18" s="1"/>
  <c r="AJ226" i="19"/>
  <c r="BT85" i="18"/>
  <c r="CQ85" i="18" s="1"/>
  <c r="AJ254" i="19"/>
  <c r="BT81" i="18"/>
  <c r="CQ81" i="18" s="1"/>
  <c r="AJ258" i="19"/>
  <c r="BQ80" i="18"/>
  <c r="CN80" i="18" s="1"/>
  <c r="AJ278" i="19"/>
  <c r="BR80" i="18"/>
  <c r="CO80" i="18" s="1"/>
  <c r="AJ294" i="19"/>
  <c r="BQ132" i="18"/>
  <c r="CN132" i="18" s="1"/>
  <c r="AJ310" i="19"/>
  <c r="BR146" i="18"/>
  <c r="CO146" i="18" s="1"/>
  <c r="AJ318" i="19"/>
  <c r="BR145" i="18"/>
  <c r="CO145" i="18" s="1"/>
  <c r="BS8" i="18"/>
  <c r="CP8" i="18" s="1"/>
  <c r="BT15" i="18"/>
  <c r="CQ15" i="18" s="1"/>
  <c r="BR18" i="18"/>
  <c r="CO18" i="18" s="1"/>
  <c r="BS38" i="18"/>
  <c r="CP38" i="18" s="1"/>
  <c r="BT5" i="18"/>
  <c r="CQ5" i="18" s="1"/>
  <c r="CE12" i="18"/>
  <c r="CG12" i="18" s="1"/>
  <c r="BS13" i="18"/>
  <c r="CP13" i="18" s="1"/>
  <c r="BQ17" i="18"/>
  <c r="CN17" i="18" s="1"/>
  <c r="BT42" i="18"/>
  <c r="CQ42" i="18" s="1"/>
  <c r="BR43" i="18"/>
  <c r="CO43" i="18" s="1"/>
  <c r="BQ44" i="18"/>
  <c r="CN44" i="18" s="1"/>
  <c r="BR49" i="18"/>
  <c r="CO49" i="18" s="1"/>
  <c r="BR51" i="18"/>
  <c r="CO51" i="18" s="1"/>
  <c r="BQ131" i="18"/>
  <c r="CN131" i="18" s="1"/>
  <c r="CE6" i="18"/>
  <c r="CG6" i="18" s="1"/>
  <c r="BR37" i="18"/>
  <c r="CO37" i="18" s="1"/>
  <c r="BR41" i="18"/>
  <c r="CO41" i="18" s="1"/>
  <c r="BS47" i="18"/>
  <c r="CP47" i="18" s="1"/>
  <c r="BR52" i="18"/>
  <c r="CO52" i="18" s="1"/>
  <c r="BR128" i="18"/>
  <c r="CO128" i="18" s="1"/>
  <c r="BU130" i="18"/>
  <c r="BW130" i="18" s="1"/>
  <c r="BQ151" i="18"/>
  <c r="AJ14" i="19"/>
  <c r="AJ18" i="19"/>
  <c r="AJ22" i="19"/>
  <c r="AJ26" i="19"/>
  <c r="AJ31" i="19"/>
  <c r="AJ35" i="19"/>
  <c r="AJ39" i="19"/>
  <c r="AJ43" i="19"/>
  <c r="AJ47" i="19"/>
  <c r="AJ51" i="19"/>
  <c r="AJ55" i="19"/>
  <c r="AJ59" i="19"/>
  <c r="AJ63" i="19"/>
  <c r="AJ67" i="19"/>
  <c r="AJ71" i="19"/>
  <c r="AJ75" i="19"/>
  <c r="AJ79" i="19"/>
  <c r="AJ83" i="19"/>
  <c r="AJ87" i="19"/>
  <c r="AJ91" i="19"/>
  <c r="AJ95" i="19"/>
  <c r="AJ99" i="19"/>
  <c r="AJ103" i="19"/>
  <c r="AJ107" i="19"/>
  <c r="AJ111" i="19"/>
  <c r="AJ115" i="19"/>
  <c r="AJ119" i="19"/>
  <c r="AJ123" i="19"/>
  <c r="AJ127" i="19"/>
  <c r="AJ131" i="19"/>
  <c r="AJ135" i="19"/>
  <c r="AJ139" i="19"/>
  <c r="AJ143" i="19"/>
  <c r="AJ147" i="19"/>
  <c r="AJ151" i="19"/>
  <c r="AJ155" i="19"/>
  <c r="AJ159" i="19"/>
  <c r="AJ163" i="19"/>
  <c r="AJ167" i="19"/>
  <c r="AJ171" i="19"/>
  <c r="AJ175" i="19"/>
  <c r="AJ179" i="19"/>
  <c r="AJ183" i="19"/>
  <c r="AJ187" i="19"/>
  <c r="AJ191" i="19"/>
  <c r="AJ195" i="19"/>
  <c r="AJ199" i="19"/>
  <c r="AJ203" i="19"/>
  <c r="AJ207" i="19"/>
  <c r="CN144" i="18"/>
  <c r="BV144" i="18"/>
  <c r="CE130" i="18"/>
  <c r="CG130" i="18" s="1"/>
  <c r="BU133" i="18"/>
  <c r="BW133" i="18" s="1"/>
  <c r="CF151" i="18"/>
  <c r="AJ92" i="19"/>
  <c r="AJ320" i="19"/>
  <c r="CF144" i="18"/>
  <c r="CE133" i="18"/>
  <c r="CG133" i="18" s="1"/>
  <c r="CI151" i="18"/>
  <c r="AJ33" i="19"/>
  <c r="AJ53" i="19"/>
  <c r="AJ85" i="19"/>
  <c r="AJ101" i="19"/>
  <c r="AJ105" i="19"/>
  <c r="AJ109" i="19"/>
  <c r="AJ113" i="19"/>
  <c r="CS3" i="18"/>
  <c r="BU6" i="18"/>
  <c r="CQ3" i="18"/>
  <c r="BU11" i="18"/>
  <c r="CQ37" i="18"/>
  <c r="BU10" i="18"/>
  <c r="BU12" i="18"/>
  <c r="BU20" i="18"/>
  <c r="BU21" i="18"/>
  <c r="BU23" i="18"/>
  <c r="BU27" i="18"/>
  <c r="BU31" i="18"/>
  <c r="BU34" i="18"/>
  <c r="AL153" i="18"/>
  <c r="AL36" i="18"/>
  <c r="AN36" i="18" s="1"/>
  <c r="BU32" i="18"/>
  <c r="AE36" i="18"/>
  <c r="AG36" i="18" s="1"/>
  <c r="CS37" i="18"/>
  <c r="BU22" i="18"/>
  <c r="BU24" i="18"/>
  <c r="BU28" i="18"/>
  <c r="BU35" i="18"/>
  <c r="AG37" i="18"/>
  <c r="AG126" i="18" s="1"/>
  <c r="CP37" i="18"/>
  <c r="BU72" i="18"/>
  <c r="BX86" i="18"/>
  <c r="CJ86" i="18"/>
  <c r="BU89" i="18"/>
  <c r="BU93" i="18"/>
  <c r="BU95" i="18"/>
  <c r="BU97" i="18"/>
  <c r="BU99" i="18"/>
  <c r="BU101" i="18"/>
  <c r="BU105" i="18"/>
  <c r="BU109" i="18"/>
  <c r="BU111" i="18"/>
  <c r="CN114" i="18"/>
  <c r="CN112" i="18"/>
  <c r="BU92" i="18"/>
  <c r="BU94" i="18"/>
  <c r="BU96" i="18"/>
  <c r="BU100" i="18"/>
  <c r="BU104" i="18"/>
  <c r="BU106" i="18"/>
  <c r="BU108" i="18"/>
  <c r="BU110" i="18"/>
  <c r="CO127" i="18"/>
  <c r="CS127" i="18"/>
  <c r="CS144" i="18" s="1"/>
  <c r="BU115" i="18"/>
  <c r="BU117" i="18"/>
  <c r="BU119" i="18"/>
  <c r="BU121" i="18"/>
  <c r="BU123" i="18"/>
  <c r="BU125" i="18"/>
  <c r="AG127" i="18"/>
  <c r="AG144" i="18" s="1"/>
  <c r="BU138" i="18"/>
  <c r="BU142" i="18"/>
  <c r="BV151" i="18"/>
  <c r="CS145" i="18"/>
  <c r="CS151" i="18" s="1"/>
  <c r="BU116" i="18"/>
  <c r="BU122" i="18"/>
  <c r="BU135" i="18"/>
  <c r="BU137" i="18"/>
  <c r="BU139" i="18"/>
  <c r="CN145" i="18"/>
  <c r="CN151" i="18" s="1"/>
  <c r="CA151" i="18"/>
  <c r="CP145" i="18"/>
  <c r="AJ124" i="19"/>
  <c r="AJ128" i="19"/>
  <c r="AJ132" i="19"/>
  <c r="AJ136" i="19"/>
  <c r="AJ140" i="19"/>
  <c r="AJ144" i="19"/>
  <c r="AJ148" i="19"/>
  <c r="AJ152" i="19"/>
  <c r="AJ156" i="19"/>
  <c r="AJ160" i="19"/>
  <c r="AJ164" i="19"/>
  <c r="AJ168" i="19"/>
  <c r="AJ172" i="19"/>
  <c r="AJ176" i="19"/>
  <c r="AJ180" i="19"/>
  <c r="AJ184" i="19"/>
  <c r="AJ188" i="19"/>
  <c r="AJ192" i="19"/>
  <c r="AJ196" i="19"/>
  <c r="AJ200" i="19"/>
  <c r="AJ204" i="19"/>
  <c r="AJ208" i="19"/>
  <c r="CQ145" i="18"/>
  <c r="AE151" i="18"/>
  <c r="AG151" i="18" s="1"/>
  <c r="AJ211" i="19"/>
  <c r="AJ215" i="19"/>
  <c r="AJ219" i="19"/>
  <c r="AJ223" i="19"/>
  <c r="AJ227" i="19"/>
  <c r="AJ231" i="19"/>
  <c r="AJ235" i="19"/>
  <c r="AJ239" i="19"/>
  <c r="AJ243" i="19"/>
  <c r="AJ247" i="19"/>
  <c r="AJ251" i="19"/>
  <c r="AJ255" i="19"/>
  <c r="AJ259" i="19"/>
  <c r="AJ263" i="19"/>
  <c r="AJ267" i="19"/>
  <c r="AJ271" i="19"/>
  <c r="AJ275" i="19"/>
  <c r="AJ279" i="19"/>
  <c r="AJ283" i="19"/>
  <c r="AJ287" i="19"/>
  <c r="AJ291" i="19"/>
  <c r="AJ295" i="19"/>
  <c r="AJ299" i="19"/>
  <c r="AJ303" i="19"/>
  <c r="AJ307" i="19"/>
  <c r="AJ311" i="19"/>
  <c r="AJ315" i="19"/>
  <c r="AJ319" i="19"/>
  <c r="AJ323" i="19"/>
  <c r="BD12" i="20"/>
  <c r="BD16" i="20"/>
  <c r="BD20" i="20"/>
  <c r="BD24" i="20"/>
  <c r="BD28" i="20"/>
  <c r="BD32" i="20"/>
  <c r="BD36" i="20"/>
  <c r="BD40" i="20"/>
  <c r="BD44" i="20"/>
  <c r="BD48" i="20"/>
  <c r="BD52" i="20"/>
  <c r="BD56" i="20"/>
  <c r="BD60" i="20"/>
  <c r="AJ212" i="19"/>
  <c r="AJ216" i="19"/>
  <c r="AJ220" i="19"/>
  <c r="AJ224" i="19"/>
  <c r="AJ228" i="19"/>
  <c r="AJ232" i="19"/>
  <c r="AJ236" i="19"/>
  <c r="AJ240" i="19"/>
  <c r="AJ244" i="19"/>
  <c r="AJ248" i="19"/>
  <c r="AJ252" i="19"/>
  <c r="AJ256" i="19"/>
  <c r="AJ260" i="19"/>
  <c r="AJ209" i="19"/>
  <c r="AJ213" i="19"/>
  <c r="AJ217" i="19"/>
  <c r="AJ221" i="19"/>
  <c r="AJ225" i="19"/>
  <c r="AJ229" i="19"/>
  <c r="AJ233" i="19"/>
  <c r="AJ237" i="19"/>
  <c r="AJ241" i="19"/>
  <c r="AJ245" i="19"/>
  <c r="AJ249" i="19"/>
  <c r="AJ253" i="19"/>
  <c r="AJ257" i="19"/>
  <c r="AJ261" i="19"/>
  <c r="AJ265" i="19"/>
  <c r="AJ269" i="19"/>
  <c r="AJ273" i="19"/>
  <c r="AJ277" i="19"/>
  <c r="AJ281" i="19"/>
  <c r="AJ285" i="19"/>
  <c r="AJ289" i="19"/>
  <c r="AJ293" i="19"/>
  <c r="AJ297" i="19"/>
  <c r="AJ301" i="19"/>
  <c r="AJ305" i="19"/>
  <c r="AJ309" i="19"/>
  <c r="AJ313" i="19"/>
  <c r="AJ317" i="19"/>
  <c r="AJ321" i="19"/>
  <c r="BD10" i="20"/>
  <c r="BD14" i="20"/>
  <c r="BD18" i="20"/>
  <c r="BD22" i="20"/>
  <c r="BD26" i="20"/>
  <c r="BD30" i="20"/>
  <c r="BD34" i="20"/>
  <c r="BD38" i="20"/>
  <c r="BD42" i="20"/>
  <c r="BD46" i="20"/>
  <c r="BD50" i="20"/>
  <c r="BD54" i="20"/>
  <c r="BD58" i="20"/>
  <c r="BD62" i="20"/>
  <c r="BU26" i="18" l="1"/>
  <c r="CG109" i="18"/>
  <c r="CE43" i="18"/>
  <c r="CG43" i="18" s="1"/>
  <c r="BU101" i="21"/>
  <c r="BU99" i="21"/>
  <c r="CR20" i="21"/>
  <c r="BU88" i="18"/>
  <c r="BU93" i="21"/>
  <c r="BW20" i="21"/>
  <c r="BW111" i="21"/>
  <c r="CL111" i="21" s="1"/>
  <c r="BU118" i="18"/>
  <c r="BW118" i="18" s="1"/>
  <c r="BU29" i="18"/>
  <c r="BU150" i="18"/>
  <c r="BU105" i="21"/>
  <c r="BW105" i="21" s="1"/>
  <c r="BX21" i="21"/>
  <c r="BU102" i="18"/>
  <c r="BU95" i="21"/>
  <c r="CF126" i="18"/>
  <c r="BU91" i="21"/>
  <c r="BU108" i="21"/>
  <c r="CR121" i="21"/>
  <c r="BU32" i="21"/>
  <c r="BX32" i="21" s="1"/>
  <c r="CG122" i="18"/>
  <c r="BU124" i="18"/>
  <c r="BW121" i="21"/>
  <c r="CT121" i="21" s="1"/>
  <c r="AE153" i="18"/>
  <c r="BU141" i="18"/>
  <c r="BU103" i="21"/>
  <c r="CR111" i="21"/>
  <c r="CR21" i="21"/>
  <c r="CG21" i="18"/>
  <c r="BU107" i="18"/>
  <c r="CF126" i="21"/>
  <c r="BU103" i="18"/>
  <c r="CR103" i="18" s="1"/>
  <c r="BU141" i="21"/>
  <c r="CR141" i="21" s="1"/>
  <c r="BU26" i="21"/>
  <c r="BU71" i="18"/>
  <c r="CE63" i="18"/>
  <c r="CG63" i="18" s="1"/>
  <c r="BU33" i="18"/>
  <c r="BU150" i="21"/>
  <c r="BU25" i="21"/>
  <c r="BU102" i="21"/>
  <c r="BU25" i="18"/>
  <c r="BU31" i="21"/>
  <c r="BU87" i="18"/>
  <c r="BU22" i="21"/>
  <c r="BX22" i="21" s="1"/>
  <c r="CF36" i="18"/>
  <c r="BU34" i="21"/>
  <c r="BU19" i="18"/>
  <c r="BU140" i="18"/>
  <c r="BW140" i="18" s="1"/>
  <c r="BU120" i="18"/>
  <c r="CH139" i="18"/>
  <c r="CH139" i="21"/>
  <c r="BU147" i="21"/>
  <c r="BW147" i="21" s="1"/>
  <c r="CH117" i="18"/>
  <c r="CH117" i="21"/>
  <c r="CH22" i="18"/>
  <c r="CH22" i="21"/>
  <c r="CH92" i="18"/>
  <c r="CH92" i="21"/>
  <c r="CQ151" i="21"/>
  <c r="CQ153" i="21" s="1"/>
  <c r="BU107" i="21"/>
  <c r="BX107" i="21" s="1"/>
  <c r="CH124" i="18"/>
  <c r="CH124" i="21"/>
  <c r="CH142" i="21"/>
  <c r="CH142" i="18"/>
  <c r="CH140" i="21"/>
  <c r="CH140" i="18"/>
  <c r="CH34" i="18"/>
  <c r="CH34" i="21"/>
  <c r="CH105" i="18"/>
  <c r="CH105" i="21"/>
  <c r="CH93" i="18"/>
  <c r="CH93" i="21"/>
  <c r="CH33" i="18"/>
  <c r="CH33" i="21"/>
  <c r="CH25" i="18"/>
  <c r="CH25" i="21"/>
  <c r="CH88" i="18"/>
  <c r="CH88" i="21"/>
  <c r="BT151" i="21"/>
  <c r="BU33" i="21"/>
  <c r="BW33" i="21" s="1"/>
  <c r="CH98" i="18"/>
  <c r="CH98" i="21"/>
  <c r="CH120" i="18"/>
  <c r="CH120" i="21"/>
  <c r="CH125" i="18"/>
  <c r="CH125" i="21"/>
  <c r="CH150" i="18"/>
  <c r="CH150" i="21"/>
  <c r="CH102" i="18"/>
  <c r="CH102" i="21"/>
  <c r="CT86" i="21"/>
  <c r="BY86" i="21"/>
  <c r="CL86" i="21"/>
  <c r="CH27" i="18"/>
  <c r="CH27" i="21"/>
  <c r="BU119" i="21"/>
  <c r="CH94" i="18"/>
  <c r="CH94" i="21"/>
  <c r="CH109" i="18"/>
  <c r="CH109" i="21"/>
  <c r="BU113" i="21"/>
  <c r="CH87" i="21"/>
  <c r="CH87" i="18"/>
  <c r="CH141" i="18"/>
  <c r="CH141" i="21"/>
  <c r="CH108" i="18"/>
  <c r="CH108" i="21"/>
  <c r="BU90" i="18"/>
  <c r="CR90" i="18" s="1"/>
  <c r="CH30" i="18"/>
  <c r="CH30" i="21"/>
  <c r="BU23" i="21"/>
  <c r="CH123" i="18"/>
  <c r="CH123" i="21"/>
  <c r="CH112" i="21"/>
  <c r="CH112" i="18"/>
  <c r="CJ112" i="18" s="1"/>
  <c r="CH115" i="21"/>
  <c r="CH115" i="18"/>
  <c r="CH104" i="18"/>
  <c r="CH104" i="21"/>
  <c r="CH143" i="18"/>
  <c r="CH143" i="21"/>
  <c r="CH116" i="18"/>
  <c r="CH116" i="21"/>
  <c r="CH89" i="18"/>
  <c r="CH89" i="21"/>
  <c r="BU140" i="21"/>
  <c r="CH95" i="18"/>
  <c r="CH95" i="21"/>
  <c r="CH101" i="18"/>
  <c r="CH101" i="21"/>
  <c r="CH114" i="18"/>
  <c r="CH114" i="21"/>
  <c r="CH21" i="18"/>
  <c r="CH21" i="21"/>
  <c r="BU123" i="21"/>
  <c r="CH119" i="21"/>
  <c r="CH119" i="18"/>
  <c r="CH20" i="21"/>
  <c r="CJ20" i="21" s="1"/>
  <c r="CH20" i="18"/>
  <c r="CH113" i="18"/>
  <c r="CH113" i="21"/>
  <c r="CH90" i="18"/>
  <c r="CH90" i="21"/>
  <c r="CH103" i="18"/>
  <c r="CH103" i="21"/>
  <c r="CH97" i="18"/>
  <c r="CH97" i="21"/>
  <c r="CH99" i="18"/>
  <c r="CH99" i="21"/>
  <c r="CH35" i="18"/>
  <c r="CH35" i="21"/>
  <c r="CH118" i="18"/>
  <c r="CH118" i="21"/>
  <c r="CH23" i="18"/>
  <c r="CH23" i="21"/>
  <c r="CH122" i="18"/>
  <c r="CH122" i="21"/>
  <c r="CH31" i="21"/>
  <c r="CH31" i="18"/>
  <c r="CG116" i="21"/>
  <c r="CH96" i="18"/>
  <c r="CH96" i="21"/>
  <c r="CH107" i="18"/>
  <c r="CH107" i="21"/>
  <c r="CH32" i="18"/>
  <c r="CH32" i="21"/>
  <c r="CH26" i="18"/>
  <c r="CH26" i="21"/>
  <c r="BU139" i="21"/>
  <c r="BX139" i="21" s="1"/>
  <c r="BU115" i="21"/>
  <c r="CH91" i="18"/>
  <c r="CH91" i="21"/>
  <c r="BU29" i="21"/>
  <c r="CE38" i="21"/>
  <c r="CG38" i="21" s="1"/>
  <c r="BU82" i="21"/>
  <c r="BV36" i="21"/>
  <c r="BU76" i="21"/>
  <c r="CE62" i="21"/>
  <c r="CG62" i="21" s="1"/>
  <c r="BU14" i="18"/>
  <c r="BW14" i="18" s="1"/>
  <c r="BU143" i="18"/>
  <c r="CR143" i="18" s="1"/>
  <c r="AG153" i="18"/>
  <c r="CR114" i="18"/>
  <c r="BU98" i="18"/>
  <c r="BX98" i="18" s="1"/>
  <c r="BW114" i="18"/>
  <c r="CT114" i="18" s="1"/>
  <c r="BU16" i="18"/>
  <c r="BW16" i="18" s="1"/>
  <c r="CE17" i="21"/>
  <c r="CG17" i="21" s="1"/>
  <c r="CE62" i="18"/>
  <c r="CG62" i="18" s="1"/>
  <c r="BU113" i="18"/>
  <c r="CR113" i="18" s="1"/>
  <c r="BU58" i="18"/>
  <c r="CR58" i="18" s="1"/>
  <c r="CE60" i="21"/>
  <c r="CG60" i="21" s="1"/>
  <c r="BU129" i="21"/>
  <c r="BW129" i="21" s="1"/>
  <c r="CE63" i="21"/>
  <c r="CG63" i="21" s="1"/>
  <c r="CE59" i="21"/>
  <c r="CG59" i="21" s="1"/>
  <c r="BU65" i="21"/>
  <c r="BW65" i="21" s="1"/>
  <c r="BU127" i="18"/>
  <c r="CR127" i="18" s="1"/>
  <c r="CE43" i="21"/>
  <c r="CG43" i="21" s="1"/>
  <c r="BU64" i="21"/>
  <c r="BW64" i="21" s="1"/>
  <c r="BU60" i="21"/>
  <c r="CR60" i="21" s="1"/>
  <c r="CE56" i="21"/>
  <c r="CG56" i="21" s="1"/>
  <c r="BU75" i="21"/>
  <c r="BW75" i="21" s="1"/>
  <c r="CE55" i="18"/>
  <c r="CG55" i="18" s="1"/>
  <c r="BU39" i="18"/>
  <c r="BW39" i="18" s="1"/>
  <c r="CA144" i="21"/>
  <c r="CE7" i="18"/>
  <c r="CG7" i="18" s="1"/>
  <c r="CP151" i="21"/>
  <c r="CE57" i="21"/>
  <c r="CG57" i="21" s="1"/>
  <c r="CE18" i="21"/>
  <c r="CG18" i="21" s="1"/>
  <c r="CE128" i="21"/>
  <c r="CG128" i="21" s="1"/>
  <c r="CE64" i="21"/>
  <c r="CG64" i="21" s="1"/>
  <c r="BU85" i="21"/>
  <c r="CR85" i="21" s="1"/>
  <c r="CA36" i="21"/>
  <c r="CE147" i="18"/>
  <c r="CG147" i="18" s="1"/>
  <c r="BU77" i="21"/>
  <c r="CR77" i="21" s="1"/>
  <c r="BU66" i="21"/>
  <c r="BW66" i="21" s="1"/>
  <c r="BU67" i="21"/>
  <c r="BW67" i="21" s="1"/>
  <c r="BU78" i="21"/>
  <c r="BX78" i="21" s="1"/>
  <c r="CS36" i="21"/>
  <c r="CE9" i="18"/>
  <c r="CG9" i="18" s="1"/>
  <c r="CA36" i="18"/>
  <c r="CE4" i="21"/>
  <c r="CG4" i="21" s="1"/>
  <c r="CH14" i="18"/>
  <c r="CE44" i="21"/>
  <c r="CG44" i="21" s="1"/>
  <c r="AN153" i="18"/>
  <c r="CR112" i="18"/>
  <c r="BX112" i="18"/>
  <c r="BU30" i="18"/>
  <c r="CR30" i="18" s="1"/>
  <c r="CT86" i="18"/>
  <c r="CL86" i="18"/>
  <c r="BY86" i="18"/>
  <c r="CE128" i="18"/>
  <c r="CG128" i="18" s="1"/>
  <c r="CP3" i="18"/>
  <c r="CP36" i="18" s="1"/>
  <c r="BS36" i="18"/>
  <c r="BT36" i="18"/>
  <c r="CO3" i="18"/>
  <c r="CO36" i="18" s="1"/>
  <c r="BR36" i="18"/>
  <c r="BQ36" i="18"/>
  <c r="BU40" i="18"/>
  <c r="BW40" i="18" s="1"/>
  <c r="BU70" i="18"/>
  <c r="CR70" i="18" s="1"/>
  <c r="CE8" i="18"/>
  <c r="CG8" i="18" s="1"/>
  <c r="BU83" i="18"/>
  <c r="BW83" i="18" s="1"/>
  <c r="BU147" i="18"/>
  <c r="CR147" i="18" s="1"/>
  <c r="CE18" i="18"/>
  <c r="CG18" i="18" s="1"/>
  <c r="BU9" i="18"/>
  <c r="BW9" i="18" s="1"/>
  <c r="BU76" i="18"/>
  <c r="BX76" i="18" s="1"/>
  <c r="CE5" i="18"/>
  <c r="CG5" i="18" s="1"/>
  <c r="BU60" i="18"/>
  <c r="CR60" i="18" s="1"/>
  <c r="BU59" i="21"/>
  <c r="BX59" i="21" s="1"/>
  <c r="BU14" i="21"/>
  <c r="BW14" i="21" s="1"/>
  <c r="CP144" i="21"/>
  <c r="CE5" i="21"/>
  <c r="CG5" i="21" s="1"/>
  <c r="CE50" i="18"/>
  <c r="CG50" i="18" s="1"/>
  <c r="BU75" i="18"/>
  <c r="CR75" i="18" s="1"/>
  <c r="CE64" i="18"/>
  <c r="CG64" i="18" s="1"/>
  <c r="BU13" i="21"/>
  <c r="CR13" i="21" s="1"/>
  <c r="CE8" i="21"/>
  <c r="CG8" i="21" s="1"/>
  <c r="CE59" i="18"/>
  <c r="CG59" i="18" s="1"/>
  <c r="CE54" i="18"/>
  <c r="CG54" i="18" s="1"/>
  <c r="BV36" i="18"/>
  <c r="BU66" i="18"/>
  <c r="CR66" i="18" s="1"/>
  <c r="CS36" i="18"/>
  <c r="BU62" i="21"/>
  <c r="BX62" i="21" s="1"/>
  <c r="BU73" i="21"/>
  <c r="BW73" i="21" s="1"/>
  <c r="BU9" i="21"/>
  <c r="BX9" i="21" s="1"/>
  <c r="BU134" i="18"/>
  <c r="BW134" i="18" s="1"/>
  <c r="CC151" i="21"/>
  <c r="CE146" i="21"/>
  <c r="CG146" i="21" s="1"/>
  <c r="CE38" i="18"/>
  <c r="CG38" i="18" s="1"/>
  <c r="CE52" i="21"/>
  <c r="CG52" i="21" s="1"/>
  <c r="CE45" i="21"/>
  <c r="CG45" i="21" s="1"/>
  <c r="CD36" i="18"/>
  <c r="CE149" i="18"/>
  <c r="CG149" i="18" s="1"/>
  <c r="CE54" i="21"/>
  <c r="CG54" i="21" s="1"/>
  <c r="CG75" i="21"/>
  <c r="CE48" i="21"/>
  <c r="CG48" i="21" s="1"/>
  <c r="CE46" i="18"/>
  <c r="CG46" i="18" s="1"/>
  <c r="CC151" i="18"/>
  <c r="CH14" i="21"/>
  <c r="BU78" i="18"/>
  <c r="CR78" i="18" s="1"/>
  <c r="BU39" i="21"/>
  <c r="BX39" i="21" s="1"/>
  <c r="CH61" i="21"/>
  <c r="CE127" i="18"/>
  <c r="CG127" i="18" s="1"/>
  <c r="CE60" i="18"/>
  <c r="CG60" i="18" s="1"/>
  <c r="BU37" i="21"/>
  <c r="BW37" i="21" s="1"/>
  <c r="CP127" i="18"/>
  <c r="CP144" i="18" s="1"/>
  <c r="BU79" i="18"/>
  <c r="CR79" i="18" s="1"/>
  <c r="BU74" i="21"/>
  <c r="BW74" i="21" s="1"/>
  <c r="BU56" i="21"/>
  <c r="BX56" i="21" s="1"/>
  <c r="CE65" i="18"/>
  <c r="CG65" i="18" s="1"/>
  <c r="CE52" i="18"/>
  <c r="CG52" i="18" s="1"/>
  <c r="CE51" i="21"/>
  <c r="CG51" i="21" s="1"/>
  <c r="BU84" i="18"/>
  <c r="CR84" i="18" s="1"/>
  <c r="BT144" i="18"/>
  <c r="BU67" i="18"/>
  <c r="BW67" i="18" s="1"/>
  <c r="BU43" i="18"/>
  <c r="BX43" i="18" s="1"/>
  <c r="CE131" i="18"/>
  <c r="CG131" i="18" s="1"/>
  <c r="CE132" i="21"/>
  <c r="CG132" i="21" s="1"/>
  <c r="CB151" i="21"/>
  <c r="CE49" i="18"/>
  <c r="CG49" i="18" s="1"/>
  <c r="CH83" i="21"/>
  <c r="CH62" i="21"/>
  <c r="CH75" i="18"/>
  <c r="BU59" i="18"/>
  <c r="CR59" i="18" s="1"/>
  <c r="BU149" i="21"/>
  <c r="BW149" i="21" s="1"/>
  <c r="BU81" i="21"/>
  <c r="BW81" i="21" s="1"/>
  <c r="CD36" i="21"/>
  <c r="CE44" i="18"/>
  <c r="CG44" i="18" s="1"/>
  <c r="CB126" i="18"/>
  <c r="CE41" i="18"/>
  <c r="CG41" i="18" s="1"/>
  <c r="CB144" i="18"/>
  <c r="CE56" i="18"/>
  <c r="CG56" i="18" s="1"/>
  <c r="CE57" i="18"/>
  <c r="CG57" i="18" s="1"/>
  <c r="CE47" i="21"/>
  <c r="CG47" i="21" s="1"/>
  <c r="CE132" i="18"/>
  <c r="CG132" i="18" s="1"/>
  <c r="CE149" i="21"/>
  <c r="CG149" i="21" s="1"/>
  <c r="BU53" i="21"/>
  <c r="BX53" i="21" s="1"/>
  <c r="CP126" i="21"/>
  <c r="CP36" i="21"/>
  <c r="BU3" i="21"/>
  <c r="BW3" i="21" s="1"/>
  <c r="CE147" i="21"/>
  <c r="CG147" i="21" s="1"/>
  <c r="CN153" i="21"/>
  <c r="CE17" i="18"/>
  <c r="CG17" i="18" s="1"/>
  <c r="BU4" i="18"/>
  <c r="BW4" i="18" s="1"/>
  <c r="BU146" i="18"/>
  <c r="BW146" i="18" s="1"/>
  <c r="BU50" i="18"/>
  <c r="BX50" i="18" s="1"/>
  <c r="BU65" i="18"/>
  <c r="CR65" i="18" s="1"/>
  <c r="CA144" i="18"/>
  <c r="CH18" i="18"/>
  <c r="BU8" i="18"/>
  <c r="CR8" i="18" s="1"/>
  <c r="BU61" i="21"/>
  <c r="BW61" i="21" s="1"/>
  <c r="BU10" i="21"/>
  <c r="BW10" i="21" s="1"/>
  <c r="BU136" i="21"/>
  <c r="BW136" i="21" s="1"/>
  <c r="CL136" i="21" s="1"/>
  <c r="CE3" i="21"/>
  <c r="CG3" i="21" s="1"/>
  <c r="CE4" i="18"/>
  <c r="CG4" i="18" s="1"/>
  <c r="CH128" i="18"/>
  <c r="CH63" i="18"/>
  <c r="BU82" i="18"/>
  <c r="BW82" i="18" s="1"/>
  <c r="BU53" i="18"/>
  <c r="CR53" i="18" s="1"/>
  <c r="CH8" i="18"/>
  <c r="CC144" i="18"/>
  <c r="BU134" i="21"/>
  <c r="CR134" i="21" s="1"/>
  <c r="BU83" i="21"/>
  <c r="BX83" i="21" s="1"/>
  <c r="BU72" i="21"/>
  <c r="CR72" i="21" s="1"/>
  <c r="CD126" i="18"/>
  <c r="BU44" i="18"/>
  <c r="BW44" i="18" s="1"/>
  <c r="CH65" i="21"/>
  <c r="CE47" i="18"/>
  <c r="CG47" i="18" s="1"/>
  <c r="CE48" i="18"/>
  <c r="CG48" i="18" s="1"/>
  <c r="CH56" i="21"/>
  <c r="CH38" i="21"/>
  <c r="CH60" i="21"/>
  <c r="BU136" i="18"/>
  <c r="CR136" i="18" s="1"/>
  <c r="BU81" i="18"/>
  <c r="BW81" i="18" s="1"/>
  <c r="BU62" i="18"/>
  <c r="BW62" i="18" s="1"/>
  <c r="BU48" i="18"/>
  <c r="BW48" i="18" s="1"/>
  <c r="CE3" i="18"/>
  <c r="CG3" i="18" s="1"/>
  <c r="CH70" i="18"/>
  <c r="CH149" i="21"/>
  <c r="BS151" i="21"/>
  <c r="BX130" i="21"/>
  <c r="BU54" i="21"/>
  <c r="BW54" i="21" s="1"/>
  <c r="BU69" i="21"/>
  <c r="BW69" i="21" s="1"/>
  <c r="CS126" i="21"/>
  <c r="BU80" i="21"/>
  <c r="BX80" i="21" s="1"/>
  <c r="BU7" i="21"/>
  <c r="BW7" i="21" s="1"/>
  <c r="BU16" i="21"/>
  <c r="CR16" i="21" s="1"/>
  <c r="CO151" i="21"/>
  <c r="CO153" i="21" s="1"/>
  <c r="CE50" i="21"/>
  <c r="CG50" i="21" s="1"/>
  <c r="CA126" i="21"/>
  <c r="CH72" i="18"/>
  <c r="BU129" i="18"/>
  <c r="BX129" i="18" s="1"/>
  <c r="BX133" i="18"/>
  <c r="BU51" i="18"/>
  <c r="BW51" i="18" s="1"/>
  <c r="BU18" i="18"/>
  <c r="BX18" i="18" s="1"/>
  <c r="CE146" i="18"/>
  <c r="CG146" i="18" s="1"/>
  <c r="CG75" i="18"/>
  <c r="CH47" i="21"/>
  <c r="CH4" i="18"/>
  <c r="BS144" i="18"/>
  <c r="CH81" i="21"/>
  <c r="CA126" i="18"/>
  <c r="BU148" i="21"/>
  <c r="BX148" i="21" s="1"/>
  <c r="BU84" i="21"/>
  <c r="BX84" i="21" s="1"/>
  <c r="BU70" i="21"/>
  <c r="CR70" i="21" s="1"/>
  <c r="BU19" i="21"/>
  <c r="CR19" i="21" s="1"/>
  <c r="CQ126" i="21"/>
  <c r="CQ36" i="21"/>
  <c r="CE41" i="21"/>
  <c r="CG41" i="21" s="1"/>
  <c r="BU18" i="21"/>
  <c r="BX18" i="21" s="1"/>
  <c r="BS144" i="21"/>
  <c r="CO36" i="21"/>
  <c r="CB151" i="18"/>
  <c r="CH63" i="21"/>
  <c r="CB36" i="18"/>
  <c r="BT36" i="21"/>
  <c r="CC144" i="21"/>
  <c r="CB144" i="21"/>
  <c r="CE37" i="21"/>
  <c r="CG37" i="21" s="1"/>
  <c r="CH61" i="18"/>
  <c r="CH15" i="21"/>
  <c r="CH15" i="18"/>
  <c r="CH59" i="18"/>
  <c r="CN153" i="18"/>
  <c r="CN36" i="18"/>
  <c r="CH3" i="21"/>
  <c r="BT144" i="21"/>
  <c r="CH127" i="21"/>
  <c r="CC126" i="21"/>
  <c r="CB36" i="21"/>
  <c r="CQ151" i="18"/>
  <c r="CQ153" i="18" s="1"/>
  <c r="CH52" i="18"/>
  <c r="BU148" i="18"/>
  <c r="BX148" i="18" s="1"/>
  <c r="BU68" i="18"/>
  <c r="BW68" i="18" s="1"/>
  <c r="BU73" i="18"/>
  <c r="CR73" i="18" s="1"/>
  <c r="BU63" i="18"/>
  <c r="BX63" i="18" s="1"/>
  <c r="BU45" i="18"/>
  <c r="BW45" i="18" s="1"/>
  <c r="CH75" i="21"/>
  <c r="CH5" i="18"/>
  <c r="CO151" i="18"/>
  <c r="CH57" i="21"/>
  <c r="BU146" i="21"/>
  <c r="BW146" i="21" s="1"/>
  <c r="BU145" i="21"/>
  <c r="CR145" i="21" s="1"/>
  <c r="BU68" i="21"/>
  <c r="CR68" i="21" s="1"/>
  <c r="BU51" i="21"/>
  <c r="CR51" i="21" s="1"/>
  <c r="BU38" i="21"/>
  <c r="BW38" i="21" s="1"/>
  <c r="BU8" i="21"/>
  <c r="CR8" i="21" s="1"/>
  <c r="BU41" i="21"/>
  <c r="CR41" i="21" s="1"/>
  <c r="BU15" i="21"/>
  <c r="CR15" i="21" s="1"/>
  <c r="CH53" i="21"/>
  <c r="CE46" i="21"/>
  <c r="CG46" i="21" s="1"/>
  <c r="CE51" i="18"/>
  <c r="CG51" i="18" s="1"/>
  <c r="CE53" i="21"/>
  <c r="CG53" i="21" s="1"/>
  <c r="CD126" i="21"/>
  <c r="CE45" i="18"/>
  <c r="CG45" i="18" s="1"/>
  <c r="CD144" i="21"/>
  <c r="CE37" i="18"/>
  <c r="CG37" i="18" s="1"/>
  <c r="CC36" i="18"/>
  <c r="BT151" i="18"/>
  <c r="CH78" i="18"/>
  <c r="CH78" i="21"/>
  <c r="CD144" i="18"/>
  <c r="CH66" i="18"/>
  <c r="CH66" i="21"/>
  <c r="CH9" i="18"/>
  <c r="CH9" i="21"/>
  <c r="CH48" i="21"/>
  <c r="CH74" i="21"/>
  <c r="CH58" i="21"/>
  <c r="CH58" i="18"/>
  <c r="CH49" i="21"/>
  <c r="CH4" i="21"/>
  <c r="CH8" i="21"/>
  <c r="CH10" i="21"/>
  <c r="CH10" i="18"/>
  <c r="CH127" i="18"/>
  <c r="CH41" i="18"/>
  <c r="CH41" i="21"/>
  <c r="CH43" i="18"/>
  <c r="CH43" i="21"/>
  <c r="CH129" i="18"/>
  <c r="CH129" i="21"/>
  <c r="CH40" i="18"/>
  <c r="CH40" i="21"/>
  <c r="CH48" i="18"/>
  <c r="BU17" i="18"/>
  <c r="CR17" i="18" s="1"/>
  <c r="BQ126" i="18"/>
  <c r="CQ126" i="18"/>
  <c r="BU3" i="18"/>
  <c r="BW3" i="18" s="1"/>
  <c r="CH49" i="18"/>
  <c r="CH16" i="18"/>
  <c r="CH16" i="21"/>
  <c r="CC126" i="18"/>
  <c r="CH85" i="18"/>
  <c r="CH85" i="21"/>
  <c r="BR151" i="21"/>
  <c r="CE129" i="21"/>
  <c r="CG129" i="21" s="1"/>
  <c r="BU52" i="21"/>
  <c r="BX52" i="21" s="1"/>
  <c r="BU42" i="21"/>
  <c r="CR42" i="21" s="1"/>
  <c r="CF153" i="21"/>
  <c r="BU17" i="21"/>
  <c r="CR17" i="21" s="1"/>
  <c r="CO126" i="21"/>
  <c r="BV126" i="21"/>
  <c r="CN36" i="21"/>
  <c r="BT126" i="21"/>
  <c r="BU45" i="21"/>
  <c r="CR45" i="21" s="1"/>
  <c r="BQ144" i="21"/>
  <c r="CE9" i="21"/>
  <c r="CG9" i="21" s="1"/>
  <c r="CH132" i="21"/>
  <c r="BU44" i="21"/>
  <c r="CN44" i="21"/>
  <c r="CN126" i="21" s="1"/>
  <c r="BS36" i="21"/>
  <c r="CH45" i="21"/>
  <c r="CH46" i="21"/>
  <c r="CH52" i="21"/>
  <c r="CH70" i="21"/>
  <c r="CE131" i="21"/>
  <c r="CG131" i="21" s="1"/>
  <c r="CH42" i="18"/>
  <c r="CH42" i="21"/>
  <c r="CH147" i="18"/>
  <c r="CH147" i="21"/>
  <c r="CH76" i="18"/>
  <c r="CH76" i="21"/>
  <c r="CH148" i="21"/>
  <c r="CH136" i="18"/>
  <c r="CH136" i="21"/>
  <c r="CH81" i="18"/>
  <c r="BU145" i="18"/>
  <c r="BW145" i="18" s="1"/>
  <c r="BQ144" i="18"/>
  <c r="BU74" i="18"/>
  <c r="CR74" i="18" s="1"/>
  <c r="BU77" i="18"/>
  <c r="BX77" i="18" s="1"/>
  <c r="BU69" i="18"/>
  <c r="BX69" i="18" s="1"/>
  <c r="BU49" i="18"/>
  <c r="BW49" i="18" s="1"/>
  <c r="BU15" i="18"/>
  <c r="BW15" i="18" s="1"/>
  <c r="CH73" i="18"/>
  <c r="CH73" i="21"/>
  <c r="CH17" i="18"/>
  <c r="CH72" i="21"/>
  <c r="CH69" i="21"/>
  <c r="CH77" i="18"/>
  <c r="CH77" i="21"/>
  <c r="BU132" i="21"/>
  <c r="BW132" i="21" s="1"/>
  <c r="BU127" i="21"/>
  <c r="BX127" i="21" s="1"/>
  <c r="BU79" i="21"/>
  <c r="CR79" i="21" s="1"/>
  <c r="BU58" i="21"/>
  <c r="CR58" i="21" s="1"/>
  <c r="BU50" i="21"/>
  <c r="BX50" i="21" s="1"/>
  <c r="BU57" i="21"/>
  <c r="BX57" i="21" s="1"/>
  <c r="BU49" i="21"/>
  <c r="CR49" i="21" s="1"/>
  <c r="CB126" i="21"/>
  <c r="BU48" i="21"/>
  <c r="BX48" i="21" s="1"/>
  <c r="CI153" i="21"/>
  <c r="BR126" i="21"/>
  <c r="BU43" i="21"/>
  <c r="BW43" i="21" s="1"/>
  <c r="BU47" i="21"/>
  <c r="BW47" i="21" s="1"/>
  <c r="BR36" i="21"/>
  <c r="BQ36" i="21"/>
  <c r="CH128" i="21"/>
  <c r="CE49" i="21"/>
  <c r="CG49" i="21" s="1"/>
  <c r="CH44" i="21"/>
  <c r="CH5" i="21"/>
  <c r="CH80" i="21"/>
  <c r="CH131" i="21"/>
  <c r="CH67" i="18"/>
  <c r="CH67" i="21"/>
  <c r="CH79" i="21"/>
  <c r="CH79" i="18"/>
  <c r="CH55" i="21"/>
  <c r="CH55" i="18"/>
  <c r="CH84" i="21"/>
  <c r="CH64" i="18"/>
  <c r="CH64" i="21"/>
  <c r="CH50" i="21"/>
  <c r="CH54" i="21"/>
  <c r="CH145" i="18"/>
  <c r="CH145" i="21"/>
  <c r="CH39" i="18"/>
  <c r="CH39" i="21"/>
  <c r="CH149" i="18"/>
  <c r="CH82" i="18"/>
  <c r="CH82" i="21"/>
  <c r="CH53" i="18"/>
  <c r="BX130" i="18"/>
  <c r="BU85" i="18"/>
  <c r="CR85" i="18" s="1"/>
  <c r="BU64" i="18"/>
  <c r="BX64" i="18" s="1"/>
  <c r="BU54" i="18"/>
  <c r="BX54" i="18" s="1"/>
  <c r="BU55" i="18"/>
  <c r="BX55" i="18" s="1"/>
  <c r="BU47" i="18"/>
  <c r="CR47" i="18" s="1"/>
  <c r="CP126" i="18"/>
  <c r="BU13" i="18"/>
  <c r="CR13" i="18" s="1"/>
  <c r="BU5" i="18"/>
  <c r="BW5" i="18" s="1"/>
  <c r="CQ36" i="18"/>
  <c r="BR144" i="18"/>
  <c r="CH51" i="18"/>
  <c r="CH71" i="18"/>
  <c r="CH71" i="21"/>
  <c r="CH7" i="18"/>
  <c r="CH7" i="21"/>
  <c r="CH146" i="21"/>
  <c r="CH59" i="21"/>
  <c r="BU128" i="21"/>
  <c r="BX128" i="21" s="1"/>
  <c r="BU131" i="21"/>
  <c r="BX131" i="21" s="1"/>
  <c r="BR144" i="21"/>
  <c r="BU71" i="21"/>
  <c r="BX71" i="21" s="1"/>
  <c r="BU63" i="21"/>
  <c r="BW63" i="21" s="1"/>
  <c r="BU55" i="21"/>
  <c r="BW55" i="21" s="1"/>
  <c r="BS126" i="21"/>
  <c r="BU4" i="21"/>
  <c r="BX4" i="21" s="1"/>
  <c r="BU46" i="21"/>
  <c r="BW46" i="21" s="1"/>
  <c r="BU5" i="21"/>
  <c r="BW5" i="21" s="1"/>
  <c r="CH68" i="21"/>
  <c r="CE134" i="21"/>
  <c r="CG134" i="21" s="1"/>
  <c r="CH134" i="21"/>
  <c r="CH51" i="21"/>
  <c r="CH17" i="21"/>
  <c r="CH19" i="21"/>
  <c r="CH19" i="18"/>
  <c r="CE7" i="21"/>
  <c r="CG7" i="21" s="1"/>
  <c r="BQ126" i="21"/>
  <c r="CE53" i="18"/>
  <c r="CG53" i="18" s="1"/>
  <c r="CH13" i="18"/>
  <c r="CH13" i="21"/>
  <c r="CC36" i="21"/>
  <c r="CH37" i="21"/>
  <c r="CH18" i="21"/>
  <c r="CS153" i="18"/>
  <c r="BW135" i="21"/>
  <c r="CR135" i="21"/>
  <c r="CT135" i="21" s="1"/>
  <c r="BX135" i="21"/>
  <c r="CR114" i="21"/>
  <c r="BX114" i="21"/>
  <c r="BW114" i="21"/>
  <c r="CR101" i="21"/>
  <c r="BX101" i="21"/>
  <c r="BW101" i="21"/>
  <c r="BW96" i="21"/>
  <c r="CR96" i="21"/>
  <c r="BX96" i="21"/>
  <c r="CR110" i="21"/>
  <c r="BW110" i="21"/>
  <c r="CL110" i="21" s="1"/>
  <c r="BX110" i="21"/>
  <c r="CR40" i="21"/>
  <c r="BX40" i="21"/>
  <c r="BW40" i="21"/>
  <c r="CR6" i="21"/>
  <c r="BX6" i="21"/>
  <c r="BW6" i="21"/>
  <c r="BW27" i="21"/>
  <c r="BX27" i="21"/>
  <c r="CR27" i="21"/>
  <c r="CS153" i="21"/>
  <c r="BY130" i="21"/>
  <c r="CL130" i="21"/>
  <c r="CJ130" i="21"/>
  <c r="CR120" i="21"/>
  <c r="BX120" i="21"/>
  <c r="BW120" i="21"/>
  <c r="CR99" i="21"/>
  <c r="BX99" i="21"/>
  <c r="BW99" i="21"/>
  <c r="CR91" i="21"/>
  <c r="BX91" i="21"/>
  <c r="BW91" i="21"/>
  <c r="BW102" i="21"/>
  <c r="CR102" i="21"/>
  <c r="BX102" i="21"/>
  <c r="BW94" i="21"/>
  <c r="CR94" i="21"/>
  <c r="BX94" i="21"/>
  <c r="CL121" i="21"/>
  <c r="CJ121" i="21"/>
  <c r="BY121" i="21"/>
  <c r="CR30" i="21"/>
  <c r="BX30" i="21"/>
  <c r="BW30" i="21"/>
  <c r="CR22" i="21"/>
  <c r="CJ111" i="21"/>
  <c r="BY111" i="21"/>
  <c r="CG127" i="21"/>
  <c r="CR12" i="21"/>
  <c r="BX12" i="21"/>
  <c r="BW12" i="21"/>
  <c r="BW11" i="21"/>
  <c r="BX11" i="21"/>
  <c r="CR11" i="21"/>
  <c r="CT21" i="21"/>
  <c r="CJ21" i="21"/>
  <c r="BY21" i="21"/>
  <c r="CL21" i="21"/>
  <c r="CR150" i="21"/>
  <c r="BX150" i="21"/>
  <c r="BW150" i="21"/>
  <c r="BW88" i="21"/>
  <c r="CR88" i="21"/>
  <c r="BX88" i="21"/>
  <c r="CR24" i="21"/>
  <c r="BX24" i="21"/>
  <c r="BW24" i="21"/>
  <c r="CR125" i="21"/>
  <c r="BX125" i="21"/>
  <c r="BW125" i="21"/>
  <c r="CR137" i="21"/>
  <c r="CT137" i="21" s="1"/>
  <c r="BW137" i="21"/>
  <c r="BX137" i="21"/>
  <c r="BW138" i="21"/>
  <c r="BX138" i="21"/>
  <c r="CR138" i="21"/>
  <c r="CT138" i="21" s="1"/>
  <c r="CR118" i="21"/>
  <c r="BX118" i="21"/>
  <c r="BW118" i="21"/>
  <c r="CR112" i="21"/>
  <c r="BX112" i="21"/>
  <c r="BW112" i="21"/>
  <c r="CR97" i="21"/>
  <c r="BX97" i="21"/>
  <c r="BW97" i="21"/>
  <c r="CR89" i="21"/>
  <c r="BX89" i="21"/>
  <c r="BW89" i="21"/>
  <c r="BW108" i="21"/>
  <c r="CR108" i="21"/>
  <c r="BX108" i="21"/>
  <c r="BW100" i="21"/>
  <c r="CR100" i="21"/>
  <c r="BX100" i="21"/>
  <c r="BW92" i="21"/>
  <c r="CR92" i="21"/>
  <c r="BX92" i="21"/>
  <c r="BX117" i="21"/>
  <c r="BW117" i="21"/>
  <c r="CR117" i="21"/>
  <c r="CR28" i="21"/>
  <c r="BW28" i="21"/>
  <c r="BX28" i="21"/>
  <c r="BW133" i="21"/>
  <c r="BX133" i="21"/>
  <c r="CR122" i="21"/>
  <c r="BX122" i="21"/>
  <c r="BW122" i="21"/>
  <c r="CR109" i="21"/>
  <c r="BX109" i="21"/>
  <c r="BW109" i="21"/>
  <c r="CR93" i="21"/>
  <c r="BX93" i="21"/>
  <c r="BW93" i="21"/>
  <c r="BW104" i="21"/>
  <c r="CR104" i="21"/>
  <c r="BX104" i="21"/>
  <c r="CR33" i="21"/>
  <c r="CT20" i="21"/>
  <c r="BY20" i="21"/>
  <c r="CL20" i="21"/>
  <c r="CR143" i="21"/>
  <c r="BX143" i="21"/>
  <c r="BW143" i="21"/>
  <c r="BW142" i="21"/>
  <c r="BX142" i="21"/>
  <c r="CR142" i="21"/>
  <c r="CR124" i="21"/>
  <c r="BX124" i="21"/>
  <c r="BW124" i="21"/>
  <c r="CR116" i="21"/>
  <c r="BX116" i="21"/>
  <c r="BW116" i="21"/>
  <c r="CR103" i="21"/>
  <c r="BX103" i="21"/>
  <c r="BW103" i="21"/>
  <c r="CR95" i="21"/>
  <c r="BX95" i="21"/>
  <c r="BW95" i="21"/>
  <c r="CR87" i="21"/>
  <c r="BX87" i="21"/>
  <c r="BW87" i="21"/>
  <c r="BW106" i="21"/>
  <c r="CR106" i="21"/>
  <c r="BX106" i="21"/>
  <c r="BW98" i="21"/>
  <c r="CR98" i="21"/>
  <c r="BX98" i="21"/>
  <c r="BW90" i="21"/>
  <c r="CR90" i="21"/>
  <c r="BX90" i="21"/>
  <c r="BW82" i="21"/>
  <c r="CR82" i="21"/>
  <c r="BX82" i="21"/>
  <c r="CR76" i="21"/>
  <c r="BX76" i="21"/>
  <c r="BW76" i="21"/>
  <c r="BX60" i="21"/>
  <c r="CR35" i="21"/>
  <c r="BX35" i="21"/>
  <c r="BW35" i="21"/>
  <c r="CR26" i="21"/>
  <c r="BX26" i="21"/>
  <c r="BW26" i="21"/>
  <c r="CS126" i="18"/>
  <c r="BV126" i="18"/>
  <c r="BU91" i="18"/>
  <c r="BW91" i="18" s="1"/>
  <c r="CH134" i="18"/>
  <c r="CH56" i="18"/>
  <c r="CH38" i="18"/>
  <c r="BU149" i="18"/>
  <c r="CR149" i="18" s="1"/>
  <c r="BU132" i="18"/>
  <c r="BW132" i="18" s="1"/>
  <c r="BU56" i="18"/>
  <c r="CR56" i="18" s="1"/>
  <c r="BU57" i="18"/>
  <c r="BX57" i="18" s="1"/>
  <c r="BU42" i="18"/>
  <c r="BX42" i="18" s="1"/>
  <c r="CH47" i="18"/>
  <c r="CH57" i="18"/>
  <c r="BS126" i="18"/>
  <c r="BT126" i="18"/>
  <c r="CI153" i="18"/>
  <c r="CH65" i="18"/>
  <c r="CH83" i="18"/>
  <c r="CH62" i="18"/>
  <c r="CP151" i="18"/>
  <c r="BU131" i="18"/>
  <c r="CR131" i="18" s="1"/>
  <c r="BR151" i="18"/>
  <c r="BU128" i="18"/>
  <c r="CR128" i="18" s="1"/>
  <c r="CO144" i="18"/>
  <c r="BU80" i="18"/>
  <c r="BW80" i="18" s="1"/>
  <c r="BU46" i="18"/>
  <c r="BX46" i="18" s="1"/>
  <c r="CO126" i="18"/>
  <c r="BU7" i="18"/>
  <c r="CR7" i="18" s="1"/>
  <c r="BR126" i="18"/>
  <c r="CH50" i="18"/>
  <c r="CH148" i="18"/>
  <c r="BU52" i="18"/>
  <c r="BW52" i="18" s="1"/>
  <c r="BU61" i="18"/>
  <c r="CR61" i="18" s="1"/>
  <c r="BU38" i="18"/>
  <c r="CR38" i="18" s="1"/>
  <c r="BU41" i="18"/>
  <c r="BX41" i="18" s="1"/>
  <c r="BU37" i="18"/>
  <c r="BX37" i="18" s="1"/>
  <c r="CH3" i="18"/>
  <c r="BS151" i="18"/>
  <c r="CH69" i="18"/>
  <c r="CH54" i="18"/>
  <c r="CH74" i="18"/>
  <c r="CH80" i="18"/>
  <c r="CH60" i="18"/>
  <c r="CH146" i="18"/>
  <c r="CH131" i="18"/>
  <c r="CH37" i="18"/>
  <c r="CH68" i="18"/>
  <c r="CR135" i="18"/>
  <c r="CT135" i="18" s="1"/>
  <c r="BX135" i="18"/>
  <c r="BW135" i="18"/>
  <c r="CR124" i="18"/>
  <c r="BX124" i="18"/>
  <c r="BW124" i="18"/>
  <c r="CR116" i="18"/>
  <c r="BW116" i="18"/>
  <c r="BX116" i="18"/>
  <c r="BW142" i="18"/>
  <c r="CR142" i="18"/>
  <c r="BX142" i="18"/>
  <c r="BW119" i="18"/>
  <c r="CR119" i="18"/>
  <c r="BX119" i="18"/>
  <c r="CR110" i="18"/>
  <c r="BX110" i="18"/>
  <c r="BW110" i="18"/>
  <c r="CR102" i="18"/>
  <c r="BX102" i="18"/>
  <c r="BW102" i="18"/>
  <c r="CR94" i="18"/>
  <c r="BX94" i="18"/>
  <c r="BW94" i="18"/>
  <c r="BW105" i="18"/>
  <c r="CR105" i="18"/>
  <c r="BX105" i="18"/>
  <c r="BW97" i="18"/>
  <c r="CR97" i="18"/>
  <c r="BX97" i="18"/>
  <c r="BW89" i="18"/>
  <c r="CR89" i="18"/>
  <c r="BX89" i="18"/>
  <c r="CR22" i="18"/>
  <c r="BX22" i="18"/>
  <c r="BW22" i="18"/>
  <c r="BW31" i="18"/>
  <c r="CR31" i="18"/>
  <c r="BX31" i="18"/>
  <c r="BW23" i="18"/>
  <c r="CR23" i="18"/>
  <c r="BX23" i="18"/>
  <c r="CR11" i="18"/>
  <c r="BW11" i="18"/>
  <c r="BX11" i="18"/>
  <c r="CH84" i="18"/>
  <c r="CH44" i="18"/>
  <c r="CR141" i="18"/>
  <c r="BX141" i="18"/>
  <c r="BW141" i="18"/>
  <c r="CR122" i="18"/>
  <c r="BX122" i="18"/>
  <c r="BW122" i="18"/>
  <c r="BW125" i="18"/>
  <c r="CR125" i="18"/>
  <c r="BX125" i="18"/>
  <c r="BW117" i="18"/>
  <c r="CR117" i="18"/>
  <c r="BX117" i="18"/>
  <c r="CR108" i="18"/>
  <c r="BX108" i="18"/>
  <c r="BW108" i="18"/>
  <c r="CR100" i="18"/>
  <c r="BX100" i="18"/>
  <c r="BW100" i="18"/>
  <c r="CR92" i="18"/>
  <c r="BX92" i="18"/>
  <c r="BW92" i="18"/>
  <c r="BW111" i="18"/>
  <c r="CR111" i="18"/>
  <c r="BX111" i="18"/>
  <c r="BW95" i="18"/>
  <c r="CR95" i="18"/>
  <c r="BX95" i="18"/>
  <c r="BW87" i="18"/>
  <c r="CR87" i="18"/>
  <c r="BX87" i="18"/>
  <c r="CR72" i="18"/>
  <c r="BX72" i="18"/>
  <c r="BW72" i="18"/>
  <c r="CR28" i="18"/>
  <c r="BX28" i="18"/>
  <c r="BW28" i="18"/>
  <c r="CR19" i="18"/>
  <c r="BX19" i="18"/>
  <c r="BW19" i="18"/>
  <c r="CR32" i="18"/>
  <c r="BX32" i="18"/>
  <c r="BW32" i="18"/>
  <c r="CN126" i="18"/>
  <c r="BW29" i="18"/>
  <c r="CR29" i="18"/>
  <c r="BX29" i="18"/>
  <c r="BW21" i="18"/>
  <c r="CR21" i="18"/>
  <c r="BX21" i="18"/>
  <c r="CH45" i="18"/>
  <c r="CR150" i="18"/>
  <c r="BX150" i="18"/>
  <c r="BW150" i="18"/>
  <c r="CR139" i="18"/>
  <c r="BX139" i="18"/>
  <c r="BW139" i="18"/>
  <c r="CR120" i="18"/>
  <c r="BW120" i="18"/>
  <c r="BX120" i="18"/>
  <c r="BW138" i="18"/>
  <c r="CR138" i="18"/>
  <c r="CT138" i="18" s="1"/>
  <c r="BX138" i="18"/>
  <c r="BW123" i="18"/>
  <c r="CR123" i="18"/>
  <c r="BX123" i="18"/>
  <c r="BW115" i="18"/>
  <c r="CR115" i="18"/>
  <c r="BX115" i="18"/>
  <c r="CR106" i="18"/>
  <c r="BX106" i="18"/>
  <c r="BW106" i="18"/>
  <c r="BX90" i="18"/>
  <c r="BW90" i="18"/>
  <c r="BW109" i="18"/>
  <c r="CR109" i="18"/>
  <c r="BX109" i="18"/>
  <c r="BW101" i="18"/>
  <c r="CR101" i="18"/>
  <c r="BX101" i="18"/>
  <c r="BW93" i="18"/>
  <c r="CR93" i="18"/>
  <c r="BX93" i="18"/>
  <c r="BX71" i="18"/>
  <c r="BW71" i="18"/>
  <c r="CR71" i="18"/>
  <c r="CR35" i="18"/>
  <c r="BX35" i="18"/>
  <c r="BW35" i="18"/>
  <c r="CR26" i="18"/>
  <c r="BX26" i="18"/>
  <c r="BW26" i="18"/>
  <c r="BW27" i="18"/>
  <c r="CR27" i="18"/>
  <c r="BX27" i="18"/>
  <c r="BW20" i="18"/>
  <c r="CR20" i="18"/>
  <c r="BX20" i="18"/>
  <c r="BW12" i="18"/>
  <c r="CR12" i="18"/>
  <c r="BX12" i="18"/>
  <c r="CH132" i="18"/>
  <c r="CH46" i="18"/>
  <c r="CR137" i="18"/>
  <c r="CT137" i="18" s="1"/>
  <c r="BX137" i="18"/>
  <c r="BW137" i="18"/>
  <c r="BW121" i="18"/>
  <c r="CR121" i="18"/>
  <c r="BX121" i="18"/>
  <c r="CR104" i="18"/>
  <c r="BX104" i="18"/>
  <c r="BW104" i="18"/>
  <c r="CR96" i="18"/>
  <c r="BX96" i="18"/>
  <c r="BW96" i="18"/>
  <c r="CR88" i="18"/>
  <c r="BX88" i="18"/>
  <c r="BW88" i="18"/>
  <c r="BY133" i="18"/>
  <c r="CL133" i="18"/>
  <c r="CJ133" i="18"/>
  <c r="CJ130" i="18"/>
  <c r="BY130" i="18"/>
  <c r="CL130" i="18"/>
  <c r="BW107" i="18"/>
  <c r="CR107" i="18"/>
  <c r="BX107" i="18"/>
  <c r="BW99" i="18"/>
  <c r="CR99" i="18"/>
  <c r="BX99" i="18"/>
  <c r="CT112" i="18"/>
  <c r="BY112" i="18"/>
  <c r="CL112" i="18"/>
  <c r="CR33" i="18"/>
  <c r="BX33" i="18"/>
  <c r="BW33" i="18"/>
  <c r="CR24" i="18"/>
  <c r="BX24" i="18"/>
  <c r="BW24" i="18"/>
  <c r="BW34" i="18"/>
  <c r="CR34" i="18"/>
  <c r="BX34" i="18"/>
  <c r="BW25" i="18"/>
  <c r="CR25" i="18"/>
  <c r="BX25" i="18"/>
  <c r="CR10" i="18"/>
  <c r="BX10" i="18"/>
  <c r="BW10" i="18"/>
  <c r="BW6" i="18"/>
  <c r="CR6" i="18"/>
  <c r="BX6" i="18"/>
  <c r="BW60" i="18" l="1"/>
  <c r="BX60" i="18"/>
  <c r="BW72" i="21"/>
  <c r="CF153" i="18"/>
  <c r="BW103" i="18"/>
  <c r="CR118" i="18"/>
  <c r="CR98" i="18"/>
  <c r="CL114" i="18"/>
  <c r="BX105" i="21"/>
  <c r="CR105" i="21"/>
  <c r="CT111" i="21"/>
  <c r="BW107" i="21"/>
  <c r="BX140" i="18"/>
  <c r="BW22" i="21"/>
  <c r="CR140" i="18"/>
  <c r="BX118" i="18"/>
  <c r="BW98" i="18"/>
  <c r="BY98" i="18" s="1"/>
  <c r="CR107" i="21"/>
  <c r="BW141" i="21"/>
  <c r="BX141" i="21"/>
  <c r="BW32" i="21"/>
  <c r="CR32" i="21"/>
  <c r="BX103" i="18"/>
  <c r="BY114" i="18"/>
  <c r="CJ114" i="18"/>
  <c r="BW30" i="18"/>
  <c r="BY30" i="18" s="1"/>
  <c r="BX33" i="21"/>
  <c r="CR139" i="21"/>
  <c r="CR34" i="21"/>
  <c r="BX34" i="21"/>
  <c r="BW34" i="21"/>
  <c r="BV153" i="21"/>
  <c r="CR31" i="21"/>
  <c r="BW31" i="21"/>
  <c r="BX31" i="21"/>
  <c r="BX25" i="21"/>
  <c r="CR25" i="21"/>
  <c r="BW25" i="21"/>
  <c r="BW139" i="21"/>
  <c r="BX147" i="21"/>
  <c r="CR147" i="21"/>
  <c r="BX75" i="21"/>
  <c r="BX129" i="21"/>
  <c r="CR129" i="21"/>
  <c r="BW13" i="21"/>
  <c r="BW59" i="18"/>
  <c r="CT59" i="18" s="1"/>
  <c r="BW143" i="18"/>
  <c r="BX143" i="18"/>
  <c r="BX113" i="18"/>
  <c r="BX14" i="18"/>
  <c r="BW113" i="18"/>
  <c r="BY113" i="18" s="1"/>
  <c r="CR14" i="18"/>
  <c r="BV153" i="18"/>
  <c r="BW29" i="21"/>
  <c r="BX29" i="21"/>
  <c r="CR29" i="21"/>
  <c r="BW23" i="21"/>
  <c r="CR23" i="21"/>
  <c r="BX23" i="21"/>
  <c r="BX113" i="21"/>
  <c r="BW113" i="21"/>
  <c r="CR113" i="21"/>
  <c r="CR119" i="21"/>
  <c r="BX119" i="21"/>
  <c r="BW119" i="21"/>
  <c r="BX123" i="21"/>
  <c r="BW123" i="21"/>
  <c r="CR123" i="21"/>
  <c r="BX115" i="21"/>
  <c r="BW115" i="21"/>
  <c r="CR115" i="21"/>
  <c r="BW140" i="21"/>
  <c r="CR140" i="21"/>
  <c r="BX140" i="21"/>
  <c r="BX39" i="18"/>
  <c r="CR39" i="18"/>
  <c r="BW85" i="21"/>
  <c r="BY85" i="21" s="1"/>
  <c r="BX85" i="21"/>
  <c r="CR74" i="21"/>
  <c r="BX64" i="21"/>
  <c r="BX9" i="18"/>
  <c r="CR9" i="18"/>
  <c r="CR64" i="21"/>
  <c r="BX127" i="18"/>
  <c r="CP153" i="21"/>
  <c r="BX67" i="21"/>
  <c r="CA153" i="21"/>
  <c r="BW127" i="18"/>
  <c r="CJ127" i="18" s="1"/>
  <c r="CR67" i="21"/>
  <c r="BX16" i="18"/>
  <c r="CR16" i="18"/>
  <c r="BW60" i="21"/>
  <c r="CT60" i="21" s="1"/>
  <c r="CR59" i="21"/>
  <c r="BX58" i="18"/>
  <c r="BW58" i="18"/>
  <c r="BY58" i="18" s="1"/>
  <c r="BX91" i="18"/>
  <c r="CR91" i="18"/>
  <c r="CJ10" i="18"/>
  <c r="BW59" i="21"/>
  <c r="CJ59" i="21" s="1"/>
  <c r="BX73" i="21"/>
  <c r="BX65" i="21"/>
  <c r="CR65" i="21"/>
  <c r="CR75" i="21"/>
  <c r="BX66" i="21"/>
  <c r="CR66" i="21"/>
  <c r="BX30" i="18"/>
  <c r="BW78" i="21"/>
  <c r="CT78" i="21" s="1"/>
  <c r="BX62" i="18"/>
  <c r="BX74" i="21"/>
  <c r="CR78" i="21"/>
  <c r="BW78" i="18"/>
  <c r="CL78" i="18" s="1"/>
  <c r="BX13" i="21"/>
  <c r="CR40" i="18"/>
  <c r="BX77" i="21"/>
  <c r="BW77" i="21"/>
  <c r="CJ77" i="21" s="1"/>
  <c r="BX83" i="18"/>
  <c r="BX146" i="18"/>
  <c r="BW147" i="18"/>
  <c r="CJ147" i="18" s="1"/>
  <c r="BX147" i="18"/>
  <c r="BX40" i="18"/>
  <c r="BW70" i="18"/>
  <c r="BY70" i="18" s="1"/>
  <c r="BX70" i="18"/>
  <c r="CP153" i="18"/>
  <c r="CE151" i="21"/>
  <c r="CG151" i="21" s="1"/>
  <c r="BX134" i="18"/>
  <c r="CR134" i="18"/>
  <c r="CE151" i="18"/>
  <c r="CG151" i="18" s="1"/>
  <c r="CR83" i="18"/>
  <c r="BW84" i="18"/>
  <c r="CL84" i="18" s="1"/>
  <c r="BW75" i="18"/>
  <c r="CL75" i="18" s="1"/>
  <c r="CR37" i="21"/>
  <c r="CR76" i="18"/>
  <c r="BX75" i="18"/>
  <c r="BW66" i="18"/>
  <c r="BY66" i="18" s="1"/>
  <c r="BX14" i="21"/>
  <c r="BY136" i="21"/>
  <c r="BW76" i="18"/>
  <c r="CL76" i="18" s="1"/>
  <c r="BX66" i="18"/>
  <c r="CR14" i="21"/>
  <c r="BW39" i="21"/>
  <c r="CL39" i="21" s="1"/>
  <c r="BX149" i="21"/>
  <c r="BX19" i="21"/>
  <c r="BW9" i="21"/>
  <c r="CL9" i="21" s="1"/>
  <c r="CR9" i="21"/>
  <c r="BW136" i="18"/>
  <c r="CL136" i="18" s="1"/>
  <c r="BX8" i="18"/>
  <c r="BX44" i="18"/>
  <c r="BW8" i="18"/>
  <c r="CJ8" i="18" s="1"/>
  <c r="BX82" i="18"/>
  <c r="CR50" i="18"/>
  <c r="CR81" i="21"/>
  <c r="BX134" i="21"/>
  <c r="CR80" i="21"/>
  <c r="BX81" i="21"/>
  <c r="BW134" i="21"/>
  <c r="BY134" i="21" s="1"/>
  <c r="CR18" i="18"/>
  <c r="BX68" i="18"/>
  <c r="CR145" i="18"/>
  <c r="CR63" i="18"/>
  <c r="CR84" i="21"/>
  <c r="CR15" i="18"/>
  <c r="BW65" i="18"/>
  <c r="CL65" i="18" s="1"/>
  <c r="CR67" i="18"/>
  <c r="CR62" i="21"/>
  <c r="BX78" i="18"/>
  <c r="BX8" i="21"/>
  <c r="BX38" i="21"/>
  <c r="CR73" i="21"/>
  <c r="CR80" i="18"/>
  <c r="CR48" i="18"/>
  <c r="CR43" i="18"/>
  <c r="BX10" i="21"/>
  <c r="BW145" i="21"/>
  <c r="CL145" i="21" s="1"/>
  <c r="BX146" i="21"/>
  <c r="BW18" i="21"/>
  <c r="CL18" i="21" s="1"/>
  <c r="CR148" i="21"/>
  <c r="BX136" i="18"/>
  <c r="BX79" i="18"/>
  <c r="BW56" i="18"/>
  <c r="CJ56" i="18" s="1"/>
  <c r="CR82" i="18"/>
  <c r="CR44" i="18"/>
  <c r="BX67" i="18"/>
  <c r="BW50" i="18"/>
  <c r="CT50" i="18" s="1"/>
  <c r="BW80" i="21"/>
  <c r="BY80" i="21" s="1"/>
  <c r="BW62" i="21"/>
  <c r="CJ62" i="21" s="1"/>
  <c r="CC153" i="18"/>
  <c r="BW79" i="18"/>
  <c r="CT79" i="18" s="1"/>
  <c r="BX81" i="18"/>
  <c r="CR50" i="21"/>
  <c r="CD153" i="18"/>
  <c r="CR146" i="18"/>
  <c r="BW73" i="18"/>
  <c r="CL73" i="18" s="1"/>
  <c r="BX85" i="18"/>
  <c r="CR53" i="21"/>
  <c r="CR4" i="21"/>
  <c r="CG144" i="21"/>
  <c r="BW4" i="21"/>
  <c r="CJ4" i="21" s="1"/>
  <c r="CR56" i="21"/>
  <c r="CT136" i="21"/>
  <c r="CR149" i="21"/>
  <c r="CR129" i="18"/>
  <c r="CR144" i="18" s="1"/>
  <c r="BX73" i="18"/>
  <c r="BW131" i="18"/>
  <c r="CT131" i="18" s="1"/>
  <c r="BW8" i="21"/>
  <c r="BY8" i="21" s="1"/>
  <c r="BW53" i="21"/>
  <c r="CT53" i="21" s="1"/>
  <c r="CJ136" i="21"/>
  <c r="CG144" i="18"/>
  <c r="BX48" i="18"/>
  <c r="CR64" i="18"/>
  <c r="BX84" i="18"/>
  <c r="CR39" i="21"/>
  <c r="BX145" i="21"/>
  <c r="BX37" i="21"/>
  <c r="BW71" i="21"/>
  <c r="CL71" i="21" s="1"/>
  <c r="BW56" i="21"/>
  <c r="CT56" i="21" s="1"/>
  <c r="BS153" i="21"/>
  <c r="CJ4" i="18"/>
  <c r="BX132" i="21"/>
  <c r="BW129" i="18"/>
  <c r="BY129" i="18" s="1"/>
  <c r="BW41" i="18"/>
  <c r="CT41" i="18" s="1"/>
  <c r="BW49" i="21"/>
  <c r="BY49" i="21" s="1"/>
  <c r="CD153" i="21"/>
  <c r="CR10" i="21"/>
  <c r="BW19" i="21"/>
  <c r="BY19" i="21" s="1"/>
  <c r="BX69" i="21"/>
  <c r="BU151" i="21"/>
  <c r="BX151" i="21" s="1"/>
  <c r="CR146" i="21"/>
  <c r="CR3" i="21"/>
  <c r="CR38" i="21"/>
  <c r="BX72" i="21"/>
  <c r="CA153" i="18"/>
  <c r="BX3" i="18"/>
  <c r="BW53" i="18"/>
  <c r="CL53" i="18" s="1"/>
  <c r="CE144" i="18"/>
  <c r="CE36" i="18"/>
  <c r="CG36" i="18" s="1"/>
  <c r="CR4" i="18"/>
  <c r="CR69" i="21"/>
  <c r="CR18" i="21"/>
  <c r="BX3" i="21"/>
  <c r="BW148" i="21"/>
  <c r="CT148" i="21" s="1"/>
  <c r="BW57" i="21"/>
  <c r="CL57" i="21" s="1"/>
  <c r="CR127" i="21"/>
  <c r="CB153" i="21"/>
  <c r="BW18" i="18"/>
  <c r="BY18" i="18" s="1"/>
  <c r="BX38" i="18"/>
  <c r="CR68" i="18"/>
  <c r="BX145" i="18"/>
  <c r="BW43" i="18"/>
  <c r="CL43" i="18" s="1"/>
  <c r="CR62" i="18"/>
  <c r="BX56" i="18"/>
  <c r="BX4" i="18"/>
  <c r="BX59" i="18"/>
  <c r="BW85" i="18"/>
  <c r="CL85" i="18" s="1"/>
  <c r="CR3" i="18"/>
  <c r="BW69" i="18"/>
  <c r="CT69" i="18" s="1"/>
  <c r="BX47" i="18"/>
  <c r="BW42" i="21"/>
  <c r="BY42" i="21" s="1"/>
  <c r="BW83" i="21"/>
  <c r="CJ83" i="21" s="1"/>
  <c r="BX53" i="18"/>
  <c r="CR81" i="18"/>
  <c r="BX65" i="18"/>
  <c r="CG126" i="18"/>
  <c r="BW38" i="18"/>
  <c r="CL38" i="18" s="1"/>
  <c r="BW47" i="18"/>
  <c r="BY47" i="18" s="1"/>
  <c r="CR47" i="21"/>
  <c r="CR52" i="21"/>
  <c r="BW68" i="21"/>
  <c r="CT68" i="21" s="1"/>
  <c r="CR61" i="21"/>
  <c r="BX54" i="21"/>
  <c r="BW84" i="21"/>
  <c r="CL84" i="21" s="1"/>
  <c r="CR48" i="21"/>
  <c r="BW128" i="21"/>
  <c r="CL128" i="21" s="1"/>
  <c r="BT153" i="21"/>
  <c r="CR136" i="21"/>
  <c r="BX136" i="21"/>
  <c r="CR7" i="21"/>
  <c r="BX61" i="21"/>
  <c r="CR77" i="18"/>
  <c r="CR55" i="18"/>
  <c r="BX128" i="18"/>
  <c r="BX5" i="18"/>
  <c r="BW61" i="18"/>
  <c r="BY61" i="18" s="1"/>
  <c r="BW77" i="18"/>
  <c r="CL77" i="18" s="1"/>
  <c r="BW46" i="18"/>
  <c r="CJ46" i="18" s="1"/>
  <c r="CH151" i="18"/>
  <c r="BX7" i="21"/>
  <c r="BX47" i="21"/>
  <c r="BX42" i="21"/>
  <c r="CR54" i="21"/>
  <c r="CR83" i="21"/>
  <c r="BW48" i="21"/>
  <c r="BY48" i="21" s="1"/>
  <c r="BU126" i="21"/>
  <c r="BX126" i="21" s="1"/>
  <c r="CR41" i="18"/>
  <c r="CR69" i="18"/>
  <c r="CR148" i="18"/>
  <c r="BW63" i="18"/>
  <c r="CL63" i="18" s="1"/>
  <c r="BX131" i="18"/>
  <c r="BX51" i="18"/>
  <c r="CR43" i="21"/>
  <c r="BX68" i="21"/>
  <c r="BX41" i="21"/>
  <c r="CR57" i="21"/>
  <c r="BW50" i="21"/>
  <c r="CL50" i="21" s="1"/>
  <c r="BW51" i="21"/>
  <c r="CL51" i="21" s="1"/>
  <c r="BW16" i="21"/>
  <c r="BX16" i="21"/>
  <c r="CE126" i="18"/>
  <c r="BX45" i="18"/>
  <c r="BX61" i="18"/>
  <c r="BX132" i="18"/>
  <c r="CR51" i="18"/>
  <c r="BW74" i="18"/>
  <c r="CJ74" i="18" s="1"/>
  <c r="CB153" i="18"/>
  <c r="BX45" i="21"/>
  <c r="BW70" i="21"/>
  <c r="CT70" i="21" s="1"/>
  <c r="BW58" i="21"/>
  <c r="CJ58" i="21" s="1"/>
  <c r="CR132" i="21"/>
  <c r="BX63" i="21"/>
  <c r="CR128" i="21"/>
  <c r="CH144" i="21"/>
  <c r="BX15" i="18"/>
  <c r="CR45" i="18"/>
  <c r="BW148" i="18"/>
  <c r="CT148" i="18" s="1"/>
  <c r="BW17" i="18"/>
  <c r="CJ17" i="18" s="1"/>
  <c r="CR54" i="18"/>
  <c r="BW128" i="18"/>
  <c r="BY128" i="18" s="1"/>
  <c r="CR42" i="18"/>
  <c r="BW64" i="18"/>
  <c r="CL64" i="18" s="1"/>
  <c r="CR132" i="18"/>
  <c r="BX13" i="18"/>
  <c r="BX74" i="18"/>
  <c r="BW149" i="18"/>
  <c r="CJ149" i="18" s="1"/>
  <c r="BW15" i="21"/>
  <c r="BY15" i="21" s="1"/>
  <c r="BX51" i="21"/>
  <c r="BW52" i="21"/>
  <c r="CT52" i="21" s="1"/>
  <c r="BW45" i="21"/>
  <c r="CL45" i="21" s="1"/>
  <c r="BW41" i="21"/>
  <c r="CT41" i="21" s="1"/>
  <c r="BX70" i="21"/>
  <c r="BX58" i="21"/>
  <c r="BU36" i="21"/>
  <c r="BX36" i="21" s="1"/>
  <c r="CG126" i="21"/>
  <c r="CR63" i="21"/>
  <c r="CR131" i="21"/>
  <c r="BX46" i="21"/>
  <c r="CC153" i="21"/>
  <c r="BR153" i="21"/>
  <c r="BX15" i="21"/>
  <c r="BX43" i="21"/>
  <c r="CO153" i="18"/>
  <c r="CE126" i="21"/>
  <c r="CR71" i="21"/>
  <c r="CH144" i="18"/>
  <c r="BW55" i="18"/>
  <c r="BY55" i="18" s="1"/>
  <c r="CR46" i="18"/>
  <c r="BX149" i="18"/>
  <c r="BW13" i="18"/>
  <c r="CL13" i="18" s="1"/>
  <c r="CH126" i="21"/>
  <c r="BQ153" i="21"/>
  <c r="CR5" i="18"/>
  <c r="BX49" i="18"/>
  <c r="BW17" i="21"/>
  <c r="BY17" i="21" s="1"/>
  <c r="CR5" i="21"/>
  <c r="BX49" i="21"/>
  <c r="CE144" i="21"/>
  <c r="BX55" i="21"/>
  <c r="BW131" i="21"/>
  <c r="CJ131" i="21" s="1"/>
  <c r="BW79" i="21"/>
  <c r="CT79" i="21" s="1"/>
  <c r="BU144" i="21"/>
  <c r="BX144" i="21" s="1"/>
  <c r="CR37" i="18"/>
  <c r="BX52" i="18"/>
  <c r="BU144" i="18"/>
  <c r="BX144" i="18" s="1"/>
  <c r="BU151" i="18"/>
  <c r="BX151" i="18" s="1"/>
  <c r="BX17" i="18"/>
  <c r="BW54" i="18"/>
  <c r="CT54" i="18" s="1"/>
  <c r="BX80" i="18"/>
  <c r="BW42" i="18"/>
  <c r="CJ42" i="18" s="1"/>
  <c r="CR49" i="18"/>
  <c r="CH36" i="18"/>
  <c r="BX17" i="21"/>
  <c r="BX5" i="21"/>
  <c r="CE36" i="21"/>
  <c r="CG36" i="21" s="1"/>
  <c r="CR55" i="21"/>
  <c r="CR46" i="21"/>
  <c r="BX79" i="21"/>
  <c r="BW127" i="21"/>
  <c r="BY127" i="21" s="1"/>
  <c r="BQ153" i="18"/>
  <c r="BT153" i="18"/>
  <c r="CH151" i="21"/>
  <c r="BX44" i="21"/>
  <c r="CR44" i="21"/>
  <c r="BW44" i="21"/>
  <c r="CH36" i="21"/>
  <c r="CJ47" i="21"/>
  <c r="BY47" i="21"/>
  <c r="CT47" i="21"/>
  <c r="CL47" i="21"/>
  <c r="BY26" i="21"/>
  <c r="CJ26" i="21"/>
  <c r="CT26" i="21"/>
  <c r="CL26" i="21"/>
  <c r="CT75" i="21"/>
  <c r="CJ75" i="21"/>
  <c r="BY75" i="21"/>
  <c r="CL75" i="21"/>
  <c r="CL60" i="21"/>
  <c r="BY87" i="21"/>
  <c r="CL87" i="21"/>
  <c r="CT87" i="21"/>
  <c r="CJ87" i="21"/>
  <c r="BY93" i="21"/>
  <c r="CL93" i="21"/>
  <c r="CT93" i="21"/>
  <c r="CJ93" i="21"/>
  <c r="CT69" i="21"/>
  <c r="CJ69" i="21"/>
  <c r="BY69" i="21"/>
  <c r="CL69" i="21"/>
  <c r="CT100" i="21"/>
  <c r="CJ100" i="21"/>
  <c r="BY100" i="21"/>
  <c r="CL100" i="21"/>
  <c r="BY150" i="21"/>
  <c r="CL150" i="21"/>
  <c r="CT150" i="21"/>
  <c r="CJ150" i="21"/>
  <c r="CT11" i="21"/>
  <c r="CJ11" i="21"/>
  <c r="BY11" i="21"/>
  <c r="CL11" i="21"/>
  <c r="BY22" i="21"/>
  <c r="CT22" i="21"/>
  <c r="CL22" i="21"/>
  <c r="CJ22" i="21"/>
  <c r="BY64" i="21"/>
  <c r="CL64" i="21"/>
  <c r="CT64" i="21"/>
  <c r="CJ64" i="21"/>
  <c r="CT96" i="21"/>
  <c r="CJ96" i="21"/>
  <c r="BY96" i="21"/>
  <c r="CL96" i="21"/>
  <c r="CJ135" i="21"/>
  <c r="BY135" i="21"/>
  <c r="CL135" i="21"/>
  <c r="CT67" i="21"/>
  <c r="CJ67" i="21"/>
  <c r="BY67" i="21"/>
  <c r="CL67" i="21"/>
  <c r="CT98" i="21"/>
  <c r="CJ98" i="21"/>
  <c r="BY98" i="21"/>
  <c r="CL98" i="21"/>
  <c r="BY116" i="21"/>
  <c r="CL116" i="21"/>
  <c r="CJ116" i="21"/>
  <c r="CT116" i="21"/>
  <c r="CT142" i="21"/>
  <c r="CJ142" i="21"/>
  <c r="CL142" i="21"/>
  <c r="BY142" i="21"/>
  <c r="BY33" i="21"/>
  <c r="CL33" i="21"/>
  <c r="CT33" i="21"/>
  <c r="CJ33" i="21"/>
  <c r="CT65" i="21"/>
  <c r="CJ65" i="21"/>
  <c r="BY65" i="21"/>
  <c r="CL65" i="21"/>
  <c r="CT61" i="21"/>
  <c r="CJ61" i="21"/>
  <c r="BY61" i="21"/>
  <c r="CL61" i="21"/>
  <c r="CT92" i="21"/>
  <c r="CJ92" i="21"/>
  <c r="BY92" i="21"/>
  <c r="CL92" i="21"/>
  <c r="BY105" i="21"/>
  <c r="CL105" i="21"/>
  <c r="CT105" i="21"/>
  <c r="CJ105" i="21"/>
  <c r="BY137" i="21"/>
  <c r="CL137" i="21"/>
  <c r="CJ137" i="21"/>
  <c r="CT125" i="21"/>
  <c r="CL125" i="21"/>
  <c r="CJ125" i="21"/>
  <c r="BY125" i="21"/>
  <c r="BY132" i="21"/>
  <c r="CL132" i="21"/>
  <c r="CT132" i="21"/>
  <c r="CJ132" i="21"/>
  <c r="CT3" i="21"/>
  <c r="CJ3" i="21"/>
  <c r="CL3" i="21"/>
  <c r="BY3" i="21"/>
  <c r="BY12" i="21"/>
  <c r="CL12" i="21"/>
  <c r="CT12" i="21"/>
  <c r="CJ12" i="21"/>
  <c r="BY107" i="21"/>
  <c r="CL107" i="21"/>
  <c r="CT107" i="21"/>
  <c r="CJ107" i="21"/>
  <c r="BY120" i="21"/>
  <c r="CL120" i="21"/>
  <c r="CT120" i="21"/>
  <c r="CJ120" i="21"/>
  <c r="BY139" i="21"/>
  <c r="CT139" i="21"/>
  <c r="CL139" i="21"/>
  <c r="CJ139" i="21"/>
  <c r="CT27" i="21"/>
  <c r="CJ27" i="21"/>
  <c r="BY27" i="21"/>
  <c r="CL27" i="21"/>
  <c r="BY6" i="21"/>
  <c r="CL6" i="21"/>
  <c r="CT6" i="21"/>
  <c r="CJ6" i="21"/>
  <c r="BY76" i="21"/>
  <c r="CL76" i="21"/>
  <c r="CT76" i="21"/>
  <c r="CJ76" i="21"/>
  <c r="CT90" i="21"/>
  <c r="CJ90" i="21"/>
  <c r="BY90" i="21"/>
  <c r="CL90" i="21"/>
  <c r="BY81" i="21"/>
  <c r="CT81" i="21"/>
  <c r="CJ81" i="21"/>
  <c r="CL81" i="21"/>
  <c r="BY103" i="21"/>
  <c r="CL103" i="21"/>
  <c r="CT103" i="21"/>
  <c r="CJ103" i="21"/>
  <c r="BY143" i="21"/>
  <c r="CJ143" i="21"/>
  <c r="CT143" i="21"/>
  <c r="CL143" i="21"/>
  <c r="CT13" i="21"/>
  <c r="CJ13" i="21"/>
  <c r="BY13" i="21"/>
  <c r="CL13" i="21"/>
  <c r="BY14" i="21"/>
  <c r="CL14" i="21"/>
  <c r="CT14" i="21"/>
  <c r="CJ14" i="21"/>
  <c r="BY66" i="21"/>
  <c r="CL66" i="21"/>
  <c r="CT66" i="21"/>
  <c r="CJ66" i="21"/>
  <c r="BY122" i="21"/>
  <c r="CL122" i="21"/>
  <c r="CJ122" i="21"/>
  <c r="CT122" i="21"/>
  <c r="CJ133" i="21"/>
  <c r="BY133" i="21"/>
  <c r="CL133" i="21"/>
  <c r="BY28" i="21"/>
  <c r="CL28" i="21"/>
  <c r="CJ28" i="21"/>
  <c r="CT28" i="21"/>
  <c r="CL117" i="21"/>
  <c r="CT117" i="21"/>
  <c r="CJ117" i="21"/>
  <c r="BY117" i="21"/>
  <c r="BY97" i="21"/>
  <c r="CL97" i="21"/>
  <c r="CT97" i="21"/>
  <c r="CJ97" i="21"/>
  <c r="BY38" i="21"/>
  <c r="CL38" i="21"/>
  <c r="CT38" i="21"/>
  <c r="CJ38" i="21"/>
  <c r="CT63" i="21"/>
  <c r="CJ63" i="21"/>
  <c r="BY63" i="21"/>
  <c r="CL63" i="21"/>
  <c r="BY99" i="21"/>
  <c r="CL99" i="21"/>
  <c r="CT99" i="21"/>
  <c r="CJ99" i="21"/>
  <c r="CJ110" i="21"/>
  <c r="BY110" i="21"/>
  <c r="CT110" i="21"/>
  <c r="CT7" i="21"/>
  <c r="CJ7" i="21"/>
  <c r="CL7" i="21"/>
  <c r="BY7" i="21"/>
  <c r="CT106" i="21"/>
  <c r="CJ106" i="21"/>
  <c r="BY106" i="21"/>
  <c r="CL106" i="21"/>
  <c r="BY124" i="21"/>
  <c r="CL124" i="21"/>
  <c r="CJ124" i="21"/>
  <c r="CT124" i="21"/>
  <c r="BY10" i="21"/>
  <c r="CL10" i="21"/>
  <c r="CT10" i="21"/>
  <c r="CJ10" i="21"/>
  <c r="BY54" i="21"/>
  <c r="CL54" i="21"/>
  <c r="CT54" i="21"/>
  <c r="CJ54" i="21"/>
  <c r="BY112" i="21"/>
  <c r="CL112" i="21"/>
  <c r="CT112" i="21"/>
  <c r="CJ112" i="21"/>
  <c r="CJ138" i="21"/>
  <c r="BY138" i="21"/>
  <c r="CL138" i="21"/>
  <c r="BY24" i="21"/>
  <c r="CT24" i="21"/>
  <c r="CL24" i="21"/>
  <c r="CJ24" i="21"/>
  <c r="CT88" i="21"/>
  <c r="CJ88" i="21"/>
  <c r="BY88" i="21"/>
  <c r="CL88" i="21"/>
  <c r="CT94" i="21"/>
  <c r="CJ94" i="21"/>
  <c r="BY94" i="21"/>
  <c r="CL94" i="21"/>
  <c r="CT147" i="21"/>
  <c r="CJ147" i="21"/>
  <c r="BY147" i="21"/>
  <c r="CL147" i="21"/>
  <c r="BY40" i="21"/>
  <c r="CL40" i="21"/>
  <c r="CT40" i="21"/>
  <c r="CJ40" i="21"/>
  <c r="CT73" i="21"/>
  <c r="CJ73" i="21"/>
  <c r="BY73" i="21"/>
  <c r="CL73" i="21"/>
  <c r="BY101" i="21"/>
  <c r="CL101" i="21"/>
  <c r="CT101" i="21"/>
  <c r="CJ101" i="21"/>
  <c r="CT43" i="21"/>
  <c r="CL43" i="21"/>
  <c r="CJ43" i="21"/>
  <c r="BY43" i="21"/>
  <c r="BY35" i="21"/>
  <c r="CL35" i="21"/>
  <c r="CT35" i="21"/>
  <c r="CJ35" i="21"/>
  <c r="CT82" i="21"/>
  <c r="CJ82" i="21"/>
  <c r="BY82" i="21"/>
  <c r="CL82" i="21"/>
  <c r="BY95" i="21"/>
  <c r="CL95" i="21"/>
  <c r="CT95" i="21"/>
  <c r="CJ95" i="21"/>
  <c r="CT5" i="21"/>
  <c r="CJ5" i="21"/>
  <c r="CL5" i="21"/>
  <c r="BY5" i="21"/>
  <c r="CT104" i="21"/>
  <c r="CJ104" i="21"/>
  <c r="BY104" i="21"/>
  <c r="CL104" i="21"/>
  <c r="BY109" i="21"/>
  <c r="CL109" i="21"/>
  <c r="CT109" i="21"/>
  <c r="CJ109" i="21"/>
  <c r="BY141" i="21"/>
  <c r="CT141" i="21"/>
  <c r="CL141" i="21"/>
  <c r="CJ141" i="21"/>
  <c r="CT108" i="21"/>
  <c r="CJ108" i="21"/>
  <c r="BY108" i="21"/>
  <c r="CL108" i="21"/>
  <c r="BY89" i="21"/>
  <c r="CL89" i="21"/>
  <c r="CT89" i="21"/>
  <c r="CJ89" i="21"/>
  <c r="BY118" i="21"/>
  <c r="CL118" i="21"/>
  <c r="CT118" i="21"/>
  <c r="CJ118" i="21"/>
  <c r="CT129" i="21"/>
  <c r="CJ129" i="21"/>
  <c r="BY129" i="21"/>
  <c r="CL129" i="21"/>
  <c r="BY146" i="21"/>
  <c r="CL146" i="21"/>
  <c r="CT146" i="21"/>
  <c r="CJ146" i="21"/>
  <c r="BY32" i="21"/>
  <c r="CT32" i="21"/>
  <c r="CJ32" i="21"/>
  <c r="CL32" i="21"/>
  <c r="CT37" i="21"/>
  <c r="CJ37" i="21"/>
  <c r="CL37" i="21"/>
  <c r="BY37" i="21"/>
  <c r="BY30" i="21"/>
  <c r="CT30" i="21"/>
  <c r="CL30" i="21"/>
  <c r="CJ30" i="21"/>
  <c r="CT55" i="21"/>
  <c r="CJ55" i="21"/>
  <c r="BY55" i="21"/>
  <c r="CL55" i="21"/>
  <c r="BY72" i="21"/>
  <c r="CL72" i="21"/>
  <c r="CT72" i="21"/>
  <c r="CJ72" i="21"/>
  <c r="CT102" i="21"/>
  <c r="CJ102" i="21"/>
  <c r="BY102" i="21"/>
  <c r="CL102" i="21"/>
  <c r="BY91" i="21"/>
  <c r="CL91" i="21"/>
  <c r="CT91" i="21"/>
  <c r="CJ91" i="21"/>
  <c r="CL46" i="21"/>
  <c r="BY46" i="21"/>
  <c r="CT46" i="21"/>
  <c r="CJ46" i="21"/>
  <c r="BY74" i="21"/>
  <c r="CL74" i="21"/>
  <c r="CT74" i="21"/>
  <c r="CJ74" i="21"/>
  <c r="BY114" i="21"/>
  <c r="CL114" i="21"/>
  <c r="CJ114" i="21"/>
  <c r="CT114" i="21"/>
  <c r="CT149" i="21"/>
  <c r="CJ149" i="21"/>
  <c r="BY149" i="21"/>
  <c r="CL149" i="21"/>
  <c r="BS153" i="18"/>
  <c r="BW37" i="18"/>
  <c r="CT37" i="18" s="1"/>
  <c r="CR52" i="18"/>
  <c r="BW7" i="18"/>
  <c r="BY7" i="18" s="1"/>
  <c r="CR57" i="18"/>
  <c r="BR153" i="18"/>
  <c r="BU126" i="18"/>
  <c r="BX126" i="18" s="1"/>
  <c r="BX7" i="18"/>
  <c r="BW57" i="18"/>
  <c r="BY57" i="18" s="1"/>
  <c r="BU36" i="18"/>
  <c r="BX36" i="18" s="1"/>
  <c r="BY15" i="18"/>
  <c r="CL15" i="18"/>
  <c r="CT15" i="18"/>
  <c r="CJ15" i="18"/>
  <c r="CT109" i="18"/>
  <c r="CJ109" i="18"/>
  <c r="BY109" i="18"/>
  <c r="CL109" i="18"/>
  <c r="CJ138" i="18"/>
  <c r="BY138" i="18"/>
  <c r="CL138" i="18"/>
  <c r="BY3" i="18"/>
  <c r="CL3" i="18"/>
  <c r="CT3" i="18"/>
  <c r="CJ3" i="18"/>
  <c r="BY5" i="18"/>
  <c r="CL5" i="18"/>
  <c r="CT5" i="18"/>
  <c r="CJ5" i="18"/>
  <c r="CT99" i="18"/>
  <c r="CJ99" i="18"/>
  <c r="BY99" i="18"/>
  <c r="CL99" i="18"/>
  <c r="BY104" i="18"/>
  <c r="CL104" i="18"/>
  <c r="CT104" i="18"/>
  <c r="CJ104" i="18"/>
  <c r="CT27" i="18"/>
  <c r="CJ27" i="18"/>
  <c r="BY27" i="18"/>
  <c r="CL27" i="18"/>
  <c r="CT81" i="18"/>
  <c r="CJ81" i="18"/>
  <c r="BY81" i="18"/>
  <c r="CL81" i="18"/>
  <c r="CT115" i="18"/>
  <c r="CJ115" i="18"/>
  <c r="BY115" i="18"/>
  <c r="CL115" i="18"/>
  <c r="BY139" i="18"/>
  <c r="CL139" i="18"/>
  <c r="CT139" i="18"/>
  <c r="CJ139" i="18"/>
  <c r="CT29" i="18"/>
  <c r="CJ29" i="18"/>
  <c r="BY29" i="18"/>
  <c r="CL29" i="18"/>
  <c r="BY28" i="18"/>
  <c r="CL28" i="18"/>
  <c r="CT28" i="18"/>
  <c r="CJ28" i="18"/>
  <c r="CT49" i="18"/>
  <c r="CJ49" i="18"/>
  <c r="BY49" i="18"/>
  <c r="CL49" i="18"/>
  <c r="CT83" i="18"/>
  <c r="CJ83" i="18"/>
  <c r="BY83" i="18"/>
  <c r="CL83" i="18"/>
  <c r="CT111" i="18"/>
  <c r="CJ111" i="18"/>
  <c r="BY111" i="18"/>
  <c r="CL111" i="18"/>
  <c r="BY92" i="18"/>
  <c r="CL92" i="18"/>
  <c r="CT92" i="18"/>
  <c r="CJ92" i="18"/>
  <c r="CT140" i="18"/>
  <c r="CJ140" i="18"/>
  <c r="BY140" i="18"/>
  <c r="CL140" i="18"/>
  <c r="CT39" i="18"/>
  <c r="CJ39" i="18"/>
  <c r="BY39" i="18"/>
  <c r="CL39" i="18"/>
  <c r="BY22" i="18"/>
  <c r="CL22" i="18"/>
  <c r="CT22" i="18"/>
  <c r="CJ22" i="18"/>
  <c r="CL67" i="18"/>
  <c r="CT67" i="18"/>
  <c r="CJ67" i="18"/>
  <c r="BY67" i="18"/>
  <c r="CT105" i="18"/>
  <c r="CJ105" i="18"/>
  <c r="BY105" i="18"/>
  <c r="CL105" i="18"/>
  <c r="BY94" i="18"/>
  <c r="CL94" i="18"/>
  <c r="CT94" i="18"/>
  <c r="CJ94" i="18"/>
  <c r="BY135" i="18"/>
  <c r="CL135" i="18"/>
  <c r="CJ135" i="18"/>
  <c r="BY9" i="18"/>
  <c r="CL9" i="18"/>
  <c r="CT9" i="18"/>
  <c r="CJ9" i="18"/>
  <c r="CT21" i="18"/>
  <c r="CJ21" i="18"/>
  <c r="BY21" i="18"/>
  <c r="CL21" i="18"/>
  <c r="BY19" i="18"/>
  <c r="CL19" i="18"/>
  <c r="CT19" i="18"/>
  <c r="CJ19" i="18"/>
  <c r="CT103" i="18"/>
  <c r="CJ103" i="18"/>
  <c r="BY103" i="18"/>
  <c r="CL103" i="18"/>
  <c r="CT132" i="18"/>
  <c r="CJ132" i="18"/>
  <c r="BY132" i="18"/>
  <c r="CL132" i="18"/>
  <c r="BY122" i="18"/>
  <c r="CL122" i="18"/>
  <c r="CT122" i="18"/>
  <c r="CJ122" i="18"/>
  <c r="CT4" i="18"/>
  <c r="BY4" i="18"/>
  <c r="CL4" i="18"/>
  <c r="CT31" i="18"/>
  <c r="CJ31" i="18"/>
  <c r="BY31" i="18"/>
  <c r="CL31" i="18"/>
  <c r="CT97" i="18"/>
  <c r="CJ97" i="18"/>
  <c r="BY97" i="18"/>
  <c r="CL97" i="18"/>
  <c r="CT142" i="18"/>
  <c r="CJ142" i="18"/>
  <c r="BY142" i="18"/>
  <c r="CL142" i="18"/>
  <c r="BY124" i="18"/>
  <c r="CL124" i="18"/>
  <c r="CT124" i="18"/>
  <c r="CJ124" i="18"/>
  <c r="BY137" i="18"/>
  <c r="CL137" i="18"/>
  <c r="CJ137" i="18"/>
  <c r="CT20" i="18"/>
  <c r="CJ20" i="18"/>
  <c r="BY20" i="18"/>
  <c r="CL20" i="18"/>
  <c r="BY62" i="18"/>
  <c r="CL62" i="18"/>
  <c r="CT62" i="18"/>
  <c r="CJ62" i="18"/>
  <c r="BY90" i="18"/>
  <c r="CL90" i="18"/>
  <c r="CT90" i="18"/>
  <c r="CJ90" i="18"/>
  <c r="CT34" i="18"/>
  <c r="CJ34" i="18"/>
  <c r="BY34" i="18"/>
  <c r="CL34" i="18"/>
  <c r="BY60" i="18"/>
  <c r="CL60" i="18"/>
  <c r="CT60" i="18"/>
  <c r="CJ60" i="18"/>
  <c r="CT121" i="18"/>
  <c r="CJ121" i="18"/>
  <c r="BY121" i="18"/>
  <c r="CL121" i="18"/>
  <c r="CL145" i="18"/>
  <c r="CT145" i="18"/>
  <c r="CJ145" i="18"/>
  <c r="BY145" i="18"/>
  <c r="CT12" i="18"/>
  <c r="CJ12" i="18"/>
  <c r="BY12" i="18"/>
  <c r="CL12" i="18"/>
  <c r="BY35" i="18"/>
  <c r="CL35" i="18"/>
  <c r="CT35" i="18"/>
  <c r="CJ35" i="18"/>
  <c r="CL71" i="18"/>
  <c r="CT71" i="18"/>
  <c r="CJ71" i="18"/>
  <c r="BY71" i="18"/>
  <c r="CT101" i="18"/>
  <c r="CJ101" i="18"/>
  <c r="BY101" i="18"/>
  <c r="CL101" i="18"/>
  <c r="CL150" i="18"/>
  <c r="CT150" i="18"/>
  <c r="CJ150" i="18"/>
  <c r="BY150" i="18"/>
  <c r="CT14" i="18"/>
  <c r="CJ14" i="18"/>
  <c r="BY14" i="18"/>
  <c r="CL14" i="18"/>
  <c r="BY32" i="18"/>
  <c r="CL32" i="18"/>
  <c r="CT32" i="18"/>
  <c r="CJ32" i="18"/>
  <c r="CT95" i="18"/>
  <c r="CJ95" i="18"/>
  <c r="BY95" i="18"/>
  <c r="CL95" i="18"/>
  <c r="BY82" i="18"/>
  <c r="CL82" i="18"/>
  <c r="CT82" i="18"/>
  <c r="CJ82" i="18"/>
  <c r="BY108" i="18"/>
  <c r="CL108" i="18"/>
  <c r="CT108" i="18"/>
  <c r="CJ108" i="18"/>
  <c r="CT125" i="18"/>
  <c r="CJ125" i="18"/>
  <c r="BY125" i="18"/>
  <c r="CL125" i="18"/>
  <c r="CT23" i="18"/>
  <c r="CJ23" i="18"/>
  <c r="BY23" i="18"/>
  <c r="CL23" i="18"/>
  <c r="CT44" i="18"/>
  <c r="BY44" i="18"/>
  <c r="CL44" i="18"/>
  <c r="CJ44" i="18"/>
  <c r="CT89" i="18"/>
  <c r="CJ89" i="18"/>
  <c r="BY89" i="18"/>
  <c r="CL89" i="18"/>
  <c r="BY110" i="18"/>
  <c r="CL110" i="18"/>
  <c r="CT110" i="18"/>
  <c r="CJ110" i="18"/>
  <c r="CT134" i="18"/>
  <c r="CJ134" i="18"/>
  <c r="BY134" i="18"/>
  <c r="CL134" i="18"/>
  <c r="BY146" i="18"/>
  <c r="CL146" i="18"/>
  <c r="CT146" i="18"/>
  <c r="CJ146" i="18"/>
  <c r="CH126" i="18"/>
  <c r="BY68" i="18"/>
  <c r="CL68" i="18"/>
  <c r="CT68" i="18"/>
  <c r="CJ68" i="18"/>
  <c r="CT91" i="18"/>
  <c r="CJ91" i="18"/>
  <c r="BY91" i="18"/>
  <c r="CL91" i="18"/>
  <c r="BY96" i="18"/>
  <c r="CL96" i="18"/>
  <c r="CT96" i="18"/>
  <c r="CJ96" i="18"/>
  <c r="BY40" i="18"/>
  <c r="CL40" i="18"/>
  <c r="CT40" i="18"/>
  <c r="CJ40" i="18"/>
  <c r="BY33" i="18"/>
  <c r="CL33" i="18"/>
  <c r="CT33" i="18"/>
  <c r="CJ33" i="18"/>
  <c r="CT45" i="18"/>
  <c r="CJ45" i="18"/>
  <c r="BY45" i="18"/>
  <c r="CL45" i="18"/>
  <c r="BY88" i="18"/>
  <c r="CL88" i="18"/>
  <c r="CT88" i="18"/>
  <c r="CJ88" i="18"/>
  <c r="CT6" i="18"/>
  <c r="CJ6" i="18"/>
  <c r="BY6" i="18"/>
  <c r="CL6" i="18"/>
  <c r="BY10" i="18"/>
  <c r="CT10" i="18"/>
  <c r="CL10" i="18"/>
  <c r="CT25" i="18"/>
  <c r="CJ25" i="18"/>
  <c r="BY25" i="18"/>
  <c r="CL25" i="18"/>
  <c r="BY24" i="18"/>
  <c r="CL24" i="18"/>
  <c r="CT24" i="18"/>
  <c r="CJ24" i="18"/>
  <c r="BY52" i="18"/>
  <c r="CL52" i="18"/>
  <c r="CT52" i="18"/>
  <c r="CJ52" i="18"/>
  <c r="CT107" i="18"/>
  <c r="CJ107" i="18"/>
  <c r="BY107" i="18"/>
  <c r="CL107" i="18"/>
  <c r="BY118" i="18"/>
  <c r="CT118" i="18"/>
  <c r="CJ118" i="18"/>
  <c r="CL118" i="18"/>
  <c r="BY26" i="18"/>
  <c r="CL26" i="18"/>
  <c r="CT26" i="18"/>
  <c r="CJ26" i="18"/>
  <c r="CT93" i="18"/>
  <c r="CJ93" i="18"/>
  <c r="BY93" i="18"/>
  <c r="CL93" i="18"/>
  <c r="BY80" i="18"/>
  <c r="CT80" i="18"/>
  <c r="CJ80" i="18"/>
  <c r="CL80" i="18"/>
  <c r="BY106" i="18"/>
  <c r="CL106" i="18"/>
  <c r="CT106" i="18"/>
  <c r="CJ106" i="18"/>
  <c r="CT123" i="18"/>
  <c r="CJ123" i="18"/>
  <c r="BY123" i="18"/>
  <c r="CL123" i="18"/>
  <c r="BY120" i="18"/>
  <c r="CT120" i="18"/>
  <c r="CJ120" i="18"/>
  <c r="CL120" i="18"/>
  <c r="BY143" i="18"/>
  <c r="CT143" i="18"/>
  <c r="CJ143" i="18"/>
  <c r="CL143" i="18"/>
  <c r="BY48" i="18"/>
  <c r="CT48" i="18"/>
  <c r="CJ48" i="18"/>
  <c r="CL48" i="18"/>
  <c r="BY72" i="18"/>
  <c r="CL72" i="18"/>
  <c r="CT72" i="18"/>
  <c r="CJ72" i="18"/>
  <c r="CT87" i="18"/>
  <c r="CJ87" i="18"/>
  <c r="BY87" i="18"/>
  <c r="CL87" i="18"/>
  <c r="BY100" i="18"/>
  <c r="CL100" i="18"/>
  <c r="CT100" i="18"/>
  <c r="CJ100" i="18"/>
  <c r="CT117" i="18"/>
  <c r="CJ117" i="18"/>
  <c r="BY117" i="18"/>
  <c r="CL117" i="18"/>
  <c r="BY141" i="18"/>
  <c r="CL141" i="18"/>
  <c r="CT141" i="18"/>
  <c r="CJ141" i="18"/>
  <c r="CT11" i="18"/>
  <c r="CJ11" i="18"/>
  <c r="CL11" i="18"/>
  <c r="BY11" i="18"/>
  <c r="CT16" i="18"/>
  <c r="CJ16" i="18"/>
  <c r="BY16" i="18"/>
  <c r="CL16" i="18"/>
  <c r="CT51" i="18"/>
  <c r="CJ51" i="18"/>
  <c r="BY51" i="18"/>
  <c r="CL51" i="18"/>
  <c r="BY102" i="18"/>
  <c r="CL102" i="18"/>
  <c r="CT102" i="18"/>
  <c r="CJ102" i="18"/>
  <c r="CT119" i="18"/>
  <c r="CJ119" i="18"/>
  <c r="BY119" i="18"/>
  <c r="CL119" i="18"/>
  <c r="BY116" i="18"/>
  <c r="CT116" i="18"/>
  <c r="CJ116" i="18"/>
  <c r="CL116" i="18"/>
  <c r="CL59" i="18" l="1"/>
  <c r="CJ30" i="18"/>
  <c r="CT30" i="18"/>
  <c r="CL30" i="18"/>
  <c r="CJ98" i="18"/>
  <c r="CT98" i="18"/>
  <c r="CL98" i="18"/>
  <c r="CT113" i="18"/>
  <c r="CJ113" i="18"/>
  <c r="CL113" i="18"/>
  <c r="BY59" i="18"/>
  <c r="CJ59" i="18"/>
  <c r="CT31" i="21"/>
  <c r="CJ31" i="21"/>
  <c r="CL31" i="21"/>
  <c r="BY31" i="21"/>
  <c r="CJ34" i="21"/>
  <c r="CL34" i="21"/>
  <c r="CT34" i="21"/>
  <c r="BY34" i="21"/>
  <c r="CT25" i="21"/>
  <c r="CJ25" i="21"/>
  <c r="CL25" i="21"/>
  <c r="BY25" i="21"/>
  <c r="CT127" i="18"/>
  <c r="CL127" i="18"/>
  <c r="BY127" i="18"/>
  <c r="BY29" i="21"/>
  <c r="CT29" i="21"/>
  <c r="CJ29" i="21"/>
  <c r="CL29" i="21"/>
  <c r="CL119" i="21"/>
  <c r="CT119" i="21"/>
  <c r="CJ119" i="21"/>
  <c r="BY119" i="21"/>
  <c r="CJ140" i="21"/>
  <c r="CT140" i="21"/>
  <c r="CL140" i="21"/>
  <c r="BY140" i="21"/>
  <c r="CT123" i="21"/>
  <c r="CJ123" i="21"/>
  <c r="BY123" i="21"/>
  <c r="CL123" i="21"/>
  <c r="CJ85" i="21"/>
  <c r="CT85" i="21"/>
  <c r="CL23" i="21"/>
  <c r="BY23" i="21"/>
  <c r="CJ23" i="21"/>
  <c r="CT23" i="21"/>
  <c r="CL85" i="21"/>
  <c r="CL115" i="21"/>
  <c r="CT115" i="21"/>
  <c r="CJ115" i="21"/>
  <c r="BY115" i="21"/>
  <c r="CL113" i="21"/>
  <c r="CT113" i="21"/>
  <c r="CJ113" i="21"/>
  <c r="BY113" i="21"/>
  <c r="BY60" i="21"/>
  <c r="CJ58" i="18"/>
  <c r="CT58" i="18"/>
  <c r="CL58" i="18"/>
  <c r="CJ60" i="21"/>
  <c r="CT83" i="21"/>
  <c r="BY71" i="21"/>
  <c r="BY59" i="21"/>
  <c r="CT129" i="18"/>
  <c r="CL59" i="21"/>
  <c r="CT59" i="21"/>
  <c r="CJ48" i="21"/>
  <c r="CL50" i="18"/>
  <c r="BY69" i="18"/>
  <c r="BY147" i="18"/>
  <c r="BY78" i="21"/>
  <c r="CL78" i="21"/>
  <c r="CJ78" i="21"/>
  <c r="CL69" i="18"/>
  <c r="BY68" i="21"/>
  <c r="CL77" i="21"/>
  <c r="BY77" i="21"/>
  <c r="CT77" i="21"/>
  <c r="CJ78" i="18"/>
  <c r="CJ71" i="21"/>
  <c r="CT71" i="21"/>
  <c r="BY84" i="18"/>
  <c r="CT78" i="18"/>
  <c r="BY75" i="18"/>
  <c r="BY78" i="18"/>
  <c r="CT75" i="18"/>
  <c r="BY77" i="18"/>
  <c r="CL147" i="18"/>
  <c r="CJ129" i="18"/>
  <c r="BY50" i="18"/>
  <c r="CJ79" i="18"/>
  <c r="CL68" i="21"/>
  <c r="CT147" i="18"/>
  <c r="BY18" i="21"/>
  <c r="CL79" i="18"/>
  <c r="CJ18" i="21"/>
  <c r="CJ77" i="18"/>
  <c r="CT18" i="21"/>
  <c r="CJ9" i="21"/>
  <c r="CJ84" i="18"/>
  <c r="CT84" i="18"/>
  <c r="CJ66" i="18"/>
  <c r="CT66" i="18"/>
  <c r="CL66" i="18"/>
  <c r="CT48" i="21"/>
  <c r="BY65" i="18"/>
  <c r="CJ65" i="18"/>
  <c r="CT65" i="18"/>
  <c r="CJ70" i="18"/>
  <c r="CT70" i="18"/>
  <c r="CL70" i="18"/>
  <c r="BY76" i="18"/>
  <c r="CT62" i="21"/>
  <c r="CT49" i="21"/>
  <c r="CT56" i="18"/>
  <c r="BY38" i="18"/>
  <c r="BY131" i="18"/>
  <c r="CJ75" i="18"/>
  <c r="CT9" i="21"/>
  <c r="CL56" i="18"/>
  <c r="BY136" i="18"/>
  <c r="CJ134" i="21"/>
  <c r="CT134" i="21"/>
  <c r="CL148" i="18"/>
  <c r="CL134" i="21"/>
  <c r="BY148" i="18"/>
  <c r="CL56" i="21"/>
  <c r="BY9" i="21"/>
  <c r="CL131" i="18"/>
  <c r="CJ38" i="18"/>
  <c r="CG153" i="18"/>
  <c r="BY52" i="21"/>
  <c r="CJ50" i="21"/>
  <c r="BY79" i="21"/>
  <c r="CL62" i="21"/>
  <c r="CT136" i="18"/>
  <c r="CT76" i="18"/>
  <c r="BY145" i="21"/>
  <c r="CJ136" i="18"/>
  <c r="CJ76" i="18"/>
  <c r="CJ145" i="21"/>
  <c r="CJ39" i="21"/>
  <c r="CT8" i="18"/>
  <c r="CL8" i="18"/>
  <c r="CT39" i="21"/>
  <c r="BY8" i="18"/>
  <c r="BY39" i="21"/>
  <c r="BY50" i="21"/>
  <c r="CL70" i="21"/>
  <c r="BY56" i="21"/>
  <c r="BY70" i="21"/>
  <c r="CJ79" i="21"/>
  <c r="CL52" i="21"/>
  <c r="CR151" i="21"/>
  <c r="CJ128" i="18"/>
  <c r="CT145" i="21"/>
  <c r="CT151" i="21" s="1"/>
  <c r="BY62" i="21"/>
  <c r="CL53" i="21"/>
  <c r="CL7" i="18"/>
  <c r="CT4" i="21"/>
  <c r="CJ18" i="18"/>
  <c r="CR151" i="18"/>
  <c r="CR153" i="18" s="1"/>
  <c r="CT74" i="18"/>
  <c r="CT19" i="21"/>
  <c r="CJ80" i="21"/>
  <c r="CL41" i="18"/>
  <c r="CT18" i="18"/>
  <c r="BW151" i="21"/>
  <c r="BY151" i="21" s="1"/>
  <c r="CT80" i="21"/>
  <c r="BY43" i="18"/>
  <c r="CL129" i="18"/>
  <c r="BY41" i="18"/>
  <c r="CJ50" i="18"/>
  <c r="CJ47" i="18"/>
  <c r="BW144" i="18"/>
  <c r="BY144" i="18" s="1"/>
  <c r="CJ69" i="18"/>
  <c r="CT77" i="18"/>
  <c r="BY56" i="18"/>
  <c r="CJ131" i="18"/>
  <c r="BY73" i="18"/>
  <c r="BY79" i="18"/>
  <c r="CJ148" i="18"/>
  <c r="CT38" i="18"/>
  <c r="CL48" i="21"/>
  <c r="CJ68" i="21"/>
  <c r="BY51" i="21"/>
  <c r="CJ70" i="21"/>
  <c r="CJ8" i="21"/>
  <c r="CJ56" i="21"/>
  <c r="CL80" i="21"/>
  <c r="CJ52" i="21"/>
  <c r="CT50" i="21"/>
  <c r="BY148" i="21"/>
  <c r="CT46" i="18"/>
  <c r="CJ19" i="21"/>
  <c r="CL148" i="21"/>
  <c r="CJ43" i="18"/>
  <c r="CT47" i="18"/>
  <c r="CJ73" i="18"/>
  <c r="CT8" i="21"/>
  <c r="CG153" i="21"/>
  <c r="CJ85" i="18"/>
  <c r="CL4" i="21"/>
  <c r="BY63" i="18"/>
  <c r="CT43" i="18"/>
  <c r="CJ41" i="18"/>
  <c r="CT73" i="18"/>
  <c r="CL17" i="18"/>
  <c r="CL18" i="18"/>
  <c r="CL19" i="21"/>
  <c r="BY4" i="21"/>
  <c r="CJ53" i="21"/>
  <c r="CL8" i="21"/>
  <c r="CJ57" i="21"/>
  <c r="CJ148" i="21"/>
  <c r="CT128" i="21"/>
  <c r="CJ53" i="18"/>
  <c r="BY53" i="21"/>
  <c r="CL47" i="18"/>
  <c r="CT42" i="21"/>
  <c r="BY128" i="21"/>
  <c r="CR36" i="21"/>
  <c r="BY85" i="18"/>
  <c r="CJ7" i="18"/>
  <c r="CJ55" i="18"/>
  <c r="BY53" i="18"/>
  <c r="CJ42" i="21"/>
  <c r="CT15" i="21"/>
  <c r="BY57" i="21"/>
  <c r="CL17" i="21"/>
  <c r="CJ49" i="21"/>
  <c r="CR36" i="18"/>
  <c r="CE153" i="18"/>
  <c r="CT85" i="18"/>
  <c r="CT53" i="18"/>
  <c r="BY41" i="21"/>
  <c r="CL42" i="21"/>
  <c r="CT57" i="21"/>
  <c r="CL49" i="21"/>
  <c r="CL127" i="21"/>
  <c r="BW36" i="21"/>
  <c r="BY36" i="21" s="1"/>
  <c r="CJ61" i="18"/>
  <c r="CJ54" i="18"/>
  <c r="CL83" i="21"/>
  <c r="CL54" i="18"/>
  <c r="BY84" i="21"/>
  <c r="CT131" i="21"/>
  <c r="BY83" i="21"/>
  <c r="CL61" i="18"/>
  <c r="CL128" i="18"/>
  <c r="CT84" i="21"/>
  <c r="CR144" i="21"/>
  <c r="CT61" i="18"/>
  <c r="CT7" i="18"/>
  <c r="CT128" i="18"/>
  <c r="BY54" i="18"/>
  <c r="CJ84" i="21"/>
  <c r="CL131" i="21"/>
  <c r="CJ128" i="21"/>
  <c r="BY131" i="21"/>
  <c r="CJ57" i="18"/>
  <c r="CL37" i="18"/>
  <c r="CJ63" i="18"/>
  <c r="CT57" i="18"/>
  <c r="CL74" i="18"/>
  <c r="CT149" i="18"/>
  <c r="BY46" i="18"/>
  <c r="CT58" i="21"/>
  <c r="CT45" i="21"/>
  <c r="CJ51" i="21"/>
  <c r="CL149" i="18"/>
  <c r="CJ64" i="18"/>
  <c r="CL46" i="18"/>
  <c r="CL58" i="21"/>
  <c r="BY45" i="21"/>
  <c r="CT51" i="21"/>
  <c r="CT42" i="18"/>
  <c r="CT63" i="18"/>
  <c r="CJ13" i="18"/>
  <c r="CL42" i="18"/>
  <c r="CT13" i="18"/>
  <c r="BY64" i="18"/>
  <c r="CT17" i="18"/>
  <c r="BW36" i="18"/>
  <c r="BY36" i="18" s="1"/>
  <c r="CE153" i="21"/>
  <c r="CJ16" i="21"/>
  <c r="CL16" i="21"/>
  <c r="BY16" i="21"/>
  <c r="CT16" i="21"/>
  <c r="CT55" i="18"/>
  <c r="CT127" i="21"/>
  <c r="CJ15" i="21"/>
  <c r="CT17" i="21"/>
  <c r="CH153" i="21"/>
  <c r="BY42" i="18"/>
  <c r="CH153" i="18"/>
  <c r="BY74" i="18"/>
  <c r="BY13" i="18"/>
  <c r="BW126" i="18"/>
  <c r="BY126" i="18" s="1"/>
  <c r="BY149" i="18"/>
  <c r="CT64" i="18"/>
  <c r="CL55" i="18"/>
  <c r="BY17" i="18"/>
  <c r="CR126" i="18"/>
  <c r="BY58" i="21"/>
  <c r="CJ41" i="21"/>
  <c r="CJ45" i="21"/>
  <c r="BW144" i="21"/>
  <c r="BY144" i="21" s="1"/>
  <c r="CL15" i="21"/>
  <c r="CJ17" i="21"/>
  <c r="BW126" i="21"/>
  <c r="BY126" i="21" s="1"/>
  <c r="CR126" i="21"/>
  <c r="CL41" i="21"/>
  <c r="BW151" i="18"/>
  <c r="BY151" i="18" s="1"/>
  <c r="CJ127" i="21"/>
  <c r="BU153" i="21"/>
  <c r="BX153" i="21" s="1"/>
  <c r="CL57" i="18"/>
  <c r="CJ37" i="18"/>
  <c r="CL79" i="21"/>
  <c r="BY37" i="18"/>
  <c r="CJ44" i="21"/>
  <c r="BY44" i="21"/>
  <c r="CT44" i="21"/>
  <c r="CL44" i="21"/>
  <c r="BU153" i="18"/>
  <c r="BX153" i="18" s="1"/>
  <c r="CT144" i="18" l="1"/>
  <c r="CT151" i="18"/>
  <c r="CT144" i="21"/>
  <c r="CT153" i="21" s="1"/>
  <c r="CR153" i="21"/>
  <c r="CT36" i="18"/>
  <c r="CT36" i="21"/>
  <c r="CT126" i="18"/>
  <c r="BW153" i="21"/>
  <c r="BY153" i="21" s="1"/>
  <c r="BW153" i="18"/>
  <c r="BY153" i="18" s="1"/>
  <c r="CT126" i="21"/>
  <c r="CT153" i="18" l="1"/>
  <c r="BP152" i="17"/>
  <c r="BO152" i="17"/>
  <c r="CB151" i="17"/>
  <c r="BZ151" i="17"/>
  <c r="BY151" i="17"/>
  <c r="BW151" i="17"/>
  <c r="BU151" i="17"/>
  <c r="BT151" i="17"/>
  <c r="BS151" i="17"/>
  <c r="BR151" i="17"/>
  <c r="BM151" i="17"/>
  <c r="BK151" i="17"/>
  <c r="BJ151" i="17"/>
  <c r="BI151" i="17"/>
  <c r="BH151" i="17"/>
  <c r="AK151" i="17"/>
  <c r="AI151" i="17"/>
  <c r="AH151" i="17"/>
  <c r="AG151" i="17"/>
  <c r="AF151" i="17"/>
  <c r="AD151" i="17"/>
  <c r="AB151" i="17"/>
  <c r="AA151" i="17"/>
  <c r="Z151" i="17"/>
  <c r="Y151" i="17"/>
  <c r="BV150" i="17"/>
  <c r="BX150" i="17" s="1"/>
  <c r="BL150" i="17"/>
  <c r="BN150" i="17" s="1"/>
  <c r="AL150" i="17"/>
  <c r="AC150" i="17"/>
  <c r="AE150" i="17" s="1"/>
  <c r="BX149" i="17"/>
  <c r="BV149" i="17"/>
  <c r="BL149" i="17"/>
  <c r="BO149" i="17" s="1"/>
  <c r="AL149" i="17"/>
  <c r="AC149" i="17"/>
  <c r="AE149" i="17" s="1"/>
  <c r="BV148" i="17"/>
  <c r="BX148" i="17" s="1"/>
  <c r="BL148" i="17"/>
  <c r="AL148" i="17"/>
  <c r="AC148" i="17"/>
  <c r="AE148" i="17" s="1"/>
  <c r="BV147" i="17"/>
  <c r="BX147" i="17" s="1"/>
  <c r="BO147" i="17"/>
  <c r="BL147" i="17"/>
  <c r="BN147" i="17" s="1"/>
  <c r="CC147" i="17" s="1"/>
  <c r="AL147" i="17"/>
  <c r="AC147" i="17"/>
  <c r="AE147" i="17" s="1"/>
  <c r="BV146" i="17"/>
  <c r="BX146" i="17" s="1"/>
  <c r="BL146" i="17"/>
  <c r="BO146" i="17" s="1"/>
  <c r="AL146" i="17"/>
  <c r="AC146" i="17"/>
  <c r="AE146" i="17" s="1"/>
  <c r="BV145" i="17"/>
  <c r="BX145" i="17" s="1"/>
  <c r="BL145" i="17"/>
  <c r="AL145" i="17"/>
  <c r="AC145" i="17"/>
  <c r="AE145" i="17" s="1"/>
  <c r="CB144" i="17"/>
  <c r="BZ144" i="17"/>
  <c r="BY144" i="17"/>
  <c r="BW144" i="17"/>
  <c r="BU144" i="17"/>
  <c r="BT144" i="17"/>
  <c r="BS144" i="17"/>
  <c r="BR144" i="17"/>
  <c r="BM144" i="17"/>
  <c r="BK144" i="17"/>
  <c r="BJ144" i="17"/>
  <c r="BI144" i="17"/>
  <c r="BH144" i="17"/>
  <c r="AK144" i="17"/>
  <c r="AJ144" i="17"/>
  <c r="AI144" i="17"/>
  <c r="AH144" i="17"/>
  <c r="AG144" i="17"/>
  <c r="AF144" i="17"/>
  <c r="AD144" i="17"/>
  <c r="AB144" i="17"/>
  <c r="AA144" i="17"/>
  <c r="Z144" i="17"/>
  <c r="Y144" i="17"/>
  <c r="BV143" i="17"/>
  <c r="BX143" i="17" s="1"/>
  <c r="BL143" i="17"/>
  <c r="BO143" i="17" s="1"/>
  <c r="AL143" i="17"/>
  <c r="AC143" i="17"/>
  <c r="AE143" i="17" s="1"/>
  <c r="BV142" i="17"/>
  <c r="BX142" i="17" s="1"/>
  <c r="BL142" i="17"/>
  <c r="AL142" i="17"/>
  <c r="AC142" i="17"/>
  <c r="AE142" i="17" s="1"/>
  <c r="BV141" i="17"/>
  <c r="BX141" i="17" s="1"/>
  <c r="BL141" i="17"/>
  <c r="AL141" i="17"/>
  <c r="AC141" i="17"/>
  <c r="AE141" i="17" s="1"/>
  <c r="BX140" i="17"/>
  <c r="BV140" i="17"/>
  <c r="BL140" i="17"/>
  <c r="AL140" i="17"/>
  <c r="AC140" i="17"/>
  <c r="AE140" i="17" s="1"/>
  <c r="BV139" i="17"/>
  <c r="BX139" i="17" s="1"/>
  <c r="BL139" i="17"/>
  <c r="AL139" i="17"/>
  <c r="AC139" i="17"/>
  <c r="AE139" i="17" s="1"/>
  <c r="BV138" i="17"/>
  <c r="BX138" i="17" s="1"/>
  <c r="BL138" i="17"/>
  <c r="AL138" i="17"/>
  <c r="AC138" i="17"/>
  <c r="AE138" i="17" s="1"/>
  <c r="BV137" i="17"/>
  <c r="BX137" i="17" s="1"/>
  <c r="BL137" i="17"/>
  <c r="BN137" i="17" s="1"/>
  <c r="CC137" i="17" s="1"/>
  <c r="AL137" i="17"/>
  <c r="AE137" i="17"/>
  <c r="AC137" i="17"/>
  <c r="BV136" i="17"/>
  <c r="BX136" i="17" s="1"/>
  <c r="BL136" i="17"/>
  <c r="BO136" i="17" s="1"/>
  <c r="AL136" i="17"/>
  <c r="AC136" i="17"/>
  <c r="AE136" i="17" s="1"/>
  <c r="BV135" i="17"/>
  <c r="BX135" i="17" s="1"/>
  <c r="BN135" i="17"/>
  <c r="BL135" i="17"/>
  <c r="BO135" i="17" s="1"/>
  <c r="AL135" i="17"/>
  <c r="AC135" i="17"/>
  <c r="AE135" i="17" s="1"/>
  <c r="BV134" i="17"/>
  <c r="BX134" i="17" s="1"/>
  <c r="BL134" i="17"/>
  <c r="AL134" i="17"/>
  <c r="AC134" i="17"/>
  <c r="AE134" i="17" s="1"/>
  <c r="BV133" i="17"/>
  <c r="BX133" i="17" s="1"/>
  <c r="BL133" i="17"/>
  <c r="AL133" i="17"/>
  <c r="AC133" i="17"/>
  <c r="AE133" i="17" s="1"/>
  <c r="BV132" i="17"/>
  <c r="BX132" i="17" s="1"/>
  <c r="BL132" i="17"/>
  <c r="BO132" i="17" s="1"/>
  <c r="AL132" i="17"/>
  <c r="AC132" i="17"/>
  <c r="AE132" i="17" s="1"/>
  <c r="BV131" i="17"/>
  <c r="BX131" i="17" s="1"/>
  <c r="BL131" i="17"/>
  <c r="AL131" i="17"/>
  <c r="AC131" i="17"/>
  <c r="AE131" i="17" s="1"/>
  <c r="BV130" i="17"/>
  <c r="BX130" i="17" s="1"/>
  <c r="BL130" i="17"/>
  <c r="AL130" i="17"/>
  <c r="AC130" i="17"/>
  <c r="AE130" i="17" s="1"/>
  <c r="BV129" i="17"/>
  <c r="BX129" i="17" s="1"/>
  <c r="BP129" i="17"/>
  <c r="BO129" i="17"/>
  <c r="BL129" i="17"/>
  <c r="BN129" i="17" s="1"/>
  <c r="AL129" i="17"/>
  <c r="AE129" i="17"/>
  <c r="AC129" i="17"/>
  <c r="BV128" i="17"/>
  <c r="BX128" i="17" s="1"/>
  <c r="BN128" i="17"/>
  <c r="CC128" i="17" s="1"/>
  <c r="BL128" i="17"/>
  <c r="BO128" i="17" s="1"/>
  <c r="AL128" i="17"/>
  <c r="AE128" i="17"/>
  <c r="AC128" i="17"/>
  <c r="BV127" i="17"/>
  <c r="BX127" i="17" s="1"/>
  <c r="BL127" i="17"/>
  <c r="BN127" i="17" s="1"/>
  <c r="AL127" i="17"/>
  <c r="AC127" i="17"/>
  <c r="CB126" i="17"/>
  <c r="BZ126" i="17"/>
  <c r="BY126" i="17"/>
  <c r="BW126" i="17"/>
  <c r="BU126" i="17"/>
  <c r="BT126" i="17"/>
  <c r="BS126" i="17"/>
  <c r="BR126" i="17"/>
  <c r="BM126" i="17"/>
  <c r="BK126" i="17"/>
  <c r="BJ126" i="17"/>
  <c r="BI126" i="17"/>
  <c r="BH126" i="17"/>
  <c r="AK126" i="17"/>
  <c r="AJ126" i="17"/>
  <c r="AI126" i="17"/>
  <c r="AH126" i="17"/>
  <c r="AG126" i="17"/>
  <c r="AF126" i="17"/>
  <c r="AD126" i="17"/>
  <c r="AB126" i="17"/>
  <c r="AA126" i="17"/>
  <c r="Z126" i="17"/>
  <c r="Y126" i="17"/>
  <c r="BV125" i="17"/>
  <c r="BX125" i="17" s="1"/>
  <c r="BL125" i="17"/>
  <c r="AL125" i="17"/>
  <c r="AC125" i="17"/>
  <c r="AE125" i="17" s="1"/>
  <c r="BV124" i="17"/>
  <c r="BX124" i="17" s="1"/>
  <c r="BL124" i="17"/>
  <c r="AL124" i="17"/>
  <c r="AC124" i="17"/>
  <c r="AE124" i="17" s="1"/>
  <c r="BV123" i="17"/>
  <c r="BX123" i="17" s="1"/>
  <c r="BN123" i="17"/>
  <c r="CC123" i="17" s="1"/>
  <c r="BL123" i="17"/>
  <c r="BO123" i="17" s="1"/>
  <c r="AL123" i="17"/>
  <c r="AE123" i="17"/>
  <c r="AC123" i="17"/>
  <c r="BV122" i="17"/>
  <c r="BX122" i="17" s="1"/>
  <c r="BO122" i="17"/>
  <c r="BN122" i="17"/>
  <c r="BL122" i="17"/>
  <c r="AL122" i="17"/>
  <c r="AC122" i="17"/>
  <c r="AE122" i="17" s="1"/>
  <c r="BV121" i="17"/>
  <c r="BX121" i="17" s="1"/>
  <c r="BL121" i="17"/>
  <c r="AL121" i="17"/>
  <c r="AC121" i="17"/>
  <c r="AE121" i="17" s="1"/>
  <c r="BV120" i="17"/>
  <c r="BX120" i="17" s="1"/>
  <c r="BL120" i="17"/>
  <c r="AL120" i="17"/>
  <c r="AC120" i="17"/>
  <c r="AE120" i="17" s="1"/>
  <c r="BV119" i="17"/>
  <c r="BX119" i="17" s="1"/>
  <c r="BL119" i="17"/>
  <c r="AL119" i="17"/>
  <c r="AC119" i="17"/>
  <c r="AE119" i="17" s="1"/>
  <c r="BV118" i="17"/>
  <c r="BX118" i="17" s="1"/>
  <c r="BL118" i="17"/>
  <c r="AL118" i="17"/>
  <c r="AC118" i="17"/>
  <c r="AE118" i="17" s="1"/>
  <c r="BV117" i="17"/>
  <c r="BX117" i="17" s="1"/>
  <c r="BN117" i="17"/>
  <c r="BL117" i="17"/>
  <c r="BO117" i="17" s="1"/>
  <c r="AL117" i="17"/>
  <c r="AC117" i="17"/>
  <c r="AE117" i="17" s="1"/>
  <c r="BV116" i="17"/>
  <c r="BX116" i="17" s="1"/>
  <c r="BL116" i="17"/>
  <c r="AL116" i="17"/>
  <c r="AC116" i="17"/>
  <c r="AE116" i="17" s="1"/>
  <c r="BV115" i="17"/>
  <c r="BX115" i="17" s="1"/>
  <c r="BL115" i="17"/>
  <c r="AL115" i="17"/>
  <c r="AE115" i="17"/>
  <c r="AC115" i="17"/>
  <c r="BV114" i="17"/>
  <c r="BX114" i="17" s="1"/>
  <c r="BL114" i="17"/>
  <c r="AL114" i="17"/>
  <c r="AC114" i="17"/>
  <c r="AE114" i="17" s="1"/>
  <c r="BV113" i="17"/>
  <c r="BX113" i="17" s="1"/>
  <c r="BL113" i="17"/>
  <c r="AL113" i="17"/>
  <c r="AC113" i="17"/>
  <c r="AE113" i="17" s="1"/>
  <c r="BV112" i="17"/>
  <c r="BX112" i="17" s="1"/>
  <c r="BL112" i="17"/>
  <c r="AL112" i="17"/>
  <c r="AC112" i="17"/>
  <c r="AE112" i="17" s="1"/>
  <c r="BV111" i="17"/>
  <c r="BX111" i="17" s="1"/>
  <c r="BL111" i="17"/>
  <c r="AL111" i="17"/>
  <c r="AE111" i="17"/>
  <c r="AC111" i="17"/>
  <c r="BV110" i="17"/>
  <c r="BX110" i="17" s="1"/>
  <c r="BL110" i="17"/>
  <c r="AL110" i="17"/>
  <c r="AC110" i="17"/>
  <c r="AE110" i="17" s="1"/>
  <c r="BV109" i="17"/>
  <c r="BX109" i="17" s="1"/>
  <c r="BL109" i="17"/>
  <c r="BO109" i="17" s="1"/>
  <c r="AL109" i="17"/>
  <c r="AC109" i="17"/>
  <c r="AE109" i="17" s="1"/>
  <c r="BV108" i="17"/>
  <c r="BX108" i="17" s="1"/>
  <c r="BL108" i="17"/>
  <c r="AL108" i="17"/>
  <c r="AC108" i="17"/>
  <c r="AE108" i="17" s="1"/>
  <c r="BV107" i="17"/>
  <c r="BX107" i="17" s="1"/>
  <c r="BL107" i="17"/>
  <c r="BN107" i="17" s="1"/>
  <c r="BP107" i="17" s="1"/>
  <c r="AL107" i="17"/>
  <c r="AC107" i="17"/>
  <c r="AE107" i="17" s="1"/>
  <c r="BL106" i="17"/>
  <c r="AL106" i="17"/>
  <c r="AC106" i="17"/>
  <c r="AE106" i="17" s="1"/>
  <c r="BV105" i="17"/>
  <c r="BX105" i="17" s="1"/>
  <c r="BP105" i="17"/>
  <c r="BO105" i="17"/>
  <c r="BL105" i="17"/>
  <c r="BN105" i="17" s="1"/>
  <c r="AL105" i="17"/>
  <c r="AE105" i="17"/>
  <c r="AC105" i="17"/>
  <c r="BV104" i="17"/>
  <c r="BX104" i="17" s="1"/>
  <c r="BL104" i="17"/>
  <c r="BO104" i="17" s="1"/>
  <c r="AL104" i="17"/>
  <c r="AC104" i="17"/>
  <c r="AE104" i="17" s="1"/>
  <c r="BV103" i="17"/>
  <c r="BX103" i="17" s="1"/>
  <c r="BL103" i="17"/>
  <c r="AL103" i="17"/>
  <c r="AC103" i="17"/>
  <c r="AE103" i="17" s="1"/>
  <c r="BV102" i="17"/>
  <c r="BX102" i="17" s="1"/>
  <c r="BL102" i="17"/>
  <c r="AL102" i="17"/>
  <c r="AC102" i="17"/>
  <c r="AE102" i="17" s="1"/>
  <c r="BX101" i="17"/>
  <c r="BV101" i="17"/>
  <c r="BL101" i="17"/>
  <c r="BO101" i="17" s="1"/>
  <c r="AL101" i="17"/>
  <c r="AC101" i="17"/>
  <c r="AE101" i="17" s="1"/>
  <c r="BV100" i="17"/>
  <c r="BX100" i="17" s="1"/>
  <c r="BO100" i="17"/>
  <c r="BL100" i="17"/>
  <c r="BN100" i="17" s="1"/>
  <c r="AL100" i="17"/>
  <c r="AC100" i="17"/>
  <c r="AE100" i="17" s="1"/>
  <c r="BV99" i="17"/>
  <c r="BX99" i="17" s="1"/>
  <c r="BL99" i="17"/>
  <c r="BO99" i="17" s="1"/>
  <c r="AL99" i="17"/>
  <c r="AC99" i="17"/>
  <c r="AE99" i="17" s="1"/>
  <c r="BV98" i="17"/>
  <c r="BX98" i="17" s="1"/>
  <c r="BL98" i="17"/>
  <c r="AL98" i="17"/>
  <c r="AE98" i="17"/>
  <c r="AC98" i="17"/>
  <c r="BX97" i="17"/>
  <c r="BV97" i="17"/>
  <c r="BL97" i="17"/>
  <c r="BO97" i="17" s="1"/>
  <c r="AL97" i="17"/>
  <c r="AE97" i="17"/>
  <c r="AC97" i="17"/>
  <c r="BV96" i="17"/>
  <c r="BX96" i="17" s="1"/>
  <c r="BO96" i="17"/>
  <c r="BL96" i="17"/>
  <c r="BN96" i="17" s="1"/>
  <c r="AL96" i="17"/>
  <c r="AC96" i="17"/>
  <c r="AE96" i="17" s="1"/>
  <c r="BV95" i="17"/>
  <c r="BX95" i="17" s="1"/>
  <c r="BL95" i="17"/>
  <c r="BO95" i="17" s="1"/>
  <c r="AL95" i="17"/>
  <c r="AC95" i="17"/>
  <c r="AE95" i="17" s="1"/>
  <c r="BV94" i="17"/>
  <c r="BX94" i="17" s="1"/>
  <c r="BL94" i="17"/>
  <c r="AL94" i="17"/>
  <c r="AC94" i="17"/>
  <c r="AE94" i="17" s="1"/>
  <c r="BX93" i="17"/>
  <c r="BV93" i="17"/>
  <c r="BL93" i="17"/>
  <c r="BO93" i="17" s="1"/>
  <c r="AL93" i="17"/>
  <c r="AC93" i="17"/>
  <c r="AE93" i="17" s="1"/>
  <c r="BV92" i="17"/>
  <c r="BX92" i="17" s="1"/>
  <c r="BL92" i="17"/>
  <c r="BN92" i="17" s="1"/>
  <c r="AL92" i="17"/>
  <c r="AC92" i="17"/>
  <c r="AE92" i="17" s="1"/>
  <c r="BV91" i="17"/>
  <c r="BX91" i="17" s="1"/>
  <c r="BL91" i="17"/>
  <c r="AL91" i="17"/>
  <c r="AC91" i="17"/>
  <c r="AE91" i="17" s="1"/>
  <c r="BV90" i="17"/>
  <c r="BX90" i="17" s="1"/>
  <c r="BL90" i="17"/>
  <c r="AL90" i="17"/>
  <c r="AC90" i="17"/>
  <c r="AE90" i="17" s="1"/>
  <c r="BV89" i="17"/>
  <c r="BX89" i="17" s="1"/>
  <c r="BL89" i="17"/>
  <c r="BO89" i="17" s="1"/>
  <c r="AL89" i="17"/>
  <c r="AC89" i="17"/>
  <c r="AE89" i="17" s="1"/>
  <c r="BV88" i="17"/>
  <c r="BX88" i="17" s="1"/>
  <c r="BN88" i="17"/>
  <c r="BL88" i="17"/>
  <c r="BO88" i="17" s="1"/>
  <c r="AL88" i="17"/>
  <c r="AC88" i="17"/>
  <c r="AE88" i="17" s="1"/>
  <c r="BV87" i="17"/>
  <c r="BX87" i="17" s="1"/>
  <c r="BL87" i="17"/>
  <c r="BO87" i="17" s="1"/>
  <c r="AL87" i="17"/>
  <c r="AC87" i="17"/>
  <c r="AE87" i="17" s="1"/>
  <c r="BV86" i="17"/>
  <c r="BX86" i="17" s="1"/>
  <c r="BL86" i="17"/>
  <c r="AL86" i="17"/>
  <c r="AE86" i="17"/>
  <c r="AC86" i="17"/>
  <c r="BV85" i="17"/>
  <c r="BX85" i="17" s="1"/>
  <c r="BO85" i="17"/>
  <c r="BL85" i="17"/>
  <c r="BN85" i="17" s="1"/>
  <c r="AL85" i="17"/>
  <c r="AC85" i="17"/>
  <c r="AE85" i="17" s="1"/>
  <c r="BX84" i="17"/>
  <c r="BV84" i="17"/>
  <c r="BO84" i="17"/>
  <c r="BN84" i="17"/>
  <c r="BL84" i="17"/>
  <c r="AL84" i="17"/>
  <c r="AC84" i="17"/>
  <c r="AE84" i="17" s="1"/>
  <c r="BV83" i="17"/>
  <c r="BX83" i="17" s="1"/>
  <c r="BL83" i="17"/>
  <c r="BO83" i="17" s="1"/>
  <c r="AL83" i="17"/>
  <c r="AC83" i="17"/>
  <c r="AE83" i="17" s="1"/>
  <c r="BV82" i="17"/>
  <c r="BX82" i="17" s="1"/>
  <c r="BL82" i="17"/>
  <c r="AL82" i="17"/>
  <c r="AC82" i="17"/>
  <c r="AE82" i="17" s="1"/>
  <c r="BV81" i="17"/>
  <c r="BX81" i="17" s="1"/>
  <c r="BL81" i="17"/>
  <c r="BO81" i="17" s="1"/>
  <c r="AL81" i="17"/>
  <c r="AC81" i="17"/>
  <c r="AE81" i="17" s="1"/>
  <c r="BX80" i="17"/>
  <c r="BV80" i="17"/>
  <c r="BL80" i="17"/>
  <c r="AL80" i="17"/>
  <c r="AC80" i="17"/>
  <c r="AE80" i="17" s="1"/>
  <c r="BV79" i="17"/>
  <c r="BX79" i="17" s="1"/>
  <c r="BL79" i="17"/>
  <c r="BO79" i="17" s="1"/>
  <c r="AL79" i="17"/>
  <c r="AC79" i="17"/>
  <c r="AE79" i="17" s="1"/>
  <c r="BV78" i="17"/>
  <c r="BX78" i="17" s="1"/>
  <c r="BL78" i="17"/>
  <c r="AL78" i="17"/>
  <c r="AC78" i="17"/>
  <c r="AE78" i="17" s="1"/>
  <c r="BV77" i="17"/>
  <c r="BX77" i="17" s="1"/>
  <c r="BL77" i="17"/>
  <c r="AL77" i="17"/>
  <c r="AC77" i="17"/>
  <c r="AE77" i="17" s="1"/>
  <c r="BX76" i="17"/>
  <c r="BV76" i="17"/>
  <c r="BL76" i="17"/>
  <c r="BO76" i="17" s="1"/>
  <c r="AL76" i="17"/>
  <c r="AC76" i="17"/>
  <c r="AE76" i="17" s="1"/>
  <c r="BV75" i="17"/>
  <c r="BX75" i="17" s="1"/>
  <c r="BL75" i="17"/>
  <c r="AL75" i="17"/>
  <c r="AC75" i="17"/>
  <c r="AE75" i="17" s="1"/>
  <c r="BV74" i="17"/>
  <c r="BX74" i="17" s="1"/>
  <c r="BL74" i="17"/>
  <c r="AL74" i="17"/>
  <c r="AC74" i="17"/>
  <c r="AE74" i="17" s="1"/>
  <c r="BX73" i="17"/>
  <c r="BV73" i="17"/>
  <c r="BN73" i="17"/>
  <c r="CA73" i="17" s="1"/>
  <c r="BL73" i="17"/>
  <c r="BO73" i="17" s="1"/>
  <c r="AL73" i="17"/>
  <c r="AC73" i="17"/>
  <c r="AE73" i="17" s="1"/>
  <c r="BV72" i="17"/>
  <c r="BX72" i="17" s="1"/>
  <c r="BL72" i="17"/>
  <c r="AL72" i="17"/>
  <c r="AC72" i="17"/>
  <c r="AE72" i="17" s="1"/>
  <c r="BV71" i="17"/>
  <c r="BX71" i="17" s="1"/>
  <c r="BN71" i="17"/>
  <c r="CC71" i="17" s="1"/>
  <c r="BL71" i="17"/>
  <c r="BO71" i="17" s="1"/>
  <c r="AL71" i="17"/>
  <c r="AC71" i="17"/>
  <c r="AE71" i="17" s="1"/>
  <c r="BV70" i="17"/>
  <c r="BX70" i="17" s="1"/>
  <c r="BL70" i="17"/>
  <c r="BO70" i="17" s="1"/>
  <c r="AL70" i="17"/>
  <c r="AC70" i="17"/>
  <c r="AE70" i="17" s="1"/>
  <c r="BV69" i="17"/>
  <c r="BX69" i="17" s="1"/>
  <c r="BL69" i="17"/>
  <c r="AL69" i="17"/>
  <c r="AE69" i="17"/>
  <c r="AC69" i="17"/>
  <c r="BV68" i="17"/>
  <c r="BX68" i="17" s="1"/>
  <c r="BL68" i="17"/>
  <c r="AL68" i="17"/>
  <c r="AC68" i="17"/>
  <c r="AE68" i="17" s="1"/>
  <c r="BV67" i="17"/>
  <c r="BX67" i="17" s="1"/>
  <c r="BL67" i="17"/>
  <c r="AL67" i="17"/>
  <c r="AC67" i="17"/>
  <c r="AE67" i="17" s="1"/>
  <c r="BV66" i="17"/>
  <c r="BX66" i="17" s="1"/>
  <c r="BL66" i="17"/>
  <c r="BO66" i="17" s="1"/>
  <c r="AL66" i="17"/>
  <c r="AC66" i="17"/>
  <c r="AE66" i="17" s="1"/>
  <c r="BV65" i="17"/>
  <c r="BX65" i="17" s="1"/>
  <c r="BO65" i="17"/>
  <c r="BL65" i="17"/>
  <c r="BN65" i="17" s="1"/>
  <c r="AL65" i="17"/>
  <c r="AC65" i="17"/>
  <c r="AE65" i="17" s="1"/>
  <c r="BV64" i="17"/>
  <c r="BX64" i="17" s="1"/>
  <c r="BL64" i="17"/>
  <c r="BO64" i="17" s="1"/>
  <c r="AL64" i="17"/>
  <c r="AC64" i="17"/>
  <c r="AE64" i="17" s="1"/>
  <c r="BV63" i="17"/>
  <c r="BX63" i="17" s="1"/>
  <c r="BL63" i="17"/>
  <c r="AL63" i="17"/>
  <c r="AC63" i="17"/>
  <c r="AE63" i="17" s="1"/>
  <c r="BV62" i="17"/>
  <c r="BX62" i="17" s="1"/>
  <c r="BL62" i="17"/>
  <c r="BO62" i="17" s="1"/>
  <c r="AL62" i="17"/>
  <c r="AC62" i="17"/>
  <c r="AE62" i="17" s="1"/>
  <c r="BV61" i="17"/>
  <c r="BX61" i="17" s="1"/>
  <c r="BL61" i="17"/>
  <c r="AL61" i="17"/>
  <c r="AC61" i="17"/>
  <c r="AE61" i="17" s="1"/>
  <c r="BV60" i="17"/>
  <c r="BX60" i="17" s="1"/>
  <c r="BL60" i="17"/>
  <c r="BO60" i="17" s="1"/>
  <c r="AL60" i="17"/>
  <c r="AC60" i="17"/>
  <c r="AE60" i="17" s="1"/>
  <c r="BV59" i="17"/>
  <c r="BX59" i="17" s="1"/>
  <c r="BL59" i="17"/>
  <c r="AL59" i="17"/>
  <c r="AC59" i="17"/>
  <c r="AE59" i="17" s="1"/>
  <c r="BV58" i="17"/>
  <c r="BX58" i="17" s="1"/>
  <c r="BL58" i="17"/>
  <c r="BO58" i="17" s="1"/>
  <c r="AL58" i="17"/>
  <c r="AC58" i="17"/>
  <c r="AE58" i="17" s="1"/>
  <c r="BV57" i="17"/>
  <c r="BX57" i="17" s="1"/>
  <c r="BL57" i="17"/>
  <c r="AL57" i="17"/>
  <c r="AE57" i="17"/>
  <c r="AC57" i="17"/>
  <c r="BV56" i="17"/>
  <c r="BX56" i="17" s="1"/>
  <c r="BL56" i="17"/>
  <c r="AL56" i="17"/>
  <c r="AC56" i="17"/>
  <c r="AE56" i="17" s="1"/>
  <c r="BV55" i="17"/>
  <c r="BX55" i="17" s="1"/>
  <c r="BL55" i="17"/>
  <c r="AL55" i="17"/>
  <c r="AC55" i="17"/>
  <c r="AE55" i="17" s="1"/>
  <c r="BV54" i="17"/>
  <c r="BX54" i="17" s="1"/>
  <c r="BL54" i="17"/>
  <c r="BO54" i="17" s="1"/>
  <c r="AL54" i="17"/>
  <c r="AC54" i="17"/>
  <c r="AE54" i="17" s="1"/>
  <c r="BX53" i="17"/>
  <c r="BV53" i="17"/>
  <c r="BO53" i="17"/>
  <c r="BL53" i="17"/>
  <c r="BN53" i="17" s="1"/>
  <c r="AL53" i="17"/>
  <c r="AC53" i="17"/>
  <c r="AE53" i="17" s="1"/>
  <c r="BV52" i="17"/>
  <c r="BX52" i="17" s="1"/>
  <c r="BO52" i="17"/>
  <c r="BN52" i="17"/>
  <c r="BL52" i="17"/>
  <c r="AL52" i="17"/>
  <c r="AC52" i="17"/>
  <c r="AE52" i="17" s="1"/>
  <c r="BV51" i="17"/>
  <c r="BX51" i="17" s="1"/>
  <c r="BL51" i="17"/>
  <c r="AL51" i="17"/>
  <c r="AC51" i="17"/>
  <c r="AE51" i="17" s="1"/>
  <c r="BV50" i="17"/>
  <c r="BX50" i="17" s="1"/>
  <c r="BL50" i="17"/>
  <c r="BO50" i="17" s="1"/>
  <c r="AL50" i="17"/>
  <c r="AC50" i="17"/>
  <c r="AE50" i="17" s="1"/>
  <c r="BX49" i="17"/>
  <c r="BV49" i="17"/>
  <c r="BN49" i="17"/>
  <c r="BL49" i="17"/>
  <c r="BO49" i="17" s="1"/>
  <c r="AL49" i="17"/>
  <c r="AC49" i="17"/>
  <c r="AE49" i="17" s="1"/>
  <c r="BV48" i="17"/>
  <c r="BX48" i="17" s="1"/>
  <c r="BL48" i="17"/>
  <c r="BO48" i="17" s="1"/>
  <c r="AL48" i="17"/>
  <c r="AC48" i="17"/>
  <c r="AE48" i="17" s="1"/>
  <c r="BV47" i="17"/>
  <c r="BX47" i="17" s="1"/>
  <c r="BL47" i="17"/>
  <c r="AL47" i="17"/>
  <c r="AC47" i="17"/>
  <c r="AE47" i="17" s="1"/>
  <c r="BV46" i="17"/>
  <c r="BX46" i="17" s="1"/>
  <c r="BL46" i="17"/>
  <c r="BO46" i="17" s="1"/>
  <c r="AL46" i="17"/>
  <c r="AC46" i="17"/>
  <c r="AE46" i="17" s="1"/>
  <c r="BV45" i="17"/>
  <c r="BX45" i="17" s="1"/>
  <c r="BL45" i="17"/>
  <c r="AL45" i="17"/>
  <c r="AC45" i="17"/>
  <c r="AE45" i="17" s="1"/>
  <c r="BV44" i="17"/>
  <c r="BX44" i="17" s="1"/>
  <c r="BL44" i="17"/>
  <c r="BO44" i="17" s="1"/>
  <c r="AL44" i="17"/>
  <c r="AC44" i="17"/>
  <c r="AE44" i="17" s="1"/>
  <c r="BV43" i="17"/>
  <c r="BX43" i="17" s="1"/>
  <c r="BL43" i="17"/>
  <c r="BO43" i="17" s="1"/>
  <c r="AL43" i="17"/>
  <c r="AC43" i="17"/>
  <c r="AE43" i="17" s="1"/>
  <c r="BV42" i="17"/>
  <c r="BX42" i="17" s="1"/>
  <c r="BL42" i="17"/>
  <c r="AL42" i="17"/>
  <c r="AC42" i="17"/>
  <c r="AE42" i="17" s="1"/>
  <c r="BV41" i="17"/>
  <c r="BX41" i="17" s="1"/>
  <c r="BL41" i="17"/>
  <c r="BO41" i="17" s="1"/>
  <c r="AL41" i="17"/>
  <c r="AC41" i="17"/>
  <c r="AE41" i="17" s="1"/>
  <c r="BV40" i="17"/>
  <c r="BX40" i="17" s="1"/>
  <c r="BL40" i="17"/>
  <c r="AL40" i="17"/>
  <c r="AC40" i="17"/>
  <c r="AE40" i="17" s="1"/>
  <c r="BV39" i="17"/>
  <c r="BX39" i="17" s="1"/>
  <c r="BL39" i="17"/>
  <c r="BO39" i="17" s="1"/>
  <c r="AL39" i="17"/>
  <c r="AC39" i="17"/>
  <c r="AE39" i="17" s="1"/>
  <c r="BV38" i="17"/>
  <c r="BX38" i="17" s="1"/>
  <c r="BL38" i="17"/>
  <c r="AL38" i="17"/>
  <c r="AC38" i="17"/>
  <c r="AE38" i="17" s="1"/>
  <c r="BV37" i="17"/>
  <c r="BX37" i="17" s="1"/>
  <c r="BL37" i="17"/>
  <c r="AL37" i="17"/>
  <c r="AE37" i="17"/>
  <c r="AC37" i="17"/>
  <c r="CB36" i="17"/>
  <c r="CB153" i="17" s="1"/>
  <c r="BZ36" i="17"/>
  <c r="BZ153" i="17" s="1"/>
  <c r="BY36" i="17"/>
  <c r="BY153" i="17" s="1"/>
  <c r="BW36" i="17"/>
  <c r="BU36" i="17"/>
  <c r="BT36" i="17"/>
  <c r="BT153" i="17" s="1"/>
  <c r="BS36" i="17"/>
  <c r="BR36" i="17"/>
  <c r="BM36" i="17"/>
  <c r="BK36" i="17"/>
  <c r="BJ36" i="17"/>
  <c r="BI36" i="17"/>
  <c r="BH36" i="17"/>
  <c r="AK36" i="17"/>
  <c r="AK153" i="17" s="1"/>
  <c r="AI36" i="17"/>
  <c r="AI153" i="17" s="1"/>
  <c r="AH36" i="17"/>
  <c r="AG36" i="17"/>
  <c r="AG153" i="17" s="1"/>
  <c r="AF36" i="17"/>
  <c r="AF153" i="17" s="1"/>
  <c r="AD36" i="17"/>
  <c r="AB36" i="17"/>
  <c r="AA36" i="17"/>
  <c r="AA153" i="17" s="1"/>
  <c r="Z36" i="17"/>
  <c r="Y36" i="17"/>
  <c r="Y153" i="17" s="1"/>
  <c r="BV35" i="17"/>
  <c r="BX35" i="17" s="1"/>
  <c r="BL35" i="17"/>
  <c r="AL35" i="17"/>
  <c r="AC35" i="17"/>
  <c r="AE35" i="17" s="1"/>
  <c r="BV34" i="17"/>
  <c r="BX34" i="17" s="1"/>
  <c r="BL34" i="17"/>
  <c r="AL34" i="17"/>
  <c r="AC34" i="17"/>
  <c r="AE34" i="17" s="1"/>
  <c r="BV33" i="17"/>
  <c r="BX33" i="17" s="1"/>
  <c r="BL33" i="17"/>
  <c r="BO33" i="17" s="1"/>
  <c r="AC33" i="17"/>
  <c r="AE33" i="17" s="1"/>
  <c r="BV32" i="17"/>
  <c r="BX32" i="17" s="1"/>
  <c r="BL32" i="17"/>
  <c r="AC32" i="17"/>
  <c r="AE32" i="17" s="1"/>
  <c r="BX31" i="17"/>
  <c r="BV31" i="17"/>
  <c r="BL31" i="17"/>
  <c r="BO31" i="17" s="1"/>
  <c r="AL31" i="17"/>
  <c r="AC31" i="17"/>
  <c r="AE31" i="17" s="1"/>
  <c r="BV30" i="17"/>
  <c r="BX30" i="17" s="1"/>
  <c r="BL30" i="17"/>
  <c r="AL30" i="17"/>
  <c r="AC30" i="17"/>
  <c r="AE30" i="17" s="1"/>
  <c r="BV29" i="17"/>
  <c r="BX29" i="17" s="1"/>
  <c r="BL29" i="17"/>
  <c r="BN29" i="17" s="1"/>
  <c r="BP29" i="17" s="1"/>
  <c r="AL29" i="17"/>
  <c r="AC29" i="17"/>
  <c r="AE29" i="17" s="1"/>
  <c r="BV28" i="17"/>
  <c r="BX28" i="17" s="1"/>
  <c r="BL28" i="17"/>
  <c r="BO28" i="17" s="1"/>
  <c r="AL28" i="17"/>
  <c r="AE28" i="17"/>
  <c r="AC28" i="17"/>
  <c r="BV27" i="17"/>
  <c r="BX27" i="17" s="1"/>
  <c r="BL27" i="17"/>
  <c r="AL27" i="17"/>
  <c r="AC27" i="17"/>
  <c r="AE27" i="17" s="1"/>
  <c r="BV26" i="17"/>
  <c r="BX26" i="17" s="1"/>
  <c r="BL26" i="17"/>
  <c r="AL26" i="17"/>
  <c r="AC26" i="17"/>
  <c r="AE26" i="17" s="1"/>
  <c r="BV25" i="17"/>
  <c r="BX25" i="17" s="1"/>
  <c r="BL25" i="17"/>
  <c r="BN25" i="17" s="1"/>
  <c r="BP25" i="17" s="1"/>
  <c r="AL25" i="17"/>
  <c r="AC25" i="17"/>
  <c r="AE25" i="17" s="1"/>
  <c r="BV24" i="17"/>
  <c r="BX24" i="17" s="1"/>
  <c r="BN24" i="17"/>
  <c r="BL24" i="17"/>
  <c r="BO24" i="17" s="1"/>
  <c r="AL24" i="17"/>
  <c r="AC24" i="17"/>
  <c r="AE24" i="17" s="1"/>
  <c r="BV23" i="17"/>
  <c r="BX23" i="17" s="1"/>
  <c r="BL23" i="17"/>
  <c r="BO23" i="17" s="1"/>
  <c r="AL23" i="17"/>
  <c r="AC23" i="17"/>
  <c r="AE23" i="17" s="1"/>
  <c r="BV22" i="17"/>
  <c r="BX22" i="17" s="1"/>
  <c r="BL22" i="17"/>
  <c r="AL22" i="17"/>
  <c r="AE22" i="17"/>
  <c r="AC22" i="17"/>
  <c r="BV21" i="17"/>
  <c r="BX21" i="17" s="1"/>
  <c r="BL21" i="17"/>
  <c r="AL21" i="17"/>
  <c r="BV20" i="17"/>
  <c r="BX20" i="17" s="1"/>
  <c r="BL20" i="17"/>
  <c r="AL20" i="17"/>
  <c r="AC20" i="17"/>
  <c r="AE20" i="17" s="1"/>
  <c r="BX19" i="17"/>
  <c r="BV19" i="17"/>
  <c r="BO19" i="17"/>
  <c r="BN19" i="17"/>
  <c r="BL19" i="17"/>
  <c r="AL19" i="17"/>
  <c r="AC19" i="17"/>
  <c r="AE19" i="17" s="1"/>
  <c r="BV18" i="17"/>
  <c r="BX18" i="17" s="1"/>
  <c r="BO18" i="17"/>
  <c r="BN18" i="17"/>
  <c r="BL18" i="17"/>
  <c r="AL18" i="17"/>
  <c r="AC18" i="17"/>
  <c r="AE18" i="17" s="1"/>
  <c r="BV17" i="17"/>
  <c r="BX17" i="17" s="1"/>
  <c r="BL17" i="17"/>
  <c r="BO17" i="17" s="1"/>
  <c r="AL17" i="17"/>
  <c r="AC17" i="17"/>
  <c r="AE17" i="17" s="1"/>
  <c r="BV16" i="17"/>
  <c r="BX16" i="17" s="1"/>
  <c r="BL16" i="17"/>
  <c r="AL16" i="17"/>
  <c r="AC16" i="17"/>
  <c r="AE16" i="17" s="1"/>
  <c r="BV15" i="17"/>
  <c r="BX15" i="17" s="1"/>
  <c r="BL15" i="17"/>
  <c r="BO15" i="17" s="1"/>
  <c r="AL15" i="17"/>
  <c r="AC15" i="17"/>
  <c r="AE15" i="17" s="1"/>
  <c r="BV14" i="17"/>
  <c r="BX14" i="17" s="1"/>
  <c r="BL14" i="17"/>
  <c r="BO14" i="17" s="1"/>
  <c r="AL14" i="17"/>
  <c r="AC14" i="17"/>
  <c r="AE14" i="17" s="1"/>
  <c r="BV13" i="17"/>
  <c r="BX13" i="17" s="1"/>
  <c r="BL13" i="17"/>
  <c r="BO13" i="17" s="1"/>
  <c r="AL13" i="17"/>
  <c r="AC13" i="17"/>
  <c r="AE13" i="17" s="1"/>
  <c r="BV12" i="17"/>
  <c r="BX12" i="17" s="1"/>
  <c r="BL12" i="17"/>
  <c r="AL12" i="17"/>
  <c r="AC12" i="17"/>
  <c r="AE12" i="17" s="1"/>
  <c r="BX11" i="17"/>
  <c r="BV11" i="17"/>
  <c r="BL11" i="17"/>
  <c r="BN11" i="17" s="1"/>
  <c r="AL11" i="17"/>
  <c r="AC11" i="17"/>
  <c r="AE11" i="17" s="1"/>
  <c r="BV10" i="17"/>
  <c r="BX10" i="17" s="1"/>
  <c r="BN10" i="17"/>
  <c r="BL10" i="17"/>
  <c r="BO10" i="17" s="1"/>
  <c r="AL10" i="17"/>
  <c r="AC10" i="17"/>
  <c r="AE10" i="17" s="1"/>
  <c r="BV9" i="17"/>
  <c r="BX9" i="17" s="1"/>
  <c r="BL9" i="17"/>
  <c r="BO9" i="17" s="1"/>
  <c r="AL9" i="17"/>
  <c r="AC9" i="17"/>
  <c r="AE9" i="17" s="1"/>
  <c r="BV8" i="17"/>
  <c r="BX8" i="17" s="1"/>
  <c r="BL8" i="17"/>
  <c r="AL8" i="17"/>
  <c r="AC8" i="17"/>
  <c r="AE8" i="17" s="1"/>
  <c r="BX7" i="17"/>
  <c r="BV7" i="17"/>
  <c r="BL7" i="17"/>
  <c r="BO7" i="17" s="1"/>
  <c r="AL7" i="17"/>
  <c r="AC7" i="17"/>
  <c r="AE7" i="17" s="1"/>
  <c r="BV6" i="17"/>
  <c r="BX6" i="17" s="1"/>
  <c r="BL6" i="17"/>
  <c r="BO6" i="17" s="1"/>
  <c r="AL6" i="17"/>
  <c r="AC6" i="17"/>
  <c r="AE6" i="17" s="1"/>
  <c r="BV5" i="17"/>
  <c r="BX5" i="17" s="1"/>
  <c r="BL5" i="17"/>
  <c r="BO5" i="17" s="1"/>
  <c r="AL5" i="17"/>
  <c r="AC5" i="17"/>
  <c r="AE5" i="17" s="1"/>
  <c r="BV4" i="17"/>
  <c r="BX4" i="17" s="1"/>
  <c r="BL4" i="17"/>
  <c r="AL4" i="17"/>
  <c r="AC4" i="17"/>
  <c r="AE4" i="17" s="1"/>
  <c r="BV3" i="17"/>
  <c r="BX3" i="17" s="1"/>
  <c r="BN3" i="17"/>
  <c r="BL3" i="17"/>
  <c r="BO3" i="17" s="1"/>
  <c r="AL3" i="17"/>
  <c r="AC3" i="17"/>
  <c r="AE3" i="17" s="1"/>
  <c r="CC53" i="17" l="1"/>
  <c r="CA53" i="17"/>
  <c r="BP53" i="17"/>
  <c r="BO92" i="17"/>
  <c r="BO29" i="17"/>
  <c r="BN104" i="17"/>
  <c r="BP73" i="17"/>
  <c r="BP123" i="17"/>
  <c r="BO137" i="17"/>
  <c r="BN109" i="17"/>
  <c r="CC109" i="17" s="1"/>
  <c r="BN6" i="17"/>
  <c r="CA6" i="17" s="1"/>
  <c r="BN48" i="17"/>
  <c r="CC48" i="17" s="1"/>
  <c r="BN64" i="17"/>
  <c r="CC73" i="17"/>
  <c r="BN93" i="17"/>
  <c r="BN101" i="17"/>
  <c r="CA123" i="17"/>
  <c r="BN146" i="17"/>
  <c r="BO150" i="17"/>
  <c r="BN97" i="17"/>
  <c r="CC97" i="17" s="1"/>
  <c r="BO25" i="17"/>
  <c r="BO11" i="17"/>
  <c r="BN28" i="17"/>
  <c r="BO107" i="17"/>
  <c r="BN143" i="17"/>
  <c r="AD153" i="17"/>
  <c r="BS153" i="17"/>
  <c r="CA105" i="17"/>
  <c r="CA129" i="17"/>
  <c r="BN136" i="17"/>
  <c r="CC136" i="17" s="1"/>
  <c r="AC151" i="17"/>
  <c r="AE151" i="17" s="1"/>
  <c r="BU153" i="17"/>
  <c r="BN87" i="17"/>
  <c r="BN149" i="17"/>
  <c r="CA149" i="17" s="1"/>
  <c r="CC3" i="17"/>
  <c r="BP3" i="17"/>
  <c r="CA3" i="17"/>
  <c r="CC11" i="17"/>
  <c r="BP11" i="17"/>
  <c r="CA11" i="17"/>
  <c r="BO21" i="17"/>
  <c r="BN21" i="17"/>
  <c r="BO27" i="17"/>
  <c r="BN27" i="17"/>
  <c r="BO45" i="17"/>
  <c r="BN45" i="17"/>
  <c r="CC49" i="17"/>
  <c r="BP49" i="17"/>
  <c r="CA49" i="17"/>
  <c r="BO57" i="17"/>
  <c r="BN57" i="17"/>
  <c r="BO118" i="17"/>
  <c r="BN118" i="17"/>
  <c r="CA118" i="17" s="1"/>
  <c r="BO125" i="17"/>
  <c r="BN125" i="17"/>
  <c r="BO131" i="17"/>
  <c r="BN131" i="17"/>
  <c r="CA131" i="17" s="1"/>
  <c r="CC146" i="17"/>
  <c r="CA146" i="17"/>
  <c r="BN14" i="17"/>
  <c r="BP14" i="17" s="1"/>
  <c r="CC19" i="17"/>
  <c r="BP19" i="17"/>
  <c r="CA19" i="17"/>
  <c r="BO34" i="17"/>
  <c r="BN34" i="17"/>
  <c r="BP34" i="17" s="1"/>
  <c r="BO61" i="17"/>
  <c r="BN61" i="17"/>
  <c r="BO68" i="17"/>
  <c r="BN68" i="17"/>
  <c r="CA68" i="17" s="1"/>
  <c r="BO121" i="17"/>
  <c r="BN121" i="17"/>
  <c r="CA121" i="17" s="1"/>
  <c r="BN141" i="17"/>
  <c r="CC141" i="17" s="1"/>
  <c r="BO141" i="17"/>
  <c r="BN7" i="17"/>
  <c r="BN35" i="17"/>
  <c r="BO35" i="17"/>
  <c r="BO40" i="17"/>
  <c r="BN40" i="17"/>
  <c r="CC40" i="17" s="1"/>
  <c r="BO140" i="17"/>
  <c r="BN140" i="17"/>
  <c r="BN15" i="17"/>
  <c r="BO77" i="17"/>
  <c r="BN77" i="17"/>
  <c r="BO80" i="17"/>
  <c r="BN80" i="17"/>
  <c r="CA80" i="17" s="1"/>
  <c r="CC85" i="17"/>
  <c r="BP85" i="17"/>
  <c r="CA85" i="17"/>
  <c r="BN89" i="17"/>
  <c r="BO119" i="17"/>
  <c r="BN119" i="17"/>
  <c r="BN132" i="17"/>
  <c r="BO145" i="17"/>
  <c r="BN145" i="17"/>
  <c r="CC145" i="17" s="1"/>
  <c r="CC93" i="17"/>
  <c r="BP93" i="17"/>
  <c r="CA93" i="17"/>
  <c r="BO103" i="17"/>
  <c r="BN103" i="17"/>
  <c r="BN111" i="17"/>
  <c r="BO111" i="17"/>
  <c r="BN115" i="17"/>
  <c r="BO115" i="17"/>
  <c r="BN133" i="17"/>
  <c r="BP133" i="17" s="1"/>
  <c r="BO133" i="17"/>
  <c r="BJ153" i="17"/>
  <c r="BO37" i="17"/>
  <c r="BN37" i="17"/>
  <c r="BO56" i="17"/>
  <c r="BN56" i="17"/>
  <c r="CC56" i="17" s="1"/>
  <c r="BN69" i="17"/>
  <c r="CA69" i="17" s="1"/>
  <c r="BO69" i="17"/>
  <c r="BL36" i="17"/>
  <c r="BO36" i="17" s="1"/>
  <c r="BN13" i="17"/>
  <c r="CC13" i="17" s="1"/>
  <c r="BN32" i="17"/>
  <c r="BO32" i="17"/>
  <c r="BN41" i="17"/>
  <c r="BN44" i="17"/>
  <c r="CA44" i="17" s="1"/>
  <c r="BN60" i="17"/>
  <c r="BP60" i="17" s="1"/>
  <c r="CA65" i="17"/>
  <c r="BN76" i="17"/>
  <c r="CA76" i="17" s="1"/>
  <c r="BN81" i="17"/>
  <c r="BP97" i="17"/>
  <c r="CA97" i="17"/>
  <c r="BO110" i="17"/>
  <c r="BN110" i="17"/>
  <c r="BO114" i="17"/>
  <c r="BN114" i="17"/>
  <c r="BP114" i="17" s="1"/>
  <c r="BO139" i="17"/>
  <c r="BN139" i="17"/>
  <c r="CC150" i="17"/>
  <c r="CA150" i="17"/>
  <c r="CA29" i="17"/>
  <c r="CC29" i="17"/>
  <c r="AB153" i="17"/>
  <c r="AH153" i="17"/>
  <c r="AJ153" i="17" s="1"/>
  <c r="AL153" i="17" s="1"/>
  <c r="BR153" i="17"/>
  <c r="BW153" i="17"/>
  <c r="CC105" i="17"/>
  <c r="CA128" i="17"/>
  <c r="CA136" i="17"/>
  <c r="CC18" i="17"/>
  <c r="BP18" i="17"/>
  <c r="CA56" i="17"/>
  <c r="BO59" i="17"/>
  <c r="BN59" i="17"/>
  <c r="BN17" i="17"/>
  <c r="CC24" i="17"/>
  <c r="BP24" i="17"/>
  <c r="AE126" i="17"/>
  <c r="BP44" i="17"/>
  <c r="BN47" i="17"/>
  <c r="BO47" i="17"/>
  <c r="BP69" i="17"/>
  <c r="CC69" i="17"/>
  <c r="CC87" i="17"/>
  <c r="BP87" i="17"/>
  <c r="CA87" i="17"/>
  <c r="CC10" i="17"/>
  <c r="BP10" i="17"/>
  <c r="BO16" i="17"/>
  <c r="BN16" i="17"/>
  <c r="BN23" i="17"/>
  <c r="CC25" i="17"/>
  <c r="BN31" i="17"/>
  <c r="CA35" i="17"/>
  <c r="AJ36" i="17"/>
  <c r="AL36" i="17" s="1"/>
  <c r="AL126" i="17"/>
  <c r="BO38" i="17"/>
  <c r="BN38" i="17"/>
  <c r="BN43" i="17"/>
  <c r="BO51" i="17"/>
  <c r="BN51" i="17"/>
  <c r="CA64" i="17"/>
  <c r="CC64" i="17"/>
  <c r="BP64" i="17"/>
  <c r="CC68" i="17"/>
  <c r="BP68" i="17"/>
  <c r="CA71" i="17"/>
  <c r="BP71" i="17"/>
  <c r="BN74" i="17"/>
  <c r="BO74" i="17"/>
  <c r="CC92" i="17"/>
  <c r="BP92" i="17"/>
  <c r="CA92" i="17"/>
  <c r="BO98" i="17"/>
  <c r="BN98" i="17"/>
  <c r="BO8" i="17"/>
  <c r="BN8" i="17"/>
  <c r="CA18" i="17"/>
  <c r="CC27" i="17"/>
  <c r="BP27" i="17"/>
  <c r="CA27" i="17"/>
  <c r="BX126" i="17"/>
  <c r="CC76" i="17"/>
  <c r="BP76" i="17"/>
  <c r="BO82" i="17"/>
  <c r="BN82" i="17"/>
  <c r="BO12" i="17"/>
  <c r="BN12" i="17"/>
  <c r="CA24" i="17"/>
  <c r="CA25" i="17"/>
  <c r="BO26" i="17"/>
  <c r="BN26" i="17"/>
  <c r="BN39" i="17"/>
  <c r="CA60" i="17"/>
  <c r="CC60" i="17"/>
  <c r="BO63" i="17"/>
  <c r="BN63" i="17"/>
  <c r="BP65" i="17"/>
  <c r="CC65" i="17"/>
  <c r="BO67" i="17"/>
  <c r="BN67" i="17"/>
  <c r="BO91" i="17"/>
  <c r="BN91" i="17"/>
  <c r="BM153" i="17"/>
  <c r="BN5" i="17"/>
  <c r="CA10" i="17"/>
  <c r="BO4" i="17"/>
  <c r="BN4" i="17"/>
  <c r="BN9" i="17"/>
  <c r="BO20" i="17"/>
  <c r="BN20" i="17"/>
  <c r="BO22" i="17"/>
  <c r="BN22" i="17"/>
  <c r="CC28" i="17"/>
  <c r="BP28" i="17"/>
  <c r="CA28" i="17"/>
  <c r="BO30" i="17"/>
  <c r="BN30" i="17"/>
  <c r="BN33" i="17"/>
  <c r="BV36" i="17"/>
  <c r="BO42" i="17"/>
  <c r="BN42" i="17"/>
  <c r="CA52" i="17"/>
  <c r="CC52" i="17"/>
  <c r="BP52" i="17"/>
  <c r="BO55" i="17"/>
  <c r="BN55" i="17"/>
  <c r="BO72" i="17"/>
  <c r="BN72" i="17"/>
  <c r="BO75" i="17"/>
  <c r="BN75" i="17"/>
  <c r="CC103" i="17"/>
  <c r="BP103" i="17"/>
  <c r="CA103" i="17"/>
  <c r="BO113" i="17"/>
  <c r="BN113" i="17"/>
  <c r="CA127" i="17"/>
  <c r="CC127" i="17"/>
  <c r="BP127" i="17"/>
  <c r="CA143" i="17"/>
  <c r="CC143" i="17"/>
  <c r="BP143" i="17"/>
  <c r="CC96" i="17"/>
  <c r="BP96" i="17"/>
  <c r="BO102" i="17"/>
  <c r="BN102" i="17"/>
  <c r="CA107" i="17"/>
  <c r="BN120" i="17"/>
  <c r="BO120" i="17"/>
  <c r="AE127" i="17"/>
  <c r="AE144" i="17" s="1"/>
  <c r="AC144" i="17"/>
  <c r="BN138" i="17"/>
  <c r="BO138" i="17"/>
  <c r="BI153" i="17"/>
  <c r="AC36" i="17"/>
  <c r="AE36" i="17" s="1"/>
  <c r="BL126" i="17"/>
  <c r="BO126" i="17" s="1"/>
  <c r="BV126" i="17"/>
  <c r="BN46" i="17"/>
  <c r="BN50" i="17"/>
  <c r="BN54" i="17"/>
  <c r="BN58" i="17"/>
  <c r="BN62" i="17"/>
  <c r="BN66" i="17"/>
  <c r="BN70" i="17"/>
  <c r="BN79" i="17"/>
  <c r="CC84" i="17"/>
  <c r="BP84" i="17"/>
  <c r="CA84" i="17"/>
  <c r="BO90" i="17"/>
  <c r="BN90" i="17"/>
  <c r="BN95" i="17"/>
  <c r="CC100" i="17"/>
  <c r="BP100" i="17"/>
  <c r="CA100" i="17"/>
  <c r="CC107" i="17"/>
  <c r="BN116" i="17"/>
  <c r="BO116" i="17"/>
  <c r="BX144" i="17"/>
  <c r="AL144" i="17"/>
  <c r="CA139" i="17"/>
  <c r="CC139" i="17"/>
  <c r="BP139" i="17"/>
  <c r="CA147" i="17"/>
  <c r="BP147" i="17"/>
  <c r="BO86" i="17"/>
  <c r="BN86" i="17"/>
  <c r="CA96" i="17"/>
  <c r="BO108" i="17"/>
  <c r="BN108" i="17"/>
  <c r="BV144" i="17"/>
  <c r="Z153" i="17"/>
  <c r="AC153" i="17" s="1"/>
  <c r="AE153" i="17" s="1"/>
  <c r="AC126" i="17"/>
  <c r="BO78" i="17"/>
  <c r="BN78" i="17"/>
  <c r="BN83" i="17"/>
  <c r="CC88" i="17"/>
  <c r="BP88" i="17"/>
  <c r="CA88" i="17"/>
  <c r="BO94" i="17"/>
  <c r="BN94" i="17"/>
  <c r="BN99" i="17"/>
  <c r="CC104" i="17"/>
  <c r="BP104" i="17"/>
  <c r="CA104" i="17"/>
  <c r="BO106" i="17"/>
  <c r="BN106" i="17"/>
  <c r="CC110" i="17"/>
  <c r="BP110" i="17"/>
  <c r="CA110" i="17"/>
  <c r="BO112" i="17"/>
  <c r="BN112" i="17"/>
  <c r="CC114" i="17"/>
  <c r="BP121" i="17"/>
  <c r="BN134" i="17"/>
  <c r="BO134" i="17"/>
  <c r="CA137" i="17"/>
  <c r="BP137" i="17"/>
  <c r="CC118" i="17"/>
  <c r="BP118" i="17"/>
  <c r="BN124" i="17"/>
  <c r="BO124" i="17"/>
  <c r="BN130" i="17"/>
  <c r="BO130" i="17"/>
  <c r="CA133" i="17"/>
  <c r="CC133" i="17"/>
  <c r="CA135" i="17"/>
  <c r="CC135" i="17"/>
  <c r="BP135" i="17"/>
  <c r="AJ151" i="17"/>
  <c r="AL151" i="17" s="1"/>
  <c r="BK153" i="17"/>
  <c r="BV151" i="17"/>
  <c r="BX151" i="17" s="1"/>
  <c r="CA117" i="17"/>
  <c r="CC117" i="17"/>
  <c r="BP117" i="17"/>
  <c r="CC122" i="17"/>
  <c r="BP122" i="17"/>
  <c r="CA122" i="17"/>
  <c r="CA125" i="17"/>
  <c r="CC125" i="17"/>
  <c r="BP125" i="17"/>
  <c r="BL144" i="17"/>
  <c r="BO144" i="17" s="1"/>
  <c r="CC129" i="17"/>
  <c r="BP131" i="17"/>
  <c r="BN142" i="17"/>
  <c r="BO142" i="17"/>
  <c r="BN148" i="17"/>
  <c r="BO148" i="17"/>
  <c r="BH153" i="17"/>
  <c r="BL151" i="17"/>
  <c r="BO127" i="17"/>
  <c r="BP128" i="17"/>
  <c r="BP132" i="17"/>
  <c r="BP136" i="17"/>
  <c r="BP140" i="17"/>
  <c r="BP146" i="17"/>
  <c r="BP150" i="17"/>
  <c r="BP48" i="17" l="1"/>
  <c r="CC121" i="17"/>
  <c r="CA109" i="17"/>
  <c r="CA48" i="17"/>
  <c r="BP109" i="17"/>
  <c r="BP149" i="17"/>
  <c r="CC149" i="17"/>
  <c r="BP6" i="17"/>
  <c r="CC14" i="17"/>
  <c r="CC6" i="17"/>
  <c r="CA101" i="17"/>
  <c r="BP101" i="17"/>
  <c r="CC101" i="17"/>
  <c r="BN151" i="17"/>
  <c r="CA14" i="17"/>
  <c r="BP141" i="17"/>
  <c r="CC34" i="17"/>
  <c r="BN144" i="17"/>
  <c r="BP144" i="17" s="1"/>
  <c r="CC81" i="17"/>
  <c r="BP81" i="17"/>
  <c r="CA81" i="17"/>
  <c r="BP115" i="17"/>
  <c r="CA115" i="17"/>
  <c r="CC7" i="17"/>
  <c r="BP7" i="17"/>
  <c r="CA7" i="17"/>
  <c r="CC45" i="17"/>
  <c r="BP45" i="17"/>
  <c r="CA45" i="17"/>
  <c r="CC21" i="17"/>
  <c r="BP21" i="17"/>
  <c r="CA21" i="17"/>
  <c r="CA145" i="17"/>
  <c r="CC115" i="17"/>
  <c r="CC44" i="17"/>
  <c r="BP40" i="17"/>
  <c r="CA13" i="17"/>
  <c r="CC41" i="17"/>
  <c r="BP41" i="17"/>
  <c r="CA41" i="17"/>
  <c r="CC89" i="17"/>
  <c r="BP89" i="17"/>
  <c r="CA89" i="17"/>
  <c r="CC15" i="17"/>
  <c r="BP15" i="17"/>
  <c r="CA15" i="17"/>
  <c r="CC131" i="17"/>
  <c r="BP145" i="17"/>
  <c r="CA114" i="17"/>
  <c r="BP80" i="17"/>
  <c r="CA40" i="17"/>
  <c r="CA34" i="17"/>
  <c r="BP56" i="17"/>
  <c r="BP13" i="17"/>
  <c r="CA37" i="17"/>
  <c r="BP37" i="17"/>
  <c r="CC37" i="17"/>
  <c r="CA111" i="17"/>
  <c r="BP111" i="17"/>
  <c r="CC111" i="17"/>
  <c r="CC132" i="17"/>
  <c r="CA132" i="17"/>
  <c r="CC140" i="17"/>
  <c r="CA140" i="17"/>
  <c r="CA141" i="17"/>
  <c r="CC80" i="17"/>
  <c r="CA32" i="17"/>
  <c r="CC32" i="17"/>
  <c r="BP32" i="17"/>
  <c r="CA119" i="17"/>
  <c r="BP119" i="17"/>
  <c r="CC119" i="17"/>
  <c r="CC77" i="17"/>
  <c r="BP77" i="17"/>
  <c r="CA77" i="17"/>
  <c r="CC35" i="17"/>
  <c r="BP35" i="17"/>
  <c r="CC61" i="17"/>
  <c r="BP61" i="17"/>
  <c r="CA61" i="17"/>
  <c r="CA57" i="17"/>
  <c r="CC57" i="17"/>
  <c r="BP57" i="17"/>
  <c r="BL153" i="17"/>
  <c r="BO153" i="17" s="1"/>
  <c r="BO151" i="17"/>
  <c r="CC99" i="17"/>
  <c r="BP99" i="17"/>
  <c r="CA99" i="17"/>
  <c r="CA46" i="17"/>
  <c r="BP46" i="17"/>
  <c r="CC46" i="17"/>
  <c r="CA42" i="17"/>
  <c r="CC42" i="17"/>
  <c r="BP42" i="17"/>
  <c r="CA30" i="17"/>
  <c r="BP30" i="17"/>
  <c r="CC30" i="17"/>
  <c r="CC5" i="17"/>
  <c r="BP5" i="17"/>
  <c r="CA5" i="17"/>
  <c r="CC31" i="17"/>
  <c r="BP31" i="17"/>
  <c r="CA31" i="17"/>
  <c r="CC17" i="17"/>
  <c r="BP17" i="17"/>
  <c r="CA17" i="17"/>
  <c r="CC142" i="17"/>
  <c r="BP142" i="17"/>
  <c r="CA142" i="17"/>
  <c r="BP151" i="17"/>
  <c r="CA94" i="17"/>
  <c r="CC94" i="17"/>
  <c r="BP94" i="17"/>
  <c r="BN126" i="17"/>
  <c r="BP126" i="17" s="1"/>
  <c r="CC79" i="17"/>
  <c r="BP79" i="17"/>
  <c r="CA79" i="17"/>
  <c r="CA58" i="17"/>
  <c r="BP58" i="17"/>
  <c r="CC58" i="17"/>
  <c r="CC72" i="17"/>
  <c r="BP72" i="17"/>
  <c r="CA72" i="17"/>
  <c r="CA22" i="17"/>
  <c r="BP22" i="17"/>
  <c r="CC22" i="17"/>
  <c r="CA4" i="17"/>
  <c r="CC4" i="17"/>
  <c r="BP4" i="17"/>
  <c r="CC39" i="17"/>
  <c r="BP39" i="17"/>
  <c r="CA39" i="17"/>
  <c r="CA82" i="17"/>
  <c r="CC82" i="17"/>
  <c r="BP82" i="17"/>
  <c r="CA98" i="17"/>
  <c r="CC98" i="17"/>
  <c r="BP98" i="17"/>
  <c r="CC51" i="17"/>
  <c r="BP51" i="17"/>
  <c r="CA51" i="17"/>
  <c r="CC47" i="17"/>
  <c r="BP47" i="17"/>
  <c r="CA47" i="17"/>
  <c r="CA90" i="17"/>
  <c r="BP90" i="17"/>
  <c r="CC90" i="17"/>
  <c r="CA62" i="17"/>
  <c r="BP62" i="17"/>
  <c r="CC62" i="17"/>
  <c r="CA102" i="17"/>
  <c r="BP102" i="17"/>
  <c r="CC102" i="17"/>
  <c r="CC9" i="17"/>
  <c r="BP9" i="17"/>
  <c r="CA9" i="17"/>
  <c r="CC67" i="17"/>
  <c r="BP67" i="17"/>
  <c r="CA67" i="17"/>
  <c r="CC63" i="17"/>
  <c r="BP63" i="17"/>
  <c r="CA63" i="17"/>
  <c r="CC74" i="17"/>
  <c r="BP74" i="17"/>
  <c r="CA74" i="17"/>
  <c r="CC134" i="17"/>
  <c r="BP134" i="17"/>
  <c r="CA134" i="17"/>
  <c r="CA112" i="17"/>
  <c r="BP112" i="17"/>
  <c r="CC112" i="17"/>
  <c r="CC83" i="17"/>
  <c r="BP83" i="17"/>
  <c r="CA83" i="17"/>
  <c r="CA86" i="17"/>
  <c r="BP86" i="17"/>
  <c r="CC86" i="17"/>
  <c r="CA116" i="17"/>
  <c r="CC116" i="17"/>
  <c r="BP116" i="17"/>
  <c r="CA70" i="17"/>
  <c r="BP70" i="17"/>
  <c r="CC70" i="17"/>
  <c r="CA54" i="17"/>
  <c r="BP54" i="17"/>
  <c r="CC54" i="17"/>
  <c r="CC138" i="17"/>
  <c r="BP138" i="17"/>
  <c r="CA138" i="17"/>
  <c r="CA120" i="17"/>
  <c r="BP120" i="17"/>
  <c r="CC120" i="17"/>
  <c r="BV153" i="17"/>
  <c r="BX36" i="17"/>
  <c r="BX153" i="17" s="1"/>
  <c r="CC91" i="17"/>
  <c r="BP91" i="17"/>
  <c r="CA91" i="17"/>
  <c r="CA26" i="17"/>
  <c r="BP26" i="17"/>
  <c r="CC26" i="17"/>
  <c r="CA12" i="17"/>
  <c r="BP12" i="17"/>
  <c r="CC12" i="17"/>
  <c r="CC43" i="17"/>
  <c r="BP43" i="17"/>
  <c r="CA43" i="17"/>
  <c r="CC23" i="17"/>
  <c r="BP23" i="17"/>
  <c r="CA23" i="17"/>
  <c r="CC59" i="17"/>
  <c r="BP59" i="17"/>
  <c r="CA59" i="17"/>
  <c r="CC130" i="17"/>
  <c r="BP130" i="17"/>
  <c r="CA130" i="17"/>
  <c r="CC148" i="17"/>
  <c r="BP148" i="17"/>
  <c r="CA148" i="17"/>
  <c r="CC124" i="17"/>
  <c r="BP124" i="17"/>
  <c r="CA124" i="17"/>
  <c r="CC106" i="17"/>
  <c r="CA106" i="17"/>
  <c r="BP106" i="17"/>
  <c r="CA78" i="17"/>
  <c r="CC78" i="17"/>
  <c r="BP78" i="17"/>
  <c r="CA108" i="17"/>
  <c r="BP108" i="17"/>
  <c r="CC108" i="17"/>
  <c r="CC95" i="17"/>
  <c r="BP95" i="17"/>
  <c r="CA95" i="17"/>
  <c r="CA66" i="17"/>
  <c r="CC66" i="17"/>
  <c r="BP66" i="17"/>
  <c r="CA50" i="17"/>
  <c r="CC50" i="17"/>
  <c r="BP50" i="17"/>
  <c r="CA113" i="17"/>
  <c r="CC113" i="17"/>
  <c r="BP113" i="17"/>
  <c r="CC75" i="17"/>
  <c r="BP75" i="17"/>
  <c r="CA75" i="17"/>
  <c r="CC55" i="17"/>
  <c r="BP55" i="17"/>
  <c r="CA55" i="17"/>
  <c r="CC33" i="17"/>
  <c r="BP33" i="17"/>
  <c r="CA33" i="17"/>
  <c r="CA20" i="17"/>
  <c r="CC20" i="17"/>
  <c r="BP20" i="17"/>
  <c r="CA8" i="17"/>
  <c r="CC8" i="17"/>
  <c r="BP8" i="17"/>
  <c r="CA38" i="17"/>
  <c r="BP38" i="17"/>
  <c r="CC38" i="17"/>
  <c r="CA16" i="17"/>
  <c r="BP16" i="17"/>
  <c r="CC16" i="17"/>
  <c r="BN36" i="17"/>
  <c r="BP36" i="17" s="1"/>
  <c r="BN153" i="17" l="1"/>
  <c r="BP153" i="17" s="1"/>
  <c r="CA150" i="2" l="1"/>
  <c r="BX150" i="2"/>
  <c r="BV150" i="2"/>
  <c r="BU150" i="2"/>
  <c r="BS150" i="2"/>
  <c r="BS146" i="2"/>
  <c r="BV146" i="2"/>
  <c r="BX146" i="2"/>
  <c r="CA146" i="2"/>
  <c r="BS147" i="2"/>
  <c r="BT147" i="2"/>
  <c r="BU147" i="2"/>
  <c r="BX147" i="2"/>
  <c r="CA147" i="2"/>
  <c r="BS148" i="2"/>
  <c r="BU148" i="2"/>
  <c r="BV148" i="2"/>
  <c r="BX148" i="2"/>
  <c r="CA148" i="2"/>
  <c r="BS149" i="2"/>
  <c r="BV149" i="2"/>
  <c r="BX149" i="2"/>
  <c r="CA149" i="2"/>
  <c r="CA145" i="2"/>
  <c r="BX145" i="2"/>
  <c r="BV145" i="2"/>
  <c r="BU145" i="2"/>
  <c r="BS145" i="2"/>
  <c r="BS139" i="2"/>
  <c r="BT139" i="2"/>
  <c r="BU139" i="2"/>
  <c r="BX139" i="2"/>
  <c r="CA139" i="2"/>
  <c r="BS140" i="2"/>
  <c r="BU140" i="2"/>
  <c r="BV140" i="2"/>
  <c r="BX140" i="2"/>
  <c r="CA140" i="2"/>
  <c r="BS141" i="2"/>
  <c r="BU141" i="2"/>
  <c r="BV141" i="2"/>
  <c r="BX141" i="2"/>
  <c r="CA141" i="2"/>
  <c r="BS142" i="2"/>
  <c r="BU142" i="2"/>
  <c r="BV142" i="2"/>
  <c r="BX142" i="2"/>
  <c r="CA142" i="2"/>
  <c r="BS143" i="2"/>
  <c r="BU143" i="2"/>
  <c r="BV143" i="2"/>
  <c r="BX143" i="2"/>
  <c r="CA143" i="2"/>
  <c r="BS138" i="2"/>
  <c r="BT138" i="2"/>
  <c r="BU138" i="2"/>
  <c r="BV138" i="2"/>
  <c r="BX138" i="2"/>
  <c r="BZ138" i="2"/>
  <c r="CA138" i="2"/>
  <c r="CA137" i="2"/>
  <c r="BZ137" i="2"/>
  <c r="BX137" i="2"/>
  <c r="BV137" i="2"/>
  <c r="BU137" i="2"/>
  <c r="BT137" i="2"/>
  <c r="BS137" i="2"/>
  <c r="BS135" i="2"/>
  <c r="BT135" i="2"/>
  <c r="BU135" i="2"/>
  <c r="BV135" i="2"/>
  <c r="BX135" i="2"/>
  <c r="BZ135" i="2"/>
  <c r="CA135" i="2"/>
  <c r="BS136" i="2"/>
  <c r="BT136" i="2"/>
  <c r="BU136" i="2"/>
  <c r="BX136" i="2"/>
  <c r="CA136" i="2"/>
  <c r="BS129" i="2"/>
  <c r="BT129" i="2"/>
  <c r="BV129" i="2"/>
  <c r="BX129" i="2"/>
  <c r="CA129" i="2"/>
  <c r="BS130" i="2"/>
  <c r="BT130" i="2"/>
  <c r="BU130" i="2"/>
  <c r="BX130" i="2"/>
  <c r="CA130" i="2"/>
  <c r="BV131" i="2"/>
  <c r="BX131" i="2"/>
  <c r="CA131" i="2"/>
  <c r="BX132" i="2"/>
  <c r="CA132" i="2"/>
  <c r="BS133" i="2"/>
  <c r="BU133" i="2"/>
  <c r="BV133" i="2"/>
  <c r="BX133" i="2"/>
  <c r="CA133" i="2"/>
  <c r="BS134" i="2"/>
  <c r="BT134" i="2"/>
  <c r="BU134" i="2"/>
  <c r="BX134" i="2"/>
  <c r="CA134" i="2"/>
  <c r="BS128" i="2"/>
  <c r="BV128" i="2"/>
  <c r="BX128" i="2"/>
  <c r="CA128" i="2"/>
  <c r="CA127" i="2"/>
  <c r="BX127" i="2"/>
  <c r="BT127" i="2"/>
  <c r="BS127" i="2"/>
  <c r="BS89" i="2"/>
  <c r="BU89" i="2"/>
  <c r="BV89" i="2"/>
  <c r="BX89" i="2"/>
  <c r="CA89" i="2"/>
  <c r="BS90" i="2"/>
  <c r="BU90" i="2"/>
  <c r="BV90" i="2"/>
  <c r="BX90" i="2"/>
  <c r="CA90" i="2"/>
  <c r="BS91" i="2"/>
  <c r="BU91" i="2"/>
  <c r="BV91" i="2"/>
  <c r="BX91" i="2"/>
  <c r="CA91" i="2"/>
  <c r="BS92" i="2"/>
  <c r="BU92" i="2"/>
  <c r="BV92" i="2"/>
  <c r="BX92" i="2"/>
  <c r="CA92" i="2"/>
  <c r="BS93" i="2"/>
  <c r="BT93" i="2"/>
  <c r="BV93" i="2"/>
  <c r="BX93" i="2"/>
  <c r="CA93" i="2"/>
  <c r="BS94" i="2"/>
  <c r="BT94" i="2"/>
  <c r="BU94" i="2"/>
  <c r="BV94" i="2"/>
  <c r="BX94" i="2"/>
  <c r="CA94" i="2"/>
  <c r="BS95" i="2"/>
  <c r="BT95" i="2"/>
  <c r="BV95" i="2"/>
  <c r="BX95" i="2"/>
  <c r="CA95" i="2"/>
  <c r="BS96" i="2"/>
  <c r="BT96" i="2"/>
  <c r="BU96" i="2"/>
  <c r="BX96" i="2"/>
  <c r="CA96" i="2"/>
  <c r="BS97" i="2"/>
  <c r="BT97" i="2"/>
  <c r="BU97" i="2"/>
  <c r="BV97" i="2"/>
  <c r="BX97" i="2"/>
  <c r="CA97" i="2"/>
  <c r="BS98" i="2"/>
  <c r="BU98" i="2"/>
  <c r="BV98" i="2"/>
  <c r="BX98" i="2"/>
  <c r="CA98" i="2"/>
  <c r="BS99" i="2"/>
  <c r="BU99" i="2"/>
  <c r="BV99" i="2"/>
  <c r="BX99" i="2"/>
  <c r="CA99" i="2"/>
  <c r="BS100" i="2"/>
  <c r="BT100" i="2"/>
  <c r="BU100" i="2"/>
  <c r="BV100" i="2"/>
  <c r="BX100" i="2"/>
  <c r="BZ100" i="2"/>
  <c r="CA100" i="2"/>
  <c r="BS101" i="2"/>
  <c r="BT101" i="2"/>
  <c r="BV101" i="2"/>
  <c r="BX101" i="2"/>
  <c r="CA101" i="2"/>
  <c r="BS102" i="2"/>
  <c r="BU102" i="2"/>
  <c r="BV102" i="2"/>
  <c r="BX102" i="2"/>
  <c r="CA102" i="2"/>
  <c r="BS103" i="2"/>
  <c r="BU103" i="2"/>
  <c r="BV103" i="2"/>
  <c r="BX103" i="2"/>
  <c r="CA103" i="2"/>
  <c r="BS104" i="2"/>
  <c r="BU104" i="2"/>
  <c r="BV104" i="2"/>
  <c r="BX104" i="2"/>
  <c r="CA104" i="2"/>
  <c r="BS105" i="2"/>
  <c r="BU105" i="2"/>
  <c r="BV105" i="2"/>
  <c r="BX105" i="2"/>
  <c r="CA105" i="2"/>
  <c r="BS106" i="2"/>
  <c r="BT106" i="2"/>
  <c r="BU106" i="2"/>
  <c r="BV106" i="2"/>
  <c r="BX106" i="2"/>
  <c r="BZ106" i="2"/>
  <c r="CA106" i="2"/>
  <c r="BS107" i="2"/>
  <c r="BT107" i="2"/>
  <c r="BV107" i="2"/>
  <c r="BX107" i="2"/>
  <c r="CA107" i="2"/>
  <c r="BS108" i="2"/>
  <c r="BT108" i="2"/>
  <c r="BV108" i="2"/>
  <c r="BX108" i="2"/>
  <c r="CA108" i="2"/>
  <c r="BS109" i="2"/>
  <c r="BT109" i="2"/>
  <c r="BU109" i="2"/>
  <c r="BV109" i="2"/>
  <c r="BX109" i="2"/>
  <c r="CA109" i="2"/>
  <c r="BS110" i="2"/>
  <c r="BU110" i="2"/>
  <c r="BV110" i="2"/>
  <c r="BX110" i="2"/>
  <c r="CA110" i="2"/>
  <c r="BS111" i="2"/>
  <c r="BT111" i="2"/>
  <c r="BU111" i="2"/>
  <c r="BV111" i="2"/>
  <c r="BX111" i="2"/>
  <c r="BZ111" i="2"/>
  <c r="CA111" i="2"/>
  <c r="BS112" i="2"/>
  <c r="BT112" i="2"/>
  <c r="BU112" i="2"/>
  <c r="BV112" i="2"/>
  <c r="CA112" i="2"/>
  <c r="BS113" i="2"/>
  <c r="BT113" i="2"/>
  <c r="BV113" i="2"/>
  <c r="BX113" i="2"/>
  <c r="CA113" i="2"/>
  <c r="BS114" i="2"/>
  <c r="BT114" i="2"/>
  <c r="BU114" i="2"/>
  <c r="BV114" i="2"/>
  <c r="BX114" i="2"/>
  <c r="CA114" i="2"/>
  <c r="BS115" i="2"/>
  <c r="BU115" i="2"/>
  <c r="BV115" i="2"/>
  <c r="BX115" i="2"/>
  <c r="CA115" i="2"/>
  <c r="BS116" i="2"/>
  <c r="BT116" i="2"/>
  <c r="BV116" i="2"/>
  <c r="BX116" i="2"/>
  <c r="CA116" i="2"/>
  <c r="BS117" i="2"/>
  <c r="BT117" i="2"/>
  <c r="BV117" i="2"/>
  <c r="BX117" i="2"/>
  <c r="CA117" i="2"/>
  <c r="BS118" i="2"/>
  <c r="BU118" i="2"/>
  <c r="BV118" i="2"/>
  <c r="BX118" i="2"/>
  <c r="CA118" i="2"/>
  <c r="BS119" i="2"/>
  <c r="BU119" i="2"/>
  <c r="BV119" i="2"/>
  <c r="BX119" i="2"/>
  <c r="CA119" i="2"/>
  <c r="BS120" i="2"/>
  <c r="BT120" i="2"/>
  <c r="BV120" i="2"/>
  <c r="BX120" i="2"/>
  <c r="CA120" i="2"/>
  <c r="BS121" i="2"/>
  <c r="BT121" i="2"/>
  <c r="BU121" i="2"/>
  <c r="BV121" i="2"/>
  <c r="BX121" i="2"/>
  <c r="BZ121" i="2"/>
  <c r="CA121" i="2"/>
  <c r="BS122" i="2"/>
  <c r="BT122" i="2"/>
  <c r="BU122" i="2"/>
  <c r="BV122" i="2"/>
  <c r="BX122" i="2"/>
  <c r="CA122" i="2"/>
  <c r="BS123" i="2"/>
  <c r="BU123" i="2"/>
  <c r="BV123" i="2"/>
  <c r="BX123" i="2"/>
  <c r="CA123" i="2"/>
  <c r="BS124" i="2"/>
  <c r="BU124" i="2"/>
  <c r="BV124" i="2"/>
  <c r="BX124" i="2"/>
  <c r="CA124" i="2"/>
  <c r="BS125" i="2"/>
  <c r="BU125" i="2"/>
  <c r="BV125" i="2"/>
  <c r="BX125" i="2"/>
  <c r="CA125" i="2"/>
  <c r="CA88" i="2"/>
  <c r="BX88" i="2"/>
  <c r="BV88" i="2"/>
  <c r="BU88" i="2"/>
  <c r="BS88" i="2"/>
  <c r="CA87" i="2"/>
  <c r="BX87" i="2"/>
  <c r="BV87" i="2"/>
  <c r="BU87" i="2"/>
  <c r="BS87" i="2"/>
  <c r="BS39" i="2"/>
  <c r="BT39" i="2"/>
  <c r="BV39" i="2"/>
  <c r="BX39" i="2"/>
  <c r="CA39" i="2"/>
  <c r="BS40" i="2"/>
  <c r="BU40" i="2"/>
  <c r="BV40" i="2"/>
  <c r="BX40" i="2"/>
  <c r="CA40" i="2"/>
  <c r="BX41" i="2"/>
  <c r="CA41" i="2"/>
  <c r="BS42" i="2"/>
  <c r="BT42" i="2"/>
  <c r="BU42" i="2"/>
  <c r="BX42" i="2"/>
  <c r="CA42" i="2"/>
  <c r="BS43" i="2"/>
  <c r="BV43" i="2"/>
  <c r="BX43" i="2"/>
  <c r="CA43" i="2"/>
  <c r="BU44" i="2"/>
  <c r="BV44" i="2"/>
  <c r="BX44" i="2"/>
  <c r="CA44" i="2"/>
  <c r="BU45" i="2"/>
  <c r="BV45" i="2"/>
  <c r="BX45" i="2"/>
  <c r="CA45" i="2"/>
  <c r="BV46" i="2"/>
  <c r="BX46" i="2"/>
  <c r="CA46" i="2"/>
  <c r="BS47" i="2"/>
  <c r="BX47" i="2"/>
  <c r="CA47" i="2"/>
  <c r="BS48" i="2"/>
  <c r="BX48" i="2"/>
  <c r="CA48" i="2"/>
  <c r="BV49" i="2"/>
  <c r="BX49" i="2"/>
  <c r="CA49" i="2"/>
  <c r="BS50" i="2"/>
  <c r="BV50" i="2"/>
  <c r="BX50" i="2"/>
  <c r="CA50" i="2"/>
  <c r="BS51" i="2"/>
  <c r="BV51" i="2"/>
  <c r="BX51" i="2"/>
  <c r="CA51" i="2"/>
  <c r="BS52" i="2"/>
  <c r="BV52" i="2"/>
  <c r="BX52" i="2"/>
  <c r="CA52" i="2"/>
  <c r="BU53" i="2"/>
  <c r="BX53" i="2"/>
  <c r="CA53" i="2"/>
  <c r="BS54" i="2"/>
  <c r="BX54" i="2"/>
  <c r="CA54" i="2"/>
  <c r="BS55" i="2"/>
  <c r="BT55" i="2"/>
  <c r="BX55" i="2"/>
  <c r="CA55" i="2"/>
  <c r="BS56" i="2"/>
  <c r="BV56" i="2"/>
  <c r="BX56" i="2"/>
  <c r="CA56" i="2"/>
  <c r="BS57" i="2"/>
  <c r="BU57" i="2"/>
  <c r="BV57" i="2"/>
  <c r="BX57" i="2"/>
  <c r="CA57" i="2"/>
  <c r="BS58" i="2"/>
  <c r="BU58" i="2"/>
  <c r="BV58" i="2"/>
  <c r="BX58" i="2"/>
  <c r="CA58" i="2"/>
  <c r="BS59" i="2"/>
  <c r="BX59" i="2"/>
  <c r="CA59" i="2"/>
  <c r="BS60" i="2"/>
  <c r="BT60" i="2"/>
  <c r="BX60" i="2"/>
  <c r="CA60" i="2"/>
  <c r="BS61" i="2"/>
  <c r="BU61" i="2"/>
  <c r="BV61" i="2"/>
  <c r="BX61" i="2"/>
  <c r="CA61" i="2"/>
  <c r="BS62" i="2"/>
  <c r="BV62" i="2"/>
  <c r="BX62" i="2"/>
  <c r="CA62" i="2"/>
  <c r="BS63" i="2"/>
  <c r="BV63" i="2"/>
  <c r="BX63" i="2"/>
  <c r="CA63" i="2"/>
  <c r="BS64" i="2"/>
  <c r="BU64" i="2"/>
  <c r="BX64" i="2"/>
  <c r="CA64" i="2"/>
  <c r="BS65" i="2"/>
  <c r="BV65" i="2"/>
  <c r="BX65" i="2"/>
  <c r="CA65" i="2"/>
  <c r="BS66" i="2"/>
  <c r="BT66" i="2"/>
  <c r="BV66" i="2"/>
  <c r="BX66" i="2"/>
  <c r="CA66" i="2"/>
  <c r="BS67" i="2"/>
  <c r="BU67" i="2"/>
  <c r="BV67" i="2"/>
  <c r="BX67" i="2"/>
  <c r="CA67" i="2"/>
  <c r="BS68" i="2"/>
  <c r="BT68" i="2"/>
  <c r="BU68" i="2"/>
  <c r="BX68" i="2"/>
  <c r="CA68" i="2"/>
  <c r="BS69" i="2"/>
  <c r="BT69" i="2"/>
  <c r="BU69" i="2"/>
  <c r="BX69" i="2"/>
  <c r="CA69" i="2"/>
  <c r="BS70" i="2"/>
  <c r="BT70" i="2"/>
  <c r="BU70" i="2"/>
  <c r="BX70" i="2"/>
  <c r="CA70" i="2"/>
  <c r="BS71" i="2"/>
  <c r="BT71" i="2"/>
  <c r="BU71" i="2"/>
  <c r="BV71" i="2"/>
  <c r="BX71" i="2"/>
  <c r="BZ71" i="2"/>
  <c r="BS72" i="2"/>
  <c r="BT72" i="2"/>
  <c r="BX72" i="2"/>
  <c r="CA72" i="2"/>
  <c r="BS73" i="2"/>
  <c r="BT73" i="2"/>
  <c r="BU73" i="2"/>
  <c r="BX73" i="2"/>
  <c r="CA73" i="2"/>
  <c r="BS74" i="2"/>
  <c r="BT74" i="2"/>
  <c r="BU74" i="2"/>
  <c r="BX74" i="2"/>
  <c r="CA74" i="2"/>
  <c r="BS75" i="2"/>
  <c r="BT75" i="2"/>
  <c r="BU75" i="2"/>
  <c r="CA75" i="2"/>
  <c r="BS76" i="2"/>
  <c r="BT76" i="2"/>
  <c r="BU76" i="2"/>
  <c r="BX76" i="2"/>
  <c r="CA76" i="2"/>
  <c r="BS77" i="2"/>
  <c r="BT77" i="2"/>
  <c r="BU77" i="2"/>
  <c r="BX77" i="2"/>
  <c r="CA77" i="2"/>
  <c r="BS78" i="2"/>
  <c r="BT78" i="2"/>
  <c r="BU78" i="2"/>
  <c r="BX78" i="2"/>
  <c r="CA78" i="2"/>
  <c r="BS79" i="2"/>
  <c r="BT79" i="2"/>
  <c r="BU79" i="2"/>
  <c r="BX79" i="2"/>
  <c r="CA79" i="2"/>
  <c r="BU80" i="2"/>
  <c r="BV80" i="2"/>
  <c r="BX80" i="2"/>
  <c r="CA80" i="2"/>
  <c r="BS81" i="2"/>
  <c r="BT81" i="2"/>
  <c r="BU81" i="2"/>
  <c r="BX81" i="2"/>
  <c r="CA81" i="2"/>
  <c r="BS82" i="2"/>
  <c r="BU82" i="2"/>
  <c r="BV82" i="2"/>
  <c r="BX82" i="2"/>
  <c r="CA82" i="2"/>
  <c r="BS83" i="2"/>
  <c r="BT83" i="2"/>
  <c r="BU83" i="2"/>
  <c r="BX83" i="2"/>
  <c r="CA83" i="2"/>
  <c r="BS84" i="2"/>
  <c r="BT84" i="2"/>
  <c r="BU84" i="2"/>
  <c r="BX84" i="2"/>
  <c r="CA84" i="2"/>
  <c r="BS85" i="2"/>
  <c r="BT85" i="2"/>
  <c r="BU85" i="2"/>
  <c r="BX85" i="2"/>
  <c r="CA85" i="2"/>
  <c r="CA38" i="2"/>
  <c r="BX38" i="2"/>
  <c r="BV38" i="2"/>
  <c r="BS38" i="2"/>
  <c r="CA37" i="2"/>
  <c r="BX37" i="2"/>
  <c r="BV37" i="2"/>
  <c r="BU37" i="2"/>
  <c r="BS21" i="2"/>
  <c r="BT21" i="2"/>
  <c r="BU21" i="2"/>
  <c r="BV21" i="2"/>
  <c r="BX21" i="2"/>
  <c r="CA21" i="2"/>
  <c r="BS22" i="2"/>
  <c r="BT22" i="2"/>
  <c r="BU22" i="2"/>
  <c r="BX22" i="2"/>
  <c r="CA22" i="2"/>
  <c r="BS23" i="2"/>
  <c r="BU23" i="2"/>
  <c r="BV23" i="2"/>
  <c r="BX23" i="2"/>
  <c r="CA23" i="2"/>
  <c r="BS24" i="2"/>
  <c r="BT24" i="2"/>
  <c r="BU24" i="2"/>
  <c r="BV24" i="2"/>
  <c r="BW24" i="2" s="1"/>
  <c r="BY24" i="2" s="1"/>
  <c r="BX24" i="2"/>
  <c r="BZ24" i="2"/>
  <c r="CA24" i="2"/>
  <c r="BS25" i="2"/>
  <c r="BU25" i="2"/>
  <c r="BV25" i="2"/>
  <c r="BX25" i="2"/>
  <c r="CA25" i="2"/>
  <c r="BS26" i="2"/>
  <c r="BU26" i="2"/>
  <c r="BV26" i="2"/>
  <c r="BX26" i="2"/>
  <c r="CA26" i="2"/>
  <c r="BS27" i="2"/>
  <c r="BU27" i="2"/>
  <c r="BV27" i="2"/>
  <c r="BX27" i="2"/>
  <c r="CA27" i="2"/>
  <c r="BS28" i="2"/>
  <c r="BT28" i="2"/>
  <c r="BU28" i="2"/>
  <c r="BV28" i="2"/>
  <c r="BX28" i="2"/>
  <c r="BZ28" i="2"/>
  <c r="CA28" i="2"/>
  <c r="BS29" i="2"/>
  <c r="BT29" i="2"/>
  <c r="BU29" i="2"/>
  <c r="BX29" i="2"/>
  <c r="BZ29" i="2"/>
  <c r="CA29" i="2"/>
  <c r="BS30" i="2"/>
  <c r="BT30" i="2"/>
  <c r="BV30" i="2"/>
  <c r="BX30" i="2"/>
  <c r="CA30" i="2"/>
  <c r="BS31" i="2"/>
  <c r="BU31" i="2"/>
  <c r="BV31" i="2"/>
  <c r="BX31" i="2"/>
  <c r="CA31" i="2"/>
  <c r="BS32" i="2"/>
  <c r="BU32" i="2"/>
  <c r="BV32" i="2"/>
  <c r="BX32" i="2"/>
  <c r="CA32" i="2"/>
  <c r="BS33" i="2"/>
  <c r="BU33" i="2"/>
  <c r="BV33" i="2"/>
  <c r="BX33" i="2"/>
  <c r="CA33" i="2"/>
  <c r="BS34" i="2"/>
  <c r="BU34" i="2"/>
  <c r="BV34" i="2"/>
  <c r="BX34" i="2"/>
  <c r="CA34" i="2"/>
  <c r="BS35" i="2"/>
  <c r="BU35" i="2"/>
  <c r="BV35" i="2"/>
  <c r="BX35" i="2"/>
  <c r="CA35" i="2"/>
  <c r="CA20" i="2"/>
  <c r="BZ6" i="2"/>
  <c r="BZ11" i="2"/>
  <c r="BZ12" i="2"/>
  <c r="BX20" i="2"/>
  <c r="BV20" i="2"/>
  <c r="BS20" i="2"/>
  <c r="BS4" i="2"/>
  <c r="BS5" i="2"/>
  <c r="BS6" i="2"/>
  <c r="BS8" i="2"/>
  <c r="BS9" i="2"/>
  <c r="BS10" i="2"/>
  <c r="BS11" i="2"/>
  <c r="BS12" i="2"/>
  <c r="BS13" i="2"/>
  <c r="BS14" i="2"/>
  <c r="BS15" i="2"/>
  <c r="BS16" i="2"/>
  <c r="BS18" i="2"/>
  <c r="BS19" i="2"/>
  <c r="BT20" i="2"/>
  <c r="BT5" i="2"/>
  <c r="BX5" i="2"/>
  <c r="CA5" i="2"/>
  <c r="BT6" i="2"/>
  <c r="BU6" i="2"/>
  <c r="BV6" i="2"/>
  <c r="BX6" i="2"/>
  <c r="CA6" i="2"/>
  <c r="BU7" i="2"/>
  <c r="BV7" i="2"/>
  <c r="BX7" i="2"/>
  <c r="CA7" i="2"/>
  <c r="BV8" i="2"/>
  <c r="CA8" i="2"/>
  <c r="BT9" i="2"/>
  <c r="BX9" i="2"/>
  <c r="CA9" i="2"/>
  <c r="BU10" i="2"/>
  <c r="BV10" i="2"/>
  <c r="BX10" i="2"/>
  <c r="CA10" i="2"/>
  <c r="BT11" i="2"/>
  <c r="BU11" i="2"/>
  <c r="BV11" i="2"/>
  <c r="BX11" i="2"/>
  <c r="CA11" i="2"/>
  <c r="BT12" i="2"/>
  <c r="BU12" i="2"/>
  <c r="BV12" i="2"/>
  <c r="BX12" i="2"/>
  <c r="CA12" i="2"/>
  <c r="BT13" i="2"/>
  <c r="BV13" i="2"/>
  <c r="BX13" i="2"/>
  <c r="CA13" i="2"/>
  <c r="BT14" i="2"/>
  <c r="BU14" i="2"/>
  <c r="BX14" i="2"/>
  <c r="CA14" i="2"/>
  <c r="BT15" i="2"/>
  <c r="BU15" i="2"/>
  <c r="BX15" i="2"/>
  <c r="CA15" i="2"/>
  <c r="BT16" i="2"/>
  <c r="BU16" i="2"/>
  <c r="BX16" i="2"/>
  <c r="CA16" i="2"/>
  <c r="BX17" i="2"/>
  <c r="CA17" i="2"/>
  <c r="BU18" i="2"/>
  <c r="BX18" i="2"/>
  <c r="CA18" i="2"/>
  <c r="BT19" i="2"/>
  <c r="BU19" i="2"/>
  <c r="BX19" i="2"/>
  <c r="CA19" i="2"/>
  <c r="BU4" i="2"/>
  <c r="CA4" i="2"/>
  <c r="CA3" i="2"/>
  <c r="BX3" i="2"/>
  <c r="BV3" i="2"/>
  <c r="BW97" i="2" l="1"/>
  <c r="BY97" i="2" s="1"/>
  <c r="BW35" i="2"/>
  <c r="BY35" i="2" s="1"/>
  <c r="BW28" i="2"/>
  <c r="BY28" i="2" s="1"/>
  <c r="BW109" i="2"/>
  <c r="BY109" i="2" s="1"/>
  <c r="BW135" i="2"/>
  <c r="BY135" i="2" s="1"/>
  <c r="BW12" i="2"/>
  <c r="BY12" i="2" s="1"/>
  <c r="BW121" i="2"/>
  <c r="BY121" i="2" s="1"/>
  <c r="BW111" i="2"/>
  <c r="BY111" i="2" s="1"/>
  <c r="BW94" i="2"/>
  <c r="BY94" i="2" s="1"/>
  <c r="BW137" i="2"/>
  <c r="BY137" i="2" s="1"/>
  <c r="BW21" i="2"/>
  <c r="BY21" i="2" s="1"/>
  <c r="BW112" i="2"/>
  <c r="BW100" i="2"/>
  <c r="BY100" i="2" s="1"/>
  <c r="BW138" i="2"/>
  <c r="BY138" i="2" s="1"/>
  <c r="BW122" i="2"/>
  <c r="BY122" i="2" s="1"/>
  <c r="BW114" i="2"/>
  <c r="BY114" i="2" s="1"/>
  <c r="BW106" i="2"/>
  <c r="BY106" i="2" s="1"/>
  <c r="BW11" i="2"/>
  <c r="BY11" i="2" s="1"/>
  <c r="BW6" i="2"/>
  <c r="BY6" i="2" s="1"/>
  <c r="BW71" i="2"/>
  <c r="BY71" i="2" s="1"/>
  <c r="BN150" i="2" l="1"/>
  <c r="BL150" i="2"/>
  <c r="BK150" i="2"/>
  <c r="BI150" i="2"/>
  <c r="BI147" i="2"/>
  <c r="BJ147" i="2"/>
  <c r="BK147" i="2"/>
  <c r="BN147" i="2"/>
  <c r="BI148" i="2"/>
  <c r="BK148" i="2"/>
  <c r="BL148" i="2"/>
  <c r="BN148" i="2"/>
  <c r="BI149" i="2"/>
  <c r="BL149" i="2"/>
  <c r="BN149" i="2"/>
  <c r="BN146" i="2"/>
  <c r="BI146" i="2"/>
  <c r="BN145" i="2"/>
  <c r="BL145" i="2"/>
  <c r="BK145" i="2"/>
  <c r="BI145" i="2"/>
  <c r="BI138" i="2"/>
  <c r="BJ138" i="2"/>
  <c r="BK138" i="2"/>
  <c r="BL138" i="2"/>
  <c r="BN138" i="2"/>
  <c r="BI139" i="2"/>
  <c r="BJ139" i="2"/>
  <c r="BK139" i="2"/>
  <c r="BN139" i="2"/>
  <c r="BI140" i="2"/>
  <c r="BK140" i="2"/>
  <c r="BL140" i="2"/>
  <c r="BN140" i="2"/>
  <c r="BI141" i="2"/>
  <c r="BK141" i="2"/>
  <c r="BL141" i="2"/>
  <c r="BN141" i="2"/>
  <c r="BI142" i="2"/>
  <c r="BK142" i="2"/>
  <c r="BL142" i="2"/>
  <c r="BN142" i="2"/>
  <c r="BI143" i="2"/>
  <c r="BK143" i="2"/>
  <c r="BL143" i="2"/>
  <c r="BN143" i="2"/>
  <c r="BN137" i="2"/>
  <c r="BL137" i="2"/>
  <c r="BK137" i="2"/>
  <c r="BJ137" i="2"/>
  <c r="BI137" i="2"/>
  <c r="BI129" i="2"/>
  <c r="BJ129" i="2"/>
  <c r="BL129" i="2"/>
  <c r="BN129" i="2"/>
  <c r="BI130" i="2"/>
  <c r="BJ130" i="2"/>
  <c r="BK130" i="2"/>
  <c r="BN130" i="2"/>
  <c r="BL131" i="2"/>
  <c r="BN131" i="2"/>
  <c r="BN132" i="2"/>
  <c r="BI133" i="2"/>
  <c r="BK133" i="2"/>
  <c r="BL133" i="2"/>
  <c r="BN133" i="2"/>
  <c r="BI134" i="2"/>
  <c r="BJ134" i="2"/>
  <c r="BK134" i="2"/>
  <c r="BN134" i="2"/>
  <c r="BI135" i="2"/>
  <c r="BJ135" i="2"/>
  <c r="BK135" i="2"/>
  <c r="BL135" i="2"/>
  <c r="BN135" i="2"/>
  <c r="BI136" i="2"/>
  <c r="BJ136" i="2"/>
  <c r="BK136" i="2"/>
  <c r="BN136" i="2"/>
  <c r="BN128" i="2"/>
  <c r="BL128" i="2"/>
  <c r="BI128" i="2"/>
  <c r="BN127" i="2"/>
  <c r="BJ127" i="2"/>
  <c r="BI127" i="2"/>
  <c r="BI88" i="2"/>
  <c r="BK88" i="2"/>
  <c r="BL88" i="2"/>
  <c r="BN88" i="2"/>
  <c r="BI89" i="2"/>
  <c r="BK89" i="2"/>
  <c r="BL89" i="2"/>
  <c r="BN89" i="2"/>
  <c r="BI90" i="2"/>
  <c r="BK90" i="2"/>
  <c r="BL90" i="2"/>
  <c r="BN90" i="2"/>
  <c r="BI91" i="2"/>
  <c r="BK91" i="2"/>
  <c r="BL91" i="2"/>
  <c r="BN91" i="2"/>
  <c r="BI92" i="2"/>
  <c r="BK92" i="2"/>
  <c r="BL92" i="2"/>
  <c r="BN92" i="2"/>
  <c r="BI93" i="2"/>
  <c r="BJ93" i="2"/>
  <c r="BL93" i="2"/>
  <c r="BN93" i="2"/>
  <c r="BI94" i="2"/>
  <c r="BK94" i="2"/>
  <c r="BL94" i="2"/>
  <c r="BN94" i="2"/>
  <c r="BI95" i="2"/>
  <c r="BJ95" i="2"/>
  <c r="BL95" i="2"/>
  <c r="BN95" i="2"/>
  <c r="BI96" i="2"/>
  <c r="BJ96" i="2"/>
  <c r="BK96" i="2"/>
  <c r="BN96" i="2"/>
  <c r="BI97" i="2"/>
  <c r="BJ97" i="2"/>
  <c r="BK97" i="2"/>
  <c r="BL97" i="2"/>
  <c r="BI98" i="2"/>
  <c r="BK98" i="2"/>
  <c r="BL98" i="2"/>
  <c r="BN98" i="2"/>
  <c r="BI99" i="2"/>
  <c r="BK99" i="2"/>
  <c r="BL99" i="2"/>
  <c r="BN99" i="2"/>
  <c r="BI100" i="2"/>
  <c r="BJ100" i="2"/>
  <c r="BK100" i="2"/>
  <c r="BL100" i="2"/>
  <c r="BN100" i="2"/>
  <c r="BI101" i="2"/>
  <c r="BJ101" i="2"/>
  <c r="BL101" i="2"/>
  <c r="BN101" i="2"/>
  <c r="BI102" i="2"/>
  <c r="BK102" i="2"/>
  <c r="BL102" i="2"/>
  <c r="BN102" i="2"/>
  <c r="BI103" i="2"/>
  <c r="BK103" i="2"/>
  <c r="BL103" i="2"/>
  <c r="BN103" i="2"/>
  <c r="BI104" i="2"/>
  <c r="BJ104" i="2"/>
  <c r="BK104" i="2"/>
  <c r="BL104" i="2"/>
  <c r="BI105" i="2"/>
  <c r="BK105" i="2"/>
  <c r="BL105" i="2"/>
  <c r="BN105" i="2"/>
  <c r="BI106" i="2"/>
  <c r="BJ106" i="2"/>
  <c r="BK106" i="2"/>
  <c r="BL106" i="2"/>
  <c r="BN106" i="2"/>
  <c r="BI107" i="2"/>
  <c r="BJ107" i="2"/>
  <c r="BL107" i="2"/>
  <c r="BN107" i="2"/>
  <c r="BI108" i="2"/>
  <c r="BJ108" i="2"/>
  <c r="BL108" i="2"/>
  <c r="BN108" i="2"/>
  <c r="BI109" i="2"/>
  <c r="BJ109" i="2"/>
  <c r="BK109" i="2"/>
  <c r="BL109" i="2"/>
  <c r="BI110" i="2"/>
  <c r="BK110" i="2"/>
  <c r="BL110" i="2"/>
  <c r="BN110" i="2"/>
  <c r="BI111" i="2"/>
  <c r="BJ111" i="2"/>
  <c r="BK111" i="2"/>
  <c r="BL111" i="2"/>
  <c r="BN111" i="2"/>
  <c r="BI112" i="2"/>
  <c r="BJ112" i="2"/>
  <c r="BK112" i="2"/>
  <c r="BL112" i="2"/>
  <c r="BI113" i="2"/>
  <c r="BJ113" i="2"/>
  <c r="BL113" i="2"/>
  <c r="BN113" i="2"/>
  <c r="BI114" i="2"/>
  <c r="BJ114" i="2"/>
  <c r="BK114" i="2"/>
  <c r="BL114" i="2"/>
  <c r="BI115" i="2"/>
  <c r="BK115" i="2"/>
  <c r="BL115" i="2"/>
  <c r="BN115" i="2"/>
  <c r="BI116" i="2"/>
  <c r="BJ116" i="2"/>
  <c r="BK116" i="2"/>
  <c r="BL116" i="2"/>
  <c r="BI117" i="2"/>
  <c r="BJ117" i="2"/>
  <c r="BK117" i="2"/>
  <c r="BL117" i="2"/>
  <c r="BI118" i="2"/>
  <c r="BK118" i="2"/>
  <c r="BL118" i="2"/>
  <c r="BN118" i="2"/>
  <c r="BI119" i="2"/>
  <c r="BK119" i="2"/>
  <c r="BL119" i="2"/>
  <c r="BN119" i="2"/>
  <c r="BI120" i="2"/>
  <c r="BJ120" i="2"/>
  <c r="BL120" i="2"/>
  <c r="BN120" i="2"/>
  <c r="BI121" i="2"/>
  <c r="BJ121" i="2"/>
  <c r="BK121" i="2"/>
  <c r="BL121" i="2"/>
  <c r="BN121" i="2"/>
  <c r="BI122" i="2"/>
  <c r="BJ122" i="2"/>
  <c r="BK122" i="2"/>
  <c r="BL122" i="2"/>
  <c r="BI123" i="2"/>
  <c r="BK123" i="2"/>
  <c r="BL123" i="2"/>
  <c r="BN123" i="2"/>
  <c r="BI124" i="2"/>
  <c r="BK124" i="2"/>
  <c r="BL124" i="2"/>
  <c r="BN124" i="2"/>
  <c r="BI125" i="2"/>
  <c r="BK125" i="2"/>
  <c r="BL125" i="2"/>
  <c r="BN125" i="2"/>
  <c r="BN87" i="2"/>
  <c r="BL87" i="2"/>
  <c r="BK87" i="2"/>
  <c r="BI87" i="2"/>
  <c r="BI39" i="2"/>
  <c r="BJ39" i="2"/>
  <c r="BL39" i="2"/>
  <c r="BN39" i="2"/>
  <c r="BI40" i="2"/>
  <c r="BK40" i="2"/>
  <c r="BL40" i="2"/>
  <c r="BN40" i="2"/>
  <c r="BN41" i="2"/>
  <c r="BI42" i="2"/>
  <c r="BJ42" i="2"/>
  <c r="BK42" i="2"/>
  <c r="BN42" i="2"/>
  <c r="BI43" i="2"/>
  <c r="BL43" i="2"/>
  <c r="BN43" i="2"/>
  <c r="BK44" i="2"/>
  <c r="BL44" i="2"/>
  <c r="BN44" i="2"/>
  <c r="BK45" i="2"/>
  <c r="BL45" i="2"/>
  <c r="BN45" i="2"/>
  <c r="BK46" i="2"/>
  <c r="BL46" i="2"/>
  <c r="BN46" i="2"/>
  <c r="BI47" i="2"/>
  <c r="BN47" i="2"/>
  <c r="BI48" i="2"/>
  <c r="BN48" i="2"/>
  <c r="BL49" i="2"/>
  <c r="BN49" i="2"/>
  <c r="BI50" i="2"/>
  <c r="BL50" i="2"/>
  <c r="BN50" i="2"/>
  <c r="BI51" i="2"/>
  <c r="BL51" i="2"/>
  <c r="BN51" i="2"/>
  <c r="BI52" i="2"/>
  <c r="BL52" i="2"/>
  <c r="BN52" i="2"/>
  <c r="BK53" i="2"/>
  <c r="BN53" i="2"/>
  <c r="BI54" i="2"/>
  <c r="BN54" i="2"/>
  <c r="BI55" i="2"/>
  <c r="BJ55" i="2"/>
  <c r="BN55" i="2"/>
  <c r="BI56" i="2"/>
  <c r="BL56" i="2"/>
  <c r="BN56" i="2"/>
  <c r="BI57" i="2"/>
  <c r="BL57" i="2"/>
  <c r="BN57" i="2"/>
  <c r="BI58" i="2"/>
  <c r="BK58" i="2"/>
  <c r="BL58" i="2"/>
  <c r="BN58" i="2"/>
  <c r="BI59" i="2"/>
  <c r="BN59" i="2"/>
  <c r="BI60" i="2"/>
  <c r="BJ60" i="2"/>
  <c r="BN60" i="2"/>
  <c r="BI61" i="2"/>
  <c r="BK61" i="2"/>
  <c r="BL61" i="2"/>
  <c r="BN61" i="2"/>
  <c r="BI62" i="2"/>
  <c r="BL62" i="2"/>
  <c r="BN62" i="2"/>
  <c r="BI63" i="2"/>
  <c r="BL63" i="2"/>
  <c r="BN63" i="2"/>
  <c r="BI64" i="2"/>
  <c r="BK64" i="2"/>
  <c r="BN64" i="2"/>
  <c r="BI65" i="2"/>
  <c r="BL65" i="2"/>
  <c r="BN65" i="2"/>
  <c r="BI66" i="2"/>
  <c r="BK66" i="2"/>
  <c r="BL66" i="2"/>
  <c r="BN66" i="2"/>
  <c r="BI67" i="2"/>
  <c r="BK67" i="2"/>
  <c r="BL67" i="2"/>
  <c r="BN67" i="2"/>
  <c r="BI68" i="2"/>
  <c r="BJ68" i="2"/>
  <c r="BK68" i="2"/>
  <c r="BN68" i="2"/>
  <c r="BI69" i="2"/>
  <c r="BJ69" i="2"/>
  <c r="BK69" i="2"/>
  <c r="BN69" i="2"/>
  <c r="BI70" i="2"/>
  <c r="BJ70" i="2"/>
  <c r="BK70" i="2"/>
  <c r="BN70" i="2"/>
  <c r="BI71" i="2"/>
  <c r="BJ71" i="2"/>
  <c r="BK71" i="2"/>
  <c r="BI72" i="2"/>
  <c r="BJ72" i="2"/>
  <c r="BK72" i="2"/>
  <c r="BN72" i="2"/>
  <c r="BI73" i="2"/>
  <c r="BJ73" i="2"/>
  <c r="BK73" i="2"/>
  <c r="BN73" i="2"/>
  <c r="BI74" i="2"/>
  <c r="BJ74" i="2"/>
  <c r="BK74" i="2"/>
  <c r="BN74" i="2"/>
  <c r="BI75" i="2"/>
  <c r="BJ75" i="2"/>
  <c r="BK75" i="2"/>
  <c r="BI76" i="2"/>
  <c r="BJ76" i="2"/>
  <c r="BK76" i="2"/>
  <c r="BN76" i="2"/>
  <c r="BI77" i="2"/>
  <c r="BJ77" i="2"/>
  <c r="BK77" i="2"/>
  <c r="BN77" i="2"/>
  <c r="BI78" i="2"/>
  <c r="BJ78" i="2"/>
  <c r="BK78" i="2"/>
  <c r="BN78" i="2"/>
  <c r="BI79" i="2"/>
  <c r="BJ79" i="2"/>
  <c r="BK79" i="2"/>
  <c r="BN79" i="2"/>
  <c r="BK80" i="2"/>
  <c r="BL80" i="2"/>
  <c r="BN80" i="2"/>
  <c r="BI81" i="2"/>
  <c r="BJ81" i="2"/>
  <c r="BK81" i="2"/>
  <c r="BN81" i="2"/>
  <c r="BI82" i="2"/>
  <c r="BK82" i="2"/>
  <c r="BL82" i="2"/>
  <c r="BN82" i="2"/>
  <c r="BI83" i="2"/>
  <c r="BJ83" i="2"/>
  <c r="BK83" i="2"/>
  <c r="BN83" i="2"/>
  <c r="BI84" i="2"/>
  <c r="BJ84" i="2"/>
  <c r="BK84" i="2"/>
  <c r="BN84" i="2"/>
  <c r="BI85" i="2"/>
  <c r="BJ85" i="2"/>
  <c r="BK85" i="2"/>
  <c r="BN85" i="2"/>
  <c r="BN38" i="2"/>
  <c r="BL38" i="2"/>
  <c r="BI38" i="2"/>
  <c r="BN37" i="2"/>
  <c r="BL37" i="2"/>
  <c r="BK37" i="2"/>
  <c r="BI21" i="2"/>
  <c r="BJ21" i="2"/>
  <c r="BK21" i="2"/>
  <c r="BL21" i="2"/>
  <c r="BI22" i="2"/>
  <c r="BJ22" i="2"/>
  <c r="BK22" i="2"/>
  <c r="BN22" i="2"/>
  <c r="BI23" i="2"/>
  <c r="BK23" i="2"/>
  <c r="BL23" i="2"/>
  <c r="BN23" i="2"/>
  <c r="BI24" i="2"/>
  <c r="BJ24" i="2"/>
  <c r="BK24" i="2"/>
  <c r="BL24" i="2"/>
  <c r="BN24" i="2"/>
  <c r="BI25" i="2"/>
  <c r="BK25" i="2"/>
  <c r="BL25" i="2"/>
  <c r="BN25" i="2"/>
  <c r="BI26" i="2"/>
  <c r="BK26" i="2"/>
  <c r="BL26" i="2"/>
  <c r="BN26" i="2"/>
  <c r="BI27" i="2"/>
  <c r="BK27" i="2"/>
  <c r="BL27" i="2"/>
  <c r="BN27" i="2"/>
  <c r="BI28" i="2"/>
  <c r="BJ28" i="2"/>
  <c r="BK28" i="2"/>
  <c r="BL28" i="2"/>
  <c r="BN28" i="2"/>
  <c r="BI29" i="2"/>
  <c r="BJ29" i="2"/>
  <c r="BK29" i="2"/>
  <c r="BN29" i="2"/>
  <c r="BI30" i="2"/>
  <c r="BJ30" i="2"/>
  <c r="BL30" i="2"/>
  <c r="BN30" i="2"/>
  <c r="BI31" i="2"/>
  <c r="BK31" i="2"/>
  <c r="BL31" i="2"/>
  <c r="BN31" i="2"/>
  <c r="BI32" i="2"/>
  <c r="BK32" i="2"/>
  <c r="BL32" i="2"/>
  <c r="BN32" i="2"/>
  <c r="BI33" i="2"/>
  <c r="BK33" i="2"/>
  <c r="BL33" i="2"/>
  <c r="BN33" i="2"/>
  <c r="BI34" i="2"/>
  <c r="BK34" i="2"/>
  <c r="BL34" i="2"/>
  <c r="BN34" i="2"/>
  <c r="BI35" i="2"/>
  <c r="BK35" i="2"/>
  <c r="BL35" i="2"/>
  <c r="BN35" i="2"/>
  <c r="BN20" i="2"/>
  <c r="BI5" i="2"/>
  <c r="BJ5" i="2"/>
  <c r="BN5" i="2"/>
  <c r="BI6" i="2"/>
  <c r="BJ6" i="2"/>
  <c r="BK6" i="2"/>
  <c r="BL6" i="2"/>
  <c r="BN6" i="2"/>
  <c r="BK7" i="2"/>
  <c r="BL7" i="2"/>
  <c r="BN7" i="2"/>
  <c r="BI8" i="2"/>
  <c r="BL8" i="2"/>
  <c r="BI9" i="2"/>
  <c r="BJ9" i="2"/>
  <c r="BN9" i="2"/>
  <c r="BI10" i="2"/>
  <c r="BK10" i="2"/>
  <c r="BL10" i="2"/>
  <c r="BN10" i="2"/>
  <c r="BI11" i="2"/>
  <c r="BJ11" i="2"/>
  <c r="BK11" i="2"/>
  <c r="BL11" i="2"/>
  <c r="BN11" i="2"/>
  <c r="BI12" i="2"/>
  <c r="BJ12" i="2"/>
  <c r="BK12" i="2"/>
  <c r="BL12" i="2"/>
  <c r="BN12" i="2"/>
  <c r="BI13" i="2"/>
  <c r="BJ13" i="2"/>
  <c r="BL13" i="2"/>
  <c r="BN13" i="2"/>
  <c r="BI14" i="2"/>
  <c r="BJ14" i="2"/>
  <c r="BK14" i="2"/>
  <c r="BN14" i="2"/>
  <c r="BI15" i="2"/>
  <c r="BJ15" i="2"/>
  <c r="BK15" i="2"/>
  <c r="BN15" i="2"/>
  <c r="BI16" i="2"/>
  <c r="BJ16" i="2"/>
  <c r="BK16" i="2"/>
  <c r="BN16" i="2"/>
  <c r="BN17" i="2"/>
  <c r="BI18" i="2"/>
  <c r="BL18" i="2"/>
  <c r="BN18" i="2"/>
  <c r="BI19" i="2"/>
  <c r="BJ19" i="2"/>
  <c r="BK19" i="2"/>
  <c r="BN19" i="2"/>
  <c r="BI4" i="2"/>
  <c r="BK4" i="2"/>
  <c r="BN3" i="2"/>
  <c r="BL3" i="2"/>
  <c r="BJ20" i="2"/>
  <c r="BI20" i="2"/>
  <c r="BL20" i="2"/>
  <c r="BC64" i="16"/>
  <c r="BT90" i="2" s="1"/>
  <c r="BW90" i="2" s="1"/>
  <c r="BY90" i="2" s="1"/>
  <c r="BB64" i="16"/>
  <c r="BA64" i="16"/>
  <c r="AZ64" i="16"/>
  <c r="AO64" i="16"/>
  <c r="BC63" i="16"/>
  <c r="BT33" i="2" s="1"/>
  <c r="BW33" i="2" s="1"/>
  <c r="BY33" i="2" s="1"/>
  <c r="BB63" i="16"/>
  <c r="BA63" i="16"/>
  <c r="AZ63" i="16"/>
  <c r="AO63" i="16"/>
  <c r="BC62" i="16"/>
  <c r="BT125" i="2" s="1"/>
  <c r="BW125" i="2" s="1"/>
  <c r="BY125" i="2" s="1"/>
  <c r="BB62" i="16"/>
  <c r="BA62" i="16"/>
  <c r="AZ62" i="16"/>
  <c r="AO62" i="16"/>
  <c r="BC61" i="16"/>
  <c r="BT32" i="2" s="1"/>
  <c r="BW32" i="2" s="1"/>
  <c r="BY32" i="2" s="1"/>
  <c r="BB61" i="16"/>
  <c r="BA61" i="16"/>
  <c r="AZ61" i="16"/>
  <c r="AO61" i="16"/>
  <c r="BB60" i="16"/>
  <c r="BA60" i="16"/>
  <c r="AZ60" i="16"/>
  <c r="AO60" i="16"/>
  <c r="BC59" i="16"/>
  <c r="BT150" i="2" s="1"/>
  <c r="BW150" i="2" s="1"/>
  <c r="BY150" i="2" s="1"/>
  <c r="BB59" i="16"/>
  <c r="BA59" i="16"/>
  <c r="AZ59" i="16"/>
  <c r="AO59" i="16"/>
  <c r="BC58" i="16"/>
  <c r="BT140" i="2" s="1"/>
  <c r="BW140" i="2" s="1"/>
  <c r="BY140" i="2" s="1"/>
  <c r="BB58" i="16"/>
  <c r="BA58" i="16"/>
  <c r="AZ58" i="16"/>
  <c r="AO58" i="16"/>
  <c r="BC57" i="16"/>
  <c r="BV139" i="2" s="1"/>
  <c r="BW139" i="2" s="1"/>
  <c r="BY139" i="2" s="1"/>
  <c r="BB57" i="16"/>
  <c r="BA57" i="16"/>
  <c r="AZ57" i="16"/>
  <c r="AO57" i="16"/>
  <c r="BC56" i="16"/>
  <c r="BT143" i="2" s="1"/>
  <c r="BW143" i="2" s="1"/>
  <c r="BY143" i="2" s="1"/>
  <c r="BB56" i="16"/>
  <c r="BA56" i="16"/>
  <c r="AZ56" i="16"/>
  <c r="AO56" i="16"/>
  <c r="BC55" i="16"/>
  <c r="BT141" i="2" s="1"/>
  <c r="BW141" i="2" s="1"/>
  <c r="BY141" i="2" s="1"/>
  <c r="BB55" i="16"/>
  <c r="BA55" i="16"/>
  <c r="AZ55" i="16"/>
  <c r="AO55" i="16"/>
  <c r="BC54" i="16"/>
  <c r="BT142" i="2" s="1"/>
  <c r="BW142" i="2" s="1"/>
  <c r="BY142" i="2" s="1"/>
  <c r="BB54" i="16"/>
  <c r="BA54" i="16"/>
  <c r="AZ54" i="16"/>
  <c r="AO54" i="16"/>
  <c r="BC53" i="16"/>
  <c r="BU93" i="2" s="1"/>
  <c r="BW93" i="2" s="1"/>
  <c r="BY93" i="2" s="1"/>
  <c r="BB53" i="16"/>
  <c r="BA53" i="16"/>
  <c r="AZ53" i="16"/>
  <c r="AO53" i="16"/>
  <c r="BC52" i="16"/>
  <c r="BT91" i="2" s="1"/>
  <c r="BW91" i="2" s="1"/>
  <c r="BY91" i="2" s="1"/>
  <c r="BB52" i="16"/>
  <c r="BA52" i="16"/>
  <c r="AZ52" i="16"/>
  <c r="BD52" i="16" s="1"/>
  <c r="BZ91" i="2" s="1"/>
  <c r="AO52" i="16"/>
  <c r="BC51" i="16"/>
  <c r="BU95" i="2" s="1"/>
  <c r="BW95" i="2" s="1"/>
  <c r="BY95" i="2" s="1"/>
  <c r="BB51" i="16"/>
  <c r="BA51" i="16"/>
  <c r="AZ51" i="16"/>
  <c r="AO51" i="16"/>
  <c r="BC50" i="16"/>
  <c r="BB50" i="16"/>
  <c r="BA50" i="16"/>
  <c r="AZ50" i="16"/>
  <c r="AO50" i="16"/>
  <c r="BC49" i="16"/>
  <c r="BT92" i="2" s="1"/>
  <c r="BW92" i="2" s="1"/>
  <c r="BY92" i="2" s="1"/>
  <c r="BB49" i="16"/>
  <c r="BA49" i="16"/>
  <c r="AZ49" i="16"/>
  <c r="AO49" i="16"/>
  <c r="BB48" i="16"/>
  <c r="BA48" i="16"/>
  <c r="AZ48" i="16"/>
  <c r="AO48" i="16"/>
  <c r="BC47" i="16"/>
  <c r="BT89" i="2" s="1"/>
  <c r="BW89" i="2" s="1"/>
  <c r="BY89" i="2" s="1"/>
  <c r="BB47" i="16"/>
  <c r="BA47" i="16"/>
  <c r="AZ47" i="16"/>
  <c r="AO47" i="16"/>
  <c r="BC46" i="16"/>
  <c r="BT87" i="2" s="1"/>
  <c r="BW87" i="2" s="1"/>
  <c r="BY87" i="2" s="1"/>
  <c r="BB46" i="16"/>
  <c r="BA46" i="16"/>
  <c r="AZ46" i="16"/>
  <c r="AO46" i="16"/>
  <c r="BC45" i="16"/>
  <c r="BT88" i="2" s="1"/>
  <c r="BW88" i="2" s="1"/>
  <c r="BY88" i="2" s="1"/>
  <c r="BB45" i="16"/>
  <c r="BA45" i="16"/>
  <c r="AZ45" i="16"/>
  <c r="AO45" i="16"/>
  <c r="BC44" i="16"/>
  <c r="BU113" i="2" s="1"/>
  <c r="BW113" i="2" s="1"/>
  <c r="BY113" i="2" s="1"/>
  <c r="BB44" i="16"/>
  <c r="BA44" i="16"/>
  <c r="AZ44" i="16"/>
  <c r="AO44" i="16"/>
  <c r="BC43" i="16"/>
  <c r="BU101" i="2" s="1"/>
  <c r="BW101" i="2" s="1"/>
  <c r="BY101" i="2" s="1"/>
  <c r="BB43" i="16"/>
  <c r="BA43" i="16"/>
  <c r="AZ43" i="16"/>
  <c r="AO43" i="16"/>
  <c r="BB42" i="16"/>
  <c r="BA42" i="16"/>
  <c r="AZ42" i="16"/>
  <c r="AO42" i="16"/>
  <c r="BC41" i="16"/>
  <c r="BT102" i="2" s="1"/>
  <c r="BW102" i="2" s="1"/>
  <c r="BY102" i="2" s="1"/>
  <c r="BB41" i="16"/>
  <c r="BA41" i="16"/>
  <c r="AZ41" i="16"/>
  <c r="AO41" i="16"/>
  <c r="BC40" i="16"/>
  <c r="BU117" i="2" s="1"/>
  <c r="BW117" i="2" s="1"/>
  <c r="BY117" i="2" s="1"/>
  <c r="BB40" i="16"/>
  <c r="BA40" i="16"/>
  <c r="AZ40" i="16"/>
  <c r="AO40" i="16"/>
  <c r="BC39" i="16"/>
  <c r="BT99" i="2" s="1"/>
  <c r="BW99" i="2" s="1"/>
  <c r="BY99" i="2" s="1"/>
  <c r="BB39" i="16"/>
  <c r="BA39" i="16"/>
  <c r="AZ39" i="16"/>
  <c r="AO39" i="16"/>
  <c r="BC38" i="16"/>
  <c r="BX112" i="2" s="1"/>
  <c r="BY112" i="2" s="1"/>
  <c r="BB38" i="16"/>
  <c r="BA38" i="16"/>
  <c r="AZ38" i="16"/>
  <c r="AO38" i="16"/>
  <c r="BC37" i="16"/>
  <c r="BU108" i="2" s="1"/>
  <c r="BW108" i="2" s="1"/>
  <c r="BY108" i="2" s="1"/>
  <c r="BB37" i="16"/>
  <c r="BA37" i="16"/>
  <c r="AZ37" i="16"/>
  <c r="AO37" i="16"/>
  <c r="BC36" i="16"/>
  <c r="BU120" i="2" s="1"/>
  <c r="BW120" i="2" s="1"/>
  <c r="BY120" i="2" s="1"/>
  <c r="BB36" i="16"/>
  <c r="BA36" i="16"/>
  <c r="AZ36" i="16"/>
  <c r="AO36" i="16"/>
  <c r="BC35" i="16"/>
  <c r="BT118" i="2" s="1"/>
  <c r="BW118" i="2" s="1"/>
  <c r="BY118" i="2" s="1"/>
  <c r="BB35" i="16"/>
  <c r="BA35" i="16"/>
  <c r="AZ35" i="16"/>
  <c r="AO35" i="16"/>
  <c r="BC34" i="16"/>
  <c r="BT104" i="2" s="1"/>
  <c r="BW104" i="2" s="1"/>
  <c r="BY104" i="2" s="1"/>
  <c r="BB34" i="16"/>
  <c r="BA34" i="16"/>
  <c r="AZ34" i="16"/>
  <c r="BD34" i="16" s="1"/>
  <c r="BZ104" i="2" s="1"/>
  <c r="AO34" i="16"/>
  <c r="BC33" i="16"/>
  <c r="BU116" i="2" s="1"/>
  <c r="BW116" i="2" s="1"/>
  <c r="BY116" i="2" s="1"/>
  <c r="BB33" i="16"/>
  <c r="BA33" i="16"/>
  <c r="AZ33" i="16"/>
  <c r="BN116" i="2" s="1"/>
  <c r="AO33" i="16"/>
  <c r="BC32" i="16"/>
  <c r="BV96" i="2" s="1"/>
  <c r="BW96" i="2" s="1"/>
  <c r="BY96" i="2" s="1"/>
  <c r="BB32" i="16"/>
  <c r="BA32" i="16"/>
  <c r="AZ32" i="16"/>
  <c r="AO32" i="16"/>
  <c r="BC31" i="16"/>
  <c r="BU107" i="2" s="1"/>
  <c r="BW107" i="2" s="1"/>
  <c r="BY107" i="2" s="1"/>
  <c r="BB31" i="16"/>
  <c r="BA31" i="16"/>
  <c r="AZ31" i="16"/>
  <c r="AO31" i="16"/>
  <c r="BC30" i="16"/>
  <c r="BT115" i="2" s="1"/>
  <c r="BW115" i="2" s="1"/>
  <c r="BY115" i="2" s="1"/>
  <c r="BB30" i="16"/>
  <c r="BA30" i="16"/>
  <c r="AZ30" i="16"/>
  <c r="BD30" i="16" s="1"/>
  <c r="BZ115" i="2" s="1"/>
  <c r="AO30" i="16"/>
  <c r="BC29" i="16"/>
  <c r="BB29" i="16"/>
  <c r="BA29" i="16"/>
  <c r="AZ29" i="16"/>
  <c r="AO29" i="16"/>
  <c r="BC28" i="16"/>
  <c r="BT98" i="2" s="1"/>
  <c r="BW98" i="2" s="1"/>
  <c r="BY98" i="2" s="1"/>
  <c r="BB28" i="16"/>
  <c r="BA28" i="16"/>
  <c r="AZ28" i="16"/>
  <c r="AO28" i="16"/>
  <c r="BC27" i="16"/>
  <c r="BT103" i="2" s="1"/>
  <c r="BW103" i="2" s="1"/>
  <c r="BY103" i="2" s="1"/>
  <c r="BB27" i="16"/>
  <c r="BA27" i="16"/>
  <c r="AZ27" i="16"/>
  <c r="AO27" i="16"/>
  <c r="BC26" i="16"/>
  <c r="BT119" i="2" s="1"/>
  <c r="BW119" i="2" s="1"/>
  <c r="BY119" i="2" s="1"/>
  <c r="BB26" i="16"/>
  <c r="BA26" i="16"/>
  <c r="AZ26" i="16"/>
  <c r="AO26" i="16"/>
  <c r="BC25" i="16"/>
  <c r="BB25" i="16"/>
  <c r="BA25" i="16"/>
  <c r="AZ25" i="16"/>
  <c r="AO25" i="16"/>
  <c r="BC24" i="16"/>
  <c r="BT124" i="2" s="1"/>
  <c r="BW124" i="2" s="1"/>
  <c r="BY124" i="2" s="1"/>
  <c r="BB24" i="16"/>
  <c r="BA24" i="16"/>
  <c r="AZ24" i="16"/>
  <c r="AO24" i="16"/>
  <c r="BC23" i="16"/>
  <c r="BT105" i="2" s="1"/>
  <c r="BW105" i="2" s="1"/>
  <c r="BY105" i="2" s="1"/>
  <c r="BB23" i="16"/>
  <c r="BA23" i="16"/>
  <c r="AZ23" i="16"/>
  <c r="AO23" i="16"/>
  <c r="BC22" i="16"/>
  <c r="BT110" i="2" s="1"/>
  <c r="BW110" i="2" s="1"/>
  <c r="BY110" i="2" s="1"/>
  <c r="BB22" i="16"/>
  <c r="BA22" i="16"/>
  <c r="AZ22" i="16"/>
  <c r="AO22" i="16"/>
  <c r="BC21" i="16"/>
  <c r="BT123" i="2" s="1"/>
  <c r="BW123" i="2" s="1"/>
  <c r="BY123" i="2" s="1"/>
  <c r="BB21" i="16"/>
  <c r="BA21" i="16"/>
  <c r="AZ21" i="16"/>
  <c r="BJ123" i="2" s="1"/>
  <c r="AO21" i="16"/>
  <c r="BB20" i="16"/>
  <c r="BA20" i="16"/>
  <c r="AZ20" i="16"/>
  <c r="AO20" i="16"/>
  <c r="BC19" i="16"/>
  <c r="BT34" i="2" s="1"/>
  <c r="BW34" i="2" s="1"/>
  <c r="BY34" i="2" s="1"/>
  <c r="BB19" i="16"/>
  <c r="BA19" i="16"/>
  <c r="AZ19" i="16"/>
  <c r="BJ34" i="2" s="1"/>
  <c r="AO19" i="16"/>
  <c r="BC18" i="16"/>
  <c r="BV22" i="2" s="1"/>
  <c r="BW22" i="2" s="1"/>
  <c r="BY22" i="2" s="1"/>
  <c r="BB18" i="16"/>
  <c r="BA18" i="16"/>
  <c r="AZ18" i="16"/>
  <c r="AO18" i="16"/>
  <c r="BC17" i="16"/>
  <c r="BU20" i="2" s="1"/>
  <c r="BB17" i="16"/>
  <c r="BA17" i="16"/>
  <c r="AZ17" i="16"/>
  <c r="BD17" i="16" s="1"/>
  <c r="BZ20" i="2" s="1"/>
  <c r="AO17" i="16"/>
  <c r="BC16" i="16"/>
  <c r="BT23" i="2" s="1"/>
  <c r="BW23" i="2" s="1"/>
  <c r="BY23" i="2" s="1"/>
  <c r="BB16" i="16"/>
  <c r="BA16" i="16"/>
  <c r="AZ16" i="16"/>
  <c r="AO16" i="16"/>
  <c r="BC15" i="16"/>
  <c r="BU30" i="2" s="1"/>
  <c r="BW30" i="2" s="1"/>
  <c r="BY30" i="2" s="1"/>
  <c r="BB15" i="16"/>
  <c r="BA15" i="16"/>
  <c r="AZ15" i="16"/>
  <c r="AO15" i="16"/>
  <c r="BC14" i="16"/>
  <c r="BT25" i="2" s="1"/>
  <c r="BW25" i="2" s="1"/>
  <c r="BY25" i="2" s="1"/>
  <c r="BB14" i="16"/>
  <c r="BA14" i="16"/>
  <c r="AZ14" i="16"/>
  <c r="AO14" i="16"/>
  <c r="BC13" i="16"/>
  <c r="BT31" i="2" s="1"/>
  <c r="BW31" i="2" s="1"/>
  <c r="BY31" i="2" s="1"/>
  <c r="BB13" i="16"/>
  <c r="BA13" i="16"/>
  <c r="AZ13" i="16"/>
  <c r="AO13" i="16"/>
  <c r="BC12" i="16"/>
  <c r="BT26" i="2" s="1"/>
  <c r="BW26" i="2" s="1"/>
  <c r="BY26" i="2" s="1"/>
  <c r="BB12" i="16"/>
  <c r="BA12" i="16"/>
  <c r="AZ12" i="16"/>
  <c r="AO12" i="16"/>
  <c r="BC11" i="16"/>
  <c r="BT27" i="2" s="1"/>
  <c r="BW27" i="2" s="1"/>
  <c r="BY27" i="2" s="1"/>
  <c r="BB11" i="16"/>
  <c r="BA11" i="16"/>
  <c r="AZ11" i="16"/>
  <c r="AO11" i="16"/>
  <c r="BC10" i="16"/>
  <c r="BV29" i="2" s="1"/>
  <c r="BW29" i="2" s="1"/>
  <c r="BY29" i="2" s="1"/>
  <c r="BB10" i="16"/>
  <c r="BA10" i="16"/>
  <c r="AZ10" i="16"/>
  <c r="AO10" i="16"/>
  <c r="AH324" i="15"/>
  <c r="BV59" i="2" s="1"/>
  <c r="AG324" i="15"/>
  <c r="AF324" i="15"/>
  <c r="AE324" i="15"/>
  <c r="BL59" i="2" s="1"/>
  <c r="AH323" i="15"/>
  <c r="BU59" i="2" s="1"/>
  <c r="AG323" i="15"/>
  <c r="AF323" i="15"/>
  <c r="AE323" i="15"/>
  <c r="BK59" i="2" s="1"/>
  <c r="AH322" i="15"/>
  <c r="BT59" i="2" s="1"/>
  <c r="AG322" i="15"/>
  <c r="AF322" i="15"/>
  <c r="AE322" i="15"/>
  <c r="BJ59" i="2" s="1"/>
  <c r="AH321" i="15"/>
  <c r="BV147" i="2" s="1"/>
  <c r="BW147" i="2" s="1"/>
  <c r="BY147" i="2" s="1"/>
  <c r="AG321" i="15"/>
  <c r="AF321" i="15"/>
  <c r="AE321" i="15"/>
  <c r="BL147" i="2" s="1"/>
  <c r="AH320" i="15"/>
  <c r="AG320" i="15"/>
  <c r="AF320" i="15"/>
  <c r="AE320" i="15"/>
  <c r="AH319" i="15"/>
  <c r="AG319" i="15"/>
  <c r="AF319" i="15"/>
  <c r="AE319" i="15"/>
  <c r="BJ148" i="2" s="1"/>
  <c r="AH318" i="15"/>
  <c r="AG318" i="15"/>
  <c r="AF318" i="15"/>
  <c r="AE318" i="15"/>
  <c r="AH317" i="15"/>
  <c r="AG317" i="15"/>
  <c r="AF317" i="15"/>
  <c r="AE317" i="15"/>
  <c r="BJ145" i="2" s="1"/>
  <c r="AH316" i="15"/>
  <c r="BU149" i="2" s="1"/>
  <c r="AG316" i="15"/>
  <c r="AF316" i="15"/>
  <c r="AE316" i="15"/>
  <c r="BK149" i="2" s="1"/>
  <c r="AH315" i="15"/>
  <c r="AG315" i="15"/>
  <c r="AF315" i="15"/>
  <c r="AE315" i="15"/>
  <c r="AH314" i="15"/>
  <c r="BT149" i="2" s="1"/>
  <c r="AG314" i="15"/>
  <c r="AF314" i="15"/>
  <c r="AE314" i="15"/>
  <c r="BJ149" i="2" s="1"/>
  <c r="AH313" i="15"/>
  <c r="AG313" i="15"/>
  <c r="AF313" i="15"/>
  <c r="AE313" i="15"/>
  <c r="AH312" i="15"/>
  <c r="AG312" i="15"/>
  <c r="AF312" i="15"/>
  <c r="AE312" i="15"/>
  <c r="AH311" i="15"/>
  <c r="BT146" i="2" s="1"/>
  <c r="AG311" i="15"/>
  <c r="AF311" i="15"/>
  <c r="AE311" i="15"/>
  <c r="BJ146" i="2" s="1"/>
  <c r="AH310" i="15"/>
  <c r="BU146" i="2" s="1"/>
  <c r="AG310" i="15"/>
  <c r="AF310" i="15"/>
  <c r="AE310" i="15"/>
  <c r="BL146" i="2" s="1"/>
  <c r="AH309" i="15"/>
  <c r="BV127" i="2" s="1"/>
  <c r="AG309" i="15"/>
  <c r="AF309" i="15"/>
  <c r="AE309" i="15"/>
  <c r="AH308" i="15"/>
  <c r="BU127" i="2" s="1"/>
  <c r="AG308" i="15"/>
  <c r="AF308" i="15"/>
  <c r="AE308" i="15"/>
  <c r="BK127" i="2" s="1"/>
  <c r="AH307" i="15"/>
  <c r="BV130" i="2" s="1"/>
  <c r="BW130" i="2" s="1"/>
  <c r="BY130" i="2" s="1"/>
  <c r="AG307" i="15"/>
  <c r="AF307" i="15"/>
  <c r="AE307" i="15"/>
  <c r="BL130" i="2" s="1"/>
  <c r="AH306" i="15"/>
  <c r="BU129" i="2" s="1"/>
  <c r="BW129" i="2" s="1"/>
  <c r="BY129" i="2" s="1"/>
  <c r="AG306" i="15"/>
  <c r="AF306" i="15"/>
  <c r="AE306" i="15"/>
  <c r="AH305" i="15"/>
  <c r="BU128" i="2" s="1"/>
  <c r="AG305" i="15"/>
  <c r="AF305" i="15"/>
  <c r="AE305" i="15"/>
  <c r="AH304" i="15"/>
  <c r="AG304" i="15"/>
  <c r="AF304" i="15"/>
  <c r="AE304" i="15"/>
  <c r="AH303" i="15"/>
  <c r="BT128" i="2" s="1"/>
  <c r="AG303" i="15"/>
  <c r="AF303" i="15"/>
  <c r="AE303" i="15"/>
  <c r="AH302" i="15"/>
  <c r="BV136" i="2" s="1"/>
  <c r="BW136" i="2" s="1"/>
  <c r="BY136" i="2" s="1"/>
  <c r="AG302" i="15"/>
  <c r="AF302" i="15"/>
  <c r="AE302" i="15"/>
  <c r="AH301" i="15"/>
  <c r="BU131" i="2" s="1"/>
  <c r="AG301" i="15"/>
  <c r="AF301" i="15"/>
  <c r="AE301" i="15"/>
  <c r="BK131" i="2" s="1"/>
  <c r="AH300" i="15"/>
  <c r="AG300" i="15"/>
  <c r="AF300" i="15"/>
  <c r="AE300" i="15"/>
  <c r="AH299" i="15"/>
  <c r="AG299" i="15"/>
  <c r="AF299" i="15"/>
  <c r="AE299" i="15"/>
  <c r="AH298" i="15"/>
  <c r="AG298" i="15"/>
  <c r="AF298" i="15"/>
  <c r="AE298" i="15"/>
  <c r="AH297" i="15"/>
  <c r="AG297" i="15"/>
  <c r="AF297" i="15"/>
  <c r="AE297" i="15"/>
  <c r="AH296" i="15"/>
  <c r="BT131" i="2" s="1"/>
  <c r="AG296" i="15"/>
  <c r="AF296" i="15"/>
  <c r="AE296" i="15"/>
  <c r="BJ131" i="2" s="1"/>
  <c r="AH295" i="15"/>
  <c r="AG295" i="15"/>
  <c r="AF295" i="15"/>
  <c r="AE295" i="15"/>
  <c r="AH294" i="15"/>
  <c r="BS131" i="2" s="1"/>
  <c r="AG294" i="15"/>
  <c r="AF294" i="15"/>
  <c r="AE294" i="15"/>
  <c r="AH293" i="15"/>
  <c r="AG293" i="15"/>
  <c r="AF293" i="15"/>
  <c r="AE293" i="15"/>
  <c r="AH292" i="15"/>
  <c r="AG292" i="15"/>
  <c r="AF292" i="15"/>
  <c r="AE292" i="15"/>
  <c r="BK132" i="2" s="1"/>
  <c r="AH291" i="15"/>
  <c r="AG291" i="15"/>
  <c r="AF291" i="15"/>
  <c r="AE291" i="15"/>
  <c r="AH290" i="15"/>
  <c r="BV132" i="2" s="1"/>
  <c r="AG290" i="15"/>
  <c r="AF290" i="15"/>
  <c r="AE290" i="15"/>
  <c r="AH289" i="15"/>
  <c r="AG289" i="15"/>
  <c r="AF289" i="15"/>
  <c r="AE289" i="15"/>
  <c r="AH288" i="15"/>
  <c r="AG288" i="15"/>
  <c r="AF288" i="15"/>
  <c r="AE288" i="15"/>
  <c r="AH287" i="15"/>
  <c r="AG287" i="15"/>
  <c r="AF287" i="15"/>
  <c r="AE287" i="15"/>
  <c r="AH286" i="15"/>
  <c r="AG286" i="15"/>
  <c r="AF286" i="15"/>
  <c r="AE286" i="15"/>
  <c r="AH285" i="15"/>
  <c r="AG285" i="15"/>
  <c r="AF285" i="15"/>
  <c r="AE285" i="15"/>
  <c r="AH284" i="15"/>
  <c r="AG284" i="15"/>
  <c r="AF284" i="15"/>
  <c r="AE284" i="15"/>
  <c r="AH283" i="15"/>
  <c r="BS132" i="2" s="1"/>
  <c r="AG283" i="15"/>
  <c r="AF283" i="15"/>
  <c r="AE283" i="15"/>
  <c r="BI132" i="2" s="1"/>
  <c r="AH282" i="15"/>
  <c r="BT132" i="2" s="1"/>
  <c r="AG282" i="15"/>
  <c r="AF282" i="15"/>
  <c r="AE282" i="15"/>
  <c r="AH281" i="15"/>
  <c r="BT133" i="2" s="1"/>
  <c r="BW133" i="2" s="1"/>
  <c r="BY133" i="2" s="1"/>
  <c r="AG281" i="15"/>
  <c r="AF281" i="15"/>
  <c r="AE281" i="15"/>
  <c r="BJ133" i="2" s="1"/>
  <c r="AH280" i="15"/>
  <c r="AG280" i="15"/>
  <c r="AF280" i="15"/>
  <c r="AE280" i="15"/>
  <c r="AH279" i="15"/>
  <c r="AG279" i="15"/>
  <c r="AF279" i="15"/>
  <c r="AE279" i="15"/>
  <c r="AH278" i="15"/>
  <c r="AG278" i="15"/>
  <c r="AF278" i="15"/>
  <c r="AE278" i="15"/>
  <c r="AH277" i="15"/>
  <c r="AG277" i="15"/>
  <c r="AF277" i="15"/>
  <c r="AE277" i="15"/>
  <c r="BL134" i="2" s="1"/>
  <c r="AH276" i="15"/>
  <c r="AG276" i="15"/>
  <c r="AF276" i="15"/>
  <c r="AE276" i="15"/>
  <c r="AH275" i="15"/>
  <c r="AG275" i="15"/>
  <c r="AF275" i="15"/>
  <c r="AE275" i="15"/>
  <c r="AH274" i="15"/>
  <c r="AG274" i="15"/>
  <c r="AF274" i="15"/>
  <c r="AE274" i="15"/>
  <c r="AH273" i="15"/>
  <c r="BT80" i="2" s="1"/>
  <c r="AG273" i="15"/>
  <c r="AF273" i="15"/>
  <c r="AE273" i="15"/>
  <c r="AH272" i="15"/>
  <c r="AG272" i="15"/>
  <c r="AF272" i="15"/>
  <c r="AE272" i="15"/>
  <c r="AH271" i="15"/>
  <c r="AG271" i="15"/>
  <c r="AF271" i="15"/>
  <c r="AE271" i="15"/>
  <c r="AH270" i="15"/>
  <c r="AG270" i="15"/>
  <c r="AF270" i="15"/>
  <c r="AE270" i="15"/>
  <c r="AH269" i="15"/>
  <c r="AG269" i="15"/>
  <c r="AF269" i="15"/>
  <c r="AE269" i="15"/>
  <c r="AH268" i="15"/>
  <c r="AG268" i="15"/>
  <c r="AF268" i="15"/>
  <c r="AE268" i="15"/>
  <c r="AH267" i="15"/>
  <c r="AG267" i="15"/>
  <c r="AF267" i="15"/>
  <c r="AE267" i="15"/>
  <c r="AH266" i="15"/>
  <c r="AG266" i="15"/>
  <c r="AF266" i="15"/>
  <c r="AE266" i="15"/>
  <c r="AH265" i="15"/>
  <c r="AG265" i="15"/>
  <c r="AF265" i="15"/>
  <c r="AE265" i="15"/>
  <c r="AH264" i="15"/>
  <c r="AG264" i="15"/>
  <c r="AF264" i="15"/>
  <c r="AE264" i="15"/>
  <c r="AH263" i="15"/>
  <c r="AG263" i="15"/>
  <c r="AF263" i="15"/>
  <c r="AE263" i="15"/>
  <c r="AH262" i="15"/>
  <c r="AG262" i="15"/>
  <c r="AF262" i="15"/>
  <c r="AE262" i="15"/>
  <c r="AH261" i="15"/>
  <c r="AG261" i="15"/>
  <c r="AF261" i="15"/>
  <c r="AE261" i="15"/>
  <c r="AH260" i="15"/>
  <c r="AG260" i="15"/>
  <c r="AF260" i="15"/>
  <c r="AE260" i="15"/>
  <c r="AH259" i="15"/>
  <c r="AG259" i="15"/>
  <c r="AF259" i="15"/>
  <c r="AE259" i="15"/>
  <c r="AH258" i="15"/>
  <c r="AG258" i="15"/>
  <c r="AF258" i="15"/>
  <c r="AE258" i="15"/>
  <c r="AH257" i="15"/>
  <c r="AG257" i="15"/>
  <c r="AF257" i="15"/>
  <c r="AE257" i="15"/>
  <c r="AH256" i="15"/>
  <c r="AG256" i="15"/>
  <c r="AF256" i="15"/>
  <c r="AE256" i="15"/>
  <c r="AH255" i="15"/>
  <c r="AG255" i="15"/>
  <c r="AF255" i="15"/>
  <c r="AE255" i="15"/>
  <c r="AH254" i="15"/>
  <c r="AG254" i="15"/>
  <c r="AF254" i="15"/>
  <c r="AE254" i="15"/>
  <c r="AH253" i="15"/>
  <c r="AG253" i="15"/>
  <c r="AF253" i="15"/>
  <c r="AE253" i="15"/>
  <c r="BI80" i="2" s="1"/>
  <c r="AH252" i="15"/>
  <c r="AG252" i="15"/>
  <c r="AF252" i="15"/>
  <c r="AE252" i="15"/>
  <c r="AH251" i="15"/>
  <c r="BV81" i="2" s="1"/>
  <c r="BW81" i="2" s="1"/>
  <c r="BY81" i="2" s="1"/>
  <c r="AG251" i="15"/>
  <c r="AF251" i="15"/>
  <c r="AE251" i="15"/>
  <c r="BL81" i="2" s="1"/>
  <c r="AH250" i="15"/>
  <c r="AG250" i="15"/>
  <c r="AF250" i="15"/>
  <c r="AE250" i="15"/>
  <c r="AH249" i="15"/>
  <c r="BV83" i="2" s="1"/>
  <c r="BW83" i="2" s="1"/>
  <c r="BY83" i="2" s="1"/>
  <c r="AG249" i="15"/>
  <c r="AF249" i="15"/>
  <c r="AE249" i="15"/>
  <c r="AH248" i="15"/>
  <c r="BT82" i="2" s="1"/>
  <c r="BW82" i="2" s="1"/>
  <c r="BY82" i="2" s="1"/>
  <c r="AG248" i="15"/>
  <c r="AF248" i="15"/>
  <c r="AE248" i="15"/>
  <c r="AH247" i="15"/>
  <c r="BV42" i="2" s="1"/>
  <c r="BW42" i="2" s="1"/>
  <c r="BY42" i="2" s="1"/>
  <c r="AG247" i="15"/>
  <c r="AF247" i="15"/>
  <c r="AE247" i="15"/>
  <c r="BL42" i="2" s="1"/>
  <c r="AH246" i="15"/>
  <c r="BV41" i="2" s="1"/>
  <c r="AG246" i="15"/>
  <c r="AF246" i="15"/>
  <c r="AE246" i="15"/>
  <c r="AH245" i="15"/>
  <c r="AG245" i="15"/>
  <c r="AF245" i="15"/>
  <c r="AE245" i="15"/>
  <c r="AH244" i="15"/>
  <c r="AG244" i="15"/>
  <c r="AF244" i="15"/>
  <c r="AE244" i="15"/>
  <c r="BK41" i="2" s="1"/>
  <c r="AH243" i="15"/>
  <c r="BT41" i="2" s="1"/>
  <c r="AG243" i="15"/>
  <c r="AF243" i="15"/>
  <c r="AE243" i="15"/>
  <c r="BJ41" i="2" s="1"/>
  <c r="AH242" i="15"/>
  <c r="BS41" i="2" s="1"/>
  <c r="AG242" i="15"/>
  <c r="AF242" i="15"/>
  <c r="AE242" i="15"/>
  <c r="BI41" i="2" s="1"/>
  <c r="AH241" i="15"/>
  <c r="BU39" i="2" s="1"/>
  <c r="BW39" i="2" s="1"/>
  <c r="BY39" i="2" s="1"/>
  <c r="AG241" i="15"/>
  <c r="AF241" i="15"/>
  <c r="AE241" i="15"/>
  <c r="BK39" i="2" s="1"/>
  <c r="AH240" i="15"/>
  <c r="BT40" i="2" s="1"/>
  <c r="BW40" i="2" s="1"/>
  <c r="BY40" i="2" s="1"/>
  <c r="AG240" i="15"/>
  <c r="AF240" i="15"/>
  <c r="AE240" i="15"/>
  <c r="BJ40" i="2" s="1"/>
  <c r="AH239" i="15"/>
  <c r="AG239" i="15"/>
  <c r="AF239" i="15"/>
  <c r="AE239" i="15"/>
  <c r="AH238" i="15"/>
  <c r="AG238" i="15"/>
  <c r="AF238" i="15"/>
  <c r="AE238" i="15"/>
  <c r="BK38" i="2" s="1"/>
  <c r="AH237" i="15"/>
  <c r="BT38" i="2" s="1"/>
  <c r="AG237" i="15"/>
  <c r="AF237" i="15"/>
  <c r="AE237" i="15"/>
  <c r="BJ38" i="2" s="1"/>
  <c r="AH236" i="15"/>
  <c r="AG236" i="15"/>
  <c r="AF236" i="15"/>
  <c r="AE236" i="15"/>
  <c r="AH235" i="15"/>
  <c r="AG235" i="15"/>
  <c r="AF235" i="15"/>
  <c r="AE235" i="15"/>
  <c r="AH234" i="15"/>
  <c r="AG234" i="15"/>
  <c r="AF234" i="15"/>
  <c r="AE234" i="15"/>
  <c r="AH233" i="15"/>
  <c r="AG233" i="15"/>
  <c r="AF233" i="15"/>
  <c r="AE233" i="15"/>
  <c r="AH232" i="15"/>
  <c r="AG232" i="15"/>
  <c r="AF232" i="15"/>
  <c r="AE232" i="15"/>
  <c r="AH231" i="15"/>
  <c r="AG231" i="15"/>
  <c r="AF231" i="15"/>
  <c r="AE231" i="15"/>
  <c r="AH230" i="15"/>
  <c r="AG230" i="15"/>
  <c r="AF230" i="15"/>
  <c r="AE230" i="15"/>
  <c r="AH229" i="15"/>
  <c r="AG229" i="15"/>
  <c r="AF229" i="15"/>
  <c r="AE229" i="15"/>
  <c r="AH228" i="15"/>
  <c r="BS37" i="2" s="1"/>
  <c r="AG228" i="15"/>
  <c r="AF228" i="15"/>
  <c r="AE228" i="15"/>
  <c r="AH227" i="15"/>
  <c r="BT37" i="2" s="1"/>
  <c r="AG227" i="15"/>
  <c r="AF227" i="15"/>
  <c r="AE227" i="15"/>
  <c r="AH226" i="15"/>
  <c r="AG226" i="15"/>
  <c r="AF226" i="15"/>
  <c r="AE226" i="15"/>
  <c r="AH225" i="15"/>
  <c r="AG225" i="15"/>
  <c r="AF225" i="15"/>
  <c r="AE225" i="15"/>
  <c r="AH224" i="15"/>
  <c r="BV84" i="2" s="1"/>
  <c r="BW84" i="2" s="1"/>
  <c r="BY84" i="2" s="1"/>
  <c r="AG224" i="15"/>
  <c r="AF224" i="15"/>
  <c r="AE224" i="15"/>
  <c r="AH223" i="15"/>
  <c r="BV85" i="2" s="1"/>
  <c r="BW85" i="2" s="1"/>
  <c r="BY85" i="2" s="1"/>
  <c r="AG223" i="15"/>
  <c r="AF223" i="15"/>
  <c r="AE223" i="15"/>
  <c r="BL85" i="2" s="1"/>
  <c r="AH222" i="15"/>
  <c r="BV60" i="2" s="1"/>
  <c r="AG222" i="15"/>
  <c r="AF222" i="15"/>
  <c r="AE222" i="15"/>
  <c r="AH221" i="15"/>
  <c r="BU60" i="2" s="1"/>
  <c r="AG221" i="15"/>
  <c r="AF221" i="15"/>
  <c r="AE221" i="15"/>
  <c r="BK60" i="2" s="1"/>
  <c r="AH220" i="15"/>
  <c r="BU63" i="2" s="1"/>
  <c r="AG220" i="15"/>
  <c r="AF220" i="15"/>
  <c r="AE220" i="15"/>
  <c r="BK63" i="2" s="1"/>
  <c r="AH219" i="15"/>
  <c r="BT63" i="2" s="1"/>
  <c r="BW63" i="2" s="1"/>
  <c r="BY63" i="2" s="1"/>
  <c r="AG219" i="15"/>
  <c r="AF219" i="15"/>
  <c r="AE219" i="15"/>
  <c r="BJ63" i="2" s="1"/>
  <c r="AH218" i="15"/>
  <c r="BU62" i="2" s="1"/>
  <c r="AG218" i="15"/>
  <c r="AF218" i="15"/>
  <c r="AE218" i="15"/>
  <c r="BK62" i="2" s="1"/>
  <c r="AH217" i="15"/>
  <c r="BT62" i="2" s="1"/>
  <c r="AG217" i="15"/>
  <c r="AF217" i="15"/>
  <c r="AE217" i="15"/>
  <c r="AH216" i="15"/>
  <c r="BU56" i="2" s="1"/>
  <c r="AG216" i="15"/>
  <c r="AF216" i="15"/>
  <c r="AE216" i="15"/>
  <c r="BK56" i="2" s="1"/>
  <c r="AH215" i="15"/>
  <c r="AG215" i="15"/>
  <c r="AF215" i="15"/>
  <c r="AE215" i="15"/>
  <c r="AH214" i="15"/>
  <c r="AG214" i="15"/>
  <c r="AF214" i="15"/>
  <c r="AE214" i="15"/>
  <c r="BJ56" i="2" s="1"/>
  <c r="AH213" i="15"/>
  <c r="BV76" i="2" s="1"/>
  <c r="BW76" i="2" s="1"/>
  <c r="BY76" i="2" s="1"/>
  <c r="AG213" i="15"/>
  <c r="AF213" i="15"/>
  <c r="AE213" i="15"/>
  <c r="AH212" i="15"/>
  <c r="AG212" i="15"/>
  <c r="AF212" i="15"/>
  <c r="AE212" i="15"/>
  <c r="AH211" i="15"/>
  <c r="AG211" i="15"/>
  <c r="AF211" i="15"/>
  <c r="AE211" i="15"/>
  <c r="BK43" i="2" s="1"/>
  <c r="AH210" i="15"/>
  <c r="BT43" i="2" s="1"/>
  <c r="AG210" i="15"/>
  <c r="AF210" i="15"/>
  <c r="AE210" i="15"/>
  <c r="AH209" i="15"/>
  <c r="AG209" i="15"/>
  <c r="AF209" i="15"/>
  <c r="AE209" i="15"/>
  <c r="AH208" i="15"/>
  <c r="AG208" i="15"/>
  <c r="AF208" i="15"/>
  <c r="AE208" i="15"/>
  <c r="AH207" i="15"/>
  <c r="AG207" i="15"/>
  <c r="AF207" i="15"/>
  <c r="AE207" i="15"/>
  <c r="AH206" i="15"/>
  <c r="AG206" i="15"/>
  <c r="AF206" i="15"/>
  <c r="AE206" i="15"/>
  <c r="AH205" i="15"/>
  <c r="AG205" i="15"/>
  <c r="AF205" i="15"/>
  <c r="AE205" i="15"/>
  <c r="AH204" i="15"/>
  <c r="AG204" i="15"/>
  <c r="AF204" i="15"/>
  <c r="AE204" i="15"/>
  <c r="AH203" i="15"/>
  <c r="AG203" i="15"/>
  <c r="AF203" i="15"/>
  <c r="AE203" i="15"/>
  <c r="AH202" i="15"/>
  <c r="AG202" i="15"/>
  <c r="AF202" i="15"/>
  <c r="AE202" i="15"/>
  <c r="AH201" i="15"/>
  <c r="BX75" i="2" s="1"/>
  <c r="AG201" i="15"/>
  <c r="AF201" i="15"/>
  <c r="AE201" i="15"/>
  <c r="AH200" i="15"/>
  <c r="BV75" i="2" s="1"/>
  <c r="BW75" i="2" s="1"/>
  <c r="AG200" i="15"/>
  <c r="AF200" i="15"/>
  <c r="AE200" i="15"/>
  <c r="BL75" i="2" s="1"/>
  <c r="AH199" i="15"/>
  <c r="AG199" i="15"/>
  <c r="AF199" i="15"/>
  <c r="AE199" i="15"/>
  <c r="AH198" i="15"/>
  <c r="BT61" i="2" s="1"/>
  <c r="BW61" i="2" s="1"/>
  <c r="BY61" i="2" s="1"/>
  <c r="AG198" i="15"/>
  <c r="AF198" i="15"/>
  <c r="AE198" i="15"/>
  <c r="AH197" i="15"/>
  <c r="AG197" i="15"/>
  <c r="AF197" i="15"/>
  <c r="AE197" i="15"/>
  <c r="AH196" i="15"/>
  <c r="AG196" i="15"/>
  <c r="AF196" i="15"/>
  <c r="AE196" i="15"/>
  <c r="AH195" i="15"/>
  <c r="AG195" i="15"/>
  <c r="AF195" i="15"/>
  <c r="AE195" i="15"/>
  <c r="AH194" i="15"/>
  <c r="AG194" i="15"/>
  <c r="AF194" i="15"/>
  <c r="AE194" i="15"/>
  <c r="AH193" i="15"/>
  <c r="AG193" i="15"/>
  <c r="AF193" i="15"/>
  <c r="AE193" i="15"/>
  <c r="AH192" i="15"/>
  <c r="AG192" i="15"/>
  <c r="AF192" i="15"/>
  <c r="AE192" i="15"/>
  <c r="AH191" i="15"/>
  <c r="AG191" i="15"/>
  <c r="AF191" i="15"/>
  <c r="AE191" i="15"/>
  <c r="AH190" i="15"/>
  <c r="AG190" i="15"/>
  <c r="AF190" i="15"/>
  <c r="AE190" i="15"/>
  <c r="AH189" i="15"/>
  <c r="AG189" i="15"/>
  <c r="AF189" i="15"/>
  <c r="AE189" i="15"/>
  <c r="AH188" i="15"/>
  <c r="AG188" i="15"/>
  <c r="AF188" i="15"/>
  <c r="AE188" i="15"/>
  <c r="AH187" i="15"/>
  <c r="AG187" i="15"/>
  <c r="AF187" i="15"/>
  <c r="AE187" i="15"/>
  <c r="AH186" i="15"/>
  <c r="AG186" i="15"/>
  <c r="AF186" i="15"/>
  <c r="AE186" i="15"/>
  <c r="AH185" i="15"/>
  <c r="AG185" i="15"/>
  <c r="AF185" i="15"/>
  <c r="AE185" i="15"/>
  <c r="AH184" i="15"/>
  <c r="AG184" i="15"/>
  <c r="AF184" i="15"/>
  <c r="AE184" i="15"/>
  <c r="AH183" i="15"/>
  <c r="AG183" i="15"/>
  <c r="AF183" i="15"/>
  <c r="AE183" i="15"/>
  <c r="AH182" i="15"/>
  <c r="AG182" i="15"/>
  <c r="AF182" i="15"/>
  <c r="AE182" i="15"/>
  <c r="AH181" i="15"/>
  <c r="AG181" i="15"/>
  <c r="AF181" i="15"/>
  <c r="AE181" i="15"/>
  <c r="AH180" i="15"/>
  <c r="BT45" i="2" s="1"/>
  <c r="AG180" i="15"/>
  <c r="AF180" i="15"/>
  <c r="AE180" i="15"/>
  <c r="AH179" i="15"/>
  <c r="BS45" i="2" s="1"/>
  <c r="AG179" i="15"/>
  <c r="AF179" i="15"/>
  <c r="AE179" i="15"/>
  <c r="AH178" i="15"/>
  <c r="AG178" i="15"/>
  <c r="AF178" i="15"/>
  <c r="AE178" i="15"/>
  <c r="AH177" i="15"/>
  <c r="BT53" i="2" s="1"/>
  <c r="AG177" i="15"/>
  <c r="AF177" i="15"/>
  <c r="AE177" i="15"/>
  <c r="AH176" i="15"/>
  <c r="AG176" i="15"/>
  <c r="AF176" i="15"/>
  <c r="AE176" i="15"/>
  <c r="AH175" i="15"/>
  <c r="AG175" i="15"/>
  <c r="AF175" i="15"/>
  <c r="AE175" i="15"/>
  <c r="AH174" i="15"/>
  <c r="BS53" i="2" s="1"/>
  <c r="AG174" i="15"/>
  <c r="AF174" i="15"/>
  <c r="AE174" i="15"/>
  <c r="AH173" i="15"/>
  <c r="BT67" i="2" s="1"/>
  <c r="BW67" i="2" s="1"/>
  <c r="BY67" i="2" s="1"/>
  <c r="AG173" i="15"/>
  <c r="AF173" i="15"/>
  <c r="AE173" i="15"/>
  <c r="AH172" i="15"/>
  <c r="AG172" i="15"/>
  <c r="AF172" i="15"/>
  <c r="AE172" i="15"/>
  <c r="AH171" i="15"/>
  <c r="AG171" i="15"/>
  <c r="AF171" i="15"/>
  <c r="AE171" i="15"/>
  <c r="AH170" i="15"/>
  <c r="AG170" i="15"/>
  <c r="AF170" i="15"/>
  <c r="AE170" i="15"/>
  <c r="AH169" i="15"/>
  <c r="AG169" i="15"/>
  <c r="AF169" i="15"/>
  <c r="AE169" i="15"/>
  <c r="AH168" i="15"/>
  <c r="AG168" i="15"/>
  <c r="AF168" i="15"/>
  <c r="AE168" i="15"/>
  <c r="AH167" i="15"/>
  <c r="AG167" i="15"/>
  <c r="AF167" i="15"/>
  <c r="AE167" i="15"/>
  <c r="AH166" i="15"/>
  <c r="AG166" i="15"/>
  <c r="AF166" i="15"/>
  <c r="AE166" i="15"/>
  <c r="AH165" i="15"/>
  <c r="AG165" i="15"/>
  <c r="AF165" i="15"/>
  <c r="AE165" i="15"/>
  <c r="AH164" i="15"/>
  <c r="AG164" i="15"/>
  <c r="AF164" i="15"/>
  <c r="AE164" i="15"/>
  <c r="AH163" i="15"/>
  <c r="AG163" i="15"/>
  <c r="AF163" i="15"/>
  <c r="AE163" i="15"/>
  <c r="AH162" i="15"/>
  <c r="BU46" i="2" s="1"/>
  <c r="AG162" i="15"/>
  <c r="AF162" i="15"/>
  <c r="AE162" i="15"/>
  <c r="AH161" i="15"/>
  <c r="AG161" i="15"/>
  <c r="AF161" i="15"/>
  <c r="AE161" i="15"/>
  <c r="AH160" i="15"/>
  <c r="AG160" i="15"/>
  <c r="AF160" i="15"/>
  <c r="AE160" i="15"/>
  <c r="AH159" i="15"/>
  <c r="BT46" i="2" s="1"/>
  <c r="AG159" i="15"/>
  <c r="AF159" i="15"/>
  <c r="AE159" i="15"/>
  <c r="AH158" i="15"/>
  <c r="BT58" i="2" s="1"/>
  <c r="BW58" i="2" s="1"/>
  <c r="BY58" i="2" s="1"/>
  <c r="AG158" i="15"/>
  <c r="AF158" i="15"/>
  <c r="AE158" i="15"/>
  <c r="AH157" i="15"/>
  <c r="BV78" i="2" s="1"/>
  <c r="BW78" i="2" s="1"/>
  <c r="BY78" i="2" s="1"/>
  <c r="AG157" i="15"/>
  <c r="AF157" i="15"/>
  <c r="AE157" i="15"/>
  <c r="AH156" i="15"/>
  <c r="BU66" i="2" s="1"/>
  <c r="BW66" i="2" s="1"/>
  <c r="BY66" i="2" s="1"/>
  <c r="AG156" i="15"/>
  <c r="AF156" i="15"/>
  <c r="AE156" i="15"/>
  <c r="AH155" i="15"/>
  <c r="BV77" i="2" s="1"/>
  <c r="BW77" i="2" s="1"/>
  <c r="BY77" i="2" s="1"/>
  <c r="AG155" i="15"/>
  <c r="AF155" i="15"/>
  <c r="AE155" i="15"/>
  <c r="AH154" i="15"/>
  <c r="AG154" i="15"/>
  <c r="AF154" i="15"/>
  <c r="AE154" i="15"/>
  <c r="AH153" i="15"/>
  <c r="AG153" i="15"/>
  <c r="AF153" i="15"/>
  <c r="AE153" i="15"/>
  <c r="AH152" i="15"/>
  <c r="AG152" i="15"/>
  <c r="AF152" i="15"/>
  <c r="AE152" i="15"/>
  <c r="AH151" i="15"/>
  <c r="AG151" i="15"/>
  <c r="AF151" i="15"/>
  <c r="AE151" i="15"/>
  <c r="AH150" i="15"/>
  <c r="AG150" i="15"/>
  <c r="AF150" i="15"/>
  <c r="AE150" i="15"/>
  <c r="AH149" i="15"/>
  <c r="BT44" i="2" s="1"/>
  <c r="AG149" i="15"/>
  <c r="AF149" i="15"/>
  <c r="AE149" i="15"/>
  <c r="AH148" i="15"/>
  <c r="AG148" i="15"/>
  <c r="AF148" i="15"/>
  <c r="AE148" i="15"/>
  <c r="AH147" i="15"/>
  <c r="AG147" i="15"/>
  <c r="AF147" i="15"/>
  <c r="AE147" i="15"/>
  <c r="AH146" i="15"/>
  <c r="AG146" i="15"/>
  <c r="AF146" i="15"/>
  <c r="AE146" i="15"/>
  <c r="AH145" i="15"/>
  <c r="AG145" i="15"/>
  <c r="AF145" i="15"/>
  <c r="AE145" i="15"/>
  <c r="AH144" i="15"/>
  <c r="AG144" i="15"/>
  <c r="AF144" i="15"/>
  <c r="AE144" i="15"/>
  <c r="AH143" i="15"/>
  <c r="AG143" i="15"/>
  <c r="AF143" i="15"/>
  <c r="AE143" i="15"/>
  <c r="AH142" i="15"/>
  <c r="AG142" i="15"/>
  <c r="AF142" i="15"/>
  <c r="AE142" i="15"/>
  <c r="AH141" i="15"/>
  <c r="AG141" i="15"/>
  <c r="AF141" i="15"/>
  <c r="AE141" i="15"/>
  <c r="AH140" i="15"/>
  <c r="AG140" i="15"/>
  <c r="AF140" i="15"/>
  <c r="AE140" i="15"/>
  <c r="AH139" i="15"/>
  <c r="AG139" i="15"/>
  <c r="AF139" i="15"/>
  <c r="AE139" i="15"/>
  <c r="AH138" i="15"/>
  <c r="AG138" i="15"/>
  <c r="AF138" i="15"/>
  <c r="AE138" i="15"/>
  <c r="AH137" i="15"/>
  <c r="AG137" i="15"/>
  <c r="AF137" i="15"/>
  <c r="AE137" i="15"/>
  <c r="AH136" i="15"/>
  <c r="AG136" i="15"/>
  <c r="AF136" i="15"/>
  <c r="AE136" i="15"/>
  <c r="AH135" i="15"/>
  <c r="AG135" i="15"/>
  <c r="AF135" i="15"/>
  <c r="AE135" i="15"/>
  <c r="AH134" i="15"/>
  <c r="BS44" i="2" s="1"/>
  <c r="AG134" i="15"/>
  <c r="AF134" i="15"/>
  <c r="AE134" i="15"/>
  <c r="AH133" i="15"/>
  <c r="BU72" i="2" s="1"/>
  <c r="AG133" i="15"/>
  <c r="AF133" i="15"/>
  <c r="AE133" i="15"/>
  <c r="AH132" i="15"/>
  <c r="BV72" i="2" s="1"/>
  <c r="AG132" i="15"/>
  <c r="AF132" i="15"/>
  <c r="AE132" i="15"/>
  <c r="AH131" i="15"/>
  <c r="BU52" i="2" s="1"/>
  <c r="AG131" i="15"/>
  <c r="AF131" i="15"/>
  <c r="AE131" i="15"/>
  <c r="AH130" i="15"/>
  <c r="AG130" i="15"/>
  <c r="AF130" i="15"/>
  <c r="AE130" i="15"/>
  <c r="AH129" i="15"/>
  <c r="AG129" i="15"/>
  <c r="AF129" i="15"/>
  <c r="AE129" i="15"/>
  <c r="AH128" i="15"/>
  <c r="AG128" i="15"/>
  <c r="AF128" i="15"/>
  <c r="AE128" i="15"/>
  <c r="AH127" i="15"/>
  <c r="AG127" i="15"/>
  <c r="AF127" i="15"/>
  <c r="AE127" i="15"/>
  <c r="AH126" i="15"/>
  <c r="AG126" i="15"/>
  <c r="AF126" i="15"/>
  <c r="AE126" i="15"/>
  <c r="AH125" i="15"/>
  <c r="BV48" i="2" s="1"/>
  <c r="AG125" i="15"/>
  <c r="AF125" i="15"/>
  <c r="AE125" i="15"/>
  <c r="AH124" i="15"/>
  <c r="AG124" i="15"/>
  <c r="AF124" i="15"/>
  <c r="AE124" i="15"/>
  <c r="AH123" i="15"/>
  <c r="BU48" i="2" s="1"/>
  <c r="AG123" i="15"/>
  <c r="AF123" i="15"/>
  <c r="AE123" i="15"/>
  <c r="AH122" i="15"/>
  <c r="AG122" i="15"/>
  <c r="AF122" i="15"/>
  <c r="AE122" i="15"/>
  <c r="AH121" i="15"/>
  <c r="AG121" i="15"/>
  <c r="AF121" i="15"/>
  <c r="AE121" i="15"/>
  <c r="AH120" i="15"/>
  <c r="AG120" i="15"/>
  <c r="AF120" i="15"/>
  <c r="AE120" i="15"/>
  <c r="AH119" i="15"/>
  <c r="BT48" i="2" s="1"/>
  <c r="AG119" i="15"/>
  <c r="AF119" i="15"/>
  <c r="AE119" i="15"/>
  <c r="AH118" i="15"/>
  <c r="AG118" i="15"/>
  <c r="AF118" i="15"/>
  <c r="AE118" i="15"/>
  <c r="AH117" i="15"/>
  <c r="AG117" i="15"/>
  <c r="AF117" i="15"/>
  <c r="AE117" i="15"/>
  <c r="AH116" i="15"/>
  <c r="BV47" i="2" s="1"/>
  <c r="AG116" i="15"/>
  <c r="AF116" i="15"/>
  <c r="AE116" i="15"/>
  <c r="AH115" i="15"/>
  <c r="AG115" i="15"/>
  <c r="AF115" i="15"/>
  <c r="AE115" i="15"/>
  <c r="AH114" i="15"/>
  <c r="AG114" i="15"/>
  <c r="AF114" i="15"/>
  <c r="AE114" i="15"/>
  <c r="AH113" i="15"/>
  <c r="BU47" i="2" s="1"/>
  <c r="AG113" i="15"/>
  <c r="AF113" i="15"/>
  <c r="AE113" i="15"/>
  <c r="AH112" i="15"/>
  <c r="AG112" i="15"/>
  <c r="AF112" i="15"/>
  <c r="AE112" i="15"/>
  <c r="AH111" i="15"/>
  <c r="AG111" i="15"/>
  <c r="AF111" i="15"/>
  <c r="AE111" i="15"/>
  <c r="AH110" i="15"/>
  <c r="AG110" i="15"/>
  <c r="AF110" i="15"/>
  <c r="AE110" i="15"/>
  <c r="AH109" i="15"/>
  <c r="AG109" i="15"/>
  <c r="AF109" i="15"/>
  <c r="AE109" i="15"/>
  <c r="AH108" i="15"/>
  <c r="AG108" i="15"/>
  <c r="AF108" i="15"/>
  <c r="AE108" i="15"/>
  <c r="AH107" i="15"/>
  <c r="AG107" i="15"/>
  <c r="AF107" i="15"/>
  <c r="AE107" i="15"/>
  <c r="AH106" i="15"/>
  <c r="AG106" i="15"/>
  <c r="AF106" i="15"/>
  <c r="AE106" i="15"/>
  <c r="AH105" i="15"/>
  <c r="BV64" i="2" s="1"/>
  <c r="AG105" i="15"/>
  <c r="AF105" i="15"/>
  <c r="AE105" i="15"/>
  <c r="AH104" i="15"/>
  <c r="BT64" i="2" s="1"/>
  <c r="AG104" i="15"/>
  <c r="AF104" i="15"/>
  <c r="AE104" i="15"/>
  <c r="AH103" i="15"/>
  <c r="AG103" i="15"/>
  <c r="AF103" i="15"/>
  <c r="AE103" i="15"/>
  <c r="AH102" i="15"/>
  <c r="AG102" i="15"/>
  <c r="AF102" i="15"/>
  <c r="AE102" i="15"/>
  <c r="AH101" i="15"/>
  <c r="AG101" i="15"/>
  <c r="AF101" i="15"/>
  <c r="AE101" i="15"/>
  <c r="AH100" i="15"/>
  <c r="AG100" i="15"/>
  <c r="AF100" i="15"/>
  <c r="AE100" i="15"/>
  <c r="AH99" i="15"/>
  <c r="AG99" i="15"/>
  <c r="AF99" i="15"/>
  <c r="AE99" i="15"/>
  <c r="AH98" i="15"/>
  <c r="AG98" i="15"/>
  <c r="AF98" i="15"/>
  <c r="AE98" i="15"/>
  <c r="AH97" i="15"/>
  <c r="AG97" i="15"/>
  <c r="AF97" i="15"/>
  <c r="AE97" i="15"/>
  <c r="AH96" i="15"/>
  <c r="AG96" i="15"/>
  <c r="AF96" i="15"/>
  <c r="AE96" i="15"/>
  <c r="AH95" i="15"/>
  <c r="AG95" i="15"/>
  <c r="AF95" i="15"/>
  <c r="AE95" i="15"/>
  <c r="AH94" i="15"/>
  <c r="AG94" i="15"/>
  <c r="AF94" i="15"/>
  <c r="AE94" i="15"/>
  <c r="AH93" i="15"/>
  <c r="AG93" i="15"/>
  <c r="AF93" i="15"/>
  <c r="AE93" i="15"/>
  <c r="AH92" i="15"/>
  <c r="AG92" i="15"/>
  <c r="AF92" i="15"/>
  <c r="AE92" i="15"/>
  <c r="AH91" i="15"/>
  <c r="AG91" i="15"/>
  <c r="AF91" i="15"/>
  <c r="AE91" i="15"/>
  <c r="AH90" i="15"/>
  <c r="AG90" i="15"/>
  <c r="AF90" i="15"/>
  <c r="AE90" i="15"/>
  <c r="AH89" i="15"/>
  <c r="AG89" i="15"/>
  <c r="AF89" i="15"/>
  <c r="AE89" i="15"/>
  <c r="AH88" i="15"/>
  <c r="AG88" i="15"/>
  <c r="AF88" i="15"/>
  <c r="AE88" i="15"/>
  <c r="AH87" i="15"/>
  <c r="AG87" i="15"/>
  <c r="AF87" i="15"/>
  <c r="AE87" i="15"/>
  <c r="AH86" i="15"/>
  <c r="BT50" i="2" s="1"/>
  <c r="AG86" i="15"/>
  <c r="AF86" i="15"/>
  <c r="AE86" i="15"/>
  <c r="AH85" i="15"/>
  <c r="AG85" i="15"/>
  <c r="AF85" i="15"/>
  <c r="AE85" i="15"/>
  <c r="AH84" i="15"/>
  <c r="AG84" i="15"/>
  <c r="AF84" i="15"/>
  <c r="AE84" i="15"/>
  <c r="AH83" i="15"/>
  <c r="AG83" i="15"/>
  <c r="AF83" i="15"/>
  <c r="AE83" i="15"/>
  <c r="AH82" i="15"/>
  <c r="AG82" i="15"/>
  <c r="AF82" i="15"/>
  <c r="AE82" i="15"/>
  <c r="AH81" i="15"/>
  <c r="AG81" i="15"/>
  <c r="AF81" i="15"/>
  <c r="AE81" i="15"/>
  <c r="AH80" i="15"/>
  <c r="AG80" i="15"/>
  <c r="AF80" i="15"/>
  <c r="AE80" i="15"/>
  <c r="AH79" i="15"/>
  <c r="AG79" i="15"/>
  <c r="AF79" i="15"/>
  <c r="AE79" i="15"/>
  <c r="AH78" i="15"/>
  <c r="AG78" i="15"/>
  <c r="AF78" i="15"/>
  <c r="AE78" i="15"/>
  <c r="AH77" i="15"/>
  <c r="BV79" i="2" s="1"/>
  <c r="BW79" i="2" s="1"/>
  <c r="BY79" i="2" s="1"/>
  <c r="AG77" i="15"/>
  <c r="AF77" i="15"/>
  <c r="AE77" i="15"/>
  <c r="AH76" i="15"/>
  <c r="BS49" i="2" s="1"/>
  <c r="AG76" i="15"/>
  <c r="AF76" i="15"/>
  <c r="AE76" i="15"/>
  <c r="AH75" i="15"/>
  <c r="AG75" i="15"/>
  <c r="AF75" i="15"/>
  <c r="AE75" i="15"/>
  <c r="AH74" i="15"/>
  <c r="BU49" i="2" s="1"/>
  <c r="AG74" i="15"/>
  <c r="AF74" i="15"/>
  <c r="AE74" i="15"/>
  <c r="AH73" i="15"/>
  <c r="AG73" i="15"/>
  <c r="AF73" i="15"/>
  <c r="AE73" i="15"/>
  <c r="AH72" i="15"/>
  <c r="AG72" i="15"/>
  <c r="AF72" i="15"/>
  <c r="AE72" i="15"/>
  <c r="AH71" i="15"/>
  <c r="AG71" i="15"/>
  <c r="AF71" i="15"/>
  <c r="AE71" i="15"/>
  <c r="AH70" i="15"/>
  <c r="AG70" i="15"/>
  <c r="AF70" i="15"/>
  <c r="AE70" i="15"/>
  <c r="AH69" i="15"/>
  <c r="AG69" i="15"/>
  <c r="AF69" i="15"/>
  <c r="AE69" i="15"/>
  <c r="AH68" i="15"/>
  <c r="AG68" i="15"/>
  <c r="AF68" i="15"/>
  <c r="AE68" i="15"/>
  <c r="AH67" i="15"/>
  <c r="AG67" i="15"/>
  <c r="AF67" i="15"/>
  <c r="AE67" i="15"/>
  <c r="AH66" i="15"/>
  <c r="AG66" i="15"/>
  <c r="AF66" i="15"/>
  <c r="AE66" i="15"/>
  <c r="BN71" i="2" s="1"/>
  <c r="AH65" i="15"/>
  <c r="AG65" i="15"/>
  <c r="AF65" i="15"/>
  <c r="AE65" i="15"/>
  <c r="AH64" i="15"/>
  <c r="AG64" i="15"/>
  <c r="AF64" i="15"/>
  <c r="AE64" i="15"/>
  <c r="AH63" i="15"/>
  <c r="AG63" i="15"/>
  <c r="AF63" i="15"/>
  <c r="AE63" i="15"/>
  <c r="AH62" i="15"/>
  <c r="BV55" i="2" s="1"/>
  <c r="AG62" i="15"/>
  <c r="AF62" i="15"/>
  <c r="AE62" i="15"/>
  <c r="AH61" i="15"/>
  <c r="BU55" i="2" s="1"/>
  <c r="AG61" i="15"/>
  <c r="AF61" i="15"/>
  <c r="AE61" i="15"/>
  <c r="AH60" i="15"/>
  <c r="BV54" i="2" s="1"/>
  <c r="AG60" i="15"/>
  <c r="AF60" i="15"/>
  <c r="AE60" i="15"/>
  <c r="AH59" i="15"/>
  <c r="AG59" i="15"/>
  <c r="AF59" i="15"/>
  <c r="AE59" i="15"/>
  <c r="AH58" i="15"/>
  <c r="AG58" i="15"/>
  <c r="AF58" i="15"/>
  <c r="AE58" i="15"/>
  <c r="AH57" i="15"/>
  <c r="BT54" i="2" s="1"/>
  <c r="AG57" i="15"/>
  <c r="AF57" i="15"/>
  <c r="AE57" i="15"/>
  <c r="AH56" i="15"/>
  <c r="BU65" i="2" s="1"/>
  <c r="AG56" i="15"/>
  <c r="AF56" i="15"/>
  <c r="AE56" i="15"/>
  <c r="AH55" i="15"/>
  <c r="BT65" i="2" s="1"/>
  <c r="AG55" i="15"/>
  <c r="AF55" i="15"/>
  <c r="AE55" i="15"/>
  <c r="AH54" i="15"/>
  <c r="BU17" i="2" s="1"/>
  <c r="AG54" i="15"/>
  <c r="AF54" i="15"/>
  <c r="AE54" i="15"/>
  <c r="AH53" i="15"/>
  <c r="BS17" i="2" s="1"/>
  <c r="AG53" i="15"/>
  <c r="AF53" i="15"/>
  <c r="AE53" i="15"/>
  <c r="AH52" i="15"/>
  <c r="AG52" i="15"/>
  <c r="AF52" i="15"/>
  <c r="AE52" i="15"/>
  <c r="AH51" i="15"/>
  <c r="AG51" i="15"/>
  <c r="AF51" i="15"/>
  <c r="AE51" i="15"/>
  <c r="AH50" i="15"/>
  <c r="BV17" i="2" s="1"/>
  <c r="AG50" i="15"/>
  <c r="AF50" i="15"/>
  <c r="AE50" i="15"/>
  <c r="AH49" i="15"/>
  <c r="AG49" i="15"/>
  <c r="AF49" i="15"/>
  <c r="AE49" i="15"/>
  <c r="AH48" i="15"/>
  <c r="BT18" i="2" s="1"/>
  <c r="AG48" i="15"/>
  <c r="AF48" i="15"/>
  <c r="AE48" i="15"/>
  <c r="AH47" i="15"/>
  <c r="BV18" i="2" s="1"/>
  <c r="AG47" i="15"/>
  <c r="AF47" i="15"/>
  <c r="AE47" i="15"/>
  <c r="AH46" i="15"/>
  <c r="BV19" i="2" s="1"/>
  <c r="BW19" i="2" s="1"/>
  <c r="BY19" i="2" s="1"/>
  <c r="AG46" i="15"/>
  <c r="AF46" i="15"/>
  <c r="AE46" i="15"/>
  <c r="AH45" i="15"/>
  <c r="BX4" i="2" s="1"/>
  <c r="AG45" i="15"/>
  <c r="AF45" i="15"/>
  <c r="AE45" i="15"/>
  <c r="AH44" i="15"/>
  <c r="AG44" i="15"/>
  <c r="AF44" i="15"/>
  <c r="AE44" i="15"/>
  <c r="AH43" i="15"/>
  <c r="AG43" i="15"/>
  <c r="AF43" i="15"/>
  <c r="AE43" i="15"/>
  <c r="AH42" i="15"/>
  <c r="BT4" i="2" s="1"/>
  <c r="AG42" i="15"/>
  <c r="AF42" i="15"/>
  <c r="AE42" i="15"/>
  <c r="AH41" i="15"/>
  <c r="AG41" i="15"/>
  <c r="AF41" i="15"/>
  <c r="AE41" i="15"/>
  <c r="AH40" i="15"/>
  <c r="AG40" i="15"/>
  <c r="AF40" i="15"/>
  <c r="AE40" i="15"/>
  <c r="AH39" i="15"/>
  <c r="AG39" i="15"/>
  <c r="AF39" i="15"/>
  <c r="AE39" i="15"/>
  <c r="AH38" i="15"/>
  <c r="BU5" i="2" s="1"/>
  <c r="AG38" i="15"/>
  <c r="AF38" i="15"/>
  <c r="AE38" i="15"/>
  <c r="AH37" i="15"/>
  <c r="AG37" i="15"/>
  <c r="AF37" i="15"/>
  <c r="AE37" i="15"/>
  <c r="AH36" i="15"/>
  <c r="AG36" i="15"/>
  <c r="AF36" i="15"/>
  <c r="AE36" i="15"/>
  <c r="AH35" i="15"/>
  <c r="AG35" i="15"/>
  <c r="AF35" i="15"/>
  <c r="AE35" i="15"/>
  <c r="AH34" i="15"/>
  <c r="BU3" i="2" s="1"/>
  <c r="AG34" i="15"/>
  <c r="AF34" i="15"/>
  <c r="AE34" i="15"/>
  <c r="AH33" i="15"/>
  <c r="AG33" i="15"/>
  <c r="AF33" i="15"/>
  <c r="AE33" i="15"/>
  <c r="AH32" i="15"/>
  <c r="AG32" i="15"/>
  <c r="AF32" i="15"/>
  <c r="AE32" i="15"/>
  <c r="AH31" i="15"/>
  <c r="AG31" i="15"/>
  <c r="AF31" i="15"/>
  <c r="AE31" i="15"/>
  <c r="AH30" i="15"/>
  <c r="BS3" i="2" s="1"/>
  <c r="AG30" i="15"/>
  <c r="AF30" i="15"/>
  <c r="AE30" i="15"/>
  <c r="AH29" i="15"/>
  <c r="BX8" i="2" s="1"/>
  <c r="AG29" i="15"/>
  <c r="AF29" i="15"/>
  <c r="AE29" i="15"/>
  <c r="AH28" i="15"/>
  <c r="AG28" i="15"/>
  <c r="AF28" i="15"/>
  <c r="AE28" i="15"/>
  <c r="AH27" i="15"/>
  <c r="BT8" i="2" s="1"/>
  <c r="AG27" i="15"/>
  <c r="AF27" i="15"/>
  <c r="AE27" i="15"/>
  <c r="AH26" i="15"/>
  <c r="AG26" i="15"/>
  <c r="AF26" i="15"/>
  <c r="AE26" i="15"/>
  <c r="AH25" i="15"/>
  <c r="AG25" i="15"/>
  <c r="AF25" i="15"/>
  <c r="AE25" i="15"/>
  <c r="AH24" i="15"/>
  <c r="BT10" i="2" s="1"/>
  <c r="BW10" i="2" s="1"/>
  <c r="BY10" i="2" s="1"/>
  <c r="AG24" i="15"/>
  <c r="AF24" i="15"/>
  <c r="AE24" i="15"/>
  <c r="AH23" i="15"/>
  <c r="BV16" i="2" s="1"/>
  <c r="BW16" i="2" s="1"/>
  <c r="BY16" i="2" s="1"/>
  <c r="AG23" i="15"/>
  <c r="AF23" i="15"/>
  <c r="AE23" i="15"/>
  <c r="AH22" i="15"/>
  <c r="AG22" i="15"/>
  <c r="AF22" i="15"/>
  <c r="AE22" i="15"/>
  <c r="AH21" i="15"/>
  <c r="AG21" i="15"/>
  <c r="AF21" i="15"/>
  <c r="AE21" i="15"/>
  <c r="AH20" i="15"/>
  <c r="AG20" i="15"/>
  <c r="AF20" i="15"/>
  <c r="AE20" i="15"/>
  <c r="AH19" i="15"/>
  <c r="AG19" i="15"/>
  <c r="AF19" i="15"/>
  <c r="AE19" i="15"/>
  <c r="AH18" i="15"/>
  <c r="AG18" i="15"/>
  <c r="AF18" i="15"/>
  <c r="AE18" i="15"/>
  <c r="AH17" i="15"/>
  <c r="BT7" i="2" s="1"/>
  <c r="AG17" i="15"/>
  <c r="AF17" i="15"/>
  <c r="AE17" i="15"/>
  <c r="AH16" i="15"/>
  <c r="BS7" i="2" s="1"/>
  <c r="AG16" i="15"/>
  <c r="AF16" i="15"/>
  <c r="AE16" i="15"/>
  <c r="AH15" i="15"/>
  <c r="BU13" i="2" s="1"/>
  <c r="BW13" i="2" s="1"/>
  <c r="BY13" i="2" s="1"/>
  <c r="AG15" i="15"/>
  <c r="AF15" i="15"/>
  <c r="AE15" i="15"/>
  <c r="AH14" i="15"/>
  <c r="BV14" i="2" s="1"/>
  <c r="BW14" i="2" s="1"/>
  <c r="BY14" i="2" s="1"/>
  <c r="AG14" i="15"/>
  <c r="AF14" i="15"/>
  <c r="AE14" i="15"/>
  <c r="AH13" i="15"/>
  <c r="BV9" i="2" s="1"/>
  <c r="AG13" i="15"/>
  <c r="AF13" i="15"/>
  <c r="AE13" i="15"/>
  <c r="AH12" i="15"/>
  <c r="BU9" i="2" s="1"/>
  <c r="AG12" i="15"/>
  <c r="AF12" i="15"/>
  <c r="AE12" i="15"/>
  <c r="AH11" i="15"/>
  <c r="BV15" i="2" s="1"/>
  <c r="BW15" i="2" s="1"/>
  <c r="BY15" i="2" s="1"/>
  <c r="AG11" i="15"/>
  <c r="AF11" i="15"/>
  <c r="AE11" i="15"/>
  <c r="BU51" i="2" l="1"/>
  <c r="BV70" i="2"/>
  <c r="BW70" i="2" s="1"/>
  <c r="BY70" i="2" s="1"/>
  <c r="BD10" i="16"/>
  <c r="BV4" i="2"/>
  <c r="BW4" i="2" s="1"/>
  <c r="BY4" i="2" s="1"/>
  <c r="BV74" i="2"/>
  <c r="BW74" i="2" s="1"/>
  <c r="BY74" i="2" s="1"/>
  <c r="BT52" i="2"/>
  <c r="BS46" i="2"/>
  <c r="BU38" i="2"/>
  <c r="BU132" i="2"/>
  <c r="BT148" i="2"/>
  <c r="BW148" i="2" s="1"/>
  <c r="BY148" i="2" s="1"/>
  <c r="BW59" i="2"/>
  <c r="BY59" i="2" s="1"/>
  <c r="BU54" i="2"/>
  <c r="BW54" i="2" s="1"/>
  <c r="BY54" i="2" s="1"/>
  <c r="BT49" i="2"/>
  <c r="BU50" i="2"/>
  <c r="BV73" i="2"/>
  <c r="BW73" i="2" s="1"/>
  <c r="BY73" i="2" s="1"/>
  <c r="BV68" i="2"/>
  <c r="BW68" i="2" s="1"/>
  <c r="BY68" i="2" s="1"/>
  <c r="BU41" i="2"/>
  <c r="BJ37" i="2"/>
  <c r="BV5" i="2"/>
  <c r="BW7" i="2"/>
  <c r="BY7" i="2" s="1"/>
  <c r="BT3" i="2"/>
  <c r="BW55" i="2"/>
  <c r="BY55" i="2" s="1"/>
  <c r="BV53" i="2"/>
  <c r="BT56" i="2"/>
  <c r="BV134" i="2"/>
  <c r="BW134" i="2" s="1"/>
  <c r="BY134" i="2" s="1"/>
  <c r="AF325" i="15"/>
  <c r="AF327" i="15" s="1"/>
  <c r="BT51" i="2"/>
  <c r="BT47" i="2"/>
  <c r="BU8" i="2"/>
  <c r="BW65" i="2"/>
  <c r="BY65" i="2" s="1"/>
  <c r="BT57" i="2"/>
  <c r="BW57" i="2" s="1"/>
  <c r="BY57" i="2" s="1"/>
  <c r="BV69" i="2"/>
  <c r="BW69" i="2" s="1"/>
  <c r="BY69" i="2" s="1"/>
  <c r="BU43" i="2"/>
  <c r="BW43" i="2" s="1"/>
  <c r="BY43" i="2" s="1"/>
  <c r="BY75" i="2"/>
  <c r="BT145" i="2"/>
  <c r="BW145" i="2" s="1"/>
  <c r="BY145" i="2" s="1"/>
  <c r="BL83" i="2"/>
  <c r="BJ80" i="2"/>
  <c r="BJ132" i="2"/>
  <c r="BJ128" i="2"/>
  <c r="BD26" i="16"/>
  <c r="BZ119" i="2" s="1"/>
  <c r="BD38" i="16"/>
  <c r="BZ112" i="2" s="1"/>
  <c r="BW60" i="2"/>
  <c r="BY60" i="2" s="1"/>
  <c r="BW38" i="2"/>
  <c r="BY38" i="2" s="1"/>
  <c r="BW44" i="2"/>
  <c r="BY44" i="2" s="1"/>
  <c r="BW127" i="2"/>
  <c r="BY127" i="2" s="1"/>
  <c r="BW64" i="2"/>
  <c r="BY64" i="2" s="1"/>
  <c r="BS80" i="2"/>
  <c r="BW80" i="2" s="1"/>
  <c r="BY80" i="2" s="1"/>
  <c r="BW128" i="2"/>
  <c r="BY128" i="2" s="1"/>
  <c r="BW9" i="2"/>
  <c r="BY9" i="2" s="1"/>
  <c r="BW49" i="2"/>
  <c r="BY49" i="2" s="1"/>
  <c r="BW5" i="2"/>
  <c r="BY5" i="2" s="1"/>
  <c r="BW47" i="2"/>
  <c r="BY47" i="2" s="1"/>
  <c r="BW62" i="2"/>
  <c r="BY62" i="2" s="1"/>
  <c r="BW146" i="2"/>
  <c r="BY146" i="2" s="1"/>
  <c r="BW149" i="2"/>
  <c r="BY149" i="2" s="1"/>
  <c r="AG325" i="15"/>
  <c r="AG327" i="15" s="1"/>
  <c r="BJ31" i="2"/>
  <c r="BD13" i="16"/>
  <c r="BZ31" i="2" s="1"/>
  <c r="BJ110" i="2"/>
  <c r="BD22" i="16"/>
  <c r="BZ110" i="2" s="1"/>
  <c r="BN109" i="2"/>
  <c r="BD42" i="16"/>
  <c r="BZ109" i="2" s="1"/>
  <c r="BK101" i="2"/>
  <c r="BD43" i="16"/>
  <c r="BZ101" i="2" s="1"/>
  <c r="BJ89" i="2"/>
  <c r="BD47" i="16"/>
  <c r="BZ89" i="2" s="1"/>
  <c r="BJ143" i="2"/>
  <c r="BM143" i="2" s="1"/>
  <c r="BO143" i="2" s="1"/>
  <c r="BD56" i="16"/>
  <c r="BZ143" i="2" s="1"/>
  <c r="BN21" i="2"/>
  <c r="BD60" i="16"/>
  <c r="BZ21" i="2" s="1"/>
  <c r="BJ32" i="2"/>
  <c r="BD61" i="16"/>
  <c r="BZ32" i="2" s="1"/>
  <c r="BJ119" i="2"/>
  <c r="BN112" i="2"/>
  <c r="BJ91" i="2"/>
  <c r="BL22" i="2"/>
  <c r="BD18" i="16"/>
  <c r="BZ22" i="2" s="1"/>
  <c r="BJ103" i="2"/>
  <c r="BD27" i="16"/>
  <c r="BZ103" i="2" s="1"/>
  <c r="BJ99" i="2"/>
  <c r="BD39" i="16"/>
  <c r="BZ99" i="2" s="1"/>
  <c r="BK113" i="2"/>
  <c r="BD44" i="16"/>
  <c r="BZ113" i="2" s="1"/>
  <c r="BN122" i="2"/>
  <c r="BD48" i="16"/>
  <c r="BZ122" i="2" s="1"/>
  <c r="BJ92" i="2"/>
  <c r="BM92" i="2" s="1"/>
  <c r="BD49" i="16"/>
  <c r="BZ92" i="2" s="1"/>
  <c r="BL139" i="2"/>
  <c r="BD57" i="16"/>
  <c r="BZ139" i="2" s="1"/>
  <c r="BJ125" i="2"/>
  <c r="BD62" i="16"/>
  <c r="BZ125" i="2" s="1"/>
  <c r="BJ27" i="2"/>
  <c r="BD11" i="16"/>
  <c r="BZ27" i="2" s="1"/>
  <c r="BK30" i="2"/>
  <c r="BD15" i="16"/>
  <c r="BZ30" i="2" s="1"/>
  <c r="BD19" i="16"/>
  <c r="BZ34" i="2" s="1"/>
  <c r="BJ124" i="2"/>
  <c r="BD24" i="16"/>
  <c r="BZ124" i="2" s="1"/>
  <c r="BJ98" i="2"/>
  <c r="BD28" i="16"/>
  <c r="BZ98" i="2" s="1"/>
  <c r="BL96" i="2"/>
  <c r="BD32" i="16"/>
  <c r="BZ96" i="2" s="1"/>
  <c r="BK120" i="2"/>
  <c r="BD36" i="16"/>
  <c r="BZ120" i="2" s="1"/>
  <c r="BN117" i="2"/>
  <c r="BD40" i="16"/>
  <c r="BZ117" i="2" s="1"/>
  <c r="BJ88" i="2"/>
  <c r="BD45" i="16"/>
  <c r="BZ88" i="2" s="1"/>
  <c r="BJ94" i="2"/>
  <c r="BD50" i="16"/>
  <c r="BZ94" i="2" s="1"/>
  <c r="BJ142" i="2"/>
  <c r="BM142" i="2" s="1"/>
  <c r="BO142" i="2" s="1"/>
  <c r="BD54" i="16"/>
  <c r="BZ142" i="2" s="1"/>
  <c r="BJ140" i="2"/>
  <c r="BD58" i="16"/>
  <c r="BZ140" i="2" s="1"/>
  <c r="BJ33" i="2"/>
  <c r="BM33" i="2" s="1"/>
  <c r="BD63" i="16"/>
  <c r="BZ33" i="2" s="1"/>
  <c r="BJ115" i="2"/>
  <c r="BJ25" i="2"/>
  <c r="BD14" i="16"/>
  <c r="BZ25" i="2" s="1"/>
  <c r="BJ105" i="2"/>
  <c r="BD23" i="16"/>
  <c r="BZ105" i="2" s="1"/>
  <c r="BK107" i="2"/>
  <c r="BM107" i="2" s="1"/>
  <c r="BD31" i="16"/>
  <c r="BZ107" i="2" s="1"/>
  <c r="BJ118" i="2"/>
  <c r="BD35" i="16"/>
  <c r="BZ118" i="2" s="1"/>
  <c r="BK93" i="2"/>
  <c r="BD53" i="16"/>
  <c r="BZ93" i="2" s="1"/>
  <c r="BW132" i="2"/>
  <c r="BY132" i="2" s="1"/>
  <c r="BW131" i="2"/>
  <c r="BY131" i="2" s="1"/>
  <c r="BD12" i="16"/>
  <c r="BZ26" i="2" s="1"/>
  <c r="BJ23" i="2"/>
  <c r="BD16" i="16"/>
  <c r="BZ23" i="2" s="1"/>
  <c r="BJ35" i="2"/>
  <c r="BD20" i="16"/>
  <c r="BZ35" i="2" s="1"/>
  <c r="BD21" i="16"/>
  <c r="BZ123" i="2" s="1"/>
  <c r="BN114" i="2"/>
  <c r="BD25" i="16"/>
  <c r="BZ114" i="2" s="1"/>
  <c r="BN97" i="2"/>
  <c r="BD29" i="16"/>
  <c r="BZ97" i="2" s="1"/>
  <c r="BD33" i="16"/>
  <c r="BZ116" i="2" s="1"/>
  <c r="BK108" i="2"/>
  <c r="BD37" i="16"/>
  <c r="BZ108" i="2" s="1"/>
  <c r="BJ102" i="2"/>
  <c r="BD41" i="16"/>
  <c r="BZ102" i="2" s="1"/>
  <c r="BJ87" i="2"/>
  <c r="BD46" i="16"/>
  <c r="BZ87" i="2" s="1"/>
  <c r="BK95" i="2"/>
  <c r="BM95" i="2" s="1"/>
  <c r="BO95" i="2" s="1"/>
  <c r="BD51" i="16"/>
  <c r="BZ95" i="2" s="1"/>
  <c r="BJ141" i="2"/>
  <c r="BD55" i="16"/>
  <c r="BZ141" i="2" s="1"/>
  <c r="BJ150" i="2"/>
  <c r="BD59" i="16"/>
  <c r="BZ150" i="2" s="1"/>
  <c r="BJ90" i="2"/>
  <c r="BD64" i="16"/>
  <c r="BZ90" i="2" s="1"/>
  <c r="BK20" i="2"/>
  <c r="BJ26" i="2"/>
  <c r="BN104" i="2"/>
  <c r="BW45" i="2"/>
  <c r="BY45" i="2" s="1"/>
  <c r="BW56" i="2"/>
  <c r="BY56" i="2" s="1"/>
  <c r="BW72" i="2"/>
  <c r="BY72" i="2" s="1"/>
  <c r="AE325" i="15"/>
  <c r="AE327" i="15" s="1"/>
  <c r="AI11" i="15"/>
  <c r="BZ15" i="2" s="1"/>
  <c r="BL15" i="2"/>
  <c r="BM15" i="2" s="1"/>
  <c r="BO15" i="2" s="1"/>
  <c r="AI12" i="15"/>
  <c r="BK9" i="2"/>
  <c r="AI13" i="15"/>
  <c r="BL9" i="2"/>
  <c r="AI14" i="15"/>
  <c r="BZ14" i="2" s="1"/>
  <c r="AI15" i="15"/>
  <c r="BZ13" i="2" s="1"/>
  <c r="BK13" i="2"/>
  <c r="BM13" i="2" s="1"/>
  <c r="BO13" i="2" s="1"/>
  <c r="AI16" i="15"/>
  <c r="BI7" i="2"/>
  <c r="AI17" i="15"/>
  <c r="BJ7" i="2"/>
  <c r="AI18" i="15"/>
  <c r="AI19" i="15"/>
  <c r="AI20" i="15"/>
  <c r="AI21" i="15"/>
  <c r="AI22" i="15"/>
  <c r="AI23" i="15"/>
  <c r="BZ16" i="2" s="1"/>
  <c r="BL16" i="2"/>
  <c r="BM16" i="2" s="1"/>
  <c r="BO16" i="2" s="1"/>
  <c r="AI24" i="15"/>
  <c r="BZ10" i="2" s="1"/>
  <c r="BJ10" i="2"/>
  <c r="BM10" i="2" s="1"/>
  <c r="BO10" i="2" s="1"/>
  <c r="AI25" i="15"/>
  <c r="BK8" i="2"/>
  <c r="AI26" i="15"/>
  <c r="AI27" i="15"/>
  <c r="BJ8" i="2"/>
  <c r="AI28" i="15"/>
  <c r="AI29" i="15"/>
  <c r="BN8" i="2"/>
  <c r="AI30" i="15"/>
  <c r="BI3" i="2"/>
  <c r="AI31" i="15"/>
  <c r="BJ3" i="2"/>
  <c r="AI32" i="15"/>
  <c r="AI33" i="15"/>
  <c r="AI34" i="15"/>
  <c r="BK3" i="2"/>
  <c r="AI35" i="15"/>
  <c r="AI36" i="15"/>
  <c r="AI37" i="15"/>
  <c r="AI38" i="15"/>
  <c r="BK5" i="2"/>
  <c r="AI39" i="15"/>
  <c r="BL5" i="2"/>
  <c r="AI40" i="15"/>
  <c r="AI41" i="15"/>
  <c r="AI42" i="15"/>
  <c r="BJ4" i="2"/>
  <c r="BM4" i="2" s="1"/>
  <c r="AI43" i="15"/>
  <c r="BL4" i="2"/>
  <c r="AI44" i="15"/>
  <c r="AI45" i="15"/>
  <c r="BN4" i="2"/>
  <c r="AI46" i="15"/>
  <c r="BZ19" i="2" s="1"/>
  <c r="AI47" i="15"/>
  <c r="BJ18" i="2"/>
  <c r="AI48" i="15"/>
  <c r="BK18" i="2"/>
  <c r="AI49" i="15"/>
  <c r="AI50" i="15"/>
  <c r="BL17" i="2"/>
  <c r="AI51" i="15"/>
  <c r="AI52" i="15"/>
  <c r="AI53" i="15"/>
  <c r="BI17" i="2"/>
  <c r="AI54" i="15"/>
  <c r="BK17" i="2"/>
  <c r="AI55" i="15"/>
  <c r="BJ65" i="2"/>
  <c r="AI56" i="15"/>
  <c r="BK65" i="2"/>
  <c r="AI57" i="15"/>
  <c r="BJ54" i="2"/>
  <c r="AI58" i="15"/>
  <c r="BK54" i="2"/>
  <c r="AI59" i="15"/>
  <c r="AI60" i="15"/>
  <c r="BL54" i="2"/>
  <c r="AI61" i="15"/>
  <c r="BK55" i="2"/>
  <c r="AI62" i="15"/>
  <c r="BL55" i="2"/>
  <c r="AI63" i="15"/>
  <c r="CA71" i="2"/>
  <c r="BL71" i="2"/>
  <c r="BM71" i="2" s="1"/>
  <c r="BO71" i="2" s="1"/>
  <c r="BJ17" i="2"/>
  <c r="BW48" i="2"/>
  <c r="BY48" i="2" s="1"/>
  <c r="BW52" i="2"/>
  <c r="BY52" i="2" s="1"/>
  <c r="BW53" i="2"/>
  <c r="BY53" i="2" s="1"/>
  <c r="AI67" i="15"/>
  <c r="BJ57" i="2"/>
  <c r="AI68" i="15"/>
  <c r="AI69" i="15"/>
  <c r="BK57" i="2"/>
  <c r="AI70" i="15"/>
  <c r="BJ49" i="2"/>
  <c r="AI71" i="15"/>
  <c r="AI72" i="15"/>
  <c r="AI73" i="15"/>
  <c r="AI74" i="15"/>
  <c r="BK49" i="2"/>
  <c r="AI75" i="15"/>
  <c r="AI76" i="15"/>
  <c r="BI49" i="2"/>
  <c r="AI77" i="15"/>
  <c r="BL79" i="2"/>
  <c r="AI78" i="15"/>
  <c r="AI79" i="15"/>
  <c r="BL69" i="2"/>
  <c r="BM69" i="2" s="1"/>
  <c r="BO69" i="2" s="1"/>
  <c r="AI80" i="15"/>
  <c r="AI81" i="15"/>
  <c r="AI82" i="15"/>
  <c r="AI83" i="15"/>
  <c r="AI84" i="15"/>
  <c r="AI85" i="15"/>
  <c r="BK50" i="2"/>
  <c r="AI86" i="15"/>
  <c r="BJ50" i="2"/>
  <c r="AI87" i="15"/>
  <c r="AI88" i="15"/>
  <c r="AI89" i="15"/>
  <c r="AI90" i="15"/>
  <c r="AI91" i="15"/>
  <c r="BL74" i="2"/>
  <c r="BM74" i="2" s="1"/>
  <c r="BO74" i="2" s="1"/>
  <c r="AI92" i="15"/>
  <c r="AI93" i="15"/>
  <c r="BK51" i="2"/>
  <c r="AI94" i="15"/>
  <c r="AI95" i="15"/>
  <c r="AI96" i="15"/>
  <c r="BJ51" i="2"/>
  <c r="AI97" i="15"/>
  <c r="AI98" i="15"/>
  <c r="AI99" i="15"/>
  <c r="BL70" i="2"/>
  <c r="BM70" i="2" s="1"/>
  <c r="BO70" i="2" s="1"/>
  <c r="AI100" i="15"/>
  <c r="AI101" i="15"/>
  <c r="AI102" i="15"/>
  <c r="AI103" i="15"/>
  <c r="AI104" i="15"/>
  <c r="BJ64" i="2"/>
  <c r="AI105" i="15"/>
  <c r="BL64" i="2"/>
  <c r="AI106" i="15"/>
  <c r="BL73" i="2"/>
  <c r="BM73" i="2" s="1"/>
  <c r="BO73" i="2" s="1"/>
  <c r="AI107" i="15"/>
  <c r="AI108" i="15"/>
  <c r="BJ47" i="2"/>
  <c r="AI109" i="15"/>
  <c r="AI110" i="15"/>
  <c r="AI111" i="15"/>
  <c r="AI112" i="15"/>
  <c r="AI113" i="15"/>
  <c r="BK47" i="2"/>
  <c r="BL19" i="2"/>
  <c r="BM19" i="2" s="1"/>
  <c r="BO19" i="2" s="1"/>
  <c r="BL14" i="2"/>
  <c r="BM14" i="2" s="1"/>
  <c r="BO14" i="2" s="1"/>
  <c r="BW8" i="2"/>
  <c r="BY8" i="2" s="1"/>
  <c r="BW18" i="2"/>
  <c r="BY18" i="2" s="1"/>
  <c r="BT17" i="2"/>
  <c r="BW17" i="2" s="1"/>
  <c r="BY17" i="2" s="1"/>
  <c r="BW50" i="2"/>
  <c r="BY50" i="2" s="1"/>
  <c r="BW51" i="2"/>
  <c r="BY51" i="2" s="1"/>
  <c r="BW46" i="2"/>
  <c r="BY46" i="2" s="1"/>
  <c r="AI114" i="15"/>
  <c r="AI115" i="15"/>
  <c r="AI116" i="15"/>
  <c r="BL47" i="2"/>
  <c r="AI117" i="15"/>
  <c r="AI118" i="15"/>
  <c r="AI119" i="15"/>
  <c r="BJ48" i="2"/>
  <c r="AI120" i="15"/>
  <c r="AI121" i="15"/>
  <c r="AI122" i="15"/>
  <c r="AI123" i="15"/>
  <c r="BK48" i="2"/>
  <c r="AI124" i="15"/>
  <c r="AI125" i="15"/>
  <c r="AI126" i="15"/>
  <c r="AI127" i="15"/>
  <c r="BJ52" i="2"/>
  <c r="AI128" i="15"/>
  <c r="AI129" i="15"/>
  <c r="AI130" i="15"/>
  <c r="AI131" i="15"/>
  <c r="AI132" i="15"/>
  <c r="BL72" i="2"/>
  <c r="BM72" i="2" s="1"/>
  <c r="BO72" i="2" s="1"/>
  <c r="AI133" i="15"/>
  <c r="AI134" i="15"/>
  <c r="BI44" i="2"/>
  <c r="AI135" i="15"/>
  <c r="AI136" i="15"/>
  <c r="AI137" i="15"/>
  <c r="AI138" i="15"/>
  <c r="AI139" i="15"/>
  <c r="AI140" i="15"/>
  <c r="AI141" i="15"/>
  <c r="AI142" i="15"/>
  <c r="AI143" i="15"/>
  <c r="AI144" i="15"/>
  <c r="AI145" i="15"/>
  <c r="AI146" i="15"/>
  <c r="AI147" i="15"/>
  <c r="AI148" i="15"/>
  <c r="AI149" i="15"/>
  <c r="BJ44" i="2"/>
  <c r="AI150" i="15"/>
  <c r="AI151" i="15"/>
  <c r="AI152" i="15"/>
  <c r="AI153" i="15"/>
  <c r="AI154" i="15"/>
  <c r="AI155" i="15"/>
  <c r="BZ77" i="2" s="1"/>
  <c r="BL77" i="2"/>
  <c r="BM77" i="2" s="1"/>
  <c r="BO77" i="2" s="1"/>
  <c r="AI156" i="15"/>
  <c r="BZ66" i="2" s="1"/>
  <c r="BJ66" i="2"/>
  <c r="BM66" i="2" s="1"/>
  <c r="BO66" i="2" s="1"/>
  <c r="AI157" i="15"/>
  <c r="BZ78" i="2" s="1"/>
  <c r="BL78" i="2"/>
  <c r="BM78" i="2" s="1"/>
  <c r="BO78" i="2" s="1"/>
  <c r="AI158" i="15"/>
  <c r="BZ58" i="2" s="1"/>
  <c r="BJ58" i="2"/>
  <c r="BM58" i="2" s="1"/>
  <c r="BO58" i="2" s="1"/>
  <c r="AI159" i="15"/>
  <c r="BI46" i="2"/>
  <c r="AI160" i="15"/>
  <c r="AI161" i="15"/>
  <c r="AI162" i="15"/>
  <c r="AI163" i="15"/>
  <c r="AI164" i="15"/>
  <c r="AI165" i="15"/>
  <c r="AI166" i="15"/>
  <c r="AI167" i="15"/>
  <c r="AI168" i="15"/>
  <c r="AI169" i="15"/>
  <c r="AI170" i="15"/>
  <c r="AI171" i="15"/>
  <c r="AI172" i="15"/>
  <c r="AI173" i="15"/>
  <c r="BZ67" i="2" s="1"/>
  <c r="BJ67" i="2"/>
  <c r="BM67" i="2" s="1"/>
  <c r="BO67" i="2" s="1"/>
  <c r="AI174" i="15"/>
  <c r="BI53" i="2"/>
  <c r="AI175" i="15"/>
  <c r="BL53" i="2"/>
  <c r="AI176" i="15"/>
  <c r="AI177" i="15"/>
  <c r="AI178" i="15"/>
  <c r="AI179" i="15"/>
  <c r="BI45" i="2"/>
  <c r="AI180" i="15"/>
  <c r="BJ45" i="2"/>
  <c r="AI181" i="15"/>
  <c r="AI182" i="15"/>
  <c r="AI183" i="15"/>
  <c r="AI184" i="15"/>
  <c r="AI185" i="15"/>
  <c r="AI186" i="15"/>
  <c r="AI187" i="15"/>
  <c r="AI188" i="15"/>
  <c r="AI189" i="15"/>
  <c r="AI190" i="15"/>
  <c r="AI191" i="15"/>
  <c r="AI192" i="15"/>
  <c r="AI193" i="15"/>
  <c r="AI194" i="15"/>
  <c r="AI195" i="15"/>
  <c r="AI196" i="15"/>
  <c r="AI197" i="15"/>
  <c r="AI198" i="15"/>
  <c r="AI199" i="15"/>
  <c r="BM81" i="2"/>
  <c r="BO81" i="2" s="1"/>
  <c r="BM56" i="2"/>
  <c r="BO56" i="2" s="1"/>
  <c r="BJ46" i="2"/>
  <c r="BW37" i="2"/>
  <c r="BY37" i="2" s="1"/>
  <c r="BW41" i="2"/>
  <c r="BY41" i="2" s="1"/>
  <c r="BM38" i="2"/>
  <c r="BO38" i="2" s="1"/>
  <c r="BJ61" i="2"/>
  <c r="BM61" i="2" s="1"/>
  <c r="BO61" i="2" s="1"/>
  <c r="BK52" i="2"/>
  <c r="BL48" i="2"/>
  <c r="BM145" i="2"/>
  <c r="BO145" i="2" s="1"/>
  <c r="BM85" i="2"/>
  <c r="BO85" i="2" s="1"/>
  <c r="BJ53" i="2"/>
  <c r="BM40" i="2"/>
  <c r="BO40" i="2" s="1"/>
  <c r="BM39" i="2"/>
  <c r="BO39" i="2" s="1"/>
  <c r="BM147" i="2"/>
  <c r="BO147" i="2" s="1"/>
  <c r="AI200" i="15"/>
  <c r="AI201" i="15"/>
  <c r="AI202" i="15"/>
  <c r="AI203" i="15"/>
  <c r="AI204" i="15"/>
  <c r="AI205" i="15"/>
  <c r="AI206" i="15"/>
  <c r="AI207" i="15"/>
  <c r="AI208" i="15"/>
  <c r="AI209" i="15"/>
  <c r="AI210" i="15"/>
  <c r="AI211" i="15"/>
  <c r="AI212" i="15"/>
  <c r="AI213" i="15"/>
  <c r="BZ76" i="2" s="1"/>
  <c r="AI214" i="15"/>
  <c r="AI215" i="15"/>
  <c r="AI216" i="15"/>
  <c r="AI217" i="15"/>
  <c r="AI218" i="15"/>
  <c r="AI219" i="15"/>
  <c r="AI220" i="15"/>
  <c r="AI221" i="15"/>
  <c r="AI222" i="15"/>
  <c r="AI223" i="15"/>
  <c r="BZ85" i="2" s="1"/>
  <c r="AI224" i="15"/>
  <c r="AI225" i="15"/>
  <c r="AI226" i="15"/>
  <c r="AI227" i="15"/>
  <c r="AI228" i="15"/>
  <c r="AI229" i="15"/>
  <c r="AI230" i="15"/>
  <c r="AI231" i="15"/>
  <c r="AI232" i="15"/>
  <c r="AI233" i="15"/>
  <c r="AI234" i="15"/>
  <c r="AI235" i="15"/>
  <c r="AI236" i="15"/>
  <c r="AI237" i="15"/>
  <c r="AI238" i="15"/>
  <c r="AI239" i="15"/>
  <c r="AI240" i="15"/>
  <c r="BZ40" i="2" s="1"/>
  <c r="AI241" i="15"/>
  <c r="BZ39" i="2" s="1"/>
  <c r="AI242" i="15"/>
  <c r="AI243" i="15"/>
  <c r="AI244" i="15"/>
  <c r="AI245" i="15"/>
  <c r="AI246" i="15"/>
  <c r="AI247" i="15"/>
  <c r="BZ42" i="2" s="1"/>
  <c r="AI248" i="15"/>
  <c r="BZ82" i="2" s="1"/>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BZ133" i="2" s="1"/>
  <c r="AI282" i="15"/>
  <c r="AI283" i="15"/>
  <c r="AI284" i="15"/>
  <c r="AI285" i="15"/>
  <c r="AI286" i="15"/>
  <c r="AI287" i="15"/>
  <c r="AI288" i="15"/>
  <c r="AI289" i="15"/>
  <c r="AI290" i="15"/>
  <c r="AI291" i="15"/>
  <c r="AI292" i="15"/>
  <c r="AI293" i="15"/>
  <c r="AI294" i="15"/>
  <c r="AI295" i="15"/>
  <c r="AI296" i="15"/>
  <c r="AI297" i="15"/>
  <c r="AI298" i="15"/>
  <c r="AI299" i="15"/>
  <c r="AI300" i="15"/>
  <c r="AI301" i="15"/>
  <c r="AI302" i="15"/>
  <c r="BZ136" i="2" s="1"/>
  <c r="AI303" i="15"/>
  <c r="AI304" i="15"/>
  <c r="AI305" i="15"/>
  <c r="AI306" i="15"/>
  <c r="BZ129" i="2" s="1"/>
  <c r="AI307" i="15"/>
  <c r="BZ130" i="2" s="1"/>
  <c r="AI308" i="15"/>
  <c r="AI309" i="15"/>
  <c r="AI310" i="15"/>
  <c r="AI311" i="15"/>
  <c r="AI312" i="15"/>
  <c r="AI313" i="15"/>
  <c r="AI314" i="15"/>
  <c r="AI315" i="15"/>
  <c r="AI316" i="15"/>
  <c r="AI317" i="15"/>
  <c r="AI318" i="15"/>
  <c r="AI319" i="15"/>
  <c r="AI320" i="15"/>
  <c r="AI321" i="15"/>
  <c r="BZ147" i="2" s="1"/>
  <c r="AI322" i="15"/>
  <c r="AI323" i="15"/>
  <c r="AI324" i="15"/>
  <c r="BI37" i="2"/>
  <c r="BM37" i="2" s="1"/>
  <c r="BO37" i="2" s="1"/>
  <c r="BL84" i="2"/>
  <c r="BM84" i="2" s="1"/>
  <c r="BO84" i="2" s="1"/>
  <c r="BJ82" i="2"/>
  <c r="BM82" i="2" s="1"/>
  <c r="BO82" i="2" s="1"/>
  <c r="BL76" i="2"/>
  <c r="BM76" i="2" s="1"/>
  <c r="BO76" i="2" s="1"/>
  <c r="BN75" i="2"/>
  <c r="BL68" i="2"/>
  <c r="BM68" i="2" s="1"/>
  <c r="BO68" i="2" s="1"/>
  <c r="BJ62" i="2"/>
  <c r="BM62" i="2" s="1"/>
  <c r="BO62" i="2" s="1"/>
  <c r="BL60" i="2"/>
  <c r="BM60" i="2" s="1"/>
  <c r="BO60" i="2" s="1"/>
  <c r="BJ43" i="2"/>
  <c r="BM43" i="2" s="1"/>
  <c r="BO43" i="2" s="1"/>
  <c r="BL41" i="2"/>
  <c r="BM41" i="2" s="1"/>
  <c r="BO41" i="2" s="1"/>
  <c r="BL127" i="2"/>
  <c r="BM127" i="2" s="1"/>
  <c r="BO127" i="2" s="1"/>
  <c r="BK128" i="2"/>
  <c r="BM128" i="2" s="1"/>
  <c r="BO128" i="2" s="1"/>
  <c r="BL136" i="2"/>
  <c r="BM136" i="2" s="1"/>
  <c r="BO136" i="2" s="1"/>
  <c r="BM133" i="2"/>
  <c r="BO133" i="2" s="1"/>
  <c r="BL132" i="2"/>
  <c r="BM132" i="2" s="1"/>
  <c r="BO132" i="2" s="1"/>
  <c r="BI131" i="2"/>
  <c r="BM131" i="2" s="1"/>
  <c r="BO131" i="2" s="1"/>
  <c r="BK129" i="2"/>
  <c r="BM129" i="2" s="1"/>
  <c r="BO129" i="2" s="1"/>
  <c r="BK146" i="2"/>
  <c r="BM146" i="2" s="1"/>
  <c r="BO146" i="2" s="1"/>
  <c r="BO33" i="2"/>
  <c r="BM21" i="2"/>
  <c r="BM31" i="2"/>
  <c r="BO31" i="2" s="1"/>
  <c r="BM139" i="2"/>
  <c r="BO139" i="2" s="1"/>
  <c r="BM150" i="2"/>
  <c r="BO150" i="2" s="1"/>
  <c r="BA65" i="16"/>
  <c r="BM24" i="2"/>
  <c r="BO24" i="2" s="1"/>
  <c r="BM23" i="2"/>
  <c r="BO23" i="2" s="1"/>
  <c r="AZ65" i="16"/>
  <c r="BB65" i="16"/>
  <c r="BC65" i="16"/>
  <c r="BL29" i="2"/>
  <c r="BM29" i="2" s="1"/>
  <c r="BO29" i="2" s="1"/>
  <c r="BM123" i="2"/>
  <c r="BM119" i="2"/>
  <c r="BO119" i="2" s="1"/>
  <c r="BM115" i="2"/>
  <c r="BO115" i="2" s="1"/>
  <c r="BM111" i="2"/>
  <c r="BO111" i="2" s="1"/>
  <c r="BM103" i="2"/>
  <c r="BO103" i="2" s="1"/>
  <c r="BM100" i="2"/>
  <c r="BM99" i="2"/>
  <c r="BO99" i="2" s="1"/>
  <c r="BM96" i="2"/>
  <c r="BO96" i="2" s="1"/>
  <c r="BM91" i="2"/>
  <c r="BO91" i="2" s="1"/>
  <c r="BM137" i="2"/>
  <c r="BO137" i="2" s="1"/>
  <c r="BM34" i="2"/>
  <c r="BO34" i="2" s="1"/>
  <c r="BM30" i="2"/>
  <c r="BO30" i="2" s="1"/>
  <c r="BM122" i="2"/>
  <c r="BO122" i="2" s="1"/>
  <c r="BM118" i="2"/>
  <c r="BO118" i="2" s="1"/>
  <c r="BM114" i="2"/>
  <c r="BO114" i="2" s="1"/>
  <c r="BM110" i="2"/>
  <c r="BO110" i="2" s="1"/>
  <c r="BM106" i="2"/>
  <c r="BO106" i="2" s="1"/>
  <c r="BM102" i="2"/>
  <c r="BO102" i="2" s="1"/>
  <c r="BM98" i="2"/>
  <c r="BO98" i="2" s="1"/>
  <c r="BM94" i="2"/>
  <c r="BO94" i="2" s="1"/>
  <c r="BM90" i="2"/>
  <c r="BO90" i="2" s="1"/>
  <c r="BM88" i="2"/>
  <c r="BO88" i="2" s="1"/>
  <c r="BM27" i="2"/>
  <c r="BO27" i="2" s="1"/>
  <c r="BM87" i="2"/>
  <c r="BO87" i="2" s="1"/>
  <c r="BM141" i="2"/>
  <c r="BO141" i="2" s="1"/>
  <c r="BM138" i="2"/>
  <c r="BO138" i="2" s="1"/>
  <c r="BM32" i="2"/>
  <c r="BO32" i="2" s="1"/>
  <c r="BM26" i="2"/>
  <c r="BO26" i="2" s="1"/>
  <c r="BO21" i="2"/>
  <c r="BM125" i="2"/>
  <c r="BO125" i="2" s="1"/>
  <c r="BM124" i="2"/>
  <c r="BO124" i="2" s="1"/>
  <c r="BO123" i="2"/>
  <c r="BM121" i="2"/>
  <c r="BO121" i="2" s="1"/>
  <c r="BM120" i="2"/>
  <c r="BO120" i="2" s="1"/>
  <c r="BM117" i="2"/>
  <c r="BO117" i="2" s="1"/>
  <c r="BM116" i="2"/>
  <c r="BO116" i="2" s="1"/>
  <c r="BM113" i="2"/>
  <c r="BO113" i="2" s="1"/>
  <c r="BM112" i="2"/>
  <c r="BO112" i="2" s="1"/>
  <c r="BM109" i="2"/>
  <c r="BO109" i="2" s="1"/>
  <c r="BM108" i="2"/>
  <c r="BO108" i="2" s="1"/>
  <c r="BO107" i="2"/>
  <c r="BM105" i="2"/>
  <c r="BO105" i="2" s="1"/>
  <c r="BM104" i="2"/>
  <c r="BO104" i="2" s="1"/>
  <c r="BM101" i="2"/>
  <c r="BO101" i="2" s="1"/>
  <c r="BO100" i="2"/>
  <c r="BM97" i="2"/>
  <c r="BO97" i="2" s="1"/>
  <c r="BM93" i="2"/>
  <c r="BO93" i="2" s="1"/>
  <c r="BO92" i="2"/>
  <c r="BM89" i="2"/>
  <c r="BO89" i="2" s="1"/>
  <c r="BM140" i="2"/>
  <c r="BO140" i="2" s="1"/>
  <c r="BM35" i="2"/>
  <c r="BO35" i="2" s="1"/>
  <c r="BM28" i="2"/>
  <c r="BO28" i="2" s="1"/>
  <c r="BM25" i="2"/>
  <c r="BO25" i="2" s="1"/>
  <c r="BM22" i="2"/>
  <c r="BO22" i="2" s="1"/>
  <c r="BM134" i="2"/>
  <c r="BO134" i="2" s="1"/>
  <c r="BM130" i="2"/>
  <c r="BO130" i="2" s="1"/>
  <c r="BM12" i="2"/>
  <c r="BO12" i="2" s="1"/>
  <c r="BM6" i="2"/>
  <c r="BO6" i="2" s="1"/>
  <c r="BM149" i="2"/>
  <c r="BO149" i="2" s="1"/>
  <c r="BM11" i="2"/>
  <c r="BO11" i="2" s="1"/>
  <c r="BM83" i="2"/>
  <c r="BO83" i="2" s="1"/>
  <c r="BM80" i="2"/>
  <c r="BO80" i="2" s="1"/>
  <c r="BM79" i="2"/>
  <c r="BO79" i="2" s="1"/>
  <c r="BM75" i="2"/>
  <c r="BM63" i="2"/>
  <c r="BO63" i="2" s="1"/>
  <c r="BM59" i="2"/>
  <c r="BO59" i="2" s="1"/>
  <c r="BM42" i="2"/>
  <c r="BO42" i="2" s="1"/>
  <c r="BM135" i="2"/>
  <c r="BO135" i="2" s="1"/>
  <c r="BM148" i="2"/>
  <c r="BO148" i="2" s="1"/>
  <c r="AH325" i="15"/>
  <c r="AH327" i="15" s="1"/>
  <c r="BM51" i="2" l="1"/>
  <c r="BO51" i="2" s="1"/>
  <c r="BM47" i="2"/>
  <c r="BO47" i="2" s="1"/>
  <c r="BM64" i="2"/>
  <c r="BO64" i="2" s="1"/>
  <c r="BZ79" i="2"/>
  <c r="BM65" i="2"/>
  <c r="BO65" i="2" s="1"/>
  <c r="BM57" i="2"/>
  <c r="BO57" i="2" s="1"/>
  <c r="BM44" i="2"/>
  <c r="BO44" i="2" s="1"/>
  <c r="BM55" i="2"/>
  <c r="BO55" i="2" s="1"/>
  <c r="BM18" i="2"/>
  <c r="BO18" i="2" s="1"/>
  <c r="BM5" i="2"/>
  <c r="BO5" i="2" s="1"/>
  <c r="BM8" i="2"/>
  <c r="BO8" i="2" s="1"/>
  <c r="BM7" i="2"/>
  <c r="BO7" i="2" s="1"/>
  <c r="BZ148" i="2"/>
  <c r="BZ81" i="2"/>
  <c r="BZ63" i="2"/>
  <c r="BZ61" i="2"/>
  <c r="BZ149" i="2"/>
  <c r="BZ146" i="2"/>
  <c r="BZ131" i="2"/>
  <c r="BZ132" i="2"/>
  <c r="BZ83" i="2"/>
  <c r="BZ145" i="2"/>
  <c r="BZ134" i="2"/>
  <c r="BZ127" i="2"/>
  <c r="BZ75" i="2"/>
  <c r="BM54" i="2"/>
  <c r="BO54" i="2" s="1"/>
  <c r="BM17" i="2"/>
  <c r="BO17" i="2" s="1"/>
  <c r="BZ128" i="2"/>
  <c r="BM45" i="2"/>
  <c r="BO45" i="2" s="1"/>
  <c r="BM46" i="2"/>
  <c r="BO46" i="2" s="1"/>
  <c r="BZ73" i="2"/>
  <c r="BZ64" i="2"/>
  <c r="BZ60" i="2"/>
  <c r="BZ62" i="2"/>
  <c r="BM53" i="2"/>
  <c r="BO53" i="2" s="1"/>
  <c r="BZ37" i="2"/>
  <c r="BZ53" i="2"/>
  <c r="BZ44" i="2"/>
  <c r="BM52" i="2"/>
  <c r="BO52" i="2" s="1"/>
  <c r="BM50" i="2"/>
  <c r="BO50" i="2" s="1"/>
  <c r="BZ69" i="2"/>
  <c r="BM49" i="2"/>
  <c r="BO49" i="2" s="1"/>
  <c r="BO75" i="2"/>
  <c r="BZ59" i="2"/>
  <c r="BZ41" i="2"/>
  <c r="BZ56" i="2"/>
  <c r="BZ43" i="2"/>
  <c r="BZ68" i="2"/>
  <c r="BZ45" i="2"/>
  <c r="BZ46" i="2"/>
  <c r="BZ52" i="2"/>
  <c r="BZ47" i="2"/>
  <c r="BZ74" i="2"/>
  <c r="BZ50" i="2"/>
  <c r="BZ49" i="2"/>
  <c r="BZ54" i="2"/>
  <c r="BZ65" i="2"/>
  <c r="BZ7" i="2"/>
  <c r="BZ38" i="2"/>
  <c r="BM48" i="2"/>
  <c r="BO48" i="2" s="1"/>
  <c r="BZ70" i="2"/>
  <c r="BZ51" i="2"/>
  <c r="BZ57" i="2"/>
  <c r="BZ55" i="2"/>
  <c r="BZ17" i="2"/>
  <c r="BZ18" i="2"/>
  <c r="BZ4" i="2"/>
  <c r="BM9" i="2"/>
  <c r="BO9" i="2" s="1"/>
  <c r="BZ5" i="2"/>
  <c r="BO4" i="2"/>
  <c r="BZ80" i="2"/>
  <c r="BZ84" i="2"/>
  <c r="BZ72" i="2"/>
  <c r="BZ48" i="2"/>
  <c r="BZ3" i="2"/>
  <c r="BZ8" i="2"/>
  <c r="BZ9" i="2"/>
  <c r="DS342" i="8"/>
  <c r="DS343" i="8"/>
  <c r="DS344" i="8"/>
  <c r="DS345" i="8"/>
  <c r="DS346" i="8"/>
  <c r="DS347" i="8"/>
  <c r="DS348" i="8"/>
  <c r="DR349" i="8"/>
  <c r="DS349" i="8"/>
  <c r="DS351" i="8"/>
  <c r="DS352" i="8"/>
  <c r="DS354" i="8"/>
  <c r="DS355" i="8"/>
  <c r="DS341" i="8"/>
  <c r="P58" i="3" l="1"/>
  <c r="E45" i="10" l="1"/>
  <c r="H45" i="10"/>
  <c r="K45" i="10"/>
  <c r="N45" i="10"/>
  <c r="E46" i="10"/>
  <c r="H46" i="10"/>
  <c r="K46" i="10"/>
  <c r="N46" i="10"/>
  <c r="E47" i="10"/>
  <c r="H47" i="10"/>
  <c r="K47" i="10"/>
  <c r="N47" i="10"/>
  <c r="C48" i="10"/>
  <c r="C50" i="10" s="1"/>
  <c r="D48" i="10"/>
  <c r="D50" i="10" s="1"/>
  <c r="H48" i="10"/>
  <c r="K48" i="10"/>
  <c r="N48" i="10"/>
  <c r="E49" i="10"/>
  <c r="H49" i="10"/>
  <c r="K49" i="10"/>
  <c r="N49" i="10"/>
  <c r="H50" i="10"/>
  <c r="K50" i="10"/>
  <c r="N50" i="10"/>
  <c r="E51" i="10"/>
  <c r="E48" i="10" l="1"/>
  <c r="E50" i="10" s="1"/>
  <c r="H46" i="13" l="1"/>
  <c r="D47" i="11"/>
  <c r="D49" i="11" s="1"/>
  <c r="E50" i="14"/>
  <c r="N49" i="14"/>
  <c r="K49" i="14"/>
  <c r="H49" i="14"/>
  <c r="N48" i="14"/>
  <c r="K48" i="14"/>
  <c r="H48" i="14"/>
  <c r="E48" i="14"/>
  <c r="N47" i="14"/>
  <c r="K47" i="14"/>
  <c r="H47" i="14"/>
  <c r="D47" i="14"/>
  <c r="D49" i="14" s="1"/>
  <c r="N46" i="14"/>
  <c r="K46" i="14"/>
  <c r="H46" i="14"/>
  <c r="E46" i="14"/>
  <c r="N45" i="14"/>
  <c r="K45" i="14"/>
  <c r="H45" i="14"/>
  <c r="E45" i="14"/>
  <c r="N44" i="14"/>
  <c r="K44" i="14"/>
  <c r="H44" i="14"/>
  <c r="E44" i="14"/>
  <c r="E50" i="13"/>
  <c r="N49" i="13"/>
  <c r="K49" i="13"/>
  <c r="H49" i="13"/>
  <c r="N48" i="13"/>
  <c r="K48" i="13"/>
  <c r="H48" i="13"/>
  <c r="E48" i="13"/>
  <c r="N47" i="13"/>
  <c r="K47" i="13"/>
  <c r="H47" i="13"/>
  <c r="D47" i="13"/>
  <c r="D49" i="13" s="1"/>
  <c r="N46" i="13"/>
  <c r="K46" i="13"/>
  <c r="E46" i="13"/>
  <c r="N45" i="13"/>
  <c r="K45" i="13"/>
  <c r="H45" i="13"/>
  <c r="E45" i="13"/>
  <c r="N44" i="13"/>
  <c r="K44" i="13"/>
  <c r="H44" i="13"/>
  <c r="E44" i="13"/>
  <c r="E50" i="12"/>
  <c r="N49" i="12"/>
  <c r="K49" i="12"/>
  <c r="H49" i="12"/>
  <c r="N48" i="12"/>
  <c r="K48" i="12"/>
  <c r="H48" i="12"/>
  <c r="E48" i="12"/>
  <c r="N47" i="12"/>
  <c r="K47" i="12"/>
  <c r="H47" i="12"/>
  <c r="D47" i="12"/>
  <c r="D49" i="12" s="1"/>
  <c r="N46" i="12"/>
  <c r="K46" i="12"/>
  <c r="H46" i="12"/>
  <c r="E46" i="12"/>
  <c r="N45" i="12"/>
  <c r="K45" i="12"/>
  <c r="H45" i="12"/>
  <c r="E45" i="12"/>
  <c r="N44" i="12"/>
  <c r="K44" i="12"/>
  <c r="H44" i="12"/>
  <c r="E44" i="12"/>
  <c r="E50" i="11"/>
  <c r="N49" i="11"/>
  <c r="K49" i="11"/>
  <c r="H49" i="11"/>
  <c r="N48" i="11"/>
  <c r="K48" i="11"/>
  <c r="H48" i="11"/>
  <c r="E48" i="11"/>
  <c r="N47" i="11"/>
  <c r="K47" i="11"/>
  <c r="H47" i="11"/>
  <c r="C47" i="11"/>
  <c r="C49" i="11" s="1"/>
  <c r="N46" i="11"/>
  <c r="K46" i="11"/>
  <c r="H46" i="11"/>
  <c r="E46" i="11"/>
  <c r="N45" i="11"/>
  <c r="K45" i="11"/>
  <c r="H45" i="11"/>
  <c r="E45" i="11"/>
  <c r="N44" i="11"/>
  <c r="K44" i="11"/>
  <c r="H44" i="11"/>
  <c r="E44" i="11"/>
  <c r="E47" i="14" l="1"/>
  <c r="E49" i="14" s="1"/>
  <c r="E47" i="13"/>
  <c r="E49" i="13" s="1"/>
  <c r="E47" i="12"/>
  <c r="E49" i="12" s="1"/>
  <c r="E47" i="11"/>
  <c r="E49" i="11" s="1"/>
  <c r="U406" i="3" l="1"/>
  <c r="DU356" i="8" l="1"/>
  <c r="DT356" i="8"/>
  <c r="DQ356" i="8"/>
  <c r="DP356" i="8"/>
  <c r="DO356" i="8"/>
  <c r="DN356" i="8"/>
  <c r="DM356" i="8"/>
  <c r="DL356" i="8"/>
  <c r="BD356" i="8"/>
  <c r="BC356" i="8"/>
  <c r="BB356" i="8"/>
  <c r="BA356" i="8"/>
  <c r="AZ356" i="8"/>
  <c r="AY356" i="8"/>
  <c r="AX356" i="8"/>
  <c r="AW356" i="8"/>
  <c r="AV356" i="8"/>
  <c r="AU356" i="8"/>
  <c r="AT356" i="8"/>
  <c r="AS356" i="8"/>
  <c r="AR356" i="8"/>
  <c r="AQ356" i="8"/>
  <c r="AP356" i="8"/>
  <c r="AO356" i="8"/>
  <c r="AN356" i="8"/>
  <c r="AM356" i="8"/>
  <c r="AL356" i="8"/>
  <c r="AK356" i="8"/>
  <c r="AJ356" i="8"/>
  <c r="AI356" i="8"/>
  <c r="AH355" i="8"/>
  <c r="AG355" i="8"/>
  <c r="AF355" i="8"/>
  <c r="AE355" i="8"/>
  <c r="Y355" i="8"/>
  <c r="AH354" i="8"/>
  <c r="AH356" i="8" s="1"/>
  <c r="AG354" i="8"/>
  <c r="AF354" i="8"/>
  <c r="AE354" i="8"/>
  <c r="DR354" i="8" s="1"/>
  <c r="Y354" i="8"/>
  <c r="DU353" i="8"/>
  <c r="DT353" i="8"/>
  <c r="DQ353" i="8"/>
  <c r="DP353" i="8"/>
  <c r="DO353" i="8"/>
  <c r="DN353" i="8"/>
  <c r="DM353" i="8"/>
  <c r="DL353" i="8"/>
  <c r="BD353" i="8"/>
  <c r="BC353" i="8"/>
  <c r="BB353" i="8"/>
  <c r="BA353" i="8"/>
  <c r="AZ353" i="8"/>
  <c r="AY353" i="8"/>
  <c r="AX353" i="8"/>
  <c r="AW353" i="8"/>
  <c r="AV353" i="8"/>
  <c r="AU353" i="8"/>
  <c r="AT353" i="8"/>
  <c r="AS353" i="8"/>
  <c r="AR353" i="8"/>
  <c r="AQ353" i="8"/>
  <c r="AP353" i="8"/>
  <c r="AO353" i="8"/>
  <c r="AN353" i="8"/>
  <c r="AM353" i="8"/>
  <c r="AL353" i="8"/>
  <c r="AK353" i="8"/>
  <c r="AJ353" i="8"/>
  <c r="AI353" i="8"/>
  <c r="AG353" i="8"/>
  <c r="AH352" i="8"/>
  <c r="AG352" i="8"/>
  <c r="AF352" i="8"/>
  <c r="AE352" i="8"/>
  <c r="Y352" i="8"/>
  <c r="AH351" i="8"/>
  <c r="AG351" i="8"/>
  <c r="AF351" i="8"/>
  <c r="AE351" i="8"/>
  <c r="DR351" i="8" s="1"/>
  <c r="Y351" i="8"/>
  <c r="EY350" i="8"/>
  <c r="EY353" i="8" s="1"/>
  <c r="EY356" i="8" s="1"/>
  <c r="EX350" i="8"/>
  <c r="EX353" i="8" s="1"/>
  <c r="EX356" i="8" s="1"/>
  <c r="EW350" i="8"/>
  <c r="EW353" i="8" s="1"/>
  <c r="EW356" i="8" s="1"/>
  <c r="EV350" i="8"/>
  <c r="EV353" i="8" s="1"/>
  <c r="EV356" i="8" s="1"/>
  <c r="EU350" i="8"/>
  <c r="EU353" i="8" s="1"/>
  <c r="EU356" i="8" s="1"/>
  <c r="ET350" i="8"/>
  <c r="ET353" i="8" s="1"/>
  <c r="ET356" i="8" s="1"/>
  <c r="ES350" i="8"/>
  <c r="ES353" i="8" s="1"/>
  <c r="ES356" i="8" s="1"/>
  <c r="ER350" i="8"/>
  <c r="ER353" i="8" s="1"/>
  <c r="ER356" i="8" s="1"/>
  <c r="EQ350" i="8"/>
  <c r="EQ353" i="8" s="1"/>
  <c r="EQ356" i="8" s="1"/>
  <c r="EP350" i="8"/>
  <c r="EP353" i="8" s="1"/>
  <c r="EP356" i="8" s="1"/>
  <c r="EO350" i="8"/>
  <c r="EO353" i="8" s="1"/>
  <c r="EO356" i="8" s="1"/>
  <c r="EN350" i="8"/>
  <c r="EN353" i="8" s="1"/>
  <c r="EN356" i="8" s="1"/>
  <c r="EM350" i="8"/>
  <c r="EM353" i="8" s="1"/>
  <c r="EM356" i="8" s="1"/>
  <c r="EL350" i="8"/>
  <c r="EL353" i="8" s="1"/>
  <c r="EL356" i="8" s="1"/>
  <c r="EK350" i="8"/>
  <c r="EK353" i="8" s="1"/>
  <c r="EK356" i="8" s="1"/>
  <c r="EJ350" i="8"/>
  <c r="EJ353" i="8" s="1"/>
  <c r="EJ356" i="8" s="1"/>
  <c r="EI350" i="8"/>
  <c r="EI353" i="8" s="1"/>
  <c r="EI356" i="8" s="1"/>
  <c r="EH350" i="8"/>
  <c r="EH353" i="8" s="1"/>
  <c r="EH356" i="8" s="1"/>
  <c r="EG350" i="8"/>
  <c r="EG353" i="8" s="1"/>
  <c r="EG356" i="8" s="1"/>
  <c r="EF350" i="8"/>
  <c r="EF353" i="8" s="1"/>
  <c r="EF356" i="8" s="1"/>
  <c r="EE350" i="8"/>
  <c r="EE353" i="8" s="1"/>
  <c r="EE356" i="8" s="1"/>
  <c r="ED350" i="8"/>
  <c r="ED353" i="8" s="1"/>
  <c r="ED356" i="8" s="1"/>
  <c r="EC350" i="8"/>
  <c r="EC353" i="8" s="1"/>
  <c r="EC356" i="8" s="1"/>
  <c r="EB350" i="8"/>
  <c r="EB353" i="8" s="1"/>
  <c r="EB356" i="8" s="1"/>
  <c r="EA350" i="8"/>
  <c r="EA353" i="8" s="1"/>
  <c r="EA356" i="8" s="1"/>
  <c r="DZ350" i="8"/>
  <c r="DZ353" i="8" s="1"/>
  <c r="DZ356" i="8" s="1"/>
  <c r="DY350" i="8"/>
  <c r="DY353" i="8" s="1"/>
  <c r="DY356" i="8" s="1"/>
  <c r="DX350" i="8"/>
  <c r="DX353" i="8" s="1"/>
  <c r="DX356" i="8" s="1"/>
  <c r="DW350" i="8"/>
  <c r="DW353" i="8" s="1"/>
  <c r="DW356" i="8" s="1"/>
  <c r="DV350" i="8"/>
  <c r="DV353" i="8" s="1"/>
  <c r="DV356" i="8" s="1"/>
  <c r="DU350" i="8"/>
  <c r="DT350" i="8"/>
  <c r="DQ350" i="8"/>
  <c r="DP350" i="8"/>
  <c r="DO350" i="8"/>
  <c r="DN350" i="8"/>
  <c r="DM350" i="8"/>
  <c r="DL350" i="8"/>
  <c r="BD350" i="8"/>
  <c r="BC350" i="8"/>
  <c r="BB350" i="8"/>
  <c r="BA350" i="8"/>
  <c r="AZ350" i="8"/>
  <c r="AY350" i="8"/>
  <c r="AX350" i="8"/>
  <c r="AW350" i="8"/>
  <c r="AV350" i="8"/>
  <c r="AU350" i="8"/>
  <c r="AT350" i="8"/>
  <c r="AS350" i="8"/>
  <c r="AR350" i="8"/>
  <c r="AQ350" i="8"/>
  <c r="AP350" i="8"/>
  <c r="AO350" i="8"/>
  <c r="AN350" i="8"/>
  <c r="AM350" i="8"/>
  <c r="AL350" i="8"/>
  <c r="AK350" i="8"/>
  <c r="AJ350" i="8"/>
  <c r="AI350" i="8"/>
  <c r="AH348" i="8"/>
  <c r="AG348" i="8"/>
  <c r="AF348" i="8"/>
  <c r="AE348" i="8"/>
  <c r="DR348" i="8" s="1"/>
  <c r="Y348" i="8"/>
  <c r="AH347" i="8"/>
  <c r="AG347" i="8"/>
  <c r="AF347" i="8"/>
  <c r="AE347" i="8"/>
  <c r="DR347" i="8" s="1"/>
  <c r="Y347" i="8"/>
  <c r="AH346" i="8"/>
  <c r="AG346" i="8"/>
  <c r="AF346" i="8"/>
  <c r="AE346" i="8"/>
  <c r="DR346" i="8" s="1"/>
  <c r="Y346" i="8"/>
  <c r="AH345" i="8"/>
  <c r="AG345" i="8"/>
  <c r="AF345" i="8"/>
  <c r="AE345" i="8"/>
  <c r="DR345" i="8" s="1"/>
  <c r="Y345" i="8"/>
  <c r="AH344" i="8"/>
  <c r="AG344" i="8"/>
  <c r="AF344" i="8"/>
  <c r="AE344" i="8"/>
  <c r="Y344" i="8"/>
  <c r="AH343" i="8"/>
  <c r="AG343" i="8"/>
  <c r="AF343" i="8"/>
  <c r="AE343" i="8"/>
  <c r="DR343" i="8" s="1"/>
  <c r="Y343" i="8"/>
  <c r="AH342" i="8"/>
  <c r="AG342" i="8"/>
  <c r="AF342" i="8"/>
  <c r="AE342" i="8"/>
  <c r="DR342" i="8" s="1"/>
  <c r="Y342" i="8"/>
  <c r="AH341" i="8"/>
  <c r="AG341" i="8"/>
  <c r="AF341" i="8"/>
  <c r="AE341" i="8"/>
  <c r="DR341" i="8" s="1"/>
  <c r="Y341" i="8"/>
  <c r="EY338" i="8"/>
  <c r="EX338" i="8"/>
  <c r="EW338" i="8"/>
  <c r="EV338" i="8"/>
  <c r="EU338" i="8"/>
  <c r="ET338" i="8"/>
  <c r="ES338" i="8"/>
  <c r="ER338" i="8"/>
  <c r="EQ338" i="8"/>
  <c r="EP338" i="8"/>
  <c r="EO338" i="8"/>
  <c r="EN338" i="8"/>
  <c r="EM338" i="8"/>
  <c r="EL338" i="8"/>
  <c r="EK338" i="8"/>
  <c r="EJ338" i="8"/>
  <c r="EI338" i="8"/>
  <c r="EH338" i="8"/>
  <c r="EG338" i="8"/>
  <c r="EF338" i="8"/>
  <c r="EE338" i="8"/>
  <c r="ED338" i="8"/>
  <c r="EC338" i="8"/>
  <c r="EB338" i="8"/>
  <c r="EA338" i="8"/>
  <c r="DZ338" i="8"/>
  <c r="DY338" i="8"/>
  <c r="DX338" i="8"/>
  <c r="DW338" i="8"/>
  <c r="DV338" i="8"/>
  <c r="DU338" i="8"/>
  <c r="DT338" i="8"/>
  <c r="DQ338" i="8"/>
  <c r="DP338" i="8"/>
  <c r="DO338" i="8"/>
  <c r="DN338" i="8"/>
  <c r="DM338" i="8"/>
  <c r="DL338" i="8"/>
  <c r="BD338" i="8"/>
  <c r="BC338" i="8"/>
  <c r="BB338" i="8"/>
  <c r="BA338" i="8"/>
  <c r="AZ338" i="8"/>
  <c r="AY338" i="8"/>
  <c r="AX338" i="8"/>
  <c r="AW338" i="8"/>
  <c r="AV338" i="8"/>
  <c r="AU338" i="8"/>
  <c r="AT338" i="8"/>
  <c r="AS338" i="8"/>
  <c r="AR338" i="8"/>
  <c r="AQ338" i="8"/>
  <c r="AP338" i="8"/>
  <c r="AO338" i="8"/>
  <c r="AN338" i="8"/>
  <c r="AM338" i="8"/>
  <c r="AL338" i="8"/>
  <c r="AK338" i="8"/>
  <c r="AJ338" i="8"/>
  <c r="AI338" i="8"/>
  <c r="DS337" i="8"/>
  <c r="DS336" i="8"/>
  <c r="AH336" i="8"/>
  <c r="AG336" i="8"/>
  <c r="AF336" i="8"/>
  <c r="AE336" i="8"/>
  <c r="DR336" i="8" s="1"/>
  <c r="Y336" i="8"/>
  <c r="DS335" i="8"/>
  <c r="AH335" i="8"/>
  <c r="AG335" i="8"/>
  <c r="AF335" i="8"/>
  <c r="AE335" i="8"/>
  <c r="DR335" i="8" s="1"/>
  <c r="Y335" i="8"/>
  <c r="DS334" i="8"/>
  <c r="AH334" i="8"/>
  <c r="AG334" i="8"/>
  <c r="AF334" i="8"/>
  <c r="AE334" i="8"/>
  <c r="DR334" i="8" s="1"/>
  <c r="Y334" i="8"/>
  <c r="DS333" i="8"/>
  <c r="AH333" i="8"/>
  <c r="AG333" i="8"/>
  <c r="AF333" i="8"/>
  <c r="AE333" i="8"/>
  <c r="DR333" i="8" s="1"/>
  <c r="Y333" i="8"/>
  <c r="DS332" i="8"/>
  <c r="AH332" i="8"/>
  <c r="AG332" i="8"/>
  <c r="AF332" i="8"/>
  <c r="AE332" i="8"/>
  <c r="DR332" i="8" s="1"/>
  <c r="Y332" i="8"/>
  <c r="DS331" i="8"/>
  <c r="AH331" i="8"/>
  <c r="AG331" i="8"/>
  <c r="AF331" i="8"/>
  <c r="AE331" i="8"/>
  <c r="DR331" i="8" s="1"/>
  <c r="Y331" i="8"/>
  <c r="DS330" i="8"/>
  <c r="AH330" i="8"/>
  <c r="AG330" i="8"/>
  <c r="AF330" i="8"/>
  <c r="AE330" i="8"/>
  <c r="DR330" i="8" s="1"/>
  <c r="Y330" i="8"/>
  <c r="DS329" i="8"/>
  <c r="AH329" i="8"/>
  <c r="AG329" i="8"/>
  <c r="AF329" i="8"/>
  <c r="AE329" i="8"/>
  <c r="Y329" i="8"/>
  <c r="EY328" i="8"/>
  <c r="EX328" i="8"/>
  <c r="EW328" i="8"/>
  <c r="EV328" i="8"/>
  <c r="EU328" i="8"/>
  <c r="ET328" i="8"/>
  <c r="ES328" i="8"/>
  <c r="ER328" i="8"/>
  <c r="EQ328" i="8"/>
  <c r="EP328" i="8"/>
  <c r="EO328" i="8"/>
  <c r="EN328" i="8"/>
  <c r="EM328" i="8"/>
  <c r="EL328" i="8"/>
  <c r="EK328" i="8"/>
  <c r="EJ328" i="8"/>
  <c r="EI328" i="8"/>
  <c r="EH328" i="8"/>
  <c r="EG328" i="8"/>
  <c r="EF328" i="8"/>
  <c r="EE328" i="8"/>
  <c r="ED328" i="8"/>
  <c r="EC328" i="8"/>
  <c r="EB328" i="8"/>
  <c r="EA328" i="8"/>
  <c r="DZ328" i="8"/>
  <c r="DY328" i="8"/>
  <c r="DX328" i="8"/>
  <c r="DW328" i="8"/>
  <c r="DV328" i="8"/>
  <c r="DU328" i="8"/>
  <c r="DT328" i="8"/>
  <c r="DQ328" i="8"/>
  <c r="DP328" i="8"/>
  <c r="DO328" i="8"/>
  <c r="DN328" i="8"/>
  <c r="DM328" i="8"/>
  <c r="DL328" i="8"/>
  <c r="DS327" i="8"/>
  <c r="AH327" i="8"/>
  <c r="AG327" i="8"/>
  <c r="AF327" i="8"/>
  <c r="AE327" i="8"/>
  <c r="DR327" i="8" s="1"/>
  <c r="Y327" i="8"/>
  <c r="DS326" i="8"/>
  <c r="AH326" i="8"/>
  <c r="AG326" i="8"/>
  <c r="AF326" i="8"/>
  <c r="AE326" i="8"/>
  <c r="DR326" i="8" s="1"/>
  <c r="Y326" i="8"/>
  <c r="DS325" i="8"/>
  <c r="AH325" i="8"/>
  <c r="AG325" i="8"/>
  <c r="AF325" i="8"/>
  <c r="AE325" i="8"/>
  <c r="DR325" i="8" s="1"/>
  <c r="Y325" i="8"/>
  <c r="DS324" i="8"/>
  <c r="AH324" i="8"/>
  <c r="AG324" i="8"/>
  <c r="AF324" i="8"/>
  <c r="AE324" i="8"/>
  <c r="DR324" i="8" s="1"/>
  <c r="Y324" i="8"/>
  <c r="DS323" i="8"/>
  <c r="AH323" i="8"/>
  <c r="AG323" i="8"/>
  <c r="AF323" i="8"/>
  <c r="AE323" i="8"/>
  <c r="DR323" i="8" s="1"/>
  <c r="Y323" i="8"/>
  <c r="DS322" i="8"/>
  <c r="AH322" i="8"/>
  <c r="AG322" i="8"/>
  <c r="AF322" i="8"/>
  <c r="AE322" i="8"/>
  <c r="Y322" i="8"/>
  <c r="EY321" i="8"/>
  <c r="EX321" i="8"/>
  <c r="EW321" i="8"/>
  <c r="EV321" i="8"/>
  <c r="EU321" i="8"/>
  <c r="ET321" i="8"/>
  <c r="ES321" i="8"/>
  <c r="ER321" i="8"/>
  <c r="EQ321" i="8"/>
  <c r="EP321" i="8"/>
  <c r="EO321" i="8"/>
  <c r="EN321" i="8"/>
  <c r="EM321" i="8"/>
  <c r="EL321" i="8"/>
  <c r="EK321" i="8"/>
  <c r="EJ321" i="8"/>
  <c r="EI321" i="8"/>
  <c r="EH321" i="8"/>
  <c r="EG321" i="8"/>
  <c r="EF321" i="8"/>
  <c r="EE321" i="8"/>
  <c r="ED321" i="8"/>
  <c r="EC321" i="8"/>
  <c r="EB321" i="8"/>
  <c r="EA321" i="8"/>
  <c r="DZ321" i="8"/>
  <c r="DY321" i="8"/>
  <c r="DX321" i="8"/>
  <c r="DW321" i="8"/>
  <c r="DV321" i="8"/>
  <c r="DU321" i="8"/>
  <c r="DT321" i="8"/>
  <c r="DQ321" i="8"/>
  <c r="DP321" i="8"/>
  <c r="DO321" i="8"/>
  <c r="DN321" i="8"/>
  <c r="DM321" i="8"/>
  <c r="DL321" i="8"/>
  <c r="BD321" i="8"/>
  <c r="BD328" i="8" s="1"/>
  <c r="BC321" i="8"/>
  <c r="BC328" i="8" s="1"/>
  <c r="BB321" i="8"/>
  <c r="BB328" i="8" s="1"/>
  <c r="BA321" i="8"/>
  <c r="BA328" i="8" s="1"/>
  <c r="AZ321" i="8"/>
  <c r="AZ328" i="8" s="1"/>
  <c r="AY321" i="8"/>
  <c r="AY328" i="8" s="1"/>
  <c r="AX321" i="8"/>
  <c r="AX328" i="8" s="1"/>
  <c r="AW321" i="8"/>
  <c r="AW328" i="8" s="1"/>
  <c r="AV321" i="8"/>
  <c r="AV328" i="8" s="1"/>
  <c r="AU321" i="8"/>
  <c r="AU328" i="8" s="1"/>
  <c r="AT321" i="8"/>
  <c r="AT328" i="8" s="1"/>
  <c r="AS321" i="8"/>
  <c r="AS328" i="8" s="1"/>
  <c r="AR321" i="8"/>
  <c r="AR328" i="8" s="1"/>
  <c r="AQ321" i="8"/>
  <c r="AQ328" i="8" s="1"/>
  <c r="AP321" i="8"/>
  <c r="AP328" i="8" s="1"/>
  <c r="AO321" i="8"/>
  <c r="AO328" i="8" s="1"/>
  <c r="AN321" i="8"/>
  <c r="AN328" i="8" s="1"/>
  <c r="AM321" i="8"/>
  <c r="AM328" i="8" s="1"/>
  <c r="AL321" i="8"/>
  <c r="AL328" i="8" s="1"/>
  <c r="AK321" i="8"/>
  <c r="AK328" i="8" s="1"/>
  <c r="AJ321" i="8"/>
  <c r="AJ328" i="8" s="1"/>
  <c r="AI321" i="8"/>
  <c r="AI328" i="8" s="1"/>
  <c r="DS320" i="8"/>
  <c r="DR320" i="8"/>
  <c r="DS319" i="8"/>
  <c r="AH319" i="8"/>
  <c r="AG319" i="8"/>
  <c r="AF319" i="8"/>
  <c r="AE319" i="8"/>
  <c r="DR319" i="8" s="1"/>
  <c r="Y319" i="8"/>
  <c r="DS318" i="8"/>
  <c r="AH318" i="8"/>
  <c r="AG318" i="8"/>
  <c r="AF318" i="8"/>
  <c r="AE318" i="8"/>
  <c r="DR318" i="8" s="1"/>
  <c r="Y318" i="8"/>
  <c r="DS317" i="8"/>
  <c r="AH317" i="8"/>
  <c r="AG317" i="8"/>
  <c r="AF317" i="8"/>
  <c r="AE317" i="8"/>
  <c r="DR317" i="8" s="1"/>
  <c r="Y317" i="8"/>
  <c r="DS316" i="8"/>
  <c r="AH316" i="8"/>
  <c r="AG316" i="8"/>
  <c r="AF316" i="8"/>
  <c r="AE316" i="8"/>
  <c r="DR316" i="8" s="1"/>
  <c r="Y316" i="8"/>
  <c r="DS315" i="8"/>
  <c r="AH315" i="8"/>
  <c r="AG315" i="8"/>
  <c r="AF315" i="8"/>
  <c r="AE315" i="8"/>
  <c r="DR315" i="8" s="1"/>
  <c r="Y315" i="8"/>
  <c r="DS314" i="8"/>
  <c r="AH314" i="8"/>
  <c r="AG314" i="8"/>
  <c r="AF314" i="8"/>
  <c r="AE314" i="8"/>
  <c r="DR314" i="8" s="1"/>
  <c r="Y314" i="8"/>
  <c r="DS313" i="8"/>
  <c r="AH313" i="8"/>
  <c r="AG313" i="8"/>
  <c r="AF313" i="8"/>
  <c r="AE313" i="8"/>
  <c r="DR313" i="8" s="1"/>
  <c r="Y313" i="8"/>
  <c r="DS312" i="8"/>
  <c r="AH312" i="8"/>
  <c r="AG312" i="8"/>
  <c r="AF312" i="8"/>
  <c r="AE312" i="8"/>
  <c r="DR312" i="8" s="1"/>
  <c r="Y312" i="8"/>
  <c r="DS311" i="8"/>
  <c r="AH311" i="8"/>
  <c r="AG311" i="8"/>
  <c r="AF311" i="8"/>
  <c r="AE311" i="8"/>
  <c r="DR311" i="8" s="1"/>
  <c r="Y311" i="8"/>
  <c r="DS310" i="8"/>
  <c r="AH310" i="8"/>
  <c r="AG310" i="8"/>
  <c r="AF310" i="8"/>
  <c r="AE310" i="8"/>
  <c r="DR310" i="8" s="1"/>
  <c r="Y310" i="8"/>
  <c r="DS309" i="8"/>
  <c r="AH309" i="8"/>
  <c r="AG309" i="8"/>
  <c r="AF309" i="8"/>
  <c r="AE309" i="8"/>
  <c r="DR309" i="8" s="1"/>
  <c r="Y309" i="8"/>
  <c r="DS308" i="8"/>
  <c r="AH308" i="8"/>
  <c r="AG308" i="8"/>
  <c r="AF308" i="8"/>
  <c r="AE308" i="8"/>
  <c r="DR308" i="8" s="1"/>
  <c r="Y308" i="8"/>
  <c r="DS307" i="8"/>
  <c r="AH307" i="8"/>
  <c r="AG307" i="8"/>
  <c r="AF307" i="8"/>
  <c r="AE307" i="8"/>
  <c r="DR307" i="8" s="1"/>
  <c r="Y307" i="8"/>
  <c r="DS306" i="8"/>
  <c r="AH306" i="8"/>
  <c r="AG306" i="8"/>
  <c r="AF306" i="8"/>
  <c r="AE306" i="8"/>
  <c r="DR306" i="8" s="1"/>
  <c r="Y306" i="8"/>
  <c r="DS305" i="8"/>
  <c r="AH305" i="8"/>
  <c r="AG305" i="8"/>
  <c r="AF305" i="8"/>
  <c r="AE305" i="8"/>
  <c r="DR305" i="8" s="1"/>
  <c r="Y305" i="8"/>
  <c r="DS304" i="8"/>
  <c r="AH304" i="8"/>
  <c r="AG304" i="8"/>
  <c r="AF304" i="8"/>
  <c r="AE304" i="8"/>
  <c r="Y304" i="8"/>
  <c r="EY303" i="8"/>
  <c r="EX303" i="8"/>
  <c r="EW303" i="8"/>
  <c r="EV303" i="8"/>
  <c r="EU303" i="8"/>
  <c r="ET303" i="8"/>
  <c r="ES303" i="8"/>
  <c r="ER303" i="8"/>
  <c r="EQ303" i="8"/>
  <c r="EP303" i="8"/>
  <c r="EO303" i="8"/>
  <c r="EN303" i="8"/>
  <c r="EM303" i="8"/>
  <c r="EL303" i="8"/>
  <c r="EK303" i="8"/>
  <c r="EJ303" i="8"/>
  <c r="EI303" i="8"/>
  <c r="EH303" i="8"/>
  <c r="EG303" i="8"/>
  <c r="EF303" i="8"/>
  <c r="EE303" i="8"/>
  <c r="ED303" i="8"/>
  <c r="EC303" i="8"/>
  <c r="EB303" i="8"/>
  <c r="EA303" i="8"/>
  <c r="DZ303" i="8"/>
  <c r="DY303" i="8"/>
  <c r="DX303" i="8"/>
  <c r="DW303" i="8"/>
  <c r="DV303" i="8"/>
  <c r="DU303" i="8"/>
  <c r="DT303" i="8"/>
  <c r="DQ303" i="8"/>
  <c r="DP303" i="8"/>
  <c r="DO303" i="8"/>
  <c r="DN303" i="8"/>
  <c r="DM303" i="8"/>
  <c r="DL303" i="8"/>
  <c r="DS302" i="8"/>
  <c r="AH302" i="8"/>
  <c r="AG302" i="8"/>
  <c r="AF302" i="8"/>
  <c r="AE302" i="8"/>
  <c r="DR302" i="8" s="1"/>
  <c r="Y302" i="8"/>
  <c r="DS301" i="8"/>
  <c r="AH301" i="8"/>
  <c r="AG301" i="8"/>
  <c r="AF301" i="8"/>
  <c r="AE301" i="8"/>
  <c r="DR301" i="8" s="1"/>
  <c r="Y301" i="8"/>
  <c r="DS300" i="8"/>
  <c r="AH300" i="8"/>
  <c r="AG300" i="8"/>
  <c r="AF300" i="8"/>
  <c r="AE300" i="8"/>
  <c r="Y300" i="8"/>
  <c r="DU298" i="8"/>
  <c r="DT298" i="8"/>
  <c r="DQ298" i="8"/>
  <c r="DP298" i="8"/>
  <c r="DO298" i="8"/>
  <c r="DN298" i="8"/>
  <c r="DM298" i="8"/>
  <c r="DL298" i="8"/>
  <c r="DS297" i="8"/>
  <c r="DS296" i="8"/>
  <c r="AH296" i="8"/>
  <c r="AG296" i="8"/>
  <c r="AF296" i="8"/>
  <c r="AE296" i="8"/>
  <c r="DR296" i="8" s="1"/>
  <c r="Y296" i="8"/>
  <c r="DS295" i="8"/>
  <c r="AH295" i="8"/>
  <c r="AG295" i="8"/>
  <c r="AF295" i="8"/>
  <c r="AE295" i="8"/>
  <c r="Y295" i="8"/>
  <c r="DU294" i="8"/>
  <c r="DT294" i="8"/>
  <c r="DQ294" i="8"/>
  <c r="DP294" i="8"/>
  <c r="DO294" i="8"/>
  <c r="DN294" i="8"/>
  <c r="DM294" i="8"/>
  <c r="DL294" i="8"/>
  <c r="DS293" i="8"/>
  <c r="DS292" i="8"/>
  <c r="AH292" i="8"/>
  <c r="AG292" i="8"/>
  <c r="AF292" i="8"/>
  <c r="AE292" i="8"/>
  <c r="DR292" i="8" s="1"/>
  <c r="Y292" i="8"/>
  <c r="DS291" i="8"/>
  <c r="AH291" i="8"/>
  <c r="AG291" i="8"/>
  <c r="AF291" i="8"/>
  <c r="AE291" i="8"/>
  <c r="DR291" i="8" s="1"/>
  <c r="Y291" i="8"/>
  <c r="DS290" i="8"/>
  <c r="AH290" i="8"/>
  <c r="AG290" i="8"/>
  <c r="AF290" i="8"/>
  <c r="AE290" i="8"/>
  <c r="DR290" i="8" s="1"/>
  <c r="Y290" i="8"/>
  <c r="DS289" i="8"/>
  <c r="AH289" i="8"/>
  <c r="AG289" i="8"/>
  <c r="AF289" i="8"/>
  <c r="AE289" i="8"/>
  <c r="DR289" i="8" s="1"/>
  <c r="Y289" i="8"/>
  <c r="DS288" i="8"/>
  <c r="AH288" i="8"/>
  <c r="AG288" i="8"/>
  <c r="AF288" i="8"/>
  <c r="AE288" i="8"/>
  <c r="DR288" i="8" s="1"/>
  <c r="Y288" i="8"/>
  <c r="DS287" i="8"/>
  <c r="AH287" i="8"/>
  <c r="AG287" i="8"/>
  <c r="AF287" i="8"/>
  <c r="AE287" i="8"/>
  <c r="DR287" i="8" s="1"/>
  <c r="Y287" i="8"/>
  <c r="DS286" i="8"/>
  <c r="AH286" i="8"/>
  <c r="AG286" i="8"/>
  <c r="AF286" i="8"/>
  <c r="AE286" i="8"/>
  <c r="DR286" i="8" s="1"/>
  <c r="Y286" i="8"/>
  <c r="DS285" i="8"/>
  <c r="AH285" i="8"/>
  <c r="AG285" i="8"/>
  <c r="AF285" i="8"/>
  <c r="AE285" i="8"/>
  <c r="DR285" i="8" s="1"/>
  <c r="Y285" i="8"/>
  <c r="DS284" i="8"/>
  <c r="AH284" i="8"/>
  <c r="AG284" i="8"/>
  <c r="AF284" i="8"/>
  <c r="AE284" i="8"/>
  <c r="DR284" i="8" s="1"/>
  <c r="Y284" i="8"/>
  <c r="DS283" i="8"/>
  <c r="AH283" i="8"/>
  <c r="AG283" i="8"/>
  <c r="AF283" i="8"/>
  <c r="AE283" i="8"/>
  <c r="DR283" i="8" s="1"/>
  <c r="Y283" i="8"/>
  <c r="DS282" i="8"/>
  <c r="AH282" i="8"/>
  <c r="AG282" i="8"/>
  <c r="AF282" i="8"/>
  <c r="AE282" i="8"/>
  <c r="DR282" i="8" s="1"/>
  <c r="Y282" i="8"/>
  <c r="DS281" i="8"/>
  <c r="AH281" i="8"/>
  <c r="AG281" i="8"/>
  <c r="AF281" i="8"/>
  <c r="AE281" i="8"/>
  <c r="DR281" i="8" s="1"/>
  <c r="Y281" i="8"/>
  <c r="DS280" i="8"/>
  <c r="AH280" i="8"/>
  <c r="AG280" i="8"/>
  <c r="AF280" i="8"/>
  <c r="AE280" i="8"/>
  <c r="DR280" i="8" s="1"/>
  <c r="Y280" i="8"/>
  <c r="DS279" i="8"/>
  <c r="AH279" i="8"/>
  <c r="AG279" i="8"/>
  <c r="AF279" i="8"/>
  <c r="AE279" i="8"/>
  <c r="DR279" i="8" s="1"/>
  <c r="Y279" i="8"/>
  <c r="DS278" i="8"/>
  <c r="AH278" i="8"/>
  <c r="AG278" i="8"/>
  <c r="AF278" i="8"/>
  <c r="AE278" i="8"/>
  <c r="DR278" i="8" s="1"/>
  <c r="Y278" i="8"/>
  <c r="DS277" i="8"/>
  <c r="AH277" i="8"/>
  <c r="AG277" i="8"/>
  <c r="AF277" i="8"/>
  <c r="AE277" i="8"/>
  <c r="DR277" i="8" s="1"/>
  <c r="Y277" i="8"/>
  <c r="DS276" i="8"/>
  <c r="AH276" i="8"/>
  <c r="AG276" i="8"/>
  <c r="AF276" i="8"/>
  <c r="AE276" i="8"/>
  <c r="DR276" i="8" s="1"/>
  <c r="Y276" i="8"/>
  <c r="DS275" i="8"/>
  <c r="AH275" i="8"/>
  <c r="AG275" i="8"/>
  <c r="AF275" i="8"/>
  <c r="AE275" i="8"/>
  <c r="DR275" i="8" s="1"/>
  <c r="Y275" i="8"/>
  <c r="DS274" i="8"/>
  <c r="AH274" i="8"/>
  <c r="AG274" i="8"/>
  <c r="AF274" i="8"/>
  <c r="AE274" i="8"/>
  <c r="DR274" i="8" s="1"/>
  <c r="Y274" i="8"/>
  <c r="DS273" i="8"/>
  <c r="AH273" i="8"/>
  <c r="AG273" i="8"/>
  <c r="AF273" i="8"/>
  <c r="AE273" i="8"/>
  <c r="DR273" i="8" s="1"/>
  <c r="Y273" i="8"/>
  <c r="DS272" i="8"/>
  <c r="AH272" i="8"/>
  <c r="AG272" i="8"/>
  <c r="AF272" i="8"/>
  <c r="AE272" i="8"/>
  <c r="DR272" i="8" s="1"/>
  <c r="Y272" i="8"/>
  <c r="DS271" i="8"/>
  <c r="AH271" i="8"/>
  <c r="AG271" i="8"/>
  <c r="AF271" i="8"/>
  <c r="AE271" i="8"/>
  <c r="DR271" i="8" s="1"/>
  <c r="Y271" i="8"/>
  <c r="DS270" i="8"/>
  <c r="AH270" i="8"/>
  <c r="AG270" i="8"/>
  <c r="AF270" i="8"/>
  <c r="AE270" i="8"/>
  <c r="DR270" i="8" s="1"/>
  <c r="Y270" i="8"/>
  <c r="DS269" i="8"/>
  <c r="AH269" i="8"/>
  <c r="AG269" i="8"/>
  <c r="AF269" i="8"/>
  <c r="AE269" i="8"/>
  <c r="DR269" i="8" s="1"/>
  <c r="Y269" i="8"/>
  <c r="DS268" i="8"/>
  <c r="AH268" i="8"/>
  <c r="AG268" i="8"/>
  <c r="AF268" i="8"/>
  <c r="AE268" i="8"/>
  <c r="DR268" i="8" s="1"/>
  <c r="Y268" i="8"/>
  <c r="DS267" i="8"/>
  <c r="AH267" i="8"/>
  <c r="AG267" i="8"/>
  <c r="AF267" i="8"/>
  <c r="AE267" i="8"/>
  <c r="DR267" i="8" s="1"/>
  <c r="Y267" i="8"/>
  <c r="DS266" i="8"/>
  <c r="AH266" i="8"/>
  <c r="AG266" i="8"/>
  <c r="AF266" i="8"/>
  <c r="AE266" i="8"/>
  <c r="DR266" i="8" s="1"/>
  <c r="Y266" i="8"/>
  <c r="DS265" i="8"/>
  <c r="AH265" i="8"/>
  <c r="AG265" i="8"/>
  <c r="AF265" i="8"/>
  <c r="AE265" i="8"/>
  <c r="DR265" i="8" s="1"/>
  <c r="Y265" i="8"/>
  <c r="DS264" i="8"/>
  <c r="AH264" i="8"/>
  <c r="AG264" i="8"/>
  <c r="AF264" i="8"/>
  <c r="AE264" i="8"/>
  <c r="DR264" i="8" s="1"/>
  <c r="Y264" i="8"/>
  <c r="DS263" i="8"/>
  <c r="AH263" i="8"/>
  <c r="AG263" i="8"/>
  <c r="AF263" i="8"/>
  <c r="AE263" i="8"/>
  <c r="DR263" i="8" s="1"/>
  <c r="Y263" i="8"/>
  <c r="DS262" i="8"/>
  <c r="AH262" i="8"/>
  <c r="AG262" i="8"/>
  <c r="AF262" i="8"/>
  <c r="AE262" i="8"/>
  <c r="DR262" i="8" s="1"/>
  <c r="Y262" i="8"/>
  <c r="DS261" i="8"/>
  <c r="AH261" i="8"/>
  <c r="AG261" i="8"/>
  <c r="AF261" i="8"/>
  <c r="AE261" i="8"/>
  <c r="DR261" i="8" s="1"/>
  <c r="Y261" i="8"/>
  <c r="DS260" i="8"/>
  <c r="AH260" i="8"/>
  <c r="AG260" i="8"/>
  <c r="AF260" i="8"/>
  <c r="AE260" i="8"/>
  <c r="DR260" i="8" s="1"/>
  <c r="Y260" i="8"/>
  <c r="DS259" i="8"/>
  <c r="AH259" i="8"/>
  <c r="AG259" i="8"/>
  <c r="AF259" i="8"/>
  <c r="AE259" i="8"/>
  <c r="DR259" i="8" s="1"/>
  <c r="Y259" i="8"/>
  <c r="DS258" i="8"/>
  <c r="AH258" i="8"/>
  <c r="AG258" i="8"/>
  <c r="AF258" i="8"/>
  <c r="AE258" i="8"/>
  <c r="DR258" i="8" s="1"/>
  <c r="Y258" i="8"/>
  <c r="DS257" i="8"/>
  <c r="AH257" i="8"/>
  <c r="AG257" i="8"/>
  <c r="AF257" i="8"/>
  <c r="AE257" i="8"/>
  <c r="DR257" i="8" s="1"/>
  <c r="Y257" i="8"/>
  <c r="DS256" i="8"/>
  <c r="AH256" i="8"/>
  <c r="AG256" i="8"/>
  <c r="AF256" i="8"/>
  <c r="AE256" i="8"/>
  <c r="DR256" i="8" s="1"/>
  <c r="Y256" i="8"/>
  <c r="DS255" i="8"/>
  <c r="AH255" i="8"/>
  <c r="AG255" i="8"/>
  <c r="AF255" i="8"/>
  <c r="AE255" i="8"/>
  <c r="DR255" i="8" s="1"/>
  <c r="Y255" i="8"/>
  <c r="DS254" i="8"/>
  <c r="AH254" i="8"/>
  <c r="AG254" i="8"/>
  <c r="AF254" i="8"/>
  <c r="AE254" i="8"/>
  <c r="DR254" i="8" s="1"/>
  <c r="Y254" i="8"/>
  <c r="DS253" i="8"/>
  <c r="AH253" i="8"/>
  <c r="AG253" i="8"/>
  <c r="AF253" i="8"/>
  <c r="AE253" i="8"/>
  <c r="DR253" i="8" s="1"/>
  <c r="Y253" i="8"/>
  <c r="DS252" i="8"/>
  <c r="AH252" i="8"/>
  <c r="AG252" i="8"/>
  <c r="AF252" i="8"/>
  <c r="AE252" i="8"/>
  <c r="DR252" i="8" s="1"/>
  <c r="Y252" i="8"/>
  <c r="DS251" i="8"/>
  <c r="AH251" i="8"/>
  <c r="AG251" i="8"/>
  <c r="AF251" i="8"/>
  <c r="AE251" i="8"/>
  <c r="DR251" i="8" s="1"/>
  <c r="Y251" i="8"/>
  <c r="DS250" i="8"/>
  <c r="AH250" i="8"/>
  <c r="AG250" i="8"/>
  <c r="AF250" i="8"/>
  <c r="AE250" i="8"/>
  <c r="DR250" i="8" s="1"/>
  <c r="Y250" i="8"/>
  <c r="DS249" i="8"/>
  <c r="AH249" i="8"/>
  <c r="AG249" i="8"/>
  <c r="AF249" i="8"/>
  <c r="AE249" i="8"/>
  <c r="DR249" i="8" s="1"/>
  <c r="Y249" i="8"/>
  <c r="DS248" i="8"/>
  <c r="AH248" i="8"/>
  <c r="AG248" i="8"/>
  <c r="AF248" i="8"/>
  <c r="AE248" i="8"/>
  <c r="DR248" i="8" s="1"/>
  <c r="Y248" i="8"/>
  <c r="DS247" i="8"/>
  <c r="AH247" i="8"/>
  <c r="AG247" i="8"/>
  <c r="AF247" i="8"/>
  <c r="AE247" i="8"/>
  <c r="DR247" i="8" s="1"/>
  <c r="Y247" i="8"/>
  <c r="DS246" i="8"/>
  <c r="AH246" i="8"/>
  <c r="AG246" i="8"/>
  <c r="AF246" i="8"/>
  <c r="AE246" i="8"/>
  <c r="DR246" i="8" s="1"/>
  <c r="Y246" i="8"/>
  <c r="DS245" i="8"/>
  <c r="AH245" i="8"/>
  <c r="AG245" i="8"/>
  <c r="AF245" i="8"/>
  <c r="AE245" i="8"/>
  <c r="DR245" i="8" s="1"/>
  <c r="Y245" i="8"/>
  <c r="DS244" i="8"/>
  <c r="AH244" i="8"/>
  <c r="AG244" i="8"/>
  <c r="AF244" i="8"/>
  <c r="AE244" i="8"/>
  <c r="DR244" i="8" s="1"/>
  <c r="Y244" i="8"/>
  <c r="DS243" i="8"/>
  <c r="AH243" i="8"/>
  <c r="AG243" i="8"/>
  <c r="AF243" i="8"/>
  <c r="AE243" i="8"/>
  <c r="DR243" i="8" s="1"/>
  <c r="Y243" i="8"/>
  <c r="DS242" i="8"/>
  <c r="AH242" i="8"/>
  <c r="AG242" i="8"/>
  <c r="AF242" i="8"/>
  <c r="AE242" i="8"/>
  <c r="DR242" i="8" s="1"/>
  <c r="Y242" i="8"/>
  <c r="DS241" i="8"/>
  <c r="AH241" i="8"/>
  <c r="AG241" i="8"/>
  <c r="AF241" i="8"/>
  <c r="AE241" i="8"/>
  <c r="DR241" i="8" s="1"/>
  <c r="Y241" i="8"/>
  <c r="DS240" i="8"/>
  <c r="AH240" i="8"/>
  <c r="AG240" i="8"/>
  <c r="AF240" i="8"/>
  <c r="AE240" i="8"/>
  <c r="DR240" i="8" s="1"/>
  <c r="Y240" i="8"/>
  <c r="DS239" i="8"/>
  <c r="AH239" i="8"/>
  <c r="AG239" i="8"/>
  <c r="AF239" i="8"/>
  <c r="AE239" i="8"/>
  <c r="DR239" i="8" s="1"/>
  <c r="Y239" i="8"/>
  <c r="DS238" i="8"/>
  <c r="AH238" i="8"/>
  <c r="AG238" i="8"/>
  <c r="AF238" i="8"/>
  <c r="AE238" i="8"/>
  <c r="DR238" i="8" s="1"/>
  <c r="Y238" i="8"/>
  <c r="DS237" i="8"/>
  <c r="AH237" i="8"/>
  <c r="AG237" i="8"/>
  <c r="AF237" i="8"/>
  <c r="AE237" i="8"/>
  <c r="Y237" i="8"/>
  <c r="DU236" i="8"/>
  <c r="DT236" i="8"/>
  <c r="DQ236" i="8"/>
  <c r="DP236" i="8"/>
  <c r="DO236" i="8"/>
  <c r="DN236" i="8"/>
  <c r="DM236" i="8"/>
  <c r="DL236" i="8"/>
  <c r="DS235" i="8"/>
  <c r="DR235" i="8"/>
  <c r="DS234" i="8"/>
  <c r="AH234" i="8"/>
  <c r="AG234" i="8"/>
  <c r="AF234" i="8"/>
  <c r="AE234" i="8"/>
  <c r="DR234" i="8" s="1"/>
  <c r="Y234" i="8"/>
  <c r="DS233" i="8"/>
  <c r="AH233" i="8"/>
  <c r="AG233" i="8"/>
  <c r="AF233" i="8"/>
  <c r="AE233" i="8"/>
  <c r="DR233" i="8" s="1"/>
  <c r="Y233" i="8"/>
  <c r="DS232" i="8"/>
  <c r="AH232" i="8"/>
  <c r="AG232" i="8"/>
  <c r="AF232" i="8"/>
  <c r="AE232" i="8"/>
  <c r="DR232" i="8" s="1"/>
  <c r="Y232" i="8"/>
  <c r="DS231" i="8"/>
  <c r="AH231" i="8"/>
  <c r="AG231" i="8"/>
  <c r="AF231" i="8"/>
  <c r="AE231" i="8"/>
  <c r="DR231" i="8" s="1"/>
  <c r="Y231" i="8"/>
  <c r="DS230" i="8"/>
  <c r="AH230" i="8"/>
  <c r="AG230" i="8"/>
  <c r="AF230" i="8"/>
  <c r="AE230" i="8"/>
  <c r="DR230" i="8" s="1"/>
  <c r="Y230" i="8"/>
  <c r="DS229" i="8"/>
  <c r="AH229" i="8"/>
  <c r="AG229" i="8"/>
  <c r="AF229" i="8"/>
  <c r="AE229" i="8"/>
  <c r="DR229" i="8" s="1"/>
  <c r="Y229" i="8"/>
  <c r="DS228" i="8"/>
  <c r="AH228" i="8"/>
  <c r="AG228" i="8"/>
  <c r="AF228" i="8"/>
  <c r="AE228" i="8"/>
  <c r="DR228" i="8" s="1"/>
  <c r="Y228" i="8"/>
  <c r="DS227" i="8"/>
  <c r="AH227" i="8"/>
  <c r="AG227" i="8"/>
  <c r="AF227" i="8"/>
  <c r="AE227" i="8"/>
  <c r="DR227" i="8" s="1"/>
  <c r="Y227" i="8"/>
  <c r="DS226" i="8"/>
  <c r="AH226" i="8"/>
  <c r="AG226" i="8"/>
  <c r="AF226" i="8"/>
  <c r="AE226" i="8"/>
  <c r="DR226" i="8" s="1"/>
  <c r="Y226" i="8"/>
  <c r="DS225" i="8"/>
  <c r="AH225" i="8"/>
  <c r="AG225" i="8"/>
  <c r="AF225" i="8"/>
  <c r="AE225" i="8"/>
  <c r="DR225" i="8" s="1"/>
  <c r="Y225" i="8"/>
  <c r="DS224" i="8"/>
  <c r="AH224" i="8"/>
  <c r="AG224" i="8"/>
  <c r="AF224" i="8"/>
  <c r="AE224" i="8"/>
  <c r="DR224" i="8" s="1"/>
  <c r="Y224" i="8"/>
  <c r="DS223" i="8"/>
  <c r="AH223" i="8"/>
  <c r="AG223" i="8"/>
  <c r="AF223" i="8"/>
  <c r="AE223" i="8"/>
  <c r="DR223" i="8" s="1"/>
  <c r="Y223" i="8"/>
  <c r="DS222" i="8"/>
  <c r="AH222" i="8"/>
  <c r="AG222" i="8"/>
  <c r="AF222" i="8"/>
  <c r="AE222" i="8"/>
  <c r="DR222" i="8" s="1"/>
  <c r="Y222" i="8"/>
  <c r="DS221" i="8"/>
  <c r="AH221" i="8"/>
  <c r="AG221" i="8"/>
  <c r="AF221" i="8"/>
  <c r="AE221" i="8"/>
  <c r="DR221" i="8" s="1"/>
  <c r="Y221" i="8"/>
  <c r="DS220" i="8"/>
  <c r="AH220" i="8"/>
  <c r="AG220" i="8"/>
  <c r="AF220" i="8"/>
  <c r="AE220" i="8"/>
  <c r="DR220" i="8" s="1"/>
  <c r="Y220" i="8"/>
  <c r="DS219" i="8"/>
  <c r="AH219" i="8"/>
  <c r="AG219" i="8"/>
  <c r="AF219" i="8"/>
  <c r="AE219" i="8"/>
  <c r="DR219" i="8" s="1"/>
  <c r="Y219" i="8"/>
  <c r="DS218" i="8"/>
  <c r="AH218" i="8"/>
  <c r="AG218" i="8"/>
  <c r="AF218" i="8"/>
  <c r="AE218" i="8"/>
  <c r="DR218" i="8" s="1"/>
  <c r="Y218" i="8"/>
  <c r="DS217" i="8"/>
  <c r="AH217" i="8"/>
  <c r="AG217" i="8"/>
  <c r="AF217" i="8"/>
  <c r="AE217" i="8"/>
  <c r="DR217" i="8" s="1"/>
  <c r="Y217" i="8"/>
  <c r="DS216" i="8"/>
  <c r="AH216" i="8"/>
  <c r="AG216" i="8"/>
  <c r="AF216" i="8"/>
  <c r="AE216" i="8"/>
  <c r="DR216" i="8" s="1"/>
  <c r="Y216" i="8"/>
  <c r="DS215" i="8"/>
  <c r="AH215" i="8"/>
  <c r="AG215" i="8"/>
  <c r="AF215" i="8"/>
  <c r="AE215" i="8"/>
  <c r="DR215" i="8" s="1"/>
  <c r="Y215" i="8"/>
  <c r="DS214" i="8"/>
  <c r="AH214" i="8"/>
  <c r="AG214" i="8"/>
  <c r="AF214" i="8"/>
  <c r="AE214" i="8"/>
  <c r="DR214" i="8" s="1"/>
  <c r="Y214" i="8"/>
  <c r="DS213" i="8"/>
  <c r="AH213" i="8"/>
  <c r="AG213" i="8"/>
  <c r="AF213" i="8"/>
  <c r="AE213" i="8"/>
  <c r="DR213" i="8" s="1"/>
  <c r="Y213" i="8"/>
  <c r="DS212" i="8"/>
  <c r="AH212" i="8"/>
  <c r="AG212" i="8"/>
  <c r="AF212" i="8"/>
  <c r="AE212" i="8"/>
  <c r="DR212" i="8" s="1"/>
  <c r="Y212" i="8"/>
  <c r="DS211" i="8"/>
  <c r="AH211" i="8"/>
  <c r="AG211" i="8"/>
  <c r="AF211" i="8"/>
  <c r="AE211" i="8"/>
  <c r="DR211" i="8" s="1"/>
  <c r="Y211" i="8"/>
  <c r="DS210" i="8"/>
  <c r="AH210" i="8"/>
  <c r="AG210" i="8"/>
  <c r="AF210" i="8"/>
  <c r="AE210" i="8"/>
  <c r="DR210" i="8" s="1"/>
  <c r="Y210" i="8"/>
  <c r="DS209" i="8"/>
  <c r="AH209" i="8"/>
  <c r="AG209" i="8"/>
  <c r="AF209" i="8"/>
  <c r="AE209" i="8"/>
  <c r="DR209" i="8" s="1"/>
  <c r="Y209" i="8"/>
  <c r="DS208" i="8"/>
  <c r="AH208" i="8"/>
  <c r="AG208" i="8"/>
  <c r="AF208" i="8"/>
  <c r="AE208" i="8"/>
  <c r="DR208" i="8" s="1"/>
  <c r="Y208" i="8"/>
  <c r="DS207" i="8"/>
  <c r="AH207" i="8"/>
  <c r="AG207" i="8"/>
  <c r="AF207" i="8"/>
  <c r="AE207" i="8"/>
  <c r="DR207" i="8" s="1"/>
  <c r="Y207" i="8"/>
  <c r="DS206" i="8"/>
  <c r="AH206" i="8"/>
  <c r="AG206" i="8"/>
  <c r="AF206" i="8"/>
  <c r="AE206" i="8"/>
  <c r="DR206" i="8" s="1"/>
  <c r="Y206" i="8"/>
  <c r="DS205" i="8"/>
  <c r="AH205" i="8"/>
  <c r="AG205" i="8"/>
  <c r="AF205" i="8"/>
  <c r="AE205" i="8"/>
  <c r="DR205" i="8" s="1"/>
  <c r="Y205" i="8"/>
  <c r="EY204" i="8"/>
  <c r="EY236" i="8" s="1"/>
  <c r="EY294" i="8" s="1"/>
  <c r="EX204" i="8"/>
  <c r="EX236" i="8" s="1"/>
  <c r="EX294" i="8" s="1"/>
  <c r="EW204" i="8"/>
  <c r="EW236" i="8" s="1"/>
  <c r="EV204" i="8"/>
  <c r="EV236" i="8" s="1"/>
  <c r="EU204" i="8"/>
  <c r="EU236" i="8" s="1"/>
  <c r="EU294" i="8" s="1"/>
  <c r="ET204" i="8"/>
  <c r="ET236" i="8" s="1"/>
  <c r="ES204" i="8"/>
  <c r="ES236" i="8" s="1"/>
  <c r="ER204" i="8"/>
  <c r="ER236" i="8" s="1"/>
  <c r="EQ204" i="8"/>
  <c r="EQ236" i="8" s="1"/>
  <c r="EQ294" i="8" s="1"/>
  <c r="EP204" i="8"/>
  <c r="EP236" i="8" s="1"/>
  <c r="EO204" i="8"/>
  <c r="EO236" i="8" s="1"/>
  <c r="EN204" i="8"/>
  <c r="EN236" i="8" s="1"/>
  <c r="EM204" i="8"/>
  <c r="EM236" i="8" s="1"/>
  <c r="EL204" i="8"/>
  <c r="EL236" i="8" s="1"/>
  <c r="EK204" i="8"/>
  <c r="EK236" i="8" s="1"/>
  <c r="EJ204" i="8"/>
  <c r="EJ236" i="8" s="1"/>
  <c r="EI204" i="8"/>
  <c r="EI236" i="8" s="1"/>
  <c r="EI294" i="8" s="1"/>
  <c r="EH204" i="8"/>
  <c r="EH236" i="8" s="1"/>
  <c r="EH294" i="8" s="1"/>
  <c r="EG204" i="8"/>
  <c r="EG236" i="8" s="1"/>
  <c r="EF204" i="8"/>
  <c r="EF236" i="8" s="1"/>
  <c r="EE204" i="8"/>
  <c r="EE236" i="8" s="1"/>
  <c r="EE294" i="8" s="1"/>
  <c r="ED204" i="8"/>
  <c r="ED236" i="8" s="1"/>
  <c r="EC204" i="8"/>
  <c r="EC236" i="8" s="1"/>
  <c r="EB204" i="8"/>
  <c r="EB236" i="8" s="1"/>
  <c r="EA204" i="8"/>
  <c r="EA236" i="8" s="1"/>
  <c r="EA294" i="8" s="1"/>
  <c r="DZ204" i="8"/>
  <c r="DZ236" i="8" s="1"/>
  <c r="DY204" i="8"/>
  <c r="DY236" i="8" s="1"/>
  <c r="DX204" i="8"/>
  <c r="DX236" i="8" s="1"/>
  <c r="DW204" i="8"/>
  <c r="DW236" i="8" s="1"/>
  <c r="DV204" i="8"/>
  <c r="DV236" i="8" s="1"/>
  <c r="DU204" i="8"/>
  <c r="DT204" i="8"/>
  <c r="DQ204" i="8"/>
  <c r="DP204" i="8"/>
  <c r="DO204" i="8"/>
  <c r="DN204" i="8"/>
  <c r="DM204" i="8"/>
  <c r="DL204" i="8"/>
  <c r="DS203" i="8"/>
  <c r="DR203" i="8"/>
  <c r="DS202" i="8"/>
  <c r="AH202" i="8"/>
  <c r="AG202" i="8"/>
  <c r="AF202" i="8"/>
  <c r="AE202" i="8"/>
  <c r="DR202" i="8" s="1"/>
  <c r="Y202" i="8"/>
  <c r="DS201" i="8"/>
  <c r="AH201" i="8"/>
  <c r="AG201" i="8"/>
  <c r="AF201" i="8"/>
  <c r="AE201" i="8"/>
  <c r="DR201" i="8" s="1"/>
  <c r="Y201" i="8"/>
  <c r="DS200" i="8"/>
  <c r="AH200" i="8"/>
  <c r="AG200" i="8"/>
  <c r="AF200" i="8"/>
  <c r="AE200" i="8"/>
  <c r="DR200" i="8" s="1"/>
  <c r="Y200" i="8"/>
  <c r="DS199" i="8"/>
  <c r="AH199" i="8"/>
  <c r="AG199" i="8"/>
  <c r="AF199" i="8"/>
  <c r="AE199" i="8"/>
  <c r="DR199" i="8" s="1"/>
  <c r="Y199" i="8"/>
  <c r="DS198" i="8"/>
  <c r="AH198" i="8"/>
  <c r="AG198" i="8"/>
  <c r="AF198" i="8"/>
  <c r="AE198" i="8"/>
  <c r="DR198" i="8" s="1"/>
  <c r="Y198" i="8"/>
  <c r="DS197" i="8"/>
  <c r="AH197" i="8"/>
  <c r="AG197" i="8"/>
  <c r="AF197" i="8"/>
  <c r="AE197" i="8"/>
  <c r="DR197" i="8" s="1"/>
  <c r="Y197" i="8"/>
  <c r="DS196" i="8"/>
  <c r="AH196" i="8"/>
  <c r="AG196" i="8"/>
  <c r="AF196" i="8"/>
  <c r="AE196" i="8"/>
  <c r="DR196" i="8" s="1"/>
  <c r="Y196" i="8"/>
  <c r="DS195" i="8"/>
  <c r="AH195" i="8"/>
  <c r="AG195" i="8"/>
  <c r="AF195" i="8"/>
  <c r="AE195" i="8"/>
  <c r="DR195" i="8" s="1"/>
  <c r="Y195" i="8"/>
  <c r="DS194" i="8"/>
  <c r="AH194" i="8"/>
  <c r="AG194" i="8"/>
  <c r="AF194" i="8"/>
  <c r="AE194" i="8"/>
  <c r="DR194" i="8" s="1"/>
  <c r="Y194" i="8"/>
  <c r="DS193" i="8"/>
  <c r="AH193" i="8"/>
  <c r="AG193" i="8"/>
  <c r="AF193" i="8"/>
  <c r="AE193" i="8"/>
  <c r="DR193" i="8" s="1"/>
  <c r="Y193" i="8"/>
  <c r="DS192" i="8"/>
  <c r="AH192" i="8"/>
  <c r="AG192" i="8"/>
  <c r="AF192" i="8"/>
  <c r="AE192" i="8"/>
  <c r="DR192" i="8" s="1"/>
  <c r="Y192" i="8"/>
  <c r="DS191" i="8"/>
  <c r="AH191" i="8"/>
  <c r="AG191" i="8"/>
  <c r="AF191" i="8"/>
  <c r="AE191" i="8"/>
  <c r="DR191" i="8" s="1"/>
  <c r="Y191" i="8"/>
  <c r="DS190" i="8"/>
  <c r="AH190" i="8"/>
  <c r="AG190" i="8"/>
  <c r="AF190" i="8"/>
  <c r="AE190" i="8"/>
  <c r="DR190" i="8" s="1"/>
  <c r="Y190" i="8"/>
  <c r="DS189" i="8"/>
  <c r="AH189" i="8"/>
  <c r="AG189" i="8"/>
  <c r="AF189" i="8"/>
  <c r="AE189" i="8"/>
  <c r="DR189" i="8" s="1"/>
  <c r="Y189" i="8"/>
  <c r="DS188" i="8"/>
  <c r="AH188" i="8"/>
  <c r="AG188" i="8"/>
  <c r="AF188" i="8"/>
  <c r="AE188" i="8"/>
  <c r="DR188" i="8" s="1"/>
  <c r="Y188" i="8"/>
  <c r="DS187" i="8"/>
  <c r="AH187" i="8"/>
  <c r="AG187" i="8"/>
  <c r="AF187" i="8"/>
  <c r="AE187" i="8"/>
  <c r="DR187" i="8" s="1"/>
  <c r="Y187" i="8"/>
  <c r="DS186" i="8"/>
  <c r="AH186" i="8"/>
  <c r="AG186" i="8"/>
  <c r="AF186" i="8"/>
  <c r="AE186" i="8"/>
  <c r="DR186" i="8" s="1"/>
  <c r="Y186" i="8"/>
  <c r="DS185" i="8"/>
  <c r="AH185" i="8"/>
  <c r="AG185" i="8"/>
  <c r="AF185" i="8"/>
  <c r="AE185" i="8"/>
  <c r="DR185" i="8" s="1"/>
  <c r="Y185" i="8"/>
  <c r="DS184" i="8"/>
  <c r="AH184" i="8"/>
  <c r="AG184" i="8"/>
  <c r="AF184" i="8"/>
  <c r="AE184" i="8"/>
  <c r="DR184" i="8" s="1"/>
  <c r="Y184" i="8"/>
  <c r="DS183" i="8"/>
  <c r="AH183" i="8"/>
  <c r="AG183" i="8"/>
  <c r="AF183" i="8"/>
  <c r="AE183" i="8"/>
  <c r="DR183" i="8" s="1"/>
  <c r="Y183" i="8"/>
  <c r="DS182" i="8"/>
  <c r="AH182" i="8"/>
  <c r="AG182" i="8"/>
  <c r="AF182" i="8"/>
  <c r="AE182" i="8"/>
  <c r="DR182" i="8" s="1"/>
  <c r="Y182" i="8"/>
  <c r="DS181" i="8"/>
  <c r="AH181" i="8"/>
  <c r="AG181" i="8"/>
  <c r="AF181" i="8"/>
  <c r="AE181" i="8"/>
  <c r="DR181" i="8" s="1"/>
  <c r="Y181" i="8"/>
  <c r="DS180" i="8"/>
  <c r="AH180" i="8"/>
  <c r="AG180" i="8"/>
  <c r="AF180" i="8"/>
  <c r="AE180" i="8"/>
  <c r="DR180" i="8" s="1"/>
  <c r="Y180" i="8"/>
  <c r="DS179" i="8"/>
  <c r="AH179" i="8"/>
  <c r="AG179" i="8"/>
  <c r="AF179" i="8"/>
  <c r="AE179" i="8"/>
  <c r="DR179" i="8" s="1"/>
  <c r="Y179" i="8"/>
  <c r="DS178" i="8"/>
  <c r="AH178" i="8"/>
  <c r="AG178" i="8"/>
  <c r="AF178" i="8"/>
  <c r="AE178" i="8"/>
  <c r="DR178" i="8" s="1"/>
  <c r="Y178" i="8"/>
  <c r="DS177" i="8"/>
  <c r="AH177" i="8"/>
  <c r="AG177" i="8"/>
  <c r="AF177" i="8"/>
  <c r="AE177" i="8"/>
  <c r="DR177" i="8" s="1"/>
  <c r="Y177" i="8"/>
  <c r="DS176" i="8"/>
  <c r="AH176" i="8"/>
  <c r="AG176" i="8"/>
  <c r="AF176" i="8"/>
  <c r="AE176" i="8"/>
  <c r="DR176" i="8" s="1"/>
  <c r="Y176" i="8"/>
  <c r="DS175" i="8"/>
  <c r="AH175" i="8"/>
  <c r="AG175" i="8"/>
  <c r="AF175" i="8"/>
  <c r="AE175" i="8"/>
  <c r="DR175" i="8" s="1"/>
  <c r="Y175" i="8"/>
  <c r="DS174" i="8"/>
  <c r="AH174" i="8"/>
  <c r="AG174" i="8"/>
  <c r="AF174" i="8"/>
  <c r="AE174" i="8"/>
  <c r="DR174" i="8" s="1"/>
  <c r="Y174" i="8"/>
  <c r="DS173" i="8"/>
  <c r="AH173" i="8"/>
  <c r="AG173" i="8"/>
  <c r="AF173" i="8"/>
  <c r="AE173" i="8"/>
  <c r="DR173" i="8" s="1"/>
  <c r="Y173" i="8"/>
  <c r="DS172" i="8"/>
  <c r="AH172" i="8"/>
  <c r="AG172" i="8"/>
  <c r="AF172" i="8"/>
  <c r="AE172" i="8"/>
  <c r="DR172" i="8" s="1"/>
  <c r="Y172" i="8"/>
  <c r="DS171" i="8"/>
  <c r="AH171" i="8"/>
  <c r="AG171" i="8"/>
  <c r="AF171" i="8"/>
  <c r="AE171" i="8"/>
  <c r="DR171" i="8" s="1"/>
  <c r="Y171" i="8"/>
  <c r="DS170" i="8"/>
  <c r="AH170" i="8"/>
  <c r="AG170" i="8"/>
  <c r="AF170" i="8"/>
  <c r="AE170" i="8"/>
  <c r="DR170" i="8" s="1"/>
  <c r="Y170" i="8"/>
  <c r="DS169" i="8"/>
  <c r="AH169" i="8"/>
  <c r="AG169" i="8"/>
  <c r="AF169" i="8"/>
  <c r="AE169" i="8"/>
  <c r="DR169" i="8" s="1"/>
  <c r="Y169" i="8"/>
  <c r="DS168" i="8"/>
  <c r="AH168" i="8"/>
  <c r="AG168" i="8"/>
  <c r="AF168" i="8"/>
  <c r="AE168" i="8"/>
  <c r="DR168" i="8" s="1"/>
  <c r="Y168" i="8"/>
  <c r="DS167" i="8"/>
  <c r="AH167" i="8"/>
  <c r="AG167" i="8"/>
  <c r="AF167" i="8"/>
  <c r="AE167" i="8"/>
  <c r="DR167" i="8" s="1"/>
  <c r="Y167" i="8"/>
  <c r="DS166" i="8"/>
  <c r="AH166" i="8"/>
  <c r="AG166" i="8"/>
  <c r="AF166" i="8"/>
  <c r="AE166" i="8"/>
  <c r="DR166" i="8" s="1"/>
  <c r="Y166" i="8"/>
  <c r="DS165" i="8"/>
  <c r="AH165" i="8"/>
  <c r="AG165" i="8"/>
  <c r="AF165" i="8"/>
  <c r="AE165" i="8"/>
  <c r="DR165" i="8" s="1"/>
  <c r="Y165" i="8"/>
  <c r="DS164" i="8"/>
  <c r="AH164" i="8"/>
  <c r="AG164" i="8"/>
  <c r="AF164" i="8"/>
  <c r="AE164" i="8"/>
  <c r="DR164" i="8" s="1"/>
  <c r="Y164" i="8"/>
  <c r="DS163" i="8"/>
  <c r="AH163" i="8"/>
  <c r="AG163" i="8"/>
  <c r="AF163" i="8"/>
  <c r="AE163" i="8"/>
  <c r="DR163" i="8" s="1"/>
  <c r="Y163" i="8"/>
  <c r="DS162" i="8"/>
  <c r="AH162" i="8"/>
  <c r="AG162" i="8"/>
  <c r="AF162" i="8"/>
  <c r="AE162" i="8"/>
  <c r="DR162" i="8" s="1"/>
  <c r="Y162" i="8"/>
  <c r="DS161" i="8"/>
  <c r="AH161" i="8"/>
  <c r="AG161" i="8"/>
  <c r="AF161" i="8"/>
  <c r="AE161" i="8"/>
  <c r="DR161" i="8" s="1"/>
  <c r="Y161" i="8"/>
  <c r="DS160" i="8"/>
  <c r="AH160" i="8"/>
  <c r="AG160" i="8"/>
  <c r="AF160" i="8"/>
  <c r="AE160" i="8"/>
  <c r="DR160" i="8" s="1"/>
  <c r="Y160" i="8"/>
  <c r="DS159" i="8"/>
  <c r="AH159" i="8"/>
  <c r="AG159" i="8"/>
  <c r="AF159" i="8"/>
  <c r="AE159" i="8"/>
  <c r="DR159" i="8" s="1"/>
  <c r="Y159" i="8"/>
  <c r="DS158" i="8"/>
  <c r="AH158" i="8"/>
  <c r="AG158" i="8"/>
  <c r="AF158" i="8"/>
  <c r="AE158" i="8"/>
  <c r="DR158" i="8" s="1"/>
  <c r="Y158" i="8"/>
  <c r="DS157" i="8"/>
  <c r="AH157" i="8"/>
  <c r="AG157" i="8"/>
  <c r="AF157" i="8"/>
  <c r="AE157" i="8"/>
  <c r="DR157" i="8" s="1"/>
  <c r="Y157" i="8"/>
  <c r="DS156" i="8"/>
  <c r="AH156" i="8"/>
  <c r="AG156" i="8"/>
  <c r="AF156" i="8"/>
  <c r="AE156" i="8"/>
  <c r="DR156" i="8" s="1"/>
  <c r="Y156" i="8"/>
  <c r="DS155" i="8"/>
  <c r="AH155" i="8"/>
  <c r="AG155" i="8"/>
  <c r="AF155" i="8"/>
  <c r="AE155" i="8"/>
  <c r="DR155" i="8" s="1"/>
  <c r="Y155" i="8"/>
  <c r="DS154" i="8"/>
  <c r="AH154" i="8"/>
  <c r="AG154" i="8"/>
  <c r="AF154" i="8"/>
  <c r="AE154" i="8"/>
  <c r="DR154" i="8" s="1"/>
  <c r="Y154" i="8"/>
  <c r="DS153" i="8"/>
  <c r="AH153" i="8"/>
  <c r="AG153" i="8"/>
  <c r="AF153" i="8"/>
  <c r="AE153" i="8"/>
  <c r="DR153" i="8" s="1"/>
  <c r="Y153" i="8"/>
  <c r="DS152" i="8"/>
  <c r="AH152" i="8"/>
  <c r="AG152" i="8"/>
  <c r="AF152" i="8"/>
  <c r="AE152" i="8"/>
  <c r="DR152" i="8" s="1"/>
  <c r="Y152" i="8"/>
  <c r="DS151" i="8"/>
  <c r="AH151" i="8"/>
  <c r="AG151" i="8"/>
  <c r="AF151" i="8"/>
  <c r="AE151" i="8"/>
  <c r="DR151" i="8" s="1"/>
  <c r="Y151" i="8"/>
  <c r="DS150" i="8"/>
  <c r="AH150" i="8"/>
  <c r="AG150" i="8"/>
  <c r="AF150" i="8"/>
  <c r="AE150" i="8"/>
  <c r="DR150" i="8" s="1"/>
  <c r="Y150" i="8"/>
  <c r="DS149" i="8"/>
  <c r="AH149" i="8"/>
  <c r="AG149" i="8"/>
  <c r="AF149" i="8"/>
  <c r="AE149" i="8"/>
  <c r="DR149" i="8" s="1"/>
  <c r="Y149" i="8"/>
  <c r="DS148" i="8"/>
  <c r="AH148" i="8"/>
  <c r="AG148" i="8"/>
  <c r="AF148" i="8"/>
  <c r="AE148" i="8"/>
  <c r="DR148" i="8" s="1"/>
  <c r="Y148" i="8"/>
  <c r="DS147" i="8"/>
  <c r="AH147" i="8"/>
  <c r="AG147" i="8"/>
  <c r="AF147" i="8"/>
  <c r="AE147" i="8"/>
  <c r="DR147" i="8" s="1"/>
  <c r="Y147" i="8"/>
  <c r="DS146" i="8"/>
  <c r="AH146" i="8"/>
  <c r="AG146" i="8"/>
  <c r="AF146" i="8"/>
  <c r="AE146" i="8"/>
  <c r="DR146" i="8" s="1"/>
  <c r="Y146" i="8"/>
  <c r="DS145" i="8"/>
  <c r="AH145" i="8"/>
  <c r="AG145" i="8"/>
  <c r="AF145" i="8"/>
  <c r="AE145" i="8"/>
  <c r="DR145" i="8" s="1"/>
  <c r="Y145" i="8"/>
  <c r="DS144" i="8"/>
  <c r="AH144" i="8"/>
  <c r="AG144" i="8"/>
  <c r="AF144" i="8"/>
  <c r="AE144" i="8"/>
  <c r="DR144" i="8" s="1"/>
  <c r="Y144" i="8"/>
  <c r="DS143" i="8"/>
  <c r="AH143" i="8"/>
  <c r="AG143" i="8"/>
  <c r="AF143" i="8"/>
  <c r="AE143" i="8"/>
  <c r="DR143" i="8" s="1"/>
  <c r="Y143" i="8"/>
  <c r="DS142" i="8"/>
  <c r="AH142" i="8"/>
  <c r="AG142" i="8"/>
  <c r="AF142" i="8"/>
  <c r="AE142" i="8"/>
  <c r="DR142" i="8" s="1"/>
  <c r="Y142" i="8"/>
  <c r="DS141" i="8"/>
  <c r="AH141" i="8"/>
  <c r="AG141" i="8"/>
  <c r="AF141" i="8"/>
  <c r="AE141" i="8"/>
  <c r="DR141" i="8" s="1"/>
  <c r="Y141" i="8"/>
  <c r="DS140" i="8"/>
  <c r="AH140" i="8"/>
  <c r="AG140" i="8"/>
  <c r="AF140" i="8"/>
  <c r="AE140" i="8"/>
  <c r="DR140" i="8" s="1"/>
  <c r="Y140" i="8"/>
  <c r="DS139" i="8"/>
  <c r="AH139" i="8"/>
  <c r="AG139" i="8"/>
  <c r="AF139" i="8"/>
  <c r="AE139" i="8"/>
  <c r="DR139" i="8" s="1"/>
  <c r="Y139" i="8"/>
  <c r="DS138" i="8"/>
  <c r="AH138" i="8"/>
  <c r="AG138" i="8"/>
  <c r="AF138" i="8"/>
  <c r="AE138" i="8"/>
  <c r="DR138" i="8" s="1"/>
  <c r="Y138" i="8"/>
  <c r="DS137" i="8"/>
  <c r="AH137" i="8"/>
  <c r="AG137" i="8"/>
  <c r="AF137" i="8"/>
  <c r="AE137" i="8"/>
  <c r="DR137" i="8" s="1"/>
  <c r="Y137" i="8"/>
  <c r="DS136" i="8"/>
  <c r="AH136" i="8"/>
  <c r="AG136" i="8"/>
  <c r="AF136" i="8"/>
  <c r="AE136" i="8"/>
  <c r="DR136" i="8" s="1"/>
  <c r="Y136" i="8"/>
  <c r="DS135" i="8"/>
  <c r="AH135" i="8"/>
  <c r="AG135" i="8"/>
  <c r="AF135" i="8"/>
  <c r="AE135" i="8"/>
  <c r="DR135" i="8" s="1"/>
  <c r="Y135" i="8"/>
  <c r="DU134" i="8"/>
  <c r="DT134" i="8"/>
  <c r="DQ134" i="8"/>
  <c r="DP134" i="8"/>
  <c r="DO134" i="8"/>
  <c r="DN134" i="8"/>
  <c r="DM134" i="8"/>
  <c r="DL134" i="8"/>
  <c r="DS133" i="8"/>
  <c r="AH133" i="8"/>
  <c r="AG133" i="8"/>
  <c r="AF133" i="8"/>
  <c r="AE133" i="8"/>
  <c r="DR133" i="8" s="1"/>
  <c r="Y133" i="8"/>
  <c r="DS132" i="8"/>
  <c r="AH132" i="8"/>
  <c r="AG132" i="8"/>
  <c r="AF132" i="8"/>
  <c r="AE132" i="8"/>
  <c r="DR132" i="8" s="1"/>
  <c r="Y132" i="8"/>
  <c r="DS131" i="8"/>
  <c r="AH131" i="8"/>
  <c r="AG131" i="8"/>
  <c r="AF131" i="8"/>
  <c r="AE131" i="8"/>
  <c r="DR131" i="8" s="1"/>
  <c r="Y131" i="8"/>
  <c r="DS130" i="8"/>
  <c r="AH130" i="8"/>
  <c r="AG130" i="8"/>
  <c r="AF130" i="8"/>
  <c r="AE130" i="8"/>
  <c r="DR130" i="8" s="1"/>
  <c r="Y130" i="8"/>
  <c r="DS129" i="8"/>
  <c r="AH129" i="8"/>
  <c r="AG129" i="8"/>
  <c r="AF129" i="8"/>
  <c r="AE129" i="8"/>
  <c r="DR129" i="8" s="1"/>
  <c r="Y129" i="8"/>
  <c r="DS128" i="8"/>
  <c r="AH128" i="8"/>
  <c r="AG128" i="8"/>
  <c r="AF128" i="8"/>
  <c r="AE128" i="8"/>
  <c r="DR128" i="8" s="1"/>
  <c r="Y128" i="8"/>
  <c r="DS127" i="8"/>
  <c r="AH127" i="8"/>
  <c r="AG127" i="8"/>
  <c r="AF127" i="8"/>
  <c r="AE127" i="8"/>
  <c r="DR127" i="8" s="1"/>
  <c r="Y127" i="8"/>
  <c r="DS126" i="8"/>
  <c r="AH126" i="8"/>
  <c r="AG126" i="8"/>
  <c r="AF126" i="8"/>
  <c r="AE126" i="8"/>
  <c r="DR126" i="8" s="1"/>
  <c r="Y126" i="8"/>
  <c r="DS125" i="8"/>
  <c r="AH125" i="8"/>
  <c r="AG125" i="8"/>
  <c r="AF125" i="8"/>
  <c r="AE125" i="8"/>
  <c r="DR125" i="8" s="1"/>
  <c r="Y125" i="8"/>
  <c r="DS124" i="8"/>
  <c r="AH124" i="8"/>
  <c r="AG124" i="8"/>
  <c r="AF124" i="8"/>
  <c r="AE124" i="8"/>
  <c r="DR124" i="8" s="1"/>
  <c r="Y124" i="8"/>
  <c r="DS123" i="8"/>
  <c r="AH123" i="8"/>
  <c r="AG123" i="8"/>
  <c r="AF123" i="8"/>
  <c r="AE123" i="8"/>
  <c r="DR123" i="8" s="1"/>
  <c r="Y123" i="8"/>
  <c r="DS122" i="8"/>
  <c r="AH122" i="8"/>
  <c r="AG122" i="8"/>
  <c r="AF122" i="8"/>
  <c r="AE122" i="8"/>
  <c r="DR122" i="8" s="1"/>
  <c r="Y122" i="8"/>
  <c r="DS121" i="8"/>
  <c r="AH121" i="8"/>
  <c r="AG121" i="8"/>
  <c r="AF121" i="8"/>
  <c r="AE121" i="8"/>
  <c r="DR121" i="8" s="1"/>
  <c r="Y121" i="8"/>
  <c r="DS120" i="8"/>
  <c r="AH120" i="8"/>
  <c r="AG120" i="8"/>
  <c r="AF120" i="8"/>
  <c r="AE120" i="8"/>
  <c r="DR120" i="8" s="1"/>
  <c r="Y120" i="8"/>
  <c r="DS119" i="8"/>
  <c r="AH119" i="8"/>
  <c r="AG119" i="8"/>
  <c r="AF119" i="8"/>
  <c r="AE119" i="8"/>
  <c r="DR119" i="8" s="1"/>
  <c r="Y119" i="8"/>
  <c r="DS118" i="8"/>
  <c r="AH118" i="8"/>
  <c r="AG118" i="8"/>
  <c r="AF118" i="8"/>
  <c r="AE118" i="8"/>
  <c r="DR118" i="8" s="1"/>
  <c r="Y118" i="8"/>
  <c r="DS117" i="8"/>
  <c r="AH117" i="8"/>
  <c r="AG117" i="8"/>
  <c r="AF117" i="8"/>
  <c r="AE117" i="8"/>
  <c r="DR117" i="8" s="1"/>
  <c r="Y117" i="8"/>
  <c r="DS116" i="8"/>
  <c r="AH116" i="8"/>
  <c r="AG116" i="8"/>
  <c r="AF116" i="8"/>
  <c r="AE116" i="8"/>
  <c r="DR116" i="8" s="1"/>
  <c r="Y116" i="8"/>
  <c r="DS115" i="8"/>
  <c r="AH115" i="8"/>
  <c r="AG115" i="8"/>
  <c r="AF115" i="8"/>
  <c r="AE115" i="8"/>
  <c r="DR115" i="8" s="1"/>
  <c r="Y115" i="8"/>
  <c r="DS114" i="8"/>
  <c r="AH114" i="8"/>
  <c r="AG114" i="8"/>
  <c r="AF114" i="8"/>
  <c r="AE114" i="8"/>
  <c r="DR114" i="8" s="1"/>
  <c r="Y114" i="8"/>
  <c r="DS113" i="8"/>
  <c r="AH113" i="8"/>
  <c r="AG113" i="8"/>
  <c r="AF113" i="8"/>
  <c r="AE113" i="8"/>
  <c r="DR113" i="8" s="1"/>
  <c r="Y113" i="8"/>
  <c r="DS112" i="8"/>
  <c r="AH112" i="8"/>
  <c r="AG112" i="8"/>
  <c r="AF112" i="8"/>
  <c r="AE112" i="8"/>
  <c r="DR112" i="8" s="1"/>
  <c r="Y112" i="8"/>
  <c r="DS111" i="8"/>
  <c r="AH111" i="8"/>
  <c r="AG111" i="8"/>
  <c r="AF111" i="8"/>
  <c r="AE111" i="8"/>
  <c r="DR111" i="8" s="1"/>
  <c r="Y111" i="8"/>
  <c r="DS110" i="8"/>
  <c r="AH110" i="8"/>
  <c r="AG110" i="8"/>
  <c r="AF110" i="8"/>
  <c r="AE110" i="8"/>
  <c r="DR110" i="8" s="1"/>
  <c r="Y110" i="8"/>
  <c r="DS109" i="8"/>
  <c r="AH109" i="8"/>
  <c r="AG109" i="8"/>
  <c r="AF109" i="8"/>
  <c r="AE109" i="8"/>
  <c r="DR109" i="8" s="1"/>
  <c r="Y109" i="8"/>
  <c r="DS108" i="8"/>
  <c r="AH108" i="8"/>
  <c r="AG108" i="8"/>
  <c r="AF108" i="8"/>
  <c r="AE108" i="8"/>
  <c r="DR108" i="8" s="1"/>
  <c r="Y108" i="8"/>
  <c r="DS107" i="8"/>
  <c r="AH107" i="8"/>
  <c r="AG107" i="8"/>
  <c r="AF107" i="8"/>
  <c r="AE107" i="8"/>
  <c r="DR107" i="8" s="1"/>
  <c r="Y107" i="8"/>
  <c r="DS106" i="8"/>
  <c r="AH106" i="8"/>
  <c r="AG106" i="8"/>
  <c r="AF106" i="8"/>
  <c r="AE106" i="8"/>
  <c r="DR106" i="8" s="1"/>
  <c r="Y106" i="8"/>
  <c r="DS105" i="8"/>
  <c r="AH105" i="8"/>
  <c r="AG105" i="8"/>
  <c r="AF105" i="8"/>
  <c r="AE105" i="8"/>
  <c r="DR105" i="8" s="1"/>
  <c r="Y105" i="8"/>
  <c r="DS104" i="8"/>
  <c r="AH104" i="8"/>
  <c r="AG104" i="8"/>
  <c r="AF104" i="8"/>
  <c r="AE104" i="8"/>
  <c r="DR104" i="8" s="1"/>
  <c r="Y104" i="8"/>
  <c r="DS103" i="8"/>
  <c r="AH103" i="8"/>
  <c r="AG103" i="8"/>
  <c r="AF103" i="8"/>
  <c r="AE103" i="8"/>
  <c r="DR103" i="8" s="1"/>
  <c r="Y103" i="8"/>
  <c r="DS102" i="8"/>
  <c r="AH102" i="8"/>
  <c r="AG102" i="8"/>
  <c r="AF102" i="8"/>
  <c r="AE102" i="8"/>
  <c r="DR102" i="8" s="1"/>
  <c r="Y102" i="8"/>
  <c r="DS101" i="8"/>
  <c r="AH101" i="8"/>
  <c r="AG101" i="8"/>
  <c r="AF101" i="8"/>
  <c r="AE101" i="8"/>
  <c r="DR101" i="8" s="1"/>
  <c r="Y101" i="8"/>
  <c r="DS100" i="8"/>
  <c r="AH100" i="8"/>
  <c r="AG100" i="8"/>
  <c r="AF100" i="8"/>
  <c r="AE100" i="8"/>
  <c r="DR100" i="8" s="1"/>
  <c r="Y100" i="8"/>
  <c r="DS99" i="8"/>
  <c r="AH99" i="8"/>
  <c r="AG99" i="8"/>
  <c r="AF99" i="8"/>
  <c r="AE99" i="8"/>
  <c r="DR99" i="8" s="1"/>
  <c r="Y99" i="8"/>
  <c r="DS98" i="8"/>
  <c r="AH98" i="8"/>
  <c r="AG98" i="8"/>
  <c r="AF98" i="8"/>
  <c r="AE98" i="8"/>
  <c r="DR98" i="8" s="1"/>
  <c r="Y98" i="8"/>
  <c r="DS97" i="8"/>
  <c r="AH97" i="8"/>
  <c r="AG97" i="8"/>
  <c r="AF97" i="8"/>
  <c r="AE97" i="8"/>
  <c r="DR97" i="8" s="1"/>
  <c r="Y97" i="8"/>
  <c r="DS96" i="8"/>
  <c r="AH96" i="8"/>
  <c r="AG96" i="8"/>
  <c r="AF96" i="8"/>
  <c r="AE96" i="8"/>
  <c r="DR96" i="8" s="1"/>
  <c r="Y96" i="8"/>
  <c r="DS95" i="8"/>
  <c r="AH95" i="8"/>
  <c r="AG95" i="8"/>
  <c r="AF95" i="8"/>
  <c r="AE95" i="8"/>
  <c r="DR95" i="8" s="1"/>
  <c r="Y95" i="8"/>
  <c r="DS94" i="8"/>
  <c r="AH94" i="8"/>
  <c r="AG94" i="8"/>
  <c r="AF94" i="8"/>
  <c r="AE94" i="8"/>
  <c r="DR94" i="8" s="1"/>
  <c r="Y94" i="8"/>
  <c r="DS93" i="8"/>
  <c r="AH93" i="8"/>
  <c r="AG93" i="8"/>
  <c r="AF93" i="8"/>
  <c r="AE93" i="8"/>
  <c r="DR93" i="8" s="1"/>
  <c r="Y93" i="8"/>
  <c r="DS92" i="8"/>
  <c r="AH92" i="8"/>
  <c r="AG92" i="8"/>
  <c r="AF92" i="8"/>
  <c r="AE92" i="8"/>
  <c r="DR92" i="8" s="1"/>
  <c r="Y92" i="8"/>
  <c r="DS91" i="8"/>
  <c r="AH91" i="8"/>
  <c r="AG91" i="8"/>
  <c r="AF91" i="8"/>
  <c r="AE91" i="8"/>
  <c r="DR91" i="8" s="1"/>
  <c r="Y91" i="8"/>
  <c r="DS90" i="8"/>
  <c r="AH90" i="8"/>
  <c r="AG90" i="8"/>
  <c r="AF90" i="8"/>
  <c r="AE90" i="8"/>
  <c r="DR90" i="8" s="1"/>
  <c r="Y90" i="8"/>
  <c r="DS89" i="8"/>
  <c r="AH89" i="8"/>
  <c r="AG89" i="8"/>
  <c r="AF89" i="8"/>
  <c r="AE89" i="8"/>
  <c r="DR89" i="8" s="1"/>
  <c r="Y89" i="8"/>
  <c r="DS88" i="8"/>
  <c r="AH88" i="8"/>
  <c r="AG88" i="8"/>
  <c r="AF88" i="8"/>
  <c r="AE88" i="8"/>
  <c r="DR88" i="8" s="1"/>
  <c r="Y88" i="8"/>
  <c r="DS87" i="8"/>
  <c r="AH87" i="8"/>
  <c r="AG87" i="8"/>
  <c r="AF87" i="8"/>
  <c r="AE87" i="8"/>
  <c r="DR87" i="8" s="1"/>
  <c r="Y87" i="8"/>
  <c r="DS86" i="8"/>
  <c r="AH86" i="8"/>
  <c r="AG86" i="8"/>
  <c r="AF86" i="8"/>
  <c r="AE86" i="8"/>
  <c r="DR86" i="8" s="1"/>
  <c r="Y86" i="8"/>
  <c r="DS85" i="8"/>
  <c r="AH85" i="8"/>
  <c r="AG85" i="8"/>
  <c r="AF85" i="8"/>
  <c r="AE85" i="8"/>
  <c r="DR85" i="8" s="1"/>
  <c r="Y85" i="8"/>
  <c r="DS84" i="8"/>
  <c r="AH84" i="8"/>
  <c r="AG84" i="8"/>
  <c r="AF84" i="8"/>
  <c r="AE84" i="8"/>
  <c r="DR84" i="8" s="1"/>
  <c r="Y84" i="8"/>
  <c r="DS83" i="8"/>
  <c r="AH83" i="8"/>
  <c r="AG83" i="8"/>
  <c r="AF83" i="8"/>
  <c r="AE83" i="8"/>
  <c r="DR83" i="8" s="1"/>
  <c r="Y83" i="8"/>
  <c r="DS82" i="8"/>
  <c r="AH82" i="8"/>
  <c r="AG82" i="8"/>
  <c r="AF82" i="8"/>
  <c r="AE82" i="8"/>
  <c r="DR82" i="8" s="1"/>
  <c r="Y82" i="8"/>
  <c r="DS81" i="8"/>
  <c r="AH81" i="8"/>
  <c r="AG81" i="8"/>
  <c r="AF81" i="8"/>
  <c r="AE81" i="8"/>
  <c r="DR81" i="8" s="1"/>
  <c r="Y81" i="8"/>
  <c r="DS80" i="8"/>
  <c r="AH80" i="8"/>
  <c r="AG80" i="8"/>
  <c r="AF80" i="8"/>
  <c r="AE80" i="8"/>
  <c r="DR80" i="8" s="1"/>
  <c r="Y80" i="8"/>
  <c r="DS79" i="8"/>
  <c r="AH79" i="8"/>
  <c r="AG79" i="8"/>
  <c r="AF79" i="8"/>
  <c r="AE79" i="8"/>
  <c r="DR79" i="8" s="1"/>
  <c r="Y79" i="8"/>
  <c r="DS78" i="8"/>
  <c r="AH78" i="8"/>
  <c r="AG78" i="8"/>
  <c r="AF78" i="8"/>
  <c r="AE78" i="8"/>
  <c r="DR78" i="8" s="1"/>
  <c r="Y78" i="8"/>
  <c r="DS77" i="8"/>
  <c r="AH77" i="8"/>
  <c r="AG77" i="8"/>
  <c r="AF77" i="8"/>
  <c r="AE77" i="8"/>
  <c r="DR77" i="8" s="1"/>
  <c r="Y77" i="8"/>
  <c r="DS76" i="8"/>
  <c r="AH76" i="8"/>
  <c r="AG76" i="8"/>
  <c r="AF76" i="8"/>
  <c r="AE76" i="8"/>
  <c r="DR76" i="8" s="1"/>
  <c r="Y76" i="8"/>
  <c r="DS75" i="8"/>
  <c r="AH75" i="8"/>
  <c r="AG75" i="8"/>
  <c r="AF75" i="8"/>
  <c r="AE75" i="8"/>
  <c r="DR75" i="8" s="1"/>
  <c r="Y75" i="8"/>
  <c r="DS74" i="8"/>
  <c r="AH74" i="8"/>
  <c r="AG74" i="8"/>
  <c r="AF74" i="8"/>
  <c r="AE74" i="8"/>
  <c r="DR74" i="8" s="1"/>
  <c r="Y74" i="8"/>
  <c r="DS73" i="8"/>
  <c r="AH73" i="8"/>
  <c r="AG73" i="8"/>
  <c r="AF73" i="8"/>
  <c r="AE73" i="8"/>
  <c r="DR73" i="8" s="1"/>
  <c r="Y73" i="8"/>
  <c r="DS72" i="8"/>
  <c r="AH72" i="8"/>
  <c r="AG72" i="8"/>
  <c r="AF72" i="8"/>
  <c r="AE72" i="8"/>
  <c r="DR72" i="8" s="1"/>
  <c r="Y72" i="8"/>
  <c r="DS71" i="8"/>
  <c r="AH71" i="8"/>
  <c r="AG71" i="8"/>
  <c r="AF71" i="8"/>
  <c r="AE71" i="8"/>
  <c r="DR71" i="8" s="1"/>
  <c r="Y71" i="8"/>
  <c r="DS70" i="8"/>
  <c r="AH70" i="8"/>
  <c r="AG70" i="8"/>
  <c r="AF70" i="8"/>
  <c r="AE70" i="8"/>
  <c r="DR70" i="8" s="1"/>
  <c r="Y70" i="8"/>
  <c r="DS69" i="8"/>
  <c r="AH69" i="8"/>
  <c r="AG69" i="8"/>
  <c r="AF69" i="8"/>
  <c r="AE69" i="8"/>
  <c r="DR69" i="8" s="1"/>
  <c r="Y69" i="8"/>
  <c r="DS68" i="8"/>
  <c r="AH68" i="8"/>
  <c r="AG68" i="8"/>
  <c r="AF68" i="8"/>
  <c r="AE68" i="8"/>
  <c r="DR68" i="8" s="1"/>
  <c r="Y68" i="8"/>
  <c r="DS67" i="8"/>
  <c r="AH67" i="8"/>
  <c r="AG67" i="8"/>
  <c r="AF67" i="8"/>
  <c r="AE67" i="8"/>
  <c r="DR67" i="8" s="1"/>
  <c r="Y67" i="8"/>
  <c r="DS66" i="8"/>
  <c r="AH66" i="8"/>
  <c r="AG66" i="8"/>
  <c r="AF66" i="8"/>
  <c r="AE66" i="8"/>
  <c r="DR66" i="8" s="1"/>
  <c r="Y66" i="8"/>
  <c r="DS65" i="8"/>
  <c r="AH65" i="8"/>
  <c r="AG65" i="8"/>
  <c r="AF65" i="8"/>
  <c r="AE65" i="8"/>
  <c r="DR65" i="8" s="1"/>
  <c r="Y65" i="8"/>
  <c r="EY63" i="8"/>
  <c r="EX63" i="8"/>
  <c r="EW63" i="8"/>
  <c r="EV63" i="8"/>
  <c r="EU63" i="8"/>
  <c r="ET63" i="8"/>
  <c r="ES63" i="8"/>
  <c r="ER63" i="8"/>
  <c r="EQ63" i="8"/>
  <c r="EP63" i="8"/>
  <c r="EO63" i="8"/>
  <c r="EN63" i="8"/>
  <c r="EM63" i="8"/>
  <c r="EL63" i="8"/>
  <c r="EK63" i="8"/>
  <c r="EJ63" i="8"/>
  <c r="EI63" i="8"/>
  <c r="EH63" i="8"/>
  <c r="EG63" i="8"/>
  <c r="EF63" i="8"/>
  <c r="EE63" i="8"/>
  <c r="ED63" i="8"/>
  <c r="EC63" i="8"/>
  <c r="EB63" i="8"/>
  <c r="EA63" i="8"/>
  <c r="DZ63" i="8"/>
  <c r="DY63" i="8"/>
  <c r="DX63" i="8"/>
  <c r="DW63" i="8"/>
  <c r="DV63" i="8"/>
  <c r="DU63" i="8"/>
  <c r="DT63" i="8"/>
  <c r="DQ63" i="8"/>
  <c r="DP63" i="8"/>
  <c r="DO63" i="8"/>
  <c r="DN63" i="8"/>
  <c r="DM63" i="8"/>
  <c r="DL63" i="8"/>
  <c r="DS62" i="8"/>
  <c r="DS61" i="8"/>
  <c r="AH61" i="8"/>
  <c r="AG61" i="8"/>
  <c r="AF61" i="8"/>
  <c r="AE61" i="8"/>
  <c r="DR61" i="8" s="1"/>
  <c r="Y61" i="8"/>
  <c r="DS60" i="8"/>
  <c r="AH60" i="8"/>
  <c r="AG60" i="8"/>
  <c r="AF60" i="8"/>
  <c r="AF63" i="8" s="1"/>
  <c r="AE60" i="8"/>
  <c r="DR60" i="8" s="1"/>
  <c r="Y60" i="8"/>
  <c r="DU59" i="8"/>
  <c r="DT59" i="8"/>
  <c r="DQ59" i="8"/>
  <c r="DP59" i="8"/>
  <c r="DO59" i="8"/>
  <c r="DN59" i="8"/>
  <c r="DM59" i="8"/>
  <c r="DL59" i="8"/>
  <c r="DS58" i="8"/>
  <c r="DR58" i="8"/>
  <c r="DS57" i="8"/>
  <c r="AH57" i="8"/>
  <c r="AG57" i="8"/>
  <c r="AF57" i="8"/>
  <c r="AE57" i="8"/>
  <c r="DR57" i="8" s="1"/>
  <c r="Y57" i="8"/>
  <c r="DS56" i="8"/>
  <c r="AH56" i="8"/>
  <c r="AG56" i="8"/>
  <c r="AF56" i="8"/>
  <c r="AE56" i="8"/>
  <c r="DR56" i="8" s="1"/>
  <c r="Y56" i="8"/>
  <c r="DS55" i="8"/>
  <c r="AH55" i="8"/>
  <c r="AG55" i="8"/>
  <c r="AF55" i="8"/>
  <c r="AE55" i="8"/>
  <c r="DR55" i="8" s="1"/>
  <c r="Y55" i="8"/>
  <c r="DS54" i="8"/>
  <c r="AH54" i="8"/>
  <c r="AG54" i="8"/>
  <c r="AF54" i="8"/>
  <c r="AE54" i="8"/>
  <c r="DR54" i="8" s="1"/>
  <c r="Y54" i="8"/>
  <c r="DS53" i="8"/>
  <c r="AH53" i="8"/>
  <c r="AG53" i="8"/>
  <c r="AF53" i="8"/>
  <c r="AE53" i="8"/>
  <c r="DR53" i="8" s="1"/>
  <c r="Y53" i="8"/>
  <c r="DS52" i="8"/>
  <c r="AH52" i="8"/>
  <c r="AG52" i="8"/>
  <c r="AF52" i="8"/>
  <c r="AE52" i="8"/>
  <c r="DR52" i="8" s="1"/>
  <c r="Y52" i="8"/>
  <c r="DS51" i="8"/>
  <c r="AH51" i="8"/>
  <c r="AG51" i="8"/>
  <c r="AF51" i="8"/>
  <c r="AE51" i="8"/>
  <c r="DR51" i="8" s="1"/>
  <c r="Y51" i="8"/>
  <c r="DS50" i="8"/>
  <c r="AH50" i="8"/>
  <c r="AG50" i="8"/>
  <c r="AF50" i="8"/>
  <c r="AE50" i="8"/>
  <c r="DR50" i="8" s="1"/>
  <c r="Y50" i="8"/>
  <c r="DS49" i="8"/>
  <c r="AH49" i="8"/>
  <c r="AG49" i="8"/>
  <c r="AF49" i="8"/>
  <c r="AE49" i="8"/>
  <c r="DR49" i="8" s="1"/>
  <c r="Y49" i="8"/>
  <c r="DS48" i="8"/>
  <c r="AH48" i="8"/>
  <c r="AG48" i="8"/>
  <c r="AF48" i="8"/>
  <c r="AE48" i="8"/>
  <c r="DR48" i="8" s="1"/>
  <c r="Y48" i="8"/>
  <c r="DS47" i="8"/>
  <c r="AH47" i="8"/>
  <c r="AG47" i="8"/>
  <c r="AF47" i="8"/>
  <c r="AE47" i="8"/>
  <c r="Y47" i="8"/>
  <c r="DU46" i="8"/>
  <c r="DT46" i="8"/>
  <c r="DQ46" i="8"/>
  <c r="DP46" i="8"/>
  <c r="DO46" i="8"/>
  <c r="DN46" i="8"/>
  <c r="DM46" i="8"/>
  <c r="DL46" i="8"/>
  <c r="DK46" i="8"/>
  <c r="DJ46" i="8"/>
  <c r="BD46" i="8"/>
  <c r="BC46" i="8"/>
  <c r="BB46" i="8"/>
  <c r="BA46" i="8"/>
  <c r="AZ46" i="8"/>
  <c r="AY46" i="8"/>
  <c r="AX46" i="8"/>
  <c r="AW46" i="8"/>
  <c r="AV46" i="8"/>
  <c r="AU46" i="8"/>
  <c r="AT46" i="8"/>
  <c r="AS46" i="8"/>
  <c r="AR46" i="8"/>
  <c r="AQ46" i="8"/>
  <c r="AP46" i="8"/>
  <c r="AO46" i="8"/>
  <c r="AN46" i="8"/>
  <c r="AM46" i="8"/>
  <c r="AL46" i="8"/>
  <c r="AK46" i="8"/>
  <c r="AJ46" i="8"/>
  <c r="AI46" i="8"/>
  <c r="DS45" i="8"/>
  <c r="DR45" i="8"/>
  <c r="DS44" i="8"/>
  <c r="AH44" i="8"/>
  <c r="AG44" i="8"/>
  <c r="AF44" i="8"/>
  <c r="AE44" i="8"/>
  <c r="DR44" i="8" s="1"/>
  <c r="Y44" i="8"/>
  <c r="DS43" i="8"/>
  <c r="AH43" i="8"/>
  <c r="AG43" i="8"/>
  <c r="AF43" i="8"/>
  <c r="AE43" i="8"/>
  <c r="DR43" i="8" s="1"/>
  <c r="Y43" i="8"/>
  <c r="DS42" i="8"/>
  <c r="AH42" i="8"/>
  <c r="AG42" i="8"/>
  <c r="AF42" i="8"/>
  <c r="AE42" i="8"/>
  <c r="DR42" i="8" s="1"/>
  <c r="Y42" i="8"/>
  <c r="DS41" i="8"/>
  <c r="AH41" i="8"/>
  <c r="AG41" i="8"/>
  <c r="AF41" i="8"/>
  <c r="AE41" i="8"/>
  <c r="DR41" i="8" s="1"/>
  <c r="Y41" i="8"/>
  <c r="DS40" i="8"/>
  <c r="AH40" i="8"/>
  <c r="AG40" i="8"/>
  <c r="AF40" i="8"/>
  <c r="AE40" i="8"/>
  <c r="DR40" i="8" s="1"/>
  <c r="Y40" i="8"/>
  <c r="DS39" i="8"/>
  <c r="AH39" i="8"/>
  <c r="AG39" i="8"/>
  <c r="AF39" i="8"/>
  <c r="AE39" i="8"/>
  <c r="DR39" i="8" s="1"/>
  <c r="Y39" i="8"/>
  <c r="DS38" i="8"/>
  <c r="AH38" i="8"/>
  <c r="AG38" i="8"/>
  <c r="AF38" i="8"/>
  <c r="AE38" i="8"/>
  <c r="DR38" i="8" s="1"/>
  <c r="Y38" i="8"/>
  <c r="DS37" i="8"/>
  <c r="AH37" i="8"/>
  <c r="AG37" i="8"/>
  <c r="AF37" i="8"/>
  <c r="AE37" i="8"/>
  <c r="DR37" i="8" s="1"/>
  <c r="Y37" i="8"/>
  <c r="DS36" i="8"/>
  <c r="AH36" i="8"/>
  <c r="AG36" i="8"/>
  <c r="AF36" i="8"/>
  <c r="AE36" i="8"/>
  <c r="Y36" i="8"/>
  <c r="DU35" i="8"/>
  <c r="DT35" i="8"/>
  <c r="DQ35" i="8"/>
  <c r="DP35" i="8"/>
  <c r="DO35" i="8"/>
  <c r="DN35" i="8"/>
  <c r="DM35" i="8"/>
  <c r="DL35" i="8"/>
  <c r="DS34" i="8"/>
  <c r="DR34" i="8"/>
  <c r="DS33" i="8"/>
  <c r="AH33" i="8"/>
  <c r="AG33" i="8"/>
  <c r="AF33" i="8"/>
  <c r="AE33" i="8"/>
  <c r="DR33" i="8" s="1"/>
  <c r="Y33" i="8"/>
  <c r="DS32" i="8"/>
  <c r="AH32" i="8"/>
  <c r="AG32" i="8"/>
  <c r="AF32" i="8"/>
  <c r="AE32" i="8"/>
  <c r="DR32" i="8" s="1"/>
  <c r="Y32" i="8"/>
  <c r="DS31" i="8"/>
  <c r="AH31" i="8"/>
  <c r="AG31" i="8"/>
  <c r="AF31" i="8"/>
  <c r="AE31" i="8"/>
  <c r="DR31" i="8" s="1"/>
  <c r="Y31" i="8"/>
  <c r="DS30" i="8"/>
  <c r="AH30" i="8"/>
  <c r="AG30" i="8"/>
  <c r="AF30" i="8"/>
  <c r="AE30" i="8"/>
  <c r="DR30" i="8" s="1"/>
  <c r="Y30" i="8"/>
  <c r="DS29" i="8"/>
  <c r="AH29" i="8"/>
  <c r="AG29" i="8"/>
  <c r="AF29" i="8"/>
  <c r="AE29" i="8"/>
  <c r="DR29" i="8" s="1"/>
  <c r="Y29" i="8"/>
  <c r="DS28" i="8"/>
  <c r="AH28" i="8"/>
  <c r="AG28" i="8"/>
  <c r="AF28" i="8"/>
  <c r="AE28" i="8"/>
  <c r="DR28" i="8" s="1"/>
  <c r="Y28" i="8"/>
  <c r="DS27" i="8"/>
  <c r="AH27" i="8"/>
  <c r="AG27" i="8"/>
  <c r="AF27" i="8"/>
  <c r="AE27" i="8"/>
  <c r="DR27" i="8" s="1"/>
  <c r="Y27" i="8"/>
  <c r="DS26" i="8"/>
  <c r="AH26" i="8"/>
  <c r="AG26" i="8"/>
  <c r="AF26" i="8"/>
  <c r="AE26" i="8"/>
  <c r="DR26" i="8" s="1"/>
  <c r="Y26" i="8"/>
  <c r="DS25" i="8"/>
  <c r="AH25" i="8"/>
  <c r="AG25" i="8"/>
  <c r="AF25" i="8"/>
  <c r="AE25" i="8"/>
  <c r="DR25" i="8" s="1"/>
  <c r="Y25" i="8"/>
  <c r="DS24" i="8"/>
  <c r="AH24" i="8"/>
  <c r="AG24" i="8"/>
  <c r="AF24" i="8"/>
  <c r="AE24" i="8"/>
  <c r="DR24" i="8" s="1"/>
  <c r="Y24" i="8"/>
  <c r="DS23" i="8"/>
  <c r="AH23" i="8"/>
  <c r="AG23" i="8"/>
  <c r="AF23" i="8"/>
  <c r="AE23" i="8"/>
  <c r="DR23" i="8" s="1"/>
  <c r="Y23" i="8"/>
  <c r="DS22" i="8"/>
  <c r="AH22" i="8"/>
  <c r="AG22" i="8"/>
  <c r="AF22" i="8"/>
  <c r="AE22" i="8"/>
  <c r="DR22" i="8" s="1"/>
  <c r="Y22" i="8"/>
  <c r="DS21" i="8"/>
  <c r="AH21" i="8"/>
  <c r="AG21" i="8"/>
  <c r="AF21" i="8"/>
  <c r="AE21" i="8"/>
  <c r="DR21" i="8" s="1"/>
  <c r="Y21" i="8"/>
  <c r="DS20" i="8"/>
  <c r="AH20" i="8"/>
  <c r="AG20" i="8"/>
  <c r="AF20" i="8"/>
  <c r="AE20" i="8"/>
  <c r="DR20" i="8" s="1"/>
  <c r="Y20" i="8"/>
  <c r="DS19" i="8"/>
  <c r="AH19" i="8"/>
  <c r="AG19" i="8"/>
  <c r="AF19" i="8"/>
  <c r="AE19" i="8"/>
  <c r="DR19" i="8" s="1"/>
  <c r="Y19" i="8"/>
  <c r="DS18" i="8"/>
  <c r="AH18" i="8"/>
  <c r="AG18" i="8"/>
  <c r="AF18" i="8"/>
  <c r="AE18" i="8"/>
  <c r="DR18" i="8" s="1"/>
  <c r="Y18" i="8"/>
  <c r="DS17" i="8"/>
  <c r="AH17" i="8"/>
  <c r="AG17" i="8"/>
  <c r="AF17" i="8"/>
  <c r="AE17" i="8"/>
  <c r="DR17" i="8" s="1"/>
  <c r="Y17" i="8"/>
  <c r="DS16" i="8"/>
  <c r="AH16" i="8"/>
  <c r="AG16" i="8"/>
  <c r="AF16" i="8"/>
  <c r="AE16" i="8"/>
  <c r="DR16" i="8" s="1"/>
  <c r="Y16" i="8"/>
  <c r="DS15" i="8"/>
  <c r="AH15" i="8"/>
  <c r="AG15" i="8"/>
  <c r="AF15" i="8"/>
  <c r="AE15" i="8"/>
  <c r="Y15" i="8"/>
  <c r="DU14" i="8"/>
  <c r="DT14" i="8"/>
  <c r="DQ14" i="8"/>
  <c r="DP14" i="8"/>
  <c r="DO14" i="8"/>
  <c r="DN14" i="8"/>
  <c r="DM14" i="8"/>
  <c r="DL14" i="8"/>
  <c r="DS13" i="8"/>
  <c r="AH13" i="8"/>
  <c r="AG13" i="8"/>
  <c r="AF13" i="8"/>
  <c r="AE13" i="8"/>
  <c r="DR13" i="8" s="1"/>
  <c r="Y13" i="8"/>
  <c r="DS12" i="8"/>
  <c r="AH12" i="8"/>
  <c r="AG12" i="8"/>
  <c r="AF12" i="8"/>
  <c r="AE12" i="8"/>
  <c r="DR12" i="8" s="1"/>
  <c r="Y12" i="8"/>
  <c r="DS11" i="8"/>
  <c r="AH11" i="8"/>
  <c r="AG11" i="8"/>
  <c r="AF11" i="8"/>
  <c r="AE11" i="8"/>
  <c r="Y11" i="8"/>
  <c r="DL357" i="8" l="1"/>
  <c r="AG356" i="8"/>
  <c r="AH350" i="8"/>
  <c r="AE350" i="8"/>
  <c r="DR344" i="8"/>
  <c r="AH353" i="8"/>
  <c r="DO357" i="8"/>
  <c r="DU357" i="8"/>
  <c r="DP357" i="8"/>
  <c r="DS353" i="8"/>
  <c r="DS356" i="8"/>
  <c r="DR350" i="8"/>
  <c r="DS350" i="8"/>
  <c r="AE353" i="8"/>
  <c r="DR353" i="8" s="1"/>
  <c r="DR352" i="8"/>
  <c r="DM357" i="8"/>
  <c r="DQ357" i="8"/>
  <c r="AG350" i="8"/>
  <c r="AF353" i="8"/>
  <c r="AF356" i="8"/>
  <c r="AE356" i="8"/>
  <c r="DR356" i="8" s="1"/>
  <c r="DR355" i="8"/>
  <c r="AH298" i="8"/>
  <c r="AG298" i="8"/>
  <c r="AF338" i="8"/>
  <c r="DL64" i="8"/>
  <c r="DS294" i="8"/>
  <c r="AG59" i="8"/>
  <c r="AG63" i="8"/>
  <c r="AH294" i="8"/>
  <c r="DS321" i="8"/>
  <c r="AE14" i="8"/>
  <c r="DR14" i="8" s="1"/>
  <c r="AG46" i="8"/>
  <c r="AF14" i="8"/>
  <c r="DN339" i="8"/>
  <c r="DT339" i="8"/>
  <c r="EF339" i="8"/>
  <c r="EJ339" i="8"/>
  <c r="EV339" i="8"/>
  <c r="EV357" i="8" s="1"/>
  <c r="EV358" i="8" s="1"/>
  <c r="DS134" i="8"/>
  <c r="DS303" i="8"/>
  <c r="DS328" i="8"/>
  <c r="AF35" i="8"/>
  <c r="AF59" i="8"/>
  <c r="AH236" i="8"/>
  <c r="DL299" i="8"/>
  <c r="DP299" i="8"/>
  <c r="EH298" i="8"/>
  <c r="AG303" i="8"/>
  <c r="AG338" i="8"/>
  <c r="DL339" i="8"/>
  <c r="DV339" i="8"/>
  <c r="DZ339" i="8"/>
  <c r="DZ357" i="8" s="1"/>
  <c r="DZ358" i="8" s="1"/>
  <c r="ED339" i="8"/>
  <c r="ED357" i="8" s="1"/>
  <c r="ED358" i="8" s="1"/>
  <c r="EH339" i="8"/>
  <c r="EH357" i="8" s="1"/>
  <c r="EH358" i="8" s="1"/>
  <c r="EL339" i="8"/>
  <c r="EP339" i="8"/>
  <c r="EP357" i="8" s="1"/>
  <c r="EP358" i="8" s="1"/>
  <c r="ET339" i="8"/>
  <c r="ET357" i="8" s="1"/>
  <c r="ET358" i="8" s="1"/>
  <c r="EX339" i="8"/>
  <c r="EX357" i="8" s="1"/>
  <c r="EX358" i="8" s="1"/>
  <c r="AF321" i="8"/>
  <c r="DX339" i="8"/>
  <c r="EB339" i="8"/>
  <c r="EB357" i="8" s="1"/>
  <c r="EB358" i="8" s="1"/>
  <c r="EN339" i="8"/>
  <c r="EN357" i="8" s="1"/>
  <c r="EN358" i="8" s="1"/>
  <c r="ER339" i="8"/>
  <c r="ER357" i="8" s="1"/>
  <c r="ER358" i="8" s="1"/>
  <c r="EF357" i="8"/>
  <c r="EF358" i="8" s="1"/>
  <c r="EJ357" i="8"/>
  <c r="EJ358" i="8" s="1"/>
  <c r="DS14" i="8"/>
  <c r="DU339" i="8"/>
  <c r="DY339" i="8"/>
  <c r="DY357" i="8" s="1"/>
  <c r="DY358" i="8" s="1"/>
  <c r="EC339" i="8"/>
  <c r="EC357" i="8" s="1"/>
  <c r="EC358" i="8" s="1"/>
  <c r="EG339" i="8"/>
  <c r="EG357" i="8" s="1"/>
  <c r="EG358" i="8" s="1"/>
  <c r="EK339" i="8"/>
  <c r="EK357" i="8" s="1"/>
  <c r="EK358" i="8" s="1"/>
  <c r="EO339" i="8"/>
  <c r="EO357" i="8" s="1"/>
  <c r="EO358" i="8" s="1"/>
  <c r="ES339" i="8"/>
  <c r="ES357" i="8" s="1"/>
  <c r="ES358" i="8" s="1"/>
  <c r="EW339" i="8"/>
  <c r="EW357" i="8" s="1"/>
  <c r="EW358" i="8" s="1"/>
  <c r="AG14" i="8"/>
  <c r="DS35" i="8"/>
  <c r="AH46" i="8"/>
  <c r="DS46" i="8"/>
  <c r="AH59" i="8"/>
  <c r="DS59" i="8"/>
  <c r="AH63" i="8"/>
  <c r="DN64" i="8"/>
  <c r="DT64" i="8"/>
  <c r="AH14" i="8"/>
  <c r="AE46" i="8"/>
  <c r="DR46" i="8" s="1"/>
  <c r="AE63" i="8"/>
  <c r="DR63" i="8" s="1"/>
  <c r="DO64" i="8"/>
  <c r="AH134" i="8"/>
  <c r="AF294" i="8"/>
  <c r="AF298" i="8"/>
  <c r="AH303" i="8"/>
  <c r="AF328" i="8"/>
  <c r="DM339" i="8"/>
  <c r="DQ339" i="8"/>
  <c r="AG35" i="8"/>
  <c r="AE59" i="8"/>
  <c r="DR59" i="8" s="1"/>
  <c r="DU64" i="8"/>
  <c r="DX294" i="8"/>
  <c r="DX298" i="8" s="1"/>
  <c r="EB294" i="8"/>
  <c r="EB298" i="8" s="1"/>
  <c r="EF294" i="8"/>
  <c r="EF298" i="8" s="1"/>
  <c r="EJ294" i="8"/>
  <c r="EJ298" i="8" s="1"/>
  <c r="EN294" i="8"/>
  <c r="EN298" i="8" s="1"/>
  <c r="ER294" i="8"/>
  <c r="ER298" i="8" s="1"/>
  <c r="EV294" i="8"/>
  <c r="EV298" i="8" s="1"/>
  <c r="AH35" i="8"/>
  <c r="AF46" i="8"/>
  <c r="DS63" i="8"/>
  <c r="DP64" i="8"/>
  <c r="AF134" i="8"/>
  <c r="AE35" i="8"/>
  <c r="DR35" i="8" s="1"/>
  <c r="DM64" i="8"/>
  <c r="DQ64" i="8"/>
  <c r="AG134" i="8"/>
  <c r="DR15" i="8"/>
  <c r="DR47" i="8"/>
  <c r="AE134" i="8"/>
  <c r="DR134" i="8" s="1"/>
  <c r="AF204" i="8"/>
  <c r="AE204" i="8"/>
  <c r="DR204" i="8" s="1"/>
  <c r="DY294" i="8"/>
  <c r="DY298" i="8" s="1"/>
  <c r="EC294" i="8"/>
  <c r="EC298" i="8" s="1"/>
  <c r="EG294" i="8"/>
  <c r="EG298" i="8" s="1"/>
  <c r="EK294" i="8"/>
  <c r="EK298" i="8" s="1"/>
  <c r="EO294" i="8"/>
  <c r="EO298" i="8" s="1"/>
  <c r="ES294" i="8"/>
  <c r="ES298" i="8" s="1"/>
  <c r="EW294" i="8"/>
  <c r="EW298" i="8" s="1"/>
  <c r="AG294" i="8"/>
  <c r="EX298" i="8"/>
  <c r="DS338" i="8"/>
  <c r="DV357" i="8"/>
  <c r="DV358" i="8" s="1"/>
  <c r="EL357" i="8"/>
  <c r="EL358" i="8" s="1"/>
  <c r="DX357" i="8"/>
  <c r="DX358" i="8" s="1"/>
  <c r="AE328" i="8"/>
  <c r="DR328" i="8" s="1"/>
  <c r="DR11" i="8"/>
  <c r="DR36" i="8"/>
  <c r="AG204" i="8"/>
  <c r="DS204" i="8"/>
  <c r="DV294" i="8"/>
  <c r="DV298" i="8" s="1"/>
  <c r="DZ294" i="8"/>
  <c r="DZ298" i="8" s="1"/>
  <c r="ED294" i="8"/>
  <c r="ED298" i="8" s="1"/>
  <c r="EL294" i="8"/>
  <c r="EL298" i="8" s="1"/>
  <c r="EP294" i="8"/>
  <c r="EP298" i="8" s="1"/>
  <c r="ET294" i="8"/>
  <c r="ET298" i="8" s="1"/>
  <c r="AF236" i="8"/>
  <c r="AE236" i="8"/>
  <c r="DN299" i="8"/>
  <c r="AE321" i="8"/>
  <c r="DR321" i="8" s="1"/>
  <c r="AH204" i="8"/>
  <c r="EA298" i="8"/>
  <c r="EE298" i="8"/>
  <c r="EI298" i="8"/>
  <c r="EQ298" i="8"/>
  <c r="EU298" i="8"/>
  <c r="EY298" i="8"/>
  <c r="AG236" i="8"/>
  <c r="DS236" i="8"/>
  <c r="DR236" i="8"/>
  <c r="AE294" i="8"/>
  <c r="DR294" i="8" s="1"/>
  <c r="DW294" i="8"/>
  <c r="DW298" i="8" s="1"/>
  <c r="EM294" i="8"/>
  <c r="EM298" i="8" s="1"/>
  <c r="DU299" i="8"/>
  <c r="DP339" i="8"/>
  <c r="AE357" i="8"/>
  <c r="DR237" i="8"/>
  <c r="DM299" i="8"/>
  <c r="DQ299" i="8"/>
  <c r="AE303" i="8"/>
  <c r="DR303" i="8" s="1"/>
  <c r="DW339" i="8"/>
  <c r="EA339" i="8"/>
  <c r="EE339" i="8"/>
  <c r="EI339" i="8"/>
  <c r="EM339" i="8"/>
  <c r="EM357" i="8" s="1"/>
  <c r="EM358" i="8" s="1"/>
  <c r="EQ339" i="8"/>
  <c r="EU339" i="8"/>
  <c r="EU357" i="8" s="1"/>
  <c r="EU358" i="8" s="1"/>
  <c r="EY339" i="8"/>
  <c r="DW357" i="8"/>
  <c r="DW358" i="8" s="1"/>
  <c r="EA357" i="8"/>
  <c r="EA358" i="8" s="1"/>
  <c r="EE357" i="8"/>
  <c r="EE358" i="8" s="1"/>
  <c r="EI357" i="8"/>
  <c r="EI358" i="8" s="1"/>
  <c r="EQ357" i="8"/>
  <c r="EQ358" i="8" s="1"/>
  <c r="EY357" i="8"/>
  <c r="EY358" i="8" s="1"/>
  <c r="AE298" i="8"/>
  <c r="DR295" i="8"/>
  <c r="AF303" i="8"/>
  <c r="AG321" i="8"/>
  <c r="AG328" i="8"/>
  <c r="AH338" i="8"/>
  <c r="AG357" i="8"/>
  <c r="DN357" i="8"/>
  <c r="DT357" i="8"/>
  <c r="DO299" i="8"/>
  <c r="DT299" i="8"/>
  <c r="AH321" i="8"/>
  <c r="AH328" i="8"/>
  <c r="AE338" i="8"/>
  <c r="DR338" i="8" s="1"/>
  <c r="DO339" i="8"/>
  <c r="AF350" i="8"/>
  <c r="AF357" i="8" s="1"/>
  <c r="AH357" i="8"/>
  <c r="DS298" i="8"/>
  <c r="DR300" i="8"/>
  <c r="DR304" i="8"/>
  <c r="DR322" i="8"/>
  <c r="DR329" i="8"/>
  <c r="S358" i="3"/>
  <c r="K358" i="3"/>
  <c r="L358" i="3"/>
  <c r="M358" i="3"/>
  <c r="N358" i="3"/>
  <c r="O358" i="3"/>
  <c r="J358" i="3"/>
  <c r="U345" i="3"/>
  <c r="S345" i="3"/>
  <c r="K345" i="3"/>
  <c r="L345" i="3"/>
  <c r="M345" i="3"/>
  <c r="N345" i="3"/>
  <c r="O345" i="3"/>
  <c r="J345" i="3"/>
  <c r="Q30" i="3"/>
  <c r="DS357" i="8" l="1"/>
  <c r="DR357" i="8"/>
  <c r="V345" i="3"/>
  <c r="DQ358" i="8"/>
  <c r="AG64" i="8"/>
  <c r="AF64" i="8"/>
  <c r="DO358" i="8"/>
  <c r="AF339" i="8"/>
  <c r="AG299" i="8"/>
  <c r="DN358" i="8"/>
  <c r="AH64" i="8"/>
  <c r="DU358" i="8"/>
  <c r="DL358" i="8"/>
  <c r="DM358" i="8"/>
  <c r="AF299" i="8"/>
  <c r="DT358" i="8"/>
  <c r="AG339" i="8"/>
  <c r="DS299" i="8"/>
  <c r="AH299" i="8"/>
  <c r="AE64" i="8"/>
  <c r="DR64" i="8" s="1"/>
  <c r="AE339" i="8"/>
  <c r="DR339" i="8" s="1"/>
  <c r="AE299" i="8"/>
  <c r="DR299" i="8" s="1"/>
  <c r="DR298" i="8"/>
  <c r="AH339" i="8"/>
  <c r="DS339" i="8"/>
  <c r="DP358" i="8"/>
  <c r="DS64" i="8"/>
  <c r="AG358" i="8" l="1"/>
  <c r="DS358" i="8"/>
  <c r="AH358" i="8"/>
  <c r="AF358" i="8"/>
  <c r="AE358" i="8"/>
  <c r="DR358" i="8" s="1"/>
  <c r="V294" i="3" l="1"/>
  <c r="P294" i="3"/>
  <c r="Q294" i="3"/>
  <c r="R294" i="3"/>
  <c r="V241" i="3"/>
  <c r="P241" i="3"/>
  <c r="Q241" i="3"/>
  <c r="R241" i="3"/>
  <c r="V204" i="3"/>
  <c r="R204" i="3"/>
  <c r="P204" i="3"/>
  <c r="Q204" i="3"/>
  <c r="K66" i="3" l="1"/>
  <c r="L66" i="3"/>
  <c r="M66" i="3"/>
  <c r="N66" i="3"/>
  <c r="O66" i="3"/>
  <c r="J66" i="3"/>
  <c r="U386" i="3" l="1"/>
  <c r="U380" i="3"/>
  <c r="U376" i="3"/>
  <c r="U358" i="3"/>
  <c r="U337" i="3"/>
  <c r="U318" i="3"/>
  <c r="U304" i="3"/>
  <c r="U382" i="3" l="1"/>
  <c r="U347" i="3"/>
  <c r="U388" i="3"/>
  <c r="V358" i="3"/>
  <c r="U360" i="3"/>
  <c r="U243" i="3"/>
  <c r="U210" i="3"/>
  <c r="U139" i="3"/>
  <c r="U59" i="3"/>
  <c r="U43" i="3"/>
  <c r="U31" i="3"/>
  <c r="U9" i="3"/>
  <c r="U402" i="3" l="1"/>
  <c r="U390" i="3"/>
  <c r="U394" i="3"/>
  <c r="U45" i="3"/>
  <c r="U61" i="3" s="1"/>
  <c r="U398" i="3"/>
  <c r="U362" i="3"/>
  <c r="U396" i="3"/>
  <c r="U245" i="3"/>
  <c r="E55" i="6"/>
  <c r="F55" i="6"/>
  <c r="G55" i="6"/>
  <c r="H55" i="6"/>
  <c r="I55" i="6"/>
  <c r="J55" i="6"/>
  <c r="D55" i="6"/>
  <c r="E22" i="6"/>
  <c r="F22" i="6"/>
  <c r="G22" i="6"/>
  <c r="H22" i="6"/>
  <c r="I22" i="6"/>
  <c r="J22" i="6"/>
  <c r="D22" i="6"/>
  <c r="U67" i="3" l="1"/>
  <c r="U400" i="3"/>
  <c r="U306" i="3"/>
  <c r="M73" i="6"/>
  <c r="L73" i="6"/>
  <c r="K73" i="6"/>
  <c r="M72" i="6"/>
  <c r="L72" i="6"/>
  <c r="K72" i="6"/>
  <c r="J71" i="6"/>
  <c r="I71" i="6"/>
  <c r="H71" i="6"/>
  <c r="K71" i="6" s="1"/>
  <c r="G71" i="6"/>
  <c r="F71" i="6"/>
  <c r="E71" i="6"/>
  <c r="D71" i="6"/>
  <c r="M70" i="6"/>
  <c r="L70" i="6"/>
  <c r="K70" i="6"/>
  <c r="M69" i="6"/>
  <c r="L69" i="6"/>
  <c r="K69" i="6"/>
  <c r="M68" i="6"/>
  <c r="L68" i="6"/>
  <c r="K68" i="6"/>
  <c r="M67" i="6"/>
  <c r="L67" i="6"/>
  <c r="K67" i="6"/>
  <c r="J66" i="6"/>
  <c r="I66" i="6"/>
  <c r="H66" i="6"/>
  <c r="K66" i="6" s="1"/>
  <c r="G66" i="6"/>
  <c r="F66" i="6"/>
  <c r="E66" i="6"/>
  <c r="D66" i="6"/>
  <c r="M65" i="6"/>
  <c r="L65" i="6"/>
  <c r="K65" i="6"/>
  <c r="M64" i="6"/>
  <c r="L64" i="6"/>
  <c r="K64" i="6"/>
  <c r="M63" i="6"/>
  <c r="L63" i="6"/>
  <c r="K63" i="6"/>
  <c r="M62" i="6"/>
  <c r="L62" i="6"/>
  <c r="K62" i="6"/>
  <c r="M61" i="6"/>
  <c r="L61" i="6"/>
  <c r="K61" i="6"/>
  <c r="M60" i="6"/>
  <c r="L60" i="6"/>
  <c r="K60" i="6"/>
  <c r="M58" i="6"/>
  <c r="L58" i="6"/>
  <c r="K58" i="6"/>
  <c r="M59" i="6"/>
  <c r="L59" i="6"/>
  <c r="K59" i="6"/>
  <c r="M56" i="6"/>
  <c r="L56" i="6"/>
  <c r="K56" i="6"/>
  <c r="M54" i="6"/>
  <c r="L54" i="6"/>
  <c r="K54" i="6"/>
  <c r="M53" i="6"/>
  <c r="L53" i="6"/>
  <c r="K53" i="6"/>
  <c r="M52" i="6"/>
  <c r="L52" i="6"/>
  <c r="K52" i="6"/>
  <c r="M50" i="6"/>
  <c r="L50" i="6"/>
  <c r="K50" i="6"/>
  <c r="M48" i="6"/>
  <c r="L48" i="6"/>
  <c r="K48" i="6"/>
  <c r="J47" i="6"/>
  <c r="I47" i="6"/>
  <c r="H47" i="6"/>
  <c r="G47" i="6"/>
  <c r="F47" i="6"/>
  <c r="E47" i="6"/>
  <c r="D47" i="6"/>
  <c r="M46" i="6"/>
  <c r="L46" i="6"/>
  <c r="K46" i="6"/>
  <c r="M45" i="6"/>
  <c r="L45" i="6"/>
  <c r="K45" i="6"/>
  <c r="M44" i="6"/>
  <c r="L44" i="6"/>
  <c r="K44" i="6"/>
  <c r="M43" i="6"/>
  <c r="L43" i="6"/>
  <c r="K43" i="6"/>
  <c r="M42" i="6"/>
  <c r="L42" i="6"/>
  <c r="K42" i="6"/>
  <c r="M41" i="6"/>
  <c r="L41" i="6"/>
  <c r="K41" i="6"/>
  <c r="M40" i="6"/>
  <c r="L40" i="6"/>
  <c r="K40" i="6"/>
  <c r="M39" i="6"/>
  <c r="L39" i="6"/>
  <c r="K39" i="6"/>
  <c r="M51" i="6"/>
  <c r="L51" i="6"/>
  <c r="K51" i="6"/>
  <c r="M38" i="6"/>
  <c r="L38" i="6"/>
  <c r="K38" i="6"/>
  <c r="M37" i="6"/>
  <c r="L37" i="6"/>
  <c r="K37" i="6"/>
  <c r="M49" i="6"/>
  <c r="L49" i="6"/>
  <c r="K49" i="6"/>
  <c r="M36" i="6"/>
  <c r="L36" i="6"/>
  <c r="K36" i="6"/>
  <c r="M35" i="6"/>
  <c r="L35" i="6"/>
  <c r="K35" i="6"/>
  <c r="M34" i="6"/>
  <c r="L34" i="6"/>
  <c r="K34" i="6"/>
  <c r="M33" i="6"/>
  <c r="L33" i="6"/>
  <c r="K33" i="6"/>
  <c r="M32" i="6"/>
  <c r="L32" i="6"/>
  <c r="K32" i="6"/>
  <c r="M31" i="6"/>
  <c r="L31" i="6"/>
  <c r="K31" i="6"/>
  <c r="M30" i="6"/>
  <c r="L30" i="6"/>
  <c r="K30" i="6"/>
  <c r="M29" i="6"/>
  <c r="L29" i="6"/>
  <c r="K29" i="6"/>
  <c r="M28" i="6"/>
  <c r="L28" i="6"/>
  <c r="K28" i="6"/>
  <c r="M27" i="6"/>
  <c r="L27" i="6"/>
  <c r="K27" i="6"/>
  <c r="L26" i="6"/>
  <c r="K26" i="6"/>
  <c r="J25" i="6"/>
  <c r="I25" i="6"/>
  <c r="H25" i="6"/>
  <c r="K25" i="6" s="1"/>
  <c r="G25" i="6"/>
  <c r="F25" i="6"/>
  <c r="E25" i="6"/>
  <c r="D25" i="6"/>
  <c r="M24" i="6"/>
  <c r="L24" i="6"/>
  <c r="K24" i="6"/>
  <c r="L23" i="6"/>
  <c r="K23" i="6"/>
  <c r="M21" i="6"/>
  <c r="L21" i="6"/>
  <c r="K21" i="6"/>
  <c r="J19" i="6"/>
  <c r="I19" i="6"/>
  <c r="H19" i="6"/>
  <c r="G19" i="6"/>
  <c r="F19" i="6"/>
  <c r="E19" i="6"/>
  <c r="D19" i="6"/>
  <c r="M18" i="6"/>
  <c r="L18" i="6"/>
  <c r="K18" i="6"/>
  <c r="M17" i="6"/>
  <c r="L17" i="6"/>
  <c r="K17" i="6"/>
  <c r="L20" i="6"/>
  <c r="K20" i="6"/>
  <c r="M16" i="6"/>
  <c r="L16" i="6"/>
  <c r="K16" i="6"/>
  <c r="M15" i="6"/>
  <c r="L15" i="6"/>
  <c r="K15" i="6"/>
  <c r="M14" i="6"/>
  <c r="L14" i="6"/>
  <c r="K14" i="6"/>
  <c r="M13" i="6"/>
  <c r="L13" i="6"/>
  <c r="K13" i="6"/>
  <c r="M12" i="6"/>
  <c r="L12" i="6"/>
  <c r="K12" i="6"/>
  <c r="M11" i="6"/>
  <c r="L11" i="6"/>
  <c r="K11" i="6"/>
  <c r="M10" i="6"/>
  <c r="L10" i="6"/>
  <c r="K10" i="6"/>
  <c r="K19" i="6" l="1"/>
  <c r="L19" i="6"/>
  <c r="U312" i="3"/>
  <c r="U404" i="3"/>
  <c r="K47" i="6"/>
  <c r="M25" i="6"/>
  <c r="M66" i="6"/>
  <c r="L71" i="6"/>
  <c r="M71" i="6"/>
  <c r="M22" i="6"/>
  <c r="L22" i="6"/>
  <c r="K22" i="6"/>
  <c r="M55" i="6"/>
  <c r="L55" i="6"/>
  <c r="K55" i="6"/>
  <c r="L47" i="6"/>
  <c r="L66" i="6"/>
  <c r="M19" i="6"/>
  <c r="L25" i="6"/>
  <c r="M47" i="6"/>
  <c r="U408" i="3" l="1"/>
  <c r="S386" i="3"/>
  <c r="O386" i="3"/>
  <c r="N386" i="3"/>
  <c r="M386" i="3"/>
  <c r="V386" i="3" s="1"/>
  <c r="L386" i="3"/>
  <c r="K386" i="3"/>
  <c r="J386" i="3"/>
  <c r="V385" i="3"/>
  <c r="R385" i="3"/>
  <c r="Q385" i="3"/>
  <c r="P385" i="3"/>
  <c r="V384" i="3"/>
  <c r="R384" i="3"/>
  <c r="Q384" i="3"/>
  <c r="P384" i="3"/>
  <c r="S380" i="3"/>
  <c r="O380" i="3"/>
  <c r="N380" i="3"/>
  <c r="P380" i="3" s="1"/>
  <c r="M380" i="3"/>
  <c r="V380" i="3" s="1"/>
  <c r="L380" i="3"/>
  <c r="K380" i="3"/>
  <c r="J380" i="3"/>
  <c r="Q380" i="3" s="1"/>
  <c r="V379" i="3"/>
  <c r="R379" i="3"/>
  <c r="Q379" i="3"/>
  <c r="P379" i="3"/>
  <c r="V378" i="3"/>
  <c r="R378" i="3"/>
  <c r="Q378" i="3"/>
  <c r="P378" i="3"/>
  <c r="S376" i="3"/>
  <c r="O376" i="3"/>
  <c r="N376" i="3"/>
  <c r="P376" i="3" s="1"/>
  <c r="M376" i="3"/>
  <c r="V376" i="3" s="1"/>
  <c r="L376" i="3"/>
  <c r="K376" i="3"/>
  <c r="J376" i="3"/>
  <c r="R375" i="3"/>
  <c r="Q375" i="3"/>
  <c r="V374" i="3"/>
  <c r="R374" i="3"/>
  <c r="Q374" i="3"/>
  <c r="P374" i="3"/>
  <c r="V373" i="3"/>
  <c r="R373" i="3"/>
  <c r="Q373" i="3"/>
  <c r="P373" i="3"/>
  <c r="V372" i="3"/>
  <c r="R372" i="3"/>
  <c r="Q372" i="3"/>
  <c r="P372" i="3"/>
  <c r="V371" i="3"/>
  <c r="R371" i="3"/>
  <c r="Q371" i="3"/>
  <c r="P371" i="3"/>
  <c r="V370" i="3"/>
  <c r="R370" i="3"/>
  <c r="Q370" i="3"/>
  <c r="P370" i="3"/>
  <c r="V369" i="3"/>
  <c r="R369" i="3"/>
  <c r="Q369" i="3"/>
  <c r="P369" i="3"/>
  <c r="V368" i="3"/>
  <c r="R368" i="3"/>
  <c r="Q368" i="3"/>
  <c r="P368" i="3"/>
  <c r="V367" i="3"/>
  <c r="R367" i="3"/>
  <c r="Q367" i="3"/>
  <c r="P367" i="3"/>
  <c r="P365" i="3"/>
  <c r="V356" i="3"/>
  <c r="R356" i="3"/>
  <c r="Q356" i="3"/>
  <c r="P356" i="3"/>
  <c r="V355" i="3"/>
  <c r="R355" i="3"/>
  <c r="Q355" i="3"/>
  <c r="P355" i="3"/>
  <c r="V354" i="3"/>
  <c r="R354" i="3"/>
  <c r="Q354" i="3"/>
  <c r="P354" i="3"/>
  <c r="V353" i="3"/>
  <c r="R353" i="3"/>
  <c r="Q353" i="3"/>
  <c r="P353" i="3"/>
  <c r="V352" i="3"/>
  <c r="R352" i="3"/>
  <c r="Q352" i="3"/>
  <c r="P352" i="3"/>
  <c r="V351" i="3"/>
  <c r="R351" i="3"/>
  <c r="Q351" i="3"/>
  <c r="P351" i="3"/>
  <c r="V350" i="3"/>
  <c r="R350" i="3"/>
  <c r="Q350" i="3"/>
  <c r="P350" i="3"/>
  <c r="V349" i="3"/>
  <c r="R349" i="3"/>
  <c r="Q349" i="3"/>
  <c r="P349" i="3"/>
  <c r="R357" i="3"/>
  <c r="Q357" i="3"/>
  <c r="V344" i="3"/>
  <c r="R344" i="3"/>
  <c r="Q344" i="3"/>
  <c r="P344" i="3"/>
  <c r="V343" i="3"/>
  <c r="R343" i="3"/>
  <c r="Q343" i="3"/>
  <c r="P343" i="3"/>
  <c r="V342" i="3"/>
  <c r="R342" i="3"/>
  <c r="Q342" i="3"/>
  <c r="P342" i="3"/>
  <c r="V341" i="3"/>
  <c r="R341" i="3"/>
  <c r="Q341" i="3"/>
  <c r="P341" i="3"/>
  <c r="V340" i="3"/>
  <c r="R340" i="3"/>
  <c r="Q340" i="3"/>
  <c r="P340" i="3"/>
  <c r="V339" i="3"/>
  <c r="R339" i="3"/>
  <c r="Q339" i="3"/>
  <c r="P339" i="3"/>
  <c r="S337" i="3"/>
  <c r="O337" i="3"/>
  <c r="N337" i="3"/>
  <c r="M337" i="3"/>
  <c r="V337" i="3" s="1"/>
  <c r="L337" i="3"/>
  <c r="K337" i="3"/>
  <c r="J337" i="3"/>
  <c r="R336" i="3"/>
  <c r="Q336" i="3"/>
  <c r="V335" i="3"/>
  <c r="R335" i="3"/>
  <c r="Q335" i="3"/>
  <c r="P335" i="3"/>
  <c r="V334" i="3"/>
  <c r="R334" i="3"/>
  <c r="Q334" i="3"/>
  <c r="P334" i="3"/>
  <c r="V333" i="3"/>
  <c r="R333" i="3"/>
  <c r="Q333" i="3"/>
  <c r="P333" i="3"/>
  <c r="V332" i="3"/>
  <c r="R332" i="3"/>
  <c r="Q332" i="3"/>
  <c r="P332" i="3"/>
  <c r="V331" i="3"/>
  <c r="R331" i="3"/>
  <c r="Q331" i="3"/>
  <c r="P331" i="3"/>
  <c r="V330" i="3"/>
  <c r="R330" i="3"/>
  <c r="Q330" i="3"/>
  <c r="P330" i="3"/>
  <c r="V329" i="3"/>
  <c r="R329" i="3"/>
  <c r="Q329" i="3"/>
  <c r="P329" i="3"/>
  <c r="V328" i="3"/>
  <c r="R328" i="3"/>
  <c r="Q328" i="3"/>
  <c r="P328" i="3"/>
  <c r="V327" i="3"/>
  <c r="R327" i="3"/>
  <c r="Q327" i="3"/>
  <c r="P327" i="3"/>
  <c r="V326" i="3"/>
  <c r="R326" i="3"/>
  <c r="Q326" i="3"/>
  <c r="P326" i="3"/>
  <c r="V325" i="3"/>
  <c r="R325" i="3"/>
  <c r="Q325" i="3"/>
  <c r="P325" i="3"/>
  <c r="Q324" i="3"/>
  <c r="P324" i="3"/>
  <c r="V323" i="3"/>
  <c r="R323" i="3"/>
  <c r="Q323" i="3"/>
  <c r="P323" i="3"/>
  <c r="V322" i="3"/>
  <c r="R322" i="3"/>
  <c r="Q322" i="3"/>
  <c r="P322" i="3"/>
  <c r="V321" i="3"/>
  <c r="R321" i="3"/>
  <c r="Q321" i="3"/>
  <c r="P321" i="3"/>
  <c r="V320" i="3"/>
  <c r="R320" i="3"/>
  <c r="Q320" i="3"/>
  <c r="P320" i="3"/>
  <c r="S318" i="3"/>
  <c r="O318" i="3"/>
  <c r="N318" i="3"/>
  <c r="M318" i="3"/>
  <c r="V318" i="3" s="1"/>
  <c r="L318" i="3"/>
  <c r="K318" i="3"/>
  <c r="J318" i="3"/>
  <c r="V317" i="3"/>
  <c r="R317" i="3"/>
  <c r="Q317" i="3"/>
  <c r="P317" i="3"/>
  <c r="V316" i="3"/>
  <c r="R316" i="3"/>
  <c r="Q316" i="3"/>
  <c r="P316" i="3"/>
  <c r="V315" i="3"/>
  <c r="R315" i="3"/>
  <c r="Q315" i="3"/>
  <c r="P315" i="3"/>
  <c r="S311" i="3"/>
  <c r="O311" i="3"/>
  <c r="O406" i="3" s="1"/>
  <c r="N311" i="3"/>
  <c r="M311" i="3"/>
  <c r="M406" i="3" s="1"/>
  <c r="L311" i="3"/>
  <c r="L406" i="3" s="1"/>
  <c r="K311" i="3"/>
  <c r="K406" i="3" s="1"/>
  <c r="J311" i="3"/>
  <c r="J406" i="3" s="1"/>
  <c r="R310" i="3"/>
  <c r="Q310" i="3"/>
  <c r="Q308" i="3"/>
  <c r="P308" i="3"/>
  <c r="S304" i="3"/>
  <c r="O304" i="3"/>
  <c r="N304" i="3"/>
  <c r="M304" i="3"/>
  <c r="V304" i="3" s="1"/>
  <c r="L304" i="3"/>
  <c r="K304" i="3"/>
  <c r="J304" i="3"/>
  <c r="R303" i="3"/>
  <c r="Q303" i="3"/>
  <c r="V302" i="3"/>
  <c r="R302" i="3"/>
  <c r="Q302" i="3"/>
  <c r="P302" i="3"/>
  <c r="V301" i="3"/>
  <c r="R301" i="3"/>
  <c r="Q301" i="3"/>
  <c r="P301" i="3"/>
  <c r="V300" i="3"/>
  <c r="R300" i="3"/>
  <c r="Q300" i="3"/>
  <c r="P300" i="3"/>
  <c r="V299" i="3"/>
  <c r="R299" i="3"/>
  <c r="Q299" i="3"/>
  <c r="P299" i="3"/>
  <c r="V298" i="3"/>
  <c r="R298" i="3"/>
  <c r="Q298" i="3"/>
  <c r="P298" i="3"/>
  <c r="V297" i="3"/>
  <c r="R297" i="3"/>
  <c r="Q297" i="3"/>
  <c r="P297" i="3"/>
  <c r="V296" i="3"/>
  <c r="R296" i="3"/>
  <c r="Q296" i="3"/>
  <c r="P296" i="3"/>
  <c r="V295" i="3"/>
  <c r="R295" i="3"/>
  <c r="Q295" i="3"/>
  <c r="P295" i="3"/>
  <c r="V293" i="3"/>
  <c r="R293" i="3"/>
  <c r="Q293" i="3"/>
  <c r="P293" i="3"/>
  <c r="V292" i="3"/>
  <c r="R292" i="3"/>
  <c r="Q292" i="3"/>
  <c r="P292" i="3"/>
  <c r="V291" i="3"/>
  <c r="R291" i="3"/>
  <c r="Q291" i="3"/>
  <c r="P291" i="3"/>
  <c r="V290" i="3"/>
  <c r="R290" i="3"/>
  <c r="Q290" i="3"/>
  <c r="P290" i="3"/>
  <c r="V289" i="3"/>
  <c r="R289" i="3"/>
  <c r="Q289" i="3"/>
  <c r="P289" i="3"/>
  <c r="V288" i="3"/>
  <c r="R288" i="3"/>
  <c r="Q288" i="3"/>
  <c r="P288" i="3"/>
  <c r="V287" i="3"/>
  <c r="R287" i="3"/>
  <c r="Q287" i="3"/>
  <c r="P287" i="3"/>
  <c r="V286" i="3"/>
  <c r="R286" i="3"/>
  <c r="Q286" i="3"/>
  <c r="P286" i="3"/>
  <c r="V285" i="3"/>
  <c r="R285" i="3"/>
  <c r="Q285" i="3"/>
  <c r="P285" i="3"/>
  <c r="V284" i="3"/>
  <c r="R284" i="3"/>
  <c r="Q284" i="3"/>
  <c r="P284" i="3"/>
  <c r="Q309" i="3"/>
  <c r="P309" i="3"/>
  <c r="V283" i="3"/>
  <c r="R283" i="3"/>
  <c r="Q283" i="3"/>
  <c r="P283" i="3"/>
  <c r="V282" i="3"/>
  <c r="R282" i="3"/>
  <c r="Q282" i="3"/>
  <c r="P282" i="3"/>
  <c r="V281" i="3"/>
  <c r="R281" i="3"/>
  <c r="Q281" i="3"/>
  <c r="P281" i="3"/>
  <c r="V280" i="3"/>
  <c r="R280" i="3"/>
  <c r="Q280" i="3"/>
  <c r="P280" i="3"/>
  <c r="V279" i="3"/>
  <c r="R279" i="3"/>
  <c r="Q279" i="3"/>
  <c r="P279" i="3"/>
  <c r="V278" i="3"/>
  <c r="R278" i="3"/>
  <c r="Q278" i="3"/>
  <c r="P278" i="3"/>
  <c r="V277" i="3"/>
  <c r="R277" i="3"/>
  <c r="Q277" i="3"/>
  <c r="P277" i="3"/>
  <c r="V276" i="3"/>
  <c r="R276" i="3"/>
  <c r="Q276" i="3"/>
  <c r="P276" i="3"/>
  <c r="V275" i="3"/>
  <c r="R275" i="3"/>
  <c r="Q275" i="3"/>
  <c r="P275" i="3"/>
  <c r="V274" i="3"/>
  <c r="R274" i="3"/>
  <c r="Q274" i="3"/>
  <c r="P274" i="3"/>
  <c r="V273" i="3"/>
  <c r="R273" i="3"/>
  <c r="Q273" i="3"/>
  <c r="P273" i="3"/>
  <c r="V272" i="3"/>
  <c r="R272" i="3"/>
  <c r="Q272" i="3"/>
  <c r="P272" i="3"/>
  <c r="R271" i="3"/>
  <c r="Q271" i="3"/>
  <c r="P271" i="3"/>
  <c r="V270" i="3"/>
  <c r="R270" i="3"/>
  <c r="Q270" i="3"/>
  <c r="P270" i="3"/>
  <c r="V269" i="3"/>
  <c r="R269" i="3"/>
  <c r="Q269" i="3"/>
  <c r="P269" i="3"/>
  <c r="V268" i="3"/>
  <c r="R268" i="3"/>
  <c r="Q268" i="3"/>
  <c r="P268" i="3"/>
  <c r="V267" i="3"/>
  <c r="R267" i="3"/>
  <c r="Q267" i="3"/>
  <c r="P267" i="3"/>
  <c r="V266" i="3"/>
  <c r="R266" i="3"/>
  <c r="Q266" i="3"/>
  <c r="P266" i="3"/>
  <c r="V265" i="3"/>
  <c r="R265" i="3"/>
  <c r="Q265" i="3"/>
  <c r="P265" i="3"/>
  <c r="V264" i="3"/>
  <c r="R264" i="3"/>
  <c r="Q264" i="3"/>
  <c r="P264" i="3"/>
  <c r="V263" i="3"/>
  <c r="R263" i="3"/>
  <c r="Q263" i="3"/>
  <c r="P263" i="3"/>
  <c r="V262" i="3"/>
  <c r="R262" i="3"/>
  <c r="Q262" i="3"/>
  <c r="P262" i="3"/>
  <c r="V261" i="3"/>
  <c r="R261" i="3"/>
  <c r="Q261" i="3"/>
  <c r="P261" i="3"/>
  <c r="V260" i="3"/>
  <c r="R260" i="3"/>
  <c r="Q260" i="3"/>
  <c r="P260" i="3"/>
  <c r="V259" i="3"/>
  <c r="R259" i="3"/>
  <c r="Q259" i="3"/>
  <c r="P259" i="3"/>
  <c r="V258" i="3"/>
  <c r="R258" i="3"/>
  <c r="Q258" i="3"/>
  <c r="P258" i="3"/>
  <c r="V257" i="3"/>
  <c r="R257" i="3"/>
  <c r="Q257" i="3"/>
  <c r="P257" i="3"/>
  <c r="V256" i="3"/>
  <c r="R256" i="3"/>
  <c r="Q256" i="3"/>
  <c r="P256" i="3"/>
  <c r="V255" i="3"/>
  <c r="R255" i="3"/>
  <c r="Q255" i="3"/>
  <c r="P255" i="3"/>
  <c r="V254" i="3"/>
  <c r="R254" i="3"/>
  <c r="Q254" i="3"/>
  <c r="P254" i="3"/>
  <c r="V253" i="3"/>
  <c r="R253" i="3"/>
  <c r="Q253" i="3"/>
  <c r="P253" i="3"/>
  <c r="V252" i="3"/>
  <c r="R252" i="3"/>
  <c r="Q252" i="3"/>
  <c r="P252" i="3"/>
  <c r="V251" i="3"/>
  <c r="R251" i="3"/>
  <c r="Q251" i="3"/>
  <c r="P251" i="3"/>
  <c r="V250" i="3"/>
  <c r="R250" i="3"/>
  <c r="Q250" i="3"/>
  <c r="P250" i="3"/>
  <c r="Q249" i="3"/>
  <c r="P249" i="3"/>
  <c r="V248" i="3"/>
  <c r="R248" i="3"/>
  <c r="Q248" i="3"/>
  <c r="P248" i="3"/>
  <c r="V247" i="3"/>
  <c r="R247" i="3"/>
  <c r="Q247" i="3"/>
  <c r="P247" i="3"/>
  <c r="S243" i="3"/>
  <c r="O243" i="3"/>
  <c r="N243" i="3"/>
  <c r="M243" i="3"/>
  <c r="V243" i="3" s="1"/>
  <c r="L243" i="3"/>
  <c r="K243" i="3"/>
  <c r="J243" i="3"/>
  <c r="R242" i="3"/>
  <c r="Q242" i="3"/>
  <c r="V240" i="3"/>
  <c r="R240" i="3"/>
  <c r="Q240" i="3"/>
  <c r="P240" i="3"/>
  <c r="V239" i="3"/>
  <c r="R239" i="3"/>
  <c r="Q239" i="3"/>
  <c r="P239" i="3"/>
  <c r="V238" i="3"/>
  <c r="R238" i="3"/>
  <c r="Q238" i="3"/>
  <c r="P238" i="3"/>
  <c r="V237" i="3"/>
  <c r="R237" i="3"/>
  <c r="Q237" i="3"/>
  <c r="P237" i="3"/>
  <c r="V236" i="3"/>
  <c r="R236" i="3"/>
  <c r="Q236" i="3"/>
  <c r="P236" i="3"/>
  <c r="V235" i="3"/>
  <c r="R235" i="3"/>
  <c r="Q235" i="3"/>
  <c r="P235" i="3"/>
  <c r="V234" i="3"/>
  <c r="R234" i="3"/>
  <c r="Q234" i="3"/>
  <c r="P234" i="3"/>
  <c r="V233" i="3"/>
  <c r="R233" i="3"/>
  <c r="Q233" i="3"/>
  <c r="P233" i="3"/>
  <c r="V232" i="3"/>
  <c r="R232" i="3"/>
  <c r="Q232" i="3"/>
  <c r="P232" i="3"/>
  <c r="V231" i="3"/>
  <c r="R231" i="3"/>
  <c r="Q231" i="3"/>
  <c r="P231" i="3"/>
  <c r="V230" i="3"/>
  <c r="R230" i="3"/>
  <c r="Q230" i="3"/>
  <c r="P230" i="3"/>
  <c r="V229" i="3"/>
  <c r="R229" i="3"/>
  <c r="Q229" i="3"/>
  <c r="P229" i="3"/>
  <c r="V228" i="3"/>
  <c r="R228" i="3"/>
  <c r="Q228" i="3"/>
  <c r="P228" i="3"/>
  <c r="V227" i="3"/>
  <c r="R227" i="3"/>
  <c r="Q227" i="3"/>
  <c r="P227" i="3"/>
  <c r="V226" i="3"/>
  <c r="R226" i="3"/>
  <c r="Q226" i="3"/>
  <c r="P226" i="3"/>
  <c r="V225" i="3"/>
  <c r="R225" i="3"/>
  <c r="Q225" i="3"/>
  <c r="P225" i="3"/>
  <c r="R224" i="3"/>
  <c r="Q224" i="3"/>
  <c r="P224" i="3"/>
  <c r="V223" i="3"/>
  <c r="R223" i="3"/>
  <c r="Q223" i="3"/>
  <c r="P223" i="3"/>
  <c r="V222" i="3"/>
  <c r="R222" i="3"/>
  <c r="Q222" i="3"/>
  <c r="P222" i="3"/>
  <c r="Q221" i="3"/>
  <c r="P221" i="3"/>
  <c r="Q220" i="3"/>
  <c r="P220" i="3"/>
  <c r="V219" i="3"/>
  <c r="R219" i="3"/>
  <c r="Q219" i="3"/>
  <c r="P219" i="3"/>
  <c r="V218" i="3"/>
  <c r="R218" i="3"/>
  <c r="Q218" i="3"/>
  <c r="P218" i="3"/>
  <c r="V217" i="3"/>
  <c r="R217" i="3"/>
  <c r="Q217" i="3"/>
  <c r="P217" i="3"/>
  <c r="V216" i="3"/>
  <c r="R216" i="3"/>
  <c r="Q216" i="3"/>
  <c r="P216" i="3"/>
  <c r="V215" i="3"/>
  <c r="R215" i="3"/>
  <c r="Q215" i="3"/>
  <c r="P215" i="3"/>
  <c r="V214" i="3"/>
  <c r="R214" i="3"/>
  <c r="Q214" i="3"/>
  <c r="P214" i="3"/>
  <c r="V212" i="3"/>
  <c r="R212" i="3"/>
  <c r="Q212" i="3"/>
  <c r="P212" i="3"/>
  <c r="S210" i="3"/>
  <c r="O210" i="3"/>
  <c r="N210" i="3"/>
  <c r="P210" i="3" s="1"/>
  <c r="M210" i="3"/>
  <c r="V210" i="3" s="1"/>
  <c r="L210" i="3"/>
  <c r="K210" i="3"/>
  <c r="J210" i="3"/>
  <c r="R209" i="3"/>
  <c r="Q209" i="3"/>
  <c r="V208" i="3"/>
  <c r="R208" i="3"/>
  <c r="Q208" i="3"/>
  <c r="P208" i="3"/>
  <c r="V203" i="3"/>
  <c r="R203" i="3"/>
  <c r="Q203" i="3"/>
  <c r="P203" i="3"/>
  <c r="V202" i="3"/>
  <c r="R202" i="3"/>
  <c r="Q202" i="3"/>
  <c r="P202" i="3"/>
  <c r="V201" i="3"/>
  <c r="R201" i="3"/>
  <c r="Q201" i="3"/>
  <c r="P201" i="3"/>
  <c r="V200" i="3"/>
  <c r="R200" i="3"/>
  <c r="Q200" i="3"/>
  <c r="P200" i="3"/>
  <c r="V199" i="3"/>
  <c r="R199" i="3"/>
  <c r="Q199" i="3"/>
  <c r="P199" i="3"/>
  <c r="V198" i="3"/>
  <c r="R198" i="3"/>
  <c r="Q198" i="3"/>
  <c r="P198" i="3"/>
  <c r="V197" i="3"/>
  <c r="R197" i="3"/>
  <c r="Q197" i="3"/>
  <c r="P197" i="3"/>
  <c r="V196" i="3"/>
  <c r="R196" i="3"/>
  <c r="Q196" i="3"/>
  <c r="P196" i="3"/>
  <c r="V195" i="3"/>
  <c r="R195" i="3"/>
  <c r="Q195" i="3"/>
  <c r="P195" i="3"/>
  <c r="V191" i="3"/>
  <c r="R191" i="3"/>
  <c r="Q191" i="3"/>
  <c r="P191" i="3"/>
  <c r="V190" i="3"/>
  <c r="R190" i="3"/>
  <c r="Q190" i="3"/>
  <c r="P190" i="3"/>
  <c r="V189" i="3"/>
  <c r="R189" i="3"/>
  <c r="Q189" i="3"/>
  <c r="P189" i="3"/>
  <c r="V188" i="3"/>
  <c r="R188" i="3"/>
  <c r="Q188" i="3"/>
  <c r="P188" i="3"/>
  <c r="V187" i="3"/>
  <c r="R187" i="3"/>
  <c r="Q187" i="3"/>
  <c r="P187" i="3"/>
  <c r="V186" i="3"/>
  <c r="R186" i="3"/>
  <c r="Q186" i="3"/>
  <c r="P186" i="3"/>
  <c r="V185" i="3"/>
  <c r="R185" i="3"/>
  <c r="Q185" i="3"/>
  <c r="P185" i="3"/>
  <c r="V184" i="3"/>
  <c r="R184" i="3"/>
  <c r="Q184" i="3"/>
  <c r="P184" i="3"/>
  <c r="V183" i="3"/>
  <c r="Q183" i="3"/>
  <c r="P183" i="3"/>
  <c r="V182" i="3"/>
  <c r="R182" i="3"/>
  <c r="Q182" i="3"/>
  <c r="P182" i="3"/>
  <c r="V181" i="3"/>
  <c r="R181" i="3"/>
  <c r="Q181" i="3"/>
  <c r="P181" i="3"/>
  <c r="V180" i="3"/>
  <c r="R180" i="3"/>
  <c r="Q180" i="3"/>
  <c r="P180" i="3"/>
  <c r="V179" i="3"/>
  <c r="R179" i="3"/>
  <c r="Q179" i="3"/>
  <c r="P179" i="3"/>
  <c r="V178" i="3"/>
  <c r="R178" i="3"/>
  <c r="Q178" i="3"/>
  <c r="P178" i="3"/>
  <c r="V177" i="3"/>
  <c r="R177" i="3"/>
  <c r="Q177" i="3"/>
  <c r="P177" i="3"/>
  <c r="V176" i="3"/>
  <c r="R176" i="3"/>
  <c r="Q176" i="3"/>
  <c r="P176" i="3"/>
  <c r="V175" i="3"/>
  <c r="R175" i="3"/>
  <c r="Q175" i="3"/>
  <c r="P175" i="3"/>
  <c r="V174" i="3"/>
  <c r="R174" i="3"/>
  <c r="Q174" i="3"/>
  <c r="P174" i="3"/>
  <c r="V173" i="3"/>
  <c r="R173" i="3"/>
  <c r="Q173" i="3"/>
  <c r="P173" i="3"/>
  <c r="V172" i="3"/>
  <c r="R172" i="3"/>
  <c r="Q172" i="3"/>
  <c r="P172" i="3"/>
  <c r="V171" i="3"/>
  <c r="R171" i="3"/>
  <c r="Q171" i="3"/>
  <c r="P171" i="3"/>
  <c r="V170" i="3"/>
  <c r="R170" i="3"/>
  <c r="Q170" i="3"/>
  <c r="P170" i="3"/>
  <c r="V169" i="3"/>
  <c r="R169" i="3"/>
  <c r="Q169" i="3"/>
  <c r="P169" i="3"/>
  <c r="V168" i="3"/>
  <c r="R168" i="3"/>
  <c r="Q168" i="3"/>
  <c r="P168" i="3"/>
  <c r="V167" i="3"/>
  <c r="R167" i="3"/>
  <c r="Q167" i="3"/>
  <c r="P167" i="3"/>
  <c r="V166" i="3"/>
  <c r="R166" i="3"/>
  <c r="Q166" i="3"/>
  <c r="P166" i="3"/>
  <c r="V165" i="3"/>
  <c r="R165" i="3"/>
  <c r="Q165" i="3"/>
  <c r="P165" i="3"/>
  <c r="V164" i="3"/>
  <c r="R164" i="3"/>
  <c r="Q164" i="3"/>
  <c r="P164" i="3"/>
  <c r="V163" i="3"/>
  <c r="R163" i="3"/>
  <c r="Q163" i="3"/>
  <c r="P163" i="3"/>
  <c r="V162" i="3"/>
  <c r="R162" i="3"/>
  <c r="Q162" i="3"/>
  <c r="P162" i="3"/>
  <c r="V161" i="3"/>
  <c r="R161" i="3"/>
  <c r="Q161" i="3"/>
  <c r="P161" i="3"/>
  <c r="V160" i="3"/>
  <c r="R160" i="3"/>
  <c r="Q160" i="3"/>
  <c r="P160" i="3"/>
  <c r="V159" i="3"/>
  <c r="R159" i="3"/>
  <c r="Q159" i="3"/>
  <c r="P159" i="3"/>
  <c r="V158" i="3"/>
  <c r="R158" i="3"/>
  <c r="Q158" i="3"/>
  <c r="P158" i="3"/>
  <c r="V157" i="3"/>
  <c r="R157" i="3"/>
  <c r="Q157" i="3"/>
  <c r="P157" i="3"/>
  <c r="V156" i="3"/>
  <c r="R156" i="3"/>
  <c r="Q156" i="3"/>
  <c r="P156" i="3"/>
  <c r="V155" i="3"/>
  <c r="R155" i="3"/>
  <c r="Q155" i="3"/>
  <c r="P155" i="3"/>
  <c r="V154" i="3"/>
  <c r="R154" i="3"/>
  <c r="Q154" i="3"/>
  <c r="P154" i="3"/>
  <c r="V152" i="3"/>
  <c r="R152" i="3"/>
  <c r="Q152" i="3"/>
  <c r="P152" i="3"/>
  <c r="V151" i="3"/>
  <c r="R151" i="3"/>
  <c r="Q151" i="3"/>
  <c r="P151" i="3"/>
  <c r="V150" i="3"/>
  <c r="R150" i="3"/>
  <c r="Q150" i="3"/>
  <c r="P150" i="3"/>
  <c r="V213" i="3"/>
  <c r="R213" i="3"/>
  <c r="Q213" i="3"/>
  <c r="P213" i="3"/>
  <c r="V149" i="3"/>
  <c r="R149" i="3"/>
  <c r="Q149" i="3"/>
  <c r="P149" i="3"/>
  <c r="V148" i="3"/>
  <c r="R148" i="3"/>
  <c r="Q148" i="3"/>
  <c r="P148" i="3"/>
  <c r="V147" i="3"/>
  <c r="R147" i="3"/>
  <c r="Q147" i="3"/>
  <c r="P147" i="3"/>
  <c r="V146" i="3"/>
  <c r="R146" i="3"/>
  <c r="Q146" i="3"/>
  <c r="P146" i="3"/>
  <c r="V145" i="3"/>
  <c r="R145" i="3"/>
  <c r="Q145" i="3"/>
  <c r="P145" i="3"/>
  <c r="V144" i="3"/>
  <c r="R144" i="3"/>
  <c r="Q144" i="3"/>
  <c r="P144" i="3"/>
  <c r="V143" i="3"/>
  <c r="R143" i="3"/>
  <c r="Q143" i="3"/>
  <c r="P143" i="3"/>
  <c r="V142" i="3"/>
  <c r="R142" i="3"/>
  <c r="Q142" i="3"/>
  <c r="P142" i="3"/>
  <c r="V141" i="3"/>
  <c r="R141" i="3"/>
  <c r="Q141" i="3"/>
  <c r="P141" i="3"/>
  <c r="S139" i="3"/>
  <c r="O139" i="3"/>
  <c r="N139" i="3"/>
  <c r="M139" i="3"/>
  <c r="V139" i="3" s="1"/>
  <c r="L139" i="3"/>
  <c r="K139" i="3"/>
  <c r="J139" i="3"/>
  <c r="V138" i="3"/>
  <c r="R138" i="3"/>
  <c r="Q138" i="3"/>
  <c r="P138" i="3"/>
  <c r="R207" i="3"/>
  <c r="Q207" i="3"/>
  <c r="P207" i="3"/>
  <c r="Q206" i="3"/>
  <c r="P206" i="3"/>
  <c r="V205" i="3"/>
  <c r="R205" i="3"/>
  <c r="Q205" i="3"/>
  <c r="P205" i="3"/>
  <c r="V137" i="3"/>
  <c r="R137" i="3"/>
  <c r="Q137" i="3"/>
  <c r="P137" i="3"/>
  <c r="V136" i="3"/>
  <c r="R136" i="3"/>
  <c r="Q136" i="3"/>
  <c r="P136" i="3"/>
  <c r="V135" i="3"/>
  <c r="R135" i="3"/>
  <c r="Q135" i="3"/>
  <c r="P135" i="3"/>
  <c r="V134" i="3"/>
  <c r="R134" i="3"/>
  <c r="Q134" i="3"/>
  <c r="P134" i="3"/>
  <c r="V133" i="3"/>
  <c r="R133" i="3"/>
  <c r="Q133" i="3"/>
  <c r="P133" i="3"/>
  <c r="V132" i="3"/>
  <c r="R132" i="3"/>
  <c r="Q132" i="3"/>
  <c r="P132" i="3"/>
  <c r="V131" i="3"/>
  <c r="R131" i="3"/>
  <c r="Q131" i="3"/>
  <c r="P131" i="3"/>
  <c r="V130" i="3"/>
  <c r="R130" i="3"/>
  <c r="Q130" i="3"/>
  <c r="P130" i="3"/>
  <c r="V129" i="3"/>
  <c r="R129" i="3"/>
  <c r="Q129" i="3"/>
  <c r="P129" i="3"/>
  <c r="V128" i="3"/>
  <c r="R128" i="3"/>
  <c r="Q128" i="3"/>
  <c r="P128" i="3"/>
  <c r="V127" i="3"/>
  <c r="R127" i="3"/>
  <c r="Q127" i="3"/>
  <c r="P127" i="3"/>
  <c r="V126" i="3"/>
  <c r="R126" i="3"/>
  <c r="Q126" i="3"/>
  <c r="P126" i="3"/>
  <c r="V125" i="3"/>
  <c r="R125" i="3"/>
  <c r="Q125" i="3"/>
  <c r="P125" i="3"/>
  <c r="V124" i="3"/>
  <c r="R124" i="3"/>
  <c r="Q124" i="3"/>
  <c r="P124" i="3"/>
  <c r="V123" i="3"/>
  <c r="R123" i="3"/>
  <c r="Q123" i="3"/>
  <c r="P123" i="3"/>
  <c r="V122" i="3"/>
  <c r="R122" i="3"/>
  <c r="Q122" i="3"/>
  <c r="P122" i="3"/>
  <c r="V121" i="3"/>
  <c r="R121" i="3"/>
  <c r="Q121" i="3"/>
  <c r="P121" i="3"/>
  <c r="V120" i="3"/>
  <c r="R120" i="3"/>
  <c r="Q120" i="3"/>
  <c r="P120" i="3"/>
  <c r="V119" i="3"/>
  <c r="R119" i="3"/>
  <c r="Q119" i="3"/>
  <c r="P119" i="3"/>
  <c r="V118" i="3"/>
  <c r="R118" i="3"/>
  <c r="Q118" i="3"/>
  <c r="P118" i="3"/>
  <c r="V116" i="3"/>
  <c r="R116" i="3"/>
  <c r="Q116" i="3"/>
  <c r="P116" i="3"/>
  <c r="V115" i="3"/>
  <c r="R115" i="3"/>
  <c r="Q115" i="3"/>
  <c r="P115" i="3"/>
  <c r="V114" i="3"/>
  <c r="R114" i="3"/>
  <c r="Q114" i="3"/>
  <c r="P114" i="3"/>
  <c r="V113" i="3"/>
  <c r="R113" i="3"/>
  <c r="Q113" i="3"/>
  <c r="P113" i="3"/>
  <c r="V112" i="3"/>
  <c r="R112" i="3"/>
  <c r="Q112" i="3"/>
  <c r="P112" i="3"/>
  <c r="V111" i="3"/>
  <c r="R111" i="3"/>
  <c r="Q111" i="3"/>
  <c r="P111" i="3"/>
  <c r="V110" i="3"/>
  <c r="R110" i="3"/>
  <c r="Q110" i="3"/>
  <c r="P110" i="3"/>
  <c r="V109" i="3"/>
  <c r="R109" i="3"/>
  <c r="Q109" i="3"/>
  <c r="P109" i="3"/>
  <c r="V108" i="3"/>
  <c r="R108" i="3"/>
  <c r="Q108" i="3"/>
  <c r="P108" i="3"/>
  <c r="V107" i="3"/>
  <c r="R107" i="3"/>
  <c r="Q107" i="3"/>
  <c r="P107" i="3"/>
  <c r="V194" i="3"/>
  <c r="Q194" i="3"/>
  <c r="P194" i="3"/>
  <c r="V106" i="3"/>
  <c r="R106" i="3"/>
  <c r="Q106" i="3"/>
  <c r="P106" i="3"/>
  <c r="V105" i="3"/>
  <c r="R105" i="3"/>
  <c r="Q105" i="3"/>
  <c r="P105" i="3"/>
  <c r="V104" i="3"/>
  <c r="R104" i="3"/>
  <c r="Q104" i="3"/>
  <c r="P104" i="3"/>
  <c r="V103" i="3"/>
  <c r="R103" i="3"/>
  <c r="Q103" i="3"/>
  <c r="P103" i="3"/>
  <c r="V102" i="3"/>
  <c r="R102" i="3"/>
  <c r="Q102" i="3"/>
  <c r="P102" i="3"/>
  <c r="V193" i="3"/>
  <c r="R193" i="3"/>
  <c r="Q193" i="3"/>
  <c r="P193" i="3"/>
  <c r="V192" i="3"/>
  <c r="R192" i="3"/>
  <c r="Q192" i="3"/>
  <c r="P192" i="3"/>
  <c r="V101" i="3"/>
  <c r="R101" i="3"/>
  <c r="Q101" i="3"/>
  <c r="P101" i="3"/>
  <c r="V100" i="3"/>
  <c r="R100" i="3"/>
  <c r="Q100" i="3"/>
  <c r="P100" i="3"/>
  <c r="Q99" i="3"/>
  <c r="P99" i="3"/>
  <c r="V98" i="3"/>
  <c r="R98" i="3"/>
  <c r="Q98" i="3"/>
  <c r="P98" i="3"/>
  <c r="V97" i="3"/>
  <c r="R97" i="3"/>
  <c r="Q97" i="3"/>
  <c r="P97" i="3"/>
  <c r="V96" i="3"/>
  <c r="R96" i="3"/>
  <c r="Q96" i="3"/>
  <c r="P96" i="3"/>
  <c r="V95" i="3"/>
  <c r="R95" i="3"/>
  <c r="Q95" i="3"/>
  <c r="P95" i="3"/>
  <c r="V94" i="3"/>
  <c r="R94" i="3"/>
  <c r="Q94" i="3"/>
  <c r="P94" i="3"/>
  <c r="V93" i="3"/>
  <c r="R93" i="3"/>
  <c r="Q93" i="3"/>
  <c r="P93" i="3"/>
  <c r="V92" i="3"/>
  <c r="R92" i="3"/>
  <c r="Q92" i="3"/>
  <c r="P92" i="3"/>
  <c r="V91" i="3"/>
  <c r="R91" i="3"/>
  <c r="Q91" i="3"/>
  <c r="P91" i="3"/>
  <c r="V90" i="3"/>
  <c r="R90" i="3"/>
  <c r="Q90" i="3"/>
  <c r="P90" i="3"/>
  <c r="V89" i="3"/>
  <c r="R89" i="3"/>
  <c r="Q89" i="3"/>
  <c r="P89" i="3"/>
  <c r="V88" i="3"/>
  <c r="R88" i="3"/>
  <c r="Q88" i="3"/>
  <c r="P88" i="3"/>
  <c r="V153" i="3"/>
  <c r="R153" i="3"/>
  <c r="Q153" i="3"/>
  <c r="P153" i="3"/>
  <c r="V87" i="3"/>
  <c r="R87" i="3"/>
  <c r="Q87" i="3"/>
  <c r="P87" i="3"/>
  <c r="V86" i="3"/>
  <c r="R86" i="3"/>
  <c r="Q86" i="3"/>
  <c r="P86" i="3"/>
  <c r="V85" i="3"/>
  <c r="R85" i="3"/>
  <c r="Q85" i="3"/>
  <c r="P85" i="3"/>
  <c r="V84" i="3"/>
  <c r="R84" i="3"/>
  <c r="Q84" i="3"/>
  <c r="P84" i="3"/>
  <c r="V83" i="3"/>
  <c r="R83" i="3"/>
  <c r="Q83" i="3"/>
  <c r="P83" i="3"/>
  <c r="V82" i="3"/>
  <c r="R82" i="3"/>
  <c r="Q82" i="3"/>
  <c r="P82" i="3"/>
  <c r="V81" i="3"/>
  <c r="R81" i="3"/>
  <c r="Q81" i="3"/>
  <c r="P81" i="3"/>
  <c r="V80" i="3"/>
  <c r="R80" i="3"/>
  <c r="Q80" i="3"/>
  <c r="P80" i="3"/>
  <c r="V79" i="3"/>
  <c r="R79" i="3"/>
  <c r="Q79" i="3"/>
  <c r="P79" i="3"/>
  <c r="V78" i="3"/>
  <c r="R78" i="3"/>
  <c r="Q78" i="3"/>
  <c r="P78" i="3"/>
  <c r="V77" i="3"/>
  <c r="R77" i="3"/>
  <c r="Q77" i="3"/>
  <c r="P77" i="3"/>
  <c r="V76" i="3"/>
  <c r="R76" i="3"/>
  <c r="Q76" i="3"/>
  <c r="P76" i="3"/>
  <c r="V75" i="3"/>
  <c r="R75" i="3"/>
  <c r="Q75" i="3"/>
  <c r="P75" i="3"/>
  <c r="V74" i="3"/>
  <c r="R74" i="3"/>
  <c r="Q74" i="3"/>
  <c r="P74" i="3"/>
  <c r="V73" i="3"/>
  <c r="R73" i="3"/>
  <c r="Q73" i="3"/>
  <c r="P73" i="3"/>
  <c r="V72" i="3"/>
  <c r="R72" i="3"/>
  <c r="Q72" i="3"/>
  <c r="P72" i="3"/>
  <c r="V71" i="3"/>
  <c r="R71" i="3"/>
  <c r="Q71" i="3"/>
  <c r="P71" i="3"/>
  <c r="V70" i="3"/>
  <c r="R70" i="3"/>
  <c r="Q70" i="3"/>
  <c r="P70" i="3"/>
  <c r="S66" i="3"/>
  <c r="P66" i="3"/>
  <c r="Q66" i="3"/>
  <c r="Q65" i="3"/>
  <c r="Q64" i="3"/>
  <c r="P64" i="3"/>
  <c r="Q63" i="3"/>
  <c r="P63" i="3"/>
  <c r="S59" i="3"/>
  <c r="O59" i="3"/>
  <c r="N59" i="3"/>
  <c r="M59" i="3"/>
  <c r="V59" i="3" s="1"/>
  <c r="L59" i="3"/>
  <c r="K59" i="3"/>
  <c r="J59" i="3"/>
  <c r="R58" i="3"/>
  <c r="Q58" i="3"/>
  <c r="V57" i="3"/>
  <c r="R57" i="3"/>
  <c r="Q57" i="3"/>
  <c r="P57" i="3"/>
  <c r="V56" i="3"/>
  <c r="R56" i="3"/>
  <c r="Q56" i="3"/>
  <c r="P56" i="3"/>
  <c r="V55" i="3"/>
  <c r="R55" i="3"/>
  <c r="Q55" i="3"/>
  <c r="P55" i="3"/>
  <c r="V54" i="3"/>
  <c r="R54" i="3"/>
  <c r="Q54" i="3"/>
  <c r="P54" i="3"/>
  <c r="V53" i="3"/>
  <c r="R53" i="3"/>
  <c r="Q53" i="3"/>
  <c r="P53" i="3"/>
  <c r="V52" i="3"/>
  <c r="R52" i="3"/>
  <c r="Q52" i="3"/>
  <c r="P52" i="3"/>
  <c r="V51" i="3"/>
  <c r="R51" i="3"/>
  <c r="Q51" i="3"/>
  <c r="P51" i="3"/>
  <c r="V50" i="3"/>
  <c r="R50" i="3"/>
  <c r="Q50" i="3"/>
  <c r="P50" i="3"/>
  <c r="V49" i="3"/>
  <c r="R49" i="3"/>
  <c r="Q49" i="3"/>
  <c r="P49" i="3"/>
  <c r="V48" i="3"/>
  <c r="R48" i="3"/>
  <c r="Q48" i="3"/>
  <c r="P48" i="3"/>
  <c r="V47" i="3"/>
  <c r="R47" i="3"/>
  <c r="Q47" i="3"/>
  <c r="P47" i="3"/>
  <c r="S43" i="3"/>
  <c r="O43" i="3"/>
  <c r="N43" i="3"/>
  <c r="M43" i="3"/>
  <c r="V43" i="3" s="1"/>
  <c r="L43" i="3"/>
  <c r="K43" i="3"/>
  <c r="J43" i="3"/>
  <c r="R42" i="3"/>
  <c r="Q42" i="3"/>
  <c r="V41" i="3"/>
  <c r="R41" i="3"/>
  <c r="Q41" i="3"/>
  <c r="P41" i="3"/>
  <c r="V39" i="3"/>
  <c r="R39" i="3"/>
  <c r="Q39" i="3"/>
  <c r="P39" i="3"/>
  <c r="V38" i="3"/>
  <c r="R38" i="3"/>
  <c r="Q38" i="3"/>
  <c r="P38" i="3"/>
  <c r="V37" i="3"/>
  <c r="R37" i="3"/>
  <c r="Q37" i="3"/>
  <c r="P37" i="3"/>
  <c r="V36" i="3"/>
  <c r="R36" i="3"/>
  <c r="Q36" i="3"/>
  <c r="P36" i="3"/>
  <c r="V35" i="3"/>
  <c r="R35" i="3"/>
  <c r="Q35" i="3"/>
  <c r="P35" i="3"/>
  <c r="V34" i="3"/>
  <c r="R34" i="3"/>
  <c r="Q34" i="3"/>
  <c r="P34" i="3"/>
  <c r="V33" i="3"/>
  <c r="R33" i="3"/>
  <c r="Q33" i="3"/>
  <c r="P33" i="3"/>
  <c r="S31" i="3"/>
  <c r="O31" i="3"/>
  <c r="N31" i="3"/>
  <c r="M31" i="3"/>
  <c r="V31" i="3" s="1"/>
  <c r="L31" i="3"/>
  <c r="K31" i="3"/>
  <c r="J31" i="3"/>
  <c r="R30" i="3"/>
  <c r="V29" i="3"/>
  <c r="R29" i="3"/>
  <c r="Q29" i="3"/>
  <c r="P29" i="3"/>
  <c r="V28" i="3"/>
  <c r="R28" i="3"/>
  <c r="Q28" i="3"/>
  <c r="P28" i="3"/>
  <c r="V27" i="3"/>
  <c r="R27" i="3"/>
  <c r="Q27" i="3"/>
  <c r="P27" i="3"/>
  <c r="V26" i="3"/>
  <c r="R26" i="3"/>
  <c r="Q26" i="3"/>
  <c r="P26" i="3"/>
  <c r="V40" i="3"/>
  <c r="R40" i="3"/>
  <c r="Q40" i="3"/>
  <c r="P40" i="3"/>
  <c r="V25" i="3"/>
  <c r="R25" i="3"/>
  <c r="Q25" i="3"/>
  <c r="P25" i="3"/>
  <c r="V24" i="3"/>
  <c r="R24" i="3"/>
  <c r="Q24" i="3"/>
  <c r="P24" i="3"/>
  <c r="V23" i="3"/>
  <c r="R23" i="3"/>
  <c r="Q23" i="3"/>
  <c r="P23" i="3"/>
  <c r="V22" i="3"/>
  <c r="R22" i="3"/>
  <c r="Q22" i="3"/>
  <c r="P22" i="3"/>
  <c r="V21" i="3"/>
  <c r="R21" i="3"/>
  <c r="Q21" i="3"/>
  <c r="P21" i="3"/>
  <c r="V20" i="3"/>
  <c r="R20" i="3"/>
  <c r="Q20" i="3"/>
  <c r="P20" i="3"/>
  <c r="V19" i="3"/>
  <c r="R19" i="3"/>
  <c r="Q19" i="3"/>
  <c r="P19" i="3"/>
  <c r="V18" i="3"/>
  <c r="R18" i="3"/>
  <c r="Q18" i="3"/>
  <c r="P18" i="3"/>
  <c r="V17" i="3"/>
  <c r="R17" i="3"/>
  <c r="Q17" i="3"/>
  <c r="P17" i="3"/>
  <c r="V16" i="3"/>
  <c r="R16" i="3"/>
  <c r="Q16" i="3"/>
  <c r="P16" i="3"/>
  <c r="V15" i="3"/>
  <c r="R15" i="3"/>
  <c r="Q15" i="3"/>
  <c r="P15" i="3"/>
  <c r="V14" i="3"/>
  <c r="R14" i="3"/>
  <c r="Q14" i="3"/>
  <c r="P14" i="3"/>
  <c r="V13" i="3"/>
  <c r="R13" i="3"/>
  <c r="Q13" i="3"/>
  <c r="P13" i="3"/>
  <c r="V12" i="3"/>
  <c r="R12" i="3"/>
  <c r="Q12" i="3"/>
  <c r="P12" i="3"/>
  <c r="V11" i="3"/>
  <c r="R11" i="3"/>
  <c r="Q11" i="3"/>
  <c r="P11" i="3"/>
  <c r="S9" i="3"/>
  <c r="O9" i="3"/>
  <c r="N9" i="3"/>
  <c r="P9" i="3" s="1"/>
  <c r="M9" i="3"/>
  <c r="V9" i="3" s="1"/>
  <c r="L9" i="3"/>
  <c r="K9" i="3"/>
  <c r="J9" i="3"/>
  <c r="V8" i="3"/>
  <c r="R8" i="3"/>
  <c r="Q8" i="3"/>
  <c r="P8" i="3"/>
  <c r="V7" i="3"/>
  <c r="R7" i="3"/>
  <c r="Q7" i="3"/>
  <c r="P7" i="3"/>
  <c r="V6" i="3"/>
  <c r="R6" i="3"/>
  <c r="Q6" i="3"/>
  <c r="P6" i="3"/>
  <c r="BQ152" i="2"/>
  <c r="BP152" i="2"/>
  <c r="CC151" i="2"/>
  <c r="CA151" i="2"/>
  <c r="BZ151" i="2"/>
  <c r="BX151" i="2"/>
  <c r="BV151" i="2"/>
  <c r="BU151" i="2"/>
  <c r="BT151" i="2"/>
  <c r="BS151" i="2"/>
  <c r="BN151" i="2"/>
  <c r="BL151" i="2"/>
  <c r="BK151" i="2"/>
  <c r="BJ151" i="2"/>
  <c r="BI151" i="2"/>
  <c r="AL151" i="2"/>
  <c r="AJ151" i="2"/>
  <c r="AI151" i="2"/>
  <c r="AH151" i="2"/>
  <c r="AG151" i="2"/>
  <c r="AE151" i="2"/>
  <c r="AC151" i="2"/>
  <c r="AB151" i="2"/>
  <c r="AA151" i="2"/>
  <c r="Z151" i="2"/>
  <c r="AM150" i="2"/>
  <c r="AD150" i="2"/>
  <c r="AF150" i="2" s="1"/>
  <c r="AM149" i="2"/>
  <c r="AD149" i="2"/>
  <c r="AF149" i="2" s="1"/>
  <c r="AM148" i="2"/>
  <c r="AD148" i="2"/>
  <c r="AF148" i="2" s="1"/>
  <c r="AM147" i="2"/>
  <c r="AD147" i="2"/>
  <c r="AF147" i="2" s="1"/>
  <c r="CB146" i="2"/>
  <c r="AM146" i="2"/>
  <c r="AD146" i="2"/>
  <c r="AF146" i="2" s="1"/>
  <c r="AM145" i="2"/>
  <c r="AD145" i="2"/>
  <c r="AF145" i="2" s="1"/>
  <c r="CC144" i="2"/>
  <c r="CA144" i="2"/>
  <c r="BZ144" i="2"/>
  <c r="BX144" i="2"/>
  <c r="BV144" i="2"/>
  <c r="BU144" i="2"/>
  <c r="BT144" i="2"/>
  <c r="BS144" i="2"/>
  <c r="BN144" i="2"/>
  <c r="BL144" i="2"/>
  <c r="BK144" i="2"/>
  <c r="BJ144" i="2"/>
  <c r="BI144" i="2"/>
  <c r="AL144" i="2"/>
  <c r="AK144" i="2"/>
  <c r="AJ144" i="2"/>
  <c r="AI144" i="2"/>
  <c r="AH144" i="2"/>
  <c r="AG144" i="2"/>
  <c r="AE144" i="2"/>
  <c r="AC144" i="2"/>
  <c r="AB144" i="2"/>
  <c r="AA144" i="2"/>
  <c r="Z144" i="2"/>
  <c r="CB143" i="2"/>
  <c r="AM143" i="2"/>
  <c r="AD143" i="2"/>
  <c r="AF143" i="2" s="1"/>
  <c r="AM142" i="2"/>
  <c r="AD142" i="2"/>
  <c r="AF142" i="2" s="1"/>
  <c r="CB141" i="2"/>
  <c r="AM141" i="2"/>
  <c r="AD141" i="2"/>
  <c r="AF141" i="2" s="1"/>
  <c r="AM140" i="2"/>
  <c r="AD140" i="2"/>
  <c r="AF140" i="2" s="1"/>
  <c r="AM139" i="2"/>
  <c r="AD139" i="2"/>
  <c r="AF139" i="2" s="1"/>
  <c r="CB138" i="2"/>
  <c r="AM138" i="2"/>
  <c r="AD138" i="2"/>
  <c r="AF138" i="2" s="1"/>
  <c r="CB137" i="2"/>
  <c r="AM137" i="2"/>
  <c r="AD137" i="2"/>
  <c r="AF137" i="2" s="1"/>
  <c r="AM136" i="2"/>
  <c r="AD136" i="2"/>
  <c r="AF136" i="2" s="1"/>
  <c r="CB135" i="2"/>
  <c r="AM135" i="2"/>
  <c r="AD135" i="2"/>
  <c r="AF135" i="2" s="1"/>
  <c r="CB134" i="2"/>
  <c r="AM134" i="2"/>
  <c r="AD134" i="2"/>
  <c r="AF134" i="2" s="1"/>
  <c r="CB133" i="2"/>
  <c r="AM133" i="2"/>
  <c r="AD133" i="2"/>
  <c r="AF133" i="2" s="1"/>
  <c r="AM132" i="2"/>
  <c r="AD132" i="2"/>
  <c r="AF132" i="2" s="1"/>
  <c r="CB131" i="2"/>
  <c r="AM131" i="2"/>
  <c r="AD131" i="2"/>
  <c r="AF131" i="2" s="1"/>
  <c r="AM130" i="2"/>
  <c r="AD130" i="2"/>
  <c r="AF130" i="2" s="1"/>
  <c r="AM129" i="2"/>
  <c r="AD129" i="2"/>
  <c r="AF129" i="2" s="1"/>
  <c r="AM128" i="2"/>
  <c r="AD128" i="2"/>
  <c r="AF128" i="2" s="1"/>
  <c r="AM127" i="2"/>
  <c r="AD127" i="2"/>
  <c r="CC126" i="2"/>
  <c r="CA126" i="2"/>
  <c r="BZ126" i="2"/>
  <c r="BX126" i="2"/>
  <c r="BV126" i="2"/>
  <c r="BU126" i="2"/>
  <c r="BT126" i="2"/>
  <c r="BS126" i="2"/>
  <c r="BN126" i="2"/>
  <c r="BL126" i="2"/>
  <c r="BK126" i="2"/>
  <c r="BJ126" i="2"/>
  <c r="BI126" i="2"/>
  <c r="AL126" i="2"/>
  <c r="AK126" i="2"/>
  <c r="AJ126" i="2"/>
  <c r="AI126" i="2"/>
  <c r="AH126" i="2"/>
  <c r="AG126" i="2"/>
  <c r="AE126" i="2"/>
  <c r="AC126" i="2"/>
  <c r="AB126" i="2"/>
  <c r="AA126" i="2"/>
  <c r="Z126" i="2"/>
  <c r="AM125" i="2"/>
  <c r="AD125" i="2"/>
  <c r="AF125" i="2" s="1"/>
  <c r="AM124" i="2"/>
  <c r="AD124" i="2"/>
  <c r="AF124" i="2" s="1"/>
  <c r="AM123" i="2"/>
  <c r="AD123" i="2"/>
  <c r="AF123" i="2" s="1"/>
  <c r="AM122" i="2"/>
  <c r="AD122" i="2"/>
  <c r="AF122" i="2" s="1"/>
  <c r="AM121" i="2"/>
  <c r="AD121" i="2"/>
  <c r="AF121" i="2" s="1"/>
  <c r="AM120" i="2"/>
  <c r="AD120" i="2"/>
  <c r="AF120" i="2" s="1"/>
  <c r="AM119" i="2"/>
  <c r="AD119" i="2"/>
  <c r="AF119" i="2" s="1"/>
  <c r="AM118" i="2"/>
  <c r="AD118" i="2"/>
  <c r="AF118" i="2" s="1"/>
  <c r="AM117" i="2"/>
  <c r="AD117" i="2"/>
  <c r="AF117" i="2" s="1"/>
  <c r="AM116" i="2"/>
  <c r="AD116" i="2"/>
  <c r="AF116" i="2" s="1"/>
  <c r="CB115" i="2"/>
  <c r="AM115" i="2"/>
  <c r="AD115" i="2"/>
  <c r="AF115" i="2" s="1"/>
  <c r="AM114" i="2"/>
  <c r="AD114" i="2"/>
  <c r="AF114" i="2" s="1"/>
  <c r="CB113" i="2"/>
  <c r="AM113" i="2"/>
  <c r="AD113" i="2"/>
  <c r="AF113" i="2" s="1"/>
  <c r="AM112" i="2"/>
  <c r="AD112" i="2"/>
  <c r="AF112" i="2" s="1"/>
  <c r="CB111" i="2"/>
  <c r="AM111" i="2"/>
  <c r="AD111" i="2"/>
  <c r="AF111" i="2" s="1"/>
  <c r="AM110" i="2"/>
  <c r="AD110" i="2"/>
  <c r="AF110" i="2" s="1"/>
  <c r="AM109" i="2"/>
  <c r="AD109" i="2"/>
  <c r="AF109" i="2" s="1"/>
  <c r="AM108" i="2"/>
  <c r="AD108" i="2"/>
  <c r="AF108" i="2" s="1"/>
  <c r="AM107" i="2"/>
  <c r="AD107" i="2"/>
  <c r="AF107" i="2" s="1"/>
  <c r="AM106" i="2"/>
  <c r="AD106" i="2"/>
  <c r="AF106" i="2" s="1"/>
  <c r="AM105" i="2"/>
  <c r="AD105" i="2"/>
  <c r="AF105" i="2" s="1"/>
  <c r="CB104" i="2"/>
  <c r="AM104" i="2"/>
  <c r="AD104" i="2"/>
  <c r="AF104" i="2" s="1"/>
  <c r="CB103" i="2"/>
  <c r="AM103" i="2"/>
  <c r="AD103" i="2"/>
  <c r="AF103" i="2" s="1"/>
  <c r="AM102" i="2"/>
  <c r="AD102" i="2"/>
  <c r="AF102" i="2" s="1"/>
  <c r="AM101" i="2"/>
  <c r="AD101" i="2"/>
  <c r="AF101" i="2" s="1"/>
  <c r="AM100" i="2"/>
  <c r="AD100" i="2"/>
  <c r="AF100" i="2" s="1"/>
  <c r="AM99" i="2"/>
  <c r="AD99" i="2"/>
  <c r="AF99" i="2" s="1"/>
  <c r="CB98" i="2"/>
  <c r="AM98" i="2"/>
  <c r="AD98" i="2"/>
  <c r="AF98" i="2" s="1"/>
  <c r="AM97" i="2"/>
  <c r="AD97" i="2"/>
  <c r="AF97" i="2" s="1"/>
  <c r="AM96" i="2"/>
  <c r="AD96" i="2"/>
  <c r="AF96" i="2" s="1"/>
  <c r="AM95" i="2"/>
  <c r="AD95" i="2"/>
  <c r="AF95" i="2" s="1"/>
  <c r="AM94" i="2"/>
  <c r="AD94" i="2"/>
  <c r="AF94" i="2" s="1"/>
  <c r="AM93" i="2"/>
  <c r="AD93" i="2"/>
  <c r="AF93" i="2" s="1"/>
  <c r="AM92" i="2"/>
  <c r="AD92" i="2"/>
  <c r="AF92" i="2" s="1"/>
  <c r="AM91" i="2"/>
  <c r="AD91" i="2"/>
  <c r="AF91" i="2" s="1"/>
  <c r="AM90" i="2"/>
  <c r="AD90" i="2"/>
  <c r="AF90" i="2" s="1"/>
  <c r="AM89" i="2"/>
  <c r="AD89" i="2"/>
  <c r="AF89" i="2" s="1"/>
  <c r="AM88" i="2"/>
  <c r="AD88" i="2"/>
  <c r="AF88" i="2" s="1"/>
  <c r="AM87" i="2"/>
  <c r="AD87" i="2"/>
  <c r="AF87" i="2" s="1"/>
  <c r="BW86" i="2"/>
  <c r="BY86" i="2" s="1"/>
  <c r="BM86" i="2"/>
  <c r="BO86" i="2" s="1"/>
  <c r="AM86" i="2"/>
  <c r="AD86" i="2"/>
  <c r="AF86" i="2" s="1"/>
  <c r="CD85" i="2"/>
  <c r="AM85" i="2"/>
  <c r="AD85" i="2"/>
  <c r="AF85" i="2" s="1"/>
  <c r="AM84" i="2"/>
  <c r="AD84" i="2"/>
  <c r="AF84" i="2" s="1"/>
  <c r="CB83" i="2"/>
  <c r="AM83" i="2"/>
  <c r="AD83" i="2"/>
  <c r="AF83" i="2" s="1"/>
  <c r="CD82" i="2"/>
  <c r="AM82" i="2"/>
  <c r="AD82" i="2"/>
  <c r="AF82" i="2" s="1"/>
  <c r="AM81" i="2"/>
  <c r="AD81" i="2"/>
  <c r="AF81" i="2" s="1"/>
  <c r="AM80" i="2"/>
  <c r="AD80" i="2"/>
  <c r="AF80" i="2" s="1"/>
  <c r="AM79" i="2"/>
  <c r="AD79" i="2"/>
  <c r="AF79" i="2" s="1"/>
  <c r="AM78" i="2"/>
  <c r="AD78" i="2"/>
  <c r="AF78" i="2" s="1"/>
  <c r="AM77" i="2"/>
  <c r="AD77" i="2"/>
  <c r="AF77" i="2" s="1"/>
  <c r="AM76" i="2"/>
  <c r="AD76" i="2"/>
  <c r="AF76" i="2" s="1"/>
  <c r="AM75" i="2"/>
  <c r="AD75" i="2"/>
  <c r="AF75" i="2" s="1"/>
  <c r="AM74" i="2"/>
  <c r="AD74" i="2"/>
  <c r="AF74" i="2" s="1"/>
  <c r="AM73" i="2"/>
  <c r="AD73" i="2"/>
  <c r="AF73" i="2" s="1"/>
  <c r="AM72" i="2"/>
  <c r="AD72" i="2"/>
  <c r="AF72" i="2" s="1"/>
  <c r="AM71" i="2"/>
  <c r="AD71" i="2"/>
  <c r="AF71" i="2" s="1"/>
  <c r="AM70" i="2"/>
  <c r="AD70" i="2"/>
  <c r="AF70" i="2" s="1"/>
  <c r="AM69" i="2"/>
  <c r="AD69" i="2"/>
  <c r="AF69" i="2" s="1"/>
  <c r="AM68" i="2"/>
  <c r="AD68" i="2"/>
  <c r="AF68" i="2" s="1"/>
  <c r="AM67" i="2"/>
  <c r="AD67" i="2"/>
  <c r="AF67" i="2" s="1"/>
  <c r="CB66" i="2"/>
  <c r="AM66" i="2"/>
  <c r="AD66" i="2"/>
  <c r="AF66" i="2" s="1"/>
  <c r="AM65" i="2"/>
  <c r="AD65" i="2"/>
  <c r="AF65" i="2" s="1"/>
  <c r="CB64" i="2"/>
  <c r="AM64" i="2"/>
  <c r="AD64" i="2"/>
  <c r="AF64" i="2" s="1"/>
  <c r="AM63" i="2"/>
  <c r="AD63" i="2"/>
  <c r="AF63" i="2" s="1"/>
  <c r="CB62" i="2"/>
  <c r="AM62" i="2"/>
  <c r="AD62" i="2"/>
  <c r="AF62" i="2" s="1"/>
  <c r="AM61" i="2"/>
  <c r="AD61" i="2"/>
  <c r="AF61" i="2" s="1"/>
  <c r="AM60" i="2"/>
  <c r="AD60" i="2"/>
  <c r="AF60" i="2" s="1"/>
  <c r="AM59" i="2"/>
  <c r="AD59" i="2"/>
  <c r="AF59" i="2" s="1"/>
  <c r="AM58" i="2"/>
  <c r="AD58" i="2"/>
  <c r="AF58" i="2" s="1"/>
  <c r="CB57" i="2"/>
  <c r="AM57" i="2"/>
  <c r="AD57" i="2"/>
  <c r="AF57" i="2" s="1"/>
  <c r="AM56" i="2"/>
  <c r="AD56" i="2"/>
  <c r="AF56" i="2" s="1"/>
  <c r="CB55" i="2"/>
  <c r="AM55" i="2"/>
  <c r="AD55" i="2"/>
  <c r="AF55" i="2" s="1"/>
  <c r="AM54" i="2"/>
  <c r="AD54" i="2"/>
  <c r="AF54" i="2" s="1"/>
  <c r="CB53" i="2"/>
  <c r="AM53" i="2"/>
  <c r="AD53" i="2"/>
  <c r="AF53" i="2" s="1"/>
  <c r="AM52" i="2"/>
  <c r="AD52" i="2"/>
  <c r="AF52" i="2" s="1"/>
  <c r="AM51" i="2"/>
  <c r="AD51" i="2"/>
  <c r="AF51" i="2" s="1"/>
  <c r="AM50" i="2"/>
  <c r="AD50" i="2"/>
  <c r="AF50" i="2" s="1"/>
  <c r="CB49" i="2"/>
  <c r="AM49" i="2"/>
  <c r="AD49" i="2"/>
  <c r="AF49" i="2" s="1"/>
  <c r="AM48" i="2"/>
  <c r="AD48" i="2"/>
  <c r="AF48" i="2" s="1"/>
  <c r="CB47" i="2"/>
  <c r="AM47" i="2"/>
  <c r="AD47" i="2"/>
  <c r="AF47" i="2" s="1"/>
  <c r="AM46" i="2"/>
  <c r="AD46" i="2"/>
  <c r="AF46" i="2" s="1"/>
  <c r="CD45" i="2"/>
  <c r="AM45" i="2"/>
  <c r="AD45" i="2"/>
  <c r="AF45" i="2" s="1"/>
  <c r="AM44" i="2"/>
  <c r="AD44" i="2"/>
  <c r="AF44" i="2" s="1"/>
  <c r="AM43" i="2"/>
  <c r="AD43" i="2"/>
  <c r="AF43" i="2" s="1"/>
  <c r="AM42" i="2"/>
  <c r="AD42" i="2"/>
  <c r="AF42" i="2" s="1"/>
  <c r="CD41" i="2"/>
  <c r="AM41" i="2"/>
  <c r="AD41" i="2"/>
  <c r="AF41" i="2" s="1"/>
  <c r="AM40" i="2"/>
  <c r="AD40" i="2"/>
  <c r="AF40" i="2" s="1"/>
  <c r="AM39" i="2"/>
  <c r="AD39" i="2"/>
  <c r="AF39" i="2" s="1"/>
  <c r="AM38" i="2"/>
  <c r="AD38" i="2"/>
  <c r="AF38" i="2" s="1"/>
  <c r="CD37" i="2"/>
  <c r="AM37" i="2"/>
  <c r="AD37" i="2"/>
  <c r="CC36" i="2"/>
  <c r="CC153" i="2" s="1"/>
  <c r="CA36" i="2"/>
  <c r="BZ36" i="2"/>
  <c r="BX36" i="2"/>
  <c r="BV36" i="2"/>
  <c r="BU36" i="2"/>
  <c r="BT36" i="2"/>
  <c r="BS36" i="2"/>
  <c r="BN36" i="2"/>
  <c r="BL36" i="2"/>
  <c r="BK36" i="2"/>
  <c r="BJ36" i="2"/>
  <c r="BI36" i="2"/>
  <c r="AL36" i="2"/>
  <c r="AJ36" i="2"/>
  <c r="AI36" i="2"/>
  <c r="AH36" i="2"/>
  <c r="AG36" i="2"/>
  <c r="AE36" i="2"/>
  <c r="AC36" i="2"/>
  <c r="AB36" i="2"/>
  <c r="AA36" i="2"/>
  <c r="Z36" i="2"/>
  <c r="BP35" i="2"/>
  <c r="AM35" i="2"/>
  <c r="AF35" i="2"/>
  <c r="AD35" i="2"/>
  <c r="AM34" i="2"/>
  <c r="AD34" i="2"/>
  <c r="AF34" i="2" s="1"/>
  <c r="AD33" i="2"/>
  <c r="AF33" i="2" s="1"/>
  <c r="CD32" i="2"/>
  <c r="AD32" i="2"/>
  <c r="AF32" i="2" s="1"/>
  <c r="CD31" i="2"/>
  <c r="AM31" i="2"/>
  <c r="AD31" i="2"/>
  <c r="AF31" i="2" s="1"/>
  <c r="AM30" i="2"/>
  <c r="AD30" i="2"/>
  <c r="AF30" i="2" s="1"/>
  <c r="CD29" i="2"/>
  <c r="AM29" i="2"/>
  <c r="AD29" i="2"/>
  <c r="AF29" i="2" s="1"/>
  <c r="CB28" i="2"/>
  <c r="AM28" i="2"/>
  <c r="AD28" i="2"/>
  <c r="AF28" i="2" s="1"/>
  <c r="CD27" i="2"/>
  <c r="AM27" i="2"/>
  <c r="AD27" i="2"/>
  <c r="AF27" i="2" s="1"/>
  <c r="CD26" i="2"/>
  <c r="AM26" i="2"/>
  <c r="AD26" i="2"/>
  <c r="AF26" i="2" s="1"/>
  <c r="CD25" i="2"/>
  <c r="AM25" i="2"/>
  <c r="AD25" i="2"/>
  <c r="AF25" i="2" s="1"/>
  <c r="CD24" i="2"/>
  <c r="AM24" i="2"/>
  <c r="AD24" i="2"/>
  <c r="AF24" i="2" s="1"/>
  <c r="AM23" i="2"/>
  <c r="AD23" i="2"/>
  <c r="AF23" i="2" s="1"/>
  <c r="AM22" i="2"/>
  <c r="AD22" i="2"/>
  <c r="AF22" i="2" s="1"/>
  <c r="AM21" i="2"/>
  <c r="BW20" i="2"/>
  <c r="BY20" i="2" s="1"/>
  <c r="BM20" i="2"/>
  <c r="AM20" i="2"/>
  <c r="AD20" i="2"/>
  <c r="AF20" i="2" s="1"/>
  <c r="CD19" i="2"/>
  <c r="AM19" i="2"/>
  <c r="AD19" i="2"/>
  <c r="AF19" i="2" s="1"/>
  <c r="AM18" i="2"/>
  <c r="AD18" i="2"/>
  <c r="AF18" i="2" s="1"/>
  <c r="CD17" i="2"/>
  <c r="AM17" i="2"/>
  <c r="AD17" i="2"/>
  <c r="AF17" i="2" s="1"/>
  <c r="AM16" i="2"/>
  <c r="AD16" i="2"/>
  <c r="AF16" i="2" s="1"/>
  <c r="CD15" i="2"/>
  <c r="AM15" i="2"/>
  <c r="AD15" i="2"/>
  <c r="AF15" i="2" s="1"/>
  <c r="AM14" i="2"/>
  <c r="AD14" i="2"/>
  <c r="AF14" i="2" s="1"/>
  <c r="AM13" i="2"/>
  <c r="AD13" i="2"/>
  <c r="AF13" i="2" s="1"/>
  <c r="AM12" i="2"/>
  <c r="AD12" i="2"/>
  <c r="AF12" i="2" s="1"/>
  <c r="AM11" i="2"/>
  <c r="AD11" i="2"/>
  <c r="AF11" i="2" s="1"/>
  <c r="AM10" i="2"/>
  <c r="AD10" i="2"/>
  <c r="AF10" i="2" s="1"/>
  <c r="CD9" i="2"/>
  <c r="AM9" i="2"/>
  <c r="AD9" i="2"/>
  <c r="AF9" i="2" s="1"/>
  <c r="AM8" i="2"/>
  <c r="AD8" i="2"/>
  <c r="AF8" i="2" s="1"/>
  <c r="CD7" i="2"/>
  <c r="AM7" i="2"/>
  <c r="AD7" i="2"/>
  <c r="AF7" i="2" s="1"/>
  <c r="AM6" i="2"/>
  <c r="AD6" i="2"/>
  <c r="AF6" i="2" s="1"/>
  <c r="CD5" i="2"/>
  <c r="AM5" i="2"/>
  <c r="AD5" i="2"/>
  <c r="AF5" i="2" s="1"/>
  <c r="AM4" i="2"/>
  <c r="AD4" i="2"/>
  <c r="AF4" i="2" s="1"/>
  <c r="BW3" i="2"/>
  <c r="BY3" i="2" s="1"/>
  <c r="BM3" i="2"/>
  <c r="AM3" i="2"/>
  <c r="AD3" i="2"/>
  <c r="AF3" i="2" s="1"/>
  <c r="AC153" i="2" l="1"/>
  <c r="AI153" i="2"/>
  <c r="AD151" i="2"/>
  <c r="AF151" i="2" s="1"/>
  <c r="CD22" i="2"/>
  <c r="CB22" i="2"/>
  <c r="CD34" i="2"/>
  <c r="CB34" i="2"/>
  <c r="CB15" i="2"/>
  <c r="CB17" i="2"/>
  <c r="CB19" i="2"/>
  <c r="CB26" i="2"/>
  <c r="CB41" i="2"/>
  <c r="AK151" i="2"/>
  <c r="AM151" i="2" s="1"/>
  <c r="CB9" i="2"/>
  <c r="CD98" i="2"/>
  <c r="CB132" i="2"/>
  <c r="CB5" i="2"/>
  <c r="CB7" i="2"/>
  <c r="CB31" i="2"/>
  <c r="CB50" i="2"/>
  <c r="CB51" i="2"/>
  <c r="CB68" i="2"/>
  <c r="CB136" i="2"/>
  <c r="CD78" i="2"/>
  <c r="CB78" i="2"/>
  <c r="CB110" i="2"/>
  <c r="CB58" i="2"/>
  <c r="CB61" i="2"/>
  <c r="CD83" i="2"/>
  <c r="CB114" i="2"/>
  <c r="CB37" i="2"/>
  <c r="CB106" i="2"/>
  <c r="Z153" i="2"/>
  <c r="AE153" i="2"/>
  <c r="AJ153" i="2"/>
  <c r="CD11" i="2"/>
  <c r="CB11" i="2"/>
  <c r="CD13" i="2"/>
  <c r="CB13" i="2"/>
  <c r="CB24" i="2"/>
  <c r="CD28" i="2"/>
  <c r="L394" i="3"/>
  <c r="S394" i="3"/>
  <c r="S406" i="3"/>
  <c r="CD106" i="2"/>
  <c r="BZ153" i="2"/>
  <c r="AG153" i="2"/>
  <c r="AD126" i="2"/>
  <c r="AA153" i="2"/>
  <c r="AL153" i="2"/>
  <c r="AB153" i="2"/>
  <c r="AH153" i="2"/>
  <c r="CB139" i="2"/>
  <c r="BV153" i="2"/>
  <c r="CB54" i="2"/>
  <c r="CD80" i="2"/>
  <c r="CB80" i="2"/>
  <c r="BW151" i="2"/>
  <c r="BY151" i="2" s="1"/>
  <c r="CB60" i="2"/>
  <c r="J394" i="3"/>
  <c r="CB59" i="2"/>
  <c r="K394" i="3"/>
  <c r="O394" i="3"/>
  <c r="M382" i="3"/>
  <c r="R358" i="3"/>
  <c r="M394" i="3"/>
  <c r="V394" i="3" s="1"/>
  <c r="CB70" i="2"/>
  <c r="P311" i="3"/>
  <c r="N406" i="3"/>
  <c r="Q311" i="3"/>
  <c r="L402" i="3"/>
  <c r="S402" i="3"/>
  <c r="K402" i="3"/>
  <c r="O402" i="3"/>
  <c r="K396" i="3"/>
  <c r="O396" i="3"/>
  <c r="CD104" i="2"/>
  <c r="N396" i="3"/>
  <c r="P396" i="3" s="1"/>
  <c r="Q376" i="3"/>
  <c r="S382" i="3"/>
  <c r="S388" i="3" s="1"/>
  <c r="S390" i="3" s="1"/>
  <c r="R139" i="3"/>
  <c r="Q304" i="3"/>
  <c r="Q318" i="3"/>
  <c r="R380" i="3"/>
  <c r="S45" i="3"/>
  <c r="S61" i="3" s="1"/>
  <c r="S67" i="3" s="1"/>
  <c r="M45" i="3"/>
  <c r="P358" i="3"/>
  <c r="K382" i="3"/>
  <c r="K388" i="3" s="1"/>
  <c r="K390" i="3" s="1"/>
  <c r="O382" i="3"/>
  <c r="O388" i="3" s="1"/>
  <c r="O390" i="3" s="1"/>
  <c r="Q9" i="3"/>
  <c r="J45" i="3"/>
  <c r="J61" i="3" s="1"/>
  <c r="J67" i="3" s="1"/>
  <c r="Q43" i="3"/>
  <c r="Q139" i="3"/>
  <c r="L382" i="3"/>
  <c r="L388" i="3" s="1"/>
  <c r="L390" i="3" s="1"/>
  <c r="L396" i="3"/>
  <c r="Q337" i="3"/>
  <c r="Q243" i="3"/>
  <c r="K245" i="3"/>
  <c r="K306" i="3" s="1"/>
  <c r="K312" i="3" s="1"/>
  <c r="O245" i="3"/>
  <c r="O306" i="3" s="1"/>
  <c r="O312" i="3" s="1"/>
  <c r="M396" i="3"/>
  <c r="V396" i="3" s="1"/>
  <c r="Q59" i="3"/>
  <c r="N45" i="3"/>
  <c r="P45" i="3" s="1"/>
  <c r="P31" i="3"/>
  <c r="Q31" i="3"/>
  <c r="R386" i="3"/>
  <c r="CA153" i="2"/>
  <c r="BU153" i="2"/>
  <c r="CD39" i="2"/>
  <c r="CB39" i="2"/>
  <c r="BT153" i="2"/>
  <c r="J396" i="3"/>
  <c r="J245" i="3"/>
  <c r="J306" i="3" s="1"/>
  <c r="J312" i="3" s="1"/>
  <c r="S245" i="3"/>
  <c r="S306" i="3" s="1"/>
  <c r="S312" i="3" s="1"/>
  <c r="Q210" i="3"/>
  <c r="M245" i="3"/>
  <c r="V245" i="3" s="1"/>
  <c r="L245" i="3"/>
  <c r="L306" i="3" s="1"/>
  <c r="L312" i="3" s="1"/>
  <c r="BS153" i="2"/>
  <c r="BX153" i="2"/>
  <c r="BM36" i="2"/>
  <c r="BP36" i="2" s="1"/>
  <c r="CB129" i="2"/>
  <c r="BP38" i="2"/>
  <c r="BP46" i="2"/>
  <c r="BP60" i="2"/>
  <c r="BP25" i="2"/>
  <c r="O45" i="3"/>
  <c r="N245" i="3"/>
  <c r="N306" i="3" s="1"/>
  <c r="N312" i="3" s="1"/>
  <c r="R337" i="3"/>
  <c r="S396" i="3"/>
  <c r="R43" i="3"/>
  <c r="L45" i="3"/>
  <c r="R59" i="3"/>
  <c r="P139" i="3"/>
  <c r="R210" i="3"/>
  <c r="Q358" i="3"/>
  <c r="R376" i="3"/>
  <c r="J382" i="3"/>
  <c r="J388" i="3" s="1"/>
  <c r="J390" i="3" s="1"/>
  <c r="N382" i="3"/>
  <c r="P386" i="3"/>
  <c r="N394" i="3"/>
  <c r="J402" i="3"/>
  <c r="N402" i="3"/>
  <c r="R243" i="3"/>
  <c r="R318" i="3"/>
  <c r="M402" i="3"/>
  <c r="V402" i="3" s="1"/>
  <c r="R9" i="3"/>
  <c r="P243" i="3"/>
  <c r="P304" i="3"/>
  <c r="P318" i="3"/>
  <c r="P337" i="3"/>
  <c r="Q386" i="3"/>
  <c r="K45" i="3"/>
  <c r="R304" i="3"/>
  <c r="R31" i="3"/>
  <c r="P43" i="3"/>
  <c r="P59" i="3"/>
  <c r="BP16" i="2"/>
  <c r="BP17" i="2"/>
  <c r="BP20" i="2"/>
  <c r="BP21" i="2"/>
  <c r="BP22" i="2"/>
  <c r="BP29" i="2"/>
  <c r="BP32" i="2"/>
  <c r="BP40" i="2"/>
  <c r="BQ42" i="2"/>
  <c r="BP42" i="2"/>
  <c r="BW36" i="2"/>
  <c r="BP7" i="2"/>
  <c r="BP28" i="2"/>
  <c r="BQ28" i="2"/>
  <c r="CD42" i="2"/>
  <c r="CB42" i="2"/>
  <c r="BP5" i="2"/>
  <c r="BP6" i="2"/>
  <c r="BP13" i="2"/>
  <c r="BP15" i="2"/>
  <c r="BP18" i="2"/>
  <c r="BP19" i="2"/>
  <c r="BP23" i="2"/>
  <c r="BP24" i="2"/>
  <c r="BP27" i="2"/>
  <c r="BP39" i="2"/>
  <c r="BO3" i="2"/>
  <c r="BP11" i="2"/>
  <c r="BP12" i="2"/>
  <c r="BP26" i="2"/>
  <c r="BQ26" i="2"/>
  <c r="BP30" i="2"/>
  <c r="BP31" i="2"/>
  <c r="BP33" i="2"/>
  <c r="BQ34" i="2"/>
  <c r="BP34" i="2"/>
  <c r="BQ44" i="2"/>
  <c r="BP44" i="2"/>
  <c r="AD36" i="2"/>
  <c r="AF36" i="2" s="1"/>
  <c r="CD60" i="2"/>
  <c r="BQ60" i="2"/>
  <c r="CD74" i="2"/>
  <c r="CB74" i="2"/>
  <c r="BP92" i="2"/>
  <c r="BP109" i="2"/>
  <c r="CB43" i="2"/>
  <c r="CD46" i="2"/>
  <c r="BQ46" i="2"/>
  <c r="CB46" i="2"/>
  <c r="CD48" i="2"/>
  <c r="CD52" i="2"/>
  <c r="CD56" i="2"/>
  <c r="BQ5" i="2"/>
  <c r="BQ7" i="2"/>
  <c r="BQ11" i="2"/>
  <c r="BQ13" i="2"/>
  <c r="BQ15" i="2"/>
  <c r="BQ17" i="2"/>
  <c r="BQ19" i="2"/>
  <c r="BO20" i="2"/>
  <c r="BQ22" i="2"/>
  <c r="BQ24" i="2"/>
  <c r="CB25" i="2"/>
  <c r="CB27" i="2"/>
  <c r="CB29" i="2"/>
  <c r="BQ31" i="2"/>
  <c r="CB32" i="2"/>
  <c r="AF37" i="2"/>
  <c r="AF126" i="2" s="1"/>
  <c r="BQ39" i="2"/>
  <c r="CD43" i="2"/>
  <c r="CB45" i="2"/>
  <c r="CD47" i="2"/>
  <c r="BQ47" i="2"/>
  <c r="CD51" i="2"/>
  <c r="BQ51" i="2"/>
  <c r="CD55" i="2"/>
  <c r="BQ55" i="2"/>
  <c r="CD59" i="2"/>
  <c r="BQ59" i="2"/>
  <c r="BP63" i="2"/>
  <c r="BP65" i="2"/>
  <c r="BP67" i="2"/>
  <c r="BP71" i="2"/>
  <c r="CD75" i="2"/>
  <c r="BQ75" i="2"/>
  <c r="CB75" i="2"/>
  <c r="BP76" i="2"/>
  <c r="CD79" i="2"/>
  <c r="BQ79" i="2"/>
  <c r="CB79" i="2"/>
  <c r="BP80" i="2"/>
  <c r="BQ25" i="2"/>
  <c r="BQ27" i="2"/>
  <c r="BQ29" i="2"/>
  <c r="BQ32" i="2"/>
  <c r="AM126" i="2"/>
  <c r="BM126" i="2"/>
  <c r="BW126" i="2"/>
  <c r="BQ43" i="2"/>
  <c r="BP47" i="2"/>
  <c r="CD50" i="2"/>
  <c r="BP51" i="2"/>
  <c r="CD54" i="2"/>
  <c r="BP55" i="2"/>
  <c r="CD58" i="2"/>
  <c r="BP59" i="2"/>
  <c r="CD62" i="2"/>
  <c r="BQ62" i="2"/>
  <c r="CD64" i="2"/>
  <c r="BQ64" i="2"/>
  <c r="CD66" i="2"/>
  <c r="BQ66" i="2"/>
  <c r="CD68" i="2"/>
  <c r="BQ68" i="2"/>
  <c r="CD70" i="2"/>
  <c r="BQ70" i="2"/>
  <c r="CD72" i="2"/>
  <c r="CB72" i="2"/>
  <c r="CD76" i="2"/>
  <c r="BQ76" i="2"/>
  <c r="CB76" i="2"/>
  <c r="CD84" i="2"/>
  <c r="BQ84" i="2"/>
  <c r="CB84" i="2"/>
  <c r="BP86" i="2"/>
  <c r="BP88" i="2"/>
  <c r="BP94" i="2"/>
  <c r="AK36" i="2"/>
  <c r="AM36" i="2" s="1"/>
  <c r="BY126" i="2"/>
  <c r="CD44" i="2"/>
  <c r="CB44" i="2"/>
  <c r="BQ45" i="2"/>
  <c r="BQ48" i="2"/>
  <c r="CB48" i="2"/>
  <c r="CD49" i="2"/>
  <c r="BQ52" i="2"/>
  <c r="CB52" i="2"/>
  <c r="CD53" i="2"/>
  <c r="BQ56" i="2"/>
  <c r="CB56" i="2"/>
  <c r="CD57" i="2"/>
  <c r="CD61" i="2"/>
  <c r="BQ61" i="2"/>
  <c r="BP62" i="2"/>
  <c r="BP64" i="2"/>
  <c r="BP66" i="2"/>
  <c r="BP68" i="2"/>
  <c r="BP70" i="2"/>
  <c r="CD73" i="2"/>
  <c r="BQ73" i="2"/>
  <c r="CB73" i="2"/>
  <c r="BQ74" i="2"/>
  <c r="BP74" i="2"/>
  <c r="CD77" i="2"/>
  <c r="BQ77" i="2"/>
  <c r="CB77" i="2"/>
  <c r="BP78" i="2"/>
  <c r="CD81" i="2"/>
  <c r="BQ81" i="2"/>
  <c r="CB81" i="2"/>
  <c r="BP82" i="2"/>
  <c r="BP90" i="2"/>
  <c r="BP96" i="2"/>
  <c r="BP101" i="2"/>
  <c r="BP73" i="2"/>
  <c r="BP75" i="2"/>
  <c r="BP77" i="2"/>
  <c r="BP79" i="2"/>
  <c r="BP81" i="2"/>
  <c r="BP84" i="2"/>
  <c r="CD86" i="2"/>
  <c r="BQ86" i="2"/>
  <c r="CB86" i="2"/>
  <c r="BP91" i="2"/>
  <c r="CD109" i="2"/>
  <c r="BQ109" i="2"/>
  <c r="CB109" i="2"/>
  <c r="CB85" i="2"/>
  <c r="CD92" i="2"/>
  <c r="BQ92" i="2"/>
  <c r="CB92" i="2"/>
  <c r="BP93" i="2"/>
  <c r="BQ103" i="2"/>
  <c r="BP103" i="2"/>
  <c r="BP104" i="2"/>
  <c r="BQ104" i="2"/>
  <c r="BP105" i="2"/>
  <c r="CB82" i="2"/>
  <c r="CD90" i="2"/>
  <c r="BQ90" i="2"/>
  <c r="CB90" i="2"/>
  <c r="CD94" i="2"/>
  <c r="BQ94" i="2"/>
  <c r="CB94" i="2"/>
  <c r="BP95" i="2"/>
  <c r="BP97" i="2"/>
  <c r="BQ78" i="2"/>
  <c r="BQ80" i="2"/>
  <c r="BQ82" i="2"/>
  <c r="CD88" i="2"/>
  <c r="BQ88" i="2"/>
  <c r="CB88" i="2"/>
  <c r="CD96" i="2"/>
  <c r="BQ96" i="2"/>
  <c r="CB96" i="2"/>
  <c r="CD103" i="2"/>
  <c r="BP107" i="2"/>
  <c r="CD112" i="2"/>
  <c r="CD116" i="2"/>
  <c r="CD118" i="2"/>
  <c r="CD120" i="2"/>
  <c r="CD122" i="2"/>
  <c r="CD124" i="2"/>
  <c r="BP130" i="2"/>
  <c r="CB102" i="2"/>
  <c r="CD111" i="2"/>
  <c r="BQ111" i="2"/>
  <c r="CD115" i="2"/>
  <c r="BQ115" i="2"/>
  <c r="CD129" i="2"/>
  <c r="BQ129" i="2"/>
  <c r="CD102" i="2"/>
  <c r="CD110" i="2"/>
  <c r="BP111" i="2"/>
  <c r="CD114" i="2"/>
  <c r="BP115" i="2"/>
  <c r="BL153" i="2"/>
  <c r="AD144" i="2"/>
  <c r="AF127" i="2"/>
  <c r="AF144" i="2" s="1"/>
  <c r="BP127" i="2"/>
  <c r="BP129" i="2"/>
  <c r="CD101" i="2"/>
  <c r="BQ101" i="2"/>
  <c r="CB101" i="2"/>
  <c r="BQ102" i="2"/>
  <c r="BQ112" i="2"/>
  <c r="CB112" i="2"/>
  <c r="CD113" i="2"/>
  <c r="BQ116" i="2"/>
  <c r="CB116" i="2"/>
  <c r="BP117" i="2"/>
  <c r="CB118" i="2"/>
  <c r="BP119" i="2"/>
  <c r="CB120" i="2"/>
  <c r="CB122" i="2"/>
  <c r="BP123" i="2"/>
  <c r="CB124" i="2"/>
  <c r="BW144" i="2"/>
  <c r="AM144" i="2"/>
  <c r="BM144" i="2"/>
  <c r="CD131" i="2"/>
  <c r="BP132" i="2"/>
  <c r="CD135" i="2"/>
  <c r="BQ135" i="2"/>
  <c r="BQ138" i="2"/>
  <c r="CD139" i="2"/>
  <c r="BQ139" i="2"/>
  <c r="CD141" i="2"/>
  <c r="BQ141" i="2"/>
  <c r="CD143" i="2"/>
  <c r="BQ143" i="2"/>
  <c r="CD146" i="2"/>
  <c r="BQ146" i="2"/>
  <c r="CD148" i="2"/>
  <c r="BQ148" i="2"/>
  <c r="CD150" i="2"/>
  <c r="CB150" i="2"/>
  <c r="BY144" i="2"/>
  <c r="CD134" i="2"/>
  <c r="BQ134" i="2"/>
  <c r="BP135" i="2"/>
  <c r="CD138" i="2"/>
  <c r="BP139" i="2"/>
  <c r="BP141" i="2"/>
  <c r="BP143" i="2"/>
  <c r="BP146" i="2"/>
  <c r="BP148" i="2"/>
  <c r="BI153" i="2"/>
  <c r="BN153" i="2"/>
  <c r="CD133" i="2"/>
  <c r="BP134" i="2"/>
  <c r="CD137" i="2"/>
  <c r="BJ153" i="2"/>
  <c r="CD132" i="2"/>
  <c r="BQ132" i="2"/>
  <c r="CD136" i="2"/>
  <c r="BQ136" i="2"/>
  <c r="BP142" i="2"/>
  <c r="BM151" i="2"/>
  <c r="CB148" i="2"/>
  <c r="BP149" i="2"/>
  <c r="BQ150" i="2"/>
  <c r="BP150" i="2"/>
  <c r="BK153" i="2"/>
  <c r="M388" i="3" l="1"/>
  <c r="V382" i="3"/>
  <c r="M61" i="3"/>
  <c r="V45" i="3"/>
  <c r="Q45" i="3"/>
  <c r="AK153" i="2"/>
  <c r="AM153" i="2" s="1"/>
  <c r="AD153" i="2"/>
  <c r="AF153" i="2" s="1"/>
  <c r="N61" i="3"/>
  <c r="N67" i="3" s="1"/>
  <c r="Q396" i="3"/>
  <c r="R396" i="3"/>
  <c r="R45" i="3"/>
  <c r="M306" i="3"/>
  <c r="BP140" i="2"/>
  <c r="BP138" i="2"/>
  <c r="BP69" i="2"/>
  <c r="BP8" i="2"/>
  <c r="BP87" i="2"/>
  <c r="BP147" i="2"/>
  <c r="BP125" i="2"/>
  <c r="BP14" i="2"/>
  <c r="P312" i="3"/>
  <c r="Q312" i="3"/>
  <c r="P402" i="3"/>
  <c r="R402" i="3"/>
  <c r="Q402" i="3"/>
  <c r="P394" i="3"/>
  <c r="Q394" i="3"/>
  <c r="R394" i="3"/>
  <c r="Q245" i="3"/>
  <c r="P245" i="3"/>
  <c r="R245" i="3"/>
  <c r="P382" i="3"/>
  <c r="Q382" i="3"/>
  <c r="R382" i="3"/>
  <c r="P306" i="3"/>
  <c r="Q306" i="3"/>
  <c r="N388" i="3"/>
  <c r="O61" i="3"/>
  <c r="O67" i="3" s="1"/>
  <c r="L61" i="3"/>
  <c r="L67" i="3" s="1"/>
  <c r="K61" i="3"/>
  <c r="K67" i="3" s="1"/>
  <c r="P406" i="3"/>
  <c r="Q406" i="3"/>
  <c r="CD145" i="2"/>
  <c r="BQ145" i="2"/>
  <c r="CB145" i="2"/>
  <c r="BO151" i="2"/>
  <c r="CD147" i="2"/>
  <c r="BQ147" i="2"/>
  <c r="CB147" i="2"/>
  <c r="BP151" i="2"/>
  <c r="BM153" i="2"/>
  <c r="BP153" i="2" s="1"/>
  <c r="BQ137" i="2"/>
  <c r="BP137" i="2"/>
  <c r="BQ133" i="2"/>
  <c r="BP133" i="2"/>
  <c r="CD125" i="2"/>
  <c r="BQ125" i="2"/>
  <c r="CB125" i="2"/>
  <c r="CD123" i="2"/>
  <c r="BQ123" i="2"/>
  <c r="CB123" i="2"/>
  <c r="CD121" i="2"/>
  <c r="BQ121" i="2"/>
  <c r="CB121" i="2"/>
  <c r="CD119" i="2"/>
  <c r="BQ119" i="2"/>
  <c r="CB119" i="2"/>
  <c r="CD117" i="2"/>
  <c r="BQ117" i="2"/>
  <c r="CB117" i="2"/>
  <c r="BQ113" i="2"/>
  <c r="BP113" i="2"/>
  <c r="BQ98" i="2"/>
  <c r="BP98" i="2"/>
  <c r="CD128" i="2"/>
  <c r="BQ128" i="2"/>
  <c r="CB128" i="2"/>
  <c r="CD97" i="2"/>
  <c r="BQ97" i="2"/>
  <c r="CB97" i="2"/>
  <c r="BP99" i="2"/>
  <c r="BP37" i="2"/>
  <c r="BQ72" i="2"/>
  <c r="BP72" i="2"/>
  <c r="CD69" i="2"/>
  <c r="BQ69" i="2"/>
  <c r="CB69" i="2"/>
  <c r="CD65" i="2"/>
  <c r="BQ65" i="2"/>
  <c r="CB65" i="2"/>
  <c r="CD38" i="2"/>
  <c r="BQ38" i="2"/>
  <c r="CB38" i="2"/>
  <c r="CD35" i="2"/>
  <c r="BQ35" i="2"/>
  <c r="CB35" i="2"/>
  <c r="CD21" i="2"/>
  <c r="BQ21" i="2"/>
  <c r="CB21" i="2"/>
  <c r="CD12" i="2"/>
  <c r="BQ12" i="2"/>
  <c r="CB12" i="2"/>
  <c r="CD8" i="2"/>
  <c r="BQ8" i="2"/>
  <c r="CB8" i="2"/>
  <c r="CB4" i="2"/>
  <c r="BQ4" i="2"/>
  <c r="CD4" i="2"/>
  <c r="BP3" i="2"/>
  <c r="CD142" i="2"/>
  <c r="BQ142" i="2"/>
  <c r="CB142" i="2"/>
  <c r="BQ131" i="2"/>
  <c r="BP131" i="2"/>
  <c r="CD107" i="2"/>
  <c r="BQ107" i="2"/>
  <c r="CB107" i="2"/>
  <c r="CD99" i="2"/>
  <c r="BQ99" i="2"/>
  <c r="CB99" i="2"/>
  <c r="BQ114" i="2"/>
  <c r="BP114" i="2"/>
  <c r="BQ110" i="2"/>
  <c r="BP110" i="2"/>
  <c r="CB87" i="2"/>
  <c r="BQ87" i="2"/>
  <c r="CD87" i="2"/>
  <c r="BP108" i="2"/>
  <c r="BQ57" i="2"/>
  <c r="BP57" i="2"/>
  <c r="BQ53" i="2"/>
  <c r="BP53" i="2"/>
  <c r="BQ49" i="2"/>
  <c r="BP49" i="2"/>
  <c r="BQ58" i="2"/>
  <c r="BP58" i="2"/>
  <c r="BQ54" i="2"/>
  <c r="BP54" i="2"/>
  <c r="BQ50" i="2"/>
  <c r="BP50" i="2"/>
  <c r="BQ41" i="2"/>
  <c r="BP41" i="2"/>
  <c r="CD30" i="2"/>
  <c r="BQ30" i="2"/>
  <c r="CB30" i="2"/>
  <c r="CD20" i="2"/>
  <c r="BQ20" i="2"/>
  <c r="CB20" i="2"/>
  <c r="CD16" i="2"/>
  <c r="BQ16" i="2"/>
  <c r="CB16" i="2"/>
  <c r="BP61" i="2"/>
  <c r="BO36" i="2"/>
  <c r="CD3" i="2"/>
  <c r="BQ3" i="2"/>
  <c r="CB3" i="2"/>
  <c r="CD6" i="2"/>
  <c r="BQ6" i="2"/>
  <c r="CB6" i="2"/>
  <c r="BP4" i="2"/>
  <c r="CD10" i="2"/>
  <c r="BQ10" i="2"/>
  <c r="CB10" i="2"/>
  <c r="BO144" i="2"/>
  <c r="CD127" i="2"/>
  <c r="BQ127" i="2"/>
  <c r="CB127" i="2"/>
  <c r="BP144" i="2"/>
  <c r="BQ124" i="2"/>
  <c r="BP124" i="2"/>
  <c r="BQ122" i="2"/>
  <c r="BP122" i="2"/>
  <c r="BQ120" i="2"/>
  <c r="BP120" i="2"/>
  <c r="BQ118" i="2"/>
  <c r="BP118" i="2"/>
  <c r="CB95" i="2"/>
  <c r="BQ95" i="2"/>
  <c r="CD95" i="2"/>
  <c r="BP116" i="2"/>
  <c r="BP112" i="2"/>
  <c r="BQ106" i="2"/>
  <c r="BP106" i="2"/>
  <c r="CB130" i="2"/>
  <c r="BQ130" i="2"/>
  <c r="CD130" i="2"/>
  <c r="BP85" i="2"/>
  <c r="BQ85" i="2"/>
  <c r="BP100" i="2"/>
  <c r="BQ108" i="2"/>
  <c r="CD108" i="2"/>
  <c r="CB108" i="2"/>
  <c r="CB89" i="2"/>
  <c r="BQ89" i="2"/>
  <c r="CD89" i="2"/>
  <c r="CB91" i="2"/>
  <c r="CD91" i="2"/>
  <c r="BQ91" i="2"/>
  <c r="BP126" i="2"/>
  <c r="CD71" i="2"/>
  <c r="BQ71" i="2"/>
  <c r="CB71" i="2"/>
  <c r="CD67" i="2"/>
  <c r="BQ67" i="2"/>
  <c r="CB67" i="2"/>
  <c r="CD63" i="2"/>
  <c r="BQ63" i="2"/>
  <c r="CB63" i="2"/>
  <c r="BP56" i="2"/>
  <c r="BP52" i="2"/>
  <c r="BP48" i="2"/>
  <c r="CD40" i="2"/>
  <c r="BQ40" i="2"/>
  <c r="CB40" i="2"/>
  <c r="CD33" i="2"/>
  <c r="BQ33" i="2"/>
  <c r="CB33" i="2"/>
  <c r="CD23" i="2"/>
  <c r="BQ23" i="2"/>
  <c r="CB23" i="2"/>
  <c r="CD14" i="2"/>
  <c r="BQ14" i="2"/>
  <c r="CB14" i="2"/>
  <c r="BP10" i="2"/>
  <c r="CD149" i="2"/>
  <c r="BQ149" i="2"/>
  <c r="CB149" i="2"/>
  <c r="BP145" i="2"/>
  <c r="CD140" i="2"/>
  <c r="BQ140" i="2"/>
  <c r="CB140" i="2"/>
  <c r="BP136" i="2"/>
  <c r="BP121" i="2"/>
  <c r="BP102" i="2"/>
  <c r="CB93" i="2"/>
  <c r="BQ93" i="2"/>
  <c r="CD93" i="2"/>
  <c r="BP128" i="2"/>
  <c r="BQ100" i="2"/>
  <c r="CD100" i="2"/>
  <c r="CB100" i="2"/>
  <c r="BQ83" i="2"/>
  <c r="BP83" i="2"/>
  <c r="CD105" i="2"/>
  <c r="BQ105" i="2"/>
  <c r="CB105" i="2"/>
  <c r="BP89" i="2"/>
  <c r="BO126" i="2"/>
  <c r="BP45" i="2"/>
  <c r="BP43" i="2"/>
  <c r="CD18" i="2"/>
  <c r="BQ18" i="2"/>
  <c r="CB18" i="2"/>
  <c r="BQ9" i="2"/>
  <c r="BP9" i="2"/>
  <c r="BW153" i="2"/>
  <c r="BY36" i="2"/>
  <c r="BY153" i="2" s="1"/>
  <c r="M312" i="3" l="1"/>
  <c r="V306" i="3"/>
  <c r="M67" i="3"/>
  <c r="V67" i="3" s="1"/>
  <c r="V61" i="3"/>
  <c r="M390" i="3"/>
  <c r="V390" i="3" s="1"/>
  <c r="V388" i="3"/>
  <c r="P61" i="3"/>
  <c r="Q61" i="3"/>
  <c r="R306" i="3"/>
  <c r="R61" i="3"/>
  <c r="N390" i="3"/>
  <c r="P388" i="3"/>
  <c r="Q388" i="3"/>
  <c r="R388" i="3"/>
  <c r="Q67" i="3"/>
  <c r="P67" i="3"/>
  <c r="R67" i="3"/>
  <c r="BQ144" i="2"/>
  <c r="BQ36" i="2"/>
  <c r="BQ126" i="2"/>
  <c r="BQ37" i="2"/>
  <c r="BO153" i="2"/>
  <c r="BQ153" i="2" s="1"/>
  <c r="BQ151" i="2"/>
  <c r="R312" i="3" l="1"/>
  <c r="V312" i="3"/>
  <c r="R390" i="3"/>
  <c r="Q390" i="3"/>
  <c r="P390" i="3"/>
  <c r="J398" i="3" l="1"/>
  <c r="J347" i="3"/>
  <c r="J400" i="3" s="1"/>
  <c r="J404" i="3" s="1"/>
  <c r="J408" i="3" s="1"/>
  <c r="J360" i="3" l="1"/>
  <c r="J362" i="3" s="1"/>
  <c r="Q345" i="3"/>
  <c r="R345" i="3"/>
  <c r="P345" i="3"/>
  <c r="N398" i="3"/>
  <c r="Q398" i="3" s="1"/>
  <c r="O398" i="3"/>
  <c r="M398" i="3"/>
  <c r="V398" i="3" s="1"/>
  <c r="K398" i="3"/>
  <c r="N347" i="3"/>
  <c r="N400" i="3" s="1"/>
  <c r="Q400" i="3" s="1"/>
  <c r="L398" i="3"/>
  <c r="K347" i="3"/>
  <c r="K400" i="3" s="1"/>
  <c r="K404" i="3" s="1"/>
  <c r="K408" i="3" s="1"/>
  <c r="O347" i="3"/>
  <c r="O360" i="3" s="1"/>
  <c r="O362" i="3" s="1"/>
  <c r="L347" i="3"/>
  <c r="L360" i="3" s="1"/>
  <c r="L362" i="3" s="1"/>
  <c r="M347" i="3"/>
  <c r="M360" i="3" l="1"/>
  <c r="V347" i="3"/>
  <c r="M400" i="3"/>
  <c r="R400" i="3" s="1"/>
  <c r="O400" i="3"/>
  <c r="O404" i="3" s="1"/>
  <c r="O408" i="3" s="1"/>
  <c r="R347" i="3"/>
  <c r="P398" i="3"/>
  <c r="L400" i="3"/>
  <c r="L404" i="3" s="1"/>
  <c r="L408" i="3" s="1"/>
  <c r="K360" i="3"/>
  <c r="K362" i="3" s="1"/>
  <c r="P400" i="3"/>
  <c r="N360" i="3"/>
  <c r="P347" i="3"/>
  <c r="Q347" i="3"/>
  <c r="N404" i="3"/>
  <c r="R398" i="3"/>
  <c r="M404" i="3" l="1"/>
  <c r="V400" i="3"/>
  <c r="M362" i="3"/>
  <c r="V362" i="3" s="1"/>
  <c r="V360" i="3"/>
  <c r="Q360" i="3"/>
  <c r="N362" i="3"/>
  <c r="P360" i="3"/>
  <c r="R360" i="3"/>
  <c r="P404" i="3"/>
  <c r="Q404" i="3"/>
  <c r="N408" i="3"/>
  <c r="M408" i="3" l="1"/>
  <c r="V408" i="3" s="1"/>
  <c r="V404" i="3"/>
  <c r="R404" i="3"/>
  <c r="P408" i="3"/>
  <c r="Q408" i="3"/>
  <c r="R408" i="3"/>
  <c r="Q362" i="3"/>
  <c r="R362" i="3"/>
  <c r="P362" i="3"/>
  <c r="S398" i="3"/>
  <c r="S347" i="3"/>
  <c r="S400" i="3" s="1"/>
  <c r="S404" i="3" s="1"/>
  <c r="S408" i="3" s="1"/>
  <c r="S360" i="3" l="1"/>
  <c r="S362" i="3" s="1"/>
</calcChain>
</file>

<file path=xl/sharedStrings.xml><?xml version="1.0" encoding="utf-8"?>
<sst xmlns="http://schemas.openxmlformats.org/spreadsheetml/2006/main" count="57837" uniqueCount="3125">
  <si>
    <t>東野病院</t>
  </si>
  <si>
    <t>小松ソフィア病院</t>
  </si>
  <si>
    <t>小松こども医療福祉センター</t>
  </si>
  <si>
    <t>寺井病院</t>
  </si>
  <si>
    <t>診療所</t>
    <rPh sb="0" eb="3">
      <t>シンリョウショ</t>
    </rPh>
    <phoneticPr fontId="8"/>
  </si>
  <si>
    <t>渋谷医院</t>
  </si>
  <si>
    <t>川北レイクサイドクリニック</t>
  </si>
  <si>
    <t>田谷泌尿器科医院</t>
  </si>
  <si>
    <t>眼科わじま医院</t>
  </si>
  <si>
    <t>湯浅医院</t>
  </si>
  <si>
    <t>永遠幸レディスクリニック</t>
  </si>
  <si>
    <t>おかやま眼科医院</t>
  </si>
  <si>
    <t>あらきクリニック</t>
  </si>
  <si>
    <t>手取川クリニック</t>
  </si>
  <si>
    <t>石川中央</t>
    <rPh sb="0" eb="4">
      <t>イシカワチュウオウ</t>
    </rPh>
    <phoneticPr fontId="8"/>
  </si>
  <si>
    <t>公立松任石川中央病院</t>
  </si>
  <si>
    <t>公立つるぎ病院</t>
  </si>
  <si>
    <t>新村病院</t>
  </si>
  <si>
    <t>池田病院</t>
  </si>
  <si>
    <t>南ケ丘病院</t>
  </si>
  <si>
    <t>石川県立中央病院</t>
  </si>
  <si>
    <t>金沢市立病院</t>
  </si>
  <si>
    <t>金沢赤十字病院</t>
  </si>
  <si>
    <t>石川県済生会金沢病院</t>
  </si>
  <si>
    <t>みらい病院</t>
  </si>
  <si>
    <t>金沢聖霊総合病院</t>
  </si>
  <si>
    <t>すずみが丘病院</t>
  </si>
  <si>
    <t>木島病院</t>
  </si>
  <si>
    <t>整形外科米澤病院</t>
  </si>
  <si>
    <t>安田内科病院</t>
  </si>
  <si>
    <t>伊藤病院</t>
  </si>
  <si>
    <t>鈴木レディスホスピタル</t>
  </si>
  <si>
    <t>金沢こども医療福祉センター</t>
  </si>
  <si>
    <t>小池病院</t>
  </si>
  <si>
    <t>川北病院</t>
  </si>
  <si>
    <t>石川療育センター</t>
  </si>
  <si>
    <t>石田病院</t>
  </si>
  <si>
    <t>金沢医科大学病院</t>
  </si>
  <si>
    <t>内灘温泉病院</t>
  </si>
  <si>
    <t>嶋医院</t>
  </si>
  <si>
    <t>下崎整形外科医院</t>
  </si>
  <si>
    <t>あさがおクリニック</t>
  </si>
  <si>
    <t>わかばやし眼科クリニック</t>
  </si>
  <si>
    <t>ののいち白山醫院</t>
  </si>
  <si>
    <t>深江レディースクリニック</t>
  </si>
  <si>
    <t>金沢春日クリニック</t>
  </si>
  <si>
    <t>アンジュレディースクリニック</t>
  </si>
  <si>
    <t>柳田眼科クリニック</t>
  </si>
  <si>
    <t>まなぶ産科婦人科クリニック</t>
  </si>
  <si>
    <t>丘村クリニック</t>
  </si>
  <si>
    <t>産科婦人科佐川クリニック</t>
  </si>
  <si>
    <t>さがら整形外科医院</t>
  </si>
  <si>
    <t>内田マタニティクリニック</t>
  </si>
  <si>
    <t>金沢たまごクリニック</t>
  </si>
  <si>
    <t>加藤整形外科医院</t>
  </si>
  <si>
    <t>森下整形外科医院</t>
  </si>
  <si>
    <t>三治整形外科クリニック</t>
  </si>
  <si>
    <t>めぐみクリニック</t>
  </si>
  <si>
    <t>うきた産婦人科医院</t>
  </si>
  <si>
    <t>辻整形外科クリニック</t>
  </si>
  <si>
    <t>吉澤レディースクリニック</t>
  </si>
  <si>
    <t>といたレディースクリニック</t>
  </si>
  <si>
    <t>能登中部</t>
    <rPh sb="0" eb="4">
      <t>ノトチュウブ</t>
    </rPh>
    <phoneticPr fontId="8"/>
  </si>
  <si>
    <t>公立羽咋病院</t>
  </si>
  <si>
    <t>町立富来病院</t>
  </si>
  <si>
    <t>加藤病院</t>
  </si>
  <si>
    <t>公立能登総合病院</t>
  </si>
  <si>
    <t>恵寿総合病院</t>
  </si>
  <si>
    <t>北村病院</t>
  </si>
  <si>
    <t>桑原母と子クリニック</t>
  </si>
  <si>
    <t>能登北部</t>
    <rPh sb="0" eb="4">
      <t>ノトホクブ</t>
    </rPh>
    <phoneticPr fontId="8"/>
  </si>
  <si>
    <t>公立穴水総合病院</t>
  </si>
  <si>
    <t>市立輪島病院</t>
  </si>
  <si>
    <t>公立宇出津総合病院</t>
  </si>
  <si>
    <t>珠洲市総合病院</t>
  </si>
  <si>
    <t>H26報告（回復期のみ掲載）</t>
    <rPh sb="3" eb="5">
      <t>ホウコク</t>
    </rPh>
    <rPh sb="6" eb="9">
      <t>カイフクキ</t>
    </rPh>
    <rPh sb="11" eb="13">
      <t>ケイサイ</t>
    </rPh>
    <phoneticPr fontId="10"/>
  </si>
  <si>
    <t>H28報告</t>
    <rPh sb="3" eb="5">
      <t>ホウコク</t>
    </rPh>
    <phoneticPr fontId="10"/>
  </si>
  <si>
    <t>H29報告</t>
    <rPh sb="3" eb="5">
      <t>ホウコク</t>
    </rPh>
    <phoneticPr fontId="10"/>
  </si>
  <si>
    <t>H30報告（H30.7.1時点）</t>
    <rPh sb="3" eb="5">
      <t>ホウコク</t>
    </rPh>
    <rPh sb="13" eb="15">
      <t>ジテン</t>
    </rPh>
    <phoneticPr fontId="10"/>
  </si>
  <si>
    <t>R1報告（R1.7.1時点）</t>
    <rPh sb="2" eb="4">
      <t>ホウコク</t>
    </rPh>
    <rPh sb="11" eb="13">
      <t>ジテン</t>
    </rPh>
    <phoneticPr fontId="10"/>
  </si>
  <si>
    <t>R2報告（R2.7.1時点）</t>
    <rPh sb="2" eb="4">
      <t>ホウコク</t>
    </rPh>
    <rPh sb="11" eb="13">
      <t>ジテン</t>
    </rPh>
    <phoneticPr fontId="10"/>
  </si>
  <si>
    <t>R3報告（R3.7.1時点）</t>
    <rPh sb="2" eb="4">
      <t>ホウコク</t>
    </rPh>
    <rPh sb="11" eb="13">
      <t>ジテン</t>
    </rPh>
    <phoneticPr fontId="10"/>
  </si>
  <si>
    <t>R4報告（R4.7.1時点）</t>
    <rPh sb="2" eb="4">
      <t>ホウコク</t>
    </rPh>
    <rPh sb="11" eb="13">
      <t>ジテン</t>
    </rPh>
    <phoneticPr fontId="10"/>
  </si>
  <si>
    <t>R4</t>
    <phoneticPr fontId="10"/>
  </si>
  <si>
    <t>二次医療圏</t>
  </si>
  <si>
    <t>市区町村</t>
  </si>
  <si>
    <t>許可病床・稼働病床</t>
  </si>
  <si>
    <t>医療機関ID（H29）</t>
    <phoneticPr fontId="10"/>
  </si>
  <si>
    <t>医療機関ID（H30）</t>
    <rPh sb="0" eb="2">
      <t>イリョウ</t>
    </rPh>
    <rPh sb="2" eb="4">
      <t>キカン</t>
    </rPh>
    <phoneticPr fontId="10"/>
  </si>
  <si>
    <t>医療機関ID（H31）</t>
    <rPh sb="0" eb="2">
      <t>イリョウ</t>
    </rPh>
    <rPh sb="2" eb="4">
      <t>キカン</t>
    </rPh>
    <phoneticPr fontId="10"/>
  </si>
  <si>
    <t>医療機関ID（R2）</t>
    <rPh sb="0" eb="2">
      <t>イリョウ</t>
    </rPh>
    <rPh sb="2" eb="4">
      <t>キカン</t>
    </rPh>
    <phoneticPr fontId="10"/>
  </si>
  <si>
    <t>医療機関ID（R3）</t>
    <rPh sb="0" eb="2">
      <t>イリョウ</t>
    </rPh>
    <rPh sb="2" eb="4">
      <t>キカン</t>
    </rPh>
    <phoneticPr fontId="10"/>
  </si>
  <si>
    <t>報告様式医療機関名</t>
  </si>
  <si>
    <t>高度急性期</t>
    <rPh sb="0" eb="2">
      <t>コウド</t>
    </rPh>
    <rPh sb="2" eb="5">
      <t>キュウセイキ</t>
    </rPh>
    <phoneticPr fontId="10"/>
  </si>
  <si>
    <t>急性期</t>
    <rPh sb="0" eb="3">
      <t>キュウセイキ</t>
    </rPh>
    <phoneticPr fontId="10"/>
  </si>
  <si>
    <t>回復期</t>
    <rPh sb="0" eb="3">
      <t>カイフクキ</t>
    </rPh>
    <phoneticPr fontId="10"/>
  </si>
  <si>
    <t>慢性期</t>
    <rPh sb="0" eb="3">
      <t>マンセイキ</t>
    </rPh>
    <phoneticPr fontId="10"/>
  </si>
  <si>
    <t>小計</t>
    <rPh sb="0" eb="2">
      <t>ショウケイ</t>
    </rPh>
    <phoneticPr fontId="10"/>
  </si>
  <si>
    <t>休棟等</t>
    <rPh sb="0" eb="1">
      <t>ヤス</t>
    </rPh>
    <rPh sb="1" eb="2">
      <t>トウ</t>
    </rPh>
    <rPh sb="2" eb="3">
      <t>トウ</t>
    </rPh>
    <phoneticPr fontId="10"/>
  </si>
  <si>
    <t>計</t>
    <rPh sb="0" eb="1">
      <t>ケイ</t>
    </rPh>
    <phoneticPr fontId="10"/>
  </si>
  <si>
    <t>R4計-
R3計</t>
    <rPh sb="2" eb="3">
      <t>ケイ</t>
    </rPh>
    <rPh sb="7" eb="8">
      <t>ケイ</t>
    </rPh>
    <phoneticPr fontId="10"/>
  </si>
  <si>
    <t>休棟等</t>
    <rPh sb="0" eb="1">
      <t>キュウ</t>
    </rPh>
    <rPh sb="1" eb="2">
      <t>トウ</t>
    </rPh>
    <rPh sb="2" eb="3">
      <t>トウ</t>
    </rPh>
    <phoneticPr fontId="10"/>
  </si>
  <si>
    <t>廃止予定</t>
    <rPh sb="0" eb="2">
      <t>ハイシ</t>
    </rPh>
    <rPh sb="2" eb="4">
      <t>ヨテイ</t>
    </rPh>
    <phoneticPr fontId="10"/>
  </si>
  <si>
    <t>介護施設へ転換</t>
    <rPh sb="0" eb="2">
      <t>カイゴ</t>
    </rPh>
    <rPh sb="2" eb="4">
      <t>シセツ</t>
    </rPh>
    <rPh sb="5" eb="7">
      <t>テンカン</t>
    </rPh>
    <phoneticPr fontId="10"/>
  </si>
  <si>
    <t>チェック１</t>
    <phoneticPr fontId="10"/>
  </si>
  <si>
    <t>許可病床</t>
    <rPh sb="0" eb="2">
      <t>キョカ</t>
    </rPh>
    <rPh sb="2" eb="4">
      <t>ビョウショウ</t>
    </rPh>
    <phoneticPr fontId="10"/>
  </si>
  <si>
    <t>チェック２</t>
    <phoneticPr fontId="10"/>
  </si>
  <si>
    <t>1701南加賀</t>
  </si>
  <si>
    <t>17206加賀市</t>
  </si>
  <si>
    <t>01_許可病床数</t>
  </si>
  <si>
    <t>加賀市医療センター</t>
    <rPh sb="0" eb="3">
      <t>カガシ</t>
    </rPh>
    <rPh sb="3" eb="5">
      <t>イリョウ</t>
    </rPh>
    <phoneticPr fontId="10"/>
  </si>
  <si>
    <t>久藤総合病院</t>
    <phoneticPr fontId="10"/>
  </si>
  <si>
    <t>国立病院機構石川病院</t>
    <rPh sb="0" eb="4">
      <t>コクリツビョウイン</t>
    </rPh>
    <rPh sb="4" eb="6">
      <t>キコウ</t>
    </rPh>
    <phoneticPr fontId="10"/>
  </si>
  <si>
    <t>2_許可病床数</t>
  </si>
  <si>
    <t>加賀蓮井病院</t>
    <rPh sb="0" eb="2">
      <t>カガ</t>
    </rPh>
    <phoneticPr fontId="10"/>
  </si>
  <si>
    <t>未回答</t>
    <rPh sb="0" eb="3">
      <t>ミカイトウ</t>
    </rPh>
    <phoneticPr fontId="10"/>
  </si>
  <si>
    <t>17203小松市</t>
  </si>
  <si>
    <t>小松市民病院</t>
    <phoneticPr fontId="10"/>
  </si>
  <si>
    <t>やわたメディカルセンター</t>
    <phoneticPr fontId="10"/>
  </si>
  <si>
    <t>森田病院</t>
    <phoneticPr fontId="10"/>
  </si>
  <si>
    <t>荒木病院</t>
  </si>
  <si>
    <t>恵愛病院</t>
  </si>
  <si>
    <t>岡本病院</t>
    <phoneticPr fontId="10"/>
  </si>
  <si>
    <t>松陽東病院</t>
    <phoneticPr fontId="10"/>
  </si>
  <si>
    <t>17211能美市</t>
  </si>
  <si>
    <t>芳珠記念病院</t>
    <phoneticPr fontId="10"/>
  </si>
  <si>
    <t>能美市立病院</t>
    <phoneticPr fontId="10"/>
  </si>
  <si>
    <t>板谷医院</t>
    <phoneticPr fontId="10"/>
  </si>
  <si>
    <t>1701南加賀</t>
    <phoneticPr fontId="10"/>
  </si>
  <si>
    <t>17206加賀市</t>
    <phoneticPr fontId="10"/>
  </si>
  <si>
    <t>01_許可病床数</t>
    <phoneticPr fontId="10"/>
  </si>
  <si>
    <t>-</t>
    <phoneticPr fontId="10"/>
  </si>
  <si>
    <t>山中温泉ぬくもり診療所</t>
    <rPh sb="0" eb="2">
      <t>ヤマナカ</t>
    </rPh>
    <rPh sb="2" eb="4">
      <t>オンセン</t>
    </rPh>
    <rPh sb="8" eb="11">
      <t>シンリョウジョ</t>
    </rPh>
    <phoneticPr fontId="10"/>
  </si>
  <si>
    <t>十慈医院</t>
  </si>
  <si>
    <t>17203小松市</t>
    <phoneticPr fontId="10"/>
  </si>
  <si>
    <t>正木レディスクリニック</t>
    <rPh sb="0" eb="2">
      <t>マサキ</t>
    </rPh>
    <phoneticPr fontId="10"/>
  </si>
  <si>
    <t>21729114</t>
    <phoneticPr fontId="10"/>
  </si>
  <si>
    <t>21730099</t>
    <phoneticPr fontId="10"/>
  </si>
  <si>
    <t>21701017</t>
    <phoneticPr fontId="10"/>
  </si>
  <si>
    <t>加茂整形外科医院</t>
    <rPh sb="0" eb="2">
      <t>カモ</t>
    </rPh>
    <rPh sb="2" eb="4">
      <t>セイケイ</t>
    </rPh>
    <rPh sb="4" eb="6">
      <t>ゲカ</t>
    </rPh>
    <rPh sb="6" eb="8">
      <t>イイン</t>
    </rPh>
    <phoneticPr fontId="10"/>
  </si>
  <si>
    <t>‐</t>
    <phoneticPr fontId="10"/>
  </si>
  <si>
    <t>恵愛みらいクリニック</t>
    <rPh sb="0" eb="2">
      <t>ケイアイ</t>
    </rPh>
    <phoneticPr fontId="10"/>
  </si>
  <si>
    <t>あらきクリニック</t>
    <phoneticPr fontId="10"/>
  </si>
  <si>
    <t>上田眼科医院</t>
    <phoneticPr fontId="10"/>
  </si>
  <si>
    <t>南加賀医療圏計</t>
    <rPh sb="0" eb="3">
      <t>ミナミカガ</t>
    </rPh>
    <rPh sb="3" eb="6">
      <t>イリョウケン</t>
    </rPh>
    <rPh sb="6" eb="7">
      <t>ケイ</t>
    </rPh>
    <phoneticPr fontId="10"/>
  </si>
  <si>
    <t>1702石川中央</t>
  </si>
  <si>
    <t>17210白山市</t>
  </si>
  <si>
    <t>公立松任石川中央病院</t>
    <phoneticPr fontId="10"/>
  </si>
  <si>
    <t>松南病院</t>
    <phoneticPr fontId="10"/>
  </si>
  <si>
    <t>17212野々市市</t>
  </si>
  <si>
    <t>金沢脳神経外科病院</t>
    <phoneticPr fontId="10"/>
  </si>
  <si>
    <t>17201金沢市</t>
  </si>
  <si>
    <t>金沢大学附属病院</t>
    <phoneticPr fontId="10"/>
  </si>
  <si>
    <t>金沢医療センター</t>
    <phoneticPr fontId="10"/>
  </si>
  <si>
    <t>浅ノ川総合病院</t>
    <phoneticPr fontId="10"/>
  </si>
  <si>
    <t>城北病院</t>
    <phoneticPr fontId="10"/>
  </si>
  <si>
    <t>JCHO金沢病院</t>
    <phoneticPr fontId="10"/>
  </si>
  <si>
    <t>心臓血管センター金沢循環器病院</t>
    <phoneticPr fontId="10"/>
  </si>
  <si>
    <t>金沢西病院</t>
    <phoneticPr fontId="10"/>
  </si>
  <si>
    <t>みらい病院</t>
    <phoneticPr fontId="10"/>
  </si>
  <si>
    <t>金沢有松病院</t>
    <phoneticPr fontId="10"/>
  </si>
  <si>
    <t>北陸病院</t>
    <phoneticPr fontId="10"/>
  </si>
  <si>
    <t>R3.8から開院→対象外</t>
    <rPh sb="6" eb="8">
      <t>カイイン</t>
    </rPh>
    <rPh sb="9" eb="12">
      <t>タイショウガイ</t>
    </rPh>
    <phoneticPr fontId="10"/>
  </si>
  <si>
    <t>恵寿金沢病院</t>
    <phoneticPr fontId="10"/>
  </si>
  <si>
    <t>金沢宗広病院</t>
    <rPh sb="0" eb="2">
      <t>カナザワ</t>
    </rPh>
    <phoneticPr fontId="10"/>
  </si>
  <si>
    <t>浅ノ川千木病院</t>
    <phoneticPr fontId="10"/>
  </si>
  <si>
    <t>国立病院機構医王病院</t>
    <phoneticPr fontId="10"/>
  </si>
  <si>
    <t>大手町病院</t>
    <phoneticPr fontId="10"/>
  </si>
  <si>
    <t>敬愛病院</t>
    <phoneticPr fontId="10"/>
  </si>
  <si>
    <t>林病院</t>
    <phoneticPr fontId="10"/>
  </si>
  <si>
    <t>1702石川中央</t>
    <phoneticPr fontId="10"/>
  </si>
  <si>
    <t>17201金沢市</t>
    <phoneticPr fontId="10"/>
  </si>
  <si>
    <t>石野病院</t>
    <rPh sb="0" eb="2">
      <t>イシノ</t>
    </rPh>
    <rPh sb="2" eb="4">
      <t>ビョウイン</t>
    </rPh>
    <phoneticPr fontId="10"/>
  </si>
  <si>
    <t>松原病院</t>
    <phoneticPr fontId="10"/>
  </si>
  <si>
    <t>みずほ病院</t>
    <phoneticPr fontId="10"/>
  </si>
  <si>
    <t>17209かほく市</t>
  </si>
  <si>
    <t>二ツ屋病院</t>
    <phoneticPr fontId="10"/>
  </si>
  <si>
    <t>中田内科病院</t>
    <rPh sb="0" eb="2">
      <t>ナカダ</t>
    </rPh>
    <rPh sb="2" eb="4">
      <t>ナイカ</t>
    </rPh>
    <rPh sb="4" eb="6">
      <t>ビョウイン</t>
    </rPh>
    <phoneticPr fontId="10"/>
  </si>
  <si>
    <t>ふたば乳腺クリニック</t>
    <rPh sb="3" eb="4">
      <t>ニュウ</t>
    </rPh>
    <rPh sb="4" eb="5">
      <t>セン</t>
    </rPh>
    <phoneticPr fontId="10"/>
  </si>
  <si>
    <t>.</t>
    <phoneticPr fontId="10"/>
  </si>
  <si>
    <t>いこまともみレディースクリニック産科分院</t>
    <rPh sb="16" eb="18">
      <t>サンカ</t>
    </rPh>
    <rPh sb="18" eb="20">
      <t>ブンイン</t>
    </rPh>
    <phoneticPr fontId="10"/>
  </si>
  <si>
    <t>ののいち産婦人科クリニック</t>
    <rPh sb="4" eb="8">
      <t>サンフジンカ</t>
    </rPh>
    <phoneticPr fontId="10"/>
  </si>
  <si>
    <t>舩木医院</t>
    <rPh sb="0" eb="2">
      <t>フナキ</t>
    </rPh>
    <rPh sb="2" eb="4">
      <t>イイン</t>
    </rPh>
    <phoneticPr fontId="10"/>
  </si>
  <si>
    <t>愛育産婦人科医院</t>
    <rPh sb="0" eb="1">
      <t>アイ</t>
    </rPh>
    <rPh sb="1" eb="2">
      <t>イク</t>
    </rPh>
    <rPh sb="2" eb="6">
      <t>サンフジンカ</t>
    </rPh>
    <rPh sb="6" eb="8">
      <t>イイン</t>
    </rPh>
    <phoneticPr fontId="10"/>
  </si>
  <si>
    <t>藤田内科医院</t>
    <rPh sb="0" eb="2">
      <t>フジタ</t>
    </rPh>
    <rPh sb="2" eb="4">
      <t>ナイカ</t>
    </rPh>
    <rPh sb="4" eb="6">
      <t>イイン</t>
    </rPh>
    <phoneticPr fontId="10"/>
  </si>
  <si>
    <t>くらち眼科医院</t>
    <phoneticPr fontId="10"/>
  </si>
  <si>
    <t>ママBBクリニック</t>
    <phoneticPr fontId="10"/>
  </si>
  <si>
    <t>医療法人社団おおや医院</t>
  </si>
  <si>
    <t>尾張町たかたクリニック</t>
    <rPh sb="0" eb="3">
      <t>オワリチョウ</t>
    </rPh>
    <phoneticPr fontId="10"/>
  </si>
  <si>
    <t>金沢駅前ぐっすりクリニック</t>
    <rPh sb="0" eb="2">
      <t>カナザワ</t>
    </rPh>
    <rPh sb="2" eb="4">
      <t>エキマエ</t>
    </rPh>
    <phoneticPr fontId="10"/>
  </si>
  <si>
    <t>杉浦クリニック</t>
    <rPh sb="0" eb="2">
      <t>スギウラ</t>
    </rPh>
    <phoneticPr fontId="10"/>
  </si>
  <si>
    <t>金沢クリニック</t>
    <phoneticPr fontId="10"/>
  </si>
  <si>
    <t>愛レディスクリニック</t>
    <phoneticPr fontId="10"/>
  </si>
  <si>
    <t>三治整形外科クリニック</t>
    <phoneticPr fontId="10"/>
  </si>
  <si>
    <t>三秋整形外科クリニック</t>
    <rPh sb="1" eb="2">
      <t>アキ</t>
    </rPh>
    <phoneticPr fontId="10"/>
  </si>
  <si>
    <t>細川整形外科医院</t>
    <phoneticPr fontId="10"/>
  </si>
  <si>
    <t>金沢南クリニック</t>
    <rPh sb="0" eb="2">
      <t>カナザワ</t>
    </rPh>
    <rPh sb="2" eb="3">
      <t>ミナミ</t>
    </rPh>
    <phoneticPr fontId="10"/>
  </si>
  <si>
    <t>といたレディースクリニック</t>
    <phoneticPr fontId="10"/>
  </si>
  <si>
    <t>石川中央医療圏計</t>
    <rPh sb="0" eb="2">
      <t>イシカワ</t>
    </rPh>
    <rPh sb="2" eb="4">
      <t>チュウオウ</t>
    </rPh>
    <rPh sb="4" eb="7">
      <t>イリョウケン</t>
    </rPh>
    <rPh sb="7" eb="8">
      <t>ケイ</t>
    </rPh>
    <phoneticPr fontId="10"/>
  </si>
  <si>
    <t>1703能登中部</t>
  </si>
  <si>
    <t>町立宝達志水病院</t>
    <rPh sb="0" eb="2">
      <t>チョウリツ</t>
    </rPh>
    <rPh sb="2" eb="4">
      <t>ホウダツ</t>
    </rPh>
    <rPh sb="4" eb="6">
      <t>シミズ</t>
    </rPh>
    <rPh sb="6" eb="8">
      <t>ビョウイン</t>
    </rPh>
    <phoneticPr fontId="10"/>
  </si>
  <si>
    <t>17207羽咋市</t>
  </si>
  <si>
    <t>町立富来病院</t>
    <phoneticPr fontId="10"/>
  </si>
  <si>
    <t>17202七尾市</t>
  </si>
  <si>
    <t>円山病院</t>
    <phoneticPr fontId="10"/>
  </si>
  <si>
    <t>1703能登中部</t>
    <phoneticPr fontId="10"/>
  </si>
  <si>
    <t>17202七尾市</t>
    <phoneticPr fontId="10"/>
  </si>
  <si>
    <t>11729009</t>
    <phoneticPr fontId="10"/>
  </si>
  <si>
    <t>11730015</t>
    <phoneticPr fontId="10"/>
  </si>
  <si>
    <t>11701118</t>
    <phoneticPr fontId="10"/>
  </si>
  <si>
    <t>国立病院機構七尾病院</t>
    <rPh sb="0" eb="2">
      <t>コクリツ</t>
    </rPh>
    <rPh sb="2" eb="4">
      <t>ビョウイン</t>
    </rPh>
    <rPh sb="4" eb="6">
      <t>キコウ</t>
    </rPh>
    <rPh sb="6" eb="8">
      <t>ナナオ</t>
    </rPh>
    <rPh sb="8" eb="10">
      <t>ビョウイン</t>
    </rPh>
    <phoneticPr fontId="10"/>
  </si>
  <si>
    <t>浜野西病院</t>
    <phoneticPr fontId="10"/>
  </si>
  <si>
    <t>17207羽咋市</t>
    <phoneticPr fontId="10"/>
  </si>
  <si>
    <t>松江産婦人科内科医院</t>
    <rPh sb="0" eb="2">
      <t>マツエ</t>
    </rPh>
    <rPh sb="2" eb="6">
      <t>サンフジンカ</t>
    </rPh>
    <rPh sb="6" eb="8">
      <t>ナイカ</t>
    </rPh>
    <rPh sb="8" eb="10">
      <t>イイン</t>
    </rPh>
    <phoneticPr fontId="10"/>
  </si>
  <si>
    <t>池野整形外科・耳鼻咽喉科医院</t>
  </si>
  <si>
    <t>辻口医院</t>
    <rPh sb="0" eb="2">
      <t>ツジグチ</t>
    </rPh>
    <rPh sb="2" eb="4">
      <t>イイン</t>
    </rPh>
    <phoneticPr fontId="10"/>
  </si>
  <si>
    <t>山田産婦人科医院</t>
    <rPh sb="0" eb="2">
      <t>ヤマダ</t>
    </rPh>
    <rPh sb="2" eb="6">
      <t>サンフジンカ</t>
    </rPh>
    <rPh sb="6" eb="8">
      <t>イイン</t>
    </rPh>
    <phoneticPr fontId="10"/>
  </si>
  <si>
    <t>国下整形外科医院</t>
    <phoneticPr fontId="10"/>
  </si>
  <si>
    <t>森クリニック</t>
    <phoneticPr fontId="10"/>
  </si>
  <si>
    <t>能登中部医療圏計</t>
    <rPh sb="0" eb="2">
      <t>ノト</t>
    </rPh>
    <rPh sb="2" eb="4">
      <t>チュウブ</t>
    </rPh>
    <rPh sb="4" eb="7">
      <t>イリョウケン</t>
    </rPh>
    <rPh sb="7" eb="8">
      <t>ケイ</t>
    </rPh>
    <phoneticPr fontId="10"/>
  </si>
  <si>
    <t>1704能登北部</t>
  </si>
  <si>
    <t>17204輪島市</t>
  </si>
  <si>
    <t>柳田温泉病院</t>
    <phoneticPr fontId="10"/>
  </si>
  <si>
    <t>17205珠洲市</t>
  </si>
  <si>
    <t>桶本眼科</t>
    <phoneticPr fontId="10"/>
  </si>
  <si>
    <t>能登北部医療圏計</t>
    <rPh sb="0" eb="4">
      <t>ノトホクブ</t>
    </rPh>
    <rPh sb="4" eb="7">
      <t>イリョウケン</t>
    </rPh>
    <rPh sb="7" eb="8">
      <t>ケイ</t>
    </rPh>
    <phoneticPr fontId="10"/>
  </si>
  <si>
    <t>総合計</t>
    <rPh sb="0" eb="1">
      <t>ソウ</t>
    </rPh>
    <rPh sb="1" eb="3">
      <t>ゴウケイ</t>
    </rPh>
    <phoneticPr fontId="10"/>
  </si>
  <si>
    <t>個別医療機関における病床の状況及び診療実績（R4病床機能報告）</t>
    <rPh sb="0" eb="2">
      <t>コベツ</t>
    </rPh>
    <rPh sb="2" eb="4">
      <t>イリョウ</t>
    </rPh>
    <rPh sb="4" eb="6">
      <t>キカン</t>
    </rPh>
    <rPh sb="10" eb="12">
      <t>ビョウショウ</t>
    </rPh>
    <rPh sb="13" eb="15">
      <t>ジョウキョウ</t>
    </rPh>
    <rPh sb="15" eb="16">
      <t>オヨ</t>
    </rPh>
    <rPh sb="17" eb="19">
      <t>シンリョウ</t>
    </rPh>
    <rPh sb="19" eb="21">
      <t>ジッセキ</t>
    </rPh>
    <rPh sb="24" eb="28">
      <t>ビョウショウキノウ</t>
    </rPh>
    <rPh sb="28" eb="30">
      <t>ホウコク</t>
    </rPh>
    <phoneticPr fontId="10"/>
  </si>
  <si>
    <t>病棟No</t>
  </si>
  <si>
    <t>ＩＤ（通知記載の８桁コード）</t>
  </si>
  <si>
    <t>基本情報</t>
    <rPh sb="0" eb="4">
      <t>キホンジョウホウ</t>
    </rPh>
    <phoneticPr fontId="8"/>
  </si>
  <si>
    <t>病床の状況</t>
    <rPh sb="0" eb="2">
      <t>ビョウショウ</t>
    </rPh>
    <rPh sb="3" eb="5">
      <t>ジョウキョウ</t>
    </rPh>
    <phoneticPr fontId="8"/>
  </si>
  <si>
    <t>①</t>
    <phoneticPr fontId="8"/>
  </si>
  <si>
    <t>②</t>
    <phoneticPr fontId="8"/>
  </si>
  <si>
    <t>③</t>
    <phoneticPr fontId="8"/>
  </si>
  <si>
    <t>④</t>
    <phoneticPr fontId="8"/>
  </si>
  <si>
    <t>⑤</t>
    <phoneticPr fontId="8"/>
  </si>
  <si>
    <t>⑥</t>
    <phoneticPr fontId="8"/>
  </si>
  <si>
    <t>⑦</t>
    <phoneticPr fontId="8"/>
  </si>
  <si>
    <t>⑧</t>
    <phoneticPr fontId="8"/>
  </si>
  <si>
    <t>⑨</t>
    <phoneticPr fontId="8"/>
  </si>
  <si>
    <t>非表示</t>
    <rPh sb="0" eb="3">
      <t>ヒヒョウジ</t>
    </rPh>
    <phoneticPr fontId="8"/>
  </si>
  <si>
    <t>⑩</t>
    <phoneticPr fontId="8"/>
  </si>
  <si>
    <t>⑪</t>
    <phoneticPr fontId="8"/>
  </si>
  <si>
    <t>⑫</t>
    <phoneticPr fontId="8"/>
  </si>
  <si>
    <t>病床機能</t>
    <rPh sb="0" eb="4">
      <t>ビョウショウキノウ</t>
    </rPh>
    <phoneticPr fontId="8"/>
  </si>
  <si>
    <t>市町名</t>
    <rPh sb="0" eb="3">
      <t>シチョウメイ</t>
    </rPh>
    <phoneticPr fontId="8"/>
  </si>
  <si>
    <t>病院名</t>
    <rPh sb="0" eb="3">
      <t>ビョウインメイ</t>
    </rPh>
    <phoneticPr fontId="8"/>
  </si>
  <si>
    <t>病棟名</t>
    <rPh sb="0" eb="3">
      <t>ビョウトウメイ</t>
    </rPh>
    <phoneticPr fontId="8"/>
  </si>
  <si>
    <t>主な診療科</t>
    <rPh sb="0" eb="1">
      <t>オモ</t>
    </rPh>
    <rPh sb="2" eb="5">
      <t>シンリョウカ</t>
    </rPh>
    <phoneticPr fontId="8"/>
  </si>
  <si>
    <t>算定入院料</t>
    <rPh sb="0" eb="1">
      <t>サンテイ</t>
    </rPh>
    <rPh sb="1" eb="4">
      <t>ニュウインリョウ</t>
    </rPh>
    <phoneticPr fontId="8"/>
  </si>
  <si>
    <t>許可病床数</t>
    <rPh sb="0" eb="5">
      <t>キョカビョウショウスウ</t>
    </rPh>
    <phoneticPr fontId="8"/>
  </si>
  <si>
    <t>最大使用病床数</t>
    <rPh sb="0" eb="2">
      <t>サイダイ</t>
    </rPh>
    <rPh sb="2" eb="4">
      <t>シヨウ</t>
    </rPh>
    <rPh sb="4" eb="7">
      <t>ビョウショウスウ</t>
    </rPh>
    <phoneticPr fontId="8"/>
  </si>
  <si>
    <t>最小使用病床数</t>
    <rPh sb="0" eb="4">
      <t>サイショウシヨウ</t>
    </rPh>
    <rPh sb="4" eb="7">
      <t>ビョウショウスウ</t>
    </rPh>
    <phoneticPr fontId="8"/>
  </si>
  <si>
    <t>新規入棟患者数 (年間)</t>
    <rPh sb="9" eb="11">
      <t>ネンカン</t>
    </rPh>
    <phoneticPr fontId="8"/>
  </si>
  <si>
    <t>在棟患者延べ数 (年間)</t>
    <rPh sb="9" eb="11">
      <t>ネンカン</t>
    </rPh>
    <phoneticPr fontId="8"/>
  </si>
  <si>
    <t>退棟患者数 (年間)</t>
    <rPh sb="7" eb="9">
      <t>ネンカン</t>
    </rPh>
    <phoneticPr fontId="8"/>
  </si>
  <si>
    <t>1日あたり在棟患者数（年間在棟患者延べ数/365日）</t>
    <rPh sb="1" eb="2">
      <t>ニチ</t>
    </rPh>
    <rPh sb="5" eb="6">
      <t>ザイ</t>
    </rPh>
    <rPh sb="6" eb="7">
      <t>トウ</t>
    </rPh>
    <rPh sb="7" eb="10">
      <t>カンジャスウ</t>
    </rPh>
    <rPh sb="11" eb="13">
      <t>ネンカン</t>
    </rPh>
    <rPh sb="13" eb="14">
      <t>ザイ</t>
    </rPh>
    <rPh sb="14" eb="15">
      <t>トウ</t>
    </rPh>
    <rPh sb="15" eb="17">
      <t>カンジャ</t>
    </rPh>
    <rPh sb="17" eb="18">
      <t>ノ</t>
    </rPh>
    <rPh sb="19" eb="20">
      <t>スウ</t>
    </rPh>
    <rPh sb="24" eb="25">
      <t>ニチ</t>
    </rPh>
    <phoneticPr fontId="8"/>
  </si>
  <si>
    <t>病棟稼働率</t>
    <rPh sb="0" eb="2">
      <t>ビョウトウ</t>
    </rPh>
    <rPh sb="2" eb="5">
      <t>カドウリツ</t>
    </rPh>
    <phoneticPr fontId="8"/>
  </si>
  <si>
    <t>平均在棟日数</t>
    <rPh sb="0" eb="2">
      <t>ヘイキン</t>
    </rPh>
    <rPh sb="2" eb="3">
      <t>ザイ</t>
    </rPh>
    <rPh sb="3" eb="4">
      <t>トウ</t>
    </rPh>
    <rPh sb="4" eb="6">
      <t>ニッスウ</t>
    </rPh>
    <phoneticPr fontId="8"/>
  </si>
  <si>
    <t>救急入院患者数（新規入棟患者のうち、予定外の患者）（年間、病院のみ）</t>
    <rPh sb="0" eb="4">
      <t>キュウキュウニュウイン</t>
    </rPh>
    <rPh sb="4" eb="7">
      <t>カンジャスウ</t>
    </rPh>
    <rPh sb="8" eb="10">
      <t>シンキ</t>
    </rPh>
    <rPh sb="10" eb="12">
      <t>ニュウトウ</t>
    </rPh>
    <rPh sb="12" eb="14">
      <t>カンジャ</t>
    </rPh>
    <rPh sb="18" eb="21">
      <t>ヨテイガイ</t>
    </rPh>
    <rPh sb="22" eb="24">
      <t>カンジャ</t>
    </rPh>
    <rPh sb="26" eb="28">
      <t>ネンカン</t>
    </rPh>
    <rPh sb="29" eb="31">
      <t>ビョウイン</t>
    </rPh>
    <phoneticPr fontId="8"/>
  </si>
  <si>
    <t>患者重症度割合（基準を満たす者の割合）</t>
    <rPh sb="0" eb="2">
      <t>カンジャ</t>
    </rPh>
    <rPh sb="2" eb="5">
      <t>ジュウショウド</t>
    </rPh>
    <rPh sb="5" eb="7">
      <t>ワリアイ</t>
    </rPh>
    <rPh sb="8" eb="10">
      <t>キジュン</t>
    </rPh>
    <rPh sb="11" eb="12">
      <t>ミ</t>
    </rPh>
    <rPh sb="14" eb="15">
      <t>モノ</t>
    </rPh>
    <rPh sb="16" eb="18">
      <t>ワリアイ</t>
    </rPh>
    <phoneticPr fontId="8"/>
  </si>
  <si>
    <t>院内の他病棟からの転棟</t>
    <rPh sb="0" eb="2">
      <t>インナイ</t>
    </rPh>
    <rPh sb="3" eb="6">
      <t>タビョウトウ</t>
    </rPh>
    <rPh sb="9" eb="11">
      <t>テントウ</t>
    </rPh>
    <phoneticPr fontId="8"/>
  </si>
  <si>
    <t>院内の他病棟からの転棟割合</t>
    <rPh sb="0" eb="2">
      <t>インナイ</t>
    </rPh>
    <rPh sb="3" eb="6">
      <t>タビョウトウ</t>
    </rPh>
    <rPh sb="9" eb="11">
      <t>テントウ</t>
    </rPh>
    <rPh sb="11" eb="13">
      <t>ワリアイ</t>
    </rPh>
    <phoneticPr fontId="8"/>
  </si>
  <si>
    <t>備考</t>
    <rPh sb="0" eb="2">
      <t>ビコウ</t>
    </rPh>
    <phoneticPr fontId="8"/>
  </si>
  <si>
    <t>９．分娩件数（正常分娩、帝王切開を含む、死産を除く） (75)</t>
  </si>
  <si>
    <t>必須</t>
  </si>
  <si>
    <t>必須</t>
    <rPh sb="0" eb="2">
      <t>ヒッス</t>
    </rPh>
    <phoneticPr fontId="8"/>
  </si>
  <si>
    <t>任意</t>
    <rPh sb="0" eb="2">
      <t>ニンイ</t>
    </rPh>
    <phoneticPr fontId="8"/>
  </si>
  <si>
    <t>病院のみ必須</t>
    <rPh sb="0" eb="2">
      <t>ビョウイン</t>
    </rPh>
    <phoneticPr fontId="8"/>
  </si>
  <si>
    <t>1</t>
  </si>
  <si>
    <t>11701019</t>
  </si>
  <si>
    <t>高度急性期</t>
    <rPh sb="0" eb="2">
      <t>コウド</t>
    </rPh>
    <rPh sb="2" eb="5">
      <t>キュウセイキ</t>
    </rPh>
    <phoneticPr fontId="8"/>
  </si>
  <si>
    <t>加賀市</t>
    <rPh sb="0" eb="3">
      <t>カガシ</t>
    </rPh>
    <phoneticPr fontId="8"/>
  </si>
  <si>
    <t>加賀市医療センター</t>
  </si>
  <si>
    <t>集中管理センター</t>
  </si>
  <si>
    <t>内科</t>
    <rPh sb="0" eb="2">
      <t>ナイカ</t>
    </rPh>
    <phoneticPr fontId="8"/>
  </si>
  <si>
    <t>HCU管理料１</t>
    <rPh sb="3" eb="6">
      <t>カンリリョウ</t>
    </rPh>
    <phoneticPr fontId="8"/>
  </si>
  <si>
    <t>11701006</t>
  </si>
  <si>
    <t>小松市</t>
    <rPh sb="0" eb="3">
      <t>コマツシ</t>
    </rPh>
    <phoneticPr fontId="8"/>
  </si>
  <si>
    <t>小松市民病院</t>
    <phoneticPr fontId="8"/>
  </si>
  <si>
    <t>本館３病棟</t>
  </si>
  <si>
    <t>5</t>
  </si>
  <si>
    <t>11701027</t>
  </si>
  <si>
    <t>能美市</t>
    <rPh sb="0" eb="3">
      <t>ノミシ</t>
    </rPh>
    <phoneticPr fontId="8"/>
  </si>
  <si>
    <t>芳珠記念病院</t>
    <phoneticPr fontId="8"/>
  </si>
  <si>
    <t>2階</t>
  </si>
  <si>
    <t>急性期一般１</t>
    <rPh sb="0" eb="5">
      <t>キュウセイキイッパン</t>
    </rPh>
    <phoneticPr fontId="8"/>
  </si>
  <si>
    <t>計</t>
    <rPh sb="0" eb="1">
      <t>ケイ</t>
    </rPh>
    <phoneticPr fontId="8"/>
  </si>
  <si>
    <t>地域医療構想（2025年）</t>
    <rPh sb="0" eb="4">
      <t>チイキイリョウ</t>
    </rPh>
    <rPh sb="4" eb="6">
      <t>コウソウ</t>
    </rPh>
    <rPh sb="11" eb="12">
      <t>ネン</t>
    </rPh>
    <phoneticPr fontId="8"/>
  </si>
  <si>
    <t>2</t>
  </si>
  <si>
    <t>急性期</t>
    <rPh sb="0" eb="3">
      <t>キュウセイキ</t>
    </rPh>
    <phoneticPr fontId="8"/>
  </si>
  <si>
    <t>3東病棟</t>
  </si>
  <si>
    <t>3</t>
  </si>
  <si>
    <t>3西病棟</t>
  </si>
  <si>
    <t>外科</t>
    <rPh sb="0" eb="2">
      <t>ゲカ</t>
    </rPh>
    <phoneticPr fontId="8"/>
  </si>
  <si>
    <t>4</t>
  </si>
  <si>
    <t>4東病棟</t>
  </si>
  <si>
    <t>6</t>
  </si>
  <si>
    <t>5東病棟</t>
  </si>
  <si>
    <t>脳神経外科</t>
    <rPh sb="0" eb="5">
      <t>ノウシンケイゲカ</t>
    </rPh>
    <phoneticPr fontId="8"/>
  </si>
  <si>
    <t>7</t>
  </si>
  <si>
    <t>5西病棟</t>
  </si>
  <si>
    <t>整形外科</t>
    <rPh sb="0" eb="4">
      <t>セイケイゲカ</t>
    </rPh>
    <phoneticPr fontId="8"/>
  </si>
  <si>
    <t>11701022</t>
  </si>
  <si>
    <t>久藤総合病院</t>
    <phoneticPr fontId="8"/>
  </si>
  <si>
    <t>2階一般病棟</t>
  </si>
  <si>
    <t>急性期一般6</t>
    <rPh sb="0" eb="5">
      <t>キュウセイキイッパン</t>
    </rPh>
    <phoneticPr fontId="8"/>
  </si>
  <si>
    <t>地域包括ケア管理料1　45床</t>
    <rPh sb="0" eb="4">
      <t>チイキホウカツ</t>
    </rPh>
    <rPh sb="6" eb="9">
      <t>カンリリョウ</t>
    </rPh>
    <rPh sb="13" eb="14">
      <t>ユカ</t>
    </rPh>
    <phoneticPr fontId="8"/>
  </si>
  <si>
    <t>本館４病棟</t>
  </si>
  <si>
    <t>本館５病棟</t>
  </si>
  <si>
    <t>本館６病棟</t>
  </si>
  <si>
    <t>本館７病棟</t>
  </si>
  <si>
    <t>HCU管理料2</t>
    <rPh sb="3" eb="6">
      <t>カンリリョウ</t>
    </rPh>
    <phoneticPr fontId="8"/>
  </si>
  <si>
    <t>本館８病棟</t>
  </si>
  <si>
    <t>南館２病棟</t>
  </si>
  <si>
    <t>11701009</t>
  </si>
  <si>
    <t>1病棟</t>
  </si>
  <si>
    <t>地域一般３</t>
    <rPh sb="0" eb="4">
      <t>チイキイッパン</t>
    </rPh>
    <phoneticPr fontId="8"/>
  </si>
  <si>
    <t>地域包括ケア管理料1　15床</t>
    <rPh sb="0" eb="4">
      <t>チイキホウカツ</t>
    </rPh>
    <rPh sb="6" eb="9">
      <t>カンリリョウ</t>
    </rPh>
    <rPh sb="13" eb="14">
      <t>ユカ</t>
    </rPh>
    <phoneticPr fontId="8"/>
  </si>
  <si>
    <t>11701010</t>
  </si>
  <si>
    <t>やわたメディカルセンター</t>
    <phoneticPr fontId="8"/>
  </si>
  <si>
    <t>5階病棟</t>
  </si>
  <si>
    <t>6階病棟</t>
  </si>
  <si>
    <t>循環器内科</t>
    <rPh sb="0" eb="5">
      <t>ジュンカンキナイカ</t>
    </rPh>
    <phoneticPr fontId="8"/>
  </si>
  <si>
    <t>11701026</t>
  </si>
  <si>
    <t>能美市立病院</t>
    <phoneticPr fontId="8"/>
  </si>
  <si>
    <t>４階一般病棟</t>
  </si>
  <si>
    <t>急性期一般５</t>
    <rPh sb="0" eb="5">
      <t>キュウセイキイッパン</t>
    </rPh>
    <phoneticPr fontId="8"/>
  </si>
  <si>
    <t>地域包括ケア管理料1　35床</t>
    <rPh sb="0" eb="4">
      <t>チイキホウカツ</t>
    </rPh>
    <rPh sb="6" eb="9">
      <t>カンリリョウ</t>
    </rPh>
    <rPh sb="13" eb="14">
      <t>ユカ</t>
    </rPh>
    <phoneticPr fontId="8"/>
  </si>
  <si>
    <t>３階療養病棟</t>
  </si>
  <si>
    <t>7階</t>
  </si>
  <si>
    <t>4階</t>
  </si>
  <si>
    <t>3階</t>
  </si>
  <si>
    <t>地域包括ケア１</t>
    <rPh sb="0" eb="4">
      <t>チイキホウカツ</t>
    </rPh>
    <phoneticPr fontId="8"/>
  </si>
  <si>
    <t>診療所計</t>
    <rPh sb="0" eb="3">
      <t>シンリョウショ</t>
    </rPh>
    <rPh sb="3" eb="4">
      <t>ケイ</t>
    </rPh>
    <phoneticPr fontId="8"/>
  </si>
  <si>
    <t>回復期</t>
    <rPh sb="0" eb="3">
      <t>カイフクキ</t>
    </rPh>
    <phoneticPr fontId="8"/>
  </si>
  <si>
    <t>4西病棟</t>
  </si>
  <si>
    <t>地域包括ケア２</t>
    <rPh sb="0" eb="4">
      <t>チイキホウカツ</t>
    </rPh>
    <phoneticPr fontId="8"/>
  </si>
  <si>
    <t>8</t>
  </si>
  <si>
    <t>6東病棟</t>
  </si>
  <si>
    <t>回復期リハ１</t>
    <rPh sb="0" eb="3">
      <t>カイフクキ</t>
    </rPh>
    <phoneticPr fontId="8"/>
  </si>
  <si>
    <t>11701021</t>
  </si>
  <si>
    <t>国立病院機構石川病院</t>
    <phoneticPr fontId="8"/>
  </si>
  <si>
    <t>11701002</t>
  </si>
  <si>
    <t>森田病院</t>
    <phoneticPr fontId="8"/>
  </si>
  <si>
    <t>一般病棟</t>
  </si>
  <si>
    <t>急性期一般4</t>
    <rPh sb="0" eb="5">
      <t>キュウセイキイッパン</t>
    </rPh>
    <phoneticPr fontId="8"/>
  </si>
  <si>
    <t>地域包括ケア管理料1　42床</t>
    <rPh sb="0" eb="4">
      <t>チイキホウカツ</t>
    </rPh>
    <rPh sb="6" eb="9">
      <t>カンリリョウ</t>
    </rPh>
    <rPh sb="13" eb="14">
      <t>ユカ</t>
    </rPh>
    <phoneticPr fontId="8"/>
  </si>
  <si>
    <t>11701005</t>
  </si>
  <si>
    <t>病棟</t>
  </si>
  <si>
    <t>地域包括ケア管理料1　43床</t>
    <rPh sb="0" eb="4">
      <t>チイキホウカツ</t>
    </rPh>
    <rPh sb="6" eb="9">
      <t>カンリリョウ</t>
    </rPh>
    <rPh sb="13" eb="14">
      <t>ユカ</t>
    </rPh>
    <phoneticPr fontId="8"/>
  </si>
  <si>
    <t>3階病棟</t>
  </si>
  <si>
    <t>リハビリテーション科</t>
    <rPh sb="9" eb="10">
      <t>カ</t>
    </rPh>
    <phoneticPr fontId="8"/>
  </si>
  <si>
    <t>4階病棟</t>
  </si>
  <si>
    <t>地域包括ケア2</t>
    <rPh sb="0" eb="4">
      <t>チイキホウカツ</t>
    </rPh>
    <phoneticPr fontId="8"/>
  </si>
  <si>
    <t>B1階</t>
  </si>
  <si>
    <t>回復期リハ3</t>
    <rPh sb="0" eb="3">
      <t>カイフクキ</t>
    </rPh>
    <phoneticPr fontId="8"/>
  </si>
  <si>
    <t>地域包括ケア管理料1　24床</t>
    <rPh sb="0" eb="4">
      <t>チイキホウカツ</t>
    </rPh>
    <rPh sb="6" eb="9">
      <t>カンリリョウ</t>
    </rPh>
    <rPh sb="13" eb="14">
      <t>ユカ</t>
    </rPh>
    <phoneticPr fontId="8"/>
  </si>
  <si>
    <t>一般</t>
    <rPh sb="0" eb="2">
      <t>イッパン</t>
    </rPh>
    <phoneticPr fontId="8"/>
  </si>
  <si>
    <t>-</t>
    <phoneticPr fontId="8"/>
  </si>
  <si>
    <t>慢性期</t>
    <rPh sb="0" eb="3">
      <t>マンセイキ</t>
    </rPh>
    <phoneticPr fontId="8"/>
  </si>
  <si>
    <t>2病棟</t>
  </si>
  <si>
    <t>3病棟</t>
  </si>
  <si>
    <t>神経内科</t>
    <rPh sb="0" eb="4">
      <t>シンケイナイカ</t>
    </rPh>
    <phoneticPr fontId="8"/>
  </si>
  <si>
    <t>アカシア病棟</t>
  </si>
  <si>
    <t>小児科</t>
    <rPh sb="0" eb="3">
      <t>ショウニカ</t>
    </rPh>
    <phoneticPr fontId="8"/>
  </si>
  <si>
    <t>3階東療養病棟</t>
  </si>
  <si>
    <t>4階療養病棟</t>
  </si>
  <si>
    <t>11701001</t>
  </si>
  <si>
    <t>東病院</t>
    <phoneticPr fontId="8"/>
  </si>
  <si>
    <t>第１病棟</t>
  </si>
  <si>
    <t>療養１</t>
    <rPh sb="0" eb="2">
      <t>リョウヨウ</t>
    </rPh>
    <phoneticPr fontId="8"/>
  </si>
  <si>
    <t>療養病棟</t>
  </si>
  <si>
    <t>11701004</t>
  </si>
  <si>
    <t>岡本病院</t>
    <phoneticPr fontId="8"/>
  </si>
  <si>
    <t>療養病床</t>
  </si>
  <si>
    <t>11701008</t>
  </si>
  <si>
    <t>障害者10:1</t>
    <rPh sb="0" eb="3">
      <t>ショウガイシャ</t>
    </rPh>
    <phoneticPr fontId="8"/>
  </si>
  <si>
    <t>11701025</t>
  </si>
  <si>
    <t>慢性期機能病棟01</t>
  </si>
  <si>
    <t>6階</t>
  </si>
  <si>
    <t>稼働</t>
    <rPh sb="0" eb="2">
      <t>カドウ</t>
    </rPh>
    <phoneticPr fontId="8"/>
  </si>
  <si>
    <t>休棟中</t>
    <rPh sb="0" eb="1">
      <t>キュウ</t>
    </rPh>
    <rPh sb="1" eb="2">
      <t>トウ</t>
    </rPh>
    <rPh sb="2" eb="3">
      <t>チュウ</t>
    </rPh>
    <phoneticPr fontId="8"/>
  </si>
  <si>
    <t>3階西療養病棟</t>
  </si>
  <si>
    <t>7階病棟</t>
  </si>
  <si>
    <t>医療圏</t>
    <rPh sb="0" eb="3">
      <t>イリョウケン</t>
    </rPh>
    <phoneticPr fontId="8"/>
  </si>
  <si>
    <t>(南加賀)</t>
    <rPh sb="1" eb="4">
      <t>ミナミカガ</t>
    </rPh>
    <phoneticPr fontId="8"/>
  </si>
  <si>
    <t>11701098</t>
  </si>
  <si>
    <t>高度急性期</t>
    <rPh sb="0" eb="5">
      <t>コウドキュウセイキ</t>
    </rPh>
    <phoneticPr fontId="8"/>
  </si>
  <si>
    <t>白山市</t>
    <rPh sb="0" eb="3">
      <t>ハクサンシ</t>
    </rPh>
    <phoneticPr fontId="8"/>
  </si>
  <si>
    <t>ICU病棟</t>
  </si>
  <si>
    <t>ICU管理料３</t>
    <rPh sb="3" eb="6">
      <t>カンリリョウ</t>
    </rPh>
    <phoneticPr fontId="8"/>
  </si>
  <si>
    <t>HCU病棟</t>
  </si>
  <si>
    <t>11701106</t>
  </si>
  <si>
    <t>野々市市</t>
    <rPh sb="0" eb="3">
      <t>ノノイチ</t>
    </rPh>
    <rPh sb="3" eb="4">
      <t>シ</t>
    </rPh>
    <phoneticPr fontId="8"/>
  </si>
  <si>
    <t>金沢脳神経外科病院</t>
    <phoneticPr fontId="8"/>
  </si>
  <si>
    <t>SCU</t>
  </si>
  <si>
    <t>SCU管理料</t>
    <rPh sb="3" eb="6">
      <t>カンリリョウ</t>
    </rPh>
    <phoneticPr fontId="8"/>
  </si>
  <si>
    <t>11701048</t>
  </si>
  <si>
    <t>金沢市</t>
    <rPh sb="0" eb="3">
      <t>カナザワシ</t>
    </rPh>
    <phoneticPr fontId="8"/>
  </si>
  <si>
    <t>金沢大学附属病院</t>
    <phoneticPr fontId="8"/>
  </si>
  <si>
    <t>東病棟２階</t>
  </si>
  <si>
    <t>特定機能7:1</t>
    <rPh sb="0" eb="4">
      <t>トクテイキノウ</t>
    </rPh>
    <phoneticPr fontId="8"/>
  </si>
  <si>
    <t>東病棟３階</t>
  </si>
  <si>
    <t>小児管理料２</t>
    <rPh sb="0" eb="5">
      <t>ショウニカンリリョウ</t>
    </rPh>
    <phoneticPr fontId="8"/>
  </si>
  <si>
    <t>東病棟4階</t>
  </si>
  <si>
    <t>消化器外科</t>
    <rPh sb="0" eb="3">
      <t>ショウカキ</t>
    </rPh>
    <rPh sb="3" eb="5">
      <t>ゲカ</t>
    </rPh>
    <phoneticPr fontId="8"/>
  </si>
  <si>
    <t>東病棟5階</t>
  </si>
  <si>
    <t>産婦人科</t>
    <rPh sb="0" eb="4">
      <t>サンフジンカ</t>
    </rPh>
    <phoneticPr fontId="8"/>
  </si>
  <si>
    <t>東病棟6階</t>
  </si>
  <si>
    <t>血液内科</t>
    <rPh sb="0" eb="4">
      <t>ケツエキナイカ</t>
    </rPh>
    <phoneticPr fontId="8"/>
  </si>
  <si>
    <t>東病棟7階</t>
  </si>
  <si>
    <t>東病棟8階</t>
  </si>
  <si>
    <t>消化器内科</t>
    <rPh sb="0" eb="5">
      <t>ショウカキナイカ</t>
    </rPh>
    <phoneticPr fontId="8"/>
  </si>
  <si>
    <t>東病棟9階</t>
  </si>
  <si>
    <t>腎臓内科</t>
    <rPh sb="0" eb="2">
      <t>ジンゾウ</t>
    </rPh>
    <rPh sb="2" eb="4">
      <t>ナイカ</t>
    </rPh>
    <phoneticPr fontId="8"/>
  </si>
  <si>
    <t>9</t>
  </si>
  <si>
    <t>東病棟10階</t>
  </si>
  <si>
    <t>皮膚科</t>
    <rPh sb="0" eb="3">
      <t>ヒフカ</t>
    </rPh>
    <phoneticPr fontId="8"/>
  </si>
  <si>
    <t>10</t>
  </si>
  <si>
    <t>西病棟2階</t>
  </si>
  <si>
    <t>11</t>
  </si>
  <si>
    <t>西病棟3階</t>
  </si>
  <si>
    <t>泌尿器科</t>
    <rPh sb="0" eb="4">
      <t>ヒツニョウキカ</t>
    </rPh>
    <phoneticPr fontId="8"/>
  </si>
  <si>
    <t>12</t>
  </si>
  <si>
    <t>西病棟5階</t>
  </si>
  <si>
    <t>13</t>
  </si>
  <si>
    <t>西病棟6階</t>
  </si>
  <si>
    <t>呼吸器外科</t>
    <rPh sb="0" eb="5">
      <t>コキュウキゲカ</t>
    </rPh>
    <phoneticPr fontId="8"/>
  </si>
  <si>
    <t>14</t>
  </si>
  <si>
    <t>西病棟7階</t>
  </si>
  <si>
    <t>15</t>
  </si>
  <si>
    <t>西病棟8階</t>
  </si>
  <si>
    <t>16</t>
  </si>
  <si>
    <t>西病棟9階</t>
  </si>
  <si>
    <t>眼科</t>
    <rPh sb="0" eb="2">
      <t>ガンカ</t>
    </rPh>
    <phoneticPr fontId="8"/>
  </si>
  <si>
    <t>17</t>
  </si>
  <si>
    <t>西病棟10階</t>
  </si>
  <si>
    <t>耳鼻咽喉科</t>
    <rPh sb="0" eb="5">
      <t>ジビインコウカ</t>
    </rPh>
    <phoneticPr fontId="8"/>
  </si>
  <si>
    <t>18</t>
  </si>
  <si>
    <t>集中治療室</t>
  </si>
  <si>
    <t>麻酔科</t>
    <rPh sb="0" eb="3">
      <t>マスイカ</t>
    </rPh>
    <phoneticPr fontId="8"/>
  </si>
  <si>
    <t>ICU管理料２</t>
    <rPh sb="3" eb="6">
      <t>カンリリョウ</t>
    </rPh>
    <phoneticPr fontId="8"/>
  </si>
  <si>
    <t>19</t>
  </si>
  <si>
    <t>新生児集中治療室</t>
  </si>
  <si>
    <t>MFICU管理料（新生児）</t>
    <rPh sb="5" eb="8">
      <t>カンリリョウ</t>
    </rPh>
    <rPh sb="9" eb="12">
      <t>シンセイジ</t>
    </rPh>
    <phoneticPr fontId="8"/>
  </si>
  <si>
    <t>20</t>
  </si>
  <si>
    <t>母体・胎児集中治療室</t>
  </si>
  <si>
    <t>MFICU管理料（母体・胎児）</t>
    <rPh sb="5" eb="8">
      <t>カンリリョウ</t>
    </rPh>
    <rPh sb="9" eb="11">
      <t>ボタイ</t>
    </rPh>
    <rPh sb="12" eb="14">
      <t>タイジ</t>
    </rPh>
    <phoneticPr fontId="8"/>
  </si>
  <si>
    <t>21</t>
  </si>
  <si>
    <t>新生児治療回復室</t>
  </si>
  <si>
    <t>GCU管理料</t>
    <rPh sb="3" eb="6">
      <t>カンリリョウ</t>
    </rPh>
    <phoneticPr fontId="8"/>
  </si>
  <si>
    <t>11701054</t>
  </si>
  <si>
    <t>金沢医療センター</t>
    <phoneticPr fontId="8"/>
  </si>
  <si>
    <t>南２病棟</t>
  </si>
  <si>
    <t>南４病棟</t>
  </si>
  <si>
    <t>南東６病棟</t>
  </si>
  <si>
    <t>ＣＣＵ</t>
  </si>
  <si>
    <t>中３病棟</t>
  </si>
  <si>
    <t>ＩＣＵ</t>
  </si>
  <si>
    <t>ＮＩＣＵ</t>
  </si>
  <si>
    <t>NICU管理料２</t>
    <rPh sb="4" eb="7">
      <t>カンリリョウ</t>
    </rPh>
    <phoneticPr fontId="8"/>
  </si>
  <si>
    <t>11701056</t>
  </si>
  <si>
    <t>金沢循環器病院</t>
    <phoneticPr fontId="8"/>
  </si>
  <si>
    <t>２階病棟</t>
  </si>
  <si>
    <t>心臓血管外科</t>
    <rPh sb="0" eb="4">
      <t>シンゾウケッカン</t>
    </rPh>
    <rPh sb="4" eb="6">
      <t>ゲカ</t>
    </rPh>
    <phoneticPr fontId="8"/>
  </si>
  <si>
    <t>11701057</t>
  </si>
  <si>
    <t>５階東病棟</t>
  </si>
  <si>
    <t>呼吸器内科</t>
    <rPh sb="0" eb="5">
      <t>コキュウキナイカ</t>
    </rPh>
    <phoneticPr fontId="8"/>
  </si>
  <si>
    <t>５階西病棟</t>
  </si>
  <si>
    <t>６階東病棟</t>
  </si>
  <si>
    <t>６階西病棟</t>
  </si>
  <si>
    <t>婦人科</t>
    <rPh sb="0" eb="3">
      <t>フジンカ</t>
    </rPh>
    <phoneticPr fontId="8"/>
  </si>
  <si>
    <t>７階東病棟</t>
  </si>
  <si>
    <t>消化器内科</t>
    <rPh sb="0" eb="3">
      <t>ショウカキ</t>
    </rPh>
    <rPh sb="3" eb="5">
      <t>ナイカ</t>
    </rPh>
    <phoneticPr fontId="8"/>
  </si>
  <si>
    <t>７階西病棟</t>
  </si>
  <si>
    <t>消化器外科</t>
    <rPh sb="0" eb="5">
      <t>ショウカキゲカ</t>
    </rPh>
    <phoneticPr fontId="8"/>
  </si>
  <si>
    <t>８階東病棟</t>
  </si>
  <si>
    <t>８階西病棟</t>
  </si>
  <si>
    <t>９階西病棟</t>
  </si>
  <si>
    <t>１０階東病棟(９階東含む)</t>
  </si>
  <si>
    <t>救急病棟</t>
  </si>
  <si>
    <t>救急科</t>
    <rPh sb="0" eb="3">
      <t>キュウキュウカ</t>
    </rPh>
    <phoneticPr fontId="8"/>
  </si>
  <si>
    <t>救急集中治療室</t>
  </si>
  <si>
    <t>救命救急１</t>
    <rPh sb="0" eb="4">
      <t>キュウメイキュウキュウ</t>
    </rPh>
    <phoneticPr fontId="8"/>
  </si>
  <si>
    <t>特定集中治療室</t>
  </si>
  <si>
    <t>ICU管理料１</t>
    <rPh sb="3" eb="6">
      <t>カンリリョウ</t>
    </rPh>
    <phoneticPr fontId="8"/>
  </si>
  <si>
    <t>ハイケアユニット</t>
  </si>
  <si>
    <t>産科病棟</t>
  </si>
  <si>
    <t>小児病棟</t>
  </si>
  <si>
    <t>金沢市立病院</t>
    <phoneticPr fontId="8"/>
  </si>
  <si>
    <t>5階東HCU病棟</t>
    <rPh sb="1" eb="3">
      <t>カイヒガシ</t>
    </rPh>
    <rPh sb="6" eb="8">
      <t>ビョウトウ</t>
    </rPh>
    <phoneticPr fontId="8"/>
  </si>
  <si>
    <t>R4.6.1～</t>
    <phoneticPr fontId="8"/>
  </si>
  <si>
    <t>11701117</t>
  </si>
  <si>
    <t>内灘町</t>
    <rPh sb="0" eb="3">
      <t>ウチナダマチ</t>
    </rPh>
    <phoneticPr fontId="8"/>
  </si>
  <si>
    <t>病院1号棟11階病棟</t>
  </si>
  <si>
    <t>病院1号棟10階東病棟</t>
  </si>
  <si>
    <t>病院1号棟10階西病棟</t>
  </si>
  <si>
    <t>病院1号棟9階東病棟</t>
  </si>
  <si>
    <t>病院1号棟9階西病棟</t>
  </si>
  <si>
    <t>病院1号棟8階東病棟</t>
  </si>
  <si>
    <t>病院1号棟8階西病棟</t>
  </si>
  <si>
    <t>病院1号棟7階東病棟</t>
  </si>
  <si>
    <t>病院1号棟7階西病棟</t>
  </si>
  <si>
    <t>病院1号棟6階東病棟</t>
  </si>
  <si>
    <t>病院1号棟6階西病棟</t>
  </si>
  <si>
    <t>糖尿病内科</t>
    <rPh sb="0" eb="3">
      <t>トウニョウビョウ</t>
    </rPh>
    <rPh sb="3" eb="5">
      <t>ナイカ</t>
    </rPh>
    <phoneticPr fontId="8"/>
  </si>
  <si>
    <t>病院1号棟5階東病棟</t>
  </si>
  <si>
    <t>病院1号棟5階西病棟</t>
  </si>
  <si>
    <t>病院1号棟4階東病棟</t>
  </si>
  <si>
    <t>病院1号棟　新生児集中治療センター</t>
  </si>
  <si>
    <t>NICU管理料１</t>
    <rPh sb="4" eb="7">
      <t>カンリリョウ</t>
    </rPh>
    <phoneticPr fontId="8"/>
  </si>
  <si>
    <t>病院1号棟　新生児治療回復室</t>
  </si>
  <si>
    <t>病院1号棟4階西病棟</t>
  </si>
  <si>
    <t>産科</t>
    <rPh sb="0" eb="2">
      <t>サンカ</t>
    </rPh>
    <phoneticPr fontId="8"/>
  </si>
  <si>
    <t>病院1号棟　集中治療センター</t>
  </si>
  <si>
    <t>病院1号棟　ハートセンター</t>
  </si>
  <si>
    <t>ICU管理料４</t>
    <rPh sb="3" eb="6">
      <t>カンリリョウ</t>
    </rPh>
    <phoneticPr fontId="8"/>
  </si>
  <si>
    <t>病院3号棟6階病棟</t>
  </si>
  <si>
    <t>病院3号棟4･5階病棟</t>
  </si>
  <si>
    <t>22</t>
  </si>
  <si>
    <t>病院3号棟7階病棟</t>
  </si>
  <si>
    <t>23</t>
  </si>
  <si>
    <t>病院3号棟8階病棟</t>
  </si>
  <si>
    <t>24</t>
  </si>
  <si>
    <t>病院1号棟4階　母体・胎児集中治療室</t>
  </si>
  <si>
    <t>2階東病棟</t>
  </si>
  <si>
    <t>3階東病棟</t>
  </si>
  <si>
    <t>3階西病棟</t>
  </si>
  <si>
    <t>3階北病棟</t>
  </si>
  <si>
    <t>4階東病棟</t>
  </si>
  <si>
    <t>4階西病棟</t>
  </si>
  <si>
    <t>4階北病棟</t>
  </si>
  <si>
    <t>5階西病棟</t>
  </si>
  <si>
    <t>11701099</t>
  </si>
  <si>
    <t>急性期一般病棟</t>
  </si>
  <si>
    <t>急性期一般４</t>
    <rPh sb="0" eb="3">
      <t>キュウセイキ</t>
    </rPh>
    <rPh sb="3" eb="5">
      <t>イッパン</t>
    </rPh>
    <phoneticPr fontId="8"/>
  </si>
  <si>
    <t>地域包括ケア病棟</t>
  </si>
  <si>
    <t>11701100</t>
  </si>
  <si>
    <t>松南病院</t>
    <phoneticPr fontId="8"/>
  </si>
  <si>
    <t>産婦人科</t>
  </si>
  <si>
    <t>地域一般2</t>
    <rPh sb="0" eb="2">
      <t>チイキ</t>
    </rPh>
    <rPh sb="2" eb="4">
      <t>イッパン</t>
    </rPh>
    <phoneticPr fontId="8"/>
  </si>
  <si>
    <t>第4病棟</t>
  </si>
  <si>
    <t>11701061</t>
  </si>
  <si>
    <t>B病棟</t>
  </si>
  <si>
    <t>急性期一般5</t>
    <rPh sb="0" eb="5">
      <t>キュウセイキイッパン</t>
    </rPh>
    <phoneticPr fontId="8"/>
  </si>
  <si>
    <t>11701030</t>
  </si>
  <si>
    <t>金沢宗広病院</t>
  </si>
  <si>
    <t>地域一般1</t>
    <rPh sb="0" eb="4">
      <t>チイキイッパン</t>
    </rPh>
    <phoneticPr fontId="8"/>
  </si>
  <si>
    <t>11701031</t>
  </si>
  <si>
    <t>金沢西病院</t>
    <phoneticPr fontId="8"/>
  </si>
  <si>
    <t>5F病棟</t>
  </si>
  <si>
    <t>11701034</t>
  </si>
  <si>
    <t>北陸病院</t>
    <phoneticPr fontId="8"/>
  </si>
  <si>
    <t>11701035</t>
  </si>
  <si>
    <t>5階東病棟</t>
  </si>
  <si>
    <t>健康管理センター</t>
  </si>
  <si>
    <t>11701038</t>
  </si>
  <si>
    <t>A3</t>
  </si>
  <si>
    <t>B3</t>
  </si>
  <si>
    <t>B4</t>
  </si>
  <si>
    <t>11701040</t>
  </si>
  <si>
    <t>済生会金沢病院</t>
    <phoneticPr fontId="8"/>
  </si>
  <si>
    <t>4A病棟</t>
  </si>
  <si>
    <t>4B病棟</t>
  </si>
  <si>
    <t>5B病棟</t>
  </si>
  <si>
    <t>11701042</t>
  </si>
  <si>
    <t>11701044</t>
  </si>
  <si>
    <t>浅ノ川総合病院</t>
    <phoneticPr fontId="8"/>
  </si>
  <si>
    <t>本館４階病棟</t>
  </si>
  <si>
    <t>本館5階病棟</t>
  </si>
  <si>
    <t>本館７階病棟</t>
  </si>
  <si>
    <t>東館６階病棟</t>
  </si>
  <si>
    <t>東館７階病棟</t>
  </si>
  <si>
    <t>11701045</t>
  </si>
  <si>
    <t>城北病院</t>
    <phoneticPr fontId="8"/>
  </si>
  <si>
    <t>西１病棟</t>
  </si>
  <si>
    <t>HCU管理料２</t>
    <rPh sb="3" eb="6">
      <t>カンリリョウ</t>
    </rPh>
    <phoneticPr fontId="8"/>
  </si>
  <si>
    <t>西２病棟</t>
  </si>
  <si>
    <t>急性期一般２</t>
    <rPh sb="0" eb="5">
      <t>キュウセイキイッパン</t>
    </rPh>
    <phoneticPr fontId="8"/>
  </si>
  <si>
    <t>西３病棟</t>
  </si>
  <si>
    <t>西５病棟</t>
  </si>
  <si>
    <t>緩和ケア2</t>
    <rPh sb="0" eb="2">
      <t>カンワ</t>
    </rPh>
    <phoneticPr fontId="8"/>
  </si>
  <si>
    <t>11701046</t>
  </si>
  <si>
    <t>JCHO金沢病院</t>
    <phoneticPr fontId="8"/>
  </si>
  <si>
    <t>西3病棟</t>
  </si>
  <si>
    <t>西4病棟</t>
  </si>
  <si>
    <t>西5病棟</t>
  </si>
  <si>
    <t>東4病棟</t>
  </si>
  <si>
    <t>11701050</t>
  </si>
  <si>
    <t>病棟1</t>
  </si>
  <si>
    <t>11701052</t>
  </si>
  <si>
    <t>地域包括ケア管理料2　18床</t>
    <rPh sb="0" eb="4">
      <t>チイキホウカツ</t>
    </rPh>
    <rPh sb="6" eb="9">
      <t>カンリリョウ</t>
    </rPh>
    <rPh sb="13" eb="14">
      <t>ユカ</t>
    </rPh>
    <phoneticPr fontId="8"/>
  </si>
  <si>
    <t>南３病棟</t>
  </si>
  <si>
    <t>南５病棟</t>
  </si>
  <si>
    <t>南７病棟</t>
  </si>
  <si>
    <t>東４病棟</t>
  </si>
  <si>
    <t>小児入院医療管理料4　17床</t>
    <rPh sb="0" eb="4">
      <t>ショウニニュウイン</t>
    </rPh>
    <rPh sb="4" eb="6">
      <t>イリョウ</t>
    </rPh>
    <rPh sb="6" eb="9">
      <t>カンリリョウ</t>
    </rPh>
    <rPh sb="13" eb="14">
      <t>ユカ</t>
    </rPh>
    <phoneticPr fontId="8"/>
  </si>
  <si>
    <t>東５病棟</t>
  </si>
  <si>
    <t>中４病棟</t>
  </si>
  <si>
    <t>中５病棟</t>
  </si>
  <si>
    <t>小児管理料３</t>
    <rPh sb="0" eb="5">
      <t>ショウニカンリリョウ</t>
    </rPh>
    <phoneticPr fontId="8"/>
  </si>
  <si>
    <t>11701055</t>
  </si>
  <si>
    <t>急性期一般６</t>
    <rPh sb="0" eb="3">
      <t>キュウセイキ</t>
    </rPh>
    <rPh sb="3" eb="5">
      <t>イッパン</t>
    </rPh>
    <phoneticPr fontId="8"/>
  </si>
  <si>
    <t>７階病棟</t>
  </si>
  <si>
    <t>地域包括ケア管理料2　8床</t>
    <rPh sb="0" eb="4">
      <t>チイキホウカツ</t>
    </rPh>
    <rPh sb="6" eb="9">
      <t>カンリリョウ</t>
    </rPh>
    <rPh sb="12" eb="13">
      <t>ユカ</t>
    </rPh>
    <phoneticPr fontId="8"/>
  </si>
  <si>
    <t>８階病棟</t>
  </si>
  <si>
    <t>心血管外科</t>
    <rPh sb="0" eb="3">
      <t>シンケッカン</t>
    </rPh>
    <rPh sb="3" eb="5">
      <t>ゲカ</t>
    </rPh>
    <phoneticPr fontId="8"/>
  </si>
  <si>
    <t>11701058</t>
  </si>
  <si>
    <t>恵寿金沢病院</t>
    <phoneticPr fontId="8"/>
  </si>
  <si>
    <t>2階病棟</t>
  </si>
  <si>
    <t>地域包括ケア管理料2　10床</t>
    <rPh sb="0" eb="4">
      <t>チイキホウカツ</t>
    </rPh>
    <rPh sb="6" eb="9">
      <t>カンリリョウ</t>
    </rPh>
    <rPh sb="13" eb="14">
      <t>ユカ</t>
    </rPh>
    <phoneticPr fontId="8"/>
  </si>
  <si>
    <t>11701063</t>
  </si>
  <si>
    <t>金沢有松病院</t>
    <phoneticPr fontId="8"/>
  </si>
  <si>
    <t>11701064</t>
  </si>
  <si>
    <t>11701065</t>
  </si>
  <si>
    <t>３階一般病棟</t>
  </si>
  <si>
    <t>地域包括ケア管理料2　9床</t>
    <rPh sb="0" eb="4">
      <t>チイキホウカツ</t>
    </rPh>
    <rPh sb="6" eb="9">
      <t>カンリリョウ</t>
    </rPh>
    <rPh sb="12" eb="13">
      <t>ユカ</t>
    </rPh>
    <phoneticPr fontId="8"/>
  </si>
  <si>
    <t>11701114</t>
  </si>
  <si>
    <t>津幡町</t>
    <rPh sb="0" eb="3">
      <t>ツバタマチ</t>
    </rPh>
    <phoneticPr fontId="8"/>
  </si>
  <si>
    <t>公立河北中央病院</t>
  </si>
  <si>
    <t>地域包括ケア管理料1　14床</t>
    <rPh sb="0" eb="4">
      <t>チイキホウカツ</t>
    </rPh>
    <rPh sb="6" eb="9">
      <t>カンリリョウ</t>
    </rPh>
    <rPh sb="13" eb="14">
      <t>ユカ</t>
    </rPh>
    <phoneticPr fontId="8"/>
  </si>
  <si>
    <t>回復期リハビリ病棟</t>
  </si>
  <si>
    <t>11701101</t>
  </si>
  <si>
    <t>地域包括ケア</t>
  </si>
  <si>
    <t>第3病棟</t>
  </si>
  <si>
    <t>第5病棟</t>
  </si>
  <si>
    <t>C病棟（回復期リハビリテーション病棟）</t>
  </si>
  <si>
    <t>回復期リハ２</t>
    <rPh sb="0" eb="3">
      <t>カイフクキ</t>
    </rPh>
    <phoneticPr fontId="8"/>
  </si>
  <si>
    <t>A病棟（地域包括ケア病棟）</t>
  </si>
  <si>
    <t>地域包括ケア1</t>
    <rPh sb="0" eb="4">
      <t>チイキホウカツ</t>
    </rPh>
    <phoneticPr fontId="8"/>
  </si>
  <si>
    <t>3F東病棟</t>
  </si>
  <si>
    <t>4F病棟</t>
  </si>
  <si>
    <t>11701032</t>
  </si>
  <si>
    <t>２病棟</t>
  </si>
  <si>
    <t>A2</t>
  </si>
  <si>
    <t>A4</t>
  </si>
  <si>
    <t>B2</t>
  </si>
  <si>
    <t>3A病棟</t>
  </si>
  <si>
    <t>3B病棟</t>
  </si>
  <si>
    <t>5A病棟</t>
  </si>
  <si>
    <t>本館４階包括病棟</t>
  </si>
  <si>
    <t>本館６階病棟</t>
  </si>
  <si>
    <t>東館５階病棟</t>
  </si>
  <si>
    <t>北２病棟</t>
  </si>
  <si>
    <t>東5病棟</t>
  </si>
  <si>
    <t>回復期リハビリテーション病棟</t>
  </si>
  <si>
    <t>回復期リハ３</t>
    <rPh sb="0" eb="3">
      <t>カイフクキ</t>
    </rPh>
    <phoneticPr fontId="8"/>
  </si>
  <si>
    <t>２階療養病棟</t>
  </si>
  <si>
    <t>11701066</t>
  </si>
  <si>
    <t>第6病棟</t>
  </si>
  <si>
    <t>11701107</t>
  </si>
  <si>
    <t>池田病院病棟</t>
  </si>
  <si>
    <t>3F西病棟</t>
  </si>
  <si>
    <t>３病棟</t>
  </si>
  <si>
    <t>５病棟</t>
  </si>
  <si>
    <t>11701033</t>
  </si>
  <si>
    <t>敬愛病院</t>
    <phoneticPr fontId="8"/>
  </si>
  <si>
    <t>東1.2F</t>
  </si>
  <si>
    <t>療養２</t>
    <rPh sb="0" eb="2">
      <t>リョウヨウ</t>
    </rPh>
    <phoneticPr fontId="8"/>
  </si>
  <si>
    <t>本館2.3F</t>
  </si>
  <si>
    <t>11701036</t>
  </si>
  <si>
    <t>松原病院</t>
    <phoneticPr fontId="8"/>
  </si>
  <si>
    <t>とびうめ４病棟（内科）</t>
  </si>
  <si>
    <t>とびうめ５病棟（内科）</t>
  </si>
  <si>
    <t>11701037</t>
  </si>
  <si>
    <t>国立病院機構医王病院</t>
    <phoneticPr fontId="8"/>
  </si>
  <si>
    <t>障害者7:1</t>
    <rPh sb="0" eb="3">
      <t>ショウガイシャ</t>
    </rPh>
    <phoneticPr fontId="8"/>
  </si>
  <si>
    <t>第３病棟</t>
  </si>
  <si>
    <t>第５病棟</t>
  </si>
  <si>
    <t>第６病棟</t>
  </si>
  <si>
    <t>第７病棟</t>
  </si>
  <si>
    <t>第８病棟</t>
  </si>
  <si>
    <t>11701039</t>
  </si>
  <si>
    <t>A棟</t>
  </si>
  <si>
    <t>B棟</t>
  </si>
  <si>
    <t>11701041</t>
  </si>
  <si>
    <t>大手町病院</t>
    <phoneticPr fontId="8"/>
  </si>
  <si>
    <t>6病棟（新3）</t>
  </si>
  <si>
    <t>6病棟（新4）</t>
  </si>
  <si>
    <t>4病棟</t>
  </si>
  <si>
    <t>5病棟</t>
  </si>
  <si>
    <t>11701043</t>
  </si>
  <si>
    <t>さくら棟</t>
  </si>
  <si>
    <t>コスモス棟</t>
  </si>
  <si>
    <t>西館３階病棟</t>
  </si>
  <si>
    <t>西館５階病棟</t>
  </si>
  <si>
    <t>東館４階病棟</t>
  </si>
  <si>
    <t>北３病棟</t>
  </si>
  <si>
    <t>西４病棟</t>
  </si>
  <si>
    <t>11701047</t>
  </si>
  <si>
    <t>林病院</t>
    <phoneticPr fontId="8"/>
  </si>
  <si>
    <t>11701049</t>
  </si>
  <si>
    <t>11701051</t>
  </si>
  <si>
    <t>石田病院</t>
    <phoneticPr fontId="8"/>
  </si>
  <si>
    <t>４階病棟</t>
  </si>
  <si>
    <t>６階病棟</t>
  </si>
  <si>
    <t>11701059</t>
  </si>
  <si>
    <t>11701060</t>
  </si>
  <si>
    <t>千木病院</t>
    <phoneticPr fontId="8"/>
  </si>
  <si>
    <t>２階西</t>
  </si>
  <si>
    <t>２階東</t>
  </si>
  <si>
    <t>３階西</t>
  </si>
  <si>
    <t>３階東</t>
  </si>
  <si>
    <t>４階西</t>
  </si>
  <si>
    <t>４階東</t>
  </si>
  <si>
    <t>５階西</t>
  </si>
  <si>
    <t>５階東</t>
  </si>
  <si>
    <t>11701062</t>
  </si>
  <si>
    <t>石野病院</t>
  </si>
  <si>
    <t>11701096</t>
  </si>
  <si>
    <t>かほく市</t>
    <rPh sb="3" eb="4">
      <t>シ</t>
    </rPh>
    <phoneticPr fontId="8"/>
  </si>
  <si>
    <t>中田内科病院</t>
  </si>
  <si>
    <t>11701097</t>
  </si>
  <si>
    <t>二ツ屋病院</t>
    <phoneticPr fontId="8"/>
  </si>
  <si>
    <t>東病棟２階（医療保険）</t>
  </si>
  <si>
    <t>南病棟（医療保険）</t>
  </si>
  <si>
    <t>西病棟（医療保険）</t>
  </si>
  <si>
    <t>11701115</t>
  </si>
  <si>
    <t>みずほ病院</t>
    <phoneticPr fontId="8"/>
  </si>
  <si>
    <t>11701116</t>
  </si>
  <si>
    <t>本館4.5F</t>
  </si>
  <si>
    <t>11701120</t>
  </si>
  <si>
    <t>七尾市</t>
    <rPh sb="0" eb="3">
      <t>ナナオシ</t>
    </rPh>
    <phoneticPr fontId="8"/>
  </si>
  <si>
    <t>HCU</t>
  </si>
  <si>
    <t>11701121</t>
  </si>
  <si>
    <t>救命病棟</t>
  </si>
  <si>
    <t>11701129</t>
  </si>
  <si>
    <t>羽咋市</t>
    <rPh sb="0" eb="3">
      <t>ハクイシ</t>
    </rPh>
    <phoneticPr fontId="8"/>
  </si>
  <si>
    <t>11701119</t>
  </si>
  <si>
    <t>円山病院</t>
    <phoneticPr fontId="8"/>
  </si>
  <si>
    <t>本館４階西</t>
  </si>
  <si>
    <t>本館４階南</t>
    <rPh sb="4" eb="5">
      <t>ミナミ</t>
    </rPh>
    <phoneticPr fontId="8"/>
  </si>
  <si>
    <t>急性期一般１</t>
    <rPh sb="0" eb="3">
      <t>キュウセイキ</t>
    </rPh>
    <rPh sb="3" eb="5">
      <t>イッパン</t>
    </rPh>
    <phoneticPr fontId="8"/>
  </si>
  <si>
    <t>本館５階西</t>
  </si>
  <si>
    <t>本館５階東</t>
  </si>
  <si>
    <t>本館６階西</t>
  </si>
  <si>
    <t>本館６階東</t>
  </si>
  <si>
    <t>３病棟２階</t>
  </si>
  <si>
    <t>５病棟３階</t>
  </si>
  <si>
    <t>４階西病棟</t>
  </si>
  <si>
    <t>小児入院医療管理料4　22床</t>
    <rPh sb="0" eb="4">
      <t>ショウニニュウイン</t>
    </rPh>
    <rPh sb="4" eb="6">
      <t>イリョウ</t>
    </rPh>
    <rPh sb="6" eb="9">
      <t>カンリリョウ</t>
    </rPh>
    <rPh sb="13" eb="14">
      <t>ユカ</t>
    </rPh>
    <phoneticPr fontId="8"/>
  </si>
  <si>
    <t>４階東病棟</t>
  </si>
  <si>
    <t>6階西病棟</t>
  </si>
  <si>
    <t>6階東病棟</t>
  </si>
  <si>
    <t>11701130</t>
  </si>
  <si>
    <t>志賀町</t>
    <rPh sb="0" eb="3">
      <t>シカマチ</t>
    </rPh>
    <phoneticPr fontId="8"/>
  </si>
  <si>
    <t>東病棟</t>
  </si>
  <si>
    <t>急性期一般６</t>
    <rPh sb="0" eb="5">
      <t>キュウセイキイッパン</t>
    </rPh>
    <phoneticPr fontId="8"/>
  </si>
  <si>
    <t>地域包括ケア管理料1　30床</t>
    <rPh sb="0" eb="4">
      <t>チイキホウカツ</t>
    </rPh>
    <rPh sb="6" eb="9">
      <t>カンリリョウ</t>
    </rPh>
    <rPh sb="13" eb="14">
      <t>ユカ</t>
    </rPh>
    <phoneticPr fontId="8"/>
  </si>
  <si>
    <t>11701133</t>
  </si>
  <si>
    <t>宝達志水町</t>
    <rPh sb="0" eb="5">
      <t>ホウダツシミズチョウ</t>
    </rPh>
    <phoneticPr fontId="8"/>
  </si>
  <si>
    <t>町立宝達志水病院</t>
  </si>
  <si>
    <t>地域包括ケア管理料1　20床</t>
    <rPh sb="0" eb="4">
      <t>チイキホウカツ</t>
    </rPh>
    <rPh sb="6" eb="9">
      <t>カンリリョウ</t>
    </rPh>
    <rPh sb="13" eb="14">
      <t>ユカ</t>
    </rPh>
    <phoneticPr fontId="8"/>
  </si>
  <si>
    <t>５病棟４階</t>
  </si>
  <si>
    <t>５病棟５階</t>
  </si>
  <si>
    <t>11701131</t>
  </si>
  <si>
    <t>３病棟３階</t>
  </si>
  <si>
    <t>11701118</t>
  </si>
  <si>
    <t>国立病院機構七尾病院</t>
    <phoneticPr fontId="8"/>
  </si>
  <si>
    <t>１階病棟</t>
  </si>
  <si>
    <t>３階病棟</t>
  </si>
  <si>
    <t>11701123</t>
  </si>
  <si>
    <t>１病棟</t>
  </si>
  <si>
    <t>11701137</t>
  </si>
  <si>
    <t>穴水町</t>
    <rPh sb="0" eb="3">
      <t>アナミズマチ</t>
    </rPh>
    <phoneticPr fontId="8"/>
  </si>
  <si>
    <t>11701134</t>
  </si>
  <si>
    <t>輪島市</t>
    <rPh sb="0" eb="2">
      <t>ワジマ</t>
    </rPh>
    <rPh sb="2" eb="3">
      <t>シ</t>
    </rPh>
    <phoneticPr fontId="8"/>
  </si>
  <si>
    <t>11701138</t>
  </si>
  <si>
    <t>能登町</t>
    <rPh sb="0" eb="3">
      <t>ノトチョウ</t>
    </rPh>
    <phoneticPr fontId="8"/>
  </si>
  <si>
    <t>５階病棟</t>
  </si>
  <si>
    <t>地域包括ケア管理料2　20床</t>
    <rPh sb="0" eb="4">
      <t>チイキホウカツ</t>
    </rPh>
    <rPh sb="6" eb="9">
      <t>カンリリョウ</t>
    </rPh>
    <rPh sb="13" eb="14">
      <t>ユカ</t>
    </rPh>
    <phoneticPr fontId="8"/>
  </si>
  <si>
    <t>11701136</t>
  </si>
  <si>
    <t>珠洲市</t>
    <rPh sb="0" eb="3">
      <t>スズシ</t>
    </rPh>
    <phoneticPr fontId="8"/>
  </si>
  <si>
    <t>３階南病棟</t>
  </si>
  <si>
    <t>２階東病棟</t>
  </si>
  <si>
    <t>２階南病棟</t>
  </si>
  <si>
    <t>11701139</t>
  </si>
  <si>
    <t>柳田温泉病院</t>
    <phoneticPr fontId="8"/>
  </si>
  <si>
    <t>全体</t>
    <rPh sb="0" eb="2">
      <t>ゼンタイ</t>
    </rPh>
    <phoneticPr fontId="8"/>
  </si>
  <si>
    <t>　　　　　　　病棟稼働率：</t>
    <rPh sb="8" eb="9">
      <t>トウ</t>
    </rPh>
    <phoneticPr fontId="10"/>
  </si>
  <si>
    <t>年間在棟患者延べ数</t>
    <rPh sb="0" eb="2">
      <t>ネンカン</t>
    </rPh>
    <rPh sb="2" eb="4">
      <t>ザイトウ</t>
    </rPh>
    <rPh sb="4" eb="6">
      <t>カンジャ</t>
    </rPh>
    <rPh sb="6" eb="7">
      <t>ノ</t>
    </rPh>
    <rPh sb="8" eb="9">
      <t>スウ</t>
    </rPh>
    <phoneticPr fontId="10"/>
  </si>
  <si>
    <t>　　</t>
  </si>
  <si>
    <t>許可病床数×365</t>
    <rPh sb="0" eb="2">
      <t>キョカ</t>
    </rPh>
    <rPh sb="2" eb="4">
      <t>ビョウショウ</t>
    </rPh>
    <rPh sb="4" eb="5">
      <t>スウ</t>
    </rPh>
    <phoneticPr fontId="10"/>
  </si>
  <si>
    <t>　　　　　　　平均在棟日数：</t>
    <rPh sb="10" eb="11">
      <t>トウ</t>
    </rPh>
    <phoneticPr fontId="10"/>
  </si>
  <si>
    <t>年間在棟患者延べ数</t>
    <rPh sb="0" eb="2">
      <t>ネンカン</t>
    </rPh>
    <rPh sb="2" eb="3">
      <t>ザイ</t>
    </rPh>
    <rPh sb="3" eb="4">
      <t>トウ</t>
    </rPh>
    <rPh sb="4" eb="6">
      <t>カンジャ</t>
    </rPh>
    <rPh sb="6" eb="7">
      <t>ノ</t>
    </rPh>
    <rPh sb="8" eb="9">
      <t>スウ</t>
    </rPh>
    <phoneticPr fontId="10"/>
  </si>
  <si>
    <t>（新規入棟患者数＋退棟患者数）÷２</t>
    <rPh sb="1" eb="3">
      <t>シンキ</t>
    </rPh>
    <rPh sb="3" eb="4">
      <t>ニュウ</t>
    </rPh>
    <rPh sb="4" eb="5">
      <t>トウ</t>
    </rPh>
    <rPh sb="5" eb="8">
      <t>カンジャスウ</t>
    </rPh>
    <rPh sb="9" eb="10">
      <t>タイ</t>
    </rPh>
    <rPh sb="10" eb="11">
      <t>ムネ</t>
    </rPh>
    <rPh sb="11" eb="14">
      <t>カンジャスウ</t>
    </rPh>
    <phoneticPr fontId="10"/>
  </si>
  <si>
    <t>報告様式1 病棟票(病院)[医療機関情報含む]</t>
  </si>
  <si>
    <t>検索条件</t>
  </si>
  <si>
    <t>表示: すべての病床機能報告様式1</t>
  </si>
  <si>
    <t>削除フラグ 次の文字列と一致する False</t>
  </si>
  <si>
    <t>病床・外来管理番号</t>
  </si>
  <si>
    <t>医療機関コード</t>
  </si>
  <si>
    <t>医療機関施設名【名簿】</t>
  </si>
  <si>
    <t>都道府県番号【名簿】</t>
  </si>
  <si>
    <t>都道府県名【名簿】</t>
  </si>
  <si>
    <t>構想区域コード【名簿】</t>
  </si>
  <si>
    <t>構想区域【名簿】</t>
  </si>
  <si>
    <t>市町村コード【名簿】</t>
  </si>
  <si>
    <t>市区町村名称【名簿】</t>
  </si>
  <si>
    <t>シート名</t>
  </si>
  <si>
    <t>貴院名</t>
  </si>
  <si>
    <t>病棟コード</t>
  </si>
  <si>
    <t>病棟名</t>
  </si>
  <si>
    <t>建物の建築時期</t>
  </si>
  <si>
    <t>建物の構造</t>
  </si>
  <si>
    <t>(1) 2022（令和４）年7月１日時点の機能</t>
  </si>
  <si>
    <t>(2) １．コロナ患者（疑似症患者を含む）対応を行っている</t>
  </si>
  <si>
    <t>(2) １を選択した場合、その病床数</t>
  </si>
  <si>
    <t>(2) ２．コロナ患者（疑似症患者を含む）対応のため休棟・休床している</t>
  </si>
  <si>
    <t>(2) ２を選択した場合、その病床数</t>
  </si>
  <si>
    <t>(2) ３．コロナ回復後の患者の受入を行っている</t>
  </si>
  <si>
    <t>(2) ４．それ以外（地域における役割分担の協議を踏まえた一般医療の提供など）</t>
  </si>
  <si>
    <t>(3) 2025年７月１日時点の機能</t>
  </si>
  <si>
    <t>(4) 2025年７月１日時点の移行予定先</t>
  </si>
  <si>
    <t>(5) 2025年７月１日迄の変更予定</t>
  </si>
  <si>
    <t>(5) 変更後の機能</t>
  </si>
  <si>
    <t>(5) 変更予定年月（年）</t>
  </si>
  <si>
    <t>(5) 変更予定年月（月）</t>
  </si>
  <si>
    <t>(6) ①一般病棟 許可病床数</t>
  </si>
  <si>
    <t>(6) ①一般病棟 最大使用病床数</t>
  </si>
  <si>
    <t>(6) ①一般病棟 最少使用病床数</t>
  </si>
  <si>
    <t>(6) ①一般病棟 2025年7月1日時点の予定病床数</t>
  </si>
  <si>
    <t>(7) 上記①のうち、医療法上の経過措置に該当する病床 許可病床数</t>
  </si>
  <si>
    <t>(8) ②療養病床 許可病床数</t>
  </si>
  <si>
    <t>(8) ②療養病床 最大使用病床数</t>
  </si>
  <si>
    <t>(8) ②療養病床 最少使用病床数</t>
  </si>
  <si>
    <t>(8) ②療養病床 2025年7月1日時点の予定病床数</t>
  </si>
  <si>
    <t>(9) 上記②のうち、医療療養病床 許可病床数</t>
  </si>
  <si>
    <t>(9) 上記②のうち、医療療養病床 最大使用病床数</t>
  </si>
  <si>
    <t>(9) 上記②のうち、医療療養病床 最少使用病床数</t>
  </si>
  <si>
    <t>(9) 上記②のうち、医療療養病床 2025年7月1日時点の予定病床数</t>
  </si>
  <si>
    <t>(10) 上記②のうち、介護療養病床 許可病床数</t>
  </si>
  <si>
    <t>(10) 上記②のうち、介護療養病床 最大使用病床数</t>
  </si>
  <si>
    <t>(10) 上記②のうち、介護療養病床 最少使用病床数</t>
  </si>
  <si>
    <t>(10) 上記②のうち、介護療養病床 2025年7月1日時点の予定病床数</t>
  </si>
  <si>
    <t>(11) ③医療法上のコロナ特例により増床した病床 許可病床数</t>
  </si>
  <si>
    <t>(11) ③医療法上のコロナ特例により増床した病床 最大使用病床数</t>
  </si>
  <si>
    <t>(11) ③医療法上のコロナ特例により増床した病床 最少使用病床数</t>
  </si>
  <si>
    <t>(12) 病床数限度越えの許可の有無確認</t>
  </si>
  <si>
    <t>「最大使用病床数」の合計が0である理由</t>
  </si>
  <si>
    <t>(13) 当該病棟において届出を行っている入院料等</t>
  </si>
  <si>
    <t>(13) 届出病床数</t>
  </si>
  <si>
    <t>(14) 当該病棟において病室単位で40、44、56～59の届出</t>
  </si>
  <si>
    <t>(14) 届出病床数</t>
  </si>
  <si>
    <t>(15) 当該病棟において病室単位で40、44、56～59の届出</t>
  </si>
  <si>
    <t>(15) 届出病床数</t>
  </si>
  <si>
    <t>(16) 介護療養病床において療養型介護療養施設サービス費等の届出病床数</t>
  </si>
  <si>
    <t>(17) 診療報酬上及び介護報酬上の入院料の届出なし</t>
  </si>
  <si>
    <t>(18) 変更年月日(月)</t>
  </si>
  <si>
    <t>(18) 変更年月日(日)</t>
  </si>
  <si>
    <t>(19) 当該病棟において届出を行っている入院料等</t>
  </si>
  <si>
    <t>(19) 届出病床数</t>
  </si>
  <si>
    <t>(20) 当該病棟において病室単位で40、44、56～59の届出</t>
  </si>
  <si>
    <t>(20) 届出病床数</t>
  </si>
  <si>
    <t>(21) 当該病棟において病室単位で40、44、56～59の届出</t>
  </si>
  <si>
    <t>(21) 届出病床数</t>
  </si>
  <si>
    <t>(22) 介護療養病床において療養型介護療養施設サービス費等の届出病床数</t>
  </si>
  <si>
    <t>(23) 診療報酬上及び介護報酬上の入院料の届出なし</t>
  </si>
  <si>
    <t>(24) 当該病棟において届出を行っている入院料等</t>
  </si>
  <si>
    <t>(24) 届出病床数</t>
  </si>
  <si>
    <t>(25) 当該病棟において病室単位で40、44、56～59の届出</t>
  </si>
  <si>
    <t>(25) 届出病床数</t>
  </si>
  <si>
    <t>(26) 当該病棟において病室単位で40、44、56～59の届出</t>
  </si>
  <si>
    <t>(26) 届出病床数</t>
  </si>
  <si>
    <t>(27) 介護療養病床において療養型介護療養施設サービス費等の届出病床数</t>
  </si>
  <si>
    <t>(28) 診療報酬上及び介護報酬上の入院料の届出なし</t>
  </si>
  <si>
    <t>(29) 当該病棟において届出を行っている入院料等</t>
  </si>
  <si>
    <t>(29) 届出病床数</t>
  </si>
  <si>
    <t>(30) 当該病棟において病室単位で40、44、56～59の届出</t>
  </si>
  <si>
    <t>(30) 届出病床数</t>
  </si>
  <si>
    <t>(31) 当該病棟において病室単位で40、44、56～59の届出</t>
  </si>
  <si>
    <t>(31) 届出病床数</t>
  </si>
  <si>
    <t>(32) 介護療養病床において療養型介護療養施設サービス費等の届出病床数</t>
  </si>
  <si>
    <t>(33) 診療報酬上及び介護報酬上の入院料の届出なし</t>
  </si>
  <si>
    <t>(34) 看護師 常勤</t>
  </si>
  <si>
    <t>(34) 看護師 非常勤</t>
  </si>
  <si>
    <t>(35) 准看護師 常勤</t>
  </si>
  <si>
    <t>(35) 准看護師 非常勤</t>
  </si>
  <si>
    <t>(36) 看護補助師 常勤</t>
  </si>
  <si>
    <t>(36) 看護補助師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</si>
  <si>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</si>
  <si>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</si>
  <si>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</si>
  <si>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</si>
  <si>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</si>
  <si>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</si>
  <si>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</si>
  <si>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</si>
  <si>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</si>
  <si>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</si>
  <si>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</si>
  <si>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</si>
  <si>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</si>
  <si>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</si>
  <si>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令和４年７月１日時点で当該病棟に入院患者がいない場合</t>
  </si>
  <si>
    <t>(45) 主とする診療科</t>
  </si>
  <si>
    <t>(45) 主とする診療科 上位１</t>
  </si>
  <si>
    <t>(45) 主とする診療科 上位２</t>
  </si>
  <si>
    <t>(45) 主とする診療科 上位３</t>
  </si>
  <si>
    <t>(46) ①新規入棟患者数</t>
  </si>
  <si>
    <t>(47) ①のうち、予定入院の患者・院内の他病棟からの転棟患者</t>
  </si>
  <si>
    <t>(48) ①のうち、予定外の救急医療入院以外の入院患者</t>
  </si>
  <si>
    <t>(49) ①のうち、予定外の救急医療入院の患者</t>
  </si>
  <si>
    <t>(50) ②在棟患者延べ数</t>
  </si>
  <si>
    <t>(51) ③退棟患者数延べ数</t>
  </si>
  <si>
    <t>(52) ①新規入棟患者数</t>
  </si>
  <si>
    <t>(53) 上記①のうち、院内の他病棟からの転棟</t>
  </si>
  <si>
    <t>(54) 上記①のうち、家庭からの入院</t>
  </si>
  <si>
    <t>(55) 上記①のうち、他の病院、診療所からの転院</t>
  </si>
  <si>
    <t>(56) 上記①のうち、介護施設・福祉施設からの入院</t>
  </si>
  <si>
    <t>(57) 上記①のうち、介護医療院からの入院</t>
  </si>
  <si>
    <t>(58) 上記①のうち、院内の出生</t>
  </si>
  <si>
    <t>(59) 上記①のうち、その他</t>
  </si>
  <si>
    <t>(60) ②退棟患者数</t>
  </si>
  <si>
    <t>(61) 上記②のうち、院内の他病棟へ転棟</t>
  </si>
  <si>
    <t>(62) 上記②のうち、家庭へ退院</t>
  </si>
  <si>
    <t>(63) 上記②のうち、他の病院、診療所へ転院</t>
  </si>
  <si>
    <t>(64) 上記②のうち、介護老人保健施設に入所</t>
  </si>
  <si>
    <t>(65) 上記②のうち、 介護老人福祉施設に入所</t>
  </si>
  <si>
    <t>(66) 上記②のうち、介護医療院に入所</t>
  </si>
  <si>
    <t>(67) 上記②のうち、社会福祉施設・有料老人ホーム等に入所</t>
  </si>
  <si>
    <t>(68) 上記②のうち、終了（死亡退院等）</t>
  </si>
  <si>
    <t>(69) 上記②のうち、その他</t>
  </si>
  <si>
    <t>(70) ①当該病棟から退院した患者数</t>
  </si>
  <si>
    <t>(71) 上記①のうち、退院後１か月以内に在宅医療を必要としない患者</t>
  </si>
  <si>
    <t>(72) 上記①のうち、退院後１か月以内に自院が在宅医療を提供する予定</t>
  </si>
  <si>
    <t>(73) 上記①のうち、退院後１か月以内に他施設が在宅医療を提供する予定</t>
  </si>
  <si>
    <t>(74) 上記①のうち、退院後１か月以内の在宅医療の実施予定が不明の患者</t>
  </si>
  <si>
    <t>(75)分娩件数（正常分娩、帝王切開を含む、死産を除く）</t>
  </si>
  <si>
    <t>(77) 当該病棟の入院患者が、産科及び15歳未満の小児の患者のみの場合等</t>
  </si>
  <si>
    <t>(78) 当該病棟の入院患者が、DPC対象病院において短期滞在手術等基本料２</t>
  </si>
  <si>
    <t>(79) 当該尺度による測定が算定の要件となっている入院基本料（注加算含む）</t>
  </si>
  <si>
    <t>(80) Ａ得点が１点以上の患者割合</t>
  </si>
  <si>
    <t>(81) Ａ得点が２点以上の患者割合</t>
  </si>
  <si>
    <t>(82) Ａ得点が２点以上かつＢ得点が３点以上の患者割合</t>
  </si>
  <si>
    <t>(83) Ａ得点が３点以上の患者割合</t>
  </si>
  <si>
    <t>(84) Ｃ得点が１点以上の患者割合</t>
  </si>
  <si>
    <t>(85) Ａ得点が２点以上かつＢ得点が３点以上またはＡ得点が３点以上またはＣ得点</t>
  </si>
  <si>
    <t>(86) 当該病棟の入院患者が、産科及び15歳未満の小児の患者のみの場合等</t>
  </si>
  <si>
    <t>(87) 当該病棟の入院患者が、DPC対象病院において短期滞在手術等基本料２</t>
  </si>
  <si>
    <t>(88) 当該尺度による測定が算定の要件となっている入院基本料（注加算含む）</t>
  </si>
  <si>
    <t>(89) Ａ得点が１点以上の患者割合</t>
  </si>
  <si>
    <t>(90) Ａ得点が２点以上の患者割合</t>
  </si>
  <si>
    <t>(91) Ａ得点が２点以上かつＢ得点が３点以上の患者割合</t>
  </si>
  <si>
    <t>(92) Ａ得点が３点以上の患者割合</t>
  </si>
  <si>
    <t>(93) Ｃ得点が１点以上の患者割合</t>
  </si>
  <si>
    <t>(94) Ａ得点が２点以上かつＢ得点が３点以上またはＡ得点が３点以上またはＣ得点</t>
  </si>
  <si>
    <t>(95) 当該病棟の入院患者が、産科及び15歳未満の小児の患者のみの場合等</t>
  </si>
  <si>
    <t>(96) 当該病棟の入院患者が、DPC対象病院において短期滞在手術等基本料２</t>
  </si>
  <si>
    <t>(97) 当該尺度による測定が算定の要件となっている入院基本料（注加算含む）</t>
  </si>
  <si>
    <t>(98) Ａ得点が１点以上の患者割合</t>
  </si>
  <si>
    <t>(99) Ａ得点が２点以上の患者割合</t>
  </si>
  <si>
    <t>(100) Ａ得点が２点以上かつＢ得点が３点以上の患者割合</t>
  </si>
  <si>
    <t>(101) Ａ得点が３点以上の患者割合</t>
  </si>
  <si>
    <t>(102) Ｃ得点が１点以上の患者割合</t>
  </si>
  <si>
    <t>(103) Ａ得点が２点以上かつＢ得点が３点以上またはＡ得点が３点以上またはＣ</t>
  </si>
  <si>
    <t>(104) 体制強化加算１又は２（回復期リハビリテーション病棟入院料）の届出の有</t>
  </si>
  <si>
    <t>(105) ①リハビリテーションを実施した患者の割合</t>
  </si>
  <si>
    <t>(106) ②平均リハ単位数（１患者１日当たり）</t>
  </si>
  <si>
    <t>(107) ③過去１年間の総退院患者数</t>
  </si>
  <si>
    <t>(108) ④上記③のうち、入院時の日常生活機能評価が10点以上又は機能的</t>
  </si>
  <si>
    <t>(109) ⑤上記④のうち、機能的自立度評価法（FIM）得点で55点以下</t>
  </si>
  <si>
    <t>(110-1) ⑥上記⑤のうち、入院時に比較して退院時（転院時を含む）</t>
  </si>
  <si>
    <t>(110-2) ⑦上記⑥のうち、FIM総得点で12点以上（回復期リハビリテ</t>
  </si>
  <si>
    <t>(111) ⑧前月までの６か月間に回復期リハビリテーション病棟を退棟した回復期1</t>
  </si>
  <si>
    <t>(111) ⑧前月までの６か月間に回復期リハビリテーション病棟を退棟した回復期2</t>
  </si>
  <si>
    <t>(111) ⑧前月までの６か月間に回復期リハビリテーション病棟を退棟した回復期3</t>
  </si>
  <si>
    <t>(111) ⑧前月までの６か月間に回復期リハビリテーション病棟を退棟した回復期4</t>
  </si>
  <si>
    <t>(112) ⑨上記⑧のうち、リハビリテーション実績指数の計算対象とした患者1</t>
  </si>
  <si>
    <t>(112) ⑨上記⑧のうち、リハビリテーション実績指数の計算対象とした患者2</t>
  </si>
  <si>
    <t>(112) ⑨上記⑧のうち、リハビリテーション実績指数の計算対象とした患者3</t>
  </si>
  <si>
    <t>(112) ⑨上記⑧のうち、リハビリテーション実績指数の計算対象とした患者4</t>
  </si>
  <si>
    <t>(113) ⑩リハビリテーション実績指数1</t>
  </si>
  <si>
    <t>(113) ⑩リハビリテーション実績指数2</t>
  </si>
  <si>
    <t>(113) ⑩リハビリテーション実績指数3</t>
  </si>
  <si>
    <t>(113) ⑩リハビリテーション実績指数4</t>
  </si>
  <si>
    <t>過去１年間の病棟再編・見直し</t>
  </si>
  <si>
    <t>報告可能な対象期間（開始年）</t>
  </si>
  <si>
    <t>報告可能な対象期間（開始月）</t>
  </si>
  <si>
    <t>報告可能な対象期間（終了年）</t>
  </si>
  <si>
    <t>報告可能な対象期間（終了月）</t>
  </si>
  <si>
    <t>その他特記事項</t>
  </si>
  <si>
    <t>1710312263</t>
  </si>
  <si>
    <t>医療法人社団松陽東病院</t>
  </si>
  <si>
    <t>石川県</t>
  </si>
  <si>
    <t>1701</t>
  </si>
  <si>
    <t>南加賀</t>
  </si>
  <si>
    <t>17203</t>
  </si>
  <si>
    <t>小松市</t>
  </si>
  <si>
    <t>190640001</t>
  </si>
  <si>
    <t>1991</t>
  </si>
  <si>
    <t/>
  </si>
  <si>
    <t>1710311562</t>
  </si>
  <si>
    <t>医療法人社団さくら会 森田病院</t>
  </si>
  <si>
    <t>190630001</t>
  </si>
  <si>
    <t>2002</t>
  </si>
  <si>
    <t>56</t>
  </si>
  <si>
    <t>45</t>
  </si>
  <si>
    <t>25</t>
  </si>
  <si>
    <t>1999</t>
  </si>
  <si>
    <t>1710311786</t>
  </si>
  <si>
    <t>医療法人社団 岡本会 岡本病院</t>
  </si>
  <si>
    <t>1984</t>
  </si>
  <si>
    <t>1710312230</t>
  </si>
  <si>
    <t>2013</t>
  </si>
  <si>
    <t>1710311364</t>
  </si>
  <si>
    <t>国民健康保険 小松市民病院</t>
  </si>
  <si>
    <t>190610001</t>
  </si>
  <si>
    <t>1989</t>
  </si>
  <si>
    <t>31</t>
  </si>
  <si>
    <t>190620002</t>
  </si>
  <si>
    <t>190620003</t>
  </si>
  <si>
    <t>29</t>
  </si>
  <si>
    <t>190620005</t>
  </si>
  <si>
    <t>190620006</t>
  </si>
  <si>
    <t>32</t>
  </si>
  <si>
    <t>190620007</t>
  </si>
  <si>
    <t>190620001</t>
  </si>
  <si>
    <t>2007</t>
  </si>
  <si>
    <t>1710311737</t>
  </si>
  <si>
    <t>1998</t>
  </si>
  <si>
    <t>1710311414</t>
  </si>
  <si>
    <t>1986</t>
  </si>
  <si>
    <t>1710310929</t>
  </si>
  <si>
    <t>特定医療法人社団 勝木会 やわたメディカルセンター</t>
  </si>
  <si>
    <t>2001</t>
  </si>
  <si>
    <t>46</t>
  </si>
  <si>
    <t>34</t>
  </si>
  <si>
    <t>190630002</t>
  </si>
  <si>
    <t>53</t>
  </si>
  <si>
    <t>190650001</t>
  </si>
  <si>
    <t>休棟中</t>
  </si>
  <si>
    <t>1710611425</t>
  </si>
  <si>
    <t>17206</t>
  </si>
  <si>
    <t>加賀市</t>
  </si>
  <si>
    <t>2016</t>
  </si>
  <si>
    <t>1718010067</t>
  </si>
  <si>
    <t>独立行政法人国立病院機構石川病院</t>
  </si>
  <si>
    <t>190640002</t>
  </si>
  <si>
    <t>190640003</t>
  </si>
  <si>
    <t>1710610534</t>
  </si>
  <si>
    <t>医療法人社団慈豊会 久藤総合病院</t>
  </si>
  <si>
    <t>1987</t>
  </si>
  <si>
    <t>190640004</t>
  </si>
  <si>
    <t>190650003</t>
  </si>
  <si>
    <t>休床のため</t>
  </si>
  <si>
    <t>1712310109</t>
  </si>
  <si>
    <t>17211</t>
  </si>
  <si>
    <t>能美市</t>
  </si>
  <si>
    <t>1975</t>
  </si>
  <si>
    <t>1712310265</t>
  </si>
  <si>
    <t>国民健康保険 能美市立病院</t>
  </si>
  <si>
    <t>1988</t>
  </si>
  <si>
    <t>28</t>
  </si>
  <si>
    <t>1712310190</t>
  </si>
  <si>
    <t>医療法人社団和楽仁 芳珠記念病院</t>
  </si>
  <si>
    <t>1983</t>
  </si>
  <si>
    <t>52</t>
  </si>
  <si>
    <t>48</t>
  </si>
  <si>
    <t>1710117340</t>
  </si>
  <si>
    <t>1702</t>
  </si>
  <si>
    <t>石川中央</t>
  </si>
  <si>
    <t>17201</t>
  </si>
  <si>
    <t>金沢市</t>
  </si>
  <si>
    <t>1710113877</t>
  </si>
  <si>
    <t>医療法人社団博友会 金沢西病院</t>
  </si>
  <si>
    <t>1710114420</t>
  </si>
  <si>
    <t>1710119767</t>
  </si>
  <si>
    <t>医療法人社団和宏会 敬愛病院</t>
  </si>
  <si>
    <t>2000</t>
  </si>
  <si>
    <t>1980</t>
  </si>
  <si>
    <t>休棟中のため</t>
  </si>
  <si>
    <t>1710111145</t>
  </si>
  <si>
    <t>国家公務員共済組合連合会 北陸病院</t>
  </si>
  <si>
    <t>190630003</t>
  </si>
  <si>
    <t>1710111186</t>
  </si>
  <si>
    <t>190620004</t>
  </si>
  <si>
    <t>190620048</t>
  </si>
  <si>
    <t>5階東ＨＣＵ病棟</t>
  </si>
  <si>
    <t>当院のハイケアユニット入院医療管理料の届出受理は令和４年６月Ⅰ日であり、「最大使用病床数」の計算対象期間である令和３年４月Ⅰ日～令和４年３月31日の間は、計算対象外であるため。</t>
  </si>
  <si>
    <t>1710112846</t>
  </si>
  <si>
    <t>社会医療法人財団松原愛育会 松原病院</t>
  </si>
  <si>
    <t>2003</t>
  </si>
  <si>
    <t>1718010042</t>
  </si>
  <si>
    <t>独立行政法人国立病院機構医王病院</t>
  </si>
  <si>
    <t>190640009</t>
  </si>
  <si>
    <t>2017</t>
  </si>
  <si>
    <t>2005</t>
  </si>
  <si>
    <t>190640005</t>
  </si>
  <si>
    <t>2008</t>
  </si>
  <si>
    <t>190640006</t>
  </si>
  <si>
    <t>190640007</t>
  </si>
  <si>
    <t>190640008</t>
  </si>
  <si>
    <t>1710112333</t>
  </si>
  <si>
    <t>2014</t>
  </si>
  <si>
    <t>1710114016</t>
  </si>
  <si>
    <t>1977</t>
  </si>
  <si>
    <t>1710117068</t>
  </si>
  <si>
    <t>1994</t>
  </si>
  <si>
    <t>61</t>
  </si>
  <si>
    <t>47</t>
  </si>
  <si>
    <t>1710114982</t>
  </si>
  <si>
    <t>医療法人社団和宏会大手町病院</t>
  </si>
  <si>
    <t>1710117167</t>
  </si>
  <si>
    <t>1981</t>
  </si>
  <si>
    <t>1710119585</t>
  </si>
  <si>
    <t>2006</t>
  </si>
  <si>
    <t>1710118231</t>
  </si>
  <si>
    <t>医療法人社団浅ノ川 浅ノ川総合病院</t>
  </si>
  <si>
    <t>本館５階病棟</t>
  </si>
  <si>
    <t>190620008</t>
  </si>
  <si>
    <t>190620009</t>
  </si>
  <si>
    <t>190620010</t>
  </si>
  <si>
    <t>190630004</t>
  </si>
  <si>
    <t>190630005</t>
  </si>
  <si>
    <t>36</t>
  </si>
  <si>
    <t>1710111327</t>
  </si>
  <si>
    <t>公益社団法人石川勤労者医療協会 城北病院</t>
  </si>
  <si>
    <t>2019</t>
  </si>
  <si>
    <t>190620011</t>
  </si>
  <si>
    <t>2004</t>
  </si>
  <si>
    <t>1710118041</t>
  </si>
  <si>
    <t>独立行政法人地域医療機能推進機構金沢病院</t>
  </si>
  <si>
    <t>1710120427</t>
  </si>
  <si>
    <t>医療法人社団白銀会 林病院</t>
  </si>
  <si>
    <t>1982</t>
  </si>
  <si>
    <t>1718010091</t>
  </si>
  <si>
    <t>国立大学法人金沢大学附属病院</t>
  </si>
  <si>
    <t>190610005</t>
  </si>
  <si>
    <t>190610006</t>
  </si>
  <si>
    <t>42</t>
  </si>
  <si>
    <t>190610007</t>
  </si>
  <si>
    <t>190610008</t>
  </si>
  <si>
    <t>190610009</t>
  </si>
  <si>
    <t>190610010</t>
  </si>
  <si>
    <t>190610011</t>
  </si>
  <si>
    <t>190610012</t>
  </si>
  <si>
    <t>190610013</t>
  </si>
  <si>
    <t>190610014</t>
  </si>
  <si>
    <t>190610015</t>
  </si>
  <si>
    <t>190610016</t>
  </si>
  <si>
    <t>190610017</t>
  </si>
  <si>
    <t>190610018</t>
  </si>
  <si>
    <t>190610019</t>
  </si>
  <si>
    <t>190610020</t>
  </si>
  <si>
    <t>190610021</t>
  </si>
  <si>
    <t>集中治療部</t>
  </si>
  <si>
    <t>190610002</t>
  </si>
  <si>
    <t>38</t>
  </si>
  <si>
    <t>190610003</t>
  </si>
  <si>
    <t>37</t>
  </si>
  <si>
    <t>190610004</t>
  </si>
  <si>
    <t>39</t>
  </si>
  <si>
    <t>1710117035</t>
  </si>
  <si>
    <t>1710121425</t>
  </si>
  <si>
    <t>1710122019</t>
  </si>
  <si>
    <t>医療法人社団　晃樹会　石田病院</t>
  </si>
  <si>
    <t>1993</t>
  </si>
  <si>
    <t>1710110600</t>
  </si>
  <si>
    <t>2015</t>
  </si>
  <si>
    <t>57</t>
  </si>
  <si>
    <t>1718010018</t>
  </si>
  <si>
    <t>独立行政法人国立病院機構金沢医療センター</t>
  </si>
  <si>
    <t>44</t>
  </si>
  <si>
    <t>43</t>
  </si>
  <si>
    <t>現在、この病床は、新型コロナ患者を受け入れている病棟にあるため、ＮＩＣＵとし利用するできなくなっている。そのため、使用病床数が0件となっている。</t>
  </si>
  <si>
    <t>1710116763</t>
  </si>
  <si>
    <t>1990</t>
  </si>
  <si>
    <t>1710116284</t>
  </si>
  <si>
    <t>医療法人社団浅ノ川 心臓血管センター金沢循環器病院</t>
  </si>
  <si>
    <t>1710113786</t>
  </si>
  <si>
    <t>33</t>
  </si>
  <si>
    <t>新型コロナウイルス感染症対応のためR2.4.17～　患者受入停止</t>
  </si>
  <si>
    <t>Ｒ３．６．１～　９階東（４６床）、１０階東（４４床）の２棟で運用　→　９東・１０東の２棟を１棟として運用</t>
  </si>
  <si>
    <t>Ｒ３．６．１４～　新型コロナウイルス感染症対応のため患者受入停止</t>
  </si>
  <si>
    <t>27</t>
  </si>
  <si>
    <t>1710121169</t>
  </si>
  <si>
    <t>社会医療法人財団董仙会 恵寿金沢病院</t>
  </si>
  <si>
    <t>1947</t>
  </si>
  <si>
    <t>1710115708</t>
  </si>
  <si>
    <t>1968</t>
  </si>
  <si>
    <t>1710118249</t>
  </si>
  <si>
    <t>医療法人社団浅ノ川千木病院</t>
  </si>
  <si>
    <t>1711311686</t>
  </si>
  <si>
    <t>17212</t>
  </si>
  <si>
    <t>野々市市</t>
  </si>
  <si>
    <t>2021</t>
  </si>
  <si>
    <t>令和3年6月1日に石川県金沢市から石川県野々市市へ病院移転しました。市外への移転であったため、医療機関としては廃止・新設の扱いとなり、医療機関コードが0115476から1311686に変更になりました。</t>
  </si>
  <si>
    <t>令和3年6月1日に石川県金沢市から石川県野々市市へ病院移転し、令和3年5月31日時点で療養病棟を廃止、地域包括ケア病棟を新設しました。なお、市外への移転であったため、医療機関としては廃止・新設の扱いとなり、医療機関コードが0115476から1311686に変更になりました。</t>
  </si>
  <si>
    <t>1710116201</t>
  </si>
  <si>
    <t>190640038</t>
  </si>
  <si>
    <t>1953</t>
  </si>
  <si>
    <t>1710119536</t>
  </si>
  <si>
    <t>医療法人社団 中央会 金沢有松病院</t>
  </si>
  <si>
    <t>1710116995</t>
  </si>
  <si>
    <t>1710115591</t>
  </si>
  <si>
    <t>1710117910</t>
  </si>
  <si>
    <t>1712110145</t>
  </si>
  <si>
    <t>17209</t>
  </si>
  <si>
    <t>かほく市</t>
  </si>
  <si>
    <t>【02.許可病床数　1.病床数　病床種類　(10)上記（8）のうち、介護療養病床《自動計算により算出》】
　最大使用病床数19床のうち８床、最小使用病床数12床のうち２床を医療療養病床として使用
　※介護療養病床８床（男性部屋・女性部屋各１室）を医療療養病床に転用の旨、東海北陸厚生局に届け出済</t>
  </si>
  <si>
    <t>1712110012</t>
  </si>
  <si>
    <t>医療法人社団芙蓉会 二ツ屋病院</t>
  </si>
  <si>
    <t>平成4年4月1日から医療療養病床156床から138床に変更した。</t>
  </si>
  <si>
    <t>1712210127</t>
  </si>
  <si>
    <t>17210</t>
  </si>
  <si>
    <t>白山市</t>
  </si>
  <si>
    <t>1712210614</t>
  </si>
  <si>
    <t>1712210119</t>
  </si>
  <si>
    <t>恵愛会松南病院</t>
  </si>
  <si>
    <t>1712210556</t>
  </si>
  <si>
    <t>1711311405</t>
  </si>
  <si>
    <t>医療法人社団浅ノ川 金沢脳神経外科病院</t>
  </si>
  <si>
    <t>1711310597</t>
  </si>
  <si>
    <t>1711410165</t>
  </si>
  <si>
    <t>17361</t>
  </si>
  <si>
    <t>津幡町</t>
  </si>
  <si>
    <t>1711411353</t>
  </si>
  <si>
    <t>医療法人社団 瑞穂会 みずほ病院</t>
  </si>
  <si>
    <t>2011</t>
  </si>
  <si>
    <t>1711410694</t>
  </si>
  <si>
    <t>17365</t>
  </si>
  <si>
    <t>内灘町</t>
  </si>
  <si>
    <t>2018</t>
  </si>
  <si>
    <t>1711410363</t>
  </si>
  <si>
    <t>26</t>
  </si>
  <si>
    <t>30</t>
  </si>
  <si>
    <t>35</t>
  </si>
  <si>
    <t>令和３年５月までは特定機能病院入院基本料を届出し、６月からハイケアユニット入院医療管理料を届出したため、必要度の欄は４月５月分のみ報告しました。</t>
  </si>
  <si>
    <t>40</t>
  </si>
  <si>
    <t>人間ドック病床として利用しており、８床は休床、２床は稼働しているが、受信希望者がいなかった。</t>
  </si>
  <si>
    <t>190610026</t>
  </si>
  <si>
    <t>1718010083</t>
  </si>
  <si>
    <t>独立行政法人国立病院機構七尾病院</t>
  </si>
  <si>
    <t>1703</t>
  </si>
  <si>
    <t>能登中部</t>
  </si>
  <si>
    <t>17202</t>
  </si>
  <si>
    <t>七尾市</t>
  </si>
  <si>
    <t>1710210756</t>
  </si>
  <si>
    <t>医療法人社団生生会 円山病院</t>
  </si>
  <si>
    <t>1992</t>
  </si>
  <si>
    <t>1710210319</t>
  </si>
  <si>
    <t>本館4階南</t>
  </si>
  <si>
    <t>1710211242</t>
  </si>
  <si>
    <t>1710210939</t>
  </si>
  <si>
    <t>1974</t>
  </si>
  <si>
    <t>1710710292</t>
  </si>
  <si>
    <t>17207</t>
  </si>
  <si>
    <t>羽咋市</t>
  </si>
  <si>
    <t>1711510485</t>
  </si>
  <si>
    <t>17384</t>
  </si>
  <si>
    <t>志賀町</t>
  </si>
  <si>
    <t>1711510535</t>
  </si>
  <si>
    <t>1711510568</t>
  </si>
  <si>
    <t>17386</t>
  </si>
  <si>
    <t>宝達志水町</t>
  </si>
  <si>
    <t>1710410513</t>
  </si>
  <si>
    <t>1704</t>
  </si>
  <si>
    <t>能登北部</t>
  </si>
  <si>
    <t>17204</t>
  </si>
  <si>
    <t>輪島市</t>
  </si>
  <si>
    <t>2023</t>
  </si>
  <si>
    <t>1710510361</t>
  </si>
  <si>
    <t>17205</t>
  </si>
  <si>
    <t>珠洲市</t>
  </si>
  <si>
    <t>1997</t>
  </si>
  <si>
    <t>1711710176</t>
  </si>
  <si>
    <t>17461</t>
  </si>
  <si>
    <t>穴水町</t>
  </si>
  <si>
    <t>1711710606</t>
  </si>
  <si>
    <t>17463</t>
  </si>
  <si>
    <t>能登町</t>
  </si>
  <si>
    <t>1711710390</t>
  </si>
  <si>
    <t>医療法人社団持木会 柳田温泉病院</t>
  </si>
  <si>
    <t>190644001</t>
  </si>
  <si>
    <t>合計</t>
  </si>
  <si>
    <t>計数</t>
  </si>
  <si>
    <t>保険医療機関番号(医科)【名簿】</t>
  </si>
  <si>
    <t>保険医療機関番号(歯科)【名簿】</t>
  </si>
  <si>
    <t>医療機関種別【名簿】</t>
  </si>
  <si>
    <t>郵便番号1</t>
  </si>
  <si>
    <t>郵便番号2</t>
  </si>
  <si>
    <t>医療機関住所</t>
  </si>
  <si>
    <t>氏名</t>
  </si>
  <si>
    <t>氏名(ふりがな)</t>
  </si>
  <si>
    <t>部署名</t>
  </si>
  <si>
    <t>電話番号1</t>
  </si>
  <si>
    <t>電話番号2</t>
  </si>
  <si>
    <t>電話番号3</t>
  </si>
  <si>
    <t>FAX番号1</t>
  </si>
  <si>
    <t>FAX番号2</t>
  </si>
  <si>
    <t>FAX番号3</t>
  </si>
  <si>
    <t>e-mail(@前)</t>
  </si>
  <si>
    <t>e-mail(@後)</t>
  </si>
  <si>
    <t>(1) 設置主体</t>
  </si>
  <si>
    <t>(36) 看護師　常勤</t>
  </si>
  <si>
    <t>(36) 看護師　非常勤</t>
  </si>
  <si>
    <t>(37) 准看護師　常勤</t>
  </si>
  <si>
    <t>(37) 准看護師　非常勤</t>
  </si>
  <si>
    <t>(38) 看護補助者　常勤</t>
  </si>
  <si>
    <t>(38) 看護補助者　非常勤</t>
  </si>
  <si>
    <t>(39) 助産師　常勤</t>
  </si>
  <si>
    <t>(39) 助産師　非常勤</t>
  </si>
  <si>
    <t>(40) 理学療法士　常勤</t>
  </si>
  <si>
    <t>(40) 理学療法士　非常勤</t>
  </si>
  <si>
    <t>(41) 作業療法士　常勤</t>
  </si>
  <si>
    <t>(41) 作業療法士　非常勤</t>
  </si>
  <si>
    <t>(42) 言語聴覚士　常勤</t>
  </si>
  <si>
    <t>(42) 言語聴覚士　非常勤</t>
  </si>
  <si>
    <t>(43) 薬剤師　常勤</t>
  </si>
  <si>
    <t>(43) 薬剤師　非常勤</t>
  </si>
  <si>
    <t>(44) 臨床工学技士　常勤</t>
  </si>
  <si>
    <t>(44) 臨床工学技士　非常勤</t>
  </si>
  <si>
    <t>(45) 管理栄養士　常勤</t>
  </si>
  <si>
    <t>(45) 管理栄養士　非常勤</t>
  </si>
  <si>
    <t>923</t>
  </si>
  <si>
    <t>事務長</t>
  </si>
  <si>
    <t>0761</t>
  </si>
  <si>
    <t>1555</t>
  </si>
  <si>
    <t>gmail.com</t>
  </si>
  <si>
    <t>0861</t>
  </si>
  <si>
    <t>医事課</t>
  </si>
  <si>
    <t>0964</t>
  </si>
  <si>
    <t>922</t>
  </si>
  <si>
    <t>73</t>
  </si>
  <si>
    <t>1121</t>
  </si>
  <si>
    <t>管理部</t>
  </si>
  <si>
    <t>929</t>
  </si>
  <si>
    <t>55</t>
  </si>
  <si>
    <t>51</t>
  </si>
  <si>
    <t>920</t>
  </si>
  <si>
    <t>076</t>
  </si>
  <si>
    <t>221</t>
  </si>
  <si>
    <t>237</t>
  </si>
  <si>
    <t>238</t>
  </si>
  <si>
    <t>事務</t>
  </si>
  <si>
    <t>info</t>
  </si>
  <si>
    <t>921</t>
  </si>
  <si>
    <t>2600</t>
  </si>
  <si>
    <t>事務局</t>
  </si>
  <si>
    <t>258</t>
  </si>
  <si>
    <t>263</t>
  </si>
  <si>
    <t>yahoo.co.jp</t>
  </si>
  <si>
    <t>266</t>
  </si>
  <si>
    <t>291</t>
  </si>
  <si>
    <t>3311</t>
  </si>
  <si>
    <t>252</t>
  </si>
  <si>
    <t>6111</t>
  </si>
  <si>
    <t>2200</t>
  </si>
  <si>
    <t>0853</t>
  </si>
  <si>
    <t>265</t>
  </si>
  <si>
    <t>234</t>
  </si>
  <si>
    <t>受付</t>
  </si>
  <si>
    <t>outlook.jp</t>
  </si>
  <si>
    <t>262</t>
  </si>
  <si>
    <t>253</t>
  </si>
  <si>
    <t>0910</t>
  </si>
  <si>
    <t>223</t>
  </si>
  <si>
    <t>8847</t>
  </si>
  <si>
    <t>256</t>
  </si>
  <si>
    <t>0111</t>
  </si>
  <si>
    <t>0848</t>
  </si>
  <si>
    <t>1167</t>
  </si>
  <si>
    <t>924</t>
  </si>
  <si>
    <t>総務課</t>
  </si>
  <si>
    <t>275</t>
  </si>
  <si>
    <t>274</t>
  </si>
  <si>
    <t>8841</t>
  </si>
  <si>
    <t>246</t>
  </si>
  <si>
    <t>248</t>
  </si>
  <si>
    <t>事務課</t>
  </si>
  <si>
    <t>255</t>
  </si>
  <si>
    <t>3511</t>
  </si>
  <si>
    <t>926</t>
  </si>
  <si>
    <t>0767</t>
  </si>
  <si>
    <t>0811</t>
  </si>
  <si>
    <t>54</t>
  </si>
  <si>
    <t>事務室</t>
  </si>
  <si>
    <t>1122</t>
  </si>
  <si>
    <t>928</t>
  </si>
  <si>
    <t>0768</t>
  </si>
  <si>
    <t>11704001</t>
  </si>
  <si>
    <t>1710122324</t>
  </si>
  <si>
    <t>金沢古府記念病院</t>
  </si>
  <si>
    <t>21701011</t>
  </si>
  <si>
    <t>1710312131</t>
  </si>
  <si>
    <t>有床診療所</t>
  </si>
  <si>
    <t>0002</t>
  </si>
  <si>
    <t>小松市小島町ル５０－１</t>
  </si>
  <si>
    <t>中野　太郎</t>
  </si>
  <si>
    <t>なかの　たろう</t>
  </si>
  <si>
    <t>総務</t>
  </si>
  <si>
    <t>2030</t>
  </si>
  <si>
    <t>nakano</t>
  </si>
  <si>
    <t>towako.com</t>
  </si>
  <si>
    <t>21701012</t>
  </si>
  <si>
    <t>1710312404</t>
  </si>
  <si>
    <t>0953</t>
  </si>
  <si>
    <t>小松市旭町９５</t>
  </si>
  <si>
    <t>湯淺　美穂</t>
  </si>
  <si>
    <t>ゆあさ　みほ</t>
  </si>
  <si>
    <t>1388</t>
  </si>
  <si>
    <t>1175</t>
  </si>
  <si>
    <t>yuasa</t>
  </si>
  <si>
    <t>yuasaiin.com</t>
  </si>
  <si>
    <t>21701013</t>
  </si>
  <si>
    <t>1710311976</t>
  </si>
  <si>
    <t>0867</t>
  </si>
  <si>
    <t>小松市幸町３丁目６７番</t>
  </si>
  <si>
    <t>輪島　良平</t>
  </si>
  <si>
    <t>2288</t>
  </si>
  <si>
    <t>2285</t>
  </si>
  <si>
    <t>wajima</t>
  </si>
  <si>
    <t>tvk.ne.jp</t>
  </si>
  <si>
    <t>21701014</t>
  </si>
  <si>
    <t>1710311679</t>
  </si>
  <si>
    <t>小松市沖町ソ１０８</t>
  </si>
  <si>
    <t>西村美紅</t>
  </si>
  <si>
    <t>にしむらみく</t>
  </si>
  <si>
    <t>2205</t>
  </si>
  <si>
    <t>arion.ocn.ne.jp</t>
  </si>
  <si>
    <t>21701016</t>
  </si>
  <si>
    <t>1710311307</t>
  </si>
  <si>
    <t>0801</t>
  </si>
  <si>
    <t>小松市園町ニ２９－１</t>
  </si>
  <si>
    <t>上道　淳子</t>
  </si>
  <si>
    <t>うえみち　じゅんこ</t>
  </si>
  <si>
    <t>看護部</t>
  </si>
  <si>
    <t>0888</t>
  </si>
  <si>
    <t>0889</t>
  </si>
  <si>
    <t>21701017</t>
  </si>
  <si>
    <t>1710311059</t>
  </si>
  <si>
    <t>加茂整形外科医院</t>
  </si>
  <si>
    <t>0028</t>
  </si>
  <si>
    <t>石川県小松市梯町ロ３８－１</t>
  </si>
  <si>
    <t>加茂　智子</t>
  </si>
  <si>
    <t>5565</t>
  </si>
  <si>
    <t>8357</t>
  </si>
  <si>
    <t>21701018</t>
  </si>
  <si>
    <t>1710312149</t>
  </si>
  <si>
    <t>小松市今江町に４１番地</t>
  </si>
  <si>
    <t>谷口茂子</t>
  </si>
  <si>
    <t>たにぐちしげこ</t>
  </si>
  <si>
    <t>0232</t>
  </si>
  <si>
    <t>2373</t>
  </si>
  <si>
    <t>tempo.ocn.ne.jp</t>
  </si>
  <si>
    <t>21701023</t>
  </si>
  <si>
    <t>1710610781</t>
  </si>
  <si>
    <t>医療法人社団 加賀白山会 板谷医院</t>
  </si>
  <si>
    <t>0242</t>
  </si>
  <si>
    <t>加賀市山代温泉３５－１１－１</t>
  </si>
  <si>
    <t>西　里恵</t>
  </si>
  <si>
    <t>にし　りえ</t>
  </si>
  <si>
    <t>77</t>
  </si>
  <si>
    <t>2300</t>
  </si>
  <si>
    <t>2367</t>
  </si>
  <si>
    <t>kagahaku.jp</t>
  </si>
  <si>
    <t>21701024</t>
  </si>
  <si>
    <t>1710611391</t>
  </si>
  <si>
    <t>0436</t>
  </si>
  <si>
    <t>加賀市松が丘１－７－３１</t>
  </si>
  <si>
    <t>中川　大介</t>
  </si>
  <si>
    <t>なかがわ　だいすけ</t>
  </si>
  <si>
    <t>2227</t>
  </si>
  <si>
    <t>4226</t>
  </si>
  <si>
    <t>eiyou</t>
  </si>
  <si>
    <t>chic.ocn.ne.jp</t>
  </si>
  <si>
    <t>21701028</t>
  </si>
  <si>
    <t>1712310273</t>
  </si>
  <si>
    <t>医療法人社団上田眼科医院</t>
  </si>
  <si>
    <t>能美市寺井町レ１０４－４</t>
  </si>
  <si>
    <t>中村　絵美</t>
  </si>
  <si>
    <t>なかむら　えみ</t>
  </si>
  <si>
    <t>0012</t>
  </si>
  <si>
    <t>4365</t>
  </si>
  <si>
    <t>21701029</t>
  </si>
  <si>
    <t>1711210631</t>
  </si>
  <si>
    <t>17324</t>
  </si>
  <si>
    <t>川北町</t>
  </si>
  <si>
    <t>1267</t>
  </si>
  <si>
    <t>能美郡川北町壱ツ屋１９９</t>
  </si>
  <si>
    <t>21701067</t>
  </si>
  <si>
    <t>1710116722</t>
  </si>
  <si>
    <t>8163</t>
  </si>
  <si>
    <t>石川県金沢市横川５－１９１</t>
  </si>
  <si>
    <t>21701068</t>
  </si>
  <si>
    <t>1710117647</t>
  </si>
  <si>
    <t>金沢市もりの里１丁目２１２番地</t>
  </si>
  <si>
    <t>入口　衣美</t>
  </si>
  <si>
    <t>いりぐち　えみ</t>
  </si>
  <si>
    <t>5880</t>
  </si>
  <si>
    <t>21701069</t>
  </si>
  <si>
    <t>1710119627</t>
  </si>
  <si>
    <t>8065</t>
  </si>
  <si>
    <t>金沢市上荒屋１丁目３０８番地</t>
  </si>
  <si>
    <t>金丸</t>
  </si>
  <si>
    <t>かねまる</t>
  </si>
  <si>
    <t>240</t>
  </si>
  <si>
    <t>0300</t>
  </si>
  <si>
    <t>21701070</t>
  </si>
  <si>
    <t>1710118470</t>
  </si>
  <si>
    <t>0355</t>
  </si>
  <si>
    <t>金沢市稚日野町北２９５番地１</t>
  </si>
  <si>
    <t>流　麻美</t>
  </si>
  <si>
    <t>ながれ　あさみ</t>
  </si>
  <si>
    <t>8155</t>
  </si>
  <si>
    <t>204</t>
  </si>
  <si>
    <t>7762</t>
  </si>
  <si>
    <t>yoshizawa-l-c.com</t>
  </si>
  <si>
    <t>21701071</t>
  </si>
  <si>
    <t>17X0000236</t>
  </si>
  <si>
    <t>1710120666</t>
  </si>
  <si>
    <t>医療法人社団壱愛会 愛レディスクリニック</t>
  </si>
  <si>
    <t>0363</t>
  </si>
  <si>
    <t>金沢市古府町南３８６番地２</t>
  </si>
  <si>
    <t>市谷　ひなた</t>
  </si>
  <si>
    <t>いちたに　ひなた</t>
  </si>
  <si>
    <t>249</t>
  </si>
  <si>
    <t>1117</t>
  </si>
  <si>
    <t>1177</t>
  </si>
  <si>
    <t>21701072</t>
  </si>
  <si>
    <t>1710119684</t>
  </si>
  <si>
    <t>8013</t>
  </si>
  <si>
    <t>金沢市新神田４丁目７番２５号</t>
  </si>
  <si>
    <t>奈良　勇</t>
  </si>
  <si>
    <t>なら　いさむ</t>
  </si>
  <si>
    <t>2277</t>
  </si>
  <si>
    <t>3881</t>
  </si>
  <si>
    <t>ukita1</t>
  </si>
  <si>
    <t>kma.jp</t>
  </si>
  <si>
    <t>21701073</t>
  </si>
  <si>
    <t>1710121433</t>
  </si>
  <si>
    <t>8045</t>
  </si>
  <si>
    <t>金沢市大桑２－３０７</t>
  </si>
  <si>
    <t>高峰　照枝</t>
  </si>
  <si>
    <t>たかみね　てるえ</t>
  </si>
  <si>
    <t>7681</t>
  </si>
  <si>
    <t>7084</t>
  </si>
  <si>
    <t>lifeline.lg.com</t>
  </si>
  <si>
    <t>21701074</t>
  </si>
  <si>
    <t>1710121870</t>
  </si>
  <si>
    <t>0809</t>
  </si>
  <si>
    <t>金沢市三池栄町66番地</t>
  </si>
  <si>
    <t>森川　千恵</t>
  </si>
  <si>
    <t>もりかわ　ちえ</t>
  </si>
  <si>
    <t>254</t>
  </si>
  <si>
    <t>5103</t>
  </si>
  <si>
    <t>5333</t>
  </si>
  <si>
    <t>ange-lc.jp</t>
  </si>
  <si>
    <t>21701075</t>
  </si>
  <si>
    <t>1710113950</t>
  </si>
  <si>
    <t>愛育産婦人科医院</t>
  </si>
  <si>
    <t>0804</t>
  </si>
  <si>
    <t>石川県金沢市鳴和１丁目１３番６号</t>
  </si>
  <si>
    <t>21701076</t>
  </si>
  <si>
    <t>1710115443</t>
  </si>
  <si>
    <t>8012</t>
  </si>
  <si>
    <t>金沢市本江町８－１８</t>
  </si>
  <si>
    <t>山崎　正治</t>
  </si>
  <si>
    <t>やまざき　まさじ</t>
  </si>
  <si>
    <t>2777</t>
  </si>
  <si>
    <t>2778</t>
  </si>
  <si>
    <t>lilac.ocn.ne.jp</t>
  </si>
  <si>
    <t>21701077</t>
  </si>
  <si>
    <t>1710122399</t>
  </si>
  <si>
    <t>尾張町たかたクリニック</t>
  </si>
  <si>
    <t>金沢市下新町６番３６号</t>
  </si>
  <si>
    <t>髙田　宗尚</t>
  </si>
  <si>
    <t>たかた　むねひさ</t>
  </si>
  <si>
    <t>1958</t>
  </si>
  <si>
    <t>2772</t>
  </si>
  <si>
    <t>21701078</t>
  </si>
  <si>
    <t>1710119890</t>
  </si>
  <si>
    <t>0036</t>
  </si>
  <si>
    <t>金沢市元菊町２０番１号</t>
  </si>
  <si>
    <t>嶋岡　陽子</t>
  </si>
  <si>
    <t>しまおか　ようこ</t>
  </si>
  <si>
    <t>2700</t>
  </si>
  <si>
    <t>3313</t>
  </si>
  <si>
    <t>jintikai.com</t>
  </si>
  <si>
    <t>21701079</t>
  </si>
  <si>
    <t>1710117506</t>
  </si>
  <si>
    <t>8066</t>
  </si>
  <si>
    <t>金沢市矢木１－９６</t>
  </si>
  <si>
    <t>森下　裕</t>
  </si>
  <si>
    <t>もりした　ゆたか</t>
  </si>
  <si>
    <t>院長</t>
  </si>
  <si>
    <t>0102</t>
  </si>
  <si>
    <t>0103</t>
  </si>
  <si>
    <t>21701080</t>
  </si>
  <si>
    <t>1710117472</t>
  </si>
  <si>
    <t>3124</t>
  </si>
  <si>
    <t>金沢市荒屋１－８７</t>
  </si>
  <si>
    <t>丘村　泰子</t>
  </si>
  <si>
    <t>おかむら　やすこ</t>
  </si>
  <si>
    <t>6116</t>
  </si>
  <si>
    <t>6211</t>
  </si>
  <si>
    <t>21701081</t>
  </si>
  <si>
    <t>1710120898</t>
  </si>
  <si>
    <t>8217</t>
  </si>
  <si>
    <t>金沢市近岡町３４５番１</t>
  </si>
  <si>
    <t>上野　照代</t>
  </si>
  <si>
    <t>うえの　てるよ</t>
  </si>
  <si>
    <t>1135</t>
  </si>
  <si>
    <t>1186</t>
  </si>
  <si>
    <t>21701082</t>
  </si>
  <si>
    <t>1710116714</t>
  </si>
  <si>
    <t>三秋整形外科医院</t>
  </si>
  <si>
    <t>0015</t>
  </si>
  <si>
    <t>金沢市諸江町上丁３２０</t>
  </si>
  <si>
    <t>三秋　ゆかり</t>
  </si>
  <si>
    <t>みあき　ゆかり</t>
  </si>
  <si>
    <t>2155</t>
  </si>
  <si>
    <t>21701087</t>
  </si>
  <si>
    <t>1710119437</t>
  </si>
  <si>
    <t>金沢駅前ぐっすりクリニック</t>
  </si>
  <si>
    <t>金沢市本町２丁目１２番１６号</t>
  </si>
  <si>
    <t>鈴木香奈</t>
  </si>
  <si>
    <t>すずきかな</t>
  </si>
  <si>
    <t>医師</t>
  </si>
  <si>
    <t>7225</t>
  </si>
  <si>
    <t>7227</t>
  </si>
  <si>
    <t>miracle.ocn.ne.jp</t>
  </si>
  <si>
    <t>21701088</t>
  </si>
  <si>
    <t>1710121128</t>
  </si>
  <si>
    <t>0016</t>
  </si>
  <si>
    <t>石川県金沢市諸江町中丁３２７番１</t>
  </si>
  <si>
    <t>國重　輝子</t>
  </si>
  <si>
    <t>くにしげ　てるこ</t>
  </si>
  <si>
    <t>経理</t>
  </si>
  <si>
    <t>3300</t>
  </si>
  <si>
    <t>3310</t>
  </si>
  <si>
    <t>kunishige</t>
  </si>
  <si>
    <t>Towako.com</t>
  </si>
  <si>
    <t>21701089</t>
  </si>
  <si>
    <t>1710119635</t>
  </si>
  <si>
    <t>0935</t>
  </si>
  <si>
    <t>金沢市石引１丁目１７番５号</t>
  </si>
  <si>
    <t>柳田　隆</t>
  </si>
  <si>
    <t>やなぎだ　たかし</t>
  </si>
  <si>
    <t>3003</t>
  </si>
  <si>
    <t>7017</t>
  </si>
  <si>
    <t>21701090</t>
  </si>
  <si>
    <t>1710118033</t>
  </si>
  <si>
    <t>0226</t>
  </si>
  <si>
    <t>金沢市粟崎町１丁目４２番地２</t>
  </si>
  <si>
    <t>土橋　優美子</t>
  </si>
  <si>
    <t>つちはし　ゆみこ</t>
  </si>
  <si>
    <t>8199</t>
  </si>
  <si>
    <t>8660</t>
  </si>
  <si>
    <t>21701091</t>
  </si>
  <si>
    <t>1710119395</t>
  </si>
  <si>
    <t>医療法人社団ママBBクリニック</t>
  </si>
  <si>
    <t>0203</t>
  </si>
  <si>
    <t>金沢市木越町ト５番地１</t>
  </si>
  <si>
    <t>松山　毅</t>
  </si>
  <si>
    <t>まつやま　つよし</t>
  </si>
  <si>
    <t>1732</t>
  </si>
  <si>
    <t>f5.dion.ne.jp</t>
  </si>
  <si>
    <t>21701092</t>
  </si>
  <si>
    <t>1710116508</t>
  </si>
  <si>
    <t>0342</t>
  </si>
  <si>
    <t>金沢市畝田西３丁目２０３</t>
  </si>
  <si>
    <t>瀧澤　泰信</t>
  </si>
  <si>
    <t>たきざわ　やすのぶ</t>
  </si>
  <si>
    <t>267</t>
  </si>
  <si>
    <t>6700</t>
  </si>
  <si>
    <t>7001</t>
  </si>
  <si>
    <t>msagara</t>
  </si>
  <si>
    <t>triton.ocn.ne.jp</t>
  </si>
  <si>
    <t>21701093</t>
  </si>
  <si>
    <t>1710120757</t>
  </si>
  <si>
    <t>医療法人社団 くらち眼科医院</t>
  </si>
  <si>
    <t>0806</t>
  </si>
  <si>
    <t>金沢市神宮寺１丁目１２番５号</t>
  </si>
  <si>
    <t>21701094</t>
  </si>
  <si>
    <t>1710118637</t>
  </si>
  <si>
    <t>医療法人財団 玉川会 金沢クリニック</t>
  </si>
  <si>
    <t>金沢市京町２４－３３金沢療院２階</t>
  </si>
  <si>
    <t>三宅　真矢</t>
  </si>
  <si>
    <t>3377</t>
  </si>
  <si>
    <t>21701103</t>
  </si>
  <si>
    <t>1712210275</t>
  </si>
  <si>
    <t>0802</t>
  </si>
  <si>
    <t>白山市専福寺町１５８－３</t>
  </si>
  <si>
    <t>中田信由</t>
  </si>
  <si>
    <t>なかだのぶよし</t>
  </si>
  <si>
    <t>5000</t>
  </si>
  <si>
    <t>4567</t>
  </si>
  <si>
    <t>shimozakiseikei</t>
  </si>
  <si>
    <t>21701104</t>
  </si>
  <si>
    <t>1712210945</t>
  </si>
  <si>
    <t>0877</t>
  </si>
  <si>
    <t>石川県白山市中町３２番地</t>
  </si>
  <si>
    <t>嶋　裕一</t>
  </si>
  <si>
    <t>しま　ゆういち</t>
  </si>
  <si>
    <t>0107</t>
  </si>
  <si>
    <t>dr-shima</t>
  </si>
  <si>
    <t>gray.plala.or.jp</t>
  </si>
  <si>
    <t>21701105</t>
  </si>
  <si>
    <t>1712210283</t>
  </si>
  <si>
    <t>0865</t>
  </si>
  <si>
    <t>白山市倉光５丁目１０３番地</t>
  </si>
  <si>
    <t>松田 幸江</t>
  </si>
  <si>
    <t>まつだ ゆきえ</t>
  </si>
  <si>
    <t>医療秘書課</t>
  </si>
  <si>
    <t>2767</t>
  </si>
  <si>
    <t>asagaoclinic-hi</t>
  </si>
  <si>
    <t>oregano.ocn.ne.jp</t>
  </si>
  <si>
    <t>21701108</t>
  </si>
  <si>
    <t>1711311173</t>
  </si>
  <si>
    <t>金沢南クリニック</t>
  </si>
  <si>
    <t>野々市市蓮花寺町１番地１</t>
  </si>
  <si>
    <t>細木　夏子</t>
  </si>
  <si>
    <t>ほそき　なつこ</t>
  </si>
  <si>
    <t>227</t>
  </si>
  <si>
    <t>5122</t>
  </si>
  <si>
    <t>21701109</t>
  </si>
  <si>
    <t>1711311116</t>
  </si>
  <si>
    <t>ののいち産婦人科クリニック</t>
  </si>
  <si>
    <t>8815</t>
  </si>
  <si>
    <t>野々市市本町２－１８－２２</t>
  </si>
  <si>
    <t>炭谷みどり</t>
  </si>
  <si>
    <t>すみたにみどり</t>
  </si>
  <si>
    <t>5315</t>
  </si>
  <si>
    <t>8779</t>
  </si>
  <si>
    <t>21701110</t>
  </si>
  <si>
    <t>1711310720</t>
  </si>
  <si>
    <t>野々市市字郷町２６０番地</t>
  </si>
  <si>
    <t>米田　旨希子</t>
  </si>
  <si>
    <t>よねだ　しきこ</t>
  </si>
  <si>
    <t>294</t>
  </si>
  <si>
    <t>3336</t>
  </si>
  <si>
    <t>4052</t>
  </si>
  <si>
    <t>21701111</t>
  </si>
  <si>
    <t>1711311520</t>
  </si>
  <si>
    <t>舩木医院</t>
  </si>
  <si>
    <t>8845</t>
  </si>
  <si>
    <t>野々市市太平寺４丁目７１</t>
  </si>
  <si>
    <t>辻川</t>
  </si>
  <si>
    <t>6686</t>
  </si>
  <si>
    <t>21701112</t>
  </si>
  <si>
    <t>1711310936</t>
  </si>
  <si>
    <t>野々市市太平寺３丁目１６０</t>
  </si>
  <si>
    <t>若林　謙二</t>
  </si>
  <si>
    <t>わかばやし　けんじ</t>
  </si>
  <si>
    <t>理事長</t>
  </si>
  <si>
    <t>0707</t>
  </si>
  <si>
    <t>0711</t>
  </si>
  <si>
    <t>waka</t>
  </si>
  <si>
    <t>waka.or.jp</t>
  </si>
  <si>
    <t>21701113</t>
  </si>
  <si>
    <t>1711311389</t>
  </si>
  <si>
    <t>野々市市太平寺４丁目４５</t>
  </si>
  <si>
    <t>森内　ユミ子</t>
  </si>
  <si>
    <t>もりうち　ゆみこ</t>
  </si>
  <si>
    <t>2151</t>
  </si>
  <si>
    <t>2137</t>
  </si>
  <si>
    <t>21701124</t>
  </si>
  <si>
    <t>1710210954</t>
  </si>
  <si>
    <t>医療法人社団真貴会 国下整形外科医院</t>
  </si>
  <si>
    <t>七尾市大和町チ部１５番地３</t>
  </si>
  <si>
    <t>窪田　朋代</t>
  </si>
  <si>
    <t>くぼた　ともよ</t>
  </si>
  <si>
    <t>0131</t>
  </si>
  <si>
    <t>0137</t>
  </si>
  <si>
    <t>kunishitaseikei</t>
  </si>
  <si>
    <t>21701125</t>
  </si>
  <si>
    <t>1710210863</t>
  </si>
  <si>
    <t>山田産婦人科医院</t>
  </si>
  <si>
    <t>石川県七尾市御祓町ホ部６－１６</t>
  </si>
  <si>
    <t>原田　かおり</t>
  </si>
  <si>
    <t>はらだ　かおり</t>
  </si>
  <si>
    <t>3035</t>
  </si>
  <si>
    <t>7510</t>
  </si>
  <si>
    <t>yamadamaternity</t>
  </si>
  <si>
    <t>21701126</t>
  </si>
  <si>
    <t>1710211044</t>
  </si>
  <si>
    <t>医療法人社団森クリニック</t>
  </si>
  <si>
    <t>0821</t>
  </si>
  <si>
    <t>石川県七尾市セ３２－３</t>
  </si>
  <si>
    <t>森　賢子</t>
  </si>
  <si>
    <t>8688</t>
  </si>
  <si>
    <t>21701127</t>
  </si>
  <si>
    <t>1710211374</t>
  </si>
  <si>
    <t>辻口医院</t>
  </si>
  <si>
    <t>2241</t>
  </si>
  <si>
    <t>七尾市中島町浜田１部２７</t>
  </si>
  <si>
    <t>21701128</t>
  </si>
  <si>
    <t>1710210889</t>
  </si>
  <si>
    <t>七尾市国分町ラ－２－１</t>
  </si>
  <si>
    <t>桑原崇</t>
  </si>
  <si>
    <t>くわはら　たかし</t>
  </si>
  <si>
    <t>4103</t>
  </si>
  <si>
    <t>6959</t>
  </si>
  <si>
    <t>21701135</t>
  </si>
  <si>
    <t>1710410398</t>
  </si>
  <si>
    <t>医療法人社団 桶本眼科</t>
  </si>
  <si>
    <t>0064</t>
  </si>
  <si>
    <t>輪島市釜屋谷町１－２－２</t>
  </si>
  <si>
    <t>桶本　曜子</t>
  </si>
  <si>
    <t>おけもと　ようこ</t>
  </si>
  <si>
    <t>事務部　事務長</t>
  </si>
  <si>
    <t>4056</t>
  </si>
  <si>
    <t>4074</t>
  </si>
  <si>
    <t>lily.ocn.ne.jp</t>
  </si>
  <si>
    <t>21701140</t>
  </si>
  <si>
    <t>17X0000235</t>
  </si>
  <si>
    <t>1710611417</t>
  </si>
  <si>
    <t>山中温泉ぬくもり診療所</t>
  </si>
  <si>
    <t>0117</t>
  </si>
  <si>
    <t>加賀市山中温泉上野町ル１５－１</t>
  </si>
  <si>
    <t>畦地　和司</t>
  </si>
  <si>
    <t>あぜち　かずし</t>
  </si>
  <si>
    <t>78</t>
  </si>
  <si>
    <t>0301</t>
  </si>
  <si>
    <t>5234</t>
  </si>
  <si>
    <t>jadecom.jp</t>
  </si>
  <si>
    <t>21702001</t>
  </si>
  <si>
    <t>1710312362</t>
  </si>
  <si>
    <t>恵愛みらいクリニック</t>
  </si>
  <si>
    <t>小松市光町１－１</t>
  </si>
  <si>
    <t>森田　真史</t>
  </si>
  <si>
    <t>もりた　まさひと</t>
  </si>
  <si>
    <t>2847</t>
  </si>
  <si>
    <t>guest</t>
  </si>
  <si>
    <t>keiai-kmt.or.jp</t>
  </si>
  <si>
    <t>21703058</t>
  </si>
  <si>
    <t>1710122217</t>
  </si>
  <si>
    <t>0068</t>
  </si>
  <si>
    <t>金沢市戸板4‐35</t>
  </si>
  <si>
    <t>河村美代子</t>
  </si>
  <si>
    <t>かわむらみよこ</t>
  </si>
  <si>
    <t>0153</t>
  </si>
  <si>
    <t>0154</t>
  </si>
  <si>
    <t>toita-lc.com</t>
  </si>
  <si>
    <t>21703059</t>
  </si>
  <si>
    <t>1710312412</t>
  </si>
  <si>
    <t>0832</t>
  </si>
  <si>
    <t>小松市若杉町95番</t>
  </si>
  <si>
    <t>田島政範</t>
  </si>
  <si>
    <t>たじままさのり</t>
  </si>
  <si>
    <t>6362</t>
  </si>
  <si>
    <t>tajima</t>
  </si>
  <si>
    <t>arakihospital.com</t>
  </si>
  <si>
    <t>21703060</t>
  </si>
  <si>
    <t>1712211026</t>
  </si>
  <si>
    <t>いこまともみレディースクリニック産科分院</t>
  </si>
  <si>
    <t>0039</t>
  </si>
  <si>
    <t>白山市北安田西2-164</t>
  </si>
  <si>
    <t>木谷　有香</t>
  </si>
  <si>
    <t>きだに　ゆか</t>
  </si>
  <si>
    <t>287</t>
  </si>
  <si>
    <t>5761</t>
  </si>
  <si>
    <t>5762</t>
  </si>
  <si>
    <t>ikomatomomi-clinic.jp</t>
  </si>
  <si>
    <t>公立河北中央病院</t>
    <rPh sb="0" eb="2">
      <t>コウリツ</t>
    </rPh>
    <phoneticPr fontId="10"/>
  </si>
  <si>
    <t>3.</t>
  </si>
  <si>
    <t>9.</t>
  </si>
  <si>
    <t>(4)</t>
  </si>
  <si>
    <t>(76)</t>
  </si>
  <si>
    <t>(79)</t>
  </si>
  <si>
    <t>(80)</t>
  </si>
  <si>
    <t>(77)</t>
  </si>
  <si>
    <t>①</t>
  </si>
  <si>
    <t xml:space="preserve">① </t>
  </si>
  <si>
    <t>②</t>
  </si>
  <si>
    <t>③</t>
  </si>
  <si>
    <t>３．医療機能等</t>
  </si>
  <si>
    <t>９．入院患者数の状況</t>
  </si>
  <si>
    <t>① 新規入院患者数 (76)</t>
  </si>
  <si>
    <t>② 在院患者延べ数 (79)</t>
  </si>
  <si>
    <t>③ 退院患者数延べ数 (80)</t>
  </si>
  <si>
    <t xml:space="preserve">①2021（令和3）年７月１日時点の機能 (4) </t>
  </si>
  <si>
    <t>うち、急変による入院患者 (77)</t>
  </si>
  <si>
    <t>最大使用病床</t>
    <rPh sb="0" eb="2">
      <t>サイダイ</t>
    </rPh>
    <rPh sb="2" eb="6">
      <t>シヨウビョウショウ</t>
    </rPh>
    <phoneticPr fontId="8"/>
  </si>
  <si>
    <t>最小使用病床</t>
    <rPh sb="0" eb="2">
      <t>サイショウ</t>
    </rPh>
    <rPh sb="2" eb="4">
      <t>シヨウ</t>
    </rPh>
    <rPh sb="4" eb="6">
      <t>ビョウショウ</t>
    </rPh>
    <phoneticPr fontId="8"/>
  </si>
  <si>
    <t>任意</t>
  </si>
  <si>
    <t>Q1_4_byouinmei</t>
  </si>
  <si>
    <t>Q1_4_8</t>
  </si>
  <si>
    <t>Q1_4_78</t>
  </si>
  <si>
    <t>Q1_4_81</t>
  </si>
  <si>
    <t>Q1_4_82</t>
  </si>
  <si>
    <t>Q1_4_79</t>
  </si>
  <si>
    <t>南加賀</t>
    <rPh sb="0" eb="1">
      <t>ミナミ</t>
    </rPh>
    <rPh sb="1" eb="3">
      <t>カガ</t>
    </rPh>
    <phoneticPr fontId="8"/>
  </si>
  <si>
    <t>くらち眼科</t>
    <rPh sb="3" eb="5">
      <t>ガンカ</t>
    </rPh>
    <phoneticPr fontId="8"/>
  </si>
  <si>
    <t>尾張町たかたクリニック</t>
    <rPh sb="0" eb="3">
      <t>オワリチョウ</t>
    </rPh>
    <phoneticPr fontId="8"/>
  </si>
  <si>
    <t>紙媒体で提出（ローデータ反映なし）</t>
    <rPh sb="0" eb="3">
      <t>カミバイタイ</t>
    </rPh>
    <rPh sb="4" eb="6">
      <t>テイシュツ</t>
    </rPh>
    <rPh sb="12" eb="14">
      <t>ハンエイ</t>
    </rPh>
    <phoneticPr fontId="8"/>
  </si>
  <si>
    <t>○</t>
    <phoneticPr fontId="8"/>
  </si>
  <si>
    <t>病床稼働率</t>
    <rPh sb="0" eb="2">
      <t>ビョウショウ</t>
    </rPh>
    <rPh sb="2" eb="5">
      <t>カドウリツ</t>
    </rPh>
    <phoneticPr fontId="8"/>
  </si>
  <si>
    <t>本館３階病棟（急性期病棟）</t>
  </si>
  <si>
    <t>新館３階病棟（回復期リハビリテーション）</t>
  </si>
  <si>
    <t>新館４階病棟（医療療養病棟）</t>
  </si>
  <si>
    <t>630床のうち、2床が感染病床</t>
    <rPh sb="3" eb="4">
      <t>ユカ</t>
    </rPh>
    <rPh sb="9" eb="10">
      <t>ユカ</t>
    </rPh>
    <rPh sb="11" eb="13">
      <t>カンセン</t>
    </rPh>
    <rPh sb="13" eb="15">
      <t>ビョウショウ</t>
    </rPh>
    <phoneticPr fontId="10"/>
  </si>
  <si>
    <t>金沢古府記念病院</t>
    <rPh sb="0" eb="4">
      <t>カナザワコブ</t>
    </rPh>
    <rPh sb="4" eb="6">
      <t>キネン</t>
    </rPh>
    <rPh sb="6" eb="8">
      <t>ビョウイン</t>
    </rPh>
    <phoneticPr fontId="8"/>
  </si>
  <si>
    <t>本館3階病棟（急性期病棟）</t>
    <rPh sb="0" eb="2">
      <t>ホンカン</t>
    </rPh>
    <rPh sb="3" eb="4">
      <t>カイ</t>
    </rPh>
    <rPh sb="4" eb="6">
      <t>ビョウトウ</t>
    </rPh>
    <rPh sb="7" eb="10">
      <t>キュウセイキ</t>
    </rPh>
    <rPh sb="10" eb="12">
      <t>ビョウトウ</t>
    </rPh>
    <phoneticPr fontId="8"/>
  </si>
  <si>
    <t>地域一般1</t>
    <rPh sb="0" eb="2">
      <t>チイキ</t>
    </rPh>
    <rPh sb="2" eb="4">
      <t>イッパン</t>
    </rPh>
    <phoneticPr fontId="8"/>
  </si>
  <si>
    <t>地域包括ケア管理料2　21床</t>
    <rPh sb="0" eb="4">
      <t>チイキホウカツ</t>
    </rPh>
    <rPh sb="6" eb="9">
      <t>カンリリョウ</t>
    </rPh>
    <rPh sb="13" eb="14">
      <t>ユカ</t>
    </rPh>
    <phoneticPr fontId="8"/>
  </si>
  <si>
    <t>新館3階病棟（回復期リハ）</t>
    <rPh sb="0" eb="2">
      <t>シンカン</t>
    </rPh>
    <rPh sb="3" eb="4">
      <t>カイ</t>
    </rPh>
    <rPh sb="4" eb="6">
      <t>ビョウトウ</t>
    </rPh>
    <rPh sb="7" eb="9">
      <t>カイフク</t>
    </rPh>
    <rPh sb="9" eb="10">
      <t>キ</t>
    </rPh>
    <phoneticPr fontId="8"/>
  </si>
  <si>
    <t>回復期リハ４</t>
    <rPh sb="0" eb="3">
      <t>カイフクキ</t>
    </rPh>
    <phoneticPr fontId="8"/>
  </si>
  <si>
    <t>新館4階病棟（医療療養病棟）</t>
    <rPh sb="0" eb="2">
      <t>シンカン</t>
    </rPh>
    <rPh sb="3" eb="4">
      <t>カイ</t>
    </rPh>
    <rPh sb="4" eb="6">
      <t>ビョウトウ</t>
    </rPh>
    <rPh sb="7" eb="9">
      <t>イリョウ</t>
    </rPh>
    <rPh sb="9" eb="11">
      <t>リョウヨウ</t>
    </rPh>
    <rPh sb="11" eb="13">
      <t>ビョウトウ</t>
    </rPh>
    <phoneticPr fontId="8"/>
  </si>
  <si>
    <t>内科</t>
    <rPh sb="0" eb="2">
      <t>ナイカ</t>
    </rPh>
    <phoneticPr fontId="8"/>
  </si>
  <si>
    <t>療養１</t>
    <rPh sb="0" eb="2">
      <t>リョウヨウ</t>
    </rPh>
    <phoneticPr fontId="8"/>
  </si>
  <si>
    <t>回復期リハ6</t>
    <rPh sb="0" eb="3">
      <t>カイフクキ</t>
    </rPh>
    <phoneticPr fontId="8"/>
  </si>
  <si>
    <t>現在、８床を休床で申請許可になっているため</t>
  </si>
  <si>
    <t>※手取川クリニックは未回答（病床は急性期15床）</t>
    <rPh sb="1" eb="4">
      <t>テドリガワ</t>
    </rPh>
    <rPh sb="10" eb="13">
      <t>ミカイトウ</t>
    </rPh>
    <rPh sb="14" eb="16">
      <t>ビョウショウ</t>
    </rPh>
    <rPh sb="17" eb="20">
      <t>キュウセイキ</t>
    </rPh>
    <rPh sb="22" eb="23">
      <t>ユカ</t>
    </rPh>
    <phoneticPr fontId="10"/>
  </si>
  <si>
    <t>2023-02-27 10:39:04 日本標準時/JST の時点 • 生成者: 阿部　葉月 • 並び替え基準: 病床・外来管理番号、昇順</t>
  </si>
  <si>
    <t>許可</t>
    <rPh sb="0" eb="2">
      <t>キョカ</t>
    </rPh>
    <phoneticPr fontId="8"/>
  </si>
  <si>
    <t>最大</t>
    <rPh sb="0" eb="2">
      <t>サイダイ</t>
    </rPh>
    <phoneticPr fontId="8"/>
  </si>
  <si>
    <t>最少</t>
    <rPh sb="0" eb="2">
      <t>サイショウ</t>
    </rPh>
    <phoneticPr fontId="8"/>
  </si>
  <si>
    <r>
      <t>2025</t>
    </r>
    <r>
      <rPr>
        <b/>
        <sz val="12"/>
        <color rgb="FF56585B"/>
        <rFont val="ＭＳ Ｐゴシック"/>
        <family val="3"/>
        <charset val="128"/>
      </rPr>
      <t>予定</t>
    </r>
    <rPh sb="4" eb="6">
      <t>ヨテイ</t>
    </rPh>
    <phoneticPr fontId="8"/>
  </si>
  <si>
    <t>190620021</t>
  </si>
  <si>
    <t>190620023</t>
  </si>
  <si>
    <t>190620024</t>
  </si>
  <si>
    <t>49</t>
  </si>
  <si>
    <t>190650002</t>
  </si>
  <si>
    <t>回復期リハ1</t>
    <rPh sb="0" eb="3">
      <t>カイフクキ</t>
    </rPh>
    <phoneticPr fontId="8"/>
  </si>
  <si>
    <t>HCU管理料1</t>
    <rPh sb="3" eb="6">
      <t>カンリリョウ</t>
    </rPh>
    <phoneticPr fontId="8"/>
  </si>
  <si>
    <t>-</t>
    <phoneticPr fontId="8"/>
  </si>
  <si>
    <t>17324川北町</t>
    <phoneticPr fontId="8"/>
  </si>
  <si>
    <t>17365内灘町</t>
    <phoneticPr fontId="8"/>
  </si>
  <si>
    <t>17361津幡町</t>
    <phoneticPr fontId="8"/>
  </si>
  <si>
    <t>17386宝達志水町</t>
    <phoneticPr fontId="8"/>
  </si>
  <si>
    <t>17384志賀町</t>
    <phoneticPr fontId="8"/>
  </si>
  <si>
    <t>17461穴水町</t>
    <phoneticPr fontId="8"/>
  </si>
  <si>
    <t>17463能登町</t>
    <phoneticPr fontId="8"/>
  </si>
  <si>
    <t>病床機能別の病床数の年次推移等　（県全体）</t>
    <rPh sb="0" eb="2">
      <t>ビョウショウ</t>
    </rPh>
    <rPh sb="2" eb="4">
      <t>キノウ</t>
    </rPh>
    <rPh sb="4" eb="5">
      <t>ベツ</t>
    </rPh>
    <rPh sb="6" eb="8">
      <t>ビョウショウ</t>
    </rPh>
    <rPh sb="8" eb="9">
      <t>スウ</t>
    </rPh>
    <rPh sb="10" eb="12">
      <t>ネンジ</t>
    </rPh>
    <rPh sb="12" eb="14">
      <t>スイイ</t>
    </rPh>
    <rPh sb="14" eb="15">
      <t>トウ</t>
    </rPh>
    <rPh sb="17" eb="20">
      <t>ケンゼンタイ</t>
    </rPh>
    <phoneticPr fontId="10"/>
  </si>
  <si>
    <t>病床数の推移（床）</t>
    <rPh sb="0" eb="2">
      <t>ビョウショウ</t>
    </rPh>
    <rPh sb="2" eb="3">
      <t>スウ</t>
    </rPh>
    <rPh sb="4" eb="6">
      <t>スイイ</t>
    </rPh>
    <rPh sb="7" eb="8">
      <t>ショウ</t>
    </rPh>
    <phoneticPr fontId="10"/>
  </si>
  <si>
    <t>１日あたり在棟患者数（人/日）</t>
    <rPh sb="1" eb="2">
      <t>ニチ</t>
    </rPh>
    <rPh sb="5" eb="6">
      <t>ザイ</t>
    </rPh>
    <rPh sb="6" eb="7">
      <t>トウ</t>
    </rPh>
    <rPh sb="7" eb="9">
      <t>カンジャ</t>
    </rPh>
    <rPh sb="9" eb="10">
      <t>スウ</t>
    </rPh>
    <rPh sb="11" eb="12">
      <t>ヒト</t>
    </rPh>
    <rPh sb="13" eb="14">
      <t>ニチ</t>
    </rPh>
    <phoneticPr fontId="10"/>
  </si>
  <si>
    <t>平均在棟日数（日）</t>
    <rPh sb="0" eb="2">
      <t>ヘイキン</t>
    </rPh>
    <rPh sb="2" eb="4">
      <t>ザイトウ</t>
    </rPh>
    <rPh sb="4" eb="6">
      <t>ニッスウ</t>
    </rPh>
    <rPh sb="7" eb="8">
      <t>ニチ</t>
    </rPh>
    <phoneticPr fontId="10"/>
  </si>
  <si>
    <t>病棟稼働率（％）</t>
    <rPh sb="0" eb="2">
      <t>ビョウトウ</t>
    </rPh>
    <rPh sb="2" eb="5">
      <t>カドウリツ</t>
    </rPh>
    <phoneticPr fontId="10"/>
  </si>
  <si>
    <t>回復期</t>
    <rPh sb="0" eb="2">
      <t>カイフク</t>
    </rPh>
    <rPh sb="2" eb="3">
      <t>キ</t>
    </rPh>
    <phoneticPr fontId="10"/>
  </si>
  <si>
    <t>　小計</t>
    <rPh sb="1" eb="3">
      <t>ショウケイ</t>
    </rPh>
    <phoneticPr fontId="10"/>
  </si>
  <si>
    <t>　合計</t>
    <rPh sb="1" eb="2">
      <t>ゴウ</t>
    </rPh>
    <rPh sb="2" eb="3">
      <t>ケイ</t>
    </rPh>
    <phoneticPr fontId="10"/>
  </si>
  <si>
    <t>休棟等</t>
    <rPh sb="0" eb="1">
      <t>キュウ</t>
    </rPh>
    <rPh sb="1" eb="3">
      <t>トウトウ</t>
    </rPh>
    <phoneticPr fontId="10"/>
  </si>
  <si>
    <t>-</t>
  </si>
  <si>
    <t>病床機能別の病床数の年次推移等　（南加賀）</t>
    <rPh sb="0" eb="2">
      <t>ビョウショウ</t>
    </rPh>
    <rPh sb="2" eb="4">
      <t>キノウ</t>
    </rPh>
    <rPh sb="4" eb="5">
      <t>ベツ</t>
    </rPh>
    <rPh sb="6" eb="8">
      <t>ビョウショウ</t>
    </rPh>
    <rPh sb="8" eb="9">
      <t>スウ</t>
    </rPh>
    <rPh sb="10" eb="12">
      <t>ネンジ</t>
    </rPh>
    <rPh sb="12" eb="14">
      <t>スイイ</t>
    </rPh>
    <rPh sb="14" eb="15">
      <t>トウ</t>
    </rPh>
    <rPh sb="17" eb="20">
      <t>ミナミカガ</t>
    </rPh>
    <phoneticPr fontId="10"/>
  </si>
  <si>
    <t>病床機能別の病床数の年次推移等　（石川中央）</t>
    <rPh sb="0" eb="2">
      <t>ビョウショウ</t>
    </rPh>
    <rPh sb="2" eb="4">
      <t>キノウ</t>
    </rPh>
    <rPh sb="4" eb="5">
      <t>ベツ</t>
    </rPh>
    <rPh sb="6" eb="8">
      <t>ビョウショウ</t>
    </rPh>
    <rPh sb="8" eb="9">
      <t>スウ</t>
    </rPh>
    <rPh sb="10" eb="12">
      <t>ネンジ</t>
    </rPh>
    <rPh sb="12" eb="14">
      <t>スイイ</t>
    </rPh>
    <rPh sb="14" eb="15">
      <t>トウ</t>
    </rPh>
    <rPh sb="17" eb="19">
      <t>イシカワ</t>
    </rPh>
    <rPh sb="19" eb="21">
      <t>チュウオウ</t>
    </rPh>
    <phoneticPr fontId="10"/>
  </si>
  <si>
    <t>病床機能別の病床数の年次推移等　（能登中部）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チュウブ</t>
    </rPh>
    <phoneticPr fontId="10"/>
  </si>
  <si>
    <t>病床機能別の病床数の年次推移等　（能登北部）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ホクブ</t>
    </rPh>
    <phoneticPr fontId="10"/>
  </si>
  <si>
    <t>2022年の病床の状況および2021年との比較</t>
    <rPh sb="4" eb="5">
      <t>ネン</t>
    </rPh>
    <rPh sb="6" eb="8">
      <t>ビョウショウ</t>
    </rPh>
    <rPh sb="9" eb="11">
      <t>ジョウキョウ</t>
    </rPh>
    <rPh sb="18" eb="19">
      <t>ネン</t>
    </rPh>
    <rPh sb="21" eb="23">
      <t>ヒカク</t>
    </rPh>
    <phoneticPr fontId="10"/>
  </si>
  <si>
    <t>増減
2022-2021</t>
    <rPh sb="0" eb="2">
      <t>ゾウゲン</t>
    </rPh>
    <phoneticPr fontId="10"/>
  </si>
  <si>
    <t>増減
2022-2014</t>
    <rPh sb="0" eb="2">
      <t>ゾウゲン</t>
    </rPh>
    <phoneticPr fontId="10"/>
  </si>
  <si>
    <t>（参考）　</t>
    <phoneticPr fontId="10"/>
  </si>
  <si>
    <t>病棟稼働率、平均在棟日数については、令和4年度病床機能報告のデータを用い、以下の式で算出しています。</t>
  </si>
  <si>
    <t>新規入棟患者数、在棟患者延べ数、退棟患者数の報告に誤りがあると、正しい数値が算出できない可能性があります。</t>
    <rPh sb="0" eb="2">
      <t>シンキ</t>
    </rPh>
    <rPh sb="2" eb="4">
      <t>ニュウトウ</t>
    </rPh>
    <rPh sb="4" eb="7">
      <t>カンジャスウ</t>
    </rPh>
    <rPh sb="8" eb="9">
      <t>ザイ</t>
    </rPh>
    <rPh sb="9" eb="10">
      <t>トウ</t>
    </rPh>
    <rPh sb="10" eb="12">
      <t>カンジャ</t>
    </rPh>
    <rPh sb="12" eb="13">
      <t>ノ</t>
    </rPh>
    <rPh sb="14" eb="15">
      <t>スウ</t>
    </rPh>
    <rPh sb="16" eb="20">
      <t>タイトウカンジャ</t>
    </rPh>
    <rPh sb="20" eb="21">
      <t>スウ</t>
    </rPh>
    <rPh sb="22" eb="24">
      <t>ホウコク</t>
    </rPh>
    <rPh sb="25" eb="26">
      <t>アヤマ</t>
    </rPh>
    <rPh sb="32" eb="33">
      <t>タダ</t>
    </rPh>
    <rPh sb="35" eb="37">
      <t>スウチ</t>
    </rPh>
    <rPh sb="38" eb="40">
      <t>サンシュツ</t>
    </rPh>
    <rPh sb="44" eb="47">
      <t>カノウセイ</t>
    </rPh>
    <phoneticPr fontId="8"/>
  </si>
  <si>
    <t>R4小計
-R3小計</t>
    <rPh sb="2" eb="4">
      <t>ショウケイ</t>
    </rPh>
    <rPh sb="8" eb="10">
      <t>ショウケイ</t>
    </rPh>
    <phoneticPr fontId="10"/>
  </si>
  <si>
    <t>医療機関ID（R4）</t>
    <rPh sb="0" eb="2">
      <t>イリョウ</t>
    </rPh>
    <rPh sb="2" eb="4">
      <t>キカン</t>
    </rPh>
    <phoneticPr fontId="10"/>
  </si>
  <si>
    <t>報告様式1 診療所[医療機関情報含む]</t>
  </si>
  <si>
    <t>2023-02-21 09:22:53 日本標準時/JST の時点 • 生成者: 阿部　葉月 • 並び替え基準: 病床・外来管理番号、昇順</t>
  </si>
  <si>
    <t>(2) 入院基本料の届出の有無</t>
  </si>
  <si>
    <t>(3) 最大使用病床数</t>
  </si>
  <si>
    <t>(4) ① 2022（令和４）年７月１日時点の機能</t>
  </si>
  <si>
    <t>(5)１．コロナ患者（疑似症患者を含む）対応を行っている</t>
  </si>
  <si>
    <t>(5) →１を選択した場合、その病床数</t>
  </si>
  <si>
    <t>(5)２．コロナ患者（疑似症患者を含む）対応のため休棟・休床している</t>
  </si>
  <si>
    <t>(5) →２を選択した場合、その病床数</t>
  </si>
  <si>
    <t>(5)３．コロナ回復後の患者の受入を行っている</t>
  </si>
  <si>
    <t>(5)４．それ以外（地域における役割分担の協議を踏まえた一般医療の提供など）</t>
  </si>
  <si>
    <t>(6) 2025年７月１日時点の機能</t>
  </si>
  <si>
    <t>(7) 2025年７月１日時点の移行予定先</t>
  </si>
  <si>
    <t>(8) 2025年7月1日迄に変更予定有り</t>
  </si>
  <si>
    <t>(8) 変更後の機能</t>
  </si>
  <si>
    <t>(8) 変更予定年月(年)</t>
  </si>
  <si>
    <t>(8) 変更予定年月(月)</t>
  </si>
  <si>
    <t>(9) 有床診療所の病床の役割1</t>
  </si>
  <si>
    <t>(9) 有床診療所の病床の役割2</t>
  </si>
  <si>
    <t>(9) 有床診療所の病床の役割3</t>
  </si>
  <si>
    <t>(9) 有床診療所の病床の役割4</t>
  </si>
  <si>
    <t>(9) 有床診療所の病床の役割5</t>
  </si>
  <si>
    <t>(10) ①一般病棟 許可病床数</t>
  </si>
  <si>
    <t>(10) ①一般病棟 最大使用病床数</t>
  </si>
  <si>
    <t>(10) ①一般病棟 最少使用病床数</t>
  </si>
  <si>
    <t>(10) ①一般病棟 2025年7月1日時点の予定病床数</t>
  </si>
  <si>
    <t>(11) 上記①のうち、医療法上の経過措置に該当する病床 許可病床数</t>
  </si>
  <si>
    <t>(12) ②療養病床 許可病床数</t>
  </si>
  <si>
    <t>(12) ②療養病床 最大使用病床数</t>
  </si>
  <si>
    <t>(12) ②療養病床 最少使用病床数</t>
  </si>
  <si>
    <t>(12) ②療養病床 2025年7月1日時点の予定病床数</t>
  </si>
  <si>
    <t>(13) 上記②のうち、医療療養病床 許可病床数</t>
  </si>
  <si>
    <t>(13) 上記②のうち、医療療養病床 最大使用病床数</t>
  </si>
  <si>
    <t>(13) 上記②のうち、医療療養病床 最少使用病床数</t>
  </si>
  <si>
    <t>(13) 上記②のうち、医療療養病床 2025年7月1日時点の予定病床数</t>
  </si>
  <si>
    <t>(14) 上記②のうち、介護療養病床 許可病床数</t>
  </si>
  <si>
    <t>(14) 上記②のうち、介護療養病床 最大使用病床数</t>
  </si>
  <si>
    <t>(14) 上記②のうち、介護療養病床 最少使用病床数</t>
  </si>
  <si>
    <t>(14) 上記②のうち、介護療養病床 2025年7月1日時点の予定病床数</t>
  </si>
  <si>
    <t>(15) ③医療法上のコロナ特例により増床した病床 許可病床数</t>
  </si>
  <si>
    <t>(15) ③医療法上のコロナ特例により増床した病床 最大使用病床数</t>
  </si>
  <si>
    <t>(15) ③医療法上のコロナ特例により増床した病床 最少使用病床数</t>
  </si>
  <si>
    <t>「最大病床数」の合計が0床である場合の理由</t>
  </si>
  <si>
    <t>(16) ①有床診療所入院基本料</t>
  </si>
  <si>
    <t>(17) ②有床診療所療養病床入院基本料</t>
  </si>
  <si>
    <t>(18) ③診療所型介護療養施設サービス費等</t>
  </si>
  <si>
    <t>(19) 施設報酬上及び介護報酬上の入院料の届出なし</t>
  </si>
  <si>
    <t>(20) 医師　常勤</t>
  </si>
  <si>
    <t>(20) 医師　非常勤</t>
  </si>
  <si>
    <t>(21) 歯科医師　常勤</t>
  </si>
  <si>
    <t>(21) 歯科医師　非常勤</t>
  </si>
  <si>
    <t>(22) 看護師　常勤</t>
  </si>
  <si>
    <t>(22) 看護師　非常勤</t>
  </si>
  <si>
    <t>(23) 准看護師　常勤</t>
  </si>
  <si>
    <t>(23) 准看護師　非常勤</t>
  </si>
  <si>
    <t>(24) 看護補助者　常勤</t>
  </si>
  <si>
    <t>(24) 看護補助者　非常勤</t>
  </si>
  <si>
    <t>(25) 助産師　常勤</t>
  </si>
  <si>
    <t>(25) 助産師　非常勤</t>
  </si>
  <si>
    <t>(26) 理学療法士　常勤</t>
  </si>
  <si>
    <t>(26) 理学療法士　非常勤</t>
  </si>
  <si>
    <t>(27) 作業療法士　常勤</t>
  </si>
  <si>
    <t>(27) 作業療法士　非常勤</t>
  </si>
  <si>
    <t>(28) 言語聴覚士　常勤</t>
  </si>
  <si>
    <t>(28) 言語聴覚士　非常勤</t>
  </si>
  <si>
    <t>(29) 薬剤師　常勤</t>
  </si>
  <si>
    <t>(29) 薬剤師　非常勤</t>
  </si>
  <si>
    <t>(30) 診療放射線技師　常勤</t>
  </si>
  <si>
    <t>(30) 診療放射線技師　非常勤</t>
  </si>
  <si>
    <t>(31) 臨床検査技師　常勤</t>
  </si>
  <si>
    <t>(31) 臨床検査技師　非常勤</t>
  </si>
  <si>
    <t>(32) 臨床工学技士　常勤</t>
  </si>
  <si>
    <t>(32) 臨床工学技士　非常勤</t>
  </si>
  <si>
    <t>(33) 管理栄養士　常勤</t>
  </si>
  <si>
    <t>(33) 管理栄養士　非常勤</t>
  </si>
  <si>
    <t>(34) 看護師　常勤</t>
  </si>
  <si>
    <t>(34) 看護師　非常勤</t>
  </si>
  <si>
    <t>(35) 准看護師　常勤</t>
  </si>
  <si>
    <t>(35) 准看護師　非常勤</t>
  </si>
  <si>
    <t>(36) 看護補助者　常勤</t>
  </si>
  <si>
    <t>(36) 看護補助者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</si>
  <si>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</si>
  <si>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</si>
  <si>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</si>
  <si>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</si>
  <si>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</si>
  <si>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</si>
  <si>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</si>
  <si>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</si>
  <si>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</si>
  <si>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</si>
  <si>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</si>
  <si>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</si>
  <si>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</si>
  <si>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</si>
  <si>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入院患者がいない場合、あるいは看護職員が0人となる場合</t>
  </si>
  <si>
    <t>(45) 看護師　常勤</t>
  </si>
  <si>
    <t>(45) 看護師　非常勤</t>
  </si>
  <si>
    <t>(46) 准看護師　常勤</t>
  </si>
  <si>
    <t>(46) 准看護師　非常勤</t>
  </si>
  <si>
    <t>(47) 看護補助者　常勤</t>
  </si>
  <si>
    <t>(47) 看護補助者　非常勤</t>
  </si>
  <si>
    <t>(48) 助産師　常勤</t>
  </si>
  <si>
    <t>(48) 助産師　非常勤</t>
  </si>
  <si>
    <t>(49) 理学療法士　常勤</t>
  </si>
  <si>
    <t>(49) 理学療法士　非常勤</t>
  </si>
  <si>
    <t>(50) 作業療法士　常勤</t>
  </si>
  <si>
    <t>(50) 作業療法士　非常勤</t>
  </si>
  <si>
    <t>(51) 言語聴覚士　常勤</t>
  </si>
  <si>
    <t>(51) 言語聴覚士　非常勤</t>
  </si>
  <si>
    <t>(52) 薬剤師　常勤</t>
  </si>
  <si>
    <t>(52) 薬剤師　非常勤</t>
  </si>
  <si>
    <t>(53) 臨床工学技士　常勤</t>
  </si>
  <si>
    <t>(53) 臨床工学技士　非常勤</t>
  </si>
  <si>
    <t>(54) 管理栄養士　常勤</t>
  </si>
  <si>
    <t>(54) 管理栄養士　非常勤</t>
  </si>
  <si>
    <t>(55) 看護師　常勤</t>
  </si>
  <si>
    <t>(55) 看護師　非常勤</t>
  </si>
  <si>
    <t>(56) 准看護師　常勤</t>
  </si>
  <si>
    <t>(56) 准看護師　非常勤</t>
  </si>
  <si>
    <t>(57) 看護補助者　常勤</t>
  </si>
  <si>
    <t>(57) 看護補助者　非常勤</t>
  </si>
  <si>
    <t>(58) 助産師　常勤</t>
  </si>
  <si>
    <t>(58) 助産師　非常勤</t>
  </si>
  <si>
    <t>(59) 理学療法士　常勤</t>
  </si>
  <si>
    <t>(59) 理学療法士　非常勤</t>
  </si>
  <si>
    <t>(60) 作業療法士　常勤</t>
  </si>
  <si>
    <t>(60) 作業療法士　非常勤</t>
  </si>
  <si>
    <t>(61) 言語聴覚士　常勤</t>
  </si>
  <si>
    <t>(61) 言語聴覚士　非常勤</t>
  </si>
  <si>
    <t>(62) 薬剤師　常勤</t>
  </si>
  <si>
    <t>(62) 薬剤師　非常勤</t>
  </si>
  <si>
    <t>(63) 臨床工学技士　常勤</t>
  </si>
  <si>
    <t>(63) 臨床工学技士　非常勤</t>
  </si>
  <si>
    <t>(64) 管理栄養士　常勤</t>
  </si>
  <si>
    <t>(64) 管理栄養士　非常勤</t>
  </si>
  <si>
    <t>(65) 看護師　常勤</t>
  </si>
  <si>
    <t>(65) 看護師　非常勤</t>
  </si>
  <si>
    <t>(66) 准看護師　常勤</t>
  </si>
  <si>
    <t>(66) 准看護師　非常勤</t>
  </si>
  <si>
    <t>(67) 看護補助者　常勤</t>
  </si>
  <si>
    <t>(67) 看護補助者　非常勤</t>
  </si>
  <si>
    <t>(68) 助産師　常勤</t>
  </si>
  <si>
    <t>(68) 助産師　非常勤</t>
  </si>
  <si>
    <t>(69) 理学療法士　常勤</t>
  </si>
  <si>
    <t>(69) 理学療法士　非常勤</t>
  </si>
  <si>
    <t>(70) 作業療法士　常勤</t>
  </si>
  <si>
    <t>(70) 作業療法士　非常勤</t>
  </si>
  <si>
    <t>(71) 言語聴覚士　常勤</t>
  </si>
  <si>
    <t>(71) 言語聴覚士　非常勤</t>
  </si>
  <si>
    <t>(72) 薬剤師　常勤</t>
  </si>
  <si>
    <t>(72) 薬剤師　非常勤</t>
  </si>
  <si>
    <t>(73) 臨床工学技士　常勤</t>
  </si>
  <si>
    <t>(73) 臨床工学技士　非常勤</t>
  </si>
  <si>
    <t>(74) 管理栄養士　常勤</t>
  </si>
  <si>
    <t>(74) 管理栄養士　非常勤</t>
  </si>
  <si>
    <t>(75) 診療科該当番号</t>
  </si>
  <si>
    <t>(75) 診療科上位1位</t>
  </si>
  <si>
    <t>(75) 診療科上位2位</t>
  </si>
  <si>
    <t>(75) 診療科上位3位</t>
  </si>
  <si>
    <t>(76) ①新規入院患者数</t>
  </si>
  <si>
    <t>(77) 上記①のうち、急変による入院患者</t>
  </si>
  <si>
    <t>(78) 上記①のうち、他の急性医療を担う病院の一般病棟からの受入割合</t>
  </si>
  <si>
    <t>(79) ②在来患者延べ数</t>
  </si>
  <si>
    <t>(80) ③退院患者数</t>
  </si>
  <si>
    <t>(81) ①新規入院患者数</t>
  </si>
  <si>
    <t>(82) 上記①のうち、家庭からの入院</t>
  </si>
  <si>
    <t>(83) 上記①のうち、他の病院、診療所からの転院</t>
  </si>
  <si>
    <t>(84) 上記①のうち、介護施設・福祉施設からの入院</t>
  </si>
  <si>
    <t>(85) 上記①のうち、介護医療院からの入院</t>
  </si>
  <si>
    <t>(86) 上記①のうち、院内の出生</t>
  </si>
  <si>
    <t>(87) 上記①のうち、その他</t>
  </si>
  <si>
    <t>(88) ②退院患者数</t>
  </si>
  <si>
    <t>(89) 上記②のうち、家庭へ退院</t>
  </si>
  <si>
    <t>(90) 上記②のうち、他の病院、診療所へ転院</t>
  </si>
  <si>
    <t>(91) 上記②のうち、介護老人保健施設に入所</t>
  </si>
  <si>
    <t>(92) 上記②のうち、介護老人福祉施設に入所</t>
  </si>
  <si>
    <t>(93) 上記②のうち、介護医療院に入所</t>
  </si>
  <si>
    <t>(94) 上記②のうち、社会福祉施設・有料老人ホーム等に入所</t>
  </si>
  <si>
    <t>(95) 上記②のうち、終了（死亡退院等）</t>
  </si>
  <si>
    <t>(96) 上記②のうち、その他</t>
  </si>
  <si>
    <t>(97) 退院後１か月以内に在宅医療を必要としない患者（死亡退院を含む）</t>
  </si>
  <si>
    <t>(98) 退院後１か月以内に自院が在宅医療を提供する予定の患者</t>
  </si>
  <si>
    <t>(99) 退院後１か月以内に他施設が在宅医療を提供する予定の患者</t>
  </si>
  <si>
    <t>(100) 退院後１か月以内の在宅医療の実施予定が不明の患者</t>
  </si>
  <si>
    <t>(101) 在宅療養支援診療所の届出の有無</t>
  </si>
  <si>
    <t>(102) 往診を実施した患者延べ数</t>
  </si>
  <si>
    <t>(103) 訪問診療を実施した患者延べ数</t>
  </si>
  <si>
    <t>(104) ①医療機関以外での死亡者数</t>
  </si>
  <si>
    <t>(105) 上記①のうち、自宅での死亡者数</t>
  </si>
  <si>
    <t>(106) 上記①のうち、自宅以外での死亡者数</t>
  </si>
  <si>
    <t>(107) ②医療機関での死亡者数</t>
  </si>
  <si>
    <t>(108) 上記②のうち、連携医療機関での死亡者数</t>
  </si>
  <si>
    <t>(109) 上記②のうち、連携医療機関以外での死亡者数</t>
  </si>
  <si>
    <t>(110) 分娩件数（正常分娩、帝王切開を含む、死産を除く）</t>
  </si>
  <si>
    <t>(111) ①休日に受診した患者延べ数</t>
  </si>
  <si>
    <t>(112) 上記①のうち、診察後直ちに入院となった患者延べ数</t>
  </si>
  <si>
    <t>(113) ②夜間・時間外に受診した患者延べ数</t>
  </si>
  <si>
    <t>(114) 上記②のうち、診察後直ちに入院となった患者延べ数</t>
  </si>
  <si>
    <t>(115) ③救急車の受入件数</t>
  </si>
  <si>
    <t>(116) ①リハビリテーションを実施した患者の割合</t>
  </si>
  <si>
    <t>(117) ②平均リハ単位数（１患者１日当たり）</t>
  </si>
  <si>
    <t>(118) ③過去１年間の総退院患者数</t>
  </si>
  <si>
    <t>(119) ④上記③のうち、入院時の日常生活機能評価が10点以上であった患者数</t>
  </si>
  <si>
    <t>(120) ⑤ 上記④のうち、機能的自立度評価法（FIM）で55点以下の患者数</t>
  </si>
  <si>
    <t>(121-1) ⑥上記④のうち、退院時の日常生活機能評価が3点以上改善した患者数</t>
  </si>
  <si>
    <t>(121-2) ⑦上記⑥のうち、FIM総得点で12点以上改善していた患者数</t>
  </si>
  <si>
    <t>(122) マルチスライスＣＴ64列以上</t>
  </si>
  <si>
    <t>(123) マルチスライスＣＴ16列以上64列未満</t>
  </si>
  <si>
    <t>(124) マルチスライスＣＴ16列未満</t>
  </si>
  <si>
    <t>(125) その他のＣＴ（上記の多列検出器ＣＴ以外のＣＴ）</t>
  </si>
  <si>
    <t>(126) ＭＲＩ3テスラ以上</t>
  </si>
  <si>
    <t>(127) ＭＲＩ1.5テスラ以上３テスラ未満</t>
  </si>
  <si>
    <t>(128) ＭＲＩ1.5テスラ未満</t>
  </si>
  <si>
    <t>(129) 血管連続撮影装置</t>
  </si>
  <si>
    <t>(130) ＳＰＥＣＴ</t>
  </si>
  <si>
    <t>(131) ＰＥＴ</t>
  </si>
  <si>
    <t>(132) ＰＥＴＣＴ</t>
  </si>
  <si>
    <t>(133) ＰＥＴＭＲＩ</t>
  </si>
  <si>
    <t>(134) ガンマナイフ</t>
  </si>
  <si>
    <t>(135) サイバーナイフ</t>
  </si>
  <si>
    <t>(136) 強度変調放射線治療器</t>
  </si>
  <si>
    <t>(137) 遠隔操作式密封小線源治療装置</t>
  </si>
  <si>
    <t>(138) 内視鏡手術用支援機器（ダヴィンチ）</t>
  </si>
  <si>
    <t>(139) 退院調整部門の有無</t>
  </si>
  <si>
    <t>(140) 医師　専従</t>
  </si>
  <si>
    <t>(140) 医師　専任</t>
  </si>
  <si>
    <t>(141) 看護職員　専従</t>
  </si>
  <si>
    <t>(141) 看護職員　専任</t>
  </si>
  <si>
    <t>(142) MSW　専従</t>
  </si>
  <si>
    <t>(142) MSW　専任</t>
  </si>
  <si>
    <t>(143) ＭＳＷのうち、社会福祉士の資格を有する者　専従</t>
  </si>
  <si>
    <t>(143) ＭＳＷのうち、社会福祉士の資格を有する者　専任</t>
  </si>
  <si>
    <t>(144) 事務員　専従</t>
  </si>
  <si>
    <t>(144) 事務員　専任</t>
  </si>
  <si>
    <t>(145) その他　専従</t>
  </si>
  <si>
    <t>(145) その他　専任</t>
  </si>
  <si>
    <t>過去1年間の間に入院部門の再編・見直しあり</t>
  </si>
  <si>
    <t>その他、ご報告にあたっての特記事項【自由記入欄】</t>
  </si>
  <si>
    <t>入院患者を扱わないため。</t>
  </si>
  <si>
    <t>okayama7</t>
  </si>
  <si>
    <t>コロナのため。</t>
  </si>
  <si>
    <t>kawakitalakeside</t>
  </si>
  <si>
    <t>head-of</t>
  </si>
  <si>
    <t>ueda_eye_clinic</t>
  </si>
  <si>
    <t>辻　俊一　宮本　昌子</t>
  </si>
  <si>
    <t>つじ　しゅんいち　みやもと　まさこ</t>
  </si>
  <si>
    <t>院長　医事課</t>
  </si>
  <si>
    <t>280</t>
  </si>
  <si>
    <t>ylc-0619</t>
  </si>
  <si>
    <t>入院を必要とする患者がいなかった為。</t>
  </si>
  <si>
    <t>m-nakamura</t>
  </si>
  <si>
    <t>油尾　俊一</t>
  </si>
  <si>
    <t>あぶらお　しゆんいち</t>
  </si>
  <si>
    <t>3535</t>
  </si>
  <si>
    <t>3524</t>
  </si>
  <si>
    <t>Su0508ab</t>
  </si>
  <si>
    <t>yahoo.co.JP</t>
  </si>
  <si>
    <t>休床中のため</t>
  </si>
  <si>
    <t>me402007</t>
  </si>
  <si>
    <t>takatamunehisa0223</t>
  </si>
  <si>
    <t>kasuga</t>
  </si>
  <si>
    <t>ymorisit</t>
  </si>
  <si>
    <t>現在、休床中のため</t>
  </si>
  <si>
    <t>現在休床中のため以上のような報告となります。</t>
  </si>
  <si>
    <t>okamura</t>
  </si>
  <si>
    <t>入院患者なし</t>
  </si>
  <si>
    <t>megumiuketuke</t>
  </si>
  <si>
    <t>kanazawa-gussuri</t>
  </si>
  <si>
    <t>休棟中につき</t>
  </si>
  <si>
    <t>yanagida</t>
  </si>
  <si>
    <t>hideya3410</t>
  </si>
  <si>
    <t>コロナ陽性患者の対応ができないと判断したため入院患者を受け入れていません。</t>
  </si>
  <si>
    <t>tmatuyam</t>
  </si>
  <si>
    <t>院長も高齢であり、新型コロナウイルス感染拡大を機に、入院と入院が必要な手術を休止しました。</t>
  </si>
  <si>
    <t>倉知　裕</t>
  </si>
  <si>
    <t>くらち　ゆたか</t>
  </si>
  <si>
    <t>9000</t>
  </si>
  <si>
    <t>主にドックを目的とした入院を行っていたが、現在は看護師の確保ができず、日帰りでのドックで対応しているため。</t>
  </si>
  <si>
    <t>次年度病床数削減予定です。</t>
  </si>
  <si>
    <t>令和4年２月中旬より休棟しております。</t>
  </si>
  <si>
    <t>fukae.or.jp</t>
  </si>
  <si>
    <t>日帰り入院のみの為</t>
  </si>
  <si>
    <t>辻口　大</t>
  </si>
  <si>
    <t>つじぐち　はじめ</t>
  </si>
  <si>
    <t>66</t>
  </si>
  <si>
    <t>0118</t>
  </si>
  <si>
    <t>nanaka</t>
  </si>
  <si>
    <t>mxn.mesh.ne.jp</t>
  </si>
  <si>
    <t>kuwahara.hahatoko</t>
  </si>
  <si>
    <t>okemotogannka</t>
  </si>
  <si>
    <t>kazushia</t>
  </si>
  <si>
    <t>休棟中のため。</t>
  </si>
  <si>
    <t>sanka-bunin</t>
  </si>
  <si>
    <t>金沢古府記念病院</t>
    <rPh sb="0" eb="4">
      <t>カナザワコブ</t>
    </rPh>
    <rPh sb="4" eb="6">
      <t>キネン</t>
    </rPh>
    <rPh sb="6" eb="8">
      <t>ビョウイン</t>
    </rPh>
    <phoneticPr fontId="8"/>
  </si>
  <si>
    <t>2025年予定</t>
    <rPh sb="4" eb="5">
      <t>ネン</t>
    </rPh>
    <rPh sb="5" eb="7">
      <t>ヨテイ</t>
    </rPh>
    <phoneticPr fontId="10"/>
  </si>
  <si>
    <t>2025廃止予定</t>
    <rPh sb="4" eb="8">
      <t>ハイシヨテイ</t>
    </rPh>
    <phoneticPr fontId="8"/>
  </si>
  <si>
    <t>廃止</t>
    <rPh sb="0" eb="2">
      <t>ハイシ</t>
    </rPh>
    <phoneticPr fontId="8"/>
  </si>
  <si>
    <t>2025年</t>
    <rPh sb="4" eb="5">
      <t>ネン</t>
    </rPh>
    <phoneticPr fontId="10"/>
  </si>
  <si>
    <t>R4小計-
R3小計</t>
    <rPh sb="2" eb="4">
      <t>ショウケイ</t>
    </rPh>
    <rPh sb="8" eb="10">
      <t>ショウケイ</t>
    </rPh>
    <phoneticPr fontId="10"/>
  </si>
  <si>
    <t>R4計-R3計</t>
    <rPh sb="2" eb="3">
      <t>ケイ</t>
    </rPh>
    <rPh sb="6" eb="7">
      <t>ケイ</t>
    </rPh>
    <phoneticPr fontId="10"/>
  </si>
  <si>
    <t>金沢古府記念病院</t>
    <rPh sb="0" eb="4">
      <t>カナザワコブ</t>
    </rPh>
    <rPh sb="4" eb="6">
      <t>キネン</t>
    </rPh>
    <rPh sb="6" eb="8">
      <t>ビョウイン</t>
    </rPh>
    <phoneticPr fontId="10"/>
  </si>
  <si>
    <t>R5報告（R5.7.1時点）</t>
    <rPh sb="2" eb="4">
      <t>ホウコク</t>
    </rPh>
    <rPh sb="11" eb="13">
      <t>ジテン</t>
    </rPh>
    <phoneticPr fontId="10"/>
  </si>
  <si>
    <t>R5</t>
    <phoneticPr fontId="10"/>
  </si>
  <si>
    <t>R4-R5変更チェック</t>
    <rPh sb="5" eb="7">
      <t>ヘンコウ</t>
    </rPh>
    <phoneticPr fontId="10"/>
  </si>
  <si>
    <t>医療機関ID（R5）</t>
    <rPh sb="0" eb="2">
      <t>イリョウ</t>
    </rPh>
    <rPh sb="2" eb="4">
      <t>キカン</t>
    </rPh>
    <phoneticPr fontId="10"/>
  </si>
  <si>
    <t>R5小計
-R4小計</t>
    <rPh sb="2" eb="4">
      <t>ショウケイ</t>
    </rPh>
    <rPh sb="8" eb="10">
      <t>ショウケイ</t>
    </rPh>
    <phoneticPr fontId="10"/>
  </si>
  <si>
    <t>R5計-
R4計</t>
    <rPh sb="2" eb="3">
      <t>ケイ</t>
    </rPh>
    <rPh sb="7" eb="8">
      <t>ケイ</t>
    </rPh>
    <phoneticPr fontId="10"/>
  </si>
  <si>
    <t>内田マタニティクリニック</t>
    <phoneticPr fontId="8"/>
  </si>
  <si>
    <t>2024-02-07 15:02:07 日本標準時/JST の時点 • 生成者: 東海　真悠 • 並び替え基準: 病床・外来管理番号、昇順</t>
  </si>
  <si>
    <t>(1) 2023（令和５）年7月１日時点の機能</t>
  </si>
  <si>
    <t>最小</t>
    <rPh sb="0" eb="2">
      <t>サイショウ</t>
    </rPh>
    <phoneticPr fontId="8"/>
  </si>
  <si>
    <t>(13) 「最大使用病床数」の合計が0である理由</t>
  </si>
  <si>
    <t>(14) 当該病棟において届出を行っている入院料等</t>
  </si>
  <si>
    <t>(15) 当該病棟において病室単位で40、44、56～58の届出</t>
  </si>
  <si>
    <t>(16) 当該病棟において病室単位で40、44、56～58の届出</t>
  </si>
  <si>
    <t>(16) 届出病床数</t>
  </si>
  <si>
    <t>(17) 介護療養病床において療養型介護療養施設サービス費等の届出病床数</t>
  </si>
  <si>
    <t>(18) 診療報酬上及び介護報酬上の入院料の届出なし</t>
  </si>
  <si>
    <t>(19) 変更年月日(日)</t>
  </si>
  <si>
    <t>(20) 当該病棟において届出を行っている入院料等</t>
  </si>
  <si>
    <t>(21) 当該病棟において病室単位で40、44、56～58の届出</t>
  </si>
  <si>
    <t>(22) 当該病棟において病室単位で40、44、56～58の届出</t>
  </si>
  <si>
    <t>(22) 届出病床数</t>
  </si>
  <si>
    <t>(23) 介護療養病床において療養型介護療養施設サービス費等の届出病床数</t>
  </si>
  <si>
    <t>(24) 診療報酬上及び介護報酬上の入院料の届出なし</t>
  </si>
  <si>
    <t>(25) 当該病棟において届出を行っている入院料等</t>
  </si>
  <si>
    <t>(26) 当該病棟において病室単位で40、44、56～58の届出</t>
  </si>
  <si>
    <t>(27) 当該病棟において病室単位で40、44、56～58の届出</t>
  </si>
  <si>
    <t>(27) 届出病床数</t>
  </si>
  <si>
    <t>(28) 介護療養病床において療養型介護療養施設サービス費等の届出病床数</t>
  </si>
  <si>
    <t>(29) 診療報酬上及び介護報酬上の入院料の届出なし</t>
  </si>
  <si>
    <t>(30) 当該病棟において届出を行っている入院料等</t>
  </si>
  <si>
    <t>(31) 当該病棟において病室単位で40、44、56～58の届出</t>
  </si>
  <si>
    <t>(32) 当該病棟において病室単位で40、44、56～58の届出</t>
  </si>
  <si>
    <t>(32) 届出病床数</t>
  </si>
  <si>
    <t>(33) 介護療養病床において療養型介護療養施設サービス費等の届出病床数</t>
  </si>
  <si>
    <t>(34) 診療報酬上及び介護報酬上の入院料の届出なし</t>
  </si>
  <si>
    <t>(35) 看護師 常勤</t>
  </si>
  <si>
    <t>(35) 看護師 非常勤</t>
  </si>
  <si>
    <t>(36) 准看護師 常勤</t>
  </si>
  <si>
    <t>(36) 准看護師 非常勤</t>
  </si>
  <si>
    <t>(37) 看護補助師 常勤</t>
  </si>
  <si>
    <t>(37) 看護補助師 非常勤</t>
  </si>
  <si>
    <t>(38) 助産師 常勤</t>
  </si>
  <si>
    <t>(38) 助産師 非常勤</t>
  </si>
  <si>
    <t>(39) 理学療法士 常勤</t>
  </si>
  <si>
    <t>(39) 理学療法士 非常勤</t>
  </si>
  <si>
    <t>(40) 作業療法士 常勤</t>
  </si>
  <si>
    <t>(40) 作業療法士 非常勤</t>
  </si>
  <si>
    <t>(41) 言語聴覚士 常勤</t>
  </si>
  <si>
    <t>(41) 言語聴覚士 非常勤</t>
  </si>
  <si>
    <t>(42) 薬剤師 常勤</t>
  </si>
  <si>
    <t>(42) 薬剤師 非常勤</t>
  </si>
  <si>
    <t>(43) 臨床工学技士 常勤</t>
  </si>
  <si>
    <t>(43) 臨床工学技士 非常勤</t>
  </si>
  <si>
    <t>(44) 管理栄養士 常勤</t>
  </si>
  <si>
    <t>(44) 管理栄養士 非常勤</t>
  </si>
  <si>
    <t>(45) 救急救命士 常勤</t>
  </si>
  <si>
    <t>(45) 救急救命士 非常勤</t>
  </si>
  <si>
    <t>(46) 令和５年７月１日時点で当該病棟に入院患者がいない場合</t>
  </si>
  <si>
    <t>(47) 主とする診療科</t>
  </si>
  <si>
    <t>(47) 主とする診療科 上位１</t>
  </si>
  <si>
    <t>(47) 主とする診療科 上位２</t>
  </si>
  <si>
    <t>(47) 主とする診療科 上位３</t>
  </si>
  <si>
    <t>(48) ①新規入棟患者数</t>
  </si>
  <si>
    <t>(49) ①のうち、予定入院の患者・院内の他病棟からの転棟患者</t>
  </si>
  <si>
    <t>(50) ①のうち、予定外の救急医療入院以外の入院患者</t>
  </si>
  <si>
    <t>(51) ①のうち、予定外の救急医療入院の患者</t>
  </si>
  <si>
    <t>(52) ②在棟患者延べ数</t>
  </si>
  <si>
    <t>(53) ③退棟患者数延べ数</t>
  </si>
  <si>
    <t>(54) ①新規入棟患者数</t>
  </si>
  <si>
    <t>(55) 上記①のうち、院内の他病棟からの転棟</t>
  </si>
  <si>
    <t>(56) 上記①のうち、家庭からの入院</t>
  </si>
  <si>
    <t>(57) 上記①のうち、他の病院、診療所からの転院</t>
  </si>
  <si>
    <t>(58) 上記①のうち、介護施設・福祉施設からの入院</t>
  </si>
  <si>
    <t>(59) 上記①のうち、介護医療院からの入院</t>
  </si>
  <si>
    <t>(60) 上記①のうち、院内の出生</t>
  </si>
  <si>
    <t>(61) 上記①のうち、その他</t>
  </si>
  <si>
    <t>(62) ②退棟患者数</t>
  </si>
  <si>
    <t>(63) 上記②のうち、院内の他病棟へ転棟</t>
  </si>
  <si>
    <t>(64) 上記②のうち、家庭へ退院</t>
  </si>
  <si>
    <t>(65) 上記②のうち、他の病院、診療所へ転院</t>
  </si>
  <si>
    <t>(66) 上記②のうち、介護老人保健施設に入所</t>
  </si>
  <si>
    <t>(67) 上記②のうち、 介護老人福祉施設に入所</t>
  </si>
  <si>
    <t>(68) 上記②のうち、介護医療院に入所</t>
  </si>
  <si>
    <t>(69) 上記②のうち、社会福祉施設・有料老人ホーム等に入所</t>
  </si>
  <si>
    <t>(70) 上記②のうち、終了（死亡退院等）</t>
  </si>
  <si>
    <t>(71) 上記②のうち、その他</t>
  </si>
  <si>
    <t>(72) ①当該病棟から退院した患者数</t>
  </si>
  <si>
    <t>(73) 上記①のうち、退院後１か月以内に在宅医療を必要としない患者</t>
  </si>
  <si>
    <t>(74) 上記①のうち、退院後１か月以内に自院が在宅医療を提供する予定</t>
  </si>
  <si>
    <t>(75) 上記①のうち、退院後１か月以内に他施設が在宅医療を提供する予定</t>
  </si>
  <si>
    <t>(76) 上記①のうち、退院後１か月以内の在宅医療の実施予定が不明の患者</t>
  </si>
  <si>
    <t>(77)分娩件数（正常分娩、帝王切開を含む、死産を除く）</t>
  </si>
  <si>
    <t>(79) 当該病棟の入院患者が、産科及び15歳未満の小児の患者のみの場合等</t>
  </si>
  <si>
    <t>(80) 当該病棟の入院患者が、DPC対象病院において短期滞在手術等基本料２</t>
  </si>
  <si>
    <t>(81) 当該尺度による測定が算定の要件となっている入院基本料（注加算含む）</t>
  </si>
  <si>
    <t>(82) Ａ得点が１点以上の患者割合</t>
  </si>
  <si>
    <t>(83) Ａ得点が２点以上の患者割合</t>
  </si>
  <si>
    <t>(84) Ａ得点が２点以上かつＢ得点が３点以上の患者割合</t>
  </si>
  <si>
    <t>(85) Ａ得点が３点以上の患者割合</t>
  </si>
  <si>
    <t>(86) Ｃ得点が１点以上の患者割合</t>
  </si>
  <si>
    <t>(87) Ａ得点が２点以上かつＢ得点が３点以上またはＡ得点が３点以上またはＣ得点</t>
  </si>
  <si>
    <t>(88) 当該病棟の入院患者が、産科及び15歳未満の小児の患者のみの場合等</t>
  </si>
  <si>
    <t>(89) 当該病棟の入院患者が、DPC対象病院において短期滞在手術等基本料２</t>
  </si>
  <si>
    <t>(90) 当該尺度による測定が算定の要件となっている入院基本料（注加算含む）</t>
  </si>
  <si>
    <t>(91) Ａ得点が１点以上の患者割合</t>
  </si>
  <si>
    <t>(92) Ａ得点が２点以上の患者割合</t>
  </si>
  <si>
    <t>(93) Ａ得点が２点以上かつＢ得点が３点以上の患者割合</t>
  </si>
  <si>
    <t>(94) Ａ得点が３点以上の患者割合</t>
  </si>
  <si>
    <t>(95) Ｃ得点が１点以上の患者割合</t>
  </si>
  <si>
    <t>(96) Ａ得点が２点以上かつＢ得点が３点以上またはＡ得点が３点以上またはＣ得点</t>
  </si>
  <si>
    <t>(97) 当該病棟の入院患者が、産科及び15歳未満の小児の患者のみの場合等</t>
  </si>
  <si>
    <t>(98) 当該病棟の入院患者が、DPC対象病院において短期滞在手術等基本料２</t>
  </si>
  <si>
    <t>(99) 当該尺度による測定が算定の要件となっている入院基本料（注加算含む）</t>
  </si>
  <si>
    <t>(100) Ａ得点が１点以上の患者割合</t>
  </si>
  <si>
    <t>(101) Ａ得点が２点以上の患者割合</t>
  </si>
  <si>
    <t>(102) Ａ得点が２点以上かつＢ得点が３点以上の患者割合</t>
  </si>
  <si>
    <t>(103) Ａ得点が３点以上の患者割合</t>
  </si>
  <si>
    <t>(104) Ｃ得点が１点以上の患者割合</t>
  </si>
  <si>
    <t>(105) Ａ得点が２点以上かつＢ得点が３点以上またはＡ得点が３点以上またはＣ</t>
  </si>
  <si>
    <t>(106) 体制強化加算１又は２（回復期リハビリテーション病棟入院料）の届出の有</t>
  </si>
  <si>
    <t>(107) ①リハビリテーションを実施した患者の割合</t>
  </si>
  <si>
    <t>(108) ②平均リハ単位数（１患者１日当たり）</t>
  </si>
  <si>
    <t>(109) ③過去１年間の総退院患者数</t>
  </si>
  <si>
    <t>(110) ④上記③のうち、入院時の日常生活機能評価が10点以上又は機能的</t>
  </si>
  <si>
    <t>(111) ⑤上記④のうち、機能的自立度評価法（FIM）得点で55点以下</t>
  </si>
  <si>
    <t>(112) ⑥上記⑤のうち、入院時に比較して退院時（転院時を含む）</t>
  </si>
  <si>
    <t>(113) ⑦上記⑥のうち、FIM総得点で12点以上（回復期リハビリテ</t>
  </si>
  <si>
    <t>(114) ⑧前月までの６か月間に回復期リハビリテーション病棟を退棟した回復期1</t>
  </si>
  <si>
    <t>(114) ⑧前月までの６か月間に回復期リハビリテーション病棟を退棟した回復期2</t>
  </si>
  <si>
    <t>(114) ⑧前月までの６か月間に回復期リハビリテーション病棟を退棟した回復期3</t>
  </si>
  <si>
    <t>(114) ⑧前月までの６か月間に回復期リハビリテーション病棟を退棟した回復期4</t>
  </si>
  <si>
    <t>(115) ⑨上記⑧のうち、リハビリテーション実績指数の計算対象とした患者1</t>
  </si>
  <si>
    <t>(115) ⑨上記⑧のうち、リハビリテーション実績指数の計算対象とした患者2</t>
  </si>
  <si>
    <t>(115) ⑨上記⑧のうち、リハビリテーション実績指数の計算対象とした患者3</t>
  </si>
  <si>
    <t>(115) ⑨上記⑧のうち、リハビリテーション実績指数の計算対象とした患者4</t>
  </si>
  <si>
    <t>(116) ⑩リハビリテーション実績指数1</t>
  </si>
  <si>
    <t>(116) ⑩リハビリテーション実績指数2</t>
  </si>
  <si>
    <t>(116) ⑩リハビリテーション実績指数3</t>
  </si>
  <si>
    <t>(116) ⑩リハビリテーション実績指数4</t>
  </si>
  <si>
    <t>(117) その他特記事項</t>
  </si>
  <si>
    <t>南館３病棟</t>
  </si>
  <si>
    <t>休棟しているため</t>
  </si>
  <si>
    <t>2024</t>
  </si>
  <si>
    <t>令和5年4月1日より休棟中</t>
  </si>
  <si>
    <t>60</t>
  </si>
  <si>
    <t>西病棟２階</t>
  </si>
  <si>
    <t>東病棟１０階</t>
  </si>
  <si>
    <t>東病棟９階</t>
  </si>
  <si>
    <t>東病棟８階</t>
  </si>
  <si>
    <t>東病棟７階</t>
  </si>
  <si>
    <t>東病棟６階</t>
  </si>
  <si>
    <t>東病棟４階</t>
  </si>
  <si>
    <t>東病棟５階</t>
  </si>
  <si>
    <t>西病棟９階</t>
  </si>
  <si>
    <t>西病棟８階</t>
  </si>
  <si>
    <t>西病棟７階</t>
  </si>
  <si>
    <t>西病棟１０階</t>
  </si>
  <si>
    <t>西病棟３階</t>
  </si>
  <si>
    <t>西病棟５階</t>
  </si>
  <si>
    <t>西病棟６階</t>
  </si>
  <si>
    <t>64</t>
  </si>
  <si>
    <t>2024/4 ICUと統合予定</t>
  </si>
  <si>
    <t>NICUは新型コロナ患者を受け入れている病棟内にあり利用できなくなっているため。</t>
  </si>
  <si>
    <t>令和5年７月１日現在、７階５０床急性期一般入院料1の届出をしております。
令和５年３月３１日までは、７階５０床のうち８床を地域包括ケア入院医療管理料２の届出をしておりました。看護必要度の記載期間は令和４年４～令和５年3月、この間は急性期一般入院料1と地域包括ケア入院医療管理料2の届出があり、重症度、医療・看護必要度をそれぞれ記載しました。</t>
  </si>
  <si>
    <t>190650010</t>
  </si>
  <si>
    <t>s新型コロナウイルス感染症対応のため、R2.4.17～患者受入停止、R5.5.8～病床数0床届出</t>
  </si>
  <si>
    <t>１０階東病棟（９階東含む）</t>
  </si>
  <si>
    <t>R3.6.1～
9階東病棟（46床）、10階東病棟（44床）の2棟で運用　→　9階東病棟・10階東病棟の2棟を1棟として運用</t>
  </si>
  <si>
    <t>190650013</t>
  </si>
  <si>
    <t>新型コロナウイルス感染症対応のため、R3.6.14～患者受入停止、R5.5.8～病床数0床届出</t>
  </si>
  <si>
    <t>現在、8床を休床で申請している為</t>
  </si>
  <si>
    <t>令和5年3月31日まで「地位包括ケア入院医療管理料２」を「９床」届出していました。</t>
  </si>
  <si>
    <t>令和4年度は新型コロナウイルス感染症の院内クラスター発生により、入院や手術を制限せざるを得ない期間があった。上記報告結果には、その影響が出ている月もある。</t>
  </si>
  <si>
    <t>令和4年度は新型コロナウイルス感染症の院内クラスター発生により、入院やリハビリテーションの実施を制限せざるを得ない期間があった。上記報告結果には、その影響が出ている月もある。</t>
  </si>
  <si>
    <t>人間ドック病床として稼働しているため。</t>
  </si>
  <si>
    <t>令和4年4月～令和4年12月までは、4階西病棟と4階南病棟に分割。令和5年1月からは4階西病棟に統合。
入院患者数の状況は、4階西病棟と4階南病棟の患者数の合計を記入した。
看護必要度は、合算の評価が困難なため4階西病棟の値を記入した。</t>
  </si>
  <si>
    <t>令和5年5月に障害者病棟に変更。
入院患者数の状況は、前障害者病棟（3病棟3階）の患者数を記載している。</t>
  </si>
  <si>
    <t>令和5年5月に急性期病棟から地域包括ケア病棟に変更した。
入院患者情報は、当時の地域包括ケア病棟である5病棟5階の患者数を記載している。</t>
  </si>
  <si>
    <t>令和5年5月より急性期病棟に変更。
（R4年4月～R5年3月は、障害者施設等入院基本料の届け出・算定）　
入院患者数の状況は、当時の5病棟3階（急性期病棟。R5年3月に地域包括ケア病棟に変更）の患者数を記載した。
看護必要度もその時（5病棟3階）の値を記載した。
また、コロナ禍において病床稼働の低下が著しい。回復の見込みが無ければ、休棟も含めた機能変更を検討中。</t>
  </si>
  <si>
    <t>2024-01-31 09:39:04 日本標準時/JST の時点 • 生成者: 東海　真悠 • 並び替え基準: 病床・外来管理番号、昇順</t>
  </si>
  <si>
    <t>(4) ① 2023(令和５)年７月１日時点の機能</t>
  </si>
  <si>
    <t>(16) 「最大病床数」の合計が0床である場合の理由</t>
  </si>
  <si>
    <t>(17) ①有床診療所入院基本料</t>
  </si>
  <si>
    <t>(18) ②有床診療所療養病床入院基本料</t>
  </si>
  <si>
    <t>(19) ③診療所型介護療養施設サービス費等</t>
  </si>
  <si>
    <t>(20) 施設報酬上及び介護報酬上の入院料の届出なし</t>
  </si>
  <si>
    <t>(21) 医師　常勤</t>
  </si>
  <si>
    <t>(21) 医師　非常勤</t>
  </si>
  <si>
    <t>(22) 歯科医師　常勤</t>
  </si>
  <si>
    <t>(22) 歯科医師　非常勤</t>
  </si>
  <si>
    <t>(23) 看護師　常勤</t>
  </si>
  <si>
    <t>(23) 看護師　非常勤</t>
  </si>
  <si>
    <t>(24) 准看護師　常勤</t>
  </si>
  <si>
    <t>(24) 准看護師　非常勤</t>
  </si>
  <si>
    <t>(25) 看護補助者　常勤</t>
  </si>
  <si>
    <t>(25) 看護補助者　非常勤</t>
  </si>
  <si>
    <t>(26) 助産師　常勤</t>
  </si>
  <si>
    <t>(26) 助産師　非常勤</t>
  </si>
  <si>
    <t>(27) 理学療法士　常勤</t>
  </si>
  <si>
    <t>(27) 理学療法士　非常勤</t>
  </si>
  <si>
    <t>(28) 作業療法士　常勤</t>
  </si>
  <si>
    <t>(28) 作業療法士　非常勤</t>
  </si>
  <si>
    <t>(29) 言語聴覚士　常勤</t>
  </si>
  <si>
    <t>(29) 言語聴覚士　非常勤</t>
  </si>
  <si>
    <t>(30) 薬剤師　常勤</t>
  </si>
  <si>
    <t>(30) 薬剤師　非常勤</t>
  </si>
  <si>
    <t>(31) 診療放射線技師　常勤</t>
  </si>
  <si>
    <t>(31) 診療放射線技師　非常勤</t>
  </si>
  <si>
    <t>(32) 臨床検査技師　常勤</t>
  </si>
  <si>
    <t>(32) 臨床検査技師　非常勤</t>
  </si>
  <si>
    <t>(33) 臨床工学技士　常勤</t>
  </si>
  <si>
    <t>(33) 臨床工学技士　非常勤</t>
  </si>
  <si>
    <t>(34) 管理栄養士　常勤</t>
  </si>
  <si>
    <t>(34) 管理栄養士　非常勤</t>
  </si>
  <si>
    <t>(35) 救急救命士　常勤</t>
  </si>
  <si>
    <t>(35) 救急救命士　非常勤</t>
  </si>
  <si>
    <t>(46) 救急救命士　常勤</t>
  </si>
  <si>
    <t>(46) 救急救命士　非常勤</t>
  </si>
  <si>
    <t>(47) 入院患者がいない場合、あるいは看護職員が0人となる場合</t>
  </si>
  <si>
    <t>(48) 看護師　常勤</t>
  </si>
  <si>
    <t>(48) 看護師　非常勤</t>
  </si>
  <si>
    <t>(49) 准看護師　常勤</t>
  </si>
  <si>
    <t>(49) 准看護師　非常勤</t>
  </si>
  <si>
    <t>(50) 看護補助者　常勤</t>
  </si>
  <si>
    <t>(50) 看護補助者　非常勤</t>
  </si>
  <si>
    <t>(51) 助産師　常勤</t>
  </si>
  <si>
    <t>(51) 助産師　非常勤</t>
  </si>
  <si>
    <t>(52) 理学療法士　常勤</t>
  </si>
  <si>
    <t>(52) 理学療法士　非常勤</t>
  </si>
  <si>
    <t>(53) 作業療法士　常勤</t>
  </si>
  <si>
    <t>(53) 作業療法士　非常勤</t>
  </si>
  <si>
    <t>(54) 言語聴覚士　常勤</t>
  </si>
  <si>
    <t>(54) 言語聴覚士　非常勤</t>
  </si>
  <si>
    <t>(55) 薬剤師　常勤</t>
  </si>
  <si>
    <t>(55) 薬剤師　非常勤</t>
  </si>
  <si>
    <t>(56) 臨床工学技士　常勤</t>
  </si>
  <si>
    <t>(56) 臨床工学技士　非常勤</t>
  </si>
  <si>
    <t>(57) 管理栄養士　常勤</t>
  </si>
  <si>
    <t>(57) 管理栄養士　非常勤</t>
  </si>
  <si>
    <t>(58) 救急救命士　常勤</t>
  </si>
  <si>
    <t>(58) 救急救命士　非常勤</t>
  </si>
  <si>
    <t>(59) 看護師　常勤</t>
  </si>
  <si>
    <t>(59) 看護師　非常勤</t>
  </si>
  <si>
    <t>(60) 准看護師　常勤</t>
  </si>
  <si>
    <t>(60) 准看護師　非常勤</t>
  </si>
  <si>
    <t>(61) 看護補助者　常勤</t>
  </si>
  <si>
    <t>(61) 看護補助者　非常勤</t>
  </si>
  <si>
    <t>(62) 助産師　常勤</t>
  </si>
  <si>
    <t>(62) 助産師　非常勤</t>
  </si>
  <si>
    <t>(63) 理学療法士　常勤</t>
  </si>
  <si>
    <t>(63) 理学療法士　非常勤</t>
  </si>
  <si>
    <t>(64) 作業療法士　常勤</t>
  </si>
  <si>
    <t>(64) 作業療法士　非常勤</t>
  </si>
  <si>
    <t>(65) 言語聴覚士　常勤</t>
  </si>
  <si>
    <t>(65) 言語聴覚士　非常勤</t>
  </si>
  <si>
    <t>(66) 薬剤師　常勤</t>
  </si>
  <si>
    <t>(66) 薬剤師　非常勤</t>
  </si>
  <si>
    <t>(67) 臨床工学技士　常勤</t>
  </si>
  <si>
    <t>(67) 臨床工学技士　非常勤</t>
  </si>
  <si>
    <t>(68) 管理栄養士　常勤</t>
  </si>
  <si>
    <t>(68) 管理栄養士　非常勤</t>
  </si>
  <si>
    <t>(69) 救急救命士　常勤</t>
  </si>
  <si>
    <t>(69) 救急救命士　非常勤</t>
  </si>
  <si>
    <t>(70) 看護師　常勤</t>
  </si>
  <si>
    <t>(70) 看護師　非常勤</t>
  </si>
  <si>
    <t>(71) 准看護師　常勤</t>
  </si>
  <si>
    <t>(71) 准看護師　非常勤</t>
  </si>
  <si>
    <t>(72) 看護補助者　常勤</t>
  </si>
  <si>
    <t>(72) 看護補助者　非常勤</t>
  </si>
  <si>
    <t>(73) 助産師　常勤</t>
  </si>
  <si>
    <t>(73) 助産師　非常勤</t>
  </si>
  <si>
    <t>(74) 理学療法士　常勤</t>
  </si>
  <si>
    <t>(74) 理学療法士　非常勤</t>
  </si>
  <si>
    <t>(75) 作業療法士　常勤</t>
  </si>
  <si>
    <t>(75) 作業療法士　非常勤</t>
  </si>
  <si>
    <t>(76) 言語聴覚士　常勤</t>
  </si>
  <si>
    <t>(76) 言語聴覚士　非常勤</t>
  </si>
  <si>
    <t>(77) 薬剤師　常勤</t>
  </si>
  <si>
    <t>(77) 薬剤師　非常勤</t>
  </si>
  <si>
    <t>(78) 臨床工学技士　常勤</t>
  </si>
  <si>
    <t>(78) 臨床工学技士　非常勤</t>
  </si>
  <si>
    <t>(79) 管理栄養士　常勤</t>
  </si>
  <si>
    <t>(79) 管理栄養士　非常勤</t>
  </si>
  <si>
    <t>(80) 救急救命士　常勤</t>
  </si>
  <si>
    <t>(80) 救急救命士　非常勤</t>
  </si>
  <si>
    <t>(81) 診療科該当番号</t>
  </si>
  <si>
    <t>(81) 診療科上位1位</t>
  </si>
  <si>
    <t>(81) 診療科上位2位</t>
  </si>
  <si>
    <t>(81) 診療科上位3位</t>
  </si>
  <si>
    <t>(82) ①新規入院患者数</t>
  </si>
  <si>
    <t>(83) 上記①のうち、急変による入院患者</t>
  </si>
  <si>
    <t>(84) 上記①のうち、他の急性医療を担う病院の一般病棟からの受入割合</t>
  </si>
  <si>
    <t>(85) ②在来患者延べ数</t>
  </si>
  <si>
    <t>(86) ③退院患者数</t>
  </si>
  <si>
    <t>(87) ①新規入院患者数</t>
  </si>
  <si>
    <t>(88) 上記①のうち、家庭からの入院</t>
  </si>
  <si>
    <t>(89) 上記①のうち、他の病院、診療所からの転院</t>
  </si>
  <si>
    <t>(90) 上記①のうち、介護施設・福祉施設からの入院</t>
  </si>
  <si>
    <t>(91) 上記①のうち、介護医療院からの入院</t>
  </si>
  <si>
    <t>(92) 上記①のうち、院内の出生</t>
  </si>
  <si>
    <t>(93) 上記①のうち、その他</t>
  </si>
  <si>
    <t>(94) ②退院患者数</t>
  </si>
  <si>
    <t>(95) 上記②のうち、家庭へ退院</t>
  </si>
  <si>
    <t>(96) 上記②のうち、他の病院、診療所へ転院</t>
  </si>
  <si>
    <t>(97) 上記②のうち、介護老人保健施設に入所</t>
  </si>
  <si>
    <t>(98) 上記②のうち、介護老人福祉施設に入所</t>
  </si>
  <si>
    <t>(99) 上記②のうち、介護医療院に入所</t>
  </si>
  <si>
    <t>(100) 上記②のうち、社会福祉施設・有料老人ホーム等に入所</t>
  </si>
  <si>
    <t>(101) 上記②のうち、終了(死亡退院等)</t>
  </si>
  <si>
    <t>(102) 上記②のうち、その他</t>
  </si>
  <si>
    <t>(103) 退院後１か月以内に在宅医療を必要としない患者(死亡退院を含む)</t>
  </si>
  <si>
    <t>(104) 退院後１か月以内に自院が在宅医療を提供する予定の患者</t>
  </si>
  <si>
    <t>(105) 退院後１か月以内に他施設が在宅医療を提供する予定の患者</t>
  </si>
  <si>
    <t>(106) 退院後１か月以内の在宅医療の実施予定が不明の患者</t>
  </si>
  <si>
    <t>(107) 在宅療養支援診療所の届出の有無</t>
  </si>
  <si>
    <t>(108) 往診を実施した患者延べ数</t>
  </si>
  <si>
    <t>(109) 訪問診療を実施した患者延べ数</t>
  </si>
  <si>
    <t>(110) ①医療機関以外での死亡者数</t>
  </si>
  <si>
    <t>(111) 上記①のうち、自宅での死亡者数</t>
  </si>
  <si>
    <t>(112) 上記①のうち、自宅以外での死亡者数</t>
  </si>
  <si>
    <t>(113) ②医療機関での死亡者数</t>
  </si>
  <si>
    <t>(114) 上記②のうち、連携医療機関での死亡者数</t>
  </si>
  <si>
    <t>(115) 上記②のうち、連携医療機関以外での死亡者数</t>
  </si>
  <si>
    <t>(116) 分娩件数（正常分娩、帝王切開を含む、死産を除く）</t>
  </si>
  <si>
    <t>(117) ①休日に受診した患者延べ数</t>
  </si>
  <si>
    <t>(118) 上記①のうち、診察後直ちに入院となった患者延べ数</t>
  </si>
  <si>
    <t>(119) ②夜間・時間外に受診した患者延べ数</t>
  </si>
  <si>
    <t>(120) 上記②のうち、診察後直ちに入院となった患者延べ数</t>
  </si>
  <si>
    <t>(121) ③救急車の受入件数</t>
  </si>
  <si>
    <t>(122) ①リハビリテーションを実施した患者の割合</t>
  </si>
  <si>
    <t>(123) ②平均リハ単位数(１患者１日当たり)</t>
  </si>
  <si>
    <t>(124) ③過去１年間の総退院患者数</t>
  </si>
  <si>
    <t>(125) ④上記③のうち、入院時の日常生活機能評価が10点以上であった患者数</t>
  </si>
  <si>
    <t>(126) ⑤ 上記④のうち、機能的自立度評価法(FIM)で55点以下の患者数</t>
  </si>
  <si>
    <t>(127) ⑥上記④のうち、退院時の日常生活機能評価が3点以上改善した患者数</t>
  </si>
  <si>
    <t>(128) ⑦上記⑥のうち、FIM総得点で12点以上改善していた患者数</t>
  </si>
  <si>
    <t>(129) マルチスライスＣＴ64列以上</t>
  </si>
  <si>
    <t>(130) マルチスライスＣＴ16列以上64列未満</t>
  </si>
  <si>
    <t>(131) マルチスライスＣＴ16列未満</t>
  </si>
  <si>
    <t>(132) その他のＣＴ(上記の多列検出器ＣＴ以外のＣＴ)</t>
  </si>
  <si>
    <t>(133) ＭＲＩ3テスラ以上</t>
  </si>
  <si>
    <t>(134) ＭＲＩ1.5テスラ以上３テスラ未満</t>
  </si>
  <si>
    <t>(135) ＭＲＩ1.5テスラ未満</t>
  </si>
  <si>
    <t>(136) 血管連続撮影装置</t>
  </si>
  <si>
    <t>(137) ＳＰＥＣＴ</t>
  </si>
  <si>
    <t>(138) マンモグラフィ</t>
  </si>
  <si>
    <t>(139) ＰＥＴ</t>
  </si>
  <si>
    <t>(140) ＰＥＴＣＴ</t>
  </si>
  <si>
    <t>(141) ＰＥＴＭＲＩ</t>
  </si>
  <si>
    <t>(142) ガンマナイフ</t>
  </si>
  <si>
    <t>(143) サイバーナイフ</t>
  </si>
  <si>
    <t>(144) 強度変調放射線治療器（IMRT）</t>
  </si>
  <si>
    <t>(145) 遠隔操作式密封小線源治療装置</t>
  </si>
  <si>
    <t>(146) 内視鏡手術用支援機器</t>
  </si>
  <si>
    <t>(147) 退院調整部門の有無</t>
  </si>
  <si>
    <t>(148) 医師　専従</t>
  </si>
  <si>
    <t>(148) 医師　専任</t>
  </si>
  <si>
    <t>(149) 看護職員　専従</t>
  </si>
  <si>
    <t>(149) 看護職員　専任</t>
  </si>
  <si>
    <t>(150) MSW　専従</t>
  </si>
  <si>
    <t>(150) MSW　専任</t>
  </si>
  <si>
    <t>(151) ＭＳＷのうち、社会福祉士の資格を有する者　専従</t>
  </si>
  <si>
    <t>(151) ＭＳＷのうち、社会福祉士の資格を有する者　専任</t>
  </si>
  <si>
    <t>(152) 事務員　専従</t>
  </si>
  <si>
    <t>(152) 事務員　専任</t>
  </si>
  <si>
    <t>(153) その他　専従</t>
  </si>
  <si>
    <t>(153) その他　専任</t>
  </si>
  <si>
    <t>(154) その他、ご報告にあたっての特記事項【自由記入欄】</t>
  </si>
  <si>
    <t>経営企画室</t>
  </si>
  <si>
    <t>入院患者を扱わないため</t>
  </si>
  <si>
    <t>わじま　りょうへい</t>
  </si>
  <si>
    <t>ryohei.wajima</t>
  </si>
  <si>
    <t>村田　美穂</t>
  </si>
  <si>
    <t>むらた　みほ</t>
  </si>
  <si>
    <t>下山豊一</t>
  </si>
  <si>
    <t>しもやま とよかず</t>
  </si>
  <si>
    <t>0970</t>
  </si>
  <si>
    <t>2717</t>
  </si>
  <si>
    <t>cl.tayakai.or.jp</t>
  </si>
  <si>
    <t>かも　ともこ</t>
  </si>
  <si>
    <t>コロナのため</t>
  </si>
  <si>
    <t>中　沙弥香</t>
  </si>
  <si>
    <t>なか　さやか</t>
  </si>
  <si>
    <t>濱崎裕</t>
  </si>
  <si>
    <t>はまさきひろし</t>
  </si>
  <si>
    <t>277</t>
  </si>
  <si>
    <t>0100</t>
  </si>
  <si>
    <t>1123</t>
  </si>
  <si>
    <t>0762770100</t>
  </si>
  <si>
    <t>tedorigawa-clinic.com</t>
  </si>
  <si>
    <r>
      <rPr>
        <sz val="12"/>
        <color rgb="FF000000"/>
        <rFont val="ＭＳ ゴシック"/>
        <family val="3"/>
        <charset val="128"/>
      </rPr>
      <t>産科医療への理解が無いため、分類できない。</t>
    </r>
    <r>
      <rPr>
        <sz val="12"/>
        <color rgb="FF000000"/>
        <rFont val="Calibri"/>
        <family val="3"/>
      </rPr>
      <t xml:space="preserve">
</t>
    </r>
    <r>
      <rPr>
        <sz val="12"/>
        <color rgb="FF000000"/>
        <rFont val="ＭＳ ゴシック"/>
        <family val="3"/>
        <charset val="128"/>
      </rPr>
      <t>平日、休日、時間外、入院時間と出生時間が異なる場合、平日入院と休日出産、その逆、新生児は急患か？、陣痛開始入院は急患では無いのか？</t>
    </r>
    <r>
      <rPr>
        <sz val="12"/>
        <color rgb="FF000000"/>
        <rFont val="Calibri"/>
        <family val="3"/>
      </rPr>
      <t xml:space="preserve">
</t>
    </r>
    <r>
      <rPr>
        <sz val="12"/>
        <color rgb="FF000000"/>
        <rFont val="ＭＳ ゴシック"/>
        <family val="3"/>
        <charset val="128"/>
      </rPr>
      <t>急変と陣痛開始の定義、陣痛開始診察と時間外診察の定義その他</t>
    </r>
    <r>
      <rPr>
        <sz val="12"/>
        <color rgb="FF000000"/>
        <rFont val="Calibri"/>
        <family val="3"/>
      </rPr>
      <t xml:space="preserve">
</t>
    </r>
    <r>
      <rPr>
        <sz val="12"/>
        <color rgb="FF000000"/>
        <rFont val="ＭＳ ゴシック"/>
        <family val="3"/>
        <charset val="128"/>
      </rPr>
      <t>診察後直ちに入院になったとは何か？</t>
    </r>
    <r>
      <rPr>
        <sz val="12"/>
        <color rgb="FF000000"/>
        <rFont val="Calibri"/>
        <family val="3"/>
      </rPr>
      <t xml:space="preserve">
</t>
    </r>
    <r>
      <rPr>
        <sz val="12"/>
        <color rgb="FF000000"/>
        <rFont val="ＭＳ ゴシック"/>
        <family val="3"/>
        <charset val="128"/>
      </rPr>
      <t>夜間の陣痛開始は夜間の受診では無いのか、夜間の出生直後の新生児は夜間の診察にはならないのか、受診にはならないのか、正常かどうかなのかは診察（受診）しなければわからない。妊婦も同じ。</t>
    </r>
    <phoneticPr fontId="8"/>
  </si>
  <si>
    <t>宮本　昌子　辻　俊一</t>
  </si>
  <si>
    <t>みやもと　まさこ　つじ　しゅんいち</t>
  </si>
  <si>
    <t>医事課　院長</t>
  </si>
  <si>
    <t>金丸奈緒美</t>
  </si>
  <si>
    <t>ﾀｶﾐﾈ　ﾃﾙｴ</t>
  </si>
  <si>
    <t>あぶらお　しゅんいち</t>
  </si>
  <si>
    <t>Suo 508ab</t>
  </si>
  <si>
    <t>yahoo.CO.JP</t>
  </si>
  <si>
    <t>高田　宗尚</t>
  </si>
  <si>
    <t>1598</t>
  </si>
  <si>
    <t>森田　麻依</t>
  </si>
  <si>
    <t>もりた　まい</t>
  </si>
  <si>
    <t>休棟中であり今後再開か廃止するかは未定です</t>
  </si>
  <si>
    <t>現在休棟中　再開の時期が現在のところ未定</t>
  </si>
  <si>
    <t>6241</t>
  </si>
  <si>
    <t>スタッフ不足により、入院患者の受け入れができない</t>
  </si>
  <si>
    <t>入院を要する患者がいなかった為</t>
  </si>
  <si>
    <t>土橋優美子</t>
  </si>
  <si>
    <t>つちはしゆみこ</t>
  </si>
  <si>
    <t>コロナ陽性患者の対応ができないと判断したため患者を受け入れていません</t>
  </si>
  <si>
    <t>067</t>
  </si>
  <si>
    <t>みやけ　しんや</t>
  </si>
  <si>
    <t>自由診療下で入院してのドック検査を行ってきたが、コロナ感染症以降、ドック入院を行わなくなったため。</t>
  </si>
  <si>
    <t>現在手術は全て外来で行っているが、入院が必要となる事態に備え１床確保している。</t>
  </si>
  <si>
    <t>kanou</t>
  </si>
  <si>
    <t>mvd.biglobe.ne.jp</t>
  </si>
  <si>
    <t>小崎　知栄</t>
  </si>
  <si>
    <t>こさき　ちえ</t>
  </si>
  <si>
    <t>受付事務</t>
  </si>
  <si>
    <t>原田かおり</t>
  </si>
  <si>
    <t>はらだかおり</t>
  </si>
  <si>
    <t>もり　よりこ</t>
  </si>
  <si>
    <t>0553</t>
  </si>
  <si>
    <t>yoriko.2724</t>
  </si>
  <si>
    <t>旧棟中</t>
  </si>
  <si>
    <t>公設民営（指定管理）の診療所です。病床は、稼働していません。</t>
  </si>
  <si>
    <t>河村　美代子</t>
  </si>
  <si>
    <t>かわむら　みよこ</t>
  </si>
  <si>
    <t>無し</t>
  </si>
  <si>
    <t>個別医療機関における病床の状況及び診療実績（R5病床機能報告）</t>
    <rPh sb="0" eb="2">
      <t>コベツ</t>
    </rPh>
    <rPh sb="2" eb="4">
      <t>イリョウ</t>
    </rPh>
    <rPh sb="4" eb="6">
      <t>キカン</t>
    </rPh>
    <rPh sb="10" eb="12">
      <t>ビョウショウ</t>
    </rPh>
    <rPh sb="13" eb="15">
      <t>ジョウキョウ</t>
    </rPh>
    <rPh sb="15" eb="16">
      <t>オヨ</t>
    </rPh>
    <rPh sb="17" eb="19">
      <t>シンリョウ</t>
    </rPh>
    <rPh sb="19" eb="21">
      <t>ジッセキ</t>
    </rPh>
    <rPh sb="24" eb="28">
      <t>ビョウショウキノウ</t>
    </rPh>
    <rPh sb="28" eb="30">
      <t>ホウコク</t>
    </rPh>
    <phoneticPr fontId="10"/>
  </si>
  <si>
    <t>内科</t>
  </si>
  <si>
    <t>HCU管理料１</t>
  </si>
  <si>
    <t>急性期一般１</t>
  </si>
  <si>
    <t>外科</t>
  </si>
  <si>
    <t>脳神経外科</t>
  </si>
  <si>
    <t>整形外科</t>
  </si>
  <si>
    <t>久藤総合病院</t>
  </si>
  <si>
    <t>地域一般１</t>
  </si>
  <si>
    <t>地域包括ケア管理1　45床</t>
  </si>
  <si>
    <t>小松市民病院</t>
  </si>
  <si>
    <t>やわたメディカルセンター</t>
  </si>
  <si>
    <t>循環器内科</t>
  </si>
  <si>
    <t>能美市立病院</t>
  </si>
  <si>
    <t>急性期一般５</t>
  </si>
  <si>
    <t>芳珠記念病院</t>
  </si>
  <si>
    <t>地域包括ケア１</t>
  </si>
  <si>
    <t>地域包括ケア２</t>
  </si>
  <si>
    <t>回復期リハ１</t>
  </si>
  <si>
    <t>石川病院</t>
  </si>
  <si>
    <t>森田病院</t>
  </si>
  <si>
    <t>急性期一般４</t>
  </si>
  <si>
    <t>地域包括ケア管理1　42床</t>
  </si>
  <si>
    <t>急性期一般６</t>
  </si>
  <si>
    <t>地域包括ケア管理1　43床</t>
  </si>
  <si>
    <t>呼吸器内科</t>
  </si>
  <si>
    <t>地域一般３</t>
  </si>
  <si>
    <t>地域包括ケア管理1　31床</t>
  </si>
  <si>
    <t>リハビリテーション科</t>
  </si>
  <si>
    <t>地域包括ケア管理1　35床</t>
  </si>
  <si>
    <t>地域包括ケア管理1　24床</t>
  </si>
  <si>
    <t>神経内科</t>
  </si>
  <si>
    <t>小児科</t>
  </si>
  <si>
    <t>療養１</t>
  </si>
  <si>
    <t>東病院</t>
  </si>
  <si>
    <t>岡本病院</t>
  </si>
  <si>
    <t>障害10：1</t>
  </si>
  <si>
    <t>ICU管理料３</t>
  </si>
  <si>
    <t>金沢脳神経外科病院</t>
  </si>
  <si>
    <t>SCU管理料</t>
  </si>
  <si>
    <t>金沢大学附属病院</t>
  </si>
  <si>
    <t>特定機能7：1</t>
  </si>
  <si>
    <t>小児管理料２</t>
  </si>
  <si>
    <t>呼吸器外科</t>
  </si>
  <si>
    <t>血液内科</t>
  </si>
  <si>
    <t>消化器内科（胃腸内科）</t>
  </si>
  <si>
    <t>皮膚科</t>
  </si>
  <si>
    <t>泌尿器外科</t>
  </si>
  <si>
    <t>心臓血管外科</t>
  </si>
  <si>
    <t>消化器外科（胃腸外科）</t>
  </si>
  <si>
    <t>耳鼻咽喉科</t>
  </si>
  <si>
    <t>麻酔科</t>
  </si>
  <si>
    <t>ICU管理料２</t>
  </si>
  <si>
    <t>MFICU管理料（新生児）</t>
  </si>
  <si>
    <t>MFICU管理料（母体・胎児）</t>
  </si>
  <si>
    <t>GCU管理料</t>
  </si>
  <si>
    <t>金沢医療センター</t>
  </si>
  <si>
    <t>NICU管理料２</t>
  </si>
  <si>
    <t>金沢循環器病院</t>
  </si>
  <si>
    <t>婦人科</t>
  </si>
  <si>
    <t>救命救急１</t>
  </si>
  <si>
    <t>救急科</t>
  </si>
  <si>
    <t>ICU管理料１</t>
  </si>
  <si>
    <t>産科</t>
  </si>
  <si>
    <t>眼科</t>
  </si>
  <si>
    <t>糖尿病内科（代謝内科）</t>
  </si>
  <si>
    <t>腎臓内科</t>
  </si>
  <si>
    <t>NICU管理料１</t>
  </si>
  <si>
    <t>ICU管理料４</t>
  </si>
  <si>
    <t>地域一般２</t>
  </si>
  <si>
    <t>急性期一般２</t>
  </si>
  <si>
    <t>金沢西病院</t>
  </si>
  <si>
    <t>－</t>
    <phoneticPr fontId="8"/>
  </si>
  <si>
    <t>北陸病院</t>
  </si>
  <si>
    <t>済生会金沢病院</t>
  </si>
  <si>
    <t>浅ノ川総合病院</t>
  </si>
  <si>
    <t>城北病院</t>
  </si>
  <si>
    <t>HCU管理料２</t>
  </si>
  <si>
    <t>緩和ケア２</t>
  </si>
  <si>
    <t>JCOH金沢病院</t>
  </si>
  <si>
    <t>地域包括ケア管理料2　18床</t>
  </si>
  <si>
    <t>小児管理料4　17床</t>
  </si>
  <si>
    <t>小児管理料３</t>
  </si>
  <si>
    <t xml:space="preserve"> 恵寿金沢病院</t>
  </si>
  <si>
    <t>地域包括ケア管理料2　10床</t>
  </si>
  <si>
    <t>金沢有松病院</t>
  </si>
  <si>
    <t>地域包括ケア管理料2　21床</t>
  </si>
  <si>
    <t>地域包括ケア管理1　14床</t>
  </si>
  <si>
    <t>地域包括ケア管理1　33床</t>
  </si>
  <si>
    <t>回復期リハ２</t>
  </si>
  <si>
    <t>　</t>
    <phoneticPr fontId="8"/>
  </si>
  <si>
    <t>　－</t>
    <phoneticPr fontId="8"/>
  </si>
  <si>
    <t>回復期リハ３</t>
  </si>
  <si>
    <t>回復期リハ４</t>
  </si>
  <si>
    <t>敬愛病院</t>
  </si>
  <si>
    <t>療養２</t>
  </si>
  <si>
    <t>松原病院</t>
  </si>
  <si>
    <t>医王病院</t>
  </si>
  <si>
    <t>障害7：1</t>
  </si>
  <si>
    <t>大手町病院</t>
  </si>
  <si>
    <t>林病院</t>
  </si>
  <si>
    <t>特殊疾患２</t>
  </si>
  <si>
    <t>千木病院</t>
  </si>
  <si>
    <t>二ツ屋病院</t>
  </si>
  <si>
    <t>みずほ病院</t>
  </si>
  <si>
    <t>その他の診療科</t>
  </si>
  <si>
    <t>小児管理料4　22床</t>
  </si>
  <si>
    <t>地域包括ケア管理料2　30床</t>
  </si>
  <si>
    <t>地域包括ケア管理1　30床</t>
  </si>
  <si>
    <t>障害者13：1</t>
  </si>
  <si>
    <t>七尾病院</t>
  </si>
  <si>
    <t>地域包括ケア管理料2　20床</t>
  </si>
  <si>
    <t>柳田温泉病院</t>
  </si>
  <si>
    <t>他病棟</t>
    <rPh sb="0" eb="3">
      <t>ホカビョウトウ</t>
    </rPh>
    <phoneticPr fontId="8"/>
  </si>
  <si>
    <t>家庭</t>
    <rPh sb="0" eb="2">
      <t>カテイ</t>
    </rPh>
    <phoneticPr fontId="8"/>
  </si>
  <si>
    <t>転院</t>
    <rPh sb="0" eb="2">
      <t>テンイン</t>
    </rPh>
    <phoneticPr fontId="8"/>
  </si>
  <si>
    <t>老健</t>
    <rPh sb="0" eb="2">
      <t>ロウケン</t>
    </rPh>
    <phoneticPr fontId="8"/>
  </si>
  <si>
    <t>介護老人福祉施設</t>
    <rPh sb="0" eb="4">
      <t>カイゴロウジン</t>
    </rPh>
    <rPh sb="4" eb="6">
      <t>フクシ</t>
    </rPh>
    <rPh sb="6" eb="8">
      <t>シセツ</t>
    </rPh>
    <phoneticPr fontId="8"/>
  </si>
  <si>
    <t>死亡</t>
    <rPh sb="0" eb="2">
      <t>シボウ</t>
    </rPh>
    <phoneticPr fontId="8"/>
  </si>
  <si>
    <t>その他</t>
    <rPh sb="2" eb="3">
      <t>ホカ</t>
    </rPh>
    <phoneticPr fontId="8"/>
  </si>
  <si>
    <t>施設、有料</t>
    <rPh sb="0" eb="2">
      <t>シセツ</t>
    </rPh>
    <rPh sb="3" eb="5">
      <t>ユウリョウ</t>
    </rPh>
    <phoneticPr fontId="8"/>
  </si>
  <si>
    <t>介護医療院</t>
    <rPh sb="0" eb="2">
      <t>カイゴ</t>
    </rPh>
    <rPh sb="2" eb="4">
      <t>イリョウ</t>
    </rPh>
    <rPh sb="4" eb="5">
      <t>イン</t>
    </rPh>
    <phoneticPr fontId="8"/>
  </si>
  <si>
    <t>★</t>
    <phoneticPr fontId="8"/>
  </si>
  <si>
    <t>回復期</t>
    <rPh sb="0" eb="2">
      <t>カイフク</t>
    </rPh>
    <rPh sb="2" eb="3">
      <t>キ</t>
    </rPh>
    <phoneticPr fontId="8"/>
  </si>
  <si>
    <t>休棟（再開予定あり）</t>
    <rPh sb="0" eb="1">
      <t>ヤス</t>
    </rPh>
    <rPh sb="1" eb="2">
      <t>トウ</t>
    </rPh>
    <rPh sb="3" eb="7">
      <t>サイカイヨテイ</t>
    </rPh>
    <phoneticPr fontId="8"/>
  </si>
  <si>
    <t>休棟（今後廃止予定）</t>
    <rPh sb="0" eb="1">
      <t>ヤス</t>
    </rPh>
    <rPh sb="1" eb="2">
      <t>トウ</t>
    </rPh>
    <rPh sb="3" eb="5">
      <t>コンゴ</t>
    </rPh>
    <rPh sb="5" eb="7">
      <t>ハイシ</t>
    </rPh>
    <rPh sb="7" eb="9">
      <t>ヨテイ</t>
    </rPh>
    <phoneticPr fontId="8"/>
  </si>
  <si>
    <r>
      <t>1</t>
    </r>
    <r>
      <rPr>
        <sz val="12"/>
        <color rgb="FFFF0000"/>
        <rFont val="ＭＳ ゴシック"/>
        <family val="3"/>
        <charset val="128"/>
      </rPr>
      <t>病棟</t>
    </r>
    <phoneticPr fontId="8"/>
  </si>
  <si>
    <t>列を追加</t>
    <rPh sb="0" eb="1">
      <t>レツ</t>
    </rPh>
    <rPh sb="2" eb="4">
      <t>ツイカ</t>
    </rPh>
    <phoneticPr fontId="8"/>
  </si>
  <si>
    <r>
      <t xml:space="preserve">(19) </t>
    </r>
    <r>
      <rPr>
        <b/>
        <sz val="12"/>
        <color rgb="FF56585B"/>
        <rFont val="ＭＳ ゴシック"/>
        <family val="3"/>
        <charset val="128"/>
      </rPr>
      <t>変更年月日</t>
    </r>
    <r>
      <rPr>
        <b/>
        <sz val="12"/>
        <color rgb="FF56585B"/>
        <rFont val="Calibri"/>
        <family val="2"/>
      </rPr>
      <t>(</t>
    </r>
    <r>
      <rPr>
        <b/>
        <sz val="12"/>
        <color rgb="FF56585B"/>
        <rFont val="ＭＳ ゴシック"/>
        <family val="3"/>
        <charset val="128"/>
      </rPr>
      <t>月</t>
    </r>
    <r>
      <rPr>
        <b/>
        <sz val="12"/>
        <color rgb="FF56585B"/>
        <rFont val="Calibri"/>
        <family val="2"/>
      </rPr>
      <t>)</t>
    </r>
    <phoneticPr fontId="8"/>
  </si>
  <si>
    <t>患者重症度割合</t>
    <rPh sb="0" eb="2">
      <t>カンジャ</t>
    </rPh>
    <rPh sb="2" eb="5">
      <t>ジュウショウド</t>
    </rPh>
    <rPh sb="5" eb="7">
      <t>ワリアイ</t>
    </rPh>
    <phoneticPr fontId="8"/>
  </si>
  <si>
    <t>加賀市医療センター集中管理センター</t>
  </si>
  <si>
    <t>加賀市医療センター3東病棟</t>
  </si>
  <si>
    <t>加賀市医療センター3西病棟</t>
  </si>
  <si>
    <t>加賀市医療センター4東病棟</t>
  </si>
  <si>
    <t>加賀市医療センター5東病棟</t>
  </si>
  <si>
    <t>加賀市医療センター5西病棟</t>
  </si>
  <si>
    <t>加賀市医療センター4西病棟</t>
  </si>
  <si>
    <t>加賀市医療センター6東病棟</t>
  </si>
  <si>
    <t>小松ソフィア病院病棟</t>
  </si>
  <si>
    <t>東野病院1病棟</t>
  </si>
  <si>
    <t>小松こども医療福祉センター1</t>
  </si>
  <si>
    <t>寺井病院慢性期機能病棟01</t>
  </si>
  <si>
    <t>公立松任石川中央病院ICU病棟</t>
  </si>
  <si>
    <t>公立松任石川中央病院HCU病棟</t>
  </si>
  <si>
    <t>石川県立中央病院５階東病棟</t>
  </si>
  <si>
    <t>石川県立中央病院６階西病棟</t>
  </si>
  <si>
    <t>石川県立中央病院７階東病棟</t>
  </si>
  <si>
    <t>石川県立中央病院７階西病棟</t>
  </si>
  <si>
    <t>石川県立中央病院８階東病棟</t>
  </si>
  <si>
    <t>石川県立中央病院８階西病棟</t>
  </si>
  <si>
    <t>石川県立中央病院１０階東病棟（９階東含む）</t>
  </si>
  <si>
    <t>石川県立中央病院救急集中治療室</t>
  </si>
  <si>
    <t>石川県立中央病院特定集中治療室</t>
  </si>
  <si>
    <t>石川県立中央病院ハイケアユニット</t>
  </si>
  <si>
    <t>石川県立中央病院母体・胎児集中治療室</t>
  </si>
  <si>
    <t>石川県立中央病院新生児集中治療室</t>
  </si>
  <si>
    <t>石川県立中央病院産科病棟</t>
  </si>
  <si>
    <t>石川県立中央病院小児病棟</t>
  </si>
  <si>
    <t>石川県立中央病院新生児治療回復室</t>
  </si>
  <si>
    <t>金沢市立病院5階東ＨＣＵ病棟</t>
  </si>
  <si>
    <t>金沢医科大学病院病院1号棟11階病棟</t>
  </si>
  <si>
    <t>金沢医科大学病院病院1号棟10階東病棟</t>
  </si>
  <si>
    <t>金沢医科大学病院病院1号棟10階西病棟</t>
  </si>
  <si>
    <t>金沢医科大学病院病院1号棟9階東病棟</t>
  </si>
  <si>
    <t>金沢医科大学病院病院1号棟9階西病棟</t>
  </si>
  <si>
    <t>金沢医科大学病院病院1号棟8階東病棟</t>
  </si>
  <si>
    <t>金沢医科大学病院病院1号棟8階西病棟</t>
  </si>
  <si>
    <t>金沢医科大学病院病院1号棟7階東病棟</t>
  </si>
  <si>
    <t>金沢医科大学病院病院1号棟7階西病棟</t>
  </si>
  <si>
    <t>金沢医科大学病院病院1号棟6階東病棟</t>
  </si>
  <si>
    <t>金沢医科大学病院病院1号棟6階西病棟</t>
  </si>
  <si>
    <t>金沢医科大学病院病院1号棟5階東病棟</t>
  </si>
  <si>
    <t>金沢医科大学病院病院1号棟5階西病棟</t>
  </si>
  <si>
    <t>金沢医科大学病院病院1号棟4階東病棟</t>
  </si>
  <si>
    <t>金沢医科大学病院病院1号棟　新生児集中治療センター</t>
  </si>
  <si>
    <t>金沢医科大学病院病院1号棟　新生児治療回復室</t>
  </si>
  <si>
    <t>金沢医科大学病院病院1号棟4階西病棟</t>
  </si>
  <si>
    <t>金沢医科大学病院病院1号棟　集中治療センター</t>
  </si>
  <si>
    <t>金沢医科大学病院病院1号棟　ハートセンター</t>
  </si>
  <si>
    <t>金沢医科大学病院病院3号棟6階病棟</t>
  </si>
  <si>
    <t>金沢医科大学病院病院1号棟4階　母体・胎児集中治療室</t>
  </si>
  <si>
    <t>公立松任石川中央病院2階東病棟</t>
  </si>
  <si>
    <t>公立松任石川中央病院3階東病棟</t>
  </si>
  <si>
    <t>公立松任石川中央病院3階西病棟</t>
  </si>
  <si>
    <t>公立松任石川中央病院3階北病棟</t>
  </si>
  <si>
    <t>公立松任石川中央病院4階東病棟</t>
  </si>
  <si>
    <t>公立松任石川中央病院4階西病棟</t>
  </si>
  <si>
    <t>公立松任石川中央病院4階北病棟</t>
  </si>
  <si>
    <t>公立松任石川中央病院5階西病棟</t>
  </si>
  <si>
    <t>南ケ丘病院B病棟</t>
  </si>
  <si>
    <t>金沢宗広病院一般病棟</t>
  </si>
  <si>
    <t>金沢市立病院3階東病棟</t>
  </si>
  <si>
    <t>金沢市立病院5階東病棟</t>
  </si>
  <si>
    <t>金沢市立病院5階西病棟</t>
  </si>
  <si>
    <t>金沢市立病院6階病棟</t>
  </si>
  <si>
    <t>金沢市立病院健康管理センター</t>
  </si>
  <si>
    <t>金沢赤十字病院A3</t>
  </si>
  <si>
    <t>金沢赤十字病院B3</t>
  </si>
  <si>
    <t>金沢赤十字病院B4</t>
  </si>
  <si>
    <t>安田内科病院一般病棟</t>
  </si>
  <si>
    <t>金沢聖霊総合病院一般病棟</t>
  </si>
  <si>
    <t>石川県立中央病院５階西病棟</t>
  </si>
  <si>
    <t>石川県立中央病院６階東病棟</t>
  </si>
  <si>
    <t>鈴木レディスホスピタル一般病棟</t>
  </si>
  <si>
    <t>木島病院一般病棟</t>
  </si>
  <si>
    <t>整形外科米澤病院３階一般病棟</t>
  </si>
  <si>
    <t>金沢古府記念病院本館３階病棟（急性期病棟）</t>
  </si>
  <si>
    <t>公立河北中央病院病棟</t>
  </si>
  <si>
    <t>金沢医科大学病院病院3号棟4･5階病棟</t>
  </si>
  <si>
    <t>金沢医科大学病院病院3号棟7階病棟</t>
  </si>
  <si>
    <t>金沢医科大学病院病院3号棟8階病棟</t>
  </si>
  <si>
    <t>新村病院新村病院</t>
  </si>
  <si>
    <t>南ケ丘病院A病棟（地域包括ケア病棟）</t>
  </si>
  <si>
    <t>南ケ丘病院C病棟（回復期リハビリテーション病棟）</t>
  </si>
  <si>
    <t>金沢宗広病院地域包括ケア病棟</t>
  </si>
  <si>
    <t>みらい病院２病棟</t>
  </si>
  <si>
    <t>金沢市立病院4階東病棟</t>
  </si>
  <si>
    <t>金沢赤十字病院A2</t>
  </si>
  <si>
    <t>金沢赤十字病院A4</t>
  </si>
  <si>
    <t>金沢赤十字病院B2</t>
  </si>
  <si>
    <t>伊藤病院病棟1</t>
  </si>
  <si>
    <t>木島病院回復期リハビリテーション病棟</t>
  </si>
  <si>
    <t>整形外科米澤病院２階療養病棟</t>
  </si>
  <si>
    <t>すずみが丘病院回復期リハビリテーション病棟</t>
  </si>
  <si>
    <t>金沢古府記念病院新館３階病棟（回復期リハビリテーション）</t>
  </si>
  <si>
    <t>池田病院池田病院病棟</t>
  </si>
  <si>
    <t>みらい病院３病棟</t>
  </si>
  <si>
    <t>みらい病院５病棟</t>
  </si>
  <si>
    <t>小池病院A棟</t>
  </si>
  <si>
    <t>小池病院B棟</t>
  </si>
  <si>
    <t>安田内科病院療養病棟</t>
  </si>
  <si>
    <t>金沢こども医療福祉センターさくら棟</t>
  </si>
  <si>
    <t>金沢こども医療福祉センターコスモス棟</t>
  </si>
  <si>
    <t>石川療育センター病棟</t>
  </si>
  <si>
    <t>川北病院1病棟</t>
  </si>
  <si>
    <t>石野病院療養病棟</t>
  </si>
  <si>
    <t>すずみが丘病院療養病棟</t>
  </si>
  <si>
    <t>金沢古府記念病院新館４階病棟（医療療養病棟）</t>
  </si>
  <si>
    <t>中田内科病院病棟</t>
  </si>
  <si>
    <t>内灘温泉病院1病棟</t>
  </si>
  <si>
    <t>内灘温泉病院2病棟</t>
  </si>
  <si>
    <t>石川県立中央病院９階西病棟</t>
  </si>
  <si>
    <t>石川県立中央病院救急病棟</t>
  </si>
  <si>
    <t>川北病院2病棟</t>
  </si>
  <si>
    <t>恵寿総合病院HCU</t>
  </si>
  <si>
    <t>公立能登総合病院HCU病棟</t>
  </si>
  <si>
    <t>公立能登総合病院救命病棟</t>
  </si>
  <si>
    <t>公立羽咋病院2階病棟</t>
  </si>
  <si>
    <t>公立羽咋病院3階病棟</t>
  </si>
  <si>
    <t>恵寿総合病院本館５階西</t>
  </si>
  <si>
    <t>恵寿総合病院本館５階東</t>
  </si>
  <si>
    <t>恵寿総合病院本館６階西</t>
  </si>
  <si>
    <t>恵寿総合病院本館６階東</t>
  </si>
  <si>
    <t>恵寿総合病院３病棟２階</t>
  </si>
  <si>
    <t>恵寿総合病院本館４階西</t>
  </si>
  <si>
    <t>恵寿総合病院３病棟３階</t>
  </si>
  <si>
    <t>公立能登総合病院４階西病棟</t>
  </si>
  <si>
    <t>公立能登総合病院４階東病棟</t>
  </si>
  <si>
    <t>公立能登総合病院５階東病棟</t>
  </si>
  <si>
    <t>公立能登総合病院6階西病棟</t>
  </si>
  <si>
    <t>公立能登総合病院6階東病棟</t>
  </si>
  <si>
    <t>公立羽咋病院4階病棟</t>
  </si>
  <si>
    <t>町立富来病院東病棟</t>
  </si>
  <si>
    <t>町立宝達志水病院1病棟</t>
  </si>
  <si>
    <t>恵寿総合病院５病棟４階</t>
  </si>
  <si>
    <t>恵寿総合病院５病棟３階</t>
  </si>
  <si>
    <t>公立能登総合病院5階西病棟</t>
  </si>
  <si>
    <t>町立宝達志水病院2病棟</t>
  </si>
  <si>
    <t>恵寿総合病院５病棟５階</t>
  </si>
  <si>
    <t>七尾病院１階病棟</t>
  </si>
  <si>
    <t>七尾病院２階病棟</t>
  </si>
  <si>
    <t>七尾病院３階病棟</t>
  </si>
  <si>
    <t>七尾病院４階病棟</t>
  </si>
  <si>
    <t>北村病院１病棟</t>
  </si>
  <si>
    <t>公立穴水総合病院３階病棟</t>
  </si>
  <si>
    <t>公立穴水総合病院４階病棟</t>
  </si>
  <si>
    <t>市立輪島病院4階東病棟</t>
  </si>
  <si>
    <t>公立宇出津総合病院４階病棟</t>
  </si>
  <si>
    <t>公立宇出津総合病院５階病棟</t>
  </si>
  <si>
    <t>珠洲市総合病院３階南病棟</t>
  </si>
  <si>
    <t>珠洲市総合病院２階東病棟</t>
  </si>
  <si>
    <t>市立輪島病院4階西病棟</t>
  </si>
  <si>
    <t>珠洲市総合病院２階南病棟</t>
  </si>
  <si>
    <t>公立つるぎ病院４階病棟</t>
  </si>
  <si>
    <t>公立つるぎ病院5階病棟</t>
  </si>
  <si>
    <t>市立輪島病院3階病棟1</t>
  </si>
  <si>
    <t>市立輪島病院3階病棟2</t>
  </si>
  <si>
    <t>R6の連番</t>
    <rPh sb="3" eb="5">
      <t>レンバン</t>
    </rPh>
    <phoneticPr fontId="8"/>
  </si>
  <si>
    <t>石川病院1病棟</t>
  </si>
  <si>
    <t>石川病院3病棟</t>
  </si>
  <si>
    <t>石川病院2病棟</t>
  </si>
  <si>
    <t>石川病院アカシア病棟</t>
  </si>
  <si>
    <t>金沢医療センター南２病棟</t>
  </si>
  <si>
    <t>金沢医療センター南４病棟</t>
  </si>
  <si>
    <t>金沢医療センター南東６病棟</t>
  </si>
  <si>
    <t>金沢医療センター中３病棟</t>
  </si>
  <si>
    <t>金沢医療センターＩＣＵ</t>
  </si>
  <si>
    <t>金沢医療センターＮＩＣＵ</t>
  </si>
  <si>
    <t>金沢医療センター南７病棟</t>
  </si>
  <si>
    <t>金沢医療センター南３病棟</t>
  </si>
  <si>
    <t>金沢医療センター南５病棟</t>
  </si>
  <si>
    <t>金沢医療センター東４病棟</t>
  </si>
  <si>
    <t>金沢医療センター東５病棟</t>
  </si>
  <si>
    <t>金沢医療センター中４病棟</t>
  </si>
  <si>
    <t>金沢医療センター中５病棟</t>
  </si>
  <si>
    <t>医王病院第８病棟</t>
  </si>
  <si>
    <t>医王病院第７病棟</t>
  </si>
  <si>
    <t>医王病院第１病棟</t>
  </si>
  <si>
    <t>医王病院第３病棟</t>
  </si>
  <si>
    <t>医王病院第５病棟</t>
  </si>
  <si>
    <t>医王病院第６病棟</t>
  </si>
  <si>
    <t>小松市民病院本館３病棟</t>
  </si>
  <si>
    <t>小松市民病院南館２病棟</t>
  </si>
  <si>
    <t>小松市民病院本館８病棟</t>
  </si>
  <si>
    <t>小松市民病院本館５病棟</t>
  </si>
  <si>
    <t>小松市民病院本館４病棟</t>
  </si>
  <si>
    <t>小松市民病院本館７病棟</t>
  </si>
  <si>
    <t>小松市民病院南館３病棟</t>
  </si>
  <si>
    <t>能美市立病院４階一般病棟</t>
  </si>
  <si>
    <t>能美市立病院３階療養病棟</t>
  </si>
  <si>
    <t>小松市民病院本館６病棟</t>
  </si>
  <si>
    <t>やわたメディカルセンター6階病棟</t>
  </si>
  <si>
    <t>やわたメディカルセンター5階病棟</t>
  </si>
  <si>
    <t>やわたメディカルセンター4階病棟</t>
  </si>
  <si>
    <t>やわたメディカルセンター3階病棟</t>
  </si>
  <si>
    <t>芳珠記念病院2階</t>
  </si>
  <si>
    <t>芳珠記念病院3階</t>
  </si>
  <si>
    <t>芳珠記念病院4階</t>
  </si>
  <si>
    <t>芳珠記念病院B1階</t>
  </si>
  <si>
    <t>芳珠記念病院6階</t>
  </si>
  <si>
    <t>芳珠記念病院7階</t>
  </si>
  <si>
    <t>久藤総合病院2階一般病棟</t>
  </si>
  <si>
    <t>久藤総合病院4階療養病棟</t>
  </si>
  <si>
    <t>久藤総合病院3階東療養病棟</t>
  </si>
  <si>
    <t>久藤総合病院3階西療養病棟</t>
  </si>
  <si>
    <t>金沢大学附属病院新生児集中治療室</t>
  </si>
  <si>
    <t>金沢大学附属病院母体・胎児集中治療室</t>
  </si>
  <si>
    <t>金沢大学附属病院新生児治療回復室</t>
  </si>
  <si>
    <t>金沢大学附属病院西病棟２階</t>
  </si>
  <si>
    <t>金沢大学附属病院東病棟１０階</t>
  </si>
  <si>
    <t>金沢大学附属病院東病棟９階</t>
  </si>
  <si>
    <t>金沢大学附属病院東病棟８階</t>
  </si>
  <si>
    <t>金沢大学附属病院東病棟７階</t>
  </si>
  <si>
    <t>金沢大学附属病院東病棟６階</t>
  </si>
  <si>
    <t>金沢大学附属病院東病棟４階</t>
  </si>
  <si>
    <t>金沢大学附属病院東病棟３階</t>
  </si>
  <si>
    <t>金沢大学附属病院東病棟２階</t>
  </si>
  <si>
    <t>金沢大学附属病院東病棟５階</t>
  </si>
  <si>
    <t>金沢大学附属病院集中治療部</t>
  </si>
  <si>
    <t>金沢大学附属病院西病棟８階</t>
  </si>
  <si>
    <t>金沢大学附属病院西病棟７階</t>
  </si>
  <si>
    <t>金沢大学附属病院西病棟１０階</t>
  </si>
  <si>
    <t>金沢大学附属病院西病棟３階</t>
  </si>
  <si>
    <t>金沢大学附属病院西病棟５階</t>
  </si>
  <si>
    <t>金沢大学附属病院西病棟６階</t>
  </si>
  <si>
    <t>金沢大学附属病院西病棟９階</t>
  </si>
  <si>
    <t>浅ノ川総合病院東館７階病棟</t>
    <phoneticPr fontId="8"/>
  </si>
  <si>
    <t>浅ノ川総合病院本館４階病棟</t>
    <phoneticPr fontId="8"/>
  </si>
  <si>
    <t>浅ノ川総合病院本館５階病棟</t>
    <phoneticPr fontId="8"/>
  </si>
  <si>
    <t>金沢脳神経外科病院SCU</t>
  </si>
  <si>
    <t>金沢脳神経外科病院第4病棟</t>
  </si>
  <si>
    <t>浅ノ川総合病院本館７階病棟</t>
  </si>
  <si>
    <t>浅ノ川総合病院東館６階病棟</t>
  </si>
  <si>
    <t>金沢脳神経外科病院第5病棟</t>
  </si>
  <si>
    <t>金沢脳神経外科病院第3病棟</t>
  </si>
  <si>
    <t>浅ノ川総合病院東館５階病棟</t>
  </si>
  <si>
    <t>浅ノ川総合病院本館６階病棟</t>
  </si>
  <si>
    <t>浅ノ川総合病院本館４階包括病棟</t>
  </si>
  <si>
    <t>金沢脳神経外科病院第6病棟</t>
  </si>
  <si>
    <t>浅ノ川総合病院西館３階病棟</t>
  </si>
  <si>
    <t>浅ノ川総合病院西館５階病棟</t>
  </si>
  <si>
    <t>浅ノ川総合病院東館４階病棟</t>
  </si>
  <si>
    <t>城北病院西５病棟</t>
  </si>
  <si>
    <t>城北病院西３病棟</t>
  </si>
  <si>
    <t>城北病院西１病棟</t>
  </si>
  <si>
    <t>城北病院西２病棟</t>
  </si>
  <si>
    <t>城北病院北２病棟</t>
  </si>
  <si>
    <t>城北病院東４病棟</t>
  </si>
  <si>
    <t>城北病院西４病棟</t>
  </si>
  <si>
    <t>城北病院北３病棟</t>
  </si>
  <si>
    <t>千木病院２階西</t>
  </si>
  <si>
    <t>千木病院５階東</t>
  </si>
  <si>
    <t>千木病院５階西</t>
  </si>
  <si>
    <t>千木病院４階東</t>
  </si>
  <si>
    <t>千木病院４階西</t>
  </si>
  <si>
    <t>千木病院３階東</t>
  </si>
  <si>
    <t>千木病院３階西</t>
  </si>
  <si>
    <t>千木病院２階東</t>
  </si>
  <si>
    <t>森田病院一般病棟</t>
    <phoneticPr fontId="8"/>
  </si>
  <si>
    <t>東病院第１病棟</t>
    <phoneticPr fontId="8"/>
  </si>
  <si>
    <t>森田病院療養病棟</t>
    <phoneticPr fontId="8"/>
  </si>
  <si>
    <t>岡本病院療養病床</t>
    <phoneticPr fontId="8"/>
  </si>
  <si>
    <t>金沢循環器病院２階病棟</t>
    <phoneticPr fontId="8"/>
  </si>
  <si>
    <t>公立つるぎ病院３階病棟</t>
    <phoneticPr fontId="8"/>
  </si>
  <si>
    <t>松南病院産婦人科</t>
    <phoneticPr fontId="8"/>
  </si>
  <si>
    <t>金沢西病院5F病棟</t>
    <phoneticPr fontId="8"/>
  </si>
  <si>
    <t>金沢西病院4F病棟</t>
    <phoneticPr fontId="8"/>
  </si>
  <si>
    <t>北陸病院4階病棟</t>
    <phoneticPr fontId="8"/>
  </si>
  <si>
    <t>北陸病院3階病棟</t>
    <phoneticPr fontId="8"/>
  </si>
  <si>
    <t>済生会金沢病院4B病棟</t>
    <phoneticPr fontId="8"/>
  </si>
  <si>
    <t>済生会金沢病院4A病棟</t>
    <phoneticPr fontId="8"/>
  </si>
  <si>
    <t>済生会金沢病院5B病棟</t>
    <phoneticPr fontId="8"/>
  </si>
  <si>
    <t>JCHO金沢病院西3病棟</t>
  </si>
  <si>
    <t>JCHO金沢病院東4病棟</t>
  </si>
  <si>
    <t>JCHO金沢病院西5病棟</t>
  </si>
  <si>
    <t>JCHO金沢病院西4病棟</t>
  </si>
  <si>
    <t>JCHO金沢病院東5病棟</t>
  </si>
  <si>
    <t>JCHO金沢病院</t>
  </si>
  <si>
    <t>敬愛病院本館2.3F</t>
    <phoneticPr fontId="8"/>
  </si>
  <si>
    <t>敬愛病院本館4.5F</t>
    <phoneticPr fontId="8"/>
  </si>
  <si>
    <t>大手町病院6病棟（新4）</t>
    <phoneticPr fontId="8"/>
  </si>
  <si>
    <t>大手町病院6病棟（新3）</t>
    <phoneticPr fontId="8"/>
  </si>
  <si>
    <t>恵寿金沢病院3階病棟</t>
    <phoneticPr fontId="8"/>
  </si>
  <si>
    <t>二ツ屋病院西病棟（医療保険）</t>
    <phoneticPr fontId="8"/>
  </si>
  <si>
    <t>二ツ屋病院南病棟（医療保険）</t>
    <phoneticPr fontId="8"/>
  </si>
  <si>
    <t>二ツ屋病院東病棟２階（医療保険）</t>
    <phoneticPr fontId="8"/>
  </si>
  <si>
    <t>みずほ病院2病棟</t>
    <phoneticPr fontId="8"/>
  </si>
  <si>
    <t>みずほ病院1病棟</t>
    <phoneticPr fontId="8"/>
  </si>
  <si>
    <t>石田病院病棟1</t>
    <phoneticPr fontId="8"/>
  </si>
  <si>
    <t>金沢循環器病院４階病棟</t>
    <phoneticPr fontId="8"/>
  </si>
  <si>
    <t>金沢循環器病院６階病棟</t>
    <phoneticPr fontId="8"/>
  </si>
  <si>
    <t>林病院3病棟</t>
    <phoneticPr fontId="8"/>
  </si>
  <si>
    <t>林病院1病棟</t>
    <phoneticPr fontId="8"/>
  </si>
  <si>
    <t>大手町病院5病棟</t>
    <phoneticPr fontId="8"/>
  </si>
  <si>
    <t>大手町病院4病棟</t>
    <phoneticPr fontId="8"/>
  </si>
  <si>
    <t>大手町病院3病棟</t>
    <phoneticPr fontId="8"/>
  </si>
  <si>
    <t>済生会金沢病院3A病棟</t>
    <phoneticPr fontId="8"/>
  </si>
  <si>
    <t>済生会金沢病院5A病棟</t>
    <phoneticPr fontId="8"/>
  </si>
  <si>
    <t>済生会金沢病院3B病棟</t>
    <phoneticPr fontId="8"/>
  </si>
  <si>
    <t>金沢有松病院3階病棟</t>
    <phoneticPr fontId="8"/>
  </si>
  <si>
    <t>金沢西病院3F西病棟</t>
    <phoneticPr fontId="8"/>
  </si>
  <si>
    <t>敬愛病院東1.2F</t>
    <phoneticPr fontId="8"/>
  </si>
  <si>
    <t>松原病院とびうめ５病棟（内科）</t>
    <phoneticPr fontId="8"/>
  </si>
  <si>
    <t>松原病院とびうめ４病棟（内科）</t>
    <phoneticPr fontId="8"/>
  </si>
  <si>
    <t>金沢西病院3F東病棟</t>
    <phoneticPr fontId="8"/>
  </si>
  <si>
    <t>恵寿金沢病院病棟</t>
    <phoneticPr fontId="8"/>
  </si>
  <si>
    <t>金沢循環器病院７階病棟</t>
    <phoneticPr fontId="8"/>
  </si>
  <si>
    <t>金沢循環器病院８階病棟</t>
    <phoneticPr fontId="8"/>
  </si>
  <si>
    <t>金沢有松病院4階病棟</t>
    <phoneticPr fontId="8"/>
  </si>
  <si>
    <t>金沢有松病院2階病棟</t>
    <phoneticPr fontId="8"/>
  </si>
  <si>
    <t>北陸病院5階病棟</t>
    <phoneticPr fontId="8"/>
  </si>
  <si>
    <t>現状（R6.7.1時点）</t>
    <rPh sb="0" eb="2">
      <t>ゲンジョウ</t>
    </rPh>
    <rPh sb="9" eb="11">
      <t>ジテン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</si>
</sst>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Red]\(0.0\)"/>
    <numFmt numFmtId="177" formatCode="0.0%"/>
    <numFmt numFmtId="178" formatCode="0.0_ "/>
    <numFmt numFmtId="179" formatCode="#,##0.0%"/>
    <numFmt numFmtId="180" formatCode="#,##0;&quot;▲ &quot;#,##0"/>
    <numFmt numFmtId="181" formatCode="#,##0.0;&quot;▲ &quot;#,##0.0"/>
    <numFmt numFmtId="182" formatCode="#,##0;&quot;△ &quot;#,##0"/>
  </numFmts>
  <fonts count="67">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name val="游ゴシック"/>
      <family val="2"/>
      <charset val="128"/>
      <scheme val="minor"/>
    </font>
    <font>
      <sz val="6"/>
      <name val="游ゴシック"/>
      <family val="2"/>
      <charset val="128"/>
      <scheme val="minor"/>
    </font>
    <font>
      <sz val="11"/>
      <color theme="1"/>
      <name val="游ゴシック"/>
      <family val="3"/>
      <charset val="128"/>
      <scheme val="minor"/>
    </font>
    <font>
      <sz val="11"/>
      <color theme="1"/>
      <name val="ＭＳ ゴシック"/>
      <family val="3"/>
      <charset val="128"/>
    </font>
    <font>
      <sz val="10"/>
      <color theme="1"/>
      <name val="ＭＳ Ｐゴシック"/>
      <family val="3"/>
      <charset val="128"/>
    </font>
    <font>
      <sz val="11"/>
      <color theme="1"/>
      <name val="ＭＳ Ｐ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9"/>
      <color theme="1"/>
      <name val="ＭＳ ゴシック"/>
      <family val="3"/>
      <charset val="128"/>
    </font>
    <font>
      <sz val="9"/>
      <color theme="1"/>
      <name val="Meiryo UI"/>
      <family val="3"/>
      <charset val="128"/>
    </font>
    <font>
      <sz val="8"/>
      <name val="ＭＳ ゴシック"/>
      <family val="3"/>
      <charset val="128"/>
    </font>
    <font>
      <sz val="8"/>
      <name val="ＭＳ Ｐゴシック"/>
      <family val="3"/>
      <charset val="128"/>
    </font>
    <font>
      <sz val="8"/>
      <color theme="1"/>
      <name val="Meiryo UI"/>
      <family val="3"/>
      <charset val="128"/>
    </font>
    <font>
      <sz val="11"/>
      <name val="ＭＳ ゴシック"/>
      <family val="3"/>
      <charset val="128"/>
    </font>
    <font>
      <sz val="11"/>
      <name val="游ゴシック"/>
      <family val="2"/>
      <scheme val="minor"/>
    </font>
    <font>
      <sz val="11"/>
      <color indexed="8"/>
      <name val="游ゴシック"/>
      <family val="2"/>
      <scheme val="minor"/>
    </font>
    <font>
      <sz val="18"/>
      <color rgb="FF56585B"/>
      <name val="Calibri"/>
      <family val="2"/>
    </font>
    <font>
      <sz val="12"/>
      <color rgb="FF56585B"/>
      <name val="Calibri"/>
      <family val="2"/>
    </font>
    <font>
      <b/>
      <sz val="12"/>
      <color rgb="FF56585B"/>
      <name val="Calibri"/>
      <family val="2"/>
    </font>
    <font>
      <sz val="12"/>
      <color rgb="FF000000"/>
      <name val="Calibri"/>
      <family val="2"/>
    </font>
    <font>
      <b/>
      <sz val="12"/>
      <color rgb="FF56585B"/>
      <name val="ＭＳ Ｐゴシック"/>
      <family val="3"/>
      <charset val="128"/>
    </font>
    <font>
      <sz val="12"/>
      <color rgb="FF000000"/>
      <name val="ＭＳ Ｐゴシック"/>
      <family val="3"/>
      <charset val="128"/>
    </font>
    <font>
      <sz val="12"/>
      <color rgb="FFFF0000"/>
      <name val="Calibri"/>
      <family val="2"/>
    </font>
    <font>
      <sz val="12"/>
      <name val="Calibri"/>
      <family val="2"/>
    </font>
    <font>
      <sz val="11"/>
      <color rgb="FFFF0000"/>
      <name val="游ゴシック"/>
      <family val="2"/>
      <scheme val="minor"/>
    </font>
    <font>
      <sz val="11"/>
      <name val="ＭＳ Ｐゴシック"/>
      <family val="3"/>
      <charset val="128"/>
    </font>
    <font>
      <sz val="10"/>
      <color theme="1"/>
      <name val="ＭＳ ゴシック"/>
      <family val="3"/>
      <charset val="128"/>
    </font>
    <font>
      <sz val="10"/>
      <name val="ＭＳ ゴシック"/>
      <family val="3"/>
      <charset val="128"/>
    </font>
    <font>
      <sz val="24"/>
      <color theme="1"/>
      <name val="游ゴシック"/>
      <family val="2"/>
      <charset val="128"/>
      <scheme val="minor"/>
    </font>
    <font>
      <sz val="12"/>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ＭＳ ゴシック"/>
      <family val="3"/>
      <charset val="128"/>
    </font>
    <font>
      <sz val="14"/>
      <name val="ＭＳ ゴシック"/>
      <family val="3"/>
      <charset val="128"/>
    </font>
    <font>
      <sz val="24"/>
      <color theme="1"/>
      <name val="ＭＳ ゴシック"/>
      <family val="3"/>
      <charset val="128"/>
    </font>
    <font>
      <sz val="14"/>
      <color theme="1"/>
      <name val="ＭＳ Ｐゴシック"/>
      <family val="3"/>
      <charset val="128"/>
    </font>
    <font>
      <sz val="10"/>
      <color theme="1"/>
      <name val="游ゴシック"/>
      <family val="2"/>
      <charset val="128"/>
      <scheme val="minor"/>
    </font>
    <font>
      <sz val="11"/>
      <name val="游ゴシック"/>
      <family val="3"/>
      <charset val="128"/>
      <scheme val="minor"/>
    </font>
    <font>
      <sz val="18"/>
      <color theme="1"/>
      <name val="游ゴシック"/>
      <family val="2"/>
      <charset val="128"/>
      <scheme val="minor"/>
    </font>
    <font>
      <sz val="12"/>
      <color rgb="FF000000"/>
      <name val="Calibri"/>
      <family val="3"/>
      <charset val="128"/>
    </font>
    <font>
      <sz val="12"/>
      <color rgb="FF000000"/>
      <name val="ＭＳ ゴシック"/>
      <family val="3"/>
      <charset val="128"/>
    </font>
    <font>
      <sz val="12"/>
      <color rgb="FF000000"/>
      <name val="Calibri"/>
      <family val="3"/>
    </font>
    <font>
      <sz val="11"/>
      <color theme="1"/>
      <name val="游ゴシック"/>
      <family val="2"/>
      <scheme val="minor"/>
    </font>
    <font>
      <sz val="10"/>
      <color rgb="FFFF0000"/>
      <name val="ＭＳ Ｐゴシック"/>
      <family val="3"/>
      <charset val="128"/>
    </font>
    <font>
      <sz val="12"/>
      <color rgb="FF000000"/>
      <name val="ＭＳ Ｐゴシック"/>
      <family val="2"/>
      <charset val="128"/>
    </font>
    <font>
      <b/>
      <sz val="12"/>
      <color rgb="FF56585B"/>
      <name val="ＭＳ Ｐゴシック"/>
      <family val="2"/>
      <charset val="128"/>
    </font>
    <font>
      <sz val="11"/>
      <color rgb="FFFF0000"/>
      <name val="ＭＳ ゴシック"/>
      <family val="3"/>
      <charset val="128"/>
    </font>
    <font>
      <sz val="12"/>
      <color rgb="FFFF0000"/>
      <name val="ＭＳ ゴシック"/>
      <family val="3"/>
      <charset val="128"/>
    </font>
    <font>
      <b/>
      <sz val="12"/>
      <color rgb="FF56585B"/>
      <name val="ＭＳ ゴシック"/>
      <family val="3"/>
      <charset val="128"/>
    </font>
    <font>
      <sz val="11"/>
      <color theme="1"/>
      <name val="游ゴシック"/>
      <family val="3"/>
      <charset val="128"/>
    </font>
    <font>
      <sz val="10"/>
      <color theme="1"/>
      <name val="游ゴシック"/>
      <family val="3"/>
      <charset val="128"/>
    </font>
    <font>
      <sz val="11"/>
      <name val="游ゴシック"/>
      <family val="3"/>
      <charset val="128"/>
    </font>
    <font>
      <sz val="9"/>
      <name val="游ゴシック"/>
      <family val="3"/>
      <charset val="128"/>
    </font>
    <font>
      <sz val="10"/>
      <name val="游ゴシック"/>
      <family val="3"/>
      <charset val="128"/>
    </font>
    <font>
      <sz val="9"/>
      <color theme="1"/>
      <name val="游ゴシック"/>
      <family val="3"/>
      <charset val="128"/>
    </font>
    <font>
      <sz val="8"/>
      <name val="游ゴシック"/>
      <family val="3"/>
      <charset val="128"/>
    </font>
    <font>
      <sz val="10"/>
      <color rgb="FFFF0000"/>
      <name val="游ゴシック"/>
      <family val="3"/>
      <charset val="128"/>
    </font>
  </fonts>
  <fills count="31">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CFF"/>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9F9F7"/>
      </patternFill>
    </fill>
    <fill>
      <patternFill patternType="solid">
        <fgColor rgb="FFFFFFFF"/>
      </patternFill>
    </fill>
    <fill>
      <patternFill patternType="solid">
        <fgColor rgb="FFE9E8E5"/>
      </patternFill>
    </fill>
    <fill>
      <patternFill patternType="solid">
        <fgColor rgb="FF00B0F0"/>
        <bgColor indexed="64"/>
      </patternFill>
    </fill>
    <fill>
      <patternFill patternType="solid">
        <fgColor rgb="FFEAF5FC"/>
      </patternFill>
    </fill>
    <fill>
      <patternFill patternType="solid">
        <fgColor theme="9" tint="0.59999389629810485"/>
        <bgColor indexed="64"/>
      </patternFill>
    </fill>
    <fill>
      <patternFill patternType="solid">
        <fgColor rgb="FFFFCC99"/>
        <bgColor indexed="64"/>
      </patternFill>
    </fill>
    <fill>
      <patternFill patternType="solid">
        <fgColor rgb="FFFFFFCC"/>
        <bgColor indexed="64"/>
      </patternFill>
    </fill>
    <fill>
      <patternFill patternType="solid">
        <fgColor rgb="FFCCECFF"/>
        <bgColor indexed="64"/>
      </patternFill>
    </fill>
    <fill>
      <patternFill patternType="solid">
        <fgColor theme="9"/>
        <bgColor indexed="64"/>
      </patternFill>
    </fill>
    <fill>
      <patternFill patternType="solid">
        <fgColor rgb="FFFF0000"/>
        <bgColor indexed="64"/>
      </patternFill>
    </fill>
    <fill>
      <patternFill patternType="solid">
        <fgColor them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FF"/>
        <bgColor indexed="64"/>
      </patternFill>
    </fill>
    <fill>
      <patternFill patternType="solid">
        <fgColor theme="7" tint="0.79998168889431442"/>
        <bgColor indexed="64"/>
      </patternFill>
    </fill>
    <fill>
      <patternFill patternType="solid">
        <fgColor rgb="FFB4C6E7"/>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style="thin">
        <color auto="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thin">
        <color auto="1"/>
      </right>
      <top/>
      <bottom style="thin">
        <color auto="1"/>
      </bottom>
      <diagonal/>
    </border>
    <border>
      <left style="medium">
        <color auto="1"/>
      </left>
      <right style="medium">
        <color auto="1"/>
      </right>
      <top/>
      <bottom style="thin">
        <color auto="1"/>
      </bottom>
      <diagonal/>
    </border>
    <border>
      <left style="thin">
        <color indexed="64"/>
      </left>
      <right style="medium">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medium">
        <color indexed="64"/>
      </left>
      <right/>
      <top/>
      <bottom style="thin">
        <color auto="1"/>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style="medium">
        <color indexed="64"/>
      </bottom>
      <diagonal/>
    </border>
    <border>
      <left style="double">
        <color auto="1"/>
      </left>
      <right style="thin">
        <color auto="1"/>
      </right>
      <top style="double">
        <color auto="1"/>
      </top>
      <bottom style="medium">
        <color auto="1"/>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thin">
        <color auto="1"/>
      </top>
      <bottom/>
      <diagonal/>
    </border>
    <border>
      <left style="thin">
        <color indexed="64"/>
      </left>
      <right style="double">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bottom style="medium">
        <color auto="1"/>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bottom style="thin">
        <color indexed="64"/>
      </bottom>
      <diagonal style="thin">
        <color auto="1"/>
      </diagonal>
    </border>
    <border>
      <left/>
      <right style="thin">
        <color rgb="FF8E9297"/>
      </right>
      <top/>
      <bottom/>
      <diagonal/>
    </border>
    <border>
      <left/>
      <right/>
      <top/>
      <bottom style="thin">
        <color rgb="FFD5D3D1"/>
      </bottom>
      <diagonal/>
    </border>
    <border>
      <left/>
      <right style="thin">
        <color rgb="FF8E9297"/>
      </right>
      <top/>
      <bottom style="thin">
        <color rgb="FFD5D3D1"/>
      </bottom>
      <diagonal/>
    </border>
    <border>
      <left style="thin">
        <color rgb="FFD5D3D1"/>
      </left>
      <right style="thin">
        <color rgb="FFD5D3D1"/>
      </right>
      <top style="thin">
        <color rgb="FFD5D3D1"/>
      </top>
      <bottom style="thin">
        <color rgb="FFD5D3D1"/>
      </bottom>
      <diagonal/>
    </border>
    <border>
      <left style="thin">
        <color rgb="FFD5D3D1"/>
      </left>
      <right/>
      <top style="thin">
        <color rgb="FFD5D3D1"/>
      </top>
      <bottom/>
      <diagonal/>
    </border>
    <border>
      <left/>
      <right style="thin">
        <color rgb="FFD5D3D1"/>
      </right>
      <top style="thin">
        <color rgb="FFD5D3D1"/>
      </top>
      <bottom style="thin">
        <color rgb="FFD5D3D1"/>
      </bottom>
      <diagonal/>
    </border>
    <border>
      <left style="thin">
        <color rgb="FFD5D3D1"/>
      </left>
      <right/>
      <top/>
      <bottom style="thin">
        <color rgb="FFD5D3D1"/>
      </bottom>
      <diagonal/>
    </border>
    <border>
      <left/>
      <right/>
      <top/>
      <bottom style="thin">
        <color rgb="FF8E9297"/>
      </bottom>
      <diagonal/>
    </border>
    <border>
      <left/>
      <right style="thin">
        <color rgb="FF8E9297"/>
      </right>
      <top/>
      <bottom style="thin">
        <color rgb="FF8E9297"/>
      </bottom>
      <diagonal/>
    </border>
    <border>
      <left/>
      <right/>
      <top style="thin">
        <color indexed="64"/>
      </top>
      <bottom/>
      <diagonal/>
    </border>
    <border>
      <left style="thin">
        <color rgb="FFD5D3D1"/>
      </left>
      <right/>
      <top style="thin">
        <color rgb="FFD5D3D1"/>
      </top>
      <bottom style="thin">
        <color rgb="FFD5D3D1"/>
      </bottom>
      <diagonal/>
    </border>
    <border>
      <left style="medium">
        <color auto="1"/>
      </left>
      <right/>
      <top style="medium">
        <color auto="1"/>
      </top>
      <bottom/>
      <diagonal/>
    </border>
    <border>
      <left style="double">
        <color auto="1"/>
      </left>
      <right/>
      <top style="medium">
        <color indexed="64"/>
      </top>
      <bottom/>
      <diagonal/>
    </border>
    <border>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double">
        <color auto="1"/>
      </left>
      <right/>
      <top/>
      <bottom style="thin">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auto="1"/>
      </left>
      <right/>
      <top style="medium">
        <color auto="1"/>
      </top>
      <bottom style="thin">
        <color auto="1"/>
      </bottom>
      <diagonal/>
    </border>
    <border>
      <left style="medium">
        <color indexed="64"/>
      </left>
      <right/>
      <top style="thin">
        <color auto="1"/>
      </top>
      <bottom/>
      <diagonal/>
    </border>
    <border>
      <left style="double">
        <color auto="1"/>
      </left>
      <right style="thin">
        <color auto="1"/>
      </right>
      <top style="thin">
        <color auto="1"/>
      </top>
      <bottom/>
      <diagonal/>
    </border>
    <border>
      <left style="medium">
        <color auto="1"/>
      </left>
      <right/>
      <top style="medium">
        <color auto="1"/>
      </top>
      <bottom style="medium">
        <color auto="1"/>
      </bottom>
      <diagonal/>
    </border>
    <border>
      <left style="double">
        <color indexed="64"/>
      </left>
      <right style="thin">
        <color indexed="64"/>
      </right>
      <top/>
      <bottom/>
      <diagonal/>
    </border>
    <border>
      <left style="thin">
        <color auto="1"/>
      </left>
      <right style="medium">
        <color auto="1"/>
      </right>
      <top/>
      <bottom/>
      <diagonal/>
    </border>
    <border>
      <left style="double">
        <color indexed="64"/>
      </left>
      <right style="thin">
        <color indexed="64"/>
      </right>
      <top/>
      <bottom style="medium">
        <color indexed="64"/>
      </bottom>
      <diagonal/>
    </border>
    <border>
      <left style="thin">
        <color auto="1"/>
      </left>
      <right style="medium">
        <color auto="1"/>
      </right>
      <top/>
      <bottom style="medium">
        <color auto="1"/>
      </bottom>
      <diagonal/>
    </border>
    <border>
      <left/>
      <right style="double">
        <color auto="1"/>
      </right>
      <top style="medium">
        <color indexed="64"/>
      </top>
      <bottom/>
      <diagonal/>
    </border>
    <border>
      <left style="double">
        <color auto="1"/>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medium">
        <color auto="1"/>
      </bottom>
      <diagonal/>
    </border>
    <border>
      <left style="thin">
        <color indexed="64"/>
      </left>
      <right style="double">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double">
        <color indexed="64"/>
      </left>
      <right style="thin">
        <color auto="1"/>
      </right>
      <top style="thin">
        <color auto="1"/>
      </top>
      <bottom style="double">
        <color auto="1"/>
      </bottom>
      <diagonal/>
    </border>
  </borders>
  <cellStyleXfs count="12">
    <xf numFmtId="0" fontId="0" fillId="0" borderId="0"/>
    <xf numFmtId="0" fontId="7" fillId="0" borderId="0">
      <alignment vertical="center"/>
    </xf>
    <xf numFmtId="0" fontId="11" fillId="0" borderId="0">
      <alignment vertical="center"/>
    </xf>
    <xf numFmtId="0" fontId="25" fillId="0" borderId="0">
      <alignment vertical="center"/>
    </xf>
    <xf numFmtId="0" fontId="11"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5" fillId="0" borderId="0">
      <alignment vertical="center"/>
    </xf>
    <xf numFmtId="9" fontId="52" fillId="0" borderId="0" applyFont="0" applyFill="0" applyBorder="0" applyAlignment="0" applyProtection="0">
      <alignment vertical="center"/>
    </xf>
    <xf numFmtId="0" fontId="1" fillId="0" borderId="0">
      <alignment vertical="center"/>
    </xf>
  </cellStyleXfs>
  <cellXfs count="1370">
    <xf numFmtId="0" fontId="0" fillId="0" borderId="0" xfId="0"/>
    <xf numFmtId="0" fontId="7" fillId="0" borderId="0" xfId="1">
      <alignment vertical="center"/>
    </xf>
    <xf numFmtId="0" fontId="9" fillId="0" borderId="0" xfId="1" applyFont="1">
      <alignment vertical="center"/>
    </xf>
    <xf numFmtId="0" fontId="12" fillId="0" borderId="0" xfId="0" applyFont="1"/>
    <xf numFmtId="49" fontId="13" fillId="0" borderId="0" xfId="0" applyNumberFormat="1" applyFont="1" applyAlignment="1">
      <alignment vertical="center"/>
    </xf>
    <xf numFmtId="0" fontId="13" fillId="0" borderId="0" xfId="0" applyFont="1"/>
    <xf numFmtId="0" fontId="13" fillId="0" borderId="0" xfId="0" applyFont="1" applyAlignment="1">
      <alignment horizontal="left"/>
    </xf>
    <xf numFmtId="0" fontId="13" fillId="0" borderId="0" xfId="0" applyFont="1" applyAlignment="1">
      <alignment wrapText="1"/>
    </xf>
    <xf numFmtId="0" fontId="14" fillId="0" borderId="0" xfId="0" applyFont="1"/>
    <xf numFmtId="176" fontId="14" fillId="0" borderId="0" xfId="0" applyNumberFormat="1" applyFont="1"/>
    <xf numFmtId="177" fontId="14" fillId="0" borderId="0" xfId="0" applyNumberFormat="1" applyFont="1"/>
    <xf numFmtId="178" fontId="13" fillId="0" borderId="0" xfId="0" applyNumberFormat="1" applyFont="1" applyAlignment="1">
      <alignment vertical="center"/>
    </xf>
    <xf numFmtId="0" fontId="16" fillId="0" borderId="47" xfId="2" applyFont="1" applyBorder="1" applyAlignment="1" applyProtection="1">
      <alignment horizontal="center" vertical="center" wrapText="1"/>
      <protection locked="0"/>
    </xf>
    <xf numFmtId="0" fontId="16" fillId="0" borderId="0" xfId="2" applyFont="1" applyAlignment="1" applyProtection="1">
      <alignment horizontal="center" vertical="center" wrapText="1"/>
      <protection locked="0"/>
    </xf>
    <xf numFmtId="0" fontId="17" fillId="0" borderId="0" xfId="2" applyFont="1" applyAlignment="1" applyProtection="1">
      <alignment horizontal="center" vertical="center" wrapText="1"/>
      <protection locked="0"/>
    </xf>
    <xf numFmtId="0" fontId="18" fillId="0" borderId="0" xfId="0" applyFont="1" applyAlignment="1">
      <alignment horizontal="center" vertical="center"/>
    </xf>
    <xf numFmtId="0" fontId="19" fillId="0" borderId="0" xfId="0" applyFont="1" applyAlignment="1">
      <alignment horizontal="center" vertical="center"/>
    </xf>
    <xf numFmtId="0" fontId="15" fillId="0" borderId="9"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protection locked="0"/>
    </xf>
    <xf numFmtId="0" fontId="17" fillId="0" borderId="9" xfId="2" quotePrefix="1" applyFont="1" applyBorder="1" applyAlignment="1" applyProtection="1">
      <alignment horizontal="center" vertical="center" wrapText="1"/>
      <protection locked="0"/>
    </xf>
    <xf numFmtId="0" fontId="16" fillId="0" borderId="1" xfId="2" applyFont="1" applyBorder="1" applyAlignment="1" applyProtection="1">
      <alignment horizontal="center" vertical="center"/>
      <protection locked="0"/>
    </xf>
    <xf numFmtId="0" fontId="16" fillId="0" borderId="1" xfId="2" applyFont="1" applyBorder="1" applyAlignment="1" applyProtection="1">
      <alignment horizontal="center" vertical="center" wrapText="1"/>
      <protection locked="0"/>
    </xf>
    <xf numFmtId="176" fontId="16" fillId="0" borderId="1" xfId="2" applyNumberFormat="1" applyFont="1" applyBorder="1" applyAlignment="1" applyProtection="1">
      <alignment horizontal="center" vertical="center" wrapText="1"/>
      <protection locked="0"/>
    </xf>
    <xf numFmtId="177" fontId="16" fillId="0" borderId="1" xfId="2" applyNumberFormat="1" applyFont="1" applyBorder="1" applyAlignment="1" applyProtection="1">
      <alignment horizontal="center" vertical="center" wrapText="1"/>
      <protection locked="0"/>
    </xf>
    <xf numFmtId="178" fontId="16" fillId="0" borderId="1" xfId="2" applyNumberFormat="1" applyFont="1" applyBorder="1" applyAlignment="1" applyProtection="1">
      <alignment horizontal="center" vertical="center" wrapText="1"/>
      <protection locked="0"/>
    </xf>
    <xf numFmtId="178" fontId="17" fillId="0" borderId="49" xfId="2" applyNumberFormat="1" applyFont="1" applyBorder="1" applyAlignment="1" applyProtection="1">
      <alignment horizontal="center" vertical="center" wrapText="1"/>
      <protection locked="0"/>
    </xf>
    <xf numFmtId="0" fontId="15" fillId="0" borderId="50" xfId="2" applyFont="1" applyBorder="1" applyAlignment="1" applyProtection="1">
      <alignment vertical="center" wrapText="1"/>
      <protection locked="0"/>
    </xf>
    <xf numFmtId="0" fontId="20" fillId="0" borderId="48" xfId="2" applyFont="1" applyBorder="1" applyAlignment="1" applyProtection="1">
      <alignment horizontal="center" vertical="center" wrapText="1"/>
      <protection locked="0"/>
    </xf>
    <xf numFmtId="0" fontId="16" fillId="0" borderId="48" xfId="2" applyFont="1" applyBorder="1" applyAlignment="1" applyProtection="1">
      <alignment horizontal="center" vertical="center" wrapText="1"/>
      <protection locked="0"/>
    </xf>
    <xf numFmtId="0" fontId="16" fillId="0" borderId="48" xfId="2" applyFont="1" applyBorder="1" applyAlignment="1" applyProtection="1">
      <alignment horizontal="center" vertical="center"/>
      <protection locked="0"/>
    </xf>
    <xf numFmtId="0" fontId="16" fillId="0" borderId="49" xfId="2" quotePrefix="1" applyFont="1" applyBorder="1" applyAlignment="1" applyProtection="1">
      <alignment horizontal="center" vertical="center" wrapText="1"/>
      <protection locked="0"/>
    </xf>
    <xf numFmtId="0" fontId="16" fillId="0" borderId="47" xfId="2" applyFont="1" applyBorder="1" applyAlignment="1" applyProtection="1">
      <alignment horizontal="center" vertical="center"/>
      <protection locked="0"/>
    </xf>
    <xf numFmtId="0" fontId="16" fillId="0" borderId="9" xfId="2" applyFont="1" applyBorder="1" applyAlignment="1" applyProtection="1">
      <alignment vertical="center" wrapText="1"/>
      <protection locked="0"/>
    </xf>
    <xf numFmtId="0" fontId="16" fillId="0" borderId="48" xfId="2" applyFont="1" applyBorder="1" applyAlignment="1" applyProtection="1">
      <alignment vertical="center" wrapText="1"/>
      <protection locked="0"/>
    </xf>
    <xf numFmtId="176" fontId="16" fillId="0" borderId="48" xfId="2" applyNumberFormat="1" applyFont="1" applyBorder="1" applyAlignment="1" applyProtection="1">
      <alignment horizontal="center" vertical="center" wrapText="1"/>
      <protection locked="0"/>
    </xf>
    <xf numFmtId="177" fontId="16" fillId="0" borderId="48" xfId="2" applyNumberFormat="1" applyFont="1" applyBorder="1" applyAlignment="1" applyProtection="1">
      <alignment horizontal="center" vertical="center" wrapText="1"/>
      <protection locked="0"/>
    </xf>
    <xf numFmtId="178" fontId="16" fillId="0" borderId="48" xfId="2" applyNumberFormat="1" applyFont="1" applyBorder="1" applyAlignment="1" applyProtection="1">
      <alignment horizontal="center" vertical="center" wrapText="1"/>
      <protection locked="0"/>
    </xf>
    <xf numFmtId="0" fontId="21" fillId="0" borderId="1" xfId="2" applyFont="1" applyBorder="1" applyAlignment="1" applyProtection="1">
      <alignment horizontal="center" vertical="center" wrapText="1"/>
      <protection locked="0"/>
    </xf>
    <xf numFmtId="0" fontId="15" fillId="0" borderId="26" xfId="2" applyFont="1" applyBorder="1" applyAlignment="1" applyProtection="1">
      <alignment vertical="center" wrapText="1"/>
      <protection locked="0"/>
    </xf>
    <xf numFmtId="0" fontId="20" fillId="0" borderId="1" xfId="2" applyFont="1" applyBorder="1" applyAlignment="1" applyProtection="1">
      <alignment horizontal="center" vertical="center" wrapText="1"/>
      <protection locked="0"/>
    </xf>
    <xf numFmtId="0" fontId="21" fillId="0" borderId="26" xfId="2" applyFont="1" applyBorder="1" applyAlignment="1" applyProtection="1">
      <alignment horizontal="center" vertical="center" wrapText="1"/>
      <protection locked="0"/>
    </xf>
    <xf numFmtId="0" fontId="21" fillId="0" borderId="1" xfId="2" applyFont="1" applyBorder="1" applyAlignment="1" applyProtection="1">
      <alignment horizontal="center" vertical="center"/>
      <protection locked="0"/>
    </xf>
    <xf numFmtId="176" fontId="21" fillId="0" borderId="1" xfId="2" applyNumberFormat="1" applyFont="1" applyBorder="1" applyAlignment="1" applyProtection="1">
      <alignment horizontal="center" vertical="center" wrapText="1"/>
      <protection locked="0"/>
    </xf>
    <xf numFmtId="177" fontId="21" fillId="0" borderId="1" xfId="2" applyNumberFormat="1" applyFont="1" applyBorder="1" applyAlignment="1" applyProtection="1">
      <alignment horizontal="center" vertical="center" wrapText="1"/>
      <protection locked="0"/>
    </xf>
    <xf numFmtId="178" fontId="21" fillId="0" borderId="1" xfId="2" applyNumberFormat="1" applyFont="1" applyBorder="1" applyAlignment="1" applyProtection="1">
      <alignment horizontal="center" vertical="center" wrapText="1"/>
      <protection locked="0"/>
    </xf>
    <xf numFmtId="178" fontId="17" fillId="0" borderId="1" xfId="2" applyNumberFormat="1" applyFont="1" applyBorder="1" applyAlignment="1" applyProtection="1">
      <alignment horizontal="center" vertical="center" wrapText="1"/>
      <protection locked="0"/>
    </xf>
    <xf numFmtId="0" fontId="22" fillId="0" borderId="0" xfId="0" applyFont="1" applyAlignment="1">
      <alignment horizontal="center" vertical="center"/>
    </xf>
    <xf numFmtId="0" fontId="23" fillId="0" borderId="0" xfId="0" applyFont="1"/>
    <xf numFmtId="0" fontId="17" fillId="0" borderId="26" xfId="0" applyFont="1" applyBorder="1"/>
    <xf numFmtId="0" fontId="17" fillId="0" borderId="1" xfId="0" applyFont="1" applyBorder="1"/>
    <xf numFmtId="0" fontId="17" fillId="0" borderId="1" xfId="0" applyFont="1" applyBorder="1" applyAlignment="1">
      <alignment wrapText="1"/>
    </xf>
    <xf numFmtId="176" fontId="17" fillId="0" borderId="1" xfId="0" applyNumberFormat="1" applyFont="1" applyBorder="1"/>
    <xf numFmtId="177" fontId="17" fillId="0" borderId="1" xfId="0" applyNumberFormat="1" applyFont="1" applyBorder="1"/>
    <xf numFmtId="178" fontId="17" fillId="0" borderId="1" xfId="0" applyNumberFormat="1" applyFont="1" applyBorder="1"/>
    <xf numFmtId="178" fontId="17" fillId="0" borderId="1" xfId="0" applyNumberFormat="1" applyFont="1" applyBorder="1" applyAlignment="1">
      <alignment vertical="center"/>
    </xf>
    <xf numFmtId="0" fontId="17" fillId="0" borderId="48" xfId="0" applyFont="1" applyBorder="1"/>
    <xf numFmtId="0" fontId="17" fillId="0" borderId="10" xfId="0" applyFont="1" applyBorder="1"/>
    <xf numFmtId="0" fontId="17" fillId="0" borderId="49" xfId="0" applyFont="1" applyBorder="1"/>
    <xf numFmtId="0" fontId="17" fillId="0" borderId="49" xfId="0" applyFont="1" applyBorder="1" applyAlignment="1">
      <alignment wrapText="1"/>
    </xf>
    <xf numFmtId="0" fontId="17" fillId="0" borderId="24" xfId="0" applyFont="1" applyBorder="1"/>
    <xf numFmtId="0" fontId="17" fillId="0" borderId="51" xfId="0" applyFont="1" applyBorder="1"/>
    <xf numFmtId="178" fontId="17" fillId="0" borderId="51" xfId="0" applyNumberFormat="1" applyFont="1" applyBorder="1" applyAlignment="1">
      <alignment vertical="center"/>
    </xf>
    <xf numFmtId="0" fontId="17" fillId="0" borderId="9" xfId="0" applyFont="1" applyBorder="1"/>
    <xf numFmtId="0" fontId="17" fillId="0" borderId="13" xfId="0" applyFont="1" applyBorder="1"/>
    <xf numFmtId="0" fontId="17" fillId="0" borderId="25" xfId="0" applyFont="1" applyBorder="1"/>
    <xf numFmtId="0" fontId="17" fillId="0" borderId="25" xfId="0" applyFont="1" applyBorder="1" applyAlignment="1">
      <alignment wrapText="1"/>
    </xf>
    <xf numFmtId="0" fontId="17" fillId="0" borderId="16" xfId="0" applyFont="1" applyBorder="1"/>
    <xf numFmtId="0" fontId="13" fillId="0" borderId="1" xfId="0" applyFont="1" applyBorder="1"/>
    <xf numFmtId="176" fontId="17" fillId="0" borderId="9" xfId="0" applyNumberFormat="1" applyFont="1" applyBorder="1"/>
    <xf numFmtId="177" fontId="17" fillId="0" borderId="9" xfId="0" applyNumberFormat="1" applyFont="1" applyBorder="1"/>
    <xf numFmtId="178" fontId="17" fillId="0" borderId="9" xfId="0" applyNumberFormat="1" applyFont="1" applyBorder="1"/>
    <xf numFmtId="178" fontId="17" fillId="0" borderId="9" xfId="0" applyNumberFormat="1" applyFont="1" applyBorder="1" applyAlignment="1">
      <alignment vertical="center"/>
    </xf>
    <xf numFmtId="0" fontId="17" fillId="0" borderId="51" xfId="0" applyFont="1" applyBorder="1" applyAlignment="1">
      <alignment vertical="center"/>
    </xf>
    <xf numFmtId="0" fontId="24" fillId="0" borderId="0" xfId="0" applyFont="1"/>
    <xf numFmtId="0" fontId="17" fillId="0" borderId="0" xfId="0" applyFont="1"/>
    <xf numFmtId="0" fontId="17" fillId="0" borderId="0" xfId="0" applyFont="1" applyAlignment="1">
      <alignment wrapText="1"/>
    </xf>
    <xf numFmtId="176" fontId="17" fillId="0" borderId="0" xfId="0" applyNumberFormat="1" applyFont="1"/>
    <xf numFmtId="177" fontId="17" fillId="0" borderId="0" xfId="0" applyNumberFormat="1" applyFont="1"/>
    <xf numFmtId="178" fontId="17" fillId="0" borderId="0" xfId="0" applyNumberFormat="1" applyFont="1"/>
    <xf numFmtId="178" fontId="17" fillId="0" borderId="0" xfId="0" applyNumberFormat="1" applyFont="1" applyAlignment="1">
      <alignment vertical="center"/>
    </xf>
    <xf numFmtId="0" fontId="17" fillId="0" borderId="1" xfId="0" applyFont="1" applyBorder="1" applyAlignment="1">
      <alignment horizontal="left"/>
    </xf>
    <xf numFmtId="0" fontId="17" fillId="0" borderId="52" xfId="0" applyFont="1" applyBorder="1"/>
    <xf numFmtId="178" fontId="17" fillId="0" borderId="52" xfId="0" applyNumberFormat="1" applyFont="1" applyBorder="1" applyAlignment="1">
      <alignment vertical="center"/>
    </xf>
    <xf numFmtId="0" fontId="17" fillId="0" borderId="16" xfId="0" applyFont="1" applyBorder="1" applyAlignment="1">
      <alignment wrapText="1"/>
    </xf>
    <xf numFmtId="0" fontId="17" fillId="8" borderId="26" xfId="0" applyFont="1" applyFill="1" applyBorder="1"/>
    <xf numFmtId="0" fontId="17" fillId="8" borderId="13" xfId="0" applyFont="1" applyFill="1" applyBorder="1"/>
    <xf numFmtId="0" fontId="17" fillId="8" borderId="25" xfId="0" applyFont="1" applyFill="1" applyBorder="1"/>
    <xf numFmtId="0" fontId="17" fillId="8" borderId="25" xfId="0" applyFont="1" applyFill="1" applyBorder="1" applyAlignment="1">
      <alignment wrapText="1"/>
    </xf>
    <xf numFmtId="0" fontId="17" fillId="8" borderId="16" xfId="0" applyFont="1" applyFill="1" applyBorder="1"/>
    <xf numFmtId="0" fontId="17" fillId="8" borderId="1" xfId="0" applyFont="1" applyFill="1" applyBorder="1"/>
    <xf numFmtId="176" fontId="17" fillId="8" borderId="1" xfId="0" applyNumberFormat="1" applyFont="1" applyFill="1" applyBorder="1"/>
    <xf numFmtId="0" fontId="17" fillId="8" borderId="51" xfId="0" applyFont="1" applyFill="1" applyBorder="1"/>
    <xf numFmtId="0" fontId="17" fillId="8" borderId="9" xfId="0" applyFont="1" applyFill="1" applyBorder="1"/>
    <xf numFmtId="0" fontId="17" fillId="8" borderId="10" xfId="0" applyFont="1" applyFill="1" applyBorder="1"/>
    <xf numFmtId="0" fontId="17" fillId="8" borderId="49" xfId="0" applyFont="1" applyFill="1" applyBorder="1"/>
    <xf numFmtId="0" fontId="17" fillId="8" borderId="49" xfId="0" applyFont="1" applyFill="1" applyBorder="1" applyAlignment="1">
      <alignment wrapText="1"/>
    </xf>
    <xf numFmtId="0" fontId="17" fillId="8" borderId="24" xfId="0" applyFont="1" applyFill="1" applyBorder="1"/>
    <xf numFmtId="176" fontId="17" fillId="8" borderId="9" xfId="0" applyNumberFormat="1" applyFont="1" applyFill="1" applyBorder="1"/>
    <xf numFmtId="177" fontId="17" fillId="8" borderId="9" xfId="0" applyNumberFormat="1" applyFont="1" applyFill="1" applyBorder="1"/>
    <xf numFmtId="178" fontId="17" fillId="8" borderId="9" xfId="0" applyNumberFormat="1" applyFont="1" applyFill="1" applyBorder="1"/>
    <xf numFmtId="0" fontId="17" fillId="8" borderId="51" xfId="0" applyFont="1" applyFill="1" applyBorder="1" applyAlignment="1">
      <alignment vertical="center"/>
    </xf>
    <xf numFmtId="176" fontId="13" fillId="0" borderId="0" xfId="0" applyNumberFormat="1" applyFont="1"/>
    <xf numFmtId="177" fontId="13" fillId="0" borderId="0" xfId="0" applyNumberFormat="1" applyFont="1"/>
    <xf numFmtId="0" fontId="24" fillId="8" borderId="0" xfId="0" applyFont="1" applyFill="1"/>
    <xf numFmtId="0" fontId="23" fillId="8" borderId="0" xfId="0" applyFont="1" applyFill="1"/>
    <xf numFmtId="0" fontId="0" fillId="8" borderId="0" xfId="0" applyFill="1"/>
    <xf numFmtId="177" fontId="17" fillId="8" borderId="1" xfId="0" applyNumberFormat="1" applyFont="1" applyFill="1" applyBorder="1" applyAlignment="1">
      <alignment horizontal="right"/>
    </xf>
    <xf numFmtId="49" fontId="0" fillId="0" borderId="0" xfId="0" applyNumberFormat="1" applyAlignment="1">
      <alignment vertical="center"/>
    </xf>
    <xf numFmtId="0" fontId="11" fillId="0" borderId="0" xfId="0" applyFont="1" applyAlignment="1">
      <alignment horizontal="left" vertical="center" shrinkToFit="1"/>
    </xf>
    <xf numFmtId="49" fontId="11" fillId="0" borderId="0" xfId="0" applyNumberFormat="1" applyFont="1" applyAlignment="1">
      <alignment vertical="center"/>
    </xf>
    <xf numFmtId="0" fontId="11" fillId="0" borderId="0" xfId="0" applyFont="1" applyAlignment="1">
      <alignment vertical="center"/>
    </xf>
    <xf numFmtId="49" fontId="11" fillId="0" borderId="49" xfId="0" applyNumberFormat="1" applyFont="1" applyBorder="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right" vertical="center"/>
    </xf>
    <xf numFmtId="0" fontId="25" fillId="13" borderId="0" xfId="3" applyFill="1" applyAlignment="1"/>
    <xf numFmtId="0" fontId="25" fillId="13" borderId="53" xfId="3" applyFill="1" applyBorder="1" applyAlignment="1"/>
    <xf numFmtId="0" fontId="25" fillId="0" borderId="0" xfId="3">
      <alignment vertical="center"/>
    </xf>
    <xf numFmtId="0" fontId="26" fillId="13" borderId="0" xfId="3" applyFont="1" applyFill="1" applyAlignment="1"/>
    <xf numFmtId="0" fontId="27" fillId="13" borderId="0" xfId="3" applyFont="1" applyFill="1" applyAlignment="1"/>
    <xf numFmtId="0" fontId="25" fillId="13" borderId="54" xfId="3" applyFill="1" applyBorder="1" applyAlignment="1"/>
    <xf numFmtId="0" fontId="25" fillId="13" borderId="55" xfId="3" applyFill="1" applyBorder="1" applyAlignment="1"/>
    <xf numFmtId="0" fontId="25" fillId="14" borderId="0" xfId="3" applyFill="1" applyAlignment="1"/>
    <xf numFmtId="0" fontId="25" fillId="14" borderId="53" xfId="3" applyFill="1" applyBorder="1" applyAlignment="1"/>
    <xf numFmtId="0" fontId="28" fillId="14" borderId="0" xfId="3" applyFont="1" applyFill="1" applyAlignment="1"/>
    <xf numFmtId="0" fontId="29" fillId="14" borderId="0" xfId="3" applyFont="1" applyFill="1" applyAlignment="1"/>
    <xf numFmtId="0" fontId="29" fillId="14" borderId="56" xfId="3" applyFont="1" applyFill="1" applyBorder="1" applyAlignment="1">
      <alignment horizontal="right"/>
    </xf>
    <xf numFmtId="0" fontId="29" fillId="14" borderId="56" xfId="3" applyFont="1" applyFill="1" applyBorder="1" applyAlignment="1">
      <alignment horizontal="center"/>
    </xf>
    <xf numFmtId="179" fontId="29" fillId="14" borderId="56" xfId="3" applyNumberFormat="1" applyFont="1" applyFill="1" applyBorder="1" applyAlignment="1">
      <alignment horizontal="right"/>
    </xf>
    <xf numFmtId="0" fontId="28" fillId="17" borderId="57" xfId="3" applyFont="1" applyFill="1" applyBorder="1" applyAlignment="1"/>
    <xf numFmtId="0" fontId="27" fillId="17" borderId="58" xfId="3" applyFont="1" applyFill="1" applyBorder="1" applyAlignment="1"/>
    <xf numFmtId="0" fontId="29" fillId="17" borderId="56" xfId="3" applyFont="1" applyFill="1" applyBorder="1" applyAlignment="1">
      <alignment horizontal="right"/>
    </xf>
    <xf numFmtId="0" fontId="25" fillId="17" borderId="59" xfId="3" applyFill="1" applyBorder="1" applyAlignment="1"/>
    <xf numFmtId="0" fontId="25" fillId="14" borderId="60" xfId="3" applyFill="1" applyBorder="1" applyAlignment="1"/>
    <xf numFmtId="0" fontId="25" fillId="14" borderId="61" xfId="3" applyFill="1" applyBorder="1" applyAlignment="1"/>
    <xf numFmtId="0" fontId="19" fillId="18" borderId="0" xfId="0" applyFont="1" applyFill="1" applyAlignment="1">
      <alignment horizontal="center" vertical="center"/>
    </xf>
    <xf numFmtId="49" fontId="0" fillId="0" borderId="0" xfId="0" applyNumberFormat="1"/>
    <xf numFmtId="49" fontId="19" fillId="18" borderId="0" xfId="0" applyNumberFormat="1" applyFont="1" applyFill="1" applyAlignment="1">
      <alignment horizontal="center" vertical="center"/>
    </xf>
    <xf numFmtId="49" fontId="19" fillId="18" borderId="0" xfId="0" quotePrefix="1" applyNumberFormat="1" applyFont="1" applyFill="1" applyAlignment="1">
      <alignment horizontal="center" vertical="center"/>
    </xf>
    <xf numFmtId="49" fontId="19" fillId="0" borderId="0" xfId="0" applyNumberFormat="1" applyFont="1" applyAlignment="1">
      <alignment horizontal="center" vertical="center"/>
    </xf>
    <xf numFmtId="0" fontId="19" fillId="16" borderId="62" xfId="4" applyFont="1" applyFill="1" applyBorder="1" applyAlignment="1" applyProtection="1">
      <alignment horizontal="left" vertical="center" wrapText="1"/>
      <protection locked="0"/>
    </xf>
    <xf numFmtId="0" fontId="19" fillId="12" borderId="25" xfId="4" applyFont="1" applyFill="1" applyBorder="1" applyAlignment="1" applyProtection="1">
      <alignment horizontal="left" vertical="center" wrapText="1"/>
      <protection locked="0"/>
    </xf>
    <xf numFmtId="0" fontId="19" fillId="16" borderId="0" xfId="4" applyFont="1" applyFill="1" applyAlignment="1" applyProtection="1">
      <alignment horizontal="left" vertical="center" wrapText="1"/>
      <protection locked="0"/>
    </xf>
    <xf numFmtId="0" fontId="19" fillId="19" borderId="25" xfId="2" applyFont="1" applyFill="1" applyBorder="1" applyAlignment="1" applyProtection="1">
      <alignment vertical="center" wrapText="1"/>
      <protection locked="0"/>
    </xf>
    <xf numFmtId="0" fontId="19" fillId="21" borderId="47" xfId="4" applyFont="1" applyFill="1" applyBorder="1" applyAlignment="1" applyProtection="1">
      <alignment horizontal="center" vertical="center" wrapText="1"/>
      <protection locked="0"/>
    </xf>
    <xf numFmtId="0" fontId="19" fillId="21" borderId="9" xfId="4" applyFont="1" applyFill="1" applyBorder="1" applyAlignment="1" applyProtection="1">
      <alignment horizontal="center" vertical="center" wrapText="1"/>
      <protection locked="0"/>
    </xf>
    <xf numFmtId="0" fontId="22" fillId="11" borderId="1" xfId="4" applyFont="1" applyFill="1" applyBorder="1" applyAlignment="1" applyProtection="1">
      <alignment horizontal="center" vertical="center" wrapText="1"/>
      <protection locked="0"/>
    </xf>
    <xf numFmtId="0" fontId="22" fillId="21" borderId="1" xfId="4" applyFont="1" applyFill="1" applyBorder="1" applyAlignment="1" applyProtection="1">
      <alignment horizontal="center" vertical="center" wrapText="1"/>
      <protection locked="0"/>
    </xf>
    <xf numFmtId="0" fontId="22" fillId="2" borderId="1" xfId="2" applyFont="1" applyFill="1" applyBorder="1" applyAlignment="1" applyProtection="1">
      <alignment horizontal="center" vertical="center" wrapText="1"/>
      <protection locked="0"/>
    </xf>
    <xf numFmtId="0" fontId="22" fillId="20" borderId="1" xfId="2" applyFont="1" applyFill="1" applyBorder="1" applyAlignment="1" applyProtection="1">
      <alignment horizontal="center" vertical="center" wrapText="1"/>
      <protection locked="0"/>
    </xf>
    <xf numFmtId="0" fontId="22" fillId="12" borderId="0" xfId="0" applyFont="1" applyFill="1" applyAlignment="1">
      <alignment vertical="center"/>
    </xf>
    <xf numFmtId="0" fontId="0" fillId="0" borderId="1" xfId="0" applyBorder="1"/>
    <xf numFmtId="178" fontId="0" fillId="0" borderId="1" xfId="0" applyNumberFormat="1" applyBorder="1"/>
    <xf numFmtId="177" fontId="0" fillId="0" borderId="1" xfId="0" applyNumberFormat="1" applyBorder="1"/>
    <xf numFmtId="0" fontId="24" fillId="23" borderId="1" xfId="0" applyFont="1" applyFill="1" applyBorder="1"/>
    <xf numFmtId="0" fontId="0" fillId="6" borderId="26" xfId="0" applyFill="1" applyBorder="1"/>
    <xf numFmtId="178" fontId="0" fillId="0" borderId="26" xfId="0" applyNumberFormat="1" applyBorder="1"/>
    <xf numFmtId="177" fontId="0" fillId="0" borderId="26" xfId="0" applyNumberFormat="1" applyBorder="1"/>
    <xf numFmtId="0" fontId="0" fillId="6" borderId="1" xfId="0" applyFill="1" applyBorder="1"/>
    <xf numFmtId="178" fontId="0" fillId="0" borderId="0" xfId="0" applyNumberFormat="1"/>
    <xf numFmtId="177" fontId="0" fillId="0" borderId="0" xfId="0" applyNumberFormat="1"/>
    <xf numFmtId="0" fontId="0" fillId="23" borderId="1" xfId="0" applyFill="1" applyBorder="1"/>
    <xf numFmtId="0" fontId="0" fillId="22" borderId="0" xfId="0" applyFill="1"/>
    <xf numFmtId="0" fontId="0" fillId="0" borderId="25" xfId="0" applyBorder="1"/>
    <xf numFmtId="178" fontId="0" fillId="0" borderId="25" xfId="0" applyNumberFormat="1" applyBorder="1"/>
    <xf numFmtId="177" fontId="0" fillId="0" borderId="25" xfId="0" applyNumberFormat="1" applyBorder="1"/>
    <xf numFmtId="0" fontId="30" fillId="0" borderId="56" xfId="3" applyFont="1" applyBorder="1" applyAlignment="1">
      <alignment wrapText="1"/>
    </xf>
    <xf numFmtId="177" fontId="29" fillId="14" borderId="56" xfId="3" applyNumberFormat="1" applyFont="1" applyFill="1" applyBorder="1" applyAlignment="1">
      <alignment horizontal="right"/>
    </xf>
    <xf numFmtId="178" fontId="29" fillId="14" borderId="56" xfId="3" applyNumberFormat="1" applyFont="1" applyFill="1" applyBorder="1" applyAlignment="1">
      <alignment horizontal="right"/>
    </xf>
    <xf numFmtId="0" fontId="25" fillId="6" borderId="0" xfId="3" applyFill="1" applyAlignment="1"/>
    <xf numFmtId="0" fontId="29" fillId="6" borderId="56" xfId="3" applyFont="1" applyFill="1" applyBorder="1" applyAlignment="1">
      <alignment horizontal="left"/>
    </xf>
    <xf numFmtId="0" fontId="29" fillId="6" borderId="56" xfId="3" applyFont="1" applyFill="1" applyBorder="1" applyAlignment="1">
      <alignment horizontal="right"/>
    </xf>
    <xf numFmtId="0" fontId="29" fillId="6" borderId="56" xfId="3" applyFont="1" applyFill="1" applyBorder="1" applyAlignment="1">
      <alignment horizontal="center"/>
    </xf>
    <xf numFmtId="179" fontId="29" fillId="6" borderId="56" xfId="3" applyNumberFormat="1" applyFont="1" applyFill="1" applyBorder="1" applyAlignment="1">
      <alignment horizontal="right"/>
    </xf>
    <xf numFmtId="0" fontId="25" fillId="6" borderId="53" xfId="3" applyFill="1" applyBorder="1" applyAlignment="1"/>
    <xf numFmtId="0" fontId="25" fillId="6" borderId="0" xfId="3" applyFill="1">
      <alignment vertical="center"/>
    </xf>
    <xf numFmtId="0" fontId="32" fillId="14" borderId="56" xfId="3" applyFont="1" applyFill="1" applyBorder="1" applyAlignment="1">
      <alignment horizontal="right"/>
    </xf>
    <xf numFmtId="0" fontId="33" fillId="14" borderId="56" xfId="3" applyFont="1" applyFill="1" applyBorder="1" applyAlignment="1">
      <alignment horizontal="right"/>
    </xf>
    <xf numFmtId="0" fontId="6" fillId="0" borderId="0" xfId="1" applyFont="1">
      <alignment vertical="center"/>
    </xf>
    <xf numFmtId="0" fontId="16" fillId="0" borderId="1" xfId="0" applyFont="1" applyBorder="1"/>
    <xf numFmtId="0" fontId="34" fillId="0" borderId="1" xfId="0" applyFont="1" applyBorder="1"/>
    <xf numFmtId="0" fontId="31" fillId="14" borderId="56" xfId="3" applyFont="1" applyFill="1" applyBorder="1" applyAlignment="1">
      <alignment horizontal="left"/>
    </xf>
    <xf numFmtId="178" fontId="35" fillId="0" borderId="0" xfId="0" applyNumberFormat="1" applyFont="1"/>
    <xf numFmtId="0" fontId="29" fillId="14" borderId="56" xfId="3" applyFont="1" applyFill="1" applyBorder="1" applyAlignment="1">
      <alignment horizontal="left"/>
    </xf>
    <xf numFmtId="0" fontId="17" fillId="24" borderId="13" xfId="0" applyFont="1" applyFill="1" applyBorder="1"/>
    <xf numFmtId="0" fontId="17" fillId="24" borderId="25" xfId="0" applyFont="1" applyFill="1" applyBorder="1"/>
    <xf numFmtId="0" fontId="17" fillId="24" borderId="25" xfId="0" applyFont="1" applyFill="1" applyBorder="1" applyAlignment="1">
      <alignment wrapText="1"/>
    </xf>
    <xf numFmtId="0" fontId="17" fillId="24" borderId="16" xfId="0" applyFont="1" applyFill="1" applyBorder="1"/>
    <xf numFmtId="0" fontId="17" fillId="24" borderId="1" xfId="0" applyFont="1" applyFill="1" applyBorder="1"/>
    <xf numFmtId="0" fontId="17" fillId="24" borderId="51" xfId="0" applyFont="1" applyFill="1" applyBorder="1"/>
    <xf numFmtId="176" fontId="17" fillId="24" borderId="1" xfId="0" applyNumberFormat="1" applyFont="1" applyFill="1" applyBorder="1"/>
    <xf numFmtId="177" fontId="17" fillId="24" borderId="1" xfId="0" applyNumberFormat="1" applyFont="1" applyFill="1" applyBorder="1"/>
    <xf numFmtId="178" fontId="17" fillId="24" borderId="51" xfId="0" applyNumberFormat="1" applyFont="1" applyFill="1" applyBorder="1" applyAlignment="1">
      <alignment vertical="center"/>
    </xf>
    <xf numFmtId="0" fontId="17" fillId="24" borderId="51" xfId="0" applyFont="1" applyFill="1" applyBorder="1" applyAlignment="1">
      <alignment vertical="center"/>
    </xf>
    <xf numFmtId="177" fontId="17" fillId="24" borderId="1" xfId="0" applyNumberFormat="1" applyFont="1" applyFill="1" applyBorder="1" applyAlignment="1">
      <alignment horizontal="right"/>
    </xf>
    <xf numFmtId="0" fontId="17" fillId="8" borderId="1" xfId="0" applyFont="1" applyFill="1" applyBorder="1" applyAlignment="1">
      <alignment wrapText="1"/>
    </xf>
    <xf numFmtId="177" fontId="17" fillId="8" borderId="1" xfId="0" applyNumberFormat="1" applyFont="1" applyFill="1" applyBorder="1"/>
    <xf numFmtId="178" fontId="17" fillId="8" borderId="1" xfId="0" applyNumberFormat="1" applyFont="1" applyFill="1" applyBorder="1"/>
    <xf numFmtId="178" fontId="17" fillId="8" borderId="1" xfId="0" applyNumberFormat="1" applyFont="1" applyFill="1" applyBorder="1" applyAlignment="1">
      <alignment vertical="center"/>
    </xf>
    <xf numFmtId="0" fontId="17" fillId="8" borderId="48" xfId="0" applyFont="1" applyFill="1" applyBorder="1"/>
    <xf numFmtId="178" fontId="17" fillId="8" borderId="9" xfId="0" applyNumberFormat="1" applyFont="1" applyFill="1" applyBorder="1" applyAlignment="1">
      <alignment vertical="center"/>
    </xf>
    <xf numFmtId="0" fontId="0" fillId="8" borderId="1" xfId="0" applyFill="1" applyBorder="1"/>
    <xf numFmtId="0" fontId="0" fillId="25" borderId="1" xfId="0" applyFill="1" applyBorder="1"/>
    <xf numFmtId="0" fontId="5" fillId="0" borderId="0" xfId="1" applyFont="1">
      <alignment vertical="center"/>
    </xf>
    <xf numFmtId="0" fontId="25" fillId="14" borderId="0" xfId="3" applyFill="1" applyAlignment="1">
      <alignment vertical="top" wrapText="1"/>
    </xf>
    <xf numFmtId="0" fontId="28" fillId="15" borderId="63" xfId="3" applyFont="1" applyFill="1" applyBorder="1" applyAlignment="1">
      <alignment vertical="top" wrapText="1"/>
    </xf>
    <xf numFmtId="0" fontId="28" fillId="15" borderId="56" xfId="3" applyFont="1" applyFill="1" applyBorder="1" applyAlignment="1">
      <alignment vertical="top" wrapText="1"/>
    </xf>
    <xf numFmtId="0" fontId="30" fillId="15" borderId="56" xfId="3" applyFont="1" applyFill="1" applyBorder="1" applyAlignment="1">
      <alignment vertical="top" wrapText="1"/>
    </xf>
    <xf numFmtId="0" fontId="25" fillId="14" borderId="53" xfId="3" applyFill="1" applyBorder="1" applyAlignment="1">
      <alignment vertical="top" wrapText="1"/>
    </xf>
    <xf numFmtId="0" fontId="25" fillId="0" borderId="0" xfId="3" applyAlignment="1">
      <alignment vertical="top" wrapText="1"/>
    </xf>
    <xf numFmtId="0" fontId="29" fillId="14" borderId="63" xfId="3" applyFont="1" applyFill="1" applyBorder="1" applyAlignment="1">
      <alignment horizontal="left"/>
    </xf>
    <xf numFmtId="0" fontId="29" fillId="6" borderId="63" xfId="3" applyFont="1" applyFill="1" applyBorder="1" applyAlignment="1">
      <alignment horizontal="left"/>
    </xf>
    <xf numFmtId="0" fontId="25" fillId="26" borderId="0" xfId="3" applyFill="1" applyAlignment="1"/>
    <xf numFmtId="0" fontId="29" fillId="26" borderId="56" xfId="3" applyFont="1" applyFill="1" applyBorder="1" applyAlignment="1">
      <alignment horizontal="left"/>
    </xf>
    <xf numFmtId="0" fontId="29" fillId="26" borderId="56" xfId="3" applyFont="1" applyFill="1" applyBorder="1" applyAlignment="1">
      <alignment horizontal="right"/>
    </xf>
    <xf numFmtId="0" fontId="29" fillId="26" borderId="56" xfId="3" applyFont="1" applyFill="1" applyBorder="1" applyAlignment="1">
      <alignment horizontal="center"/>
    </xf>
    <xf numFmtId="179" fontId="29" fillId="26" borderId="56" xfId="3" applyNumberFormat="1" applyFont="1" applyFill="1" applyBorder="1" applyAlignment="1">
      <alignment horizontal="right"/>
    </xf>
    <xf numFmtId="0" fontId="25" fillId="26" borderId="53" xfId="3" applyFill="1" applyBorder="1" applyAlignment="1"/>
    <xf numFmtId="0" fontId="25" fillId="26" borderId="0" xfId="3" applyFill="1">
      <alignment vertical="center"/>
    </xf>
    <xf numFmtId="0" fontId="25" fillId="25" borderId="0" xfId="3" applyFill="1" applyAlignment="1"/>
    <xf numFmtId="0" fontId="28" fillId="25" borderId="57" xfId="3" applyFont="1" applyFill="1" applyBorder="1" applyAlignment="1"/>
    <xf numFmtId="0" fontId="27" fillId="25" borderId="58" xfId="3" applyFont="1" applyFill="1" applyBorder="1" applyAlignment="1"/>
    <xf numFmtId="0" fontId="29" fillId="25" borderId="56" xfId="3" applyFont="1" applyFill="1" applyBorder="1" applyAlignment="1">
      <alignment horizontal="right"/>
    </xf>
    <xf numFmtId="179" fontId="29" fillId="25" borderId="56" xfId="3" applyNumberFormat="1" applyFont="1" applyFill="1" applyBorder="1" applyAlignment="1">
      <alignment horizontal="right"/>
    </xf>
    <xf numFmtId="0" fontId="25" fillId="25" borderId="53" xfId="3" applyFill="1" applyBorder="1" applyAlignment="1"/>
    <xf numFmtId="0" fontId="25" fillId="25" borderId="0" xfId="3" applyFill="1">
      <alignment vertical="center"/>
    </xf>
    <xf numFmtId="0" fontId="25" fillId="25" borderId="59" xfId="3" applyFill="1" applyBorder="1" applyAlignment="1"/>
    <xf numFmtId="178" fontId="17" fillId="0" borderId="1" xfId="0" applyNumberFormat="1" applyFont="1" applyBorder="1" applyAlignment="1">
      <alignment horizontal="right"/>
    </xf>
    <xf numFmtId="0" fontId="12" fillId="0" borderId="0" xfId="1" applyFont="1">
      <alignment vertical="center"/>
    </xf>
    <xf numFmtId="0" fontId="23" fillId="0" borderId="0" xfId="1" applyFont="1">
      <alignment vertical="center"/>
    </xf>
    <xf numFmtId="0" fontId="36" fillId="4" borderId="2" xfId="1" applyFont="1" applyFill="1" applyBorder="1" applyAlignment="1">
      <alignment horizontal="center" vertical="center" wrapText="1"/>
    </xf>
    <xf numFmtId="0" fontId="36" fillId="4" borderId="3" xfId="1" applyFont="1" applyFill="1" applyBorder="1" applyAlignment="1">
      <alignment horizontal="center" vertical="center" wrapText="1"/>
    </xf>
    <xf numFmtId="0" fontId="36" fillId="5" borderId="3" xfId="1" applyFont="1" applyFill="1" applyBorder="1" applyAlignment="1">
      <alignment horizontal="center" vertical="center" wrapText="1"/>
    </xf>
    <xf numFmtId="0" fontId="36" fillId="5" borderId="4" xfId="1" applyFont="1" applyFill="1" applyBorder="1" applyAlignment="1">
      <alignment horizontal="center" vertical="center" wrapText="1"/>
    </xf>
    <xf numFmtId="0" fontId="37" fillId="5" borderId="2" xfId="1" applyFont="1" applyFill="1" applyBorder="1" applyAlignment="1">
      <alignment horizontal="center" vertical="center" wrapText="1"/>
    </xf>
    <xf numFmtId="0" fontId="37" fillId="5" borderId="3" xfId="1" applyFont="1" applyFill="1" applyBorder="1" applyAlignment="1">
      <alignment horizontal="center" vertical="center" wrapText="1"/>
    </xf>
    <xf numFmtId="0" fontId="37" fillId="5" borderId="4" xfId="1" applyFont="1" applyFill="1" applyBorder="1" applyAlignment="1">
      <alignment horizontal="center" vertical="center" wrapText="1"/>
    </xf>
    <xf numFmtId="0" fontId="37" fillId="5" borderId="5" xfId="1" applyFont="1" applyFill="1" applyBorder="1" applyAlignment="1">
      <alignment horizontal="center" vertical="center" wrapText="1"/>
    </xf>
    <xf numFmtId="0" fontId="36" fillId="5" borderId="2" xfId="1" applyFont="1" applyFill="1" applyBorder="1" applyAlignment="1">
      <alignment horizontal="center" vertical="center" wrapText="1"/>
    </xf>
    <xf numFmtId="0" fontId="36" fillId="5" borderId="5" xfId="1" applyFont="1" applyFill="1" applyBorder="1" applyAlignment="1">
      <alignment horizontal="center" vertical="center" wrapText="1"/>
    </xf>
    <xf numFmtId="0" fontId="36" fillId="0" borderId="8" xfId="1" applyFont="1" applyBorder="1">
      <alignment vertical="center"/>
    </xf>
    <xf numFmtId="0" fontId="36" fillId="0" borderId="9" xfId="1" applyFont="1" applyBorder="1">
      <alignment vertical="center"/>
    </xf>
    <xf numFmtId="0" fontId="36" fillId="3" borderId="9" xfId="1" applyFont="1" applyFill="1" applyBorder="1" applyAlignment="1">
      <alignment horizontal="right" vertical="center"/>
    </xf>
    <xf numFmtId="0" fontId="36" fillId="3" borderId="10" xfId="1" applyFont="1" applyFill="1" applyBorder="1" applyAlignment="1">
      <alignment horizontal="right" vertical="center"/>
    </xf>
    <xf numFmtId="0" fontId="36" fillId="0" borderId="10" xfId="1" applyFont="1" applyBorder="1">
      <alignment vertical="center"/>
    </xf>
    <xf numFmtId="0" fontId="23" fillId="0" borderId="8" xfId="1" applyFont="1" applyBorder="1">
      <alignment vertical="center"/>
    </xf>
    <xf numFmtId="0" fontId="23" fillId="0" borderId="9" xfId="1" applyFont="1" applyBorder="1">
      <alignment vertical="center"/>
    </xf>
    <xf numFmtId="0" fontId="23" fillId="0" borderId="10" xfId="1" applyFont="1" applyBorder="1">
      <alignment vertical="center"/>
    </xf>
    <xf numFmtId="0" fontId="23" fillId="0" borderId="11" xfId="1" applyFont="1" applyBorder="1">
      <alignment vertical="center"/>
    </xf>
    <xf numFmtId="0" fontId="12" fillId="0" borderId="12" xfId="1" applyFont="1" applyBorder="1">
      <alignment vertical="center"/>
    </xf>
    <xf numFmtId="0" fontId="12" fillId="0" borderId="1" xfId="1" applyFont="1" applyBorder="1">
      <alignment vertical="center"/>
    </xf>
    <xf numFmtId="0" fontId="12" fillId="0" borderId="13" xfId="1" applyFont="1" applyBorder="1">
      <alignment vertical="center"/>
    </xf>
    <xf numFmtId="0" fontId="12" fillId="0" borderId="11" xfId="1" applyFont="1" applyBorder="1">
      <alignment vertical="center"/>
    </xf>
    <xf numFmtId="0" fontId="12" fillId="0" borderId="14" xfId="1" applyFont="1" applyBorder="1">
      <alignment vertical="center"/>
    </xf>
    <xf numFmtId="0" fontId="12" fillId="0" borderId="15" xfId="1" applyFont="1" applyBorder="1">
      <alignment vertical="center"/>
    </xf>
    <xf numFmtId="0" fontId="12" fillId="0" borderId="16" xfId="1" applyFont="1" applyBorder="1">
      <alignment vertical="center"/>
    </xf>
    <xf numFmtId="0" fontId="12" fillId="0" borderId="10" xfId="1" applyFont="1" applyBorder="1">
      <alignment vertical="center"/>
    </xf>
    <xf numFmtId="0" fontId="12" fillId="0" borderId="17" xfId="1" applyFont="1" applyBorder="1">
      <alignment vertical="center"/>
    </xf>
    <xf numFmtId="0" fontId="12" fillId="0" borderId="9" xfId="1" applyFont="1" applyBorder="1">
      <alignment vertical="center"/>
    </xf>
    <xf numFmtId="0" fontId="12" fillId="0" borderId="18" xfId="1" applyFont="1" applyBorder="1">
      <alignment vertical="center"/>
    </xf>
    <xf numFmtId="0" fontId="12" fillId="6" borderId="9" xfId="1" applyFont="1" applyFill="1" applyBorder="1">
      <alignment vertical="center"/>
    </xf>
    <xf numFmtId="0" fontId="12" fillId="6" borderId="18" xfId="1" applyFont="1" applyFill="1" applyBorder="1">
      <alignment vertical="center"/>
    </xf>
    <xf numFmtId="0" fontId="36" fillId="0" borderId="1" xfId="1" applyFont="1" applyBorder="1">
      <alignment vertical="center"/>
    </xf>
    <xf numFmtId="0" fontId="36" fillId="3" borderId="1" xfId="1" applyFont="1" applyFill="1" applyBorder="1">
      <alignment vertical="center"/>
    </xf>
    <xf numFmtId="0" fontId="36" fillId="3" borderId="13" xfId="1" applyFont="1" applyFill="1" applyBorder="1">
      <alignment vertical="center"/>
    </xf>
    <xf numFmtId="0" fontId="36" fillId="0" borderId="13" xfId="1" applyFont="1" applyBorder="1">
      <alignment vertical="center"/>
    </xf>
    <xf numFmtId="0" fontId="23" fillId="0" borderId="12" xfId="1" applyFont="1" applyBorder="1">
      <alignment vertical="center"/>
    </xf>
    <xf numFmtId="0" fontId="23" fillId="0" borderId="1" xfId="1" applyFont="1" applyBorder="1">
      <alignment vertical="center"/>
    </xf>
    <xf numFmtId="0" fontId="23" fillId="0" borderId="13" xfId="1" applyFont="1" applyBorder="1">
      <alignment vertical="center"/>
    </xf>
    <xf numFmtId="0" fontId="12" fillId="0" borderId="21" xfId="1" applyFont="1" applyBorder="1">
      <alignment vertical="center"/>
    </xf>
    <xf numFmtId="0" fontId="12" fillId="6" borderId="12" xfId="1" applyFont="1" applyFill="1" applyBorder="1">
      <alignment vertical="center"/>
    </xf>
    <xf numFmtId="0" fontId="12" fillId="6" borderId="1" xfId="1" applyFont="1" applyFill="1" applyBorder="1">
      <alignment vertical="center"/>
    </xf>
    <xf numFmtId="0" fontId="12" fillId="6" borderId="21" xfId="1" applyFont="1" applyFill="1" applyBorder="1">
      <alignment vertical="center"/>
    </xf>
    <xf numFmtId="0" fontId="36" fillId="8" borderId="8" xfId="1" applyFont="1" applyFill="1" applyBorder="1">
      <alignment vertical="center"/>
    </xf>
    <xf numFmtId="0" fontId="36" fillId="8" borderId="1" xfId="1" applyFont="1" applyFill="1" applyBorder="1">
      <alignment vertical="center"/>
    </xf>
    <xf numFmtId="0" fontId="36" fillId="8" borderId="13" xfId="1" applyFont="1" applyFill="1" applyBorder="1">
      <alignment vertical="center"/>
    </xf>
    <xf numFmtId="0" fontId="37" fillId="8" borderId="13" xfId="1" applyFont="1" applyFill="1" applyBorder="1">
      <alignment vertical="center"/>
    </xf>
    <xf numFmtId="0" fontId="12" fillId="8" borderId="14" xfId="1" applyFont="1" applyFill="1" applyBorder="1">
      <alignment vertical="center"/>
    </xf>
    <xf numFmtId="0" fontId="12" fillId="8" borderId="1" xfId="1" applyFont="1" applyFill="1" applyBorder="1">
      <alignment vertical="center"/>
    </xf>
    <xf numFmtId="0" fontId="12" fillId="8" borderId="16" xfId="1" applyFont="1" applyFill="1" applyBorder="1">
      <alignment vertical="center"/>
    </xf>
    <xf numFmtId="0" fontId="12" fillId="8" borderId="13" xfId="1" applyFont="1" applyFill="1" applyBorder="1">
      <alignment vertical="center"/>
    </xf>
    <xf numFmtId="0" fontId="12" fillId="8" borderId="10" xfId="1" applyFont="1" applyFill="1" applyBorder="1">
      <alignment vertical="center"/>
    </xf>
    <xf numFmtId="0" fontId="23" fillId="8" borderId="12" xfId="1" applyFont="1" applyFill="1" applyBorder="1">
      <alignment vertical="center"/>
    </xf>
    <xf numFmtId="0" fontId="23" fillId="8" borderId="1" xfId="1" applyFont="1" applyFill="1" applyBorder="1">
      <alignment vertical="center"/>
    </xf>
    <xf numFmtId="0" fontId="23" fillId="8" borderId="21" xfId="1" applyFont="1" applyFill="1" applyBorder="1">
      <alignment vertical="center"/>
    </xf>
    <xf numFmtId="0" fontId="12" fillId="8" borderId="21" xfId="1" applyFont="1" applyFill="1" applyBorder="1">
      <alignment vertical="center"/>
    </xf>
    <xf numFmtId="0" fontId="12" fillId="8" borderId="12" xfId="1" applyFont="1" applyFill="1" applyBorder="1">
      <alignment vertical="center"/>
    </xf>
    <xf numFmtId="0" fontId="12" fillId="7" borderId="12" xfId="1" applyFont="1" applyFill="1" applyBorder="1">
      <alignment vertical="center"/>
    </xf>
    <xf numFmtId="0" fontId="12" fillId="7" borderId="1" xfId="1" applyFont="1" applyFill="1" applyBorder="1">
      <alignment vertical="center"/>
    </xf>
    <xf numFmtId="0" fontId="12" fillId="0" borderId="25" xfId="1" applyFont="1" applyBorder="1">
      <alignment vertical="center"/>
    </xf>
    <xf numFmtId="0" fontId="12" fillId="6" borderId="14" xfId="1" applyFont="1" applyFill="1" applyBorder="1">
      <alignment vertical="center"/>
    </xf>
    <xf numFmtId="0" fontId="12" fillId="6" borderId="16" xfId="1" applyFont="1" applyFill="1" applyBorder="1">
      <alignment vertical="center"/>
    </xf>
    <xf numFmtId="0" fontId="12" fillId="6" borderId="13" xfId="1" applyFont="1" applyFill="1" applyBorder="1">
      <alignment vertical="center"/>
    </xf>
    <xf numFmtId="0" fontId="12" fillId="6" borderId="11" xfId="1" applyFont="1" applyFill="1" applyBorder="1">
      <alignment vertical="center"/>
    </xf>
    <xf numFmtId="0" fontId="36" fillId="3" borderId="13" xfId="1" applyFont="1" applyFill="1" applyBorder="1" applyAlignment="1">
      <alignment horizontal="right" vertical="center"/>
    </xf>
    <xf numFmtId="0" fontId="23" fillId="0" borderId="12" xfId="1" applyFont="1" applyBorder="1" applyAlignment="1">
      <alignment horizontal="right" vertical="center"/>
    </xf>
    <xf numFmtId="0" fontId="23" fillId="0" borderId="1" xfId="1" applyFont="1" applyBorder="1" applyAlignment="1">
      <alignment horizontal="right" vertical="center"/>
    </xf>
    <xf numFmtId="0" fontId="23" fillId="0" borderId="13" xfId="1" applyFont="1" applyBorder="1" applyAlignment="1">
      <alignment horizontal="right" vertical="center"/>
    </xf>
    <xf numFmtId="0" fontId="23" fillId="0" borderId="11" xfId="1" applyFont="1" applyBorder="1" applyAlignment="1">
      <alignment horizontal="right" vertical="center"/>
    </xf>
    <xf numFmtId="0" fontId="12" fillId="0" borderId="12" xfId="1" applyFont="1" applyBorder="1" applyAlignment="1">
      <alignment horizontal="right" vertical="center"/>
    </xf>
    <xf numFmtId="0" fontId="12" fillId="0" borderId="1" xfId="1" applyFont="1" applyBorder="1" applyAlignment="1">
      <alignment horizontal="right" vertical="center"/>
    </xf>
    <xf numFmtId="0" fontId="12" fillId="0" borderId="13" xfId="1" applyFont="1" applyBorder="1" applyAlignment="1">
      <alignment horizontal="right" vertical="center"/>
    </xf>
    <xf numFmtId="0" fontId="12" fillId="0" borderId="11" xfId="1" applyFont="1" applyBorder="1" applyAlignment="1">
      <alignment horizontal="right" vertical="center"/>
    </xf>
    <xf numFmtId="0" fontId="12" fillId="8" borderId="11" xfId="1" applyFont="1" applyFill="1" applyBorder="1">
      <alignment vertical="center"/>
    </xf>
    <xf numFmtId="0" fontId="37" fillId="0" borderId="13" xfId="1" applyFont="1" applyBorder="1">
      <alignment vertical="center"/>
    </xf>
    <xf numFmtId="0" fontId="23" fillId="0" borderId="14" xfId="1" applyFont="1" applyBorder="1">
      <alignment vertical="center"/>
    </xf>
    <xf numFmtId="0" fontId="23" fillId="0" borderId="16" xfId="1" applyFont="1" applyBorder="1">
      <alignment vertical="center"/>
    </xf>
    <xf numFmtId="0" fontId="37" fillId="8" borderId="1" xfId="1" applyFont="1" applyFill="1" applyBorder="1">
      <alignment vertical="center"/>
    </xf>
    <xf numFmtId="0" fontId="37" fillId="0" borderId="1" xfId="1" applyFont="1" applyBorder="1">
      <alignment vertical="center"/>
    </xf>
    <xf numFmtId="0" fontId="37" fillId="8" borderId="13" xfId="1" applyFont="1" applyFill="1" applyBorder="1" applyAlignment="1">
      <alignment horizontal="right" vertical="center"/>
    </xf>
    <xf numFmtId="0" fontId="37" fillId="3" borderId="1" xfId="1" applyFont="1" applyFill="1" applyBorder="1">
      <alignment vertical="center"/>
    </xf>
    <xf numFmtId="0" fontId="37" fillId="3" borderId="13" xfId="1" applyFont="1" applyFill="1" applyBorder="1">
      <alignment vertical="center"/>
    </xf>
    <xf numFmtId="49" fontId="36" fillId="3" borderId="0" xfId="1" applyNumberFormat="1" applyFont="1" applyFill="1" applyAlignment="1">
      <alignment horizontal="right" vertical="center"/>
    </xf>
    <xf numFmtId="49" fontId="36" fillId="3" borderId="1" xfId="1" applyNumberFormat="1" applyFont="1" applyFill="1" applyBorder="1" applyAlignment="1">
      <alignment horizontal="right" vertical="center"/>
    </xf>
    <xf numFmtId="49" fontId="36" fillId="3" borderId="13" xfId="1" applyNumberFormat="1" applyFont="1" applyFill="1" applyBorder="1" applyAlignment="1">
      <alignment horizontal="right" vertical="center"/>
    </xf>
    <xf numFmtId="0" fontId="36" fillId="0" borderId="12" xfId="1" applyFont="1" applyBorder="1">
      <alignment vertical="center"/>
    </xf>
    <xf numFmtId="0" fontId="36" fillId="0" borderId="26" xfId="1" applyFont="1" applyBorder="1">
      <alignment vertical="center"/>
    </xf>
    <xf numFmtId="0" fontId="36" fillId="3" borderId="27" xfId="1" applyFont="1" applyFill="1" applyBorder="1">
      <alignment vertical="center"/>
    </xf>
    <xf numFmtId="0" fontId="36" fillId="0" borderId="27" xfId="1" applyFont="1" applyBorder="1">
      <alignment vertical="center"/>
    </xf>
    <xf numFmtId="0" fontId="12" fillId="8" borderId="28" xfId="1" applyFont="1" applyFill="1" applyBorder="1">
      <alignment vertical="center"/>
    </xf>
    <xf numFmtId="0" fontId="12" fillId="0" borderId="8" xfId="1" applyFont="1" applyBorder="1">
      <alignment vertical="center"/>
    </xf>
    <xf numFmtId="0" fontId="12" fillId="0" borderId="24" xfId="1" applyFont="1" applyBorder="1">
      <alignment vertical="center"/>
    </xf>
    <xf numFmtId="0" fontId="36" fillId="3" borderId="26" xfId="1" applyFont="1" applyFill="1" applyBorder="1">
      <alignment vertical="center"/>
    </xf>
    <xf numFmtId="0" fontId="23" fillId="0" borderId="31" xfId="1" applyFont="1" applyBorder="1">
      <alignment vertical="center"/>
    </xf>
    <xf numFmtId="0" fontId="23" fillId="0" borderId="32" xfId="1" applyFont="1" applyBorder="1">
      <alignment vertical="center"/>
    </xf>
    <xf numFmtId="0" fontId="23" fillId="0" borderId="33" xfId="1" applyFont="1" applyBorder="1">
      <alignment vertical="center"/>
    </xf>
    <xf numFmtId="0" fontId="23" fillId="0" borderId="34" xfId="1" applyFont="1" applyBorder="1">
      <alignment vertical="center"/>
    </xf>
    <xf numFmtId="0" fontId="12" fillId="0" borderId="31" xfId="1" applyFont="1" applyBorder="1">
      <alignment vertical="center"/>
    </xf>
    <xf numFmtId="0" fontId="12" fillId="0" borderId="32" xfId="1" applyFont="1" applyBorder="1">
      <alignment vertical="center"/>
    </xf>
    <xf numFmtId="0" fontId="12" fillId="0" borderId="33" xfId="1" applyFont="1" applyBorder="1">
      <alignment vertical="center"/>
    </xf>
    <xf numFmtId="0" fontId="12" fillId="0" borderId="34" xfId="1" applyFont="1" applyBorder="1">
      <alignment vertical="center"/>
    </xf>
    <xf numFmtId="0" fontId="36" fillId="0" borderId="17" xfId="1" applyFont="1" applyBorder="1">
      <alignment vertical="center"/>
    </xf>
    <xf numFmtId="0" fontId="36" fillId="3" borderId="9" xfId="1" applyFont="1" applyFill="1" applyBorder="1">
      <alignment vertical="center"/>
    </xf>
    <xf numFmtId="0" fontId="36" fillId="3" borderId="10" xfId="1" applyFont="1" applyFill="1" applyBorder="1">
      <alignment vertical="center"/>
    </xf>
    <xf numFmtId="0" fontId="23" fillId="0" borderId="17" xfId="1" applyFont="1" applyBorder="1">
      <alignment vertical="center"/>
    </xf>
    <xf numFmtId="0" fontId="23" fillId="0" borderId="15" xfId="1" applyFont="1" applyBorder="1">
      <alignment vertical="center"/>
    </xf>
    <xf numFmtId="0" fontId="23" fillId="0" borderId="38" xfId="1" applyFont="1" applyBorder="1">
      <alignment vertical="center"/>
    </xf>
    <xf numFmtId="0" fontId="23" fillId="0" borderId="18" xfId="1" applyFont="1" applyBorder="1">
      <alignment vertical="center"/>
    </xf>
    <xf numFmtId="0" fontId="23" fillId="0" borderId="21" xfId="1" applyFont="1" applyBorder="1">
      <alignment vertical="center"/>
    </xf>
    <xf numFmtId="0" fontId="37" fillId="3" borderId="1" xfId="1" applyFont="1" applyFill="1" applyBorder="1" applyAlignment="1">
      <alignment horizontal="right" vertical="center"/>
    </xf>
    <xf numFmtId="0" fontId="37" fillId="3" borderId="13" xfId="1" applyFont="1" applyFill="1" applyBorder="1" applyAlignment="1">
      <alignment horizontal="right" vertical="center"/>
    </xf>
    <xf numFmtId="0" fontId="36" fillId="8" borderId="12" xfId="1" applyFont="1" applyFill="1" applyBorder="1">
      <alignment vertical="center"/>
    </xf>
    <xf numFmtId="0" fontId="12" fillId="8" borderId="25" xfId="1" applyFont="1" applyFill="1" applyBorder="1">
      <alignment vertical="center"/>
    </xf>
    <xf numFmtId="0" fontId="23" fillId="0" borderId="40" xfId="1" applyFont="1" applyBorder="1">
      <alignment vertical="center"/>
    </xf>
    <xf numFmtId="0" fontId="23" fillId="0" borderId="26" xfId="1" applyFont="1" applyBorder="1">
      <alignment vertical="center"/>
    </xf>
    <xf numFmtId="0" fontId="23" fillId="0" borderId="27" xfId="1" applyFont="1" applyBorder="1">
      <alignment vertical="center"/>
    </xf>
    <xf numFmtId="0" fontId="23" fillId="0" borderId="41" xfId="1" applyFont="1" applyBorder="1">
      <alignment vertical="center"/>
    </xf>
    <xf numFmtId="0" fontId="12" fillId="0" borderId="40" xfId="1" applyFont="1" applyBorder="1">
      <alignment vertical="center"/>
    </xf>
    <xf numFmtId="0" fontId="12" fillId="0" borderId="26" xfId="1" applyFont="1" applyBorder="1">
      <alignment vertical="center"/>
    </xf>
    <xf numFmtId="0" fontId="12" fillId="0" borderId="27" xfId="1" applyFont="1" applyBorder="1">
      <alignment vertical="center"/>
    </xf>
    <xf numFmtId="0" fontId="12" fillId="0" borderId="41" xfId="1" applyFont="1" applyBorder="1">
      <alignment vertical="center"/>
    </xf>
    <xf numFmtId="0" fontId="36" fillId="10" borderId="1" xfId="1" applyFont="1" applyFill="1" applyBorder="1">
      <alignment vertical="center"/>
    </xf>
    <xf numFmtId="0" fontId="36" fillId="10" borderId="13" xfId="1" applyFont="1" applyFill="1" applyBorder="1">
      <alignment vertical="center"/>
    </xf>
    <xf numFmtId="0" fontId="37" fillId="8" borderId="1" xfId="1" applyFont="1" applyFill="1" applyBorder="1" applyAlignment="1">
      <alignment horizontal="right" vertical="center"/>
    </xf>
    <xf numFmtId="0" fontId="36" fillId="0" borderId="15" xfId="1" applyFont="1" applyBorder="1">
      <alignment vertical="center"/>
    </xf>
    <xf numFmtId="0" fontId="36" fillId="3" borderId="15" xfId="1" applyFont="1" applyFill="1" applyBorder="1">
      <alignment vertical="center"/>
    </xf>
    <xf numFmtId="0" fontId="36" fillId="3" borderId="38" xfId="1" applyFont="1" applyFill="1" applyBorder="1">
      <alignment vertical="center"/>
    </xf>
    <xf numFmtId="0" fontId="36" fillId="0" borderId="38" xfId="1" applyFont="1" applyBorder="1">
      <alignment vertical="center"/>
    </xf>
    <xf numFmtId="0" fontId="37" fillId="0" borderId="9" xfId="1" applyFont="1" applyBorder="1">
      <alignment vertical="center"/>
    </xf>
    <xf numFmtId="49" fontId="37" fillId="3" borderId="9" xfId="1" applyNumberFormat="1" applyFont="1" applyFill="1" applyBorder="1" applyAlignment="1">
      <alignment horizontal="right" vertical="center"/>
    </xf>
    <xf numFmtId="49" fontId="37" fillId="3" borderId="10" xfId="1" applyNumberFormat="1" applyFont="1" applyFill="1" applyBorder="1" applyAlignment="1">
      <alignment horizontal="right" vertical="center"/>
    </xf>
    <xf numFmtId="0" fontId="37" fillId="0" borderId="10" xfId="1" applyFont="1" applyBorder="1">
      <alignment vertical="center"/>
    </xf>
    <xf numFmtId="0" fontId="12" fillId="9" borderId="12" xfId="1" applyFont="1" applyFill="1" applyBorder="1">
      <alignment vertical="center"/>
    </xf>
    <xf numFmtId="0" fontId="12" fillId="9" borderId="1" xfId="1" applyFont="1" applyFill="1" applyBorder="1">
      <alignment vertical="center"/>
    </xf>
    <xf numFmtId="0" fontId="12" fillId="9" borderId="13" xfId="1" applyFont="1" applyFill="1" applyBorder="1">
      <alignment vertical="center"/>
    </xf>
    <xf numFmtId="0" fontId="12" fillId="9" borderId="21" xfId="1" applyFont="1" applyFill="1" applyBorder="1">
      <alignment vertical="center"/>
    </xf>
    <xf numFmtId="0" fontId="37" fillId="8" borderId="26" xfId="1" applyFont="1" applyFill="1" applyBorder="1">
      <alignment vertical="center"/>
    </xf>
    <xf numFmtId="0" fontId="37" fillId="8" borderId="27" xfId="1" applyFont="1" applyFill="1" applyBorder="1">
      <alignment vertical="center"/>
    </xf>
    <xf numFmtId="0" fontId="12" fillId="0" borderId="29" xfId="1" applyFont="1" applyBorder="1">
      <alignment vertical="center"/>
    </xf>
    <xf numFmtId="0" fontId="12" fillId="0" borderId="45" xfId="1" applyFont="1" applyBorder="1">
      <alignment vertical="center"/>
    </xf>
    <xf numFmtId="0" fontId="12" fillId="0" borderId="46" xfId="1" applyFont="1" applyBorder="1">
      <alignment vertical="center"/>
    </xf>
    <xf numFmtId="0" fontId="12" fillId="0" borderId="30" xfId="1" applyFont="1" applyBorder="1">
      <alignment vertical="center"/>
    </xf>
    <xf numFmtId="0" fontId="36" fillId="0" borderId="0" xfId="1" applyFont="1">
      <alignment vertical="center"/>
    </xf>
    <xf numFmtId="0" fontId="23" fillId="0" borderId="2" xfId="1" applyFont="1" applyBorder="1">
      <alignment vertical="center"/>
    </xf>
    <xf numFmtId="0" fontId="23" fillId="0" borderId="3" xfId="1" applyFont="1" applyBorder="1">
      <alignment vertical="center"/>
    </xf>
    <xf numFmtId="0" fontId="23" fillId="0" borderId="4" xfId="1" applyFont="1" applyBorder="1">
      <alignment vertical="center"/>
    </xf>
    <xf numFmtId="0" fontId="23" fillId="0" borderId="5" xfId="1" applyFont="1" applyBorder="1">
      <alignment vertical="center"/>
    </xf>
    <xf numFmtId="0" fontId="12" fillId="0" borderId="2" xfId="1" applyFont="1" applyBorder="1">
      <alignment vertical="center"/>
    </xf>
    <xf numFmtId="0" fontId="12" fillId="0" borderId="3" xfId="1" applyFont="1" applyBorder="1">
      <alignment vertical="center"/>
    </xf>
    <xf numFmtId="0" fontId="12" fillId="0" borderId="4" xfId="1" applyFont="1" applyBorder="1">
      <alignment vertical="center"/>
    </xf>
    <xf numFmtId="0" fontId="12" fillId="0" borderId="5" xfId="1" applyFont="1" applyBorder="1">
      <alignment vertical="center"/>
    </xf>
    <xf numFmtId="0" fontId="36" fillId="5" borderId="6" xfId="1" applyFont="1" applyFill="1" applyBorder="1" applyAlignment="1">
      <alignment horizontal="center" vertical="center" wrapText="1"/>
    </xf>
    <xf numFmtId="0" fontId="36" fillId="0" borderId="0" xfId="1" applyFont="1" applyAlignment="1">
      <alignment horizontal="center" vertical="center" wrapText="1"/>
    </xf>
    <xf numFmtId="0" fontId="36" fillId="4" borderId="7" xfId="1" applyFont="1" applyFill="1" applyBorder="1" applyAlignment="1">
      <alignment horizontal="center" vertical="center" wrapText="1"/>
    </xf>
    <xf numFmtId="0" fontId="12" fillId="7" borderId="8" xfId="1" applyFont="1" applyFill="1" applyBorder="1">
      <alignment vertical="center"/>
    </xf>
    <xf numFmtId="0" fontId="12" fillId="7" borderId="9" xfId="1" applyFont="1" applyFill="1" applyBorder="1">
      <alignment vertical="center"/>
    </xf>
    <xf numFmtId="0" fontId="12" fillId="7" borderId="10" xfId="1" applyFont="1" applyFill="1" applyBorder="1">
      <alignment vertical="center"/>
    </xf>
    <xf numFmtId="0" fontId="12" fillId="7" borderId="19" xfId="1" applyFont="1" applyFill="1" applyBorder="1">
      <alignment vertical="center"/>
    </xf>
    <xf numFmtId="0" fontId="12" fillId="0" borderId="0" xfId="1" applyFont="1" applyAlignment="1">
      <alignment horizontal="center" vertical="center"/>
    </xf>
    <xf numFmtId="0" fontId="12" fillId="0" borderId="20" xfId="1" applyFont="1" applyBorder="1">
      <alignment vertical="center"/>
    </xf>
    <xf numFmtId="0" fontId="12" fillId="7" borderId="13" xfId="1" applyFont="1" applyFill="1" applyBorder="1">
      <alignment vertical="center"/>
    </xf>
    <xf numFmtId="0" fontId="12" fillId="0" borderId="23" xfId="1" applyFont="1" applyBorder="1">
      <alignment vertical="center"/>
    </xf>
    <xf numFmtId="0" fontId="12" fillId="8" borderId="22" xfId="1" applyFont="1" applyFill="1" applyBorder="1">
      <alignment vertical="center"/>
    </xf>
    <xf numFmtId="0" fontId="12" fillId="7" borderId="24" xfId="1" applyFont="1" applyFill="1" applyBorder="1">
      <alignment vertical="center"/>
    </xf>
    <xf numFmtId="0" fontId="12" fillId="8" borderId="23" xfId="1" applyFont="1" applyFill="1" applyBorder="1">
      <alignment vertical="center"/>
    </xf>
    <xf numFmtId="0" fontId="23" fillId="0" borderId="35" xfId="1" applyFont="1" applyBorder="1">
      <alignment vertical="center"/>
    </xf>
    <xf numFmtId="0" fontId="23" fillId="0" borderId="36" xfId="1" applyFont="1" applyBorder="1">
      <alignment vertical="center"/>
    </xf>
    <xf numFmtId="0" fontId="12" fillId="0" borderId="37" xfId="1" applyFont="1" applyBorder="1">
      <alignment vertical="center"/>
    </xf>
    <xf numFmtId="0" fontId="12" fillId="7" borderId="39" xfId="1" applyFont="1" applyFill="1" applyBorder="1">
      <alignment vertical="center"/>
    </xf>
    <xf numFmtId="0" fontId="12" fillId="0" borderId="23" xfId="1" applyFont="1" applyBorder="1" applyAlignment="1">
      <alignment horizontal="right" vertical="center"/>
    </xf>
    <xf numFmtId="0" fontId="12" fillId="0" borderId="42" xfId="1" applyFont="1" applyBorder="1">
      <alignment vertical="center"/>
    </xf>
    <xf numFmtId="0" fontId="23" fillId="0" borderId="43" xfId="1" applyFont="1" applyBorder="1">
      <alignment vertical="center"/>
    </xf>
    <xf numFmtId="0" fontId="23" fillId="0" borderId="44" xfId="1" applyFont="1" applyBorder="1">
      <alignment vertical="center"/>
    </xf>
    <xf numFmtId="0" fontId="23" fillId="0" borderId="23" xfId="1" applyFont="1" applyBorder="1">
      <alignment vertical="center"/>
    </xf>
    <xf numFmtId="0" fontId="23" fillId="0" borderId="6" xfId="1" applyFont="1" applyBorder="1">
      <alignment vertical="center"/>
    </xf>
    <xf numFmtId="0" fontId="12" fillId="0" borderId="7" xfId="1" applyFont="1" applyBorder="1">
      <alignment vertical="center"/>
    </xf>
    <xf numFmtId="0" fontId="12" fillId="0" borderId="0" xfId="1" applyFont="1" applyAlignment="1">
      <alignment vertical="center" wrapText="1"/>
    </xf>
    <xf numFmtId="0" fontId="12" fillId="8" borderId="0" xfId="1" applyFont="1" applyFill="1">
      <alignment vertical="center"/>
    </xf>
    <xf numFmtId="0" fontId="12" fillId="10" borderId="0" xfId="1" applyFont="1" applyFill="1">
      <alignment vertical="center"/>
    </xf>
    <xf numFmtId="0" fontId="38" fillId="0" borderId="0" xfId="5" applyFont="1">
      <alignment vertical="center"/>
    </xf>
    <xf numFmtId="0" fontId="4" fillId="0" borderId="0" xfId="5">
      <alignment vertical="center"/>
    </xf>
    <xf numFmtId="0" fontId="4" fillId="0" borderId="0" xfId="5" applyAlignment="1">
      <alignment horizontal="center" vertical="center"/>
    </xf>
    <xf numFmtId="0" fontId="39" fillId="0" borderId="0" xfId="5" applyFont="1">
      <alignment vertical="center"/>
    </xf>
    <xf numFmtId="0" fontId="40" fillId="0" borderId="64" xfId="5" applyFont="1" applyBorder="1">
      <alignment vertical="center"/>
    </xf>
    <xf numFmtId="0" fontId="40" fillId="0" borderId="69" xfId="5" applyFont="1" applyBorder="1">
      <alignment vertical="center"/>
    </xf>
    <xf numFmtId="0" fontId="41" fillId="0" borderId="71" xfId="5" applyFont="1" applyBorder="1" applyAlignment="1">
      <alignment vertical="center" wrapText="1"/>
    </xf>
    <xf numFmtId="0" fontId="4" fillId="0" borderId="0" xfId="5" applyAlignment="1">
      <alignment vertical="center" wrapText="1"/>
    </xf>
    <xf numFmtId="181" fontId="41" fillId="0" borderId="46" xfId="5" applyNumberFormat="1" applyFont="1" applyBorder="1" applyAlignment="1">
      <alignment horizontal="center" vertical="center"/>
    </xf>
    <xf numFmtId="181" fontId="41" fillId="0" borderId="83" xfId="5" applyNumberFormat="1" applyFont="1" applyBorder="1" applyAlignment="1">
      <alignment horizontal="center" vertical="center"/>
    </xf>
    <xf numFmtId="0" fontId="41" fillId="0" borderId="0" xfId="5" applyFont="1" applyAlignment="1">
      <alignment horizontal="distributed" vertical="center" indent="1"/>
    </xf>
    <xf numFmtId="182" fontId="41" fillId="0" borderId="0" xfId="6" applyNumberFormat="1" applyFont="1" applyBorder="1" applyAlignment="1">
      <alignment horizontal="right" vertical="center"/>
    </xf>
    <xf numFmtId="182" fontId="41" fillId="0" borderId="0" xfId="6" applyNumberFormat="1" applyFont="1" applyBorder="1" applyAlignment="1">
      <alignment vertical="center"/>
    </xf>
    <xf numFmtId="0" fontId="41" fillId="0" borderId="0" xfId="5" applyFont="1" applyAlignment="1">
      <alignment horizontal="center" vertical="center"/>
    </xf>
    <xf numFmtId="38" fontId="40" fillId="0" borderId="0" xfId="6" applyFont="1" applyAlignment="1">
      <alignment vertical="center"/>
    </xf>
    <xf numFmtId="0" fontId="42" fillId="0" borderId="64" xfId="5" applyFont="1" applyBorder="1">
      <alignment vertical="center"/>
    </xf>
    <xf numFmtId="0" fontId="42" fillId="0" borderId="69" xfId="5" applyFont="1" applyBorder="1">
      <alignment vertical="center"/>
    </xf>
    <xf numFmtId="0" fontId="42" fillId="0" borderId="71" xfId="5" applyFont="1" applyBorder="1" applyAlignment="1">
      <alignment vertical="center" wrapText="1"/>
    </xf>
    <xf numFmtId="0" fontId="42" fillId="0" borderId="72" xfId="5" applyFont="1" applyBorder="1" applyAlignment="1">
      <alignment horizontal="center" vertical="center" wrapText="1"/>
    </xf>
    <xf numFmtId="0" fontId="42" fillId="0" borderId="73" xfId="5" applyFont="1" applyBorder="1" applyAlignment="1">
      <alignment horizontal="center" vertical="center" wrapText="1"/>
    </xf>
    <xf numFmtId="0" fontId="42" fillId="0" borderId="74" xfId="5" applyFont="1" applyBorder="1" applyAlignment="1">
      <alignment horizontal="center" vertical="center" wrapText="1"/>
    </xf>
    <xf numFmtId="0" fontId="43" fillId="0" borderId="73" xfId="5" applyFont="1" applyBorder="1" applyAlignment="1">
      <alignment horizontal="center" vertical="center" wrapText="1"/>
    </xf>
    <xf numFmtId="0" fontId="42" fillId="0" borderId="75" xfId="5" applyFont="1" applyBorder="1" applyAlignment="1">
      <alignment horizontal="center" vertical="center" wrapText="1"/>
    </xf>
    <xf numFmtId="0" fontId="42" fillId="0" borderId="76" xfId="5" applyFont="1" applyBorder="1" applyAlignment="1">
      <alignment horizontal="distributed" vertical="center" indent="1"/>
    </xf>
    <xf numFmtId="180" fontId="42" fillId="0" borderId="39" xfId="6" applyNumberFormat="1" applyFont="1" applyBorder="1" applyAlignment="1">
      <alignment vertical="center"/>
    </xf>
    <xf numFmtId="180" fontId="42" fillId="0" borderId="15" xfId="6" applyNumberFormat="1" applyFont="1" applyBorder="1" applyAlignment="1">
      <alignment vertical="center"/>
    </xf>
    <xf numFmtId="180" fontId="42" fillId="0" borderId="38" xfId="6" applyNumberFormat="1" applyFont="1" applyBorder="1" applyAlignment="1">
      <alignment vertical="center"/>
    </xf>
    <xf numFmtId="181" fontId="43" fillId="0" borderId="9" xfId="6" applyNumberFormat="1" applyFont="1" applyBorder="1" applyAlignment="1">
      <alignment vertical="center"/>
    </xf>
    <xf numFmtId="181" fontId="42" fillId="0" borderId="9" xfId="5" applyNumberFormat="1" applyFont="1" applyBorder="1">
      <alignment vertical="center"/>
    </xf>
    <xf numFmtId="181" fontId="43" fillId="0" borderId="9" xfId="5" applyNumberFormat="1" applyFont="1" applyBorder="1">
      <alignment vertical="center"/>
    </xf>
    <xf numFmtId="181" fontId="42" fillId="0" borderId="11" xfId="5" applyNumberFormat="1" applyFont="1" applyBorder="1">
      <alignment vertical="center"/>
    </xf>
    <xf numFmtId="0" fontId="42" fillId="0" borderId="14" xfId="5" applyFont="1" applyBorder="1" applyAlignment="1">
      <alignment horizontal="distributed" vertical="center" indent="1"/>
    </xf>
    <xf numFmtId="180" fontId="42" fillId="0" borderId="22" xfId="6" applyNumberFormat="1" applyFont="1" applyBorder="1" applyAlignment="1">
      <alignment vertical="center"/>
    </xf>
    <xf numFmtId="180" fontId="42" fillId="0" borderId="1" xfId="6" applyNumberFormat="1" applyFont="1" applyBorder="1" applyAlignment="1">
      <alignment vertical="center"/>
    </xf>
    <xf numFmtId="180" fontId="42" fillId="0" borderId="13" xfId="6" applyNumberFormat="1" applyFont="1" applyBorder="1" applyAlignment="1">
      <alignment vertical="center"/>
    </xf>
    <xf numFmtId="181" fontId="43" fillId="0" borderId="1" xfId="6" applyNumberFormat="1" applyFont="1" applyBorder="1" applyAlignment="1">
      <alignment vertical="center"/>
    </xf>
    <xf numFmtId="181" fontId="42" fillId="0" borderId="1" xfId="5" applyNumberFormat="1" applyFont="1" applyBorder="1">
      <alignment vertical="center"/>
    </xf>
    <xf numFmtId="181" fontId="43" fillId="0" borderId="1" xfId="5" applyNumberFormat="1" applyFont="1" applyBorder="1">
      <alignment vertical="center"/>
    </xf>
    <xf numFmtId="181" fontId="42" fillId="0" borderId="21" xfId="5" applyNumberFormat="1" applyFont="1" applyBorder="1">
      <alignment vertical="center"/>
    </xf>
    <xf numFmtId="0" fontId="42" fillId="0" borderId="77" xfId="5" applyFont="1" applyBorder="1" applyAlignment="1">
      <alignment horizontal="distributed" vertical="center" indent="1"/>
    </xf>
    <xf numFmtId="180" fontId="42" fillId="0" borderId="78" xfId="6" applyNumberFormat="1" applyFont="1" applyBorder="1" applyAlignment="1">
      <alignment vertical="center"/>
    </xf>
    <xf numFmtId="180" fontId="42" fillId="0" borderId="26" xfId="6" applyNumberFormat="1" applyFont="1" applyBorder="1" applyAlignment="1">
      <alignment vertical="center"/>
    </xf>
    <xf numFmtId="180" fontId="42" fillId="0" borderId="27" xfId="6" applyNumberFormat="1" applyFont="1" applyBorder="1" applyAlignment="1">
      <alignment vertical="center"/>
    </xf>
    <xf numFmtId="181" fontId="43" fillId="0" borderId="26" xfId="6" applyNumberFormat="1" applyFont="1" applyBorder="1" applyAlignment="1">
      <alignment vertical="center"/>
    </xf>
    <xf numFmtId="181" fontId="42" fillId="0" borderId="26" xfId="5" applyNumberFormat="1" applyFont="1" applyBorder="1">
      <alignment vertical="center"/>
    </xf>
    <xf numFmtId="181" fontId="43" fillId="0" borderId="26" xfId="5" applyNumberFormat="1" applyFont="1" applyBorder="1">
      <alignment vertical="center"/>
    </xf>
    <xf numFmtId="181" fontId="42" fillId="0" borderId="41" xfId="5" applyNumberFormat="1" applyFont="1" applyBorder="1">
      <alignment vertical="center"/>
    </xf>
    <xf numFmtId="0" fontId="42" fillId="3" borderId="79" xfId="5" applyFont="1" applyFill="1" applyBorder="1" applyAlignment="1">
      <alignment horizontal="distributed" vertical="center" indent="1"/>
    </xf>
    <xf numFmtId="180" fontId="42" fillId="3" borderId="6" xfId="6" applyNumberFormat="1" applyFont="1" applyFill="1" applyBorder="1" applyAlignment="1">
      <alignment vertical="center"/>
    </xf>
    <xf numFmtId="180" fontId="42" fillId="3" borderId="3" xfId="6" applyNumberFormat="1" applyFont="1" applyFill="1" applyBorder="1" applyAlignment="1">
      <alignment vertical="center"/>
    </xf>
    <xf numFmtId="180" fontId="42" fillId="3" borderId="4" xfId="6" applyNumberFormat="1" applyFont="1" applyFill="1" applyBorder="1" applyAlignment="1">
      <alignment vertical="center"/>
    </xf>
    <xf numFmtId="181" fontId="43" fillId="3" borderId="3" xfId="6" applyNumberFormat="1" applyFont="1" applyFill="1" applyBorder="1" applyAlignment="1">
      <alignment horizontal="right" vertical="center"/>
    </xf>
    <xf numFmtId="181" fontId="42" fillId="3" borderId="3" xfId="5" applyNumberFormat="1" applyFont="1" applyFill="1" applyBorder="1">
      <alignment vertical="center"/>
    </xf>
    <xf numFmtId="181" fontId="43" fillId="3" borderId="3" xfId="5" applyNumberFormat="1" applyFont="1" applyFill="1" applyBorder="1">
      <alignment vertical="center"/>
    </xf>
    <xf numFmtId="181" fontId="42" fillId="3" borderId="5" xfId="5" applyNumberFormat="1" applyFont="1" applyFill="1" applyBorder="1">
      <alignment vertical="center"/>
    </xf>
    <xf numFmtId="0" fontId="42" fillId="0" borderId="69" xfId="5" applyFont="1" applyBorder="1" applyAlignment="1">
      <alignment horizontal="distributed" vertical="center" indent="1"/>
    </xf>
    <xf numFmtId="180" fontId="42" fillId="0" borderId="80" xfId="6" applyNumberFormat="1" applyFont="1" applyBorder="1" applyAlignment="1">
      <alignment vertical="center"/>
    </xf>
    <xf numFmtId="180" fontId="42" fillId="0" borderId="48" xfId="6" applyNumberFormat="1" applyFont="1" applyBorder="1" applyAlignment="1">
      <alignment vertical="center"/>
    </xf>
    <xf numFmtId="180" fontId="42" fillId="0" borderId="47" xfId="6" applyNumberFormat="1" applyFont="1" applyBorder="1" applyAlignment="1">
      <alignment vertical="center"/>
    </xf>
    <xf numFmtId="181" fontId="43" fillId="0" borderId="48" xfId="6" applyNumberFormat="1" applyFont="1" applyBorder="1" applyAlignment="1">
      <alignment vertical="center"/>
    </xf>
    <xf numFmtId="181" fontId="42" fillId="0" borderId="48" xfId="5" applyNumberFormat="1" applyFont="1" applyBorder="1">
      <alignment vertical="center"/>
    </xf>
    <xf numFmtId="181" fontId="43" fillId="0" borderId="48" xfId="5" applyNumberFormat="1" applyFont="1" applyBorder="1">
      <alignment vertical="center"/>
    </xf>
    <xf numFmtId="181" fontId="42" fillId="0" borderId="81" xfId="5" applyNumberFormat="1" applyFont="1" applyBorder="1">
      <alignment vertical="center"/>
    </xf>
    <xf numFmtId="181" fontId="43" fillId="3" borderId="3" xfId="6" applyNumberFormat="1" applyFont="1" applyFill="1" applyBorder="1" applyAlignment="1">
      <alignment vertical="center"/>
    </xf>
    <xf numFmtId="0" fontId="42" fillId="0" borderId="71" xfId="5" applyFont="1" applyBorder="1" applyAlignment="1">
      <alignment horizontal="distributed" vertical="center" indent="1"/>
    </xf>
    <xf numFmtId="180" fontId="42" fillId="0" borderId="82" xfId="6" applyNumberFormat="1" applyFont="1" applyBorder="1" applyAlignment="1">
      <alignment horizontal="right" vertical="center"/>
    </xf>
    <xf numFmtId="180" fontId="42" fillId="0" borderId="46" xfId="6" applyNumberFormat="1" applyFont="1" applyBorder="1" applyAlignment="1">
      <alignment vertical="center"/>
    </xf>
    <xf numFmtId="180" fontId="42" fillId="0" borderId="4" xfId="6" applyNumberFormat="1" applyFont="1" applyBorder="1" applyAlignment="1">
      <alignment vertical="center"/>
    </xf>
    <xf numFmtId="180" fontId="42" fillId="0" borderId="86" xfId="6" applyNumberFormat="1" applyFont="1" applyBorder="1" applyAlignment="1">
      <alignment vertical="center"/>
    </xf>
    <xf numFmtId="181" fontId="42" fillId="0" borderId="9" xfId="6" applyNumberFormat="1" applyFont="1" applyBorder="1" applyAlignment="1">
      <alignment vertical="center"/>
    </xf>
    <xf numFmtId="180" fontId="42" fillId="0" borderId="87" xfId="6" applyNumberFormat="1" applyFont="1" applyBorder="1" applyAlignment="1">
      <alignment vertical="center"/>
    </xf>
    <xf numFmtId="181" fontId="42" fillId="0" borderId="1" xfId="6" applyNumberFormat="1" applyFont="1" applyBorder="1" applyAlignment="1">
      <alignment vertical="center"/>
    </xf>
    <xf numFmtId="180" fontId="42" fillId="0" borderId="88" xfId="6" applyNumberFormat="1" applyFont="1" applyBorder="1" applyAlignment="1">
      <alignment vertical="center"/>
    </xf>
    <xf numFmtId="181" fontId="42" fillId="0" borderId="26" xfId="6" applyNumberFormat="1" applyFont="1" applyBorder="1" applyAlignment="1">
      <alignment vertical="center"/>
    </xf>
    <xf numFmtId="180" fontId="42" fillId="3" borderId="89" xfId="6" applyNumberFormat="1" applyFont="1" applyFill="1" applyBorder="1" applyAlignment="1">
      <alignment vertical="center"/>
    </xf>
    <xf numFmtId="181" fontId="42" fillId="3" borderId="3" xfId="6" applyNumberFormat="1" applyFont="1" applyFill="1" applyBorder="1" applyAlignment="1">
      <alignment horizontal="right" vertical="center"/>
    </xf>
    <xf numFmtId="180" fontId="42" fillId="0" borderId="90" xfId="6" applyNumberFormat="1" applyFont="1" applyBorder="1" applyAlignment="1">
      <alignment vertical="center"/>
    </xf>
    <xf numFmtId="181" fontId="42" fillId="0" borderId="48" xfId="6" applyNumberFormat="1" applyFont="1" applyBorder="1" applyAlignment="1">
      <alignment vertical="center"/>
    </xf>
    <xf numFmtId="181" fontId="42" fillId="3" borderId="3" xfId="6" applyNumberFormat="1" applyFont="1" applyFill="1" applyBorder="1" applyAlignment="1">
      <alignment vertical="center"/>
    </xf>
    <xf numFmtId="180" fontId="42" fillId="0" borderId="3" xfId="6" applyNumberFormat="1" applyFont="1" applyBorder="1" applyAlignment="1">
      <alignment vertical="center"/>
    </xf>
    <xf numFmtId="181" fontId="42" fillId="0" borderId="46" xfId="5" applyNumberFormat="1" applyFont="1" applyBorder="1" applyAlignment="1">
      <alignment horizontal="center" vertical="center"/>
    </xf>
    <xf numFmtId="181" fontId="42" fillId="0" borderId="83" xfId="5" applyNumberFormat="1" applyFont="1" applyBorder="1" applyAlignment="1">
      <alignment horizontal="center" vertical="center"/>
    </xf>
    <xf numFmtId="180" fontId="42" fillId="0" borderId="89" xfId="6" applyNumberFormat="1" applyFont="1" applyBorder="1" applyAlignment="1">
      <alignment vertical="center"/>
    </xf>
    <xf numFmtId="0" fontId="43" fillId="0" borderId="72" xfId="5" applyFont="1" applyBorder="1" applyAlignment="1">
      <alignment horizontal="center" vertical="center" wrapText="1"/>
    </xf>
    <xf numFmtId="181" fontId="43" fillId="0" borderId="19" xfId="6" applyNumberFormat="1" applyFont="1" applyBorder="1" applyAlignment="1">
      <alignment vertical="center"/>
    </xf>
    <xf numFmtId="181" fontId="43" fillId="0" borderId="22" xfId="6" applyNumberFormat="1" applyFont="1" applyBorder="1" applyAlignment="1">
      <alignment vertical="center"/>
    </xf>
    <xf numFmtId="181" fontId="43" fillId="0" borderId="78" xfId="6" applyNumberFormat="1" applyFont="1" applyBorder="1" applyAlignment="1">
      <alignment vertical="center"/>
    </xf>
    <xf numFmtId="181" fontId="43" fillId="3" borderId="6" xfId="6" applyNumberFormat="1" applyFont="1" applyFill="1" applyBorder="1" applyAlignment="1">
      <alignment horizontal="right" vertical="center"/>
    </xf>
    <xf numFmtId="181" fontId="43" fillId="0" borderId="80" xfId="6" applyNumberFormat="1" applyFont="1" applyBorder="1" applyAlignment="1">
      <alignment vertical="center"/>
    </xf>
    <xf numFmtId="181" fontId="43" fillId="3" borderId="6" xfId="6" applyNumberFormat="1" applyFont="1" applyFill="1" applyBorder="1" applyAlignment="1">
      <alignment vertical="center"/>
    </xf>
    <xf numFmtId="181" fontId="41" fillId="0" borderId="82" xfId="5" applyNumberFormat="1" applyFont="1" applyBorder="1" applyAlignment="1">
      <alignment horizontal="center" vertical="center"/>
    </xf>
    <xf numFmtId="0" fontId="45" fillId="0" borderId="76" xfId="5" applyFont="1" applyBorder="1" applyAlignment="1">
      <alignment horizontal="distributed" vertical="center" indent="1"/>
    </xf>
    <xf numFmtId="0" fontId="45" fillId="0" borderId="14" xfId="5" applyFont="1" applyBorder="1" applyAlignment="1">
      <alignment horizontal="distributed" vertical="center" indent="1"/>
    </xf>
    <xf numFmtId="0" fontId="45" fillId="0" borderId="77" xfId="5" applyFont="1" applyBorder="1" applyAlignment="1">
      <alignment horizontal="distributed" vertical="center" indent="1"/>
    </xf>
    <xf numFmtId="0" fontId="45" fillId="3" borderId="79" xfId="5" applyFont="1" applyFill="1" applyBorder="1" applyAlignment="1">
      <alignment horizontal="distributed" vertical="center" indent="1"/>
    </xf>
    <xf numFmtId="0" fontId="45" fillId="0" borderId="69" xfId="5" applyFont="1" applyBorder="1" applyAlignment="1">
      <alignment horizontal="distributed" vertical="center" indent="1"/>
    </xf>
    <xf numFmtId="0" fontId="45" fillId="0" borderId="71" xfId="5" applyFont="1" applyBorder="1" applyAlignment="1">
      <alignment horizontal="distributed" vertical="center" indent="1"/>
    </xf>
    <xf numFmtId="0" fontId="28" fillId="15" borderId="56" xfId="3" applyFont="1" applyFill="1" applyBorder="1" applyAlignment="1"/>
    <xf numFmtId="0" fontId="37" fillId="0" borderId="27" xfId="1" applyFont="1" applyBorder="1">
      <alignment vertical="center"/>
    </xf>
    <xf numFmtId="179" fontId="29" fillId="17" borderId="56" xfId="3" applyNumberFormat="1" applyFont="1" applyFill="1" applyBorder="1" applyAlignment="1">
      <alignment horizontal="right"/>
    </xf>
    <xf numFmtId="0" fontId="30" fillId="15" borderId="56" xfId="3" applyFont="1" applyFill="1" applyBorder="1" applyAlignment="1"/>
    <xf numFmtId="0" fontId="32" fillId="14" borderId="56" xfId="3" applyFont="1" applyFill="1" applyBorder="1" applyAlignment="1">
      <alignment horizontal="left"/>
    </xf>
    <xf numFmtId="0" fontId="12" fillId="6" borderId="15" xfId="1" applyFont="1" applyFill="1" applyBorder="1">
      <alignment vertical="center"/>
    </xf>
    <xf numFmtId="0" fontId="12" fillId="6" borderId="76" xfId="1" applyFont="1" applyFill="1" applyBorder="1">
      <alignment vertical="center"/>
    </xf>
    <xf numFmtId="0" fontId="12" fillId="6" borderId="91" xfId="1" applyFont="1" applyFill="1" applyBorder="1">
      <alignment vertical="center"/>
    </xf>
    <xf numFmtId="0" fontId="12" fillId="6" borderId="38" xfId="1" applyFont="1" applyFill="1" applyBorder="1">
      <alignment vertical="center"/>
    </xf>
    <xf numFmtId="0" fontId="12" fillId="6" borderId="67" xfId="1" applyFont="1" applyFill="1" applyBorder="1">
      <alignment vertical="center"/>
    </xf>
    <xf numFmtId="0" fontId="12" fillId="6" borderId="29" xfId="1" applyFont="1" applyFill="1" applyBorder="1">
      <alignment vertical="center"/>
    </xf>
    <xf numFmtId="0" fontId="12" fillId="6" borderId="24" xfId="1" applyFont="1" applyFill="1" applyBorder="1">
      <alignment vertical="center"/>
    </xf>
    <xf numFmtId="0" fontId="12" fillId="6" borderId="49" xfId="1" applyFont="1" applyFill="1" applyBorder="1">
      <alignment vertical="center"/>
    </xf>
    <xf numFmtId="0" fontId="12" fillId="6" borderId="10" xfId="1" applyFont="1" applyFill="1" applyBorder="1">
      <alignment vertical="center"/>
    </xf>
    <xf numFmtId="0" fontId="12" fillId="8" borderId="29" xfId="1" applyFont="1" applyFill="1" applyBorder="1">
      <alignment vertical="center"/>
    </xf>
    <xf numFmtId="0" fontId="12" fillId="8" borderId="9" xfId="1" applyFont="1" applyFill="1" applyBorder="1">
      <alignment vertical="center"/>
    </xf>
    <xf numFmtId="0" fontId="12" fillId="8" borderId="24" xfId="1" applyFont="1" applyFill="1" applyBorder="1">
      <alignment vertical="center"/>
    </xf>
    <xf numFmtId="0" fontId="12" fillId="8" borderId="49" xfId="1" applyFont="1" applyFill="1" applyBorder="1">
      <alignment vertical="center"/>
    </xf>
    <xf numFmtId="0" fontId="12" fillId="7" borderId="15" xfId="1" applyFont="1" applyFill="1" applyBorder="1">
      <alignment vertical="center"/>
    </xf>
    <xf numFmtId="0" fontId="12" fillId="7" borderId="49" xfId="1" applyFont="1" applyFill="1" applyBorder="1">
      <alignment vertical="center"/>
    </xf>
    <xf numFmtId="0" fontId="12" fillId="7" borderId="17" xfId="1" applyFont="1" applyFill="1" applyBorder="1">
      <alignment vertical="center"/>
    </xf>
    <xf numFmtId="0" fontId="12" fillId="7" borderId="30" xfId="1" applyFont="1" applyFill="1" applyBorder="1">
      <alignment vertical="center"/>
    </xf>
    <xf numFmtId="0" fontId="12" fillId="7" borderId="92" xfId="1" applyFont="1" applyFill="1" applyBorder="1">
      <alignment vertical="center"/>
    </xf>
    <xf numFmtId="0" fontId="12" fillId="8" borderId="19" xfId="1" applyFont="1" applyFill="1" applyBorder="1">
      <alignment vertical="center"/>
    </xf>
    <xf numFmtId="0" fontId="12" fillId="8" borderId="92" xfId="1" applyFont="1" applyFill="1" applyBorder="1">
      <alignment vertical="center"/>
    </xf>
    <xf numFmtId="0" fontId="12" fillId="0" borderId="0" xfId="7" applyFont="1">
      <alignment vertical="center"/>
    </xf>
    <xf numFmtId="0" fontId="23" fillId="0" borderId="0" xfId="7" applyFont="1">
      <alignment vertical="center"/>
    </xf>
    <xf numFmtId="0" fontId="3" fillId="0" borderId="0" xfId="7">
      <alignment vertical="center"/>
    </xf>
    <xf numFmtId="0" fontId="36" fillId="4" borderId="2" xfId="7" applyFont="1" applyFill="1" applyBorder="1" applyAlignment="1">
      <alignment horizontal="center" vertical="center" wrapText="1"/>
    </xf>
    <xf numFmtId="0" fontId="36" fillId="4" borderId="3" xfId="7" applyFont="1" applyFill="1" applyBorder="1" applyAlignment="1">
      <alignment horizontal="center" vertical="center" wrapText="1"/>
    </xf>
    <xf numFmtId="0" fontId="36" fillId="5" borderId="3" xfId="7" applyFont="1" applyFill="1" applyBorder="1" applyAlignment="1">
      <alignment horizontal="center" vertical="center" wrapText="1"/>
    </xf>
    <xf numFmtId="0" fontId="36" fillId="5" borderId="4" xfId="7" applyFont="1" applyFill="1" applyBorder="1" applyAlignment="1">
      <alignment horizontal="center" vertical="center" wrapText="1"/>
    </xf>
    <xf numFmtId="0" fontId="37" fillId="5" borderId="2" xfId="7" applyFont="1" applyFill="1" applyBorder="1" applyAlignment="1">
      <alignment horizontal="center" vertical="center" wrapText="1"/>
    </xf>
    <xf numFmtId="0" fontId="37" fillId="5" borderId="3" xfId="7" applyFont="1" applyFill="1" applyBorder="1" applyAlignment="1">
      <alignment horizontal="center" vertical="center" wrapText="1"/>
    </xf>
    <xf numFmtId="0" fontId="37" fillId="5" borderId="4" xfId="7" applyFont="1" applyFill="1" applyBorder="1" applyAlignment="1">
      <alignment horizontal="center" vertical="center" wrapText="1"/>
    </xf>
    <xf numFmtId="0" fontId="37" fillId="5" borderId="5" xfId="7" applyFont="1" applyFill="1" applyBorder="1" applyAlignment="1">
      <alignment horizontal="center" vertical="center" wrapText="1"/>
    </xf>
    <xf numFmtId="0" fontId="36" fillId="5" borderId="2" xfId="7" applyFont="1" applyFill="1" applyBorder="1" applyAlignment="1">
      <alignment horizontal="center" vertical="center" wrapText="1"/>
    </xf>
    <xf numFmtId="0" fontId="36" fillId="5" borderId="5" xfId="7" applyFont="1" applyFill="1" applyBorder="1" applyAlignment="1">
      <alignment horizontal="center" vertical="center" wrapText="1"/>
    </xf>
    <xf numFmtId="0" fontId="36" fillId="0" borderId="0" xfId="7" applyFont="1" applyAlignment="1">
      <alignment vertical="center" wrapText="1"/>
    </xf>
    <xf numFmtId="0" fontId="46" fillId="0" borderId="0" xfId="7" applyFont="1" applyAlignment="1">
      <alignment horizontal="center" vertical="center" wrapText="1"/>
    </xf>
    <xf numFmtId="0" fontId="36" fillId="5" borderId="6" xfId="7" applyFont="1" applyFill="1" applyBorder="1" applyAlignment="1">
      <alignment horizontal="center" vertical="center" wrapText="1"/>
    </xf>
    <xf numFmtId="0" fontId="36" fillId="5" borderId="5" xfId="7" applyFont="1" applyFill="1" applyBorder="1" applyAlignment="1">
      <alignment horizontal="center" vertical="top" wrapText="1"/>
    </xf>
    <xf numFmtId="0" fontId="36" fillId="0" borderId="0" xfId="7" applyFont="1" applyAlignment="1">
      <alignment horizontal="center" vertical="center" wrapText="1"/>
    </xf>
    <xf numFmtId="0" fontId="36" fillId="4" borderId="7" xfId="7" applyFont="1" applyFill="1" applyBorder="1" applyAlignment="1">
      <alignment horizontal="center" vertical="center" wrapText="1"/>
    </xf>
    <xf numFmtId="0" fontId="36" fillId="0" borderId="8" xfId="7" applyFont="1" applyBorder="1">
      <alignment vertical="center"/>
    </xf>
    <xf numFmtId="0" fontId="36" fillId="0" borderId="9" xfId="7" applyFont="1" applyBorder="1">
      <alignment vertical="center"/>
    </xf>
    <xf numFmtId="0" fontId="36" fillId="3" borderId="9" xfId="7" applyFont="1" applyFill="1" applyBorder="1" applyAlignment="1">
      <alignment horizontal="right" vertical="center"/>
    </xf>
    <xf numFmtId="0" fontId="36" fillId="3" borderId="10" xfId="7" applyFont="1" applyFill="1" applyBorder="1" applyAlignment="1">
      <alignment horizontal="right" vertical="center"/>
    </xf>
    <xf numFmtId="0" fontId="36" fillId="0" borderId="10" xfId="7" applyFont="1" applyBorder="1">
      <alignment vertical="center"/>
    </xf>
    <xf numFmtId="0" fontId="23" fillId="0" borderId="8" xfId="7" applyFont="1" applyBorder="1">
      <alignment vertical="center"/>
    </xf>
    <xf numFmtId="0" fontId="23" fillId="0" borderId="9" xfId="7" applyFont="1" applyBorder="1">
      <alignment vertical="center"/>
    </xf>
    <xf numFmtId="0" fontId="23" fillId="0" borderId="10" xfId="7" applyFont="1" applyBorder="1">
      <alignment vertical="center"/>
    </xf>
    <xf numFmtId="0" fontId="23" fillId="0" borderId="11" xfId="7" applyFont="1" applyBorder="1">
      <alignment vertical="center"/>
    </xf>
    <xf numFmtId="0" fontId="12" fillId="0" borderId="12" xfId="7" applyFont="1" applyBorder="1">
      <alignment vertical="center"/>
    </xf>
    <xf numFmtId="0" fontId="12" fillId="0" borderId="1" xfId="7" applyFont="1" applyBorder="1">
      <alignment vertical="center"/>
    </xf>
    <xf numFmtId="0" fontId="12" fillId="0" borderId="13" xfId="7" applyFont="1" applyBorder="1">
      <alignment vertical="center"/>
    </xf>
    <xf numFmtId="0" fontId="12" fillId="0" borderId="11" xfId="7" applyFont="1" applyBorder="1">
      <alignment vertical="center"/>
    </xf>
    <xf numFmtId="0" fontId="12" fillId="0" borderId="14" xfId="7" applyFont="1" applyBorder="1">
      <alignment vertical="center"/>
    </xf>
    <xf numFmtId="0" fontId="12" fillId="0" borderId="15" xfId="7" applyFont="1" applyBorder="1">
      <alignment vertical="center"/>
    </xf>
    <xf numFmtId="0" fontId="12" fillId="0" borderId="16" xfId="7" applyFont="1" applyBorder="1">
      <alignment vertical="center"/>
    </xf>
    <xf numFmtId="0" fontId="12" fillId="0" borderId="10" xfId="7" applyFont="1" applyBorder="1">
      <alignment vertical="center"/>
    </xf>
    <xf numFmtId="0" fontId="12" fillId="0" borderId="17" xfId="7" applyFont="1" applyBorder="1">
      <alignment vertical="center"/>
    </xf>
    <xf numFmtId="0" fontId="12" fillId="0" borderId="9" xfId="7" applyFont="1" applyBorder="1">
      <alignment vertical="center"/>
    </xf>
    <xf numFmtId="0" fontId="12" fillId="0" borderId="18" xfId="7" applyFont="1" applyBorder="1">
      <alignment vertical="center"/>
    </xf>
    <xf numFmtId="0" fontId="12" fillId="6" borderId="17" xfId="7" applyFont="1" applyFill="1" applyBorder="1">
      <alignment vertical="center"/>
    </xf>
    <xf numFmtId="0" fontId="12" fillId="6" borderId="9" xfId="7" applyFont="1" applyFill="1" applyBorder="1">
      <alignment vertical="center"/>
    </xf>
    <xf numFmtId="0" fontId="12" fillId="6" borderId="18" xfId="7" applyFont="1" applyFill="1" applyBorder="1">
      <alignment vertical="center"/>
    </xf>
    <xf numFmtId="0" fontId="12" fillId="7" borderId="8" xfId="7" applyFont="1" applyFill="1" applyBorder="1">
      <alignment vertical="center"/>
    </xf>
    <xf numFmtId="0" fontId="12" fillId="7" borderId="9" xfId="7" applyFont="1" applyFill="1" applyBorder="1">
      <alignment vertical="center"/>
    </xf>
    <xf numFmtId="0" fontId="12" fillId="7" borderId="10" xfId="7" applyFont="1" applyFill="1" applyBorder="1">
      <alignment vertical="center"/>
    </xf>
    <xf numFmtId="0" fontId="12" fillId="7" borderId="19" xfId="7" applyFont="1" applyFill="1" applyBorder="1">
      <alignment vertical="center"/>
    </xf>
    <xf numFmtId="0" fontId="12" fillId="7" borderId="11" xfId="7" applyFont="1" applyFill="1" applyBorder="1">
      <alignment vertical="center"/>
    </xf>
    <xf numFmtId="0" fontId="12" fillId="0" borderId="0" xfId="7" applyFont="1" applyAlignment="1">
      <alignment horizontal="center" vertical="center"/>
    </xf>
    <xf numFmtId="0" fontId="12" fillId="0" borderId="20" xfId="7" applyFont="1" applyBorder="1">
      <alignment vertical="center"/>
    </xf>
    <xf numFmtId="0" fontId="36" fillId="0" borderId="1" xfId="7" applyFont="1" applyBorder="1">
      <alignment vertical="center"/>
    </xf>
    <xf numFmtId="0" fontId="36" fillId="3" borderId="1" xfId="7" applyFont="1" applyFill="1" applyBorder="1">
      <alignment vertical="center"/>
    </xf>
    <xf numFmtId="0" fontId="36" fillId="3" borderId="13" xfId="7" applyFont="1" applyFill="1" applyBorder="1">
      <alignment vertical="center"/>
    </xf>
    <xf numFmtId="0" fontId="36" fillId="0" borderId="13" xfId="7" applyFont="1" applyBorder="1">
      <alignment vertical="center"/>
    </xf>
    <xf numFmtId="0" fontId="23" fillId="0" borderId="12" xfId="7" applyFont="1" applyBorder="1">
      <alignment vertical="center"/>
    </xf>
    <xf numFmtId="0" fontId="23" fillId="0" borderId="1" xfId="7" applyFont="1" applyBorder="1">
      <alignment vertical="center"/>
    </xf>
    <xf numFmtId="0" fontId="23" fillId="0" borderId="13" xfId="7" applyFont="1" applyBorder="1">
      <alignment vertical="center"/>
    </xf>
    <xf numFmtId="0" fontId="12" fillId="0" borderId="21" xfId="7" applyFont="1" applyBorder="1">
      <alignment vertical="center"/>
    </xf>
    <xf numFmtId="0" fontId="12" fillId="6" borderId="12" xfId="7" applyFont="1" applyFill="1" applyBorder="1">
      <alignment vertical="center"/>
    </xf>
    <xf numFmtId="0" fontId="12" fillId="6" borderId="1" xfId="7" applyFont="1" applyFill="1" applyBorder="1">
      <alignment vertical="center"/>
    </xf>
    <xf numFmtId="0" fontId="12" fillId="6" borderId="21" xfId="7" applyFont="1" applyFill="1" applyBorder="1">
      <alignment vertical="center"/>
    </xf>
    <xf numFmtId="0" fontId="12" fillId="7" borderId="12" xfId="7" applyFont="1" applyFill="1" applyBorder="1">
      <alignment vertical="center"/>
    </xf>
    <xf numFmtId="0" fontId="12" fillId="7" borderId="1" xfId="7" applyFont="1" applyFill="1" applyBorder="1">
      <alignment vertical="center"/>
    </xf>
    <xf numFmtId="0" fontId="12" fillId="7" borderId="13" xfId="7" applyFont="1" applyFill="1" applyBorder="1">
      <alignment vertical="center"/>
    </xf>
    <xf numFmtId="0" fontId="12" fillId="7" borderId="22" xfId="7" applyFont="1" applyFill="1" applyBorder="1">
      <alignment vertical="center"/>
    </xf>
    <xf numFmtId="0" fontId="12" fillId="0" borderId="23" xfId="7" applyFont="1" applyBorder="1">
      <alignment vertical="center"/>
    </xf>
    <xf numFmtId="0" fontId="12" fillId="3" borderId="1" xfId="7" applyFont="1" applyFill="1" applyBorder="1">
      <alignment vertical="center"/>
    </xf>
    <xf numFmtId="0" fontId="12" fillId="3" borderId="21" xfId="7" applyFont="1" applyFill="1" applyBorder="1">
      <alignment vertical="center"/>
    </xf>
    <xf numFmtId="0" fontId="36" fillId="8" borderId="8" xfId="7" applyFont="1" applyFill="1" applyBorder="1">
      <alignment vertical="center"/>
    </xf>
    <xf numFmtId="0" fontId="36" fillId="8" borderId="1" xfId="7" applyFont="1" applyFill="1" applyBorder="1">
      <alignment vertical="center"/>
    </xf>
    <xf numFmtId="0" fontId="36" fillId="8" borderId="13" xfId="7" applyFont="1" applyFill="1" applyBorder="1">
      <alignment vertical="center"/>
    </xf>
    <xf numFmtId="0" fontId="37" fillId="8" borderId="13" xfId="7" applyFont="1" applyFill="1" applyBorder="1">
      <alignment vertical="center"/>
    </xf>
    <xf numFmtId="0" fontId="12" fillId="8" borderId="14" xfId="7" applyFont="1" applyFill="1" applyBorder="1">
      <alignment vertical="center"/>
    </xf>
    <xf numFmtId="0" fontId="12" fillId="8" borderId="1" xfId="7" applyFont="1" applyFill="1" applyBorder="1">
      <alignment vertical="center"/>
    </xf>
    <xf numFmtId="0" fontId="12" fillId="8" borderId="16" xfId="7" applyFont="1" applyFill="1" applyBorder="1">
      <alignment vertical="center"/>
    </xf>
    <xf numFmtId="0" fontId="12" fillId="8" borderId="13" xfId="7" applyFont="1" applyFill="1" applyBorder="1">
      <alignment vertical="center"/>
    </xf>
    <xf numFmtId="0" fontId="12" fillId="8" borderId="10" xfId="7" applyFont="1" applyFill="1" applyBorder="1">
      <alignment vertical="center"/>
    </xf>
    <xf numFmtId="0" fontId="23" fillId="8" borderId="12" xfId="7" applyFont="1" applyFill="1" applyBorder="1">
      <alignment vertical="center"/>
    </xf>
    <xf numFmtId="0" fontId="23" fillId="8" borderId="1" xfId="7" applyFont="1" applyFill="1" applyBorder="1">
      <alignment vertical="center"/>
    </xf>
    <xf numFmtId="0" fontId="23" fillId="8" borderId="21" xfId="7" applyFont="1" applyFill="1" applyBorder="1">
      <alignment vertical="center"/>
    </xf>
    <xf numFmtId="0" fontId="12" fillId="8" borderId="21" xfId="7" applyFont="1" applyFill="1" applyBorder="1">
      <alignment vertical="center"/>
    </xf>
    <xf numFmtId="0" fontId="23" fillId="9" borderId="12" xfId="7" applyFont="1" applyFill="1" applyBorder="1">
      <alignment vertical="center"/>
    </xf>
    <xf numFmtId="0" fontId="23" fillId="9" borderId="1" xfId="7" applyFont="1" applyFill="1" applyBorder="1">
      <alignment vertical="center"/>
    </xf>
    <xf numFmtId="0" fontId="23" fillId="9" borderId="13" xfId="7" applyFont="1" applyFill="1" applyBorder="1">
      <alignment vertical="center"/>
    </xf>
    <xf numFmtId="0" fontId="23" fillId="9" borderId="22" xfId="7" applyFont="1" applyFill="1" applyBorder="1">
      <alignment vertical="center"/>
    </xf>
    <xf numFmtId="0" fontId="23" fillId="9" borderId="11" xfId="7" applyFont="1" applyFill="1" applyBorder="1">
      <alignment vertical="center"/>
    </xf>
    <xf numFmtId="0" fontId="12" fillId="8" borderId="12" xfId="7" applyFont="1" applyFill="1" applyBorder="1">
      <alignment vertical="center"/>
    </xf>
    <xf numFmtId="0" fontId="12" fillId="8" borderId="22" xfId="7" applyFont="1" applyFill="1" applyBorder="1">
      <alignment vertical="center"/>
    </xf>
    <xf numFmtId="0" fontId="12" fillId="7" borderId="21" xfId="7" applyFont="1" applyFill="1" applyBorder="1">
      <alignment vertical="center"/>
    </xf>
    <xf numFmtId="0" fontId="3" fillId="8" borderId="0" xfId="7" applyFill="1">
      <alignment vertical="center"/>
    </xf>
    <xf numFmtId="0" fontId="12" fillId="7" borderId="16" xfId="7" applyFont="1" applyFill="1" applyBorder="1">
      <alignment vertical="center"/>
    </xf>
    <xf numFmtId="0" fontId="12" fillId="7" borderId="24" xfId="7" applyFont="1" applyFill="1" applyBorder="1">
      <alignment vertical="center"/>
    </xf>
    <xf numFmtId="0" fontId="12" fillId="0" borderId="25" xfId="7" applyFont="1" applyBorder="1">
      <alignment vertical="center"/>
    </xf>
    <xf numFmtId="0" fontId="12" fillId="6" borderId="14" xfId="7" applyFont="1" applyFill="1" applyBorder="1">
      <alignment vertical="center"/>
    </xf>
    <xf numFmtId="0" fontId="12" fillId="6" borderId="16" xfId="7" applyFont="1" applyFill="1" applyBorder="1">
      <alignment vertical="center"/>
    </xf>
    <xf numFmtId="0" fontId="12" fillId="6" borderId="13" xfId="7" applyFont="1" applyFill="1" applyBorder="1">
      <alignment vertical="center"/>
    </xf>
    <xf numFmtId="0" fontId="12" fillId="6" borderId="11" xfId="7" applyFont="1" applyFill="1" applyBorder="1">
      <alignment vertical="center"/>
    </xf>
    <xf numFmtId="0" fontId="12" fillId="7" borderId="14" xfId="7" applyFont="1" applyFill="1" applyBorder="1">
      <alignment vertical="center"/>
    </xf>
    <xf numFmtId="0" fontId="23" fillId="7" borderId="21" xfId="7" applyFont="1" applyFill="1" applyBorder="1">
      <alignment vertical="center"/>
    </xf>
    <xf numFmtId="0" fontId="36" fillId="3" borderId="13" xfId="7" applyFont="1" applyFill="1" applyBorder="1" applyAlignment="1">
      <alignment horizontal="right" vertical="center"/>
    </xf>
    <xf numFmtId="0" fontId="23" fillId="0" borderId="12" xfId="7" applyFont="1" applyBorder="1" applyAlignment="1">
      <alignment horizontal="right" vertical="center"/>
    </xf>
    <xf numFmtId="0" fontId="23" fillId="0" borderId="1" xfId="7" applyFont="1" applyBorder="1" applyAlignment="1">
      <alignment horizontal="right" vertical="center"/>
    </xf>
    <xf numFmtId="0" fontId="23" fillId="0" borderId="13" xfId="7" applyFont="1" applyBorder="1" applyAlignment="1">
      <alignment horizontal="right" vertical="center"/>
    </xf>
    <xf numFmtId="0" fontId="23" fillId="0" borderId="11" xfId="7" applyFont="1" applyBorder="1" applyAlignment="1">
      <alignment horizontal="right" vertical="center"/>
    </xf>
    <xf numFmtId="0" fontId="12" fillId="0" borderId="12" xfId="7" applyFont="1" applyBorder="1" applyAlignment="1">
      <alignment horizontal="right" vertical="center"/>
    </xf>
    <xf numFmtId="0" fontId="12" fillId="0" borderId="1" xfId="7" applyFont="1" applyBorder="1" applyAlignment="1">
      <alignment horizontal="right" vertical="center"/>
    </xf>
    <xf numFmtId="0" fontId="12" fillId="0" borderId="13" xfId="7" applyFont="1" applyBorder="1" applyAlignment="1">
      <alignment horizontal="right" vertical="center"/>
    </xf>
    <xf numFmtId="0" fontId="12" fillId="0" borderId="11" xfId="7" applyFont="1" applyBorder="1" applyAlignment="1">
      <alignment horizontal="right" vertical="center"/>
    </xf>
    <xf numFmtId="0" fontId="12" fillId="8" borderId="11" xfId="7" applyFont="1" applyFill="1" applyBorder="1">
      <alignment vertical="center"/>
    </xf>
    <xf numFmtId="0" fontId="37" fillId="0" borderId="13" xfId="7" applyFont="1" applyBorder="1">
      <alignment vertical="center"/>
    </xf>
    <xf numFmtId="0" fontId="23" fillId="0" borderId="14" xfId="7" applyFont="1" applyBorder="1">
      <alignment vertical="center"/>
    </xf>
    <xf numFmtId="0" fontId="23" fillId="0" borderId="16" xfId="7" applyFont="1" applyBorder="1">
      <alignment vertical="center"/>
    </xf>
    <xf numFmtId="0" fontId="23" fillId="6" borderId="14" xfId="7" applyFont="1" applyFill="1" applyBorder="1">
      <alignment vertical="center"/>
    </xf>
    <xf numFmtId="0" fontId="23" fillId="6" borderId="1" xfId="7" applyFont="1" applyFill="1" applyBorder="1">
      <alignment vertical="center"/>
    </xf>
    <xf numFmtId="0" fontId="23" fillId="6" borderId="16" xfId="7" applyFont="1" applyFill="1" applyBorder="1">
      <alignment vertical="center"/>
    </xf>
    <xf numFmtId="0" fontId="23" fillId="6" borderId="13" xfId="7" applyFont="1" applyFill="1" applyBorder="1">
      <alignment vertical="center"/>
    </xf>
    <xf numFmtId="0" fontId="23" fillId="6" borderId="11" xfId="7" applyFont="1" applyFill="1" applyBorder="1">
      <alignment vertical="center"/>
    </xf>
    <xf numFmtId="0" fontId="23" fillId="7" borderId="14" xfId="7" applyFont="1" applyFill="1" applyBorder="1">
      <alignment vertical="center"/>
    </xf>
    <xf numFmtId="0" fontId="23" fillId="7" borderId="1" xfId="7" applyFont="1" applyFill="1" applyBorder="1">
      <alignment vertical="center"/>
    </xf>
    <xf numFmtId="0" fontId="23" fillId="7" borderId="16" xfId="7" applyFont="1" applyFill="1" applyBorder="1">
      <alignment vertical="center"/>
    </xf>
    <xf numFmtId="0" fontId="23" fillId="7" borderId="13" xfId="7" applyFont="1" applyFill="1" applyBorder="1">
      <alignment vertical="center"/>
    </xf>
    <xf numFmtId="0" fontId="23" fillId="7" borderId="22" xfId="7" applyFont="1" applyFill="1" applyBorder="1">
      <alignment vertical="center"/>
    </xf>
    <xf numFmtId="0" fontId="37" fillId="8" borderId="1" xfId="7" applyFont="1" applyFill="1" applyBorder="1">
      <alignment vertical="center"/>
    </xf>
    <xf numFmtId="0" fontId="37" fillId="0" borderId="1" xfId="7" applyFont="1" applyBorder="1">
      <alignment vertical="center"/>
    </xf>
    <xf numFmtId="0" fontId="37" fillId="8" borderId="13" xfId="7" applyFont="1" applyFill="1" applyBorder="1" applyAlignment="1">
      <alignment horizontal="right" vertical="center"/>
    </xf>
    <xf numFmtId="0" fontId="12" fillId="8" borderId="23" xfId="7" applyFont="1" applyFill="1" applyBorder="1">
      <alignment vertical="center"/>
    </xf>
    <xf numFmtId="0" fontId="37" fillId="3" borderId="1" xfId="7" applyFont="1" applyFill="1" applyBorder="1">
      <alignment vertical="center"/>
    </xf>
    <xf numFmtId="0" fontId="37" fillId="3" borderId="13" xfId="7" applyFont="1" applyFill="1" applyBorder="1">
      <alignment vertical="center"/>
    </xf>
    <xf numFmtId="49" fontId="36" fillId="3" borderId="0" xfId="7" applyNumberFormat="1" applyFont="1" applyFill="1" applyAlignment="1">
      <alignment horizontal="right" vertical="center"/>
    </xf>
    <xf numFmtId="49" fontId="36" fillId="3" borderId="1" xfId="7" applyNumberFormat="1" applyFont="1" applyFill="1" applyBorder="1" applyAlignment="1">
      <alignment horizontal="right" vertical="center"/>
    </xf>
    <xf numFmtId="49" fontId="36" fillId="3" borderId="13" xfId="7" applyNumberFormat="1" applyFont="1" applyFill="1" applyBorder="1" applyAlignment="1">
      <alignment horizontal="right" vertical="center"/>
    </xf>
    <xf numFmtId="0" fontId="36" fillId="0" borderId="12" xfId="7" applyFont="1" applyBorder="1">
      <alignment vertical="center"/>
    </xf>
    <xf numFmtId="0" fontId="36" fillId="0" borderId="26" xfId="7" applyFont="1" applyBorder="1">
      <alignment vertical="center"/>
    </xf>
    <xf numFmtId="0" fontId="36" fillId="3" borderId="27" xfId="7" applyFont="1" applyFill="1" applyBorder="1">
      <alignment vertical="center"/>
    </xf>
    <xf numFmtId="0" fontId="36" fillId="0" borderId="27" xfId="7" applyFont="1" applyBorder="1">
      <alignment vertical="center"/>
    </xf>
    <xf numFmtId="0" fontId="12" fillId="8" borderId="28" xfId="7" applyFont="1" applyFill="1" applyBorder="1">
      <alignment vertical="center"/>
    </xf>
    <xf numFmtId="0" fontId="12" fillId="0" borderId="8" xfId="7" applyFont="1" applyBorder="1">
      <alignment vertical="center"/>
    </xf>
    <xf numFmtId="0" fontId="12" fillId="0" borderId="24" xfId="7" applyFont="1" applyBorder="1">
      <alignment vertical="center"/>
    </xf>
    <xf numFmtId="0" fontId="12" fillId="7" borderId="29" xfId="7" applyFont="1" applyFill="1" applyBorder="1">
      <alignment vertical="center"/>
    </xf>
    <xf numFmtId="0" fontId="36" fillId="3" borderId="26" xfId="7" applyFont="1" applyFill="1" applyBorder="1">
      <alignment vertical="center"/>
    </xf>
    <xf numFmtId="0" fontId="37" fillId="27" borderId="27" xfId="7" applyFont="1" applyFill="1" applyBorder="1">
      <alignment vertical="center"/>
    </xf>
    <xf numFmtId="0" fontId="23" fillId="7" borderId="30" xfId="7" applyFont="1" applyFill="1" applyBorder="1">
      <alignment vertical="center"/>
    </xf>
    <xf numFmtId="0" fontId="23" fillId="0" borderId="31" xfId="7" applyFont="1" applyBorder="1">
      <alignment vertical="center"/>
    </xf>
    <xf numFmtId="0" fontId="23" fillId="0" borderId="32" xfId="7" applyFont="1" applyBorder="1">
      <alignment vertical="center"/>
    </xf>
    <xf numFmtId="0" fontId="23" fillId="0" borderId="33" xfId="7" applyFont="1" applyBorder="1">
      <alignment vertical="center"/>
    </xf>
    <xf numFmtId="0" fontId="23" fillId="0" borderId="34" xfId="7" applyFont="1" applyBorder="1">
      <alignment vertical="center"/>
    </xf>
    <xf numFmtId="0" fontId="12" fillId="0" borderId="31" xfId="7" applyFont="1" applyBorder="1">
      <alignment vertical="center"/>
    </xf>
    <xf numFmtId="0" fontId="12" fillId="0" borderId="32" xfId="7" applyFont="1" applyBorder="1">
      <alignment vertical="center"/>
    </xf>
    <xf numFmtId="0" fontId="12" fillId="0" borderId="33" xfId="7" applyFont="1" applyBorder="1">
      <alignment vertical="center"/>
    </xf>
    <xf numFmtId="0" fontId="12" fillId="0" borderId="34" xfId="7" applyFont="1" applyBorder="1">
      <alignment vertical="center"/>
    </xf>
    <xf numFmtId="0" fontId="23" fillId="0" borderId="35" xfId="7" applyFont="1" applyBorder="1">
      <alignment vertical="center"/>
    </xf>
    <xf numFmtId="0" fontId="23" fillId="0" borderId="36" xfId="7" applyFont="1" applyBorder="1">
      <alignment vertical="center"/>
    </xf>
    <xf numFmtId="0" fontId="12" fillId="0" borderId="37" xfId="7" applyFont="1" applyBorder="1">
      <alignment vertical="center"/>
    </xf>
    <xf numFmtId="0" fontId="36" fillId="0" borderId="17" xfId="7" applyFont="1" applyBorder="1">
      <alignment vertical="center"/>
    </xf>
    <xf numFmtId="0" fontId="36" fillId="3" borderId="9" xfId="7" applyFont="1" applyFill="1" applyBorder="1">
      <alignment vertical="center"/>
    </xf>
    <xf numFmtId="0" fontId="36" fillId="3" borderId="10" xfId="7" applyFont="1" applyFill="1" applyBorder="1">
      <alignment vertical="center"/>
    </xf>
    <xf numFmtId="0" fontId="23" fillId="0" borderId="17" xfId="7" applyFont="1" applyBorder="1">
      <alignment vertical="center"/>
    </xf>
    <xf numFmtId="0" fontId="23" fillId="0" borderId="15" xfId="7" applyFont="1" applyBorder="1">
      <alignment vertical="center"/>
    </xf>
    <xf numFmtId="0" fontId="23" fillId="0" borderId="38" xfId="7" applyFont="1" applyBorder="1">
      <alignment vertical="center"/>
    </xf>
    <xf numFmtId="0" fontId="23" fillId="0" borderId="18" xfId="7" applyFont="1" applyBorder="1">
      <alignment vertical="center"/>
    </xf>
    <xf numFmtId="0" fontId="12" fillId="7" borderId="39" xfId="7" applyFont="1" applyFill="1" applyBorder="1">
      <alignment vertical="center"/>
    </xf>
    <xf numFmtId="0" fontId="12" fillId="7" borderId="18" xfId="7" applyFont="1" applyFill="1" applyBorder="1">
      <alignment vertical="center"/>
    </xf>
    <xf numFmtId="0" fontId="23" fillId="0" borderId="21" xfId="7" applyFont="1" applyBorder="1">
      <alignment vertical="center"/>
    </xf>
    <xf numFmtId="0" fontId="12" fillId="3" borderId="12" xfId="7" applyFont="1" applyFill="1" applyBorder="1">
      <alignment vertical="center"/>
    </xf>
    <xf numFmtId="0" fontId="12" fillId="0" borderId="23" xfId="7" applyFont="1" applyBorder="1" applyAlignment="1">
      <alignment horizontal="right" vertical="center"/>
    </xf>
    <xf numFmtId="0" fontId="37" fillId="3" borderId="1" xfId="7" applyFont="1" applyFill="1" applyBorder="1" applyAlignment="1">
      <alignment horizontal="right" vertical="center"/>
    </xf>
    <xf numFmtId="0" fontId="37" fillId="3" borderId="13" xfId="7" applyFont="1" applyFill="1" applyBorder="1" applyAlignment="1">
      <alignment horizontal="right" vertical="center"/>
    </xf>
    <xf numFmtId="0" fontId="36" fillId="8" borderId="12" xfId="7" applyFont="1" applyFill="1" applyBorder="1">
      <alignment vertical="center"/>
    </xf>
    <xf numFmtId="0" fontId="12" fillId="8" borderId="25" xfId="7" applyFont="1" applyFill="1" applyBorder="1">
      <alignment vertical="center"/>
    </xf>
    <xf numFmtId="0" fontId="23" fillId="0" borderId="40" xfId="7" applyFont="1" applyBorder="1">
      <alignment vertical="center"/>
    </xf>
    <xf numFmtId="0" fontId="23" fillId="0" borderId="26" xfId="7" applyFont="1" applyBorder="1">
      <alignment vertical="center"/>
    </xf>
    <xf numFmtId="0" fontId="23" fillId="0" borderId="27" xfId="7" applyFont="1" applyBorder="1">
      <alignment vertical="center"/>
    </xf>
    <xf numFmtId="0" fontId="23" fillId="0" borderId="41" xfId="7" applyFont="1" applyBorder="1">
      <alignment vertical="center"/>
    </xf>
    <xf numFmtId="0" fontId="12" fillId="0" borderId="40" xfId="7" applyFont="1" applyBorder="1">
      <alignment vertical="center"/>
    </xf>
    <xf numFmtId="0" fontId="12" fillId="0" borderId="26" xfId="7" applyFont="1" applyBorder="1">
      <alignment vertical="center"/>
    </xf>
    <xf numFmtId="0" fontId="12" fillId="0" borderId="27" xfId="7" applyFont="1" applyBorder="1">
      <alignment vertical="center"/>
    </xf>
    <xf numFmtId="0" fontId="12" fillId="0" borderId="41" xfId="7" applyFont="1" applyBorder="1">
      <alignment vertical="center"/>
    </xf>
    <xf numFmtId="0" fontId="12" fillId="0" borderId="42" xfId="7" applyFont="1" applyBorder="1">
      <alignment vertical="center"/>
    </xf>
    <xf numFmtId="0" fontId="36" fillId="10" borderId="1" xfId="7" applyFont="1" applyFill="1" applyBorder="1">
      <alignment vertical="center"/>
    </xf>
    <xf numFmtId="0" fontId="36" fillId="10" borderId="13" xfId="7" applyFont="1" applyFill="1" applyBorder="1">
      <alignment vertical="center"/>
    </xf>
    <xf numFmtId="0" fontId="3" fillId="10" borderId="0" xfId="7" applyFill="1">
      <alignment vertical="center"/>
    </xf>
    <xf numFmtId="0" fontId="12" fillId="3" borderId="13" xfId="7" applyFont="1" applyFill="1" applyBorder="1">
      <alignment vertical="center"/>
    </xf>
    <xf numFmtId="0" fontId="37" fillId="8" borderId="1" xfId="7" applyFont="1" applyFill="1" applyBorder="1" applyAlignment="1">
      <alignment horizontal="right" vertical="center"/>
    </xf>
    <xf numFmtId="0" fontId="12" fillId="3" borderId="16" xfId="7" applyFont="1" applyFill="1" applyBorder="1">
      <alignment vertical="center"/>
    </xf>
    <xf numFmtId="0" fontId="23" fillId="0" borderId="43" xfId="7" applyFont="1" applyBorder="1">
      <alignment vertical="center"/>
    </xf>
    <xf numFmtId="0" fontId="23" fillId="0" borderId="44" xfId="7" applyFont="1" applyBorder="1">
      <alignment vertical="center"/>
    </xf>
    <xf numFmtId="0" fontId="36" fillId="0" borderId="15" xfId="7" applyFont="1" applyBorder="1">
      <alignment vertical="center"/>
    </xf>
    <xf numFmtId="0" fontId="36" fillId="3" borderId="15" xfId="7" applyFont="1" applyFill="1" applyBorder="1">
      <alignment vertical="center"/>
    </xf>
    <xf numFmtId="0" fontId="36" fillId="3" borderId="38" xfId="7" applyFont="1" applyFill="1" applyBorder="1">
      <alignment vertical="center"/>
    </xf>
    <xf numFmtId="0" fontId="36" fillId="0" borderId="38" xfId="7" applyFont="1" applyBorder="1">
      <alignment vertical="center"/>
    </xf>
    <xf numFmtId="0" fontId="37" fillId="0" borderId="9" xfId="7" applyFont="1" applyBorder="1">
      <alignment vertical="center"/>
    </xf>
    <xf numFmtId="49" fontId="37" fillId="3" borderId="9" xfId="7" applyNumberFormat="1" applyFont="1" applyFill="1" applyBorder="1" applyAlignment="1">
      <alignment horizontal="right" vertical="center"/>
    </xf>
    <xf numFmtId="49" fontId="37" fillId="3" borderId="10" xfId="7" applyNumberFormat="1" applyFont="1" applyFill="1" applyBorder="1" applyAlignment="1">
      <alignment horizontal="right" vertical="center"/>
    </xf>
    <xf numFmtId="0" fontId="37" fillId="0" borderId="10" xfId="7" applyFont="1" applyBorder="1">
      <alignment vertical="center"/>
    </xf>
    <xf numFmtId="0" fontId="12" fillId="9" borderId="12" xfId="7" applyFont="1" applyFill="1" applyBorder="1">
      <alignment vertical="center"/>
    </xf>
    <xf numFmtId="0" fontId="12" fillId="9" borderId="1" xfId="7" applyFont="1" applyFill="1" applyBorder="1">
      <alignment vertical="center"/>
    </xf>
    <xf numFmtId="0" fontId="12" fillId="9" borderId="13" xfId="7" applyFont="1" applyFill="1" applyBorder="1">
      <alignment vertical="center"/>
    </xf>
    <xf numFmtId="0" fontId="12" fillId="9" borderId="21" xfId="7" applyFont="1" applyFill="1" applyBorder="1">
      <alignment vertical="center"/>
    </xf>
    <xf numFmtId="0" fontId="37" fillId="8" borderId="26" xfId="7" applyFont="1" applyFill="1" applyBorder="1">
      <alignment vertical="center"/>
    </xf>
    <xf numFmtId="0" fontId="37" fillId="8" borderId="27" xfId="7" applyFont="1" applyFill="1" applyBorder="1">
      <alignment vertical="center"/>
    </xf>
    <xf numFmtId="0" fontId="12" fillId="0" borderId="29" xfId="7" applyFont="1" applyBorder="1">
      <alignment vertical="center"/>
    </xf>
    <xf numFmtId="0" fontId="23" fillId="6" borderId="9" xfId="7" applyFont="1" applyFill="1" applyBorder="1">
      <alignment vertical="center"/>
    </xf>
    <xf numFmtId="0" fontId="47" fillId="0" borderId="0" xfId="7" applyFont="1">
      <alignment vertical="center"/>
    </xf>
    <xf numFmtId="0" fontId="23" fillId="0" borderId="23" xfId="7" applyFont="1" applyBorder="1">
      <alignment vertical="center"/>
    </xf>
    <xf numFmtId="0" fontId="12" fillId="0" borderId="45" xfId="7" applyFont="1" applyBorder="1">
      <alignment vertical="center"/>
    </xf>
    <xf numFmtId="0" fontId="12" fillId="6" borderId="45" xfId="7" applyFont="1" applyFill="1" applyBorder="1">
      <alignment vertical="center"/>
    </xf>
    <xf numFmtId="0" fontId="12" fillId="0" borderId="46" xfId="7" applyFont="1" applyBorder="1">
      <alignment vertical="center"/>
    </xf>
    <xf numFmtId="0" fontId="12" fillId="0" borderId="30" xfId="7" applyFont="1" applyBorder="1">
      <alignment vertical="center"/>
    </xf>
    <xf numFmtId="0" fontId="12" fillId="7" borderId="93" xfId="7" applyFont="1" applyFill="1" applyBorder="1">
      <alignment vertical="center"/>
    </xf>
    <xf numFmtId="0" fontId="36" fillId="0" borderId="0" xfId="7" applyFont="1">
      <alignment vertical="center"/>
    </xf>
    <xf numFmtId="0" fontId="23" fillId="0" borderId="2" xfId="7" applyFont="1" applyBorder="1">
      <alignment vertical="center"/>
    </xf>
    <xf numFmtId="0" fontId="23" fillId="0" borderId="3" xfId="7" applyFont="1" applyBorder="1">
      <alignment vertical="center"/>
    </xf>
    <xf numFmtId="0" fontId="23" fillId="0" borderId="4" xfId="7" applyFont="1" applyBorder="1">
      <alignment vertical="center"/>
    </xf>
    <xf numFmtId="0" fontId="23" fillId="0" borderId="5" xfId="7" applyFont="1" applyBorder="1">
      <alignment vertical="center"/>
    </xf>
    <xf numFmtId="0" fontId="12" fillId="0" borderId="2" xfId="7" applyFont="1" applyBorder="1">
      <alignment vertical="center"/>
    </xf>
    <xf numFmtId="0" fontId="12" fillId="0" borderId="3" xfId="7" applyFont="1" applyBorder="1">
      <alignment vertical="center"/>
    </xf>
    <xf numFmtId="0" fontId="12" fillId="0" borderId="4" xfId="7" applyFont="1" applyBorder="1">
      <alignment vertical="center"/>
    </xf>
    <xf numFmtId="0" fontId="12" fillId="0" borderId="5" xfId="7" applyFont="1" applyBorder="1">
      <alignment vertical="center"/>
    </xf>
    <xf numFmtId="0" fontId="23" fillId="0" borderId="6" xfId="7" applyFont="1" applyBorder="1">
      <alignment vertical="center"/>
    </xf>
    <xf numFmtId="0" fontId="12" fillId="0" borderId="7" xfId="7" applyFont="1" applyBorder="1">
      <alignment vertical="center"/>
    </xf>
    <xf numFmtId="0" fontId="9" fillId="0" borderId="0" xfId="7" applyFont="1">
      <alignment vertical="center"/>
    </xf>
    <xf numFmtId="0" fontId="48" fillId="0" borderId="0" xfId="5" applyFont="1">
      <alignment vertical="center"/>
    </xf>
    <xf numFmtId="0" fontId="48" fillId="0" borderId="0" xfId="5" applyFont="1" applyAlignment="1">
      <alignment vertical="center" wrapText="1"/>
    </xf>
    <xf numFmtId="0" fontId="29" fillId="3" borderId="56" xfId="3" applyFont="1" applyFill="1" applyBorder="1" applyAlignment="1">
      <alignment horizontal="left"/>
    </xf>
    <xf numFmtId="0" fontId="29" fillId="3" borderId="56" xfId="3" applyFont="1" applyFill="1" applyBorder="1" applyAlignment="1">
      <alignment horizontal="right"/>
    </xf>
    <xf numFmtId="0" fontId="29" fillId="0" borderId="56" xfId="3" applyFont="1" applyBorder="1" applyAlignment="1">
      <alignment horizontal="right"/>
    </xf>
    <xf numFmtId="0" fontId="29" fillId="3" borderId="56" xfId="3" applyFont="1" applyFill="1" applyBorder="1" applyAlignment="1">
      <alignment horizontal="center"/>
    </xf>
    <xf numFmtId="0" fontId="12" fillId="0" borderId="0" xfId="8" applyFont="1">
      <alignment vertical="center"/>
    </xf>
    <xf numFmtId="0" fontId="23" fillId="0" borderId="0" xfId="8" applyFont="1">
      <alignment vertical="center"/>
    </xf>
    <xf numFmtId="0" fontId="2" fillId="0" borderId="0" xfId="8">
      <alignment vertical="center"/>
    </xf>
    <xf numFmtId="0" fontId="36" fillId="4" borderId="2" xfId="8" applyFont="1" applyFill="1" applyBorder="1" applyAlignment="1">
      <alignment horizontal="center" vertical="center" wrapText="1"/>
    </xf>
    <xf numFmtId="0" fontId="36" fillId="4" borderId="3" xfId="8" applyFont="1" applyFill="1" applyBorder="1" applyAlignment="1">
      <alignment horizontal="center" vertical="center" wrapText="1"/>
    </xf>
    <xf numFmtId="0" fontId="36" fillId="5" borderId="3" xfId="8" applyFont="1" applyFill="1" applyBorder="1" applyAlignment="1">
      <alignment horizontal="center" vertical="center" wrapText="1"/>
    </xf>
    <xf numFmtId="0" fontId="36" fillId="5" borderId="4" xfId="8" applyFont="1" applyFill="1" applyBorder="1" applyAlignment="1">
      <alignment horizontal="center" vertical="center" wrapText="1"/>
    </xf>
    <xf numFmtId="0" fontId="37" fillId="5" borderId="2" xfId="8" applyFont="1" applyFill="1" applyBorder="1" applyAlignment="1">
      <alignment horizontal="center" vertical="center" wrapText="1"/>
    </xf>
    <xf numFmtId="0" fontId="37" fillId="5" borderId="3" xfId="8" applyFont="1" applyFill="1" applyBorder="1" applyAlignment="1">
      <alignment horizontal="center" vertical="center" wrapText="1"/>
    </xf>
    <xf numFmtId="0" fontId="37" fillId="5" borderId="4" xfId="8" applyFont="1" applyFill="1" applyBorder="1" applyAlignment="1">
      <alignment horizontal="center" vertical="center" wrapText="1"/>
    </xf>
    <xf numFmtId="0" fontId="37" fillId="5" borderId="5" xfId="8" applyFont="1" applyFill="1" applyBorder="1" applyAlignment="1">
      <alignment horizontal="center" vertical="center" wrapText="1"/>
    </xf>
    <xf numFmtId="0" fontId="36" fillId="5" borderId="2" xfId="8" applyFont="1" applyFill="1" applyBorder="1" applyAlignment="1">
      <alignment horizontal="center" vertical="center" wrapText="1"/>
    </xf>
    <xf numFmtId="0" fontId="36" fillId="5" borderId="5" xfId="8" applyFont="1" applyFill="1" applyBorder="1" applyAlignment="1">
      <alignment horizontal="center" vertical="center" wrapText="1"/>
    </xf>
    <xf numFmtId="0" fontId="12" fillId="0" borderId="0" xfId="8" applyFont="1" applyAlignment="1">
      <alignment vertical="center" wrapText="1"/>
    </xf>
    <xf numFmtId="0" fontId="36" fillId="0" borderId="0" xfId="8" applyFont="1" applyAlignment="1">
      <alignment horizontal="center" vertical="center" wrapText="1"/>
    </xf>
    <xf numFmtId="0" fontId="36" fillId="5" borderId="6" xfId="8" applyFont="1" applyFill="1" applyBorder="1" applyAlignment="1">
      <alignment horizontal="center" vertical="center" wrapText="1"/>
    </xf>
    <xf numFmtId="0" fontId="36" fillId="4" borderId="7" xfId="8" applyFont="1" applyFill="1" applyBorder="1" applyAlignment="1">
      <alignment horizontal="center" vertical="center" wrapText="1"/>
    </xf>
    <xf numFmtId="0" fontId="36" fillId="0" borderId="8" xfId="8" applyFont="1" applyBorder="1">
      <alignment vertical="center"/>
    </xf>
    <xf numFmtId="0" fontId="36" fillId="0" borderId="9" xfId="8" applyFont="1" applyBorder="1">
      <alignment vertical="center"/>
    </xf>
    <xf numFmtId="0" fontId="36" fillId="3" borderId="9" xfId="8" applyFont="1" applyFill="1" applyBorder="1" applyAlignment="1">
      <alignment horizontal="right" vertical="center"/>
    </xf>
    <xf numFmtId="0" fontId="36" fillId="3" borderId="10" xfId="8" applyFont="1" applyFill="1" applyBorder="1" applyAlignment="1">
      <alignment horizontal="right" vertical="center"/>
    </xf>
    <xf numFmtId="0" fontId="36" fillId="0" borderId="10" xfId="8" applyFont="1" applyBorder="1">
      <alignment vertical="center"/>
    </xf>
    <xf numFmtId="0" fontId="23" fillId="0" borderId="8" xfId="8" applyFont="1" applyBorder="1">
      <alignment vertical="center"/>
    </xf>
    <xf numFmtId="0" fontId="23" fillId="0" borderId="9" xfId="8" applyFont="1" applyBorder="1">
      <alignment vertical="center"/>
    </xf>
    <xf numFmtId="0" fontId="23" fillId="0" borderId="10" xfId="8" applyFont="1" applyBorder="1">
      <alignment vertical="center"/>
    </xf>
    <xf numFmtId="0" fontId="23" fillId="0" borderId="11" xfId="8" applyFont="1" applyBorder="1">
      <alignment vertical="center"/>
    </xf>
    <xf numFmtId="0" fontId="12" fillId="0" borderId="12" xfId="8" applyFont="1" applyBorder="1">
      <alignment vertical="center"/>
    </xf>
    <xf numFmtId="0" fontId="12" fillId="0" borderId="1" xfId="8" applyFont="1" applyBorder="1">
      <alignment vertical="center"/>
    </xf>
    <xf numFmtId="0" fontId="12" fillId="0" borderId="13" xfId="8" applyFont="1" applyBorder="1">
      <alignment vertical="center"/>
    </xf>
    <xf numFmtId="0" fontId="12" fillId="0" borderId="11" xfId="8" applyFont="1" applyBorder="1">
      <alignment vertical="center"/>
    </xf>
    <xf numFmtId="0" fontId="12" fillId="0" borderId="14" xfId="8" applyFont="1" applyBorder="1">
      <alignment vertical="center"/>
    </xf>
    <xf numFmtId="0" fontId="12" fillId="0" borderId="15" xfId="8" applyFont="1" applyBorder="1">
      <alignment vertical="center"/>
    </xf>
    <xf numFmtId="0" fontId="12" fillId="0" borderId="16" xfId="8" applyFont="1" applyBorder="1">
      <alignment vertical="center"/>
    </xf>
    <xf numFmtId="0" fontId="12" fillId="0" borderId="10" xfId="8" applyFont="1" applyBorder="1">
      <alignment vertical="center"/>
    </xf>
    <xf numFmtId="0" fontId="12" fillId="0" borderId="17" xfId="8" applyFont="1" applyBorder="1">
      <alignment vertical="center"/>
    </xf>
    <xf numFmtId="0" fontId="12" fillId="0" borderId="9" xfId="8" applyFont="1" applyBorder="1">
      <alignment vertical="center"/>
    </xf>
    <xf numFmtId="0" fontId="12" fillId="0" borderId="18" xfId="8" applyFont="1" applyBorder="1">
      <alignment vertical="center"/>
    </xf>
    <xf numFmtId="0" fontId="12" fillId="0" borderId="76" xfId="8" applyFont="1" applyBorder="1">
      <alignment vertical="center"/>
    </xf>
    <xf numFmtId="0" fontId="12" fillId="0" borderId="91" xfId="8" applyFont="1" applyBorder="1">
      <alignment vertical="center"/>
    </xf>
    <xf numFmtId="0" fontId="12" fillId="0" borderId="67" xfId="8" applyFont="1" applyBorder="1">
      <alignment vertical="center"/>
    </xf>
    <xf numFmtId="0" fontId="12" fillId="0" borderId="38" xfId="8" applyFont="1" applyBorder="1">
      <alignment vertical="center"/>
    </xf>
    <xf numFmtId="0" fontId="12" fillId="6" borderId="76" xfId="8" applyFont="1" applyFill="1" applyBorder="1">
      <alignment vertical="center"/>
    </xf>
    <xf numFmtId="0" fontId="12" fillId="6" borderId="15" xfId="8" applyFont="1" applyFill="1" applyBorder="1">
      <alignment vertical="center"/>
    </xf>
    <xf numFmtId="0" fontId="12" fillId="6" borderId="91" xfId="8" applyFont="1" applyFill="1" applyBorder="1">
      <alignment vertical="center"/>
    </xf>
    <xf numFmtId="0" fontId="12" fillId="6" borderId="67" xfId="8" applyFont="1" applyFill="1" applyBorder="1">
      <alignment vertical="center"/>
    </xf>
    <xf numFmtId="0" fontId="12" fillId="6" borderId="38" xfId="8" applyFont="1" applyFill="1" applyBorder="1">
      <alignment vertical="center"/>
    </xf>
    <xf numFmtId="0" fontId="12" fillId="6" borderId="18" xfId="8" applyFont="1" applyFill="1" applyBorder="1">
      <alignment vertical="center"/>
    </xf>
    <xf numFmtId="0" fontId="12" fillId="7" borderId="17" xfId="8" applyFont="1" applyFill="1" applyBorder="1">
      <alignment vertical="center"/>
    </xf>
    <xf numFmtId="0" fontId="12" fillId="7" borderId="49" xfId="8" applyFont="1" applyFill="1" applyBorder="1">
      <alignment vertical="center"/>
    </xf>
    <xf numFmtId="0" fontId="12" fillId="7" borderId="15" xfId="8" applyFont="1" applyFill="1" applyBorder="1">
      <alignment vertical="center"/>
    </xf>
    <xf numFmtId="0" fontId="12" fillId="7" borderId="24" xfId="8" applyFont="1" applyFill="1" applyBorder="1">
      <alignment vertical="center"/>
    </xf>
    <xf numFmtId="0" fontId="12" fillId="7" borderId="10" xfId="8" applyFont="1" applyFill="1" applyBorder="1">
      <alignment vertical="center"/>
    </xf>
    <xf numFmtId="0" fontId="12" fillId="7" borderId="39" xfId="8" applyFont="1" applyFill="1" applyBorder="1">
      <alignment vertical="center"/>
    </xf>
    <xf numFmtId="0" fontId="12" fillId="7" borderId="92" xfId="8" applyFont="1" applyFill="1" applyBorder="1">
      <alignment vertical="center"/>
    </xf>
    <xf numFmtId="0" fontId="12" fillId="0" borderId="0" xfId="8" applyFont="1" applyAlignment="1">
      <alignment horizontal="center" vertical="center"/>
    </xf>
    <xf numFmtId="0" fontId="12" fillId="0" borderId="20" xfId="8" applyFont="1" applyBorder="1">
      <alignment vertical="center"/>
    </xf>
    <xf numFmtId="0" fontId="36" fillId="0" borderId="1" xfId="8" applyFont="1" applyBorder="1">
      <alignment vertical="center"/>
    </xf>
    <xf numFmtId="0" fontId="36" fillId="3" borderId="1" xfId="8" applyFont="1" applyFill="1" applyBorder="1">
      <alignment vertical="center"/>
    </xf>
    <xf numFmtId="0" fontId="36" fillId="3" borderId="13" xfId="8" applyFont="1" applyFill="1" applyBorder="1">
      <alignment vertical="center"/>
    </xf>
    <xf numFmtId="0" fontId="36" fillId="0" borderId="13" xfId="8" applyFont="1" applyBorder="1">
      <alignment vertical="center"/>
    </xf>
    <xf numFmtId="0" fontId="23" fillId="0" borderId="12" xfId="8" applyFont="1" applyBorder="1">
      <alignment vertical="center"/>
    </xf>
    <xf numFmtId="0" fontId="23" fillId="0" borderId="1" xfId="8" applyFont="1" applyBorder="1">
      <alignment vertical="center"/>
    </xf>
    <xf numFmtId="0" fontId="23" fillId="0" borderId="13" xfId="8" applyFont="1" applyBorder="1">
      <alignment vertical="center"/>
    </xf>
    <xf numFmtId="0" fontId="12" fillId="0" borderId="21" xfId="8" applyFont="1" applyBorder="1">
      <alignment vertical="center"/>
    </xf>
    <xf numFmtId="0" fontId="12" fillId="0" borderId="29" xfId="8" applyFont="1" applyBorder="1">
      <alignment vertical="center"/>
    </xf>
    <xf numFmtId="0" fontId="12" fillId="0" borderId="24" xfId="8" applyFont="1" applyBorder="1">
      <alignment vertical="center"/>
    </xf>
    <xf numFmtId="0" fontId="12" fillId="0" borderId="49" xfId="8" applyFont="1" applyBorder="1">
      <alignment vertical="center"/>
    </xf>
    <xf numFmtId="0" fontId="12" fillId="6" borderId="29" xfId="8" applyFont="1" applyFill="1" applyBorder="1">
      <alignment vertical="center"/>
    </xf>
    <xf numFmtId="0" fontId="12" fillId="6" borderId="9" xfId="8" applyFont="1" applyFill="1" applyBorder="1">
      <alignment vertical="center"/>
    </xf>
    <xf numFmtId="0" fontId="12" fillId="6" borderId="24" xfId="8" applyFont="1" applyFill="1" applyBorder="1">
      <alignment vertical="center"/>
    </xf>
    <xf numFmtId="0" fontId="12" fillId="6" borderId="49" xfId="8" applyFont="1" applyFill="1" applyBorder="1">
      <alignment vertical="center"/>
    </xf>
    <xf numFmtId="0" fontId="12" fillId="6" borderId="10" xfId="8" applyFont="1" applyFill="1" applyBorder="1">
      <alignment vertical="center"/>
    </xf>
    <xf numFmtId="0" fontId="12" fillId="6" borderId="11" xfId="8" applyFont="1" applyFill="1" applyBorder="1">
      <alignment vertical="center"/>
    </xf>
    <xf numFmtId="0" fontId="12" fillId="7" borderId="8" xfId="8" applyFont="1" applyFill="1" applyBorder="1">
      <alignment vertical="center"/>
    </xf>
    <xf numFmtId="0" fontId="12" fillId="7" borderId="9" xfId="8" applyFont="1" applyFill="1" applyBorder="1">
      <alignment vertical="center"/>
    </xf>
    <xf numFmtId="0" fontId="12" fillId="7" borderId="19" xfId="8" applyFont="1" applyFill="1" applyBorder="1">
      <alignment vertical="center"/>
    </xf>
    <xf numFmtId="0" fontId="12" fillId="0" borderId="23" xfId="8" applyFont="1" applyBorder="1">
      <alignment vertical="center"/>
    </xf>
    <xf numFmtId="0" fontId="36" fillId="8" borderId="8" xfId="8" applyFont="1" applyFill="1" applyBorder="1">
      <alignment vertical="center"/>
    </xf>
    <xf numFmtId="0" fontId="36" fillId="8" borderId="1" xfId="8" applyFont="1" applyFill="1" applyBorder="1">
      <alignment vertical="center"/>
    </xf>
    <xf numFmtId="0" fontId="36" fillId="8" borderId="13" xfId="8" applyFont="1" applyFill="1" applyBorder="1">
      <alignment vertical="center"/>
    </xf>
    <xf numFmtId="0" fontId="37" fillId="8" borderId="13" xfId="8" applyFont="1" applyFill="1" applyBorder="1">
      <alignment vertical="center"/>
    </xf>
    <xf numFmtId="0" fontId="12" fillId="8" borderId="14" xfId="8" applyFont="1" applyFill="1" applyBorder="1">
      <alignment vertical="center"/>
    </xf>
    <xf numFmtId="0" fontId="12" fillId="8" borderId="1" xfId="8" applyFont="1" applyFill="1" applyBorder="1">
      <alignment vertical="center"/>
    </xf>
    <xf numFmtId="0" fontId="12" fillId="8" borderId="16" xfId="8" applyFont="1" applyFill="1" applyBorder="1">
      <alignment vertical="center"/>
    </xf>
    <xf numFmtId="0" fontId="12" fillId="8" borderId="13" xfId="8" applyFont="1" applyFill="1" applyBorder="1">
      <alignment vertical="center"/>
    </xf>
    <xf numFmtId="0" fontId="12" fillId="8" borderId="10" xfId="8" applyFont="1" applyFill="1" applyBorder="1">
      <alignment vertical="center"/>
    </xf>
    <xf numFmtId="0" fontId="23" fillId="8" borderId="12" xfId="8" applyFont="1" applyFill="1" applyBorder="1">
      <alignment vertical="center"/>
    </xf>
    <xf numFmtId="0" fontId="23" fillId="8" borderId="1" xfId="8" applyFont="1" applyFill="1" applyBorder="1">
      <alignment vertical="center"/>
    </xf>
    <xf numFmtId="0" fontId="23" fillId="8" borderId="21" xfId="8" applyFont="1" applyFill="1" applyBorder="1">
      <alignment vertical="center"/>
    </xf>
    <xf numFmtId="0" fontId="12" fillId="8" borderId="29" xfId="8" applyFont="1" applyFill="1" applyBorder="1">
      <alignment vertical="center"/>
    </xf>
    <xf numFmtId="0" fontId="12" fillId="8" borderId="9" xfId="8" applyFont="1" applyFill="1" applyBorder="1">
      <alignment vertical="center"/>
    </xf>
    <xf numFmtId="0" fontId="12" fillId="8" borderId="24" xfId="8" applyFont="1" applyFill="1" applyBorder="1">
      <alignment vertical="center"/>
    </xf>
    <xf numFmtId="0" fontId="12" fillId="8" borderId="49" xfId="8" applyFont="1" applyFill="1" applyBorder="1">
      <alignment vertical="center"/>
    </xf>
    <xf numFmtId="0" fontId="12" fillId="8" borderId="11" xfId="8" applyFont="1" applyFill="1" applyBorder="1">
      <alignment vertical="center"/>
    </xf>
    <xf numFmtId="0" fontId="12" fillId="8" borderId="0" xfId="8" applyFont="1" applyFill="1">
      <alignment vertical="center"/>
    </xf>
    <xf numFmtId="0" fontId="12" fillId="0" borderId="25" xfId="8" applyFont="1" applyBorder="1">
      <alignment vertical="center"/>
    </xf>
    <xf numFmtId="0" fontId="12" fillId="6" borderId="14" xfId="8" applyFont="1" applyFill="1" applyBorder="1">
      <alignment vertical="center"/>
    </xf>
    <xf numFmtId="0" fontId="12" fillId="6" borderId="1" xfId="8" applyFont="1" applyFill="1" applyBorder="1">
      <alignment vertical="center"/>
    </xf>
    <xf numFmtId="0" fontId="12" fillId="6" borderId="16" xfId="8" applyFont="1" applyFill="1" applyBorder="1">
      <alignment vertical="center"/>
    </xf>
    <xf numFmtId="0" fontId="12" fillId="6" borderId="13" xfId="8" applyFont="1" applyFill="1" applyBorder="1">
      <alignment vertical="center"/>
    </xf>
    <xf numFmtId="0" fontId="12" fillId="6" borderId="21" xfId="8" applyFont="1" applyFill="1" applyBorder="1">
      <alignment vertical="center"/>
    </xf>
    <xf numFmtId="0" fontId="12" fillId="7" borderId="12" xfId="8" applyFont="1" applyFill="1" applyBorder="1">
      <alignment vertical="center"/>
    </xf>
    <xf numFmtId="0" fontId="12" fillId="7" borderId="1" xfId="8" applyFont="1" applyFill="1" applyBorder="1">
      <alignment vertical="center"/>
    </xf>
    <xf numFmtId="0" fontId="12" fillId="7" borderId="13" xfId="8" applyFont="1" applyFill="1" applyBorder="1">
      <alignment vertical="center"/>
    </xf>
    <xf numFmtId="0" fontId="36" fillId="3" borderId="13" xfId="8" applyFont="1" applyFill="1" applyBorder="1" applyAlignment="1">
      <alignment horizontal="right" vertical="center"/>
    </xf>
    <xf numFmtId="0" fontId="23" fillId="0" borderId="12" xfId="8" applyFont="1" applyBorder="1" applyAlignment="1">
      <alignment horizontal="right" vertical="center"/>
    </xf>
    <xf numFmtId="0" fontId="23" fillId="0" borderId="1" xfId="8" applyFont="1" applyBorder="1" applyAlignment="1">
      <alignment horizontal="right" vertical="center"/>
    </xf>
    <xf numFmtId="0" fontId="23" fillId="0" borderId="13" xfId="8" applyFont="1" applyBorder="1" applyAlignment="1">
      <alignment horizontal="right" vertical="center"/>
    </xf>
    <xf numFmtId="0" fontId="23" fillId="0" borderId="11" xfId="8" applyFont="1" applyBorder="1" applyAlignment="1">
      <alignment horizontal="right" vertical="center"/>
    </xf>
    <xf numFmtId="0" fontId="12" fillId="0" borderId="12" xfId="8" applyFont="1" applyBorder="1" applyAlignment="1">
      <alignment horizontal="right" vertical="center"/>
    </xf>
    <xf numFmtId="0" fontId="12" fillId="0" borderId="1" xfId="8" applyFont="1" applyBorder="1" applyAlignment="1">
      <alignment horizontal="right" vertical="center"/>
    </xf>
    <xf numFmtId="0" fontId="12" fillId="0" borderId="13" xfId="8" applyFont="1" applyBorder="1" applyAlignment="1">
      <alignment horizontal="right" vertical="center"/>
    </xf>
    <xf numFmtId="0" fontId="12" fillId="0" borderId="11" xfId="8" applyFont="1" applyBorder="1" applyAlignment="1">
      <alignment horizontal="right" vertical="center"/>
    </xf>
    <xf numFmtId="0" fontId="37" fillId="0" borderId="13" xfId="8" applyFont="1" applyBorder="1">
      <alignment vertical="center"/>
    </xf>
    <xf numFmtId="0" fontId="23" fillId="0" borderId="14" xfId="8" applyFont="1" applyBorder="1">
      <alignment vertical="center"/>
    </xf>
    <xf numFmtId="0" fontId="23" fillId="0" borderId="16" xfId="8" applyFont="1" applyBorder="1">
      <alignment vertical="center"/>
    </xf>
    <xf numFmtId="0" fontId="37" fillId="8" borderId="1" xfId="8" applyFont="1" applyFill="1" applyBorder="1">
      <alignment vertical="center"/>
    </xf>
    <xf numFmtId="0" fontId="37" fillId="0" borderId="1" xfId="8" applyFont="1" applyBorder="1">
      <alignment vertical="center"/>
    </xf>
    <xf numFmtId="0" fontId="37" fillId="8" borderId="13" xfId="8" applyFont="1" applyFill="1" applyBorder="1" applyAlignment="1">
      <alignment horizontal="right" vertical="center"/>
    </xf>
    <xf numFmtId="0" fontId="12" fillId="8" borderId="23" xfId="8" applyFont="1" applyFill="1" applyBorder="1">
      <alignment vertical="center"/>
    </xf>
    <xf numFmtId="0" fontId="37" fillId="3" borderId="1" xfId="8" applyFont="1" applyFill="1" applyBorder="1">
      <alignment vertical="center"/>
    </xf>
    <xf numFmtId="0" fontId="37" fillId="3" borderId="13" xfId="8" applyFont="1" applyFill="1" applyBorder="1">
      <alignment vertical="center"/>
    </xf>
    <xf numFmtId="49" fontId="36" fillId="3" borderId="0" xfId="8" applyNumberFormat="1" applyFont="1" applyFill="1" applyAlignment="1">
      <alignment horizontal="right" vertical="center"/>
    </xf>
    <xf numFmtId="49" fontId="36" fillId="3" borderId="1" xfId="8" applyNumberFormat="1" applyFont="1" applyFill="1" applyBorder="1" applyAlignment="1">
      <alignment horizontal="right" vertical="center"/>
    </xf>
    <xf numFmtId="49" fontId="36" fillId="3" borderId="13" xfId="8" applyNumberFormat="1" applyFont="1" applyFill="1" applyBorder="1" applyAlignment="1">
      <alignment horizontal="right" vertical="center"/>
    </xf>
    <xf numFmtId="0" fontId="36" fillId="0" borderId="12" xfId="8" applyFont="1" applyBorder="1">
      <alignment vertical="center"/>
    </xf>
    <xf numFmtId="0" fontId="36" fillId="0" borderId="26" xfId="8" applyFont="1" applyBorder="1">
      <alignment vertical="center"/>
    </xf>
    <xf numFmtId="0" fontId="36" fillId="3" borderId="27" xfId="8" applyFont="1" applyFill="1" applyBorder="1">
      <alignment vertical="center"/>
    </xf>
    <xf numFmtId="0" fontId="36" fillId="0" borderId="27" xfId="8" applyFont="1" applyBorder="1">
      <alignment vertical="center"/>
    </xf>
    <xf numFmtId="0" fontId="12" fillId="8" borderId="28" xfId="8" applyFont="1" applyFill="1" applyBorder="1">
      <alignment vertical="center"/>
    </xf>
    <xf numFmtId="0" fontId="12" fillId="0" borderId="8" xfId="8" applyFont="1" applyBorder="1">
      <alignment vertical="center"/>
    </xf>
    <xf numFmtId="0" fontId="36" fillId="3" borderId="26" xfId="8" applyFont="1" applyFill="1" applyBorder="1">
      <alignment vertical="center"/>
    </xf>
    <xf numFmtId="0" fontId="37" fillId="0" borderId="27" xfId="8" applyFont="1" applyBorder="1">
      <alignment vertical="center"/>
    </xf>
    <xf numFmtId="0" fontId="12" fillId="7" borderId="30" xfId="8" applyFont="1" applyFill="1" applyBorder="1">
      <alignment vertical="center"/>
    </xf>
    <xf numFmtId="0" fontId="23" fillId="0" borderId="31" xfId="8" applyFont="1" applyBorder="1">
      <alignment vertical="center"/>
    </xf>
    <xf numFmtId="0" fontId="23" fillId="0" borderId="32" xfId="8" applyFont="1" applyBorder="1">
      <alignment vertical="center"/>
    </xf>
    <xf numFmtId="0" fontId="23" fillId="0" borderId="33" xfId="8" applyFont="1" applyBorder="1">
      <alignment vertical="center"/>
    </xf>
    <xf numFmtId="0" fontId="23" fillId="0" borderId="34" xfId="8" applyFont="1" applyBorder="1">
      <alignment vertical="center"/>
    </xf>
    <xf numFmtId="0" fontId="12" fillId="0" borderId="31" xfId="8" applyFont="1" applyBorder="1">
      <alignment vertical="center"/>
    </xf>
    <xf numFmtId="0" fontId="12" fillId="0" borderId="32" xfId="8" applyFont="1" applyBorder="1">
      <alignment vertical="center"/>
    </xf>
    <xf numFmtId="0" fontId="12" fillId="0" borderId="33" xfId="8" applyFont="1" applyBorder="1">
      <alignment vertical="center"/>
    </xf>
    <xf numFmtId="0" fontId="12" fillId="0" borderId="34" xfId="8" applyFont="1" applyBorder="1">
      <alignment vertical="center"/>
    </xf>
    <xf numFmtId="0" fontId="23" fillId="0" borderId="35" xfId="8" applyFont="1" applyBorder="1">
      <alignment vertical="center"/>
    </xf>
    <xf numFmtId="0" fontId="23" fillId="0" borderId="36" xfId="8" applyFont="1" applyBorder="1">
      <alignment vertical="center"/>
    </xf>
    <xf numFmtId="0" fontId="12" fillId="0" borderId="37" xfId="8" applyFont="1" applyBorder="1">
      <alignment vertical="center"/>
    </xf>
    <xf numFmtId="0" fontId="36" fillId="0" borderId="17" xfId="8" applyFont="1" applyBorder="1">
      <alignment vertical="center"/>
    </xf>
    <xf numFmtId="0" fontId="36" fillId="3" borderId="9" xfId="8" applyFont="1" applyFill="1" applyBorder="1">
      <alignment vertical="center"/>
    </xf>
    <xf numFmtId="0" fontId="36" fillId="3" borderId="10" xfId="8" applyFont="1" applyFill="1" applyBorder="1">
      <alignment vertical="center"/>
    </xf>
    <xf numFmtId="0" fontId="23" fillId="0" borderId="17" xfId="8" applyFont="1" applyBorder="1">
      <alignment vertical="center"/>
    </xf>
    <xf numFmtId="0" fontId="23" fillId="0" borderId="15" xfId="8" applyFont="1" applyBorder="1">
      <alignment vertical="center"/>
    </xf>
    <xf numFmtId="0" fontId="23" fillId="0" borderId="38" xfId="8" applyFont="1" applyBorder="1">
      <alignment vertical="center"/>
    </xf>
    <xf numFmtId="0" fontId="23" fillId="0" borderId="18" xfId="8" applyFont="1" applyBorder="1">
      <alignment vertical="center"/>
    </xf>
    <xf numFmtId="0" fontId="23" fillId="0" borderId="21" xfId="8" applyFont="1" applyBorder="1">
      <alignment vertical="center"/>
    </xf>
    <xf numFmtId="0" fontId="12" fillId="8" borderId="12" xfId="8" applyFont="1" applyFill="1" applyBorder="1">
      <alignment vertical="center"/>
    </xf>
    <xf numFmtId="0" fontId="12" fillId="8" borderId="21" xfId="8" applyFont="1" applyFill="1" applyBorder="1">
      <alignment vertical="center"/>
    </xf>
    <xf numFmtId="0" fontId="12" fillId="0" borderId="23" xfId="8" applyFont="1" applyBorder="1" applyAlignment="1">
      <alignment horizontal="right" vertical="center"/>
    </xf>
    <xf numFmtId="0" fontId="37" fillId="3" borderId="1" xfId="8" applyFont="1" applyFill="1" applyBorder="1" applyAlignment="1">
      <alignment horizontal="right" vertical="center"/>
    </xf>
    <xf numFmtId="0" fontId="37" fillId="3" borderId="13" xfId="8" applyFont="1" applyFill="1" applyBorder="1" applyAlignment="1">
      <alignment horizontal="right" vertical="center"/>
    </xf>
    <xf numFmtId="0" fontId="36" fillId="8" borderId="12" xfId="8" applyFont="1" applyFill="1" applyBorder="1">
      <alignment vertical="center"/>
    </xf>
    <xf numFmtId="0" fontId="12" fillId="6" borderId="12" xfId="8" applyFont="1" applyFill="1" applyBorder="1">
      <alignment vertical="center"/>
    </xf>
    <xf numFmtId="0" fontId="12" fillId="8" borderId="22" xfId="8" applyFont="1" applyFill="1" applyBorder="1">
      <alignment vertical="center"/>
    </xf>
    <xf numFmtId="0" fontId="12" fillId="8" borderId="25" xfId="8" applyFont="1" applyFill="1" applyBorder="1">
      <alignment vertical="center"/>
    </xf>
    <xf numFmtId="0" fontId="23" fillId="0" borderId="40" xfId="8" applyFont="1" applyBorder="1">
      <alignment vertical="center"/>
    </xf>
    <xf numFmtId="0" fontId="23" fillId="0" borderId="26" xfId="8" applyFont="1" applyBorder="1">
      <alignment vertical="center"/>
    </xf>
    <xf numFmtId="0" fontId="23" fillId="0" borderId="27" xfId="8" applyFont="1" applyBorder="1">
      <alignment vertical="center"/>
    </xf>
    <xf numFmtId="0" fontId="23" fillId="0" borderId="41" xfId="8" applyFont="1" applyBorder="1">
      <alignment vertical="center"/>
    </xf>
    <xf numFmtId="0" fontId="12" fillId="0" borderId="40" xfId="8" applyFont="1" applyBorder="1">
      <alignment vertical="center"/>
    </xf>
    <xf numFmtId="0" fontId="12" fillId="0" borderId="26" xfId="8" applyFont="1" applyBorder="1">
      <alignment vertical="center"/>
    </xf>
    <xf numFmtId="0" fontId="12" fillId="0" borderId="27" xfId="8" applyFont="1" applyBorder="1">
      <alignment vertical="center"/>
    </xf>
    <xf numFmtId="0" fontId="12" fillId="0" borderId="41" xfId="8" applyFont="1" applyBorder="1">
      <alignment vertical="center"/>
    </xf>
    <xf numFmtId="0" fontId="12" fillId="0" borderId="42" xfId="8" applyFont="1" applyBorder="1">
      <alignment vertical="center"/>
    </xf>
    <xf numFmtId="0" fontId="36" fillId="10" borderId="1" xfId="8" applyFont="1" applyFill="1" applyBorder="1">
      <alignment vertical="center"/>
    </xf>
    <xf numFmtId="0" fontId="36" fillId="10" borderId="13" xfId="8" applyFont="1" applyFill="1" applyBorder="1">
      <alignment vertical="center"/>
    </xf>
    <xf numFmtId="0" fontId="12" fillId="10" borderId="0" xfId="8" applyFont="1" applyFill="1">
      <alignment vertical="center"/>
    </xf>
    <xf numFmtId="0" fontId="36" fillId="9" borderId="12" xfId="8" applyFont="1" applyFill="1" applyBorder="1">
      <alignment vertical="center"/>
    </xf>
    <xf numFmtId="0" fontId="36" fillId="9" borderId="1" xfId="8" applyFont="1" applyFill="1" applyBorder="1">
      <alignment vertical="center"/>
    </xf>
    <xf numFmtId="0" fontId="36" fillId="9" borderId="13" xfId="8" applyFont="1" applyFill="1" applyBorder="1">
      <alignment vertical="center"/>
    </xf>
    <xf numFmtId="0" fontId="12" fillId="9" borderId="14" xfId="8" applyFont="1" applyFill="1" applyBorder="1">
      <alignment vertical="center"/>
    </xf>
    <xf numFmtId="0" fontId="12" fillId="9" borderId="1" xfId="8" applyFont="1" applyFill="1" applyBorder="1">
      <alignment vertical="center"/>
    </xf>
    <xf numFmtId="0" fontId="12" fillId="9" borderId="16" xfId="8" applyFont="1" applyFill="1" applyBorder="1">
      <alignment vertical="center"/>
    </xf>
    <xf numFmtId="0" fontId="12" fillId="9" borderId="13" xfId="8" applyFont="1" applyFill="1" applyBorder="1">
      <alignment vertical="center"/>
    </xf>
    <xf numFmtId="0" fontId="12" fillId="9" borderId="21" xfId="8" applyFont="1" applyFill="1" applyBorder="1">
      <alignment vertical="center"/>
    </xf>
    <xf numFmtId="0" fontId="37" fillId="8" borderId="1" xfId="8" applyFont="1" applyFill="1" applyBorder="1" applyAlignment="1">
      <alignment horizontal="right" vertical="center"/>
    </xf>
    <xf numFmtId="0" fontId="23" fillId="0" borderId="43" xfId="8" applyFont="1" applyBorder="1">
      <alignment vertical="center"/>
    </xf>
    <xf numFmtId="0" fontId="23" fillId="0" borderId="44" xfId="8" applyFont="1" applyBorder="1">
      <alignment vertical="center"/>
    </xf>
    <xf numFmtId="0" fontId="36" fillId="0" borderId="15" xfId="8" applyFont="1" applyBorder="1">
      <alignment vertical="center"/>
    </xf>
    <xf numFmtId="0" fontId="36" fillId="3" borderId="15" xfId="8" applyFont="1" applyFill="1" applyBorder="1">
      <alignment vertical="center"/>
    </xf>
    <xf numFmtId="0" fontId="36" fillId="3" borderId="38" xfId="8" applyFont="1" applyFill="1" applyBorder="1">
      <alignment vertical="center"/>
    </xf>
    <xf numFmtId="0" fontId="36" fillId="0" borderId="38" xfId="8" applyFont="1" applyBorder="1">
      <alignment vertical="center"/>
    </xf>
    <xf numFmtId="0" fontId="36" fillId="9" borderId="8" xfId="8" applyFont="1" applyFill="1" applyBorder="1">
      <alignment vertical="center"/>
    </xf>
    <xf numFmtId="0" fontId="12" fillId="9" borderId="29" xfId="8" applyFont="1" applyFill="1" applyBorder="1">
      <alignment vertical="center"/>
    </xf>
    <xf numFmtId="0" fontId="12" fillId="9" borderId="9" xfId="8" applyFont="1" applyFill="1" applyBorder="1">
      <alignment vertical="center"/>
    </xf>
    <xf numFmtId="0" fontId="12" fillId="9" borderId="24" xfId="8" applyFont="1" applyFill="1" applyBorder="1">
      <alignment vertical="center"/>
    </xf>
    <xf numFmtId="0" fontId="12" fillId="9" borderId="49" xfId="8" applyFont="1" applyFill="1" applyBorder="1">
      <alignment vertical="center"/>
    </xf>
    <xf numFmtId="0" fontId="12" fillId="9" borderId="10" xfId="8" applyFont="1" applyFill="1" applyBorder="1">
      <alignment vertical="center"/>
    </xf>
    <xf numFmtId="0" fontId="12" fillId="9" borderId="11" xfId="8" applyFont="1" applyFill="1" applyBorder="1">
      <alignment vertical="center"/>
    </xf>
    <xf numFmtId="0" fontId="37" fillId="0" borderId="9" xfId="8" applyFont="1" applyBorder="1">
      <alignment vertical="center"/>
    </xf>
    <xf numFmtId="49" fontId="37" fillId="3" borderId="9" xfId="8" applyNumberFormat="1" applyFont="1" applyFill="1" applyBorder="1" applyAlignment="1">
      <alignment horizontal="right" vertical="center"/>
    </xf>
    <xf numFmtId="49" fontId="37" fillId="3" borderId="10" xfId="8" applyNumberFormat="1" applyFont="1" applyFill="1" applyBorder="1" applyAlignment="1">
      <alignment horizontal="right" vertical="center"/>
    </xf>
    <xf numFmtId="0" fontId="37" fillId="0" borderId="10" xfId="8" applyFont="1" applyBorder="1">
      <alignment vertical="center"/>
    </xf>
    <xf numFmtId="0" fontId="12" fillId="9" borderId="12" xfId="8" applyFont="1" applyFill="1" applyBorder="1">
      <alignment vertical="center"/>
    </xf>
    <xf numFmtId="0" fontId="12" fillId="8" borderId="19" xfId="8" applyFont="1" applyFill="1" applyBorder="1">
      <alignment vertical="center"/>
    </xf>
    <xf numFmtId="0" fontId="12" fillId="8" borderId="92" xfId="8" applyFont="1" applyFill="1" applyBorder="1">
      <alignment vertical="center"/>
    </xf>
    <xf numFmtId="0" fontId="37" fillId="8" borderId="26" xfId="8" applyFont="1" applyFill="1" applyBorder="1">
      <alignment vertical="center"/>
    </xf>
    <xf numFmtId="0" fontId="37" fillId="8" borderId="27" xfId="8" applyFont="1" applyFill="1" applyBorder="1">
      <alignment vertical="center"/>
    </xf>
    <xf numFmtId="0" fontId="23" fillId="0" borderId="23" xfId="8" applyFont="1" applyBorder="1">
      <alignment vertical="center"/>
    </xf>
    <xf numFmtId="0" fontId="12" fillId="0" borderId="45" xfId="8" applyFont="1" applyBorder="1">
      <alignment vertical="center"/>
    </xf>
    <xf numFmtId="0" fontId="12" fillId="0" borderId="46" xfId="8" applyFont="1" applyBorder="1">
      <alignment vertical="center"/>
    </xf>
    <xf numFmtId="0" fontId="12" fillId="0" borderId="30" xfId="8" applyFont="1" applyBorder="1">
      <alignment vertical="center"/>
    </xf>
    <xf numFmtId="0" fontId="36" fillId="0" borderId="0" xfId="8" applyFont="1">
      <alignment vertical="center"/>
    </xf>
    <xf numFmtId="0" fontId="23" fillId="0" borderId="2" xfId="8" applyFont="1" applyBorder="1">
      <alignment vertical="center"/>
    </xf>
    <xf numFmtId="0" fontId="23" fillId="0" borderId="3" xfId="8" applyFont="1" applyBorder="1">
      <alignment vertical="center"/>
    </xf>
    <xf numFmtId="0" fontId="23" fillId="0" borderId="4" xfId="8" applyFont="1" applyBorder="1">
      <alignment vertical="center"/>
    </xf>
    <xf numFmtId="0" fontId="23" fillId="0" borderId="5" xfId="8" applyFont="1" applyBorder="1">
      <alignment vertical="center"/>
    </xf>
    <xf numFmtId="0" fontId="12" fillId="0" borderId="2" xfId="8" applyFont="1" applyBorder="1">
      <alignment vertical="center"/>
    </xf>
    <xf numFmtId="0" fontId="12" fillId="0" borderId="3" xfId="8" applyFont="1" applyBorder="1">
      <alignment vertical="center"/>
    </xf>
    <xf numFmtId="0" fontId="12" fillId="0" borderId="4" xfId="8" applyFont="1" applyBorder="1">
      <alignment vertical="center"/>
    </xf>
    <xf numFmtId="0" fontId="12" fillId="0" borderId="5" xfId="8" applyFont="1" applyBorder="1">
      <alignment vertical="center"/>
    </xf>
    <xf numFmtId="0" fontId="23" fillId="0" borderId="6" xfId="8" applyFont="1" applyBorder="1">
      <alignment vertical="center"/>
    </xf>
    <xf numFmtId="0" fontId="12" fillId="0" borderId="7" xfId="8" applyFont="1" applyBorder="1">
      <alignment vertical="center"/>
    </xf>
    <xf numFmtId="0" fontId="9" fillId="0" borderId="0" xfId="8" applyFont="1">
      <alignment vertical="center"/>
    </xf>
    <xf numFmtId="0" fontId="25" fillId="13" borderId="0" xfId="9" applyFill="1" applyAlignment="1"/>
    <xf numFmtId="0" fontId="25" fillId="13" borderId="53" xfId="9" applyFill="1" applyBorder="1" applyAlignment="1"/>
    <xf numFmtId="0" fontId="25" fillId="0" borderId="0" xfId="9">
      <alignment vertical="center"/>
    </xf>
    <xf numFmtId="0" fontId="26" fillId="13" borderId="0" xfId="9" applyFont="1" applyFill="1" applyAlignment="1"/>
    <xf numFmtId="0" fontId="27" fillId="13" borderId="0" xfId="9" applyFont="1" applyFill="1" applyAlignment="1"/>
    <xf numFmtId="0" fontId="25" fillId="13" borderId="54" xfId="9" applyFill="1" applyBorder="1" applyAlignment="1"/>
    <xf numFmtId="0" fontId="25" fillId="13" borderId="55" xfId="9" applyFill="1" applyBorder="1" applyAlignment="1"/>
    <xf numFmtId="0" fontId="25" fillId="14" borderId="0" xfId="9" applyFill="1" applyAlignment="1"/>
    <xf numFmtId="0" fontId="25" fillId="14" borderId="53" xfId="9" applyFill="1" applyBorder="1" applyAlignment="1"/>
    <xf numFmtId="0" fontId="28" fillId="14" borderId="0" xfId="9" applyFont="1" applyFill="1" applyAlignment="1"/>
    <xf numFmtId="0" fontId="29" fillId="14" borderId="0" xfId="9" applyFont="1" applyFill="1" applyAlignment="1"/>
    <xf numFmtId="0" fontId="28" fillId="15" borderId="56" xfId="9" applyFont="1" applyFill="1" applyBorder="1" applyAlignment="1"/>
    <xf numFmtId="0" fontId="29" fillId="14" borderId="56" xfId="9" applyFont="1" applyFill="1" applyBorder="1" applyAlignment="1">
      <alignment horizontal="left"/>
    </xf>
    <xf numFmtId="0" fontId="29" fillId="14" borderId="56" xfId="9" applyFont="1" applyFill="1" applyBorder="1" applyAlignment="1">
      <alignment horizontal="right"/>
    </xf>
    <xf numFmtId="0" fontId="29" fillId="14" borderId="56" xfId="9" applyFont="1" applyFill="1" applyBorder="1" applyAlignment="1">
      <alignment horizontal="center"/>
    </xf>
    <xf numFmtId="179" fontId="29" fillId="14" borderId="56" xfId="9" applyNumberFormat="1" applyFont="1" applyFill="1" applyBorder="1" applyAlignment="1">
      <alignment horizontal="right"/>
    </xf>
    <xf numFmtId="0" fontId="28" fillId="17" borderId="57" xfId="9" applyFont="1" applyFill="1" applyBorder="1" applyAlignment="1"/>
    <xf numFmtId="0" fontId="27" fillId="17" borderId="58" xfId="9" applyFont="1" applyFill="1" applyBorder="1" applyAlignment="1"/>
    <xf numFmtId="0" fontId="29" fillId="17" borderId="56" xfId="9" applyFont="1" applyFill="1" applyBorder="1" applyAlignment="1">
      <alignment horizontal="right"/>
    </xf>
    <xf numFmtId="179" fontId="29" fillId="17" borderId="56" xfId="9" applyNumberFormat="1" applyFont="1" applyFill="1" applyBorder="1" applyAlignment="1">
      <alignment horizontal="right"/>
    </xf>
    <xf numFmtId="0" fontId="25" fillId="17" borderId="59" xfId="9" applyFill="1" applyBorder="1" applyAlignment="1"/>
    <xf numFmtId="0" fontId="25" fillId="14" borderId="60" xfId="9" applyFill="1" applyBorder="1" applyAlignment="1"/>
    <xf numFmtId="0" fontId="25" fillId="14" borderId="61" xfId="9" applyFill="1" applyBorder="1" applyAlignment="1"/>
    <xf numFmtId="0" fontId="49" fillId="14" borderId="56" xfId="9" applyFont="1" applyFill="1" applyBorder="1" applyAlignment="1">
      <alignment horizontal="left" wrapText="1"/>
    </xf>
    <xf numFmtId="0" fontId="12" fillId="3" borderId="9" xfId="8" applyFont="1" applyFill="1" applyBorder="1">
      <alignment vertical="center"/>
    </xf>
    <xf numFmtId="0" fontId="12" fillId="3" borderId="10" xfId="8" applyFont="1" applyFill="1" applyBorder="1">
      <alignment vertical="center"/>
    </xf>
    <xf numFmtId="0" fontId="12" fillId="3" borderId="24" xfId="8" applyFont="1" applyFill="1" applyBorder="1">
      <alignment vertical="center"/>
    </xf>
    <xf numFmtId="0" fontId="12" fillId="3" borderId="49" xfId="8" applyFont="1" applyFill="1" applyBorder="1">
      <alignment vertical="center"/>
    </xf>
    <xf numFmtId="0" fontId="12" fillId="3" borderId="1" xfId="8" applyFont="1" applyFill="1" applyBorder="1">
      <alignment vertical="center"/>
    </xf>
    <xf numFmtId="0" fontId="12" fillId="3" borderId="29" xfId="8" applyFont="1" applyFill="1" applyBorder="1">
      <alignment vertical="center"/>
    </xf>
    <xf numFmtId="0" fontId="12" fillId="3" borderId="11" xfId="8" applyFont="1" applyFill="1" applyBorder="1">
      <alignment vertical="center"/>
    </xf>
    <xf numFmtId="0" fontId="12" fillId="3" borderId="16" xfId="8" applyFont="1" applyFill="1" applyBorder="1">
      <alignment vertical="center"/>
    </xf>
    <xf numFmtId="0" fontId="12" fillId="3" borderId="13" xfId="8" applyFont="1" applyFill="1" applyBorder="1">
      <alignment vertical="center"/>
    </xf>
    <xf numFmtId="177" fontId="16" fillId="0" borderId="0" xfId="2" applyNumberFormat="1" applyFont="1" applyAlignment="1" applyProtection="1">
      <alignment horizontal="center" vertical="center" wrapText="1"/>
      <protection locked="0"/>
    </xf>
    <xf numFmtId="0" fontId="53" fillId="0" borderId="26" xfId="0" applyFont="1" applyBorder="1"/>
    <xf numFmtId="177" fontId="17" fillId="0" borderId="51" xfId="0" applyNumberFormat="1" applyFont="1" applyBorder="1"/>
    <xf numFmtId="177" fontId="17" fillId="24" borderId="51" xfId="0" applyNumberFormat="1" applyFont="1" applyFill="1" applyBorder="1"/>
    <xf numFmtId="0" fontId="53" fillId="0" borderId="48" xfId="0" applyFont="1" applyBorder="1"/>
    <xf numFmtId="177" fontId="17" fillId="8" borderId="1" xfId="10" applyNumberFormat="1" applyFont="1" applyFill="1" applyBorder="1" applyAlignment="1" applyProtection="1"/>
    <xf numFmtId="177" fontId="17" fillId="8" borderId="51" xfId="0" applyNumberFormat="1" applyFont="1" applyFill="1" applyBorder="1"/>
    <xf numFmtId="177" fontId="17" fillId="0" borderId="52" xfId="0" applyNumberFormat="1" applyFont="1" applyBorder="1"/>
    <xf numFmtId="0" fontId="17" fillId="28" borderId="1" xfId="0" applyFont="1" applyFill="1" applyBorder="1"/>
    <xf numFmtId="0" fontId="17" fillId="0" borderId="1" xfId="0" applyFont="1" applyBorder="1" applyAlignment="1">
      <alignment vertical="top" wrapText="1"/>
    </xf>
    <xf numFmtId="0" fontId="29" fillId="3" borderId="56" xfId="9" applyFont="1" applyFill="1" applyBorder="1" applyAlignment="1">
      <alignment horizontal="right"/>
    </xf>
    <xf numFmtId="0" fontId="32" fillId="3" borderId="56" xfId="9" applyFont="1" applyFill="1" applyBorder="1" applyAlignment="1">
      <alignment horizontal="right"/>
    </xf>
    <xf numFmtId="0" fontId="29" fillId="0" borderId="56" xfId="9" applyFont="1" applyBorder="1" applyAlignment="1">
      <alignment horizontal="right"/>
    </xf>
    <xf numFmtId="0" fontId="25" fillId="29" borderId="0" xfId="9" applyFill="1" applyAlignment="1"/>
    <xf numFmtId="0" fontId="26" fillId="29" borderId="0" xfId="9" applyFont="1" applyFill="1" applyAlignment="1"/>
    <xf numFmtId="0" fontId="27" fillId="29" borderId="0" xfId="9" applyFont="1" applyFill="1" applyAlignment="1"/>
    <xf numFmtId="0" fontId="25" fillId="29" borderId="54" xfId="9" applyFill="1" applyBorder="1" applyAlignment="1"/>
    <xf numFmtId="0" fontId="28" fillId="29" borderId="0" xfId="9" applyFont="1" applyFill="1" applyAlignment="1"/>
    <xf numFmtId="0" fontId="29" fillId="29" borderId="0" xfId="9" applyFont="1" applyFill="1" applyAlignment="1"/>
    <xf numFmtId="0" fontId="28" fillId="29" borderId="56" xfId="9" applyFont="1" applyFill="1" applyBorder="1" applyAlignment="1"/>
    <xf numFmtId="0" fontId="29" fillId="29" borderId="56" xfId="9" applyFont="1" applyFill="1" applyBorder="1" applyAlignment="1">
      <alignment horizontal="left"/>
    </xf>
    <xf numFmtId="0" fontId="25" fillId="29" borderId="60" xfId="9" applyFill="1" applyBorder="1" applyAlignment="1"/>
    <xf numFmtId="0" fontId="25" fillId="29" borderId="0" xfId="9" applyFill="1">
      <alignment vertical="center"/>
    </xf>
    <xf numFmtId="0" fontId="55" fillId="14" borderId="0" xfId="9" applyFont="1" applyFill="1" applyAlignment="1"/>
    <xf numFmtId="0" fontId="54" fillId="14" borderId="0" xfId="9" applyFont="1" applyFill="1" applyAlignment="1"/>
    <xf numFmtId="3" fontId="25" fillId="0" borderId="0" xfId="9" applyNumberFormat="1">
      <alignment vertical="center"/>
    </xf>
    <xf numFmtId="177" fontId="25" fillId="0" borderId="0" xfId="9" applyNumberFormat="1">
      <alignment vertical="center"/>
    </xf>
    <xf numFmtId="3" fontId="36" fillId="0" borderId="0" xfId="8" applyNumberFormat="1" applyFont="1">
      <alignment vertical="center"/>
    </xf>
    <xf numFmtId="3" fontId="23" fillId="0" borderId="2" xfId="8" applyNumberFormat="1" applyFont="1" applyBorder="1">
      <alignment vertical="center"/>
    </xf>
    <xf numFmtId="3" fontId="23" fillId="0" borderId="3" xfId="8" applyNumberFormat="1" applyFont="1" applyBorder="1">
      <alignment vertical="center"/>
    </xf>
    <xf numFmtId="3" fontId="23" fillId="0" borderId="4" xfId="8" applyNumberFormat="1" applyFont="1" applyBorder="1">
      <alignment vertical="center"/>
    </xf>
    <xf numFmtId="3" fontId="23" fillId="0" borderId="5" xfId="8" applyNumberFormat="1" applyFont="1" applyBorder="1">
      <alignment vertical="center"/>
    </xf>
    <xf numFmtId="3" fontId="12" fillId="0" borderId="2" xfId="8" applyNumberFormat="1" applyFont="1" applyBorder="1">
      <alignment vertical="center"/>
    </xf>
    <xf numFmtId="3" fontId="12" fillId="0" borderId="3" xfId="8" applyNumberFormat="1" applyFont="1" applyBorder="1">
      <alignment vertical="center"/>
    </xf>
    <xf numFmtId="3" fontId="12" fillId="0" borderId="4" xfId="8" applyNumberFormat="1" applyFont="1" applyBorder="1">
      <alignment vertical="center"/>
    </xf>
    <xf numFmtId="3" fontId="12" fillId="0" borderId="5" xfId="8" applyNumberFormat="1" applyFont="1" applyBorder="1">
      <alignment vertical="center"/>
    </xf>
    <xf numFmtId="3" fontId="12" fillId="0" borderId="0" xfId="8" applyNumberFormat="1" applyFont="1">
      <alignment vertical="center"/>
    </xf>
    <xf numFmtId="3" fontId="23" fillId="0" borderId="6" xfId="8" applyNumberFormat="1" applyFont="1" applyBorder="1">
      <alignment vertical="center"/>
    </xf>
    <xf numFmtId="3" fontId="12" fillId="0" borderId="0" xfId="8" applyNumberFormat="1" applyFont="1" applyAlignment="1">
      <alignment horizontal="center" vertical="center"/>
    </xf>
    <xf numFmtId="3" fontId="12" fillId="0" borderId="7" xfId="8" applyNumberFormat="1" applyFont="1" applyBorder="1">
      <alignment vertical="center"/>
    </xf>
    <xf numFmtId="3" fontId="2" fillId="0" borderId="0" xfId="8" applyNumberFormat="1">
      <alignment vertical="center"/>
    </xf>
    <xf numFmtId="3" fontId="23" fillId="0" borderId="31" xfId="8" applyNumberFormat="1" applyFont="1" applyBorder="1">
      <alignment vertical="center"/>
    </xf>
    <xf numFmtId="3" fontId="23" fillId="0" borderId="32" xfId="8" applyNumberFormat="1" applyFont="1" applyBorder="1">
      <alignment vertical="center"/>
    </xf>
    <xf numFmtId="3" fontId="23" fillId="0" borderId="33" xfId="8" applyNumberFormat="1" applyFont="1" applyBorder="1">
      <alignment vertical="center"/>
    </xf>
    <xf numFmtId="3" fontId="23" fillId="0" borderId="34" xfId="8" applyNumberFormat="1" applyFont="1" applyBorder="1">
      <alignment vertical="center"/>
    </xf>
    <xf numFmtId="3" fontId="12" fillId="0" borderId="31" xfId="8" applyNumberFormat="1" applyFont="1" applyBorder="1">
      <alignment vertical="center"/>
    </xf>
    <xf numFmtId="3" fontId="12" fillId="0" borderId="32" xfId="8" applyNumberFormat="1" applyFont="1" applyBorder="1">
      <alignment vertical="center"/>
    </xf>
    <xf numFmtId="3" fontId="12" fillId="0" borderId="33" xfId="8" applyNumberFormat="1" applyFont="1" applyBorder="1">
      <alignment vertical="center"/>
    </xf>
    <xf numFmtId="3" fontId="12" fillId="0" borderId="34" xfId="8" applyNumberFormat="1" applyFont="1" applyBorder="1">
      <alignment vertical="center"/>
    </xf>
    <xf numFmtId="3" fontId="23" fillId="0" borderId="35" xfId="8" applyNumberFormat="1" applyFont="1" applyBorder="1">
      <alignment vertical="center"/>
    </xf>
    <xf numFmtId="3" fontId="23" fillId="0" borderId="36" xfId="8" applyNumberFormat="1" applyFont="1" applyBorder="1">
      <alignment vertical="center"/>
    </xf>
    <xf numFmtId="3" fontId="12" fillId="0" borderId="37" xfId="8" applyNumberFormat="1" applyFont="1" applyBorder="1">
      <alignment vertical="center"/>
    </xf>
    <xf numFmtId="3" fontId="23" fillId="0" borderId="43" xfId="8" applyNumberFormat="1" applyFont="1" applyBorder="1">
      <alignment vertical="center"/>
    </xf>
    <xf numFmtId="3" fontId="23" fillId="0" borderId="44" xfId="8" applyNumberFormat="1" applyFont="1" applyBorder="1">
      <alignment vertical="center"/>
    </xf>
    <xf numFmtId="3" fontId="12" fillId="0" borderId="46" xfId="8" applyNumberFormat="1" applyFont="1" applyBorder="1">
      <alignment vertical="center"/>
    </xf>
    <xf numFmtId="0" fontId="56" fillId="6" borderId="9" xfId="8" applyFont="1" applyFill="1" applyBorder="1">
      <alignment vertical="center"/>
    </xf>
    <xf numFmtId="0" fontId="56" fillId="6" borderId="24" xfId="8" applyFont="1" applyFill="1" applyBorder="1">
      <alignment vertical="center"/>
    </xf>
    <xf numFmtId="0" fontId="34" fillId="14" borderId="0" xfId="9" applyFont="1" applyFill="1" applyAlignment="1"/>
    <xf numFmtId="0" fontId="32" fillId="14" borderId="56" xfId="9" applyFont="1" applyFill="1" applyBorder="1" applyAlignment="1">
      <alignment horizontal="left"/>
    </xf>
    <xf numFmtId="0" fontId="32" fillId="14" borderId="56" xfId="9" applyFont="1" applyFill="1" applyBorder="1" applyAlignment="1">
      <alignment horizontal="right"/>
    </xf>
    <xf numFmtId="0" fontId="32" fillId="14" borderId="56" xfId="9" applyFont="1" applyFill="1" applyBorder="1" applyAlignment="1">
      <alignment horizontal="center"/>
    </xf>
    <xf numFmtId="179" fontId="32" fillId="14" borderId="56" xfId="9" applyNumberFormat="1" applyFont="1" applyFill="1" applyBorder="1" applyAlignment="1">
      <alignment horizontal="right"/>
    </xf>
    <xf numFmtId="0" fontId="34" fillId="14" borderId="53" xfId="9" applyFont="1" applyFill="1" applyBorder="1" applyAlignment="1"/>
    <xf numFmtId="0" fontId="34" fillId="0" borderId="0" xfId="9" applyFont="1">
      <alignment vertical="center"/>
    </xf>
    <xf numFmtId="0" fontId="30" fillId="29" borderId="56" xfId="3" applyFont="1" applyFill="1" applyBorder="1" applyAlignment="1">
      <alignment wrapText="1"/>
    </xf>
    <xf numFmtId="0" fontId="28" fillId="29" borderId="56" xfId="3" applyFont="1" applyFill="1" applyBorder="1" applyAlignment="1">
      <alignment wrapText="1"/>
    </xf>
    <xf numFmtId="0" fontId="29" fillId="29" borderId="56" xfId="3" applyFont="1" applyFill="1" applyBorder="1" applyAlignment="1">
      <alignment horizontal="left"/>
    </xf>
    <xf numFmtId="0" fontId="32" fillId="29" borderId="56" xfId="3" applyFont="1" applyFill="1" applyBorder="1" applyAlignment="1">
      <alignment horizontal="left"/>
    </xf>
    <xf numFmtId="0" fontId="25" fillId="20" borderId="0" xfId="9" applyFill="1" applyAlignment="1"/>
    <xf numFmtId="0" fontId="26" fillId="20" borderId="0" xfId="9" applyFont="1" applyFill="1" applyAlignment="1"/>
    <xf numFmtId="0" fontId="27" fillId="20" borderId="0" xfId="9" applyFont="1" applyFill="1" applyAlignment="1"/>
    <xf numFmtId="0" fontId="25" fillId="20" borderId="54" xfId="9" applyFill="1" applyBorder="1" applyAlignment="1"/>
    <xf numFmtId="0" fontId="28" fillId="20" borderId="0" xfId="9" applyFont="1" applyFill="1" applyAlignment="1"/>
    <xf numFmtId="0" fontId="29" fillId="20" borderId="0" xfId="9" applyFont="1" applyFill="1" applyAlignment="1"/>
    <xf numFmtId="0" fontId="28" fillId="20" borderId="56" xfId="9" applyFont="1" applyFill="1" applyBorder="1" applyAlignment="1"/>
    <xf numFmtId="179" fontId="29" fillId="20" borderId="56" xfId="9" applyNumberFormat="1" applyFont="1" applyFill="1" applyBorder="1" applyAlignment="1">
      <alignment horizontal="right"/>
    </xf>
    <xf numFmtId="0" fontId="25" fillId="20" borderId="60" xfId="9" applyFill="1" applyBorder="1" applyAlignment="1"/>
    <xf numFmtId="0" fontId="25" fillId="20" borderId="0" xfId="9" applyFill="1">
      <alignment vertical="center"/>
    </xf>
    <xf numFmtId="0" fontId="13" fillId="29" borderId="0" xfId="0" applyFont="1" applyFill="1"/>
    <xf numFmtId="0" fontId="17" fillId="29" borderId="9" xfId="2" applyFont="1" applyFill="1" applyBorder="1" applyAlignment="1" applyProtection="1">
      <alignment horizontal="center" vertical="center"/>
      <protection locked="0"/>
    </xf>
    <xf numFmtId="0" fontId="16" fillId="29" borderId="48" xfId="2" applyFont="1" applyFill="1" applyBorder="1" applyAlignment="1" applyProtection="1">
      <alignment horizontal="center" vertical="center"/>
      <protection locked="0"/>
    </xf>
    <xf numFmtId="0" fontId="21" fillId="29" borderId="1" xfId="2" applyFont="1" applyFill="1" applyBorder="1" applyAlignment="1" applyProtection="1">
      <alignment horizontal="center" vertical="center"/>
      <protection locked="0"/>
    </xf>
    <xf numFmtId="0" fontId="17" fillId="29" borderId="1" xfId="0" applyFont="1" applyFill="1" applyBorder="1"/>
    <xf numFmtId="0" fontId="17" fillId="29" borderId="49" xfId="0" applyFont="1" applyFill="1" applyBorder="1"/>
    <xf numFmtId="0" fontId="17" fillId="29" borderId="25" xfId="0" applyFont="1" applyFill="1" applyBorder="1"/>
    <xf numFmtId="0" fontId="11" fillId="29" borderId="0" xfId="0" applyFont="1" applyFill="1" applyAlignment="1">
      <alignment horizontal="left" vertical="center" shrinkToFit="1"/>
    </xf>
    <xf numFmtId="49" fontId="0" fillId="29" borderId="0" xfId="0" applyNumberFormat="1" applyFill="1" applyAlignment="1">
      <alignment horizontal="right" vertical="center"/>
    </xf>
    <xf numFmtId="49" fontId="11" fillId="29" borderId="0" xfId="0" applyNumberFormat="1" applyFont="1" applyFill="1" applyAlignment="1">
      <alignment horizontal="right" vertical="center"/>
    </xf>
    <xf numFmtId="0" fontId="11" fillId="29" borderId="0" xfId="0" applyFont="1" applyFill="1" applyAlignment="1">
      <alignment horizontal="right" vertical="center"/>
    </xf>
    <xf numFmtId="0" fontId="59" fillId="0" borderId="0" xfId="0" applyFont="1"/>
    <xf numFmtId="49" fontId="60" fillId="0" borderId="0" xfId="0" applyNumberFormat="1" applyFont="1" applyAlignment="1">
      <alignment vertical="center"/>
    </xf>
    <xf numFmtId="0" fontId="60" fillId="0" borderId="0" xfId="0" applyFont="1"/>
    <xf numFmtId="0" fontId="60" fillId="0" borderId="0" xfId="0" applyFont="1" applyAlignment="1">
      <alignment horizontal="left"/>
    </xf>
    <xf numFmtId="0" fontId="60" fillId="29" borderId="0" xfId="0" applyFont="1" applyFill="1"/>
    <xf numFmtId="0" fontId="60" fillId="0" borderId="0" xfId="0" applyFont="1" applyAlignment="1">
      <alignment wrapText="1"/>
    </xf>
    <xf numFmtId="176" fontId="59" fillId="0" borderId="0" xfId="0" applyNumberFormat="1" applyFont="1"/>
    <xf numFmtId="178" fontId="61" fillId="0" borderId="0" xfId="0" applyNumberFormat="1" applyFont="1"/>
    <xf numFmtId="177" fontId="59" fillId="0" borderId="0" xfId="0" applyNumberFormat="1" applyFont="1"/>
    <xf numFmtId="178" fontId="60" fillId="0" borderId="0" xfId="0" applyNumberFormat="1" applyFont="1" applyAlignment="1">
      <alignment vertical="center"/>
    </xf>
    <xf numFmtId="0" fontId="64" fillId="0" borderId="0" xfId="0" applyFont="1" applyAlignment="1">
      <alignment horizontal="center" vertical="center"/>
    </xf>
    <xf numFmtId="0" fontId="62" fillId="0" borderId="1" xfId="2" applyFont="1" applyBorder="1" applyAlignment="1" applyProtection="1">
      <alignment horizontal="center" vertical="center"/>
      <protection locked="0"/>
    </xf>
    <xf numFmtId="0" fontId="62" fillId="0" borderId="1" xfId="2" applyFont="1" applyBorder="1" applyAlignment="1" applyProtection="1">
      <alignment horizontal="center" vertical="center" wrapText="1"/>
      <protection locked="0"/>
    </xf>
    <xf numFmtId="176" fontId="62" fillId="0" borderId="1" xfId="2" applyNumberFormat="1" applyFont="1" applyBorder="1" applyAlignment="1" applyProtection="1">
      <alignment horizontal="center" vertical="center" wrapText="1"/>
      <protection locked="0"/>
    </xf>
    <xf numFmtId="177" fontId="62" fillId="0" borderId="1" xfId="2" applyNumberFormat="1" applyFont="1" applyBorder="1" applyAlignment="1" applyProtection="1">
      <alignment horizontal="center" vertical="center" wrapText="1"/>
      <protection locked="0"/>
    </xf>
    <xf numFmtId="178" fontId="62" fillId="0" borderId="1" xfId="2" applyNumberFormat="1" applyFont="1" applyBorder="1" applyAlignment="1" applyProtection="1">
      <alignment horizontal="center" vertical="center" wrapText="1"/>
      <protection locked="0"/>
    </xf>
    <xf numFmtId="0" fontId="65" fillId="0" borderId="1" xfId="2" applyFont="1" applyBorder="1" applyAlignment="1" applyProtection="1">
      <alignment horizontal="center" vertical="center" wrapText="1"/>
      <protection locked="0"/>
    </xf>
    <xf numFmtId="0" fontId="61" fillId="0" borderId="0" xfId="0" applyFont="1"/>
    <xf numFmtId="0" fontId="63" fillId="0" borderId="1" xfId="0" applyFont="1" applyBorder="1"/>
    <xf numFmtId="0" fontId="63" fillId="29" borderId="1" xfId="0" applyFont="1" applyFill="1" applyBorder="1"/>
    <xf numFmtId="0" fontId="63" fillId="0" borderId="1" xfId="0" applyFont="1" applyBorder="1" applyAlignment="1">
      <alignment wrapText="1"/>
    </xf>
    <xf numFmtId="176" fontId="63" fillId="0" borderId="1" xfId="0" applyNumberFormat="1" applyFont="1" applyBorder="1"/>
    <xf numFmtId="177" fontId="63" fillId="0" borderId="1" xfId="0" applyNumberFormat="1" applyFont="1" applyBorder="1"/>
    <xf numFmtId="178" fontId="63" fillId="0" borderId="1" xfId="0" applyNumberFormat="1" applyFont="1" applyBorder="1"/>
    <xf numFmtId="178" fontId="63" fillId="0" borderId="1" xfId="0" applyNumberFormat="1" applyFont="1" applyBorder="1" applyAlignment="1">
      <alignment vertical="center"/>
    </xf>
    <xf numFmtId="0" fontId="63" fillId="0" borderId="48" xfId="0" applyFont="1" applyBorder="1"/>
    <xf numFmtId="0" fontId="63" fillId="0" borderId="10" xfId="0" applyFont="1" applyBorder="1"/>
    <xf numFmtId="0" fontId="63" fillId="0" borderId="49" xfId="0" applyFont="1" applyBorder="1"/>
    <xf numFmtId="0" fontId="63" fillId="0" borderId="49" xfId="0" applyFont="1" applyBorder="1" applyAlignment="1">
      <alignment wrapText="1"/>
    </xf>
    <xf numFmtId="0" fontId="63" fillId="0" borderId="24" xfId="0" applyFont="1" applyBorder="1"/>
    <xf numFmtId="177" fontId="63" fillId="0" borderId="51" xfId="0" applyNumberFormat="1" applyFont="1" applyBorder="1"/>
    <xf numFmtId="178" fontId="63" fillId="0" borderId="51" xfId="0" applyNumberFormat="1" applyFont="1" applyBorder="1" applyAlignment="1">
      <alignment vertical="center"/>
    </xf>
    <xf numFmtId="0" fontId="63" fillId="0" borderId="9" xfId="0" applyFont="1" applyBorder="1"/>
    <xf numFmtId="0" fontId="63" fillId="24" borderId="13" xfId="0" applyFont="1" applyFill="1" applyBorder="1"/>
    <xf numFmtId="0" fontId="63" fillId="24" borderId="25" xfId="0" applyFont="1" applyFill="1" applyBorder="1"/>
    <xf numFmtId="0" fontId="63" fillId="24" borderId="25" xfId="0" applyFont="1" applyFill="1" applyBorder="1" applyAlignment="1">
      <alignment wrapText="1"/>
    </xf>
    <xf numFmtId="0" fontId="63" fillId="24" borderId="16" xfId="0" applyFont="1" applyFill="1" applyBorder="1"/>
    <xf numFmtId="0" fontId="63" fillId="24" borderId="1" xfId="0" applyFont="1" applyFill="1" applyBorder="1"/>
    <xf numFmtId="0" fontId="63" fillId="24" borderId="51" xfId="0" applyFont="1" applyFill="1" applyBorder="1"/>
    <xf numFmtId="176" fontId="63" fillId="24" borderId="1" xfId="0" applyNumberFormat="1" applyFont="1" applyFill="1" applyBorder="1"/>
    <xf numFmtId="177" fontId="63" fillId="24" borderId="1" xfId="0" applyNumberFormat="1" applyFont="1" applyFill="1" applyBorder="1"/>
    <xf numFmtId="177" fontId="63" fillId="24" borderId="51" xfId="0" applyNumberFormat="1" applyFont="1" applyFill="1" applyBorder="1"/>
    <xf numFmtId="178" fontId="63" fillId="24" borderId="51" xfId="0" applyNumberFormat="1" applyFont="1" applyFill="1" applyBorder="1" applyAlignment="1">
      <alignment vertical="center"/>
    </xf>
    <xf numFmtId="0" fontId="60" fillId="0" borderId="1" xfId="0" applyFont="1" applyBorder="1"/>
    <xf numFmtId="177" fontId="63" fillId="0" borderId="9" xfId="0" applyNumberFormat="1" applyFont="1" applyBorder="1"/>
    <xf numFmtId="178" fontId="63" fillId="0" borderId="9" xfId="0" applyNumberFormat="1" applyFont="1" applyBorder="1"/>
    <xf numFmtId="0" fontId="63" fillId="0" borderId="51" xfId="0" applyFont="1" applyBorder="1"/>
    <xf numFmtId="176" fontId="63" fillId="0" borderId="9" xfId="0" applyNumberFormat="1" applyFont="1" applyBorder="1"/>
    <xf numFmtId="0" fontId="66" fillId="0" borderId="48" xfId="0" applyFont="1" applyBorder="1"/>
    <xf numFmtId="178" fontId="63" fillId="0" borderId="9" xfId="0" applyNumberFormat="1" applyFont="1" applyBorder="1" applyAlignment="1">
      <alignment vertical="center"/>
    </xf>
    <xf numFmtId="0" fontId="63" fillId="0" borderId="51" xfId="0" applyFont="1" applyBorder="1" applyAlignment="1">
      <alignment vertical="center"/>
    </xf>
    <xf numFmtId="0" fontId="63" fillId="24" borderId="51" xfId="0" applyFont="1" applyFill="1" applyBorder="1" applyAlignment="1">
      <alignment vertical="center"/>
    </xf>
    <xf numFmtId="0" fontId="63" fillId="0" borderId="26" xfId="0" applyFont="1" applyBorder="1"/>
    <xf numFmtId="177" fontId="63" fillId="24" borderId="1" xfId="0" applyNumberFormat="1" applyFont="1" applyFill="1" applyBorder="1" applyAlignment="1">
      <alignment horizontal="right"/>
    </xf>
    <xf numFmtId="0" fontId="63" fillId="8" borderId="26" xfId="0" applyFont="1" applyFill="1" applyBorder="1"/>
    <xf numFmtId="0" fontId="63" fillId="8" borderId="1" xfId="0" applyFont="1" applyFill="1" applyBorder="1"/>
    <xf numFmtId="0" fontId="63" fillId="8" borderId="1" xfId="0" applyFont="1" applyFill="1" applyBorder="1" applyAlignment="1">
      <alignment wrapText="1"/>
    </xf>
    <xf numFmtId="176" fontId="63" fillId="8" borderId="1" xfId="0" applyNumberFormat="1" applyFont="1" applyFill="1" applyBorder="1"/>
    <xf numFmtId="177" fontId="63" fillId="8" borderId="1" xfId="0" applyNumberFormat="1" applyFont="1" applyFill="1" applyBorder="1"/>
    <xf numFmtId="178" fontId="63" fillId="8" borderId="1" xfId="0" applyNumberFormat="1" applyFont="1" applyFill="1" applyBorder="1"/>
    <xf numFmtId="177" fontId="63" fillId="8" borderId="1" xfId="10" applyNumberFormat="1" applyFont="1" applyFill="1" applyBorder="1" applyAlignment="1" applyProtection="1"/>
    <xf numFmtId="178" fontId="63" fillId="8" borderId="1" xfId="0" applyNumberFormat="1" applyFont="1" applyFill="1" applyBorder="1" applyAlignment="1">
      <alignment vertical="center"/>
    </xf>
    <xf numFmtId="0" fontId="63" fillId="8" borderId="48" xfId="0" applyFont="1" applyFill="1" applyBorder="1"/>
    <xf numFmtId="0" fontId="63" fillId="8" borderId="13" xfId="0" applyFont="1" applyFill="1" applyBorder="1"/>
    <xf numFmtId="0" fontId="63" fillId="8" borderId="16" xfId="0" applyFont="1" applyFill="1" applyBorder="1"/>
    <xf numFmtId="0" fontId="63" fillId="8" borderId="51" xfId="0" applyFont="1" applyFill="1" applyBorder="1"/>
    <xf numFmtId="177" fontId="63" fillId="8" borderId="51" xfId="0" applyNumberFormat="1" applyFont="1" applyFill="1" applyBorder="1"/>
    <xf numFmtId="0" fontId="63" fillId="8" borderId="9" xfId="0" applyFont="1" applyFill="1" applyBorder="1"/>
    <xf numFmtId="0" fontId="63" fillId="8" borderId="10" xfId="0" applyFont="1" applyFill="1" applyBorder="1"/>
    <xf numFmtId="0" fontId="63" fillId="8" borderId="49" xfId="0" applyFont="1" applyFill="1" applyBorder="1"/>
    <xf numFmtId="0" fontId="63" fillId="8" borderId="49" xfId="0" applyFont="1" applyFill="1" applyBorder="1" applyAlignment="1">
      <alignment wrapText="1"/>
    </xf>
    <xf numFmtId="0" fontId="63" fillId="8" borderId="24" xfId="0" applyFont="1" applyFill="1" applyBorder="1"/>
    <xf numFmtId="176" fontId="63" fillId="8" borderId="9" xfId="0" applyNumberFormat="1" applyFont="1" applyFill="1" applyBorder="1"/>
    <xf numFmtId="177" fontId="63" fillId="8" borderId="9" xfId="0" applyNumberFormat="1" applyFont="1" applyFill="1" applyBorder="1"/>
    <xf numFmtId="178" fontId="63" fillId="8" borderId="9" xfId="0" applyNumberFormat="1" applyFont="1" applyFill="1" applyBorder="1"/>
    <xf numFmtId="0" fontId="63" fillId="8" borderId="51" xfId="0" applyFont="1" applyFill="1" applyBorder="1" applyAlignment="1">
      <alignment vertical="center"/>
    </xf>
    <xf numFmtId="178" fontId="63" fillId="0" borderId="0" xfId="0" applyNumberFormat="1" applyFont="1"/>
    <xf numFmtId="0" fontId="63" fillId="0" borderId="1" xfId="0" applyFont="1" applyBorder="1" applyAlignment="1">
      <alignment horizontal="left"/>
    </xf>
    <xf numFmtId="177" fontId="63" fillId="0" borderId="52" xfId="0" applyNumberFormat="1" applyFont="1" applyBorder="1"/>
    <xf numFmtId="178" fontId="63" fillId="0" borderId="52" xfId="0" applyNumberFormat="1" applyFont="1" applyBorder="1" applyAlignment="1">
      <alignment vertical="center"/>
    </xf>
    <xf numFmtId="0" fontId="63" fillId="28" borderId="1" xfId="0" applyFont="1" applyFill="1" applyBorder="1"/>
    <xf numFmtId="178" fontId="63" fillId="0" borderId="1" xfId="0" applyNumberFormat="1" applyFont="1" applyBorder="1" applyAlignment="1">
      <alignment horizontal="right"/>
    </xf>
    <xf numFmtId="0" fontId="63" fillId="0" borderId="1" xfId="0" applyFont="1" applyBorder="1" applyAlignment="1">
      <alignment vertical="top" wrapText="1"/>
    </xf>
    <xf numFmtId="0" fontId="63" fillId="0" borderId="13" xfId="0" applyFont="1" applyBorder="1"/>
    <xf numFmtId="0" fontId="63" fillId="0" borderId="25" xfId="0" applyFont="1" applyBorder="1"/>
    <xf numFmtId="0" fontId="63" fillId="0" borderId="25" xfId="0" applyFont="1" applyBorder="1" applyAlignment="1">
      <alignment wrapText="1"/>
    </xf>
    <xf numFmtId="0" fontId="63" fillId="0" borderId="16" xfId="0" applyFont="1" applyBorder="1"/>
    <xf numFmtId="0" fontId="63" fillId="0" borderId="16" xfId="0" applyFont="1" applyBorder="1" applyAlignment="1">
      <alignment wrapText="1"/>
    </xf>
    <xf numFmtId="0" fontId="63" fillId="29" borderId="25" xfId="0" applyFont="1" applyFill="1" applyBorder="1"/>
    <xf numFmtId="0" fontId="63" fillId="29" borderId="49" xfId="0" applyFont="1" applyFill="1" applyBorder="1"/>
    <xf numFmtId="176" fontId="60" fillId="0" borderId="0" xfId="0" applyNumberFormat="1" applyFont="1"/>
    <xf numFmtId="177" fontId="60" fillId="0" borderId="0" xfId="0" applyNumberFormat="1" applyFont="1"/>
    <xf numFmtId="0" fontId="61" fillId="8" borderId="0" xfId="0" applyFont="1" applyFill="1"/>
    <xf numFmtId="0" fontId="59" fillId="8" borderId="0" xfId="0" applyFont="1" applyFill="1"/>
    <xf numFmtId="0" fontId="63" fillId="8" borderId="25" xfId="0" applyFont="1" applyFill="1" applyBorder="1"/>
    <xf numFmtId="0" fontId="63" fillId="8" borderId="25" xfId="0" applyFont="1" applyFill="1" applyBorder="1" applyAlignment="1">
      <alignment wrapText="1"/>
    </xf>
    <xf numFmtId="177" fontId="63" fillId="8" borderId="1" xfId="0" applyNumberFormat="1" applyFont="1" applyFill="1" applyBorder="1" applyAlignment="1">
      <alignment horizontal="right"/>
    </xf>
    <xf numFmtId="49" fontId="59" fillId="0" borderId="0" xfId="0" applyNumberFormat="1" applyFont="1" applyAlignment="1">
      <alignment vertical="center"/>
    </xf>
    <xf numFmtId="0" fontId="59" fillId="0" borderId="0" xfId="0" applyFont="1" applyAlignment="1">
      <alignment horizontal="left" vertical="center" shrinkToFit="1"/>
    </xf>
    <xf numFmtId="0" fontId="59" fillId="29" borderId="0" xfId="0" applyFont="1" applyFill="1" applyAlignment="1">
      <alignment horizontal="left" vertical="center" shrinkToFit="1"/>
    </xf>
    <xf numFmtId="0" fontId="59" fillId="0" borderId="0" xfId="0" applyFont="1" applyAlignment="1">
      <alignment vertical="center"/>
    </xf>
    <xf numFmtId="49" fontId="59" fillId="29" borderId="0" xfId="0" applyNumberFormat="1" applyFont="1" applyFill="1" applyAlignment="1">
      <alignment horizontal="right" vertical="center"/>
    </xf>
    <xf numFmtId="49" fontId="59" fillId="0" borderId="49" xfId="0" applyNumberFormat="1" applyFont="1" applyBorder="1" applyAlignment="1">
      <alignment horizontal="center" vertical="center"/>
    </xf>
    <xf numFmtId="49" fontId="59" fillId="0" borderId="0" xfId="0" applyNumberFormat="1" applyFont="1" applyAlignment="1">
      <alignment horizontal="center" vertical="center"/>
    </xf>
    <xf numFmtId="0" fontId="59" fillId="0" borderId="0" xfId="0" applyFont="1" applyAlignment="1">
      <alignment horizontal="right" vertical="center"/>
    </xf>
    <xf numFmtId="0" fontId="59" fillId="29" borderId="0" xfId="0" applyFont="1" applyFill="1" applyAlignment="1">
      <alignment horizontal="right" vertical="center"/>
    </xf>
    <xf numFmtId="0" fontId="62" fillId="0" borderId="1" xfId="2" applyFont="1" applyBorder="1" applyAlignment="1" applyProtection="1">
      <alignment vertical="center"/>
      <protection locked="0"/>
    </xf>
    <xf numFmtId="0" fontId="62" fillId="0" borderId="1" xfId="2" applyFont="1" applyBorder="1" applyAlignment="1" applyProtection="1">
      <alignment vertical="center" wrapText="1"/>
      <protection locked="0"/>
    </xf>
    <xf numFmtId="0" fontId="61" fillId="0" borderId="1" xfId="0" applyFont="1" applyBorder="1"/>
    <xf numFmtId="0" fontId="65" fillId="0" borderId="0" xfId="2" applyFont="1" applyBorder="1" applyAlignment="1" applyProtection="1">
      <alignment horizontal="center" vertical="center" wrapText="1"/>
      <protection locked="0"/>
    </xf>
    <xf numFmtId="0" fontId="62" fillId="0" borderId="0" xfId="2" applyFont="1" applyBorder="1" applyAlignment="1" applyProtection="1">
      <alignment vertical="center"/>
      <protection locked="0"/>
    </xf>
    <xf numFmtId="0" fontId="61" fillId="0" borderId="9" xfId="0" applyFont="1" applyBorder="1"/>
    <xf numFmtId="0" fontId="62" fillId="0" borderId="0" xfId="2" applyFont="1" applyBorder="1" applyAlignment="1" applyProtection="1">
      <alignment horizontal="center" vertical="center" wrapText="1"/>
      <protection locked="0"/>
    </xf>
    <xf numFmtId="0" fontId="63" fillId="0" borderId="0" xfId="0" applyFont="1" applyBorder="1"/>
    <xf numFmtId="0" fontId="62" fillId="0" borderId="48" xfId="2" applyFont="1" applyBorder="1" applyAlignment="1" applyProtection="1">
      <alignment vertical="center"/>
      <protection locked="0"/>
    </xf>
    <xf numFmtId="0" fontId="63" fillId="0" borderId="48" xfId="2" applyFont="1" applyBorder="1" applyAlignment="1" applyProtection="1">
      <alignment horizontal="center" vertical="center" wrapText="1"/>
      <protection locked="0"/>
    </xf>
    <xf numFmtId="0" fontId="63" fillId="0" borderId="1" xfId="2" applyFont="1" applyBorder="1" applyAlignment="1" applyProtection="1">
      <alignment horizontal="center" vertical="center" wrapText="1"/>
      <protection locked="0"/>
    </xf>
    <xf numFmtId="0" fontId="63" fillId="0" borderId="1" xfId="2" applyFont="1" applyBorder="1" applyAlignment="1" applyProtection="1">
      <alignment horizontal="center" vertical="center"/>
      <protection locked="0"/>
    </xf>
    <xf numFmtId="0" fontId="62" fillId="29" borderId="1" xfId="2" applyFont="1" applyFill="1" applyBorder="1" applyAlignment="1" applyProtection="1">
      <alignment horizontal="center" vertical="center"/>
      <protection locked="0"/>
    </xf>
    <xf numFmtId="0" fontId="63" fillId="29" borderId="9" xfId="0" applyFont="1" applyFill="1" applyBorder="1"/>
    <xf numFmtId="0" fontId="63" fillId="29" borderId="1" xfId="2" applyFont="1" applyFill="1" applyBorder="1" applyAlignment="1" applyProtection="1">
      <alignment horizontal="center" vertical="center"/>
      <protection locked="0"/>
    </xf>
    <xf numFmtId="0" fontId="63" fillId="0" borderId="0" xfId="0" applyFont="1" applyBorder="1" applyAlignment="1">
      <alignment wrapText="1"/>
    </xf>
    <xf numFmtId="0" fontId="63" fillId="0" borderId="9" xfId="0" applyFont="1" applyBorder="1" applyAlignment="1">
      <alignment wrapText="1"/>
    </xf>
    <xf numFmtId="0" fontId="62" fillId="0" borderId="1" xfId="2" quotePrefix="1" applyFont="1" applyBorder="1" applyAlignment="1" applyProtection="1">
      <alignment horizontal="center" vertical="center" wrapText="1"/>
      <protection locked="0"/>
    </xf>
    <xf numFmtId="0" fontId="63" fillId="0" borderId="1" xfId="2" quotePrefix="1" applyFont="1" applyBorder="1" applyAlignment="1" applyProtection="1">
      <alignment horizontal="center" vertical="center" wrapText="1"/>
      <protection locked="0"/>
    </xf>
    <xf numFmtId="0" fontId="63" fillId="0" borderId="47" xfId="0" applyFont="1" applyBorder="1"/>
    <xf numFmtId="176" fontId="63" fillId="0" borderId="0" xfId="0" applyNumberFormat="1" applyFont="1" applyBorder="1"/>
    <xf numFmtId="177" fontId="63" fillId="0" borderId="0" xfId="0" applyNumberFormat="1" applyFont="1" applyBorder="1"/>
    <xf numFmtId="178" fontId="63" fillId="0" borderId="51" xfId="0" applyNumberFormat="1" applyFont="1" applyBorder="1"/>
    <xf numFmtId="178" fontId="63" fillId="0" borderId="0" xfId="0" applyNumberFormat="1" applyFont="1" applyBorder="1"/>
    <xf numFmtId="0" fontId="60" fillId="0" borderId="9" xfId="0" applyFont="1" applyBorder="1"/>
    <xf numFmtId="0" fontId="60" fillId="0" borderId="51" xfId="0" applyFont="1" applyBorder="1"/>
    <xf numFmtId="178" fontId="63" fillId="0" borderId="0" xfId="0" applyNumberFormat="1" applyFont="1" applyBorder="1" applyAlignment="1">
      <alignment vertical="center"/>
    </xf>
    <xf numFmtId="178" fontId="63" fillId="0" borderId="49" xfId="0" applyNumberFormat="1" applyFont="1" applyBorder="1" applyAlignment="1">
      <alignment vertical="center"/>
    </xf>
    <xf numFmtId="178" fontId="63" fillId="0" borderId="1" xfId="2" applyNumberFormat="1" applyFont="1" applyBorder="1" applyAlignment="1" applyProtection="1">
      <alignment horizontal="center" vertical="center" wrapText="1"/>
      <protection locked="0"/>
    </xf>
    <xf numFmtId="0" fontId="62" fillId="0" borderId="0" xfId="2" applyFont="1" applyBorder="1" applyAlignment="1" applyProtection="1">
      <alignment vertical="center" wrapText="1"/>
      <protection locked="0"/>
    </xf>
    <xf numFmtId="0" fontId="61" fillId="0" borderId="50" xfId="0" applyFont="1" applyBorder="1"/>
    <xf numFmtId="0" fontId="61" fillId="0" borderId="0" xfId="0" applyFont="1" applyBorder="1"/>
    <xf numFmtId="0" fontId="62" fillId="0" borderId="1" xfId="0" applyFont="1" applyBorder="1"/>
    <xf numFmtId="0" fontId="62" fillId="0" borderId="26" xfId="2" applyFont="1" applyBorder="1" applyAlignment="1" applyProtection="1">
      <alignment horizontal="center" vertical="center" wrapText="1"/>
      <protection locked="0"/>
    </xf>
    <xf numFmtId="0" fontId="66" fillId="0" borderId="1" xfId="0" applyFont="1" applyBorder="1"/>
    <xf numFmtId="0" fontId="12" fillId="0" borderId="0" xfId="8" applyFont="1" applyFill="1" applyBorder="1">
      <alignment vertical="center"/>
    </xf>
    <xf numFmtId="3" fontId="12" fillId="0" borderId="0" xfId="8" applyNumberFormat="1" applyFont="1" applyFill="1" applyBorder="1">
      <alignment vertical="center"/>
    </xf>
    <xf numFmtId="3" fontId="2" fillId="0" borderId="0" xfId="8" applyNumberFormat="1" applyFill="1" applyBorder="1">
      <alignment vertical="center"/>
    </xf>
    <xf numFmtId="0" fontId="2" fillId="0" borderId="0" xfId="8" applyFill="1" applyBorder="1">
      <alignment vertical="center"/>
    </xf>
    <xf numFmtId="0" fontId="12" fillId="0" borderId="8" xfId="8" applyFont="1" applyFill="1" applyBorder="1">
      <alignment vertical="center"/>
    </xf>
    <xf numFmtId="0" fontId="12" fillId="0" borderId="9" xfId="8" applyFont="1" applyFill="1" applyBorder="1">
      <alignment vertical="center"/>
    </xf>
    <xf numFmtId="0" fontId="12" fillId="0" borderId="11" xfId="8" applyFont="1" applyFill="1" applyBorder="1">
      <alignment vertical="center"/>
    </xf>
    <xf numFmtId="0" fontId="12" fillId="0" borderId="17" xfId="8" applyFont="1" applyFill="1" applyBorder="1">
      <alignment vertical="center"/>
    </xf>
    <xf numFmtId="0" fontId="12" fillId="0" borderId="49" xfId="8" applyFont="1" applyFill="1" applyBorder="1">
      <alignment vertical="center"/>
    </xf>
    <xf numFmtId="0" fontId="12" fillId="0" borderId="15" xfId="8" applyFont="1" applyFill="1" applyBorder="1">
      <alignment vertical="center"/>
    </xf>
    <xf numFmtId="0" fontId="12" fillId="0" borderId="24" xfId="8" applyFont="1" applyFill="1" applyBorder="1">
      <alignment vertical="center"/>
    </xf>
    <xf numFmtId="0" fontId="12" fillId="0" borderId="12" xfId="8" applyFont="1" applyFill="1" applyBorder="1">
      <alignment vertical="center"/>
    </xf>
    <xf numFmtId="0" fontId="12" fillId="0" borderId="1" xfId="8" applyFont="1" applyFill="1" applyBorder="1">
      <alignment vertical="center"/>
    </xf>
    <xf numFmtId="0" fontId="12" fillId="0" borderId="30" xfId="8" applyFont="1" applyFill="1" applyBorder="1">
      <alignment vertical="center"/>
    </xf>
    <xf numFmtId="3" fontId="23" fillId="0" borderId="35" xfId="8" applyNumberFormat="1" applyFont="1" applyFill="1" applyBorder="1">
      <alignment vertical="center"/>
    </xf>
    <xf numFmtId="3" fontId="23" fillId="0" borderId="32" xfId="8" applyNumberFormat="1" applyFont="1" applyFill="1" applyBorder="1">
      <alignment vertical="center"/>
    </xf>
    <xf numFmtId="3" fontId="23" fillId="0" borderId="33" xfId="8" applyNumberFormat="1" applyFont="1" applyFill="1" applyBorder="1">
      <alignment vertical="center"/>
    </xf>
    <xf numFmtId="0" fontId="12" fillId="0" borderId="21" xfId="8" applyFont="1" applyFill="1" applyBorder="1">
      <alignment vertical="center"/>
    </xf>
    <xf numFmtId="3" fontId="23" fillId="0" borderId="31" xfId="8" applyNumberFormat="1" applyFont="1" applyFill="1" applyBorder="1">
      <alignment vertical="center"/>
    </xf>
    <xf numFmtId="0" fontId="23" fillId="0" borderId="31" xfId="8" applyFont="1" applyFill="1" applyBorder="1">
      <alignment vertical="center"/>
    </xf>
    <xf numFmtId="0" fontId="23" fillId="0" borderId="32" xfId="8" applyFont="1" applyFill="1" applyBorder="1">
      <alignment vertical="center"/>
    </xf>
    <xf numFmtId="0" fontId="23" fillId="0" borderId="33" xfId="8" applyFont="1" applyFill="1" applyBorder="1">
      <alignment vertical="center"/>
    </xf>
    <xf numFmtId="3" fontId="23" fillId="0" borderId="34" xfId="8" applyNumberFormat="1" applyFont="1" applyFill="1" applyBorder="1">
      <alignment vertical="center"/>
    </xf>
    <xf numFmtId="0" fontId="23" fillId="0" borderId="34" xfId="8" applyFont="1" applyFill="1" applyBorder="1">
      <alignment vertical="center"/>
    </xf>
    <xf numFmtId="0" fontId="12" fillId="0" borderId="40" xfId="8" applyFont="1" applyFill="1" applyBorder="1">
      <alignment vertical="center"/>
    </xf>
    <xf numFmtId="0" fontId="12" fillId="0" borderId="26" xfId="8" applyFont="1" applyFill="1" applyBorder="1">
      <alignment vertical="center"/>
    </xf>
    <xf numFmtId="0" fontId="12" fillId="0" borderId="48" xfId="8" applyFont="1" applyFill="1" applyBorder="1">
      <alignment vertical="center"/>
    </xf>
    <xf numFmtId="0" fontId="12" fillId="0" borderId="81" xfId="8" applyFont="1" applyFill="1" applyBorder="1">
      <alignment vertical="center"/>
    </xf>
    <xf numFmtId="3" fontId="12" fillId="0" borderId="31" xfId="8" applyNumberFormat="1" applyFont="1" applyFill="1" applyBorder="1">
      <alignment vertical="center"/>
    </xf>
    <xf numFmtId="3" fontId="12" fillId="0" borderId="32" xfId="8" applyNumberFormat="1" applyFont="1" applyFill="1" applyBorder="1">
      <alignment vertical="center"/>
    </xf>
    <xf numFmtId="3" fontId="12" fillId="0" borderId="34" xfId="8" applyNumberFormat="1" applyFont="1" applyFill="1" applyBorder="1">
      <alignment vertical="center"/>
    </xf>
    <xf numFmtId="0" fontId="12" fillId="0" borderId="41" xfId="8" applyFont="1" applyFill="1" applyBorder="1">
      <alignment vertical="center"/>
    </xf>
    <xf numFmtId="0" fontId="37" fillId="0" borderId="26" xfId="8" applyFont="1" applyBorder="1">
      <alignment vertical="center"/>
    </xf>
    <xf numFmtId="0" fontId="12" fillId="0" borderId="31" xfId="8" applyFont="1" applyFill="1" applyBorder="1">
      <alignment vertical="center"/>
    </xf>
    <xf numFmtId="0" fontId="12" fillId="0" borderId="32" xfId="8" applyFont="1" applyFill="1" applyBorder="1">
      <alignment vertical="center"/>
    </xf>
    <xf numFmtId="0" fontId="12" fillId="0" borderId="34" xfId="8" applyFont="1" applyFill="1" applyBorder="1">
      <alignment vertical="center"/>
    </xf>
    <xf numFmtId="0" fontId="12" fillId="30" borderId="2" xfId="8" applyFont="1" applyFill="1" applyBorder="1" applyAlignment="1">
      <alignment horizontal="center" vertical="center" wrapText="1"/>
    </xf>
    <xf numFmtId="0" fontId="12" fillId="30" borderId="3" xfId="8" applyFont="1" applyFill="1" applyBorder="1" applyAlignment="1">
      <alignment horizontal="center" vertical="center" wrapText="1"/>
    </xf>
    <xf numFmtId="0" fontId="12" fillId="30" borderId="5" xfId="8" applyFont="1" applyFill="1" applyBorder="1" applyAlignment="1">
      <alignment horizontal="center" vertical="center" wrapText="1"/>
    </xf>
    <xf numFmtId="0" fontId="12" fillId="0" borderId="0" xfId="8" applyFont="1" applyFill="1" applyBorder="1" applyAlignment="1">
      <alignment horizontal="center" vertical="center" wrapText="1"/>
    </xf>
    <xf numFmtId="0" fontId="36" fillId="0" borderId="10" xfId="8" applyFont="1" applyBorder="1" applyAlignment="1">
      <alignment vertical="center" shrinkToFit="1"/>
    </xf>
    <xf numFmtId="0" fontId="36" fillId="0" borderId="13" xfId="8" applyFont="1" applyBorder="1" applyAlignment="1">
      <alignment vertical="center" shrinkToFit="1"/>
    </xf>
    <xf numFmtId="0" fontId="37" fillId="0" borderId="13" xfId="8" applyFont="1" applyBorder="1" applyAlignment="1">
      <alignment vertical="center" shrinkToFit="1"/>
    </xf>
    <xf numFmtId="0" fontId="36" fillId="0" borderId="27" xfId="8" applyFont="1" applyBorder="1" applyAlignment="1">
      <alignment vertical="center" shrinkToFit="1"/>
    </xf>
    <xf numFmtId="0" fontId="37" fillId="0" borderId="27" xfId="8" applyFont="1" applyBorder="1" applyAlignment="1">
      <alignment vertical="center" shrinkToFit="1"/>
    </xf>
    <xf numFmtId="0" fontId="37" fillId="0" borderId="10" xfId="8" applyFont="1" applyBorder="1" applyAlignment="1">
      <alignment vertical="center" shrinkToFit="1"/>
    </xf>
    <xf numFmtId="3" fontId="36" fillId="0" borderId="32" xfId="8" applyNumberFormat="1" applyFont="1" applyBorder="1" applyAlignment="1">
      <alignment horizontal="centerContinuous" vertical="center"/>
    </xf>
    <xf numFmtId="3" fontId="36" fillId="0" borderId="34" xfId="8" applyNumberFormat="1" applyFont="1" applyBorder="1" applyAlignment="1">
      <alignment horizontal="centerContinuous" vertical="center" shrinkToFit="1"/>
    </xf>
    <xf numFmtId="3" fontId="36" fillId="0" borderId="31" xfId="8" applyNumberFormat="1" applyFont="1" applyBorder="1" applyAlignment="1">
      <alignment horizontal="centerContinuous" vertical="center"/>
    </xf>
    <xf numFmtId="3" fontId="36" fillId="0" borderId="33" xfId="8" applyNumberFormat="1" applyFont="1" applyBorder="1" applyAlignment="1">
      <alignment horizontal="centerContinuous" vertical="center" shrinkToFit="1"/>
    </xf>
    <xf numFmtId="0" fontId="36" fillId="0" borderId="31" xfId="8" applyFont="1" applyBorder="1" applyAlignment="1">
      <alignment horizontal="centerContinuous" vertical="center"/>
    </xf>
    <xf numFmtId="0" fontId="36" fillId="0" borderId="32" xfId="8" applyFont="1" applyBorder="1" applyAlignment="1">
      <alignment horizontal="centerContinuous" vertical="center"/>
    </xf>
    <xf numFmtId="0" fontId="36" fillId="0" borderId="33" xfId="8" applyFont="1" applyBorder="1" applyAlignment="1">
      <alignment horizontal="centerContinuous" vertical="center"/>
    </xf>
    <xf numFmtId="3" fontId="36" fillId="0" borderId="2" xfId="8" applyNumberFormat="1" applyFont="1" applyBorder="1" applyAlignment="1">
      <alignment horizontal="centerContinuous" vertical="center"/>
    </xf>
    <xf numFmtId="3" fontId="36" fillId="0" borderId="4" xfId="8" applyNumberFormat="1" applyFont="1" applyBorder="1" applyAlignment="1">
      <alignment horizontal="centerContinuous" vertical="center"/>
    </xf>
    <xf numFmtId="3" fontId="36" fillId="0" borderId="2" xfId="8" applyNumberFormat="1" applyFont="1" applyBorder="1" applyAlignment="1">
      <alignment horizontal="center" vertical="center"/>
    </xf>
    <xf numFmtId="3" fontId="36" fillId="0" borderId="3" xfId="8" applyNumberFormat="1" applyFont="1" applyBorder="1" applyAlignment="1">
      <alignment horizontal="center" vertical="center"/>
    </xf>
    <xf numFmtId="3" fontId="36" fillId="0" borderId="4" xfId="8" applyNumberFormat="1" applyFont="1" applyBorder="1" applyAlignment="1">
      <alignment horizontal="center" vertical="center"/>
    </xf>
    <xf numFmtId="3" fontId="36" fillId="0" borderId="5" xfId="8" applyNumberFormat="1" applyFont="1" applyBorder="1" applyAlignment="1">
      <alignment horizontal="center" vertical="center"/>
    </xf>
    <xf numFmtId="3" fontId="36" fillId="0" borderId="31" xfId="8" applyNumberFormat="1" applyFont="1" applyBorder="1" applyAlignment="1">
      <alignment horizontal="center" vertical="center"/>
    </xf>
    <xf numFmtId="3" fontId="36" fillId="0" borderId="32" xfId="8" applyNumberFormat="1" applyFont="1" applyBorder="1" applyAlignment="1">
      <alignment horizontal="center" vertical="center"/>
    </xf>
    <xf numFmtId="3" fontId="36" fillId="0" borderId="33" xfId="8" applyNumberFormat="1" applyFont="1" applyBorder="1" applyAlignment="1">
      <alignment horizontal="center" vertical="center"/>
    </xf>
    <xf numFmtId="0" fontId="36" fillId="0" borderId="31" xfId="8" applyFont="1" applyBorder="1" applyAlignment="1">
      <alignment horizontal="center" vertical="center"/>
    </xf>
    <xf numFmtId="0" fontId="36" fillId="0" borderId="32" xfId="8" applyFont="1" applyBorder="1" applyAlignment="1">
      <alignment horizontal="center" vertical="center"/>
    </xf>
    <xf numFmtId="0" fontId="36" fillId="0" borderId="33" xfId="8" applyFont="1" applyBorder="1" applyAlignment="1">
      <alignment horizontal="center" vertical="center"/>
    </xf>
    <xf numFmtId="49" fontId="11" fillId="0" borderId="0" xfId="0" applyNumberFormat="1" applyFont="1" applyAlignment="1">
      <alignment horizontal="right" vertical="center"/>
    </xf>
    <xf numFmtId="0" fontId="15" fillId="0" borderId="1" xfId="2" applyFont="1" applyBorder="1" applyAlignment="1" applyProtection="1">
      <alignment horizontal="center" vertical="center"/>
      <protection locked="0"/>
    </xf>
    <xf numFmtId="0" fontId="16" fillId="0" borderId="1" xfId="2" applyFont="1" applyBorder="1" applyAlignment="1" applyProtection="1">
      <alignment horizontal="center" vertical="center" wrapText="1"/>
      <protection locked="0"/>
    </xf>
    <xf numFmtId="0" fontId="11" fillId="0" borderId="0" xfId="0" applyFont="1" applyAlignment="1">
      <alignment horizontal="left" vertical="center" wrapText="1" shrinkToFit="1"/>
    </xf>
    <xf numFmtId="0" fontId="11" fillId="0" borderId="0" xfId="0" applyFont="1" applyAlignment="1">
      <alignment horizontal="left" vertical="center" shrinkToFit="1"/>
    </xf>
    <xf numFmtId="49" fontId="0" fillId="0" borderId="0" xfId="0" applyNumberFormat="1" applyAlignment="1">
      <alignment horizontal="right" vertical="center"/>
    </xf>
    <xf numFmtId="49" fontId="59" fillId="0" borderId="0" xfId="0" applyNumberFormat="1" applyFont="1" applyAlignment="1">
      <alignment horizontal="right" vertical="center"/>
    </xf>
    <xf numFmtId="0" fontId="59" fillId="0" borderId="0" xfId="0" applyFont="1" applyAlignment="1">
      <alignment horizontal="left" vertical="center" wrapText="1" shrinkToFit="1"/>
    </xf>
    <xf numFmtId="0" fontId="59" fillId="0" borderId="0" xfId="0" applyFont="1" applyAlignment="1">
      <alignment horizontal="left" vertical="center" shrinkToFit="1"/>
    </xf>
    <xf numFmtId="0" fontId="29" fillId="14" borderId="56" xfId="9" applyFont="1" applyFill="1" applyBorder="1" applyAlignment="1">
      <alignment horizontal="left"/>
    </xf>
    <xf numFmtId="0" fontId="28" fillId="15" borderId="56" xfId="9" applyFont="1" applyFill="1" applyBorder="1" applyAlignment="1"/>
    <xf numFmtId="0" fontId="32" fillId="14" borderId="56" xfId="9" applyFont="1" applyFill="1" applyBorder="1" applyAlignment="1">
      <alignment horizontal="left"/>
    </xf>
    <xf numFmtId="0" fontId="36" fillId="0" borderId="2" xfId="8" applyFont="1" applyBorder="1" applyAlignment="1">
      <alignment horizontal="center" vertical="center"/>
    </xf>
    <xf numFmtId="0" fontId="36" fillId="0" borderId="3" xfId="8" applyFont="1" applyBorder="1" applyAlignment="1">
      <alignment horizontal="center" vertical="center"/>
    </xf>
    <xf numFmtId="0" fontId="36" fillId="0" borderId="4" xfId="8" applyFont="1" applyBorder="1" applyAlignment="1">
      <alignment horizontal="center" vertical="center"/>
    </xf>
    <xf numFmtId="0" fontId="36" fillId="0" borderId="5" xfId="8" applyFont="1" applyBorder="1" applyAlignment="1">
      <alignment horizontal="center" vertical="center"/>
    </xf>
    <xf numFmtId="0" fontId="36" fillId="0" borderId="2" xfId="1" applyFont="1" applyBorder="1" applyAlignment="1">
      <alignment horizontal="center" vertical="center"/>
    </xf>
    <xf numFmtId="0" fontId="36" fillId="0" borderId="3" xfId="1" applyFont="1" applyBorder="1" applyAlignment="1">
      <alignment horizontal="center" vertical="center"/>
    </xf>
    <xf numFmtId="0" fontId="36" fillId="0" borderId="4" xfId="1" applyFont="1" applyBorder="1" applyAlignment="1">
      <alignment horizontal="center" vertical="center"/>
    </xf>
    <xf numFmtId="0" fontId="36" fillId="0" borderId="5" xfId="1" applyFont="1" applyBorder="1" applyAlignment="1">
      <alignment horizontal="center" vertical="center"/>
    </xf>
    <xf numFmtId="0" fontId="36" fillId="0" borderId="31" xfId="1" applyFont="1" applyBorder="1" applyAlignment="1">
      <alignment horizontal="center" vertical="center"/>
    </xf>
    <xf numFmtId="0" fontId="36" fillId="0" borderId="32" xfId="1" applyFont="1" applyBorder="1" applyAlignment="1">
      <alignment horizontal="center" vertical="center"/>
    </xf>
    <xf numFmtId="0" fontId="36" fillId="0" borderId="33" xfId="1" applyFont="1" applyBorder="1" applyAlignment="1">
      <alignment horizontal="center" vertical="center"/>
    </xf>
    <xf numFmtId="0" fontId="15" fillId="3" borderId="26" xfId="2" applyFont="1" applyFill="1" applyBorder="1" applyAlignment="1" applyProtection="1">
      <alignment horizontal="center" vertical="center" wrapText="1"/>
      <protection locked="0"/>
    </xf>
    <xf numFmtId="0" fontId="15" fillId="3" borderId="48" xfId="2" applyFont="1" applyFill="1" applyBorder="1" applyAlignment="1" applyProtection="1">
      <alignment horizontal="center" vertical="center" wrapText="1"/>
      <protection locked="0"/>
    </xf>
    <xf numFmtId="0" fontId="15" fillId="3" borderId="9" xfId="2" applyFont="1" applyFill="1" applyBorder="1" applyAlignment="1" applyProtection="1">
      <alignment horizontal="center" vertical="center" wrapText="1"/>
      <protection locked="0"/>
    </xf>
    <xf numFmtId="0" fontId="15" fillId="11" borderId="26" xfId="2" applyFont="1" applyFill="1" applyBorder="1" applyAlignment="1" applyProtection="1">
      <alignment horizontal="center" vertical="center" wrapText="1"/>
      <protection locked="0"/>
    </xf>
    <xf numFmtId="0" fontId="15" fillId="11" borderId="48" xfId="2" applyFont="1" applyFill="1" applyBorder="1" applyAlignment="1" applyProtection="1">
      <alignment horizontal="center" vertical="center" wrapText="1"/>
      <protection locked="0"/>
    </xf>
    <xf numFmtId="0" fontId="44" fillId="0" borderId="0" xfId="5" applyFont="1" applyAlignment="1">
      <alignment horizontal="center" vertical="center"/>
    </xf>
    <xf numFmtId="0" fontId="42" fillId="0" borderId="65" xfId="5" applyFont="1" applyBorder="1" applyAlignment="1">
      <alignment horizontal="center" vertical="center"/>
    </xf>
    <xf numFmtId="0" fontId="42" fillId="0" borderId="66" xfId="5" applyFont="1" applyBorder="1" applyAlignment="1">
      <alignment horizontal="center" vertical="center"/>
    </xf>
    <xf numFmtId="0" fontId="42" fillId="0" borderId="70" xfId="5" applyFont="1" applyBorder="1" applyAlignment="1">
      <alignment horizontal="center" vertical="center"/>
    </xf>
    <xf numFmtId="0" fontId="42" fillId="0" borderId="49" xfId="5" applyFont="1" applyBorder="1" applyAlignment="1">
      <alignment horizontal="center" vertical="center"/>
    </xf>
    <xf numFmtId="0" fontId="42" fillId="0" borderId="85" xfId="5" applyFont="1" applyBorder="1" applyAlignment="1">
      <alignment horizontal="center" vertical="center"/>
    </xf>
    <xf numFmtId="0" fontId="42" fillId="0" borderId="67" xfId="5" applyFont="1" applyBorder="1" applyAlignment="1">
      <alignment horizontal="center" vertical="center"/>
    </xf>
    <xf numFmtId="0" fontId="42" fillId="0" borderId="68" xfId="5" applyFont="1" applyBorder="1" applyAlignment="1">
      <alignment horizontal="center" vertical="center"/>
    </xf>
    <xf numFmtId="0" fontId="42" fillId="0" borderId="22" xfId="5" applyFont="1" applyBorder="1" applyAlignment="1">
      <alignment horizontal="center" vertical="center" wrapText="1"/>
    </xf>
    <xf numFmtId="0" fontId="42" fillId="0" borderId="1" xfId="5" applyFont="1" applyBorder="1" applyAlignment="1">
      <alignment horizontal="center" vertical="center"/>
    </xf>
    <xf numFmtId="0" fontId="42" fillId="0" borderId="21" xfId="5" applyFont="1" applyBorder="1" applyAlignment="1">
      <alignment horizontal="center" vertical="center"/>
    </xf>
    <xf numFmtId="0" fontId="42" fillId="0" borderId="84" xfId="5" applyFont="1" applyBorder="1" applyAlignment="1">
      <alignment horizontal="center" vertical="center"/>
    </xf>
    <xf numFmtId="0" fontId="28" fillId="15" borderId="63" xfId="3" applyFont="1" applyFill="1" applyBorder="1" applyAlignment="1">
      <alignment vertical="top" wrapText="1"/>
    </xf>
    <xf numFmtId="0" fontId="28" fillId="15" borderId="58" xfId="3" applyFont="1" applyFill="1" applyBorder="1" applyAlignment="1">
      <alignment vertical="top" wrapText="1"/>
    </xf>
    <xf numFmtId="0" fontId="29" fillId="14" borderId="63" xfId="3" applyFont="1" applyFill="1" applyBorder="1" applyAlignment="1">
      <alignment horizontal="left"/>
    </xf>
    <xf numFmtId="0" fontId="29" fillId="14" borderId="58" xfId="3" applyFont="1" applyFill="1" applyBorder="1" applyAlignment="1">
      <alignment horizontal="left"/>
    </xf>
    <xf numFmtId="0" fontId="29" fillId="14" borderId="56" xfId="3" applyFont="1" applyFill="1" applyBorder="1" applyAlignment="1">
      <alignment horizontal="left"/>
    </xf>
    <xf numFmtId="0" fontId="28" fillId="15" borderId="56" xfId="3" applyFont="1" applyFill="1" applyBorder="1" applyAlignment="1"/>
    <xf numFmtId="0" fontId="36" fillId="0" borderId="2" xfId="7" applyFont="1" applyBorder="1" applyAlignment="1">
      <alignment horizontal="center" vertical="center"/>
    </xf>
    <xf numFmtId="0" fontId="36" fillId="0" borderId="3" xfId="7" applyFont="1" applyBorder="1" applyAlignment="1">
      <alignment horizontal="center" vertical="center"/>
    </xf>
    <xf numFmtId="0" fontId="36" fillId="0" borderId="4" xfId="7" applyFont="1" applyBorder="1" applyAlignment="1">
      <alignment horizontal="center" vertical="center"/>
    </xf>
    <xf numFmtId="0" fontId="36" fillId="0" borderId="5" xfId="7" applyFont="1" applyBorder="1" applyAlignment="1">
      <alignment horizontal="center" vertical="center"/>
    </xf>
    <xf numFmtId="0" fontId="36" fillId="0" borderId="31" xfId="7" applyFont="1" applyBorder="1" applyAlignment="1">
      <alignment horizontal="center" vertical="center"/>
    </xf>
    <xf numFmtId="0" fontId="36" fillId="0" borderId="32" xfId="7" applyFont="1" applyBorder="1" applyAlignment="1">
      <alignment horizontal="center" vertical="center"/>
    </xf>
    <xf numFmtId="0" fontId="36" fillId="0" borderId="33" xfId="7" applyFont="1" applyBorder="1" applyAlignment="1">
      <alignment horizontal="center" vertical="center"/>
    </xf>
    <xf numFmtId="0" fontId="19" fillId="20" borderId="1" xfId="2" applyFont="1" applyFill="1" applyBorder="1" applyAlignment="1" applyProtection="1">
      <alignment horizontal="center" vertical="center" wrapText="1"/>
      <protection locked="0"/>
    </xf>
    <xf numFmtId="0" fontId="19" fillId="11" borderId="1" xfId="4" applyFont="1" applyFill="1" applyBorder="1" applyAlignment="1" applyProtection="1">
      <alignment horizontal="center" vertical="center" wrapText="1"/>
      <protection locked="0"/>
    </xf>
    <xf numFmtId="0" fontId="19" fillId="16" borderId="27" xfId="4" applyFont="1" applyFill="1" applyBorder="1" applyAlignment="1" applyProtection="1">
      <alignment horizontal="left" vertical="center" wrapText="1"/>
      <protection locked="0"/>
    </xf>
    <xf numFmtId="0" fontId="19" fillId="16" borderId="10" xfId="4" applyFont="1" applyFill="1" applyBorder="1" applyAlignment="1" applyProtection="1">
      <alignment horizontal="left" vertical="center" wrapText="1"/>
      <protection locked="0"/>
    </xf>
    <xf numFmtId="0" fontId="19" fillId="12" borderId="13" xfId="4" applyFont="1" applyFill="1" applyBorder="1" applyAlignment="1" applyProtection="1">
      <alignment horizontal="left" vertical="center" wrapText="1"/>
      <protection locked="0"/>
    </xf>
    <xf numFmtId="0" fontId="19" fillId="12" borderId="25" xfId="4" applyFont="1" applyFill="1" applyBorder="1" applyAlignment="1" applyProtection="1">
      <alignment horizontal="left" vertical="center" wrapText="1"/>
      <protection locked="0"/>
    </xf>
    <xf numFmtId="0" fontId="19" fillId="19" borderId="13" xfId="2" applyFont="1" applyFill="1" applyBorder="1" applyAlignment="1" applyProtection="1">
      <alignment horizontal="center" vertical="center" wrapText="1"/>
      <protection locked="0"/>
    </xf>
    <xf numFmtId="0" fontId="19" fillId="20" borderId="26" xfId="2" applyFont="1" applyFill="1" applyBorder="1" applyAlignment="1" applyProtection="1">
      <alignment horizontal="center" vertical="center" wrapText="1"/>
      <protection locked="0"/>
    </xf>
    <xf numFmtId="0" fontId="19" fillId="20" borderId="48" xfId="2" applyFont="1" applyFill="1" applyBorder="1" applyAlignment="1" applyProtection="1">
      <alignment horizontal="center" vertical="center" wrapText="1"/>
      <protection locked="0"/>
    </xf>
    <xf numFmtId="0" fontId="19" fillId="20" borderId="9" xfId="2" applyFont="1" applyFill="1" applyBorder="1" applyAlignment="1" applyProtection="1">
      <alignment horizontal="center" vertical="center" wrapText="1"/>
      <protection locked="0"/>
    </xf>
    <xf numFmtId="0" fontId="19" fillId="21" borderId="1" xfId="0" applyFont="1" applyFill="1" applyBorder="1" applyAlignment="1">
      <alignment horizontal="center" vertical="center" wrapText="1"/>
    </xf>
  </cellXfs>
  <cellStyles count="12">
    <cellStyle name="パーセント" xfId="10" builtinId="5"/>
    <cellStyle name="桁区切り 2" xfId="6" xr:uid="{00000000-0005-0000-0000-000000000000}"/>
    <cellStyle name="標準" xfId="0" builtinId="0"/>
    <cellStyle name="標準 2" xfId="1" xr:uid="{00000000-0005-0000-0000-000002000000}"/>
    <cellStyle name="標準 2 2" xfId="7" xr:uid="{00000000-0005-0000-0000-000003000000}"/>
    <cellStyle name="標準 2 2 2" xfId="4" xr:uid="{00000000-0005-0000-0000-000004000000}"/>
    <cellStyle name="標準 2 3" xfId="8" xr:uid="{333A4028-3EE0-4B5F-B30E-7AE5820907F8}"/>
    <cellStyle name="標準 2 3 2" xfId="9" xr:uid="{478E993F-8AF6-4233-844F-D1241974C3A7}"/>
    <cellStyle name="標準 3" xfId="3" xr:uid="{00000000-0005-0000-0000-000005000000}"/>
    <cellStyle name="標準 3 2" xfId="2" xr:uid="{00000000-0005-0000-0000-000006000000}"/>
    <cellStyle name="標準 4" xfId="5" xr:uid="{00000000-0005-0000-0000-000007000000}"/>
    <cellStyle name="標準 5" xfId="11" xr:uid="{0387D7F7-F076-4A01-9BA5-3C4736DDDFF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EBF7"/>
      <color rgb="FFF4B084"/>
      <color rgb="FFFFFFCC"/>
      <color rgb="FFF4B183"/>
      <color rgb="FFFFD966"/>
      <color rgb="FF8FAADC"/>
      <color rgb="FFA9D18E"/>
      <color rgb="FFD5D3D1"/>
      <color rgb="FFB4C6E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6016917353688E-2"/>
          <c:y val="7.0060915339502816E-2"/>
          <c:w val="0.90991870986416801"/>
          <c:h val="0.86822069123239554"/>
        </c:manualLayout>
      </c:layout>
      <c:barChart>
        <c:barDir val="col"/>
        <c:grouping val="stacked"/>
        <c:varyColors val="0"/>
        <c:ser>
          <c:idx val="0"/>
          <c:order val="0"/>
          <c:spPr>
            <a:solidFill>
              <a:schemeClr val="accent2">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[2]グラフ県全域!$E$5:$E$17</c:f>
              <c:numCache>
                <c:formatCode>General</c:formatCode>
                <c:ptCount val="13"/>
                <c:pt idx="0">
                  <c:v>5167</c:v>
                </c:pt>
                <c:pt idx="1">
                  <c:v>4838</c:v>
                </c:pt>
                <c:pt idx="2">
                  <c:v>4756</c:v>
                </c:pt>
                <c:pt idx="3">
                  <c:v>4736</c:v>
                </c:pt>
                <c:pt idx="4">
                  <c:v>4702</c:v>
                </c:pt>
                <c:pt idx="5">
                  <c:v>4472</c:v>
                </c:pt>
                <c:pt idx="6">
                  <c:v>3811</c:v>
                </c:pt>
                <c:pt idx="7">
                  <c:v>3710</c:v>
                </c:pt>
                <c:pt idx="8">
                  <c:v>3632</c:v>
                </c:pt>
                <c:pt idx="11">
                  <c:v>3436</c:v>
                </c:pt>
                <c:pt idx="12">
                  <c:v>3050</c:v>
                </c:pt>
              </c:numCache>
            </c:numRef>
          </c:val>
          <c:extLst>
            <c:ext xmlns:c15="http://schemas.microsoft.com/office/drawing/2012/chart" uri="{02D57815-91ED-43cb-92C2-25804820EDAC}">
              <c15:filteredSeriesTitle>
                <c15:tx>
                  <c:strRef>
                    <c:extLst>
                      <c:ext uri="{02D57815-91ED-43cb-92C2-25804820EDAC}">
                        <c15:formulaRef>
                          <c15:sqref>[2]グラフ県全域!$E$4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0849-43A0-9A72-5FBEEDA5C599}"/>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[2]グラフ県全域!$D$5:$D$17</c:f>
              <c:numCache>
                <c:formatCode>General</c:formatCode>
                <c:ptCount val="13"/>
                <c:pt idx="0">
                  <c:v>1022</c:v>
                </c:pt>
                <c:pt idx="1">
                  <c:v>1360</c:v>
                </c:pt>
                <c:pt idx="2">
                  <c:v>1426</c:v>
                </c:pt>
                <c:pt idx="3">
                  <c:v>1684</c:v>
                </c:pt>
                <c:pt idx="4">
                  <c:v>1836</c:v>
                </c:pt>
                <c:pt idx="5">
                  <c:v>2015</c:v>
                </c:pt>
                <c:pt idx="6">
                  <c:v>2137</c:v>
                </c:pt>
                <c:pt idx="7">
                  <c:v>2171</c:v>
                </c:pt>
                <c:pt idx="8">
                  <c:v>2279</c:v>
                </c:pt>
                <c:pt idx="11">
                  <c:v>2374</c:v>
                </c:pt>
                <c:pt idx="12">
                  <c:v>3695</c:v>
                </c:pt>
              </c:numCache>
            </c:numRef>
          </c:val>
          <c:extLst>
            <c:ext xmlns:c15="http://schemas.microsoft.com/office/drawing/2012/chart" uri="{02D57815-91ED-43cb-92C2-25804820EDAC}">
              <c15:filteredSeriesTitle>
                <c15:tx>
                  <c:strRef>
                    <c:extLst>
                      <c:ext uri="{02D57815-91ED-43cb-92C2-25804820EDAC}">
                        <c15:formulaRef>
                          <c15:sqref>[2]グラフ県全域!$D$4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0849-43A0-9A72-5FBEEDA5C599}"/>
            </c:ext>
          </c:extLst>
        </c:ser>
        <c:ser>
          <c:idx val="2"/>
          <c:order val="2"/>
          <c:spPr>
            <a:solidFill>
              <a:schemeClr val="accent1">
                <a:lumMod val="60000"/>
                <a:lumOff val="4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[2]グラフ県全域!$C$5:$C$17</c:f>
              <c:numCache>
                <c:formatCode>General</c:formatCode>
                <c:ptCount val="13"/>
                <c:pt idx="0">
                  <c:v>6878</c:v>
                </c:pt>
                <c:pt idx="1">
                  <c:v>6171</c:v>
                </c:pt>
                <c:pt idx="2">
                  <c:v>6030</c:v>
                </c:pt>
                <c:pt idx="3">
                  <c:v>5735</c:v>
                </c:pt>
                <c:pt idx="4">
                  <c:v>5504</c:v>
                </c:pt>
                <c:pt idx="5">
                  <c:v>5274</c:v>
                </c:pt>
                <c:pt idx="6">
                  <c:v>5070</c:v>
                </c:pt>
                <c:pt idx="7">
                  <c:v>4959</c:v>
                </c:pt>
                <c:pt idx="8">
                  <c:v>5119</c:v>
                </c:pt>
                <c:pt idx="11">
                  <c:v>5200</c:v>
                </c:pt>
                <c:pt idx="12">
                  <c:v>3929</c:v>
                </c:pt>
              </c:numCache>
            </c:numRef>
          </c:val>
          <c:extLst>
            <c:ext xmlns:c15="http://schemas.microsoft.com/office/drawing/2012/chart" uri="{02D57815-91ED-43cb-92C2-25804820EDAC}">
              <c15:filteredSeriesTitle>
                <c15:tx>
                  <c:strRef>
                    <c:extLst>
                      <c:ext uri="{02D57815-91ED-43cb-92C2-25804820EDAC}">
                        <c15:formulaRef>
                          <c15:sqref>[2]グラフ県全域!$C$4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0849-43A0-9A72-5FBEEDA5C599}"/>
            </c:ext>
          </c:extLst>
        </c:ser>
        <c:ser>
          <c:idx val="3"/>
          <c:order val="3"/>
          <c:spPr>
            <a:solidFill>
              <a:srgbClr val="FF7C80"/>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[2]グラフ県全域!$B$5:$B$17</c:f>
              <c:numCache>
                <c:formatCode>General</c:formatCode>
                <c:ptCount val="13"/>
                <c:pt idx="0">
                  <c:v>2218</c:v>
                </c:pt>
                <c:pt idx="1">
                  <c:v>2441</c:v>
                </c:pt>
                <c:pt idx="2">
                  <c:v>2463</c:v>
                </c:pt>
                <c:pt idx="3">
                  <c:v>2492</c:v>
                </c:pt>
                <c:pt idx="4">
                  <c:v>2493</c:v>
                </c:pt>
                <c:pt idx="5">
                  <c:v>2468</c:v>
                </c:pt>
                <c:pt idx="6">
                  <c:v>2501</c:v>
                </c:pt>
                <c:pt idx="7">
                  <c:v>2515</c:v>
                </c:pt>
                <c:pt idx="8">
                  <c:v>2256</c:v>
                </c:pt>
                <c:pt idx="11">
                  <c:v>2160</c:v>
                </c:pt>
                <c:pt idx="12">
                  <c:v>1226</c:v>
                </c:pt>
              </c:numCache>
            </c:numRef>
          </c:val>
          <c:extLst>
            <c:ext xmlns:c15="http://schemas.microsoft.com/office/drawing/2012/chart" uri="{02D57815-91ED-43cb-92C2-25804820EDAC}">
              <c15:filteredSeriesTitle>
                <c15:tx>
                  <c:strRef>
                    <c:extLst>
                      <c:ext uri="{02D57815-91ED-43cb-92C2-25804820EDAC}">
                        <c15:formulaRef>
                          <c15:sqref>[2]グラフ県全域!$B$4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0849-43A0-9A72-5FBEEDA5C599}"/>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[2]グラフ県全域!$F$5:$F$17</c:f>
              <c:numCache>
                <c:formatCode>General</c:formatCode>
                <c:ptCount val="13"/>
                <c:pt idx="0">
                  <c:v>15285</c:v>
                </c:pt>
                <c:pt idx="1">
                  <c:v>14810</c:v>
                </c:pt>
                <c:pt idx="2">
                  <c:v>14675</c:v>
                </c:pt>
                <c:pt idx="3">
                  <c:v>14647</c:v>
                </c:pt>
                <c:pt idx="4">
                  <c:v>14535</c:v>
                </c:pt>
                <c:pt idx="5">
                  <c:v>14229</c:v>
                </c:pt>
                <c:pt idx="6">
                  <c:v>13519</c:v>
                </c:pt>
                <c:pt idx="7">
                  <c:v>13355</c:v>
                </c:pt>
                <c:pt idx="8">
                  <c:v>13286</c:v>
                </c:pt>
                <c:pt idx="11">
                  <c:v>13170</c:v>
                </c:pt>
                <c:pt idx="12">
                  <c:v>11900</c:v>
                </c:pt>
              </c:numCache>
            </c:numRef>
          </c:val>
          <c:extLst>
            <c:ext xmlns:c15="http://schemas.microsoft.com/office/drawing/2012/chart" uri="{02D57815-91ED-43cb-92C2-25804820EDAC}">
              <c15:filteredSeriesTitle>
                <c15:tx>
                  <c:strRef>
                    <c:extLst>
                      <c:ext uri="{02D57815-91ED-43cb-92C2-25804820EDAC}">
                        <c15:formulaRef>
                          <c15:sqref>[2]グラフ県全域!$F$4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0849-43A0-9A72-5FBEEDA5C599}"/>
            </c:ext>
          </c:extLst>
        </c:ser>
        <c:dLbls>
          <c:showLegendKey val="0"/>
          <c:showVal val="0"/>
          <c:showCatName val="0"/>
          <c:showSerName val="0"/>
          <c:showPercent val="0"/>
          <c:showBubbleSize val="0"/>
        </c:dLbls>
        <c:gapWidth val="30"/>
        <c:overlap val="100"/>
        <c:axId val="247180872"/>
        <c:axId val="247181264"/>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[2]グラフ県全域!$G$5:$G$17</c15:sqref>
                        </c15:formulaRef>
                      </c:ext>
                    </c:extLst>
                    <c:numCache>
                      <c:formatCode>General</c:formatCode>
                      <c:ptCount val="13"/>
                      <c:pt idx="0">
                        <c:v>166</c:v>
                      </c:pt>
                      <c:pt idx="1">
                        <c:v>394</c:v>
                      </c:pt>
                      <c:pt idx="2">
                        <c:v>311</c:v>
                      </c:pt>
                      <c:pt idx="3">
                        <c:v>238</c:v>
                      </c:pt>
                      <c:pt idx="4">
                        <c:v>272</c:v>
                      </c:pt>
                      <c:pt idx="5">
                        <c:v>298</c:v>
                      </c:pt>
                      <c:pt idx="6">
                        <c:v>286</c:v>
                      </c:pt>
                      <c:pt idx="7">
                        <c:v>225</c:v>
                      </c:pt>
                      <c:pt idx="8">
                        <c:v>228</c:v>
                      </c:pt>
                      <c:pt idx="11">
                        <c:v>109</c:v>
                      </c:pt>
                      <c:pt idx="12">
                        <c:v>0</c:v>
                      </c:pt>
                    </c:numCache>
                  </c:numRef>
                </c:val>
                <c:extLst>
                  <c:ext uri="{02D57815-91ED-43cb-92C2-25804820EDAC}">
                    <c15:filteredSeriesTitle>
                      <c15:tx>
                        <c:strRef>
                          <c:extLst>
                            <c:ext uri="{02D57815-91ED-43cb-92C2-25804820EDAC}">
                              <c15:formulaRef>
                                <c15:sqref>[2]グラフ県全域!$G$4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0849-43A0-9A72-5FBEEDA5C599}"/>
                  </c:ext>
                </c:extLst>
              </c15:ser>
            </c15:filteredBarSeries>
          </c:ext>
        </c:extLst>
      </c:barChart>
      <c:catAx>
        <c:axId val="24718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1264"/>
        <c:crosses val="autoZero"/>
        <c:auto val="1"/>
        <c:lblAlgn val="ctr"/>
        <c:lblOffset val="100"/>
        <c:noMultiLvlLbl val="0"/>
      </c:catAx>
      <c:valAx>
        <c:axId val="247181264"/>
        <c:scaling>
          <c:orientation val="minMax"/>
          <c:max val="16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0872"/>
        <c:crosses val="autoZero"/>
        <c:crossBetween val="between"/>
      </c:valAx>
      <c:spPr>
        <a:noFill/>
        <a:ln>
          <a:noFill/>
        </a:ln>
        <a:effectLst/>
      </c:spPr>
    </c:plotArea>
    <c:legend>
      <c:legendPos val="r"/>
      <c:legendEntry>
        <c:idx val="0"/>
        <c:delete val="1"/>
      </c:legendEntry>
      <c:layout>
        <c:manualLayout>
          <c:xMode val="edge"/>
          <c:yMode val="edge"/>
          <c:x val="0.25843012052444181"/>
          <c:y val="1.5755318823943366E-2"/>
          <c:w val="0.54034420314155784"/>
          <c:h val="4.5598969940078227E-2"/>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99321243755046E-2"/>
          <c:y val="8.3807198518789816E-2"/>
          <c:w val="0.90948634200369882"/>
          <c:h val="0.85047519831130536"/>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[2]グラフ南加賀!$E$5:$E$17</c:f>
              <c:numCache>
                <c:formatCode>General</c:formatCode>
                <c:ptCount val="13"/>
                <c:pt idx="0">
                  <c:v>921</c:v>
                </c:pt>
                <c:pt idx="1">
                  <c:v>886</c:v>
                </c:pt>
                <c:pt idx="2">
                  <c:v>844</c:v>
                </c:pt>
                <c:pt idx="3">
                  <c:v>800</c:v>
                </c:pt>
                <c:pt idx="4">
                  <c:v>770</c:v>
                </c:pt>
                <c:pt idx="5">
                  <c:v>770</c:v>
                </c:pt>
                <c:pt idx="6">
                  <c:v>587</c:v>
                </c:pt>
                <c:pt idx="7">
                  <c:v>585</c:v>
                </c:pt>
                <c:pt idx="8">
                  <c:v>545</c:v>
                </c:pt>
                <c:pt idx="11">
                  <c:v>585</c:v>
                </c:pt>
                <c:pt idx="12">
                  <c:v>604</c:v>
                </c:pt>
              </c:numCache>
            </c:numRef>
          </c:val>
          <c:extLst>
            <c:ext xmlns:c15="http://schemas.microsoft.com/office/drawing/2012/chart" uri="{02D57815-91ED-43cb-92C2-25804820EDAC}">
              <c15:filteredSeriesTitle>
                <c15:tx>
                  <c:strRef>
                    <c:extLst>
                      <c:ext uri="{02D57815-91ED-43cb-92C2-25804820EDAC}">
                        <c15:formulaRef>
                          <c15:sqref>[2]グラフ南加賀!$E$4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4420-4BA7-BF7B-A3BF580DC9A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[2]グラフ南加賀!$D$5:$D$17</c:f>
              <c:numCache>
                <c:formatCode>General</c:formatCode>
                <c:ptCount val="13"/>
                <c:pt idx="0">
                  <c:v>232</c:v>
                </c:pt>
                <c:pt idx="1">
                  <c:v>286</c:v>
                </c:pt>
                <c:pt idx="2">
                  <c:v>253</c:v>
                </c:pt>
                <c:pt idx="3">
                  <c:v>294</c:v>
                </c:pt>
                <c:pt idx="4">
                  <c:v>314</c:v>
                </c:pt>
                <c:pt idx="5">
                  <c:v>417</c:v>
                </c:pt>
                <c:pt idx="6">
                  <c:v>424</c:v>
                </c:pt>
                <c:pt idx="7">
                  <c:v>424</c:v>
                </c:pt>
                <c:pt idx="8">
                  <c:v>484</c:v>
                </c:pt>
                <c:pt idx="11">
                  <c:v>424</c:v>
                </c:pt>
                <c:pt idx="12">
                  <c:v>567</c:v>
                </c:pt>
              </c:numCache>
            </c:numRef>
          </c:val>
          <c:extLst>
            <c:ext xmlns:c15="http://schemas.microsoft.com/office/drawing/2012/chart" uri="{02D57815-91ED-43cb-92C2-25804820EDAC}">
              <c15:filteredSeriesTitle>
                <c15:tx>
                  <c:strRef>
                    <c:extLst>
                      <c:ext uri="{02D57815-91ED-43cb-92C2-25804820EDAC}">
                        <c15:formulaRef>
                          <c15:sqref>[2]グラフ南加賀!$D$4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4420-4BA7-BF7B-A3BF580DC9AC}"/>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[2]グラフ南加賀!$C$5:$C$17</c:f>
              <c:numCache>
                <c:formatCode>General</c:formatCode>
                <c:ptCount val="13"/>
                <c:pt idx="0">
                  <c:v>1425</c:v>
                </c:pt>
                <c:pt idx="1">
                  <c:v>1310</c:v>
                </c:pt>
                <c:pt idx="2">
                  <c:v>1283</c:v>
                </c:pt>
                <c:pt idx="3">
                  <c:v>1235</c:v>
                </c:pt>
                <c:pt idx="4">
                  <c:v>1170</c:v>
                </c:pt>
                <c:pt idx="5">
                  <c:v>1067</c:v>
                </c:pt>
                <c:pt idx="6">
                  <c:v>1005</c:v>
                </c:pt>
                <c:pt idx="7">
                  <c:v>972</c:v>
                </c:pt>
                <c:pt idx="8">
                  <c:v>952</c:v>
                </c:pt>
                <c:pt idx="11">
                  <c:v>972</c:v>
                </c:pt>
                <c:pt idx="12">
                  <c:v>696</c:v>
                </c:pt>
              </c:numCache>
            </c:numRef>
          </c:val>
          <c:extLst>
            <c:ext xmlns:c15="http://schemas.microsoft.com/office/drawing/2012/chart" uri="{02D57815-91ED-43cb-92C2-25804820EDAC}">
              <c15:filteredSeriesTitle>
                <c15:tx>
                  <c:strRef>
                    <c:extLst>
                      <c:ext uri="{02D57815-91ED-43cb-92C2-25804820EDAC}">
                        <c15:formulaRef>
                          <c15:sqref>[2]グラフ南加賀!$C$4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4420-4BA7-BF7B-A3BF580DC9AC}"/>
            </c:ext>
          </c:extLst>
        </c:ser>
        <c:ser>
          <c:idx val="3"/>
          <c:order val="3"/>
          <c:spPr>
            <a:solidFill>
              <a:srgbClr val="FF7C80"/>
            </a:solidFill>
            <a:ln>
              <a:solidFill>
                <a:sysClr val="windowText" lastClr="000000"/>
              </a:solidFill>
            </a:ln>
            <a:effectLst/>
          </c:spPr>
          <c:invertIfNegative val="0"/>
          <c:dLbls>
            <c:numFmt formatCode="#;\-#;;"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[2]グラフ南加賀!$B$5:$B$17</c:f>
              <c:numCache>
                <c:formatCode>General</c:formatCode>
                <c:ptCount val="13"/>
                <c:pt idx="0">
                  <c:v>0</c:v>
                </c:pt>
                <c:pt idx="1">
                  <c:v>32</c:v>
                </c:pt>
                <c:pt idx="2">
                  <c:v>30</c:v>
                </c:pt>
                <c:pt idx="3">
                  <c:v>40</c:v>
                </c:pt>
                <c:pt idx="4">
                  <c:v>40</c:v>
                </c:pt>
                <c:pt idx="5">
                  <c:v>40</c:v>
                </c:pt>
                <c:pt idx="6">
                  <c:v>40</c:v>
                </c:pt>
                <c:pt idx="7">
                  <c:v>40</c:v>
                </c:pt>
                <c:pt idx="8">
                  <c:v>40</c:v>
                </c:pt>
                <c:pt idx="11">
                  <c:v>40</c:v>
                </c:pt>
                <c:pt idx="12">
                  <c:v>146</c:v>
                </c:pt>
              </c:numCache>
            </c:numRef>
          </c:val>
          <c:extLst>
            <c:ext xmlns:c15="http://schemas.microsoft.com/office/drawing/2012/chart" uri="{02D57815-91ED-43cb-92C2-25804820EDAC}">
              <c15:filteredSeriesTitle>
                <c15:tx>
                  <c:strRef>
                    <c:extLst>
                      <c:ext uri="{02D57815-91ED-43cb-92C2-25804820EDAC}">
                        <c15:formulaRef>
                          <c15:sqref>[2]グラフ南加賀!$B$4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4420-4BA7-BF7B-A3BF580DC9A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[2]グラフ南加賀!$F$5:$F$17</c:f>
              <c:numCache>
                <c:formatCode>General</c:formatCode>
                <c:ptCount val="13"/>
                <c:pt idx="0">
                  <c:v>2578</c:v>
                </c:pt>
                <c:pt idx="1">
                  <c:v>2514</c:v>
                </c:pt>
                <c:pt idx="2">
                  <c:v>2410</c:v>
                </c:pt>
                <c:pt idx="3">
                  <c:v>2369</c:v>
                </c:pt>
                <c:pt idx="4">
                  <c:v>2294</c:v>
                </c:pt>
                <c:pt idx="5">
                  <c:v>2294</c:v>
                </c:pt>
                <c:pt idx="6">
                  <c:v>2056</c:v>
                </c:pt>
                <c:pt idx="7">
                  <c:v>2021</c:v>
                </c:pt>
                <c:pt idx="8">
                  <c:v>2021</c:v>
                </c:pt>
                <c:pt idx="11">
                  <c:v>2021</c:v>
                </c:pt>
                <c:pt idx="12">
                  <c:v>2013</c:v>
                </c:pt>
              </c:numCache>
            </c:numRef>
          </c:val>
          <c:extLst>
            <c:ext xmlns:c15="http://schemas.microsoft.com/office/drawing/2012/chart" uri="{02D57815-91ED-43cb-92C2-25804820EDAC}">
              <c15:filteredSeriesTitle>
                <c15:tx>
                  <c:strRef>
                    <c:extLst>
                      <c:ext uri="{02D57815-91ED-43cb-92C2-25804820EDAC}">
                        <c15:formulaRef>
                          <c15:sqref>[2]グラフ南加賀!$F$4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4420-4BA7-BF7B-A3BF580DC9AC}"/>
            </c:ext>
          </c:extLst>
        </c:ser>
        <c:dLbls>
          <c:showLegendKey val="0"/>
          <c:showVal val="0"/>
          <c:showCatName val="0"/>
          <c:showSerName val="0"/>
          <c:showPercent val="0"/>
          <c:showBubbleSize val="0"/>
        </c:dLbls>
        <c:gapWidth val="30"/>
        <c:overlap val="100"/>
        <c:axId val="248308416"/>
        <c:axId val="248305672"/>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[2]グラフ南加賀!$G$5:$G$17</c15:sqref>
                        </c15:formulaRef>
                      </c:ext>
                    </c:extLst>
                    <c:numCache>
                      <c:formatCode>General</c:formatCode>
                      <c:ptCount val="13"/>
                      <c:pt idx="0">
                        <c:v>91</c:v>
                      </c:pt>
                      <c:pt idx="1">
                        <c:v>204</c:v>
                      </c:pt>
                      <c:pt idx="2">
                        <c:v>125</c:v>
                      </c:pt>
                      <c:pt idx="3">
                        <c:v>71</c:v>
                      </c:pt>
                      <c:pt idx="4">
                        <c:v>142</c:v>
                      </c:pt>
                      <c:pt idx="5">
                        <c:v>121</c:v>
                      </c:pt>
                      <c:pt idx="6">
                        <c:v>145</c:v>
                      </c:pt>
                      <c:pt idx="7">
                        <c:v>83</c:v>
                      </c:pt>
                      <c:pt idx="8">
                        <c:v>58</c:v>
                      </c:pt>
                      <c:pt idx="11">
                        <c:v>58</c:v>
                      </c:pt>
                    </c:numCache>
                  </c:numRef>
                </c:val>
                <c:extLst>
                  <c:ext uri="{02D57815-91ED-43cb-92C2-25804820EDAC}">
                    <c15:filteredSeriesTitle>
                      <c15:tx>
                        <c:strRef>
                          <c:extLst>
                            <c:ext uri="{02D57815-91ED-43cb-92C2-25804820EDAC}">
                              <c15:formulaRef>
                                <c15:sqref>[2]グラフ南加賀!$G$4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4420-4BA7-BF7B-A3BF580DC9AC}"/>
                  </c:ext>
                </c:extLst>
              </c15:ser>
            </c15:filteredBarSeries>
          </c:ext>
        </c:extLst>
      </c:barChart>
      <c:catAx>
        <c:axId val="24830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5672"/>
        <c:crosses val="autoZero"/>
        <c:auto val="1"/>
        <c:lblAlgn val="ctr"/>
        <c:lblOffset val="100"/>
        <c:noMultiLvlLbl val="0"/>
      </c:catAx>
      <c:valAx>
        <c:axId val="248305672"/>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416"/>
        <c:crosses val="autoZero"/>
        <c:crossBetween val="between"/>
      </c:valAx>
      <c:spPr>
        <a:noFill/>
        <a:ln>
          <a:noFill/>
        </a:ln>
        <a:effectLst/>
      </c:spPr>
    </c:plotArea>
    <c:legend>
      <c:legendPos val="r"/>
      <c:legendEntry>
        <c:idx val="0"/>
        <c:delete val="1"/>
      </c:legendEntry>
      <c:layout>
        <c:manualLayout>
          <c:xMode val="edge"/>
          <c:yMode val="edge"/>
          <c:x val="0.22702248368808128"/>
          <c:y val="2.271580702239304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911491229336163E-2"/>
          <c:y val="7.7698211196662606E-2"/>
          <c:w val="0.89962253555514859"/>
          <c:h val="0.83081318212926392"/>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[2]グラフ石川中央!$E$5:$E$17</c:f>
              <c:numCache>
                <c:formatCode>General</c:formatCode>
                <c:ptCount val="13"/>
                <c:pt idx="0">
                  <c:v>3382</c:v>
                </c:pt>
                <c:pt idx="1">
                  <c:v>3136</c:v>
                </c:pt>
                <c:pt idx="2">
                  <c:v>3126</c:v>
                </c:pt>
                <c:pt idx="3">
                  <c:v>3182</c:v>
                </c:pt>
                <c:pt idx="4">
                  <c:v>3201</c:v>
                </c:pt>
                <c:pt idx="5">
                  <c:v>3009</c:v>
                </c:pt>
                <c:pt idx="6">
                  <c:v>2865</c:v>
                </c:pt>
                <c:pt idx="7">
                  <c:v>2766</c:v>
                </c:pt>
                <c:pt idx="8">
                  <c:v>2669</c:v>
                </c:pt>
                <c:pt idx="11">
                  <c:v>2481</c:v>
                </c:pt>
                <c:pt idx="12">
                  <c:v>1913</c:v>
                </c:pt>
              </c:numCache>
            </c:numRef>
          </c:val>
          <c:extLst>
            <c:ext xmlns:c15="http://schemas.microsoft.com/office/drawing/2012/chart" uri="{02D57815-91ED-43cb-92C2-25804820EDAC}">
              <c15:filteredSeriesTitle>
                <c15:tx>
                  <c:strRef>
                    <c:extLst>
                      <c:ext uri="{02D57815-91ED-43cb-92C2-25804820EDAC}">
                        <c15:formulaRef>
                          <c15:sqref>[2]グラフ石川中央!$E$4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90E7-4E21-A257-8A9B5329AEC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[2]グラフ石川中央!$D$5:$D$17</c:f>
              <c:numCache>
                <c:formatCode>General</c:formatCode>
                <c:ptCount val="13"/>
                <c:pt idx="0">
                  <c:v>696</c:v>
                </c:pt>
                <c:pt idx="1">
                  <c:v>903</c:v>
                </c:pt>
                <c:pt idx="2">
                  <c:v>969</c:v>
                </c:pt>
                <c:pt idx="3">
                  <c:v>1113</c:v>
                </c:pt>
                <c:pt idx="4">
                  <c:v>1194</c:v>
                </c:pt>
                <c:pt idx="5">
                  <c:v>1210</c:v>
                </c:pt>
                <c:pt idx="6">
                  <c:v>1282</c:v>
                </c:pt>
                <c:pt idx="7">
                  <c:v>1316</c:v>
                </c:pt>
                <c:pt idx="8">
                  <c:v>1383</c:v>
                </c:pt>
                <c:pt idx="11">
                  <c:v>1514</c:v>
                </c:pt>
                <c:pt idx="12">
                  <c:v>2648</c:v>
                </c:pt>
              </c:numCache>
            </c:numRef>
          </c:val>
          <c:extLst>
            <c:ext xmlns:c15="http://schemas.microsoft.com/office/drawing/2012/chart" uri="{02D57815-91ED-43cb-92C2-25804820EDAC}">
              <c15:filteredSeriesTitle>
                <c15:tx>
                  <c:strRef>
                    <c:extLst>
                      <c:ext uri="{02D57815-91ED-43cb-92C2-25804820EDAC}">
                        <c15:formulaRef>
                          <c15:sqref>[2]グラフ石川中央!$D$4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90E7-4E21-A257-8A9B5329AECC}"/>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[2]グラフ石川中央!$C$5:$C$17</c:f>
              <c:numCache>
                <c:formatCode>General</c:formatCode>
                <c:ptCount val="13"/>
                <c:pt idx="0">
                  <c:v>3853</c:v>
                </c:pt>
                <c:pt idx="1">
                  <c:v>3329</c:v>
                </c:pt>
                <c:pt idx="2">
                  <c:v>3292</c:v>
                </c:pt>
                <c:pt idx="3">
                  <c:v>3128</c:v>
                </c:pt>
                <c:pt idx="4">
                  <c:v>3013</c:v>
                </c:pt>
                <c:pt idx="5">
                  <c:v>2966</c:v>
                </c:pt>
                <c:pt idx="6">
                  <c:v>2867</c:v>
                </c:pt>
                <c:pt idx="7">
                  <c:v>2789</c:v>
                </c:pt>
                <c:pt idx="8">
                  <c:v>2992</c:v>
                </c:pt>
                <c:pt idx="11">
                  <c:v>3053</c:v>
                </c:pt>
                <c:pt idx="12">
                  <c:v>2659</c:v>
                </c:pt>
              </c:numCache>
            </c:numRef>
          </c:val>
          <c:extLst>
            <c:ext xmlns:c15="http://schemas.microsoft.com/office/drawing/2012/chart" uri="{02D57815-91ED-43cb-92C2-25804820EDAC}">
              <c15:filteredSeriesTitle>
                <c15:tx>
                  <c:strRef>
                    <c:extLst>
                      <c:ext uri="{02D57815-91ED-43cb-92C2-25804820EDAC}">
                        <c15:formulaRef>
                          <c15:sqref>[2]グラフ石川中央!$C$4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90E7-4E21-A257-8A9B5329AECC}"/>
            </c:ext>
          </c:extLst>
        </c:ser>
        <c:ser>
          <c:idx val="3"/>
          <c:order val="3"/>
          <c:spPr>
            <a:solidFill>
              <a:srgbClr val="FF7C80"/>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[2]グラフ石川中央!$B$5:$B$17</c:f>
              <c:numCache>
                <c:formatCode>General</c:formatCode>
                <c:ptCount val="13"/>
                <c:pt idx="0">
                  <c:v>2218</c:v>
                </c:pt>
                <c:pt idx="1">
                  <c:v>2359</c:v>
                </c:pt>
                <c:pt idx="2">
                  <c:v>2381</c:v>
                </c:pt>
                <c:pt idx="3">
                  <c:v>2388</c:v>
                </c:pt>
                <c:pt idx="4">
                  <c:v>2389</c:v>
                </c:pt>
                <c:pt idx="5">
                  <c:v>2364</c:v>
                </c:pt>
                <c:pt idx="6">
                  <c:v>2397</c:v>
                </c:pt>
                <c:pt idx="7">
                  <c:v>2411</c:v>
                </c:pt>
                <c:pt idx="8">
                  <c:v>2188</c:v>
                </c:pt>
                <c:pt idx="11">
                  <c:v>2092</c:v>
                </c:pt>
                <c:pt idx="12">
                  <c:v>940</c:v>
                </c:pt>
              </c:numCache>
            </c:numRef>
          </c:val>
          <c:extLst>
            <c:ext xmlns:c15="http://schemas.microsoft.com/office/drawing/2012/chart" uri="{02D57815-91ED-43cb-92C2-25804820EDAC}">
              <c15:filteredSeriesTitle>
                <c15:tx>
                  <c:strRef>
                    <c:extLst>
                      <c:ext uri="{02D57815-91ED-43cb-92C2-25804820EDAC}">
                        <c15:formulaRef>
                          <c15:sqref>[2]グラフ石川中央!$B$4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90E7-4E21-A257-8A9B5329AEC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[2]グラフ石川中央!$F$5:$F$17</c:f>
              <c:numCache>
                <c:formatCode>General</c:formatCode>
                <c:ptCount val="13"/>
                <c:pt idx="0">
                  <c:v>10149</c:v>
                </c:pt>
                <c:pt idx="1">
                  <c:v>9727</c:v>
                </c:pt>
                <c:pt idx="2">
                  <c:v>9768</c:v>
                </c:pt>
                <c:pt idx="3">
                  <c:v>9811</c:v>
                </c:pt>
                <c:pt idx="4">
                  <c:v>9797</c:v>
                </c:pt>
                <c:pt idx="5">
                  <c:v>9549</c:v>
                </c:pt>
                <c:pt idx="6">
                  <c:v>9411</c:v>
                </c:pt>
                <c:pt idx="7">
                  <c:v>9282</c:v>
                </c:pt>
                <c:pt idx="8">
                  <c:v>9232</c:v>
                </c:pt>
                <c:pt idx="11">
                  <c:v>9140</c:v>
                </c:pt>
                <c:pt idx="12">
                  <c:v>8160</c:v>
                </c:pt>
              </c:numCache>
            </c:numRef>
          </c:val>
          <c:extLst>
            <c:ext xmlns:c15="http://schemas.microsoft.com/office/drawing/2012/chart" uri="{02D57815-91ED-43cb-92C2-25804820EDAC}">
              <c15:filteredSeriesTitle>
                <c15:tx>
                  <c:strRef>
                    <c:extLst>
                      <c:ext uri="{02D57815-91ED-43cb-92C2-25804820EDAC}">
                        <c15:formulaRef>
                          <c15:sqref>[2]グラフ石川中央!$F$4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90E7-4E21-A257-8A9B5329AECC}"/>
            </c:ext>
          </c:extLst>
        </c:ser>
        <c:dLbls>
          <c:showLegendKey val="0"/>
          <c:showVal val="0"/>
          <c:showCatName val="0"/>
          <c:showSerName val="0"/>
          <c:showPercent val="0"/>
          <c:showBubbleSize val="0"/>
        </c:dLbls>
        <c:gapWidth val="30"/>
        <c:overlap val="100"/>
        <c:axId val="248310376"/>
        <c:axId val="248308808"/>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[2]グラフ石川中央!$G$5:$G$17</c15:sqref>
                        </c15:formulaRef>
                      </c:ext>
                    </c:extLst>
                    <c:numCache>
                      <c:formatCode>General</c:formatCode>
                      <c:ptCount val="13"/>
                      <c:pt idx="0">
                        <c:v>75</c:v>
                      </c:pt>
                      <c:pt idx="1">
                        <c:v>190</c:v>
                      </c:pt>
                      <c:pt idx="2">
                        <c:v>186</c:v>
                      </c:pt>
                      <c:pt idx="3">
                        <c:v>167</c:v>
                      </c:pt>
                      <c:pt idx="4">
                        <c:v>80</c:v>
                      </c:pt>
                      <c:pt idx="5">
                        <c:v>159</c:v>
                      </c:pt>
                      <c:pt idx="6">
                        <c:v>123</c:v>
                      </c:pt>
                      <c:pt idx="7">
                        <c:v>124</c:v>
                      </c:pt>
                      <c:pt idx="8">
                        <c:v>170</c:v>
                      </c:pt>
                      <c:pt idx="11">
                        <c:v>51</c:v>
                      </c:pt>
                    </c:numCache>
                  </c:numRef>
                </c:val>
                <c:extLst>
                  <c:ext uri="{02D57815-91ED-43cb-92C2-25804820EDAC}">
                    <c15:filteredSeriesTitle>
                      <c15:tx>
                        <c:strRef>
                          <c:extLst>
                            <c:ext uri="{02D57815-91ED-43cb-92C2-25804820EDAC}">
                              <c15:formulaRef>
                                <c15:sqref>[2]グラフ石川中央!$G$4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90E7-4E21-A257-8A9B5329AECC}"/>
                  </c:ext>
                </c:extLst>
              </c15:ser>
            </c15:filteredBarSeries>
          </c:ext>
        </c:extLst>
      </c:barChart>
      <c:catAx>
        <c:axId val="2483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808"/>
        <c:crosses val="autoZero"/>
        <c:auto val="1"/>
        <c:lblAlgn val="ctr"/>
        <c:lblOffset val="100"/>
        <c:noMultiLvlLbl val="0"/>
      </c:catAx>
      <c:valAx>
        <c:axId val="248308808"/>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376"/>
        <c:crosses val="autoZero"/>
        <c:crossBetween val="between"/>
      </c:valAx>
      <c:spPr>
        <a:noFill/>
        <a:ln>
          <a:noFill/>
        </a:ln>
        <a:effectLst/>
      </c:spPr>
    </c:plotArea>
    <c:legend>
      <c:legendPos val="r"/>
      <c:legendEntry>
        <c:idx val="0"/>
        <c:delete val="1"/>
      </c:legendEntry>
      <c:layout>
        <c:manualLayout>
          <c:xMode val="edge"/>
          <c:yMode val="edge"/>
          <c:x val="0.23206684790603704"/>
          <c:y val="5.51498356542726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43155428024521E-2"/>
          <c:y val="0.1026513935120462"/>
          <c:w val="0.90874573615552712"/>
          <c:h val="0.83920312552642684"/>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[2]グラフ能登中部!$E$5:$E$17</c:f>
              <c:numCache>
                <c:formatCode>General</c:formatCode>
                <c:ptCount val="13"/>
                <c:pt idx="0">
                  <c:v>603</c:v>
                </c:pt>
                <c:pt idx="1">
                  <c:v>555</c:v>
                </c:pt>
                <c:pt idx="2">
                  <c:v>526</c:v>
                </c:pt>
                <c:pt idx="3">
                  <c:v>494</c:v>
                </c:pt>
                <c:pt idx="4">
                  <c:v>503</c:v>
                </c:pt>
                <c:pt idx="5">
                  <c:v>465</c:v>
                </c:pt>
                <c:pt idx="6">
                  <c:v>275</c:v>
                </c:pt>
                <c:pt idx="7">
                  <c:v>275</c:v>
                </c:pt>
                <c:pt idx="8">
                  <c:v>334</c:v>
                </c:pt>
                <c:pt idx="11">
                  <c:v>334</c:v>
                </c:pt>
                <c:pt idx="12">
                  <c:v>425</c:v>
                </c:pt>
              </c:numCache>
            </c:numRef>
          </c:val>
          <c:extLst>
            <c:ext xmlns:c15="http://schemas.microsoft.com/office/drawing/2012/chart" uri="{02D57815-91ED-43cb-92C2-25804820EDAC}">
              <c15:filteredSeriesTitle>
                <c15:tx>
                  <c:strRef>
                    <c:extLst>
                      <c:ext uri="{02D57815-91ED-43cb-92C2-25804820EDAC}">
                        <c15:formulaRef>
                          <c15:sqref>[2]グラフ能登中部!$E$4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B7CB-46D5-9F68-B9BC4B6DC71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[2]グラフ能登中部!$D$5:$D$17</c:f>
              <c:numCache>
                <c:formatCode>General</c:formatCode>
                <c:ptCount val="13"/>
                <c:pt idx="0">
                  <c:v>94</c:v>
                </c:pt>
                <c:pt idx="1">
                  <c:v>171</c:v>
                </c:pt>
                <c:pt idx="2">
                  <c:v>152</c:v>
                </c:pt>
                <c:pt idx="3">
                  <c:v>225</c:v>
                </c:pt>
                <c:pt idx="4">
                  <c:v>225</c:v>
                </c:pt>
                <c:pt idx="5">
                  <c:v>285</c:v>
                </c:pt>
                <c:pt idx="6">
                  <c:v>328</c:v>
                </c:pt>
                <c:pt idx="7">
                  <c:v>328</c:v>
                </c:pt>
                <c:pt idx="8">
                  <c:v>309</c:v>
                </c:pt>
                <c:pt idx="11">
                  <c:v>309</c:v>
                </c:pt>
                <c:pt idx="12">
                  <c:v>325</c:v>
                </c:pt>
              </c:numCache>
            </c:numRef>
          </c:val>
          <c:extLst>
            <c:ext xmlns:c15="http://schemas.microsoft.com/office/drawing/2012/chart" uri="{02D57815-91ED-43cb-92C2-25804820EDAC}">
              <c15:filteredSeriesTitle>
                <c15:tx>
                  <c:strRef>
                    <c:extLst>
                      <c:ext uri="{02D57815-91ED-43cb-92C2-25804820EDAC}">
                        <c15:formulaRef>
                          <c15:sqref>[2]グラフ能登中部!$D$4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B7CB-46D5-9F68-B9BC4B6DC71C}"/>
            </c:ext>
          </c:extLst>
        </c:ser>
        <c:ser>
          <c:idx val="2"/>
          <c:order val="2"/>
          <c:spPr>
            <a:solidFill>
              <a:schemeClr val="accent1">
                <a:lumMod val="60000"/>
                <a:lumOff val="4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[2]グラフ能登中部!$C$5:$C$17</c:f>
              <c:numCache>
                <c:formatCode>General</c:formatCode>
                <c:ptCount val="13"/>
                <c:pt idx="0">
                  <c:v>1070</c:v>
                </c:pt>
                <c:pt idx="1">
                  <c:v>1002</c:v>
                </c:pt>
                <c:pt idx="2">
                  <c:v>980</c:v>
                </c:pt>
                <c:pt idx="3">
                  <c:v>897</c:v>
                </c:pt>
                <c:pt idx="4">
                  <c:v>897</c:v>
                </c:pt>
                <c:pt idx="5">
                  <c:v>837</c:v>
                </c:pt>
                <c:pt idx="6">
                  <c:v>794</c:v>
                </c:pt>
                <c:pt idx="7">
                  <c:v>794</c:v>
                </c:pt>
                <c:pt idx="8">
                  <c:v>771</c:v>
                </c:pt>
                <c:pt idx="11">
                  <c:v>771</c:v>
                </c:pt>
                <c:pt idx="12">
                  <c:v>417</c:v>
                </c:pt>
              </c:numCache>
            </c:numRef>
          </c:val>
          <c:extLst>
            <c:ext xmlns:c15="http://schemas.microsoft.com/office/drawing/2012/chart" uri="{02D57815-91ED-43cb-92C2-25804820EDAC}">
              <c15:filteredSeriesTitle>
                <c15:tx>
                  <c:strRef>
                    <c:extLst>
                      <c:ext uri="{02D57815-91ED-43cb-92C2-25804820EDAC}">
                        <c15:formulaRef>
                          <c15:sqref>[2]グラフ能登中部!$C$4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B7CB-46D5-9F68-B9BC4B6DC71C}"/>
            </c:ext>
          </c:extLst>
        </c:ser>
        <c:ser>
          <c:idx val="3"/>
          <c:order val="3"/>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[2]グラフ能登中部!$B$5:$B$17</c:f>
              <c:numCache>
                <c:formatCode>General</c:formatCode>
                <c:ptCount val="13"/>
                <c:pt idx="0">
                  <c:v>0</c:v>
                </c:pt>
                <c:pt idx="1">
                  <c:v>50</c:v>
                </c:pt>
                <c:pt idx="2">
                  <c:v>52</c:v>
                </c:pt>
                <c:pt idx="3">
                  <c:v>64</c:v>
                </c:pt>
                <c:pt idx="4">
                  <c:v>64</c:v>
                </c:pt>
                <c:pt idx="5">
                  <c:v>64</c:v>
                </c:pt>
                <c:pt idx="6">
                  <c:v>64</c:v>
                </c:pt>
                <c:pt idx="7">
                  <c:v>64</c:v>
                </c:pt>
                <c:pt idx="8">
                  <c:v>28</c:v>
                </c:pt>
                <c:pt idx="11">
                  <c:v>28</c:v>
                </c:pt>
                <c:pt idx="12">
                  <c:v>108</c:v>
                </c:pt>
              </c:numCache>
            </c:numRef>
          </c:val>
          <c:extLst>
            <c:ext xmlns:c15="http://schemas.microsoft.com/office/drawing/2012/chart" uri="{02D57815-91ED-43cb-92C2-25804820EDAC}">
              <c15:filteredSeriesTitle>
                <c15:tx>
                  <c:strRef>
                    <c:extLst>
                      <c:ext uri="{02D57815-91ED-43cb-92C2-25804820EDAC}">
                        <c15:formulaRef>
                          <c15:sqref>[2]グラフ能登中部!$B$4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B7CB-46D5-9F68-B9BC4B6DC71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[2]グラフ能登中部!$F$5:$F$17</c:f>
              <c:numCache>
                <c:formatCode>General</c:formatCode>
                <c:ptCount val="13"/>
                <c:pt idx="0">
                  <c:v>1767</c:v>
                </c:pt>
                <c:pt idx="1">
                  <c:v>1778</c:v>
                </c:pt>
                <c:pt idx="2">
                  <c:v>1710</c:v>
                </c:pt>
                <c:pt idx="3">
                  <c:v>1680</c:v>
                </c:pt>
                <c:pt idx="4">
                  <c:v>1689</c:v>
                </c:pt>
                <c:pt idx="5">
                  <c:v>1651</c:v>
                </c:pt>
                <c:pt idx="6">
                  <c:v>1461</c:v>
                </c:pt>
                <c:pt idx="7">
                  <c:v>1461</c:v>
                </c:pt>
                <c:pt idx="8">
                  <c:v>1442</c:v>
                </c:pt>
                <c:pt idx="11">
                  <c:v>1442</c:v>
                </c:pt>
                <c:pt idx="12">
                  <c:v>1275</c:v>
                </c:pt>
              </c:numCache>
            </c:numRef>
          </c:val>
          <c:extLst>
            <c:ext xmlns:c15="http://schemas.microsoft.com/office/drawing/2012/chart" uri="{02D57815-91ED-43cb-92C2-25804820EDAC}">
              <c15:filteredSeriesTitle>
                <c15:tx>
                  <c:strRef>
                    <c:extLst>
                      <c:ext uri="{02D57815-91ED-43cb-92C2-25804820EDAC}">
                        <c15:formulaRef>
                          <c15:sqref>[2]グラフ能登中部!$F$4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B7CB-46D5-9F68-B9BC4B6DC71C}"/>
            </c:ext>
          </c:extLst>
        </c:ser>
        <c:dLbls>
          <c:showLegendKey val="0"/>
          <c:showVal val="0"/>
          <c:showCatName val="0"/>
          <c:showSerName val="0"/>
          <c:showPercent val="0"/>
          <c:showBubbleSize val="0"/>
        </c:dLbls>
        <c:gapWidth val="30"/>
        <c:overlap val="100"/>
        <c:axId val="248310768"/>
        <c:axId val="248311160"/>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[2]グラフ能登中部!$G$5:$G$17</c15:sqref>
                        </c15:formulaRef>
                      </c:ext>
                    </c:extLst>
                    <c:numCache>
                      <c:formatCode>General</c:formatCode>
                      <c:ptCount val="13"/>
                      <c:pt idx="0">
                        <c:v>0</c:v>
                      </c:pt>
                      <c:pt idx="1">
                        <c:v>0</c:v>
                      </c:pt>
                      <c:pt idx="2">
                        <c:v>0</c:v>
                      </c:pt>
                      <c:pt idx="3">
                        <c:v>0</c:v>
                      </c:pt>
                      <c:pt idx="4">
                        <c:v>18</c:v>
                      </c:pt>
                      <c:pt idx="5">
                        <c:v>18</c:v>
                      </c:pt>
                      <c:pt idx="6">
                        <c:v>18</c:v>
                      </c:pt>
                      <c:pt idx="7">
                        <c:v>18</c:v>
                      </c:pt>
                      <c:pt idx="8">
                        <c:v>0</c:v>
                      </c:pt>
                      <c:pt idx="11">
                        <c:v>0</c:v>
                      </c:pt>
                    </c:numCache>
                  </c:numRef>
                </c:val>
                <c:extLst>
                  <c:ext uri="{02D57815-91ED-43cb-92C2-25804820EDAC}">
                    <c15:filteredSeriesTitle>
                      <c15:tx>
                        <c:strRef>
                          <c:extLst>
                            <c:ext uri="{02D57815-91ED-43cb-92C2-25804820EDAC}">
                              <c15:formulaRef>
                                <c15:sqref>[2]グラフ能登中部!$G$4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B7CB-46D5-9F68-B9BC4B6DC71C}"/>
                  </c:ext>
                </c:extLst>
              </c15:ser>
            </c15:filteredBarSeries>
          </c:ext>
        </c:extLst>
      </c:barChart>
      <c:catAx>
        <c:axId val="24831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1160"/>
        <c:crosses val="autoZero"/>
        <c:auto val="1"/>
        <c:lblAlgn val="ctr"/>
        <c:lblOffset val="100"/>
        <c:noMultiLvlLbl val="0"/>
      </c:catAx>
      <c:valAx>
        <c:axId val="248311160"/>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768"/>
        <c:crosses val="autoZero"/>
        <c:crossBetween val="between"/>
      </c:valAx>
      <c:spPr>
        <a:noFill/>
        <a:ln>
          <a:noFill/>
        </a:ln>
        <a:effectLst/>
      </c:spPr>
    </c:plotArea>
    <c:legend>
      <c:legendPos val="r"/>
      <c:legendEntry>
        <c:idx val="0"/>
        <c:delete val="1"/>
      </c:legendEntry>
      <c:layout>
        <c:manualLayout>
          <c:xMode val="edge"/>
          <c:yMode val="edge"/>
          <c:x val="0.21493266956440898"/>
          <c:y val="4.22741988530581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840581232089404E-2"/>
          <c:y val="9.5858088707067149E-2"/>
          <c:w val="0.90859338222005803"/>
          <c:h val="0.82400563344216116"/>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[2]グラフ能登北部!$E$5:$E$17</c:f>
              <c:numCache>
                <c:formatCode>General</c:formatCode>
                <c:ptCount val="13"/>
                <c:pt idx="0">
                  <c:v>261</c:v>
                </c:pt>
                <c:pt idx="1">
                  <c:v>261</c:v>
                </c:pt>
                <c:pt idx="2">
                  <c:v>260</c:v>
                </c:pt>
                <c:pt idx="3">
                  <c:v>260</c:v>
                </c:pt>
                <c:pt idx="4">
                  <c:v>228</c:v>
                </c:pt>
                <c:pt idx="5">
                  <c:v>228</c:v>
                </c:pt>
                <c:pt idx="6">
                  <c:v>84</c:v>
                </c:pt>
                <c:pt idx="7">
                  <c:v>84</c:v>
                </c:pt>
                <c:pt idx="8">
                  <c:v>84</c:v>
                </c:pt>
                <c:pt idx="11">
                  <c:v>36</c:v>
                </c:pt>
                <c:pt idx="12">
                  <c:v>108</c:v>
                </c:pt>
              </c:numCache>
            </c:numRef>
          </c:val>
          <c:extLst>
            <c:ext xmlns:c15="http://schemas.microsoft.com/office/drawing/2012/chart" uri="{02D57815-91ED-43cb-92C2-25804820EDAC}">
              <c15:filteredSeriesTitle>
                <c15:tx>
                  <c:strRef>
                    <c:extLst>
                      <c:ext uri="{02D57815-91ED-43cb-92C2-25804820EDAC}">
                        <c15:formulaRef>
                          <c15:sqref>[2]グラフ能登北部!$E$4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D494-49FD-93EA-71A1987F1000}"/>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[2]グラフ能登北部!$D$5:$D$17</c:f>
              <c:numCache>
                <c:formatCode>General</c:formatCode>
                <c:ptCount val="13"/>
                <c:pt idx="0">
                  <c:v>0</c:v>
                </c:pt>
                <c:pt idx="1">
                  <c:v>0</c:v>
                </c:pt>
                <c:pt idx="2">
                  <c:v>52</c:v>
                </c:pt>
                <c:pt idx="3">
                  <c:v>52</c:v>
                </c:pt>
                <c:pt idx="4">
                  <c:v>103</c:v>
                </c:pt>
                <c:pt idx="5">
                  <c:v>103</c:v>
                </c:pt>
                <c:pt idx="6">
                  <c:v>103</c:v>
                </c:pt>
                <c:pt idx="7">
                  <c:v>103</c:v>
                </c:pt>
                <c:pt idx="8">
                  <c:v>103</c:v>
                </c:pt>
                <c:pt idx="11">
                  <c:v>127</c:v>
                </c:pt>
                <c:pt idx="12">
                  <c:v>154</c:v>
                </c:pt>
              </c:numCache>
            </c:numRef>
          </c:val>
          <c:extLst>
            <c:ext xmlns:c15="http://schemas.microsoft.com/office/drawing/2012/chart" uri="{02D57815-91ED-43cb-92C2-25804820EDAC}">
              <c15:filteredSeriesTitle>
                <c15:tx>
                  <c:strRef>
                    <c:extLst>
                      <c:ext uri="{02D57815-91ED-43cb-92C2-25804820EDAC}">
                        <c15:formulaRef>
                          <c15:sqref>[2]グラフ能登北部!$D$4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D494-49FD-93EA-71A1987F1000}"/>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[2]グラフ能登北部!$C$5:$C$17</c:f>
              <c:numCache>
                <c:formatCode>General</c:formatCode>
                <c:ptCount val="13"/>
                <c:pt idx="0">
                  <c:v>530</c:v>
                </c:pt>
                <c:pt idx="1">
                  <c:v>530</c:v>
                </c:pt>
                <c:pt idx="2">
                  <c:v>475</c:v>
                </c:pt>
                <c:pt idx="3">
                  <c:v>475</c:v>
                </c:pt>
                <c:pt idx="4">
                  <c:v>424</c:v>
                </c:pt>
                <c:pt idx="5">
                  <c:v>404</c:v>
                </c:pt>
                <c:pt idx="6">
                  <c:v>404</c:v>
                </c:pt>
                <c:pt idx="7">
                  <c:v>404</c:v>
                </c:pt>
                <c:pt idx="8">
                  <c:v>404</c:v>
                </c:pt>
                <c:pt idx="11">
                  <c:v>404</c:v>
                </c:pt>
                <c:pt idx="12">
                  <c:v>158</c:v>
                </c:pt>
              </c:numCache>
            </c:numRef>
          </c:val>
          <c:extLst>
            <c:ext xmlns:c15="http://schemas.microsoft.com/office/drawing/2012/chart" uri="{02D57815-91ED-43cb-92C2-25804820EDAC}">
              <c15:filteredSeriesTitle>
                <c15:tx>
                  <c:strRef>
                    <c:extLst>
                      <c:ext uri="{02D57815-91ED-43cb-92C2-25804820EDAC}">
                        <c15:formulaRef>
                          <c15:sqref>[2]グラフ能登北部!$C$4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D494-49FD-93EA-71A1987F1000}"/>
            </c:ext>
          </c:extLst>
        </c:ser>
        <c:ser>
          <c:idx val="3"/>
          <c:order val="3"/>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[2]グラフ能登北部!$B$5:$B$17</c:f>
              <c:numCache>
                <c:formatCode>General</c:formatCode>
                <c:ptCount val="13"/>
                <c:pt idx="0">
                  <c:v>0</c:v>
                </c:pt>
                <c:pt idx="1">
                  <c:v>0</c:v>
                </c:pt>
                <c:pt idx="2">
                  <c:v>0</c:v>
                </c:pt>
                <c:pt idx="3">
                  <c:v>0</c:v>
                </c:pt>
                <c:pt idx="4">
                  <c:v>0</c:v>
                </c:pt>
                <c:pt idx="5">
                  <c:v>0</c:v>
                </c:pt>
                <c:pt idx="6">
                  <c:v>0</c:v>
                </c:pt>
                <c:pt idx="7">
                  <c:v>0</c:v>
                </c:pt>
                <c:pt idx="8">
                  <c:v>0</c:v>
                </c:pt>
                <c:pt idx="11">
                  <c:v>0</c:v>
                </c:pt>
                <c:pt idx="12">
                  <c:v>31</c:v>
                </c:pt>
              </c:numCache>
            </c:numRef>
          </c:val>
          <c:extLst>
            <c:ext xmlns:c15="http://schemas.microsoft.com/office/drawing/2012/chart" uri="{02D57815-91ED-43cb-92C2-25804820EDAC}">
              <c15:filteredSeriesTitle>
                <c15:tx>
                  <c:strRef>
                    <c:extLst>
                      <c:ext uri="{02D57815-91ED-43cb-92C2-25804820EDAC}">
                        <c15:formulaRef>
                          <c15:sqref>[2]グラフ能登北部!$B$4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D494-49FD-93EA-71A1987F1000}"/>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[2]グラフ能登北部!$F$5:$F$17</c:f>
              <c:numCache>
                <c:formatCode>General</c:formatCode>
                <c:ptCount val="13"/>
                <c:pt idx="0">
                  <c:v>791</c:v>
                </c:pt>
                <c:pt idx="1">
                  <c:v>791</c:v>
                </c:pt>
                <c:pt idx="2">
                  <c:v>787</c:v>
                </c:pt>
                <c:pt idx="3">
                  <c:v>787</c:v>
                </c:pt>
                <c:pt idx="4">
                  <c:v>755</c:v>
                </c:pt>
                <c:pt idx="5">
                  <c:v>735</c:v>
                </c:pt>
                <c:pt idx="6">
                  <c:v>591</c:v>
                </c:pt>
                <c:pt idx="7">
                  <c:v>591</c:v>
                </c:pt>
                <c:pt idx="8">
                  <c:v>591</c:v>
                </c:pt>
                <c:pt idx="11">
                  <c:v>567</c:v>
                </c:pt>
                <c:pt idx="12">
                  <c:v>451</c:v>
                </c:pt>
              </c:numCache>
            </c:numRef>
          </c:val>
          <c:extLst>
            <c:ext xmlns:c15="http://schemas.microsoft.com/office/drawing/2012/chart" uri="{02D57815-91ED-43cb-92C2-25804820EDAC}">
              <c15:filteredSeriesTitle>
                <c15:tx>
                  <c:strRef>
                    <c:extLst>
                      <c:ext uri="{02D57815-91ED-43cb-92C2-25804820EDAC}">
                        <c15:formulaRef>
                          <c15:sqref>[2]グラフ能登北部!$F$4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D494-49FD-93EA-71A1987F1000}"/>
            </c:ext>
          </c:extLst>
        </c:ser>
        <c:dLbls>
          <c:showLegendKey val="0"/>
          <c:showVal val="0"/>
          <c:showCatName val="0"/>
          <c:showSerName val="0"/>
          <c:showPercent val="0"/>
          <c:showBubbleSize val="0"/>
        </c:dLbls>
        <c:gapWidth val="30"/>
        <c:overlap val="100"/>
        <c:axId val="248306456"/>
        <c:axId val="248306848"/>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[2]グラフ能登北部!$G$5:$G$17</c15:sqref>
                        </c15:formulaRef>
                      </c:ext>
                    </c:extLst>
                    <c:numCache>
                      <c:formatCode>General</c:formatCode>
                      <c:ptCount val="13"/>
                      <c:pt idx="0">
                        <c:v>0</c:v>
                      </c:pt>
                      <c:pt idx="1">
                        <c:v>0</c:v>
                      </c:pt>
                      <c:pt idx="2">
                        <c:v>0</c:v>
                      </c:pt>
                      <c:pt idx="3">
                        <c:v>0</c:v>
                      </c:pt>
                      <c:pt idx="4">
                        <c:v>32</c:v>
                      </c:pt>
                      <c:pt idx="5">
                        <c:v>0</c:v>
                      </c:pt>
                      <c:pt idx="6">
                        <c:v>0</c:v>
                      </c:pt>
                      <c:pt idx="7">
                        <c:v>0</c:v>
                      </c:pt>
                      <c:pt idx="8">
                        <c:v>0</c:v>
                      </c:pt>
                      <c:pt idx="11">
                        <c:v>0</c:v>
                      </c:pt>
                    </c:numCache>
                  </c:numRef>
                </c:val>
                <c:extLst>
                  <c:ext uri="{02D57815-91ED-43cb-92C2-25804820EDAC}">
                    <c15:filteredSeriesTitle>
                      <c15:tx>
                        <c:strRef>
                          <c:extLst>
                            <c:ext uri="{02D57815-91ED-43cb-92C2-25804820EDAC}">
                              <c15:formulaRef>
                                <c15:sqref>[2]グラフ能登北部!$G$4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D494-49FD-93EA-71A1987F1000}"/>
                  </c:ext>
                </c:extLst>
              </c15:ser>
            </c15:filteredBarSeries>
          </c:ext>
        </c:extLst>
      </c:barChart>
      <c:catAx>
        <c:axId val="24830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848"/>
        <c:crosses val="autoZero"/>
        <c:auto val="1"/>
        <c:lblAlgn val="ctr"/>
        <c:lblOffset val="100"/>
        <c:noMultiLvlLbl val="0"/>
      </c:catAx>
      <c:valAx>
        <c:axId val="248306848"/>
        <c:scaling>
          <c:orientation val="minMax"/>
          <c:max val="8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456"/>
        <c:crosses val="autoZero"/>
        <c:crossBetween val="between"/>
        <c:majorUnit val="250"/>
      </c:valAx>
      <c:spPr>
        <a:noFill/>
        <a:ln>
          <a:noFill/>
        </a:ln>
        <a:effectLst/>
      </c:spPr>
    </c:plotArea>
    <c:legend>
      <c:legendPos val="r"/>
      <c:legendEntry>
        <c:idx val="0"/>
        <c:delete val="1"/>
      </c:legendEntry>
      <c:layout>
        <c:manualLayout>
          <c:xMode val="edge"/>
          <c:yMode val="edge"/>
          <c:x val="0.24814179370950482"/>
          <c:y val="1.3408999341709896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51864</xdr:colOff>
      <xdr:row>1</xdr:row>
      <xdr:rowOff>1</xdr:rowOff>
    </xdr:from>
    <xdr:to>
      <xdr:col>13</xdr:col>
      <xdr:colOff>1114267</xdr:colOff>
      <xdr:row>39</xdr:row>
      <xdr:rowOff>146539</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50939</xdr:colOff>
      <xdr:row>14</xdr:row>
      <xdr:rowOff>56695</xdr:rowOff>
    </xdr:from>
    <xdr:to>
      <xdr:col>11</xdr:col>
      <xdr:colOff>159320</xdr:colOff>
      <xdr:row>16</xdr:row>
      <xdr:rowOff>59028</xdr:rowOff>
    </xdr:to>
    <xdr:sp macro="" textlink="">
      <xdr:nvSpPr>
        <xdr:cNvPr id="11" name="テキスト ボックス 1">
          <a:extLst>
            <a:ext uri="{FF2B5EF4-FFF2-40B4-BE49-F238E27FC236}">
              <a16:creationId xmlns:a16="http://schemas.microsoft.com/office/drawing/2014/main" id="{00000000-0008-0000-0200-00000B000000}"/>
            </a:ext>
          </a:extLst>
        </xdr:cNvPr>
        <xdr:cNvSpPr txBox="1"/>
      </xdr:nvSpPr>
      <xdr:spPr>
        <a:xfrm>
          <a:off x="11344868" y="3744231"/>
          <a:ext cx="1305809" cy="49219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31748</xdr:colOff>
      <xdr:row>19</xdr:row>
      <xdr:rowOff>208991</xdr:rowOff>
    </xdr:from>
    <xdr:to>
      <xdr:col>11</xdr:col>
      <xdr:colOff>149899</xdr:colOff>
      <xdr:row>22</xdr:row>
      <xdr:rowOff>67750</xdr:rowOff>
    </xdr:to>
    <xdr:sp macro="" textlink="">
      <xdr:nvSpPr>
        <xdr:cNvPr id="12" name="テキスト ボックス 1">
          <a:extLst>
            <a:ext uri="{FF2B5EF4-FFF2-40B4-BE49-F238E27FC236}">
              <a16:creationId xmlns:a16="http://schemas.microsoft.com/office/drawing/2014/main" id="{00000000-0008-0000-0200-00000C000000}"/>
            </a:ext>
          </a:extLst>
        </xdr:cNvPr>
        <xdr:cNvSpPr txBox="1"/>
      </xdr:nvSpPr>
      <xdr:spPr>
        <a:xfrm>
          <a:off x="11325677" y="5121170"/>
          <a:ext cx="1315579" cy="59354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56173</xdr:colOff>
      <xdr:row>27</xdr:row>
      <xdr:rowOff>58615</xdr:rowOff>
    </xdr:from>
    <xdr:to>
      <xdr:col>11</xdr:col>
      <xdr:colOff>183395</xdr:colOff>
      <xdr:row>29</xdr:row>
      <xdr:rowOff>89035</xdr:rowOff>
    </xdr:to>
    <xdr:sp macro="" textlink="">
      <xdr:nvSpPr>
        <xdr:cNvPr id="13" name="テキスト ボックス 1">
          <a:extLst>
            <a:ext uri="{FF2B5EF4-FFF2-40B4-BE49-F238E27FC236}">
              <a16:creationId xmlns:a16="http://schemas.microsoft.com/office/drawing/2014/main" id="{00000000-0008-0000-0200-00000D000000}"/>
            </a:ext>
          </a:extLst>
        </xdr:cNvPr>
        <xdr:cNvSpPr txBox="1"/>
      </xdr:nvSpPr>
      <xdr:spPr>
        <a:xfrm>
          <a:off x="11422673" y="6773740"/>
          <a:ext cx="1333722"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72047</xdr:colOff>
      <xdr:row>32</xdr:row>
      <xdr:rowOff>174625</xdr:rowOff>
    </xdr:from>
    <xdr:to>
      <xdr:col>11</xdr:col>
      <xdr:colOff>189500</xdr:colOff>
      <xdr:row>34</xdr:row>
      <xdr:rowOff>205045</xdr:rowOff>
    </xdr:to>
    <xdr:sp macro="" textlink="">
      <xdr:nvSpPr>
        <xdr:cNvPr id="14" name="テキスト ボックス 1">
          <a:extLst>
            <a:ext uri="{FF2B5EF4-FFF2-40B4-BE49-F238E27FC236}">
              <a16:creationId xmlns:a16="http://schemas.microsoft.com/office/drawing/2014/main" id="{00000000-0008-0000-0200-00000E000000}"/>
            </a:ext>
          </a:extLst>
        </xdr:cNvPr>
        <xdr:cNvSpPr txBox="1"/>
      </xdr:nvSpPr>
      <xdr:spPr>
        <a:xfrm>
          <a:off x="11438547" y="8080375"/>
          <a:ext cx="1323953"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107878</xdr:colOff>
      <xdr:row>1</xdr:row>
      <xdr:rowOff>169212</xdr:rowOff>
    </xdr:from>
    <xdr:to>
      <xdr:col>13</xdr:col>
      <xdr:colOff>995795</xdr:colOff>
      <xdr:row>39</xdr:row>
      <xdr:rowOff>145399</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24050</xdr:colOff>
      <xdr:row>29</xdr:row>
      <xdr:rowOff>35189</xdr:rowOff>
    </xdr:from>
    <xdr:ext cx="366330" cy="28153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02425" y="5207264"/>
          <a:ext cx="366330" cy="281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14</xdr:col>
      <xdr:colOff>557893</xdr:colOff>
      <xdr:row>11</xdr:row>
      <xdr:rowOff>149678</xdr:rowOff>
    </xdr:from>
    <xdr:to>
      <xdr:col>14</xdr:col>
      <xdr:colOff>561338</xdr:colOff>
      <xdr:row>14</xdr:row>
      <xdr:rowOff>143800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16664668" y="2226128"/>
          <a:ext cx="3445" cy="508472"/>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16</xdr:col>
      <xdr:colOff>460210</xdr:colOff>
      <xdr:row>8</xdr:row>
      <xdr:rowOff>2125</xdr:rowOff>
    </xdr:to>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H="1">
          <a:off x="16792575" y="1562100"/>
          <a:ext cx="1146010"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1181450</xdr:colOff>
      <xdr:row>15</xdr:row>
      <xdr:rowOff>35202</xdr:rowOff>
    </xdr:from>
    <xdr:to>
      <xdr:col>11</xdr:col>
      <xdr:colOff>100363</xdr:colOff>
      <xdr:row>17</xdr:row>
      <xdr:rowOff>60974</xdr:rowOff>
    </xdr:to>
    <xdr:sp macro="" textlink="">
      <xdr:nvSpPr>
        <xdr:cNvPr id="8" name="テキスト ボックス 1">
          <a:extLst>
            <a:ext uri="{FF2B5EF4-FFF2-40B4-BE49-F238E27FC236}">
              <a16:creationId xmlns:a16="http://schemas.microsoft.com/office/drawing/2014/main" id="{00000000-0008-0000-0300-000008000000}"/>
            </a:ext>
          </a:extLst>
        </xdr:cNvPr>
        <xdr:cNvSpPr txBox="1"/>
      </xdr:nvSpPr>
      <xdr:spPr>
        <a:xfrm>
          <a:off x="11269291" y="3975088"/>
          <a:ext cx="1314595" cy="51645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1171639</xdr:colOff>
      <xdr:row>20</xdr:row>
      <xdr:rowOff>68899</xdr:rowOff>
    </xdr:from>
    <xdr:to>
      <xdr:col>11</xdr:col>
      <xdr:colOff>90552</xdr:colOff>
      <xdr:row>22</xdr:row>
      <xdr:rowOff>148687</xdr:rowOff>
    </xdr:to>
    <xdr:sp macro="" textlink="">
      <xdr:nvSpPr>
        <xdr:cNvPr id="9" name="テキスト ボックス 1">
          <a:extLst>
            <a:ext uri="{FF2B5EF4-FFF2-40B4-BE49-F238E27FC236}">
              <a16:creationId xmlns:a16="http://schemas.microsoft.com/office/drawing/2014/main" id="{00000000-0008-0000-0300-000009000000}"/>
            </a:ext>
          </a:extLst>
        </xdr:cNvPr>
        <xdr:cNvSpPr txBox="1"/>
      </xdr:nvSpPr>
      <xdr:spPr>
        <a:xfrm>
          <a:off x="11259480" y="5235490"/>
          <a:ext cx="1314595" cy="5704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52547</xdr:colOff>
      <xdr:row>27</xdr:row>
      <xdr:rowOff>153609</xdr:rowOff>
    </xdr:from>
    <xdr:to>
      <xdr:col>11</xdr:col>
      <xdr:colOff>169301</xdr:colOff>
      <xdr:row>29</xdr:row>
      <xdr:rowOff>172165</xdr:rowOff>
    </xdr:to>
    <xdr:sp macro="" textlink="">
      <xdr:nvSpPr>
        <xdr:cNvPr id="10" name="テキスト ボックス 1">
          <a:extLst>
            <a:ext uri="{FF2B5EF4-FFF2-40B4-BE49-F238E27FC236}">
              <a16:creationId xmlns:a16="http://schemas.microsoft.com/office/drawing/2014/main" id="{00000000-0008-0000-0300-00000A000000}"/>
            </a:ext>
          </a:extLst>
        </xdr:cNvPr>
        <xdr:cNvSpPr txBox="1"/>
      </xdr:nvSpPr>
      <xdr:spPr>
        <a:xfrm>
          <a:off x="11338229" y="7037586"/>
          <a:ext cx="1314595" cy="50923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84029</xdr:colOff>
      <xdr:row>33</xdr:row>
      <xdr:rowOff>132163</xdr:rowOff>
    </xdr:from>
    <xdr:to>
      <xdr:col>11</xdr:col>
      <xdr:colOff>200783</xdr:colOff>
      <xdr:row>35</xdr:row>
      <xdr:rowOff>150720</xdr:rowOff>
    </xdr:to>
    <xdr:sp macro="" textlink="">
      <xdr:nvSpPr>
        <xdr:cNvPr id="11" name="テキスト ボックス 1">
          <a:extLst>
            <a:ext uri="{FF2B5EF4-FFF2-40B4-BE49-F238E27FC236}">
              <a16:creationId xmlns:a16="http://schemas.microsoft.com/office/drawing/2014/main" id="{00000000-0008-0000-0300-00000B000000}"/>
            </a:ext>
          </a:extLst>
        </xdr:cNvPr>
        <xdr:cNvSpPr txBox="1"/>
      </xdr:nvSpPr>
      <xdr:spPr>
        <a:xfrm>
          <a:off x="11369711" y="8488186"/>
          <a:ext cx="1314595" cy="509239"/>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122465</xdr:colOff>
      <xdr:row>1</xdr:row>
      <xdr:rowOff>176891</xdr:rowOff>
    </xdr:from>
    <xdr:to>
      <xdr:col>13</xdr:col>
      <xdr:colOff>1034143</xdr:colOff>
      <xdr:row>39</xdr:row>
      <xdr:rowOff>40820</xdr:rowOff>
    </xdr:to>
    <xdr:graphicFrame macro="">
      <xdr:nvGraphicFramePr>
        <xdr:cNvPr id="15" name="グラフ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15875</xdr:colOff>
      <xdr:row>50</xdr:row>
      <xdr:rowOff>15875</xdr:rowOff>
    </xdr:from>
    <xdr:ext cx="13004137" cy="45910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87325" y="10645775"/>
          <a:ext cx="13004137"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１　高度急性期４病院（金大、医科大、県中、医療センター）の高度急性期病床について、診療密度に基づく病床区分における高度急性期病床の割合の平均値を割り返し計算。</a:t>
          </a:r>
          <a:endParaRPr kumimoji="1" lang="en-US" altLang="ja-JP" sz="1100"/>
        </a:p>
        <a:p>
          <a:r>
            <a:rPr kumimoji="1" lang="en-US" altLang="ja-JP" sz="1100"/>
            <a:t>※</a:t>
          </a:r>
          <a:r>
            <a:rPr kumimoji="1" lang="ja-JP" altLang="en-US" sz="1100"/>
            <a:t>２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16</xdr:col>
      <xdr:colOff>0</xdr:colOff>
      <xdr:row>13</xdr:row>
      <xdr:rowOff>0</xdr:rowOff>
    </xdr:from>
    <xdr:to>
      <xdr:col>21</xdr:col>
      <xdr:colOff>638877</xdr:colOff>
      <xdr:row>16</xdr:row>
      <xdr:rowOff>92189</xdr:rowOff>
    </xdr:to>
    <xdr:sp macro="" textlink="">
      <xdr:nvSpPr>
        <xdr:cNvPr id="3" name="テキスト ボックス 1">
          <a:extLst>
            <a:ext uri="{FF2B5EF4-FFF2-40B4-BE49-F238E27FC236}">
              <a16:creationId xmlns:a16="http://schemas.microsoft.com/office/drawing/2014/main" id="{00000000-0008-0000-0400-000003000000}"/>
            </a:ext>
          </a:extLst>
        </xdr:cNvPr>
        <xdr:cNvSpPr txBox="1"/>
      </xdr:nvSpPr>
      <xdr:spPr>
        <a:xfrm>
          <a:off x="17478375" y="2419350"/>
          <a:ext cx="4067877" cy="616064"/>
        </a:xfrm>
        <a:prstGeom prst="rect">
          <a:avLst/>
        </a:prstGeom>
        <a:ln w="25400">
          <a:solidFill>
            <a:srgbClr val="00B0F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高度急性期４病院の高度急性期病床の中に、</a:t>
          </a:r>
          <a:endParaRPr lang="en-US" altLang="ja-JP" sz="1400"/>
        </a:p>
        <a:p>
          <a:r>
            <a:rPr lang="ja-JP" altLang="en-US" sz="1400"/>
            <a:t>急性期に近い病床が</a:t>
          </a:r>
          <a:r>
            <a:rPr lang="en-US" altLang="ja-JP" sz="1400"/>
            <a:t>1,700</a:t>
          </a:r>
          <a:r>
            <a:rPr lang="ja-JP" altLang="en-US" sz="1400"/>
            <a:t>床ほどある</a:t>
          </a:r>
          <a:r>
            <a:rPr lang="en-US" altLang="ja-JP" sz="1400" baseline="30000"/>
            <a:t>※</a:t>
          </a:r>
          <a:r>
            <a:rPr lang="ja-JP" altLang="en-US" sz="1400" baseline="30000"/>
            <a:t>１</a:t>
          </a:r>
        </a:p>
      </xdr:txBody>
    </xdr:sp>
    <xdr:clientData/>
  </xdr:twoCellAnchor>
  <xdr:twoCellAnchor>
    <xdr:from>
      <xdr:col>16</xdr:col>
      <xdr:colOff>1</xdr:colOff>
      <xdr:row>11</xdr:row>
      <xdr:rowOff>0</xdr:rowOff>
    </xdr:from>
    <xdr:to>
      <xdr:col>16</xdr:col>
      <xdr:colOff>1256</xdr:colOff>
      <xdr:row>15</xdr:row>
      <xdr:rowOff>105402</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17478376" y="2076450"/>
          <a:ext cx="1255" cy="800727"/>
        </a:xfrm>
        <a:prstGeom prst="straightConnector1">
          <a:avLst/>
        </a:prstGeom>
        <a:ln w="3492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xdr:row>
      <xdr:rowOff>0</xdr:rowOff>
    </xdr:from>
    <xdr:to>
      <xdr:col>18</xdr:col>
      <xdr:colOff>423736</xdr:colOff>
      <xdr:row>11</xdr:row>
      <xdr:rowOff>2087</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H="1">
          <a:off x="18164175" y="2076450"/>
          <a:ext cx="1109536" cy="2087"/>
        </a:xfrm>
        <a:prstGeom prst="line">
          <a:avLst/>
        </a:prstGeom>
        <a:ln w="19050">
          <a:solidFill>
            <a:srgbClr val="00B0F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24</xdr:col>
      <xdr:colOff>143012</xdr:colOff>
      <xdr:row>21</xdr:row>
      <xdr:rowOff>62129</xdr:rowOff>
    </xdr:to>
    <xdr:sp macro="" textlink="">
      <xdr:nvSpPr>
        <xdr:cNvPr id="6" name="テキスト ボックス 1">
          <a:extLst>
            <a:ext uri="{FF2B5EF4-FFF2-40B4-BE49-F238E27FC236}">
              <a16:creationId xmlns:a16="http://schemas.microsoft.com/office/drawing/2014/main" id="{00000000-0008-0000-0400-000006000000}"/>
            </a:ext>
          </a:extLst>
        </xdr:cNvPr>
        <xdr:cNvSpPr txBox="1"/>
      </xdr:nvSpPr>
      <xdr:spPr>
        <a:xfrm>
          <a:off x="18849975" y="3286125"/>
          <a:ext cx="4257812" cy="576479"/>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170</a:t>
          </a:r>
          <a:r>
            <a:rPr lang="ja-JP" altLang="en-US" sz="1400"/>
            <a:t>～</a:t>
          </a:r>
          <a:r>
            <a:rPr lang="en-US" altLang="ja-JP" sz="1400"/>
            <a:t>650</a:t>
          </a:r>
          <a:r>
            <a:rPr lang="ja-JP" altLang="en-US" sz="1400"/>
            <a:t>床ほどある</a:t>
          </a:r>
          <a:r>
            <a:rPr lang="en-US" altLang="ja-JP" sz="1400" baseline="30000"/>
            <a:t>※</a:t>
          </a:r>
          <a:r>
            <a:rPr lang="ja-JP" altLang="en-US" sz="1400" baseline="30000"/>
            <a:t>２</a:t>
          </a:r>
        </a:p>
      </xdr:txBody>
    </xdr:sp>
    <xdr:clientData/>
  </xdr:twoCellAnchor>
  <xdr:twoCellAnchor>
    <xdr:from>
      <xdr:col>17</xdr:col>
      <xdr:colOff>0</xdr:colOff>
      <xdr:row>21</xdr:row>
      <xdr:rowOff>0</xdr:rowOff>
    </xdr:from>
    <xdr:to>
      <xdr:col>17</xdr:col>
      <xdr:colOff>4120</xdr:colOff>
      <xdr:row>23</xdr:row>
      <xdr:rowOff>12850</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a:xfrm>
          <a:off x="18164175" y="3800475"/>
          <a:ext cx="4120" cy="35575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19</xdr:row>
      <xdr:rowOff>0</xdr:rowOff>
    </xdr:from>
    <xdr:to>
      <xdr:col>18</xdr:col>
      <xdr:colOff>441456</xdr:colOff>
      <xdr:row>19</xdr:row>
      <xdr:rowOff>2125</xdr:rowOff>
    </xdr:to>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flipH="1">
          <a:off x="18164175" y="3457575"/>
          <a:ext cx="1127256"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1156607</xdr:colOff>
      <xdr:row>13</xdr:row>
      <xdr:rowOff>176892</xdr:rowOff>
    </xdr:from>
    <xdr:to>
      <xdr:col>11</xdr:col>
      <xdr:colOff>81035</xdr:colOff>
      <xdr:row>15</xdr:row>
      <xdr:rowOff>186943</xdr:rowOff>
    </xdr:to>
    <xdr:sp macro="" textlink="">
      <xdr:nvSpPr>
        <xdr:cNvPr id="11" name="テキスト ボックス 1">
          <a:extLst>
            <a:ext uri="{FF2B5EF4-FFF2-40B4-BE49-F238E27FC236}">
              <a16:creationId xmlns:a16="http://schemas.microsoft.com/office/drawing/2014/main" id="{00000000-0008-0000-0400-00000B000000}"/>
            </a:ext>
          </a:extLst>
        </xdr:cNvPr>
        <xdr:cNvSpPr txBox="1"/>
      </xdr:nvSpPr>
      <xdr:spPr>
        <a:xfrm>
          <a:off x="11253107" y="3619499"/>
          <a:ext cx="1319285" cy="49990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69255</xdr:colOff>
      <xdr:row>20</xdr:row>
      <xdr:rowOff>113175</xdr:rowOff>
    </xdr:from>
    <xdr:to>
      <xdr:col>11</xdr:col>
      <xdr:colOff>191112</xdr:colOff>
      <xdr:row>22</xdr:row>
      <xdr:rowOff>101115</xdr:rowOff>
    </xdr:to>
    <xdr:sp macro="" textlink="">
      <xdr:nvSpPr>
        <xdr:cNvPr id="12" name="テキスト ボックス 1">
          <a:extLst>
            <a:ext uri="{FF2B5EF4-FFF2-40B4-BE49-F238E27FC236}">
              <a16:creationId xmlns:a16="http://schemas.microsoft.com/office/drawing/2014/main" id="{00000000-0008-0000-0400-00000C000000}"/>
            </a:ext>
          </a:extLst>
        </xdr:cNvPr>
        <xdr:cNvSpPr txBox="1"/>
      </xdr:nvSpPr>
      <xdr:spPr>
        <a:xfrm>
          <a:off x="11363184" y="5270282"/>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85175</xdr:colOff>
      <xdr:row>26</xdr:row>
      <xdr:rowOff>18363</xdr:rowOff>
    </xdr:from>
    <xdr:to>
      <xdr:col>11</xdr:col>
      <xdr:colOff>207032</xdr:colOff>
      <xdr:row>28</xdr:row>
      <xdr:rowOff>16508</xdr:rowOff>
    </xdr:to>
    <xdr:sp macro="" textlink="">
      <xdr:nvSpPr>
        <xdr:cNvPr id="13" name="テキスト ボックス 1">
          <a:extLst>
            <a:ext uri="{FF2B5EF4-FFF2-40B4-BE49-F238E27FC236}">
              <a16:creationId xmlns:a16="http://schemas.microsoft.com/office/drawing/2014/main" id="{00000000-0008-0000-0400-00000D000000}"/>
            </a:ext>
          </a:extLst>
        </xdr:cNvPr>
        <xdr:cNvSpPr txBox="1"/>
      </xdr:nvSpPr>
      <xdr:spPr>
        <a:xfrm>
          <a:off x="11379104" y="6645042"/>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84390</xdr:colOff>
      <xdr:row>30</xdr:row>
      <xdr:rowOff>201796</xdr:rowOff>
    </xdr:from>
    <xdr:to>
      <xdr:col>11</xdr:col>
      <xdr:colOff>206247</xdr:colOff>
      <xdr:row>32</xdr:row>
      <xdr:rowOff>199943</xdr:rowOff>
    </xdr:to>
    <xdr:sp macro="" textlink="">
      <xdr:nvSpPr>
        <xdr:cNvPr id="14" name="テキスト ボックス 1">
          <a:extLst>
            <a:ext uri="{FF2B5EF4-FFF2-40B4-BE49-F238E27FC236}">
              <a16:creationId xmlns:a16="http://schemas.microsoft.com/office/drawing/2014/main" id="{00000000-0008-0000-0400-00000E000000}"/>
            </a:ext>
          </a:extLst>
        </xdr:cNvPr>
        <xdr:cNvSpPr txBox="1"/>
      </xdr:nvSpPr>
      <xdr:spPr>
        <a:xfrm>
          <a:off x="11378319" y="7808189"/>
          <a:ext cx="1319285" cy="48800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163286</xdr:colOff>
      <xdr:row>1</xdr:row>
      <xdr:rowOff>13607</xdr:rowOff>
    </xdr:from>
    <xdr:to>
      <xdr:col>13</xdr:col>
      <xdr:colOff>993322</xdr:colOff>
      <xdr:row>38</xdr:row>
      <xdr:rowOff>176893</xdr:rowOff>
    </xdr:to>
    <xdr:graphicFrame macro="">
      <xdr:nvGraphicFramePr>
        <xdr:cNvPr id="13" name="グラフ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20</xdr:row>
      <xdr:rowOff>0</xdr:rowOff>
    </xdr:from>
    <xdr:to>
      <xdr:col>23</xdr:col>
      <xdr:colOff>25479</xdr:colOff>
      <xdr:row>23</xdr:row>
      <xdr:rowOff>66311</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8164175" y="3629025"/>
          <a:ext cx="4140279" cy="58066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120</a:t>
          </a:r>
          <a:r>
            <a:rPr lang="ja-JP" altLang="en-US" sz="1400"/>
            <a:t>～</a:t>
          </a:r>
          <a:r>
            <a:rPr lang="en-US" altLang="ja-JP" sz="1400"/>
            <a:t>330</a:t>
          </a:r>
          <a:r>
            <a:rPr lang="ja-JP" altLang="en-US" sz="1400"/>
            <a:t>床ほどある</a:t>
          </a:r>
          <a:r>
            <a:rPr lang="en-US" altLang="ja-JP" sz="1400" baseline="30000"/>
            <a:t>※</a:t>
          </a:r>
          <a:endParaRPr lang="ja-JP" altLang="en-US" sz="1400" baseline="30000"/>
        </a:p>
      </xdr:txBody>
    </xdr:sp>
    <xdr:clientData/>
  </xdr:twoCellAnchor>
  <xdr:twoCellAnchor>
    <xdr:from>
      <xdr:col>16</xdr:col>
      <xdr:colOff>0</xdr:colOff>
      <xdr:row>21</xdr:row>
      <xdr:rowOff>0</xdr:rowOff>
    </xdr:from>
    <xdr:to>
      <xdr:col>16</xdr:col>
      <xdr:colOff>3440</xdr:colOff>
      <xdr:row>24</xdr:row>
      <xdr:rowOff>46390</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a:off x="17478375" y="3800475"/>
          <a:ext cx="3440" cy="56074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18</xdr:row>
      <xdr:rowOff>0</xdr:rowOff>
    </xdr:from>
    <xdr:to>
      <xdr:col>18</xdr:col>
      <xdr:colOff>420252</xdr:colOff>
      <xdr:row>18</xdr:row>
      <xdr:rowOff>2139</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a:off x="18164176" y="3286125"/>
          <a:ext cx="1106051" cy="2139"/>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1170215</xdr:colOff>
      <xdr:row>13</xdr:row>
      <xdr:rowOff>54428</xdr:rowOff>
    </xdr:from>
    <xdr:to>
      <xdr:col>11</xdr:col>
      <xdr:colOff>94643</xdr:colOff>
      <xdr:row>15</xdr:row>
      <xdr:rowOff>64481</xdr:rowOff>
    </xdr:to>
    <xdr:sp macro="" textlink="">
      <xdr:nvSpPr>
        <xdr:cNvPr id="8" name="テキスト ボックス 1">
          <a:extLst>
            <a:ext uri="{FF2B5EF4-FFF2-40B4-BE49-F238E27FC236}">
              <a16:creationId xmlns:a16="http://schemas.microsoft.com/office/drawing/2014/main" id="{00000000-0008-0000-0500-000008000000}"/>
            </a:ext>
          </a:extLst>
        </xdr:cNvPr>
        <xdr:cNvSpPr txBox="1"/>
      </xdr:nvSpPr>
      <xdr:spPr>
        <a:xfrm>
          <a:off x="11266715" y="3497035"/>
          <a:ext cx="1319285" cy="49991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55648</xdr:colOff>
      <xdr:row>19</xdr:row>
      <xdr:rowOff>153996</xdr:rowOff>
    </xdr:from>
    <xdr:to>
      <xdr:col>11</xdr:col>
      <xdr:colOff>177505</xdr:colOff>
      <xdr:row>21</xdr:row>
      <xdr:rowOff>141936</xdr:rowOff>
    </xdr:to>
    <xdr:sp macro="" textlink="">
      <xdr:nvSpPr>
        <xdr:cNvPr id="9" name="テキスト ボックス 1">
          <a:extLst>
            <a:ext uri="{FF2B5EF4-FFF2-40B4-BE49-F238E27FC236}">
              <a16:creationId xmlns:a16="http://schemas.microsoft.com/office/drawing/2014/main" id="{00000000-0008-0000-0500-000009000000}"/>
            </a:ext>
          </a:extLst>
        </xdr:cNvPr>
        <xdr:cNvSpPr txBox="1"/>
      </xdr:nvSpPr>
      <xdr:spPr>
        <a:xfrm>
          <a:off x="11349577" y="5066175"/>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125997</xdr:colOff>
      <xdr:row>28</xdr:row>
      <xdr:rowOff>59183</xdr:rowOff>
    </xdr:from>
    <xdr:to>
      <xdr:col>11</xdr:col>
      <xdr:colOff>247854</xdr:colOff>
      <xdr:row>30</xdr:row>
      <xdr:rowOff>57328</xdr:rowOff>
    </xdr:to>
    <xdr:sp macro="" textlink="">
      <xdr:nvSpPr>
        <xdr:cNvPr id="10" name="テキスト ボックス 1">
          <a:extLst>
            <a:ext uri="{FF2B5EF4-FFF2-40B4-BE49-F238E27FC236}">
              <a16:creationId xmlns:a16="http://schemas.microsoft.com/office/drawing/2014/main" id="{00000000-0008-0000-0500-00000A000000}"/>
            </a:ext>
          </a:extLst>
        </xdr:cNvPr>
        <xdr:cNvSpPr txBox="1"/>
      </xdr:nvSpPr>
      <xdr:spPr>
        <a:xfrm>
          <a:off x="11419926" y="7175719"/>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138819</xdr:colOff>
      <xdr:row>33</xdr:row>
      <xdr:rowOff>106548</xdr:rowOff>
    </xdr:from>
    <xdr:to>
      <xdr:col>11</xdr:col>
      <xdr:colOff>260676</xdr:colOff>
      <xdr:row>35</xdr:row>
      <xdr:rowOff>104694</xdr:rowOff>
    </xdr:to>
    <xdr:sp macro="" textlink="">
      <xdr:nvSpPr>
        <xdr:cNvPr id="11" name="テキスト ボックス 1">
          <a:extLst>
            <a:ext uri="{FF2B5EF4-FFF2-40B4-BE49-F238E27FC236}">
              <a16:creationId xmlns:a16="http://schemas.microsoft.com/office/drawing/2014/main" id="{00000000-0008-0000-0500-00000B000000}"/>
            </a:ext>
          </a:extLst>
        </xdr:cNvPr>
        <xdr:cNvSpPr txBox="1"/>
      </xdr:nvSpPr>
      <xdr:spPr>
        <a:xfrm>
          <a:off x="11432748" y="8447727"/>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54428</xdr:colOff>
      <xdr:row>0</xdr:row>
      <xdr:rowOff>435429</xdr:rowOff>
    </xdr:from>
    <xdr:to>
      <xdr:col>13</xdr:col>
      <xdr:colOff>1047750</xdr:colOff>
      <xdr:row>39</xdr:row>
      <xdr:rowOff>217714</xdr:rowOff>
    </xdr:to>
    <xdr:graphicFrame macro="">
      <xdr:nvGraphicFramePr>
        <xdr:cNvPr id="11" name="グラフ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28</xdr:row>
      <xdr:rowOff>0</xdr:rowOff>
    </xdr:from>
    <xdr:to>
      <xdr:col>23</xdr:col>
      <xdr:colOff>41829</xdr:colOff>
      <xdr:row>31</xdr:row>
      <xdr:rowOff>66231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8164175" y="5000625"/>
          <a:ext cx="4156629" cy="58058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20</a:t>
          </a:r>
          <a:r>
            <a:rPr lang="ja-JP" altLang="en-US" sz="1400"/>
            <a:t>～</a:t>
          </a:r>
          <a:r>
            <a:rPr lang="en-US" altLang="ja-JP" sz="1400"/>
            <a:t>350</a:t>
          </a:r>
          <a:r>
            <a:rPr lang="ja-JP" altLang="en-US" sz="1400"/>
            <a:t>床ほどある</a:t>
          </a:r>
          <a:r>
            <a:rPr lang="en-US" altLang="ja-JP" sz="1400" baseline="30000"/>
            <a:t>※</a:t>
          </a:r>
          <a:endParaRPr lang="ja-JP" altLang="en-US" sz="1400" baseline="30000"/>
        </a:p>
      </xdr:txBody>
    </xdr:sp>
    <xdr:clientData/>
  </xdr:twoCellAnchor>
  <xdr:twoCellAnchor>
    <xdr:from>
      <xdr:col>16</xdr:col>
      <xdr:colOff>1</xdr:colOff>
      <xdr:row>29</xdr:row>
      <xdr:rowOff>0</xdr:rowOff>
    </xdr:from>
    <xdr:to>
      <xdr:col>16</xdr:col>
      <xdr:colOff>1726</xdr:colOff>
      <xdr:row>34</xdr:row>
      <xdr:rowOff>37104</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H="1">
          <a:off x="17478376" y="5172075"/>
          <a:ext cx="1725" cy="894354"/>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26</xdr:row>
      <xdr:rowOff>0</xdr:rowOff>
    </xdr:from>
    <xdr:to>
      <xdr:col>17</xdr:col>
      <xdr:colOff>423735</xdr:colOff>
      <xdr:row>26</xdr:row>
      <xdr:rowOff>2082</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flipH="1">
          <a:off x="17478375" y="4657725"/>
          <a:ext cx="1109535" cy="2082"/>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42040</xdr:colOff>
      <xdr:row>23</xdr:row>
      <xdr:rowOff>58744</xdr:rowOff>
    </xdr:from>
    <xdr:to>
      <xdr:col>11</xdr:col>
      <xdr:colOff>163897</xdr:colOff>
      <xdr:row>25</xdr:row>
      <xdr:rowOff>46685</xdr:rowOff>
    </xdr:to>
    <xdr:sp macro="" textlink="">
      <xdr:nvSpPr>
        <xdr:cNvPr id="7" name="テキスト ボックス 1">
          <a:extLst>
            <a:ext uri="{FF2B5EF4-FFF2-40B4-BE49-F238E27FC236}">
              <a16:creationId xmlns:a16="http://schemas.microsoft.com/office/drawing/2014/main" id="{00000000-0008-0000-0600-000007000000}"/>
            </a:ext>
          </a:extLst>
        </xdr:cNvPr>
        <xdr:cNvSpPr txBox="1"/>
      </xdr:nvSpPr>
      <xdr:spPr>
        <a:xfrm>
          <a:off x="11335969" y="5950637"/>
          <a:ext cx="1319285" cy="47779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57960</xdr:colOff>
      <xdr:row>31</xdr:row>
      <xdr:rowOff>113612</xdr:rowOff>
    </xdr:from>
    <xdr:to>
      <xdr:col>11</xdr:col>
      <xdr:colOff>179817</xdr:colOff>
      <xdr:row>33</xdr:row>
      <xdr:rowOff>111757</xdr:rowOff>
    </xdr:to>
    <xdr:sp macro="" textlink="">
      <xdr:nvSpPr>
        <xdr:cNvPr id="8" name="テキスト ボックス 1">
          <a:extLst>
            <a:ext uri="{FF2B5EF4-FFF2-40B4-BE49-F238E27FC236}">
              <a16:creationId xmlns:a16="http://schemas.microsoft.com/office/drawing/2014/main" id="{00000000-0008-0000-0600-000008000000}"/>
            </a:ext>
          </a:extLst>
        </xdr:cNvPr>
        <xdr:cNvSpPr txBox="1"/>
      </xdr:nvSpPr>
      <xdr:spPr>
        <a:xfrm>
          <a:off x="11351889" y="796493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70782</xdr:colOff>
      <xdr:row>34</xdr:row>
      <xdr:rowOff>160976</xdr:rowOff>
    </xdr:from>
    <xdr:to>
      <xdr:col>11</xdr:col>
      <xdr:colOff>192639</xdr:colOff>
      <xdr:row>36</xdr:row>
      <xdr:rowOff>159122</xdr:rowOff>
    </xdr:to>
    <xdr:sp macro="" textlink="">
      <xdr:nvSpPr>
        <xdr:cNvPr id="9" name="テキスト ボックス 1">
          <a:extLst>
            <a:ext uri="{FF2B5EF4-FFF2-40B4-BE49-F238E27FC236}">
              <a16:creationId xmlns:a16="http://schemas.microsoft.com/office/drawing/2014/main" id="{00000000-0008-0000-0600-000009000000}"/>
            </a:ext>
          </a:extLst>
        </xdr:cNvPr>
        <xdr:cNvSpPr txBox="1"/>
      </xdr:nvSpPr>
      <xdr:spPr>
        <a:xfrm>
          <a:off x="11364711" y="874708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3737E-5B16-4A3C-A717-BB4ADCFB5E63}">
  <sheetPr codeName="Sheet7">
    <tabColor theme="5"/>
    <pageSetUpPr fitToPage="1"/>
  </sheetPr>
  <dimension ref="A1:CT155"/>
  <sheetViews>
    <sheetView topLeftCell="A141" workbookViewId="0">
      <selection activeCell="L147" sqref="L147"/>
    </sheetView>
  </sheetViews>
  <sheetFormatPr defaultColWidth="9" defaultRowHeight="18" outlineLevelCol="1"/>
  <cols>
    <col min="1" max="1" width="5" style="759" customWidth="1"/>
    <col min="2" max="2" width="13" style="759" customWidth="1"/>
    <col min="3" max="3" width="14.33203125" style="759" customWidth="1"/>
    <col min="4" max="4" width="15.33203125" style="759" customWidth="1"/>
    <col min="5" max="5" width="9" style="759" hidden="1" customWidth="1" outlineLevel="1"/>
    <col min="6" max="11" width="9.58203125" style="759" hidden="1" customWidth="1" outlineLevel="1"/>
    <col min="12" max="12" width="33.33203125" style="759" customWidth="1" collapsed="1"/>
    <col min="13" max="26" width="9" style="977" hidden="1" customWidth="1"/>
    <col min="27" max="68" width="9" style="759" hidden="1" customWidth="1"/>
    <col min="69" max="77" width="9" style="759" customWidth="1"/>
    <col min="78" max="78" width="3.08203125" style="759" customWidth="1"/>
    <col min="79" max="88" width="9" style="759" customWidth="1"/>
    <col min="89" max="90" width="9" style="759"/>
    <col min="91" max="91" width="27.83203125" style="759" hidden="1" customWidth="1"/>
    <col min="92" max="98" width="0" style="759" hidden="1" customWidth="1"/>
    <col min="99" max="16384" width="9" style="759"/>
  </cols>
  <sheetData>
    <row r="1" spans="1:98" ht="18.5" thickBot="1">
      <c r="A1" s="757"/>
      <c r="B1" s="757"/>
      <c r="C1" s="757"/>
      <c r="D1" s="757"/>
      <c r="E1" s="757"/>
      <c r="F1" s="757"/>
      <c r="G1" s="757"/>
      <c r="H1" s="757"/>
      <c r="I1" s="757"/>
      <c r="J1" s="757"/>
      <c r="K1" s="757"/>
      <c r="L1" s="757"/>
      <c r="M1" s="758" t="s">
        <v>75</v>
      </c>
      <c r="N1" s="758"/>
      <c r="O1" s="758"/>
      <c r="P1" s="758"/>
      <c r="Q1" s="758"/>
      <c r="R1" s="758"/>
      <c r="S1" s="758"/>
      <c r="T1" s="758" t="s">
        <v>76</v>
      </c>
      <c r="U1" s="758"/>
      <c r="V1" s="758"/>
      <c r="W1" s="758"/>
      <c r="X1" s="758"/>
      <c r="Y1" s="758"/>
      <c r="Z1" s="758"/>
      <c r="AA1" s="757" t="s">
        <v>77</v>
      </c>
      <c r="AB1" s="757"/>
      <c r="AC1" s="757"/>
      <c r="AD1" s="757"/>
      <c r="AE1" s="757"/>
      <c r="AF1" s="757"/>
      <c r="AG1" s="757"/>
      <c r="AH1" s="757" t="s">
        <v>78</v>
      </c>
      <c r="AI1" s="757"/>
      <c r="AJ1" s="757"/>
      <c r="AK1" s="757"/>
      <c r="AL1" s="757"/>
      <c r="AM1" s="757"/>
      <c r="AN1" s="757"/>
      <c r="AO1" s="757" t="s">
        <v>79</v>
      </c>
      <c r="AP1" s="757"/>
      <c r="AQ1" s="757"/>
      <c r="AR1" s="757"/>
      <c r="AS1" s="757"/>
      <c r="AT1" s="757"/>
      <c r="AU1" s="757"/>
      <c r="AV1" s="757" t="s">
        <v>80</v>
      </c>
      <c r="AW1" s="757"/>
      <c r="AX1" s="757"/>
      <c r="AY1" s="757"/>
      <c r="AZ1" s="757"/>
      <c r="BA1" s="757"/>
      <c r="BB1" s="757"/>
      <c r="BC1" s="757" t="s">
        <v>81</v>
      </c>
      <c r="BD1" s="757"/>
      <c r="BE1" s="757"/>
      <c r="BF1" s="757"/>
      <c r="BG1" s="757"/>
      <c r="BH1" s="757"/>
      <c r="BI1" s="757"/>
      <c r="BJ1" s="757" t="s">
        <v>82</v>
      </c>
      <c r="BK1" s="757"/>
      <c r="BL1" s="757"/>
      <c r="BM1" s="757"/>
      <c r="BN1" s="757"/>
      <c r="BO1" s="757"/>
      <c r="BP1" s="757"/>
      <c r="BQ1" s="757" t="s">
        <v>2252</v>
      </c>
      <c r="BR1" s="757"/>
      <c r="BS1" s="757"/>
      <c r="BT1" s="757"/>
      <c r="BU1" s="757"/>
      <c r="BV1" s="757"/>
      <c r="BW1" s="757"/>
      <c r="BX1" s="757"/>
      <c r="BY1" s="757"/>
      <c r="BZ1" s="757"/>
      <c r="CA1" s="757" t="s">
        <v>2245</v>
      </c>
      <c r="CB1" s="757"/>
      <c r="CC1" s="757"/>
      <c r="CD1" s="757"/>
      <c r="CE1" s="757"/>
      <c r="CF1" s="757"/>
      <c r="CG1" s="757"/>
      <c r="CH1" s="757"/>
      <c r="CI1" s="757"/>
      <c r="CJ1" s="757"/>
      <c r="CK1" s="757" t="s">
        <v>2253</v>
      </c>
      <c r="CL1" s="757"/>
      <c r="CN1" s="757" t="s">
        <v>2254</v>
      </c>
      <c r="CO1" s="757"/>
      <c r="CP1" s="757"/>
      <c r="CQ1" s="757"/>
      <c r="CR1" s="757"/>
      <c r="CS1" s="757"/>
      <c r="CT1" s="757"/>
    </row>
    <row r="2" spans="1:98" ht="25.5" customHeight="1" thickBot="1">
      <c r="A2" s="760"/>
      <c r="B2" s="761" t="s">
        <v>84</v>
      </c>
      <c r="C2" s="761" t="s">
        <v>85</v>
      </c>
      <c r="D2" s="761" t="s">
        <v>86</v>
      </c>
      <c r="E2" s="762" t="s">
        <v>87</v>
      </c>
      <c r="F2" s="763" t="s">
        <v>88</v>
      </c>
      <c r="G2" s="763" t="s">
        <v>89</v>
      </c>
      <c r="H2" s="763" t="s">
        <v>90</v>
      </c>
      <c r="I2" s="763" t="s">
        <v>91</v>
      </c>
      <c r="J2" s="763" t="s">
        <v>1949</v>
      </c>
      <c r="K2" s="763" t="s">
        <v>2255</v>
      </c>
      <c r="L2" s="763" t="s">
        <v>92</v>
      </c>
      <c r="M2" s="764" t="s">
        <v>93</v>
      </c>
      <c r="N2" s="765" t="s">
        <v>94</v>
      </c>
      <c r="O2" s="765" t="s">
        <v>95</v>
      </c>
      <c r="P2" s="765" t="s">
        <v>96</v>
      </c>
      <c r="Q2" s="766" t="s">
        <v>97</v>
      </c>
      <c r="R2" s="766" t="s">
        <v>98</v>
      </c>
      <c r="S2" s="767" t="s">
        <v>99</v>
      </c>
      <c r="T2" s="764" t="s">
        <v>93</v>
      </c>
      <c r="U2" s="765" t="s">
        <v>94</v>
      </c>
      <c r="V2" s="765" t="s">
        <v>95</v>
      </c>
      <c r="W2" s="765" t="s">
        <v>96</v>
      </c>
      <c r="X2" s="766" t="s">
        <v>97</v>
      </c>
      <c r="Y2" s="766" t="s">
        <v>98</v>
      </c>
      <c r="Z2" s="767" t="s">
        <v>99</v>
      </c>
      <c r="AA2" s="768" t="s">
        <v>93</v>
      </c>
      <c r="AB2" s="762" t="s">
        <v>94</v>
      </c>
      <c r="AC2" s="762" t="s">
        <v>95</v>
      </c>
      <c r="AD2" s="762" t="s">
        <v>96</v>
      </c>
      <c r="AE2" s="763" t="s">
        <v>97</v>
      </c>
      <c r="AF2" s="763" t="s">
        <v>98</v>
      </c>
      <c r="AG2" s="769" t="s">
        <v>99</v>
      </c>
      <c r="AH2" s="768" t="s">
        <v>93</v>
      </c>
      <c r="AI2" s="762" t="s">
        <v>94</v>
      </c>
      <c r="AJ2" s="762" t="s">
        <v>95</v>
      </c>
      <c r="AK2" s="762" t="s">
        <v>96</v>
      </c>
      <c r="AL2" s="763" t="s">
        <v>97</v>
      </c>
      <c r="AM2" s="763" t="s">
        <v>98</v>
      </c>
      <c r="AN2" s="769" t="s">
        <v>99</v>
      </c>
      <c r="AO2" s="768" t="s">
        <v>93</v>
      </c>
      <c r="AP2" s="762" t="s">
        <v>94</v>
      </c>
      <c r="AQ2" s="762" t="s">
        <v>95</v>
      </c>
      <c r="AR2" s="762" t="s">
        <v>96</v>
      </c>
      <c r="AS2" s="763" t="s">
        <v>97</v>
      </c>
      <c r="AT2" s="763" t="s">
        <v>98</v>
      </c>
      <c r="AU2" s="769" t="s">
        <v>99</v>
      </c>
      <c r="AV2" s="768" t="s">
        <v>93</v>
      </c>
      <c r="AW2" s="762" t="s">
        <v>94</v>
      </c>
      <c r="AX2" s="762" t="s">
        <v>95</v>
      </c>
      <c r="AY2" s="762" t="s">
        <v>96</v>
      </c>
      <c r="AZ2" s="763" t="s">
        <v>97</v>
      </c>
      <c r="BA2" s="763" t="s">
        <v>98</v>
      </c>
      <c r="BB2" s="769" t="s">
        <v>99</v>
      </c>
      <c r="BC2" s="768" t="s">
        <v>93</v>
      </c>
      <c r="BD2" s="762" t="s">
        <v>94</v>
      </c>
      <c r="BE2" s="762" t="s">
        <v>95</v>
      </c>
      <c r="BF2" s="762" t="s">
        <v>96</v>
      </c>
      <c r="BG2" s="763" t="s">
        <v>97</v>
      </c>
      <c r="BH2" s="763" t="s">
        <v>98</v>
      </c>
      <c r="BI2" s="769" t="s">
        <v>99</v>
      </c>
      <c r="BJ2" s="768" t="s">
        <v>93</v>
      </c>
      <c r="BK2" s="762" t="s">
        <v>94</v>
      </c>
      <c r="BL2" s="762" t="s">
        <v>95</v>
      </c>
      <c r="BM2" s="762" t="s">
        <v>96</v>
      </c>
      <c r="BN2" s="763" t="s">
        <v>97</v>
      </c>
      <c r="BO2" s="763" t="s">
        <v>98</v>
      </c>
      <c r="BP2" s="769" t="s">
        <v>99</v>
      </c>
      <c r="BQ2" s="768" t="s">
        <v>93</v>
      </c>
      <c r="BR2" s="762" t="s">
        <v>94</v>
      </c>
      <c r="BS2" s="762" t="s">
        <v>95</v>
      </c>
      <c r="BT2" s="762" t="s">
        <v>96</v>
      </c>
      <c r="BU2" s="763" t="s">
        <v>97</v>
      </c>
      <c r="BV2" s="763" t="s">
        <v>98</v>
      </c>
      <c r="BW2" s="769" t="s">
        <v>99</v>
      </c>
      <c r="BX2" s="770" t="s">
        <v>2256</v>
      </c>
      <c r="BY2" s="770" t="s">
        <v>2257</v>
      </c>
      <c r="BZ2" s="771"/>
      <c r="CA2" s="768" t="s">
        <v>93</v>
      </c>
      <c r="CB2" s="762" t="s">
        <v>94</v>
      </c>
      <c r="CC2" s="762" t="s">
        <v>95</v>
      </c>
      <c r="CD2" s="762" t="s">
        <v>96</v>
      </c>
      <c r="CE2" s="763" t="s">
        <v>97</v>
      </c>
      <c r="CF2" s="763" t="s">
        <v>101</v>
      </c>
      <c r="CG2" s="763" t="s">
        <v>99</v>
      </c>
      <c r="CH2" s="772" t="s">
        <v>102</v>
      </c>
      <c r="CI2" s="769" t="s">
        <v>103</v>
      </c>
      <c r="CJ2" s="771" t="s">
        <v>104</v>
      </c>
      <c r="CK2" s="773" t="s">
        <v>105</v>
      </c>
      <c r="CL2" s="771" t="s">
        <v>106</v>
      </c>
      <c r="CN2" s="768" t="s">
        <v>93</v>
      </c>
      <c r="CO2" s="762" t="s">
        <v>94</v>
      </c>
      <c r="CP2" s="762" t="s">
        <v>95</v>
      </c>
      <c r="CQ2" s="762" t="s">
        <v>96</v>
      </c>
      <c r="CR2" s="763" t="s">
        <v>97</v>
      </c>
      <c r="CS2" s="763" t="s">
        <v>98</v>
      </c>
      <c r="CT2" s="769" t="s">
        <v>99</v>
      </c>
    </row>
    <row r="3" spans="1:98">
      <c r="A3" s="774">
        <v>1</v>
      </c>
      <c r="B3" s="775" t="s">
        <v>107</v>
      </c>
      <c r="C3" s="775" t="s">
        <v>108</v>
      </c>
      <c r="D3" s="775" t="s">
        <v>109</v>
      </c>
      <c r="E3" s="776">
        <v>11729055</v>
      </c>
      <c r="F3" s="777">
        <v>11730066</v>
      </c>
      <c r="G3" s="777">
        <v>11701019</v>
      </c>
      <c r="H3" s="777">
        <v>11701019</v>
      </c>
      <c r="I3" s="777">
        <v>11701019</v>
      </c>
      <c r="J3" s="777">
        <v>11701019</v>
      </c>
      <c r="K3" s="777">
        <v>11701019</v>
      </c>
      <c r="L3" s="778" t="s">
        <v>110</v>
      </c>
      <c r="M3" s="779"/>
      <c r="N3" s="780">
        <v>303</v>
      </c>
      <c r="O3" s="780">
        <v>82</v>
      </c>
      <c r="P3" s="780">
        <v>40</v>
      </c>
      <c r="Q3" s="781">
        <v>425</v>
      </c>
      <c r="R3" s="781"/>
      <c r="S3" s="782">
        <v>425</v>
      </c>
      <c r="T3" s="779"/>
      <c r="U3" s="780">
        <v>255</v>
      </c>
      <c r="V3" s="780">
        <v>45</v>
      </c>
      <c r="W3" s="780"/>
      <c r="X3" s="781">
        <v>300</v>
      </c>
      <c r="Y3" s="781"/>
      <c r="Z3" s="782">
        <v>300</v>
      </c>
      <c r="AA3" s="783">
        <v>10</v>
      </c>
      <c r="AB3" s="784">
        <v>204</v>
      </c>
      <c r="AC3" s="784">
        <v>86</v>
      </c>
      <c r="AD3" s="784">
        <v>0</v>
      </c>
      <c r="AE3" s="785">
        <f t="shared" ref="AE3" si="0">SUM(AA3:AD3)</f>
        <v>300</v>
      </c>
      <c r="AF3" s="784">
        <v>0</v>
      </c>
      <c r="AG3" s="786">
        <f t="shared" ref="AG3" si="1">AE3+AF3</f>
        <v>300</v>
      </c>
      <c r="AH3" s="783">
        <v>10</v>
      </c>
      <c r="AI3" s="784">
        <v>204</v>
      </c>
      <c r="AJ3" s="784">
        <v>86</v>
      </c>
      <c r="AK3" s="784">
        <v>0</v>
      </c>
      <c r="AL3" s="785">
        <v>300</v>
      </c>
      <c r="AM3" s="784">
        <v>0</v>
      </c>
      <c r="AN3" s="786">
        <f t="shared" ref="AN3" si="2">AL3+AM3</f>
        <v>300</v>
      </c>
      <c r="AO3" s="783">
        <v>10</v>
      </c>
      <c r="AP3" s="784">
        <v>204</v>
      </c>
      <c r="AQ3" s="784">
        <v>86</v>
      </c>
      <c r="AR3" s="784">
        <v>0</v>
      </c>
      <c r="AS3" s="785">
        <v>300</v>
      </c>
      <c r="AT3" s="784">
        <v>0</v>
      </c>
      <c r="AU3" s="786">
        <v>300</v>
      </c>
      <c r="AV3" s="787">
        <v>10</v>
      </c>
      <c r="AW3" s="788">
        <v>204</v>
      </c>
      <c r="AX3" s="789">
        <v>86</v>
      </c>
      <c r="AY3" s="789">
        <v>0</v>
      </c>
      <c r="AZ3" s="785">
        <v>300</v>
      </c>
      <c r="BA3" s="784">
        <v>0</v>
      </c>
      <c r="BB3" s="790">
        <v>300</v>
      </c>
      <c r="BC3" s="791">
        <v>10</v>
      </c>
      <c r="BD3" s="792">
        <v>204</v>
      </c>
      <c r="BE3" s="792">
        <v>86</v>
      </c>
      <c r="BF3" s="792">
        <v>0</v>
      </c>
      <c r="BG3" s="792">
        <v>300</v>
      </c>
      <c r="BH3" s="792">
        <v>0</v>
      </c>
      <c r="BI3" s="793">
        <v>300</v>
      </c>
      <c r="BJ3" s="794">
        <v>10</v>
      </c>
      <c r="BK3" s="788">
        <v>204</v>
      </c>
      <c r="BL3" s="795">
        <v>86</v>
      </c>
      <c r="BM3" s="796">
        <v>0</v>
      </c>
      <c r="BN3" s="797">
        <v>300</v>
      </c>
      <c r="BO3" s="788">
        <v>0</v>
      </c>
      <c r="BP3" s="793">
        <v>300</v>
      </c>
      <c r="BQ3" s="798">
        <f>SUMIFS('R5病院病棟票'!$AF$13:$AF$324,'R5病院病棟票'!$B$13:$B$324,$K$3:$K$150,'R5病院病棟票'!$R$13:$R$324,1)</f>
        <v>10</v>
      </c>
      <c r="BR3" s="799">
        <f>SUMIFS('R5病院病棟票'!$AF$13:$AF$324,'R5病院病棟票'!$B$13:$B$324,$K$3:$K$150,'R5病院病棟票'!$R$13:$R$324,2)</f>
        <v>204</v>
      </c>
      <c r="BS3" s="800">
        <f>SUMIFS('R5病院病棟票'!$AF$13:$AF$324,'R5病院病棟票'!$B$13:$B$324,$K$3:$K$150,'R5病院病棟票'!$R$13:$R$324,3)</f>
        <v>86</v>
      </c>
      <c r="BT3" s="801">
        <f>SUMIFS('R5病院病棟票'!$AF$13:$AF$324,'R5病院病棟票'!$B$13:$B$324,$K$3:$K$150,'R5病院病棟票'!$R$13:$R$324,4)</f>
        <v>0</v>
      </c>
      <c r="BU3" s="802">
        <f t="shared" ref="BU3:BU19" si="3">SUM(BQ3:BT3)</f>
        <v>300</v>
      </c>
      <c r="BV3" s="799">
        <f>SUMIFS('R5病院病棟票'!$AF$13:$AF$324,'R5病院病棟票'!$B$13:$B$324,$K$3:$K$150,'R5病院病棟票'!$R$13:$R$324,5)+SUMIFS('R5病院病棟票'!$AF$13:$AF$324,'R5病院病棟票'!$B$13:$B$324,$K$3:$K$150,'R5病院病棟票'!$R$13:$R$324,6)</f>
        <v>0</v>
      </c>
      <c r="BW3" s="803">
        <f>BU3+BV3</f>
        <v>300</v>
      </c>
      <c r="BX3" s="757">
        <f>BU3-BN3</f>
        <v>0</v>
      </c>
      <c r="BY3" s="757">
        <f>BW3-BP3</f>
        <v>0</v>
      </c>
      <c r="BZ3" s="757"/>
      <c r="CA3" s="804">
        <f>SUMIFS('R5病院病棟票'!$AI$13:$AI$324,'R5病院病棟票'!$B$13:$B$324,$K$3:$K$150,'R5病院病棟票'!$Y$13:$Y$324,1)</f>
        <v>10</v>
      </c>
      <c r="CB3" s="805">
        <f>SUMIFS('R5病院病棟票'!$AI$13:$AI$324,'R5病院病棟票'!$B$13:$B$324,$K$3:$K$150,'R5病院病棟票'!$Y$13:$Y$324,2)</f>
        <v>204</v>
      </c>
      <c r="CC3" s="806">
        <f>SUMIFS('R5病院病棟票'!$AI$13:$AI$324,'R5病院病棟票'!$B$13:$B$324,$K$3:$K$150,'R5病院病棟票'!$Y$13:$Y$324,3)</f>
        <v>86</v>
      </c>
      <c r="CD3" s="807">
        <f>SUMIFS('R5病院病棟票'!$AI$13:$AI$324,'R5病院病棟票'!$B$13:$B$324,$K$3:$K$150,'R5病院病棟票'!$Y$13:$Y$324,4)</f>
        <v>0</v>
      </c>
      <c r="CE3" s="806">
        <f>SUM(CA3:CD3)</f>
        <v>300</v>
      </c>
      <c r="CF3" s="807">
        <f>SUMIFS('R5病院病棟票'!$AI$13:$AI$324,'R5病院病棟票'!$B$13:$B$324,$K$3:$K$150,'R5病院病棟票'!$Y$13:$Y$324,5)</f>
        <v>0</v>
      </c>
      <c r="CG3" s="808">
        <f>CE3+CF3</f>
        <v>300</v>
      </c>
      <c r="CH3" s="809">
        <f>SUMIFS('R5病院病棟票'!$AJ$13:$AJ$324,'R5病院病棟票'!$B$13:$B$324,$K$3:$K$150)</f>
        <v>0</v>
      </c>
      <c r="CI3" s="810">
        <f>SUMIFS('R5病院病棟票'!$AK$13:$AK$324,'R5病院病棟票'!$B$13:$B$324,$K$3:$K$150,'R5病院病棟票'!$Y$13:$Y$324,7)</f>
        <v>0</v>
      </c>
      <c r="CJ3" s="811" t="str">
        <f>IF(BW3=CG3+CH3+CI3,"○","×")</f>
        <v>○</v>
      </c>
      <c r="CK3" s="812">
        <v>300</v>
      </c>
      <c r="CL3" s="811" t="str">
        <f>IF(BW3=CK3,"○","×")</f>
        <v>○</v>
      </c>
      <c r="CN3" s="794" t="b">
        <f t="shared" ref="CN3:CT18" si="4">BJ3=BQ3</f>
        <v>1</v>
      </c>
      <c r="CO3" s="788" t="b">
        <f t="shared" si="4"/>
        <v>1</v>
      </c>
      <c r="CP3" s="795" t="b">
        <f t="shared" si="4"/>
        <v>1</v>
      </c>
      <c r="CQ3" s="796" t="b">
        <f t="shared" si="4"/>
        <v>1</v>
      </c>
      <c r="CR3" s="788" t="b">
        <f t="shared" si="4"/>
        <v>1</v>
      </c>
      <c r="CS3" s="788" t="b">
        <f t="shared" si="4"/>
        <v>1</v>
      </c>
      <c r="CT3" s="793" t="b">
        <f t="shared" si="4"/>
        <v>1</v>
      </c>
    </row>
    <row r="4" spans="1:98">
      <c r="A4" s="774">
        <v>2</v>
      </c>
      <c r="B4" s="813" t="s">
        <v>107</v>
      </c>
      <c r="C4" s="813" t="s">
        <v>108</v>
      </c>
      <c r="D4" s="813" t="s">
        <v>109</v>
      </c>
      <c r="E4" s="814">
        <v>11729135</v>
      </c>
      <c r="F4" s="815">
        <v>11730120</v>
      </c>
      <c r="G4" s="815">
        <v>11701022</v>
      </c>
      <c r="H4" s="815">
        <v>11701022</v>
      </c>
      <c r="I4" s="815">
        <v>11701022</v>
      </c>
      <c r="J4" s="815">
        <v>11701022</v>
      </c>
      <c r="K4" s="815">
        <v>11701022</v>
      </c>
      <c r="L4" s="816" t="s">
        <v>111</v>
      </c>
      <c r="M4" s="817"/>
      <c r="N4" s="818"/>
      <c r="O4" s="818"/>
      <c r="P4" s="818"/>
      <c r="Q4" s="819"/>
      <c r="R4" s="819"/>
      <c r="S4" s="782">
        <v>0</v>
      </c>
      <c r="T4" s="817"/>
      <c r="U4" s="818">
        <v>60</v>
      </c>
      <c r="V4" s="818"/>
      <c r="W4" s="818">
        <v>180</v>
      </c>
      <c r="X4" s="819">
        <v>240</v>
      </c>
      <c r="Y4" s="819">
        <v>54</v>
      </c>
      <c r="Z4" s="782">
        <v>294</v>
      </c>
      <c r="AA4" s="783">
        <v>0</v>
      </c>
      <c r="AB4" s="784">
        <v>55</v>
      </c>
      <c r="AC4" s="784">
        <v>0</v>
      </c>
      <c r="AD4" s="784">
        <v>144</v>
      </c>
      <c r="AE4" s="785">
        <f>SUM(AA4:AD4)</f>
        <v>199</v>
      </c>
      <c r="AF4" s="784">
        <v>0</v>
      </c>
      <c r="AG4" s="786">
        <f>AE4+AF4</f>
        <v>199</v>
      </c>
      <c r="AH4" s="783">
        <v>0</v>
      </c>
      <c r="AI4" s="784">
        <v>55</v>
      </c>
      <c r="AJ4" s="784">
        <v>0</v>
      </c>
      <c r="AK4" s="784">
        <v>144</v>
      </c>
      <c r="AL4" s="785">
        <v>199</v>
      </c>
      <c r="AM4" s="784">
        <v>0</v>
      </c>
      <c r="AN4" s="786">
        <f>AL4+AM4</f>
        <v>199</v>
      </c>
      <c r="AO4" s="783">
        <v>0</v>
      </c>
      <c r="AP4" s="784">
        <v>55</v>
      </c>
      <c r="AQ4" s="784">
        <v>0</v>
      </c>
      <c r="AR4" s="784">
        <v>144</v>
      </c>
      <c r="AS4" s="785">
        <v>199</v>
      </c>
      <c r="AT4" s="784">
        <v>0</v>
      </c>
      <c r="AU4" s="786">
        <v>199</v>
      </c>
      <c r="AV4" s="787">
        <v>0</v>
      </c>
      <c r="AW4" s="784">
        <v>55</v>
      </c>
      <c r="AX4" s="789">
        <v>0</v>
      </c>
      <c r="AY4" s="789">
        <v>111</v>
      </c>
      <c r="AZ4" s="785">
        <v>166</v>
      </c>
      <c r="BA4" s="784">
        <v>33</v>
      </c>
      <c r="BB4" s="790">
        <v>199</v>
      </c>
      <c r="BC4" s="783">
        <v>0</v>
      </c>
      <c r="BD4" s="784">
        <v>55</v>
      </c>
      <c r="BE4" s="784">
        <v>0</v>
      </c>
      <c r="BF4" s="784">
        <v>111</v>
      </c>
      <c r="BG4" s="784">
        <v>166</v>
      </c>
      <c r="BH4" s="784">
        <v>33</v>
      </c>
      <c r="BI4" s="820">
        <v>199</v>
      </c>
      <c r="BJ4" s="821">
        <v>0</v>
      </c>
      <c r="BK4" s="792">
        <v>55</v>
      </c>
      <c r="BL4" s="822">
        <v>0</v>
      </c>
      <c r="BM4" s="823">
        <v>111</v>
      </c>
      <c r="BN4" s="790">
        <v>166</v>
      </c>
      <c r="BO4" s="792">
        <v>33</v>
      </c>
      <c r="BP4" s="786">
        <v>199</v>
      </c>
      <c r="BQ4" s="824">
        <f>SUMIFS('R5病院病棟票'!$AF$13:$AF$324,'R5病院病棟票'!$B$13:$B$324,$K$3:$K$150,'R5病院病棟票'!$R$13:$R$324,1)</f>
        <v>0</v>
      </c>
      <c r="BR4" s="825">
        <f>SUMIFS('R5病院病棟票'!$AF$13:$AF$324,'R5病院病棟票'!$B$13:$B$324,$K$3:$K$150,'R5病院病棟票'!$R$13:$R$324,2)</f>
        <v>55</v>
      </c>
      <c r="BS4" s="826">
        <f>SUMIFS('R5病院病棟票'!$AF$13:$AF$324,'R5病院病棟票'!$B$13:$B$324,$K$3:$K$150,'R5病院病棟票'!$R$13:$R$324,3)</f>
        <v>0</v>
      </c>
      <c r="BT4" s="827">
        <f>SUMIFS('R5病院病棟票'!$AF$13:$AF$324,'R5病院病棟票'!$B$13:$B$324,$K$3:$K$150,'R5病院病棟票'!$R$13:$R$324,4)</f>
        <v>111</v>
      </c>
      <c r="BU4" s="828">
        <f t="shared" si="3"/>
        <v>166</v>
      </c>
      <c r="BV4" s="825">
        <f>SUMIFS('R5病院病棟票'!$AF$13:$AF$324,'R5病院病棟票'!$B$13:$B$324,$K$3:$K$150,'R5病院病棟票'!$R$13:$R$324,5)+SUMIFS('R5病院病棟票'!$AF$13:$AF$324,'R5病院病棟票'!$B$13:$B$324,$K$3:$K$150,'R5病院病棟票'!$R$13:$R$324,6)</f>
        <v>33</v>
      </c>
      <c r="BW4" s="829">
        <f>BU4+BV4</f>
        <v>199</v>
      </c>
      <c r="BX4" s="757">
        <f t="shared" ref="BX4:BX67" si="5">BU4-BN4</f>
        <v>0</v>
      </c>
      <c r="BY4" s="757">
        <f t="shared" ref="BY4:BY67" si="6">BW4-BP4</f>
        <v>0</v>
      </c>
      <c r="BZ4" s="757"/>
      <c r="CA4" s="830">
        <f>SUMIFS('R5病院病棟票'!$AI$13:$AI$324,'R5病院病棟票'!$B$13:$B$324,$K$3:$K$150,'R5病院病棟票'!$Y$13:$Y$324,1)</f>
        <v>0</v>
      </c>
      <c r="CB4" s="805">
        <f>SUMIFS('R5病院病棟票'!$AI$13:$AI$324,'R5病院病棟票'!$B$13:$B$324,$K$3:$K$150,'R5病院病棟票'!$Y$13:$Y$324,2)</f>
        <v>55</v>
      </c>
      <c r="CC4" s="831">
        <f>SUMIFS('R5病院病棟票'!$AI$13:$AI$324,'R5病院病棟票'!$B$13:$B$324,$K$3:$K$150,'R5病院病棟票'!$Y$13:$Y$324,3)</f>
        <v>0</v>
      </c>
      <c r="CD4" s="807">
        <f>SUMIFS('R5病院病棟票'!$AI$13:$AI$324,'R5病院病棟票'!$B$13:$B$324,$K$3:$K$150,'R5病院病棟票'!$Y$13:$Y$324,4)</f>
        <v>111</v>
      </c>
      <c r="CE4" s="831">
        <f>SUM(CA4:CD4)</f>
        <v>166</v>
      </c>
      <c r="CF4" s="807">
        <f>SUMIFS('R5病院病棟票'!$AI$13:$AI$324,'R5病院病棟票'!$B$13:$B$324,$K$3:$K$150,'R5病院病棟票'!$Y$13:$Y$324,5)</f>
        <v>33</v>
      </c>
      <c r="CG4" s="808">
        <f>CE4+CF4</f>
        <v>199</v>
      </c>
      <c r="CH4" s="832">
        <f>SUMIFS('R5病院病棟票'!$AJ$13:$AJ$324,'R5病院病棟票'!$B$13:$B$324,$K$3:$K$150)</f>
        <v>0</v>
      </c>
      <c r="CI4" s="810">
        <f>SUMIFS('R5病院病棟票'!$AK$13:$AK$324,'R5病院病棟票'!$B$13:$B$324,$K$3:$K$150,'R5病院病棟票'!$Y$13:$Y$324,7)</f>
        <v>0</v>
      </c>
      <c r="CJ4" s="811" t="str">
        <f>IF(BW4=CG4+CH4+CI4,"○","×")</f>
        <v>○</v>
      </c>
      <c r="CK4" s="833">
        <v>199</v>
      </c>
      <c r="CL4" s="811" t="str">
        <f t="shared" ref="CL4:CL67" si="7">IF(BW4=CK4,"○","×")</f>
        <v>○</v>
      </c>
      <c r="CN4" s="821" t="b">
        <f t="shared" si="4"/>
        <v>1</v>
      </c>
      <c r="CO4" s="792" t="b">
        <f t="shared" si="4"/>
        <v>1</v>
      </c>
      <c r="CP4" s="822" t="b">
        <f t="shared" si="4"/>
        <v>1</v>
      </c>
      <c r="CQ4" s="823" t="b">
        <f t="shared" si="4"/>
        <v>1</v>
      </c>
      <c r="CR4" s="790" t="b">
        <f t="shared" si="4"/>
        <v>1</v>
      </c>
      <c r="CS4" s="792" t="b">
        <f t="shared" si="4"/>
        <v>1</v>
      </c>
      <c r="CT4" s="786" t="b">
        <f t="shared" si="4"/>
        <v>1</v>
      </c>
    </row>
    <row r="5" spans="1:98">
      <c r="A5" s="774">
        <v>3</v>
      </c>
      <c r="B5" s="813" t="s">
        <v>107</v>
      </c>
      <c r="C5" s="813" t="s">
        <v>108</v>
      </c>
      <c r="D5" s="813" t="s">
        <v>109</v>
      </c>
      <c r="E5" s="814">
        <v>11729109</v>
      </c>
      <c r="F5" s="815">
        <v>11730014</v>
      </c>
      <c r="G5" s="815">
        <v>11701021</v>
      </c>
      <c r="H5" s="815">
        <v>11701021</v>
      </c>
      <c r="I5" s="815">
        <v>11701021</v>
      </c>
      <c r="J5" s="815">
        <v>11701021</v>
      </c>
      <c r="K5" s="815">
        <v>11701021</v>
      </c>
      <c r="L5" s="816" t="s">
        <v>112</v>
      </c>
      <c r="M5" s="817"/>
      <c r="N5" s="818">
        <v>50</v>
      </c>
      <c r="O5" s="818"/>
      <c r="P5" s="818">
        <v>158</v>
      </c>
      <c r="Q5" s="819">
        <v>208</v>
      </c>
      <c r="R5" s="819"/>
      <c r="S5" s="782">
        <v>208</v>
      </c>
      <c r="T5" s="817"/>
      <c r="U5" s="818">
        <v>50</v>
      </c>
      <c r="V5" s="818"/>
      <c r="W5" s="818">
        <v>158</v>
      </c>
      <c r="X5" s="819">
        <v>208</v>
      </c>
      <c r="Y5" s="819">
        <v>32</v>
      </c>
      <c r="Z5" s="782">
        <v>240</v>
      </c>
      <c r="AA5" s="783">
        <v>0</v>
      </c>
      <c r="AB5" s="784">
        <v>50</v>
      </c>
      <c r="AC5" s="784">
        <v>0</v>
      </c>
      <c r="AD5" s="784">
        <v>158</v>
      </c>
      <c r="AE5" s="785">
        <f>SUM(AA5:AD5)</f>
        <v>208</v>
      </c>
      <c r="AF5" s="784">
        <v>32</v>
      </c>
      <c r="AG5" s="786">
        <f>AE5+AF5</f>
        <v>240</v>
      </c>
      <c r="AH5" s="783">
        <v>0</v>
      </c>
      <c r="AI5" s="784">
        <v>55</v>
      </c>
      <c r="AJ5" s="784">
        <v>0</v>
      </c>
      <c r="AK5" s="784">
        <v>158</v>
      </c>
      <c r="AL5" s="785">
        <v>213</v>
      </c>
      <c r="AM5" s="784">
        <v>27</v>
      </c>
      <c r="AN5" s="786">
        <f>AL5+AM5</f>
        <v>240</v>
      </c>
      <c r="AO5" s="783">
        <v>0</v>
      </c>
      <c r="AP5" s="784">
        <v>55</v>
      </c>
      <c r="AQ5" s="784">
        <v>0</v>
      </c>
      <c r="AR5" s="784">
        <v>160</v>
      </c>
      <c r="AS5" s="785">
        <v>215</v>
      </c>
      <c r="AT5" s="784">
        <v>25</v>
      </c>
      <c r="AU5" s="786">
        <v>240</v>
      </c>
      <c r="AV5" s="787">
        <v>0</v>
      </c>
      <c r="AW5" s="784">
        <v>0</v>
      </c>
      <c r="AX5" s="789">
        <v>55</v>
      </c>
      <c r="AY5" s="789">
        <v>160</v>
      </c>
      <c r="AZ5" s="785">
        <v>215</v>
      </c>
      <c r="BA5" s="784">
        <v>25</v>
      </c>
      <c r="BB5" s="790">
        <v>240</v>
      </c>
      <c r="BC5" s="783">
        <v>0</v>
      </c>
      <c r="BD5" s="784">
        <v>0</v>
      </c>
      <c r="BE5" s="784">
        <v>55</v>
      </c>
      <c r="BF5" s="784">
        <v>160</v>
      </c>
      <c r="BG5" s="784">
        <v>215</v>
      </c>
      <c r="BH5" s="784">
        <v>25</v>
      </c>
      <c r="BI5" s="820">
        <v>240</v>
      </c>
      <c r="BJ5" s="821">
        <v>0</v>
      </c>
      <c r="BK5" s="792">
        <v>0</v>
      </c>
      <c r="BL5" s="822">
        <v>55</v>
      </c>
      <c r="BM5" s="823">
        <v>160</v>
      </c>
      <c r="BN5" s="790">
        <v>215</v>
      </c>
      <c r="BO5" s="792">
        <v>0</v>
      </c>
      <c r="BP5" s="786">
        <v>215</v>
      </c>
      <c r="BQ5" s="824">
        <f>SUMIFS('R5病院病棟票'!$AF$13:$AF$324,'R5病院病棟票'!$B$13:$B$324,$K$3:$K$150,'R5病院病棟票'!$R$13:$R$324,1)</f>
        <v>0</v>
      </c>
      <c r="BR5" s="825">
        <f>SUMIFS('R5病院病棟票'!$AF$13:$AF$324,'R5病院病棟票'!$B$13:$B$324,$K$3:$K$150,'R5病院病棟票'!$R$13:$R$324,2)</f>
        <v>0</v>
      </c>
      <c r="BS5" s="826">
        <f>SUMIFS('R5病院病棟票'!$AF$13:$AF$324,'R5病院病棟票'!$B$13:$B$324,$K$3:$K$150,'R5病院病棟票'!$R$13:$R$324,3)</f>
        <v>55</v>
      </c>
      <c r="BT5" s="827">
        <f>SUMIFS('R5病院病棟票'!$AF$13:$AF$324,'R5病院病棟票'!$B$13:$B$324,$K$3:$K$150,'R5病院病棟票'!$R$13:$R$324,4)</f>
        <v>160</v>
      </c>
      <c r="BU5" s="828">
        <f t="shared" si="3"/>
        <v>215</v>
      </c>
      <c r="BV5" s="825">
        <f>SUMIFS('R5病院病棟票'!$AF$13:$AF$324,'R5病院病棟票'!$B$13:$B$324,$K$3:$K$150,'R5病院病棟票'!$R$13:$R$324,5)+SUMIFS('R5病院病棟票'!$AF$13:$AF$324,'R5病院病棟票'!$B$13:$B$324,$K$3:$K$150,'R5病院病棟票'!$R$13:$R$324,6)</f>
        <v>0</v>
      </c>
      <c r="BW5" s="829">
        <f t="shared" ref="BW5:BW19" si="8">BU5+BV5</f>
        <v>215</v>
      </c>
      <c r="BX5" s="757">
        <f t="shared" si="5"/>
        <v>0</v>
      </c>
      <c r="BY5" s="757">
        <f t="shared" si="6"/>
        <v>0</v>
      </c>
      <c r="BZ5" s="757"/>
      <c r="CA5" s="830">
        <f>SUMIFS('R5病院病棟票'!$AI$13:$AI$324,'R5病院病棟票'!$B$13:$B$324,$K$3:$K$150,'R5病院病棟票'!$Y$13:$Y$324,1)</f>
        <v>0</v>
      </c>
      <c r="CB5" s="805">
        <f>SUMIFS('R5病院病棟票'!$AI$13:$AI$324,'R5病院病棟票'!$B$13:$B$324,$K$3:$K$150,'R5病院病棟票'!$Y$13:$Y$324,2)</f>
        <v>0</v>
      </c>
      <c r="CC5" s="831">
        <f>SUMIFS('R5病院病棟票'!$AI$13:$AI$324,'R5病院病棟票'!$B$13:$B$324,$K$3:$K$150,'R5病院病棟票'!$Y$13:$Y$324,3)</f>
        <v>55</v>
      </c>
      <c r="CD5" s="807">
        <f>SUMIFS('R5病院病棟票'!$AI$13:$AI$324,'R5病院病棟票'!$B$13:$B$324,$K$3:$K$150,'R5病院病棟票'!$Y$13:$Y$324,4)</f>
        <v>160</v>
      </c>
      <c r="CE5" s="831">
        <f t="shared" ref="CE5:CE19" si="9">SUM(CA5:CD5)</f>
        <v>215</v>
      </c>
      <c r="CF5" s="807">
        <f>SUMIFS('R5病院病棟票'!$AI$13:$AI$324,'R5病院病棟票'!$B$13:$B$324,$K$3:$K$150,'R5病院病棟票'!$Y$13:$Y$324,5)</f>
        <v>0</v>
      </c>
      <c r="CG5" s="808">
        <f t="shared" ref="CG5:CG19" si="10">CE5+CF5</f>
        <v>215</v>
      </c>
      <c r="CH5" s="832">
        <f>SUMIFS('R5病院病棟票'!$AJ$13:$AJ$324,'R5病院病棟票'!$B$13:$B$324,$K$3:$K$150)</f>
        <v>0</v>
      </c>
      <c r="CI5" s="810">
        <f>SUMIFS('R5病院病棟票'!$AK$13:$AK$324,'R5病院病棟票'!$B$13:$B$324,$K$3:$K$150,'R5病院病棟票'!$Y$13:$Y$324,7)</f>
        <v>0</v>
      </c>
      <c r="CJ5" s="811" t="str">
        <f t="shared" ref="CJ5:CJ68" si="11">IF(BW5=CG5+CH5+CI5,"○","×")</f>
        <v>○</v>
      </c>
      <c r="CK5" s="833">
        <v>215</v>
      </c>
      <c r="CL5" s="811" t="str">
        <f t="shared" si="7"/>
        <v>○</v>
      </c>
      <c r="CN5" s="821" t="b">
        <f t="shared" si="4"/>
        <v>1</v>
      </c>
      <c r="CO5" s="792" t="b">
        <f t="shared" si="4"/>
        <v>1</v>
      </c>
      <c r="CP5" s="822" t="b">
        <f t="shared" si="4"/>
        <v>1</v>
      </c>
      <c r="CQ5" s="823" t="b">
        <f t="shared" si="4"/>
        <v>1</v>
      </c>
      <c r="CR5" s="790" t="b">
        <f t="shared" si="4"/>
        <v>1</v>
      </c>
      <c r="CS5" s="792" t="b">
        <f t="shared" si="4"/>
        <v>1</v>
      </c>
      <c r="CT5" s="786" t="b">
        <f t="shared" si="4"/>
        <v>1</v>
      </c>
    </row>
    <row r="6" spans="1:98">
      <c r="A6" s="834"/>
      <c r="B6" s="835" t="s">
        <v>107</v>
      </c>
      <c r="C6" s="835" t="s">
        <v>108</v>
      </c>
      <c r="D6" s="835" t="s">
        <v>113</v>
      </c>
      <c r="E6" s="835">
        <v>11729086</v>
      </c>
      <c r="F6" s="836">
        <v>11730088</v>
      </c>
      <c r="G6" s="836">
        <v>11701020</v>
      </c>
      <c r="H6" s="836"/>
      <c r="I6" s="836">
        <v>11703056</v>
      </c>
      <c r="J6" s="836"/>
      <c r="K6" s="836"/>
      <c r="L6" s="837" t="s">
        <v>114</v>
      </c>
      <c r="M6" s="817"/>
      <c r="N6" s="818"/>
      <c r="O6" s="818"/>
      <c r="P6" s="818"/>
      <c r="Q6" s="819"/>
      <c r="R6" s="819"/>
      <c r="S6" s="782">
        <v>0</v>
      </c>
      <c r="T6" s="817"/>
      <c r="U6" s="818"/>
      <c r="V6" s="818"/>
      <c r="W6" s="818">
        <v>60</v>
      </c>
      <c r="X6" s="819">
        <v>60</v>
      </c>
      <c r="Y6" s="819">
        <v>39</v>
      </c>
      <c r="Z6" s="782">
        <v>99</v>
      </c>
      <c r="AA6" s="783">
        <v>0</v>
      </c>
      <c r="AB6" s="784">
        <v>0</v>
      </c>
      <c r="AC6" s="784">
        <v>0</v>
      </c>
      <c r="AD6" s="784">
        <v>60</v>
      </c>
      <c r="AE6" s="785">
        <f>SUM(AA6:AD6)</f>
        <v>60</v>
      </c>
      <c r="AF6" s="784">
        <v>39</v>
      </c>
      <c r="AG6" s="786">
        <f>AE6+AF6</f>
        <v>99</v>
      </c>
      <c r="AH6" s="783">
        <v>0</v>
      </c>
      <c r="AI6" s="784">
        <v>0</v>
      </c>
      <c r="AJ6" s="784">
        <v>0</v>
      </c>
      <c r="AK6" s="784">
        <v>60</v>
      </c>
      <c r="AL6" s="785">
        <v>60</v>
      </c>
      <c r="AM6" s="784">
        <v>39</v>
      </c>
      <c r="AN6" s="786">
        <f>AL6+AM6</f>
        <v>99</v>
      </c>
      <c r="AO6" s="783">
        <v>0</v>
      </c>
      <c r="AP6" s="784">
        <v>0</v>
      </c>
      <c r="AQ6" s="784">
        <v>0</v>
      </c>
      <c r="AR6" s="784">
        <v>60</v>
      </c>
      <c r="AS6" s="785">
        <v>60</v>
      </c>
      <c r="AT6" s="784">
        <v>39</v>
      </c>
      <c r="AU6" s="786">
        <v>99</v>
      </c>
      <c r="AV6" s="838">
        <v>0</v>
      </c>
      <c r="AW6" s="839">
        <v>0</v>
      </c>
      <c r="AX6" s="840">
        <v>0</v>
      </c>
      <c r="AY6" s="840">
        <v>0</v>
      </c>
      <c r="AZ6" s="841">
        <v>0</v>
      </c>
      <c r="BA6" s="839">
        <v>0</v>
      </c>
      <c r="BB6" s="842">
        <v>0</v>
      </c>
      <c r="BC6" s="843">
        <v>0</v>
      </c>
      <c r="BD6" s="844">
        <v>0</v>
      </c>
      <c r="BE6" s="844">
        <v>0</v>
      </c>
      <c r="BF6" s="844">
        <v>0</v>
      </c>
      <c r="BG6" s="844">
        <v>0</v>
      </c>
      <c r="BH6" s="844">
        <v>0</v>
      </c>
      <c r="BI6" s="845">
        <v>0</v>
      </c>
      <c r="BJ6" s="821">
        <v>0</v>
      </c>
      <c r="BK6" s="792">
        <v>0</v>
      </c>
      <c r="BL6" s="822">
        <v>0</v>
      </c>
      <c r="BM6" s="823">
        <v>0</v>
      </c>
      <c r="BN6" s="790">
        <v>0</v>
      </c>
      <c r="BO6" s="792">
        <v>0</v>
      </c>
      <c r="BP6" s="786">
        <v>0</v>
      </c>
      <c r="BQ6" s="846">
        <f>SUMIFS('R5病院病棟票'!$AF$13:$AF$324,'R5病院病棟票'!$B$13:$B$324,$K$3:$K$150,'R5病院病棟票'!$R$13:$R$324,1)</f>
        <v>0</v>
      </c>
      <c r="BR6" s="847">
        <f>SUMIFS('R5病院病棟票'!$AF$13:$AF$324,'R5病院病棟票'!$B$13:$B$324,$K$3:$K$150,'R5病院病棟票'!$R$13:$R$324,2)</f>
        <v>0</v>
      </c>
      <c r="BS6" s="848">
        <f>SUMIFS('R5病院病棟票'!$AF$13:$AF$324,'R5病院病棟票'!$B$13:$B$324,$K$3:$K$150,'R5病院病棟票'!$R$13:$R$324,3)</f>
        <v>0</v>
      </c>
      <c r="BT6" s="849">
        <f>SUMIFS('R5病院病棟票'!$AF$13:$AF$324,'R5病院病棟票'!$B$13:$B$324,$K$3:$K$150,'R5病院病棟票'!$R$13:$R$324,4)</f>
        <v>0</v>
      </c>
      <c r="BU6" s="842">
        <f t="shared" si="3"/>
        <v>0</v>
      </c>
      <c r="BV6" s="847">
        <f>SUMIFS('R5病院病棟票'!$AF$13:$AF$324,'R5病院病棟票'!$B$13:$B$324,$K$3:$K$150,'R5病院病棟票'!$R$13:$R$324,5)+SUMIFS('R5病院病棟票'!$AF$13:$AF$324,'R5病院病棟票'!$B$13:$B$324,$K$3:$K$150,'R5病院病棟票'!$R$13:$R$324,6)</f>
        <v>0</v>
      </c>
      <c r="BW6" s="850">
        <f t="shared" si="8"/>
        <v>0</v>
      </c>
      <c r="BX6" s="757">
        <f t="shared" si="5"/>
        <v>0</v>
      </c>
      <c r="BY6" s="757">
        <f t="shared" si="6"/>
        <v>0</v>
      </c>
      <c r="BZ6" s="757"/>
      <c r="CA6" s="830">
        <f>SUMIFS('R5病院病棟票'!$AI$13:$AI$324,'R5病院病棟票'!$B$13:$B$324,$K$3:$K$150,'R5病院病棟票'!$Y$13:$Y$324,1)</f>
        <v>0</v>
      </c>
      <c r="CB6" s="805">
        <f>SUMIFS('R5病院病棟票'!$AI$13:$AI$324,'R5病院病棟票'!$B$13:$B$324,$K$3:$K$150,'R5病院病棟票'!$Y$13:$Y$324,2)</f>
        <v>0</v>
      </c>
      <c r="CC6" s="831">
        <f>SUMIFS('R5病院病棟票'!$AI$13:$AI$324,'R5病院病棟票'!$B$13:$B$324,$K$3:$K$150,'R5病院病棟票'!$Y$13:$Y$324,3)</f>
        <v>0</v>
      </c>
      <c r="CD6" s="807">
        <f>SUMIFS('R5病院病棟票'!$AI$13:$AI$324,'R5病院病棟票'!$B$13:$B$324,$K$3:$K$150,'R5病院病棟票'!$Y$13:$Y$324,4)</f>
        <v>0</v>
      </c>
      <c r="CE6" s="831">
        <f t="shared" si="9"/>
        <v>0</v>
      </c>
      <c r="CF6" s="807">
        <f>SUMIFS('R5病院病棟票'!$AI$13:$AI$324,'R5病院病棟票'!$B$13:$B$324,$K$3:$K$150,'R5病院病棟票'!$Y$13:$Y$324,5)</f>
        <v>0</v>
      </c>
      <c r="CG6" s="808">
        <f t="shared" si="10"/>
        <v>0</v>
      </c>
      <c r="CH6" s="832">
        <f>SUMIFS('R5病院病棟票'!$AJ$13:$AJ$324,'R5病院病棟票'!$B$13:$B$324,$K$3:$K$150)</f>
        <v>0</v>
      </c>
      <c r="CI6" s="810">
        <f>SUMIFS('R5病院病棟票'!$AK$13:$AK$324,'R5病院病棟票'!$B$13:$B$324,$K$3:$K$150,'R5病院病棟票'!$Y$13:$Y$324,7)</f>
        <v>0</v>
      </c>
      <c r="CJ6" s="811" t="str">
        <f t="shared" si="11"/>
        <v>○</v>
      </c>
      <c r="CK6" s="833">
        <v>99</v>
      </c>
      <c r="CL6" s="811" t="str">
        <f t="shared" si="7"/>
        <v>×</v>
      </c>
      <c r="CM6" s="759" t="s">
        <v>115</v>
      </c>
      <c r="CN6" s="821" t="b">
        <f t="shared" si="4"/>
        <v>1</v>
      </c>
      <c r="CO6" s="792" t="b">
        <f t="shared" si="4"/>
        <v>1</v>
      </c>
      <c r="CP6" s="822" t="b">
        <f t="shared" si="4"/>
        <v>1</v>
      </c>
      <c r="CQ6" s="823" t="b">
        <f t="shared" si="4"/>
        <v>1</v>
      </c>
      <c r="CR6" s="790" t="b">
        <f t="shared" si="4"/>
        <v>1</v>
      </c>
      <c r="CS6" s="792" t="b">
        <f t="shared" si="4"/>
        <v>1</v>
      </c>
      <c r="CT6" s="786" t="b">
        <f t="shared" si="4"/>
        <v>1</v>
      </c>
    </row>
    <row r="7" spans="1:98">
      <c r="A7" s="774">
        <v>4</v>
      </c>
      <c r="B7" s="813" t="s">
        <v>107</v>
      </c>
      <c r="C7" s="813" t="s">
        <v>116</v>
      </c>
      <c r="D7" s="813" t="s">
        <v>109</v>
      </c>
      <c r="E7" s="814">
        <v>11729079</v>
      </c>
      <c r="F7" s="815">
        <v>11730097</v>
      </c>
      <c r="G7" s="815">
        <v>11701006</v>
      </c>
      <c r="H7" s="815">
        <v>11701006</v>
      </c>
      <c r="I7" s="815">
        <v>11701006</v>
      </c>
      <c r="J7" s="815">
        <v>11701006</v>
      </c>
      <c r="K7" s="815">
        <v>11701006</v>
      </c>
      <c r="L7" s="816" t="s">
        <v>117</v>
      </c>
      <c r="M7" s="817"/>
      <c r="N7" s="818"/>
      <c r="O7" s="818"/>
      <c r="P7" s="818"/>
      <c r="Q7" s="819"/>
      <c r="R7" s="819"/>
      <c r="S7" s="782">
        <v>0</v>
      </c>
      <c r="T7" s="817">
        <v>15</v>
      </c>
      <c r="U7" s="818">
        <v>285</v>
      </c>
      <c r="V7" s="818"/>
      <c r="W7" s="818"/>
      <c r="X7" s="819">
        <v>300</v>
      </c>
      <c r="Y7" s="819"/>
      <c r="Z7" s="782">
        <v>300</v>
      </c>
      <c r="AA7" s="783">
        <v>15</v>
      </c>
      <c r="AB7" s="784">
        <v>285</v>
      </c>
      <c r="AC7" s="784">
        <v>0</v>
      </c>
      <c r="AD7" s="784">
        <v>0</v>
      </c>
      <c r="AE7" s="785">
        <f>SUM(AA7:AD7)</f>
        <v>300</v>
      </c>
      <c r="AF7" s="784">
        <v>0</v>
      </c>
      <c r="AG7" s="786">
        <f>AE7+AF7</f>
        <v>300</v>
      </c>
      <c r="AH7" s="783">
        <v>15</v>
      </c>
      <c r="AI7" s="784">
        <v>285</v>
      </c>
      <c r="AJ7" s="784">
        <v>0</v>
      </c>
      <c r="AK7" s="784">
        <v>0</v>
      </c>
      <c r="AL7" s="785">
        <v>300</v>
      </c>
      <c r="AM7" s="784">
        <v>0</v>
      </c>
      <c r="AN7" s="786">
        <f>AL7+AM7</f>
        <v>300</v>
      </c>
      <c r="AO7" s="783">
        <v>15</v>
      </c>
      <c r="AP7" s="784">
        <v>285</v>
      </c>
      <c r="AQ7" s="784">
        <v>0</v>
      </c>
      <c r="AR7" s="784">
        <v>0</v>
      </c>
      <c r="AS7" s="785">
        <v>300</v>
      </c>
      <c r="AT7" s="784">
        <v>0</v>
      </c>
      <c r="AU7" s="786">
        <v>300</v>
      </c>
      <c r="AV7" s="787">
        <v>15</v>
      </c>
      <c r="AW7" s="784">
        <v>285</v>
      </c>
      <c r="AX7" s="789">
        <v>0</v>
      </c>
      <c r="AY7" s="789">
        <v>0</v>
      </c>
      <c r="AZ7" s="785">
        <v>300</v>
      </c>
      <c r="BA7" s="784">
        <v>0</v>
      </c>
      <c r="BB7" s="790">
        <v>300</v>
      </c>
      <c r="BC7" s="783">
        <v>15</v>
      </c>
      <c r="BD7" s="784">
        <v>285</v>
      </c>
      <c r="BE7" s="784">
        <v>0</v>
      </c>
      <c r="BF7" s="784">
        <v>0</v>
      </c>
      <c r="BG7" s="784">
        <v>300</v>
      </c>
      <c r="BH7" s="784">
        <v>0</v>
      </c>
      <c r="BI7" s="820">
        <v>300</v>
      </c>
      <c r="BJ7" s="821">
        <v>15</v>
      </c>
      <c r="BK7" s="792">
        <v>285</v>
      </c>
      <c r="BL7" s="822">
        <v>0</v>
      </c>
      <c r="BM7" s="823">
        <v>0</v>
      </c>
      <c r="BN7" s="790">
        <v>300</v>
      </c>
      <c r="BO7" s="792">
        <v>0</v>
      </c>
      <c r="BP7" s="786">
        <v>300</v>
      </c>
      <c r="BQ7" s="824">
        <f>SUMIFS('R5病院病棟票'!$AF$13:$AF$324,'R5病院病棟票'!$B$13:$B$324,$K$3:$K$150,'R5病院病棟票'!$R$13:$R$324,1)</f>
        <v>15</v>
      </c>
      <c r="BR7" s="825">
        <f>SUMIFS('R5病院病棟票'!$AF$13:$AF$324,'R5病院病棟票'!$B$13:$B$324,$K$3:$K$150,'R5病院病棟票'!$R$13:$R$324,2)</f>
        <v>285</v>
      </c>
      <c r="BS7" s="826">
        <f>SUMIFS('R5病院病棟票'!$AF$13:$AF$324,'R5病院病棟票'!$B$13:$B$324,$K$3:$K$150,'R5病院病棟票'!$R$13:$R$324,3)</f>
        <v>0</v>
      </c>
      <c r="BT7" s="827">
        <f>SUMIFS('R5病院病棟票'!$AF$13:$AF$324,'R5病院病棟票'!$B$13:$B$324,$K$3:$K$150,'R5病院病棟票'!$R$13:$R$324,4)</f>
        <v>0</v>
      </c>
      <c r="BU7" s="828">
        <f t="shared" si="3"/>
        <v>300</v>
      </c>
      <c r="BV7" s="825">
        <f>SUMIFS('R5病院病棟票'!$AF$13:$AF$324,'R5病院病棟票'!$B$13:$B$324,$K$3:$K$150,'R5病院病棟票'!$R$13:$R$324,5)+SUMIFS('R5病院病棟票'!$AF$13:$AF$324,'R5病院病棟票'!$B$13:$B$324,$K$3:$K$150,'R5病院病棟票'!$R$13:$R$324,6)</f>
        <v>0</v>
      </c>
      <c r="BW7" s="829">
        <f t="shared" si="8"/>
        <v>300</v>
      </c>
      <c r="BX7" s="757">
        <f t="shared" si="5"/>
        <v>0</v>
      </c>
      <c r="BY7" s="757">
        <f t="shared" si="6"/>
        <v>0</v>
      </c>
      <c r="BZ7" s="757"/>
      <c r="CA7" s="830">
        <f>SUMIFS('R5病院病棟票'!$AI$13:$AI$324,'R5病院病棟票'!$B$13:$B$324,$K$3:$K$150,'R5病院病棟票'!$Y$13:$Y$324,1)</f>
        <v>15</v>
      </c>
      <c r="CB7" s="805">
        <f>SUMIFS('R5病院病棟票'!$AI$13:$AI$324,'R5病院病棟票'!$B$13:$B$324,$K$3:$K$150,'R5病院病棟票'!$Y$13:$Y$324,2)</f>
        <v>285</v>
      </c>
      <c r="CC7" s="831">
        <f>SUMIFS('R5病院病棟票'!$AI$13:$AI$324,'R5病院病棟票'!$B$13:$B$324,$K$3:$K$150,'R5病院病棟票'!$Y$13:$Y$324,3)</f>
        <v>0</v>
      </c>
      <c r="CD7" s="807">
        <f>SUMIFS('R5病院病棟票'!$AI$13:$AI$324,'R5病院病棟票'!$B$13:$B$324,$K$3:$K$150,'R5病院病棟票'!$Y$13:$Y$324,4)</f>
        <v>0</v>
      </c>
      <c r="CE7" s="831">
        <f t="shared" si="9"/>
        <v>300</v>
      </c>
      <c r="CF7" s="807">
        <f>SUMIFS('R5病院病棟票'!$AI$13:$AI$324,'R5病院病棟票'!$B$13:$B$324,$K$3:$K$150,'R5病院病棟票'!$Y$13:$Y$324,5)</f>
        <v>0</v>
      </c>
      <c r="CG7" s="808">
        <f t="shared" si="10"/>
        <v>300</v>
      </c>
      <c r="CH7" s="832">
        <f>SUMIFS('R5病院病棟票'!$AJ$13:$AJ$324,'R5病院病棟票'!$B$13:$B$324,$K$3:$K$150)</f>
        <v>0</v>
      </c>
      <c r="CI7" s="810">
        <f>SUMIFS('R5病院病棟票'!$AK$13:$AK$324,'R5病院病棟票'!$B$13:$B$324,$K$3:$K$150,'R5病院病棟票'!$Y$13:$Y$324,7)</f>
        <v>0</v>
      </c>
      <c r="CJ7" s="811" t="str">
        <f t="shared" si="11"/>
        <v>○</v>
      </c>
      <c r="CK7" s="833">
        <v>300</v>
      </c>
      <c r="CL7" s="811" t="str">
        <f t="shared" si="7"/>
        <v>○</v>
      </c>
      <c r="CN7" s="821" t="b">
        <f t="shared" si="4"/>
        <v>1</v>
      </c>
      <c r="CO7" s="792" t="b">
        <f t="shared" si="4"/>
        <v>1</v>
      </c>
      <c r="CP7" s="822" t="b">
        <f t="shared" si="4"/>
        <v>1</v>
      </c>
      <c r="CQ7" s="823" t="b">
        <f t="shared" si="4"/>
        <v>1</v>
      </c>
      <c r="CR7" s="790" t="b">
        <f t="shared" si="4"/>
        <v>1</v>
      </c>
      <c r="CS7" s="792" t="b">
        <f t="shared" si="4"/>
        <v>1</v>
      </c>
      <c r="CT7" s="786" t="b">
        <f t="shared" si="4"/>
        <v>1</v>
      </c>
    </row>
    <row r="8" spans="1:98">
      <c r="A8" s="774">
        <v>5</v>
      </c>
      <c r="B8" s="813" t="s">
        <v>107</v>
      </c>
      <c r="C8" s="813" t="s">
        <v>116</v>
      </c>
      <c r="D8" s="813" t="s">
        <v>109</v>
      </c>
      <c r="E8" s="814">
        <v>11729119</v>
      </c>
      <c r="F8" s="815">
        <v>11730009</v>
      </c>
      <c r="G8" s="815">
        <v>11701010</v>
      </c>
      <c r="H8" s="815">
        <v>11701010</v>
      </c>
      <c r="I8" s="815">
        <v>11701010</v>
      </c>
      <c r="J8" s="815">
        <v>11701010</v>
      </c>
      <c r="K8" s="815">
        <v>11701010</v>
      </c>
      <c r="L8" s="816" t="s">
        <v>118</v>
      </c>
      <c r="M8" s="817"/>
      <c r="N8" s="818">
        <v>206</v>
      </c>
      <c r="O8" s="818">
        <v>43</v>
      </c>
      <c r="P8" s="818"/>
      <c r="Q8" s="819">
        <v>249</v>
      </c>
      <c r="R8" s="819"/>
      <c r="S8" s="782">
        <v>249</v>
      </c>
      <c r="T8" s="817"/>
      <c r="U8" s="818">
        <v>130</v>
      </c>
      <c r="V8" s="818">
        <v>97</v>
      </c>
      <c r="W8" s="818"/>
      <c r="X8" s="819">
        <v>227</v>
      </c>
      <c r="Y8" s="819"/>
      <c r="Z8" s="782">
        <v>227</v>
      </c>
      <c r="AA8" s="783">
        <v>0</v>
      </c>
      <c r="AB8" s="784">
        <v>130</v>
      </c>
      <c r="AC8" s="784">
        <v>97</v>
      </c>
      <c r="AD8" s="784">
        <v>0</v>
      </c>
      <c r="AE8" s="785">
        <f t="shared" ref="AE8:AE73" si="12">SUM(AA8:AD8)</f>
        <v>227</v>
      </c>
      <c r="AF8" s="784">
        <v>0</v>
      </c>
      <c r="AG8" s="786">
        <f t="shared" ref="AG8:AG84" si="13">AE8+AF8</f>
        <v>227</v>
      </c>
      <c r="AH8" s="783">
        <v>0</v>
      </c>
      <c r="AI8" s="784">
        <v>102</v>
      </c>
      <c r="AJ8" s="784">
        <v>98</v>
      </c>
      <c r="AK8" s="784">
        <v>0</v>
      </c>
      <c r="AL8" s="785">
        <v>200</v>
      </c>
      <c r="AM8" s="784">
        <v>27</v>
      </c>
      <c r="AN8" s="786">
        <f t="shared" ref="AN8:AN73" si="14">AL8+AM8</f>
        <v>227</v>
      </c>
      <c r="AO8" s="783">
        <v>0</v>
      </c>
      <c r="AP8" s="784">
        <v>102</v>
      </c>
      <c r="AQ8" s="784">
        <v>98</v>
      </c>
      <c r="AR8" s="784">
        <v>0</v>
      </c>
      <c r="AS8" s="785">
        <v>200</v>
      </c>
      <c r="AT8" s="784">
        <v>8</v>
      </c>
      <c r="AU8" s="786">
        <v>208</v>
      </c>
      <c r="AV8" s="787">
        <v>0</v>
      </c>
      <c r="AW8" s="784">
        <v>102</v>
      </c>
      <c r="AX8" s="789">
        <v>98</v>
      </c>
      <c r="AY8" s="789">
        <v>0</v>
      </c>
      <c r="AZ8" s="785">
        <v>200</v>
      </c>
      <c r="BA8" s="784">
        <v>8</v>
      </c>
      <c r="BB8" s="790">
        <v>208</v>
      </c>
      <c r="BC8" s="783">
        <v>0</v>
      </c>
      <c r="BD8" s="784">
        <v>104</v>
      </c>
      <c r="BE8" s="784">
        <v>98</v>
      </c>
      <c r="BF8" s="784">
        <v>0</v>
      </c>
      <c r="BG8" s="784">
        <v>202</v>
      </c>
      <c r="BH8" s="784">
        <v>6</v>
      </c>
      <c r="BI8" s="820">
        <v>208</v>
      </c>
      <c r="BJ8" s="821">
        <v>0</v>
      </c>
      <c r="BK8" s="792">
        <v>104</v>
      </c>
      <c r="BL8" s="822">
        <v>98</v>
      </c>
      <c r="BM8" s="823">
        <v>0</v>
      </c>
      <c r="BN8" s="790">
        <v>202</v>
      </c>
      <c r="BO8" s="792">
        <v>6</v>
      </c>
      <c r="BP8" s="786">
        <v>208</v>
      </c>
      <c r="BQ8" s="824">
        <f>SUMIFS('R5病院病棟票'!$AF$13:$AF$324,'R5病院病棟票'!$B$13:$B$324,$K$3:$K$150,'R5病院病棟票'!$R$13:$R$324,1)</f>
        <v>0</v>
      </c>
      <c r="BR8" s="825">
        <f>SUMIFS('R5病院病棟票'!$AF$13:$AF$324,'R5病院病棟票'!$B$13:$B$324,$K$3:$K$150,'R5病院病棟票'!$R$13:$R$324,2)</f>
        <v>110</v>
      </c>
      <c r="BS8" s="826">
        <f>SUMIFS('R5病院病棟票'!$AF$13:$AF$324,'R5病院病棟票'!$B$13:$B$324,$K$3:$K$150,'R5病院病棟票'!$R$13:$R$324,3)</f>
        <v>98</v>
      </c>
      <c r="BT8" s="827">
        <f>SUMIFS('R5病院病棟票'!$AF$13:$AF$324,'R5病院病棟票'!$B$13:$B$324,$K$3:$K$150,'R5病院病棟票'!$R$13:$R$324,4)</f>
        <v>0</v>
      </c>
      <c r="BU8" s="828">
        <f t="shared" si="3"/>
        <v>208</v>
      </c>
      <c r="BV8" s="825">
        <f>SUMIFS('R5病院病棟票'!$AF$13:$AF$324,'R5病院病棟票'!$B$13:$B$324,$K$3:$K$150,'R5病院病棟票'!$R$13:$R$324,5)+SUMIFS('R5病院病棟票'!$AF$13:$AF$324,'R5病院病棟票'!$B$13:$B$324,$K$3:$K$150,'R5病院病棟票'!$R$13:$R$324,6)</f>
        <v>0</v>
      </c>
      <c r="BW8" s="829">
        <f t="shared" si="8"/>
        <v>208</v>
      </c>
      <c r="BX8" s="757">
        <f t="shared" si="5"/>
        <v>6</v>
      </c>
      <c r="BY8" s="757">
        <f t="shared" si="6"/>
        <v>0</v>
      </c>
      <c r="BZ8" s="757"/>
      <c r="CA8" s="830">
        <f>SUMIFS('R5病院病棟票'!$AI$13:$AI$324,'R5病院病棟票'!$B$13:$B$324,$K$3:$K$150,'R5病院病棟票'!$Y$13:$Y$324,1)</f>
        <v>0</v>
      </c>
      <c r="CB8" s="805">
        <f>SUMIFS('R5病院病棟票'!$AI$13:$AI$324,'R5病院病棟票'!$B$13:$B$324,$K$3:$K$150,'R5病院病棟票'!$Y$13:$Y$324,2)</f>
        <v>110</v>
      </c>
      <c r="CC8" s="831">
        <f>SUMIFS('R5病院病棟票'!$AI$13:$AI$324,'R5病院病棟票'!$B$13:$B$324,$K$3:$K$150,'R5病院病棟票'!$Y$13:$Y$324,3)</f>
        <v>98</v>
      </c>
      <c r="CD8" s="807">
        <f>SUMIFS('R5病院病棟票'!$AI$13:$AI$324,'R5病院病棟票'!$B$13:$B$324,$K$3:$K$150,'R5病院病棟票'!$Y$13:$Y$324,4)</f>
        <v>0</v>
      </c>
      <c r="CE8" s="831">
        <f t="shared" si="9"/>
        <v>208</v>
      </c>
      <c r="CF8" s="807">
        <f>SUMIFS('R5病院病棟票'!$AI$13:$AI$324,'R5病院病棟票'!$B$13:$B$324,$K$3:$K$150,'R5病院病棟票'!$Y$13:$Y$324,5)</f>
        <v>0</v>
      </c>
      <c r="CG8" s="808">
        <f t="shared" si="10"/>
        <v>208</v>
      </c>
      <c r="CH8" s="832">
        <f>SUMIFS('R5病院病棟票'!$AJ$13:$AJ$324,'R5病院病棟票'!$B$13:$B$324,$K$3:$K$150)</f>
        <v>0</v>
      </c>
      <c r="CI8" s="810">
        <f>SUMIFS('R5病院病棟票'!$AK$13:$AK$324,'R5病院病棟票'!$B$13:$B$324,$K$3:$K$150,'R5病院病棟票'!$Y$13:$Y$324,7)</f>
        <v>0</v>
      </c>
      <c r="CJ8" s="811" t="str">
        <f t="shared" si="11"/>
        <v>○</v>
      </c>
      <c r="CK8" s="833">
        <v>208</v>
      </c>
      <c r="CL8" s="811" t="str">
        <f t="shared" si="7"/>
        <v>○</v>
      </c>
      <c r="CN8" s="821" t="b">
        <f t="shared" si="4"/>
        <v>1</v>
      </c>
      <c r="CO8" s="792" t="b">
        <f>BK8=BR8</f>
        <v>0</v>
      </c>
      <c r="CP8" s="822" t="b">
        <f t="shared" si="4"/>
        <v>1</v>
      </c>
      <c r="CQ8" s="823" t="b">
        <f t="shared" si="4"/>
        <v>1</v>
      </c>
      <c r="CR8" s="790" t="b">
        <f t="shared" si="4"/>
        <v>0</v>
      </c>
      <c r="CS8" s="792" t="b">
        <f t="shared" si="4"/>
        <v>0</v>
      </c>
      <c r="CT8" s="786" t="b">
        <f t="shared" si="4"/>
        <v>1</v>
      </c>
    </row>
    <row r="9" spans="1:98">
      <c r="A9" s="774">
        <v>6</v>
      </c>
      <c r="B9" s="813" t="s">
        <v>107</v>
      </c>
      <c r="C9" s="813" t="s">
        <v>116</v>
      </c>
      <c r="D9" s="813" t="s">
        <v>109</v>
      </c>
      <c r="E9" s="814">
        <v>11729015</v>
      </c>
      <c r="F9" s="815">
        <v>11730128</v>
      </c>
      <c r="G9" s="815">
        <v>11701002</v>
      </c>
      <c r="H9" s="815">
        <v>11701002</v>
      </c>
      <c r="I9" s="815">
        <v>11701002</v>
      </c>
      <c r="J9" s="815">
        <v>11701002</v>
      </c>
      <c r="K9" s="815">
        <v>11701002</v>
      </c>
      <c r="L9" s="816" t="s">
        <v>119</v>
      </c>
      <c r="M9" s="817"/>
      <c r="N9" s="818">
        <v>45</v>
      </c>
      <c r="O9" s="818">
        <v>0</v>
      </c>
      <c r="P9" s="818">
        <v>54</v>
      </c>
      <c r="Q9" s="819">
        <v>99</v>
      </c>
      <c r="R9" s="819"/>
      <c r="S9" s="782">
        <v>99</v>
      </c>
      <c r="T9" s="817"/>
      <c r="U9" s="818">
        <v>47</v>
      </c>
      <c r="V9" s="818"/>
      <c r="W9" s="818">
        <v>52</v>
      </c>
      <c r="X9" s="819">
        <v>99</v>
      </c>
      <c r="Y9" s="819"/>
      <c r="Z9" s="782">
        <v>99</v>
      </c>
      <c r="AA9" s="783">
        <v>0</v>
      </c>
      <c r="AB9" s="784">
        <v>55</v>
      </c>
      <c r="AC9" s="784">
        <v>0</v>
      </c>
      <c r="AD9" s="784">
        <v>44</v>
      </c>
      <c r="AE9" s="785">
        <f t="shared" si="12"/>
        <v>99</v>
      </c>
      <c r="AF9" s="784">
        <v>0</v>
      </c>
      <c r="AG9" s="786">
        <f t="shared" si="13"/>
        <v>99</v>
      </c>
      <c r="AH9" s="783">
        <v>0</v>
      </c>
      <c r="AI9" s="784">
        <v>55</v>
      </c>
      <c r="AJ9" s="784">
        <v>0</v>
      </c>
      <c r="AK9" s="784">
        <v>44</v>
      </c>
      <c r="AL9" s="785">
        <v>99</v>
      </c>
      <c r="AM9" s="784">
        <v>0</v>
      </c>
      <c r="AN9" s="786">
        <f t="shared" si="14"/>
        <v>99</v>
      </c>
      <c r="AO9" s="783">
        <v>0</v>
      </c>
      <c r="AP9" s="784">
        <v>0</v>
      </c>
      <c r="AQ9" s="784">
        <v>57</v>
      </c>
      <c r="AR9" s="784">
        <v>42</v>
      </c>
      <c r="AS9" s="785">
        <v>99</v>
      </c>
      <c r="AT9" s="784">
        <v>0</v>
      </c>
      <c r="AU9" s="786">
        <v>99</v>
      </c>
      <c r="AV9" s="787">
        <v>0</v>
      </c>
      <c r="AW9" s="784">
        <v>0</v>
      </c>
      <c r="AX9" s="789">
        <v>57</v>
      </c>
      <c r="AY9" s="789">
        <v>42</v>
      </c>
      <c r="AZ9" s="785">
        <v>99</v>
      </c>
      <c r="BA9" s="784">
        <v>0</v>
      </c>
      <c r="BB9" s="790">
        <v>99</v>
      </c>
      <c r="BC9" s="783">
        <v>0</v>
      </c>
      <c r="BD9" s="784">
        <v>0</v>
      </c>
      <c r="BE9" s="784">
        <v>57</v>
      </c>
      <c r="BF9" s="784">
        <v>42</v>
      </c>
      <c r="BG9" s="784">
        <v>99</v>
      </c>
      <c r="BH9" s="784">
        <v>0</v>
      </c>
      <c r="BI9" s="820">
        <v>99</v>
      </c>
      <c r="BJ9" s="821">
        <v>0</v>
      </c>
      <c r="BK9" s="792">
        <v>0</v>
      </c>
      <c r="BL9" s="822">
        <v>57</v>
      </c>
      <c r="BM9" s="823">
        <v>42</v>
      </c>
      <c r="BN9" s="790">
        <v>99</v>
      </c>
      <c r="BO9" s="792">
        <v>0</v>
      </c>
      <c r="BP9" s="786">
        <v>99</v>
      </c>
      <c r="BQ9" s="824">
        <f>SUMIFS('R5病院病棟票'!$AF$13:$AF$324,'R5病院病棟票'!$B$13:$B$324,$K$3:$K$150,'R5病院病棟票'!$R$13:$R$324,1)</f>
        <v>0</v>
      </c>
      <c r="BR9" s="825">
        <f>SUMIFS('R5病院病棟票'!$AF$13:$AF$324,'R5病院病棟票'!$B$13:$B$324,$K$3:$K$150,'R5病院病棟票'!$R$13:$R$324,2)</f>
        <v>0</v>
      </c>
      <c r="BS9" s="826">
        <f>SUMIFS('R5病院病棟票'!$AF$13:$AF$324,'R5病院病棟票'!$B$13:$B$324,$K$3:$K$150,'R5病院病棟票'!$R$13:$R$324,3)</f>
        <v>59</v>
      </c>
      <c r="BT9" s="827">
        <f>SUMIFS('R5病院病棟票'!$AF$13:$AF$324,'R5病院病棟票'!$B$13:$B$324,$K$3:$K$150,'R5病院病棟票'!$R$13:$R$324,4)</f>
        <v>40</v>
      </c>
      <c r="BU9" s="828">
        <f t="shared" si="3"/>
        <v>99</v>
      </c>
      <c r="BV9" s="825">
        <f>SUMIFS('R5病院病棟票'!$AF$13:$AF$324,'R5病院病棟票'!$B$13:$B$324,$K$3:$K$150,'R5病院病棟票'!$R$13:$R$324,5)+SUMIFS('R5病院病棟票'!$AF$13:$AF$324,'R5病院病棟票'!$B$13:$B$324,$K$3:$K$150,'R5病院病棟票'!$R$13:$R$324,6)</f>
        <v>0</v>
      </c>
      <c r="BW9" s="829">
        <f t="shared" si="8"/>
        <v>99</v>
      </c>
      <c r="BX9" s="757">
        <f t="shared" si="5"/>
        <v>0</v>
      </c>
      <c r="BY9" s="757">
        <f t="shared" si="6"/>
        <v>0</v>
      </c>
      <c r="BZ9" s="757"/>
      <c r="CA9" s="830">
        <f>SUMIFS('R5病院病棟票'!$AI$13:$AI$324,'R5病院病棟票'!$B$13:$B$324,$K$3:$K$150,'R5病院病棟票'!$Y$13:$Y$324,1)</f>
        <v>0</v>
      </c>
      <c r="CB9" s="805">
        <f>SUMIFS('R5病院病棟票'!$AI$13:$AI$324,'R5病院病棟票'!$B$13:$B$324,$K$3:$K$150,'R5病院病棟票'!$Y$13:$Y$324,2)</f>
        <v>0</v>
      </c>
      <c r="CC9" s="831">
        <f>SUMIFS('R5病院病棟票'!$AI$13:$AI$324,'R5病院病棟票'!$B$13:$B$324,$K$3:$K$150,'R5病院病棟票'!$Y$13:$Y$324,3)</f>
        <v>59</v>
      </c>
      <c r="CD9" s="807">
        <f>SUMIFS('R5病院病棟票'!$AI$13:$AI$324,'R5病院病棟票'!$B$13:$B$324,$K$3:$K$150,'R5病院病棟票'!$Y$13:$Y$324,4)</f>
        <v>40</v>
      </c>
      <c r="CE9" s="831">
        <f t="shared" si="9"/>
        <v>99</v>
      </c>
      <c r="CF9" s="807">
        <f>SUMIFS('R5病院病棟票'!$AI$13:$AI$324,'R5病院病棟票'!$B$13:$B$324,$K$3:$K$150,'R5病院病棟票'!$Y$13:$Y$324,5)</f>
        <v>0</v>
      </c>
      <c r="CG9" s="808">
        <f t="shared" si="10"/>
        <v>99</v>
      </c>
      <c r="CH9" s="832">
        <f>SUMIFS('R5病院病棟票'!$AJ$13:$AJ$324,'R5病院病棟票'!$B$13:$B$324,$K$3:$K$150)</f>
        <v>0</v>
      </c>
      <c r="CI9" s="810">
        <f>SUMIFS('R5病院病棟票'!$AK$13:$AK$324,'R5病院病棟票'!$B$13:$B$324,$K$3:$K$150,'R5病院病棟票'!$Y$13:$Y$324,7)</f>
        <v>0</v>
      </c>
      <c r="CJ9" s="811" t="str">
        <f t="shared" si="11"/>
        <v>○</v>
      </c>
      <c r="CK9" s="833">
        <v>99</v>
      </c>
      <c r="CL9" s="811" t="str">
        <f t="shared" si="7"/>
        <v>○</v>
      </c>
      <c r="CN9" s="821" t="b">
        <f t="shared" si="4"/>
        <v>1</v>
      </c>
      <c r="CO9" s="792" t="b">
        <f t="shared" si="4"/>
        <v>1</v>
      </c>
      <c r="CP9" s="822" t="b">
        <f>BL9=BS9</f>
        <v>0</v>
      </c>
      <c r="CQ9" s="823" t="b">
        <f t="shared" si="4"/>
        <v>0</v>
      </c>
      <c r="CR9" s="790" t="b">
        <f t="shared" si="4"/>
        <v>1</v>
      </c>
      <c r="CS9" s="792" t="b">
        <f t="shared" si="4"/>
        <v>1</v>
      </c>
      <c r="CT9" s="786" t="b">
        <f t="shared" si="4"/>
        <v>1</v>
      </c>
    </row>
    <row r="10" spans="1:98">
      <c r="A10" s="774">
        <v>7</v>
      </c>
      <c r="B10" s="813" t="s">
        <v>107</v>
      </c>
      <c r="C10" s="813" t="s">
        <v>116</v>
      </c>
      <c r="D10" s="813" t="s">
        <v>109</v>
      </c>
      <c r="E10" s="814">
        <v>11729113</v>
      </c>
      <c r="F10" s="815">
        <v>11730012</v>
      </c>
      <c r="G10" s="815">
        <v>11701009</v>
      </c>
      <c r="H10" s="815">
        <v>11701009</v>
      </c>
      <c r="I10" s="815">
        <v>11701009</v>
      </c>
      <c r="J10" s="815">
        <v>11701009</v>
      </c>
      <c r="K10" s="815">
        <v>11701009</v>
      </c>
      <c r="L10" s="816" t="s">
        <v>0</v>
      </c>
      <c r="M10" s="817"/>
      <c r="N10" s="818"/>
      <c r="O10" s="818"/>
      <c r="P10" s="818"/>
      <c r="Q10" s="819">
        <v>0</v>
      </c>
      <c r="R10" s="819"/>
      <c r="S10" s="782">
        <v>0</v>
      </c>
      <c r="T10" s="817"/>
      <c r="U10" s="818">
        <v>42</v>
      </c>
      <c r="V10" s="818"/>
      <c r="W10" s="818"/>
      <c r="X10" s="819">
        <v>42</v>
      </c>
      <c r="Y10" s="819"/>
      <c r="Z10" s="782">
        <v>42</v>
      </c>
      <c r="AA10" s="783">
        <v>0</v>
      </c>
      <c r="AB10" s="784">
        <v>42</v>
      </c>
      <c r="AC10" s="784">
        <v>0</v>
      </c>
      <c r="AD10" s="784">
        <v>0</v>
      </c>
      <c r="AE10" s="785">
        <f t="shared" si="12"/>
        <v>42</v>
      </c>
      <c r="AF10" s="784">
        <v>0</v>
      </c>
      <c r="AG10" s="786">
        <f t="shared" si="13"/>
        <v>42</v>
      </c>
      <c r="AH10" s="783">
        <v>0</v>
      </c>
      <c r="AI10" s="784">
        <v>42</v>
      </c>
      <c r="AJ10" s="784">
        <v>0</v>
      </c>
      <c r="AK10" s="784">
        <v>0</v>
      </c>
      <c r="AL10" s="785">
        <v>42</v>
      </c>
      <c r="AM10" s="784">
        <v>0</v>
      </c>
      <c r="AN10" s="786">
        <f t="shared" si="14"/>
        <v>42</v>
      </c>
      <c r="AO10" s="783">
        <v>0</v>
      </c>
      <c r="AP10" s="784">
        <v>42</v>
      </c>
      <c r="AQ10" s="784">
        <v>0</v>
      </c>
      <c r="AR10" s="784">
        <v>0</v>
      </c>
      <c r="AS10" s="785">
        <v>42</v>
      </c>
      <c r="AT10" s="784">
        <v>0</v>
      </c>
      <c r="AU10" s="786">
        <v>42</v>
      </c>
      <c r="AV10" s="787">
        <v>0</v>
      </c>
      <c r="AW10" s="784">
        <v>42</v>
      </c>
      <c r="AX10" s="789">
        <v>0</v>
      </c>
      <c r="AY10" s="789">
        <v>0</v>
      </c>
      <c r="AZ10" s="785">
        <v>42</v>
      </c>
      <c r="BA10" s="784">
        <v>0</v>
      </c>
      <c r="BB10" s="790">
        <v>42</v>
      </c>
      <c r="BC10" s="783">
        <v>0</v>
      </c>
      <c r="BD10" s="784">
        <v>42</v>
      </c>
      <c r="BE10" s="784">
        <v>0</v>
      </c>
      <c r="BF10" s="784">
        <v>0</v>
      </c>
      <c r="BG10" s="784">
        <v>42</v>
      </c>
      <c r="BH10" s="784">
        <v>0</v>
      </c>
      <c r="BI10" s="820">
        <v>42</v>
      </c>
      <c r="BJ10" s="821">
        <v>0</v>
      </c>
      <c r="BK10" s="792">
        <v>42</v>
      </c>
      <c r="BL10" s="822">
        <v>0</v>
      </c>
      <c r="BM10" s="823">
        <v>0</v>
      </c>
      <c r="BN10" s="790">
        <v>42</v>
      </c>
      <c r="BO10" s="792">
        <v>0</v>
      </c>
      <c r="BP10" s="786">
        <v>42</v>
      </c>
      <c r="BQ10" s="824">
        <f>SUMIFS('R5病院病棟票'!$AF$13:$AF$324,'R5病院病棟票'!$B$13:$B$324,$K$3:$K$150,'R5病院病棟票'!$R$13:$R$324,1)</f>
        <v>0</v>
      </c>
      <c r="BR10" s="1066">
        <f>SUMIFS('R5病院病棟票'!$AF$13:$AF$324,'R5病院病棟票'!$B$13:$B$324,$K$3:$K$150,'R5病院病棟票'!$R$13:$R$324,2)</f>
        <v>11</v>
      </c>
      <c r="BS10" s="1067">
        <f>SUMIFS('R5病院病棟票'!$AF$13:$AF$324,'R5病院病棟票'!$B$13:$B$324,$K$3:$K$150,'R5病院病棟票'!$R$13:$R$324,3)</f>
        <v>31</v>
      </c>
      <c r="BT10" s="827">
        <f>SUMIFS('R5病院病棟票'!$AF$13:$AF$324,'R5病院病棟票'!$B$13:$B$324,$K$3:$K$150,'R5病院病棟票'!$R$13:$R$324,4)</f>
        <v>0</v>
      </c>
      <c r="BU10" s="828">
        <f t="shared" si="3"/>
        <v>42</v>
      </c>
      <c r="BV10" s="825">
        <f>SUMIFS('R5病院病棟票'!$AF$13:$AF$324,'R5病院病棟票'!$B$13:$B$324,$K$3:$K$150,'R5病院病棟票'!$R$13:$R$324,5)+SUMIFS('R5病院病棟票'!$AF$13:$AF$324,'R5病院病棟票'!$B$13:$B$324,$K$3:$K$150,'R5病院病棟票'!$R$13:$R$324,6)</f>
        <v>0</v>
      </c>
      <c r="BW10" s="829">
        <f t="shared" si="8"/>
        <v>42</v>
      </c>
      <c r="BX10" s="757">
        <f t="shared" si="5"/>
        <v>0</v>
      </c>
      <c r="BY10" s="757">
        <f t="shared" si="6"/>
        <v>0</v>
      </c>
      <c r="BZ10" s="757"/>
      <c r="CA10" s="830">
        <f>SUMIFS('R5病院病棟票'!$AI$13:$AI$324,'R5病院病棟票'!$B$13:$B$324,$K$3:$K$150,'R5病院病棟票'!$Y$13:$Y$324,1)</f>
        <v>0</v>
      </c>
      <c r="CB10" s="805">
        <f>SUMIFS('R5病院病棟票'!$AI$13:$AI$324,'R5病院病棟票'!$B$13:$B$324,$K$3:$K$150,'R5病院病棟票'!$Y$13:$Y$324,2)</f>
        <v>11</v>
      </c>
      <c r="CC10" s="831">
        <f>SUMIFS('R5病院病棟票'!$AI$13:$AI$324,'R5病院病棟票'!$B$13:$B$324,$K$3:$K$150,'R5病院病棟票'!$Y$13:$Y$324,3)</f>
        <v>31</v>
      </c>
      <c r="CD10" s="807">
        <f>SUMIFS('R5病院病棟票'!$AI$13:$AI$324,'R5病院病棟票'!$B$13:$B$324,$K$3:$K$150,'R5病院病棟票'!$Y$13:$Y$324,4)</f>
        <v>0</v>
      </c>
      <c r="CE10" s="831">
        <f t="shared" si="9"/>
        <v>42</v>
      </c>
      <c r="CF10" s="807">
        <f>SUMIFS('R5病院病棟票'!$AI$13:$AI$324,'R5病院病棟票'!$B$13:$B$324,$K$3:$K$150,'R5病院病棟票'!$Y$13:$Y$324,5)</f>
        <v>0</v>
      </c>
      <c r="CG10" s="808">
        <f t="shared" si="10"/>
        <v>42</v>
      </c>
      <c r="CH10" s="832">
        <f>SUMIFS('R5病院病棟票'!$AJ$13:$AJ$324,'R5病院病棟票'!$B$13:$B$324,$K$3:$K$150)</f>
        <v>0</v>
      </c>
      <c r="CI10" s="810">
        <f>SUMIFS('R5病院病棟票'!$AK$13:$AK$324,'R5病院病棟票'!$B$13:$B$324,$K$3:$K$150,'R5病院病棟票'!$Y$13:$Y$324,7)</f>
        <v>0</v>
      </c>
      <c r="CJ10" s="811" t="str">
        <f>IF(BW10=CG10+CH10+CI10,"○","×")</f>
        <v>○</v>
      </c>
      <c r="CK10" s="833">
        <v>42</v>
      </c>
      <c r="CL10" s="811" t="str">
        <f t="shared" si="7"/>
        <v>○</v>
      </c>
      <c r="CN10" s="821" t="b">
        <f t="shared" si="4"/>
        <v>1</v>
      </c>
      <c r="CO10" s="792" t="b">
        <f t="shared" si="4"/>
        <v>0</v>
      </c>
      <c r="CP10" s="822" t="b">
        <f t="shared" si="4"/>
        <v>0</v>
      </c>
      <c r="CQ10" s="823" t="b">
        <f t="shared" si="4"/>
        <v>1</v>
      </c>
      <c r="CR10" s="790" t="b">
        <f t="shared" si="4"/>
        <v>1</v>
      </c>
      <c r="CS10" s="792" t="b">
        <f t="shared" si="4"/>
        <v>1</v>
      </c>
      <c r="CT10" s="786" t="b">
        <f t="shared" si="4"/>
        <v>1</v>
      </c>
    </row>
    <row r="11" spans="1:98">
      <c r="A11" s="774"/>
      <c r="B11" s="813" t="s">
        <v>107</v>
      </c>
      <c r="C11" s="813" t="s">
        <v>116</v>
      </c>
      <c r="D11" s="813" t="s">
        <v>109</v>
      </c>
      <c r="E11" s="814">
        <v>11729094</v>
      </c>
      <c r="F11" s="815">
        <v>11730042</v>
      </c>
      <c r="G11" s="815">
        <v>11701007</v>
      </c>
      <c r="H11" s="815">
        <v>11701007</v>
      </c>
      <c r="I11" s="836"/>
      <c r="J11" s="836"/>
      <c r="K11" s="836"/>
      <c r="L11" s="836" t="s">
        <v>120</v>
      </c>
      <c r="M11" s="817"/>
      <c r="N11" s="818"/>
      <c r="O11" s="818"/>
      <c r="P11" s="818"/>
      <c r="Q11" s="819">
        <v>0</v>
      </c>
      <c r="R11" s="819"/>
      <c r="S11" s="782">
        <v>0</v>
      </c>
      <c r="T11" s="817"/>
      <c r="U11" s="818">
        <v>39</v>
      </c>
      <c r="V11" s="818"/>
      <c r="W11" s="818"/>
      <c r="X11" s="819">
        <v>39</v>
      </c>
      <c r="Y11" s="819"/>
      <c r="Z11" s="782">
        <v>39</v>
      </c>
      <c r="AA11" s="783">
        <v>0</v>
      </c>
      <c r="AB11" s="784">
        <v>39</v>
      </c>
      <c r="AC11" s="784">
        <v>0</v>
      </c>
      <c r="AD11" s="784">
        <v>0</v>
      </c>
      <c r="AE11" s="785">
        <f t="shared" si="12"/>
        <v>39</v>
      </c>
      <c r="AF11" s="784">
        <v>0</v>
      </c>
      <c r="AG11" s="786">
        <f t="shared" si="13"/>
        <v>39</v>
      </c>
      <c r="AH11" s="783">
        <v>0</v>
      </c>
      <c r="AI11" s="784">
        <v>39</v>
      </c>
      <c r="AJ11" s="784">
        <v>0</v>
      </c>
      <c r="AK11" s="784">
        <v>0</v>
      </c>
      <c r="AL11" s="785">
        <v>39</v>
      </c>
      <c r="AM11" s="784">
        <v>0</v>
      </c>
      <c r="AN11" s="786">
        <f t="shared" si="14"/>
        <v>39</v>
      </c>
      <c r="AO11" s="783">
        <v>0</v>
      </c>
      <c r="AP11" s="784">
        <v>39</v>
      </c>
      <c r="AQ11" s="784">
        <v>0</v>
      </c>
      <c r="AR11" s="784">
        <v>0</v>
      </c>
      <c r="AS11" s="785">
        <v>39</v>
      </c>
      <c r="AT11" s="784">
        <v>0</v>
      </c>
      <c r="AU11" s="786">
        <v>39</v>
      </c>
      <c r="AV11" s="787">
        <v>0</v>
      </c>
      <c r="AW11" s="784">
        <v>36</v>
      </c>
      <c r="AX11" s="789">
        <v>0</v>
      </c>
      <c r="AY11" s="789">
        <v>0</v>
      </c>
      <c r="AZ11" s="785">
        <v>36</v>
      </c>
      <c r="BA11" s="784">
        <v>0</v>
      </c>
      <c r="BB11" s="790">
        <v>36</v>
      </c>
      <c r="BC11" s="783">
        <v>0</v>
      </c>
      <c r="BD11" s="784">
        <v>0</v>
      </c>
      <c r="BE11" s="784">
        <v>0</v>
      </c>
      <c r="BF11" s="784">
        <v>0</v>
      </c>
      <c r="BG11" s="784">
        <v>0</v>
      </c>
      <c r="BH11" s="784">
        <v>0</v>
      </c>
      <c r="BI11" s="820">
        <v>0</v>
      </c>
      <c r="BJ11" s="821">
        <v>0</v>
      </c>
      <c r="BK11" s="792">
        <v>0</v>
      </c>
      <c r="BL11" s="822">
        <v>0</v>
      </c>
      <c r="BM11" s="823">
        <v>0</v>
      </c>
      <c r="BN11" s="790">
        <v>0</v>
      </c>
      <c r="BO11" s="792">
        <v>0</v>
      </c>
      <c r="BP11" s="786">
        <v>0</v>
      </c>
      <c r="BQ11" s="824">
        <f>SUMIFS('R5病院病棟票'!$AF$13:$AF$324,'R5病院病棟票'!$B$13:$B$324,$K$3:$K$150,'R5病院病棟票'!$R$13:$R$324,1)</f>
        <v>0</v>
      </c>
      <c r="BR11" s="825">
        <f>SUMIFS('R5病院病棟票'!$AF$13:$AF$324,'R5病院病棟票'!$B$13:$B$324,$K$3:$K$150,'R5病院病棟票'!$R$13:$R$324,2)</f>
        <v>0</v>
      </c>
      <c r="BS11" s="826">
        <f>SUMIFS('R5病院病棟票'!$AF$13:$AF$324,'R5病院病棟票'!$B$13:$B$324,$K$3:$K$150,'R5病院病棟票'!$R$13:$R$324,3)</f>
        <v>0</v>
      </c>
      <c r="BT11" s="827">
        <f>SUMIFS('R5病院病棟票'!$AF$13:$AF$324,'R5病院病棟票'!$B$13:$B$324,$K$3:$K$150,'R5病院病棟票'!$R$13:$R$324,4)</f>
        <v>0</v>
      </c>
      <c r="BU11" s="828">
        <f t="shared" si="3"/>
        <v>0</v>
      </c>
      <c r="BV11" s="825">
        <f>SUMIFS('R5病院病棟票'!$AF$13:$AF$324,'R5病院病棟票'!$B$13:$B$324,$K$3:$K$150,'R5病院病棟票'!$R$13:$R$324,5)+SUMIFS('R5病院病棟票'!$AF$13:$AF$324,'R5病院病棟票'!$B$13:$B$324,$K$3:$K$150,'R5病院病棟票'!$R$13:$R$324,6)</f>
        <v>0</v>
      </c>
      <c r="BW11" s="829">
        <f t="shared" si="8"/>
        <v>0</v>
      </c>
      <c r="BX11" s="757">
        <f t="shared" si="5"/>
        <v>0</v>
      </c>
      <c r="BY11" s="757">
        <f t="shared" si="6"/>
        <v>0</v>
      </c>
      <c r="BZ11" s="757"/>
      <c r="CA11" s="830">
        <f>SUMIFS('R5病院病棟票'!$AI$13:$AI$324,'R5病院病棟票'!$B$13:$B$324,$K$3:$K$150,'R5病院病棟票'!$Y$13:$Y$324,1)</f>
        <v>0</v>
      </c>
      <c r="CB11" s="805">
        <f>SUMIFS('R5病院病棟票'!$AI$13:$AI$324,'R5病院病棟票'!$B$13:$B$324,$K$3:$K$150,'R5病院病棟票'!$Y$13:$Y$324,2)</f>
        <v>0</v>
      </c>
      <c r="CC11" s="831">
        <f>SUMIFS('R5病院病棟票'!$AI$13:$AI$324,'R5病院病棟票'!$B$13:$B$324,$K$3:$K$150,'R5病院病棟票'!$Y$13:$Y$324,3)</f>
        <v>0</v>
      </c>
      <c r="CD11" s="807">
        <f>SUMIFS('R5病院病棟票'!$AI$13:$AI$324,'R5病院病棟票'!$B$13:$B$324,$K$3:$K$150,'R5病院病棟票'!$Y$13:$Y$324,4)</f>
        <v>0</v>
      </c>
      <c r="CE11" s="831">
        <f t="shared" si="9"/>
        <v>0</v>
      </c>
      <c r="CF11" s="807">
        <f>SUMIFS('R5病院病棟票'!$AI$13:$AI$324,'R5病院病棟票'!$B$13:$B$324,$K$3:$K$150,'R5病院病棟票'!$Y$13:$Y$324,5)</f>
        <v>0</v>
      </c>
      <c r="CG11" s="808">
        <f t="shared" si="10"/>
        <v>0</v>
      </c>
      <c r="CH11" s="832">
        <f>SUMIFS('R5病院病棟票'!$AJ$13:$AJ$324,'R5病院病棟票'!$B$13:$B$324,$K$3:$K$150)</f>
        <v>0</v>
      </c>
      <c r="CI11" s="810">
        <f>SUMIFS('R5病院病棟票'!$AK$13:$AK$324,'R5病院病棟票'!$B$13:$B$324,$K$3:$K$150,'R5病院病棟票'!$Y$13:$Y$324,7)</f>
        <v>0</v>
      </c>
      <c r="CJ11" s="811" t="str">
        <f t="shared" si="11"/>
        <v>○</v>
      </c>
      <c r="CK11" s="833">
        <v>0</v>
      </c>
      <c r="CL11" s="811" t="str">
        <f t="shared" si="7"/>
        <v>○</v>
      </c>
      <c r="CN11" s="821" t="b">
        <f t="shared" si="4"/>
        <v>1</v>
      </c>
      <c r="CO11" s="792" t="b">
        <f t="shared" si="4"/>
        <v>1</v>
      </c>
      <c r="CP11" s="822" t="b">
        <f t="shared" si="4"/>
        <v>1</v>
      </c>
      <c r="CQ11" s="823" t="b">
        <f t="shared" si="4"/>
        <v>1</v>
      </c>
      <c r="CR11" s="790" t="b">
        <f t="shared" si="4"/>
        <v>1</v>
      </c>
      <c r="CS11" s="792" t="b">
        <f t="shared" si="4"/>
        <v>1</v>
      </c>
      <c r="CT11" s="786" t="b">
        <f t="shared" si="4"/>
        <v>1</v>
      </c>
    </row>
    <row r="12" spans="1:98">
      <c r="A12" s="834"/>
      <c r="B12" s="835" t="s">
        <v>107</v>
      </c>
      <c r="C12" s="835" t="s">
        <v>116</v>
      </c>
      <c r="D12" s="835" t="s">
        <v>109</v>
      </c>
      <c r="E12" s="835">
        <v>11729053</v>
      </c>
      <c r="F12" s="836">
        <v>11730113</v>
      </c>
      <c r="G12" s="836">
        <v>11701003</v>
      </c>
      <c r="H12" s="836"/>
      <c r="I12" s="836"/>
      <c r="J12" s="836"/>
      <c r="K12" s="836"/>
      <c r="L12" s="836" t="s">
        <v>121</v>
      </c>
      <c r="M12" s="817"/>
      <c r="N12" s="818"/>
      <c r="O12" s="818"/>
      <c r="P12" s="818"/>
      <c r="Q12" s="819">
        <v>0</v>
      </c>
      <c r="R12" s="819"/>
      <c r="S12" s="782">
        <v>0</v>
      </c>
      <c r="T12" s="817"/>
      <c r="U12" s="818">
        <v>36</v>
      </c>
      <c r="V12" s="818"/>
      <c r="W12" s="818"/>
      <c r="X12" s="819">
        <v>36</v>
      </c>
      <c r="Y12" s="819"/>
      <c r="Z12" s="782">
        <v>36</v>
      </c>
      <c r="AA12" s="783">
        <v>0</v>
      </c>
      <c r="AB12" s="784">
        <v>36</v>
      </c>
      <c r="AC12" s="784">
        <v>0</v>
      </c>
      <c r="AD12" s="784">
        <v>0</v>
      </c>
      <c r="AE12" s="785">
        <f t="shared" si="12"/>
        <v>36</v>
      </c>
      <c r="AF12" s="784">
        <v>0</v>
      </c>
      <c r="AG12" s="786">
        <f t="shared" si="13"/>
        <v>36</v>
      </c>
      <c r="AH12" s="783">
        <v>0</v>
      </c>
      <c r="AI12" s="784">
        <v>36</v>
      </c>
      <c r="AJ12" s="784">
        <v>0</v>
      </c>
      <c r="AK12" s="784">
        <v>0</v>
      </c>
      <c r="AL12" s="785">
        <v>36</v>
      </c>
      <c r="AM12" s="784">
        <v>0</v>
      </c>
      <c r="AN12" s="786">
        <f t="shared" si="14"/>
        <v>36</v>
      </c>
      <c r="AO12" s="783">
        <v>0</v>
      </c>
      <c r="AP12" s="784">
        <v>36</v>
      </c>
      <c r="AQ12" s="784">
        <v>0</v>
      </c>
      <c r="AR12" s="784">
        <v>0</v>
      </c>
      <c r="AS12" s="785">
        <v>36</v>
      </c>
      <c r="AT12" s="784">
        <v>0</v>
      </c>
      <c r="AU12" s="786">
        <v>36</v>
      </c>
      <c r="AV12" s="787">
        <v>0</v>
      </c>
      <c r="AW12" s="784">
        <v>0</v>
      </c>
      <c r="AX12" s="789">
        <v>0</v>
      </c>
      <c r="AY12" s="789">
        <v>0</v>
      </c>
      <c r="AZ12" s="785">
        <v>0</v>
      </c>
      <c r="BA12" s="784">
        <v>0</v>
      </c>
      <c r="BB12" s="790">
        <v>0</v>
      </c>
      <c r="BC12" s="783">
        <v>0</v>
      </c>
      <c r="BD12" s="784">
        <v>0</v>
      </c>
      <c r="BE12" s="784">
        <v>0</v>
      </c>
      <c r="BF12" s="784">
        <v>0</v>
      </c>
      <c r="BG12" s="784">
        <v>0</v>
      </c>
      <c r="BH12" s="784">
        <v>0</v>
      </c>
      <c r="BI12" s="820">
        <v>0</v>
      </c>
      <c r="BJ12" s="821">
        <v>0</v>
      </c>
      <c r="BK12" s="792">
        <v>0</v>
      </c>
      <c r="BL12" s="822">
        <v>0</v>
      </c>
      <c r="BM12" s="823">
        <v>0</v>
      </c>
      <c r="BN12" s="790">
        <v>0</v>
      </c>
      <c r="BO12" s="792">
        <v>0</v>
      </c>
      <c r="BP12" s="786">
        <v>0</v>
      </c>
      <c r="BQ12" s="824">
        <f>SUMIFS('R5病院病棟票'!$AF$13:$AF$324,'R5病院病棟票'!$B$13:$B$324,$K$3:$K$150,'R5病院病棟票'!$R$13:$R$324,1)</f>
        <v>0</v>
      </c>
      <c r="BR12" s="825">
        <f>SUMIFS('R5病院病棟票'!$AF$13:$AF$324,'R5病院病棟票'!$B$13:$B$324,$K$3:$K$150,'R5病院病棟票'!$R$13:$R$324,2)</f>
        <v>0</v>
      </c>
      <c r="BS12" s="826">
        <f>SUMIFS('R5病院病棟票'!$AF$13:$AF$324,'R5病院病棟票'!$B$13:$B$324,$K$3:$K$150,'R5病院病棟票'!$R$13:$R$324,3)</f>
        <v>0</v>
      </c>
      <c r="BT12" s="827">
        <f>SUMIFS('R5病院病棟票'!$AF$13:$AF$324,'R5病院病棟票'!$B$13:$B$324,$K$3:$K$150,'R5病院病棟票'!$R$13:$R$324,4)</f>
        <v>0</v>
      </c>
      <c r="BU12" s="828">
        <f t="shared" si="3"/>
        <v>0</v>
      </c>
      <c r="BV12" s="825">
        <f>SUMIFS('R5病院病棟票'!$AF$13:$AF$324,'R5病院病棟票'!$B$13:$B$324,$K$3:$K$150,'R5病院病棟票'!$R$13:$R$324,5)+SUMIFS('R5病院病棟票'!$AF$13:$AF$324,'R5病院病棟票'!$B$13:$B$324,$K$3:$K$150,'R5病院病棟票'!$R$13:$R$324,6)</f>
        <v>0</v>
      </c>
      <c r="BW12" s="829">
        <f t="shared" si="8"/>
        <v>0</v>
      </c>
      <c r="BX12" s="757">
        <f t="shared" si="5"/>
        <v>0</v>
      </c>
      <c r="BY12" s="757">
        <f t="shared" si="6"/>
        <v>0</v>
      </c>
      <c r="BZ12" s="851"/>
      <c r="CA12" s="830">
        <f>SUMIFS('R5病院病棟票'!$AI$13:$AI$324,'R5病院病棟票'!$B$13:$B$324,$K$3:$K$150,'R5病院病棟票'!$Y$13:$Y$324,1)</f>
        <v>0</v>
      </c>
      <c r="CB12" s="805">
        <f>SUMIFS('R5病院病棟票'!$AI$13:$AI$324,'R5病院病棟票'!$B$13:$B$324,$K$3:$K$150,'R5病院病棟票'!$Y$13:$Y$324,2)</f>
        <v>0</v>
      </c>
      <c r="CC12" s="831">
        <f>SUMIFS('R5病院病棟票'!$AI$13:$AI$324,'R5病院病棟票'!$B$13:$B$324,$K$3:$K$150,'R5病院病棟票'!$Y$13:$Y$324,3)</f>
        <v>0</v>
      </c>
      <c r="CD12" s="807">
        <f>SUMIFS('R5病院病棟票'!$AI$13:$AI$324,'R5病院病棟票'!$B$13:$B$324,$K$3:$K$150,'R5病院病棟票'!$Y$13:$Y$324,4)</f>
        <v>0</v>
      </c>
      <c r="CE12" s="831">
        <f t="shared" si="9"/>
        <v>0</v>
      </c>
      <c r="CF12" s="807">
        <f>SUMIFS('R5病院病棟票'!$AI$13:$AI$324,'R5病院病棟票'!$B$13:$B$324,$K$3:$K$150,'R5病院病棟票'!$Y$13:$Y$324,5)</f>
        <v>0</v>
      </c>
      <c r="CG12" s="808">
        <f t="shared" si="10"/>
        <v>0</v>
      </c>
      <c r="CH12" s="832">
        <f>SUMIFS('R5病院病棟票'!$AJ$13:$AJ$324,'R5病院病棟票'!$B$13:$B$324,$K$3:$K$150)</f>
        <v>0</v>
      </c>
      <c r="CI12" s="810">
        <f>SUMIFS('R5病院病棟票'!$AK$13:$AK$324,'R5病院病棟票'!$B$13:$B$324,$K$3:$K$150,'R5病院病棟票'!$Y$13:$Y$324,7)</f>
        <v>0</v>
      </c>
      <c r="CJ12" s="811" t="str">
        <f t="shared" si="11"/>
        <v>○</v>
      </c>
      <c r="CK12" s="833">
        <v>0</v>
      </c>
      <c r="CL12" s="811" t="str">
        <f t="shared" si="7"/>
        <v>○</v>
      </c>
      <c r="CN12" s="821" t="b">
        <f t="shared" si="4"/>
        <v>1</v>
      </c>
      <c r="CO12" s="792" t="b">
        <f t="shared" si="4"/>
        <v>1</v>
      </c>
      <c r="CP12" s="822" t="b">
        <f t="shared" si="4"/>
        <v>1</v>
      </c>
      <c r="CQ12" s="823" t="b">
        <f t="shared" si="4"/>
        <v>1</v>
      </c>
      <c r="CR12" s="790" t="b">
        <f t="shared" si="4"/>
        <v>1</v>
      </c>
      <c r="CS12" s="792" t="b">
        <f t="shared" si="4"/>
        <v>1</v>
      </c>
      <c r="CT12" s="786" t="b">
        <f t="shared" si="4"/>
        <v>1</v>
      </c>
    </row>
    <row r="13" spans="1:98">
      <c r="A13" s="774">
        <v>8</v>
      </c>
      <c r="B13" s="813" t="s">
        <v>107</v>
      </c>
      <c r="C13" s="813" t="s">
        <v>116</v>
      </c>
      <c r="D13" s="813" t="s">
        <v>109</v>
      </c>
      <c r="E13" s="814">
        <v>11729061</v>
      </c>
      <c r="F13" s="815">
        <v>11730041</v>
      </c>
      <c r="G13" s="815">
        <v>11701005</v>
      </c>
      <c r="H13" s="815">
        <v>11701005</v>
      </c>
      <c r="I13" s="815">
        <v>11701005</v>
      </c>
      <c r="J13" s="815">
        <v>11701005</v>
      </c>
      <c r="K13" s="815">
        <v>11701005</v>
      </c>
      <c r="L13" s="816" t="s">
        <v>1</v>
      </c>
      <c r="M13" s="817"/>
      <c r="N13" s="818"/>
      <c r="O13" s="818">
        <v>48</v>
      </c>
      <c r="P13" s="818"/>
      <c r="Q13" s="819">
        <v>48</v>
      </c>
      <c r="R13" s="819"/>
      <c r="S13" s="782">
        <v>48</v>
      </c>
      <c r="T13" s="817"/>
      <c r="U13" s="818"/>
      <c r="V13" s="818">
        <v>48</v>
      </c>
      <c r="W13" s="818"/>
      <c r="X13" s="819">
        <v>48</v>
      </c>
      <c r="Y13" s="819"/>
      <c r="Z13" s="782">
        <v>48</v>
      </c>
      <c r="AA13" s="783">
        <v>0</v>
      </c>
      <c r="AB13" s="784">
        <v>0</v>
      </c>
      <c r="AC13" s="784">
        <v>48</v>
      </c>
      <c r="AD13" s="784">
        <v>0</v>
      </c>
      <c r="AE13" s="785">
        <f t="shared" si="12"/>
        <v>48</v>
      </c>
      <c r="AF13" s="784">
        <v>0</v>
      </c>
      <c r="AG13" s="786">
        <f t="shared" si="13"/>
        <v>48</v>
      </c>
      <c r="AH13" s="783">
        <v>0</v>
      </c>
      <c r="AI13" s="784">
        <v>0</v>
      </c>
      <c r="AJ13" s="784">
        <v>48</v>
      </c>
      <c r="AK13" s="784">
        <v>0</v>
      </c>
      <c r="AL13" s="785">
        <v>48</v>
      </c>
      <c r="AM13" s="784">
        <v>0</v>
      </c>
      <c r="AN13" s="786">
        <f t="shared" si="14"/>
        <v>48</v>
      </c>
      <c r="AO13" s="783">
        <v>0</v>
      </c>
      <c r="AP13" s="784">
        <v>0</v>
      </c>
      <c r="AQ13" s="784">
        <v>48</v>
      </c>
      <c r="AR13" s="784">
        <v>0</v>
      </c>
      <c r="AS13" s="785">
        <v>48</v>
      </c>
      <c r="AT13" s="784">
        <v>0</v>
      </c>
      <c r="AU13" s="786">
        <v>48</v>
      </c>
      <c r="AV13" s="787">
        <v>0</v>
      </c>
      <c r="AW13" s="784">
        <v>0</v>
      </c>
      <c r="AX13" s="789">
        <v>48</v>
      </c>
      <c r="AY13" s="789">
        <v>0</v>
      </c>
      <c r="AZ13" s="785">
        <v>48</v>
      </c>
      <c r="BA13" s="784">
        <v>0</v>
      </c>
      <c r="BB13" s="790">
        <v>48</v>
      </c>
      <c r="BC13" s="783">
        <v>0</v>
      </c>
      <c r="BD13" s="784">
        <v>0</v>
      </c>
      <c r="BE13" s="784">
        <v>48</v>
      </c>
      <c r="BF13" s="784">
        <v>0</v>
      </c>
      <c r="BG13" s="784">
        <v>48</v>
      </c>
      <c r="BH13" s="784">
        <v>0</v>
      </c>
      <c r="BI13" s="820">
        <v>48</v>
      </c>
      <c r="BJ13" s="821">
        <v>0</v>
      </c>
      <c r="BK13" s="792">
        <v>0</v>
      </c>
      <c r="BL13" s="822">
        <v>48</v>
      </c>
      <c r="BM13" s="823">
        <v>0</v>
      </c>
      <c r="BN13" s="790">
        <v>48</v>
      </c>
      <c r="BO13" s="792">
        <v>0</v>
      </c>
      <c r="BP13" s="786">
        <v>48</v>
      </c>
      <c r="BQ13" s="824">
        <f>SUMIFS('R5病院病棟票'!$AF$13:$AF$324,'R5病院病棟票'!$B$13:$B$324,$K$3:$K$150,'R5病院病棟票'!$R$13:$R$324,1)</f>
        <v>0</v>
      </c>
      <c r="BR13" s="825">
        <f>SUMIFS('R5病院病棟票'!$AF$13:$AF$324,'R5病院病棟票'!$B$13:$B$324,$K$3:$K$150,'R5病院病棟票'!$R$13:$R$324,2)</f>
        <v>0</v>
      </c>
      <c r="BS13" s="826">
        <f>SUMIFS('R5病院病棟票'!$AF$13:$AF$324,'R5病院病棟票'!$B$13:$B$324,$K$3:$K$150,'R5病院病棟票'!$R$13:$R$324,3)</f>
        <v>48</v>
      </c>
      <c r="BT13" s="827">
        <f>SUMIFS('R5病院病棟票'!$AF$13:$AF$324,'R5病院病棟票'!$B$13:$B$324,$K$3:$K$150,'R5病院病棟票'!$R$13:$R$324,4)</f>
        <v>0</v>
      </c>
      <c r="BU13" s="828">
        <f t="shared" si="3"/>
        <v>48</v>
      </c>
      <c r="BV13" s="825">
        <f>SUMIFS('R5病院病棟票'!$AF$13:$AF$324,'R5病院病棟票'!$B$13:$B$324,$K$3:$K$150,'R5病院病棟票'!$R$13:$R$324,5)+SUMIFS('R5病院病棟票'!$AF$13:$AF$324,'R5病院病棟票'!$B$13:$B$324,$K$3:$K$150,'R5病院病棟票'!$R$13:$R$324,6)</f>
        <v>0</v>
      </c>
      <c r="BW13" s="829">
        <f t="shared" si="8"/>
        <v>48</v>
      </c>
      <c r="BX13" s="757">
        <f t="shared" si="5"/>
        <v>0</v>
      </c>
      <c r="BY13" s="757">
        <f t="shared" si="6"/>
        <v>0</v>
      </c>
      <c r="BZ13" s="757"/>
      <c r="CA13" s="830">
        <f>SUMIFS('R5病院病棟票'!$AI$13:$AI$324,'R5病院病棟票'!$B$13:$B$324,$K$3:$K$150,'R5病院病棟票'!$Y$13:$Y$324,1)</f>
        <v>0</v>
      </c>
      <c r="CB13" s="805">
        <f>SUMIFS('R5病院病棟票'!$AI$13:$AI$324,'R5病院病棟票'!$B$13:$B$324,$K$3:$K$150,'R5病院病棟票'!$Y$13:$Y$324,2)</f>
        <v>0</v>
      </c>
      <c r="CC13" s="831">
        <f>SUMIFS('R5病院病棟票'!$AI$13:$AI$324,'R5病院病棟票'!$B$13:$B$324,$K$3:$K$150,'R5病院病棟票'!$Y$13:$Y$324,3)</f>
        <v>48</v>
      </c>
      <c r="CD13" s="807">
        <f>SUMIFS('R5病院病棟票'!$AI$13:$AI$324,'R5病院病棟票'!$B$13:$B$324,$K$3:$K$150,'R5病院病棟票'!$Y$13:$Y$324,4)</f>
        <v>0</v>
      </c>
      <c r="CE13" s="831">
        <f t="shared" si="9"/>
        <v>48</v>
      </c>
      <c r="CF13" s="807">
        <f>SUMIFS('R5病院病棟票'!$AI$13:$AI$324,'R5病院病棟票'!$B$13:$B$324,$K$3:$K$150,'R5病院病棟票'!$Y$13:$Y$324,5)</f>
        <v>0</v>
      </c>
      <c r="CG13" s="808">
        <f t="shared" si="10"/>
        <v>48</v>
      </c>
      <c r="CH13" s="832">
        <f>SUMIFS('R5病院病棟票'!$AJ$13:$AJ$324,'R5病院病棟票'!$B$13:$B$324,$K$3:$K$150)</f>
        <v>0</v>
      </c>
      <c r="CI13" s="810">
        <f>SUMIFS('R5病院病棟票'!$AK$13:$AK$324,'R5病院病棟票'!$B$13:$B$324,$K$3:$K$150,'R5病院病棟票'!$Y$13:$Y$324,7)</f>
        <v>0</v>
      </c>
      <c r="CJ13" s="811" t="str">
        <f t="shared" si="11"/>
        <v>○</v>
      </c>
      <c r="CK13" s="833">
        <v>48</v>
      </c>
      <c r="CL13" s="811" t="str">
        <f t="shared" si="7"/>
        <v>○</v>
      </c>
      <c r="CN13" s="821" t="b">
        <f t="shared" si="4"/>
        <v>1</v>
      </c>
      <c r="CO13" s="792" t="b">
        <f t="shared" si="4"/>
        <v>1</v>
      </c>
      <c r="CP13" s="822" t="b">
        <f t="shared" si="4"/>
        <v>1</v>
      </c>
      <c r="CQ13" s="823" t="b">
        <f t="shared" si="4"/>
        <v>1</v>
      </c>
      <c r="CR13" s="790" t="b">
        <f t="shared" si="4"/>
        <v>1</v>
      </c>
      <c r="CS13" s="792" t="b">
        <f t="shared" si="4"/>
        <v>1</v>
      </c>
      <c r="CT13" s="786" t="b">
        <f t="shared" si="4"/>
        <v>1</v>
      </c>
    </row>
    <row r="14" spans="1:98">
      <c r="A14" s="774">
        <v>9</v>
      </c>
      <c r="B14" s="813" t="s">
        <v>107</v>
      </c>
      <c r="C14" s="813" t="s">
        <v>116</v>
      </c>
      <c r="D14" s="813" t="s">
        <v>109</v>
      </c>
      <c r="E14" s="814">
        <v>11729056</v>
      </c>
      <c r="F14" s="815">
        <v>11730093</v>
      </c>
      <c r="G14" s="815">
        <v>11701004</v>
      </c>
      <c r="H14" s="815">
        <v>11701004</v>
      </c>
      <c r="I14" s="815">
        <v>11701004</v>
      </c>
      <c r="J14" s="815">
        <v>11701004</v>
      </c>
      <c r="K14" s="815">
        <v>11701004</v>
      </c>
      <c r="L14" s="816" t="s">
        <v>122</v>
      </c>
      <c r="M14" s="817"/>
      <c r="N14" s="818"/>
      <c r="O14" s="818"/>
      <c r="P14" s="818"/>
      <c r="Q14" s="819">
        <v>0</v>
      </c>
      <c r="R14" s="819"/>
      <c r="S14" s="782">
        <v>0</v>
      </c>
      <c r="T14" s="817"/>
      <c r="U14" s="818"/>
      <c r="V14" s="818"/>
      <c r="W14" s="818">
        <v>38</v>
      </c>
      <c r="X14" s="819">
        <v>38</v>
      </c>
      <c r="Y14" s="819"/>
      <c r="Z14" s="782">
        <v>38</v>
      </c>
      <c r="AA14" s="783">
        <v>0</v>
      </c>
      <c r="AB14" s="784">
        <v>0</v>
      </c>
      <c r="AC14" s="784">
        <v>0</v>
      </c>
      <c r="AD14" s="784">
        <v>38</v>
      </c>
      <c r="AE14" s="785">
        <f t="shared" si="12"/>
        <v>38</v>
      </c>
      <c r="AF14" s="784">
        <v>0</v>
      </c>
      <c r="AG14" s="786">
        <f t="shared" si="13"/>
        <v>38</v>
      </c>
      <c r="AH14" s="783">
        <v>0</v>
      </c>
      <c r="AI14" s="784">
        <v>0</v>
      </c>
      <c r="AJ14" s="784">
        <v>0</v>
      </c>
      <c r="AK14" s="784">
        <v>38</v>
      </c>
      <c r="AL14" s="785">
        <v>38</v>
      </c>
      <c r="AM14" s="784">
        <v>0</v>
      </c>
      <c r="AN14" s="786">
        <f t="shared" si="14"/>
        <v>38</v>
      </c>
      <c r="AO14" s="783">
        <v>0</v>
      </c>
      <c r="AP14" s="784">
        <v>0</v>
      </c>
      <c r="AQ14" s="784">
        <v>0</v>
      </c>
      <c r="AR14" s="784">
        <v>38</v>
      </c>
      <c r="AS14" s="785">
        <v>38</v>
      </c>
      <c r="AT14" s="784">
        <v>0</v>
      </c>
      <c r="AU14" s="786">
        <v>38</v>
      </c>
      <c r="AV14" s="787">
        <v>0</v>
      </c>
      <c r="AW14" s="784">
        <v>0</v>
      </c>
      <c r="AX14" s="789">
        <v>0</v>
      </c>
      <c r="AY14" s="789">
        <v>38</v>
      </c>
      <c r="AZ14" s="785">
        <v>38</v>
      </c>
      <c r="BA14" s="784">
        <v>0</v>
      </c>
      <c r="BB14" s="790">
        <v>38</v>
      </c>
      <c r="BC14" s="783">
        <v>0</v>
      </c>
      <c r="BD14" s="784">
        <v>0</v>
      </c>
      <c r="BE14" s="784">
        <v>0</v>
      </c>
      <c r="BF14" s="784">
        <v>38</v>
      </c>
      <c r="BG14" s="784">
        <v>38</v>
      </c>
      <c r="BH14" s="784">
        <v>0</v>
      </c>
      <c r="BI14" s="820">
        <v>38</v>
      </c>
      <c r="BJ14" s="821">
        <v>0</v>
      </c>
      <c r="BK14" s="792">
        <v>0</v>
      </c>
      <c r="BL14" s="822">
        <v>0</v>
      </c>
      <c r="BM14" s="823">
        <v>38</v>
      </c>
      <c r="BN14" s="790">
        <v>38</v>
      </c>
      <c r="BO14" s="792">
        <v>0</v>
      </c>
      <c r="BP14" s="786">
        <v>38</v>
      </c>
      <c r="BQ14" s="824">
        <f>SUMIFS('R5病院病棟票'!$AF$13:$AF$324,'R5病院病棟票'!$B$13:$B$324,$K$3:$K$150,'R5病院病棟票'!$R$13:$R$324,1)</f>
        <v>0</v>
      </c>
      <c r="BR14" s="825">
        <f>SUMIFS('R5病院病棟票'!$AF$13:$AF$324,'R5病院病棟票'!$B$13:$B$324,$K$3:$K$150,'R5病院病棟票'!$R$13:$R$324,2)</f>
        <v>0</v>
      </c>
      <c r="BS14" s="826">
        <f>SUMIFS('R5病院病棟票'!$AF$13:$AF$324,'R5病院病棟票'!$B$13:$B$324,$K$3:$K$150,'R5病院病棟票'!$R$13:$R$324,3)</f>
        <v>0</v>
      </c>
      <c r="BT14" s="827">
        <f>SUMIFS('R5病院病棟票'!$AF$13:$AF$324,'R5病院病棟票'!$B$13:$B$324,$K$3:$K$150,'R5病院病棟票'!$R$13:$R$324,4)</f>
        <v>38</v>
      </c>
      <c r="BU14" s="828">
        <f t="shared" si="3"/>
        <v>38</v>
      </c>
      <c r="BV14" s="825">
        <f>SUMIFS('R5病院病棟票'!$AF$13:$AF$324,'R5病院病棟票'!$B$13:$B$324,$K$3:$K$150,'R5病院病棟票'!$R$13:$R$324,5)+SUMIFS('R5病院病棟票'!$AF$13:$AF$324,'R5病院病棟票'!$B$13:$B$324,$K$3:$K$150,'R5病院病棟票'!$R$13:$R$324,6)</f>
        <v>0</v>
      </c>
      <c r="BW14" s="829">
        <f t="shared" si="8"/>
        <v>38</v>
      </c>
      <c r="BX14" s="757">
        <f t="shared" si="5"/>
        <v>0</v>
      </c>
      <c r="BY14" s="757">
        <f t="shared" si="6"/>
        <v>0</v>
      </c>
      <c r="BZ14" s="757"/>
      <c r="CA14" s="830">
        <f>SUMIFS('R5病院病棟票'!$AI$13:$AI$324,'R5病院病棟票'!$B$13:$B$324,$K$3:$K$150,'R5病院病棟票'!$Y$13:$Y$324,1)</f>
        <v>0</v>
      </c>
      <c r="CB14" s="805">
        <f>SUMIFS('R5病院病棟票'!$AI$13:$AI$324,'R5病院病棟票'!$B$13:$B$324,$K$3:$K$150,'R5病院病棟票'!$Y$13:$Y$324,2)</f>
        <v>0</v>
      </c>
      <c r="CC14" s="831">
        <f>SUMIFS('R5病院病棟票'!$AI$13:$AI$324,'R5病院病棟票'!$B$13:$B$324,$K$3:$K$150,'R5病院病棟票'!$Y$13:$Y$324,3)</f>
        <v>0</v>
      </c>
      <c r="CD14" s="807">
        <f>SUMIFS('R5病院病棟票'!$AI$13:$AI$324,'R5病院病棟票'!$B$13:$B$324,$K$3:$K$150,'R5病院病棟票'!$Y$13:$Y$324,4)</f>
        <v>38</v>
      </c>
      <c r="CE14" s="831">
        <f t="shared" si="9"/>
        <v>38</v>
      </c>
      <c r="CF14" s="807">
        <f>SUMIFS('R5病院病棟票'!$AI$13:$AI$324,'R5病院病棟票'!$B$13:$B$324,$K$3:$K$150,'R5病院病棟票'!$Y$13:$Y$324,5)</f>
        <v>0</v>
      </c>
      <c r="CG14" s="808">
        <f t="shared" si="10"/>
        <v>38</v>
      </c>
      <c r="CH14" s="832">
        <f>SUMIFS('R5病院病棟票'!$AJ$13:$AJ$324,'R5病院病棟票'!$B$13:$B$324,$K$3:$K$150)</f>
        <v>0</v>
      </c>
      <c r="CI14" s="810">
        <f>SUMIFS('R5病院病棟票'!$AK$13:$AK$324,'R5病院病棟票'!$B$13:$B$324,$K$3:$K$150,'R5病院病棟票'!$Y$13:$Y$324,7)</f>
        <v>0</v>
      </c>
      <c r="CJ14" s="811" t="str">
        <f t="shared" si="11"/>
        <v>○</v>
      </c>
      <c r="CK14" s="833">
        <v>38</v>
      </c>
      <c r="CL14" s="811" t="str">
        <f t="shared" si="7"/>
        <v>○</v>
      </c>
      <c r="CN14" s="821" t="b">
        <f t="shared" si="4"/>
        <v>1</v>
      </c>
      <c r="CO14" s="792" t="b">
        <f t="shared" si="4"/>
        <v>1</v>
      </c>
      <c r="CP14" s="822" t="b">
        <f t="shared" si="4"/>
        <v>1</v>
      </c>
      <c r="CQ14" s="823" t="b">
        <f t="shared" si="4"/>
        <v>1</v>
      </c>
      <c r="CR14" s="790" t="b">
        <f t="shared" si="4"/>
        <v>1</v>
      </c>
      <c r="CS14" s="792" t="b">
        <f t="shared" si="4"/>
        <v>1</v>
      </c>
      <c r="CT14" s="786" t="b">
        <f t="shared" si="4"/>
        <v>1</v>
      </c>
    </row>
    <row r="15" spans="1:98">
      <c r="A15" s="774">
        <v>10</v>
      </c>
      <c r="B15" s="813" t="s">
        <v>107</v>
      </c>
      <c r="C15" s="813" t="s">
        <v>116</v>
      </c>
      <c r="D15" s="813" t="s">
        <v>109</v>
      </c>
      <c r="E15" s="814">
        <v>11729013</v>
      </c>
      <c r="F15" s="815">
        <v>11730023</v>
      </c>
      <c r="G15" s="815">
        <v>11701001</v>
      </c>
      <c r="H15" s="815">
        <v>11701001</v>
      </c>
      <c r="I15" s="815">
        <v>11701001</v>
      </c>
      <c r="J15" s="815">
        <v>11701001</v>
      </c>
      <c r="K15" s="815">
        <v>11701001</v>
      </c>
      <c r="L15" s="816" t="s">
        <v>123</v>
      </c>
      <c r="M15" s="817"/>
      <c r="N15" s="818"/>
      <c r="O15" s="818"/>
      <c r="P15" s="818"/>
      <c r="Q15" s="819">
        <v>0</v>
      </c>
      <c r="R15" s="819"/>
      <c r="S15" s="782">
        <v>0</v>
      </c>
      <c r="T15" s="817"/>
      <c r="U15" s="818"/>
      <c r="V15" s="818"/>
      <c r="W15" s="818">
        <v>33</v>
      </c>
      <c r="X15" s="819">
        <v>33</v>
      </c>
      <c r="Y15" s="819"/>
      <c r="Z15" s="782">
        <v>33</v>
      </c>
      <c r="AA15" s="783">
        <v>0</v>
      </c>
      <c r="AB15" s="784">
        <v>0</v>
      </c>
      <c r="AC15" s="784">
        <v>0</v>
      </c>
      <c r="AD15" s="784">
        <v>33</v>
      </c>
      <c r="AE15" s="785">
        <f t="shared" si="12"/>
        <v>33</v>
      </c>
      <c r="AF15" s="784">
        <v>0</v>
      </c>
      <c r="AG15" s="786">
        <f t="shared" si="13"/>
        <v>33</v>
      </c>
      <c r="AH15" s="783">
        <v>0</v>
      </c>
      <c r="AI15" s="784">
        <v>0</v>
      </c>
      <c r="AJ15" s="784">
        <v>0</v>
      </c>
      <c r="AK15" s="784">
        <v>33</v>
      </c>
      <c r="AL15" s="785">
        <v>33</v>
      </c>
      <c r="AM15" s="784">
        <v>0</v>
      </c>
      <c r="AN15" s="786">
        <f t="shared" si="14"/>
        <v>33</v>
      </c>
      <c r="AO15" s="783">
        <v>0</v>
      </c>
      <c r="AP15" s="784">
        <v>0</v>
      </c>
      <c r="AQ15" s="784">
        <v>0</v>
      </c>
      <c r="AR15" s="784">
        <v>33</v>
      </c>
      <c r="AS15" s="785">
        <v>33</v>
      </c>
      <c r="AT15" s="784">
        <v>0</v>
      </c>
      <c r="AU15" s="786">
        <v>33</v>
      </c>
      <c r="AV15" s="787">
        <v>0</v>
      </c>
      <c r="AW15" s="784">
        <v>0</v>
      </c>
      <c r="AX15" s="789">
        <v>0</v>
      </c>
      <c r="AY15" s="789">
        <v>33</v>
      </c>
      <c r="AZ15" s="785">
        <v>33</v>
      </c>
      <c r="BA15" s="784">
        <v>0</v>
      </c>
      <c r="BB15" s="790">
        <v>33</v>
      </c>
      <c r="BC15" s="783">
        <v>0</v>
      </c>
      <c r="BD15" s="784">
        <v>0</v>
      </c>
      <c r="BE15" s="784">
        <v>0</v>
      </c>
      <c r="BF15" s="784">
        <v>33</v>
      </c>
      <c r="BG15" s="784">
        <v>33</v>
      </c>
      <c r="BH15" s="784">
        <v>0</v>
      </c>
      <c r="BI15" s="820">
        <v>33</v>
      </c>
      <c r="BJ15" s="821">
        <v>0</v>
      </c>
      <c r="BK15" s="792">
        <v>0</v>
      </c>
      <c r="BL15" s="822">
        <v>0</v>
      </c>
      <c r="BM15" s="823">
        <v>33</v>
      </c>
      <c r="BN15" s="790">
        <v>33</v>
      </c>
      <c r="BO15" s="792">
        <v>0</v>
      </c>
      <c r="BP15" s="786">
        <v>33</v>
      </c>
      <c r="BQ15" s="824">
        <f>SUMIFS('R5病院病棟票'!$AF$13:$AF$324,'R5病院病棟票'!$B$13:$B$324,$K$3:$K$150,'R5病院病棟票'!$R$13:$R$324,1)</f>
        <v>0</v>
      </c>
      <c r="BR15" s="825">
        <f>SUMIFS('R5病院病棟票'!$AF$13:$AF$324,'R5病院病棟票'!$B$13:$B$324,$K$3:$K$150,'R5病院病棟票'!$R$13:$R$324,2)</f>
        <v>0</v>
      </c>
      <c r="BS15" s="826">
        <f>SUMIFS('R5病院病棟票'!$AF$13:$AF$324,'R5病院病棟票'!$B$13:$B$324,$K$3:$K$150,'R5病院病棟票'!$R$13:$R$324,3)</f>
        <v>0</v>
      </c>
      <c r="BT15" s="827">
        <f>SUMIFS('R5病院病棟票'!$AF$13:$AF$324,'R5病院病棟票'!$B$13:$B$324,$K$3:$K$150,'R5病院病棟票'!$R$13:$R$324,4)</f>
        <v>33</v>
      </c>
      <c r="BU15" s="828">
        <f t="shared" si="3"/>
        <v>33</v>
      </c>
      <c r="BV15" s="825">
        <f>SUMIFS('R5病院病棟票'!$AF$13:$AF$324,'R5病院病棟票'!$B$13:$B$324,$K$3:$K$150,'R5病院病棟票'!$R$13:$R$324,5)+SUMIFS('R5病院病棟票'!$AF$13:$AF$324,'R5病院病棟票'!$B$13:$B$324,$K$3:$K$150,'R5病院病棟票'!$R$13:$R$324,6)</f>
        <v>0</v>
      </c>
      <c r="BW15" s="829">
        <f t="shared" si="8"/>
        <v>33</v>
      </c>
      <c r="BX15" s="757">
        <f t="shared" si="5"/>
        <v>0</v>
      </c>
      <c r="BY15" s="757">
        <f t="shared" si="6"/>
        <v>0</v>
      </c>
      <c r="BZ15" s="757"/>
      <c r="CA15" s="830">
        <f>SUMIFS('R5病院病棟票'!$AI$13:$AI$324,'R5病院病棟票'!$B$13:$B$324,$K$3:$K$150,'R5病院病棟票'!$Y$13:$Y$324,1)</f>
        <v>0</v>
      </c>
      <c r="CB15" s="805">
        <f>SUMIFS('R5病院病棟票'!$AI$13:$AI$324,'R5病院病棟票'!$B$13:$B$324,$K$3:$K$150,'R5病院病棟票'!$Y$13:$Y$324,2)</f>
        <v>0</v>
      </c>
      <c r="CC15" s="831">
        <f>SUMIFS('R5病院病棟票'!$AI$13:$AI$324,'R5病院病棟票'!$B$13:$B$324,$K$3:$K$150,'R5病院病棟票'!$Y$13:$Y$324,3)</f>
        <v>0</v>
      </c>
      <c r="CD15" s="807">
        <f>SUMIFS('R5病院病棟票'!$AI$13:$AI$324,'R5病院病棟票'!$B$13:$B$324,$K$3:$K$150,'R5病院病棟票'!$Y$13:$Y$324,4)</f>
        <v>33</v>
      </c>
      <c r="CE15" s="831">
        <f t="shared" si="9"/>
        <v>33</v>
      </c>
      <c r="CF15" s="807">
        <f>SUMIFS('R5病院病棟票'!$AI$13:$AI$324,'R5病院病棟票'!$B$13:$B$324,$K$3:$K$150,'R5病院病棟票'!$Y$13:$Y$324,5)</f>
        <v>0</v>
      </c>
      <c r="CG15" s="808">
        <f t="shared" si="10"/>
        <v>33</v>
      </c>
      <c r="CH15" s="832">
        <f>SUMIFS('R5病院病棟票'!$AJ$13:$AJ$324,'R5病院病棟票'!$B$13:$B$324,$K$3:$K$150)</f>
        <v>0</v>
      </c>
      <c r="CI15" s="810">
        <f>SUMIFS('R5病院病棟票'!$AK$13:$AK$324,'R5病院病棟票'!$B$13:$B$324,$K$3:$K$150,'R5病院病棟票'!$Y$13:$Y$324,7)</f>
        <v>0</v>
      </c>
      <c r="CJ15" s="811" t="str">
        <f t="shared" si="11"/>
        <v>○</v>
      </c>
      <c r="CK15" s="833">
        <v>33</v>
      </c>
      <c r="CL15" s="811" t="str">
        <f t="shared" si="7"/>
        <v>○</v>
      </c>
      <c r="CN15" s="821" t="b">
        <f t="shared" si="4"/>
        <v>1</v>
      </c>
      <c r="CO15" s="792" t="b">
        <f t="shared" si="4"/>
        <v>1</v>
      </c>
      <c r="CP15" s="822" t="b">
        <f t="shared" si="4"/>
        <v>1</v>
      </c>
      <c r="CQ15" s="823" t="b">
        <f t="shared" si="4"/>
        <v>1</v>
      </c>
      <c r="CR15" s="790" t="b">
        <f t="shared" si="4"/>
        <v>1</v>
      </c>
      <c r="CS15" s="792" t="b">
        <f t="shared" si="4"/>
        <v>1</v>
      </c>
      <c r="CT15" s="786" t="b">
        <f t="shared" si="4"/>
        <v>1</v>
      </c>
    </row>
    <row r="16" spans="1:98">
      <c r="A16" s="774">
        <v>11</v>
      </c>
      <c r="B16" s="813" t="s">
        <v>107</v>
      </c>
      <c r="C16" s="813" t="s">
        <v>116</v>
      </c>
      <c r="D16" s="813" t="s">
        <v>109</v>
      </c>
      <c r="E16" s="814">
        <v>11729110</v>
      </c>
      <c r="F16" s="815">
        <v>11730081</v>
      </c>
      <c r="G16" s="815">
        <v>11701008</v>
      </c>
      <c r="H16" s="815">
        <v>11701008</v>
      </c>
      <c r="I16" s="815">
        <v>11701008</v>
      </c>
      <c r="J16" s="815">
        <v>11701008</v>
      </c>
      <c r="K16" s="815">
        <v>11701008</v>
      </c>
      <c r="L16" s="816" t="s">
        <v>2</v>
      </c>
      <c r="M16" s="817"/>
      <c r="N16" s="818"/>
      <c r="O16" s="818"/>
      <c r="P16" s="818"/>
      <c r="Q16" s="819">
        <v>0</v>
      </c>
      <c r="R16" s="819"/>
      <c r="S16" s="782">
        <v>0</v>
      </c>
      <c r="T16" s="817"/>
      <c r="U16" s="818"/>
      <c r="V16" s="818"/>
      <c r="W16" s="818">
        <v>52</v>
      </c>
      <c r="X16" s="819">
        <v>52</v>
      </c>
      <c r="Y16" s="819"/>
      <c r="Z16" s="782">
        <v>52</v>
      </c>
      <c r="AA16" s="783">
        <v>0</v>
      </c>
      <c r="AB16" s="784">
        <v>0</v>
      </c>
      <c r="AC16" s="784">
        <v>0</v>
      </c>
      <c r="AD16" s="784">
        <v>52</v>
      </c>
      <c r="AE16" s="785">
        <f t="shared" si="12"/>
        <v>52</v>
      </c>
      <c r="AF16" s="784">
        <v>0</v>
      </c>
      <c r="AG16" s="786">
        <f t="shared" si="13"/>
        <v>52</v>
      </c>
      <c r="AH16" s="783">
        <v>0</v>
      </c>
      <c r="AI16" s="784">
        <v>0</v>
      </c>
      <c r="AJ16" s="784">
        <v>0</v>
      </c>
      <c r="AK16" s="784">
        <v>52</v>
      </c>
      <c r="AL16" s="785">
        <v>52</v>
      </c>
      <c r="AM16" s="784">
        <v>0</v>
      </c>
      <c r="AN16" s="786">
        <f t="shared" si="14"/>
        <v>52</v>
      </c>
      <c r="AO16" s="783">
        <v>0</v>
      </c>
      <c r="AP16" s="784">
        <v>0</v>
      </c>
      <c r="AQ16" s="784">
        <v>0</v>
      </c>
      <c r="AR16" s="784">
        <v>52</v>
      </c>
      <c r="AS16" s="785">
        <v>52</v>
      </c>
      <c r="AT16" s="784">
        <v>0</v>
      </c>
      <c r="AU16" s="786">
        <v>52</v>
      </c>
      <c r="AV16" s="787">
        <v>0</v>
      </c>
      <c r="AW16" s="784">
        <v>0</v>
      </c>
      <c r="AX16" s="789">
        <v>0</v>
      </c>
      <c r="AY16" s="789">
        <v>52</v>
      </c>
      <c r="AZ16" s="785">
        <v>52</v>
      </c>
      <c r="BA16" s="784">
        <v>0</v>
      </c>
      <c r="BB16" s="790">
        <v>52</v>
      </c>
      <c r="BC16" s="783">
        <v>0</v>
      </c>
      <c r="BD16" s="784">
        <v>0</v>
      </c>
      <c r="BE16" s="784">
        <v>0</v>
      </c>
      <c r="BF16" s="784">
        <v>52</v>
      </c>
      <c r="BG16" s="784">
        <v>52</v>
      </c>
      <c r="BH16" s="784">
        <v>0</v>
      </c>
      <c r="BI16" s="820">
        <v>52</v>
      </c>
      <c r="BJ16" s="821">
        <v>0</v>
      </c>
      <c r="BK16" s="792">
        <v>0</v>
      </c>
      <c r="BL16" s="822">
        <v>0</v>
      </c>
      <c r="BM16" s="823">
        <v>52</v>
      </c>
      <c r="BN16" s="790">
        <v>52</v>
      </c>
      <c r="BO16" s="792">
        <v>0</v>
      </c>
      <c r="BP16" s="786">
        <v>52</v>
      </c>
      <c r="BQ16" s="824">
        <f>SUMIFS('R5病院病棟票'!$AF$13:$AF$324,'R5病院病棟票'!$B$13:$B$324,$K$3:$K$150,'R5病院病棟票'!$R$13:$R$324,1)</f>
        <v>0</v>
      </c>
      <c r="BR16" s="825">
        <f>SUMIFS('R5病院病棟票'!$AF$13:$AF$324,'R5病院病棟票'!$B$13:$B$324,$K$3:$K$150,'R5病院病棟票'!$R$13:$R$324,2)</f>
        <v>0</v>
      </c>
      <c r="BS16" s="826">
        <f>SUMIFS('R5病院病棟票'!$AF$13:$AF$324,'R5病院病棟票'!$B$13:$B$324,$K$3:$K$150,'R5病院病棟票'!$R$13:$R$324,3)</f>
        <v>0</v>
      </c>
      <c r="BT16" s="827">
        <f>SUMIFS('R5病院病棟票'!$AF$13:$AF$324,'R5病院病棟票'!$B$13:$B$324,$K$3:$K$150,'R5病院病棟票'!$R$13:$R$324,4)</f>
        <v>52</v>
      </c>
      <c r="BU16" s="828">
        <f t="shared" si="3"/>
        <v>52</v>
      </c>
      <c r="BV16" s="825">
        <f>SUMIFS('R5病院病棟票'!$AF$13:$AF$324,'R5病院病棟票'!$B$13:$B$324,$K$3:$K$150,'R5病院病棟票'!$R$13:$R$324,5)+SUMIFS('R5病院病棟票'!$AF$13:$AF$324,'R5病院病棟票'!$B$13:$B$324,$K$3:$K$150,'R5病院病棟票'!$R$13:$R$324,6)</f>
        <v>0</v>
      </c>
      <c r="BW16" s="829">
        <f t="shared" si="8"/>
        <v>52</v>
      </c>
      <c r="BX16" s="757">
        <f t="shared" si="5"/>
        <v>0</v>
      </c>
      <c r="BY16" s="757">
        <f t="shared" si="6"/>
        <v>0</v>
      </c>
      <c r="BZ16" s="757"/>
      <c r="CA16" s="830">
        <f>SUMIFS('R5病院病棟票'!$AI$13:$AI$324,'R5病院病棟票'!$B$13:$B$324,$K$3:$K$150,'R5病院病棟票'!$Y$13:$Y$324,1)</f>
        <v>0</v>
      </c>
      <c r="CB16" s="805">
        <f>SUMIFS('R5病院病棟票'!$AI$13:$AI$324,'R5病院病棟票'!$B$13:$B$324,$K$3:$K$150,'R5病院病棟票'!$Y$13:$Y$324,2)</f>
        <v>0</v>
      </c>
      <c r="CC16" s="831">
        <f>SUMIFS('R5病院病棟票'!$AI$13:$AI$324,'R5病院病棟票'!$B$13:$B$324,$K$3:$K$150,'R5病院病棟票'!$Y$13:$Y$324,3)</f>
        <v>0</v>
      </c>
      <c r="CD16" s="807">
        <f>SUMIFS('R5病院病棟票'!$AI$13:$AI$324,'R5病院病棟票'!$B$13:$B$324,$K$3:$K$150,'R5病院病棟票'!$Y$13:$Y$324,4)</f>
        <v>52</v>
      </c>
      <c r="CE16" s="831">
        <f t="shared" si="9"/>
        <v>52</v>
      </c>
      <c r="CF16" s="807">
        <f>SUMIFS('R5病院病棟票'!$AI$13:$AI$324,'R5病院病棟票'!$B$13:$B$324,$K$3:$K$150,'R5病院病棟票'!$Y$13:$Y$324,5)</f>
        <v>0</v>
      </c>
      <c r="CG16" s="808">
        <f t="shared" si="10"/>
        <v>52</v>
      </c>
      <c r="CH16" s="832">
        <f>SUMIFS('R5病院病棟票'!$AJ$13:$AJ$324,'R5病院病棟票'!$B$13:$B$324,$K$3:$K$150)</f>
        <v>0</v>
      </c>
      <c r="CI16" s="810">
        <f>SUMIFS('R5病院病棟票'!$AK$13:$AK$324,'R5病院病棟票'!$B$13:$B$324,$K$3:$K$150,'R5病院病棟票'!$Y$13:$Y$324,7)</f>
        <v>0</v>
      </c>
      <c r="CJ16" s="811" t="str">
        <f t="shared" si="11"/>
        <v>○</v>
      </c>
      <c r="CK16" s="833">
        <v>52</v>
      </c>
      <c r="CL16" s="811" t="str">
        <f t="shared" si="7"/>
        <v>○</v>
      </c>
      <c r="CN16" s="821" t="b">
        <f t="shared" si="4"/>
        <v>1</v>
      </c>
      <c r="CO16" s="792" t="b">
        <f t="shared" si="4"/>
        <v>1</v>
      </c>
      <c r="CP16" s="822" t="b">
        <f t="shared" si="4"/>
        <v>1</v>
      </c>
      <c r="CQ16" s="823" t="b">
        <f t="shared" si="4"/>
        <v>1</v>
      </c>
      <c r="CR16" s="790" t="b">
        <f t="shared" si="4"/>
        <v>1</v>
      </c>
      <c r="CS16" s="792" t="b">
        <f t="shared" si="4"/>
        <v>1</v>
      </c>
      <c r="CT16" s="786" t="b">
        <f t="shared" si="4"/>
        <v>1</v>
      </c>
    </row>
    <row r="17" spans="1:98">
      <c r="A17" s="774">
        <v>12</v>
      </c>
      <c r="B17" s="813" t="s">
        <v>107</v>
      </c>
      <c r="C17" s="813" t="s">
        <v>124</v>
      </c>
      <c r="D17" s="813" t="s">
        <v>109</v>
      </c>
      <c r="E17" s="814">
        <v>11729140</v>
      </c>
      <c r="F17" s="815">
        <v>11730067</v>
      </c>
      <c r="G17" s="815">
        <v>11701027</v>
      </c>
      <c r="H17" s="815">
        <v>11701027</v>
      </c>
      <c r="I17" s="815">
        <v>11701027</v>
      </c>
      <c r="J17" s="815">
        <v>11701027</v>
      </c>
      <c r="K17" s="815">
        <v>11701027</v>
      </c>
      <c r="L17" s="816" t="s">
        <v>125</v>
      </c>
      <c r="M17" s="817"/>
      <c r="N17" s="818">
        <v>128</v>
      </c>
      <c r="O17" s="818">
        <v>40</v>
      </c>
      <c r="P17" s="818">
        <v>152</v>
      </c>
      <c r="Q17" s="819">
        <v>320</v>
      </c>
      <c r="R17" s="819"/>
      <c r="S17" s="782">
        <v>320</v>
      </c>
      <c r="T17" s="817">
        <v>15</v>
      </c>
      <c r="U17" s="818">
        <v>111</v>
      </c>
      <c r="V17" s="818">
        <v>42</v>
      </c>
      <c r="W17" s="818">
        <v>152</v>
      </c>
      <c r="X17" s="819">
        <v>320</v>
      </c>
      <c r="Y17" s="819"/>
      <c r="Z17" s="782">
        <v>320</v>
      </c>
      <c r="AA17" s="783">
        <v>15</v>
      </c>
      <c r="AB17" s="784">
        <v>111</v>
      </c>
      <c r="AC17" s="784">
        <v>42</v>
      </c>
      <c r="AD17" s="784">
        <v>152</v>
      </c>
      <c r="AE17" s="785">
        <f t="shared" si="12"/>
        <v>320</v>
      </c>
      <c r="AF17" s="784">
        <v>0</v>
      </c>
      <c r="AG17" s="786">
        <f t="shared" si="13"/>
        <v>320</v>
      </c>
      <c r="AH17" s="783">
        <v>15</v>
      </c>
      <c r="AI17" s="784">
        <v>111</v>
      </c>
      <c r="AJ17" s="784">
        <v>42</v>
      </c>
      <c r="AK17" s="784">
        <v>122</v>
      </c>
      <c r="AL17" s="785">
        <v>290</v>
      </c>
      <c r="AM17" s="784">
        <v>30</v>
      </c>
      <c r="AN17" s="786">
        <f t="shared" si="14"/>
        <v>320</v>
      </c>
      <c r="AO17" s="783">
        <v>15</v>
      </c>
      <c r="AP17" s="784">
        <v>111</v>
      </c>
      <c r="AQ17" s="784">
        <v>42</v>
      </c>
      <c r="AR17" s="784">
        <v>122</v>
      </c>
      <c r="AS17" s="785">
        <v>290</v>
      </c>
      <c r="AT17" s="784">
        <v>30</v>
      </c>
      <c r="AU17" s="786">
        <v>320</v>
      </c>
      <c r="AV17" s="787">
        <v>15</v>
      </c>
      <c r="AW17" s="784">
        <v>111</v>
      </c>
      <c r="AX17" s="789">
        <v>42</v>
      </c>
      <c r="AY17" s="789">
        <v>32</v>
      </c>
      <c r="AZ17" s="785">
        <v>200</v>
      </c>
      <c r="BA17" s="784">
        <v>60</v>
      </c>
      <c r="BB17" s="790">
        <v>260</v>
      </c>
      <c r="BC17" s="783">
        <v>15</v>
      </c>
      <c r="BD17" s="784">
        <v>96</v>
      </c>
      <c r="BE17" s="784">
        <v>42</v>
      </c>
      <c r="BF17" s="784">
        <v>30</v>
      </c>
      <c r="BG17" s="784">
        <v>183</v>
      </c>
      <c r="BH17" s="784">
        <v>0</v>
      </c>
      <c r="BI17" s="820">
        <v>183</v>
      </c>
      <c r="BJ17" s="821">
        <v>15</v>
      </c>
      <c r="BK17" s="792">
        <v>96</v>
      </c>
      <c r="BL17" s="822">
        <v>42</v>
      </c>
      <c r="BM17" s="823">
        <v>30</v>
      </c>
      <c r="BN17" s="790">
        <v>183</v>
      </c>
      <c r="BO17" s="792">
        <v>0</v>
      </c>
      <c r="BP17" s="786">
        <v>183</v>
      </c>
      <c r="BQ17" s="824">
        <f>SUMIFS('R5病院病棟票'!$AF$13:$AF$324,'R5病院病棟票'!$B$13:$B$324,$K$3:$K$150,'R5病院病棟票'!$R$13:$R$324,1)</f>
        <v>15</v>
      </c>
      <c r="BR17" s="825">
        <f>SUMIFS('R5病院病棟票'!$AF$13:$AF$324,'R5病院病棟票'!$B$13:$B$324,$K$3:$K$150,'R5病院病棟票'!$R$13:$R$324,2)</f>
        <v>96</v>
      </c>
      <c r="BS17" s="826">
        <f>SUMIFS('R5病院病棟票'!$AF$13:$AF$324,'R5病院病棟票'!$B$13:$B$324,$K$3:$K$150,'R5病院病棟票'!$R$13:$R$324,3)</f>
        <v>42</v>
      </c>
      <c r="BT17" s="827">
        <f>SUMIFS('R5病院病棟票'!$AF$13:$AF$324,'R5病院病棟票'!$B$13:$B$324,$K$3:$K$150,'R5病院病棟票'!$R$13:$R$324,4)</f>
        <v>30</v>
      </c>
      <c r="BU17" s="828">
        <f t="shared" si="3"/>
        <v>183</v>
      </c>
      <c r="BV17" s="825">
        <f>SUMIFS('R5病院病棟票'!$AF$13:$AF$324,'R5病院病棟票'!$B$13:$B$324,$K$3:$K$150,'R5病院病棟票'!$R$13:$R$324,5)+SUMIFS('R5病院病棟票'!$AF$13:$AF$324,'R5病院病棟票'!$B$13:$B$324,$K$3:$K$150,'R5病院病棟票'!$R$13:$R$324,6)</f>
        <v>0</v>
      </c>
      <c r="BW17" s="829">
        <f t="shared" si="8"/>
        <v>183</v>
      </c>
      <c r="BX17" s="757">
        <f t="shared" si="5"/>
        <v>0</v>
      </c>
      <c r="BY17" s="757">
        <f t="shared" si="6"/>
        <v>0</v>
      </c>
      <c r="BZ17" s="757"/>
      <c r="CA17" s="830">
        <f>SUMIFS('R5病院病棟票'!$AI$13:$AI$324,'R5病院病棟票'!$B$13:$B$324,$K$3:$K$150,'R5病院病棟票'!$Y$13:$Y$324,1)</f>
        <v>15</v>
      </c>
      <c r="CB17" s="805">
        <f>SUMIFS('R5病院病棟票'!$AI$13:$AI$324,'R5病院病棟票'!$B$13:$B$324,$K$3:$K$150,'R5病院病棟票'!$Y$13:$Y$324,2)</f>
        <v>96</v>
      </c>
      <c r="CC17" s="831">
        <f>SUMIFS('R5病院病棟票'!$AI$13:$AI$324,'R5病院病棟票'!$B$13:$B$324,$K$3:$K$150,'R5病院病棟票'!$Y$13:$Y$324,3)</f>
        <v>42</v>
      </c>
      <c r="CD17" s="807">
        <f>SUMIFS('R5病院病棟票'!$AI$13:$AI$324,'R5病院病棟票'!$B$13:$B$324,$K$3:$K$150,'R5病院病棟票'!$Y$13:$Y$324,4)</f>
        <v>30</v>
      </c>
      <c r="CE17" s="831">
        <f t="shared" si="9"/>
        <v>183</v>
      </c>
      <c r="CF17" s="807">
        <f>SUMIFS('R5病院病棟票'!$AI$13:$AI$324,'R5病院病棟票'!$B$13:$B$324,$K$3:$K$150,'R5病院病棟票'!$Y$13:$Y$324,5)</f>
        <v>0</v>
      </c>
      <c r="CG17" s="808">
        <f t="shared" si="10"/>
        <v>183</v>
      </c>
      <c r="CH17" s="832">
        <f>SUMIFS('R5病院病棟票'!$AJ$13:$AJ$324,'R5病院病棟票'!$B$13:$B$324,$K$3:$K$150)</f>
        <v>0</v>
      </c>
      <c r="CI17" s="810">
        <f>SUMIFS('R5病院病棟票'!$AK$13:$AK$324,'R5病院病棟票'!$B$13:$B$324,$K$3:$K$150,'R5病院病棟票'!$Y$13:$Y$324,7)</f>
        <v>0</v>
      </c>
      <c r="CJ17" s="811" t="str">
        <f t="shared" si="11"/>
        <v>○</v>
      </c>
      <c r="CK17" s="833">
        <v>183</v>
      </c>
      <c r="CL17" s="811" t="str">
        <f t="shared" si="7"/>
        <v>○</v>
      </c>
      <c r="CN17" s="821" t="b">
        <f t="shared" si="4"/>
        <v>1</v>
      </c>
      <c r="CO17" s="792" t="b">
        <f t="shared" si="4"/>
        <v>1</v>
      </c>
      <c r="CP17" s="822" t="b">
        <f t="shared" si="4"/>
        <v>1</v>
      </c>
      <c r="CQ17" s="823" t="b">
        <f t="shared" si="4"/>
        <v>1</v>
      </c>
      <c r="CR17" s="790" t="b">
        <f t="shared" si="4"/>
        <v>1</v>
      </c>
      <c r="CS17" s="792" t="b">
        <f t="shared" si="4"/>
        <v>1</v>
      </c>
      <c r="CT17" s="786" t="b">
        <f t="shared" si="4"/>
        <v>1</v>
      </c>
    </row>
    <row r="18" spans="1:98">
      <c r="A18" s="774">
        <v>13</v>
      </c>
      <c r="B18" s="813" t="s">
        <v>107</v>
      </c>
      <c r="C18" s="813" t="s">
        <v>124</v>
      </c>
      <c r="D18" s="813" t="s">
        <v>109</v>
      </c>
      <c r="E18" s="814">
        <v>11729099</v>
      </c>
      <c r="F18" s="815">
        <v>11730059</v>
      </c>
      <c r="G18" s="815">
        <v>11701026</v>
      </c>
      <c r="H18" s="815">
        <v>11701026</v>
      </c>
      <c r="I18" s="815">
        <v>11701026</v>
      </c>
      <c r="J18" s="815">
        <v>11701026</v>
      </c>
      <c r="K18" s="815">
        <v>11701026</v>
      </c>
      <c r="L18" s="816" t="s">
        <v>126</v>
      </c>
      <c r="M18" s="817"/>
      <c r="N18" s="818"/>
      <c r="O18" s="818"/>
      <c r="P18" s="818"/>
      <c r="Q18" s="819">
        <v>0</v>
      </c>
      <c r="R18" s="819"/>
      <c r="S18" s="782">
        <v>0</v>
      </c>
      <c r="T18" s="817"/>
      <c r="U18" s="818">
        <v>99</v>
      </c>
      <c r="V18" s="818"/>
      <c r="W18" s="818">
        <v>40</v>
      </c>
      <c r="X18" s="819">
        <v>139</v>
      </c>
      <c r="Y18" s="819"/>
      <c r="Z18" s="782">
        <v>139</v>
      </c>
      <c r="AA18" s="783">
        <v>0</v>
      </c>
      <c r="AB18" s="784">
        <v>99</v>
      </c>
      <c r="AC18" s="784">
        <v>0</v>
      </c>
      <c r="AD18" s="784">
        <v>40</v>
      </c>
      <c r="AE18" s="785">
        <f t="shared" si="12"/>
        <v>139</v>
      </c>
      <c r="AF18" s="784">
        <v>0</v>
      </c>
      <c r="AG18" s="786">
        <f t="shared" si="13"/>
        <v>139</v>
      </c>
      <c r="AH18" s="783">
        <v>0</v>
      </c>
      <c r="AI18" s="784">
        <v>95</v>
      </c>
      <c r="AJ18" s="784">
        <v>0</v>
      </c>
      <c r="AK18" s="784">
        <v>40</v>
      </c>
      <c r="AL18" s="785">
        <v>135</v>
      </c>
      <c r="AM18" s="784">
        <v>0</v>
      </c>
      <c r="AN18" s="786">
        <f t="shared" si="14"/>
        <v>135</v>
      </c>
      <c r="AO18" s="783">
        <v>0</v>
      </c>
      <c r="AP18" s="784">
        <v>47</v>
      </c>
      <c r="AQ18" s="784">
        <v>48</v>
      </c>
      <c r="AR18" s="784">
        <v>40</v>
      </c>
      <c r="AS18" s="785">
        <v>135</v>
      </c>
      <c r="AT18" s="784">
        <v>0</v>
      </c>
      <c r="AU18" s="786">
        <v>135</v>
      </c>
      <c r="AV18" s="787">
        <v>0</v>
      </c>
      <c r="AW18" s="784">
        <v>60</v>
      </c>
      <c r="AX18" s="789">
        <v>0</v>
      </c>
      <c r="AY18" s="789">
        <v>40</v>
      </c>
      <c r="AZ18" s="785">
        <v>100</v>
      </c>
      <c r="BA18" s="784">
        <v>0</v>
      </c>
      <c r="BB18" s="790">
        <v>100</v>
      </c>
      <c r="BC18" s="783">
        <v>0</v>
      </c>
      <c r="BD18" s="784">
        <v>60</v>
      </c>
      <c r="BE18" s="784">
        <v>0</v>
      </c>
      <c r="BF18" s="784">
        <v>40</v>
      </c>
      <c r="BG18" s="784">
        <v>100</v>
      </c>
      <c r="BH18" s="784">
        <v>0</v>
      </c>
      <c r="BI18" s="820">
        <v>100</v>
      </c>
      <c r="BJ18" s="821">
        <v>0</v>
      </c>
      <c r="BK18" s="792">
        <v>40</v>
      </c>
      <c r="BL18" s="822">
        <v>60</v>
      </c>
      <c r="BM18" s="823">
        <v>0</v>
      </c>
      <c r="BN18" s="790">
        <v>100</v>
      </c>
      <c r="BO18" s="792">
        <v>0</v>
      </c>
      <c r="BP18" s="786">
        <v>100</v>
      </c>
      <c r="BQ18" s="824">
        <f>SUMIFS('R5病院病棟票'!$AF$13:$AF$324,'R5病院病棟票'!$B$13:$B$324,$K$3:$K$150,'R5病院病棟票'!$R$13:$R$324,1)</f>
        <v>0</v>
      </c>
      <c r="BR18" s="825">
        <f>SUMIFS('R5病院病棟票'!$AF$13:$AF$324,'R5病院病棟票'!$B$13:$B$324,$K$3:$K$150,'R5病院病棟票'!$R$13:$R$324,2)</f>
        <v>40</v>
      </c>
      <c r="BS18" s="826">
        <f>SUMIFS('R5病院病棟票'!$AF$13:$AF$324,'R5病院病棟票'!$B$13:$B$324,$K$3:$K$150,'R5病院病棟票'!$R$13:$R$324,3)</f>
        <v>60</v>
      </c>
      <c r="BT18" s="827">
        <f>SUMIFS('R5病院病棟票'!$AF$13:$AF$324,'R5病院病棟票'!$B$13:$B$324,$K$3:$K$150,'R5病院病棟票'!$R$13:$R$324,4)</f>
        <v>0</v>
      </c>
      <c r="BU18" s="828">
        <f t="shared" si="3"/>
        <v>100</v>
      </c>
      <c r="BV18" s="825">
        <f>SUMIFS('R5病院病棟票'!$AF$13:$AF$324,'R5病院病棟票'!$B$13:$B$324,$K$3:$K$150,'R5病院病棟票'!$R$13:$R$324,5)+SUMIFS('R5病院病棟票'!$AF$13:$AF$324,'R5病院病棟票'!$B$13:$B$324,$K$3:$K$150,'R5病院病棟票'!$R$13:$R$324,6)</f>
        <v>0</v>
      </c>
      <c r="BW18" s="829">
        <f t="shared" si="8"/>
        <v>100</v>
      </c>
      <c r="BX18" s="757">
        <f t="shared" si="5"/>
        <v>0</v>
      </c>
      <c r="BY18" s="757">
        <f t="shared" si="6"/>
        <v>0</v>
      </c>
      <c r="BZ18" s="757"/>
      <c r="CA18" s="830">
        <f>SUMIFS('R5病院病棟票'!$AI$13:$AI$324,'R5病院病棟票'!$B$13:$B$324,$K$3:$K$150,'R5病院病棟票'!$Y$13:$Y$324,1)</f>
        <v>0</v>
      </c>
      <c r="CB18" s="805">
        <f>SUMIFS('R5病院病棟票'!$AI$13:$AI$324,'R5病院病棟票'!$B$13:$B$324,$K$3:$K$150,'R5病院病棟票'!$Y$13:$Y$324,2)</f>
        <v>0</v>
      </c>
      <c r="CC18" s="831">
        <f>SUMIFS('R5病院病棟票'!$AI$13:$AI$324,'R5病院病棟票'!$B$13:$B$324,$K$3:$K$150,'R5病院病棟票'!$Y$13:$Y$324,3)</f>
        <v>60</v>
      </c>
      <c r="CD18" s="807">
        <f>SUMIFS('R5病院病棟票'!$AI$13:$AI$324,'R5病院病棟票'!$B$13:$B$324,$K$3:$K$150,'R5病院病棟票'!$Y$13:$Y$324,4)</f>
        <v>40</v>
      </c>
      <c r="CE18" s="831">
        <f t="shared" si="9"/>
        <v>100</v>
      </c>
      <c r="CF18" s="807">
        <f>SUMIFS('R5病院病棟票'!$AI$13:$AI$324,'R5病院病棟票'!$B$13:$B$324,$K$3:$K$150,'R5病院病棟票'!$Y$13:$Y$324,5)</f>
        <v>0</v>
      </c>
      <c r="CG18" s="808">
        <f t="shared" si="10"/>
        <v>100</v>
      </c>
      <c r="CH18" s="832">
        <f>SUMIFS('R5病院病棟票'!$AJ$13:$AJ$324,'R5病院病棟票'!$B$13:$B$324,$K$3:$K$150)</f>
        <v>0</v>
      </c>
      <c r="CI18" s="810">
        <f>SUMIFS('R5病院病棟票'!$AK$13:$AK$324,'R5病院病棟票'!$B$13:$B$324,$K$3:$K$150,'R5病院病棟票'!$Y$13:$Y$324,7)</f>
        <v>0</v>
      </c>
      <c r="CJ18" s="811" t="str">
        <f t="shared" si="11"/>
        <v>○</v>
      </c>
      <c r="CK18" s="833">
        <v>100</v>
      </c>
      <c r="CL18" s="811" t="str">
        <f t="shared" si="7"/>
        <v>○</v>
      </c>
      <c r="CN18" s="821" t="b">
        <f t="shared" si="4"/>
        <v>1</v>
      </c>
      <c r="CO18" s="792" t="b">
        <f t="shared" si="4"/>
        <v>1</v>
      </c>
      <c r="CP18" s="822" t="b">
        <f t="shared" si="4"/>
        <v>1</v>
      </c>
      <c r="CQ18" s="823" t="b">
        <f t="shared" si="4"/>
        <v>1</v>
      </c>
      <c r="CR18" s="790" t="b">
        <f t="shared" si="4"/>
        <v>1</v>
      </c>
      <c r="CS18" s="792" t="b">
        <f t="shared" si="4"/>
        <v>1</v>
      </c>
      <c r="CT18" s="786" t="b">
        <f t="shared" si="4"/>
        <v>1</v>
      </c>
    </row>
    <row r="19" spans="1:98">
      <c r="A19" s="774">
        <v>14</v>
      </c>
      <c r="B19" s="813" t="s">
        <v>107</v>
      </c>
      <c r="C19" s="813" t="s">
        <v>124</v>
      </c>
      <c r="D19" s="813" t="s">
        <v>109</v>
      </c>
      <c r="E19" s="814">
        <v>11729032</v>
      </c>
      <c r="F19" s="815">
        <v>11730010</v>
      </c>
      <c r="G19" s="815">
        <v>11701025</v>
      </c>
      <c r="H19" s="815">
        <v>11701025</v>
      </c>
      <c r="I19" s="815">
        <v>11701025</v>
      </c>
      <c r="J19" s="815">
        <v>11701025</v>
      </c>
      <c r="K19" s="815">
        <v>11701025</v>
      </c>
      <c r="L19" s="816" t="s">
        <v>3</v>
      </c>
      <c r="M19" s="817"/>
      <c r="N19" s="818"/>
      <c r="O19" s="818"/>
      <c r="P19" s="818"/>
      <c r="Q19" s="819">
        <v>0</v>
      </c>
      <c r="R19" s="819"/>
      <c r="S19" s="782">
        <v>0</v>
      </c>
      <c r="T19" s="817"/>
      <c r="U19" s="818"/>
      <c r="V19" s="818"/>
      <c r="W19" s="818">
        <v>55</v>
      </c>
      <c r="X19" s="819">
        <v>55</v>
      </c>
      <c r="Y19" s="819"/>
      <c r="Z19" s="782">
        <v>55</v>
      </c>
      <c r="AA19" s="783">
        <v>0</v>
      </c>
      <c r="AB19" s="784">
        <v>0</v>
      </c>
      <c r="AC19" s="784">
        <v>0</v>
      </c>
      <c r="AD19" s="784">
        <v>55</v>
      </c>
      <c r="AE19" s="785">
        <f t="shared" si="12"/>
        <v>55</v>
      </c>
      <c r="AF19" s="784">
        <v>0</v>
      </c>
      <c r="AG19" s="786">
        <f t="shared" si="13"/>
        <v>55</v>
      </c>
      <c r="AH19" s="783">
        <v>0</v>
      </c>
      <c r="AI19" s="784">
        <v>0</v>
      </c>
      <c r="AJ19" s="784">
        <v>0</v>
      </c>
      <c r="AK19" s="784">
        <v>55</v>
      </c>
      <c r="AL19" s="785">
        <v>55</v>
      </c>
      <c r="AM19" s="784">
        <v>0</v>
      </c>
      <c r="AN19" s="786">
        <f t="shared" si="14"/>
        <v>55</v>
      </c>
      <c r="AO19" s="783">
        <v>0</v>
      </c>
      <c r="AP19" s="784">
        <v>0</v>
      </c>
      <c r="AQ19" s="784">
        <v>0</v>
      </c>
      <c r="AR19" s="784">
        <v>55</v>
      </c>
      <c r="AS19" s="785">
        <v>55</v>
      </c>
      <c r="AT19" s="784">
        <v>0</v>
      </c>
      <c r="AU19" s="790">
        <v>55</v>
      </c>
      <c r="AV19" s="783">
        <v>0</v>
      </c>
      <c r="AW19" s="784">
        <v>0</v>
      </c>
      <c r="AX19" s="789">
        <v>0</v>
      </c>
      <c r="AY19" s="789">
        <v>55</v>
      </c>
      <c r="AZ19" s="785">
        <v>55</v>
      </c>
      <c r="BA19" s="784">
        <v>0</v>
      </c>
      <c r="BB19" s="790">
        <v>55</v>
      </c>
      <c r="BC19" s="783">
        <v>0</v>
      </c>
      <c r="BD19" s="784">
        <v>0</v>
      </c>
      <c r="BE19" s="784">
        <v>0</v>
      </c>
      <c r="BF19" s="784">
        <v>55</v>
      </c>
      <c r="BG19" s="784">
        <v>55</v>
      </c>
      <c r="BH19" s="784">
        <v>0</v>
      </c>
      <c r="BI19" s="820">
        <v>55</v>
      </c>
      <c r="BJ19" s="821">
        <v>0</v>
      </c>
      <c r="BK19" s="792">
        <v>0</v>
      </c>
      <c r="BL19" s="822">
        <v>0</v>
      </c>
      <c r="BM19" s="823">
        <v>55</v>
      </c>
      <c r="BN19" s="790">
        <v>55</v>
      </c>
      <c r="BO19" s="792">
        <v>0</v>
      </c>
      <c r="BP19" s="786">
        <v>55</v>
      </c>
      <c r="BQ19" s="824">
        <f>SUMIFS('R5病院病棟票'!$AF$13:$AF$324,'R5病院病棟票'!$B$13:$B$324,$K$3:$K$150,'R5病院病棟票'!$R$13:$R$324,1)</f>
        <v>0</v>
      </c>
      <c r="BR19" s="825">
        <f>SUMIFS('R5病院病棟票'!$AF$13:$AF$324,'R5病院病棟票'!$B$13:$B$324,$K$3:$K$150,'R5病院病棟票'!$R$13:$R$324,2)</f>
        <v>0</v>
      </c>
      <c r="BS19" s="826">
        <f>SUMIFS('R5病院病棟票'!$AF$13:$AF$324,'R5病院病棟票'!$B$13:$B$324,$K$3:$K$150,'R5病院病棟票'!$R$13:$R$324,3)</f>
        <v>0</v>
      </c>
      <c r="BT19" s="827">
        <f>SUMIFS('R5病院病棟票'!$AF$13:$AF$324,'R5病院病棟票'!$B$13:$B$324,$K$3:$K$150,'R5病院病棟票'!$R$13:$R$324,4)</f>
        <v>55</v>
      </c>
      <c r="BU19" s="828">
        <f t="shared" si="3"/>
        <v>55</v>
      </c>
      <c r="BV19" s="825">
        <f>SUMIFS('R5病院病棟票'!$AF$13:$AF$324,'R5病院病棟票'!$B$13:$B$324,$K$3:$K$150,'R5病院病棟票'!$R$13:$R$324,5)+SUMIFS('R5病院病棟票'!$AF$13:$AF$324,'R5病院病棟票'!$B$13:$B$324,$K$3:$K$150,'R5病院病棟票'!$R$13:$R$324,6)</f>
        <v>0</v>
      </c>
      <c r="BW19" s="829">
        <f t="shared" si="8"/>
        <v>55</v>
      </c>
      <c r="BX19" s="757">
        <f t="shared" si="5"/>
        <v>0</v>
      </c>
      <c r="BY19" s="757">
        <f t="shared" si="6"/>
        <v>0</v>
      </c>
      <c r="BZ19" s="757"/>
      <c r="CA19" s="830">
        <f>SUMIFS('R5病院病棟票'!$AI$13:$AI$324,'R5病院病棟票'!$B$13:$B$324,$K$3:$K$150,'R5病院病棟票'!$Y$13:$Y$324,1)</f>
        <v>0</v>
      </c>
      <c r="CB19" s="805">
        <f>SUMIFS('R5病院病棟票'!$AI$13:$AI$324,'R5病院病棟票'!$B$13:$B$324,$K$3:$K$150,'R5病院病棟票'!$Y$13:$Y$324,2)</f>
        <v>0</v>
      </c>
      <c r="CC19" s="831">
        <f>SUMIFS('R5病院病棟票'!$AI$13:$AI$324,'R5病院病棟票'!$B$13:$B$324,$K$3:$K$150,'R5病院病棟票'!$Y$13:$Y$324,3)</f>
        <v>0</v>
      </c>
      <c r="CD19" s="807">
        <f>SUMIFS('R5病院病棟票'!$AI$13:$AI$324,'R5病院病棟票'!$B$13:$B$324,$K$3:$K$150,'R5病院病棟票'!$Y$13:$Y$324,4)</f>
        <v>55</v>
      </c>
      <c r="CE19" s="831">
        <f t="shared" si="9"/>
        <v>55</v>
      </c>
      <c r="CF19" s="807">
        <f>SUMIFS('R5病院病棟票'!$AI$13:$AI$324,'R5病院病棟票'!$B$13:$B$324,$K$3:$K$150,'R5病院病棟票'!$Y$13:$Y$324,5)</f>
        <v>0</v>
      </c>
      <c r="CG19" s="808">
        <f t="shared" si="10"/>
        <v>55</v>
      </c>
      <c r="CH19" s="832">
        <f>SUMIFS('R5病院病棟票'!$AJ$13:$AJ$324,'R5病院病棟票'!$B$13:$B$324,$K$3:$K$150)</f>
        <v>0</v>
      </c>
      <c r="CI19" s="810">
        <f>SUMIFS('R5病院病棟票'!$AK$13:$AK$324,'R5病院病棟票'!$B$13:$B$324,$K$3:$K$150,'R5病院病棟票'!$Y$13:$Y$324,7)</f>
        <v>0</v>
      </c>
      <c r="CJ19" s="811" t="str">
        <f t="shared" si="11"/>
        <v>○</v>
      </c>
      <c r="CK19" s="833">
        <v>55</v>
      </c>
      <c r="CL19" s="811" t="str">
        <f t="shared" si="7"/>
        <v>○</v>
      </c>
      <c r="CN19" s="821" t="b">
        <f t="shared" ref="CN19:CT35" si="15">BJ19=BQ19</f>
        <v>1</v>
      </c>
      <c r="CO19" s="792" t="b">
        <f t="shared" si="15"/>
        <v>1</v>
      </c>
      <c r="CP19" s="822" t="b">
        <f t="shared" si="15"/>
        <v>1</v>
      </c>
      <c r="CQ19" s="823" t="b">
        <f t="shared" si="15"/>
        <v>1</v>
      </c>
      <c r="CR19" s="790" t="b">
        <f t="shared" si="15"/>
        <v>1</v>
      </c>
      <c r="CS19" s="792" t="b">
        <f t="shared" si="15"/>
        <v>1</v>
      </c>
      <c r="CT19" s="786" t="b">
        <f t="shared" si="15"/>
        <v>1</v>
      </c>
    </row>
    <row r="20" spans="1:98">
      <c r="A20" s="774">
        <v>15</v>
      </c>
      <c r="B20" s="813" t="s">
        <v>107</v>
      </c>
      <c r="C20" s="813" t="s">
        <v>108</v>
      </c>
      <c r="D20" s="813" t="s">
        <v>109</v>
      </c>
      <c r="E20" s="814">
        <v>21729021</v>
      </c>
      <c r="F20" s="815">
        <v>21730119</v>
      </c>
      <c r="G20" s="815">
        <v>21701023</v>
      </c>
      <c r="H20" s="815">
        <v>21701023</v>
      </c>
      <c r="I20" s="815">
        <v>21701023</v>
      </c>
      <c r="J20" s="815">
        <v>21701023</v>
      </c>
      <c r="K20" s="815">
        <v>21701023</v>
      </c>
      <c r="L20" s="816" t="s">
        <v>127</v>
      </c>
      <c r="M20" s="817"/>
      <c r="N20" s="818"/>
      <c r="O20" s="818">
        <v>19</v>
      </c>
      <c r="P20" s="818"/>
      <c r="Q20" s="819">
        <v>19</v>
      </c>
      <c r="R20" s="819"/>
      <c r="S20" s="782">
        <v>19</v>
      </c>
      <c r="T20" s="817"/>
      <c r="U20" s="818"/>
      <c r="V20" s="818">
        <v>19</v>
      </c>
      <c r="W20" s="818"/>
      <c r="X20" s="819">
        <v>19</v>
      </c>
      <c r="Y20" s="819"/>
      <c r="Z20" s="782">
        <v>19</v>
      </c>
      <c r="AA20" s="783">
        <v>0</v>
      </c>
      <c r="AB20" s="784">
        <v>0</v>
      </c>
      <c r="AC20" s="784">
        <v>19</v>
      </c>
      <c r="AD20" s="784">
        <v>0</v>
      </c>
      <c r="AE20" s="785">
        <f>SUM(AA20:AD20)</f>
        <v>19</v>
      </c>
      <c r="AF20" s="785">
        <v>0</v>
      </c>
      <c r="AG20" s="786">
        <f>AE20+AF20</f>
        <v>19</v>
      </c>
      <c r="AH20" s="783">
        <v>0</v>
      </c>
      <c r="AI20" s="784">
        <v>0</v>
      </c>
      <c r="AJ20" s="784">
        <v>19</v>
      </c>
      <c r="AK20" s="784">
        <v>0</v>
      </c>
      <c r="AL20" s="785">
        <v>19</v>
      </c>
      <c r="AM20" s="784">
        <v>0</v>
      </c>
      <c r="AN20" s="786">
        <f>AL20+AM20</f>
        <v>19</v>
      </c>
      <c r="AO20" s="787">
        <v>0</v>
      </c>
      <c r="AP20" s="784">
        <v>0</v>
      </c>
      <c r="AQ20" s="784">
        <v>19</v>
      </c>
      <c r="AR20" s="789">
        <v>0</v>
      </c>
      <c r="AS20" s="785">
        <v>19</v>
      </c>
      <c r="AT20" s="784">
        <v>0</v>
      </c>
      <c r="AU20" s="790">
        <v>19</v>
      </c>
      <c r="AV20" s="783">
        <v>0</v>
      </c>
      <c r="AW20" s="784">
        <v>0</v>
      </c>
      <c r="AX20" s="789">
        <v>19</v>
      </c>
      <c r="AY20" s="852">
        <v>0</v>
      </c>
      <c r="AZ20" s="785">
        <v>19</v>
      </c>
      <c r="BA20" s="784">
        <v>0</v>
      </c>
      <c r="BB20" s="786">
        <v>19</v>
      </c>
      <c r="BC20" s="787">
        <v>0</v>
      </c>
      <c r="BD20" s="784">
        <v>0</v>
      </c>
      <c r="BE20" s="784">
        <v>19</v>
      </c>
      <c r="BF20" s="789">
        <v>0</v>
      </c>
      <c r="BG20" s="785">
        <v>19</v>
      </c>
      <c r="BH20" s="784">
        <v>0</v>
      </c>
      <c r="BI20" s="786">
        <v>19</v>
      </c>
      <c r="BJ20" s="787">
        <v>0</v>
      </c>
      <c r="BK20" s="784">
        <v>0</v>
      </c>
      <c r="BL20" s="784">
        <v>19</v>
      </c>
      <c r="BM20" s="789">
        <v>0</v>
      </c>
      <c r="BN20" s="785">
        <v>19</v>
      </c>
      <c r="BO20" s="784">
        <v>0</v>
      </c>
      <c r="BP20" s="820">
        <v>19</v>
      </c>
      <c r="BQ20" s="853">
        <f>SUMIFS('R5診療所票'!$AZ$10:$AZ$64,'R5診療所票'!$B$10:$B$64,$K$3:$K$150,'R5診療所票'!$AG$10:$AG$64,1)</f>
        <v>0</v>
      </c>
      <c r="BR20" s="854">
        <f>SUMIFS('R5診療所票'!$AZ$10:$AZ$64,'R5診療所票'!$B$10:$B$64,$K$3:$K$150,'R5診療所票'!$AG$10:$AG$64,2)</f>
        <v>0</v>
      </c>
      <c r="BS20" s="854">
        <f>SUMIFS('R5診療所票'!$AZ$10:$AZ$64,'R5診療所票'!$B$10:$B$64,$K$3:$K$150,'R5診療所票'!$AG$10:$AG$64,3)</f>
        <v>19</v>
      </c>
      <c r="BT20" s="855">
        <f>SUMIFS('R5診療所票'!$AZ$10:$AZ$64,'R5診療所票'!$B$10:$B$64,$K$3:$K$150,'R5診療所票'!$AG$10:$AG$64,4)</f>
        <v>0</v>
      </c>
      <c r="BU20" s="856">
        <f>SUM(BQ20:BT20)</f>
        <v>19</v>
      </c>
      <c r="BV20" s="854">
        <f>SUMIFS('R5診療所票'!$AZ$10:$AZ$64,'R5診療所票'!$B$10:$B$64,$K$3:$K$150,'R5診療所票'!$AG$10:$AG$64,5)+SUMIFS('R5診療所票'!$AZ$10:$AZ$64,'R5診療所票'!$B$10:$B$64,$K$3:$K$150,'R5診療所票'!$AG$10:$AG$64,6)</f>
        <v>0</v>
      </c>
      <c r="BW20" s="857">
        <f>BU20+BV20</f>
        <v>19</v>
      </c>
      <c r="BX20" s="757">
        <f t="shared" si="5"/>
        <v>0</v>
      </c>
      <c r="BY20" s="757">
        <f t="shared" si="6"/>
        <v>0</v>
      </c>
      <c r="BZ20" s="757"/>
      <c r="CA20" s="858">
        <f>SUMIFS('R5診療所票'!$BC$10:$BC$64,'R5診療所票'!$B$10:$B$64,$K$3:$K$150,'R5診療所票'!$AN$10:$AN$64,1)</f>
        <v>0</v>
      </c>
      <c r="CB20" s="805">
        <f>SUMIFS('R5診療所票'!$BC$10:$BC$64,'R5診療所票'!$B$10:$B$64,$K$3:$K$150,'R5診療所票'!$AN$10:$AN$64,2)</f>
        <v>0</v>
      </c>
      <c r="CC20" s="859">
        <f>SUMIFS('R5診療所票'!$BC$10:$BC$64,'R5診療所票'!$B$10:$B$64,$K$3:$K$150,'R5診療所票'!$AN$10:$AN$64,3)</f>
        <v>19</v>
      </c>
      <c r="CD20" s="805">
        <f>SUMIFS('R5診療所票'!$BC$10:$BC$64,'R5診療所票'!$B$10:$B$64,$K$3:$K$150,'R5診療所票'!$AN$10:$AN$64,4)</f>
        <v>0</v>
      </c>
      <c r="CE20" s="859">
        <f>SUM(CA20:CD20)</f>
        <v>19</v>
      </c>
      <c r="CF20" s="805">
        <f>SUMIFS('R5診療所票'!$BC$10:$BC$64,'R5診療所票'!$B$10:$B$64,$K$3:$K$150,'R5診療所票'!$AN$10:$AN$64,5)</f>
        <v>0</v>
      </c>
      <c r="CG20" s="860">
        <f>CE20+CF20</f>
        <v>19</v>
      </c>
      <c r="CH20" s="832">
        <f>SUMIFS('R5診療所票'!$BD$11:$BD$64,'R5診療所票'!$B$11:$B$64,$K$3:$K$150)</f>
        <v>0</v>
      </c>
      <c r="CI20" s="810">
        <f>SUMIFS('R5診療所票'!$BC$10:$BC$64,'R5診療所票'!$B$10:$B$64,$K$3:$K$150,'R5診療所票'!$AN$10:$AN$64,7)</f>
        <v>0</v>
      </c>
      <c r="CJ20" s="811" t="str">
        <f>IF(BW20=CG20+CH20+CI20,"○","×")</f>
        <v>○</v>
      </c>
      <c r="CK20" s="833">
        <v>19</v>
      </c>
      <c r="CL20" s="811" t="str">
        <f>IF(BW20=CK20,"○","×")</f>
        <v>○</v>
      </c>
      <c r="CN20" s="821" t="b">
        <f t="shared" si="15"/>
        <v>1</v>
      </c>
      <c r="CO20" s="792" t="b">
        <f t="shared" si="15"/>
        <v>1</v>
      </c>
      <c r="CP20" s="822" t="b">
        <f t="shared" si="15"/>
        <v>1</v>
      </c>
      <c r="CQ20" s="823" t="b">
        <f t="shared" si="15"/>
        <v>1</v>
      </c>
      <c r="CR20" s="790" t="b">
        <f t="shared" si="15"/>
        <v>1</v>
      </c>
      <c r="CS20" s="792" t="b">
        <f t="shared" si="15"/>
        <v>1</v>
      </c>
      <c r="CT20" s="786" t="b">
        <f t="shared" si="15"/>
        <v>1</v>
      </c>
    </row>
    <row r="21" spans="1:98">
      <c r="A21" s="774">
        <v>16</v>
      </c>
      <c r="B21" s="813" t="s">
        <v>128</v>
      </c>
      <c r="C21" s="813" t="s">
        <v>129</v>
      </c>
      <c r="D21" s="813" t="s">
        <v>130</v>
      </c>
      <c r="E21" s="813" t="s">
        <v>131</v>
      </c>
      <c r="F21" s="815">
        <v>21730096</v>
      </c>
      <c r="G21" s="861">
        <v>21701140</v>
      </c>
      <c r="H21" s="861">
        <v>21701140</v>
      </c>
      <c r="I21" s="861">
        <v>21701140</v>
      </c>
      <c r="J21" s="861">
        <v>21701140</v>
      </c>
      <c r="K21" s="861">
        <v>21701140</v>
      </c>
      <c r="L21" s="816" t="s">
        <v>132</v>
      </c>
      <c r="M21" s="862"/>
      <c r="N21" s="863"/>
      <c r="O21" s="863"/>
      <c r="P21" s="863"/>
      <c r="Q21" s="864">
        <v>0</v>
      </c>
      <c r="R21" s="864"/>
      <c r="S21" s="865">
        <v>0</v>
      </c>
      <c r="T21" s="862" t="s">
        <v>131</v>
      </c>
      <c r="U21" s="863" t="s">
        <v>131</v>
      </c>
      <c r="V21" s="863" t="s">
        <v>131</v>
      </c>
      <c r="W21" s="863" t="s">
        <v>131</v>
      </c>
      <c r="X21" s="864" t="s">
        <v>131</v>
      </c>
      <c r="Y21" s="864" t="s">
        <v>131</v>
      </c>
      <c r="Z21" s="865" t="s">
        <v>131</v>
      </c>
      <c r="AA21" s="866"/>
      <c r="AB21" s="867"/>
      <c r="AC21" s="867"/>
      <c r="AD21" s="867"/>
      <c r="AE21" s="868"/>
      <c r="AF21" s="867"/>
      <c r="AG21" s="869"/>
      <c r="AH21" s="783">
        <v>0</v>
      </c>
      <c r="AI21" s="784">
        <v>0</v>
      </c>
      <c r="AJ21" s="784">
        <v>0</v>
      </c>
      <c r="AK21" s="784">
        <v>0</v>
      </c>
      <c r="AL21" s="785">
        <v>0</v>
      </c>
      <c r="AM21" s="784">
        <v>19</v>
      </c>
      <c r="AN21" s="786">
        <f>AL21+AM21</f>
        <v>19</v>
      </c>
      <c r="AO21" s="787">
        <v>0</v>
      </c>
      <c r="AP21" s="784">
        <v>0</v>
      </c>
      <c r="AQ21" s="784">
        <v>0</v>
      </c>
      <c r="AR21" s="789">
        <v>0</v>
      </c>
      <c r="AS21" s="785">
        <v>0</v>
      </c>
      <c r="AT21" s="784">
        <v>19</v>
      </c>
      <c r="AU21" s="790">
        <v>19</v>
      </c>
      <c r="AV21" s="783">
        <v>0</v>
      </c>
      <c r="AW21" s="784">
        <v>0</v>
      </c>
      <c r="AX21" s="789">
        <v>0</v>
      </c>
      <c r="AY21" s="852">
        <v>0</v>
      </c>
      <c r="AZ21" s="785">
        <v>0</v>
      </c>
      <c r="BA21" s="784">
        <v>19</v>
      </c>
      <c r="BB21" s="786">
        <v>19</v>
      </c>
      <c r="BC21" s="787">
        <v>0</v>
      </c>
      <c r="BD21" s="784">
        <v>0</v>
      </c>
      <c r="BE21" s="784">
        <v>0</v>
      </c>
      <c r="BF21" s="789">
        <v>0</v>
      </c>
      <c r="BG21" s="785">
        <v>0</v>
      </c>
      <c r="BH21" s="784">
        <v>19</v>
      </c>
      <c r="BI21" s="786">
        <v>19</v>
      </c>
      <c r="BJ21" s="787">
        <v>0</v>
      </c>
      <c r="BK21" s="784">
        <v>0</v>
      </c>
      <c r="BL21" s="784">
        <v>0</v>
      </c>
      <c r="BM21" s="789">
        <v>0</v>
      </c>
      <c r="BN21" s="785">
        <v>0</v>
      </c>
      <c r="BO21" s="784">
        <v>19</v>
      </c>
      <c r="BP21" s="820">
        <v>19</v>
      </c>
      <c r="BQ21" s="853">
        <f>SUMIFS('R5診療所票'!$AZ$10:$AZ$64,'R5診療所票'!$B$10:$B$64,$K$3:$K$150,'R5診療所票'!$AG$10:$AG$64,1)</f>
        <v>0</v>
      </c>
      <c r="BR21" s="854">
        <f>SUMIFS('R5診療所票'!$AZ$10:$AZ$64,'R5診療所票'!$B$10:$B$64,$K$3:$K$150,'R5診療所票'!$AG$10:$AG$64,2)</f>
        <v>0</v>
      </c>
      <c r="BS21" s="854">
        <f>SUMIFS('R5診療所票'!$AZ$10:$AZ$64,'R5診療所票'!$B$10:$B$64,$K$3:$K$150,'R5診療所票'!$AG$10:$AG$64,3)</f>
        <v>0</v>
      </c>
      <c r="BT21" s="855">
        <f>SUMIFS('R5診療所票'!$AZ$10:$AZ$64,'R5診療所票'!$B$10:$B$64,$K$3:$K$150,'R5診療所票'!$AG$10:$AG$64,4)</f>
        <v>0</v>
      </c>
      <c r="BU21" s="856">
        <f t="shared" ref="BU21:BU35" si="16">SUM(BQ21:BT21)</f>
        <v>0</v>
      </c>
      <c r="BV21" s="854">
        <f>SUMIFS('R5診療所票'!$AZ$10:$AZ$64,'R5診療所票'!$B$10:$B$64,$K$3:$K$150,'R5診療所票'!$AG$10:$AG$64,5)+SUMIFS('R5診療所票'!$AZ$10:$AZ$64,'R5診療所票'!$B$10:$B$64,$K$3:$K$150,'R5診療所票'!$AG$10:$AG$64,6)</f>
        <v>19</v>
      </c>
      <c r="BW21" s="857">
        <f t="shared" ref="BW21:BW35" si="17">BU21+BV21</f>
        <v>19</v>
      </c>
      <c r="BX21" s="757">
        <f t="shared" si="5"/>
        <v>0</v>
      </c>
      <c r="BY21" s="757">
        <f t="shared" si="6"/>
        <v>0</v>
      </c>
      <c r="BZ21" s="757"/>
      <c r="CA21" s="858">
        <f>SUMIFS('R5診療所票'!$BC$10:$BC$64,'R5診療所票'!$B$10:$B$64,$K$3:$K$150,'R5診療所票'!$AN$10:$AN$64,1)</f>
        <v>0</v>
      </c>
      <c r="CB21" s="805">
        <f>SUMIFS('R5診療所票'!$BC$10:$BC$64,'R5診療所票'!$B$10:$B$64,$K$3:$K$150,'R5診療所票'!$AN$10:$AN$64,2)</f>
        <v>0</v>
      </c>
      <c r="CC21" s="859">
        <f>SUMIFS('R5診療所票'!$BC$10:$BC$64,'R5診療所票'!$B$10:$B$64,$K$3:$K$150,'R5診療所票'!$AN$10:$AN$64,3)</f>
        <v>0</v>
      </c>
      <c r="CD21" s="805">
        <f>SUMIFS('R5診療所票'!$BC$10:$BC$64,'R5診療所票'!$B$10:$B$64,$K$3:$K$150,'R5診療所票'!$AN$10:$AN$64,4)</f>
        <v>0</v>
      </c>
      <c r="CE21" s="859">
        <f t="shared" ref="CE21:CE35" si="18">SUM(CA21:CD21)</f>
        <v>0</v>
      </c>
      <c r="CF21" s="805">
        <f>SUMIFS('R5診療所票'!$BC$10:$BC$64,'R5診療所票'!$B$10:$B$64,$K$3:$K$150,'R5診療所票'!$AN$10:$AN$64,5)</f>
        <v>0</v>
      </c>
      <c r="CG21" s="860">
        <f t="shared" ref="CG21:CG36" si="19">CE21+CF21</f>
        <v>0</v>
      </c>
      <c r="CH21" s="832">
        <f>SUMIFS('R5診療所票'!$BD$11:$BD$64,'R5診療所票'!$B$11:$B$64,$K$3:$K$150)</f>
        <v>19</v>
      </c>
      <c r="CI21" s="810">
        <f>SUMIFS('R5診療所票'!$BC$10:$BC$64,'R5診療所票'!$B$10:$B$64,$K$3:$K$150,'R5診療所票'!$AN$10:$AN$64,7)</f>
        <v>0</v>
      </c>
      <c r="CJ21" s="811" t="str">
        <f>IF(BW21=CG21+CH21+CI21,"○","×")</f>
        <v>○</v>
      </c>
      <c r="CK21" s="833">
        <v>19</v>
      </c>
      <c r="CL21" s="811" t="str">
        <f>IF(BW21=CK21,"○","×")</f>
        <v>○</v>
      </c>
      <c r="CN21" s="821" t="b">
        <f t="shared" si="15"/>
        <v>1</v>
      </c>
      <c r="CO21" s="792" t="b">
        <f t="shared" si="15"/>
        <v>1</v>
      </c>
      <c r="CP21" s="822" t="b">
        <f t="shared" si="15"/>
        <v>1</v>
      </c>
      <c r="CQ21" s="823" t="b">
        <f t="shared" si="15"/>
        <v>1</v>
      </c>
      <c r="CR21" s="790" t="b">
        <f t="shared" si="15"/>
        <v>1</v>
      </c>
      <c r="CS21" s="792" t="b">
        <f t="shared" si="15"/>
        <v>1</v>
      </c>
      <c r="CT21" s="786" t="b">
        <f t="shared" si="15"/>
        <v>1</v>
      </c>
    </row>
    <row r="22" spans="1:98">
      <c r="A22" s="774">
        <v>17</v>
      </c>
      <c r="B22" s="813" t="s">
        <v>107</v>
      </c>
      <c r="C22" s="813" t="s">
        <v>108</v>
      </c>
      <c r="D22" s="813" t="s">
        <v>109</v>
      </c>
      <c r="E22" s="814">
        <v>21729102</v>
      </c>
      <c r="F22" s="815">
        <v>21730020</v>
      </c>
      <c r="G22" s="815">
        <v>21701024</v>
      </c>
      <c r="H22" s="815">
        <v>21701024</v>
      </c>
      <c r="I22" s="815">
        <v>21701024</v>
      </c>
      <c r="J22" s="815">
        <v>21701024</v>
      </c>
      <c r="K22" s="815">
        <v>21701024</v>
      </c>
      <c r="L22" s="816" t="s">
        <v>5</v>
      </c>
      <c r="M22" s="817"/>
      <c r="N22" s="818"/>
      <c r="O22" s="818"/>
      <c r="P22" s="818"/>
      <c r="Q22" s="819">
        <v>0</v>
      </c>
      <c r="R22" s="819"/>
      <c r="S22" s="782">
        <v>0</v>
      </c>
      <c r="T22" s="817"/>
      <c r="U22" s="818"/>
      <c r="V22" s="818"/>
      <c r="W22" s="818">
        <v>19</v>
      </c>
      <c r="X22" s="819">
        <v>19</v>
      </c>
      <c r="Y22" s="819"/>
      <c r="Z22" s="782">
        <v>19</v>
      </c>
      <c r="AA22" s="783">
        <v>0</v>
      </c>
      <c r="AB22" s="784">
        <v>0</v>
      </c>
      <c r="AC22" s="784">
        <v>0</v>
      </c>
      <c r="AD22" s="784">
        <v>19</v>
      </c>
      <c r="AE22" s="785">
        <f>SUM(AA22:AD22)</f>
        <v>19</v>
      </c>
      <c r="AF22" s="785">
        <v>0</v>
      </c>
      <c r="AG22" s="786">
        <f>AE22+AF22</f>
        <v>19</v>
      </c>
      <c r="AH22" s="783">
        <v>0</v>
      </c>
      <c r="AI22" s="784">
        <v>0</v>
      </c>
      <c r="AJ22" s="784">
        <v>0</v>
      </c>
      <c r="AK22" s="784">
        <v>19</v>
      </c>
      <c r="AL22" s="785">
        <v>19</v>
      </c>
      <c r="AM22" s="784">
        <v>0</v>
      </c>
      <c r="AN22" s="786">
        <f>AL22+AM22</f>
        <v>19</v>
      </c>
      <c r="AO22" s="787">
        <v>0</v>
      </c>
      <c r="AP22" s="784">
        <v>0</v>
      </c>
      <c r="AQ22" s="784">
        <v>0</v>
      </c>
      <c r="AR22" s="789">
        <v>19</v>
      </c>
      <c r="AS22" s="785">
        <v>19</v>
      </c>
      <c r="AT22" s="784">
        <v>0</v>
      </c>
      <c r="AU22" s="790">
        <v>19</v>
      </c>
      <c r="AV22" s="783">
        <v>0</v>
      </c>
      <c r="AW22" s="784">
        <v>0</v>
      </c>
      <c r="AX22" s="789">
        <v>0</v>
      </c>
      <c r="AY22" s="852">
        <v>19</v>
      </c>
      <c r="AZ22" s="785">
        <v>19</v>
      </c>
      <c r="BA22" s="784">
        <v>0</v>
      </c>
      <c r="BB22" s="786">
        <v>19</v>
      </c>
      <c r="BC22" s="787">
        <v>0</v>
      </c>
      <c r="BD22" s="784">
        <v>0</v>
      </c>
      <c r="BE22" s="784">
        <v>0</v>
      </c>
      <c r="BF22" s="789">
        <v>19</v>
      </c>
      <c r="BG22" s="785">
        <v>19</v>
      </c>
      <c r="BH22" s="784">
        <v>0</v>
      </c>
      <c r="BI22" s="786">
        <v>19</v>
      </c>
      <c r="BJ22" s="787">
        <v>0</v>
      </c>
      <c r="BK22" s="784">
        <v>0</v>
      </c>
      <c r="BL22" s="784">
        <v>0</v>
      </c>
      <c r="BM22" s="789">
        <v>19</v>
      </c>
      <c r="BN22" s="785">
        <v>19</v>
      </c>
      <c r="BO22" s="784">
        <v>0</v>
      </c>
      <c r="BP22" s="820">
        <v>19</v>
      </c>
      <c r="BQ22" s="853">
        <f>SUMIFS('R5診療所票'!$AZ$10:$AZ$64,'R5診療所票'!$B$10:$B$64,$K$3:$K$150,'R5診療所票'!$AG$10:$AG$64,1)</f>
        <v>0</v>
      </c>
      <c r="BR22" s="854">
        <f>SUMIFS('R5診療所票'!$AZ$10:$AZ$64,'R5診療所票'!$B$10:$B$64,$K$3:$K$150,'R5診療所票'!$AG$10:$AG$64,2)</f>
        <v>0</v>
      </c>
      <c r="BS22" s="854">
        <f>SUMIFS('R5診療所票'!$AZ$10:$AZ$64,'R5診療所票'!$B$10:$B$64,$K$3:$K$150,'R5診療所票'!$AG$10:$AG$64,3)</f>
        <v>0</v>
      </c>
      <c r="BT22" s="855">
        <f>SUMIFS('R5診療所票'!$AZ$10:$AZ$64,'R5診療所票'!$B$10:$B$64,$K$3:$K$150,'R5診療所票'!$AG$10:$AG$64,4)</f>
        <v>19</v>
      </c>
      <c r="BU22" s="856">
        <f t="shared" si="16"/>
        <v>19</v>
      </c>
      <c r="BV22" s="854">
        <f>SUMIFS('R5診療所票'!$AZ$10:$AZ$64,'R5診療所票'!$B$10:$B$64,$K$3:$K$150,'R5診療所票'!$AG$10:$AG$64,5)+SUMIFS('R5診療所票'!$AZ$10:$AZ$64,'R5診療所票'!$B$10:$B$64,$K$3:$K$150,'R5診療所票'!$AG$10:$AG$64,6)</f>
        <v>0</v>
      </c>
      <c r="BW22" s="857">
        <f t="shared" si="17"/>
        <v>19</v>
      </c>
      <c r="BX22" s="757">
        <f t="shared" si="5"/>
        <v>0</v>
      </c>
      <c r="BY22" s="757">
        <f t="shared" si="6"/>
        <v>0</v>
      </c>
      <c r="BZ22" s="757"/>
      <c r="CA22" s="858">
        <f>SUMIFS('R5診療所票'!$BC$10:$BC$64,'R5診療所票'!$B$10:$B$64,$K$3:$K$150,'R5診療所票'!$AN$10:$AN$64,1)</f>
        <v>0</v>
      </c>
      <c r="CB22" s="805">
        <f>SUMIFS('R5診療所票'!$BC$10:$BC$64,'R5診療所票'!$B$10:$B$64,$K$3:$K$150,'R5診療所票'!$AN$10:$AN$64,2)</f>
        <v>0</v>
      </c>
      <c r="CC22" s="859">
        <f>SUMIFS('R5診療所票'!$BC$10:$BC$64,'R5診療所票'!$B$10:$B$64,$K$3:$K$150,'R5診療所票'!$AN$10:$AN$64,3)</f>
        <v>0</v>
      </c>
      <c r="CD22" s="805">
        <f>SUMIFS('R5診療所票'!$BC$10:$BC$64,'R5診療所票'!$B$10:$B$64,$K$3:$K$150,'R5診療所票'!$AN$10:$AN$64,4)</f>
        <v>19</v>
      </c>
      <c r="CE22" s="859">
        <f t="shared" si="18"/>
        <v>19</v>
      </c>
      <c r="CF22" s="805">
        <f>SUMIFS('R5診療所票'!$BC$10:$BC$64,'R5診療所票'!$B$10:$B$64,$K$3:$K$150,'R5診療所票'!$AN$10:$AN$64,5)</f>
        <v>0</v>
      </c>
      <c r="CG22" s="860">
        <f t="shared" si="19"/>
        <v>19</v>
      </c>
      <c r="CH22" s="832">
        <f>SUMIFS('R5診療所票'!$BD$11:$BD$64,'R5診療所票'!$B$11:$B$64,$K$3:$K$150)</f>
        <v>0</v>
      </c>
      <c r="CI22" s="810">
        <f>SUMIFS('R5診療所票'!$BC$10:$BC$64,'R5診療所票'!$B$10:$B$64,$K$3:$K$150,'R5診療所票'!$AN$10:$AN$64,7)</f>
        <v>0</v>
      </c>
      <c r="CJ22" s="811" t="str">
        <f>IF(BW22=CG22+CH22+CI22,"○","×")</f>
        <v>○</v>
      </c>
      <c r="CK22" s="833">
        <v>19</v>
      </c>
      <c r="CL22" s="811" t="str">
        <f>IF(BW22=CK22,"○","×")</f>
        <v>○</v>
      </c>
      <c r="CN22" s="821" t="b">
        <f t="shared" si="15"/>
        <v>1</v>
      </c>
      <c r="CO22" s="792" t="b">
        <f t="shared" si="15"/>
        <v>1</v>
      </c>
      <c r="CP22" s="822" t="b">
        <f t="shared" si="15"/>
        <v>1</v>
      </c>
      <c r="CQ22" s="823" t="b">
        <f t="shared" si="15"/>
        <v>1</v>
      </c>
      <c r="CR22" s="790" t="b">
        <f t="shared" si="15"/>
        <v>1</v>
      </c>
      <c r="CS22" s="792" t="b">
        <f t="shared" si="15"/>
        <v>1</v>
      </c>
      <c r="CT22" s="786" t="b">
        <f t="shared" si="15"/>
        <v>1</v>
      </c>
    </row>
    <row r="23" spans="1:98">
      <c r="A23" s="774">
        <v>18</v>
      </c>
      <c r="B23" s="813" t="s">
        <v>107</v>
      </c>
      <c r="C23" s="813" t="s">
        <v>116</v>
      </c>
      <c r="D23" s="813" t="s">
        <v>109</v>
      </c>
      <c r="E23" s="814">
        <v>21729151</v>
      </c>
      <c r="F23" s="815">
        <v>21730006</v>
      </c>
      <c r="G23" s="815">
        <v>21701018</v>
      </c>
      <c r="H23" s="815">
        <v>21701018</v>
      </c>
      <c r="I23" s="815">
        <v>21701018</v>
      </c>
      <c r="J23" s="815">
        <v>21701018</v>
      </c>
      <c r="K23" s="815">
        <v>21701018</v>
      </c>
      <c r="L23" s="816" t="s">
        <v>6</v>
      </c>
      <c r="M23" s="817"/>
      <c r="N23" s="818"/>
      <c r="O23" s="818"/>
      <c r="P23" s="818"/>
      <c r="Q23" s="819">
        <v>0</v>
      </c>
      <c r="R23" s="819"/>
      <c r="S23" s="782">
        <v>0</v>
      </c>
      <c r="T23" s="817"/>
      <c r="U23" s="818">
        <v>14</v>
      </c>
      <c r="V23" s="818"/>
      <c r="W23" s="818"/>
      <c r="X23" s="819">
        <v>14</v>
      </c>
      <c r="Y23" s="819"/>
      <c r="Z23" s="782">
        <v>14</v>
      </c>
      <c r="AA23" s="783">
        <v>0</v>
      </c>
      <c r="AB23" s="784">
        <v>14</v>
      </c>
      <c r="AC23" s="784">
        <v>0</v>
      </c>
      <c r="AD23" s="784">
        <v>0</v>
      </c>
      <c r="AE23" s="785">
        <f t="shared" si="12"/>
        <v>14</v>
      </c>
      <c r="AF23" s="784">
        <v>0</v>
      </c>
      <c r="AG23" s="786">
        <f t="shared" si="13"/>
        <v>14</v>
      </c>
      <c r="AH23" s="783">
        <v>0</v>
      </c>
      <c r="AI23" s="784">
        <v>14</v>
      </c>
      <c r="AJ23" s="784">
        <v>0</v>
      </c>
      <c r="AK23" s="784">
        <v>0</v>
      </c>
      <c r="AL23" s="785">
        <v>14</v>
      </c>
      <c r="AM23" s="784">
        <v>0</v>
      </c>
      <c r="AN23" s="786">
        <f>AL23+AM23</f>
        <v>14</v>
      </c>
      <c r="AO23" s="787">
        <v>0</v>
      </c>
      <c r="AP23" s="784">
        <v>14</v>
      </c>
      <c r="AQ23" s="784">
        <v>0</v>
      </c>
      <c r="AR23" s="789">
        <v>0</v>
      </c>
      <c r="AS23" s="785">
        <v>14</v>
      </c>
      <c r="AT23" s="784">
        <v>0</v>
      </c>
      <c r="AU23" s="790">
        <v>14</v>
      </c>
      <c r="AV23" s="783">
        <v>0</v>
      </c>
      <c r="AW23" s="784">
        <v>14</v>
      </c>
      <c r="AX23" s="789">
        <v>0</v>
      </c>
      <c r="AY23" s="852">
        <v>0</v>
      </c>
      <c r="AZ23" s="785">
        <v>14</v>
      </c>
      <c r="BA23" s="784">
        <v>0</v>
      </c>
      <c r="BB23" s="786">
        <v>14</v>
      </c>
      <c r="BC23" s="787">
        <v>0</v>
      </c>
      <c r="BD23" s="784">
        <v>14</v>
      </c>
      <c r="BE23" s="784">
        <v>0</v>
      </c>
      <c r="BF23" s="789">
        <v>0</v>
      </c>
      <c r="BG23" s="785">
        <v>14</v>
      </c>
      <c r="BH23" s="784">
        <v>0</v>
      </c>
      <c r="BI23" s="786">
        <v>14</v>
      </c>
      <c r="BJ23" s="787">
        <v>0</v>
      </c>
      <c r="BK23" s="784">
        <v>14</v>
      </c>
      <c r="BL23" s="784">
        <v>0</v>
      </c>
      <c r="BM23" s="789">
        <v>0</v>
      </c>
      <c r="BN23" s="785">
        <v>14</v>
      </c>
      <c r="BO23" s="784">
        <v>0</v>
      </c>
      <c r="BP23" s="820">
        <v>14</v>
      </c>
      <c r="BQ23" s="853">
        <f>SUMIFS('R5診療所票'!$AZ$10:$AZ$64,'R5診療所票'!$B$10:$B$64,$K$3:$K$150,'R5診療所票'!$AG$10:$AG$64,1)</f>
        <v>0</v>
      </c>
      <c r="BR23" s="854">
        <f>SUMIFS('R5診療所票'!$AZ$10:$AZ$64,'R5診療所票'!$B$10:$B$64,$K$3:$K$150,'R5診療所票'!$AG$10:$AG$64,2)</f>
        <v>14</v>
      </c>
      <c r="BS23" s="854">
        <f>SUMIFS('R5診療所票'!$AZ$10:$AZ$64,'R5診療所票'!$B$10:$B$64,$K$3:$K$150,'R5診療所票'!$AG$10:$AG$64,3)</f>
        <v>0</v>
      </c>
      <c r="BT23" s="855">
        <f>SUMIFS('R5診療所票'!$AZ$10:$AZ$64,'R5診療所票'!$B$10:$B$64,$K$3:$K$150,'R5診療所票'!$AG$10:$AG$64,4)</f>
        <v>0</v>
      </c>
      <c r="BU23" s="856">
        <f t="shared" si="16"/>
        <v>14</v>
      </c>
      <c r="BV23" s="854">
        <f>SUMIFS('R5診療所票'!$AZ$10:$AZ$64,'R5診療所票'!$B$10:$B$64,$K$3:$K$150,'R5診療所票'!$AG$10:$AG$64,5)+SUMIFS('R5診療所票'!$AZ$10:$AZ$64,'R5診療所票'!$B$10:$B$64,$K$3:$K$150,'R5診療所票'!$AG$10:$AG$64,6)</f>
        <v>0</v>
      </c>
      <c r="BW23" s="857">
        <f t="shared" si="17"/>
        <v>14</v>
      </c>
      <c r="BX23" s="757">
        <f t="shared" si="5"/>
        <v>0</v>
      </c>
      <c r="BY23" s="757">
        <f t="shared" si="6"/>
        <v>0</v>
      </c>
      <c r="BZ23" s="757"/>
      <c r="CA23" s="858">
        <f>SUMIFS('R5診療所票'!$BC$10:$BC$64,'R5診療所票'!$B$10:$B$64,$K$3:$K$150,'R5診療所票'!$AN$10:$AN$64,1)</f>
        <v>0</v>
      </c>
      <c r="CB23" s="805">
        <f>SUMIFS('R5診療所票'!$BC$10:$BC$64,'R5診療所票'!$B$10:$B$64,$K$3:$K$150,'R5診療所票'!$AN$10:$AN$64,2)</f>
        <v>14</v>
      </c>
      <c r="CC23" s="859">
        <f>SUMIFS('R5診療所票'!$BC$10:$BC$64,'R5診療所票'!$B$10:$B$64,$K$3:$K$150,'R5診療所票'!$AN$10:$AN$64,3)</f>
        <v>0</v>
      </c>
      <c r="CD23" s="805">
        <f>SUMIFS('R5診療所票'!$BC$10:$BC$64,'R5診療所票'!$B$10:$B$64,$K$3:$K$150,'R5診療所票'!$AN$10:$AN$64,4)</f>
        <v>0</v>
      </c>
      <c r="CE23" s="859">
        <f t="shared" si="18"/>
        <v>14</v>
      </c>
      <c r="CF23" s="805">
        <f>SUMIFS('R5診療所票'!$BC$10:$BC$64,'R5診療所票'!$B$10:$B$64,$K$3:$K$150,'R5診療所票'!$AN$10:$AN$64,5)</f>
        <v>0</v>
      </c>
      <c r="CG23" s="860">
        <f t="shared" si="19"/>
        <v>14</v>
      </c>
      <c r="CH23" s="832">
        <f>SUMIFS('R5診療所票'!$BD$11:$BD$64,'R5診療所票'!$B$11:$B$64,$K$3:$K$150)</f>
        <v>0</v>
      </c>
      <c r="CI23" s="810">
        <f>SUMIFS('R5診療所票'!$BC$10:$BC$64,'R5診療所票'!$B$10:$B$64,$K$3:$K$150,'R5診療所票'!$AN$10:$AN$64,7)</f>
        <v>0</v>
      </c>
      <c r="CJ23" s="811" t="str">
        <f>IF(BW23=CG23+CH23+CI23,"○","×")</f>
        <v>○</v>
      </c>
      <c r="CK23" s="833">
        <v>14</v>
      </c>
      <c r="CL23" s="811" t="str">
        <f t="shared" si="7"/>
        <v>○</v>
      </c>
      <c r="CN23" s="821" t="b">
        <f t="shared" si="15"/>
        <v>1</v>
      </c>
      <c r="CO23" s="792" t="b">
        <f t="shared" si="15"/>
        <v>1</v>
      </c>
      <c r="CP23" s="822" t="b">
        <f t="shared" si="15"/>
        <v>1</v>
      </c>
      <c r="CQ23" s="823" t="b">
        <f t="shared" si="15"/>
        <v>1</v>
      </c>
      <c r="CR23" s="790" t="b">
        <f t="shared" si="15"/>
        <v>1</v>
      </c>
      <c r="CS23" s="792" t="b">
        <f t="shared" si="15"/>
        <v>1</v>
      </c>
      <c r="CT23" s="786" t="b">
        <f t="shared" si="15"/>
        <v>1</v>
      </c>
    </row>
    <row r="24" spans="1:98">
      <c r="A24" s="774"/>
      <c r="B24" s="813" t="s">
        <v>107</v>
      </c>
      <c r="C24" s="813" t="s">
        <v>116</v>
      </c>
      <c r="D24" s="813" t="s">
        <v>109</v>
      </c>
      <c r="E24" s="814">
        <v>21729085</v>
      </c>
      <c r="F24" s="815">
        <v>21730063</v>
      </c>
      <c r="G24" s="815">
        <v>21701015</v>
      </c>
      <c r="H24" s="815">
        <v>21701015</v>
      </c>
      <c r="I24" s="836"/>
      <c r="J24" s="836"/>
      <c r="K24" s="836"/>
      <c r="L24" s="836" t="s">
        <v>133</v>
      </c>
      <c r="M24" s="817"/>
      <c r="N24" s="818"/>
      <c r="O24" s="818"/>
      <c r="P24" s="818"/>
      <c r="Q24" s="819">
        <v>0</v>
      </c>
      <c r="R24" s="819"/>
      <c r="S24" s="782">
        <v>0</v>
      </c>
      <c r="T24" s="817"/>
      <c r="U24" s="818">
        <v>3</v>
      </c>
      <c r="V24" s="818"/>
      <c r="W24" s="818"/>
      <c r="X24" s="819">
        <v>3</v>
      </c>
      <c r="Y24" s="819"/>
      <c r="Z24" s="782">
        <v>3</v>
      </c>
      <c r="AA24" s="783">
        <v>0</v>
      </c>
      <c r="AB24" s="784">
        <v>3</v>
      </c>
      <c r="AC24" s="784">
        <v>0</v>
      </c>
      <c r="AD24" s="784">
        <v>0</v>
      </c>
      <c r="AE24" s="785">
        <f t="shared" ref="AE24:AE35" si="20">SUM(AA24:AD24)</f>
        <v>3</v>
      </c>
      <c r="AF24" s="785">
        <v>0</v>
      </c>
      <c r="AG24" s="786">
        <f t="shared" si="13"/>
        <v>3</v>
      </c>
      <c r="AH24" s="783">
        <v>0</v>
      </c>
      <c r="AI24" s="784">
        <v>3</v>
      </c>
      <c r="AJ24" s="784">
        <v>0</v>
      </c>
      <c r="AK24" s="784">
        <v>0</v>
      </c>
      <c r="AL24" s="785">
        <v>3</v>
      </c>
      <c r="AM24" s="784">
        <v>0</v>
      </c>
      <c r="AN24" s="786">
        <f t="shared" ref="AN24:AN35" si="21">AL24+AM24</f>
        <v>3</v>
      </c>
      <c r="AO24" s="787">
        <v>0</v>
      </c>
      <c r="AP24" s="784">
        <v>3</v>
      </c>
      <c r="AQ24" s="784">
        <v>0</v>
      </c>
      <c r="AR24" s="789">
        <v>0</v>
      </c>
      <c r="AS24" s="785">
        <v>3</v>
      </c>
      <c r="AT24" s="784">
        <v>0</v>
      </c>
      <c r="AU24" s="790">
        <v>3</v>
      </c>
      <c r="AV24" s="783">
        <v>0</v>
      </c>
      <c r="AW24" s="784">
        <v>3</v>
      </c>
      <c r="AX24" s="789">
        <v>0</v>
      </c>
      <c r="AY24" s="852">
        <v>0</v>
      </c>
      <c r="AZ24" s="785">
        <v>3</v>
      </c>
      <c r="BA24" s="784">
        <v>0</v>
      </c>
      <c r="BB24" s="786">
        <v>3</v>
      </c>
      <c r="BC24" s="787">
        <v>0</v>
      </c>
      <c r="BD24" s="784">
        <v>0</v>
      </c>
      <c r="BE24" s="784">
        <v>0</v>
      </c>
      <c r="BF24" s="789">
        <v>0</v>
      </c>
      <c r="BG24" s="785">
        <v>0</v>
      </c>
      <c r="BH24" s="784">
        <v>0</v>
      </c>
      <c r="BI24" s="786">
        <v>0</v>
      </c>
      <c r="BJ24" s="787">
        <v>0</v>
      </c>
      <c r="BK24" s="784">
        <v>0</v>
      </c>
      <c r="BL24" s="784">
        <v>0</v>
      </c>
      <c r="BM24" s="789">
        <v>0</v>
      </c>
      <c r="BN24" s="785">
        <v>0</v>
      </c>
      <c r="BO24" s="784">
        <v>0</v>
      </c>
      <c r="BP24" s="820">
        <v>0</v>
      </c>
      <c r="BQ24" s="853">
        <f>SUMIFS('R5診療所票'!$AZ$10:$AZ$64,'R5診療所票'!$B$10:$B$64,$K$3:$K$150,'R5診療所票'!$AG$10:$AG$64,1)</f>
        <v>0</v>
      </c>
      <c r="BR24" s="854">
        <f>SUMIFS('R5診療所票'!$AZ$10:$AZ$64,'R5診療所票'!$B$10:$B$64,$K$3:$K$150,'R5診療所票'!$AG$10:$AG$64,2)</f>
        <v>0</v>
      </c>
      <c r="BS24" s="854">
        <f>SUMIFS('R5診療所票'!$AZ$10:$AZ$64,'R5診療所票'!$B$10:$B$64,$K$3:$K$150,'R5診療所票'!$AG$10:$AG$64,3)</f>
        <v>0</v>
      </c>
      <c r="BT24" s="855">
        <f>SUMIFS('R5診療所票'!$AZ$10:$AZ$64,'R5診療所票'!$B$10:$B$64,$K$3:$K$150,'R5診療所票'!$AG$10:$AG$64,4)</f>
        <v>0</v>
      </c>
      <c r="BU24" s="856">
        <f t="shared" si="16"/>
        <v>0</v>
      </c>
      <c r="BV24" s="854">
        <f>SUMIFS('R5診療所票'!$AZ$10:$AZ$64,'R5診療所票'!$B$10:$B$64,$K$3:$K$150,'R5診療所票'!$AG$10:$AG$64,5)+SUMIFS('R5診療所票'!$AZ$10:$AZ$64,'R5診療所票'!$B$10:$B$64,$K$3:$K$150,'R5診療所票'!$AG$10:$AG$64,6)</f>
        <v>0</v>
      </c>
      <c r="BW24" s="857">
        <f t="shared" si="17"/>
        <v>0</v>
      </c>
      <c r="BX24" s="757">
        <f t="shared" si="5"/>
        <v>0</v>
      </c>
      <c r="BY24" s="757">
        <f t="shared" si="6"/>
        <v>0</v>
      </c>
      <c r="BZ24" s="757"/>
      <c r="CA24" s="858">
        <f>SUMIFS('R5診療所票'!$BC$10:$BC$64,'R5診療所票'!$B$10:$B$64,$K$3:$K$150,'R5診療所票'!$AN$10:$AN$64,1)</f>
        <v>0</v>
      </c>
      <c r="CB24" s="805">
        <f>SUMIFS('R5診療所票'!$BC$10:$BC$64,'R5診療所票'!$B$10:$B$64,$K$3:$K$150,'R5診療所票'!$AN$10:$AN$64,2)</f>
        <v>0</v>
      </c>
      <c r="CC24" s="859">
        <f>SUMIFS('R5診療所票'!$BC$10:$BC$64,'R5診療所票'!$B$10:$B$64,$K$3:$K$150,'R5診療所票'!$AN$10:$AN$64,3)</f>
        <v>0</v>
      </c>
      <c r="CD24" s="805">
        <f>SUMIFS('R5診療所票'!$BC$10:$BC$64,'R5診療所票'!$B$10:$B$64,$K$3:$K$150,'R5診療所票'!$AN$10:$AN$64,4)</f>
        <v>0</v>
      </c>
      <c r="CE24" s="859">
        <f t="shared" si="18"/>
        <v>0</v>
      </c>
      <c r="CF24" s="805">
        <f>SUMIFS('R5診療所票'!$BC$10:$BC$64,'R5診療所票'!$B$10:$B$64,$K$3:$K$150,'R5診療所票'!$AN$10:$AN$64,5)</f>
        <v>0</v>
      </c>
      <c r="CG24" s="860">
        <f t="shared" si="19"/>
        <v>0</v>
      </c>
      <c r="CH24" s="832">
        <f>SUMIFS('R5診療所票'!$BD$11:$BD$64,'R5診療所票'!$B$11:$B$64,$K$3:$K$150)</f>
        <v>0</v>
      </c>
      <c r="CI24" s="810">
        <f>SUMIFS('R5診療所票'!$BC$10:$BC$64,'R5診療所票'!$B$10:$B$64,$K$3:$K$150,'R5診療所票'!$AN$10:$AN$64,7)</f>
        <v>0</v>
      </c>
      <c r="CJ24" s="811" t="str">
        <f t="shared" si="11"/>
        <v>○</v>
      </c>
      <c r="CK24" s="833">
        <v>0</v>
      </c>
      <c r="CL24" s="811" t="str">
        <f t="shared" si="7"/>
        <v>○</v>
      </c>
      <c r="CN24" s="821" t="b">
        <f t="shared" si="15"/>
        <v>1</v>
      </c>
      <c r="CO24" s="792" t="b">
        <f t="shared" si="15"/>
        <v>1</v>
      </c>
      <c r="CP24" s="822" t="b">
        <f t="shared" si="15"/>
        <v>1</v>
      </c>
      <c r="CQ24" s="823" t="b">
        <f t="shared" si="15"/>
        <v>1</v>
      </c>
      <c r="CR24" s="790" t="b">
        <f t="shared" si="15"/>
        <v>1</v>
      </c>
      <c r="CS24" s="792" t="b">
        <f t="shared" si="15"/>
        <v>1</v>
      </c>
      <c r="CT24" s="786" t="b">
        <f t="shared" si="15"/>
        <v>1</v>
      </c>
    </row>
    <row r="25" spans="1:98">
      <c r="A25" s="774">
        <v>19</v>
      </c>
      <c r="B25" s="813" t="s">
        <v>107</v>
      </c>
      <c r="C25" s="813" t="s">
        <v>116</v>
      </c>
      <c r="D25" s="813" t="s">
        <v>109</v>
      </c>
      <c r="E25" s="814">
        <v>21729097</v>
      </c>
      <c r="F25" s="815">
        <v>21730064</v>
      </c>
      <c r="G25" s="815">
        <v>21701016</v>
      </c>
      <c r="H25" s="815">
        <v>21701016</v>
      </c>
      <c r="I25" s="815">
        <v>21701016</v>
      </c>
      <c r="J25" s="815">
        <v>21701016</v>
      </c>
      <c r="K25" s="815">
        <v>21701016</v>
      </c>
      <c r="L25" s="870" t="s">
        <v>7</v>
      </c>
      <c r="M25" s="817"/>
      <c r="N25" s="818"/>
      <c r="O25" s="818"/>
      <c r="P25" s="818"/>
      <c r="Q25" s="819">
        <v>0</v>
      </c>
      <c r="R25" s="819"/>
      <c r="S25" s="782">
        <v>0</v>
      </c>
      <c r="T25" s="817"/>
      <c r="U25" s="818">
        <v>18</v>
      </c>
      <c r="V25" s="818"/>
      <c r="W25" s="818"/>
      <c r="X25" s="819">
        <v>18</v>
      </c>
      <c r="Y25" s="819"/>
      <c r="Z25" s="782">
        <v>18</v>
      </c>
      <c r="AA25" s="783">
        <v>0</v>
      </c>
      <c r="AB25" s="784">
        <v>18</v>
      </c>
      <c r="AC25" s="784">
        <v>0</v>
      </c>
      <c r="AD25" s="784">
        <v>0</v>
      </c>
      <c r="AE25" s="785">
        <f t="shared" si="20"/>
        <v>18</v>
      </c>
      <c r="AF25" s="785">
        <v>0</v>
      </c>
      <c r="AG25" s="786">
        <f t="shared" si="13"/>
        <v>18</v>
      </c>
      <c r="AH25" s="783">
        <v>0</v>
      </c>
      <c r="AI25" s="784">
        <v>18</v>
      </c>
      <c r="AJ25" s="784">
        <v>0</v>
      </c>
      <c r="AK25" s="784">
        <v>0</v>
      </c>
      <c r="AL25" s="785">
        <v>18</v>
      </c>
      <c r="AM25" s="784">
        <v>0</v>
      </c>
      <c r="AN25" s="786">
        <f t="shared" si="21"/>
        <v>18</v>
      </c>
      <c r="AO25" s="787">
        <v>0</v>
      </c>
      <c r="AP25" s="784">
        <v>18</v>
      </c>
      <c r="AQ25" s="784">
        <v>0</v>
      </c>
      <c r="AR25" s="789">
        <v>0</v>
      </c>
      <c r="AS25" s="785">
        <v>18</v>
      </c>
      <c r="AT25" s="784">
        <v>0</v>
      </c>
      <c r="AU25" s="790">
        <v>18</v>
      </c>
      <c r="AV25" s="783">
        <v>0</v>
      </c>
      <c r="AW25" s="784">
        <v>18</v>
      </c>
      <c r="AX25" s="789">
        <v>0</v>
      </c>
      <c r="AY25" s="852">
        <v>0</v>
      </c>
      <c r="AZ25" s="785">
        <v>18</v>
      </c>
      <c r="BA25" s="784">
        <v>0</v>
      </c>
      <c r="BB25" s="786">
        <v>18</v>
      </c>
      <c r="BC25" s="871">
        <v>0</v>
      </c>
      <c r="BD25" s="818">
        <v>18</v>
      </c>
      <c r="BE25" s="818">
        <v>0</v>
      </c>
      <c r="BF25" s="872">
        <v>0</v>
      </c>
      <c r="BG25" s="819">
        <v>18</v>
      </c>
      <c r="BH25" s="818">
        <v>0</v>
      </c>
      <c r="BI25" s="782">
        <v>18</v>
      </c>
      <c r="BJ25" s="787">
        <v>0</v>
      </c>
      <c r="BK25" s="784">
        <v>18</v>
      </c>
      <c r="BL25" s="784">
        <v>0</v>
      </c>
      <c r="BM25" s="789">
        <v>0</v>
      </c>
      <c r="BN25" s="785">
        <v>18</v>
      </c>
      <c r="BO25" s="784">
        <v>0</v>
      </c>
      <c r="BP25" s="820">
        <v>18</v>
      </c>
      <c r="BQ25" s="853">
        <f>SUMIFS('R5診療所票'!$AZ$10:$AZ$64,'R5診療所票'!$B$10:$B$64,$K$3:$K$150,'R5診療所票'!$AG$10:$AG$64,1)</f>
        <v>0</v>
      </c>
      <c r="BR25" s="854">
        <f>SUMIFS('R5診療所票'!$AZ$10:$AZ$64,'R5診療所票'!$B$10:$B$64,$K$3:$K$150,'R5診療所票'!$AG$10:$AG$64,2)</f>
        <v>18</v>
      </c>
      <c r="BS25" s="854">
        <f>SUMIFS('R5診療所票'!$AZ$10:$AZ$64,'R5診療所票'!$B$10:$B$64,$K$3:$K$150,'R5診療所票'!$AG$10:$AG$64,3)</f>
        <v>0</v>
      </c>
      <c r="BT25" s="855">
        <f>SUMIFS('R5診療所票'!$AZ$10:$AZ$64,'R5診療所票'!$B$10:$B$64,$K$3:$K$150,'R5診療所票'!$AG$10:$AG$64,4)</f>
        <v>0</v>
      </c>
      <c r="BU25" s="856">
        <f t="shared" si="16"/>
        <v>18</v>
      </c>
      <c r="BV25" s="854">
        <f>SUMIFS('R5診療所票'!$AZ$10:$AZ$64,'R5診療所票'!$B$10:$B$64,$K$3:$K$150,'R5診療所票'!$AG$10:$AG$64,5)+SUMIFS('R5診療所票'!$AZ$10:$AZ$64,'R5診療所票'!$B$10:$B$64,$K$3:$K$150,'R5診療所票'!$AG$10:$AG$64,6)</f>
        <v>0</v>
      </c>
      <c r="BW25" s="857">
        <f t="shared" si="17"/>
        <v>18</v>
      </c>
      <c r="BX25" s="757">
        <f t="shared" si="5"/>
        <v>0</v>
      </c>
      <c r="BY25" s="757">
        <f t="shared" si="6"/>
        <v>0</v>
      </c>
      <c r="BZ25" s="757"/>
      <c r="CA25" s="858">
        <f>SUMIFS('R5診療所票'!$BC$10:$BC$64,'R5診療所票'!$B$10:$B$64,$K$3:$K$150,'R5診療所票'!$AN$10:$AN$64,1)</f>
        <v>0</v>
      </c>
      <c r="CB25" s="805">
        <f>SUMIFS('R5診療所票'!$BC$10:$BC$64,'R5診療所票'!$B$10:$B$64,$K$3:$K$150,'R5診療所票'!$AN$10:$AN$64,2)</f>
        <v>18</v>
      </c>
      <c r="CC25" s="859">
        <f>SUMIFS('R5診療所票'!$BC$10:$BC$64,'R5診療所票'!$B$10:$B$64,$K$3:$K$150,'R5診療所票'!$AN$10:$AN$64,3)</f>
        <v>0</v>
      </c>
      <c r="CD25" s="805">
        <f>SUMIFS('R5診療所票'!$BC$10:$BC$64,'R5診療所票'!$B$10:$B$64,$K$3:$K$150,'R5診療所票'!$AN$10:$AN$64,4)</f>
        <v>0</v>
      </c>
      <c r="CE25" s="859">
        <f t="shared" si="18"/>
        <v>18</v>
      </c>
      <c r="CF25" s="805">
        <f>SUMIFS('R5診療所票'!$BC$10:$BC$64,'R5診療所票'!$B$10:$B$64,$K$3:$K$150,'R5診療所票'!$AN$10:$AN$64,5)</f>
        <v>0</v>
      </c>
      <c r="CG25" s="860">
        <f t="shared" si="19"/>
        <v>18</v>
      </c>
      <c r="CH25" s="832">
        <f>SUMIFS('R5診療所票'!$BD$11:$BD$64,'R5診療所票'!$B$11:$B$64,$K$3:$K$150)</f>
        <v>0</v>
      </c>
      <c r="CI25" s="810">
        <f>SUMIFS('R5診療所票'!$BC$10:$BC$64,'R5診療所票'!$B$10:$B$64,$K$3:$K$150,'R5診療所票'!$AN$10:$AN$64,7)</f>
        <v>0</v>
      </c>
      <c r="CJ25" s="811" t="str">
        <f t="shared" si="11"/>
        <v>○</v>
      </c>
      <c r="CK25" s="833">
        <v>18</v>
      </c>
      <c r="CL25" s="811" t="str">
        <f t="shared" si="7"/>
        <v>○</v>
      </c>
      <c r="CN25" s="821" t="b">
        <f t="shared" si="15"/>
        <v>1</v>
      </c>
      <c r="CO25" s="792" t="b">
        <f t="shared" si="15"/>
        <v>1</v>
      </c>
      <c r="CP25" s="822" t="b">
        <f t="shared" si="15"/>
        <v>1</v>
      </c>
      <c r="CQ25" s="823" t="b">
        <f t="shared" si="15"/>
        <v>1</v>
      </c>
      <c r="CR25" s="790" t="b">
        <f t="shared" si="15"/>
        <v>1</v>
      </c>
      <c r="CS25" s="792" t="b">
        <f t="shared" si="15"/>
        <v>1</v>
      </c>
      <c r="CT25" s="786" t="b">
        <f t="shared" si="15"/>
        <v>1</v>
      </c>
    </row>
    <row r="26" spans="1:98">
      <c r="A26" s="774">
        <v>20</v>
      </c>
      <c r="B26" s="813" t="s">
        <v>107</v>
      </c>
      <c r="C26" s="813" t="s">
        <v>134</v>
      </c>
      <c r="D26" s="813" t="s">
        <v>109</v>
      </c>
      <c r="E26" s="814">
        <v>21729051</v>
      </c>
      <c r="F26" s="815">
        <v>21730047</v>
      </c>
      <c r="G26" s="815">
        <v>21701013</v>
      </c>
      <c r="H26" s="815">
        <v>21701013</v>
      </c>
      <c r="I26" s="815">
        <v>21701013</v>
      </c>
      <c r="J26" s="815">
        <v>21701013</v>
      </c>
      <c r="K26" s="815">
        <v>21701013</v>
      </c>
      <c r="L26" s="816" t="s">
        <v>8</v>
      </c>
      <c r="M26" s="817"/>
      <c r="N26" s="818"/>
      <c r="O26" s="818"/>
      <c r="P26" s="818"/>
      <c r="Q26" s="819">
        <v>0</v>
      </c>
      <c r="R26" s="819"/>
      <c r="S26" s="782">
        <v>0</v>
      </c>
      <c r="T26" s="817"/>
      <c r="U26" s="818">
        <v>10</v>
      </c>
      <c r="V26" s="818"/>
      <c r="W26" s="818"/>
      <c r="X26" s="819">
        <v>10</v>
      </c>
      <c r="Y26" s="819"/>
      <c r="Z26" s="782">
        <v>10</v>
      </c>
      <c r="AA26" s="783">
        <v>0</v>
      </c>
      <c r="AB26" s="784">
        <v>10</v>
      </c>
      <c r="AC26" s="784">
        <v>0</v>
      </c>
      <c r="AD26" s="784">
        <v>0</v>
      </c>
      <c r="AE26" s="785">
        <f t="shared" si="20"/>
        <v>10</v>
      </c>
      <c r="AF26" s="785">
        <v>0</v>
      </c>
      <c r="AG26" s="786">
        <f t="shared" si="13"/>
        <v>10</v>
      </c>
      <c r="AH26" s="783">
        <v>0</v>
      </c>
      <c r="AI26" s="784">
        <v>10</v>
      </c>
      <c r="AJ26" s="784">
        <v>0</v>
      </c>
      <c r="AK26" s="784">
        <v>0</v>
      </c>
      <c r="AL26" s="785">
        <v>10</v>
      </c>
      <c r="AM26" s="784">
        <v>0</v>
      </c>
      <c r="AN26" s="786">
        <f t="shared" si="21"/>
        <v>10</v>
      </c>
      <c r="AO26" s="787">
        <v>0</v>
      </c>
      <c r="AP26" s="784">
        <v>10</v>
      </c>
      <c r="AQ26" s="784">
        <v>0</v>
      </c>
      <c r="AR26" s="789">
        <v>0</v>
      </c>
      <c r="AS26" s="785">
        <v>10</v>
      </c>
      <c r="AT26" s="784">
        <v>0</v>
      </c>
      <c r="AU26" s="790">
        <v>10</v>
      </c>
      <c r="AV26" s="783">
        <v>0</v>
      </c>
      <c r="AW26" s="784">
        <v>10</v>
      </c>
      <c r="AX26" s="789">
        <v>0</v>
      </c>
      <c r="AY26" s="852">
        <v>0</v>
      </c>
      <c r="AZ26" s="785">
        <v>10</v>
      </c>
      <c r="BA26" s="784">
        <v>0</v>
      </c>
      <c r="BB26" s="786">
        <v>10</v>
      </c>
      <c r="BC26" s="787">
        <v>0</v>
      </c>
      <c r="BD26" s="784">
        <v>10</v>
      </c>
      <c r="BE26" s="784">
        <v>0</v>
      </c>
      <c r="BF26" s="789">
        <v>0</v>
      </c>
      <c r="BG26" s="785">
        <v>10</v>
      </c>
      <c r="BH26" s="784">
        <v>0</v>
      </c>
      <c r="BI26" s="786">
        <v>10</v>
      </c>
      <c r="BJ26" s="787">
        <v>0</v>
      </c>
      <c r="BK26" s="784">
        <v>10</v>
      </c>
      <c r="BL26" s="784">
        <v>0</v>
      </c>
      <c r="BM26" s="789">
        <v>0</v>
      </c>
      <c r="BN26" s="785">
        <v>10</v>
      </c>
      <c r="BO26" s="784">
        <v>0</v>
      </c>
      <c r="BP26" s="820">
        <v>10</v>
      </c>
      <c r="BQ26" s="853">
        <f>SUMIFS('R5診療所票'!$AZ$10:$AZ$64,'R5診療所票'!$B$10:$B$64,$K$3:$K$150,'R5診療所票'!$AG$10:$AG$64,1)</f>
        <v>0</v>
      </c>
      <c r="BR26" s="854">
        <f>SUMIFS('R5診療所票'!$AZ$10:$AZ$64,'R5診療所票'!$B$10:$B$64,$K$3:$K$150,'R5診療所票'!$AG$10:$AG$64,2)</f>
        <v>10</v>
      </c>
      <c r="BS26" s="854">
        <f>SUMIFS('R5診療所票'!$AZ$10:$AZ$64,'R5診療所票'!$B$10:$B$64,$K$3:$K$150,'R5診療所票'!$AG$10:$AG$64,3)</f>
        <v>0</v>
      </c>
      <c r="BT26" s="855">
        <f>SUMIFS('R5診療所票'!$AZ$10:$AZ$64,'R5診療所票'!$B$10:$B$64,$K$3:$K$150,'R5診療所票'!$AG$10:$AG$64,4)</f>
        <v>0</v>
      </c>
      <c r="BU26" s="856">
        <f t="shared" si="16"/>
        <v>10</v>
      </c>
      <c r="BV26" s="854">
        <f>SUMIFS('R5診療所票'!$AZ$10:$AZ$64,'R5診療所票'!$B$10:$B$64,$K$3:$K$150,'R5診療所票'!$AG$10:$AG$64,5)+SUMIFS('R5診療所票'!$AZ$10:$AZ$64,'R5診療所票'!$B$10:$B$64,$K$3:$K$150,'R5診療所票'!$AG$10:$AG$64,6)</f>
        <v>0</v>
      </c>
      <c r="BW26" s="857">
        <f t="shared" si="17"/>
        <v>10</v>
      </c>
      <c r="BX26" s="757">
        <f t="shared" si="5"/>
        <v>0</v>
      </c>
      <c r="BY26" s="757">
        <f t="shared" si="6"/>
        <v>0</v>
      </c>
      <c r="BZ26" s="757"/>
      <c r="CA26" s="858">
        <f>SUMIFS('R5診療所票'!$BC$10:$BC$64,'R5診療所票'!$B$10:$B$64,$K$3:$K$150,'R5診療所票'!$AN$10:$AN$64,1)</f>
        <v>0</v>
      </c>
      <c r="CB26" s="805">
        <f>SUMIFS('R5診療所票'!$BC$10:$BC$64,'R5診療所票'!$B$10:$B$64,$K$3:$K$150,'R5診療所票'!$AN$10:$AN$64,2)</f>
        <v>10</v>
      </c>
      <c r="CC26" s="859">
        <f>SUMIFS('R5診療所票'!$BC$10:$BC$64,'R5診療所票'!$B$10:$B$64,$K$3:$K$150,'R5診療所票'!$AN$10:$AN$64,3)</f>
        <v>0</v>
      </c>
      <c r="CD26" s="805">
        <f>SUMIFS('R5診療所票'!$BC$10:$BC$64,'R5診療所票'!$B$10:$B$64,$K$3:$K$150,'R5診療所票'!$AN$10:$AN$64,4)</f>
        <v>0</v>
      </c>
      <c r="CE26" s="859">
        <f t="shared" si="18"/>
        <v>10</v>
      </c>
      <c r="CF26" s="805">
        <f>SUMIFS('R5診療所票'!$BC$10:$BC$64,'R5診療所票'!$B$10:$B$64,$K$3:$K$150,'R5診療所票'!$AN$10:$AN$64,5)</f>
        <v>0</v>
      </c>
      <c r="CG26" s="860">
        <f t="shared" si="19"/>
        <v>10</v>
      </c>
      <c r="CH26" s="832">
        <f>SUMIFS('R5診療所票'!$BD$11:$BD$64,'R5診療所票'!$B$11:$B$64,$K$3:$K$150)</f>
        <v>0</v>
      </c>
      <c r="CI26" s="810">
        <f>SUMIFS('R5診療所票'!$BC$10:$BC$64,'R5診療所票'!$B$10:$B$64,$K$3:$K$150,'R5診療所票'!$AN$10:$AN$64,7)</f>
        <v>0</v>
      </c>
      <c r="CJ26" s="811" t="str">
        <f t="shared" si="11"/>
        <v>○</v>
      </c>
      <c r="CK26" s="833">
        <v>10</v>
      </c>
      <c r="CL26" s="811" t="str">
        <f t="shared" si="7"/>
        <v>○</v>
      </c>
      <c r="CN26" s="821" t="b">
        <f t="shared" si="15"/>
        <v>1</v>
      </c>
      <c r="CO26" s="792" t="b">
        <f t="shared" si="15"/>
        <v>1</v>
      </c>
      <c r="CP26" s="822" t="b">
        <f t="shared" si="15"/>
        <v>1</v>
      </c>
      <c r="CQ26" s="823" t="b">
        <f t="shared" si="15"/>
        <v>1</v>
      </c>
      <c r="CR26" s="790" t="b">
        <f t="shared" si="15"/>
        <v>1</v>
      </c>
      <c r="CS26" s="792" t="b">
        <f t="shared" si="15"/>
        <v>1</v>
      </c>
      <c r="CT26" s="786" t="b">
        <f t="shared" si="15"/>
        <v>1</v>
      </c>
    </row>
    <row r="27" spans="1:98">
      <c r="A27" s="774">
        <v>21</v>
      </c>
      <c r="B27" s="813" t="s">
        <v>107</v>
      </c>
      <c r="C27" s="813" t="s">
        <v>116</v>
      </c>
      <c r="D27" s="813" t="s">
        <v>109</v>
      </c>
      <c r="E27" s="814">
        <v>21729033</v>
      </c>
      <c r="F27" s="815">
        <v>21730068</v>
      </c>
      <c r="G27" s="861">
        <v>21701012</v>
      </c>
      <c r="H27" s="861">
        <v>21701012</v>
      </c>
      <c r="I27" s="861">
        <v>21701012</v>
      </c>
      <c r="J27" s="861">
        <v>21701012</v>
      </c>
      <c r="K27" s="861">
        <v>21701012</v>
      </c>
      <c r="L27" s="816" t="s">
        <v>9</v>
      </c>
      <c r="M27" s="817"/>
      <c r="N27" s="818"/>
      <c r="O27" s="818"/>
      <c r="P27" s="818"/>
      <c r="Q27" s="819">
        <v>0</v>
      </c>
      <c r="R27" s="819"/>
      <c r="S27" s="782">
        <v>0</v>
      </c>
      <c r="T27" s="817"/>
      <c r="U27" s="818">
        <v>19</v>
      </c>
      <c r="V27" s="818"/>
      <c r="W27" s="818"/>
      <c r="X27" s="819">
        <v>19</v>
      </c>
      <c r="Y27" s="819"/>
      <c r="Z27" s="782">
        <v>19</v>
      </c>
      <c r="AA27" s="783">
        <v>0</v>
      </c>
      <c r="AB27" s="784">
        <v>19</v>
      </c>
      <c r="AC27" s="784">
        <v>0</v>
      </c>
      <c r="AD27" s="784">
        <v>0</v>
      </c>
      <c r="AE27" s="785">
        <f t="shared" si="20"/>
        <v>19</v>
      </c>
      <c r="AF27" s="785">
        <v>0</v>
      </c>
      <c r="AG27" s="786">
        <f t="shared" si="13"/>
        <v>19</v>
      </c>
      <c r="AH27" s="783">
        <v>0</v>
      </c>
      <c r="AI27" s="784">
        <v>19</v>
      </c>
      <c r="AJ27" s="784">
        <v>0</v>
      </c>
      <c r="AK27" s="784">
        <v>0</v>
      </c>
      <c r="AL27" s="785">
        <v>19</v>
      </c>
      <c r="AM27" s="784">
        <v>0</v>
      </c>
      <c r="AN27" s="786">
        <f t="shared" si="21"/>
        <v>19</v>
      </c>
      <c r="AO27" s="787">
        <v>0</v>
      </c>
      <c r="AP27" s="784">
        <v>19</v>
      </c>
      <c r="AQ27" s="784">
        <v>0</v>
      </c>
      <c r="AR27" s="789">
        <v>0</v>
      </c>
      <c r="AS27" s="785">
        <v>19</v>
      </c>
      <c r="AT27" s="784">
        <v>0</v>
      </c>
      <c r="AU27" s="790">
        <v>19</v>
      </c>
      <c r="AV27" s="783">
        <v>0</v>
      </c>
      <c r="AW27" s="784">
        <v>19</v>
      </c>
      <c r="AX27" s="789">
        <v>0</v>
      </c>
      <c r="AY27" s="852">
        <v>0</v>
      </c>
      <c r="AZ27" s="785">
        <v>19</v>
      </c>
      <c r="BA27" s="784">
        <v>0</v>
      </c>
      <c r="BB27" s="786">
        <v>19</v>
      </c>
      <c r="BC27" s="787">
        <v>0</v>
      </c>
      <c r="BD27" s="784">
        <v>19</v>
      </c>
      <c r="BE27" s="784">
        <v>0</v>
      </c>
      <c r="BF27" s="789">
        <v>0</v>
      </c>
      <c r="BG27" s="785">
        <v>19</v>
      </c>
      <c r="BH27" s="784">
        <v>0</v>
      </c>
      <c r="BI27" s="786">
        <v>19</v>
      </c>
      <c r="BJ27" s="787">
        <v>0</v>
      </c>
      <c r="BK27" s="784">
        <v>19</v>
      </c>
      <c r="BL27" s="784">
        <v>0</v>
      </c>
      <c r="BM27" s="789">
        <v>0</v>
      </c>
      <c r="BN27" s="785">
        <v>19</v>
      </c>
      <c r="BO27" s="784">
        <v>0</v>
      </c>
      <c r="BP27" s="820">
        <v>19</v>
      </c>
      <c r="BQ27" s="853">
        <f>SUMIFS('R5診療所票'!$AZ$10:$AZ$64,'R5診療所票'!$B$10:$B$64,$K$3:$K$150,'R5診療所票'!$AG$10:$AG$64,1)</f>
        <v>0</v>
      </c>
      <c r="BR27" s="854">
        <f>SUMIFS('R5診療所票'!$AZ$10:$AZ$64,'R5診療所票'!$B$10:$B$64,$K$3:$K$150,'R5診療所票'!$AG$10:$AG$64,2)</f>
        <v>19</v>
      </c>
      <c r="BS27" s="854">
        <f>SUMIFS('R5診療所票'!$AZ$10:$AZ$64,'R5診療所票'!$B$10:$B$64,$K$3:$K$150,'R5診療所票'!$AG$10:$AG$64,3)</f>
        <v>0</v>
      </c>
      <c r="BT27" s="855">
        <f>SUMIFS('R5診療所票'!$AZ$10:$AZ$64,'R5診療所票'!$B$10:$B$64,$K$3:$K$150,'R5診療所票'!$AG$10:$AG$64,4)</f>
        <v>0</v>
      </c>
      <c r="BU27" s="856">
        <f t="shared" si="16"/>
        <v>19</v>
      </c>
      <c r="BV27" s="854">
        <f>SUMIFS('R5診療所票'!$AZ$10:$AZ$64,'R5診療所票'!$B$10:$B$64,$K$3:$K$150,'R5診療所票'!$AG$10:$AG$64,5)+SUMIFS('R5診療所票'!$AZ$10:$AZ$64,'R5診療所票'!$B$10:$B$64,$K$3:$K$150,'R5診療所票'!$AG$10:$AG$64,6)</f>
        <v>0</v>
      </c>
      <c r="BW27" s="857">
        <f t="shared" si="17"/>
        <v>19</v>
      </c>
      <c r="BX27" s="757">
        <f t="shared" si="5"/>
        <v>0</v>
      </c>
      <c r="BY27" s="757">
        <f t="shared" si="6"/>
        <v>0</v>
      </c>
      <c r="BZ27" s="757"/>
      <c r="CA27" s="858">
        <f>SUMIFS('R5診療所票'!$BC$10:$BC$64,'R5診療所票'!$B$10:$B$64,$K$3:$K$150,'R5診療所票'!$AN$10:$AN$64,1)</f>
        <v>0</v>
      </c>
      <c r="CB27" s="805">
        <f>SUMIFS('R5診療所票'!$BC$10:$BC$64,'R5診療所票'!$B$10:$B$64,$K$3:$K$150,'R5診療所票'!$AN$10:$AN$64,2)</f>
        <v>19</v>
      </c>
      <c r="CC27" s="859">
        <f>SUMIFS('R5診療所票'!$BC$10:$BC$64,'R5診療所票'!$B$10:$B$64,$K$3:$K$150,'R5診療所票'!$AN$10:$AN$64,3)</f>
        <v>0</v>
      </c>
      <c r="CD27" s="805">
        <f>SUMIFS('R5診療所票'!$BC$10:$BC$64,'R5診療所票'!$B$10:$B$64,$K$3:$K$150,'R5診療所票'!$AN$10:$AN$64,4)</f>
        <v>0</v>
      </c>
      <c r="CE27" s="859">
        <f t="shared" si="18"/>
        <v>19</v>
      </c>
      <c r="CF27" s="805">
        <f>SUMIFS('R5診療所票'!$BC$10:$BC$64,'R5診療所票'!$B$10:$B$64,$K$3:$K$150,'R5診療所票'!$AN$10:$AN$64,5)</f>
        <v>0</v>
      </c>
      <c r="CG27" s="860">
        <f t="shared" si="19"/>
        <v>19</v>
      </c>
      <c r="CH27" s="832">
        <f>SUMIFS('R5診療所票'!$BD$11:$BD$64,'R5診療所票'!$B$11:$B$64,$K$3:$K$150)</f>
        <v>0</v>
      </c>
      <c r="CI27" s="810">
        <f>SUMIFS('R5診療所票'!$BC$10:$BC$64,'R5診療所票'!$B$10:$B$64,$K$3:$K$150,'R5診療所票'!$AN$10:$AN$64,7)</f>
        <v>0</v>
      </c>
      <c r="CJ27" s="811" t="str">
        <f t="shared" si="11"/>
        <v>○</v>
      </c>
      <c r="CK27" s="833">
        <v>19</v>
      </c>
      <c r="CL27" s="811" t="str">
        <f t="shared" si="7"/>
        <v>○</v>
      </c>
      <c r="CN27" s="821" t="b">
        <f t="shared" si="15"/>
        <v>1</v>
      </c>
      <c r="CO27" s="792" t="b">
        <f t="shared" si="15"/>
        <v>1</v>
      </c>
      <c r="CP27" s="822" t="b">
        <f t="shared" si="15"/>
        <v>1</v>
      </c>
      <c r="CQ27" s="823" t="b">
        <f t="shared" si="15"/>
        <v>1</v>
      </c>
      <c r="CR27" s="790" t="b">
        <f t="shared" si="15"/>
        <v>1</v>
      </c>
      <c r="CS27" s="792" t="b">
        <f t="shared" si="15"/>
        <v>1</v>
      </c>
      <c r="CT27" s="786" t="b">
        <f t="shared" si="15"/>
        <v>1</v>
      </c>
    </row>
    <row r="28" spans="1:98">
      <c r="A28" s="834"/>
      <c r="B28" s="873" t="s">
        <v>128</v>
      </c>
      <c r="C28" s="873" t="s">
        <v>134</v>
      </c>
      <c r="D28" s="835" t="s">
        <v>109</v>
      </c>
      <c r="E28" s="874">
        <v>21729068</v>
      </c>
      <c r="F28" s="870">
        <v>21730080</v>
      </c>
      <c r="G28" s="875" t="s">
        <v>131</v>
      </c>
      <c r="H28" s="875" t="s">
        <v>131</v>
      </c>
      <c r="I28" s="875" t="s">
        <v>131</v>
      </c>
      <c r="J28" s="875" t="s">
        <v>131</v>
      </c>
      <c r="K28" s="875" t="s">
        <v>131</v>
      </c>
      <c r="L28" s="837" t="s">
        <v>135</v>
      </c>
      <c r="M28" s="817"/>
      <c r="N28" s="818"/>
      <c r="O28" s="818"/>
      <c r="P28" s="818"/>
      <c r="Q28" s="819">
        <v>0</v>
      </c>
      <c r="R28" s="819"/>
      <c r="S28" s="782">
        <v>0</v>
      </c>
      <c r="T28" s="817"/>
      <c r="U28" s="818"/>
      <c r="V28" s="818">
        <v>2</v>
      </c>
      <c r="W28" s="818"/>
      <c r="X28" s="819">
        <v>2</v>
      </c>
      <c r="Y28" s="819"/>
      <c r="Z28" s="782">
        <v>2</v>
      </c>
      <c r="AA28" s="783">
        <v>0</v>
      </c>
      <c r="AB28" s="784">
        <v>0</v>
      </c>
      <c r="AC28" s="784">
        <v>2</v>
      </c>
      <c r="AD28" s="784">
        <v>0</v>
      </c>
      <c r="AE28" s="785">
        <f t="shared" si="20"/>
        <v>2</v>
      </c>
      <c r="AF28" s="785">
        <v>0</v>
      </c>
      <c r="AG28" s="786">
        <f t="shared" si="13"/>
        <v>2</v>
      </c>
      <c r="AH28" s="783">
        <v>0</v>
      </c>
      <c r="AI28" s="784">
        <v>0</v>
      </c>
      <c r="AJ28" s="784">
        <v>2</v>
      </c>
      <c r="AK28" s="784">
        <v>0</v>
      </c>
      <c r="AL28" s="785">
        <v>2</v>
      </c>
      <c r="AM28" s="784">
        <v>0</v>
      </c>
      <c r="AN28" s="786">
        <f t="shared" si="21"/>
        <v>2</v>
      </c>
      <c r="AO28" s="787">
        <v>0</v>
      </c>
      <c r="AP28" s="784">
        <v>0</v>
      </c>
      <c r="AQ28" s="784">
        <v>0</v>
      </c>
      <c r="AR28" s="789">
        <v>0</v>
      </c>
      <c r="AS28" s="785">
        <v>0</v>
      </c>
      <c r="AT28" s="784">
        <v>0</v>
      </c>
      <c r="AU28" s="790">
        <v>0</v>
      </c>
      <c r="AV28" s="783">
        <v>0</v>
      </c>
      <c r="AW28" s="784">
        <v>0</v>
      </c>
      <c r="AX28" s="789">
        <v>0</v>
      </c>
      <c r="AY28" s="852">
        <v>0</v>
      </c>
      <c r="AZ28" s="785">
        <v>0</v>
      </c>
      <c r="BA28" s="784">
        <v>0</v>
      </c>
      <c r="BB28" s="786">
        <v>0</v>
      </c>
      <c r="BC28" s="787">
        <v>0</v>
      </c>
      <c r="BD28" s="784">
        <v>0</v>
      </c>
      <c r="BE28" s="784">
        <v>0</v>
      </c>
      <c r="BF28" s="789">
        <v>0</v>
      </c>
      <c r="BG28" s="785">
        <v>0</v>
      </c>
      <c r="BH28" s="784">
        <v>0</v>
      </c>
      <c r="BI28" s="786">
        <v>0</v>
      </c>
      <c r="BJ28" s="787">
        <v>0</v>
      </c>
      <c r="BK28" s="784">
        <v>0</v>
      </c>
      <c r="BL28" s="784">
        <v>0</v>
      </c>
      <c r="BM28" s="789">
        <v>0</v>
      </c>
      <c r="BN28" s="785">
        <v>0</v>
      </c>
      <c r="BO28" s="784">
        <v>0</v>
      </c>
      <c r="BP28" s="820">
        <v>0</v>
      </c>
      <c r="BQ28" s="853">
        <f>SUMIFS('R5診療所票'!$AZ$10:$AZ$64,'R5診療所票'!$B$10:$B$64,$K$3:$K$150,'R5診療所票'!$AG$10:$AG$64,1)</f>
        <v>0</v>
      </c>
      <c r="BR28" s="854">
        <f>SUMIFS('R5診療所票'!$AZ$10:$AZ$64,'R5診療所票'!$B$10:$B$64,$K$3:$K$150,'R5診療所票'!$AG$10:$AG$64,2)</f>
        <v>0</v>
      </c>
      <c r="BS28" s="854">
        <f>SUMIFS('R5診療所票'!$AZ$10:$AZ$64,'R5診療所票'!$B$10:$B$64,$K$3:$K$150,'R5診療所票'!$AG$10:$AG$64,3)</f>
        <v>0</v>
      </c>
      <c r="BT28" s="855">
        <f>SUMIFS('R5診療所票'!$AZ$10:$AZ$64,'R5診療所票'!$B$10:$B$64,$K$3:$K$150,'R5診療所票'!$AG$10:$AG$64,4)</f>
        <v>0</v>
      </c>
      <c r="BU28" s="856">
        <f t="shared" si="16"/>
        <v>0</v>
      </c>
      <c r="BV28" s="854">
        <f>SUMIFS('R5診療所票'!$AZ$10:$AZ$64,'R5診療所票'!$B$10:$B$64,$K$3:$K$150,'R5診療所票'!$AG$10:$AG$64,5)+SUMIFS('R5診療所票'!$AZ$10:$AZ$64,'R5診療所票'!$B$10:$B$64,$K$3:$K$150,'R5診療所票'!$AG$10:$AG$64,6)</f>
        <v>0</v>
      </c>
      <c r="BW28" s="857">
        <f t="shared" si="17"/>
        <v>0</v>
      </c>
      <c r="BX28" s="757">
        <f t="shared" si="5"/>
        <v>0</v>
      </c>
      <c r="BY28" s="757">
        <f t="shared" si="6"/>
        <v>0</v>
      </c>
      <c r="BZ28" s="851"/>
      <c r="CA28" s="858">
        <f>SUMIFS('R5診療所票'!$BC$10:$BC$64,'R5診療所票'!$B$10:$B$64,$K$3:$K$150,'R5診療所票'!$AN$10:$AN$64,1)</f>
        <v>0</v>
      </c>
      <c r="CB28" s="805">
        <f>SUMIFS('R5診療所票'!$BC$10:$BC$64,'R5診療所票'!$B$10:$B$64,$K$3:$K$150,'R5診療所票'!$AN$10:$AN$64,2)</f>
        <v>0</v>
      </c>
      <c r="CC28" s="859">
        <f>SUMIFS('R5診療所票'!$BC$10:$BC$64,'R5診療所票'!$B$10:$B$64,$K$3:$K$150,'R5診療所票'!$AN$10:$AN$64,3)</f>
        <v>0</v>
      </c>
      <c r="CD28" s="805">
        <f>SUMIFS('R5診療所票'!$BC$10:$BC$64,'R5診療所票'!$B$10:$B$64,$K$3:$K$150,'R5診療所票'!$AN$10:$AN$64,4)</f>
        <v>0</v>
      </c>
      <c r="CE28" s="859">
        <f t="shared" si="18"/>
        <v>0</v>
      </c>
      <c r="CF28" s="805">
        <f>SUMIFS('R5診療所票'!$BC$10:$BC$64,'R5診療所票'!$B$10:$B$64,$K$3:$K$150,'R5診療所票'!$AN$10:$AN$64,5)</f>
        <v>0</v>
      </c>
      <c r="CG28" s="860">
        <f t="shared" si="19"/>
        <v>0</v>
      </c>
      <c r="CH28" s="832">
        <f>SUMIFS('R5診療所票'!$BD$11:$BD$64,'R5診療所票'!$B$11:$B$64,$K$3:$K$150)</f>
        <v>0</v>
      </c>
      <c r="CI28" s="810">
        <f>SUMIFS('R5診療所票'!$BC$10:$BC$64,'R5診療所票'!$B$10:$B$64,$K$3:$K$150,'R5診療所票'!$AN$10:$AN$64,7)</f>
        <v>0</v>
      </c>
      <c r="CJ28" s="811" t="str">
        <f t="shared" si="11"/>
        <v>○</v>
      </c>
      <c r="CK28" s="876">
        <v>0</v>
      </c>
      <c r="CL28" s="811" t="str">
        <f t="shared" si="7"/>
        <v>○</v>
      </c>
      <c r="CN28" s="821" t="b">
        <f t="shared" si="15"/>
        <v>1</v>
      </c>
      <c r="CO28" s="792" t="b">
        <f t="shared" si="15"/>
        <v>1</v>
      </c>
      <c r="CP28" s="822" t="b">
        <f t="shared" si="15"/>
        <v>1</v>
      </c>
      <c r="CQ28" s="823" t="b">
        <f t="shared" si="15"/>
        <v>1</v>
      </c>
      <c r="CR28" s="790" t="b">
        <f t="shared" si="15"/>
        <v>1</v>
      </c>
      <c r="CS28" s="792" t="b">
        <f t="shared" si="15"/>
        <v>1</v>
      </c>
      <c r="CT28" s="786" t="b">
        <f t="shared" si="15"/>
        <v>1</v>
      </c>
    </row>
    <row r="29" spans="1:98">
      <c r="A29" s="774">
        <v>22</v>
      </c>
      <c r="B29" s="874" t="s">
        <v>107</v>
      </c>
      <c r="C29" s="874" t="s">
        <v>116</v>
      </c>
      <c r="D29" s="813" t="s">
        <v>109</v>
      </c>
      <c r="E29" s="877">
        <v>21729011</v>
      </c>
      <c r="F29" s="878">
        <v>21730127</v>
      </c>
      <c r="G29" s="878">
        <v>21701011</v>
      </c>
      <c r="H29" s="878">
        <v>21701011</v>
      </c>
      <c r="I29" s="878">
        <v>21701011</v>
      </c>
      <c r="J29" s="878">
        <v>21701011</v>
      </c>
      <c r="K29" s="878">
        <v>21701011</v>
      </c>
      <c r="L29" s="870" t="s">
        <v>10</v>
      </c>
      <c r="M29" s="817"/>
      <c r="N29" s="818"/>
      <c r="O29" s="818"/>
      <c r="P29" s="818"/>
      <c r="Q29" s="819">
        <v>0</v>
      </c>
      <c r="R29" s="819"/>
      <c r="S29" s="782">
        <v>0</v>
      </c>
      <c r="T29" s="817"/>
      <c r="U29" s="818"/>
      <c r="V29" s="818"/>
      <c r="W29" s="818">
        <v>5</v>
      </c>
      <c r="X29" s="819">
        <v>5</v>
      </c>
      <c r="Y29" s="819"/>
      <c r="Z29" s="782">
        <v>5</v>
      </c>
      <c r="AA29" s="783">
        <v>0</v>
      </c>
      <c r="AB29" s="784">
        <v>0</v>
      </c>
      <c r="AC29" s="784">
        <v>0</v>
      </c>
      <c r="AD29" s="784">
        <v>5</v>
      </c>
      <c r="AE29" s="785">
        <f t="shared" si="20"/>
        <v>5</v>
      </c>
      <c r="AF29" s="785">
        <v>0</v>
      </c>
      <c r="AG29" s="786">
        <f t="shared" si="13"/>
        <v>5</v>
      </c>
      <c r="AH29" s="783">
        <v>0</v>
      </c>
      <c r="AI29" s="784">
        <v>0</v>
      </c>
      <c r="AJ29" s="784">
        <v>0</v>
      </c>
      <c r="AK29" s="784">
        <v>5</v>
      </c>
      <c r="AL29" s="785">
        <v>5</v>
      </c>
      <c r="AM29" s="784">
        <v>0</v>
      </c>
      <c r="AN29" s="786">
        <f t="shared" si="21"/>
        <v>5</v>
      </c>
      <c r="AO29" s="787">
        <v>0</v>
      </c>
      <c r="AP29" s="784">
        <v>0</v>
      </c>
      <c r="AQ29" s="784">
        <v>0</v>
      </c>
      <c r="AR29" s="789">
        <v>5</v>
      </c>
      <c r="AS29" s="785">
        <v>5</v>
      </c>
      <c r="AT29" s="784">
        <v>0</v>
      </c>
      <c r="AU29" s="790">
        <v>5</v>
      </c>
      <c r="AV29" s="783">
        <v>0</v>
      </c>
      <c r="AW29" s="784">
        <v>0</v>
      </c>
      <c r="AX29" s="789">
        <v>0</v>
      </c>
      <c r="AY29" s="852">
        <v>5</v>
      </c>
      <c r="AZ29" s="785">
        <v>5</v>
      </c>
      <c r="BA29" s="784">
        <v>0</v>
      </c>
      <c r="BB29" s="786">
        <v>5</v>
      </c>
      <c r="BC29" s="787">
        <v>0</v>
      </c>
      <c r="BD29" s="784">
        <v>0</v>
      </c>
      <c r="BE29" s="784">
        <v>0</v>
      </c>
      <c r="BF29" s="789">
        <v>5</v>
      </c>
      <c r="BG29" s="785">
        <v>5</v>
      </c>
      <c r="BH29" s="784">
        <v>0</v>
      </c>
      <c r="BI29" s="786">
        <v>5</v>
      </c>
      <c r="BJ29" s="787">
        <v>0</v>
      </c>
      <c r="BK29" s="784">
        <v>0</v>
      </c>
      <c r="BL29" s="784">
        <v>0</v>
      </c>
      <c r="BM29" s="789">
        <v>5</v>
      </c>
      <c r="BN29" s="785">
        <v>5</v>
      </c>
      <c r="BO29" s="784">
        <v>0</v>
      </c>
      <c r="BP29" s="820">
        <v>5</v>
      </c>
      <c r="BQ29" s="853">
        <f>SUMIFS('R5診療所票'!$AZ$10:$AZ$64,'R5診療所票'!$B$10:$B$64,$K$3:$K$150,'R5診療所票'!$AG$10:$AG$64,1)</f>
        <v>0</v>
      </c>
      <c r="BR29" s="854">
        <f>SUMIFS('R5診療所票'!$AZ$10:$AZ$64,'R5診療所票'!$B$10:$B$64,$K$3:$K$150,'R5診療所票'!$AG$10:$AG$64,2)</f>
        <v>0</v>
      </c>
      <c r="BS29" s="854">
        <f>SUMIFS('R5診療所票'!$AZ$10:$AZ$64,'R5診療所票'!$B$10:$B$64,$K$3:$K$150,'R5診療所票'!$AG$10:$AG$64,3)</f>
        <v>0</v>
      </c>
      <c r="BT29" s="855">
        <f>SUMIFS('R5診療所票'!$AZ$10:$AZ$64,'R5診療所票'!$B$10:$B$64,$K$3:$K$150,'R5診療所票'!$AG$10:$AG$64,4)</f>
        <v>5</v>
      </c>
      <c r="BU29" s="856">
        <f t="shared" si="16"/>
        <v>5</v>
      </c>
      <c r="BV29" s="854">
        <f>SUMIFS('R5診療所票'!$AZ$10:$AZ$64,'R5診療所票'!$B$10:$B$64,$K$3:$K$150,'R5診療所票'!$AG$10:$AG$64,5)+SUMIFS('R5診療所票'!$AZ$10:$AZ$64,'R5診療所票'!$B$10:$B$64,$K$3:$K$150,'R5診療所票'!$AG$10:$AG$64,6)</f>
        <v>0</v>
      </c>
      <c r="BW29" s="857">
        <f t="shared" si="17"/>
        <v>5</v>
      </c>
      <c r="BX29" s="757">
        <f t="shared" si="5"/>
        <v>0</v>
      </c>
      <c r="BY29" s="757">
        <f t="shared" si="6"/>
        <v>0</v>
      </c>
      <c r="BZ29" s="757"/>
      <c r="CA29" s="858">
        <f>SUMIFS('R5診療所票'!$BC$10:$BC$64,'R5診療所票'!$B$10:$B$64,$K$3:$K$150,'R5診療所票'!$AN$10:$AN$64,1)</f>
        <v>0</v>
      </c>
      <c r="CB29" s="805">
        <f>SUMIFS('R5診療所票'!$BC$10:$BC$64,'R5診療所票'!$B$10:$B$64,$K$3:$K$150,'R5診療所票'!$AN$10:$AN$64,2)</f>
        <v>0</v>
      </c>
      <c r="CC29" s="859">
        <f>SUMIFS('R5診療所票'!$BC$10:$BC$64,'R5診療所票'!$B$10:$B$64,$K$3:$K$150,'R5診療所票'!$AN$10:$AN$64,3)</f>
        <v>0</v>
      </c>
      <c r="CD29" s="805">
        <f>SUMIFS('R5診療所票'!$BC$10:$BC$64,'R5診療所票'!$B$10:$B$64,$K$3:$K$150,'R5診療所票'!$AN$10:$AN$64,4)</f>
        <v>5</v>
      </c>
      <c r="CE29" s="859">
        <f t="shared" si="18"/>
        <v>5</v>
      </c>
      <c r="CF29" s="805">
        <f>SUMIFS('R5診療所票'!$BC$10:$BC$64,'R5診療所票'!$B$10:$B$64,$K$3:$K$150,'R5診療所票'!$AN$10:$AN$64,5)</f>
        <v>0</v>
      </c>
      <c r="CG29" s="860">
        <f t="shared" si="19"/>
        <v>5</v>
      </c>
      <c r="CH29" s="832">
        <f>SUMIFS('R5診療所票'!$BD$11:$BD$64,'R5診療所票'!$B$11:$B$64,$K$3:$K$150)</f>
        <v>0</v>
      </c>
      <c r="CI29" s="810">
        <f>SUMIFS('R5診療所票'!$BC$10:$BC$64,'R5診療所票'!$B$10:$B$64,$K$3:$K$150,'R5診療所票'!$AN$10:$AN$64,7)</f>
        <v>0</v>
      </c>
      <c r="CJ29" s="811" t="str">
        <f t="shared" si="11"/>
        <v>○</v>
      </c>
      <c r="CK29" s="833">
        <v>5</v>
      </c>
      <c r="CL29" s="811" t="str">
        <f t="shared" si="7"/>
        <v>○</v>
      </c>
      <c r="CN29" s="821" t="b">
        <f t="shared" si="15"/>
        <v>1</v>
      </c>
      <c r="CO29" s="792" t="b">
        <f t="shared" si="15"/>
        <v>1</v>
      </c>
      <c r="CP29" s="822" t="b">
        <f t="shared" si="15"/>
        <v>1</v>
      </c>
      <c r="CQ29" s="823" t="b">
        <f t="shared" si="15"/>
        <v>1</v>
      </c>
      <c r="CR29" s="790" t="b">
        <f t="shared" si="15"/>
        <v>1</v>
      </c>
      <c r="CS29" s="792" t="b">
        <f t="shared" si="15"/>
        <v>1</v>
      </c>
      <c r="CT29" s="786" t="b">
        <f t="shared" si="15"/>
        <v>1</v>
      </c>
    </row>
    <row r="30" spans="1:98">
      <c r="A30" s="774">
        <v>23</v>
      </c>
      <c r="B30" s="874" t="s">
        <v>128</v>
      </c>
      <c r="C30" s="874" t="s">
        <v>134</v>
      </c>
      <c r="D30" s="813" t="s">
        <v>109</v>
      </c>
      <c r="E30" s="879" t="s">
        <v>136</v>
      </c>
      <c r="F30" s="880" t="s">
        <v>137</v>
      </c>
      <c r="G30" s="881" t="s">
        <v>138</v>
      </c>
      <c r="H30" s="881" t="s">
        <v>138</v>
      </c>
      <c r="I30" s="881" t="s">
        <v>138</v>
      </c>
      <c r="J30" s="881" t="s">
        <v>138</v>
      </c>
      <c r="K30" s="881" t="s">
        <v>138</v>
      </c>
      <c r="L30" s="870" t="s">
        <v>139</v>
      </c>
      <c r="M30" s="817"/>
      <c r="N30" s="818">
        <v>19</v>
      </c>
      <c r="O30" s="818"/>
      <c r="P30" s="818"/>
      <c r="Q30" s="819">
        <v>19</v>
      </c>
      <c r="R30" s="819"/>
      <c r="S30" s="782">
        <v>19</v>
      </c>
      <c r="T30" s="817"/>
      <c r="U30" s="818">
        <v>19</v>
      </c>
      <c r="V30" s="818"/>
      <c r="W30" s="818"/>
      <c r="X30" s="819">
        <v>19</v>
      </c>
      <c r="Y30" s="819"/>
      <c r="Z30" s="782">
        <v>19</v>
      </c>
      <c r="AA30" s="783">
        <v>0</v>
      </c>
      <c r="AB30" s="784">
        <v>19</v>
      </c>
      <c r="AC30" s="784">
        <v>0</v>
      </c>
      <c r="AD30" s="784">
        <v>0</v>
      </c>
      <c r="AE30" s="785">
        <f t="shared" si="20"/>
        <v>19</v>
      </c>
      <c r="AF30" s="785">
        <v>0</v>
      </c>
      <c r="AG30" s="786">
        <f t="shared" si="13"/>
        <v>19</v>
      </c>
      <c r="AH30" s="783">
        <v>0</v>
      </c>
      <c r="AI30" s="784">
        <v>0</v>
      </c>
      <c r="AJ30" s="784">
        <v>19</v>
      </c>
      <c r="AK30" s="784">
        <v>0</v>
      </c>
      <c r="AL30" s="785">
        <v>19</v>
      </c>
      <c r="AM30" s="784">
        <v>0</v>
      </c>
      <c r="AN30" s="786">
        <f t="shared" si="21"/>
        <v>19</v>
      </c>
      <c r="AO30" s="787">
        <v>0</v>
      </c>
      <c r="AP30" s="784">
        <v>0</v>
      </c>
      <c r="AQ30" s="784">
        <v>19</v>
      </c>
      <c r="AR30" s="789">
        <v>0</v>
      </c>
      <c r="AS30" s="785">
        <v>19</v>
      </c>
      <c r="AT30" s="784">
        <v>0</v>
      </c>
      <c r="AU30" s="790">
        <v>19</v>
      </c>
      <c r="AV30" s="783">
        <v>0</v>
      </c>
      <c r="AW30" s="784">
        <v>0</v>
      </c>
      <c r="AX30" s="789">
        <v>19</v>
      </c>
      <c r="AY30" s="852">
        <v>0</v>
      </c>
      <c r="AZ30" s="785">
        <v>19</v>
      </c>
      <c r="BA30" s="784">
        <v>0</v>
      </c>
      <c r="BB30" s="786">
        <v>19</v>
      </c>
      <c r="BC30" s="871">
        <v>0</v>
      </c>
      <c r="BD30" s="818">
        <v>0</v>
      </c>
      <c r="BE30" s="818">
        <v>19</v>
      </c>
      <c r="BF30" s="872">
        <v>0</v>
      </c>
      <c r="BG30" s="819">
        <v>19</v>
      </c>
      <c r="BH30" s="818">
        <v>0</v>
      </c>
      <c r="BI30" s="782">
        <v>19</v>
      </c>
      <c r="BJ30" s="787">
        <v>0</v>
      </c>
      <c r="BK30" s="784">
        <v>0</v>
      </c>
      <c r="BL30" s="784">
        <v>19</v>
      </c>
      <c r="BM30" s="789">
        <v>0</v>
      </c>
      <c r="BN30" s="785">
        <v>19</v>
      </c>
      <c r="BO30" s="784">
        <v>0</v>
      </c>
      <c r="BP30" s="820">
        <v>19</v>
      </c>
      <c r="BQ30" s="853">
        <f>SUMIFS('R5診療所票'!$AZ$10:$AZ$64,'R5診療所票'!$B$10:$B$64,$K$3:$K$150,'R5診療所票'!$AG$10:$AG$64,1)</f>
        <v>0</v>
      </c>
      <c r="BR30" s="854">
        <f>SUMIFS('R5診療所票'!$AZ$10:$AZ$64,'R5診療所票'!$B$10:$B$64,$K$3:$K$150,'R5診療所票'!$AG$10:$AG$64,2)</f>
        <v>19</v>
      </c>
      <c r="BS30" s="854">
        <f>SUMIFS('R5診療所票'!$AZ$10:$AZ$64,'R5診療所票'!$B$10:$B$64,$K$3:$K$150,'R5診療所票'!$AG$10:$AG$64,3)</f>
        <v>0</v>
      </c>
      <c r="BT30" s="855">
        <f>SUMIFS('R5診療所票'!$AZ$10:$AZ$64,'R5診療所票'!$B$10:$B$64,$K$3:$K$150,'R5診療所票'!$AG$10:$AG$64,4)</f>
        <v>0</v>
      </c>
      <c r="BU30" s="856">
        <f t="shared" si="16"/>
        <v>19</v>
      </c>
      <c r="BV30" s="854">
        <f>SUMIFS('R5診療所票'!$AZ$10:$AZ$64,'R5診療所票'!$B$10:$B$64,$K$3:$K$150,'R5診療所票'!$AG$10:$AG$64,5)+SUMIFS('R5診療所票'!$AZ$10:$AZ$64,'R5診療所票'!$B$10:$B$64,$K$3:$K$150,'R5診療所票'!$AG$10:$AG$64,6)</f>
        <v>0</v>
      </c>
      <c r="BW30" s="857">
        <f t="shared" si="17"/>
        <v>19</v>
      </c>
      <c r="BX30" s="757">
        <f t="shared" si="5"/>
        <v>0</v>
      </c>
      <c r="BY30" s="757">
        <f t="shared" si="6"/>
        <v>0</v>
      </c>
      <c r="BZ30" s="757"/>
      <c r="CA30" s="858">
        <f>SUMIFS('R5診療所票'!$BC$10:$BC$64,'R5診療所票'!$B$10:$B$64,$K$3:$K$150,'R5診療所票'!$AN$10:$AN$64,1)</f>
        <v>0</v>
      </c>
      <c r="CB30" s="805">
        <f>SUMIFS('R5診療所票'!$BC$10:$BC$64,'R5診療所票'!$B$10:$B$64,$K$3:$K$150,'R5診療所票'!$AN$10:$AN$64,2)</f>
        <v>19</v>
      </c>
      <c r="CC30" s="859">
        <f>SUMIFS('R5診療所票'!$BC$10:$BC$64,'R5診療所票'!$B$10:$B$64,$K$3:$K$150,'R5診療所票'!$AN$10:$AN$64,3)</f>
        <v>0</v>
      </c>
      <c r="CD30" s="805">
        <f>SUMIFS('R5診療所票'!$BC$10:$BC$64,'R5診療所票'!$B$10:$B$64,$K$3:$K$150,'R5診療所票'!$AN$10:$AN$64,4)</f>
        <v>0</v>
      </c>
      <c r="CE30" s="859">
        <f t="shared" si="18"/>
        <v>19</v>
      </c>
      <c r="CF30" s="805">
        <f>SUMIFS('R5診療所票'!$BC$10:$BC$64,'R5診療所票'!$B$10:$B$64,$K$3:$K$150,'R5診療所票'!$AN$10:$AN$64,5)</f>
        <v>0</v>
      </c>
      <c r="CG30" s="860">
        <f t="shared" si="19"/>
        <v>19</v>
      </c>
      <c r="CH30" s="832">
        <f>SUMIFS('R5診療所票'!$BD$11:$BD$64,'R5診療所票'!$B$11:$B$64,$K$3:$K$150)</f>
        <v>0</v>
      </c>
      <c r="CI30" s="810">
        <f>SUMIFS('R5診療所票'!$BC$10:$BC$64,'R5診療所票'!$B$10:$B$64,$K$3:$K$150,'R5診療所票'!$AN$10:$AN$64,7)</f>
        <v>0</v>
      </c>
      <c r="CJ30" s="811" t="str">
        <f t="shared" si="11"/>
        <v>○</v>
      </c>
      <c r="CK30" s="833">
        <v>19</v>
      </c>
      <c r="CL30" s="811" t="str">
        <f t="shared" si="7"/>
        <v>○</v>
      </c>
      <c r="CN30" s="821" t="b">
        <f t="shared" si="15"/>
        <v>1</v>
      </c>
      <c r="CO30" s="792" t="b">
        <f t="shared" si="15"/>
        <v>0</v>
      </c>
      <c r="CP30" s="822" t="b">
        <f t="shared" si="15"/>
        <v>0</v>
      </c>
      <c r="CQ30" s="823" t="b">
        <f t="shared" si="15"/>
        <v>1</v>
      </c>
      <c r="CR30" s="790" t="b">
        <f t="shared" si="15"/>
        <v>1</v>
      </c>
      <c r="CS30" s="792" t="b">
        <f t="shared" si="15"/>
        <v>1</v>
      </c>
      <c r="CT30" s="786" t="b">
        <f t="shared" si="15"/>
        <v>1</v>
      </c>
    </row>
    <row r="31" spans="1:98">
      <c r="A31" s="774">
        <v>24</v>
      </c>
      <c r="B31" s="813" t="s">
        <v>107</v>
      </c>
      <c r="C31" s="813" t="s">
        <v>116</v>
      </c>
      <c r="D31" s="813" t="s">
        <v>109</v>
      </c>
      <c r="E31" s="814">
        <v>21729060</v>
      </c>
      <c r="F31" s="815">
        <v>21730043</v>
      </c>
      <c r="G31" s="815">
        <v>21701014</v>
      </c>
      <c r="H31" s="815">
        <v>21701014</v>
      </c>
      <c r="I31" s="815">
        <v>21701014</v>
      </c>
      <c r="J31" s="815">
        <v>21701014</v>
      </c>
      <c r="K31" s="815">
        <v>21701014</v>
      </c>
      <c r="L31" s="816" t="s">
        <v>11</v>
      </c>
      <c r="M31" s="817"/>
      <c r="N31" s="818"/>
      <c r="O31" s="818"/>
      <c r="P31" s="818"/>
      <c r="Q31" s="819">
        <v>0</v>
      </c>
      <c r="R31" s="819"/>
      <c r="S31" s="782">
        <v>0</v>
      </c>
      <c r="T31" s="817"/>
      <c r="U31" s="818">
        <v>6</v>
      </c>
      <c r="V31" s="818"/>
      <c r="W31" s="818"/>
      <c r="X31" s="819">
        <v>6</v>
      </c>
      <c r="Y31" s="819"/>
      <c r="Z31" s="782">
        <v>6</v>
      </c>
      <c r="AA31" s="783">
        <v>0</v>
      </c>
      <c r="AB31" s="784">
        <v>6</v>
      </c>
      <c r="AC31" s="784">
        <v>0</v>
      </c>
      <c r="AD31" s="784">
        <v>0</v>
      </c>
      <c r="AE31" s="785">
        <f>SUM(AA31:AD31)</f>
        <v>6</v>
      </c>
      <c r="AF31" s="785">
        <v>0</v>
      </c>
      <c r="AG31" s="786">
        <f>AE31+AF31</f>
        <v>6</v>
      </c>
      <c r="AH31" s="783">
        <v>0</v>
      </c>
      <c r="AI31" s="784">
        <v>6</v>
      </c>
      <c r="AJ31" s="784">
        <v>0</v>
      </c>
      <c r="AK31" s="784">
        <v>0</v>
      </c>
      <c r="AL31" s="785">
        <v>6</v>
      </c>
      <c r="AM31" s="784">
        <v>0</v>
      </c>
      <c r="AN31" s="786">
        <f>AL31+AM31</f>
        <v>6</v>
      </c>
      <c r="AO31" s="787">
        <v>0</v>
      </c>
      <c r="AP31" s="784">
        <v>6</v>
      </c>
      <c r="AQ31" s="784">
        <v>0</v>
      </c>
      <c r="AR31" s="789">
        <v>0</v>
      </c>
      <c r="AS31" s="785">
        <v>6</v>
      </c>
      <c r="AT31" s="784">
        <v>0</v>
      </c>
      <c r="AU31" s="790">
        <v>6</v>
      </c>
      <c r="AV31" s="783">
        <v>0</v>
      </c>
      <c r="AW31" s="784">
        <v>6</v>
      </c>
      <c r="AX31" s="789">
        <v>0</v>
      </c>
      <c r="AY31" s="852">
        <v>0</v>
      </c>
      <c r="AZ31" s="785">
        <v>6</v>
      </c>
      <c r="BA31" s="784">
        <v>0</v>
      </c>
      <c r="BB31" s="786">
        <v>6</v>
      </c>
      <c r="BC31" s="787">
        <v>0</v>
      </c>
      <c r="BD31" s="784">
        <v>6</v>
      </c>
      <c r="BE31" s="784">
        <v>0</v>
      </c>
      <c r="BF31" s="789">
        <v>0</v>
      </c>
      <c r="BG31" s="785">
        <v>6</v>
      </c>
      <c r="BH31" s="784">
        <v>0</v>
      </c>
      <c r="BI31" s="786">
        <v>6</v>
      </c>
      <c r="BJ31" s="787">
        <v>0</v>
      </c>
      <c r="BK31" s="784">
        <v>6</v>
      </c>
      <c r="BL31" s="784">
        <v>0</v>
      </c>
      <c r="BM31" s="789">
        <v>0</v>
      </c>
      <c r="BN31" s="785">
        <v>6</v>
      </c>
      <c r="BO31" s="784">
        <v>0</v>
      </c>
      <c r="BP31" s="820">
        <v>6</v>
      </c>
      <c r="BQ31" s="853">
        <f>SUMIFS('R5診療所票'!$AZ$10:$AZ$64,'R5診療所票'!$B$10:$B$64,$K$3:$K$150,'R5診療所票'!$AG$10:$AG$64,1)</f>
        <v>0</v>
      </c>
      <c r="BR31" s="854">
        <f>SUMIFS('R5診療所票'!$AZ$10:$AZ$64,'R5診療所票'!$B$10:$B$64,$K$3:$K$150,'R5診療所票'!$AG$10:$AG$64,2)</f>
        <v>6</v>
      </c>
      <c r="BS31" s="854">
        <f>SUMIFS('R5診療所票'!$AZ$10:$AZ$64,'R5診療所票'!$B$10:$B$64,$K$3:$K$150,'R5診療所票'!$AG$10:$AG$64,3)</f>
        <v>0</v>
      </c>
      <c r="BT31" s="855">
        <f>SUMIFS('R5診療所票'!$AZ$10:$AZ$64,'R5診療所票'!$B$10:$B$64,$K$3:$K$150,'R5診療所票'!$AG$10:$AG$64,4)</f>
        <v>0</v>
      </c>
      <c r="BU31" s="856">
        <f t="shared" si="16"/>
        <v>6</v>
      </c>
      <c r="BV31" s="854">
        <f>SUMIFS('R5診療所票'!$AZ$10:$AZ$64,'R5診療所票'!$B$10:$B$64,$K$3:$K$150,'R5診療所票'!$AG$10:$AG$64,5)+SUMIFS('R5診療所票'!$AZ$10:$AZ$64,'R5診療所票'!$B$10:$B$64,$K$3:$K$150,'R5診療所票'!$AG$10:$AG$64,6)</f>
        <v>0</v>
      </c>
      <c r="BW31" s="857">
        <f t="shared" si="17"/>
        <v>6</v>
      </c>
      <c r="BX31" s="757">
        <f t="shared" si="5"/>
        <v>0</v>
      </c>
      <c r="BY31" s="757">
        <f t="shared" si="6"/>
        <v>0</v>
      </c>
      <c r="BZ31" s="757"/>
      <c r="CA31" s="858">
        <f>SUMIFS('R5診療所票'!$BC$10:$BC$64,'R5診療所票'!$B$10:$B$64,$K$3:$K$150,'R5診療所票'!$AN$10:$AN$64,1)</f>
        <v>0</v>
      </c>
      <c r="CB31" s="805">
        <f>SUMIFS('R5診療所票'!$BC$10:$BC$64,'R5診療所票'!$B$10:$B$64,$K$3:$K$150,'R5診療所票'!$AN$10:$AN$64,2)</f>
        <v>6</v>
      </c>
      <c r="CC31" s="859">
        <f>SUMIFS('R5診療所票'!$BC$10:$BC$64,'R5診療所票'!$B$10:$B$64,$K$3:$K$150,'R5診療所票'!$AN$10:$AN$64,3)</f>
        <v>0</v>
      </c>
      <c r="CD31" s="805">
        <f>SUMIFS('R5診療所票'!$BC$10:$BC$64,'R5診療所票'!$B$10:$B$64,$K$3:$K$150,'R5診療所票'!$AN$10:$AN$64,4)</f>
        <v>0</v>
      </c>
      <c r="CE31" s="859">
        <f t="shared" si="18"/>
        <v>6</v>
      </c>
      <c r="CF31" s="805">
        <f>SUMIFS('R5診療所票'!$BC$10:$BC$64,'R5診療所票'!$B$10:$B$64,$K$3:$K$150,'R5診療所票'!$AN$10:$AN$64,5)</f>
        <v>0</v>
      </c>
      <c r="CG31" s="860">
        <f t="shared" si="19"/>
        <v>6</v>
      </c>
      <c r="CH31" s="832">
        <f>SUMIFS('R5診療所票'!$BD$11:$BD$64,'R5診療所票'!$B$11:$B$64,$K$3:$K$150)</f>
        <v>0</v>
      </c>
      <c r="CI31" s="810">
        <f>SUMIFS('R5診療所票'!$BC$10:$BC$64,'R5診療所票'!$B$10:$B$64,$K$3:$K$150,'R5診療所票'!$AN$10:$AN$64,7)</f>
        <v>0</v>
      </c>
      <c r="CJ31" s="811" t="str">
        <f>IF(BW31=CG31+CH31+CI31,"○","×")</f>
        <v>○</v>
      </c>
      <c r="CK31" s="833">
        <v>6</v>
      </c>
      <c r="CL31" s="811" t="str">
        <f>IF(BW31=CK31,"○","×")</f>
        <v>○</v>
      </c>
      <c r="CN31" s="821" t="b">
        <f t="shared" si="15"/>
        <v>1</v>
      </c>
      <c r="CO31" s="792" t="b">
        <f t="shared" si="15"/>
        <v>1</v>
      </c>
      <c r="CP31" s="822" t="b">
        <f t="shared" si="15"/>
        <v>1</v>
      </c>
      <c r="CQ31" s="823" t="b">
        <f t="shared" si="15"/>
        <v>1</v>
      </c>
      <c r="CR31" s="790" t="b">
        <f t="shared" si="15"/>
        <v>1</v>
      </c>
      <c r="CS31" s="792" t="b">
        <f t="shared" si="15"/>
        <v>1</v>
      </c>
      <c r="CT31" s="786" t="b">
        <f t="shared" si="15"/>
        <v>1</v>
      </c>
    </row>
    <row r="32" spans="1:98" ht="18.5" thickBot="1">
      <c r="A32" s="882">
        <v>25</v>
      </c>
      <c r="B32" s="883" t="s">
        <v>107</v>
      </c>
      <c r="C32" s="883" t="s">
        <v>116</v>
      </c>
      <c r="D32" s="883" t="s">
        <v>109</v>
      </c>
      <c r="E32" s="883" t="s">
        <v>140</v>
      </c>
      <c r="F32" s="883" t="s">
        <v>140</v>
      </c>
      <c r="G32" s="883" t="s">
        <v>140</v>
      </c>
      <c r="H32" s="884">
        <v>21702001</v>
      </c>
      <c r="I32" s="884">
        <v>21702001</v>
      </c>
      <c r="J32" s="884">
        <v>21702001</v>
      </c>
      <c r="K32" s="884">
        <v>21702001</v>
      </c>
      <c r="L32" s="885" t="s">
        <v>141</v>
      </c>
      <c r="M32" s="817"/>
      <c r="N32" s="818"/>
      <c r="O32" s="818"/>
      <c r="P32" s="818"/>
      <c r="Q32" s="819">
        <v>0</v>
      </c>
      <c r="R32" s="819"/>
      <c r="S32" s="782">
        <v>0</v>
      </c>
      <c r="T32" s="817"/>
      <c r="U32" s="818">
        <v>15</v>
      </c>
      <c r="V32" s="818"/>
      <c r="W32" s="818"/>
      <c r="X32" s="819">
        <v>15</v>
      </c>
      <c r="Y32" s="819"/>
      <c r="Z32" s="782">
        <v>15</v>
      </c>
      <c r="AA32" s="783">
        <v>0</v>
      </c>
      <c r="AB32" s="818">
        <v>15</v>
      </c>
      <c r="AC32" s="784">
        <v>0</v>
      </c>
      <c r="AD32" s="784">
        <v>0</v>
      </c>
      <c r="AE32" s="785">
        <f>SUM(AA32:AD32)</f>
        <v>15</v>
      </c>
      <c r="AF32" s="785">
        <v>0</v>
      </c>
      <c r="AG32" s="786">
        <f>AE32+AF32</f>
        <v>15</v>
      </c>
      <c r="AH32" s="783">
        <v>0</v>
      </c>
      <c r="AI32" s="784">
        <v>0</v>
      </c>
      <c r="AJ32" s="784">
        <v>0</v>
      </c>
      <c r="AK32" s="784">
        <v>0</v>
      </c>
      <c r="AL32" s="785">
        <v>0</v>
      </c>
      <c r="AM32" s="784">
        <v>0</v>
      </c>
      <c r="AN32" s="786">
        <v>0</v>
      </c>
      <c r="AO32" s="838">
        <v>0</v>
      </c>
      <c r="AP32" s="886">
        <v>0</v>
      </c>
      <c r="AQ32" s="839">
        <v>0</v>
      </c>
      <c r="AR32" s="840">
        <v>0</v>
      </c>
      <c r="AS32" s="841">
        <v>0</v>
      </c>
      <c r="AT32" s="839">
        <v>0</v>
      </c>
      <c r="AU32" s="842">
        <v>0</v>
      </c>
      <c r="AV32" s="783">
        <v>0</v>
      </c>
      <c r="AW32" s="784">
        <v>19</v>
      </c>
      <c r="AX32" s="789">
        <v>0</v>
      </c>
      <c r="AY32" s="852">
        <v>0</v>
      </c>
      <c r="AZ32" s="785">
        <v>19</v>
      </c>
      <c r="BA32" s="784">
        <v>0</v>
      </c>
      <c r="BB32" s="786">
        <v>19</v>
      </c>
      <c r="BC32" s="787">
        <v>0</v>
      </c>
      <c r="BD32" s="784">
        <v>19</v>
      </c>
      <c r="BE32" s="784">
        <v>0</v>
      </c>
      <c r="BF32" s="789">
        <v>0</v>
      </c>
      <c r="BG32" s="785">
        <v>19</v>
      </c>
      <c r="BH32" s="784">
        <v>0</v>
      </c>
      <c r="BI32" s="786">
        <v>19</v>
      </c>
      <c r="BJ32" s="787">
        <v>0</v>
      </c>
      <c r="BK32" s="784">
        <v>19</v>
      </c>
      <c r="BL32" s="784">
        <v>0</v>
      </c>
      <c r="BM32" s="789">
        <v>0</v>
      </c>
      <c r="BN32" s="785">
        <v>19</v>
      </c>
      <c r="BO32" s="784">
        <v>0</v>
      </c>
      <c r="BP32" s="820">
        <v>19</v>
      </c>
      <c r="BQ32" s="853">
        <f>SUMIFS('R5診療所票'!$AZ$10:$AZ$64,'R5診療所票'!$B$10:$B$64,$K$3:$K$150,'R5診療所票'!$AG$10:$AG$64,1)</f>
        <v>0</v>
      </c>
      <c r="BR32" s="854">
        <f>SUMIFS('R5診療所票'!$AZ$10:$AZ$64,'R5診療所票'!$B$10:$B$64,$K$3:$K$150,'R5診療所票'!$AG$10:$AG$64,2)</f>
        <v>19</v>
      </c>
      <c r="BS32" s="854">
        <f>SUMIFS('R5診療所票'!$AZ$10:$AZ$64,'R5診療所票'!$B$10:$B$64,$K$3:$K$150,'R5診療所票'!$AG$10:$AG$64,3)</f>
        <v>0</v>
      </c>
      <c r="BT32" s="855">
        <f>SUMIFS('R5診療所票'!$AZ$10:$AZ$64,'R5診療所票'!$B$10:$B$64,$K$3:$K$150,'R5診療所票'!$AG$10:$AG$64,4)</f>
        <v>0</v>
      </c>
      <c r="BU32" s="856">
        <f t="shared" si="16"/>
        <v>19</v>
      </c>
      <c r="BV32" s="854">
        <f>SUMIFS('R5診療所票'!$AZ$10:$AZ$64,'R5診療所票'!$B$10:$B$64,$K$3:$K$150,'R5診療所票'!$AG$10:$AG$64,5)+SUMIFS('R5診療所票'!$AZ$10:$AZ$64,'R5診療所票'!$B$10:$B$64,$K$3:$K$150,'R5診療所票'!$AG$10:$AG$64,6)</f>
        <v>0</v>
      </c>
      <c r="BW32" s="857">
        <f t="shared" si="17"/>
        <v>19</v>
      </c>
      <c r="BX32" s="757">
        <f t="shared" si="5"/>
        <v>0</v>
      </c>
      <c r="BY32" s="757">
        <f t="shared" si="6"/>
        <v>0</v>
      </c>
      <c r="BZ32" s="757"/>
      <c r="CA32" s="858">
        <f>SUMIFS('R5診療所票'!$BC$10:$BC$64,'R5診療所票'!$B$10:$B$64,$K$3:$K$150,'R5診療所票'!$AN$10:$AN$64,1)</f>
        <v>0</v>
      </c>
      <c r="CB32" s="805">
        <f>SUMIFS('R5診療所票'!$BC$10:$BC$64,'R5診療所票'!$B$10:$B$64,$K$3:$K$150,'R5診療所票'!$AN$10:$AN$64,2)</f>
        <v>19</v>
      </c>
      <c r="CC32" s="859">
        <f>SUMIFS('R5診療所票'!$BC$10:$BC$64,'R5診療所票'!$B$10:$B$64,$K$3:$K$150,'R5診療所票'!$AN$10:$AN$64,3)</f>
        <v>0</v>
      </c>
      <c r="CD32" s="805">
        <f>SUMIFS('R5診療所票'!$BC$10:$BC$64,'R5診療所票'!$B$10:$B$64,$K$3:$K$150,'R5診療所票'!$AN$10:$AN$64,4)</f>
        <v>0</v>
      </c>
      <c r="CE32" s="859">
        <f t="shared" si="18"/>
        <v>19</v>
      </c>
      <c r="CF32" s="805">
        <f>SUMIFS('R5診療所票'!$BC$10:$BC$64,'R5診療所票'!$B$10:$B$64,$K$3:$K$150,'R5診療所票'!$AN$10:$AN$64,5)</f>
        <v>0</v>
      </c>
      <c r="CG32" s="860">
        <f t="shared" si="19"/>
        <v>19</v>
      </c>
      <c r="CH32" s="832">
        <f>SUMIFS('R5診療所票'!$BD$11:$BD$64,'R5診療所票'!$B$11:$B$64,$K$3:$K$150)</f>
        <v>0</v>
      </c>
      <c r="CI32" s="810">
        <f>SUMIFS('R5診療所票'!$BC$10:$BC$64,'R5診療所票'!$B$10:$B$64,$K$3:$K$150,'R5診療所票'!$AN$10:$AN$64,7)</f>
        <v>0</v>
      </c>
      <c r="CJ32" s="811" t="str">
        <f>IF(BW32=CG32+CH32+CI32,"○","×")</f>
        <v>○</v>
      </c>
      <c r="CK32" s="833">
        <v>19</v>
      </c>
      <c r="CL32" s="811" t="str">
        <f>IF(BW32=CK32,"○","×")</f>
        <v>○</v>
      </c>
      <c r="CN32" s="821" t="b">
        <f t="shared" si="15"/>
        <v>1</v>
      </c>
      <c r="CO32" s="792" t="b">
        <f t="shared" si="15"/>
        <v>1</v>
      </c>
      <c r="CP32" s="822" t="b">
        <f t="shared" si="15"/>
        <v>1</v>
      </c>
      <c r="CQ32" s="823" t="b">
        <f t="shared" si="15"/>
        <v>1</v>
      </c>
      <c r="CR32" s="790" t="b">
        <f t="shared" si="15"/>
        <v>1</v>
      </c>
      <c r="CS32" s="792" t="b">
        <f t="shared" si="15"/>
        <v>1</v>
      </c>
      <c r="CT32" s="786" t="b">
        <f t="shared" si="15"/>
        <v>1</v>
      </c>
    </row>
    <row r="33" spans="1:98" ht="19" thickTop="1" thickBot="1">
      <c r="A33" s="882">
        <v>26</v>
      </c>
      <c r="B33" s="883" t="s">
        <v>107</v>
      </c>
      <c r="C33" s="883" t="s">
        <v>116</v>
      </c>
      <c r="D33" s="883" t="s">
        <v>109</v>
      </c>
      <c r="E33" s="883" t="s">
        <v>140</v>
      </c>
      <c r="F33" s="883" t="s">
        <v>140</v>
      </c>
      <c r="G33" s="883" t="s">
        <v>140</v>
      </c>
      <c r="H33" s="883" t="s">
        <v>140</v>
      </c>
      <c r="I33" s="884">
        <v>21703059</v>
      </c>
      <c r="J33" s="884">
        <v>21703059</v>
      </c>
      <c r="K33" s="884">
        <v>21703059</v>
      </c>
      <c r="L33" s="885" t="s">
        <v>142</v>
      </c>
      <c r="M33" s="817"/>
      <c r="N33" s="818"/>
      <c r="O33" s="818"/>
      <c r="P33" s="818"/>
      <c r="Q33" s="819">
        <v>0</v>
      </c>
      <c r="R33" s="819"/>
      <c r="S33" s="782">
        <v>0</v>
      </c>
      <c r="T33" s="817"/>
      <c r="U33" s="818">
        <v>15</v>
      </c>
      <c r="V33" s="818"/>
      <c r="W33" s="818"/>
      <c r="X33" s="819">
        <v>15</v>
      </c>
      <c r="Y33" s="819"/>
      <c r="Z33" s="782">
        <v>15</v>
      </c>
      <c r="AA33" s="783">
        <v>0</v>
      </c>
      <c r="AB33" s="818">
        <v>15</v>
      </c>
      <c r="AC33" s="784">
        <v>0</v>
      </c>
      <c r="AD33" s="784">
        <v>0</v>
      </c>
      <c r="AE33" s="785">
        <f>SUM(AA33:AD33)</f>
        <v>15</v>
      </c>
      <c r="AF33" s="785">
        <v>0</v>
      </c>
      <c r="AG33" s="786">
        <f>AE33+AF33</f>
        <v>15</v>
      </c>
      <c r="AH33" s="783">
        <v>0</v>
      </c>
      <c r="AI33" s="784">
        <v>0</v>
      </c>
      <c r="AJ33" s="784">
        <v>0</v>
      </c>
      <c r="AK33" s="784">
        <v>0</v>
      </c>
      <c r="AL33" s="785">
        <v>0</v>
      </c>
      <c r="AM33" s="784">
        <v>0</v>
      </c>
      <c r="AN33" s="786">
        <v>0</v>
      </c>
      <c r="AO33" s="838">
        <v>0</v>
      </c>
      <c r="AP33" s="886">
        <v>0</v>
      </c>
      <c r="AQ33" s="839">
        <v>0</v>
      </c>
      <c r="AR33" s="840">
        <v>0</v>
      </c>
      <c r="AS33" s="841">
        <v>0</v>
      </c>
      <c r="AT33" s="839">
        <v>0</v>
      </c>
      <c r="AU33" s="842">
        <v>0</v>
      </c>
      <c r="AV33" s="783">
        <v>0</v>
      </c>
      <c r="AW33" s="784">
        <v>0</v>
      </c>
      <c r="AX33" s="789">
        <v>0</v>
      </c>
      <c r="AY33" s="852">
        <v>0</v>
      </c>
      <c r="AZ33" s="785">
        <v>0</v>
      </c>
      <c r="BA33" s="784">
        <v>0</v>
      </c>
      <c r="BB33" s="786">
        <v>0</v>
      </c>
      <c r="BC33" s="787">
        <v>0</v>
      </c>
      <c r="BD33" s="784">
        <v>19</v>
      </c>
      <c r="BE33" s="784">
        <v>0</v>
      </c>
      <c r="BF33" s="789">
        <v>0</v>
      </c>
      <c r="BG33" s="785">
        <v>19</v>
      </c>
      <c r="BH33" s="784">
        <v>0</v>
      </c>
      <c r="BI33" s="786">
        <v>19</v>
      </c>
      <c r="BJ33" s="787">
        <v>0</v>
      </c>
      <c r="BK33" s="784">
        <v>19</v>
      </c>
      <c r="BL33" s="784">
        <v>0</v>
      </c>
      <c r="BM33" s="789">
        <v>0</v>
      </c>
      <c r="BN33" s="785">
        <v>19</v>
      </c>
      <c r="BO33" s="784">
        <v>0</v>
      </c>
      <c r="BP33" s="820">
        <v>19</v>
      </c>
      <c r="BQ33" s="853">
        <f>SUMIFS('R5診療所票'!$AZ$10:$AZ$64,'R5診療所票'!$B$10:$B$64,$K$3:$K$150,'R5診療所票'!$AG$10:$AG$64,1)</f>
        <v>0</v>
      </c>
      <c r="BR33" s="854">
        <f>SUMIFS('R5診療所票'!$AZ$10:$AZ$64,'R5診療所票'!$B$10:$B$64,$K$3:$K$150,'R5診療所票'!$AG$10:$AG$64,2)</f>
        <v>19</v>
      </c>
      <c r="BS33" s="854">
        <f>SUMIFS('R5診療所票'!$AZ$10:$AZ$64,'R5診療所票'!$B$10:$B$64,$K$3:$K$150,'R5診療所票'!$AG$10:$AG$64,3)</f>
        <v>0</v>
      </c>
      <c r="BT33" s="855">
        <f>SUMIFS('R5診療所票'!$AZ$10:$AZ$64,'R5診療所票'!$B$10:$B$64,$K$3:$K$150,'R5診療所票'!$AG$10:$AG$64,4)</f>
        <v>0</v>
      </c>
      <c r="BU33" s="856">
        <f t="shared" si="16"/>
        <v>19</v>
      </c>
      <c r="BV33" s="854">
        <f>SUMIFS('R5診療所票'!$AZ$10:$AZ$64,'R5診療所票'!$B$10:$B$64,$K$3:$K$150,'R5診療所票'!$AG$10:$AG$64,5)+SUMIFS('R5診療所票'!$AZ$10:$AZ$64,'R5診療所票'!$B$10:$B$64,$K$3:$K$150,'R5診療所票'!$AG$10:$AG$64,6)</f>
        <v>0</v>
      </c>
      <c r="BW33" s="857">
        <f t="shared" si="17"/>
        <v>19</v>
      </c>
      <c r="BX33" s="757">
        <f t="shared" si="5"/>
        <v>0</v>
      </c>
      <c r="BY33" s="757">
        <f t="shared" si="6"/>
        <v>0</v>
      </c>
      <c r="BZ33" s="757"/>
      <c r="CA33" s="858">
        <f>SUMIFS('R5診療所票'!$BC$10:$BC$64,'R5診療所票'!$B$10:$B$64,$K$3:$K$150,'R5診療所票'!$AN$10:$AN$64,1)</f>
        <v>0</v>
      </c>
      <c r="CB33" s="805">
        <f>SUMIFS('R5診療所票'!$BC$10:$BC$64,'R5診療所票'!$B$10:$B$64,$K$3:$K$150,'R5診療所票'!$AN$10:$AN$64,2)</f>
        <v>19</v>
      </c>
      <c r="CC33" s="859">
        <f>SUMIFS('R5診療所票'!$BC$10:$BC$64,'R5診療所票'!$B$10:$B$64,$K$3:$K$150,'R5診療所票'!$AN$10:$AN$64,3)</f>
        <v>0</v>
      </c>
      <c r="CD33" s="805">
        <f>SUMIFS('R5診療所票'!$BC$10:$BC$64,'R5診療所票'!$B$10:$B$64,$K$3:$K$150,'R5診療所票'!$AN$10:$AN$64,4)</f>
        <v>0</v>
      </c>
      <c r="CE33" s="859">
        <f t="shared" si="18"/>
        <v>19</v>
      </c>
      <c r="CF33" s="805">
        <f>SUMIFS('R5診療所票'!$BC$10:$BC$64,'R5診療所票'!$B$10:$B$64,$K$3:$K$150,'R5診療所票'!$AN$10:$AN$64,5)</f>
        <v>0</v>
      </c>
      <c r="CG33" s="860">
        <f t="shared" si="19"/>
        <v>19</v>
      </c>
      <c r="CH33" s="832">
        <f>SUMIFS('R5診療所票'!$BD$11:$BD$64,'R5診療所票'!$B$11:$B$64,$K$3:$K$150)</f>
        <v>0</v>
      </c>
      <c r="CI33" s="810">
        <f>SUMIFS('R5診療所票'!$BC$10:$BC$64,'R5診療所票'!$B$10:$B$64,$K$3:$K$150,'R5診療所票'!$AN$10:$AN$64,7)</f>
        <v>0</v>
      </c>
      <c r="CJ33" s="811" t="str">
        <f>IF(BW33=CG33+CH33+CI33,"○","×")</f>
        <v>○</v>
      </c>
      <c r="CK33" s="833">
        <v>19</v>
      </c>
      <c r="CL33" s="811" t="str">
        <f>IF(BW33=CK33,"○","×")</f>
        <v>○</v>
      </c>
      <c r="CN33" s="821" t="b">
        <f t="shared" si="15"/>
        <v>1</v>
      </c>
      <c r="CO33" s="792" t="b">
        <f t="shared" si="15"/>
        <v>1</v>
      </c>
      <c r="CP33" s="822" t="b">
        <f t="shared" si="15"/>
        <v>1</v>
      </c>
      <c r="CQ33" s="823" t="b">
        <f t="shared" si="15"/>
        <v>1</v>
      </c>
      <c r="CR33" s="790" t="b">
        <f t="shared" si="15"/>
        <v>1</v>
      </c>
      <c r="CS33" s="792" t="b">
        <f t="shared" si="15"/>
        <v>1</v>
      </c>
      <c r="CT33" s="786" t="b">
        <f t="shared" si="15"/>
        <v>1</v>
      </c>
    </row>
    <row r="34" spans="1:98" ht="18.5" thickTop="1">
      <c r="A34" s="774">
        <v>27</v>
      </c>
      <c r="B34" s="813" t="s">
        <v>107</v>
      </c>
      <c r="C34" s="813" t="s">
        <v>124</v>
      </c>
      <c r="D34" s="813" t="s">
        <v>109</v>
      </c>
      <c r="E34" s="814">
        <v>21729036</v>
      </c>
      <c r="F34" s="815">
        <v>21730040</v>
      </c>
      <c r="G34" s="815">
        <v>21701028</v>
      </c>
      <c r="H34" s="815">
        <v>21701028</v>
      </c>
      <c r="I34" s="815">
        <v>21701028</v>
      </c>
      <c r="J34" s="815">
        <v>21701028</v>
      </c>
      <c r="K34" s="815">
        <v>21701028</v>
      </c>
      <c r="L34" s="816" t="s">
        <v>143</v>
      </c>
      <c r="M34" s="817"/>
      <c r="N34" s="818"/>
      <c r="O34" s="818"/>
      <c r="P34" s="818"/>
      <c r="Q34" s="819">
        <v>0</v>
      </c>
      <c r="R34" s="819"/>
      <c r="S34" s="782">
        <v>0</v>
      </c>
      <c r="T34" s="817"/>
      <c r="U34" s="818">
        <v>6</v>
      </c>
      <c r="V34" s="818"/>
      <c r="W34" s="818"/>
      <c r="X34" s="819">
        <v>6</v>
      </c>
      <c r="Y34" s="819"/>
      <c r="Z34" s="782">
        <v>6</v>
      </c>
      <c r="AA34" s="783">
        <v>0</v>
      </c>
      <c r="AB34" s="784">
        <v>6</v>
      </c>
      <c r="AC34" s="784">
        <v>0</v>
      </c>
      <c r="AD34" s="784">
        <v>0</v>
      </c>
      <c r="AE34" s="785">
        <f t="shared" si="20"/>
        <v>6</v>
      </c>
      <c r="AF34" s="785">
        <v>0</v>
      </c>
      <c r="AG34" s="786">
        <f t="shared" si="13"/>
        <v>6</v>
      </c>
      <c r="AH34" s="783">
        <v>0</v>
      </c>
      <c r="AI34" s="784">
        <v>6</v>
      </c>
      <c r="AJ34" s="784">
        <v>0</v>
      </c>
      <c r="AK34" s="784">
        <v>0</v>
      </c>
      <c r="AL34" s="785">
        <v>6</v>
      </c>
      <c r="AM34" s="784">
        <v>0</v>
      </c>
      <c r="AN34" s="786">
        <f t="shared" si="21"/>
        <v>6</v>
      </c>
      <c r="AO34" s="787">
        <v>0</v>
      </c>
      <c r="AP34" s="784">
        <v>6</v>
      </c>
      <c r="AQ34" s="784">
        <v>0</v>
      </c>
      <c r="AR34" s="789">
        <v>0</v>
      </c>
      <c r="AS34" s="785">
        <v>6</v>
      </c>
      <c r="AT34" s="784">
        <v>0</v>
      </c>
      <c r="AU34" s="790">
        <v>6</v>
      </c>
      <c r="AV34" s="887">
        <v>0</v>
      </c>
      <c r="AW34" s="792">
        <v>6</v>
      </c>
      <c r="AX34" s="822">
        <v>0</v>
      </c>
      <c r="AY34" s="852">
        <v>0</v>
      </c>
      <c r="AZ34" s="785">
        <v>6</v>
      </c>
      <c r="BA34" s="784">
        <v>0</v>
      </c>
      <c r="BB34" s="786">
        <v>6</v>
      </c>
      <c r="BC34" s="787">
        <v>0</v>
      </c>
      <c r="BD34" s="792">
        <v>6</v>
      </c>
      <c r="BE34" s="792">
        <v>0</v>
      </c>
      <c r="BF34" s="789">
        <v>0</v>
      </c>
      <c r="BG34" s="785">
        <v>6</v>
      </c>
      <c r="BH34" s="784">
        <v>0</v>
      </c>
      <c r="BI34" s="786">
        <v>6</v>
      </c>
      <c r="BJ34" s="787">
        <v>0</v>
      </c>
      <c r="BK34" s="784">
        <v>6</v>
      </c>
      <c r="BL34" s="784">
        <v>0</v>
      </c>
      <c r="BM34" s="789">
        <v>0</v>
      </c>
      <c r="BN34" s="785">
        <v>6</v>
      </c>
      <c r="BO34" s="784">
        <v>0</v>
      </c>
      <c r="BP34" s="820">
        <v>6</v>
      </c>
      <c r="BQ34" s="853">
        <f>SUMIFS('R5診療所票'!$AZ$10:$AZ$64,'R5診療所票'!$B$10:$B$64,$K$3:$K$150,'R5診療所票'!$AG$10:$AG$64,1)</f>
        <v>0</v>
      </c>
      <c r="BR34" s="854">
        <f>SUMIFS('R5診療所票'!$AZ$10:$AZ$64,'R5診療所票'!$B$10:$B$64,$K$3:$K$150,'R5診療所票'!$AG$10:$AG$64,2)</f>
        <v>6</v>
      </c>
      <c r="BS34" s="854">
        <f>SUMIFS('R5診療所票'!$AZ$10:$AZ$64,'R5診療所票'!$B$10:$B$64,$K$3:$K$150,'R5診療所票'!$AG$10:$AG$64,3)</f>
        <v>0</v>
      </c>
      <c r="BT34" s="855">
        <f>SUMIFS('R5診療所票'!$AZ$10:$AZ$64,'R5診療所票'!$B$10:$B$64,$K$3:$K$150,'R5診療所票'!$AG$10:$AG$64,4)</f>
        <v>0</v>
      </c>
      <c r="BU34" s="856">
        <f t="shared" si="16"/>
        <v>6</v>
      </c>
      <c r="BV34" s="854">
        <f>SUMIFS('R5診療所票'!$AZ$10:$AZ$64,'R5診療所票'!$B$10:$B$64,$K$3:$K$150,'R5診療所票'!$AG$10:$AG$64,5)+SUMIFS('R5診療所票'!$AZ$10:$AZ$64,'R5診療所票'!$B$10:$B$64,$K$3:$K$150,'R5診療所票'!$AG$10:$AG$64,6)</f>
        <v>0</v>
      </c>
      <c r="BW34" s="857">
        <f t="shared" si="17"/>
        <v>6</v>
      </c>
      <c r="BX34" s="757">
        <f t="shared" si="5"/>
        <v>0</v>
      </c>
      <c r="BY34" s="757">
        <f t="shared" si="6"/>
        <v>0</v>
      </c>
      <c r="BZ34" s="757"/>
      <c r="CA34" s="858">
        <f>SUMIFS('R5診療所票'!$BC$10:$BC$64,'R5診療所票'!$B$10:$B$64,$K$3:$K$150,'R5診療所票'!$AN$10:$AN$64,1)</f>
        <v>0</v>
      </c>
      <c r="CB34" s="805">
        <f>SUMIFS('R5診療所票'!$BC$10:$BC$64,'R5診療所票'!$B$10:$B$64,$K$3:$K$150,'R5診療所票'!$AN$10:$AN$64,2)</f>
        <v>6</v>
      </c>
      <c r="CC34" s="859">
        <f>SUMIFS('R5診療所票'!$BC$10:$BC$64,'R5診療所票'!$B$10:$B$64,$K$3:$K$150,'R5診療所票'!$AN$10:$AN$64,3)</f>
        <v>0</v>
      </c>
      <c r="CD34" s="805">
        <f>SUMIFS('R5診療所票'!$BC$10:$BC$64,'R5診療所票'!$B$10:$B$64,$K$3:$K$150,'R5診療所票'!$AN$10:$AN$64,4)</f>
        <v>0</v>
      </c>
      <c r="CE34" s="859">
        <f t="shared" si="18"/>
        <v>6</v>
      </c>
      <c r="CF34" s="805">
        <f>SUMIFS('R5診療所票'!$BC$10:$BC$64,'R5診療所票'!$B$10:$B$64,$K$3:$K$150,'R5診療所票'!$AN$10:$AN$64,5)</f>
        <v>0</v>
      </c>
      <c r="CG34" s="860">
        <f t="shared" si="19"/>
        <v>6</v>
      </c>
      <c r="CH34" s="832">
        <f>SUMIFS('R5診療所票'!$BD$11:$BD$64,'R5診療所票'!$B$11:$B$64,$K$3:$K$150)</f>
        <v>0</v>
      </c>
      <c r="CI34" s="810">
        <f>SUMIFS('R5診療所票'!$BC$10:$BC$64,'R5診療所票'!$B$10:$B$64,$K$3:$K$150,'R5診療所票'!$AN$10:$AN$64,7)</f>
        <v>0</v>
      </c>
      <c r="CJ34" s="811" t="str">
        <f t="shared" si="11"/>
        <v>○</v>
      </c>
      <c r="CK34" s="833">
        <v>6</v>
      </c>
      <c r="CL34" s="811" t="str">
        <f t="shared" si="7"/>
        <v>○</v>
      </c>
      <c r="CN34" s="821" t="b">
        <f t="shared" si="15"/>
        <v>1</v>
      </c>
      <c r="CO34" s="792" t="b">
        <f t="shared" si="15"/>
        <v>1</v>
      </c>
      <c r="CP34" s="822" t="b">
        <f t="shared" si="15"/>
        <v>1</v>
      </c>
      <c r="CQ34" s="823" t="b">
        <f t="shared" si="15"/>
        <v>1</v>
      </c>
      <c r="CR34" s="790" t="b">
        <f t="shared" si="15"/>
        <v>1</v>
      </c>
      <c r="CS34" s="792" t="b">
        <f t="shared" si="15"/>
        <v>1</v>
      </c>
      <c r="CT34" s="786" t="b">
        <f t="shared" si="15"/>
        <v>1</v>
      </c>
    </row>
    <row r="35" spans="1:98" ht="18.5" thickBot="1">
      <c r="A35" s="882">
        <v>28</v>
      </c>
      <c r="B35" s="883" t="s">
        <v>107</v>
      </c>
      <c r="C35" s="883" t="s">
        <v>1921</v>
      </c>
      <c r="D35" s="883" t="s">
        <v>109</v>
      </c>
      <c r="E35" s="888">
        <v>21729083</v>
      </c>
      <c r="F35" s="884">
        <v>21730085</v>
      </c>
      <c r="G35" s="884">
        <v>21701029</v>
      </c>
      <c r="H35" s="884">
        <v>21701029</v>
      </c>
      <c r="I35" s="884">
        <v>21701029</v>
      </c>
      <c r="J35" s="884">
        <v>21701029</v>
      </c>
      <c r="K35" s="884">
        <v>21701029</v>
      </c>
      <c r="L35" s="889" t="s">
        <v>13</v>
      </c>
      <c r="M35" s="817"/>
      <c r="N35" s="818"/>
      <c r="O35" s="818"/>
      <c r="P35" s="818"/>
      <c r="Q35" s="819">
        <v>0</v>
      </c>
      <c r="R35" s="819"/>
      <c r="S35" s="782">
        <v>0</v>
      </c>
      <c r="T35" s="817"/>
      <c r="U35" s="818">
        <v>15</v>
      </c>
      <c r="V35" s="818"/>
      <c r="W35" s="818"/>
      <c r="X35" s="819">
        <v>15</v>
      </c>
      <c r="Y35" s="819"/>
      <c r="Z35" s="782">
        <v>15</v>
      </c>
      <c r="AA35" s="783">
        <v>0</v>
      </c>
      <c r="AB35" s="818">
        <v>15</v>
      </c>
      <c r="AC35" s="784">
        <v>0</v>
      </c>
      <c r="AD35" s="784">
        <v>0</v>
      </c>
      <c r="AE35" s="785">
        <f t="shared" si="20"/>
        <v>15</v>
      </c>
      <c r="AF35" s="785">
        <v>0</v>
      </c>
      <c r="AG35" s="786">
        <f t="shared" si="13"/>
        <v>15</v>
      </c>
      <c r="AH35" s="783">
        <v>0</v>
      </c>
      <c r="AI35" s="784">
        <v>15</v>
      </c>
      <c r="AJ35" s="784">
        <v>0</v>
      </c>
      <c r="AK35" s="784">
        <v>0</v>
      </c>
      <c r="AL35" s="785">
        <v>15</v>
      </c>
      <c r="AM35" s="784">
        <v>0</v>
      </c>
      <c r="AN35" s="786">
        <f t="shared" si="21"/>
        <v>15</v>
      </c>
      <c r="AO35" s="787">
        <v>0</v>
      </c>
      <c r="AP35" s="784">
        <v>15</v>
      </c>
      <c r="AQ35" s="784">
        <v>0</v>
      </c>
      <c r="AR35" s="789">
        <v>0</v>
      </c>
      <c r="AS35" s="785">
        <v>15</v>
      </c>
      <c r="AT35" s="784">
        <v>0</v>
      </c>
      <c r="AU35" s="790">
        <v>15</v>
      </c>
      <c r="AV35" s="783">
        <v>0</v>
      </c>
      <c r="AW35" s="784">
        <v>15</v>
      </c>
      <c r="AX35" s="789">
        <v>0</v>
      </c>
      <c r="AY35" s="852">
        <v>0</v>
      </c>
      <c r="AZ35" s="785">
        <v>15</v>
      </c>
      <c r="BA35" s="784">
        <v>0</v>
      </c>
      <c r="BB35" s="786">
        <v>15</v>
      </c>
      <c r="BC35" s="871">
        <v>0</v>
      </c>
      <c r="BD35" s="818">
        <v>15</v>
      </c>
      <c r="BE35" s="818">
        <v>0</v>
      </c>
      <c r="BF35" s="872">
        <v>0</v>
      </c>
      <c r="BG35" s="819">
        <v>15</v>
      </c>
      <c r="BH35" s="818">
        <v>0</v>
      </c>
      <c r="BI35" s="782">
        <v>15</v>
      </c>
      <c r="BJ35" s="787">
        <v>0</v>
      </c>
      <c r="BK35" s="784">
        <v>15</v>
      </c>
      <c r="BL35" s="784">
        <v>0</v>
      </c>
      <c r="BM35" s="789">
        <v>0</v>
      </c>
      <c r="BN35" s="785">
        <v>15</v>
      </c>
      <c r="BO35" s="784">
        <v>0</v>
      </c>
      <c r="BP35" s="820">
        <v>15</v>
      </c>
      <c r="BQ35" s="853">
        <f>SUMIFS('R5診療所票'!$AZ$10:$AZ$64,'R5診療所票'!$B$10:$B$64,$K$3:$K$150,'R5診療所票'!$AG$10:$AG$64,1)</f>
        <v>0</v>
      </c>
      <c r="BR35" s="854">
        <f>SUMIFS('R5診療所票'!$AZ$10:$AZ$64,'R5診療所票'!$B$10:$B$64,$K$3:$K$150,'R5診療所票'!$AG$10:$AG$64,2)</f>
        <v>15</v>
      </c>
      <c r="BS35" s="854">
        <f>SUMIFS('R5診療所票'!$AZ$10:$AZ$64,'R5診療所票'!$B$10:$B$64,$K$3:$K$150,'R5診療所票'!$AG$10:$AG$64,3)</f>
        <v>0</v>
      </c>
      <c r="BT35" s="855">
        <f>SUMIFS('R5診療所票'!$AZ$10:$AZ$64,'R5診療所票'!$B$10:$B$64,$K$3:$K$150,'R5診療所票'!$AG$10:$AG$64,4)</f>
        <v>0</v>
      </c>
      <c r="BU35" s="856">
        <f t="shared" si="16"/>
        <v>15</v>
      </c>
      <c r="BV35" s="854">
        <f>SUMIFS('R5診療所票'!$AZ$10:$AZ$64,'R5診療所票'!$B$10:$B$64,$K$3:$K$150,'R5診療所票'!$AG$10:$AG$64,5)+SUMIFS('R5診療所票'!$AZ$10:$AZ$64,'R5診療所票'!$B$10:$B$64,$K$3:$K$150,'R5診療所票'!$AG$10:$AG$64,6)</f>
        <v>0</v>
      </c>
      <c r="BW35" s="857">
        <f t="shared" si="17"/>
        <v>15</v>
      </c>
      <c r="BX35" s="757">
        <f t="shared" si="5"/>
        <v>0</v>
      </c>
      <c r="BY35" s="757">
        <f t="shared" si="6"/>
        <v>0</v>
      </c>
      <c r="BZ35" s="757"/>
      <c r="CA35" s="890">
        <f>SUMIFS('R5診療所票'!$BC$10:$BC$64,'R5診療所票'!$B$10:$B$64,$K$3:$K$150,'R5診療所票'!$AN$10:$AN$64,1)</f>
        <v>0</v>
      </c>
      <c r="CB35" s="805">
        <f>SUMIFS('R5診療所票'!$BC$10:$BC$64,'R5診療所票'!$B$10:$B$64,$K$3:$K$150,'R5診療所票'!$AN$10:$AN$64,2)</f>
        <v>11</v>
      </c>
      <c r="CC35" s="859">
        <f>SUMIFS('R5診療所票'!$BC$10:$BC$64,'R5診療所票'!$B$10:$B$64,$K$3:$K$150,'R5診療所票'!$AN$10:$AN$64,3)</f>
        <v>0</v>
      </c>
      <c r="CD35" s="805">
        <f>SUMIFS('R5診療所票'!$BC$10:$BC$64,'R5診療所票'!$B$10:$B$64,$K$3:$K$150,'R5診療所票'!$AN$10:$AN$64,4)</f>
        <v>0</v>
      </c>
      <c r="CE35" s="859">
        <f t="shared" si="18"/>
        <v>11</v>
      </c>
      <c r="CF35" s="805">
        <f>SUMIFS('R5診療所票'!$BC$10:$BC$64,'R5診療所票'!$B$10:$B$64,$K$3:$K$150,'R5診療所票'!$AN$10:$AN$64,5)</f>
        <v>0</v>
      </c>
      <c r="CG35" s="860">
        <f t="shared" si="19"/>
        <v>11</v>
      </c>
      <c r="CH35" s="832">
        <f>SUMIFS('R5診療所票'!$BD$11:$BD$64,'R5診療所票'!$B$11:$B$64,$K$3:$K$150)</f>
        <v>4</v>
      </c>
      <c r="CI35" s="810">
        <f>SUMIFS('R5診療所票'!$BC$10:$BC$64,'R5診療所票'!$B$10:$B$64,$K$3:$K$150,'R5診療所票'!$AN$10:$AN$64,7)</f>
        <v>0</v>
      </c>
      <c r="CJ35" s="811" t="str">
        <f>IF(BW35=CG35+CH35+CI35,"○","×")</f>
        <v>○</v>
      </c>
      <c r="CK35" s="833">
        <v>15</v>
      </c>
      <c r="CL35" s="811" t="str">
        <f t="shared" si="7"/>
        <v>○</v>
      </c>
      <c r="CN35" s="821" t="b">
        <f>BJ35=BQ35</f>
        <v>1</v>
      </c>
      <c r="CO35" s="792" t="b">
        <f>BK35=BR35</f>
        <v>1</v>
      </c>
      <c r="CP35" s="822" t="b">
        <f>BL35=BS35</f>
        <v>1</v>
      </c>
      <c r="CQ35" s="823" t="b">
        <f>BM35=BT35</f>
        <v>1</v>
      </c>
      <c r="CR35" s="790" t="b">
        <f>BN35=BU35</f>
        <v>1</v>
      </c>
      <c r="CS35" s="792" t="b">
        <f t="shared" si="15"/>
        <v>1</v>
      </c>
      <c r="CT35" s="786" t="b">
        <f t="shared" si="15"/>
        <v>1</v>
      </c>
    </row>
    <row r="36" spans="1:98" s="1051" customFormat="1" ht="27.75" customHeight="1" thickTop="1" thickBot="1">
      <c r="A36" s="1296" t="s">
        <v>144</v>
      </c>
      <c r="B36" s="1297"/>
      <c r="C36" s="1297"/>
      <c r="D36" s="1297"/>
      <c r="E36" s="1297"/>
      <c r="F36" s="1298"/>
      <c r="G36" s="1298"/>
      <c r="H36" s="1298"/>
      <c r="I36" s="1298"/>
      <c r="J36" s="1298"/>
      <c r="K36" s="1298"/>
      <c r="L36" s="1299"/>
      <c r="M36" s="1052">
        <v>0</v>
      </c>
      <c r="N36" s="1053">
        <v>751</v>
      </c>
      <c r="O36" s="1053">
        <v>232</v>
      </c>
      <c r="P36" s="1053">
        <v>404</v>
      </c>
      <c r="Q36" s="1054">
        <v>1387</v>
      </c>
      <c r="R36" s="1054">
        <v>0</v>
      </c>
      <c r="S36" s="1055">
        <v>1387</v>
      </c>
      <c r="T36" s="1052">
        <v>30</v>
      </c>
      <c r="U36" s="1053">
        <v>1283</v>
      </c>
      <c r="V36" s="1053">
        <v>253</v>
      </c>
      <c r="W36" s="1053">
        <v>844</v>
      </c>
      <c r="X36" s="1054">
        <v>2410</v>
      </c>
      <c r="Y36" s="1054">
        <v>125</v>
      </c>
      <c r="Z36" s="1055">
        <v>2535</v>
      </c>
      <c r="AA36" s="1056">
        <f>SUM(AA3:AA35)</f>
        <v>40</v>
      </c>
      <c r="AB36" s="1057">
        <f>SUM(AB3:AB35)</f>
        <v>1246</v>
      </c>
      <c r="AC36" s="1057">
        <f>SUM(AC3:AC35)</f>
        <v>294</v>
      </c>
      <c r="AD36" s="1057">
        <f>SUM(AD3:AD35)</f>
        <v>800</v>
      </c>
      <c r="AE36" s="1058">
        <f t="shared" si="12"/>
        <v>2380</v>
      </c>
      <c r="AF36" s="1058">
        <f>SUM(AF3:AF35)</f>
        <v>71</v>
      </c>
      <c r="AG36" s="1059">
        <f t="shared" si="13"/>
        <v>2451</v>
      </c>
      <c r="AH36" s="1056">
        <f>SUM(AH3:AH35)</f>
        <v>40</v>
      </c>
      <c r="AI36" s="1057">
        <f>SUM(AI3:AI35)</f>
        <v>1170</v>
      </c>
      <c r="AJ36" s="1057">
        <f>SUM(AJ3:AJ35)</f>
        <v>314</v>
      </c>
      <c r="AK36" s="1057">
        <f>SUM(AK3:AK35)</f>
        <v>770</v>
      </c>
      <c r="AL36" s="1058">
        <f t="shared" ref="AL36" si="22">SUM(AH36:AK36)</f>
        <v>2294</v>
      </c>
      <c r="AM36" s="1058">
        <f>SUM(AM3:AM35)</f>
        <v>142</v>
      </c>
      <c r="AN36" s="1059">
        <f t="shared" si="14"/>
        <v>2436</v>
      </c>
      <c r="AO36" s="1056">
        <v>40</v>
      </c>
      <c r="AP36" s="1057">
        <v>1067</v>
      </c>
      <c r="AQ36" s="1057">
        <v>417</v>
      </c>
      <c r="AR36" s="1057">
        <v>770</v>
      </c>
      <c r="AS36" s="1058">
        <v>2294</v>
      </c>
      <c r="AT36" s="1058">
        <v>121</v>
      </c>
      <c r="AU36" s="1058">
        <v>2415</v>
      </c>
      <c r="AV36" s="1056">
        <v>40</v>
      </c>
      <c r="AW36" s="1057">
        <v>1005</v>
      </c>
      <c r="AX36" s="1057">
        <v>424</v>
      </c>
      <c r="AY36" s="1057">
        <v>587</v>
      </c>
      <c r="AZ36" s="1058">
        <v>2056</v>
      </c>
      <c r="BA36" s="1058">
        <v>145</v>
      </c>
      <c r="BB36" s="1059">
        <v>2201</v>
      </c>
      <c r="BC36" s="1056">
        <v>40</v>
      </c>
      <c r="BD36" s="1057">
        <v>972</v>
      </c>
      <c r="BE36" s="1057">
        <v>424</v>
      </c>
      <c r="BF36" s="1057">
        <v>585</v>
      </c>
      <c r="BG36" s="1058">
        <v>2021</v>
      </c>
      <c r="BH36" s="1058">
        <v>83</v>
      </c>
      <c r="BI36" s="1059">
        <v>2104</v>
      </c>
      <c r="BJ36" s="1056">
        <v>40</v>
      </c>
      <c r="BK36" s="1057">
        <v>952</v>
      </c>
      <c r="BL36" s="1057">
        <v>484</v>
      </c>
      <c r="BM36" s="1057">
        <v>545</v>
      </c>
      <c r="BN36" s="1057">
        <v>2021</v>
      </c>
      <c r="BO36" s="1057">
        <v>58</v>
      </c>
      <c r="BP36" s="1059">
        <v>2079</v>
      </c>
      <c r="BQ36" s="1056">
        <f>SUM(BQ3:BQ35)</f>
        <v>40</v>
      </c>
      <c r="BR36" s="1057">
        <f>SUM(BR3:BR35)</f>
        <v>946</v>
      </c>
      <c r="BS36" s="1057">
        <f>SUM(BS3:BS35)</f>
        <v>498</v>
      </c>
      <c r="BT36" s="1057">
        <f>SUM(BT3:BT35)</f>
        <v>543</v>
      </c>
      <c r="BU36" s="1057">
        <f t="shared" ref="BU36:BW36" si="23">SUM(BU3:BU35)</f>
        <v>2027</v>
      </c>
      <c r="BV36" s="1057">
        <f t="shared" si="23"/>
        <v>52</v>
      </c>
      <c r="BW36" s="1059">
        <f t="shared" si="23"/>
        <v>2079</v>
      </c>
      <c r="BX36" s="1047">
        <f t="shared" si="5"/>
        <v>6</v>
      </c>
      <c r="BY36" s="1047">
        <f t="shared" si="6"/>
        <v>0</v>
      </c>
      <c r="BZ36" s="1047"/>
      <c r="CA36" s="1060">
        <f t="shared" ref="CA36:CF36" si="24">SUM(CA3:CA35)</f>
        <v>40</v>
      </c>
      <c r="CB36" s="1053">
        <f t="shared" si="24"/>
        <v>902</v>
      </c>
      <c r="CC36" s="1053">
        <f t="shared" si="24"/>
        <v>498</v>
      </c>
      <c r="CD36" s="1053">
        <f t="shared" si="24"/>
        <v>583</v>
      </c>
      <c r="CE36" s="1053">
        <f t="shared" si="24"/>
        <v>2023</v>
      </c>
      <c r="CF36" s="1054">
        <f t="shared" si="24"/>
        <v>33</v>
      </c>
      <c r="CG36" s="1054">
        <f t="shared" si="19"/>
        <v>2056</v>
      </c>
      <c r="CH36" s="1061">
        <f>SUM(CH3:CH35)</f>
        <v>23</v>
      </c>
      <c r="CI36" s="1055">
        <f>SUM(CI3:CI35)</f>
        <v>0</v>
      </c>
      <c r="CJ36" s="1049"/>
      <c r="CK36" s="1062">
        <f>SUM(CK3:CK35)</f>
        <v>2178</v>
      </c>
      <c r="CL36" s="1049"/>
      <c r="CN36" s="1056">
        <f>SUM(CN3:CN35)</f>
        <v>0</v>
      </c>
      <c r="CO36" s="1057">
        <f t="shared" ref="CO36:CT36" si="25">SUM(CO3:CO35)</f>
        <v>0</v>
      </c>
      <c r="CP36" s="1057">
        <f t="shared" si="25"/>
        <v>0</v>
      </c>
      <c r="CQ36" s="1057">
        <f t="shared" si="25"/>
        <v>0</v>
      </c>
      <c r="CR36" s="1057">
        <f t="shared" si="25"/>
        <v>0</v>
      </c>
      <c r="CS36" s="1057">
        <f t="shared" si="25"/>
        <v>0</v>
      </c>
      <c r="CT36" s="1059">
        <f t="shared" si="25"/>
        <v>0</v>
      </c>
    </row>
    <row r="37" spans="1:98">
      <c r="A37" s="902">
        <v>29</v>
      </c>
      <c r="B37" s="775" t="s">
        <v>145</v>
      </c>
      <c r="C37" s="775" t="s">
        <v>146</v>
      </c>
      <c r="D37" s="775" t="s">
        <v>109</v>
      </c>
      <c r="E37" s="903">
        <v>11729003</v>
      </c>
      <c r="F37" s="904">
        <v>11730100</v>
      </c>
      <c r="G37" s="904">
        <v>11701098</v>
      </c>
      <c r="H37" s="904">
        <v>11701098</v>
      </c>
      <c r="I37" s="904">
        <v>11701098</v>
      </c>
      <c r="J37" s="904">
        <v>11701098</v>
      </c>
      <c r="K37" s="904">
        <v>11701098</v>
      </c>
      <c r="L37" s="778" t="s">
        <v>147</v>
      </c>
      <c r="M37" s="905"/>
      <c r="N37" s="906"/>
      <c r="O37" s="906"/>
      <c r="P37" s="906"/>
      <c r="Q37" s="907">
        <v>0</v>
      </c>
      <c r="R37" s="907"/>
      <c r="S37" s="908">
        <v>0</v>
      </c>
      <c r="T37" s="905">
        <v>12</v>
      </c>
      <c r="U37" s="906">
        <v>263</v>
      </c>
      <c r="V37" s="906"/>
      <c r="W37" s="906"/>
      <c r="X37" s="907">
        <v>275</v>
      </c>
      <c r="Y37" s="907"/>
      <c r="Z37" s="908">
        <v>275</v>
      </c>
      <c r="AA37" s="783">
        <v>12</v>
      </c>
      <c r="AB37" s="784">
        <v>263</v>
      </c>
      <c r="AC37" s="784">
        <v>0</v>
      </c>
      <c r="AD37" s="784">
        <v>0</v>
      </c>
      <c r="AE37" s="785">
        <f t="shared" si="12"/>
        <v>275</v>
      </c>
      <c r="AF37" s="784">
        <v>0</v>
      </c>
      <c r="AG37" s="793">
        <f t="shared" si="13"/>
        <v>275</v>
      </c>
      <c r="AH37" s="783">
        <v>12</v>
      </c>
      <c r="AI37" s="784">
        <v>263</v>
      </c>
      <c r="AJ37" s="784">
        <v>0</v>
      </c>
      <c r="AK37" s="784">
        <v>0</v>
      </c>
      <c r="AL37" s="785">
        <v>275</v>
      </c>
      <c r="AM37" s="784">
        <v>0</v>
      </c>
      <c r="AN37" s="786">
        <f t="shared" si="14"/>
        <v>275</v>
      </c>
      <c r="AO37" s="783">
        <v>12</v>
      </c>
      <c r="AP37" s="784">
        <v>263</v>
      </c>
      <c r="AQ37" s="784">
        <v>0</v>
      </c>
      <c r="AR37" s="784">
        <v>0</v>
      </c>
      <c r="AS37" s="785">
        <v>275</v>
      </c>
      <c r="AT37" s="784">
        <v>0</v>
      </c>
      <c r="AU37" s="786">
        <v>275</v>
      </c>
      <c r="AV37" s="787">
        <v>12</v>
      </c>
      <c r="AW37" s="792">
        <v>263</v>
      </c>
      <c r="AX37" s="789">
        <v>0</v>
      </c>
      <c r="AY37" s="789">
        <v>0</v>
      </c>
      <c r="AZ37" s="785">
        <v>275</v>
      </c>
      <c r="BA37" s="784">
        <v>0</v>
      </c>
      <c r="BB37" s="786">
        <v>275</v>
      </c>
      <c r="BC37" s="783">
        <v>12</v>
      </c>
      <c r="BD37" s="784">
        <v>263</v>
      </c>
      <c r="BE37" s="784">
        <v>0</v>
      </c>
      <c r="BF37" s="784">
        <v>0</v>
      </c>
      <c r="BG37" s="784">
        <v>275</v>
      </c>
      <c r="BH37" s="784">
        <v>0</v>
      </c>
      <c r="BI37" s="820">
        <v>275</v>
      </c>
      <c r="BJ37" s="794">
        <v>12</v>
      </c>
      <c r="BK37" s="788">
        <v>263</v>
      </c>
      <c r="BL37" s="795">
        <v>0</v>
      </c>
      <c r="BM37" s="796">
        <v>0</v>
      </c>
      <c r="BN37" s="797">
        <v>275</v>
      </c>
      <c r="BO37" s="788">
        <v>0</v>
      </c>
      <c r="BP37" s="793">
        <v>275</v>
      </c>
      <c r="BQ37" s="798">
        <f>SUMIFS('R5病院病棟票'!$AF$13:$AF$324,'R5病院病棟票'!$B$13:$B$324,$K$3:$K$150,'R5病院病棟票'!$R$13:$R$324,1)</f>
        <v>12</v>
      </c>
      <c r="BR37" s="799">
        <f>SUMIFS('R5病院病棟票'!$AF$13:$AF$324,'R5病院病棟票'!$B$13:$B$324,$K$3:$K$150,'R5病院病棟票'!$R$13:$R$324,2)</f>
        <v>263</v>
      </c>
      <c r="BS37" s="800">
        <f>SUMIFS('R5病院病棟票'!$AF$13:$AF$324,'R5病院病棟票'!$B$13:$B$324,$K$3:$K$150,'R5病院病棟票'!$R$13:$R$324,3)</f>
        <v>0</v>
      </c>
      <c r="BT37" s="801">
        <f>SUMIFS('R5病院病棟票'!$AF$13:$AF$324,'R5病院病棟票'!$B$13:$B$324,$K$3:$K$150,'R5病院病棟票'!$R$13:$R$324,4)</f>
        <v>0</v>
      </c>
      <c r="BU37" s="802">
        <f t="shared" ref="BU37:BU86" si="26">SUM(BQ37:BT37)</f>
        <v>275</v>
      </c>
      <c r="BV37" s="799">
        <f>SUMIFS('R5病院病棟票'!$AF$13:$AF$324,'R5病院病棟票'!$B$13:$B$324,$K$3:$K$150,'R5病院病棟票'!$R$13:$R$324,5)+SUMIFS('R5病院病棟票'!$AF$13:$AF$324,'R5病院病棟票'!$B$13:$B$324,$K$3:$K$150,'R5病院病棟票'!$R$13:$R$324,6)</f>
        <v>0</v>
      </c>
      <c r="BW37" s="803">
        <f>BU37+BV37</f>
        <v>275</v>
      </c>
      <c r="BX37" s="757">
        <f t="shared" si="5"/>
        <v>0</v>
      </c>
      <c r="BY37" s="757">
        <f t="shared" si="6"/>
        <v>0</v>
      </c>
      <c r="BZ37" s="757"/>
      <c r="CA37" s="804">
        <f>SUMIFS('R5病院病棟票'!$AI$13:$AI$324,'R5病院病棟票'!$B$13:$B$324,$K$3:$K$150,'R5病院病棟票'!$Y$13:$Y$324,1)</f>
        <v>12</v>
      </c>
      <c r="CB37" s="805">
        <f>SUMIFS('R5病院病棟票'!$AI$13:$AI$324,'R5病院病棟票'!$B$13:$B$324,$K$3:$K$150,'R5病院病棟票'!$Y$13:$Y$324,2)</f>
        <v>263</v>
      </c>
      <c r="CC37" s="806">
        <f>SUMIFS('R5病院病棟票'!$AI$13:$AI$324,'R5病院病棟票'!$B$13:$B$324,$K$3:$K$150,'R5病院病棟票'!$Y$13:$Y$324,3)</f>
        <v>0</v>
      </c>
      <c r="CD37" s="807">
        <f>SUMIFS('R5病院病棟票'!$AI$13:$AI$324,'R5病院病棟票'!$B$13:$B$324,$K$3:$K$150,'R5病院病棟票'!$Y$13:$Y$324,4)</f>
        <v>0</v>
      </c>
      <c r="CE37" s="806">
        <f>SUM(CA37:CD37)</f>
        <v>275</v>
      </c>
      <c r="CF37" s="807">
        <f>SUMIFS('R5病院病棟票'!$AI$13:$AI$324,'R5病院病棟票'!$B$13:$B$324,$K$3:$K$150,'R5病院病棟票'!$Y$13:$Y$324,5)</f>
        <v>0</v>
      </c>
      <c r="CG37" s="808">
        <f>CE37+CF37</f>
        <v>275</v>
      </c>
      <c r="CH37" s="809">
        <f>SUMIFS('R5病院病棟票'!$AJ$13:$AJ$324,'R5病院病棟票'!$B$13:$B$324,$K$3:$K$150)</f>
        <v>0</v>
      </c>
      <c r="CI37" s="810">
        <f>SUMIFS('R5病院病棟票'!$AK$13:$AK$324,'R5病院病棟票'!$B$13:$B$324,$K$3:$K$150,'R5病院病棟票'!$Y$13:$Y$324,7)</f>
        <v>0</v>
      </c>
      <c r="CJ37" s="811" t="str">
        <f t="shared" si="11"/>
        <v>○</v>
      </c>
      <c r="CK37" s="833">
        <v>275</v>
      </c>
      <c r="CL37" s="811" t="str">
        <f t="shared" si="7"/>
        <v>○</v>
      </c>
      <c r="CN37" s="821" t="b">
        <f t="shared" ref="CN37:CT52" si="27">BJ37=BQ37</f>
        <v>1</v>
      </c>
      <c r="CO37" s="792" t="b">
        <f t="shared" si="27"/>
        <v>1</v>
      </c>
      <c r="CP37" s="822" t="b">
        <f t="shared" si="27"/>
        <v>1</v>
      </c>
      <c r="CQ37" s="823" t="b">
        <f t="shared" si="27"/>
        <v>1</v>
      </c>
      <c r="CR37" s="790" t="b">
        <f t="shared" si="27"/>
        <v>1</v>
      </c>
      <c r="CS37" s="792" t="b">
        <f t="shared" si="27"/>
        <v>1</v>
      </c>
      <c r="CT37" s="786" t="b">
        <f t="shared" si="27"/>
        <v>1</v>
      </c>
    </row>
    <row r="38" spans="1:98">
      <c r="A38" s="882">
        <v>30</v>
      </c>
      <c r="B38" s="813" t="s">
        <v>145</v>
      </c>
      <c r="C38" s="813" t="s">
        <v>146</v>
      </c>
      <c r="D38" s="813" t="s">
        <v>109</v>
      </c>
      <c r="E38" s="814">
        <v>11729047</v>
      </c>
      <c r="F38" s="815">
        <v>11730144</v>
      </c>
      <c r="G38" s="815">
        <v>11701099</v>
      </c>
      <c r="H38" s="815">
        <v>11701099</v>
      </c>
      <c r="I38" s="815">
        <v>11701099</v>
      </c>
      <c r="J38" s="815">
        <v>11701099</v>
      </c>
      <c r="K38" s="815">
        <v>11701099</v>
      </c>
      <c r="L38" s="816" t="s">
        <v>16</v>
      </c>
      <c r="M38" s="817"/>
      <c r="N38" s="818">
        <v>99</v>
      </c>
      <c r="O38" s="818">
        <v>26</v>
      </c>
      <c r="P38" s="818">
        <v>27</v>
      </c>
      <c r="Q38" s="819">
        <v>152</v>
      </c>
      <c r="R38" s="819"/>
      <c r="S38" s="909">
        <v>152</v>
      </c>
      <c r="T38" s="817"/>
      <c r="U38" s="818">
        <v>99</v>
      </c>
      <c r="V38" s="818">
        <v>26</v>
      </c>
      <c r="W38" s="818">
        <v>27</v>
      </c>
      <c r="X38" s="819">
        <v>152</v>
      </c>
      <c r="Y38" s="819"/>
      <c r="Z38" s="909">
        <v>152</v>
      </c>
      <c r="AA38" s="783">
        <v>0</v>
      </c>
      <c r="AB38" s="784">
        <v>99</v>
      </c>
      <c r="AC38" s="784">
        <v>26</v>
      </c>
      <c r="AD38" s="784">
        <v>27</v>
      </c>
      <c r="AE38" s="785">
        <f t="shared" si="12"/>
        <v>152</v>
      </c>
      <c r="AF38" s="784">
        <v>0</v>
      </c>
      <c r="AG38" s="820">
        <f t="shared" si="13"/>
        <v>152</v>
      </c>
      <c r="AH38" s="783">
        <v>0</v>
      </c>
      <c r="AI38" s="784">
        <v>99</v>
      </c>
      <c r="AJ38" s="784">
        <v>26</v>
      </c>
      <c r="AK38" s="784">
        <v>27</v>
      </c>
      <c r="AL38" s="785">
        <v>152</v>
      </c>
      <c r="AM38" s="784">
        <v>0</v>
      </c>
      <c r="AN38" s="820">
        <f t="shared" si="14"/>
        <v>152</v>
      </c>
      <c r="AO38" s="783">
        <v>0</v>
      </c>
      <c r="AP38" s="784">
        <v>99</v>
      </c>
      <c r="AQ38" s="784">
        <v>26</v>
      </c>
      <c r="AR38" s="784">
        <v>27</v>
      </c>
      <c r="AS38" s="785">
        <v>152</v>
      </c>
      <c r="AT38" s="784">
        <v>0</v>
      </c>
      <c r="AU38" s="820">
        <v>152</v>
      </c>
      <c r="AV38" s="787">
        <v>0</v>
      </c>
      <c r="AW38" s="784">
        <v>99</v>
      </c>
      <c r="AX38" s="789">
        <v>32</v>
      </c>
      <c r="AY38" s="789">
        <v>21</v>
      </c>
      <c r="AZ38" s="785">
        <v>152</v>
      </c>
      <c r="BA38" s="784">
        <v>0</v>
      </c>
      <c r="BB38" s="820">
        <v>152</v>
      </c>
      <c r="BC38" s="783">
        <v>0</v>
      </c>
      <c r="BD38" s="784">
        <v>99</v>
      </c>
      <c r="BE38" s="784">
        <v>53</v>
      </c>
      <c r="BF38" s="784">
        <v>0</v>
      </c>
      <c r="BG38" s="784">
        <v>152</v>
      </c>
      <c r="BH38" s="784">
        <v>0</v>
      </c>
      <c r="BI38" s="820">
        <v>152</v>
      </c>
      <c r="BJ38" s="821">
        <v>0</v>
      </c>
      <c r="BK38" s="792">
        <v>45</v>
      </c>
      <c r="BL38" s="822">
        <v>107</v>
      </c>
      <c r="BM38" s="823">
        <v>0</v>
      </c>
      <c r="BN38" s="790">
        <v>152</v>
      </c>
      <c r="BO38" s="792">
        <v>0</v>
      </c>
      <c r="BP38" s="786">
        <v>152</v>
      </c>
      <c r="BQ38" s="824">
        <f>SUMIFS('R5病院病棟票'!$AF$13:$AF$324,'R5病院病棟票'!$B$13:$B$324,$K$3:$K$150,'R5病院病棟票'!$R$13:$R$324,1)</f>
        <v>0</v>
      </c>
      <c r="BR38" s="825">
        <f>SUMIFS('R5病院病棟票'!$AF$13:$AF$324,'R5病院病棟票'!$B$13:$B$324,$K$3:$K$150,'R5病院病棟票'!$R$13:$R$324,2)</f>
        <v>45</v>
      </c>
      <c r="BS38" s="826">
        <f>SUMIFS('R5病院病棟票'!$AF$13:$AF$324,'R5病院病棟票'!$B$13:$B$324,$K$3:$K$150,'R5病院病棟票'!$R$13:$R$324,3)</f>
        <v>107</v>
      </c>
      <c r="BT38" s="827">
        <f>SUMIFS('R5病院病棟票'!$AF$13:$AF$324,'R5病院病棟票'!$B$13:$B$324,$K$3:$K$150,'R5病院病棟票'!$R$13:$R$324,4)</f>
        <v>0</v>
      </c>
      <c r="BU38" s="828">
        <f t="shared" si="26"/>
        <v>152</v>
      </c>
      <c r="BV38" s="825">
        <f>SUMIFS('R5病院病棟票'!$AF$13:$AF$324,'R5病院病棟票'!$B$13:$B$324,$K$3:$K$150,'R5病院病棟票'!$R$13:$R$324,5)+SUMIFS('R5病院病棟票'!$AF$13:$AF$324,'R5病院病棟票'!$B$13:$B$324,$K$3:$K$150,'R5病院病棟票'!$R$13:$R$324,6)</f>
        <v>0</v>
      </c>
      <c r="BW38" s="829">
        <f>BU38+BV38</f>
        <v>152</v>
      </c>
      <c r="BX38" s="757">
        <f t="shared" si="5"/>
        <v>0</v>
      </c>
      <c r="BY38" s="757">
        <f t="shared" si="6"/>
        <v>0</v>
      </c>
      <c r="BZ38" s="757"/>
      <c r="CA38" s="830">
        <f>SUMIFS('R5病院病棟票'!$AI$13:$AI$324,'R5病院病棟票'!$B$13:$B$324,$K$3:$K$150,'R5病院病棟票'!$Y$13:$Y$324,1)</f>
        <v>0</v>
      </c>
      <c r="CB38" s="805">
        <f>SUMIFS('R5病院病棟票'!$AI$13:$AI$324,'R5病院病棟票'!$B$13:$B$324,$K$3:$K$150,'R5病院病棟票'!$Y$13:$Y$324,2)</f>
        <v>45</v>
      </c>
      <c r="CC38" s="831">
        <f>SUMIFS('R5病院病棟票'!$AI$13:$AI$324,'R5病院病棟票'!$B$13:$B$324,$K$3:$K$150,'R5病院病棟票'!$Y$13:$Y$324,3)</f>
        <v>107</v>
      </c>
      <c r="CD38" s="807">
        <f>SUMIFS('R5病院病棟票'!$AI$13:$AI$324,'R5病院病棟票'!$B$13:$B$324,$K$3:$K$150,'R5病院病棟票'!$Y$13:$Y$324,4)</f>
        <v>0</v>
      </c>
      <c r="CE38" s="831">
        <f>SUM(CA38:CD38)</f>
        <v>152</v>
      </c>
      <c r="CF38" s="807">
        <f>SUMIFS('R5病院病棟票'!$AI$13:$AI$324,'R5病院病棟票'!$B$13:$B$324,$K$3:$K$150,'R5病院病棟票'!$Y$13:$Y$324,5)</f>
        <v>0</v>
      </c>
      <c r="CG38" s="808">
        <f>CE38+CF38</f>
        <v>152</v>
      </c>
      <c r="CH38" s="832">
        <f>SUMIFS('R5病院病棟票'!$AJ$13:$AJ$324,'R5病院病棟票'!$B$13:$B$324,$K$3:$K$150)</f>
        <v>0</v>
      </c>
      <c r="CI38" s="810">
        <f>SUMIFS('R5病院病棟票'!$AK$13:$AK$324,'R5病院病棟票'!$B$13:$B$324,$K$3:$K$150,'R5病院病棟票'!$Y$13:$Y$324,7)</f>
        <v>0</v>
      </c>
      <c r="CJ38" s="811" t="str">
        <f t="shared" si="11"/>
        <v>○</v>
      </c>
      <c r="CK38" s="833">
        <v>152</v>
      </c>
      <c r="CL38" s="811" t="str">
        <f t="shared" si="7"/>
        <v>○</v>
      </c>
      <c r="CN38" s="821" t="b">
        <f t="shared" si="27"/>
        <v>1</v>
      </c>
      <c r="CO38" s="792" t="b">
        <f t="shared" si="27"/>
        <v>1</v>
      </c>
      <c r="CP38" s="822" t="b">
        <f t="shared" si="27"/>
        <v>1</v>
      </c>
      <c r="CQ38" s="823" t="b">
        <f t="shared" si="27"/>
        <v>1</v>
      </c>
      <c r="CR38" s="790" t="b">
        <f t="shared" si="27"/>
        <v>1</v>
      </c>
      <c r="CS38" s="792" t="b">
        <f t="shared" si="27"/>
        <v>1</v>
      </c>
      <c r="CT38" s="786" t="b">
        <f t="shared" si="27"/>
        <v>1</v>
      </c>
    </row>
    <row r="39" spans="1:98">
      <c r="A39" s="882">
        <v>31</v>
      </c>
      <c r="B39" s="813" t="s">
        <v>145</v>
      </c>
      <c r="C39" s="813" t="s">
        <v>146</v>
      </c>
      <c r="D39" s="813" t="s">
        <v>109</v>
      </c>
      <c r="E39" s="814">
        <v>11729137</v>
      </c>
      <c r="F39" s="815">
        <v>11730133</v>
      </c>
      <c r="G39" s="815">
        <v>11701101</v>
      </c>
      <c r="H39" s="815">
        <v>11701101</v>
      </c>
      <c r="I39" s="815">
        <v>11701101</v>
      </c>
      <c r="J39" s="815">
        <v>11701101</v>
      </c>
      <c r="K39" s="815">
        <v>11701101</v>
      </c>
      <c r="L39" s="816" t="s">
        <v>17</v>
      </c>
      <c r="M39" s="817"/>
      <c r="N39" s="818">
        <v>47</v>
      </c>
      <c r="O39" s="818"/>
      <c r="P39" s="818"/>
      <c r="Q39" s="819">
        <v>47</v>
      </c>
      <c r="R39" s="819"/>
      <c r="S39" s="909">
        <v>47</v>
      </c>
      <c r="T39" s="817"/>
      <c r="U39" s="818">
        <v>47</v>
      </c>
      <c r="V39" s="818"/>
      <c r="W39" s="818"/>
      <c r="X39" s="819">
        <v>47</v>
      </c>
      <c r="Y39" s="819"/>
      <c r="Z39" s="909">
        <v>47</v>
      </c>
      <c r="AA39" s="783">
        <v>0</v>
      </c>
      <c r="AB39" s="784">
        <v>47</v>
      </c>
      <c r="AC39" s="784">
        <v>0</v>
      </c>
      <c r="AD39" s="784">
        <v>0</v>
      </c>
      <c r="AE39" s="785">
        <f t="shared" si="12"/>
        <v>47</v>
      </c>
      <c r="AF39" s="784">
        <v>0</v>
      </c>
      <c r="AG39" s="820">
        <f t="shared" si="13"/>
        <v>47</v>
      </c>
      <c r="AH39" s="783">
        <v>0</v>
      </c>
      <c r="AI39" s="784">
        <v>47</v>
      </c>
      <c r="AJ39" s="784">
        <v>0</v>
      </c>
      <c r="AK39" s="784">
        <v>0</v>
      </c>
      <c r="AL39" s="785">
        <v>47</v>
      </c>
      <c r="AM39" s="784">
        <v>0</v>
      </c>
      <c r="AN39" s="820">
        <f t="shared" si="14"/>
        <v>47</v>
      </c>
      <c r="AO39" s="783">
        <v>0</v>
      </c>
      <c r="AP39" s="784">
        <v>47</v>
      </c>
      <c r="AQ39" s="784">
        <v>0</v>
      </c>
      <c r="AR39" s="784">
        <v>0</v>
      </c>
      <c r="AS39" s="785">
        <v>47</v>
      </c>
      <c r="AT39" s="784">
        <v>0</v>
      </c>
      <c r="AU39" s="820">
        <v>47</v>
      </c>
      <c r="AV39" s="787">
        <v>0</v>
      </c>
      <c r="AW39" s="784">
        <v>0</v>
      </c>
      <c r="AX39" s="789">
        <v>47</v>
      </c>
      <c r="AY39" s="789">
        <v>0</v>
      </c>
      <c r="AZ39" s="785">
        <v>47</v>
      </c>
      <c r="BA39" s="784">
        <v>0</v>
      </c>
      <c r="BB39" s="820">
        <v>47</v>
      </c>
      <c r="BC39" s="783">
        <v>0</v>
      </c>
      <c r="BD39" s="784">
        <v>0</v>
      </c>
      <c r="BE39" s="784">
        <v>47</v>
      </c>
      <c r="BF39" s="784">
        <v>0</v>
      </c>
      <c r="BG39" s="784">
        <v>47</v>
      </c>
      <c r="BH39" s="784">
        <v>0</v>
      </c>
      <c r="BI39" s="820">
        <v>47</v>
      </c>
      <c r="BJ39" s="821">
        <v>0</v>
      </c>
      <c r="BK39" s="792">
        <v>0</v>
      </c>
      <c r="BL39" s="822">
        <v>47</v>
      </c>
      <c r="BM39" s="823">
        <v>0</v>
      </c>
      <c r="BN39" s="790">
        <v>47</v>
      </c>
      <c r="BO39" s="792">
        <v>0</v>
      </c>
      <c r="BP39" s="786">
        <v>47</v>
      </c>
      <c r="BQ39" s="824">
        <f>SUMIFS('R5病院病棟票'!$AF$13:$AF$324,'R5病院病棟票'!$B$13:$B$324,$K$3:$K$150,'R5病院病棟票'!$R$13:$R$324,1)</f>
        <v>0</v>
      </c>
      <c r="BR39" s="825">
        <f>SUMIFS('R5病院病棟票'!$AF$13:$AF$324,'R5病院病棟票'!$B$13:$B$324,$K$3:$K$150,'R5病院病棟票'!$R$13:$R$324,2)</f>
        <v>0</v>
      </c>
      <c r="BS39" s="826">
        <f>SUMIFS('R5病院病棟票'!$AF$13:$AF$324,'R5病院病棟票'!$B$13:$B$324,$K$3:$K$150,'R5病院病棟票'!$R$13:$R$324,3)</f>
        <v>47</v>
      </c>
      <c r="BT39" s="827">
        <f>SUMIFS('R5病院病棟票'!$AF$13:$AF$324,'R5病院病棟票'!$B$13:$B$324,$K$3:$K$150,'R5病院病棟票'!$R$13:$R$324,4)</f>
        <v>0</v>
      </c>
      <c r="BU39" s="828">
        <f t="shared" si="26"/>
        <v>47</v>
      </c>
      <c r="BV39" s="825">
        <f>SUMIFS('R5病院病棟票'!$AF$13:$AF$324,'R5病院病棟票'!$B$13:$B$324,$K$3:$K$150,'R5病院病棟票'!$R$13:$R$324,5)+SUMIFS('R5病院病棟票'!$AF$13:$AF$324,'R5病院病棟票'!$B$13:$B$324,$K$3:$K$150,'R5病院病棟票'!$R$13:$R$324,6)</f>
        <v>0</v>
      </c>
      <c r="BW39" s="829">
        <f t="shared" ref="BW39:BW102" si="28">BU39+BV39</f>
        <v>47</v>
      </c>
      <c r="BX39" s="757">
        <f t="shared" si="5"/>
        <v>0</v>
      </c>
      <c r="BY39" s="757">
        <f t="shared" si="6"/>
        <v>0</v>
      </c>
      <c r="BZ39" s="757"/>
      <c r="CA39" s="830">
        <f>SUMIFS('R5病院病棟票'!$AI$13:$AI$324,'R5病院病棟票'!$B$13:$B$324,$K$3:$K$150,'R5病院病棟票'!$Y$13:$Y$324,1)</f>
        <v>0</v>
      </c>
      <c r="CB39" s="805">
        <f>SUMIFS('R5病院病棟票'!$AI$13:$AI$324,'R5病院病棟票'!$B$13:$B$324,$K$3:$K$150,'R5病院病棟票'!$Y$13:$Y$324,2)</f>
        <v>0</v>
      </c>
      <c r="CC39" s="831">
        <f>SUMIFS('R5病院病棟票'!$AI$13:$AI$324,'R5病院病棟票'!$B$13:$B$324,$K$3:$K$150,'R5病院病棟票'!$Y$13:$Y$324,3)</f>
        <v>47</v>
      </c>
      <c r="CD39" s="807">
        <f>SUMIFS('R5病院病棟票'!$AI$13:$AI$324,'R5病院病棟票'!$B$13:$B$324,$K$3:$K$150,'R5病院病棟票'!$Y$13:$Y$324,4)</f>
        <v>0</v>
      </c>
      <c r="CE39" s="831">
        <f t="shared" ref="CE39:CE86" si="29">SUM(CA39:CD39)</f>
        <v>47</v>
      </c>
      <c r="CF39" s="807">
        <f>SUMIFS('R5病院病棟票'!$AI$13:$AI$324,'R5病院病棟票'!$B$13:$B$324,$K$3:$K$150,'R5病院病棟票'!$Y$13:$Y$324,5)</f>
        <v>0</v>
      </c>
      <c r="CG39" s="808">
        <f t="shared" ref="CG39:CG102" si="30">CE39+CF39</f>
        <v>47</v>
      </c>
      <c r="CH39" s="832">
        <f>SUMIFS('R5病院病棟票'!$AJ$13:$AJ$324,'R5病院病棟票'!$B$13:$B$324,$K$3:$K$150)</f>
        <v>0</v>
      </c>
      <c r="CI39" s="810">
        <f>SUMIFS('R5病院病棟票'!$AK$13:$AK$324,'R5病院病棟票'!$B$13:$B$324,$K$3:$K$150,'R5病院病棟票'!$Y$13:$Y$324,7)</f>
        <v>0</v>
      </c>
      <c r="CJ39" s="811" t="str">
        <f t="shared" si="11"/>
        <v>○</v>
      </c>
      <c r="CK39" s="833">
        <v>47</v>
      </c>
      <c r="CL39" s="811" t="str">
        <f t="shared" si="7"/>
        <v>○</v>
      </c>
      <c r="CN39" s="821" t="b">
        <f t="shared" si="27"/>
        <v>1</v>
      </c>
      <c r="CO39" s="792" t="b">
        <f t="shared" si="27"/>
        <v>1</v>
      </c>
      <c r="CP39" s="822" t="b">
        <f t="shared" si="27"/>
        <v>1</v>
      </c>
      <c r="CQ39" s="823" t="b">
        <f t="shared" si="27"/>
        <v>1</v>
      </c>
      <c r="CR39" s="790" t="b">
        <f t="shared" si="27"/>
        <v>1</v>
      </c>
      <c r="CS39" s="792" t="b">
        <f t="shared" si="27"/>
        <v>1</v>
      </c>
      <c r="CT39" s="786" t="b">
        <f t="shared" si="27"/>
        <v>1</v>
      </c>
    </row>
    <row r="40" spans="1:98">
      <c r="A40" s="882">
        <v>32</v>
      </c>
      <c r="B40" s="813" t="s">
        <v>145</v>
      </c>
      <c r="C40" s="813" t="s">
        <v>146</v>
      </c>
      <c r="D40" s="813" t="s">
        <v>109</v>
      </c>
      <c r="E40" s="814">
        <v>11729063</v>
      </c>
      <c r="F40" s="815">
        <v>11730027</v>
      </c>
      <c r="G40" s="815">
        <v>11701100</v>
      </c>
      <c r="H40" s="815">
        <v>11701100</v>
      </c>
      <c r="I40" s="815">
        <v>11701100</v>
      </c>
      <c r="J40" s="815">
        <v>11701100</v>
      </c>
      <c r="K40" s="815">
        <v>11701100</v>
      </c>
      <c r="L40" s="816" t="s">
        <v>148</v>
      </c>
      <c r="M40" s="817"/>
      <c r="N40" s="818"/>
      <c r="O40" s="818"/>
      <c r="P40" s="818"/>
      <c r="Q40" s="819">
        <v>0</v>
      </c>
      <c r="R40" s="819"/>
      <c r="S40" s="909">
        <v>0</v>
      </c>
      <c r="T40" s="817"/>
      <c r="U40" s="818">
        <v>35</v>
      </c>
      <c r="V40" s="818"/>
      <c r="W40" s="818"/>
      <c r="X40" s="819">
        <v>35</v>
      </c>
      <c r="Y40" s="819"/>
      <c r="Z40" s="909">
        <v>35</v>
      </c>
      <c r="AA40" s="783">
        <v>0</v>
      </c>
      <c r="AB40" s="784">
        <v>35</v>
      </c>
      <c r="AC40" s="784">
        <v>0</v>
      </c>
      <c r="AD40" s="784">
        <v>0</v>
      </c>
      <c r="AE40" s="785">
        <f t="shared" si="12"/>
        <v>35</v>
      </c>
      <c r="AF40" s="784">
        <v>0</v>
      </c>
      <c r="AG40" s="820">
        <f t="shared" si="13"/>
        <v>35</v>
      </c>
      <c r="AH40" s="783">
        <v>0</v>
      </c>
      <c r="AI40" s="784">
        <v>35</v>
      </c>
      <c r="AJ40" s="784">
        <v>0</v>
      </c>
      <c r="AK40" s="784">
        <v>0</v>
      </c>
      <c r="AL40" s="785">
        <v>35</v>
      </c>
      <c r="AM40" s="784">
        <v>0</v>
      </c>
      <c r="AN40" s="820">
        <f t="shared" si="14"/>
        <v>35</v>
      </c>
      <c r="AO40" s="783">
        <v>0</v>
      </c>
      <c r="AP40" s="784">
        <v>35</v>
      </c>
      <c r="AQ40" s="784">
        <v>0</v>
      </c>
      <c r="AR40" s="784">
        <v>0</v>
      </c>
      <c r="AS40" s="785">
        <v>35</v>
      </c>
      <c r="AT40" s="784">
        <v>0</v>
      </c>
      <c r="AU40" s="820">
        <v>35</v>
      </c>
      <c r="AV40" s="787">
        <v>0</v>
      </c>
      <c r="AW40" s="784">
        <v>35</v>
      </c>
      <c r="AX40" s="789">
        <v>0</v>
      </c>
      <c r="AY40" s="789">
        <v>0</v>
      </c>
      <c r="AZ40" s="785">
        <v>35</v>
      </c>
      <c r="BA40" s="784">
        <v>0</v>
      </c>
      <c r="BB40" s="820">
        <v>35</v>
      </c>
      <c r="BC40" s="783">
        <v>0</v>
      </c>
      <c r="BD40" s="784">
        <v>35</v>
      </c>
      <c r="BE40" s="784">
        <v>0</v>
      </c>
      <c r="BF40" s="784">
        <v>0</v>
      </c>
      <c r="BG40" s="784">
        <v>35</v>
      </c>
      <c r="BH40" s="784">
        <v>0</v>
      </c>
      <c r="BI40" s="820">
        <v>35</v>
      </c>
      <c r="BJ40" s="821">
        <v>0</v>
      </c>
      <c r="BK40" s="792">
        <v>35</v>
      </c>
      <c r="BL40" s="822">
        <v>0</v>
      </c>
      <c r="BM40" s="823">
        <v>0</v>
      </c>
      <c r="BN40" s="790">
        <v>35</v>
      </c>
      <c r="BO40" s="792">
        <v>0</v>
      </c>
      <c r="BP40" s="786">
        <v>35</v>
      </c>
      <c r="BQ40" s="824">
        <f>SUMIFS('R5病院病棟票'!$AF$13:$AF$324,'R5病院病棟票'!$B$13:$B$324,$K$3:$K$150,'R5病院病棟票'!$R$13:$R$324,1)</f>
        <v>0</v>
      </c>
      <c r="BR40" s="825">
        <f>SUMIFS('R5病院病棟票'!$AF$13:$AF$324,'R5病院病棟票'!$B$13:$B$324,$K$3:$K$150,'R5病院病棟票'!$R$13:$R$324,2)</f>
        <v>35</v>
      </c>
      <c r="BS40" s="826">
        <f>SUMIFS('R5病院病棟票'!$AF$13:$AF$324,'R5病院病棟票'!$B$13:$B$324,$K$3:$K$150,'R5病院病棟票'!$R$13:$R$324,3)</f>
        <v>0</v>
      </c>
      <c r="BT40" s="827">
        <f>SUMIFS('R5病院病棟票'!$AF$13:$AF$324,'R5病院病棟票'!$B$13:$B$324,$K$3:$K$150,'R5病院病棟票'!$R$13:$R$324,4)</f>
        <v>0</v>
      </c>
      <c r="BU40" s="828">
        <f t="shared" si="26"/>
        <v>35</v>
      </c>
      <c r="BV40" s="825">
        <f>SUMIFS('R5病院病棟票'!$AF$13:$AF$324,'R5病院病棟票'!$B$13:$B$324,$K$3:$K$150,'R5病院病棟票'!$R$13:$R$324,5)+SUMIFS('R5病院病棟票'!$AF$13:$AF$324,'R5病院病棟票'!$B$13:$B$324,$K$3:$K$150,'R5病院病棟票'!$R$13:$R$324,6)</f>
        <v>0</v>
      </c>
      <c r="BW40" s="829">
        <f t="shared" si="28"/>
        <v>35</v>
      </c>
      <c r="BX40" s="757">
        <f t="shared" si="5"/>
        <v>0</v>
      </c>
      <c r="BY40" s="757">
        <f t="shared" si="6"/>
        <v>0</v>
      </c>
      <c r="BZ40" s="757"/>
      <c r="CA40" s="830">
        <f>SUMIFS('R5病院病棟票'!$AI$13:$AI$324,'R5病院病棟票'!$B$13:$B$324,$K$3:$K$150,'R5病院病棟票'!$Y$13:$Y$324,1)</f>
        <v>0</v>
      </c>
      <c r="CB40" s="805">
        <f>SUMIFS('R5病院病棟票'!$AI$13:$AI$324,'R5病院病棟票'!$B$13:$B$324,$K$3:$K$150,'R5病院病棟票'!$Y$13:$Y$324,2)</f>
        <v>35</v>
      </c>
      <c r="CC40" s="831">
        <f>SUMIFS('R5病院病棟票'!$AI$13:$AI$324,'R5病院病棟票'!$B$13:$B$324,$K$3:$K$150,'R5病院病棟票'!$Y$13:$Y$324,3)</f>
        <v>0</v>
      </c>
      <c r="CD40" s="807">
        <f>SUMIFS('R5病院病棟票'!$AI$13:$AI$324,'R5病院病棟票'!$B$13:$B$324,$K$3:$K$150,'R5病院病棟票'!$Y$13:$Y$324,4)</f>
        <v>0</v>
      </c>
      <c r="CE40" s="831">
        <f t="shared" si="29"/>
        <v>35</v>
      </c>
      <c r="CF40" s="807">
        <f>SUMIFS('R5病院病棟票'!$AI$13:$AI$324,'R5病院病棟票'!$B$13:$B$324,$K$3:$K$150,'R5病院病棟票'!$Y$13:$Y$324,5)</f>
        <v>0</v>
      </c>
      <c r="CG40" s="808">
        <f t="shared" si="30"/>
        <v>35</v>
      </c>
      <c r="CH40" s="832">
        <f>SUMIFS('R5病院病棟票'!$AJ$13:$AJ$324,'R5病院病棟票'!$B$13:$B$324,$K$3:$K$150)</f>
        <v>0</v>
      </c>
      <c r="CI40" s="810">
        <f>SUMIFS('R5病院病棟票'!$AK$13:$AK$324,'R5病院病棟票'!$B$13:$B$324,$K$3:$K$150,'R5病院病棟票'!$Y$13:$Y$324,7)</f>
        <v>0</v>
      </c>
      <c r="CJ40" s="811" t="str">
        <f t="shared" si="11"/>
        <v>○</v>
      </c>
      <c r="CK40" s="833">
        <v>35</v>
      </c>
      <c r="CL40" s="811" t="str">
        <f t="shared" si="7"/>
        <v>○</v>
      </c>
      <c r="CN40" s="821" t="b">
        <f t="shared" si="27"/>
        <v>1</v>
      </c>
      <c r="CO40" s="792" t="b">
        <f t="shared" si="27"/>
        <v>1</v>
      </c>
      <c r="CP40" s="822" t="b">
        <f t="shared" si="27"/>
        <v>1</v>
      </c>
      <c r="CQ40" s="823" t="b">
        <f t="shared" si="27"/>
        <v>1</v>
      </c>
      <c r="CR40" s="790" t="b">
        <f t="shared" si="27"/>
        <v>1</v>
      </c>
      <c r="CS40" s="792" t="b">
        <f t="shared" si="27"/>
        <v>1</v>
      </c>
      <c r="CT40" s="786" t="b">
        <f t="shared" si="27"/>
        <v>1</v>
      </c>
    </row>
    <row r="41" spans="1:98">
      <c r="A41" s="882">
        <v>33</v>
      </c>
      <c r="B41" s="813" t="s">
        <v>145</v>
      </c>
      <c r="C41" s="813" t="s">
        <v>149</v>
      </c>
      <c r="D41" s="813" t="s">
        <v>109</v>
      </c>
      <c r="E41" s="814">
        <v>11729043</v>
      </c>
      <c r="F41" s="815">
        <v>11730131</v>
      </c>
      <c r="G41" s="815">
        <v>11701106</v>
      </c>
      <c r="H41" s="815">
        <v>11701106</v>
      </c>
      <c r="I41" s="815">
        <v>11701106</v>
      </c>
      <c r="J41" s="815">
        <v>11701106</v>
      </c>
      <c r="K41" s="815">
        <v>11701106</v>
      </c>
      <c r="L41" s="816" t="s">
        <v>150</v>
      </c>
      <c r="M41" s="817"/>
      <c r="N41" s="818">
        <v>60</v>
      </c>
      <c r="O41" s="818">
        <v>106</v>
      </c>
      <c r="P41" s="818">
        <v>54</v>
      </c>
      <c r="Q41" s="819">
        <v>220</v>
      </c>
      <c r="R41" s="819"/>
      <c r="S41" s="909">
        <v>220</v>
      </c>
      <c r="T41" s="817">
        <v>9</v>
      </c>
      <c r="U41" s="818">
        <v>51</v>
      </c>
      <c r="V41" s="818">
        <v>106</v>
      </c>
      <c r="W41" s="818">
        <v>54</v>
      </c>
      <c r="X41" s="819">
        <v>220</v>
      </c>
      <c r="Y41" s="819"/>
      <c r="Z41" s="909">
        <v>220</v>
      </c>
      <c r="AA41" s="783">
        <v>9</v>
      </c>
      <c r="AB41" s="784">
        <v>51</v>
      </c>
      <c r="AC41" s="784">
        <v>106</v>
      </c>
      <c r="AD41" s="784">
        <v>54</v>
      </c>
      <c r="AE41" s="785">
        <f t="shared" si="12"/>
        <v>220</v>
      </c>
      <c r="AF41" s="784">
        <v>0</v>
      </c>
      <c r="AG41" s="820">
        <f t="shared" si="13"/>
        <v>220</v>
      </c>
      <c r="AH41" s="783">
        <v>9</v>
      </c>
      <c r="AI41" s="784">
        <v>51</v>
      </c>
      <c r="AJ41" s="784">
        <v>106</v>
      </c>
      <c r="AK41" s="784">
        <v>54</v>
      </c>
      <c r="AL41" s="785">
        <v>220</v>
      </c>
      <c r="AM41" s="784">
        <v>0</v>
      </c>
      <c r="AN41" s="820">
        <f t="shared" si="14"/>
        <v>220</v>
      </c>
      <c r="AO41" s="783">
        <v>9</v>
      </c>
      <c r="AP41" s="784">
        <v>51</v>
      </c>
      <c r="AQ41" s="784">
        <v>106</v>
      </c>
      <c r="AR41" s="784">
        <v>54</v>
      </c>
      <c r="AS41" s="785">
        <v>220</v>
      </c>
      <c r="AT41" s="784">
        <v>0</v>
      </c>
      <c r="AU41" s="820">
        <v>220</v>
      </c>
      <c r="AV41" s="787">
        <v>9</v>
      </c>
      <c r="AW41" s="784">
        <v>51</v>
      </c>
      <c r="AX41" s="789">
        <v>106</v>
      </c>
      <c r="AY41" s="789">
        <v>54</v>
      </c>
      <c r="AZ41" s="785">
        <v>220</v>
      </c>
      <c r="BA41" s="784">
        <v>0</v>
      </c>
      <c r="BB41" s="820">
        <v>220</v>
      </c>
      <c r="BC41" s="783">
        <v>9</v>
      </c>
      <c r="BD41" s="784">
        <v>51</v>
      </c>
      <c r="BE41" s="784">
        <v>106</v>
      </c>
      <c r="BF41" s="784">
        <v>54</v>
      </c>
      <c r="BG41" s="784">
        <v>220</v>
      </c>
      <c r="BH41" s="784">
        <v>0</v>
      </c>
      <c r="BI41" s="820">
        <v>220</v>
      </c>
      <c r="BJ41" s="821">
        <v>9</v>
      </c>
      <c r="BK41" s="792">
        <v>51</v>
      </c>
      <c r="BL41" s="822">
        <v>106</v>
      </c>
      <c r="BM41" s="823">
        <v>54</v>
      </c>
      <c r="BN41" s="790">
        <v>220</v>
      </c>
      <c r="BO41" s="792">
        <v>0</v>
      </c>
      <c r="BP41" s="786">
        <v>220</v>
      </c>
      <c r="BQ41" s="824">
        <f>SUMIFS('R5病院病棟票'!$AF$13:$AF$324,'R5病院病棟票'!$B$13:$B$324,$K$3:$K$150,'R5病院病棟票'!$R$13:$R$324,1)</f>
        <v>9</v>
      </c>
      <c r="BR41" s="825">
        <f>SUMIFS('R5病院病棟票'!$AF$13:$AF$324,'R5病院病棟票'!$B$13:$B$324,$K$3:$K$150,'R5病院病棟票'!$R$13:$R$324,2)</f>
        <v>51</v>
      </c>
      <c r="BS41" s="826">
        <f>SUMIFS('R5病院病棟票'!$AF$13:$AF$324,'R5病院病棟票'!$B$13:$B$324,$K$3:$K$150,'R5病院病棟票'!$R$13:$R$324,3)</f>
        <v>106</v>
      </c>
      <c r="BT41" s="827">
        <f>SUMIFS('R5病院病棟票'!$AF$13:$AF$324,'R5病院病棟票'!$B$13:$B$324,$K$3:$K$150,'R5病院病棟票'!$R$13:$R$324,4)</f>
        <v>54</v>
      </c>
      <c r="BU41" s="828">
        <f t="shared" si="26"/>
        <v>220</v>
      </c>
      <c r="BV41" s="825">
        <f>SUMIFS('R5病院病棟票'!$AF$13:$AF$324,'R5病院病棟票'!$B$13:$B$324,$K$3:$K$150,'R5病院病棟票'!$R$13:$R$324,5)+SUMIFS('R5病院病棟票'!$AF$13:$AF$324,'R5病院病棟票'!$B$13:$B$324,$K$3:$K$150,'R5病院病棟票'!$R$13:$R$324,6)</f>
        <v>0</v>
      </c>
      <c r="BW41" s="829">
        <f t="shared" si="28"/>
        <v>220</v>
      </c>
      <c r="BX41" s="757">
        <f t="shared" si="5"/>
        <v>0</v>
      </c>
      <c r="BY41" s="757">
        <f t="shared" si="6"/>
        <v>0</v>
      </c>
      <c r="BZ41" s="757"/>
      <c r="CA41" s="830">
        <f>SUMIFS('R5病院病棟票'!$AI$13:$AI$324,'R5病院病棟票'!$B$13:$B$324,$K$3:$K$150,'R5病院病棟票'!$Y$13:$Y$324,1)</f>
        <v>9</v>
      </c>
      <c r="CB41" s="805">
        <f>SUMIFS('R5病院病棟票'!$AI$13:$AI$324,'R5病院病棟票'!$B$13:$B$324,$K$3:$K$150,'R5病院病棟票'!$Y$13:$Y$324,2)</f>
        <v>51</v>
      </c>
      <c r="CC41" s="831">
        <f>SUMIFS('R5病院病棟票'!$AI$13:$AI$324,'R5病院病棟票'!$B$13:$B$324,$K$3:$K$150,'R5病院病棟票'!$Y$13:$Y$324,3)</f>
        <v>106</v>
      </c>
      <c r="CD41" s="807">
        <f>SUMIFS('R5病院病棟票'!$AI$13:$AI$324,'R5病院病棟票'!$B$13:$B$324,$K$3:$K$150,'R5病院病棟票'!$Y$13:$Y$324,4)</f>
        <v>54</v>
      </c>
      <c r="CE41" s="831">
        <f t="shared" si="29"/>
        <v>220</v>
      </c>
      <c r="CF41" s="807">
        <f>SUMIFS('R5病院病棟票'!$AI$13:$AI$324,'R5病院病棟票'!$B$13:$B$324,$K$3:$K$150,'R5病院病棟票'!$Y$13:$Y$324,5)</f>
        <v>0</v>
      </c>
      <c r="CG41" s="808">
        <f t="shared" si="30"/>
        <v>220</v>
      </c>
      <c r="CH41" s="832">
        <f>SUMIFS('R5病院病棟票'!$AJ$13:$AJ$324,'R5病院病棟票'!$B$13:$B$324,$K$3:$K$150)</f>
        <v>0</v>
      </c>
      <c r="CI41" s="810">
        <f>SUMIFS('R5病院病棟票'!$AK$13:$AK$324,'R5病院病棟票'!$B$13:$B$324,$K$3:$K$150,'R5病院病棟票'!$Y$13:$Y$324,7)</f>
        <v>0</v>
      </c>
      <c r="CJ41" s="811" t="str">
        <f t="shared" si="11"/>
        <v>○</v>
      </c>
      <c r="CK41" s="833">
        <v>220</v>
      </c>
      <c r="CL41" s="811" t="str">
        <f t="shared" si="7"/>
        <v>○</v>
      </c>
      <c r="CN41" s="821" t="b">
        <f t="shared" si="27"/>
        <v>1</v>
      </c>
      <c r="CO41" s="792" t="b">
        <f t="shared" si="27"/>
        <v>1</v>
      </c>
      <c r="CP41" s="822" t="b">
        <f t="shared" si="27"/>
        <v>1</v>
      </c>
      <c r="CQ41" s="823" t="b">
        <f t="shared" si="27"/>
        <v>1</v>
      </c>
      <c r="CR41" s="790" t="b">
        <f t="shared" si="27"/>
        <v>1</v>
      </c>
      <c r="CS41" s="792" t="b">
        <f t="shared" si="27"/>
        <v>1</v>
      </c>
      <c r="CT41" s="786" t="b">
        <f t="shared" si="27"/>
        <v>1</v>
      </c>
    </row>
    <row r="42" spans="1:98">
      <c r="A42" s="882">
        <v>34</v>
      </c>
      <c r="B42" s="813" t="s">
        <v>145</v>
      </c>
      <c r="C42" s="813" t="s">
        <v>149</v>
      </c>
      <c r="D42" s="813" t="s">
        <v>109</v>
      </c>
      <c r="E42" s="814">
        <v>11729142</v>
      </c>
      <c r="F42" s="815">
        <v>11730031</v>
      </c>
      <c r="G42" s="815">
        <v>11701107</v>
      </c>
      <c r="H42" s="815">
        <v>11701107</v>
      </c>
      <c r="I42" s="815">
        <v>11701107</v>
      </c>
      <c r="J42" s="815">
        <v>11701107</v>
      </c>
      <c r="K42" s="815">
        <v>11701107</v>
      </c>
      <c r="L42" s="816" t="s">
        <v>18</v>
      </c>
      <c r="M42" s="817"/>
      <c r="N42" s="818"/>
      <c r="O42" s="818"/>
      <c r="P42" s="818"/>
      <c r="Q42" s="819">
        <v>0</v>
      </c>
      <c r="R42" s="819"/>
      <c r="S42" s="909">
        <v>0</v>
      </c>
      <c r="T42" s="817"/>
      <c r="U42" s="818"/>
      <c r="V42" s="818"/>
      <c r="W42" s="818">
        <v>41</v>
      </c>
      <c r="X42" s="819">
        <v>41</v>
      </c>
      <c r="Y42" s="819"/>
      <c r="Z42" s="909">
        <v>41</v>
      </c>
      <c r="AA42" s="783">
        <v>0</v>
      </c>
      <c r="AB42" s="784">
        <v>0</v>
      </c>
      <c r="AC42" s="784">
        <v>0</v>
      </c>
      <c r="AD42" s="784">
        <v>41</v>
      </c>
      <c r="AE42" s="785">
        <f t="shared" si="12"/>
        <v>41</v>
      </c>
      <c r="AF42" s="784">
        <v>0</v>
      </c>
      <c r="AG42" s="820">
        <f t="shared" si="13"/>
        <v>41</v>
      </c>
      <c r="AH42" s="783">
        <v>0</v>
      </c>
      <c r="AI42" s="784">
        <v>0</v>
      </c>
      <c r="AJ42" s="784">
        <v>0</v>
      </c>
      <c r="AK42" s="784">
        <v>41</v>
      </c>
      <c r="AL42" s="785">
        <v>41</v>
      </c>
      <c r="AM42" s="784">
        <v>0</v>
      </c>
      <c r="AN42" s="820">
        <f t="shared" si="14"/>
        <v>41</v>
      </c>
      <c r="AO42" s="783">
        <v>0</v>
      </c>
      <c r="AP42" s="784">
        <v>0</v>
      </c>
      <c r="AQ42" s="784">
        <v>0</v>
      </c>
      <c r="AR42" s="784">
        <v>41</v>
      </c>
      <c r="AS42" s="785">
        <v>41</v>
      </c>
      <c r="AT42" s="784">
        <v>0</v>
      </c>
      <c r="AU42" s="820">
        <v>41</v>
      </c>
      <c r="AV42" s="787">
        <v>0</v>
      </c>
      <c r="AW42" s="784">
        <v>0</v>
      </c>
      <c r="AX42" s="789">
        <v>0</v>
      </c>
      <c r="AY42" s="789">
        <v>41</v>
      </c>
      <c r="AZ42" s="785">
        <v>41</v>
      </c>
      <c r="BA42" s="784">
        <v>0</v>
      </c>
      <c r="BB42" s="820">
        <v>41</v>
      </c>
      <c r="BC42" s="783">
        <v>0</v>
      </c>
      <c r="BD42" s="784">
        <v>0</v>
      </c>
      <c r="BE42" s="784">
        <v>0</v>
      </c>
      <c r="BF42" s="784">
        <v>41</v>
      </c>
      <c r="BG42" s="784">
        <v>41</v>
      </c>
      <c r="BH42" s="784">
        <v>0</v>
      </c>
      <c r="BI42" s="820">
        <v>41</v>
      </c>
      <c r="BJ42" s="821">
        <v>0</v>
      </c>
      <c r="BK42" s="792">
        <v>0</v>
      </c>
      <c r="BL42" s="822">
        <v>0</v>
      </c>
      <c r="BM42" s="823">
        <v>41</v>
      </c>
      <c r="BN42" s="790">
        <v>41</v>
      </c>
      <c r="BO42" s="792">
        <v>0</v>
      </c>
      <c r="BP42" s="786">
        <v>41</v>
      </c>
      <c r="BQ42" s="824">
        <f>SUMIFS('R5病院病棟票'!$AF$13:$AF$324,'R5病院病棟票'!$B$13:$B$324,$K$3:$K$150,'R5病院病棟票'!$R$13:$R$324,1)</f>
        <v>0</v>
      </c>
      <c r="BR42" s="825">
        <f>SUMIFS('R5病院病棟票'!$AF$13:$AF$324,'R5病院病棟票'!$B$13:$B$324,$K$3:$K$150,'R5病院病棟票'!$R$13:$R$324,2)</f>
        <v>0</v>
      </c>
      <c r="BS42" s="826">
        <f>SUMIFS('R5病院病棟票'!$AF$13:$AF$324,'R5病院病棟票'!$B$13:$B$324,$K$3:$K$150,'R5病院病棟票'!$R$13:$R$324,3)</f>
        <v>0</v>
      </c>
      <c r="BT42" s="827">
        <f>SUMIFS('R5病院病棟票'!$AF$13:$AF$324,'R5病院病棟票'!$B$13:$B$324,$K$3:$K$150,'R5病院病棟票'!$R$13:$R$324,4)</f>
        <v>41</v>
      </c>
      <c r="BU42" s="828">
        <f t="shared" si="26"/>
        <v>41</v>
      </c>
      <c r="BV42" s="825">
        <f>SUMIFS('R5病院病棟票'!$AF$13:$AF$324,'R5病院病棟票'!$B$13:$B$324,$K$3:$K$150,'R5病院病棟票'!$R$13:$R$324,5)+SUMIFS('R5病院病棟票'!$AF$13:$AF$324,'R5病院病棟票'!$B$13:$B$324,$K$3:$K$150,'R5病院病棟票'!$R$13:$R$324,6)</f>
        <v>0</v>
      </c>
      <c r="BW42" s="829">
        <f t="shared" si="28"/>
        <v>41</v>
      </c>
      <c r="BX42" s="757">
        <f t="shared" si="5"/>
        <v>0</v>
      </c>
      <c r="BY42" s="757">
        <f t="shared" si="6"/>
        <v>0</v>
      </c>
      <c r="BZ42" s="757"/>
      <c r="CA42" s="830">
        <f>SUMIFS('R5病院病棟票'!$AI$13:$AI$324,'R5病院病棟票'!$B$13:$B$324,$K$3:$K$150,'R5病院病棟票'!$Y$13:$Y$324,1)</f>
        <v>0</v>
      </c>
      <c r="CB42" s="805">
        <f>SUMIFS('R5病院病棟票'!$AI$13:$AI$324,'R5病院病棟票'!$B$13:$B$324,$K$3:$K$150,'R5病院病棟票'!$Y$13:$Y$324,2)</f>
        <v>0</v>
      </c>
      <c r="CC42" s="831">
        <f>SUMIFS('R5病院病棟票'!$AI$13:$AI$324,'R5病院病棟票'!$B$13:$B$324,$K$3:$K$150,'R5病院病棟票'!$Y$13:$Y$324,3)</f>
        <v>0</v>
      </c>
      <c r="CD42" s="807">
        <f>SUMIFS('R5病院病棟票'!$AI$13:$AI$324,'R5病院病棟票'!$B$13:$B$324,$K$3:$K$150,'R5病院病棟票'!$Y$13:$Y$324,4)</f>
        <v>41</v>
      </c>
      <c r="CE42" s="831">
        <f t="shared" si="29"/>
        <v>41</v>
      </c>
      <c r="CF42" s="807">
        <f>SUMIFS('R5病院病棟票'!$AI$13:$AI$324,'R5病院病棟票'!$B$13:$B$324,$K$3:$K$150,'R5病院病棟票'!$Y$13:$Y$324,5)</f>
        <v>0</v>
      </c>
      <c r="CG42" s="808">
        <f t="shared" si="30"/>
        <v>41</v>
      </c>
      <c r="CH42" s="832">
        <f>SUMIFS('R5病院病棟票'!$AJ$13:$AJ$324,'R5病院病棟票'!$B$13:$B$324,$K$3:$K$150)</f>
        <v>0</v>
      </c>
      <c r="CI42" s="810">
        <f>SUMIFS('R5病院病棟票'!$AK$13:$AK$324,'R5病院病棟票'!$B$13:$B$324,$K$3:$K$150,'R5病院病棟票'!$Y$13:$Y$324,7)</f>
        <v>0</v>
      </c>
      <c r="CJ42" s="811" t="str">
        <f t="shared" si="11"/>
        <v>○</v>
      </c>
      <c r="CK42" s="833">
        <v>41</v>
      </c>
      <c r="CL42" s="811" t="str">
        <f t="shared" si="7"/>
        <v>○</v>
      </c>
      <c r="CN42" s="821" t="b">
        <f t="shared" si="27"/>
        <v>1</v>
      </c>
      <c r="CO42" s="792" t="b">
        <f t="shared" si="27"/>
        <v>1</v>
      </c>
      <c r="CP42" s="822" t="b">
        <f t="shared" si="27"/>
        <v>1</v>
      </c>
      <c r="CQ42" s="823" t="b">
        <f t="shared" si="27"/>
        <v>1</v>
      </c>
      <c r="CR42" s="790" t="b">
        <f t="shared" si="27"/>
        <v>1</v>
      </c>
      <c r="CS42" s="792" t="b">
        <f t="shared" si="27"/>
        <v>1</v>
      </c>
      <c r="CT42" s="786" t="b">
        <f t="shared" si="27"/>
        <v>1</v>
      </c>
    </row>
    <row r="43" spans="1:98">
      <c r="A43" s="882">
        <v>35</v>
      </c>
      <c r="B43" s="813" t="s">
        <v>145</v>
      </c>
      <c r="C43" s="813" t="s">
        <v>149</v>
      </c>
      <c r="D43" s="813" t="s">
        <v>109</v>
      </c>
      <c r="E43" s="814">
        <v>11729133</v>
      </c>
      <c r="F43" s="815">
        <v>11730036</v>
      </c>
      <c r="G43" s="815">
        <v>11701061</v>
      </c>
      <c r="H43" s="815">
        <v>11701061</v>
      </c>
      <c r="I43" s="815">
        <v>11701061</v>
      </c>
      <c r="J43" s="815">
        <v>11701061</v>
      </c>
      <c r="K43" s="815">
        <v>11701061</v>
      </c>
      <c r="L43" s="816" t="s">
        <v>19</v>
      </c>
      <c r="M43" s="817"/>
      <c r="N43" s="818">
        <v>46</v>
      </c>
      <c r="O43" s="818">
        <v>36</v>
      </c>
      <c r="P43" s="818">
        <v>38</v>
      </c>
      <c r="Q43" s="819">
        <v>120</v>
      </c>
      <c r="R43" s="819"/>
      <c r="S43" s="909">
        <v>120</v>
      </c>
      <c r="T43" s="817"/>
      <c r="U43" s="818">
        <v>46</v>
      </c>
      <c r="V43" s="818">
        <v>36</v>
      </c>
      <c r="W43" s="818">
        <v>38</v>
      </c>
      <c r="X43" s="819">
        <v>120</v>
      </c>
      <c r="Y43" s="819"/>
      <c r="Z43" s="909">
        <v>120</v>
      </c>
      <c r="AA43" s="783">
        <v>0</v>
      </c>
      <c r="AB43" s="784">
        <v>46</v>
      </c>
      <c r="AC43" s="784">
        <v>36</v>
      </c>
      <c r="AD43" s="784">
        <v>38</v>
      </c>
      <c r="AE43" s="785">
        <f>SUM(AA43:AD43)</f>
        <v>120</v>
      </c>
      <c r="AF43" s="784">
        <v>0</v>
      </c>
      <c r="AG43" s="820">
        <f>AE43+AF43</f>
        <v>120</v>
      </c>
      <c r="AH43" s="783">
        <v>0</v>
      </c>
      <c r="AI43" s="784">
        <v>46</v>
      </c>
      <c r="AJ43" s="784">
        <v>36</v>
      </c>
      <c r="AK43" s="784">
        <v>38</v>
      </c>
      <c r="AL43" s="785">
        <v>120</v>
      </c>
      <c r="AM43" s="784">
        <v>0</v>
      </c>
      <c r="AN43" s="820">
        <f>AL43+AM43</f>
        <v>120</v>
      </c>
      <c r="AO43" s="783">
        <v>0</v>
      </c>
      <c r="AP43" s="784">
        <v>46</v>
      </c>
      <c r="AQ43" s="784">
        <v>36</v>
      </c>
      <c r="AR43" s="784">
        <v>38</v>
      </c>
      <c r="AS43" s="785">
        <v>120</v>
      </c>
      <c r="AT43" s="784">
        <v>0</v>
      </c>
      <c r="AU43" s="820">
        <v>120</v>
      </c>
      <c r="AV43" s="787">
        <v>0</v>
      </c>
      <c r="AW43" s="784">
        <v>46</v>
      </c>
      <c r="AX43" s="789">
        <v>36</v>
      </c>
      <c r="AY43" s="789">
        <v>38</v>
      </c>
      <c r="AZ43" s="785">
        <v>120</v>
      </c>
      <c r="BA43" s="784">
        <v>0</v>
      </c>
      <c r="BB43" s="820">
        <v>120</v>
      </c>
      <c r="BC43" s="783">
        <v>0</v>
      </c>
      <c r="BD43" s="784">
        <v>35</v>
      </c>
      <c r="BE43" s="784">
        <v>85</v>
      </c>
      <c r="BF43" s="784">
        <v>0</v>
      </c>
      <c r="BG43" s="784">
        <v>120</v>
      </c>
      <c r="BH43" s="784">
        <v>0</v>
      </c>
      <c r="BI43" s="820">
        <v>120</v>
      </c>
      <c r="BJ43" s="821">
        <v>0</v>
      </c>
      <c r="BK43" s="792">
        <v>35</v>
      </c>
      <c r="BL43" s="822">
        <v>85</v>
      </c>
      <c r="BM43" s="823">
        <v>0</v>
      </c>
      <c r="BN43" s="790">
        <v>120</v>
      </c>
      <c r="BO43" s="792">
        <v>0</v>
      </c>
      <c r="BP43" s="786">
        <v>120</v>
      </c>
      <c r="BQ43" s="824">
        <f>SUMIFS('R5病院病棟票'!$AF$13:$AF$324,'R5病院病棟票'!$B$13:$B$324,$K$3:$K$150,'R5病院病棟票'!$R$13:$R$324,1)</f>
        <v>0</v>
      </c>
      <c r="BR43" s="825">
        <f>SUMIFS('R5病院病棟票'!$AF$13:$AF$324,'R5病院病棟票'!$B$13:$B$324,$K$3:$K$150,'R5病院病棟票'!$R$13:$R$324,2)</f>
        <v>35</v>
      </c>
      <c r="BS43" s="826">
        <f>SUMIFS('R5病院病棟票'!$AF$13:$AF$324,'R5病院病棟票'!$B$13:$B$324,$K$3:$K$150,'R5病院病棟票'!$R$13:$R$324,3)</f>
        <v>85</v>
      </c>
      <c r="BT43" s="827">
        <f>SUMIFS('R5病院病棟票'!$AF$13:$AF$324,'R5病院病棟票'!$B$13:$B$324,$K$3:$K$150,'R5病院病棟票'!$R$13:$R$324,4)</f>
        <v>0</v>
      </c>
      <c r="BU43" s="828">
        <f t="shared" si="26"/>
        <v>120</v>
      </c>
      <c r="BV43" s="825">
        <f>SUMIFS('R5病院病棟票'!$AF$13:$AF$324,'R5病院病棟票'!$B$13:$B$324,$K$3:$K$150,'R5病院病棟票'!$R$13:$R$324,5)+SUMIFS('R5病院病棟票'!$AF$13:$AF$324,'R5病院病棟票'!$B$13:$B$324,$K$3:$K$150,'R5病院病棟票'!$R$13:$R$324,6)</f>
        <v>0</v>
      </c>
      <c r="BW43" s="829">
        <f t="shared" si="28"/>
        <v>120</v>
      </c>
      <c r="BX43" s="757">
        <f t="shared" si="5"/>
        <v>0</v>
      </c>
      <c r="BY43" s="757">
        <f t="shared" si="6"/>
        <v>0</v>
      </c>
      <c r="BZ43" s="757"/>
      <c r="CA43" s="830">
        <f>SUMIFS('R5病院病棟票'!$AI$13:$AI$324,'R5病院病棟票'!$B$13:$B$324,$K$3:$K$150,'R5病院病棟票'!$Y$13:$Y$324,1)</f>
        <v>0</v>
      </c>
      <c r="CB43" s="805">
        <f>SUMIFS('R5病院病棟票'!$AI$13:$AI$324,'R5病院病棟票'!$B$13:$B$324,$K$3:$K$150,'R5病院病棟票'!$Y$13:$Y$324,2)</f>
        <v>35</v>
      </c>
      <c r="CC43" s="831">
        <f>SUMIFS('R5病院病棟票'!$AI$13:$AI$324,'R5病院病棟票'!$B$13:$B$324,$K$3:$K$150,'R5病院病棟票'!$Y$13:$Y$324,3)</f>
        <v>85</v>
      </c>
      <c r="CD43" s="807">
        <f>SUMIFS('R5病院病棟票'!$AI$13:$AI$324,'R5病院病棟票'!$B$13:$B$324,$K$3:$K$150,'R5病院病棟票'!$Y$13:$Y$324,4)</f>
        <v>0</v>
      </c>
      <c r="CE43" s="831">
        <f t="shared" si="29"/>
        <v>120</v>
      </c>
      <c r="CF43" s="807">
        <f>SUMIFS('R5病院病棟票'!$AI$13:$AI$324,'R5病院病棟票'!$B$13:$B$324,$K$3:$K$150,'R5病院病棟票'!$Y$13:$Y$324,5)</f>
        <v>0</v>
      </c>
      <c r="CG43" s="808">
        <f t="shared" si="30"/>
        <v>120</v>
      </c>
      <c r="CH43" s="832">
        <f>SUMIFS('R5病院病棟票'!$AJ$13:$AJ$324,'R5病院病棟票'!$B$13:$B$324,$K$3:$K$150)</f>
        <v>0</v>
      </c>
      <c r="CI43" s="810">
        <f>SUMIFS('R5病院病棟票'!$AK$13:$AK$324,'R5病院病棟票'!$B$13:$B$324,$K$3:$K$150,'R5病院病棟票'!$Y$13:$Y$324,7)</f>
        <v>0</v>
      </c>
      <c r="CJ43" s="811" t="str">
        <f>IF(BW43=CG43+CH43+CI43,"○","×")</f>
        <v>○</v>
      </c>
      <c r="CK43" s="833">
        <v>120</v>
      </c>
      <c r="CL43" s="811" t="str">
        <f>IF(BW43=CK43,"○","×")</f>
        <v>○</v>
      </c>
      <c r="CN43" s="821" t="b">
        <f t="shared" si="27"/>
        <v>1</v>
      </c>
      <c r="CO43" s="792" t="b">
        <f t="shared" si="27"/>
        <v>1</v>
      </c>
      <c r="CP43" s="822" t="b">
        <f t="shared" si="27"/>
        <v>1</v>
      </c>
      <c r="CQ43" s="823" t="b">
        <f t="shared" si="27"/>
        <v>1</v>
      </c>
      <c r="CR43" s="790" t="b">
        <f t="shared" si="27"/>
        <v>1</v>
      </c>
      <c r="CS43" s="792" t="b">
        <f t="shared" si="27"/>
        <v>1</v>
      </c>
      <c r="CT43" s="786" t="b">
        <f t="shared" si="27"/>
        <v>1</v>
      </c>
    </row>
    <row r="44" spans="1:98">
      <c r="A44" s="882">
        <v>36</v>
      </c>
      <c r="B44" s="813" t="s">
        <v>145</v>
      </c>
      <c r="C44" s="813" t="s">
        <v>151</v>
      </c>
      <c r="D44" s="813" t="s">
        <v>109</v>
      </c>
      <c r="E44" s="814">
        <v>11729077</v>
      </c>
      <c r="F44" s="815">
        <v>11730999</v>
      </c>
      <c r="G44" s="815">
        <v>11701048</v>
      </c>
      <c r="H44" s="815">
        <v>11701048</v>
      </c>
      <c r="I44" s="815">
        <v>11701048</v>
      </c>
      <c r="J44" s="815">
        <v>11701048</v>
      </c>
      <c r="K44" s="815">
        <v>11701048</v>
      </c>
      <c r="L44" s="816" t="s">
        <v>152</v>
      </c>
      <c r="M44" s="817"/>
      <c r="N44" s="818"/>
      <c r="O44" s="818"/>
      <c r="P44" s="818"/>
      <c r="Q44" s="819">
        <v>0</v>
      </c>
      <c r="R44" s="819"/>
      <c r="S44" s="909">
        <v>0</v>
      </c>
      <c r="T44" s="817">
        <v>792</v>
      </c>
      <c r="U44" s="818"/>
      <c r="V44" s="818"/>
      <c r="W44" s="818"/>
      <c r="X44" s="819">
        <v>792</v>
      </c>
      <c r="Y44" s="819"/>
      <c r="Z44" s="909">
        <v>792</v>
      </c>
      <c r="AA44" s="783">
        <v>792</v>
      </c>
      <c r="AB44" s="784">
        <v>0</v>
      </c>
      <c r="AC44" s="784">
        <v>0</v>
      </c>
      <c r="AD44" s="784">
        <v>0</v>
      </c>
      <c r="AE44" s="785">
        <f t="shared" si="12"/>
        <v>792</v>
      </c>
      <c r="AF44" s="784">
        <v>0</v>
      </c>
      <c r="AG44" s="820">
        <f t="shared" si="13"/>
        <v>792</v>
      </c>
      <c r="AH44" s="783">
        <v>792</v>
      </c>
      <c r="AI44" s="784">
        <v>0</v>
      </c>
      <c r="AJ44" s="784">
        <v>0</v>
      </c>
      <c r="AK44" s="784">
        <v>0</v>
      </c>
      <c r="AL44" s="785">
        <v>792</v>
      </c>
      <c r="AM44" s="784">
        <v>0</v>
      </c>
      <c r="AN44" s="820">
        <f t="shared" si="14"/>
        <v>792</v>
      </c>
      <c r="AO44" s="783">
        <v>792</v>
      </c>
      <c r="AP44" s="784">
        <v>0</v>
      </c>
      <c r="AQ44" s="784">
        <v>0</v>
      </c>
      <c r="AR44" s="784">
        <v>0</v>
      </c>
      <c r="AS44" s="785">
        <v>792</v>
      </c>
      <c r="AT44" s="784">
        <v>0</v>
      </c>
      <c r="AU44" s="820">
        <v>792</v>
      </c>
      <c r="AV44" s="787">
        <v>792</v>
      </c>
      <c r="AW44" s="784">
        <v>0</v>
      </c>
      <c r="AX44" s="789">
        <v>0</v>
      </c>
      <c r="AY44" s="789">
        <v>0</v>
      </c>
      <c r="AZ44" s="785">
        <v>792</v>
      </c>
      <c r="BA44" s="784">
        <v>0</v>
      </c>
      <c r="BB44" s="820">
        <v>792</v>
      </c>
      <c r="BC44" s="783">
        <v>792</v>
      </c>
      <c r="BD44" s="784">
        <v>0</v>
      </c>
      <c r="BE44" s="784">
        <v>0</v>
      </c>
      <c r="BF44" s="784">
        <v>0</v>
      </c>
      <c r="BG44" s="784">
        <v>792</v>
      </c>
      <c r="BH44" s="784">
        <v>0</v>
      </c>
      <c r="BI44" s="820">
        <v>792</v>
      </c>
      <c r="BJ44" s="821">
        <v>749</v>
      </c>
      <c r="BK44" s="792">
        <v>43</v>
      </c>
      <c r="BL44" s="822">
        <v>0</v>
      </c>
      <c r="BM44" s="823">
        <v>0</v>
      </c>
      <c r="BN44" s="790">
        <v>792</v>
      </c>
      <c r="BO44" s="792">
        <v>0</v>
      </c>
      <c r="BP44" s="786">
        <v>792</v>
      </c>
      <c r="BQ44" s="824">
        <f>SUMIFS('R5病院病棟票'!$AF$13:$AF$324,'R5病院病棟票'!$B$13:$B$324,$K$3:$K$150,'R5病院病棟票'!$R$13:$R$324,1)</f>
        <v>749</v>
      </c>
      <c r="BR44" s="825">
        <f>SUMIFS('R5病院病棟票'!$AF$13:$AF$324,'R5病院病棟票'!$B$13:$B$324,$K$3:$K$150,'R5病院病棟票'!$R$13:$R$324,2)</f>
        <v>43</v>
      </c>
      <c r="BS44" s="826">
        <f>SUMIFS('R5病院病棟票'!$AF$13:$AF$324,'R5病院病棟票'!$B$13:$B$324,$K$3:$K$150,'R5病院病棟票'!$R$13:$R$324,3)</f>
        <v>0</v>
      </c>
      <c r="BT44" s="827">
        <f>SUMIFS('R5病院病棟票'!$AF$13:$AF$324,'R5病院病棟票'!$B$13:$B$324,$K$3:$K$150,'R5病院病棟票'!$R$13:$R$324,4)</f>
        <v>0</v>
      </c>
      <c r="BU44" s="828">
        <f t="shared" si="26"/>
        <v>792</v>
      </c>
      <c r="BV44" s="825">
        <f>SUMIFS('R5病院病棟票'!$AF$13:$AF$324,'R5病院病棟票'!$B$13:$B$324,$K$3:$K$150,'R5病院病棟票'!$R$13:$R$324,5)+SUMIFS('R5病院病棟票'!$AF$13:$AF$324,'R5病院病棟票'!$B$13:$B$324,$K$3:$K$150,'R5病院病棟票'!$R$13:$R$324,6)</f>
        <v>0</v>
      </c>
      <c r="BW44" s="829">
        <f t="shared" si="28"/>
        <v>792</v>
      </c>
      <c r="BX44" s="757">
        <f t="shared" si="5"/>
        <v>0</v>
      </c>
      <c r="BY44" s="757">
        <f t="shared" si="6"/>
        <v>0</v>
      </c>
      <c r="BZ44" s="757"/>
      <c r="CA44" s="830">
        <f>SUMIFS('R5病院病棟票'!$AI$13:$AI$324,'R5病院病棟票'!$B$13:$B$324,$K$3:$K$150,'R5病院病棟票'!$Y$13:$Y$324,1)</f>
        <v>749</v>
      </c>
      <c r="CB44" s="805">
        <f>SUMIFS('R5病院病棟票'!$AI$13:$AI$324,'R5病院病棟票'!$B$13:$B$324,$K$3:$K$150,'R5病院病棟票'!$Y$13:$Y$324,2)</f>
        <v>43</v>
      </c>
      <c r="CC44" s="831">
        <f>SUMIFS('R5病院病棟票'!$AI$13:$AI$324,'R5病院病棟票'!$B$13:$B$324,$K$3:$K$150,'R5病院病棟票'!$Y$13:$Y$324,3)</f>
        <v>0</v>
      </c>
      <c r="CD44" s="807">
        <f>SUMIFS('R5病院病棟票'!$AI$13:$AI$324,'R5病院病棟票'!$B$13:$B$324,$K$3:$K$150,'R5病院病棟票'!$Y$13:$Y$324,4)</f>
        <v>0</v>
      </c>
      <c r="CE44" s="831">
        <f t="shared" si="29"/>
        <v>792</v>
      </c>
      <c r="CF44" s="807">
        <f>SUMIFS('R5病院病棟票'!$AI$13:$AI$324,'R5病院病棟票'!$B$13:$B$324,$K$3:$K$150,'R5病院病棟票'!$Y$13:$Y$324,5)</f>
        <v>0</v>
      </c>
      <c r="CG44" s="808">
        <f t="shared" si="30"/>
        <v>792</v>
      </c>
      <c r="CH44" s="832">
        <f>SUMIFS('R5病院病棟票'!$AJ$13:$AJ$324,'R5病院病棟票'!$B$13:$B$324,$K$3:$K$150)</f>
        <v>0</v>
      </c>
      <c r="CI44" s="810">
        <f>SUMIFS('R5病院病棟票'!$AK$13:$AK$324,'R5病院病棟票'!$B$13:$B$324,$K$3:$K$150,'R5病院病棟票'!$Y$13:$Y$324,7)</f>
        <v>0</v>
      </c>
      <c r="CJ44" s="811" t="str">
        <f t="shared" si="11"/>
        <v>○</v>
      </c>
      <c r="CK44" s="833">
        <v>792</v>
      </c>
      <c r="CL44" s="811" t="str">
        <f t="shared" si="7"/>
        <v>○</v>
      </c>
      <c r="CN44" s="821" t="b">
        <f t="shared" si="27"/>
        <v>1</v>
      </c>
      <c r="CO44" s="792" t="b">
        <f t="shared" si="27"/>
        <v>1</v>
      </c>
      <c r="CP44" s="822" t="b">
        <f t="shared" si="27"/>
        <v>1</v>
      </c>
      <c r="CQ44" s="823" t="b">
        <f t="shared" si="27"/>
        <v>1</v>
      </c>
      <c r="CR44" s="790" t="b">
        <f t="shared" si="27"/>
        <v>1</v>
      </c>
      <c r="CS44" s="792" t="b">
        <f t="shared" si="27"/>
        <v>1</v>
      </c>
      <c r="CT44" s="786" t="b">
        <f t="shared" si="27"/>
        <v>1</v>
      </c>
    </row>
    <row r="45" spans="1:98">
      <c r="A45" s="882">
        <v>37</v>
      </c>
      <c r="B45" s="813" t="s">
        <v>145</v>
      </c>
      <c r="C45" s="813" t="s">
        <v>151</v>
      </c>
      <c r="D45" s="813" t="s">
        <v>109</v>
      </c>
      <c r="E45" s="814">
        <v>11729116</v>
      </c>
      <c r="F45" s="815">
        <v>11730141</v>
      </c>
      <c r="G45" s="815">
        <v>11701057</v>
      </c>
      <c r="H45" s="815">
        <v>11701057</v>
      </c>
      <c r="I45" s="815">
        <v>11701057</v>
      </c>
      <c r="J45" s="815">
        <v>11701057</v>
      </c>
      <c r="K45" s="815">
        <v>11701057</v>
      </c>
      <c r="L45" s="816" t="s">
        <v>20</v>
      </c>
      <c r="M45" s="817"/>
      <c r="N45" s="818"/>
      <c r="O45" s="818"/>
      <c r="P45" s="818"/>
      <c r="Q45" s="819">
        <v>0</v>
      </c>
      <c r="R45" s="819"/>
      <c r="S45" s="909">
        <v>0</v>
      </c>
      <c r="T45" s="817">
        <v>619</v>
      </c>
      <c r="U45" s="818"/>
      <c r="V45" s="818"/>
      <c r="W45" s="818"/>
      <c r="X45" s="819">
        <v>619</v>
      </c>
      <c r="Y45" s="819">
        <v>43</v>
      </c>
      <c r="Z45" s="909">
        <v>662</v>
      </c>
      <c r="AA45" s="783">
        <v>619</v>
      </c>
      <c r="AB45" s="784">
        <v>0</v>
      </c>
      <c r="AC45" s="784">
        <v>0</v>
      </c>
      <c r="AD45" s="784">
        <v>0</v>
      </c>
      <c r="AE45" s="785">
        <f t="shared" si="12"/>
        <v>619</v>
      </c>
      <c r="AF45" s="784">
        <v>43</v>
      </c>
      <c r="AG45" s="820">
        <f t="shared" si="13"/>
        <v>662</v>
      </c>
      <c r="AH45" s="783">
        <v>628</v>
      </c>
      <c r="AI45" s="784">
        <v>0</v>
      </c>
      <c r="AJ45" s="784">
        <v>0</v>
      </c>
      <c r="AK45" s="784">
        <v>0</v>
      </c>
      <c r="AL45" s="785">
        <v>628</v>
      </c>
      <c r="AM45" s="784">
        <v>0</v>
      </c>
      <c r="AN45" s="820">
        <f t="shared" si="14"/>
        <v>628</v>
      </c>
      <c r="AO45" s="783">
        <v>628</v>
      </c>
      <c r="AP45" s="784">
        <v>0</v>
      </c>
      <c r="AQ45" s="784">
        <v>0</v>
      </c>
      <c r="AR45" s="784">
        <v>0</v>
      </c>
      <c r="AS45" s="785">
        <v>628</v>
      </c>
      <c r="AT45" s="784">
        <v>0</v>
      </c>
      <c r="AU45" s="820">
        <v>628</v>
      </c>
      <c r="AV45" s="787">
        <v>628</v>
      </c>
      <c r="AW45" s="784">
        <v>0</v>
      </c>
      <c r="AX45" s="789">
        <v>0</v>
      </c>
      <c r="AY45" s="789">
        <v>0</v>
      </c>
      <c r="AZ45" s="785">
        <v>628</v>
      </c>
      <c r="BA45" s="784">
        <v>0</v>
      </c>
      <c r="BB45" s="820">
        <v>628</v>
      </c>
      <c r="BC45" s="783">
        <v>608</v>
      </c>
      <c r="BD45" s="784">
        <v>0</v>
      </c>
      <c r="BE45" s="784">
        <v>0</v>
      </c>
      <c r="BF45" s="784">
        <v>0</v>
      </c>
      <c r="BG45" s="784">
        <v>608</v>
      </c>
      <c r="BH45" s="784">
        <v>0</v>
      </c>
      <c r="BI45" s="820">
        <v>608</v>
      </c>
      <c r="BJ45" s="821">
        <v>498</v>
      </c>
      <c r="BK45" s="792">
        <v>130</v>
      </c>
      <c r="BL45" s="822">
        <v>0</v>
      </c>
      <c r="BM45" s="823">
        <v>0</v>
      </c>
      <c r="BN45" s="790">
        <v>628</v>
      </c>
      <c r="BO45" s="792">
        <v>0</v>
      </c>
      <c r="BP45" s="786">
        <v>628</v>
      </c>
      <c r="BQ45" s="824">
        <f>SUMIFS('R5病院病棟票'!$AF$13:$AF$324,'R5病院病棟票'!$B$13:$B$324,$K$3:$K$150,'R5病院病棟票'!$R$13:$R$324,1)</f>
        <v>484</v>
      </c>
      <c r="BR45" s="825">
        <f>SUMIFS('R5病院病棟票'!$AF$13:$AF$324,'R5病院病棟票'!$B$13:$B$324,$K$3:$K$150,'R5病院病棟票'!$R$13:$R$324,2)</f>
        <v>82</v>
      </c>
      <c r="BS45" s="826">
        <f>SUMIFS('R5病院病棟票'!$AF$13:$AF$324,'R5病院病棟票'!$B$13:$B$324,$K$3:$K$150,'R5病院病棟票'!$R$13:$R$324,3)</f>
        <v>0</v>
      </c>
      <c r="BT45" s="827">
        <f>SUMIFS('R5病院病棟票'!$AF$13:$AF$324,'R5病院病棟票'!$B$13:$B$324,$K$3:$K$150,'R5病院病棟票'!$R$13:$R$324,4)</f>
        <v>0</v>
      </c>
      <c r="BU45" s="828">
        <f t="shared" si="26"/>
        <v>566</v>
      </c>
      <c r="BV45" s="825">
        <f>SUMIFS('R5病院病棟票'!$AF$13:$AF$324,'R5病院病棟票'!$B$13:$B$324,$K$3:$K$150,'R5病院病棟票'!$R$13:$R$324,5)+SUMIFS('R5病院病棟票'!$AF$13:$AF$324,'R5病院病棟票'!$B$13:$B$324,$K$3:$K$150,'R5病院病棟票'!$R$13:$R$324,6)</f>
        <v>62</v>
      </c>
      <c r="BW45" s="829">
        <f t="shared" si="28"/>
        <v>628</v>
      </c>
      <c r="BX45" s="757">
        <f t="shared" si="5"/>
        <v>-62</v>
      </c>
      <c r="BY45" s="757">
        <f t="shared" si="6"/>
        <v>0</v>
      </c>
      <c r="BZ45" s="757"/>
      <c r="CA45" s="830">
        <f>SUMIFS('R5病院病棟票'!$AI$13:$AI$324,'R5病院病棟票'!$B$13:$B$324,$K$3:$K$150,'R5病院病棟票'!$Y$13:$Y$324,1)</f>
        <v>498</v>
      </c>
      <c r="CB45" s="805">
        <f>SUMIFS('R5病院病棟票'!$AI$13:$AI$324,'R5病院病棟票'!$B$13:$B$324,$K$3:$K$150,'R5病院病棟票'!$Y$13:$Y$324,2)</f>
        <v>130</v>
      </c>
      <c r="CC45" s="831">
        <f>SUMIFS('R5病院病棟票'!$AI$13:$AI$324,'R5病院病棟票'!$B$13:$B$324,$K$3:$K$150,'R5病院病棟票'!$Y$13:$Y$324,3)</f>
        <v>0</v>
      </c>
      <c r="CD45" s="807">
        <f>SUMIFS('R5病院病棟票'!$AI$13:$AI$324,'R5病院病棟票'!$B$13:$B$324,$K$3:$K$150,'R5病院病棟票'!$Y$13:$Y$324,4)</f>
        <v>0</v>
      </c>
      <c r="CE45" s="831">
        <f t="shared" si="29"/>
        <v>628</v>
      </c>
      <c r="CF45" s="807">
        <f>SUMIFS('R5病院病棟票'!$AI$13:$AI$324,'R5病院病棟票'!$B$13:$B$324,$K$3:$K$150,'R5病院病棟票'!$Y$13:$Y$324,5)</f>
        <v>0</v>
      </c>
      <c r="CG45" s="808">
        <f t="shared" si="30"/>
        <v>628</v>
      </c>
      <c r="CH45" s="832">
        <f>SUMIFS('R5病院病棟票'!$AJ$13:$AJ$324,'R5病院病棟票'!$B$13:$B$324,$K$3:$K$150)</f>
        <v>0</v>
      </c>
      <c r="CI45" s="810">
        <f>SUMIFS('R5病院病棟票'!$AK$13:$AK$324,'R5病院病棟票'!$B$13:$B$324,$K$3:$K$150,'R5病院病棟票'!$Y$13:$Y$324,7)</f>
        <v>0</v>
      </c>
      <c r="CJ45" s="811" t="str">
        <f t="shared" si="11"/>
        <v>○</v>
      </c>
      <c r="CK45" s="833">
        <v>628</v>
      </c>
      <c r="CL45" s="811" t="str">
        <f t="shared" si="7"/>
        <v>○</v>
      </c>
      <c r="CM45" s="759" t="s">
        <v>1895</v>
      </c>
      <c r="CN45" s="821" t="b">
        <f t="shared" si="27"/>
        <v>0</v>
      </c>
      <c r="CO45" s="792" t="b">
        <f t="shared" si="27"/>
        <v>0</v>
      </c>
      <c r="CP45" s="822" t="b">
        <f t="shared" si="27"/>
        <v>1</v>
      </c>
      <c r="CQ45" s="823" t="b">
        <f t="shared" si="27"/>
        <v>1</v>
      </c>
      <c r="CR45" s="790" t="b">
        <f t="shared" si="27"/>
        <v>0</v>
      </c>
      <c r="CS45" s="792" t="b">
        <f t="shared" si="27"/>
        <v>0</v>
      </c>
      <c r="CT45" s="786" t="b">
        <f t="shared" si="27"/>
        <v>1</v>
      </c>
    </row>
    <row r="46" spans="1:98">
      <c r="A46" s="882">
        <v>38</v>
      </c>
      <c r="B46" s="813" t="s">
        <v>145</v>
      </c>
      <c r="C46" s="813" t="s">
        <v>151</v>
      </c>
      <c r="D46" s="813" t="s">
        <v>109</v>
      </c>
      <c r="E46" s="814">
        <v>11729105</v>
      </c>
      <c r="F46" s="815">
        <v>11730058</v>
      </c>
      <c r="G46" s="815">
        <v>11701054</v>
      </c>
      <c r="H46" s="815">
        <v>11701054</v>
      </c>
      <c r="I46" s="815">
        <v>11701054</v>
      </c>
      <c r="J46" s="815">
        <v>11701054</v>
      </c>
      <c r="K46" s="815">
        <v>11701054</v>
      </c>
      <c r="L46" s="816" t="s">
        <v>153</v>
      </c>
      <c r="M46" s="817"/>
      <c r="N46" s="818"/>
      <c r="O46" s="818"/>
      <c r="P46" s="818"/>
      <c r="Q46" s="819">
        <v>0</v>
      </c>
      <c r="R46" s="819"/>
      <c r="S46" s="909">
        <v>0</v>
      </c>
      <c r="T46" s="817">
        <v>203</v>
      </c>
      <c r="U46" s="818">
        <v>309</v>
      </c>
      <c r="V46" s="818"/>
      <c r="W46" s="818"/>
      <c r="X46" s="819">
        <v>512</v>
      </c>
      <c r="Y46" s="819"/>
      <c r="Z46" s="909">
        <v>512</v>
      </c>
      <c r="AA46" s="783">
        <v>209</v>
      </c>
      <c r="AB46" s="784">
        <v>303</v>
      </c>
      <c r="AC46" s="784">
        <v>0</v>
      </c>
      <c r="AD46" s="784">
        <v>0</v>
      </c>
      <c r="AE46" s="785">
        <f t="shared" si="12"/>
        <v>512</v>
      </c>
      <c r="AF46" s="784">
        <v>0</v>
      </c>
      <c r="AG46" s="820">
        <f t="shared" si="13"/>
        <v>512</v>
      </c>
      <c r="AH46" s="783">
        <v>209</v>
      </c>
      <c r="AI46" s="784">
        <v>303</v>
      </c>
      <c r="AJ46" s="784">
        <v>0</v>
      </c>
      <c r="AK46" s="784">
        <v>0</v>
      </c>
      <c r="AL46" s="785">
        <v>512</v>
      </c>
      <c r="AM46" s="784">
        <v>0</v>
      </c>
      <c r="AN46" s="820">
        <f t="shared" si="14"/>
        <v>512</v>
      </c>
      <c r="AO46" s="783">
        <v>203</v>
      </c>
      <c r="AP46" s="784">
        <v>309</v>
      </c>
      <c r="AQ46" s="784">
        <v>0</v>
      </c>
      <c r="AR46" s="784">
        <v>0</v>
      </c>
      <c r="AS46" s="785">
        <v>512</v>
      </c>
      <c r="AT46" s="784">
        <v>0</v>
      </c>
      <c r="AU46" s="820">
        <v>512</v>
      </c>
      <c r="AV46" s="787">
        <v>203</v>
      </c>
      <c r="AW46" s="784">
        <v>309</v>
      </c>
      <c r="AX46" s="789">
        <v>0</v>
      </c>
      <c r="AY46" s="789">
        <v>0</v>
      </c>
      <c r="AZ46" s="785">
        <v>512</v>
      </c>
      <c r="BA46" s="784">
        <v>0</v>
      </c>
      <c r="BB46" s="820">
        <v>512</v>
      </c>
      <c r="BC46" s="783">
        <v>203</v>
      </c>
      <c r="BD46" s="784">
        <v>309</v>
      </c>
      <c r="BE46" s="784">
        <v>0</v>
      </c>
      <c r="BF46" s="784">
        <v>0</v>
      </c>
      <c r="BG46" s="784">
        <v>512</v>
      </c>
      <c r="BH46" s="784">
        <v>0</v>
      </c>
      <c r="BI46" s="820">
        <v>512</v>
      </c>
      <c r="BJ46" s="821">
        <v>203</v>
      </c>
      <c r="BK46" s="792">
        <v>309</v>
      </c>
      <c r="BL46" s="822">
        <v>0</v>
      </c>
      <c r="BM46" s="823">
        <v>0</v>
      </c>
      <c r="BN46" s="790">
        <v>512</v>
      </c>
      <c r="BO46" s="792">
        <v>0</v>
      </c>
      <c r="BP46" s="786">
        <v>512</v>
      </c>
      <c r="BQ46" s="824">
        <f>SUMIFS('R5病院病棟票'!$AF$13:$AF$324,'R5病院病棟票'!$B$13:$B$324,$K$3:$K$150,'R5病院病棟票'!$R$13:$R$324,1)</f>
        <v>203</v>
      </c>
      <c r="BR46" s="825">
        <f>SUMIFS('R5病院病棟票'!$AF$13:$AF$324,'R5病院病棟票'!$B$13:$B$324,$K$3:$K$150,'R5病院病棟票'!$R$13:$R$324,2)</f>
        <v>309</v>
      </c>
      <c r="BS46" s="826">
        <f>SUMIFS('R5病院病棟票'!$AF$13:$AF$324,'R5病院病棟票'!$B$13:$B$324,$K$3:$K$150,'R5病院病棟票'!$R$13:$R$324,3)</f>
        <v>0</v>
      </c>
      <c r="BT46" s="827">
        <f>SUMIFS('R5病院病棟票'!$AF$13:$AF$324,'R5病院病棟票'!$B$13:$B$324,$K$3:$K$150,'R5病院病棟票'!$R$13:$R$324,4)</f>
        <v>0</v>
      </c>
      <c r="BU46" s="828">
        <f t="shared" si="26"/>
        <v>512</v>
      </c>
      <c r="BV46" s="825">
        <f>SUMIFS('R5病院病棟票'!$AF$13:$AF$324,'R5病院病棟票'!$B$13:$B$324,$K$3:$K$150,'R5病院病棟票'!$R$13:$R$324,5)+SUMIFS('R5病院病棟票'!$AF$13:$AF$324,'R5病院病棟票'!$B$13:$B$324,$K$3:$K$150,'R5病院病棟票'!$R$13:$R$324,6)</f>
        <v>0</v>
      </c>
      <c r="BW46" s="829">
        <f t="shared" si="28"/>
        <v>512</v>
      </c>
      <c r="BX46" s="757">
        <f t="shared" si="5"/>
        <v>0</v>
      </c>
      <c r="BY46" s="757">
        <f t="shared" si="6"/>
        <v>0</v>
      </c>
      <c r="BZ46" s="757"/>
      <c r="CA46" s="830">
        <f>SUMIFS('R5病院病棟票'!$AI$13:$AI$324,'R5病院病棟票'!$B$13:$B$324,$K$3:$K$150,'R5病院病棟票'!$Y$13:$Y$324,1)</f>
        <v>201</v>
      </c>
      <c r="CB46" s="805">
        <f>SUMIFS('R5病院病棟票'!$AI$13:$AI$324,'R5病院病棟票'!$B$13:$B$324,$K$3:$K$150,'R5病院病棟票'!$Y$13:$Y$324,2)</f>
        <v>309</v>
      </c>
      <c r="CC46" s="831">
        <f>SUMIFS('R5病院病棟票'!$AI$13:$AI$324,'R5病院病棟票'!$B$13:$B$324,$K$3:$K$150,'R5病院病棟票'!$Y$13:$Y$324,3)</f>
        <v>0</v>
      </c>
      <c r="CD46" s="807">
        <f>SUMIFS('R5病院病棟票'!$AI$13:$AI$324,'R5病院病棟票'!$B$13:$B$324,$K$3:$K$150,'R5病院病棟票'!$Y$13:$Y$324,4)</f>
        <v>0</v>
      </c>
      <c r="CE46" s="831">
        <f t="shared" si="29"/>
        <v>510</v>
      </c>
      <c r="CF46" s="807">
        <f>SUMIFS('R5病院病棟票'!$AI$13:$AI$324,'R5病院病棟票'!$B$13:$B$324,$K$3:$K$150,'R5病院病棟票'!$Y$13:$Y$324,5)</f>
        <v>0</v>
      </c>
      <c r="CG46" s="808">
        <f t="shared" si="30"/>
        <v>510</v>
      </c>
      <c r="CH46" s="832">
        <f>SUMIFS('R5病院病棟票'!$AJ$13:$AJ$324,'R5病院病棟票'!$B$13:$B$324,$K$3:$K$150)</f>
        <v>2</v>
      </c>
      <c r="CI46" s="810">
        <f>SUMIFS('R5病院病棟票'!$AK$13:$AK$324,'R5病院病棟票'!$B$13:$B$324,$K$3:$K$150,'R5病院病棟票'!$Y$13:$Y$324,7)</f>
        <v>0</v>
      </c>
      <c r="CJ46" s="811" t="str">
        <f>IF(BW46=CG46+CH46+CI46,"○","×")</f>
        <v>○</v>
      </c>
      <c r="CK46" s="833">
        <v>512</v>
      </c>
      <c r="CL46" s="811" t="str">
        <f t="shared" si="7"/>
        <v>○</v>
      </c>
      <c r="CN46" s="821" t="b">
        <f t="shared" si="27"/>
        <v>1</v>
      </c>
      <c r="CO46" s="792" t="b">
        <f t="shared" si="27"/>
        <v>1</v>
      </c>
      <c r="CP46" s="822" t="b">
        <f t="shared" si="27"/>
        <v>1</v>
      </c>
      <c r="CQ46" s="823" t="b">
        <f t="shared" si="27"/>
        <v>1</v>
      </c>
      <c r="CR46" s="790" t="b">
        <f t="shared" si="27"/>
        <v>1</v>
      </c>
      <c r="CS46" s="792" t="b">
        <f t="shared" si="27"/>
        <v>1</v>
      </c>
      <c r="CT46" s="786" t="b">
        <f t="shared" si="27"/>
        <v>1</v>
      </c>
    </row>
    <row r="47" spans="1:98">
      <c r="A47" s="882">
        <v>39</v>
      </c>
      <c r="B47" s="813" t="s">
        <v>145</v>
      </c>
      <c r="C47" s="813" t="s">
        <v>151</v>
      </c>
      <c r="D47" s="813" t="s">
        <v>109</v>
      </c>
      <c r="E47" s="814">
        <v>11729062</v>
      </c>
      <c r="F47" s="815">
        <v>11730065</v>
      </c>
      <c r="G47" s="815">
        <v>11701044</v>
      </c>
      <c r="H47" s="815">
        <v>11701044</v>
      </c>
      <c r="I47" s="815">
        <v>11701044</v>
      </c>
      <c r="J47" s="815">
        <v>11701044</v>
      </c>
      <c r="K47" s="815">
        <v>11701044</v>
      </c>
      <c r="L47" s="816" t="s">
        <v>154</v>
      </c>
      <c r="M47" s="817"/>
      <c r="N47" s="818">
        <v>290</v>
      </c>
      <c r="O47" s="818">
        <v>50</v>
      </c>
      <c r="P47" s="818">
        <v>160</v>
      </c>
      <c r="Q47" s="819">
        <v>500</v>
      </c>
      <c r="R47" s="819"/>
      <c r="S47" s="909">
        <v>500</v>
      </c>
      <c r="T47" s="817"/>
      <c r="U47" s="818">
        <v>237</v>
      </c>
      <c r="V47" s="818">
        <v>103</v>
      </c>
      <c r="W47" s="818">
        <v>159</v>
      </c>
      <c r="X47" s="819">
        <v>499</v>
      </c>
      <c r="Y47" s="819"/>
      <c r="Z47" s="909">
        <v>499</v>
      </c>
      <c r="AA47" s="783">
        <v>0</v>
      </c>
      <c r="AB47" s="784">
        <v>205</v>
      </c>
      <c r="AC47" s="784">
        <v>137</v>
      </c>
      <c r="AD47" s="784">
        <v>157</v>
      </c>
      <c r="AE47" s="785">
        <f t="shared" si="12"/>
        <v>499</v>
      </c>
      <c r="AF47" s="784">
        <v>0</v>
      </c>
      <c r="AG47" s="820">
        <f t="shared" si="13"/>
        <v>499</v>
      </c>
      <c r="AH47" s="783">
        <v>0</v>
      </c>
      <c r="AI47" s="784">
        <v>205</v>
      </c>
      <c r="AJ47" s="784">
        <v>137</v>
      </c>
      <c r="AK47" s="784">
        <v>157</v>
      </c>
      <c r="AL47" s="785">
        <v>499</v>
      </c>
      <c r="AM47" s="784">
        <v>0</v>
      </c>
      <c r="AN47" s="820">
        <f t="shared" si="14"/>
        <v>499</v>
      </c>
      <c r="AO47" s="783">
        <v>0</v>
      </c>
      <c r="AP47" s="784">
        <v>205</v>
      </c>
      <c r="AQ47" s="784">
        <v>137</v>
      </c>
      <c r="AR47" s="784">
        <v>157</v>
      </c>
      <c r="AS47" s="785">
        <v>499</v>
      </c>
      <c r="AT47" s="784">
        <v>0</v>
      </c>
      <c r="AU47" s="820">
        <v>499</v>
      </c>
      <c r="AV47" s="787">
        <v>0</v>
      </c>
      <c r="AW47" s="784">
        <v>205</v>
      </c>
      <c r="AX47" s="789">
        <v>137</v>
      </c>
      <c r="AY47" s="789">
        <v>157</v>
      </c>
      <c r="AZ47" s="785">
        <v>499</v>
      </c>
      <c r="BA47" s="784">
        <v>0</v>
      </c>
      <c r="BB47" s="820">
        <v>499</v>
      </c>
      <c r="BC47" s="783">
        <v>0</v>
      </c>
      <c r="BD47" s="784">
        <v>205</v>
      </c>
      <c r="BE47" s="784">
        <v>137</v>
      </c>
      <c r="BF47" s="784">
        <v>157</v>
      </c>
      <c r="BG47" s="784">
        <v>499</v>
      </c>
      <c r="BH47" s="784">
        <v>0</v>
      </c>
      <c r="BI47" s="820">
        <v>499</v>
      </c>
      <c r="BJ47" s="821">
        <v>0</v>
      </c>
      <c r="BK47" s="792">
        <v>205</v>
      </c>
      <c r="BL47" s="822">
        <v>137</v>
      </c>
      <c r="BM47" s="823">
        <v>157</v>
      </c>
      <c r="BN47" s="790">
        <v>499</v>
      </c>
      <c r="BO47" s="792">
        <v>0</v>
      </c>
      <c r="BP47" s="786">
        <v>499</v>
      </c>
      <c r="BQ47" s="824">
        <f>SUMIFS('R5病院病棟票'!$AF$13:$AF$324,'R5病院病棟票'!$B$13:$B$324,$K$3:$K$150,'R5病院病棟票'!$R$13:$R$324,1)</f>
        <v>0</v>
      </c>
      <c r="BR47" s="825">
        <f>SUMIFS('R5病院病棟票'!$AF$13:$AF$324,'R5病院病棟票'!$B$13:$B$324,$K$3:$K$150,'R5病院病棟票'!$R$13:$R$324,2)</f>
        <v>205</v>
      </c>
      <c r="BS47" s="826">
        <f>SUMIFS('R5病院病棟票'!$AF$13:$AF$324,'R5病院病棟票'!$B$13:$B$324,$K$3:$K$150,'R5病院病棟票'!$R$13:$R$324,3)</f>
        <v>137</v>
      </c>
      <c r="BT47" s="827">
        <f>SUMIFS('R5病院病棟票'!$AF$13:$AF$324,'R5病院病棟票'!$B$13:$B$324,$K$3:$K$150,'R5病院病棟票'!$R$13:$R$324,4)</f>
        <v>157</v>
      </c>
      <c r="BU47" s="828">
        <f t="shared" si="26"/>
        <v>499</v>
      </c>
      <c r="BV47" s="825">
        <f>SUMIFS('R5病院病棟票'!$AF$13:$AF$324,'R5病院病棟票'!$B$13:$B$324,$K$3:$K$150,'R5病院病棟票'!$R$13:$R$324,5)+SUMIFS('R5病院病棟票'!$AF$13:$AF$324,'R5病院病棟票'!$B$13:$B$324,$K$3:$K$150,'R5病院病棟票'!$R$13:$R$324,6)</f>
        <v>0</v>
      </c>
      <c r="BW47" s="829">
        <f t="shared" si="28"/>
        <v>499</v>
      </c>
      <c r="BX47" s="757">
        <f>BU47-BN47</f>
        <v>0</v>
      </c>
      <c r="BY47" s="757">
        <f t="shared" si="6"/>
        <v>0</v>
      </c>
      <c r="BZ47" s="757"/>
      <c r="CA47" s="830">
        <f>SUMIFS('R5病院病棟票'!$AI$13:$AI$324,'R5病院病棟票'!$B$13:$B$324,$K$3:$K$150,'R5病院病棟票'!$Y$13:$Y$324,1)</f>
        <v>0</v>
      </c>
      <c r="CB47" s="805">
        <f>SUMIFS('R5病院病棟票'!$AI$13:$AI$324,'R5病院病棟票'!$B$13:$B$324,$K$3:$K$150,'R5病院病棟票'!$Y$13:$Y$324,2)</f>
        <v>205</v>
      </c>
      <c r="CC47" s="831">
        <f>SUMIFS('R5病院病棟票'!$AI$13:$AI$324,'R5病院病棟票'!$B$13:$B$324,$K$3:$K$150,'R5病院病棟票'!$Y$13:$Y$324,3)</f>
        <v>137</v>
      </c>
      <c r="CD47" s="807">
        <f>SUMIFS('R5病院病棟票'!$AI$13:$AI$324,'R5病院病棟票'!$B$13:$B$324,$K$3:$K$150,'R5病院病棟票'!$Y$13:$Y$324,4)</f>
        <v>157</v>
      </c>
      <c r="CE47" s="831">
        <f t="shared" si="29"/>
        <v>499</v>
      </c>
      <c r="CF47" s="807">
        <f>SUMIFS('R5病院病棟票'!$AI$13:$AI$324,'R5病院病棟票'!$B$13:$B$324,$K$3:$K$150,'R5病院病棟票'!$Y$13:$Y$324,5)</f>
        <v>0</v>
      </c>
      <c r="CG47" s="808">
        <f t="shared" si="30"/>
        <v>499</v>
      </c>
      <c r="CH47" s="832">
        <f>SUMIFS('R5病院病棟票'!$AJ$13:$AJ$324,'R5病院病棟票'!$B$13:$B$324,$K$3:$K$150)</f>
        <v>0</v>
      </c>
      <c r="CI47" s="810">
        <f>SUMIFS('R5病院病棟票'!$AK$13:$AK$324,'R5病院病棟票'!$B$13:$B$324,$K$3:$K$150,'R5病院病棟票'!$Y$13:$Y$324,7)</f>
        <v>0</v>
      </c>
      <c r="CJ47" s="811" t="str">
        <f>IF(BW47=CG47+CH47+CI47,"○","×")</f>
        <v>○</v>
      </c>
      <c r="CK47" s="833">
        <v>499</v>
      </c>
      <c r="CL47" s="811" t="str">
        <f t="shared" si="7"/>
        <v>○</v>
      </c>
      <c r="CN47" s="821" t="b">
        <f t="shared" si="27"/>
        <v>1</v>
      </c>
      <c r="CO47" s="792" t="b">
        <f t="shared" si="27"/>
        <v>1</v>
      </c>
      <c r="CP47" s="822" t="b">
        <f t="shared" si="27"/>
        <v>1</v>
      </c>
      <c r="CQ47" s="823" t="b">
        <f t="shared" si="27"/>
        <v>1</v>
      </c>
      <c r="CR47" s="790" t="b">
        <f t="shared" si="27"/>
        <v>1</v>
      </c>
      <c r="CS47" s="792" t="b">
        <f t="shared" si="27"/>
        <v>1</v>
      </c>
      <c r="CT47" s="786" t="b">
        <f t="shared" si="27"/>
        <v>1</v>
      </c>
    </row>
    <row r="48" spans="1:98">
      <c r="A48" s="882">
        <v>40</v>
      </c>
      <c r="B48" s="813" t="s">
        <v>145</v>
      </c>
      <c r="C48" s="813" t="s">
        <v>151</v>
      </c>
      <c r="D48" s="813" t="s">
        <v>109</v>
      </c>
      <c r="E48" s="814">
        <v>11729066</v>
      </c>
      <c r="F48" s="815">
        <v>11730054</v>
      </c>
      <c r="G48" s="815">
        <v>11701045</v>
      </c>
      <c r="H48" s="815">
        <v>11701045</v>
      </c>
      <c r="I48" s="815">
        <v>11701045</v>
      </c>
      <c r="J48" s="815">
        <v>11701045</v>
      </c>
      <c r="K48" s="815">
        <v>11701045</v>
      </c>
      <c r="L48" s="816" t="s">
        <v>155</v>
      </c>
      <c r="M48" s="817"/>
      <c r="N48" s="818">
        <v>137</v>
      </c>
      <c r="O48" s="818">
        <v>87</v>
      </c>
      <c r="P48" s="818">
        <v>90</v>
      </c>
      <c r="Q48" s="819">
        <v>314</v>
      </c>
      <c r="R48" s="819"/>
      <c r="S48" s="909">
        <v>314</v>
      </c>
      <c r="T48" s="817"/>
      <c r="U48" s="818">
        <v>137</v>
      </c>
      <c r="V48" s="818">
        <v>87</v>
      </c>
      <c r="W48" s="818">
        <v>90</v>
      </c>
      <c r="X48" s="819">
        <v>314</v>
      </c>
      <c r="Y48" s="819"/>
      <c r="Z48" s="909">
        <v>314</v>
      </c>
      <c r="AA48" s="783">
        <v>0</v>
      </c>
      <c r="AB48" s="784">
        <v>137</v>
      </c>
      <c r="AC48" s="784">
        <v>87</v>
      </c>
      <c r="AD48" s="784">
        <v>90</v>
      </c>
      <c r="AE48" s="785">
        <f t="shared" si="12"/>
        <v>314</v>
      </c>
      <c r="AF48" s="784">
        <v>0</v>
      </c>
      <c r="AG48" s="820">
        <f t="shared" si="13"/>
        <v>314</v>
      </c>
      <c r="AH48" s="783">
        <v>0</v>
      </c>
      <c r="AI48" s="784">
        <v>137</v>
      </c>
      <c r="AJ48" s="784">
        <v>87</v>
      </c>
      <c r="AK48" s="784">
        <v>90</v>
      </c>
      <c r="AL48" s="785">
        <v>314</v>
      </c>
      <c r="AM48" s="784">
        <v>0</v>
      </c>
      <c r="AN48" s="820">
        <f t="shared" si="14"/>
        <v>314</v>
      </c>
      <c r="AO48" s="783">
        <v>0</v>
      </c>
      <c r="AP48" s="784">
        <v>137</v>
      </c>
      <c r="AQ48" s="784">
        <v>87</v>
      </c>
      <c r="AR48" s="784">
        <v>90</v>
      </c>
      <c r="AS48" s="785">
        <v>314</v>
      </c>
      <c r="AT48" s="784">
        <v>0</v>
      </c>
      <c r="AU48" s="820">
        <v>314</v>
      </c>
      <c r="AV48" s="787">
        <v>0</v>
      </c>
      <c r="AW48" s="784">
        <v>122</v>
      </c>
      <c r="AX48" s="789">
        <v>88</v>
      </c>
      <c r="AY48" s="789">
        <v>90</v>
      </c>
      <c r="AZ48" s="785">
        <v>300</v>
      </c>
      <c r="BA48" s="784">
        <v>0</v>
      </c>
      <c r="BB48" s="820">
        <v>300</v>
      </c>
      <c r="BC48" s="783">
        <v>0</v>
      </c>
      <c r="BD48" s="784">
        <v>122</v>
      </c>
      <c r="BE48" s="784">
        <v>88</v>
      </c>
      <c r="BF48" s="784">
        <v>90</v>
      </c>
      <c r="BG48" s="784">
        <v>300</v>
      </c>
      <c r="BH48" s="784">
        <v>0</v>
      </c>
      <c r="BI48" s="820">
        <v>300</v>
      </c>
      <c r="BJ48" s="821">
        <v>0</v>
      </c>
      <c r="BK48" s="792">
        <v>122</v>
      </c>
      <c r="BL48" s="822">
        <v>88</v>
      </c>
      <c r="BM48" s="823">
        <v>90</v>
      </c>
      <c r="BN48" s="790">
        <v>300</v>
      </c>
      <c r="BO48" s="792">
        <v>0</v>
      </c>
      <c r="BP48" s="786">
        <v>300</v>
      </c>
      <c r="BQ48" s="824">
        <f>SUMIFS('R5病院病棟票'!$AF$13:$AF$324,'R5病院病棟票'!$B$13:$B$324,$K$3:$K$150,'R5病院病棟票'!$R$13:$R$324,1)</f>
        <v>0</v>
      </c>
      <c r="BR48" s="825">
        <f>SUMIFS('R5病院病棟票'!$AF$13:$AF$324,'R5病院病棟票'!$B$13:$B$324,$K$3:$K$150,'R5病院病棟票'!$R$13:$R$324,2)</f>
        <v>122</v>
      </c>
      <c r="BS48" s="826">
        <f>SUMIFS('R5病院病棟票'!$AF$13:$AF$324,'R5病院病棟票'!$B$13:$B$324,$K$3:$K$150,'R5病院病棟票'!$R$13:$R$324,3)</f>
        <v>88</v>
      </c>
      <c r="BT48" s="827">
        <f>SUMIFS('R5病院病棟票'!$AF$13:$AF$324,'R5病院病棟票'!$B$13:$B$324,$K$3:$K$150,'R5病院病棟票'!$R$13:$R$324,4)</f>
        <v>90</v>
      </c>
      <c r="BU48" s="828">
        <f t="shared" si="26"/>
        <v>300</v>
      </c>
      <c r="BV48" s="825">
        <f>SUMIFS('R5病院病棟票'!$AF$13:$AF$324,'R5病院病棟票'!$B$13:$B$324,$K$3:$K$150,'R5病院病棟票'!$R$13:$R$324,5)+SUMIFS('R5病院病棟票'!$AF$13:$AF$324,'R5病院病棟票'!$B$13:$B$324,$K$3:$K$150,'R5病院病棟票'!$R$13:$R$324,6)</f>
        <v>0</v>
      </c>
      <c r="BW48" s="829">
        <f t="shared" si="28"/>
        <v>300</v>
      </c>
      <c r="BX48" s="757">
        <f t="shared" si="5"/>
        <v>0</v>
      </c>
      <c r="BY48" s="757">
        <f t="shared" si="6"/>
        <v>0</v>
      </c>
      <c r="BZ48" s="757"/>
      <c r="CA48" s="830">
        <f>SUMIFS('R5病院病棟票'!$AI$13:$AI$324,'R5病院病棟票'!$B$13:$B$324,$K$3:$K$150,'R5病院病棟票'!$Y$13:$Y$324,1)</f>
        <v>0</v>
      </c>
      <c r="CB48" s="805">
        <f>SUMIFS('R5病院病棟票'!$AI$13:$AI$324,'R5病院病棟票'!$B$13:$B$324,$K$3:$K$150,'R5病院病棟票'!$Y$13:$Y$324,2)</f>
        <v>122</v>
      </c>
      <c r="CC48" s="831">
        <f>SUMIFS('R5病院病棟票'!$AI$13:$AI$324,'R5病院病棟票'!$B$13:$B$324,$K$3:$K$150,'R5病院病棟票'!$Y$13:$Y$324,3)</f>
        <v>88</v>
      </c>
      <c r="CD48" s="807">
        <f>SUMIFS('R5病院病棟票'!$AI$13:$AI$324,'R5病院病棟票'!$B$13:$B$324,$K$3:$K$150,'R5病院病棟票'!$Y$13:$Y$324,4)</f>
        <v>90</v>
      </c>
      <c r="CE48" s="831">
        <f t="shared" si="29"/>
        <v>300</v>
      </c>
      <c r="CF48" s="807">
        <f>SUMIFS('R5病院病棟票'!$AI$13:$AI$324,'R5病院病棟票'!$B$13:$B$324,$K$3:$K$150,'R5病院病棟票'!$Y$13:$Y$324,5)</f>
        <v>0</v>
      </c>
      <c r="CG48" s="808">
        <f t="shared" si="30"/>
        <v>300</v>
      </c>
      <c r="CH48" s="832">
        <f>SUMIFS('R5病院病棟票'!$AJ$13:$AJ$324,'R5病院病棟票'!$B$13:$B$324,$K$3:$K$150)</f>
        <v>0</v>
      </c>
      <c r="CI48" s="810">
        <f>SUMIFS('R5病院病棟票'!$AK$13:$AK$324,'R5病院病棟票'!$B$13:$B$324,$K$3:$K$150,'R5病院病棟票'!$Y$13:$Y$324,7)</f>
        <v>0</v>
      </c>
      <c r="CJ48" s="811" t="str">
        <f t="shared" si="11"/>
        <v>○</v>
      </c>
      <c r="CK48" s="833">
        <v>300</v>
      </c>
      <c r="CL48" s="811" t="str">
        <f t="shared" si="7"/>
        <v>○</v>
      </c>
      <c r="CN48" s="821" t="b">
        <f t="shared" si="27"/>
        <v>1</v>
      </c>
      <c r="CO48" s="792" t="b">
        <f t="shared" si="27"/>
        <v>1</v>
      </c>
      <c r="CP48" s="822" t="b">
        <f t="shared" si="27"/>
        <v>1</v>
      </c>
      <c r="CQ48" s="823" t="b">
        <f t="shared" si="27"/>
        <v>1</v>
      </c>
      <c r="CR48" s="790" t="b">
        <f t="shared" si="27"/>
        <v>1</v>
      </c>
      <c r="CS48" s="792" t="b">
        <f t="shared" si="27"/>
        <v>1</v>
      </c>
      <c r="CT48" s="786" t="b">
        <f t="shared" si="27"/>
        <v>1</v>
      </c>
    </row>
    <row r="49" spans="1:98">
      <c r="A49" s="882">
        <v>41</v>
      </c>
      <c r="B49" s="813" t="s">
        <v>145</v>
      </c>
      <c r="C49" s="813" t="s">
        <v>151</v>
      </c>
      <c r="D49" s="813" t="s">
        <v>109</v>
      </c>
      <c r="E49" s="814">
        <v>11729024</v>
      </c>
      <c r="F49" s="815">
        <v>11730053</v>
      </c>
      <c r="G49" s="815">
        <v>11701035</v>
      </c>
      <c r="H49" s="815">
        <v>11701035</v>
      </c>
      <c r="I49" s="815">
        <v>11701035</v>
      </c>
      <c r="J49" s="815">
        <v>11701035</v>
      </c>
      <c r="K49" s="815">
        <v>11701035</v>
      </c>
      <c r="L49" s="816" t="s">
        <v>21</v>
      </c>
      <c r="M49" s="817"/>
      <c r="N49" s="818">
        <v>222</v>
      </c>
      <c r="O49" s="818">
        <v>50</v>
      </c>
      <c r="P49" s="818"/>
      <c r="Q49" s="819">
        <v>272</v>
      </c>
      <c r="R49" s="819"/>
      <c r="S49" s="909">
        <v>272</v>
      </c>
      <c r="T49" s="817">
        <v>4</v>
      </c>
      <c r="U49" s="818">
        <v>226</v>
      </c>
      <c r="V49" s="818">
        <v>50</v>
      </c>
      <c r="W49" s="818"/>
      <c r="X49" s="819">
        <v>280</v>
      </c>
      <c r="Y49" s="819"/>
      <c r="Z49" s="909">
        <v>280</v>
      </c>
      <c r="AA49" s="783">
        <v>4</v>
      </c>
      <c r="AB49" s="784">
        <v>226</v>
      </c>
      <c r="AC49" s="784">
        <v>50</v>
      </c>
      <c r="AD49" s="784">
        <v>0</v>
      </c>
      <c r="AE49" s="785">
        <f t="shared" si="12"/>
        <v>280</v>
      </c>
      <c r="AF49" s="784">
        <v>0</v>
      </c>
      <c r="AG49" s="820">
        <f t="shared" si="13"/>
        <v>280</v>
      </c>
      <c r="AH49" s="783">
        <v>4</v>
      </c>
      <c r="AI49" s="784">
        <v>226</v>
      </c>
      <c r="AJ49" s="784">
        <v>50</v>
      </c>
      <c r="AK49" s="784">
        <v>0</v>
      </c>
      <c r="AL49" s="785">
        <v>280</v>
      </c>
      <c r="AM49" s="784">
        <v>0</v>
      </c>
      <c r="AN49" s="820">
        <f t="shared" si="14"/>
        <v>280</v>
      </c>
      <c r="AO49" s="783">
        <v>0</v>
      </c>
      <c r="AP49" s="784">
        <v>221</v>
      </c>
      <c r="AQ49" s="784">
        <v>54</v>
      </c>
      <c r="AR49" s="784">
        <v>0</v>
      </c>
      <c r="AS49" s="785">
        <v>275</v>
      </c>
      <c r="AT49" s="784">
        <v>0</v>
      </c>
      <c r="AU49" s="820">
        <v>275</v>
      </c>
      <c r="AV49" s="787">
        <v>0</v>
      </c>
      <c r="AW49" s="784">
        <v>221</v>
      </c>
      <c r="AX49" s="789">
        <v>54</v>
      </c>
      <c r="AY49" s="789">
        <v>0</v>
      </c>
      <c r="AZ49" s="785">
        <v>275</v>
      </c>
      <c r="BA49" s="784">
        <v>0</v>
      </c>
      <c r="BB49" s="820">
        <v>275</v>
      </c>
      <c r="BC49" s="783">
        <v>0</v>
      </c>
      <c r="BD49" s="784">
        <v>221</v>
      </c>
      <c r="BE49" s="784">
        <v>54</v>
      </c>
      <c r="BF49" s="784">
        <v>0</v>
      </c>
      <c r="BG49" s="784">
        <v>275</v>
      </c>
      <c r="BH49" s="784">
        <v>0</v>
      </c>
      <c r="BI49" s="820">
        <v>275</v>
      </c>
      <c r="BJ49" s="821">
        <v>4</v>
      </c>
      <c r="BK49" s="792">
        <v>217</v>
      </c>
      <c r="BL49" s="822">
        <v>54</v>
      </c>
      <c r="BM49" s="823">
        <v>0</v>
      </c>
      <c r="BN49" s="790">
        <v>275</v>
      </c>
      <c r="BO49" s="792">
        <v>0</v>
      </c>
      <c r="BP49" s="786">
        <v>275</v>
      </c>
      <c r="BQ49" s="824">
        <f>SUMIFS('R5病院病棟票'!$AF$13:$AF$324,'R5病院病棟票'!$B$13:$B$324,$K$3:$K$150,'R5病院病棟票'!$R$13:$R$324,1)</f>
        <v>4</v>
      </c>
      <c r="BR49" s="825">
        <f>SUMIFS('R5病院病棟票'!$AF$13:$AF$324,'R5病院病棟票'!$B$13:$B$324,$K$3:$K$150,'R5病院病棟票'!$R$13:$R$324,2)</f>
        <v>217</v>
      </c>
      <c r="BS49" s="826">
        <f>SUMIFS('R5病院病棟票'!$AF$13:$AF$324,'R5病院病棟票'!$B$13:$B$324,$K$3:$K$150,'R5病院病棟票'!$R$13:$R$324,3)</f>
        <v>54</v>
      </c>
      <c r="BT49" s="827">
        <f>SUMIFS('R5病院病棟票'!$AF$13:$AF$324,'R5病院病棟票'!$B$13:$B$324,$K$3:$K$150,'R5病院病棟票'!$R$13:$R$324,4)</f>
        <v>0</v>
      </c>
      <c r="BU49" s="828">
        <f t="shared" si="26"/>
        <v>275</v>
      </c>
      <c r="BV49" s="825">
        <f>SUMIFS('R5病院病棟票'!$AF$13:$AF$324,'R5病院病棟票'!$B$13:$B$324,$K$3:$K$150,'R5病院病棟票'!$R$13:$R$324,5)+SUMIFS('R5病院病棟票'!$AF$13:$AF$324,'R5病院病棟票'!$B$13:$B$324,$K$3:$K$150,'R5病院病棟票'!$R$13:$R$324,6)</f>
        <v>0</v>
      </c>
      <c r="BW49" s="829">
        <f t="shared" si="28"/>
        <v>275</v>
      </c>
      <c r="BX49" s="757">
        <f t="shared" si="5"/>
        <v>0</v>
      </c>
      <c r="BY49" s="757">
        <f t="shared" si="6"/>
        <v>0</v>
      </c>
      <c r="BZ49" s="757"/>
      <c r="CA49" s="830">
        <f>SUMIFS('R5病院病棟票'!$AI$13:$AI$324,'R5病院病棟票'!$B$13:$B$324,$K$3:$K$150,'R5病院病棟票'!$Y$13:$Y$324,1)</f>
        <v>59</v>
      </c>
      <c r="CB49" s="805">
        <f>SUMIFS('R5病院病棟票'!$AI$13:$AI$324,'R5病院病棟票'!$B$13:$B$324,$K$3:$K$150,'R5病院病棟票'!$Y$13:$Y$324,2)</f>
        <v>162</v>
      </c>
      <c r="CC49" s="831">
        <f>SUMIFS('R5病院病棟票'!$AI$13:$AI$324,'R5病院病棟票'!$B$13:$B$324,$K$3:$K$150,'R5病院病棟票'!$Y$13:$Y$324,3)</f>
        <v>54</v>
      </c>
      <c r="CD49" s="807">
        <f>SUMIFS('R5病院病棟票'!$AI$13:$AI$324,'R5病院病棟票'!$B$13:$B$324,$K$3:$K$150,'R5病院病棟票'!$Y$13:$Y$324,4)</f>
        <v>0</v>
      </c>
      <c r="CE49" s="831">
        <f t="shared" si="29"/>
        <v>275</v>
      </c>
      <c r="CF49" s="807">
        <f>SUMIFS('R5病院病棟票'!$AI$13:$AI$324,'R5病院病棟票'!$B$13:$B$324,$K$3:$K$150,'R5病院病棟票'!$Y$13:$Y$324,5)</f>
        <v>0</v>
      </c>
      <c r="CG49" s="808">
        <f t="shared" si="30"/>
        <v>275</v>
      </c>
      <c r="CH49" s="832">
        <f>SUMIFS('R5病院病棟票'!$AJ$13:$AJ$324,'R5病院病棟票'!$B$13:$B$324,$K$3:$K$150)</f>
        <v>0</v>
      </c>
      <c r="CI49" s="810">
        <f>SUMIFS('R5病院病棟票'!$AK$13:$AK$324,'R5病院病棟票'!$B$13:$B$324,$K$3:$K$150,'R5病院病棟票'!$Y$13:$Y$324,7)</f>
        <v>0</v>
      </c>
      <c r="CJ49" s="811" t="str">
        <f>IF(BW49=CG49+CH49+CI49,"○","×")</f>
        <v>○</v>
      </c>
      <c r="CK49" s="833">
        <v>275</v>
      </c>
      <c r="CL49" s="811" t="str">
        <f t="shared" si="7"/>
        <v>○</v>
      </c>
      <c r="CN49" s="821" t="b">
        <f t="shared" si="27"/>
        <v>1</v>
      </c>
      <c r="CO49" s="792" t="b">
        <f t="shared" si="27"/>
        <v>1</v>
      </c>
      <c r="CP49" s="822" t="b">
        <f t="shared" si="27"/>
        <v>1</v>
      </c>
      <c r="CQ49" s="823" t="b">
        <f t="shared" si="27"/>
        <v>1</v>
      </c>
      <c r="CR49" s="790" t="b">
        <f t="shared" si="27"/>
        <v>1</v>
      </c>
      <c r="CS49" s="792" t="b">
        <f t="shared" si="27"/>
        <v>1</v>
      </c>
      <c r="CT49" s="786" t="b">
        <f t="shared" si="27"/>
        <v>1</v>
      </c>
    </row>
    <row r="50" spans="1:98">
      <c r="A50" s="882">
        <v>42</v>
      </c>
      <c r="B50" s="813" t="s">
        <v>145</v>
      </c>
      <c r="C50" s="813" t="s">
        <v>151</v>
      </c>
      <c r="D50" s="813" t="s">
        <v>109</v>
      </c>
      <c r="E50" s="814">
        <v>11729031</v>
      </c>
      <c r="F50" s="815">
        <v>11730071</v>
      </c>
      <c r="G50" s="815">
        <v>11701038</v>
      </c>
      <c r="H50" s="815">
        <v>11701038</v>
      </c>
      <c r="I50" s="815">
        <v>11701038</v>
      </c>
      <c r="J50" s="815">
        <v>11701038</v>
      </c>
      <c r="K50" s="815">
        <v>11701038</v>
      </c>
      <c r="L50" s="816" t="s">
        <v>22</v>
      </c>
      <c r="M50" s="817"/>
      <c r="N50" s="818">
        <v>219</v>
      </c>
      <c r="O50" s="818">
        <v>43</v>
      </c>
      <c r="P50" s="818"/>
      <c r="Q50" s="819">
        <v>262</v>
      </c>
      <c r="R50" s="819"/>
      <c r="S50" s="909">
        <v>262</v>
      </c>
      <c r="T50" s="817"/>
      <c r="U50" s="818">
        <v>179</v>
      </c>
      <c r="V50" s="818">
        <v>83</v>
      </c>
      <c r="W50" s="818"/>
      <c r="X50" s="819">
        <v>262</v>
      </c>
      <c r="Y50" s="819"/>
      <c r="Z50" s="909">
        <v>262</v>
      </c>
      <c r="AA50" s="783">
        <v>0</v>
      </c>
      <c r="AB50" s="784">
        <v>139</v>
      </c>
      <c r="AC50" s="784">
        <v>123</v>
      </c>
      <c r="AD50" s="784">
        <v>0</v>
      </c>
      <c r="AE50" s="785">
        <f t="shared" si="12"/>
        <v>262</v>
      </c>
      <c r="AF50" s="784">
        <v>0</v>
      </c>
      <c r="AG50" s="820">
        <f t="shared" si="13"/>
        <v>262</v>
      </c>
      <c r="AH50" s="783">
        <v>0</v>
      </c>
      <c r="AI50" s="784">
        <v>139</v>
      </c>
      <c r="AJ50" s="784">
        <v>123</v>
      </c>
      <c r="AK50" s="784">
        <v>0</v>
      </c>
      <c r="AL50" s="785">
        <v>262</v>
      </c>
      <c r="AM50" s="784">
        <v>0</v>
      </c>
      <c r="AN50" s="820">
        <f t="shared" si="14"/>
        <v>262</v>
      </c>
      <c r="AO50" s="783">
        <v>0</v>
      </c>
      <c r="AP50" s="784">
        <v>139</v>
      </c>
      <c r="AQ50" s="784">
        <v>123</v>
      </c>
      <c r="AR50" s="784">
        <v>0</v>
      </c>
      <c r="AS50" s="785">
        <v>262</v>
      </c>
      <c r="AT50" s="784">
        <v>0</v>
      </c>
      <c r="AU50" s="820">
        <v>262</v>
      </c>
      <c r="AV50" s="787">
        <v>0</v>
      </c>
      <c r="AW50" s="784">
        <v>139</v>
      </c>
      <c r="AX50" s="789">
        <v>123</v>
      </c>
      <c r="AY50" s="789">
        <v>0</v>
      </c>
      <c r="AZ50" s="785">
        <v>262</v>
      </c>
      <c r="BA50" s="784">
        <v>0</v>
      </c>
      <c r="BB50" s="820">
        <v>262</v>
      </c>
      <c r="BC50" s="783">
        <v>0</v>
      </c>
      <c r="BD50" s="784">
        <v>139</v>
      </c>
      <c r="BE50" s="784">
        <v>123</v>
      </c>
      <c r="BF50" s="784">
        <v>0</v>
      </c>
      <c r="BG50" s="784">
        <v>262</v>
      </c>
      <c r="BH50" s="784">
        <v>0</v>
      </c>
      <c r="BI50" s="820">
        <v>262</v>
      </c>
      <c r="BJ50" s="821">
        <v>0</v>
      </c>
      <c r="BK50" s="792">
        <v>139</v>
      </c>
      <c r="BL50" s="822">
        <v>123</v>
      </c>
      <c r="BM50" s="823">
        <v>0</v>
      </c>
      <c r="BN50" s="790">
        <v>262</v>
      </c>
      <c r="BO50" s="792">
        <v>0</v>
      </c>
      <c r="BP50" s="786">
        <v>262</v>
      </c>
      <c r="BQ50" s="824">
        <f>SUMIFS('R5病院病棟票'!$AF$13:$AF$324,'R5病院病棟票'!$B$13:$B$324,$K$3:$K$150,'R5病院病棟票'!$R$13:$R$324,1)</f>
        <v>0</v>
      </c>
      <c r="BR50" s="825">
        <f>SUMIFS('R5病院病棟票'!$AF$13:$AF$324,'R5病院病棟票'!$B$13:$B$324,$K$3:$K$150,'R5病院病棟票'!$R$13:$R$324,2)</f>
        <v>139</v>
      </c>
      <c r="BS50" s="826">
        <f>SUMIFS('R5病院病棟票'!$AF$13:$AF$324,'R5病院病棟票'!$B$13:$B$324,$K$3:$K$150,'R5病院病棟票'!$R$13:$R$324,3)</f>
        <v>123</v>
      </c>
      <c r="BT50" s="827">
        <f>SUMIFS('R5病院病棟票'!$AF$13:$AF$324,'R5病院病棟票'!$B$13:$B$324,$K$3:$K$150,'R5病院病棟票'!$R$13:$R$324,4)</f>
        <v>0</v>
      </c>
      <c r="BU50" s="828">
        <f t="shared" si="26"/>
        <v>262</v>
      </c>
      <c r="BV50" s="825">
        <f>SUMIFS('R5病院病棟票'!$AF$13:$AF$324,'R5病院病棟票'!$B$13:$B$324,$K$3:$K$150,'R5病院病棟票'!$R$13:$R$324,5)+SUMIFS('R5病院病棟票'!$AF$13:$AF$324,'R5病院病棟票'!$B$13:$B$324,$K$3:$K$150,'R5病院病棟票'!$R$13:$R$324,6)</f>
        <v>0</v>
      </c>
      <c r="BW50" s="829">
        <f t="shared" si="28"/>
        <v>262</v>
      </c>
      <c r="BX50" s="757">
        <f t="shared" si="5"/>
        <v>0</v>
      </c>
      <c r="BY50" s="757">
        <f t="shared" si="6"/>
        <v>0</v>
      </c>
      <c r="BZ50" s="757"/>
      <c r="CA50" s="830">
        <f>SUMIFS('R5病院病棟票'!$AI$13:$AI$324,'R5病院病棟票'!$B$13:$B$324,$K$3:$K$150,'R5病院病棟票'!$Y$13:$Y$324,1)</f>
        <v>0</v>
      </c>
      <c r="CB50" s="805">
        <f>SUMIFS('R5病院病棟票'!$AI$13:$AI$324,'R5病院病棟票'!$B$13:$B$324,$K$3:$K$150,'R5病院病棟票'!$Y$13:$Y$324,2)</f>
        <v>139</v>
      </c>
      <c r="CC50" s="831">
        <f>SUMIFS('R5病院病棟票'!$AI$13:$AI$324,'R5病院病棟票'!$B$13:$B$324,$K$3:$K$150,'R5病院病棟票'!$Y$13:$Y$324,3)</f>
        <v>123</v>
      </c>
      <c r="CD50" s="807">
        <f>SUMIFS('R5病院病棟票'!$AI$13:$AI$324,'R5病院病棟票'!$B$13:$B$324,$K$3:$K$150,'R5病院病棟票'!$Y$13:$Y$324,4)</f>
        <v>0</v>
      </c>
      <c r="CE50" s="831">
        <f t="shared" si="29"/>
        <v>262</v>
      </c>
      <c r="CF50" s="807">
        <f>SUMIFS('R5病院病棟票'!$AI$13:$AI$324,'R5病院病棟票'!$B$13:$B$324,$K$3:$K$150,'R5病院病棟票'!$Y$13:$Y$324,5)</f>
        <v>0</v>
      </c>
      <c r="CG50" s="808">
        <f t="shared" si="30"/>
        <v>262</v>
      </c>
      <c r="CH50" s="832">
        <f>SUMIFS('R5病院病棟票'!$AJ$13:$AJ$324,'R5病院病棟票'!$B$13:$B$324,$K$3:$K$150)</f>
        <v>0</v>
      </c>
      <c r="CI50" s="810">
        <f>SUMIFS('R5病院病棟票'!$AK$13:$AK$324,'R5病院病棟票'!$B$13:$B$324,$K$3:$K$150,'R5病院病棟票'!$Y$13:$Y$324,7)</f>
        <v>0</v>
      </c>
      <c r="CJ50" s="811" t="str">
        <f t="shared" si="11"/>
        <v>○</v>
      </c>
      <c r="CK50" s="833">
        <v>262</v>
      </c>
      <c r="CL50" s="811" t="str">
        <f t="shared" si="7"/>
        <v>○</v>
      </c>
      <c r="CN50" s="821" t="b">
        <f t="shared" si="27"/>
        <v>1</v>
      </c>
      <c r="CO50" s="792" t="b">
        <f t="shared" si="27"/>
        <v>1</v>
      </c>
      <c r="CP50" s="822" t="b">
        <f t="shared" si="27"/>
        <v>1</v>
      </c>
      <c r="CQ50" s="823" t="b">
        <f t="shared" si="27"/>
        <v>1</v>
      </c>
      <c r="CR50" s="790" t="b">
        <f t="shared" si="27"/>
        <v>1</v>
      </c>
      <c r="CS50" s="792" t="b">
        <f t="shared" si="27"/>
        <v>1</v>
      </c>
      <c r="CT50" s="786" t="b">
        <f t="shared" si="27"/>
        <v>1</v>
      </c>
    </row>
    <row r="51" spans="1:98">
      <c r="A51" s="882">
        <v>43</v>
      </c>
      <c r="B51" s="813" t="s">
        <v>145</v>
      </c>
      <c r="C51" s="813" t="s">
        <v>151</v>
      </c>
      <c r="D51" s="813" t="s">
        <v>109</v>
      </c>
      <c r="E51" s="814">
        <v>11729040</v>
      </c>
      <c r="F51" s="815">
        <v>11730094</v>
      </c>
      <c r="G51" s="815">
        <v>11701040</v>
      </c>
      <c r="H51" s="815">
        <v>11701040</v>
      </c>
      <c r="I51" s="815">
        <v>11701040</v>
      </c>
      <c r="J51" s="815">
        <v>11701040</v>
      </c>
      <c r="K51" s="815">
        <v>11701040</v>
      </c>
      <c r="L51" s="816" t="s">
        <v>23</v>
      </c>
      <c r="M51" s="817"/>
      <c r="N51" s="818">
        <v>187</v>
      </c>
      <c r="O51" s="818">
        <v>45</v>
      </c>
      <c r="P51" s="818">
        <v>28</v>
      </c>
      <c r="Q51" s="819">
        <v>260</v>
      </c>
      <c r="R51" s="819"/>
      <c r="S51" s="909">
        <v>260</v>
      </c>
      <c r="T51" s="817"/>
      <c r="U51" s="818">
        <v>215</v>
      </c>
      <c r="V51" s="818">
        <v>45</v>
      </c>
      <c r="W51" s="818"/>
      <c r="X51" s="819">
        <v>260</v>
      </c>
      <c r="Y51" s="819"/>
      <c r="Z51" s="909">
        <v>260</v>
      </c>
      <c r="AA51" s="783">
        <v>0</v>
      </c>
      <c r="AB51" s="784">
        <v>137</v>
      </c>
      <c r="AC51" s="784">
        <v>123</v>
      </c>
      <c r="AD51" s="784">
        <v>0</v>
      </c>
      <c r="AE51" s="785">
        <f t="shared" si="12"/>
        <v>260</v>
      </c>
      <c r="AF51" s="784">
        <v>0</v>
      </c>
      <c r="AG51" s="820">
        <f t="shared" si="13"/>
        <v>260</v>
      </c>
      <c r="AH51" s="783">
        <v>0</v>
      </c>
      <c r="AI51" s="784">
        <v>137</v>
      </c>
      <c r="AJ51" s="784">
        <v>123</v>
      </c>
      <c r="AK51" s="784">
        <v>0</v>
      </c>
      <c r="AL51" s="785">
        <v>260</v>
      </c>
      <c r="AM51" s="784">
        <v>0</v>
      </c>
      <c r="AN51" s="820">
        <f t="shared" si="14"/>
        <v>260</v>
      </c>
      <c r="AO51" s="783">
        <v>0</v>
      </c>
      <c r="AP51" s="784">
        <v>137</v>
      </c>
      <c r="AQ51" s="784">
        <v>123</v>
      </c>
      <c r="AR51" s="784">
        <v>0</v>
      </c>
      <c r="AS51" s="785">
        <v>260</v>
      </c>
      <c r="AT51" s="784">
        <v>0</v>
      </c>
      <c r="AU51" s="820">
        <v>260</v>
      </c>
      <c r="AV51" s="787">
        <v>0</v>
      </c>
      <c r="AW51" s="784">
        <v>137</v>
      </c>
      <c r="AX51" s="789">
        <v>123</v>
      </c>
      <c r="AY51" s="789">
        <v>0</v>
      </c>
      <c r="AZ51" s="785">
        <v>260</v>
      </c>
      <c r="BA51" s="784">
        <v>0</v>
      </c>
      <c r="BB51" s="820">
        <v>260</v>
      </c>
      <c r="BC51" s="783">
        <v>0</v>
      </c>
      <c r="BD51" s="784">
        <v>137</v>
      </c>
      <c r="BE51" s="784">
        <v>123</v>
      </c>
      <c r="BF51" s="784">
        <v>0</v>
      </c>
      <c r="BG51" s="784">
        <v>260</v>
      </c>
      <c r="BH51" s="784">
        <v>0</v>
      </c>
      <c r="BI51" s="820">
        <v>260</v>
      </c>
      <c r="BJ51" s="821">
        <v>0</v>
      </c>
      <c r="BK51" s="792">
        <v>137</v>
      </c>
      <c r="BL51" s="822">
        <v>123</v>
      </c>
      <c r="BM51" s="823">
        <v>0</v>
      </c>
      <c r="BN51" s="790">
        <v>260</v>
      </c>
      <c r="BO51" s="792">
        <v>0</v>
      </c>
      <c r="BP51" s="786">
        <v>260</v>
      </c>
      <c r="BQ51" s="824">
        <f>SUMIFS('R5病院病棟票'!$AF$13:$AF$324,'R5病院病棟票'!$B$13:$B$324,$K$3:$K$150,'R5病院病棟票'!$R$13:$R$324,1)</f>
        <v>0</v>
      </c>
      <c r="BR51" s="825">
        <f>SUMIFS('R5病院病棟票'!$AF$13:$AF$324,'R5病院病棟票'!$B$13:$B$324,$K$3:$K$150,'R5病院病棟票'!$R$13:$R$324,2)</f>
        <v>137</v>
      </c>
      <c r="BS51" s="826">
        <f>SUMIFS('R5病院病棟票'!$AF$13:$AF$324,'R5病院病棟票'!$B$13:$B$324,$K$3:$K$150,'R5病院病棟票'!$R$13:$R$324,3)</f>
        <v>123</v>
      </c>
      <c r="BT51" s="827">
        <f>SUMIFS('R5病院病棟票'!$AF$13:$AF$324,'R5病院病棟票'!$B$13:$B$324,$K$3:$K$150,'R5病院病棟票'!$R$13:$R$324,4)</f>
        <v>0</v>
      </c>
      <c r="BU51" s="828">
        <f t="shared" si="26"/>
        <v>260</v>
      </c>
      <c r="BV51" s="825">
        <f>SUMIFS('R5病院病棟票'!$AF$13:$AF$324,'R5病院病棟票'!$B$13:$B$324,$K$3:$K$150,'R5病院病棟票'!$R$13:$R$324,5)+SUMIFS('R5病院病棟票'!$AF$13:$AF$324,'R5病院病棟票'!$B$13:$B$324,$K$3:$K$150,'R5病院病棟票'!$R$13:$R$324,6)</f>
        <v>0</v>
      </c>
      <c r="BW51" s="829">
        <f t="shared" si="28"/>
        <v>260</v>
      </c>
      <c r="BX51" s="757">
        <f t="shared" si="5"/>
        <v>0</v>
      </c>
      <c r="BY51" s="757">
        <f t="shared" si="6"/>
        <v>0</v>
      </c>
      <c r="BZ51" s="757"/>
      <c r="CA51" s="830">
        <f>SUMIFS('R5病院病棟票'!$AI$13:$AI$324,'R5病院病棟票'!$B$13:$B$324,$K$3:$K$150,'R5病院病棟票'!$Y$13:$Y$324,1)</f>
        <v>0</v>
      </c>
      <c r="CB51" s="805">
        <f>SUMIFS('R5病院病棟票'!$AI$13:$AI$324,'R5病院病棟票'!$B$13:$B$324,$K$3:$K$150,'R5病院病棟票'!$Y$13:$Y$324,2)</f>
        <v>137</v>
      </c>
      <c r="CC51" s="831">
        <f>SUMIFS('R5病院病棟票'!$AI$13:$AI$324,'R5病院病棟票'!$B$13:$B$324,$K$3:$K$150,'R5病院病棟票'!$Y$13:$Y$324,3)</f>
        <v>123</v>
      </c>
      <c r="CD51" s="807">
        <f>SUMIFS('R5病院病棟票'!$AI$13:$AI$324,'R5病院病棟票'!$B$13:$B$324,$K$3:$K$150,'R5病院病棟票'!$Y$13:$Y$324,4)</f>
        <v>0</v>
      </c>
      <c r="CE51" s="831">
        <f t="shared" si="29"/>
        <v>260</v>
      </c>
      <c r="CF51" s="807">
        <f>SUMIFS('R5病院病棟票'!$AI$13:$AI$324,'R5病院病棟票'!$B$13:$B$324,$K$3:$K$150,'R5病院病棟票'!$Y$13:$Y$324,5)</f>
        <v>0</v>
      </c>
      <c r="CG51" s="808">
        <f t="shared" si="30"/>
        <v>260</v>
      </c>
      <c r="CH51" s="832">
        <f>SUMIFS('R5病院病棟票'!$AJ$13:$AJ$324,'R5病院病棟票'!$B$13:$B$324,$K$3:$K$150)</f>
        <v>0</v>
      </c>
      <c r="CI51" s="810">
        <f>SUMIFS('R5病院病棟票'!$AK$13:$AK$324,'R5病院病棟票'!$B$13:$B$324,$K$3:$K$150,'R5病院病棟票'!$Y$13:$Y$324,7)</f>
        <v>0</v>
      </c>
      <c r="CJ51" s="811" t="str">
        <f>IF(BW51=CG51+CH51+CI51,"○","×")</f>
        <v>○</v>
      </c>
      <c r="CK51" s="833">
        <v>260</v>
      </c>
      <c r="CL51" s="811" t="str">
        <f t="shared" si="7"/>
        <v>○</v>
      </c>
      <c r="CN51" s="821" t="b">
        <f t="shared" si="27"/>
        <v>1</v>
      </c>
      <c r="CO51" s="792" t="b">
        <f t="shared" si="27"/>
        <v>1</v>
      </c>
      <c r="CP51" s="822" t="b">
        <f t="shared" si="27"/>
        <v>1</v>
      </c>
      <c r="CQ51" s="823" t="b">
        <f t="shared" si="27"/>
        <v>1</v>
      </c>
      <c r="CR51" s="790" t="b">
        <f t="shared" si="27"/>
        <v>1</v>
      </c>
      <c r="CS51" s="792" t="b">
        <f t="shared" si="27"/>
        <v>1</v>
      </c>
      <c r="CT51" s="786" t="b">
        <f t="shared" si="27"/>
        <v>1</v>
      </c>
    </row>
    <row r="52" spans="1:98">
      <c r="A52" s="882">
        <v>44</v>
      </c>
      <c r="B52" s="813" t="s">
        <v>145</v>
      </c>
      <c r="C52" s="813" t="s">
        <v>151</v>
      </c>
      <c r="D52" s="813" t="s">
        <v>109</v>
      </c>
      <c r="E52" s="814">
        <v>11729072</v>
      </c>
      <c r="F52" s="815">
        <v>11730145</v>
      </c>
      <c r="G52" s="815">
        <v>11701046</v>
      </c>
      <c r="H52" s="815">
        <v>11701046</v>
      </c>
      <c r="I52" s="815">
        <v>11701046</v>
      </c>
      <c r="J52" s="815">
        <v>11701046</v>
      </c>
      <c r="K52" s="815">
        <v>11701046</v>
      </c>
      <c r="L52" s="816" t="s">
        <v>156</v>
      </c>
      <c r="M52" s="817"/>
      <c r="N52" s="818">
        <v>248</v>
      </c>
      <c r="O52" s="818"/>
      <c r="P52" s="818"/>
      <c r="Q52" s="819">
        <v>248</v>
      </c>
      <c r="R52" s="819"/>
      <c r="S52" s="909">
        <v>248</v>
      </c>
      <c r="T52" s="817">
        <v>8</v>
      </c>
      <c r="U52" s="818">
        <v>187</v>
      </c>
      <c r="V52" s="818">
        <v>53</v>
      </c>
      <c r="W52" s="818"/>
      <c r="X52" s="819">
        <v>248</v>
      </c>
      <c r="Y52" s="819"/>
      <c r="Z52" s="909">
        <v>248</v>
      </c>
      <c r="AA52" s="783">
        <v>8</v>
      </c>
      <c r="AB52" s="784">
        <v>187</v>
      </c>
      <c r="AC52" s="784">
        <v>53</v>
      </c>
      <c r="AD52" s="784">
        <v>0</v>
      </c>
      <c r="AE52" s="785">
        <f t="shared" si="12"/>
        <v>248</v>
      </c>
      <c r="AF52" s="784">
        <v>0</v>
      </c>
      <c r="AG52" s="820">
        <f t="shared" si="13"/>
        <v>248</v>
      </c>
      <c r="AH52" s="783">
        <v>0</v>
      </c>
      <c r="AI52" s="784">
        <v>195</v>
      </c>
      <c r="AJ52" s="784">
        <v>53</v>
      </c>
      <c r="AK52" s="784">
        <v>0</v>
      </c>
      <c r="AL52" s="785">
        <v>248</v>
      </c>
      <c r="AM52" s="784">
        <v>0</v>
      </c>
      <c r="AN52" s="820">
        <f t="shared" si="14"/>
        <v>248</v>
      </c>
      <c r="AO52" s="783">
        <v>0</v>
      </c>
      <c r="AP52" s="784">
        <v>195</v>
      </c>
      <c r="AQ52" s="784">
        <v>53</v>
      </c>
      <c r="AR52" s="784">
        <v>0</v>
      </c>
      <c r="AS52" s="785">
        <v>248</v>
      </c>
      <c r="AT52" s="784">
        <v>0</v>
      </c>
      <c r="AU52" s="820">
        <v>248</v>
      </c>
      <c r="AV52" s="787">
        <v>0</v>
      </c>
      <c r="AW52" s="784">
        <v>195</v>
      </c>
      <c r="AX52" s="789">
        <v>53</v>
      </c>
      <c r="AY52" s="789">
        <v>0</v>
      </c>
      <c r="AZ52" s="785">
        <v>248</v>
      </c>
      <c r="BA52" s="784">
        <v>0</v>
      </c>
      <c r="BB52" s="820">
        <v>248</v>
      </c>
      <c r="BC52" s="783">
        <v>0</v>
      </c>
      <c r="BD52" s="784">
        <v>195</v>
      </c>
      <c r="BE52" s="784">
        <v>53</v>
      </c>
      <c r="BF52" s="784">
        <v>0</v>
      </c>
      <c r="BG52" s="784">
        <v>248</v>
      </c>
      <c r="BH52" s="784">
        <v>0</v>
      </c>
      <c r="BI52" s="820">
        <v>248</v>
      </c>
      <c r="BJ52" s="821">
        <v>0</v>
      </c>
      <c r="BK52" s="792">
        <v>195</v>
      </c>
      <c r="BL52" s="822">
        <v>53</v>
      </c>
      <c r="BM52" s="823">
        <v>0</v>
      </c>
      <c r="BN52" s="790">
        <v>248</v>
      </c>
      <c r="BO52" s="792">
        <v>0</v>
      </c>
      <c r="BP52" s="786">
        <v>248</v>
      </c>
      <c r="BQ52" s="824">
        <f>SUMIFS('R5病院病棟票'!$AF$13:$AF$324,'R5病院病棟票'!$B$13:$B$324,$K$3:$K$150,'R5病院病棟票'!$R$13:$R$324,1)</f>
        <v>0</v>
      </c>
      <c r="BR52" s="825">
        <f>SUMIFS('R5病院病棟票'!$AF$13:$AF$324,'R5病院病棟票'!$B$13:$B$324,$K$3:$K$150,'R5病院病棟票'!$R$13:$R$324,2)</f>
        <v>195</v>
      </c>
      <c r="BS52" s="826">
        <f>SUMIFS('R5病院病棟票'!$AF$13:$AF$324,'R5病院病棟票'!$B$13:$B$324,$K$3:$K$150,'R5病院病棟票'!$R$13:$R$324,3)</f>
        <v>53</v>
      </c>
      <c r="BT52" s="827">
        <f>SUMIFS('R5病院病棟票'!$AF$13:$AF$324,'R5病院病棟票'!$B$13:$B$324,$K$3:$K$150,'R5病院病棟票'!$R$13:$R$324,4)</f>
        <v>0</v>
      </c>
      <c r="BU52" s="828">
        <f t="shared" si="26"/>
        <v>248</v>
      </c>
      <c r="BV52" s="825">
        <f>SUMIFS('R5病院病棟票'!$AF$13:$AF$324,'R5病院病棟票'!$B$13:$B$324,$K$3:$K$150,'R5病院病棟票'!$R$13:$R$324,5)+SUMIFS('R5病院病棟票'!$AF$13:$AF$324,'R5病院病棟票'!$B$13:$B$324,$K$3:$K$150,'R5病院病棟票'!$R$13:$R$324,6)</f>
        <v>0</v>
      </c>
      <c r="BW52" s="829">
        <f t="shared" si="28"/>
        <v>248</v>
      </c>
      <c r="BX52" s="757">
        <f t="shared" si="5"/>
        <v>0</v>
      </c>
      <c r="BY52" s="757">
        <f t="shared" si="6"/>
        <v>0</v>
      </c>
      <c r="BZ52" s="757"/>
      <c r="CA52" s="830">
        <f>SUMIFS('R5病院病棟票'!$AI$13:$AI$324,'R5病院病棟票'!$B$13:$B$324,$K$3:$K$150,'R5病院病棟票'!$Y$13:$Y$324,1)</f>
        <v>0</v>
      </c>
      <c r="CB52" s="805">
        <f>SUMIFS('R5病院病棟票'!$AI$13:$AI$324,'R5病院病棟票'!$B$13:$B$324,$K$3:$K$150,'R5病院病棟票'!$Y$13:$Y$324,2)</f>
        <v>195</v>
      </c>
      <c r="CC52" s="831">
        <f>SUMIFS('R5病院病棟票'!$AI$13:$AI$324,'R5病院病棟票'!$B$13:$B$324,$K$3:$K$150,'R5病院病棟票'!$Y$13:$Y$324,3)</f>
        <v>53</v>
      </c>
      <c r="CD52" s="807">
        <f>SUMIFS('R5病院病棟票'!$AI$13:$AI$324,'R5病院病棟票'!$B$13:$B$324,$K$3:$K$150,'R5病院病棟票'!$Y$13:$Y$324,4)</f>
        <v>0</v>
      </c>
      <c r="CE52" s="831">
        <f t="shared" si="29"/>
        <v>248</v>
      </c>
      <c r="CF52" s="807">
        <f>SUMIFS('R5病院病棟票'!$AI$13:$AI$324,'R5病院病棟票'!$B$13:$B$324,$K$3:$K$150,'R5病院病棟票'!$Y$13:$Y$324,5)</f>
        <v>0</v>
      </c>
      <c r="CG52" s="808">
        <f t="shared" si="30"/>
        <v>248</v>
      </c>
      <c r="CH52" s="832">
        <f>SUMIFS('R5病院病棟票'!$AJ$13:$AJ$324,'R5病院病棟票'!$B$13:$B$324,$K$3:$K$150)</f>
        <v>0</v>
      </c>
      <c r="CI52" s="810">
        <f>SUMIFS('R5病院病棟票'!$AK$13:$AK$324,'R5病院病棟票'!$B$13:$B$324,$K$3:$K$150,'R5病院病棟票'!$Y$13:$Y$324,7)</f>
        <v>0</v>
      </c>
      <c r="CJ52" s="811" t="str">
        <f t="shared" si="11"/>
        <v>○</v>
      </c>
      <c r="CK52" s="833">
        <v>248</v>
      </c>
      <c r="CL52" s="811" t="str">
        <f t="shared" si="7"/>
        <v>○</v>
      </c>
      <c r="CN52" s="821" t="b">
        <f t="shared" si="27"/>
        <v>1</v>
      </c>
      <c r="CO52" s="792" t="b">
        <f t="shared" si="27"/>
        <v>1</v>
      </c>
      <c r="CP52" s="822" t="b">
        <f t="shared" si="27"/>
        <v>1</v>
      </c>
      <c r="CQ52" s="823" t="b">
        <f t="shared" si="27"/>
        <v>1</v>
      </c>
      <c r="CR52" s="790" t="b">
        <f t="shared" si="27"/>
        <v>1</v>
      </c>
      <c r="CS52" s="792" t="b">
        <f t="shared" si="27"/>
        <v>1</v>
      </c>
      <c r="CT52" s="786" t="b">
        <f t="shared" si="27"/>
        <v>1</v>
      </c>
    </row>
    <row r="53" spans="1:98">
      <c r="A53" s="882">
        <v>45</v>
      </c>
      <c r="B53" s="813" t="s">
        <v>145</v>
      </c>
      <c r="C53" s="813" t="s">
        <v>151</v>
      </c>
      <c r="D53" s="813" t="s">
        <v>109</v>
      </c>
      <c r="E53" s="814">
        <v>11729112</v>
      </c>
      <c r="F53" s="815">
        <v>11730046</v>
      </c>
      <c r="G53" s="815">
        <v>11701056</v>
      </c>
      <c r="H53" s="815">
        <v>11701056</v>
      </c>
      <c r="I53" s="815">
        <v>11701056</v>
      </c>
      <c r="J53" s="815">
        <v>11701056</v>
      </c>
      <c r="K53" s="815">
        <v>11701056</v>
      </c>
      <c r="L53" s="816" t="s">
        <v>157</v>
      </c>
      <c r="M53" s="817"/>
      <c r="N53" s="818"/>
      <c r="O53" s="818"/>
      <c r="P53" s="818"/>
      <c r="Q53" s="819">
        <v>0</v>
      </c>
      <c r="R53" s="819"/>
      <c r="S53" s="909">
        <v>0</v>
      </c>
      <c r="T53" s="817">
        <v>10</v>
      </c>
      <c r="U53" s="818">
        <v>74</v>
      </c>
      <c r="V53" s="818"/>
      <c r="W53" s="818">
        <v>100</v>
      </c>
      <c r="X53" s="819">
        <v>184</v>
      </c>
      <c r="Y53" s="819"/>
      <c r="Z53" s="909">
        <v>184</v>
      </c>
      <c r="AA53" s="783">
        <v>10</v>
      </c>
      <c r="AB53" s="784">
        <v>74</v>
      </c>
      <c r="AC53" s="784">
        <v>0</v>
      </c>
      <c r="AD53" s="784">
        <v>100</v>
      </c>
      <c r="AE53" s="785">
        <f t="shared" si="12"/>
        <v>184</v>
      </c>
      <c r="AF53" s="784">
        <v>0</v>
      </c>
      <c r="AG53" s="820">
        <f t="shared" si="13"/>
        <v>184</v>
      </c>
      <c r="AH53" s="783">
        <v>10</v>
      </c>
      <c r="AI53" s="784">
        <v>74</v>
      </c>
      <c r="AJ53" s="784">
        <v>0</v>
      </c>
      <c r="AK53" s="784">
        <v>100</v>
      </c>
      <c r="AL53" s="785">
        <v>184</v>
      </c>
      <c r="AM53" s="784">
        <v>0</v>
      </c>
      <c r="AN53" s="820">
        <f t="shared" si="14"/>
        <v>184</v>
      </c>
      <c r="AO53" s="783">
        <v>10</v>
      </c>
      <c r="AP53" s="784">
        <v>74</v>
      </c>
      <c r="AQ53" s="784">
        <v>0</v>
      </c>
      <c r="AR53" s="784">
        <v>100</v>
      </c>
      <c r="AS53" s="785">
        <v>184</v>
      </c>
      <c r="AT53" s="784">
        <v>0</v>
      </c>
      <c r="AU53" s="820">
        <v>184</v>
      </c>
      <c r="AV53" s="787">
        <v>10</v>
      </c>
      <c r="AW53" s="784">
        <v>74</v>
      </c>
      <c r="AX53" s="789">
        <v>0</v>
      </c>
      <c r="AY53" s="789">
        <v>100</v>
      </c>
      <c r="AZ53" s="785">
        <v>184</v>
      </c>
      <c r="BA53" s="784">
        <v>0</v>
      </c>
      <c r="BB53" s="820">
        <v>184</v>
      </c>
      <c r="BC53" s="783">
        <v>10</v>
      </c>
      <c r="BD53" s="784">
        <v>74</v>
      </c>
      <c r="BE53" s="784">
        <v>0</v>
      </c>
      <c r="BF53" s="784">
        <v>100</v>
      </c>
      <c r="BG53" s="784">
        <v>184</v>
      </c>
      <c r="BH53" s="784">
        <v>0</v>
      </c>
      <c r="BI53" s="820">
        <v>184</v>
      </c>
      <c r="BJ53" s="821">
        <v>10</v>
      </c>
      <c r="BK53" s="792">
        <v>74</v>
      </c>
      <c r="BL53" s="822">
        <v>0</v>
      </c>
      <c r="BM53" s="823">
        <v>100</v>
      </c>
      <c r="BN53" s="790">
        <v>184</v>
      </c>
      <c r="BO53" s="792">
        <v>0</v>
      </c>
      <c r="BP53" s="786">
        <v>184</v>
      </c>
      <c r="BQ53" s="824">
        <f>SUMIFS('R5病院病棟票'!$AF$13:$AF$324,'R5病院病棟票'!$B$13:$B$324,$K$3:$K$150,'R5病院病棟票'!$R$13:$R$324,1)</f>
        <v>10</v>
      </c>
      <c r="BR53" s="825">
        <f>SUMIFS('R5病院病棟票'!$AF$13:$AF$324,'R5病院病棟票'!$B$13:$B$324,$K$3:$K$150,'R5病院病棟票'!$R$13:$R$324,2)</f>
        <v>74</v>
      </c>
      <c r="BS53" s="826">
        <f>SUMIFS('R5病院病棟票'!$AF$13:$AF$324,'R5病院病棟票'!$B$13:$B$324,$K$3:$K$150,'R5病院病棟票'!$R$13:$R$324,3)</f>
        <v>0</v>
      </c>
      <c r="BT53" s="827">
        <f>SUMIFS('R5病院病棟票'!$AF$13:$AF$324,'R5病院病棟票'!$B$13:$B$324,$K$3:$K$150,'R5病院病棟票'!$R$13:$R$324,4)</f>
        <v>100</v>
      </c>
      <c r="BU53" s="828">
        <f t="shared" si="26"/>
        <v>184</v>
      </c>
      <c r="BV53" s="825">
        <f>SUMIFS('R5病院病棟票'!$AF$13:$AF$324,'R5病院病棟票'!$B$13:$B$324,$K$3:$K$150,'R5病院病棟票'!$R$13:$R$324,5)+SUMIFS('R5病院病棟票'!$AF$13:$AF$324,'R5病院病棟票'!$B$13:$B$324,$K$3:$K$150,'R5病院病棟票'!$R$13:$R$324,6)</f>
        <v>0</v>
      </c>
      <c r="BW53" s="829">
        <f t="shared" si="28"/>
        <v>184</v>
      </c>
      <c r="BX53" s="757">
        <f t="shared" si="5"/>
        <v>0</v>
      </c>
      <c r="BY53" s="757">
        <f t="shared" si="6"/>
        <v>0</v>
      </c>
      <c r="BZ53" s="757"/>
      <c r="CA53" s="830">
        <f>SUMIFS('R5病院病棟票'!$AI$13:$AI$324,'R5病院病棟票'!$B$13:$B$324,$K$3:$K$150,'R5病院病棟票'!$Y$13:$Y$324,1)</f>
        <v>10</v>
      </c>
      <c r="CB53" s="805">
        <f>SUMIFS('R5病院病棟票'!$AI$13:$AI$324,'R5病院病棟票'!$B$13:$B$324,$K$3:$K$150,'R5病院病棟票'!$Y$13:$Y$324,2)</f>
        <v>74</v>
      </c>
      <c r="CC53" s="831">
        <f>SUMIFS('R5病院病棟票'!$AI$13:$AI$324,'R5病院病棟票'!$B$13:$B$324,$K$3:$K$150,'R5病院病棟票'!$Y$13:$Y$324,3)</f>
        <v>0</v>
      </c>
      <c r="CD53" s="807">
        <f>SUMIFS('R5病院病棟票'!$AI$13:$AI$324,'R5病院病棟票'!$B$13:$B$324,$K$3:$K$150,'R5病院病棟票'!$Y$13:$Y$324,4)</f>
        <v>100</v>
      </c>
      <c r="CE53" s="831">
        <f t="shared" si="29"/>
        <v>184</v>
      </c>
      <c r="CF53" s="807">
        <f>SUMIFS('R5病院病棟票'!$AI$13:$AI$324,'R5病院病棟票'!$B$13:$B$324,$K$3:$K$150,'R5病院病棟票'!$Y$13:$Y$324,5)</f>
        <v>0</v>
      </c>
      <c r="CG53" s="808">
        <f t="shared" si="30"/>
        <v>184</v>
      </c>
      <c r="CH53" s="832">
        <f>SUMIFS('R5病院病棟票'!$AJ$13:$AJ$324,'R5病院病棟票'!$B$13:$B$324,$K$3:$K$150)</f>
        <v>0</v>
      </c>
      <c r="CI53" s="810">
        <f>SUMIFS('R5病院病棟票'!$AK$13:$AK$324,'R5病院病棟票'!$B$13:$B$324,$K$3:$K$150,'R5病院病棟票'!$Y$13:$Y$324,7)</f>
        <v>0</v>
      </c>
      <c r="CJ53" s="811" t="str">
        <f t="shared" si="11"/>
        <v>○</v>
      </c>
      <c r="CK53" s="833">
        <v>184</v>
      </c>
      <c r="CL53" s="811" t="str">
        <f t="shared" si="7"/>
        <v>○</v>
      </c>
      <c r="CN53" s="821" t="b">
        <f t="shared" ref="CN53:CT89" si="31">BJ53=BQ53</f>
        <v>1</v>
      </c>
      <c r="CO53" s="792" t="b">
        <f t="shared" si="31"/>
        <v>1</v>
      </c>
      <c r="CP53" s="822" t="b">
        <f t="shared" si="31"/>
        <v>1</v>
      </c>
      <c r="CQ53" s="823" t="b">
        <f t="shared" si="31"/>
        <v>1</v>
      </c>
      <c r="CR53" s="790" t="b">
        <f t="shared" si="31"/>
        <v>1</v>
      </c>
      <c r="CS53" s="792" t="b">
        <f t="shared" si="31"/>
        <v>1</v>
      </c>
      <c r="CT53" s="786" t="b">
        <f t="shared" si="31"/>
        <v>1</v>
      </c>
    </row>
    <row r="54" spans="1:98">
      <c r="A54" s="882">
        <v>46</v>
      </c>
      <c r="B54" s="813" t="s">
        <v>145</v>
      </c>
      <c r="C54" s="813" t="s">
        <v>151</v>
      </c>
      <c r="D54" s="813" t="s">
        <v>109</v>
      </c>
      <c r="E54" s="814">
        <v>11729012</v>
      </c>
      <c r="F54" s="815">
        <v>11730025</v>
      </c>
      <c r="G54" s="815">
        <v>11701031</v>
      </c>
      <c r="H54" s="815">
        <v>11701031</v>
      </c>
      <c r="I54" s="815">
        <v>11701031</v>
      </c>
      <c r="J54" s="815">
        <v>11701031</v>
      </c>
      <c r="K54" s="815">
        <v>11701031</v>
      </c>
      <c r="L54" s="816" t="s">
        <v>158</v>
      </c>
      <c r="M54" s="817"/>
      <c r="N54" s="818">
        <v>92</v>
      </c>
      <c r="O54" s="818">
        <v>34</v>
      </c>
      <c r="P54" s="818">
        <v>40</v>
      </c>
      <c r="Q54" s="819">
        <v>166</v>
      </c>
      <c r="R54" s="819"/>
      <c r="S54" s="909">
        <v>166</v>
      </c>
      <c r="T54" s="817"/>
      <c r="U54" s="818">
        <v>92</v>
      </c>
      <c r="V54" s="818">
        <v>34</v>
      </c>
      <c r="W54" s="818">
        <v>40</v>
      </c>
      <c r="X54" s="819">
        <v>166</v>
      </c>
      <c r="Y54" s="819"/>
      <c r="Z54" s="909">
        <v>166</v>
      </c>
      <c r="AA54" s="783">
        <v>0</v>
      </c>
      <c r="AB54" s="784">
        <v>92</v>
      </c>
      <c r="AC54" s="784">
        <v>36</v>
      </c>
      <c r="AD54" s="784">
        <v>38</v>
      </c>
      <c r="AE54" s="785">
        <f t="shared" si="12"/>
        <v>166</v>
      </c>
      <c r="AF54" s="784">
        <v>0</v>
      </c>
      <c r="AG54" s="820">
        <f t="shared" si="13"/>
        <v>166</v>
      </c>
      <c r="AH54" s="783">
        <v>0</v>
      </c>
      <c r="AI54" s="784">
        <v>48</v>
      </c>
      <c r="AJ54" s="784">
        <v>80</v>
      </c>
      <c r="AK54" s="784">
        <v>38</v>
      </c>
      <c r="AL54" s="785">
        <v>166</v>
      </c>
      <c r="AM54" s="784">
        <v>0</v>
      </c>
      <c r="AN54" s="820">
        <f t="shared" si="14"/>
        <v>166</v>
      </c>
      <c r="AO54" s="783">
        <v>0</v>
      </c>
      <c r="AP54" s="784">
        <v>48</v>
      </c>
      <c r="AQ54" s="784">
        <v>80</v>
      </c>
      <c r="AR54" s="784">
        <v>38</v>
      </c>
      <c r="AS54" s="785">
        <v>166</v>
      </c>
      <c r="AT54" s="784">
        <v>0</v>
      </c>
      <c r="AU54" s="820">
        <v>166</v>
      </c>
      <c r="AV54" s="787">
        <v>0</v>
      </c>
      <c r="AW54" s="784">
        <v>48</v>
      </c>
      <c r="AX54" s="789">
        <v>80</v>
      </c>
      <c r="AY54" s="789">
        <v>38</v>
      </c>
      <c r="AZ54" s="785">
        <v>166</v>
      </c>
      <c r="BA54" s="784">
        <v>0</v>
      </c>
      <c r="BB54" s="820">
        <v>166</v>
      </c>
      <c r="BC54" s="783">
        <v>0</v>
      </c>
      <c r="BD54" s="784">
        <v>44</v>
      </c>
      <c r="BE54" s="784">
        <v>84</v>
      </c>
      <c r="BF54" s="784">
        <v>38</v>
      </c>
      <c r="BG54" s="784">
        <v>166</v>
      </c>
      <c r="BH54" s="784">
        <v>0</v>
      </c>
      <c r="BI54" s="820">
        <v>166</v>
      </c>
      <c r="BJ54" s="821">
        <v>0</v>
      </c>
      <c r="BK54" s="792">
        <v>44</v>
      </c>
      <c r="BL54" s="822">
        <v>84</v>
      </c>
      <c r="BM54" s="823">
        <v>38</v>
      </c>
      <c r="BN54" s="790">
        <v>166</v>
      </c>
      <c r="BO54" s="792">
        <v>0</v>
      </c>
      <c r="BP54" s="786">
        <v>166</v>
      </c>
      <c r="BQ54" s="824">
        <f>SUMIFS('R5病院病棟票'!$AF$13:$AF$324,'R5病院病棟票'!$B$13:$B$324,$K$3:$K$150,'R5病院病棟票'!$R$13:$R$324,1)</f>
        <v>0</v>
      </c>
      <c r="BR54" s="825">
        <f>SUMIFS('R5病院病棟票'!$AF$13:$AF$324,'R5病院病棟票'!$B$13:$B$324,$K$3:$K$150,'R5病院病棟票'!$R$13:$R$324,2)</f>
        <v>44</v>
      </c>
      <c r="BS54" s="826">
        <f>SUMIFS('R5病院病棟票'!$AF$13:$AF$324,'R5病院病棟票'!$B$13:$B$324,$K$3:$K$150,'R5病院病棟票'!$R$13:$R$324,3)</f>
        <v>84</v>
      </c>
      <c r="BT54" s="827">
        <f>SUMIFS('R5病院病棟票'!$AF$13:$AF$324,'R5病院病棟票'!$B$13:$B$324,$K$3:$K$150,'R5病院病棟票'!$R$13:$R$324,4)</f>
        <v>38</v>
      </c>
      <c r="BU54" s="828">
        <f t="shared" si="26"/>
        <v>166</v>
      </c>
      <c r="BV54" s="825">
        <f>SUMIFS('R5病院病棟票'!$AF$13:$AF$324,'R5病院病棟票'!$B$13:$B$324,$K$3:$K$150,'R5病院病棟票'!$R$13:$R$324,5)+SUMIFS('R5病院病棟票'!$AF$13:$AF$324,'R5病院病棟票'!$B$13:$B$324,$K$3:$K$150,'R5病院病棟票'!$R$13:$R$324,6)</f>
        <v>0</v>
      </c>
      <c r="BW54" s="829">
        <f t="shared" si="28"/>
        <v>166</v>
      </c>
      <c r="BX54" s="757">
        <f t="shared" si="5"/>
        <v>0</v>
      </c>
      <c r="BY54" s="757">
        <f t="shared" si="6"/>
        <v>0</v>
      </c>
      <c r="BZ54" s="757"/>
      <c r="CA54" s="830">
        <f>SUMIFS('R5病院病棟票'!$AI$13:$AI$324,'R5病院病棟票'!$B$13:$B$324,$K$3:$K$150,'R5病院病棟票'!$Y$13:$Y$324,1)</f>
        <v>0</v>
      </c>
      <c r="CB54" s="805">
        <f>SUMIFS('R5病院病棟票'!$AI$13:$AI$324,'R5病院病棟票'!$B$13:$B$324,$K$3:$K$150,'R5病院病棟票'!$Y$13:$Y$324,2)</f>
        <v>44</v>
      </c>
      <c r="CC54" s="831">
        <f>SUMIFS('R5病院病棟票'!$AI$13:$AI$324,'R5病院病棟票'!$B$13:$B$324,$K$3:$K$150,'R5病院病棟票'!$Y$13:$Y$324,3)</f>
        <v>84</v>
      </c>
      <c r="CD54" s="807">
        <f>SUMIFS('R5病院病棟票'!$AI$13:$AI$324,'R5病院病棟票'!$B$13:$B$324,$K$3:$K$150,'R5病院病棟票'!$Y$13:$Y$324,4)</f>
        <v>38</v>
      </c>
      <c r="CE54" s="831">
        <f t="shared" si="29"/>
        <v>166</v>
      </c>
      <c r="CF54" s="807">
        <f>SUMIFS('R5病院病棟票'!$AI$13:$AI$324,'R5病院病棟票'!$B$13:$B$324,$K$3:$K$150,'R5病院病棟票'!$Y$13:$Y$324,5)</f>
        <v>0</v>
      </c>
      <c r="CG54" s="808">
        <f t="shared" si="30"/>
        <v>166</v>
      </c>
      <c r="CH54" s="832">
        <f>SUMIFS('R5病院病棟票'!$AJ$13:$AJ$324,'R5病院病棟票'!$B$13:$B$324,$K$3:$K$150)</f>
        <v>0</v>
      </c>
      <c r="CI54" s="810">
        <f>SUMIFS('R5病院病棟票'!$AK$13:$AK$324,'R5病院病棟票'!$B$13:$B$324,$K$3:$K$150,'R5病院病棟票'!$Y$13:$Y$324,7)</f>
        <v>0</v>
      </c>
      <c r="CJ54" s="811" t="str">
        <f t="shared" si="11"/>
        <v>○</v>
      </c>
      <c r="CK54" s="833">
        <v>166</v>
      </c>
      <c r="CL54" s="811" t="str">
        <f t="shared" si="7"/>
        <v>○</v>
      </c>
      <c r="CN54" s="821" t="b">
        <f t="shared" si="31"/>
        <v>1</v>
      </c>
      <c r="CO54" s="792" t="b">
        <f t="shared" si="31"/>
        <v>1</v>
      </c>
      <c r="CP54" s="822" t="b">
        <f t="shared" si="31"/>
        <v>1</v>
      </c>
      <c r="CQ54" s="823" t="b">
        <f t="shared" si="31"/>
        <v>1</v>
      </c>
      <c r="CR54" s="790" t="b">
        <f t="shared" si="31"/>
        <v>1</v>
      </c>
      <c r="CS54" s="792" t="b">
        <f t="shared" si="31"/>
        <v>1</v>
      </c>
      <c r="CT54" s="786" t="b">
        <f t="shared" si="31"/>
        <v>1</v>
      </c>
    </row>
    <row r="55" spans="1:98">
      <c r="A55" s="882">
        <v>47</v>
      </c>
      <c r="B55" s="813" t="s">
        <v>145</v>
      </c>
      <c r="C55" s="813" t="s">
        <v>151</v>
      </c>
      <c r="D55" s="813" t="s">
        <v>109</v>
      </c>
      <c r="E55" s="814">
        <v>11729014</v>
      </c>
      <c r="F55" s="815">
        <v>11730103</v>
      </c>
      <c r="G55" s="815">
        <v>11701032</v>
      </c>
      <c r="H55" s="815">
        <v>11701032</v>
      </c>
      <c r="I55" s="815">
        <v>11701032</v>
      </c>
      <c r="J55" s="815">
        <v>11701032</v>
      </c>
      <c r="K55" s="815">
        <v>11701032</v>
      </c>
      <c r="L55" s="816" t="s">
        <v>159</v>
      </c>
      <c r="M55" s="817"/>
      <c r="N55" s="818">
        <v>38</v>
      </c>
      <c r="O55" s="818"/>
      <c r="P55" s="818">
        <v>112</v>
      </c>
      <c r="Q55" s="819">
        <v>150</v>
      </c>
      <c r="R55" s="819"/>
      <c r="S55" s="909">
        <v>150</v>
      </c>
      <c r="T55" s="817"/>
      <c r="U55" s="818">
        <v>38</v>
      </c>
      <c r="V55" s="818"/>
      <c r="W55" s="818">
        <v>112</v>
      </c>
      <c r="X55" s="819">
        <v>150</v>
      </c>
      <c r="Y55" s="819"/>
      <c r="Z55" s="909">
        <v>150</v>
      </c>
      <c r="AA55" s="783">
        <v>0</v>
      </c>
      <c r="AB55" s="784">
        <v>38</v>
      </c>
      <c r="AC55" s="784">
        <v>0</v>
      </c>
      <c r="AD55" s="784">
        <v>112</v>
      </c>
      <c r="AE55" s="785">
        <f t="shared" si="12"/>
        <v>150</v>
      </c>
      <c r="AF55" s="784">
        <v>0</v>
      </c>
      <c r="AG55" s="820">
        <f t="shared" si="13"/>
        <v>150</v>
      </c>
      <c r="AH55" s="783">
        <v>0</v>
      </c>
      <c r="AI55" s="784">
        <v>0</v>
      </c>
      <c r="AJ55" s="784">
        <v>38</v>
      </c>
      <c r="AK55" s="784">
        <v>112</v>
      </c>
      <c r="AL55" s="785">
        <v>150</v>
      </c>
      <c r="AM55" s="784">
        <v>0</v>
      </c>
      <c r="AN55" s="820">
        <f t="shared" si="14"/>
        <v>150</v>
      </c>
      <c r="AO55" s="783">
        <v>0</v>
      </c>
      <c r="AP55" s="784">
        <v>0</v>
      </c>
      <c r="AQ55" s="784">
        <v>38</v>
      </c>
      <c r="AR55" s="784">
        <v>112</v>
      </c>
      <c r="AS55" s="785">
        <v>150</v>
      </c>
      <c r="AT55" s="784">
        <v>0</v>
      </c>
      <c r="AU55" s="820">
        <v>150</v>
      </c>
      <c r="AV55" s="787">
        <v>0</v>
      </c>
      <c r="AW55" s="784">
        <v>0</v>
      </c>
      <c r="AX55" s="789">
        <v>38</v>
      </c>
      <c r="AY55" s="789">
        <v>112</v>
      </c>
      <c r="AZ55" s="785">
        <v>150</v>
      </c>
      <c r="BA55" s="784">
        <v>0</v>
      </c>
      <c r="BB55" s="820">
        <v>150</v>
      </c>
      <c r="BC55" s="783">
        <v>0</v>
      </c>
      <c r="BD55" s="784">
        <v>0</v>
      </c>
      <c r="BE55" s="784">
        <v>38</v>
      </c>
      <c r="BF55" s="784">
        <v>112</v>
      </c>
      <c r="BG55" s="784">
        <v>150</v>
      </c>
      <c r="BH55" s="784">
        <v>0</v>
      </c>
      <c r="BI55" s="820">
        <v>150</v>
      </c>
      <c r="BJ55" s="821">
        <v>0</v>
      </c>
      <c r="BK55" s="792">
        <v>0</v>
      </c>
      <c r="BL55" s="822">
        <v>38</v>
      </c>
      <c r="BM55" s="823">
        <v>112</v>
      </c>
      <c r="BN55" s="790">
        <v>150</v>
      </c>
      <c r="BO55" s="792">
        <v>0</v>
      </c>
      <c r="BP55" s="786">
        <v>150</v>
      </c>
      <c r="BQ55" s="824">
        <f>SUMIFS('R5病院病棟票'!$AF$13:$AF$324,'R5病院病棟票'!$B$13:$B$324,$K$3:$K$150,'R5病院病棟票'!$R$13:$R$324,1)</f>
        <v>0</v>
      </c>
      <c r="BR55" s="825">
        <f>SUMIFS('R5病院病棟票'!$AF$13:$AF$324,'R5病院病棟票'!$B$13:$B$324,$K$3:$K$150,'R5病院病棟票'!$R$13:$R$324,2)</f>
        <v>0</v>
      </c>
      <c r="BS55" s="826">
        <f>SUMIFS('R5病院病棟票'!$AF$13:$AF$324,'R5病院病棟票'!$B$13:$B$324,$K$3:$K$150,'R5病院病棟票'!$R$13:$R$324,3)</f>
        <v>38</v>
      </c>
      <c r="BT55" s="827">
        <f>SUMIFS('R5病院病棟票'!$AF$13:$AF$324,'R5病院病棟票'!$B$13:$B$324,$K$3:$K$150,'R5病院病棟票'!$R$13:$R$324,4)</f>
        <v>112</v>
      </c>
      <c r="BU55" s="828">
        <f t="shared" si="26"/>
        <v>150</v>
      </c>
      <c r="BV55" s="825">
        <f>SUMIFS('R5病院病棟票'!$AF$13:$AF$324,'R5病院病棟票'!$B$13:$B$324,$K$3:$K$150,'R5病院病棟票'!$R$13:$R$324,5)+SUMIFS('R5病院病棟票'!$AF$13:$AF$324,'R5病院病棟票'!$B$13:$B$324,$K$3:$K$150,'R5病院病棟票'!$R$13:$R$324,6)</f>
        <v>0</v>
      </c>
      <c r="BW55" s="829">
        <f t="shared" si="28"/>
        <v>150</v>
      </c>
      <c r="BX55" s="757">
        <f t="shared" si="5"/>
        <v>0</v>
      </c>
      <c r="BY55" s="757">
        <f t="shared" si="6"/>
        <v>0</v>
      </c>
      <c r="BZ55" s="757"/>
      <c r="CA55" s="830">
        <f>SUMIFS('R5病院病棟票'!$AI$13:$AI$324,'R5病院病棟票'!$B$13:$B$324,$K$3:$K$150,'R5病院病棟票'!$Y$13:$Y$324,1)</f>
        <v>0</v>
      </c>
      <c r="CB55" s="805">
        <f>SUMIFS('R5病院病棟票'!$AI$13:$AI$324,'R5病院病棟票'!$B$13:$B$324,$K$3:$K$150,'R5病院病棟票'!$Y$13:$Y$324,2)</f>
        <v>0</v>
      </c>
      <c r="CC55" s="831">
        <f>SUMIFS('R5病院病棟票'!$AI$13:$AI$324,'R5病院病棟票'!$B$13:$B$324,$K$3:$K$150,'R5病院病棟票'!$Y$13:$Y$324,3)</f>
        <v>38</v>
      </c>
      <c r="CD55" s="807">
        <f>SUMIFS('R5病院病棟票'!$AI$13:$AI$324,'R5病院病棟票'!$B$13:$B$324,$K$3:$K$150,'R5病院病棟票'!$Y$13:$Y$324,4)</f>
        <v>112</v>
      </c>
      <c r="CE55" s="831">
        <f t="shared" si="29"/>
        <v>150</v>
      </c>
      <c r="CF55" s="807">
        <f>SUMIFS('R5病院病棟票'!$AI$13:$AI$324,'R5病院病棟票'!$B$13:$B$324,$K$3:$K$150,'R5病院病棟票'!$Y$13:$Y$324,5)</f>
        <v>0</v>
      </c>
      <c r="CG55" s="808">
        <f t="shared" si="30"/>
        <v>150</v>
      </c>
      <c r="CH55" s="832">
        <f>SUMIFS('R5病院病棟票'!$AJ$13:$AJ$324,'R5病院病棟票'!$B$13:$B$324,$K$3:$K$150)</f>
        <v>0</v>
      </c>
      <c r="CI55" s="810">
        <f>SUMIFS('R5病院病棟票'!$AK$13:$AK$324,'R5病院病棟票'!$B$13:$B$324,$K$3:$K$150,'R5病院病棟票'!$Y$13:$Y$324,7)</f>
        <v>0</v>
      </c>
      <c r="CJ55" s="811" t="str">
        <f t="shared" si="11"/>
        <v>○</v>
      </c>
      <c r="CK55" s="833">
        <v>150</v>
      </c>
      <c r="CL55" s="811" t="str">
        <f t="shared" si="7"/>
        <v>○</v>
      </c>
      <c r="CN55" s="821" t="b">
        <f t="shared" si="31"/>
        <v>1</v>
      </c>
      <c r="CO55" s="792" t="b">
        <f t="shared" si="31"/>
        <v>1</v>
      </c>
      <c r="CP55" s="822" t="b">
        <f t="shared" si="31"/>
        <v>1</v>
      </c>
      <c r="CQ55" s="823" t="b">
        <f t="shared" si="31"/>
        <v>1</v>
      </c>
      <c r="CR55" s="790" t="b">
        <f t="shared" si="31"/>
        <v>1</v>
      </c>
      <c r="CS55" s="792" t="b">
        <f t="shared" si="31"/>
        <v>1</v>
      </c>
      <c r="CT55" s="786" t="b">
        <f t="shared" si="31"/>
        <v>1</v>
      </c>
    </row>
    <row r="56" spans="1:98">
      <c r="A56" s="882">
        <v>48</v>
      </c>
      <c r="B56" s="813" t="s">
        <v>145</v>
      </c>
      <c r="C56" s="813" t="s">
        <v>151</v>
      </c>
      <c r="D56" s="813" t="s">
        <v>109</v>
      </c>
      <c r="E56" s="814">
        <v>11729141</v>
      </c>
      <c r="F56" s="815">
        <v>11730108</v>
      </c>
      <c r="G56" s="815">
        <v>11701063</v>
      </c>
      <c r="H56" s="815">
        <v>11701063</v>
      </c>
      <c r="I56" s="815">
        <v>11701063</v>
      </c>
      <c r="J56" s="815">
        <v>11701063</v>
      </c>
      <c r="K56" s="815">
        <v>11701063</v>
      </c>
      <c r="L56" s="816" t="s">
        <v>160</v>
      </c>
      <c r="M56" s="817"/>
      <c r="N56" s="818">
        <v>140</v>
      </c>
      <c r="O56" s="818"/>
      <c r="P56" s="818"/>
      <c r="Q56" s="819">
        <v>140</v>
      </c>
      <c r="R56" s="819"/>
      <c r="S56" s="909">
        <v>140</v>
      </c>
      <c r="T56" s="817"/>
      <c r="U56" s="818">
        <v>90</v>
      </c>
      <c r="V56" s="818">
        <v>50</v>
      </c>
      <c r="W56" s="818"/>
      <c r="X56" s="819">
        <v>140</v>
      </c>
      <c r="Y56" s="819"/>
      <c r="Z56" s="909">
        <v>140</v>
      </c>
      <c r="AA56" s="783">
        <v>0</v>
      </c>
      <c r="AB56" s="784">
        <v>90</v>
      </c>
      <c r="AC56" s="784">
        <v>50</v>
      </c>
      <c r="AD56" s="784">
        <v>0</v>
      </c>
      <c r="AE56" s="785">
        <f t="shared" si="12"/>
        <v>140</v>
      </c>
      <c r="AF56" s="784">
        <v>0</v>
      </c>
      <c r="AG56" s="820">
        <f t="shared" si="13"/>
        <v>140</v>
      </c>
      <c r="AH56" s="783">
        <v>0</v>
      </c>
      <c r="AI56" s="784">
        <v>90</v>
      </c>
      <c r="AJ56" s="784">
        <v>50</v>
      </c>
      <c r="AK56" s="784">
        <v>0</v>
      </c>
      <c r="AL56" s="785">
        <v>140</v>
      </c>
      <c r="AM56" s="784">
        <v>0</v>
      </c>
      <c r="AN56" s="820">
        <f t="shared" si="14"/>
        <v>140</v>
      </c>
      <c r="AO56" s="783">
        <v>0</v>
      </c>
      <c r="AP56" s="784">
        <v>90</v>
      </c>
      <c r="AQ56" s="784">
        <v>50</v>
      </c>
      <c r="AR56" s="784">
        <v>0</v>
      </c>
      <c r="AS56" s="785">
        <v>140</v>
      </c>
      <c r="AT56" s="784">
        <v>0</v>
      </c>
      <c r="AU56" s="820">
        <v>140</v>
      </c>
      <c r="AV56" s="787">
        <v>0</v>
      </c>
      <c r="AW56" s="784">
        <v>90</v>
      </c>
      <c r="AX56" s="789">
        <v>50</v>
      </c>
      <c r="AY56" s="789">
        <v>0</v>
      </c>
      <c r="AZ56" s="785">
        <v>140</v>
      </c>
      <c r="BA56" s="784">
        <v>0</v>
      </c>
      <c r="BB56" s="820">
        <v>140</v>
      </c>
      <c r="BC56" s="783">
        <v>0</v>
      </c>
      <c r="BD56" s="784">
        <v>90</v>
      </c>
      <c r="BE56" s="784">
        <v>50</v>
      </c>
      <c r="BF56" s="784">
        <v>0</v>
      </c>
      <c r="BG56" s="784">
        <v>140</v>
      </c>
      <c r="BH56" s="784">
        <v>0</v>
      </c>
      <c r="BI56" s="820">
        <v>140</v>
      </c>
      <c r="BJ56" s="821">
        <v>0</v>
      </c>
      <c r="BK56" s="792">
        <v>90</v>
      </c>
      <c r="BL56" s="822">
        <v>50</v>
      </c>
      <c r="BM56" s="823">
        <v>0</v>
      </c>
      <c r="BN56" s="790">
        <v>140</v>
      </c>
      <c r="BO56" s="792">
        <v>0</v>
      </c>
      <c r="BP56" s="786">
        <v>140</v>
      </c>
      <c r="BQ56" s="824">
        <f>SUMIFS('R5病院病棟票'!$AF$13:$AF$324,'R5病院病棟票'!$B$13:$B$324,$K$3:$K$150,'R5病院病棟票'!$R$13:$R$324,1)</f>
        <v>0</v>
      </c>
      <c r="BR56" s="825">
        <f>SUMIFS('R5病院病棟票'!$AF$13:$AF$324,'R5病院病棟票'!$B$13:$B$324,$K$3:$K$150,'R5病院病棟票'!$R$13:$R$324,2)</f>
        <v>90</v>
      </c>
      <c r="BS56" s="826">
        <f>SUMIFS('R5病院病棟票'!$AF$13:$AF$324,'R5病院病棟票'!$B$13:$B$324,$K$3:$K$150,'R5病院病棟票'!$R$13:$R$324,3)</f>
        <v>50</v>
      </c>
      <c r="BT56" s="827">
        <f>SUMIFS('R5病院病棟票'!$AF$13:$AF$324,'R5病院病棟票'!$B$13:$B$324,$K$3:$K$150,'R5病院病棟票'!$R$13:$R$324,4)</f>
        <v>0</v>
      </c>
      <c r="BU56" s="828">
        <f t="shared" si="26"/>
        <v>140</v>
      </c>
      <c r="BV56" s="825">
        <f>SUMIFS('R5病院病棟票'!$AF$13:$AF$324,'R5病院病棟票'!$B$13:$B$324,$K$3:$K$150,'R5病院病棟票'!$R$13:$R$324,5)+SUMIFS('R5病院病棟票'!$AF$13:$AF$324,'R5病院病棟票'!$B$13:$B$324,$K$3:$K$150,'R5病院病棟票'!$R$13:$R$324,6)</f>
        <v>0</v>
      </c>
      <c r="BW56" s="829">
        <f t="shared" si="28"/>
        <v>140</v>
      </c>
      <c r="BX56" s="757">
        <f t="shared" si="5"/>
        <v>0</v>
      </c>
      <c r="BY56" s="757">
        <f t="shared" si="6"/>
        <v>0</v>
      </c>
      <c r="BZ56" s="757"/>
      <c r="CA56" s="830">
        <f>SUMIFS('R5病院病棟票'!$AI$13:$AI$324,'R5病院病棟票'!$B$13:$B$324,$K$3:$K$150,'R5病院病棟票'!$Y$13:$Y$324,1)</f>
        <v>0</v>
      </c>
      <c r="CB56" s="805">
        <f>SUMIFS('R5病院病棟票'!$AI$13:$AI$324,'R5病院病棟票'!$B$13:$B$324,$K$3:$K$150,'R5病院病棟票'!$Y$13:$Y$324,2)</f>
        <v>90</v>
      </c>
      <c r="CC56" s="831">
        <f>SUMIFS('R5病院病棟票'!$AI$13:$AI$324,'R5病院病棟票'!$B$13:$B$324,$K$3:$K$150,'R5病院病棟票'!$Y$13:$Y$324,3)</f>
        <v>50</v>
      </c>
      <c r="CD56" s="807">
        <f>SUMIFS('R5病院病棟票'!$AI$13:$AI$324,'R5病院病棟票'!$B$13:$B$324,$K$3:$K$150,'R5病院病棟票'!$Y$13:$Y$324,4)</f>
        <v>0</v>
      </c>
      <c r="CE56" s="831">
        <f t="shared" si="29"/>
        <v>140</v>
      </c>
      <c r="CF56" s="807">
        <f>SUMIFS('R5病院病棟票'!$AI$13:$AI$324,'R5病院病棟票'!$B$13:$B$324,$K$3:$K$150,'R5病院病棟票'!$Y$13:$Y$324,5)</f>
        <v>0</v>
      </c>
      <c r="CG56" s="808">
        <f t="shared" si="30"/>
        <v>140</v>
      </c>
      <c r="CH56" s="832">
        <f>SUMIFS('R5病院病棟票'!$AJ$13:$AJ$324,'R5病院病棟票'!$B$13:$B$324,$K$3:$K$150)</f>
        <v>0</v>
      </c>
      <c r="CI56" s="810">
        <f>SUMIFS('R5病院病棟票'!$AK$13:$AK$324,'R5病院病棟票'!$B$13:$B$324,$K$3:$K$150,'R5病院病棟票'!$Y$13:$Y$324,7)</f>
        <v>0</v>
      </c>
      <c r="CJ56" s="811" t="str">
        <f t="shared" si="11"/>
        <v>○</v>
      </c>
      <c r="CK56" s="833">
        <v>140</v>
      </c>
      <c r="CL56" s="811" t="str">
        <f t="shared" si="7"/>
        <v>○</v>
      </c>
      <c r="CN56" s="821" t="b">
        <f t="shared" si="31"/>
        <v>1</v>
      </c>
      <c r="CO56" s="792" t="b">
        <f t="shared" si="31"/>
        <v>1</v>
      </c>
      <c r="CP56" s="822" t="b">
        <f t="shared" si="31"/>
        <v>1</v>
      </c>
      <c r="CQ56" s="823" t="b">
        <f t="shared" si="31"/>
        <v>1</v>
      </c>
      <c r="CR56" s="790" t="b">
        <f t="shared" si="31"/>
        <v>1</v>
      </c>
      <c r="CS56" s="792" t="b">
        <f t="shared" si="31"/>
        <v>1</v>
      </c>
      <c r="CT56" s="786" t="b">
        <f t="shared" si="31"/>
        <v>1</v>
      </c>
    </row>
    <row r="57" spans="1:98">
      <c r="A57" s="882">
        <v>49</v>
      </c>
      <c r="B57" s="813" t="s">
        <v>145</v>
      </c>
      <c r="C57" s="813" t="s">
        <v>151</v>
      </c>
      <c r="D57" s="813" t="s">
        <v>109</v>
      </c>
      <c r="E57" s="814">
        <v>11729020</v>
      </c>
      <c r="F57" s="815">
        <v>11730052</v>
      </c>
      <c r="G57" s="815">
        <v>11701034</v>
      </c>
      <c r="H57" s="815">
        <v>11701034</v>
      </c>
      <c r="I57" s="815">
        <v>11701034</v>
      </c>
      <c r="J57" s="815">
        <v>11701034</v>
      </c>
      <c r="K57" s="815">
        <v>11701034</v>
      </c>
      <c r="L57" s="816" t="s">
        <v>161</v>
      </c>
      <c r="M57" s="817"/>
      <c r="N57" s="818"/>
      <c r="O57" s="818"/>
      <c r="P57" s="818"/>
      <c r="Q57" s="819">
        <v>0</v>
      </c>
      <c r="R57" s="819"/>
      <c r="S57" s="909">
        <v>0</v>
      </c>
      <c r="T57" s="817"/>
      <c r="U57" s="818">
        <v>125</v>
      </c>
      <c r="V57" s="818"/>
      <c r="W57" s="818"/>
      <c r="X57" s="819">
        <v>125</v>
      </c>
      <c r="Y57" s="819"/>
      <c r="Z57" s="909">
        <v>125</v>
      </c>
      <c r="AA57" s="783">
        <v>0</v>
      </c>
      <c r="AB57" s="784">
        <v>125</v>
      </c>
      <c r="AC57" s="784">
        <v>0</v>
      </c>
      <c r="AD57" s="784">
        <v>0</v>
      </c>
      <c r="AE57" s="785">
        <f t="shared" si="12"/>
        <v>125</v>
      </c>
      <c r="AF57" s="784">
        <v>0</v>
      </c>
      <c r="AG57" s="820">
        <f t="shared" si="13"/>
        <v>125</v>
      </c>
      <c r="AH57" s="783">
        <v>0</v>
      </c>
      <c r="AI57" s="784">
        <v>125</v>
      </c>
      <c r="AJ57" s="784">
        <v>0</v>
      </c>
      <c r="AK57" s="784">
        <v>0</v>
      </c>
      <c r="AL57" s="785">
        <v>125</v>
      </c>
      <c r="AM57" s="784">
        <v>0</v>
      </c>
      <c r="AN57" s="820">
        <f t="shared" si="14"/>
        <v>125</v>
      </c>
      <c r="AO57" s="783">
        <v>0</v>
      </c>
      <c r="AP57" s="784">
        <v>125</v>
      </c>
      <c r="AQ57" s="784">
        <v>0</v>
      </c>
      <c r="AR57" s="784">
        <v>0</v>
      </c>
      <c r="AS57" s="785">
        <v>125</v>
      </c>
      <c r="AT57" s="784">
        <v>0</v>
      </c>
      <c r="AU57" s="820">
        <v>125</v>
      </c>
      <c r="AV57" s="787">
        <v>0</v>
      </c>
      <c r="AW57" s="784">
        <v>125</v>
      </c>
      <c r="AX57" s="789">
        <v>0</v>
      </c>
      <c r="AY57" s="789">
        <v>0</v>
      </c>
      <c r="AZ57" s="785">
        <v>125</v>
      </c>
      <c r="BA57" s="784">
        <v>0</v>
      </c>
      <c r="BB57" s="820">
        <v>125</v>
      </c>
      <c r="BC57" s="783">
        <v>0</v>
      </c>
      <c r="BD57" s="784">
        <v>83</v>
      </c>
      <c r="BE57" s="784">
        <v>42</v>
      </c>
      <c r="BF57" s="784">
        <v>0</v>
      </c>
      <c r="BG57" s="784">
        <v>125</v>
      </c>
      <c r="BH57" s="784">
        <v>0</v>
      </c>
      <c r="BI57" s="820">
        <v>125</v>
      </c>
      <c r="BJ57" s="821">
        <v>0</v>
      </c>
      <c r="BK57" s="792">
        <v>83</v>
      </c>
      <c r="BL57" s="822">
        <v>42</v>
      </c>
      <c r="BM57" s="823">
        <v>0</v>
      </c>
      <c r="BN57" s="790">
        <v>125</v>
      </c>
      <c r="BO57" s="792">
        <v>0</v>
      </c>
      <c r="BP57" s="786">
        <v>125</v>
      </c>
      <c r="BQ57" s="824">
        <f>SUMIFS('R5病院病棟票'!$AF$13:$AF$324,'R5病院病棟票'!$B$13:$B$324,$K$3:$K$150,'R5病院病棟票'!$R$13:$R$324,1)</f>
        <v>0</v>
      </c>
      <c r="BR57" s="825">
        <f>SUMIFS('R5病院病棟票'!$AF$13:$AF$324,'R5病院病棟票'!$B$13:$B$324,$K$3:$K$150,'R5病院病棟票'!$R$13:$R$324,2)</f>
        <v>83</v>
      </c>
      <c r="BS57" s="826">
        <f>SUMIFS('R5病院病棟票'!$AF$13:$AF$324,'R5病院病棟票'!$B$13:$B$324,$K$3:$K$150,'R5病院病棟票'!$R$13:$R$324,3)</f>
        <v>42</v>
      </c>
      <c r="BT57" s="827">
        <f>SUMIFS('R5病院病棟票'!$AF$13:$AF$324,'R5病院病棟票'!$B$13:$B$324,$K$3:$K$150,'R5病院病棟票'!$R$13:$R$324,4)</f>
        <v>0</v>
      </c>
      <c r="BU57" s="828">
        <f t="shared" si="26"/>
        <v>125</v>
      </c>
      <c r="BV57" s="825">
        <f>SUMIFS('R5病院病棟票'!$AF$13:$AF$324,'R5病院病棟票'!$B$13:$B$324,$K$3:$K$150,'R5病院病棟票'!$R$13:$R$324,5)+SUMIFS('R5病院病棟票'!$AF$13:$AF$324,'R5病院病棟票'!$B$13:$B$324,$K$3:$K$150,'R5病院病棟票'!$R$13:$R$324,6)</f>
        <v>0</v>
      </c>
      <c r="BW57" s="829">
        <f t="shared" si="28"/>
        <v>125</v>
      </c>
      <c r="BX57" s="757">
        <f t="shared" si="5"/>
        <v>0</v>
      </c>
      <c r="BY57" s="757">
        <f t="shared" si="6"/>
        <v>0</v>
      </c>
      <c r="BZ57" s="757"/>
      <c r="CA57" s="830">
        <f>SUMIFS('R5病院病棟票'!$AI$13:$AI$324,'R5病院病棟票'!$B$13:$B$324,$K$3:$K$150,'R5病院病棟票'!$Y$13:$Y$324,1)</f>
        <v>0</v>
      </c>
      <c r="CB57" s="805">
        <f>SUMIFS('R5病院病棟票'!$AI$13:$AI$324,'R5病院病棟票'!$B$13:$B$324,$K$3:$K$150,'R5病院病棟票'!$Y$13:$Y$324,2)</f>
        <v>83</v>
      </c>
      <c r="CC57" s="831">
        <f>SUMIFS('R5病院病棟票'!$AI$13:$AI$324,'R5病院病棟票'!$B$13:$B$324,$K$3:$K$150,'R5病院病棟票'!$Y$13:$Y$324,3)</f>
        <v>42</v>
      </c>
      <c r="CD57" s="807">
        <f>SUMIFS('R5病院病棟票'!$AI$13:$AI$324,'R5病院病棟票'!$B$13:$B$324,$K$3:$K$150,'R5病院病棟票'!$Y$13:$Y$324,4)</f>
        <v>0</v>
      </c>
      <c r="CE57" s="831">
        <f t="shared" si="29"/>
        <v>125</v>
      </c>
      <c r="CF57" s="807">
        <f>SUMIFS('R5病院病棟票'!$AI$13:$AI$324,'R5病院病棟票'!$B$13:$B$324,$K$3:$K$150,'R5病院病棟票'!$Y$13:$Y$324,5)</f>
        <v>0</v>
      </c>
      <c r="CG57" s="808">
        <f t="shared" si="30"/>
        <v>125</v>
      </c>
      <c r="CH57" s="832">
        <f>SUMIFS('R5病院病棟票'!$AJ$13:$AJ$324,'R5病院病棟票'!$B$13:$B$324,$K$3:$K$150)</f>
        <v>0</v>
      </c>
      <c r="CI57" s="810">
        <f>SUMIFS('R5病院病棟票'!$AK$13:$AK$324,'R5病院病棟票'!$B$13:$B$324,$K$3:$K$150,'R5病院病棟票'!$Y$13:$Y$324,7)</f>
        <v>0</v>
      </c>
      <c r="CJ57" s="811" t="str">
        <f t="shared" si="11"/>
        <v>○</v>
      </c>
      <c r="CK57" s="833">
        <v>125</v>
      </c>
      <c r="CL57" s="811" t="str">
        <f t="shared" si="7"/>
        <v>○</v>
      </c>
      <c r="CN57" s="821" t="b">
        <f t="shared" si="31"/>
        <v>1</v>
      </c>
      <c r="CO57" s="792" t="b">
        <f t="shared" si="31"/>
        <v>1</v>
      </c>
      <c r="CP57" s="822" t="b">
        <f t="shared" si="31"/>
        <v>1</v>
      </c>
      <c r="CQ57" s="823" t="b">
        <f t="shared" si="31"/>
        <v>1</v>
      </c>
      <c r="CR57" s="790" t="b">
        <f t="shared" si="31"/>
        <v>1</v>
      </c>
      <c r="CS57" s="792" t="b">
        <f t="shared" si="31"/>
        <v>1</v>
      </c>
      <c r="CT57" s="786" t="b">
        <f t="shared" si="31"/>
        <v>1</v>
      </c>
    </row>
    <row r="58" spans="1:98">
      <c r="A58" s="882">
        <v>50</v>
      </c>
      <c r="B58" s="813" t="s">
        <v>145</v>
      </c>
      <c r="C58" s="813" t="s">
        <v>151</v>
      </c>
      <c r="D58" s="813" t="s">
        <v>109</v>
      </c>
      <c r="E58" s="814">
        <v>11729100</v>
      </c>
      <c r="F58" s="815">
        <v>11730024</v>
      </c>
      <c r="G58" s="815">
        <v>11701052</v>
      </c>
      <c r="H58" s="815">
        <v>11701052</v>
      </c>
      <c r="I58" s="815">
        <v>11701052</v>
      </c>
      <c r="J58" s="815">
        <v>11701052</v>
      </c>
      <c r="K58" s="815">
        <v>11701052</v>
      </c>
      <c r="L58" s="816" t="s">
        <v>25</v>
      </c>
      <c r="M58" s="817"/>
      <c r="N58" s="818"/>
      <c r="O58" s="818"/>
      <c r="P58" s="818"/>
      <c r="Q58" s="819">
        <v>0</v>
      </c>
      <c r="R58" s="819"/>
      <c r="S58" s="909">
        <v>0</v>
      </c>
      <c r="T58" s="817"/>
      <c r="U58" s="818">
        <v>60</v>
      </c>
      <c r="V58" s="818"/>
      <c r="W58" s="818"/>
      <c r="X58" s="819">
        <v>60</v>
      </c>
      <c r="Y58" s="819"/>
      <c r="Z58" s="909">
        <v>60</v>
      </c>
      <c r="AA58" s="783">
        <v>0</v>
      </c>
      <c r="AB58" s="784">
        <v>60</v>
      </c>
      <c r="AC58" s="784">
        <v>0</v>
      </c>
      <c r="AD58" s="784">
        <v>0</v>
      </c>
      <c r="AE58" s="785">
        <f t="shared" si="12"/>
        <v>60</v>
      </c>
      <c r="AF58" s="784">
        <v>0</v>
      </c>
      <c r="AG58" s="820">
        <f t="shared" si="13"/>
        <v>60</v>
      </c>
      <c r="AH58" s="783">
        <v>0</v>
      </c>
      <c r="AI58" s="784">
        <v>60</v>
      </c>
      <c r="AJ58" s="784">
        <v>0</v>
      </c>
      <c r="AK58" s="784">
        <v>0</v>
      </c>
      <c r="AL58" s="785">
        <v>60</v>
      </c>
      <c r="AM58" s="784">
        <v>0</v>
      </c>
      <c r="AN58" s="820">
        <f t="shared" si="14"/>
        <v>60</v>
      </c>
      <c r="AO58" s="783">
        <v>0</v>
      </c>
      <c r="AP58" s="784">
        <v>60</v>
      </c>
      <c r="AQ58" s="784">
        <v>0</v>
      </c>
      <c r="AR58" s="784">
        <v>0</v>
      </c>
      <c r="AS58" s="785">
        <v>60</v>
      </c>
      <c r="AT58" s="784">
        <v>0</v>
      </c>
      <c r="AU58" s="820">
        <v>60</v>
      </c>
      <c r="AV58" s="787">
        <v>0</v>
      </c>
      <c r="AW58" s="784">
        <v>60</v>
      </c>
      <c r="AX58" s="789">
        <v>0</v>
      </c>
      <c r="AY58" s="789">
        <v>0</v>
      </c>
      <c r="AZ58" s="785">
        <v>60</v>
      </c>
      <c r="BA58" s="784">
        <v>0</v>
      </c>
      <c r="BB58" s="820">
        <v>60</v>
      </c>
      <c r="BC58" s="783">
        <v>0</v>
      </c>
      <c r="BD58" s="784">
        <v>60</v>
      </c>
      <c r="BE58" s="784">
        <v>0</v>
      </c>
      <c r="BF58" s="784">
        <v>0</v>
      </c>
      <c r="BG58" s="784">
        <v>60</v>
      </c>
      <c r="BH58" s="784">
        <v>0</v>
      </c>
      <c r="BI58" s="820">
        <v>60</v>
      </c>
      <c r="BJ58" s="821">
        <v>0</v>
      </c>
      <c r="BK58" s="792">
        <v>60</v>
      </c>
      <c r="BL58" s="822">
        <v>0</v>
      </c>
      <c r="BM58" s="823">
        <v>0</v>
      </c>
      <c r="BN58" s="790">
        <v>60</v>
      </c>
      <c r="BO58" s="792">
        <v>0</v>
      </c>
      <c r="BP58" s="786">
        <v>60</v>
      </c>
      <c r="BQ58" s="824">
        <f>SUMIFS('R5病院病棟票'!$AF$13:$AF$324,'R5病院病棟票'!$B$13:$B$324,$K$3:$K$150,'R5病院病棟票'!$R$13:$R$324,1)</f>
        <v>0</v>
      </c>
      <c r="BR58" s="825">
        <f>SUMIFS('R5病院病棟票'!$AF$13:$AF$324,'R5病院病棟票'!$B$13:$B$324,$K$3:$K$150,'R5病院病棟票'!$R$13:$R$324,2)</f>
        <v>60</v>
      </c>
      <c r="BS58" s="826">
        <f>SUMIFS('R5病院病棟票'!$AF$13:$AF$324,'R5病院病棟票'!$B$13:$B$324,$K$3:$K$150,'R5病院病棟票'!$R$13:$R$324,3)</f>
        <v>0</v>
      </c>
      <c r="BT58" s="827">
        <f>SUMIFS('R5病院病棟票'!$AF$13:$AF$324,'R5病院病棟票'!$B$13:$B$324,$K$3:$K$150,'R5病院病棟票'!$R$13:$R$324,4)</f>
        <v>0</v>
      </c>
      <c r="BU58" s="828">
        <f t="shared" si="26"/>
        <v>60</v>
      </c>
      <c r="BV58" s="825">
        <f>SUMIFS('R5病院病棟票'!$AF$13:$AF$324,'R5病院病棟票'!$B$13:$B$324,$K$3:$K$150,'R5病院病棟票'!$R$13:$R$324,5)+SUMIFS('R5病院病棟票'!$AF$13:$AF$324,'R5病院病棟票'!$B$13:$B$324,$K$3:$K$150,'R5病院病棟票'!$R$13:$R$324,6)</f>
        <v>0</v>
      </c>
      <c r="BW58" s="829">
        <f t="shared" si="28"/>
        <v>60</v>
      </c>
      <c r="BX58" s="757">
        <f t="shared" si="5"/>
        <v>0</v>
      </c>
      <c r="BY58" s="757">
        <f t="shared" si="6"/>
        <v>0</v>
      </c>
      <c r="BZ58" s="757"/>
      <c r="CA58" s="830">
        <f>SUMIFS('R5病院病棟票'!$AI$13:$AI$324,'R5病院病棟票'!$B$13:$B$324,$K$3:$K$150,'R5病院病棟票'!$Y$13:$Y$324,1)</f>
        <v>0</v>
      </c>
      <c r="CB58" s="805">
        <f>SUMIFS('R5病院病棟票'!$AI$13:$AI$324,'R5病院病棟票'!$B$13:$B$324,$K$3:$K$150,'R5病院病棟票'!$Y$13:$Y$324,2)</f>
        <v>60</v>
      </c>
      <c r="CC58" s="831">
        <f>SUMIFS('R5病院病棟票'!$AI$13:$AI$324,'R5病院病棟票'!$B$13:$B$324,$K$3:$K$150,'R5病院病棟票'!$Y$13:$Y$324,3)</f>
        <v>0</v>
      </c>
      <c r="CD58" s="807">
        <f>SUMIFS('R5病院病棟票'!$AI$13:$AI$324,'R5病院病棟票'!$B$13:$B$324,$K$3:$K$150,'R5病院病棟票'!$Y$13:$Y$324,4)</f>
        <v>0</v>
      </c>
      <c r="CE58" s="831">
        <f t="shared" si="29"/>
        <v>60</v>
      </c>
      <c r="CF58" s="807">
        <f>SUMIFS('R5病院病棟票'!$AI$13:$AI$324,'R5病院病棟票'!$B$13:$B$324,$K$3:$K$150,'R5病院病棟票'!$Y$13:$Y$324,5)</f>
        <v>0</v>
      </c>
      <c r="CG58" s="808">
        <f t="shared" si="30"/>
        <v>60</v>
      </c>
      <c r="CH58" s="832">
        <f>SUMIFS('R5病院病棟票'!$AJ$13:$AJ$324,'R5病院病棟票'!$B$13:$B$324,$K$3:$K$150)</f>
        <v>0</v>
      </c>
      <c r="CI58" s="810">
        <f>SUMIFS('R5病院病棟票'!$AK$13:$AK$324,'R5病院病棟票'!$B$13:$B$324,$K$3:$K$150,'R5病院病棟票'!$Y$13:$Y$324,7)</f>
        <v>0</v>
      </c>
      <c r="CJ58" s="811" t="str">
        <f t="shared" si="11"/>
        <v>○</v>
      </c>
      <c r="CK58" s="833">
        <v>60</v>
      </c>
      <c r="CL58" s="811" t="str">
        <f t="shared" si="7"/>
        <v>○</v>
      </c>
      <c r="CN58" s="821" t="b">
        <f t="shared" si="31"/>
        <v>1</v>
      </c>
      <c r="CO58" s="792" t="b">
        <f t="shared" si="31"/>
        <v>1</v>
      </c>
      <c r="CP58" s="822" t="b">
        <f t="shared" si="31"/>
        <v>1</v>
      </c>
      <c r="CQ58" s="823" t="b">
        <f t="shared" si="31"/>
        <v>1</v>
      </c>
      <c r="CR58" s="790" t="b">
        <f t="shared" si="31"/>
        <v>1</v>
      </c>
      <c r="CS58" s="792" t="b">
        <f t="shared" si="31"/>
        <v>1</v>
      </c>
      <c r="CT58" s="786" t="b">
        <f t="shared" si="31"/>
        <v>1</v>
      </c>
    </row>
    <row r="59" spans="1:98">
      <c r="A59" s="882">
        <v>51</v>
      </c>
      <c r="B59" s="813" t="s">
        <v>145</v>
      </c>
      <c r="C59" s="813" t="s">
        <v>151</v>
      </c>
      <c r="D59" s="813" t="s">
        <v>109</v>
      </c>
      <c r="E59" s="814">
        <v>11729104</v>
      </c>
      <c r="F59" s="815">
        <v>11730045</v>
      </c>
      <c r="G59" s="815">
        <v>11701053</v>
      </c>
      <c r="H59" s="815">
        <v>11701053</v>
      </c>
      <c r="I59" s="836"/>
      <c r="J59" s="861">
        <v>11704001</v>
      </c>
      <c r="K59" s="861">
        <v>11704001</v>
      </c>
      <c r="L59" s="816" t="s">
        <v>1896</v>
      </c>
      <c r="M59" s="817"/>
      <c r="N59" s="818">
        <v>40</v>
      </c>
      <c r="O59" s="818">
        <v>40</v>
      </c>
      <c r="P59" s="818">
        <v>25</v>
      </c>
      <c r="Q59" s="819">
        <v>105</v>
      </c>
      <c r="R59" s="819"/>
      <c r="S59" s="909">
        <v>105</v>
      </c>
      <c r="T59" s="817"/>
      <c r="U59" s="818">
        <v>40</v>
      </c>
      <c r="V59" s="818">
        <v>25</v>
      </c>
      <c r="W59" s="818">
        <v>40</v>
      </c>
      <c r="X59" s="819">
        <v>105</v>
      </c>
      <c r="Y59" s="819"/>
      <c r="Z59" s="909">
        <v>105</v>
      </c>
      <c r="AA59" s="783">
        <v>0</v>
      </c>
      <c r="AB59" s="784">
        <v>40</v>
      </c>
      <c r="AC59" s="784">
        <v>25</v>
      </c>
      <c r="AD59" s="784">
        <v>40</v>
      </c>
      <c r="AE59" s="785">
        <f t="shared" si="12"/>
        <v>105</v>
      </c>
      <c r="AF59" s="784">
        <v>0</v>
      </c>
      <c r="AG59" s="820">
        <f t="shared" si="13"/>
        <v>105</v>
      </c>
      <c r="AH59" s="783">
        <v>0</v>
      </c>
      <c r="AI59" s="784">
        <v>40</v>
      </c>
      <c r="AJ59" s="784">
        <v>25</v>
      </c>
      <c r="AK59" s="784">
        <v>40</v>
      </c>
      <c r="AL59" s="785">
        <v>105</v>
      </c>
      <c r="AM59" s="784">
        <v>0</v>
      </c>
      <c r="AN59" s="820">
        <f t="shared" si="14"/>
        <v>105</v>
      </c>
      <c r="AO59" s="783">
        <v>0</v>
      </c>
      <c r="AP59" s="784">
        <v>40</v>
      </c>
      <c r="AQ59" s="784">
        <v>25</v>
      </c>
      <c r="AR59" s="784">
        <v>40</v>
      </c>
      <c r="AS59" s="785">
        <v>105</v>
      </c>
      <c r="AT59" s="784">
        <v>0</v>
      </c>
      <c r="AU59" s="820">
        <v>105</v>
      </c>
      <c r="AV59" s="787">
        <v>0</v>
      </c>
      <c r="AW59" s="784">
        <v>40</v>
      </c>
      <c r="AX59" s="789">
        <v>25</v>
      </c>
      <c r="AY59" s="789">
        <v>40</v>
      </c>
      <c r="AZ59" s="785">
        <v>105</v>
      </c>
      <c r="BA59" s="784">
        <v>0</v>
      </c>
      <c r="BB59" s="820">
        <v>105</v>
      </c>
      <c r="BC59" s="910">
        <v>0</v>
      </c>
      <c r="BD59" s="839">
        <v>0</v>
      </c>
      <c r="BE59" s="839">
        <v>0</v>
      </c>
      <c r="BF59" s="839">
        <v>0</v>
      </c>
      <c r="BG59" s="839">
        <v>0</v>
      </c>
      <c r="BH59" s="839">
        <v>0</v>
      </c>
      <c r="BI59" s="911">
        <v>0</v>
      </c>
      <c r="BJ59" s="821">
        <v>0</v>
      </c>
      <c r="BK59" s="792">
        <v>40</v>
      </c>
      <c r="BL59" s="822">
        <v>25</v>
      </c>
      <c r="BM59" s="823">
        <v>40</v>
      </c>
      <c r="BN59" s="790">
        <v>105</v>
      </c>
      <c r="BO59" s="792">
        <v>0</v>
      </c>
      <c r="BP59" s="786">
        <v>105</v>
      </c>
      <c r="BQ59" s="824">
        <f>SUMIFS('R5病院病棟票'!$AF$13:$AF$324,'R5病院病棟票'!$B$13:$B$324,$K$3:$K$150,'R5病院病棟票'!$R$13:$R$324,1)</f>
        <v>0</v>
      </c>
      <c r="BR59" s="825">
        <f>SUMIFS('R5病院病棟票'!$AF$13:$AF$324,'R5病院病棟票'!$B$13:$B$324,$K$3:$K$150,'R5病院病棟票'!$R$13:$R$324,2)</f>
        <v>40</v>
      </c>
      <c r="BS59" s="826">
        <f>SUMIFS('R5病院病棟票'!$AF$13:$AF$324,'R5病院病棟票'!$B$13:$B$324,$K$3:$K$150,'R5病院病棟票'!$R$13:$R$324,3)</f>
        <v>25</v>
      </c>
      <c r="BT59" s="827">
        <f>SUMIFS('R5病院病棟票'!$AF$13:$AF$324,'R5病院病棟票'!$B$13:$B$324,$K$3:$K$150,'R5病院病棟票'!$R$13:$R$324,4)</f>
        <v>40</v>
      </c>
      <c r="BU59" s="828">
        <f t="shared" si="26"/>
        <v>105</v>
      </c>
      <c r="BV59" s="825">
        <f>SUMIFS('R5病院病棟票'!$AF$13:$AF$324,'R5病院病棟票'!$B$13:$B$324,$K$3:$K$150,'R5病院病棟票'!$R$13:$R$324,5)+SUMIFS('R5病院病棟票'!$AF$13:$AF$324,'R5病院病棟票'!$B$13:$B$324,$K$3:$K$150,'R5病院病棟票'!$R$13:$R$324,6)</f>
        <v>0</v>
      </c>
      <c r="BW59" s="829">
        <f t="shared" si="28"/>
        <v>105</v>
      </c>
      <c r="BX59" s="757">
        <f t="shared" si="5"/>
        <v>0</v>
      </c>
      <c r="BY59" s="757">
        <f t="shared" si="6"/>
        <v>0</v>
      </c>
      <c r="BZ59" s="757"/>
      <c r="CA59" s="830">
        <f>SUMIFS('R5病院病棟票'!$AI$13:$AI$324,'R5病院病棟票'!$B$13:$B$324,$K$3:$K$150,'R5病院病棟票'!$Y$13:$Y$324,1)</f>
        <v>0</v>
      </c>
      <c r="CB59" s="805">
        <f>SUMIFS('R5病院病棟票'!$AI$13:$AI$324,'R5病院病棟票'!$B$13:$B$324,$K$3:$K$150,'R5病院病棟票'!$Y$13:$Y$324,2)</f>
        <v>40</v>
      </c>
      <c r="CC59" s="831">
        <f>SUMIFS('R5病院病棟票'!$AI$13:$AI$324,'R5病院病棟票'!$B$13:$B$324,$K$3:$K$150,'R5病院病棟票'!$Y$13:$Y$324,3)</f>
        <v>25</v>
      </c>
      <c r="CD59" s="807">
        <f>SUMIFS('R5病院病棟票'!$AI$13:$AI$324,'R5病院病棟票'!$B$13:$B$324,$K$3:$K$150,'R5病院病棟票'!$Y$13:$Y$324,4)</f>
        <v>40</v>
      </c>
      <c r="CE59" s="831">
        <f t="shared" si="29"/>
        <v>105</v>
      </c>
      <c r="CF59" s="807">
        <f>SUMIFS('R5病院病棟票'!$AI$13:$AI$324,'R5病院病棟票'!$B$13:$B$324,$K$3:$K$150,'R5病院病棟票'!$Y$13:$Y$324,5)</f>
        <v>0</v>
      </c>
      <c r="CG59" s="808">
        <f t="shared" si="30"/>
        <v>105</v>
      </c>
      <c r="CH59" s="832">
        <f>SUMIFS('R5病院病棟票'!$AJ$13:$AJ$324,'R5病院病棟票'!$B$13:$B$324,$K$3:$K$150)</f>
        <v>0</v>
      </c>
      <c r="CI59" s="810">
        <f>SUMIFS('R5病院病棟票'!$AK$13:$AK$324,'R5病院病棟票'!$B$13:$B$324,$K$3:$K$150,'R5病院病棟票'!$Y$13:$Y$324,7)</f>
        <v>0</v>
      </c>
      <c r="CJ59" s="811" t="str">
        <f t="shared" si="11"/>
        <v>○</v>
      </c>
      <c r="CK59" s="912">
        <v>105</v>
      </c>
      <c r="CL59" s="811" t="str">
        <f t="shared" si="7"/>
        <v>○</v>
      </c>
      <c r="CM59" s="759" t="s">
        <v>162</v>
      </c>
      <c r="CN59" s="821" t="b">
        <f t="shared" si="31"/>
        <v>1</v>
      </c>
      <c r="CO59" s="792" t="b">
        <f t="shared" si="31"/>
        <v>1</v>
      </c>
      <c r="CP59" s="822" t="b">
        <f t="shared" si="31"/>
        <v>1</v>
      </c>
      <c r="CQ59" s="823" t="b">
        <f t="shared" si="31"/>
        <v>1</v>
      </c>
      <c r="CR59" s="790" t="b">
        <f t="shared" si="31"/>
        <v>1</v>
      </c>
      <c r="CS59" s="792" t="b">
        <f t="shared" si="31"/>
        <v>1</v>
      </c>
      <c r="CT59" s="786" t="b">
        <f t="shared" si="31"/>
        <v>1</v>
      </c>
    </row>
    <row r="60" spans="1:98">
      <c r="A60" s="882">
        <v>52</v>
      </c>
      <c r="B60" s="813" t="s">
        <v>145</v>
      </c>
      <c r="C60" s="813" t="s">
        <v>151</v>
      </c>
      <c r="D60" s="813" t="s">
        <v>109</v>
      </c>
      <c r="E60" s="814">
        <v>11729157</v>
      </c>
      <c r="F60" s="815">
        <v>11730121</v>
      </c>
      <c r="G60" s="815">
        <v>11701066</v>
      </c>
      <c r="H60" s="815">
        <v>11701066</v>
      </c>
      <c r="I60" s="815">
        <v>11701066</v>
      </c>
      <c r="J60" s="815">
        <v>11701066</v>
      </c>
      <c r="K60" s="815">
        <v>11701066</v>
      </c>
      <c r="L60" s="816" t="s">
        <v>26</v>
      </c>
      <c r="M60" s="817"/>
      <c r="N60" s="818">
        <v>37</v>
      </c>
      <c r="O60" s="818"/>
      <c r="P60" s="818">
        <v>60</v>
      </c>
      <c r="Q60" s="819">
        <v>97</v>
      </c>
      <c r="R60" s="819"/>
      <c r="S60" s="909">
        <v>97</v>
      </c>
      <c r="T60" s="817"/>
      <c r="U60" s="818">
        <v>37</v>
      </c>
      <c r="V60" s="818"/>
      <c r="W60" s="818">
        <v>60</v>
      </c>
      <c r="X60" s="819">
        <v>97</v>
      </c>
      <c r="Y60" s="819"/>
      <c r="Z60" s="909">
        <v>97</v>
      </c>
      <c r="AA60" s="783">
        <v>0</v>
      </c>
      <c r="AB60" s="784">
        <v>37</v>
      </c>
      <c r="AC60" s="784">
        <v>0</v>
      </c>
      <c r="AD60" s="784">
        <v>60</v>
      </c>
      <c r="AE60" s="785">
        <f t="shared" si="12"/>
        <v>97</v>
      </c>
      <c r="AF60" s="784">
        <v>0</v>
      </c>
      <c r="AG60" s="820">
        <f t="shared" si="13"/>
        <v>97</v>
      </c>
      <c r="AH60" s="783">
        <v>0</v>
      </c>
      <c r="AI60" s="784">
        <v>37</v>
      </c>
      <c r="AJ60" s="784">
        <v>0</v>
      </c>
      <c r="AK60" s="784">
        <v>60</v>
      </c>
      <c r="AL60" s="785">
        <v>97</v>
      </c>
      <c r="AM60" s="784">
        <v>0</v>
      </c>
      <c r="AN60" s="820">
        <f t="shared" si="14"/>
        <v>97</v>
      </c>
      <c r="AO60" s="783">
        <v>0</v>
      </c>
      <c r="AP60" s="784">
        <v>37</v>
      </c>
      <c r="AQ60" s="784">
        <v>0</v>
      </c>
      <c r="AR60" s="784">
        <v>60</v>
      </c>
      <c r="AS60" s="785">
        <v>97</v>
      </c>
      <c r="AT60" s="784">
        <v>0</v>
      </c>
      <c r="AU60" s="820">
        <v>97</v>
      </c>
      <c r="AV60" s="787">
        <v>0</v>
      </c>
      <c r="AW60" s="784">
        <v>0</v>
      </c>
      <c r="AX60" s="789">
        <v>37</v>
      </c>
      <c r="AY60" s="789">
        <v>60</v>
      </c>
      <c r="AZ60" s="785">
        <v>97</v>
      </c>
      <c r="BA60" s="784">
        <v>0</v>
      </c>
      <c r="BB60" s="820">
        <v>97</v>
      </c>
      <c r="BC60" s="783">
        <v>0</v>
      </c>
      <c r="BD60" s="784">
        <v>0</v>
      </c>
      <c r="BE60" s="784">
        <v>37</v>
      </c>
      <c r="BF60" s="784">
        <v>60</v>
      </c>
      <c r="BG60" s="784">
        <v>97</v>
      </c>
      <c r="BH60" s="784">
        <v>0</v>
      </c>
      <c r="BI60" s="820">
        <v>97</v>
      </c>
      <c r="BJ60" s="821">
        <v>0</v>
      </c>
      <c r="BK60" s="792">
        <v>0</v>
      </c>
      <c r="BL60" s="822">
        <v>37</v>
      </c>
      <c r="BM60" s="823">
        <v>60</v>
      </c>
      <c r="BN60" s="790">
        <v>97</v>
      </c>
      <c r="BO60" s="792">
        <v>0</v>
      </c>
      <c r="BP60" s="786">
        <v>97</v>
      </c>
      <c r="BQ60" s="824">
        <f>SUMIFS('R5病院病棟票'!$AF$13:$AF$324,'R5病院病棟票'!$B$13:$B$324,$K$3:$K$150,'R5病院病棟票'!$R$13:$R$324,1)</f>
        <v>0</v>
      </c>
      <c r="BR60" s="825">
        <f>SUMIFS('R5病院病棟票'!$AF$13:$AF$324,'R5病院病棟票'!$B$13:$B$324,$K$3:$K$150,'R5病院病棟票'!$R$13:$R$324,2)</f>
        <v>0</v>
      </c>
      <c r="BS60" s="826">
        <f>SUMIFS('R5病院病棟票'!$AF$13:$AF$324,'R5病院病棟票'!$B$13:$B$324,$K$3:$K$150,'R5病院病棟票'!$R$13:$R$324,3)</f>
        <v>37</v>
      </c>
      <c r="BT60" s="827">
        <f>SUMIFS('R5病院病棟票'!$AF$13:$AF$324,'R5病院病棟票'!$B$13:$B$324,$K$3:$K$150,'R5病院病棟票'!$R$13:$R$324,4)</f>
        <v>60</v>
      </c>
      <c r="BU60" s="828">
        <f t="shared" si="26"/>
        <v>97</v>
      </c>
      <c r="BV60" s="825">
        <f>SUMIFS('R5病院病棟票'!$AF$13:$AF$324,'R5病院病棟票'!$B$13:$B$324,$K$3:$K$150,'R5病院病棟票'!$R$13:$R$324,5)+SUMIFS('R5病院病棟票'!$AF$13:$AF$324,'R5病院病棟票'!$B$13:$B$324,$K$3:$K$150,'R5病院病棟票'!$R$13:$R$324,6)</f>
        <v>0</v>
      </c>
      <c r="BW60" s="829">
        <f t="shared" si="28"/>
        <v>97</v>
      </c>
      <c r="BX60" s="757">
        <f t="shared" si="5"/>
        <v>0</v>
      </c>
      <c r="BY60" s="757">
        <f t="shared" si="6"/>
        <v>0</v>
      </c>
      <c r="BZ60" s="757"/>
      <c r="CA60" s="830">
        <f>SUMIFS('R5病院病棟票'!$AI$13:$AI$324,'R5病院病棟票'!$B$13:$B$324,$K$3:$K$150,'R5病院病棟票'!$Y$13:$Y$324,1)</f>
        <v>0</v>
      </c>
      <c r="CB60" s="805">
        <f>SUMIFS('R5病院病棟票'!$AI$13:$AI$324,'R5病院病棟票'!$B$13:$B$324,$K$3:$K$150,'R5病院病棟票'!$Y$13:$Y$324,2)</f>
        <v>0</v>
      </c>
      <c r="CC60" s="831">
        <f>SUMIFS('R5病院病棟票'!$AI$13:$AI$324,'R5病院病棟票'!$B$13:$B$324,$K$3:$K$150,'R5病院病棟票'!$Y$13:$Y$324,3)</f>
        <v>37</v>
      </c>
      <c r="CD60" s="807">
        <f>SUMIFS('R5病院病棟票'!$AI$13:$AI$324,'R5病院病棟票'!$B$13:$B$324,$K$3:$K$150,'R5病院病棟票'!$Y$13:$Y$324,4)</f>
        <v>60</v>
      </c>
      <c r="CE60" s="831">
        <f t="shared" si="29"/>
        <v>97</v>
      </c>
      <c r="CF60" s="807">
        <f>SUMIFS('R5病院病棟票'!$AI$13:$AI$324,'R5病院病棟票'!$B$13:$B$324,$K$3:$K$150,'R5病院病棟票'!$Y$13:$Y$324,5)</f>
        <v>0</v>
      </c>
      <c r="CG60" s="808">
        <f t="shared" si="30"/>
        <v>97</v>
      </c>
      <c r="CH60" s="832">
        <f>SUMIFS('R5病院病棟票'!$AJ$13:$AJ$324,'R5病院病棟票'!$B$13:$B$324,$K$3:$K$150)</f>
        <v>0</v>
      </c>
      <c r="CI60" s="810">
        <f>SUMIFS('R5病院病棟票'!$AK$13:$AK$324,'R5病院病棟票'!$B$13:$B$324,$K$3:$K$150,'R5病院病棟票'!$Y$13:$Y$324,7)</f>
        <v>0</v>
      </c>
      <c r="CJ60" s="811" t="str">
        <f t="shared" si="11"/>
        <v>○</v>
      </c>
      <c r="CK60" s="833">
        <v>97</v>
      </c>
      <c r="CL60" s="811" t="str">
        <f t="shared" si="7"/>
        <v>○</v>
      </c>
      <c r="CN60" s="821" t="b">
        <f t="shared" si="31"/>
        <v>1</v>
      </c>
      <c r="CO60" s="792" t="b">
        <f t="shared" si="31"/>
        <v>1</v>
      </c>
      <c r="CP60" s="822" t="b">
        <f t="shared" si="31"/>
        <v>1</v>
      </c>
      <c r="CQ60" s="823" t="b">
        <f t="shared" si="31"/>
        <v>1</v>
      </c>
      <c r="CR60" s="790" t="b">
        <f t="shared" si="31"/>
        <v>1</v>
      </c>
      <c r="CS60" s="792" t="b">
        <f t="shared" si="31"/>
        <v>1</v>
      </c>
      <c r="CT60" s="786" t="b">
        <f t="shared" si="31"/>
        <v>1</v>
      </c>
    </row>
    <row r="61" spans="1:98">
      <c r="A61" s="882">
        <v>53</v>
      </c>
      <c r="B61" s="813" t="s">
        <v>145</v>
      </c>
      <c r="C61" s="813" t="s">
        <v>151</v>
      </c>
      <c r="D61" s="813" t="s">
        <v>109</v>
      </c>
      <c r="E61" s="814">
        <v>11729117</v>
      </c>
      <c r="F61" s="815">
        <v>11730017</v>
      </c>
      <c r="G61" s="815">
        <v>11701058</v>
      </c>
      <c r="H61" s="815">
        <v>11701058</v>
      </c>
      <c r="I61" s="815">
        <v>11701058</v>
      </c>
      <c r="J61" s="815">
        <v>11701058</v>
      </c>
      <c r="K61" s="815">
        <v>11701058</v>
      </c>
      <c r="L61" s="816" t="s">
        <v>163</v>
      </c>
      <c r="M61" s="817"/>
      <c r="N61" s="818"/>
      <c r="O61" s="818"/>
      <c r="P61" s="818"/>
      <c r="Q61" s="819">
        <v>0</v>
      </c>
      <c r="R61" s="819"/>
      <c r="S61" s="909">
        <v>0</v>
      </c>
      <c r="T61" s="817"/>
      <c r="U61" s="818">
        <v>89</v>
      </c>
      <c r="V61" s="818"/>
      <c r="W61" s="818"/>
      <c r="X61" s="819">
        <v>89</v>
      </c>
      <c r="Y61" s="819"/>
      <c r="Z61" s="909">
        <v>89</v>
      </c>
      <c r="AA61" s="783">
        <v>0</v>
      </c>
      <c r="AB61" s="784">
        <v>89</v>
      </c>
      <c r="AC61" s="784">
        <v>0</v>
      </c>
      <c r="AD61" s="784">
        <v>0</v>
      </c>
      <c r="AE61" s="785">
        <f t="shared" si="12"/>
        <v>89</v>
      </c>
      <c r="AF61" s="784">
        <v>0</v>
      </c>
      <c r="AG61" s="820">
        <f t="shared" si="13"/>
        <v>89</v>
      </c>
      <c r="AH61" s="783">
        <v>0</v>
      </c>
      <c r="AI61" s="784">
        <v>89</v>
      </c>
      <c r="AJ61" s="784">
        <v>0</v>
      </c>
      <c r="AK61" s="784">
        <v>0</v>
      </c>
      <c r="AL61" s="785">
        <v>89</v>
      </c>
      <c r="AM61" s="784">
        <v>0</v>
      </c>
      <c r="AN61" s="820">
        <f t="shared" si="14"/>
        <v>89</v>
      </c>
      <c r="AO61" s="783">
        <v>0</v>
      </c>
      <c r="AP61" s="784">
        <v>89</v>
      </c>
      <c r="AQ61" s="784">
        <v>0</v>
      </c>
      <c r="AR61" s="784">
        <v>0</v>
      </c>
      <c r="AS61" s="785">
        <v>89</v>
      </c>
      <c r="AT61" s="784">
        <v>0</v>
      </c>
      <c r="AU61" s="820">
        <v>89</v>
      </c>
      <c r="AV61" s="787">
        <v>0</v>
      </c>
      <c r="AW61" s="784">
        <v>89</v>
      </c>
      <c r="AX61" s="789">
        <v>0</v>
      </c>
      <c r="AY61" s="789">
        <v>0</v>
      </c>
      <c r="AZ61" s="785">
        <v>89</v>
      </c>
      <c r="BA61" s="784">
        <v>0</v>
      </c>
      <c r="BB61" s="820">
        <v>89</v>
      </c>
      <c r="BC61" s="783">
        <v>0</v>
      </c>
      <c r="BD61" s="784">
        <v>89</v>
      </c>
      <c r="BE61" s="784">
        <v>0</v>
      </c>
      <c r="BF61" s="784">
        <v>0</v>
      </c>
      <c r="BG61" s="784">
        <v>89</v>
      </c>
      <c r="BH61" s="784">
        <v>0</v>
      </c>
      <c r="BI61" s="820">
        <v>89</v>
      </c>
      <c r="BJ61" s="821">
        <v>0</v>
      </c>
      <c r="BK61" s="792">
        <v>89</v>
      </c>
      <c r="BL61" s="822">
        <v>0</v>
      </c>
      <c r="BM61" s="823">
        <v>0</v>
      </c>
      <c r="BN61" s="790">
        <v>89</v>
      </c>
      <c r="BO61" s="792">
        <v>0</v>
      </c>
      <c r="BP61" s="786">
        <v>89</v>
      </c>
      <c r="BQ61" s="824">
        <f>SUMIFS('R5病院病棟票'!$AF$13:$AF$324,'R5病院病棟票'!$B$13:$B$324,$K$3:$K$150,'R5病院病棟票'!$R$13:$R$324,1)</f>
        <v>0</v>
      </c>
      <c r="BR61" s="825">
        <f>SUMIFS('R5病院病棟票'!$AF$13:$AF$324,'R5病院病棟票'!$B$13:$B$324,$K$3:$K$150,'R5病院病棟票'!$R$13:$R$324,2)</f>
        <v>89</v>
      </c>
      <c r="BS61" s="826">
        <f>SUMIFS('R5病院病棟票'!$AF$13:$AF$324,'R5病院病棟票'!$B$13:$B$324,$K$3:$K$150,'R5病院病棟票'!$R$13:$R$324,3)</f>
        <v>0</v>
      </c>
      <c r="BT61" s="827">
        <f>SUMIFS('R5病院病棟票'!$AF$13:$AF$324,'R5病院病棟票'!$B$13:$B$324,$K$3:$K$150,'R5病院病棟票'!$R$13:$R$324,4)</f>
        <v>0</v>
      </c>
      <c r="BU61" s="828">
        <f t="shared" si="26"/>
        <v>89</v>
      </c>
      <c r="BV61" s="825">
        <f>SUMIFS('R5病院病棟票'!$AF$13:$AF$324,'R5病院病棟票'!$B$13:$B$324,$K$3:$K$150,'R5病院病棟票'!$R$13:$R$324,5)+SUMIFS('R5病院病棟票'!$AF$13:$AF$324,'R5病院病棟票'!$B$13:$B$324,$K$3:$K$150,'R5病院病棟票'!$R$13:$R$324,6)</f>
        <v>0</v>
      </c>
      <c r="BW61" s="829">
        <f t="shared" si="28"/>
        <v>89</v>
      </c>
      <c r="BX61" s="757">
        <f t="shared" si="5"/>
        <v>0</v>
      </c>
      <c r="BY61" s="757">
        <f t="shared" si="6"/>
        <v>0</v>
      </c>
      <c r="BZ61" s="757"/>
      <c r="CA61" s="830">
        <f>SUMIFS('R5病院病棟票'!$AI$13:$AI$324,'R5病院病棟票'!$B$13:$B$324,$K$3:$K$150,'R5病院病棟票'!$Y$13:$Y$324,1)</f>
        <v>0</v>
      </c>
      <c r="CB61" s="805">
        <f>SUMIFS('R5病院病棟票'!$AI$13:$AI$324,'R5病院病棟票'!$B$13:$B$324,$K$3:$K$150,'R5病院病棟票'!$Y$13:$Y$324,2)</f>
        <v>89</v>
      </c>
      <c r="CC61" s="831">
        <f>SUMIFS('R5病院病棟票'!$AI$13:$AI$324,'R5病院病棟票'!$B$13:$B$324,$K$3:$K$150,'R5病院病棟票'!$Y$13:$Y$324,3)</f>
        <v>0</v>
      </c>
      <c r="CD61" s="807">
        <f>SUMIFS('R5病院病棟票'!$AI$13:$AI$324,'R5病院病棟票'!$B$13:$B$324,$K$3:$K$150,'R5病院病棟票'!$Y$13:$Y$324,4)</f>
        <v>0</v>
      </c>
      <c r="CE61" s="831">
        <f t="shared" si="29"/>
        <v>89</v>
      </c>
      <c r="CF61" s="807">
        <f>SUMIFS('R5病院病棟票'!$AI$13:$AI$324,'R5病院病棟票'!$B$13:$B$324,$K$3:$K$150,'R5病院病棟票'!$Y$13:$Y$324,5)</f>
        <v>0</v>
      </c>
      <c r="CG61" s="808">
        <f t="shared" si="30"/>
        <v>89</v>
      </c>
      <c r="CH61" s="832">
        <f>SUMIFS('R5病院病棟票'!$AJ$13:$AJ$324,'R5病院病棟票'!$B$13:$B$324,$K$3:$K$150)</f>
        <v>0</v>
      </c>
      <c r="CI61" s="810">
        <f>SUMIFS('R5病院病棟票'!$AK$13:$AK$324,'R5病院病棟票'!$B$13:$B$324,$K$3:$K$150,'R5病院病棟票'!$Y$13:$Y$324,7)</f>
        <v>0</v>
      </c>
      <c r="CJ61" s="811" t="str">
        <f t="shared" si="11"/>
        <v>○</v>
      </c>
      <c r="CK61" s="833">
        <v>89</v>
      </c>
      <c r="CL61" s="811" t="str">
        <f t="shared" si="7"/>
        <v>○</v>
      </c>
      <c r="CN61" s="821" t="b">
        <f t="shared" si="31"/>
        <v>1</v>
      </c>
      <c r="CO61" s="792" t="b">
        <f t="shared" si="31"/>
        <v>1</v>
      </c>
      <c r="CP61" s="822" t="b">
        <f t="shared" si="31"/>
        <v>1</v>
      </c>
      <c r="CQ61" s="823" t="b">
        <f t="shared" si="31"/>
        <v>1</v>
      </c>
      <c r="CR61" s="790" t="b">
        <f t="shared" si="31"/>
        <v>1</v>
      </c>
      <c r="CS61" s="792" t="b">
        <f t="shared" si="31"/>
        <v>1</v>
      </c>
      <c r="CT61" s="786" t="b">
        <f t="shared" si="31"/>
        <v>1</v>
      </c>
    </row>
    <row r="62" spans="1:98">
      <c r="A62" s="882">
        <v>54</v>
      </c>
      <c r="B62" s="813" t="s">
        <v>145</v>
      </c>
      <c r="C62" s="813" t="s">
        <v>151</v>
      </c>
      <c r="D62" s="813" t="s">
        <v>109</v>
      </c>
      <c r="E62" s="814">
        <v>11729143</v>
      </c>
      <c r="F62" s="815">
        <v>11730101</v>
      </c>
      <c r="G62" s="815">
        <v>11701064</v>
      </c>
      <c r="H62" s="815">
        <v>11701064</v>
      </c>
      <c r="I62" s="815">
        <v>11701064</v>
      </c>
      <c r="J62" s="815">
        <v>11701064</v>
      </c>
      <c r="K62" s="815">
        <v>11701064</v>
      </c>
      <c r="L62" s="816" t="s">
        <v>27</v>
      </c>
      <c r="M62" s="817"/>
      <c r="N62" s="818">
        <v>44</v>
      </c>
      <c r="O62" s="818">
        <v>44</v>
      </c>
      <c r="P62" s="818"/>
      <c r="Q62" s="819">
        <v>88</v>
      </c>
      <c r="R62" s="819"/>
      <c r="S62" s="909">
        <v>88</v>
      </c>
      <c r="T62" s="817"/>
      <c r="U62" s="818">
        <v>44</v>
      </c>
      <c r="V62" s="818">
        <v>44</v>
      </c>
      <c r="W62" s="818"/>
      <c r="X62" s="819">
        <v>88</v>
      </c>
      <c r="Y62" s="819"/>
      <c r="Z62" s="909">
        <v>88</v>
      </c>
      <c r="AA62" s="783">
        <v>0</v>
      </c>
      <c r="AB62" s="784">
        <v>44</v>
      </c>
      <c r="AC62" s="784">
        <v>44</v>
      </c>
      <c r="AD62" s="784">
        <v>0</v>
      </c>
      <c r="AE62" s="785">
        <f t="shared" si="12"/>
        <v>88</v>
      </c>
      <c r="AF62" s="784">
        <v>0</v>
      </c>
      <c r="AG62" s="820">
        <f t="shared" si="13"/>
        <v>88</v>
      </c>
      <c r="AH62" s="783">
        <v>0</v>
      </c>
      <c r="AI62" s="784">
        <v>44</v>
      </c>
      <c r="AJ62" s="784">
        <v>44</v>
      </c>
      <c r="AK62" s="784">
        <v>0</v>
      </c>
      <c r="AL62" s="785">
        <v>88</v>
      </c>
      <c r="AM62" s="784">
        <v>0</v>
      </c>
      <c r="AN62" s="820">
        <f t="shared" si="14"/>
        <v>88</v>
      </c>
      <c r="AO62" s="783">
        <v>0</v>
      </c>
      <c r="AP62" s="784">
        <v>44</v>
      </c>
      <c r="AQ62" s="784">
        <v>44</v>
      </c>
      <c r="AR62" s="784">
        <v>0</v>
      </c>
      <c r="AS62" s="785">
        <v>88</v>
      </c>
      <c r="AT62" s="784">
        <v>0</v>
      </c>
      <c r="AU62" s="820">
        <v>88</v>
      </c>
      <c r="AV62" s="787">
        <v>0</v>
      </c>
      <c r="AW62" s="784">
        <v>44</v>
      </c>
      <c r="AX62" s="789">
        <v>44</v>
      </c>
      <c r="AY62" s="789">
        <v>0</v>
      </c>
      <c r="AZ62" s="785">
        <v>88</v>
      </c>
      <c r="BA62" s="784">
        <v>0</v>
      </c>
      <c r="BB62" s="820">
        <v>88</v>
      </c>
      <c r="BC62" s="783">
        <v>0</v>
      </c>
      <c r="BD62" s="784">
        <v>44</v>
      </c>
      <c r="BE62" s="784">
        <v>44</v>
      </c>
      <c r="BF62" s="784">
        <v>0</v>
      </c>
      <c r="BG62" s="784">
        <v>88</v>
      </c>
      <c r="BH62" s="784">
        <v>0</v>
      </c>
      <c r="BI62" s="820">
        <v>88</v>
      </c>
      <c r="BJ62" s="821">
        <v>0</v>
      </c>
      <c r="BK62" s="792">
        <v>44</v>
      </c>
      <c r="BL62" s="822">
        <v>44</v>
      </c>
      <c r="BM62" s="823">
        <v>0</v>
      </c>
      <c r="BN62" s="790">
        <v>88</v>
      </c>
      <c r="BO62" s="792">
        <v>0</v>
      </c>
      <c r="BP62" s="786">
        <v>88</v>
      </c>
      <c r="BQ62" s="824">
        <f>SUMIFS('R5病院病棟票'!$AF$13:$AF$324,'R5病院病棟票'!$B$13:$B$324,$K$3:$K$150,'R5病院病棟票'!$R$13:$R$324,1)</f>
        <v>0</v>
      </c>
      <c r="BR62" s="825">
        <f>SUMIFS('R5病院病棟票'!$AF$13:$AF$324,'R5病院病棟票'!$B$13:$B$324,$K$3:$K$150,'R5病院病棟票'!$R$13:$R$324,2)</f>
        <v>44</v>
      </c>
      <c r="BS62" s="826">
        <f>SUMIFS('R5病院病棟票'!$AF$13:$AF$324,'R5病院病棟票'!$B$13:$B$324,$K$3:$K$150,'R5病院病棟票'!$R$13:$R$324,3)</f>
        <v>44</v>
      </c>
      <c r="BT62" s="827">
        <f>SUMIFS('R5病院病棟票'!$AF$13:$AF$324,'R5病院病棟票'!$B$13:$B$324,$K$3:$K$150,'R5病院病棟票'!$R$13:$R$324,4)</f>
        <v>0</v>
      </c>
      <c r="BU62" s="828">
        <f t="shared" si="26"/>
        <v>88</v>
      </c>
      <c r="BV62" s="825">
        <f>SUMIFS('R5病院病棟票'!$AF$13:$AF$324,'R5病院病棟票'!$B$13:$B$324,$K$3:$K$150,'R5病院病棟票'!$R$13:$R$324,5)+SUMIFS('R5病院病棟票'!$AF$13:$AF$324,'R5病院病棟票'!$B$13:$B$324,$K$3:$K$150,'R5病院病棟票'!$R$13:$R$324,6)</f>
        <v>0</v>
      </c>
      <c r="BW62" s="829">
        <f t="shared" si="28"/>
        <v>88</v>
      </c>
      <c r="BX62" s="757">
        <f t="shared" si="5"/>
        <v>0</v>
      </c>
      <c r="BY62" s="757">
        <f t="shared" si="6"/>
        <v>0</v>
      </c>
      <c r="BZ62" s="757"/>
      <c r="CA62" s="830">
        <f>SUMIFS('R5病院病棟票'!$AI$13:$AI$324,'R5病院病棟票'!$B$13:$B$324,$K$3:$K$150,'R5病院病棟票'!$Y$13:$Y$324,1)</f>
        <v>0</v>
      </c>
      <c r="CB62" s="805">
        <f>SUMIFS('R5病院病棟票'!$AI$13:$AI$324,'R5病院病棟票'!$B$13:$B$324,$K$3:$K$150,'R5病院病棟票'!$Y$13:$Y$324,2)</f>
        <v>44</v>
      </c>
      <c r="CC62" s="831">
        <f>SUMIFS('R5病院病棟票'!$AI$13:$AI$324,'R5病院病棟票'!$B$13:$B$324,$K$3:$K$150,'R5病院病棟票'!$Y$13:$Y$324,3)</f>
        <v>44</v>
      </c>
      <c r="CD62" s="807">
        <f>SUMIFS('R5病院病棟票'!$AI$13:$AI$324,'R5病院病棟票'!$B$13:$B$324,$K$3:$K$150,'R5病院病棟票'!$Y$13:$Y$324,4)</f>
        <v>0</v>
      </c>
      <c r="CE62" s="831">
        <f t="shared" si="29"/>
        <v>88</v>
      </c>
      <c r="CF62" s="807">
        <f>SUMIFS('R5病院病棟票'!$AI$13:$AI$324,'R5病院病棟票'!$B$13:$B$324,$K$3:$K$150,'R5病院病棟票'!$Y$13:$Y$324,5)</f>
        <v>0</v>
      </c>
      <c r="CG62" s="808">
        <f t="shared" si="30"/>
        <v>88</v>
      </c>
      <c r="CH62" s="832">
        <f>SUMIFS('R5病院病棟票'!$AJ$13:$AJ$324,'R5病院病棟票'!$B$13:$B$324,$K$3:$K$150)</f>
        <v>0</v>
      </c>
      <c r="CI62" s="810">
        <f>SUMIFS('R5病院病棟票'!$AK$13:$AK$324,'R5病院病棟票'!$B$13:$B$324,$K$3:$K$150,'R5病院病棟票'!$Y$13:$Y$324,7)</f>
        <v>0</v>
      </c>
      <c r="CJ62" s="811" t="str">
        <f t="shared" si="11"/>
        <v>○</v>
      </c>
      <c r="CK62" s="833">
        <v>88</v>
      </c>
      <c r="CL62" s="811" t="str">
        <f t="shared" si="7"/>
        <v>○</v>
      </c>
      <c r="CN62" s="821" t="b">
        <f t="shared" si="31"/>
        <v>1</v>
      </c>
      <c r="CO62" s="792" t="b">
        <f t="shared" si="31"/>
        <v>1</v>
      </c>
      <c r="CP62" s="822" t="b">
        <f t="shared" si="31"/>
        <v>1</v>
      </c>
      <c r="CQ62" s="823" t="b">
        <f t="shared" si="31"/>
        <v>1</v>
      </c>
      <c r="CR62" s="790" t="b">
        <f t="shared" si="31"/>
        <v>1</v>
      </c>
      <c r="CS62" s="792" t="b">
        <f t="shared" si="31"/>
        <v>1</v>
      </c>
      <c r="CT62" s="786" t="b">
        <f t="shared" si="31"/>
        <v>1</v>
      </c>
    </row>
    <row r="63" spans="1:98">
      <c r="A63" s="882">
        <v>55</v>
      </c>
      <c r="B63" s="813" t="s">
        <v>145</v>
      </c>
      <c r="C63" s="813" t="s">
        <v>151</v>
      </c>
      <c r="D63" s="813" t="s">
        <v>109</v>
      </c>
      <c r="E63" s="814">
        <v>11729153</v>
      </c>
      <c r="F63" s="815">
        <v>11730078</v>
      </c>
      <c r="G63" s="815">
        <v>11701065</v>
      </c>
      <c r="H63" s="815">
        <v>11701065</v>
      </c>
      <c r="I63" s="815">
        <v>11701065</v>
      </c>
      <c r="J63" s="815">
        <v>11701065</v>
      </c>
      <c r="K63" s="815">
        <v>11701065</v>
      </c>
      <c r="L63" s="816" t="s">
        <v>28</v>
      </c>
      <c r="M63" s="817"/>
      <c r="N63" s="818">
        <v>39</v>
      </c>
      <c r="O63" s="818"/>
      <c r="P63" s="818">
        <v>33</v>
      </c>
      <c r="Q63" s="819">
        <v>72</v>
      </c>
      <c r="R63" s="819"/>
      <c r="S63" s="909">
        <v>72</v>
      </c>
      <c r="T63" s="817"/>
      <c r="U63" s="818">
        <v>39</v>
      </c>
      <c r="V63" s="818">
        <v>33</v>
      </c>
      <c r="W63" s="818"/>
      <c r="X63" s="819">
        <v>72</v>
      </c>
      <c r="Y63" s="819"/>
      <c r="Z63" s="909">
        <v>72</v>
      </c>
      <c r="AA63" s="783">
        <v>0</v>
      </c>
      <c r="AB63" s="784">
        <v>39</v>
      </c>
      <c r="AC63" s="784">
        <v>33</v>
      </c>
      <c r="AD63" s="784">
        <v>0</v>
      </c>
      <c r="AE63" s="785">
        <f t="shared" si="12"/>
        <v>72</v>
      </c>
      <c r="AF63" s="784">
        <v>0</v>
      </c>
      <c r="AG63" s="820">
        <f t="shared" si="13"/>
        <v>72</v>
      </c>
      <c r="AH63" s="783">
        <v>0</v>
      </c>
      <c r="AI63" s="784">
        <v>39</v>
      </c>
      <c r="AJ63" s="784">
        <v>33</v>
      </c>
      <c r="AK63" s="784">
        <v>0</v>
      </c>
      <c r="AL63" s="785">
        <v>72</v>
      </c>
      <c r="AM63" s="784">
        <v>0</v>
      </c>
      <c r="AN63" s="820">
        <f t="shared" si="14"/>
        <v>72</v>
      </c>
      <c r="AO63" s="783">
        <v>0</v>
      </c>
      <c r="AP63" s="784">
        <v>39</v>
      </c>
      <c r="AQ63" s="784">
        <v>33</v>
      </c>
      <c r="AR63" s="784">
        <v>0</v>
      </c>
      <c r="AS63" s="785">
        <v>72</v>
      </c>
      <c r="AT63" s="784">
        <v>0</v>
      </c>
      <c r="AU63" s="820">
        <v>72</v>
      </c>
      <c r="AV63" s="787">
        <v>0</v>
      </c>
      <c r="AW63" s="784">
        <v>39</v>
      </c>
      <c r="AX63" s="789">
        <v>33</v>
      </c>
      <c r="AY63" s="789">
        <v>0</v>
      </c>
      <c r="AZ63" s="785">
        <v>72</v>
      </c>
      <c r="BA63" s="784">
        <v>0</v>
      </c>
      <c r="BB63" s="820">
        <v>72</v>
      </c>
      <c r="BC63" s="783">
        <v>0</v>
      </c>
      <c r="BD63" s="784">
        <v>39</v>
      </c>
      <c r="BE63" s="784">
        <v>33</v>
      </c>
      <c r="BF63" s="784">
        <v>0</v>
      </c>
      <c r="BG63" s="784">
        <v>72</v>
      </c>
      <c r="BH63" s="784">
        <v>0</v>
      </c>
      <c r="BI63" s="820">
        <v>72</v>
      </c>
      <c r="BJ63" s="821">
        <v>0</v>
      </c>
      <c r="BK63" s="792">
        <v>39</v>
      </c>
      <c r="BL63" s="822">
        <v>33</v>
      </c>
      <c r="BM63" s="823">
        <v>0</v>
      </c>
      <c r="BN63" s="790">
        <v>72</v>
      </c>
      <c r="BO63" s="792">
        <v>0</v>
      </c>
      <c r="BP63" s="786">
        <v>72</v>
      </c>
      <c r="BQ63" s="824">
        <f>SUMIFS('R5病院病棟票'!$AF$13:$AF$324,'R5病院病棟票'!$B$13:$B$324,$K$3:$K$150,'R5病院病棟票'!$R$13:$R$324,1)</f>
        <v>0</v>
      </c>
      <c r="BR63" s="825">
        <f>SUMIFS('R5病院病棟票'!$AF$13:$AF$324,'R5病院病棟票'!$B$13:$B$324,$K$3:$K$150,'R5病院病棟票'!$R$13:$R$324,2)</f>
        <v>39</v>
      </c>
      <c r="BS63" s="826">
        <f>SUMIFS('R5病院病棟票'!$AF$13:$AF$324,'R5病院病棟票'!$B$13:$B$324,$K$3:$K$150,'R5病院病棟票'!$R$13:$R$324,3)</f>
        <v>33</v>
      </c>
      <c r="BT63" s="827">
        <f>SUMIFS('R5病院病棟票'!$AF$13:$AF$324,'R5病院病棟票'!$B$13:$B$324,$K$3:$K$150,'R5病院病棟票'!$R$13:$R$324,4)</f>
        <v>0</v>
      </c>
      <c r="BU63" s="828">
        <f t="shared" si="26"/>
        <v>72</v>
      </c>
      <c r="BV63" s="825">
        <f>SUMIFS('R5病院病棟票'!$AF$13:$AF$324,'R5病院病棟票'!$B$13:$B$324,$K$3:$K$150,'R5病院病棟票'!$R$13:$R$324,5)+SUMIFS('R5病院病棟票'!$AF$13:$AF$324,'R5病院病棟票'!$B$13:$B$324,$K$3:$K$150,'R5病院病棟票'!$R$13:$R$324,6)</f>
        <v>0</v>
      </c>
      <c r="BW63" s="829">
        <f t="shared" si="28"/>
        <v>72</v>
      </c>
      <c r="BX63" s="757">
        <f t="shared" si="5"/>
        <v>0</v>
      </c>
      <c r="BY63" s="757">
        <f t="shared" si="6"/>
        <v>0</v>
      </c>
      <c r="BZ63" s="757"/>
      <c r="CA63" s="830">
        <f>SUMIFS('R5病院病棟票'!$AI$13:$AI$324,'R5病院病棟票'!$B$13:$B$324,$K$3:$K$150,'R5病院病棟票'!$Y$13:$Y$324,1)</f>
        <v>0</v>
      </c>
      <c r="CB63" s="805">
        <f>SUMIFS('R5病院病棟票'!$AI$13:$AI$324,'R5病院病棟票'!$B$13:$B$324,$K$3:$K$150,'R5病院病棟票'!$Y$13:$Y$324,2)</f>
        <v>39</v>
      </c>
      <c r="CC63" s="831">
        <f>SUMIFS('R5病院病棟票'!$AI$13:$AI$324,'R5病院病棟票'!$B$13:$B$324,$K$3:$K$150,'R5病院病棟票'!$Y$13:$Y$324,3)</f>
        <v>33</v>
      </c>
      <c r="CD63" s="807">
        <f>SUMIFS('R5病院病棟票'!$AI$13:$AI$324,'R5病院病棟票'!$B$13:$B$324,$K$3:$K$150,'R5病院病棟票'!$Y$13:$Y$324,4)</f>
        <v>0</v>
      </c>
      <c r="CE63" s="831">
        <f t="shared" si="29"/>
        <v>72</v>
      </c>
      <c r="CF63" s="807">
        <f>SUMIFS('R5病院病棟票'!$AI$13:$AI$324,'R5病院病棟票'!$B$13:$B$324,$K$3:$K$150,'R5病院病棟票'!$Y$13:$Y$324,5)</f>
        <v>0</v>
      </c>
      <c r="CG63" s="808">
        <f t="shared" si="30"/>
        <v>72</v>
      </c>
      <c r="CH63" s="832">
        <f>SUMIFS('R5病院病棟票'!$AJ$13:$AJ$324,'R5病院病棟票'!$B$13:$B$324,$K$3:$K$150)</f>
        <v>0</v>
      </c>
      <c r="CI63" s="810">
        <f>SUMIFS('R5病院病棟票'!$AK$13:$AK$324,'R5病院病棟票'!$B$13:$B$324,$K$3:$K$150,'R5病院病棟票'!$Y$13:$Y$324,7)</f>
        <v>0</v>
      </c>
      <c r="CJ63" s="811" t="str">
        <f t="shared" si="11"/>
        <v>○</v>
      </c>
      <c r="CK63" s="833">
        <v>72</v>
      </c>
      <c r="CL63" s="811" t="str">
        <f t="shared" si="7"/>
        <v>○</v>
      </c>
      <c r="CN63" s="821" t="b">
        <f t="shared" si="31"/>
        <v>1</v>
      </c>
      <c r="CO63" s="792" t="b">
        <f t="shared" si="31"/>
        <v>1</v>
      </c>
      <c r="CP63" s="822" t="b">
        <f t="shared" si="31"/>
        <v>1</v>
      </c>
      <c r="CQ63" s="823" t="b">
        <f t="shared" si="31"/>
        <v>1</v>
      </c>
      <c r="CR63" s="790" t="b">
        <f t="shared" si="31"/>
        <v>1</v>
      </c>
      <c r="CS63" s="792" t="b">
        <f t="shared" si="31"/>
        <v>1</v>
      </c>
      <c r="CT63" s="786" t="b">
        <f t="shared" si="31"/>
        <v>1</v>
      </c>
    </row>
    <row r="64" spans="1:98">
      <c r="A64" s="882">
        <v>56</v>
      </c>
      <c r="B64" s="813" t="s">
        <v>145</v>
      </c>
      <c r="C64" s="813" t="s">
        <v>151</v>
      </c>
      <c r="D64" s="813" t="s">
        <v>109</v>
      </c>
      <c r="E64" s="814">
        <v>11729049</v>
      </c>
      <c r="F64" s="815">
        <v>11730092</v>
      </c>
      <c r="G64" s="815">
        <v>11701042</v>
      </c>
      <c r="H64" s="815">
        <v>11701042</v>
      </c>
      <c r="I64" s="815">
        <v>11701042</v>
      </c>
      <c r="J64" s="815">
        <v>11701042</v>
      </c>
      <c r="K64" s="815">
        <v>11701042</v>
      </c>
      <c r="L64" s="816" t="s">
        <v>29</v>
      </c>
      <c r="M64" s="817"/>
      <c r="N64" s="818"/>
      <c r="O64" s="818"/>
      <c r="P64" s="818"/>
      <c r="Q64" s="819">
        <v>0</v>
      </c>
      <c r="R64" s="819"/>
      <c r="S64" s="909">
        <v>0</v>
      </c>
      <c r="T64" s="817"/>
      <c r="U64" s="818">
        <v>22</v>
      </c>
      <c r="V64" s="818"/>
      <c r="W64" s="818">
        <v>48</v>
      </c>
      <c r="X64" s="819">
        <v>70</v>
      </c>
      <c r="Y64" s="819"/>
      <c r="Z64" s="909">
        <v>70</v>
      </c>
      <c r="AA64" s="783">
        <v>0</v>
      </c>
      <c r="AB64" s="784">
        <v>22</v>
      </c>
      <c r="AC64" s="784">
        <v>0</v>
      </c>
      <c r="AD64" s="784">
        <v>48</v>
      </c>
      <c r="AE64" s="785">
        <f t="shared" si="12"/>
        <v>70</v>
      </c>
      <c r="AF64" s="784">
        <v>0</v>
      </c>
      <c r="AG64" s="820">
        <f t="shared" si="13"/>
        <v>70</v>
      </c>
      <c r="AH64" s="783">
        <v>0</v>
      </c>
      <c r="AI64" s="784">
        <v>22</v>
      </c>
      <c r="AJ64" s="784">
        <v>0</v>
      </c>
      <c r="AK64" s="784">
        <v>48</v>
      </c>
      <c r="AL64" s="785">
        <v>70</v>
      </c>
      <c r="AM64" s="784">
        <v>0</v>
      </c>
      <c r="AN64" s="820">
        <f t="shared" si="14"/>
        <v>70</v>
      </c>
      <c r="AO64" s="783">
        <v>0</v>
      </c>
      <c r="AP64" s="784">
        <v>22</v>
      </c>
      <c r="AQ64" s="784">
        <v>0</v>
      </c>
      <c r="AR64" s="784">
        <v>48</v>
      </c>
      <c r="AS64" s="785">
        <v>70</v>
      </c>
      <c r="AT64" s="784">
        <v>0</v>
      </c>
      <c r="AU64" s="820">
        <v>70</v>
      </c>
      <c r="AV64" s="787">
        <v>0</v>
      </c>
      <c r="AW64" s="784">
        <v>22</v>
      </c>
      <c r="AX64" s="789">
        <v>0</v>
      </c>
      <c r="AY64" s="789">
        <v>48</v>
      </c>
      <c r="AZ64" s="785">
        <v>70</v>
      </c>
      <c r="BA64" s="784">
        <v>0</v>
      </c>
      <c r="BB64" s="820">
        <v>70</v>
      </c>
      <c r="BC64" s="783">
        <v>0</v>
      </c>
      <c r="BD64" s="784">
        <v>22</v>
      </c>
      <c r="BE64" s="784">
        <v>0</v>
      </c>
      <c r="BF64" s="784">
        <v>48</v>
      </c>
      <c r="BG64" s="784">
        <v>70</v>
      </c>
      <c r="BH64" s="784">
        <v>0</v>
      </c>
      <c r="BI64" s="820">
        <v>70</v>
      </c>
      <c r="BJ64" s="821">
        <v>0</v>
      </c>
      <c r="BK64" s="792">
        <v>22</v>
      </c>
      <c r="BL64" s="822">
        <v>0</v>
      </c>
      <c r="BM64" s="823">
        <v>48</v>
      </c>
      <c r="BN64" s="790">
        <v>70</v>
      </c>
      <c r="BO64" s="792">
        <v>0</v>
      </c>
      <c r="BP64" s="786">
        <v>70</v>
      </c>
      <c r="BQ64" s="824">
        <f>SUMIFS('R5病院病棟票'!$AF$13:$AF$324,'R5病院病棟票'!$B$13:$B$324,$K$3:$K$150,'R5病院病棟票'!$R$13:$R$324,1)</f>
        <v>0</v>
      </c>
      <c r="BR64" s="825">
        <f>SUMIFS('R5病院病棟票'!$AF$13:$AF$324,'R5病院病棟票'!$B$13:$B$324,$K$3:$K$150,'R5病院病棟票'!$R$13:$R$324,2)</f>
        <v>22</v>
      </c>
      <c r="BS64" s="826">
        <f>SUMIFS('R5病院病棟票'!$AF$13:$AF$324,'R5病院病棟票'!$B$13:$B$324,$K$3:$K$150,'R5病院病棟票'!$R$13:$R$324,3)</f>
        <v>0</v>
      </c>
      <c r="BT64" s="827">
        <f>SUMIFS('R5病院病棟票'!$AF$13:$AF$324,'R5病院病棟票'!$B$13:$B$324,$K$3:$K$150,'R5病院病棟票'!$R$13:$R$324,4)</f>
        <v>48</v>
      </c>
      <c r="BU64" s="828">
        <f t="shared" si="26"/>
        <v>70</v>
      </c>
      <c r="BV64" s="825">
        <f>SUMIFS('R5病院病棟票'!$AF$13:$AF$324,'R5病院病棟票'!$B$13:$B$324,$K$3:$K$150,'R5病院病棟票'!$R$13:$R$324,5)+SUMIFS('R5病院病棟票'!$AF$13:$AF$324,'R5病院病棟票'!$B$13:$B$324,$K$3:$K$150,'R5病院病棟票'!$R$13:$R$324,6)</f>
        <v>0</v>
      </c>
      <c r="BW64" s="829">
        <f t="shared" si="28"/>
        <v>70</v>
      </c>
      <c r="BX64" s="757">
        <f t="shared" si="5"/>
        <v>0</v>
      </c>
      <c r="BY64" s="757">
        <f t="shared" si="6"/>
        <v>0</v>
      </c>
      <c r="BZ64" s="757"/>
      <c r="CA64" s="830">
        <f>SUMIFS('R5病院病棟票'!$AI$13:$AI$324,'R5病院病棟票'!$B$13:$B$324,$K$3:$K$150,'R5病院病棟票'!$Y$13:$Y$324,1)</f>
        <v>0</v>
      </c>
      <c r="CB64" s="805">
        <f>SUMIFS('R5病院病棟票'!$AI$13:$AI$324,'R5病院病棟票'!$B$13:$B$324,$K$3:$K$150,'R5病院病棟票'!$Y$13:$Y$324,2)</f>
        <v>22</v>
      </c>
      <c r="CC64" s="831">
        <f>SUMIFS('R5病院病棟票'!$AI$13:$AI$324,'R5病院病棟票'!$B$13:$B$324,$K$3:$K$150,'R5病院病棟票'!$Y$13:$Y$324,3)</f>
        <v>0</v>
      </c>
      <c r="CD64" s="807">
        <f>SUMIFS('R5病院病棟票'!$AI$13:$AI$324,'R5病院病棟票'!$B$13:$B$324,$K$3:$K$150,'R5病院病棟票'!$Y$13:$Y$324,4)</f>
        <v>48</v>
      </c>
      <c r="CE64" s="831">
        <f t="shared" si="29"/>
        <v>70</v>
      </c>
      <c r="CF64" s="807">
        <f>SUMIFS('R5病院病棟票'!$AI$13:$AI$324,'R5病院病棟票'!$B$13:$B$324,$K$3:$K$150,'R5病院病棟票'!$Y$13:$Y$324,5)</f>
        <v>0</v>
      </c>
      <c r="CG64" s="808">
        <f t="shared" si="30"/>
        <v>70</v>
      </c>
      <c r="CH64" s="832">
        <f>SUMIFS('R5病院病棟票'!$AJ$13:$AJ$324,'R5病院病棟票'!$B$13:$B$324,$K$3:$K$150)</f>
        <v>0</v>
      </c>
      <c r="CI64" s="810">
        <f>SUMIFS('R5病院病棟票'!$AK$13:$AK$324,'R5病院病棟票'!$B$13:$B$324,$K$3:$K$150,'R5病院病棟票'!$Y$13:$Y$324,7)</f>
        <v>0</v>
      </c>
      <c r="CJ64" s="811" t="str">
        <f t="shared" si="11"/>
        <v>○</v>
      </c>
      <c r="CK64" s="833">
        <v>70</v>
      </c>
      <c r="CL64" s="811" t="str">
        <f t="shared" si="7"/>
        <v>○</v>
      </c>
      <c r="CN64" s="821" t="b">
        <f t="shared" si="31"/>
        <v>1</v>
      </c>
      <c r="CO64" s="792" t="b">
        <f t="shared" si="31"/>
        <v>1</v>
      </c>
      <c r="CP64" s="822" t="b">
        <f t="shared" si="31"/>
        <v>1</v>
      </c>
      <c r="CQ64" s="823" t="b">
        <f t="shared" si="31"/>
        <v>1</v>
      </c>
      <c r="CR64" s="790" t="b">
        <f t="shared" si="31"/>
        <v>1</v>
      </c>
      <c r="CS64" s="792" t="b">
        <f t="shared" si="31"/>
        <v>1</v>
      </c>
      <c r="CT64" s="786" t="b">
        <f t="shared" si="31"/>
        <v>1</v>
      </c>
    </row>
    <row r="65" spans="1:98">
      <c r="A65" s="882">
        <v>57</v>
      </c>
      <c r="B65" s="813" t="s">
        <v>145</v>
      </c>
      <c r="C65" s="813" t="s">
        <v>151</v>
      </c>
      <c r="D65" s="813" t="s">
        <v>109</v>
      </c>
      <c r="E65" s="814">
        <v>11729002</v>
      </c>
      <c r="F65" s="815">
        <v>11730143</v>
      </c>
      <c r="G65" s="815">
        <v>11701030</v>
      </c>
      <c r="H65" s="815">
        <v>11701030</v>
      </c>
      <c r="I65" s="815">
        <v>11701030</v>
      </c>
      <c r="J65" s="815">
        <v>11701030</v>
      </c>
      <c r="K65" s="815">
        <v>11701030</v>
      </c>
      <c r="L65" s="816" t="s">
        <v>164</v>
      </c>
      <c r="M65" s="817"/>
      <c r="N65" s="818">
        <v>54</v>
      </c>
      <c r="O65" s="818"/>
      <c r="P65" s="818"/>
      <c r="Q65" s="819">
        <v>54</v>
      </c>
      <c r="R65" s="819"/>
      <c r="S65" s="909">
        <v>54</v>
      </c>
      <c r="T65" s="817"/>
      <c r="U65" s="818">
        <v>54</v>
      </c>
      <c r="V65" s="818"/>
      <c r="W65" s="818"/>
      <c r="X65" s="819">
        <v>54</v>
      </c>
      <c r="Y65" s="819"/>
      <c r="Z65" s="909">
        <v>54</v>
      </c>
      <c r="AA65" s="783">
        <v>0</v>
      </c>
      <c r="AB65" s="784">
        <v>54</v>
      </c>
      <c r="AC65" s="784">
        <v>0</v>
      </c>
      <c r="AD65" s="784">
        <v>0</v>
      </c>
      <c r="AE65" s="785">
        <f t="shared" si="12"/>
        <v>54</v>
      </c>
      <c r="AF65" s="784">
        <v>0</v>
      </c>
      <c r="AG65" s="820">
        <f t="shared" si="13"/>
        <v>54</v>
      </c>
      <c r="AH65" s="783">
        <v>0</v>
      </c>
      <c r="AI65" s="784">
        <v>41</v>
      </c>
      <c r="AJ65" s="784">
        <v>13</v>
      </c>
      <c r="AK65" s="784">
        <v>0</v>
      </c>
      <c r="AL65" s="785">
        <v>54</v>
      </c>
      <c r="AM65" s="784">
        <v>0</v>
      </c>
      <c r="AN65" s="820">
        <f t="shared" si="14"/>
        <v>54</v>
      </c>
      <c r="AO65" s="783">
        <v>0</v>
      </c>
      <c r="AP65" s="784">
        <v>41</v>
      </c>
      <c r="AQ65" s="784">
        <v>13</v>
      </c>
      <c r="AR65" s="784">
        <v>0</v>
      </c>
      <c r="AS65" s="785">
        <v>54</v>
      </c>
      <c r="AT65" s="784">
        <v>0</v>
      </c>
      <c r="AU65" s="820">
        <v>54</v>
      </c>
      <c r="AV65" s="787">
        <v>0</v>
      </c>
      <c r="AW65" s="784">
        <v>41</v>
      </c>
      <c r="AX65" s="789">
        <v>13</v>
      </c>
      <c r="AY65" s="789">
        <v>0</v>
      </c>
      <c r="AZ65" s="785">
        <v>54</v>
      </c>
      <c r="BA65" s="784">
        <v>0</v>
      </c>
      <c r="BB65" s="820">
        <v>54</v>
      </c>
      <c r="BC65" s="783">
        <v>0</v>
      </c>
      <c r="BD65" s="784">
        <v>41</v>
      </c>
      <c r="BE65" s="784">
        <v>13</v>
      </c>
      <c r="BF65" s="784">
        <v>0</v>
      </c>
      <c r="BG65" s="784">
        <v>54</v>
      </c>
      <c r="BH65" s="784">
        <v>0</v>
      </c>
      <c r="BI65" s="820">
        <v>54</v>
      </c>
      <c r="BJ65" s="821">
        <v>0</v>
      </c>
      <c r="BK65" s="792">
        <v>41</v>
      </c>
      <c r="BL65" s="822">
        <v>13</v>
      </c>
      <c r="BM65" s="823">
        <v>0</v>
      </c>
      <c r="BN65" s="790">
        <v>54</v>
      </c>
      <c r="BO65" s="792">
        <v>0</v>
      </c>
      <c r="BP65" s="786">
        <v>54</v>
      </c>
      <c r="BQ65" s="824">
        <f>SUMIFS('R5病院病棟票'!$AF$13:$AF$324,'R5病院病棟票'!$B$13:$B$324,$K$3:$K$150,'R5病院病棟票'!$R$13:$R$324,1)</f>
        <v>0</v>
      </c>
      <c r="BR65" s="825">
        <f>SUMIFS('R5病院病棟票'!$AF$13:$AF$324,'R5病院病棟票'!$B$13:$B$324,$K$3:$K$150,'R5病院病棟票'!$R$13:$R$324,2)</f>
        <v>41</v>
      </c>
      <c r="BS65" s="826">
        <f>SUMIFS('R5病院病棟票'!$AF$13:$AF$324,'R5病院病棟票'!$B$13:$B$324,$K$3:$K$150,'R5病院病棟票'!$R$13:$R$324,3)</f>
        <v>13</v>
      </c>
      <c r="BT65" s="827">
        <f>SUMIFS('R5病院病棟票'!$AF$13:$AF$324,'R5病院病棟票'!$B$13:$B$324,$K$3:$K$150,'R5病院病棟票'!$R$13:$R$324,4)</f>
        <v>0</v>
      </c>
      <c r="BU65" s="828">
        <f t="shared" si="26"/>
        <v>54</v>
      </c>
      <c r="BV65" s="825">
        <f>SUMIFS('R5病院病棟票'!$AF$13:$AF$324,'R5病院病棟票'!$B$13:$B$324,$K$3:$K$150,'R5病院病棟票'!$R$13:$R$324,5)+SUMIFS('R5病院病棟票'!$AF$13:$AF$324,'R5病院病棟票'!$B$13:$B$324,$K$3:$K$150,'R5病院病棟票'!$R$13:$R$324,6)</f>
        <v>0</v>
      </c>
      <c r="BW65" s="829">
        <f t="shared" si="28"/>
        <v>54</v>
      </c>
      <c r="BX65" s="757">
        <f t="shared" si="5"/>
        <v>0</v>
      </c>
      <c r="BY65" s="757">
        <f t="shared" si="6"/>
        <v>0</v>
      </c>
      <c r="BZ65" s="757"/>
      <c r="CA65" s="830">
        <f>SUMIFS('R5病院病棟票'!$AI$13:$AI$324,'R5病院病棟票'!$B$13:$B$324,$K$3:$K$150,'R5病院病棟票'!$Y$13:$Y$324,1)</f>
        <v>0</v>
      </c>
      <c r="CB65" s="805">
        <f>SUMIFS('R5病院病棟票'!$AI$13:$AI$324,'R5病院病棟票'!$B$13:$B$324,$K$3:$K$150,'R5病院病棟票'!$Y$13:$Y$324,2)</f>
        <v>37</v>
      </c>
      <c r="CC65" s="831">
        <f>SUMIFS('R5病院病棟票'!$AI$13:$AI$324,'R5病院病棟票'!$B$13:$B$324,$K$3:$K$150,'R5病院病棟票'!$Y$13:$Y$324,3)</f>
        <v>17</v>
      </c>
      <c r="CD65" s="807">
        <f>SUMIFS('R5病院病棟票'!$AI$13:$AI$324,'R5病院病棟票'!$B$13:$B$324,$K$3:$K$150,'R5病院病棟票'!$Y$13:$Y$324,4)</f>
        <v>0</v>
      </c>
      <c r="CE65" s="831">
        <f t="shared" si="29"/>
        <v>54</v>
      </c>
      <c r="CF65" s="807">
        <f>SUMIFS('R5病院病棟票'!$AI$13:$AI$324,'R5病院病棟票'!$B$13:$B$324,$K$3:$K$150,'R5病院病棟票'!$Y$13:$Y$324,5)</f>
        <v>0</v>
      </c>
      <c r="CG65" s="808">
        <f t="shared" si="30"/>
        <v>54</v>
      </c>
      <c r="CH65" s="832">
        <f>SUMIFS('R5病院病棟票'!$AJ$13:$AJ$324,'R5病院病棟票'!$B$13:$B$324,$K$3:$K$150)</f>
        <v>0</v>
      </c>
      <c r="CI65" s="810">
        <f>SUMIFS('R5病院病棟票'!$AK$13:$AK$324,'R5病院病棟票'!$B$13:$B$324,$K$3:$K$150,'R5病院病棟票'!$Y$13:$Y$324,7)</f>
        <v>0</v>
      </c>
      <c r="CJ65" s="811" t="str">
        <f t="shared" si="11"/>
        <v>○</v>
      </c>
      <c r="CK65" s="833">
        <v>54</v>
      </c>
      <c r="CL65" s="811" t="str">
        <f t="shared" si="7"/>
        <v>○</v>
      </c>
      <c r="CN65" s="821" t="b">
        <f t="shared" si="31"/>
        <v>1</v>
      </c>
      <c r="CO65" s="792" t="b">
        <f t="shared" si="31"/>
        <v>1</v>
      </c>
      <c r="CP65" s="822" t="b">
        <f t="shared" si="31"/>
        <v>1</v>
      </c>
      <c r="CQ65" s="823" t="b">
        <f t="shared" si="31"/>
        <v>1</v>
      </c>
      <c r="CR65" s="790" t="b">
        <f t="shared" si="31"/>
        <v>1</v>
      </c>
      <c r="CS65" s="792" t="b">
        <f t="shared" si="31"/>
        <v>1</v>
      </c>
      <c r="CT65" s="786" t="b">
        <f t="shared" si="31"/>
        <v>1</v>
      </c>
    </row>
    <row r="66" spans="1:98">
      <c r="A66" s="882">
        <v>58</v>
      </c>
      <c r="B66" s="813" t="s">
        <v>145</v>
      </c>
      <c r="C66" s="813" t="s">
        <v>151</v>
      </c>
      <c r="D66" s="813" t="s">
        <v>109</v>
      </c>
      <c r="E66" s="814">
        <v>11729089</v>
      </c>
      <c r="F66" s="815">
        <v>11730022</v>
      </c>
      <c r="G66" s="815">
        <v>11701050</v>
      </c>
      <c r="H66" s="815">
        <v>11701050</v>
      </c>
      <c r="I66" s="815">
        <v>11701050</v>
      </c>
      <c r="J66" s="815">
        <v>11701050</v>
      </c>
      <c r="K66" s="815">
        <v>11701050</v>
      </c>
      <c r="L66" s="816" t="s">
        <v>30</v>
      </c>
      <c r="M66" s="817"/>
      <c r="N66" s="818"/>
      <c r="O66" s="818"/>
      <c r="P66" s="818"/>
      <c r="Q66" s="819">
        <v>0</v>
      </c>
      <c r="R66" s="819"/>
      <c r="S66" s="909">
        <v>0</v>
      </c>
      <c r="T66" s="817"/>
      <c r="U66" s="818">
        <v>28</v>
      </c>
      <c r="V66" s="818"/>
      <c r="W66" s="818"/>
      <c r="X66" s="819">
        <v>28</v>
      </c>
      <c r="Y66" s="819"/>
      <c r="Z66" s="909">
        <v>28</v>
      </c>
      <c r="AA66" s="783">
        <v>0</v>
      </c>
      <c r="AB66" s="784">
        <v>28</v>
      </c>
      <c r="AC66" s="784">
        <v>0</v>
      </c>
      <c r="AD66" s="784">
        <v>0</v>
      </c>
      <c r="AE66" s="785">
        <f t="shared" si="12"/>
        <v>28</v>
      </c>
      <c r="AF66" s="784">
        <v>0</v>
      </c>
      <c r="AG66" s="820">
        <f t="shared" si="13"/>
        <v>28</v>
      </c>
      <c r="AH66" s="783">
        <v>0</v>
      </c>
      <c r="AI66" s="784">
        <v>28</v>
      </c>
      <c r="AJ66" s="784">
        <v>0</v>
      </c>
      <c r="AK66" s="784">
        <v>0</v>
      </c>
      <c r="AL66" s="785">
        <v>28</v>
      </c>
      <c r="AM66" s="784">
        <v>0</v>
      </c>
      <c r="AN66" s="820">
        <f t="shared" si="14"/>
        <v>28</v>
      </c>
      <c r="AO66" s="783">
        <v>0</v>
      </c>
      <c r="AP66" s="784">
        <v>28</v>
      </c>
      <c r="AQ66" s="784">
        <v>0</v>
      </c>
      <c r="AR66" s="784">
        <v>0</v>
      </c>
      <c r="AS66" s="785">
        <v>28</v>
      </c>
      <c r="AT66" s="784">
        <v>0</v>
      </c>
      <c r="AU66" s="820">
        <v>28</v>
      </c>
      <c r="AV66" s="787">
        <v>0</v>
      </c>
      <c r="AW66" s="784">
        <v>28</v>
      </c>
      <c r="AX66" s="789">
        <v>0</v>
      </c>
      <c r="AY66" s="789">
        <v>0</v>
      </c>
      <c r="AZ66" s="785">
        <v>28</v>
      </c>
      <c r="BA66" s="784">
        <v>0</v>
      </c>
      <c r="BB66" s="820">
        <v>28</v>
      </c>
      <c r="BC66" s="783">
        <v>0</v>
      </c>
      <c r="BD66" s="784">
        <v>28</v>
      </c>
      <c r="BE66" s="784">
        <v>0</v>
      </c>
      <c r="BF66" s="784">
        <v>0</v>
      </c>
      <c r="BG66" s="784">
        <v>28</v>
      </c>
      <c r="BH66" s="784">
        <v>0</v>
      </c>
      <c r="BI66" s="820">
        <v>28</v>
      </c>
      <c r="BJ66" s="821">
        <v>0</v>
      </c>
      <c r="BK66" s="792">
        <v>28</v>
      </c>
      <c r="BL66" s="822">
        <v>0</v>
      </c>
      <c r="BM66" s="823">
        <v>0</v>
      </c>
      <c r="BN66" s="790">
        <v>28</v>
      </c>
      <c r="BO66" s="792">
        <v>0</v>
      </c>
      <c r="BP66" s="786">
        <v>28</v>
      </c>
      <c r="BQ66" s="824">
        <f>SUMIFS('R5病院病棟票'!$AF$13:$AF$324,'R5病院病棟票'!$B$13:$B$324,$K$3:$K$150,'R5病院病棟票'!$R$13:$R$324,1)</f>
        <v>0</v>
      </c>
      <c r="BR66" s="825">
        <f>SUMIFS('R5病院病棟票'!$AF$13:$AF$324,'R5病院病棟票'!$B$13:$B$324,$K$3:$K$150,'R5病院病棟票'!$R$13:$R$324,2)</f>
        <v>0</v>
      </c>
      <c r="BS66" s="826">
        <f>SUMIFS('R5病院病棟票'!$AF$13:$AF$324,'R5病院病棟票'!$B$13:$B$324,$K$3:$K$150,'R5病院病棟票'!$R$13:$R$324,3)</f>
        <v>28</v>
      </c>
      <c r="BT66" s="827">
        <f>SUMIFS('R5病院病棟票'!$AF$13:$AF$324,'R5病院病棟票'!$B$13:$B$324,$K$3:$K$150,'R5病院病棟票'!$R$13:$R$324,4)</f>
        <v>0</v>
      </c>
      <c r="BU66" s="828">
        <f t="shared" si="26"/>
        <v>28</v>
      </c>
      <c r="BV66" s="825">
        <f>SUMIFS('R5病院病棟票'!$AF$13:$AF$324,'R5病院病棟票'!$B$13:$B$324,$K$3:$K$150,'R5病院病棟票'!$R$13:$R$324,5)+SUMIFS('R5病院病棟票'!$AF$13:$AF$324,'R5病院病棟票'!$B$13:$B$324,$K$3:$K$150,'R5病院病棟票'!$R$13:$R$324,6)</f>
        <v>0</v>
      </c>
      <c r="BW66" s="829">
        <f t="shared" si="28"/>
        <v>28</v>
      </c>
      <c r="BX66" s="757">
        <f t="shared" si="5"/>
        <v>0</v>
      </c>
      <c r="BY66" s="757">
        <f t="shared" si="6"/>
        <v>0</v>
      </c>
      <c r="BZ66" s="757"/>
      <c r="CA66" s="830">
        <f>SUMIFS('R5病院病棟票'!$AI$13:$AI$324,'R5病院病棟票'!$B$13:$B$324,$K$3:$K$150,'R5病院病棟票'!$Y$13:$Y$324,1)</f>
        <v>0</v>
      </c>
      <c r="CB66" s="805">
        <f>SUMIFS('R5病院病棟票'!$AI$13:$AI$324,'R5病院病棟票'!$B$13:$B$324,$K$3:$K$150,'R5病院病棟票'!$Y$13:$Y$324,2)</f>
        <v>0</v>
      </c>
      <c r="CC66" s="831">
        <f>SUMIFS('R5病院病棟票'!$AI$13:$AI$324,'R5病院病棟票'!$B$13:$B$324,$K$3:$K$150,'R5病院病棟票'!$Y$13:$Y$324,3)</f>
        <v>28</v>
      </c>
      <c r="CD66" s="807">
        <f>SUMIFS('R5病院病棟票'!$AI$13:$AI$324,'R5病院病棟票'!$B$13:$B$324,$K$3:$K$150,'R5病院病棟票'!$Y$13:$Y$324,4)</f>
        <v>0</v>
      </c>
      <c r="CE66" s="831">
        <f t="shared" si="29"/>
        <v>28</v>
      </c>
      <c r="CF66" s="807">
        <f>SUMIFS('R5病院病棟票'!$AI$13:$AI$324,'R5病院病棟票'!$B$13:$B$324,$K$3:$K$150,'R5病院病棟票'!$Y$13:$Y$324,5)</f>
        <v>0</v>
      </c>
      <c r="CG66" s="808">
        <f t="shared" si="30"/>
        <v>28</v>
      </c>
      <c r="CH66" s="832">
        <f>SUMIFS('R5病院病棟票'!$AJ$13:$AJ$324,'R5病院病棟票'!$B$13:$B$324,$K$3:$K$150)</f>
        <v>0</v>
      </c>
      <c r="CI66" s="810">
        <f>SUMIFS('R5病院病棟票'!$AK$13:$AK$324,'R5病院病棟票'!$B$13:$B$324,$K$3:$K$150,'R5病院病棟票'!$Y$13:$Y$324,7)</f>
        <v>0</v>
      </c>
      <c r="CJ66" s="811" t="str">
        <f t="shared" si="11"/>
        <v>○</v>
      </c>
      <c r="CK66" s="833">
        <v>28</v>
      </c>
      <c r="CL66" s="811" t="str">
        <f t="shared" si="7"/>
        <v>○</v>
      </c>
      <c r="CN66" s="821" t="b">
        <f t="shared" si="31"/>
        <v>1</v>
      </c>
      <c r="CO66" s="792" t="b">
        <f t="shared" si="31"/>
        <v>0</v>
      </c>
      <c r="CP66" s="822" t="b">
        <f t="shared" si="31"/>
        <v>0</v>
      </c>
      <c r="CQ66" s="823" t="b">
        <f t="shared" si="31"/>
        <v>1</v>
      </c>
      <c r="CR66" s="790" t="b">
        <f t="shared" si="31"/>
        <v>1</v>
      </c>
      <c r="CS66" s="792" t="b">
        <f t="shared" si="31"/>
        <v>1</v>
      </c>
      <c r="CT66" s="786" t="b">
        <f t="shared" si="31"/>
        <v>1</v>
      </c>
    </row>
    <row r="67" spans="1:98">
      <c r="A67" s="882">
        <v>59</v>
      </c>
      <c r="B67" s="813" t="s">
        <v>145</v>
      </c>
      <c r="C67" s="813" t="s">
        <v>151</v>
      </c>
      <c r="D67" s="813" t="s">
        <v>109</v>
      </c>
      <c r="E67" s="814">
        <v>11729106</v>
      </c>
      <c r="F67" s="815">
        <v>11730074</v>
      </c>
      <c r="G67" s="815">
        <v>11701055</v>
      </c>
      <c r="H67" s="815">
        <v>11701055</v>
      </c>
      <c r="I67" s="815">
        <v>11701055</v>
      </c>
      <c r="J67" s="815">
        <v>11701055</v>
      </c>
      <c r="K67" s="815">
        <v>11701055</v>
      </c>
      <c r="L67" s="816" t="s">
        <v>31</v>
      </c>
      <c r="M67" s="817"/>
      <c r="N67" s="818"/>
      <c r="O67" s="818"/>
      <c r="P67" s="818"/>
      <c r="Q67" s="819">
        <v>0</v>
      </c>
      <c r="R67" s="819"/>
      <c r="S67" s="909">
        <v>0</v>
      </c>
      <c r="T67" s="817"/>
      <c r="U67" s="818">
        <v>29</v>
      </c>
      <c r="V67" s="818"/>
      <c r="W67" s="818"/>
      <c r="X67" s="819">
        <v>29</v>
      </c>
      <c r="Y67" s="819"/>
      <c r="Z67" s="909">
        <v>29</v>
      </c>
      <c r="AA67" s="783">
        <v>0</v>
      </c>
      <c r="AB67" s="784">
        <v>28</v>
      </c>
      <c r="AC67" s="784">
        <v>0</v>
      </c>
      <c r="AD67" s="784">
        <v>0</v>
      </c>
      <c r="AE67" s="785">
        <f t="shared" si="12"/>
        <v>28</v>
      </c>
      <c r="AF67" s="784">
        <v>0</v>
      </c>
      <c r="AG67" s="820">
        <f t="shared" si="13"/>
        <v>28</v>
      </c>
      <c r="AH67" s="783">
        <v>0</v>
      </c>
      <c r="AI67" s="784">
        <v>28</v>
      </c>
      <c r="AJ67" s="784">
        <v>0</v>
      </c>
      <c r="AK67" s="784">
        <v>0</v>
      </c>
      <c r="AL67" s="785">
        <v>28</v>
      </c>
      <c r="AM67" s="784">
        <v>0</v>
      </c>
      <c r="AN67" s="820">
        <f t="shared" si="14"/>
        <v>28</v>
      </c>
      <c r="AO67" s="783">
        <v>0</v>
      </c>
      <c r="AP67" s="784">
        <v>28</v>
      </c>
      <c r="AQ67" s="784">
        <v>0</v>
      </c>
      <c r="AR67" s="784">
        <v>0</v>
      </c>
      <c r="AS67" s="785">
        <v>28</v>
      </c>
      <c r="AT67" s="784">
        <v>0</v>
      </c>
      <c r="AU67" s="820">
        <v>28</v>
      </c>
      <c r="AV67" s="787">
        <v>0</v>
      </c>
      <c r="AW67" s="784">
        <v>28</v>
      </c>
      <c r="AX67" s="789">
        <v>0</v>
      </c>
      <c r="AY67" s="789">
        <v>0</v>
      </c>
      <c r="AZ67" s="785">
        <v>28</v>
      </c>
      <c r="BA67" s="784">
        <v>0</v>
      </c>
      <c r="BB67" s="820">
        <v>28</v>
      </c>
      <c r="BC67" s="783">
        <v>0</v>
      </c>
      <c r="BD67" s="784">
        <v>28</v>
      </c>
      <c r="BE67" s="784">
        <v>0</v>
      </c>
      <c r="BF67" s="784">
        <v>0</v>
      </c>
      <c r="BG67" s="784">
        <v>28</v>
      </c>
      <c r="BH67" s="784">
        <v>0</v>
      </c>
      <c r="BI67" s="820">
        <v>28</v>
      </c>
      <c r="BJ67" s="821">
        <v>0</v>
      </c>
      <c r="BK67" s="792">
        <v>28</v>
      </c>
      <c r="BL67" s="822">
        <v>0</v>
      </c>
      <c r="BM67" s="823">
        <v>0</v>
      </c>
      <c r="BN67" s="790">
        <v>28</v>
      </c>
      <c r="BO67" s="792">
        <v>0</v>
      </c>
      <c r="BP67" s="786">
        <v>28</v>
      </c>
      <c r="BQ67" s="824">
        <f>SUMIFS('R5病院病棟票'!$AF$13:$AF$324,'R5病院病棟票'!$B$13:$B$324,$K$3:$K$150,'R5病院病棟票'!$R$13:$R$324,1)</f>
        <v>0</v>
      </c>
      <c r="BR67" s="825">
        <f>SUMIFS('R5病院病棟票'!$AF$13:$AF$324,'R5病院病棟票'!$B$13:$B$324,$K$3:$K$150,'R5病院病棟票'!$R$13:$R$324,2)</f>
        <v>28</v>
      </c>
      <c r="BS67" s="826">
        <f>SUMIFS('R5病院病棟票'!$AF$13:$AF$324,'R5病院病棟票'!$B$13:$B$324,$K$3:$K$150,'R5病院病棟票'!$R$13:$R$324,3)</f>
        <v>0</v>
      </c>
      <c r="BT67" s="827">
        <f>SUMIFS('R5病院病棟票'!$AF$13:$AF$324,'R5病院病棟票'!$B$13:$B$324,$K$3:$K$150,'R5病院病棟票'!$R$13:$R$324,4)</f>
        <v>0</v>
      </c>
      <c r="BU67" s="828">
        <f t="shared" si="26"/>
        <v>28</v>
      </c>
      <c r="BV67" s="825">
        <f>SUMIFS('R5病院病棟票'!$AF$13:$AF$324,'R5病院病棟票'!$B$13:$B$324,$K$3:$K$150,'R5病院病棟票'!$R$13:$R$324,5)+SUMIFS('R5病院病棟票'!$AF$13:$AF$324,'R5病院病棟票'!$B$13:$B$324,$K$3:$K$150,'R5病院病棟票'!$R$13:$R$324,6)</f>
        <v>0</v>
      </c>
      <c r="BW67" s="829">
        <f t="shared" si="28"/>
        <v>28</v>
      </c>
      <c r="BX67" s="757">
        <f t="shared" si="5"/>
        <v>0</v>
      </c>
      <c r="BY67" s="757">
        <f t="shared" si="6"/>
        <v>0</v>
      </c>
      <c r="BZ67" s="757"/>
      <c r="CA67" s="830">
        <f>SUMIFS('R5病院病棟票'!$AI$13:$AI$324,'R5病院病棟票'!$B$13:$B$324,$K$3:$K$150,'R5病院病棟票'!$Y$13:$Y$324,1)</f>
        <v>0</v>
      </c>
      <c r="CB67" s="805">
        <f>SUMIFS('R5病院病棟票'!$AI$13:$AI$324,'R5病院病棟票'!$B$13:$B$324,$K$3:$K$150,'R5病院病棟票'!$Y$13:$Y$324,2)</f>
        <v>28</v>
      </c>
      <c r="CC67" s="831">
        <f>SUMIFS('R5病院病棟票'!$AI$13:$AI$324,'R5病院病棟票'!$B$13:$B$324,$K$3:$K$150,'R5病院病棟票'!$Y$13:$Y$324,3)</f>
        <v>0</v>
      </c>
      <c r="CD67" s="807">
        <f>SUMIFS('R5病院病棟票'!$AI$13:$AI$324,'R5病院病棟票'!$B$13:$B$324,$K$3:$K$150,'R5病院病棟票'!$Y$13:$Y$324,4)</f>
        <v>0</v>
      </c>
      <c r="CE67" s="831">
        <f t="shared" si="29"/>
        <v>28</v>
      </c>
      <c r="CF67" s="807">
        <f>SUMIFS('R5病院病棟票'!$AI$13:$AI$324,'R5病院病棟票'!$B$13:$B$324,$K$3:$K$150,'R5病院病棟票'!$Y$13:$Y$324,5)</f>
        <v>0</v>
      </c>
      <c r="CG67" s="808">
        <f t="shared" si="30"/>
        <v>28</v>
      </c>
      <c r="CH67" s="832">
        <f>SUMIFS('R5病院病棟票'!$AJ$13:$AJ$324,'R5病院病棟票'!$B$13:$B$324,$K$3:$K$150)</f>
        <v>0</v>
      </c>
      <c r="CI67" s="810">
        <f>SUMIFS('R5病院病棟票'!$AK$13:$AK$324,'R5病院病棟票'!$B$13:$B$324,$K$3:$K$150,'R5病院病棟票'!$Y$13:$Y$324,7)</f>
        <v>0</v>
      </c>
      <c r="CJ67" s="811" t="str">
        <f t="shared" si="11"/>
        <v>○</v>
      </c>
      <c r="CK67" s="833">
        <v>28</v>
      </c>
      <c r="CL67" s="811" t="str">
        <f t="shared" si="7"/>
        <v>○</v>
      </c>
      <c r="CN67" s="821" t="b">
        <f t="shared" si="31"/>
        <v>1</v>
      </c>
      <c r="CO67" s="792" t="b">
        <f t="shared" si="31"/>
        <v>1</v>
      </c>
      <c r="CP67" s="822" t="b">
        <f t="shared" si="31"/>
        <v>1</v>
      </c>
      <c r="CQ67" s="823" t="b">
        <f t="shared" si="31"/>
        <v>1</v>
      </c>
      <c r="CR67" s="790" t="b">
        <f t="shared" si="31"/>
        <v>1</v>
      </c>
      <c r="CS67" s="792" t="b">
        <f t="shared" si="31"/>
        <v>1</v>
      </c>
      <c r="CT67" s="786" t="b">
        <f t="shared" si="31"/>
        <v>1</v>
      </c>
    </row>
    <row r="68" spans="1:98">
      <c r="A68" s="882">
        <v>60</v>
      </c>
      <c r="B68" s="813" t="s">
        <v>145</v>
      </c>
      <c r="C68" s="813" t="s">
        <v>151</v>
      </c>
      <c r="D68" s="813" t="s">
        <v>109</v>
      </c>
      <c r="E68" s="814">
        <v>11729132</v>
      </c>
      <c r="F68" s="815">
        <v>11730019</v>
      </c>
      <c r="G68" s="815">
        <v>11701060</v>
      </c>
      <c r="H68" s="815">
        <v>11701060</v>
      </c>
      <c r="I68" s="815">
        <v>11701060</v>
      </c>
      <c r="J68" s="815">
        <v>11701060</v>
      </c>
      <c r="K68" s="815">
        <v>11701060</v>
      </c>
      <c r="L68" s="816" t="s">
        <v>165</v>
      </c>
      <c r="M68" s="817"/>
      <c r="N68" s="818"/>
      <c r="O68" s="818"/>
      <c r="P68" s="818"/>
      <c r="Q68" s="819">
        <v>0</v>
      </c>
      <c r="R68" s="819"/>
      <c r="S68" s="909">
        <v>0</v>
      </c>
      <c r="T68" s="817"/>
      <c r="U68" s="818"/>
      <c r="V68" s="818"/>
      <c r="W68" s="818">
        <v>500</v>
      </c>
      <c r="X68" s="819">
        <v>500</v>
      </c>
      <c r="Y68" s="819"/>
      <c r="Z68" s="909">
        <v>500</v>
      </c>
      <c r="AA68" s="783">
        <v>0</v>
      </c>
      <c r="AB68" s="784">
        <v>0</v>
      </c>
      <c r="AC68" s="784">
        <v>0</v>
      </c>
      <c r="AD68" s="784">
        <v>500</v>
      </c>
      <c r="AE68" s="785">
        <f t="shared" si="12"/>
        <v>500</v>
      </c>
      <c r="AF68" s="784">
        <v>0</v>
      </c>
      <c r="AG68" s="820">
        <f t="shared" si="13"/>
        <v>500</v>
      </c>
      <c r="AH68" s="783">
        <v>0</v>
      </c>
      <c r="AI68" s="784">
        <v>0</v>
      </c>
      <c r="AJ68" s="784">
        <v>0</v>
      </c>
      <c r="AK68" s="784">
        <v>500</v>
      </c>
      <c r="AL68" s="785">
        <v>500</v>
      </c>
      <c r="AM68" s="784">
        <v>0</v>
      </c>
      <c r="AN68" s="820">
        <f t="shared" si="14"/>
        <v>500</v>
      </c>
      <c r="AO68" s="783">
        <v>0</v>
      </c>
      <c r="AP68" s="784">
        <v>0</v>
      </c>
      <c r="AQ68" s="784">
        <v>0</v>
      </c>
      <c r="AR68" s="784">
        <v>500</v>
      </c>
      <c r="AS68" s="785">
        <v>500</v>
      </c>
      <c r="AT68" s="784">
        <v>0</v>
      </c>
      <c r="AU68" s="820">
        <v>500</v>
      </c>
      <c r="AV68" s="787">
        <v>0</v>
      </c>
      <c r="AW68" s="784">
        <v>0</v>
      </c>
      <c r="AX68" s="789">
        <v>0</v>
      </c>
      <c r="AY68" s="789">
        <v>448</v>
      </c>
      <c r="AZ68" s="785">
        <v>448</v>
      </c>
      <c r="BA68" s="784">
        <v>0</v>
      </c>
      <c r="BB68" s="820">
        <v>448</v>
      </c>
      <c r="BC68" s="783">
        <v>0</v>
      </c>
      <c r="BD68" s="784">
        <v>0</v>
      </c>
      <c r="BE68" s="784">
        <v>0</v>
      </c>
      <c r="BF68" s="784">
        <v>448</v>
      </c>
      <c r="BG68" s="784">
        <v>448</v>
      </c>
      <c r="BH68" s="784">
        <v>0</v>
      </c>
      <c r="BI68" s="820">
        <v>448</v>
      </c>
      <c r="BJ68" s="821">
        <v>0</v>
      </c>
      <c r="BK68" s="792">
        <v>0</v>
      </c>
      <c r="BL68" s="822">
        <v>0</v>
      </c>
      <c r="BM68" s="823">
        <v>400</v>
      </c>
      <c r="BN68" s="790">
        <v>400</v>
      </c>
      <c r="BO68" s="792">
        <v>0</v>
      </c>
      <c r="BP68" s="786">
        <v>400</v>
      </c>
      <c r="BQ68" s="824">
        <f>SUMIFS('R5病院病棟票'!$AF$13:$AF$324,'R5病院病棟票'!$B$13:$B$324,$K$3:$K$150,'R5病院病棟票'!$R$13:$R$324,1)</f>
        <v>0</v>
      </c>
      <c r="BR68" s="825">
        <f>SUMIFS('R5病院病棟票'!$AF$13:$AF$324,'R5病院病棟票'!$B$13:$B$324,$K$3:$K$150,'R5病院病棟票'!$R$13:$R$324,2)</f>
        <v>0</v>
      </c>
      <c r="BS68" s="826">
        <f>SUMIFS('R5病院病棟票'!$AF$13:$AF$324,'R5病院病棟票'!$B$13:$B$324,$K$3:$K$150,'R5病院病棟票'!$R$13:$R$324,3)</f>
        <v>0</v>
      </c>
      <c r="BT68" s="827">
        <f>SUMIFS('R5病院病棟票'!$AF$13:$AF$324,'R5病院病棟票'!$B$13:$B$324,$K$3:$K$150,'R5病院病棟票'!$R$13:$R$324,4)</f>
        <v>400</v>
      </c>
      <c r="BU68" s="828">
        <f t="shared" si="26"/>
        <v>400</v>
      </c>
      <c r="BV68" s="825">
        <f>SUMIFS('R5病院病棟票'!$AF$13:$AF$324,'R5病院病棟票'!$B$13:$B$324,$K$3:$K$150,'R5病院病棟票'!$R$13:$R$324,5)+SUMIFS('R5病院病棟票'!$AF$13:$AF$324,'R5病院病棟票'!$B$13:$B$324,$K$3:$K$150,'R5病院病棟票'!$R$13:$R$324,6)</f>
        <v>0</v>
      </c>
      <c r="BW68" s="829">
        <f t="shared" si="28"/>
        <v>400</v>
      </c>
      <c r="BX68" s="757">
        <f t="shared" ref="BX68:BX131" si="32">BU68-BN68</f>
        <v>0</v>
      </c>
      <c r="BY68" s="757">
        <f t="shared" ref="BY68:BY131" si="33">BW68-BP68</f>
        <v>0</v>
      </c>
      <c r="BZ68" s="757"/>
      <c r="CA68" s="830">
        <f>SUMIFS('R5病院病棟票'!$AI$13:$AI$324,'R5病院病棟票'!$B$13:$B$324,$K$3:$K$150,'R5病院病棟票'!$Y$13:$Y$324,1)</f>
        <v>0</v>
      </c>
      <c r="CB68" s="805">
        <f>SUMIFS('R5病院病棟票'!$AI$13:$AI$324,'R5病院病棟票'!$B$13:$B$324,$K$3:$K$150,'R5病院病棟票'!$Y$13:$Y$324,2)</f>
        <v>0</v>
      </c>
      <c r="CC68" s="831">
        <f>SUMIFS('R5病院病棟票'!$AI$13:$AI$324,'R5病院病棟票'!$B$13:$B$324,$K$3:$K$150,'R5病院病棟票'!$Y$13:$Y$324,3)</f>
        <v>0</v>
      </c>
      <c r="CD68" s="807">
        <f>SUMIFS('R5病院病棟票'!$AI$13:$AI$324,'R5病院病棟票'!$B$13:$B$324,$K$3:$K$150,'R5病院病棟票'!$Y$13:$Y$324,4)</f>
        <v>400</v>
      </c>
      <c r="CE68" s="831">
        <f t="shared" si="29"/>
        <v>400</v>
      </c>
      <c r="CF68" s="807">
        <f>SUMIFS('R5病院病棟票'!$AI$13:$AI$324,'R5病院病棟票'!$B$13:$B$324,$K$3:$K$150,'R5病院病棟票'!$Y$13:$Y$324,5)</f>
        <v>0</v>
      </c>
      <c r="CG68" s="808">
        <f t="shared" si="30"/>
        <v>400</v>
      </c>
      <c r="CH68" s="832">
        <f>SUMIFS('R5病院病棟票'!$AJ$13:$AJ$324,'R5病院病棟票'!$B$13:$B$324,$K$3:$K$150)</f>
        <v>0</v>
      </c>
      <c r="CI68" s="810">
        <f>SUMIFS('R5病院病棟票'!$AK$13:$AK$324,'R5病院病棟票'!$B$13:$B$324,$K$3:$K$150,'R5病院病棟票'!$Y$13:$Y$324,7)</f>
        <v>0</v>
      </c>
      <c r="CJ68" s="811" t="str">
        <f t="shared" si="11"/>
        <v>○</v>
      </c>
      <c r="CK68" s="833">
        <v>400</v>
      </c>
      <c r="CL68" s="811" t="str">
        <f t="shared" ref="CL68:CL131" si="34">IF(BW68=CK68,"○","×")</f>
        <v>○</v>
      </c>
      <c r="CN68" s="821" t="b">
        <f t="shared" si="31"/>
        <v>1</v>
      </c>
      <c r="CO68" s="792" t="b">
        <f t="shared" si="31"/>
        <v>1</v>
      </c>
      <c r="CP68" s="822" t="b">
        <f t="shared" si="31"/>
        <v>1</v>
      </c>
      <c r="CQ68" s="823" t="b">
        <f t="shared" si="31"/>
        <v>1</v>
      </c>
      <c r="CR68" s="790" t="b">
        <f t="shared" si="31"/>
        <v>1</v>
      </c>
      <c r="CS68" s="792" t="b">
        <f t="shared" si="31"/>
        <v>1</v>
      </c>
      <c r="CT68" s="786" t="b">
        <f t="shared" si="31"/>
        <v>1</v>
      </c>
    </row>
    <row r="69" spans="1:98">
      <c r="A69" s="882">
        <v>61</v>
      </c>
      <c r="B69" s="775" t="s">
        <v>145</v>
      </c>
      <c r="C69" s="775" t="s">
        <v>151</v>
      </c>
      <c r="D69" s="775" t="s">
        <v>109</v>
      </c>
      <c r="E69" s="903">
        <v>11729030</v>
      </c>
      <c r="F69" s="904">
        <v>11730048</v>
      </c>
      <c r="G69" s="904">
        <v>11701037</v>
      </c>
      <c r="H69" s="904">
        <v>11701037</v>
      </c>
      <c r="I69" s="904">
        <v>11701037</v>
      </c>
      <c r="J69" s="904">
        <v>11701037</v>
      </c>
      <c r="K69" s="904">
        <v>11701037</v>
      </c>
      <c r="L69" s="778" t="s">
        <v>166</v>
      </c>
      <c r="M69" s="779"/>
      <c r="N69" s="780"/>
      <c r="O69" s="780"/>
      <c r="P69" s="780"/>
      <c r="Q69" s="781">
        <v>0</v>
      </c>
      <c r="R69" s="781"/>
      <c r="S69" s="782">
        <v>0</v>
      </c>
      <c r="T69" s="779"/>
      <c r="U69" s="780"/>
      <c r="V69" s="780"/>
      <c r="W69" s="780">
        <v>310</v>
      </c>
      <c r="X69" s="781">
        <v>310</v>
      </c>
      <c r="Y69" s="781"/>
      <c r="Z69" s="782">
        <v>310</v>
      </c>
      <c r="AA69" s="783">
        <v>0</v>
      </c>
      <c r="AB69" s="784">
        <v>0</v>
      </c>
      <c r="AC69" s="784">
        <v>0</v>
      </c>
      <c r="AD69" s="784">
        <v>310</v>
      </c>
      <c r="AE69" s="785">
        <f t="shared" si="12"/>
        <v>310</v>
      </c>
      <c r="AF69" s="784">
        <v>0</v>
      </c>
      <c r="AG69" s="786">
        <f t="shared" si="13"/>
        <v>310</v>
      </c>
      <c r="AH69" s="783">
        <v>0</v>
      </c>
      <c r="AI69" s="784">
        <v>0</v>
      </c>
      <c r="AJ69" s="784">
        <v>0</v>
      </c>
      <c r="AK69" s="784">
        <v>310</v>
      </c>
      <c r="AL69" s="785">
        <v>310</v>
      </c>
      <c r="AM69" s="784">
        <v>0</v>
      </c>
      <c r="AN69" s="786">
        <f t="shared" si="14"/>
        <v>310</v>
      </c>
      <c r="AO69" s="783">
        <v>0</v>
      </c>
      <c r="AP69" s="784">
        <v>0</v>
      </c>
      <c r="AQ69" s="784">
        <v>0</v>
      </c>
      <c r="AR69" s="784">
        <v>310</v>
      </c>
      <c r="AS69" s="785">
        <v>310</v>
      </c>
      <c r="AT69" s="784">
        <v>0</v>
      </c>
      <c r="AU69" s="786">
        <v>310</v>
      </c>
      <c r="AV69" s="787">
        <v>0</v>
      </c>
      <c r="AW69" s="784">
        <v>0</v>
      </c>
      <c r="AX69" s="789">
        <v>0</v>
      </c>
      <c r="AY69" s="789">
        <v>310</v>
      </c>
      <c r="AZ69" s="785">
        <v>310</v>
      </c>
      <c r="BA69" s="784">
        <v>0</v>
      </c>
      <c r="BB69" s="786">
        <v>310</v>
      </c>
      <c r="BC69" s="783">
        <v>0</v>
      </c>
      <c r="BD69" s="784">
        <v>0</v>
      </c>
      <c r="BE69" s="784">
        <v>0</v>
      </c>
      <c r="BF69" s="784">
        <v>310</v>
      </c>
      <c r="BG69" s="784">
        <v>310</v>
      </c>
      <c r="BH69" s="784">
        <v>0</v>
      </c>
      <c r="BI69" s="820">
        <v>310</v>
      </c>
      <c r="BJ69" s="821">
        <v>0</v>
      </c>
      <c r="BK69" s="792">
        <v>0</v>
      </c>
      <c r="BL69" s="822">
        <v>0</v>
      </c>
      <c r="BM69" s="823">
        <v>310</v>
      </c>
      <c r="BN69" s="790">
        <v>310</v>
      </c>
      <c r="BO69" s="792">
        <v>0</v>
      </c>
      <c r="BP69" s="786">
        <v>310</v>
      </c>
      <c r="BQ69" s="824">
        <f>SUMIFS('R5病院病棟票'!$AF$13:$AF$324,'R5病院病棟票'!$B$13:$B$324,$K$3:$K$150,'R5病院病棟票'!$R$13:$R$324,1)</f>
        <v>0</v>
      </c>
      <c r="BR69" s="825">
        <f>SUMIFS('R5病院病棟票'!$AF$13:$AF$324,'R5病院病棟票'!$B$13:$B$324,$K$3:$K$150,'R5病院病棟票'!$R$13:$R$324,2)</f>
        <v>0</v>
      </c>
      <c r="BS69" s="826">
        <f>SUMIFS('R5病院病棟票'!$AF$13:$AF$324,'R5病院病棟票'!$B$13:$B$324,$K$3:$K$150,'R5病院病棟票'!$R$13:$R$324,3)</f>
        <v>0</v>
      </c>
      <c r="BT69" s="827">
        <f>SUMIFS('R5病院病棟票'!$AF$13:$AF$324,'R5病院病棟票'!$B$13:$B$324,$K$3:$K$150,'R5病院病棟票'!$R$13:$R$324,4)</f>
        <v>310</v>
      </c>
      <c r="BU69" s="828">
        <f t="shared" si="26"/>
        <v>310</v>
      </c>
      <c r="BV69" s="825">
        <f>SUMIFS('R5病院病棟票'!$AF$13:$AF$324,'R5病院病棟票'!$B$13:$B$324,$K$3:$K$150,'R5病院病棟票'!$R$13:$R$324,5)+SUMIFS('R5病院病棟票'!$AF$13:$AF$324,'R5病院病棟票'!$B$13:$B$324,$K$3:$K$150,'R5病院病棟票'!$R$13:$R$324,6)</f>
        <v>0</v>
      </c>
      <c r="BW69" s="829">
        <f t="shared" si="28"/>
        <v>310</v>
      </c>
      <c r="BX69" s="757">
        <f t="shared" si="32"/>
        <v>0</v>
      </c>
      <c r="BY69" s="757">
        <f t="shared" si="33"/>
        <v>0</v>
      </c>
      <c r="BZ69" s="757"/>
      <c r="CA69" s="830">
        <f>SUMIFS('R5病院病棟票'!$AI$13:$AI$324,'R5病院病棟票'!$B$13:$B$324,$K$3:$K$150,'R5病院病棟票'!$Y$13:$Y$324,1)</f>
        <v>0</v>
      </c>
      <c r="CB69" s="805">
        <f>SUMIFS('R5病院病棟票'!$AI$13:$AI$324,'R5病院病棟票'!$B$13:$B$324,$K$3:$K$150,'R5病院病棟票'!$Y$13:$Y$324,2)</f>
        <v>0</v>
      </c>
      <c r="CC69" s="831">
        <f>SUMIFS('R5病院病棟票'!$AI$13:$AI$324,'R5病院病棟票'!$B$13:$B$324,$K$3:$K$150,'R5病院病棟票'!$Y$13:$Y$324,3)</f>
        <v>0</v>
      </c>
      <c r="CD69" s="807">
        <f>SUMIFS('R5病院病棟票'!$AI$13:$AI$324,'R5病院病棟票'!$B$13:$B$324,$K$3:$K$150,'R5病院病棟票'!$Y$13:$Y$324,4)</f>
        <v>310</v>
      </c>
      <c r="CE69" s="831">
        <f t="shared" si="29"/>
        <v>310</v>
      </c>
      <c r="CF69" s="807">
        <f>SUMIFS('R5病院病棟票'!$AI$13:$AI$324,'R5病院病棟票'!$B$13:$B$324,$K$3:$K$150,'R5病院病棟票'!$Y$13:$Y$324,5)</f>
        <v>0</v>
      </c>
      <c r="CG69" s="808">
        <f t="shared" si="30"/>
        <v>310</v>
      </c>
      <c r="CH69" s="832">
        <f>SUMIFS('R5病院病棟票'!$AJ$13:$AJ$324,'R5病院病棟票'!$B$13:$B$324,$K$3:$K$150)</f>
        <v>0</v>
      </c>
      <c r="CI69" s="810">
        <f>SUMIFS('R5病院病棟票'!$AK$13:$AK$324,'R5病院病棟票'!$B$13:$B$324,$K$3:$K$150,'R5病院病棟票'!$Y$13:$Y$324,7)</f>
        <v>0</v>
      </c>
      <c r="CJ69" s="811" t="str">
        <f t="shared" ref="CJ69:CJ132" si="35">IF(BW69=CG69+CH69+CI69,"○","×")</f>
        <v>○</v>
      </c>
      <c r="CK69" s="812">
        <v>310</v>
      </c>
      <c r="CL69" s="811" t="str">
        <f t="shared" si="34"/>
        <v>○</v>
      </c>
      <c r="CN69" s="821" t="b">
        <f t="shared" si="31"/>
        <v>1</v>
      </c>
      <c r="CO69" s="792" t="b">
        <f t="shared" si="31"/>
        <v>1</v>
      </c>
      <c r="CP69" s="822" t="b">
        <f t="shared" si="31"/>
        <v>1</v>
      </c>
      <c r="CQ69" s="823" t="b">
        <f t="shared" si="31"/>
        <v>1</v>
      </c>
      <c r="CR69" s="790" t="b">
        <f t="shared" si="31"/>
        <v>1</v>
      </c>
      <c r="CS69" s="792" t="b">
        <f t="shared" si="31"/>
        <v>1</v>
      </c>
      <c r="CT69" s="786" t="b">
        <f t="shared" si="31"/>
        <v>1</v>
      </c>
    </row>
    <row r="70" spans="1:98">
      <c r="A70" s="882">
        <v>62</v>
      </c>
      <c r="B70" s="813" t="s">
        <v>145</v>
      </c>
      <c r="C70" s="813" t="s">
        <v>151</v>
      </c>
      <c r="D70" s="813" t="s">
        <v>109</v>
      </c>
      <c r="E70" s="814">
        <v>11729045</v>
      </c>
      <c r="F70" s="815">
        <v>11730018</v>
      </c>
      <c r="G70" s="815">
        <v>11701041</v>
      </c>
      <c r="H70" s="815">
        <v>11701041</v>
      </c>
      <c r="I70" s="815">
        <v>11701041</v>
      </c>
      <c r="J70" s="815">
        <v>11701041</v>
      </c>
      <c r="K70" s="815">
        <v>11701041</v>
      </c>
      <c r="L70" s="816" t="s">
        <v>167</v>
      </c>
      <c r="M70" s="817"/>
      <c r="N70" s="818"/>
      <c r="O70" s="818"/>
      <c r="P70" s="818"/>
      <c r="Q70" s="819">
        <v>0</v>
      </c>
      <c r="R70" s="819"/>
      <c r="S70" s="909">
        <v>0</v>
      </c>
      <c r="T70" s="817"/>
      <c r="U70" s="818"/>
      <c r="V70" s="818"/>
      <c r="W70" s="818">
        <v>300</v>
      </c>
      <c r="X70" s="819">
        <v>300</v>
      </c>
      <c r="Y70" s="819"/>
      <c r="Z70" s="909">
        <v>300</v>
      </c>
      <c r="AA70" s="783">
        <v>0</v>
      </c>
      <c r="AB70" s="784">
        <v>0</v>
      </c>
      <c r="AC70" s="784">
        <v>0</v>
      </c>
      <c r="AD70" s="784">
        <v>300</v>
      </c>
      <c r="AE70" s="785">
        <f t="shared" si="12"/>
        <v>300</v>
      </c>
      <c r="AF70" s="784">
        <v>0</v>
      </c>
      <c r="AG70" s="820">
        <f t="shared" si="13"/>
        <v>300</v>
      </c>
      <c r="AH70" s="783">
        <v>0</v>
      </c>
      <c r="AI70" s="784">
        <v>0</v>
      </c>
      <c r="AJ70" s="784">
        <v>0</v>
      </c>
      <c r="AK70" s="784">
        <v>300</v>
      </c>
      <c r="AL70" s="785">
        <v>300</v>
      </c>
      <c r="AM70" s="784">
        <v>0</v>
      </c>
      <c r="AN70" s="820">
        <f t="shared" si="14"/>
        <v>300</v>
      </c>
      <c r="AO70" s="783">
        <v>0</v>
      </c>
      <c r="AP70" s="784">
        <v>0</v>
      </c>
      <c r="AQ70" s="784">
        <v>0</v>
      </c>
      <c r="AR70" s="784">
        <v>220</v>
      </c>
      <c r="AS70" s="785">
        <v>220</v>
      </c>
      <c r="AT70" s="784">
        <v>0</v>
      </c>
      <c r="AU70" s="820">
        <v>220</v>
      </c>
      <c r="AV70" s="787">
        <v>0</v>
      </c>
      <c r="AW70" s="784">
        <v>0</v>
      </c>
      <c r="AX70" s="789">
        <v>0</v>
      </c>
      <c r="AY70" s="789">
        <v>220</v>
      </c>
      <c r="AZ70" s="785">
        <v>220</v>
      </c>
      <c r="BA70" s="784">
        <v>0</v>
      </c>
      <c r="BB70" s="820">
        <v>220</v>
      </c>
      <c r="BC70" s="783">
        <v>0</v>
      </c>
      <c r="BD70" s="784">
        <v>0</v>
      </c>
      <c r="BE70" s="784">
        <v>0</v>
      </c>
      <c r="BF70" s="784">
        <v>220</v>
      </c>
      <c r="BG70" s="784">
        <v>220</v>
      </c>
      <c r="BH70" s="784">
        <v>0</v>
      </c>
      <c r="BI70" s="820">
        <v>220</v>
      </c>
      <c r="BJ70" s="821">
        <v>0</v>
      </c>
      <c r="BK70" s="792">
        <v>0</v>
      </c>
      <c r="BL70" s="822">
        <v>0</v>
      </c>
      <c r="BM70" s="823">
        <v>220</v>
      </c>
      <c r="BN70" s="790">
        <v>220</v>
      </c>
      <c r="BO70" s="792">
        <v>0</v>
      </c>
      <c r="BP70" s="786">
        <v>220</v>
      </c>
      <c r="BQ70" s="824">
        <f>SUMIFS('R5病院病棟票'!$AF$13:$AF$324,'R5病院病棟票'!$B$13:$B$324,$K$3:$K$150,'R5病院病棟票'!$R$13:$R$324,1)</f>
        <v>0</v>
      </c>
      <c r="BR70" s="825">
        <f>SUMIFS('R5病院病棟票'!$AF$13:$AF$324,'R5病院病棟票'!$B$13:$B$324,$K$3:$K$150,'R5病院病棟票'!$R$13:$R$324,2)</f>
        <v>0</v>
      </c>
      <c r="BS70" s="826">
        <f>SUMIFS('R5病院病棟票'!$AF$13:$AF$324,'R5病院病棟票'!$B$13:$B$324,$K$3:$K$150,'R5病院病棟票'!$R$13:$R$324,3)</f>
        <v>0</v>
      </c>
      <c r="BT70" s="827">
        <f>SUMIFS('R5病院病棟票'!$AF$13:$AF$324,'R5病院病棟票'!$B$13:$B$324,$K$3:$K$150,'R5病院病棟票'!$R$13:$R$324,4)</f>
        <v>220</v>
      </c>
      <c r="BU70" s="828">
        <f t="shared" si="26"/>
        <v>220</v>
      </c>
      <c r="BV70" s="825">
        <f>SUMIFS('R5病院病棟票'!$AF$13:$AF$324,'R5病院病棟票'!$B$13:$B$324,$K$3:$K$150,'R5病院病棟票'!$R$13:$R$324,5)+SUMIFS('R5病院病棟票'!$AF$13:$AF$324,'R5病院病棟票'!$B$13:$B$324,$K$3:$K$150,'R5病院病棟票'!$R$13:$R$324,6)</f>
        <v>0</v>
      </c>
      <c r="BW70" s="829">
        <f t="shared" si="28"/>
        <v>220</v>
      </c>
      <c r="BX70" s="757">
        <f>BU70-BN70</f>
        <v>0</v>
      </c>
      <c r="BY70" s="757">
        <f t="shared" si="33"/>
        <v>0</v>
      </c>
      <c r="BZ70" s="757"/>
      <c r="CA70" s="830">
        <f>SUMIFS('R5病院病棟票'!$AI$13:$AI$324,'R5病院病棟票'!$B$13:$B$324,$K$3:$K$150,'R5病院病棟票'!$Y$13:$Y$324,1)</f>
        <v>0</v>
      </c>
      <c r="CB70" s="805">
        <f>SUMIFS('R5病院病棟票'!$AI$13:$AI$324,'R5病院病棟票'!$B$13:$B$324,$K$3:$K$150,'R5病院病棟票'!$Y$13:$Y$324,2)</f>
        <v>0</v>
      </c>
      <c r="CC70" s="831">
        <f>SUMIFS('R5病院病棟票'!$AI$13:$AI$324,'R5病院病棟票'!$B$13:$B$324,$K$3:$K$150,'R5病院病棟票'!$Y$13:$Y$324,3)</f>
        <v>0</v>
      </c>
      <c r="CD70" s="807">
        <f>SUMIFS('R5病院病棟票'!$AI$13:$AI$324,'R5病院病棟票'!$B$13:$B$324,$K$3:$K$150,'R5病院病棟票'!$Y$13:$Y$324,4)</f>
        <v>220</v>
      </c>
      <c r="CE70" s="831">
        <f t="shared" si="29"/>
        <v>220</v>
      </c>
      <c r="CF70" s="807">
        <f>SUMIFS('R5病院病棟票'!$AI$13:$AI$324,'R5病院病棟票'!$B$13:$B$324,$K$3:$K$150,'R5病院病棟票'!$Y$13:$Y$324,5)</f>
        <v>0</v>
      </c>
      <c r="CG70" s="808">
        <f t="shared" si="30"/>
        <v>220</v>
      </c>
      <c r="CH70" s="832">
        <f>SUMIFS('R5病院病棟票'!$AJ$13:$AJ$324,'R5病院病棟票'!$B$13:$B$324,$K$3:$K$150)</f>
        <v>0</v>
      </c>
      <c r="CI70" s="810">
        <f>SUMIFS('R5病院病棟票'!$AK$13:$AK$324,'R5病院病棟票'!$B$13:$B$324,$K$3:$K$150,'R5病院病棟票'!$Y$13:$Y$324,7)</f>
        <v>0</v>
      </c>
      <c r="CJ70" s="811" t="str">
        <f t="shared" si="35"/>
        <v>○</v>
      </c>
      <c r="CK70" s="833">
        <v>220</v>
      </c>
      <c r="CL70" s="811" t="str">
        <f t="shared" si="34"/>
        <v>○</v>
      </c>
      <c r="CN70" s="821" t="b">
        <f t="shared" si="31"/>
        <v>1</v>
      </c>
      <c r="CO70" s="792" t="b">
        <f t="shared" si="31"/>
        <v>1</v>
      </c>
      <c r="CP70" s="822" t="b">
        <f t="shared" si="31"/>
        <v>1</v>
      </c>
      <c r="CQ70" s="823" t="b">
        <f t="shared" si="31"/>
        <v>1</v>
      </c>
      <c r="CR70" s="790" t="b">
        <f t="shared" si="31"/>
        <v>1</v>
      </c>
      <c r="CS70" s="792" t="b">
        <f t="shared" si="31"/>
        <v>1</v>
      </c>
      <c r="CT70" s="786" t="b">
        <f t="shared" si="31"/>
        <v>1</v>
      </c>
    </row>
    <row r="71" spans="1:98">
      <c r="A71" s="882">
        <v>63</v>
      </c>
      <c r="B71" s="813" t="s">
        <v>145</v>
      </c>
      <c r="C71" s="813" t="s">
        <v>151</v>
      </c>
      <c r="D71" s="813" t="s">
        <v>109</v>
      </c>
      <c r="E71" s="814">
        <v>11729018</v>
      </c>
      <c r="F71" s="815">
        <v>11730105</v>
      </c>
      <c r="G71" s="815">
        <v>11701033</v>
      </c>
      <c r="H71" s="815">
        <v>11701033</v>
      </c>
      <c r="I71" s="815">
        <v>11701033</v>
      </c>
      <c r="J71" s="815">
        <v>11701033</v>
      </c>
      <c r="K71" s="815">
        <v>11701033</v>
      </c>
      <c r="L71" s="816" t="s">
        <v>168</v>
      </c>
      <c r="M71" s="817"/>
      <c r="N71" s="818"/>
      <c r="O71" s="818"/>
      <c r="P71" s="818"/>
      <c r="Q71" s="819">
        <v>0</v>
      </c>
      <c r="R71" s="819"/>
      <c r="S71" s="909">
        <v>0</v>
      </c>
      <c r="T71" s="817"/>
      <c r="U71" s="818"/>
      <c r="V71" s="818">
        <v>60</v>
      </c>
      <c r="W71" s="818">
        <v>172</v>
      </c>
      <c r="X71" s="819">
        <v>232</v>
      </c>
      <c r="Y71" s="819">
        <v>44</v>
      </c>
      <c r="Z71" s="909">
        <v>276</v>
      </c>
      <c r="AA71" s="783">
        <v>0</v>
      </c>
      <c r="AB71" s="784">
        <v>0</v>
      </c>
      <c r="AC71" s="784">
        <v>0</v>
      </c>
      <c r="AD71" s="784">
        <v>232</v>
      </c>
      <c r="AE71" s="785">
        <f t="shared" si="12"/>
        <v>232</v>
      </c>
      <c r="AF71" s="784">
        <v>44</v>
      </c>
      <c r="AG71" s="820">
        <f t="shared" si="13"/>
        <v>276</v>
      </c>
      <c r="AH71" s="783">
        <v>0</v>
      </c>
      <c r="AI71" s="784">
        <v>0</v>
      </c>
      <c r="AJ71" s="784">
        <v>0</v>
      </c>
      <c r="AK71" s="784">
        <v>232</v>
      </c>
      <c r="AL71" s="785">
        <v>232</v>
      </c>
      <c r="AM71" s="784">
        <v>0</v>
      </c>
      <c r="AN71" s="820">
        <f t="shared" si="14"/>
        <v>232</v>
      </c>
      <c r="AO71" s="783">
        <v>0</v>
      </c>
      <c r="AP71" s="784">
        <v>0</v>
      </c>
      <c r="AQ71" s="784">
        <v>0</v>
      </c>
      <c r="AR71" s="784">
        <v>120</v>
      </c>
      <c r="AS71" s="785">
        <v>120</v>
      </c>
      <c r="AT71" s="784">
        <v>60</v>
      </c>
      <c r="AU71" s="820">
        <v>180</v>
      </c>
      <c r="AV71" s="787">
        <v>0</v>
      </c>
      <c r="AW71" s="784">
        <v>0</v>
      </c>
      <c r="AX71" s="789">
        <v>0</v>
      </c>
      <c r="AY71" s="789">
        <v>120</v>
      </c>
      <c r="AZ71" s="785">
        <v>120</v>
      </c>
      <c r="BA71" s="784">
        <v>60</v>
      </c>
      <c r="BB71" s="820">
        <v>180</v>
      </c>
      <c r="BC71" s="783">
        <v>0</v>
      </c>
      <c r="BD71" s="784">
        <v>0</v>
      </c>
      <c r="BE71" s="784">
        <v>0</v>
      </c>
      <c r="BF71" s="784">
        <v>120</v>
      </c>
      <c r="BG71" s="784">
        <v>120</v>
      </c>
      <c r="BH71" s="784">
        <v>60</v>
      </c>
      <c r="BI71" s="820">
        <v>180</v>
      </c>
      <c r="BJ71" s="821">
        <v>0</v>
      </c>
      <c r="BK71" s="792">
        <v>0</v>
      </c>
      <c r="BL71" s="822">
        <v>0</v>
      </c>
      <c r="BM71" s="823">
        <v>120</v>
      </c>
      <c r="BN71" s="790">
        <v>120</v>
      </c>
      <c r="BO71" s="792">
        <v>60</v>
      </c>
      <c r="BP71" s="786">
        <v>180</v>
      </c>
      <c r="BQ71" s="824">
        <f>SUMIFS('R5病院病棟票'!$AF$13:$AF$324,'R5病院病棟票'!$B$13:$B$324,$K$3:$K$150,'R5病院病棟票'!$R$13:$R$324,1)</f>
        <v>0</v>
      </c>
      <c r="BR71" s="825">
        <f>SUMIFS('R5病院病棟票'!$AF$13:$AF$324,'R5病院病棟票'!$B$13:$B$324,$K$3:$K$150,'R5病院病棟票'!$R$13:$R$324,2)</f>
        <v>0</v>
      </c>
      <c r="BS71" s="826">
        <f>SUMIFS('R5病院病棟票'!$AF$13:$AF$324,'R5病院病棟票'!$B$13:$B$324,$K$3:$K$150,'R5病院病棟票'!$R$13:$R$324,3)</f>
        <v>0</v>
      </c>
      <c r="BT71" s="827">
        <f>SUMIFS('R5病院病棟票'!$AF$13:$AF$324,'R5病院病棟票'!$B$13:$B$324,$K$3:$K$150,'R5病院病棟票'!$R$13:$R$324,4)</f>
        <v>60</v>
      </c>
      <c r="BU71" s="828">
        <f t="shared" si="26"/>
        <v>60</v>
      </c>
      <c r="BV71" s="825">
        <f>SUMIFS('R5病院病棟票'!$AF$13:$AF$324,'R5病院病棟票'!$B$13:$B$324,$K$3:$K$150,'R5病院病棟票'!$R$13:$R$324,5)+SUMIFS('R5病院病棟票'!$AF$13:$AF$324,'R5病院病棟票'!$B$13:$B$324,$K$3:$K$150,'R5病院病棟票'!$R$13:$R$324,6)</f>
        <v>120</v>
      </c>
      <c r="BW71" s="829">
        <f t="shared" si="28"/>
        <v>180</v>
      </c>
      <c r="BX71" s="757">
        <f>BU71-BN71</f>
        <v>-60</v>
      </c>
      <c r="BY71" s="757">
        <f t="shared" si="33"/>
        <v>0</v>
      </c>
      <c r="BZ71" s="757"/>
      <c r="CA71" s="830">
        <f>SUMIFS('R5病院病棟票'!$AI$13:$AI$324,'R5病院病棟票'!$B$13:$B$324,$K$3:$K$150,'R5病院病棟票'!$Y$13:$Y$324,1)</f>
        <v>0</v>
      </c>
      <c r="CB71" s="805">
        <f>SUMIFS('R5病院病棟票'!$AI$13:$AI$324,'R5病院病棟票'!$B$13:$B$324,$K$3:$K$150,'R5病院病棟票'!$Y$13:$Y$324,2)</f>
        <v>0</v>
      </c>
      <c r="CC71" s="831">
        <f>SUMIFS('R5病院病棟票'!$AI$13:$AI$324,'R5病院病棟票'!$B$13:$B$324,$K$3:$K$150,'R5病院病棟票'!$Y$13:$Y$324,3)</f>
        <v>0</v>
      </c>
      <c r="CD71" s="807">
        <f>SUMIFS('R5病院病棟票'!$AI$13:$AI$324,'R5病院病棟票'!$B$13:$B$324,$K$3:$K$150,'R5病院病棟票'!$Y$13:$Y$324,4)</f>
        <v>180</v>
      </c>
      <c r="CE71" s="831">
        <f t="shared" si="29"/>
        <v>180</v>
      </c>
      <c r="CF71" s="807">
        <f>SUMIFS('R5病院病棟票'!$AI$13:$AI$324,'R5病院病棟票'!$B$13:$B$324,$K$3:$K$150,'R5病院病棟票'!$Y$13:$Y$324,5)</f>
        <v>0</v>
      </c>
      <c r="CG71" s="808">
        <f t="shared" si="30"/>
        <v>180</v>
      </c>
      <c r="CH71" s="832">
        <f>SUMIFS('R5病院病棟票'!$AJ$13:$AJ$324,'R5病院病棟票'!$B$13:$B$324,$K$3:$K$150)</f>
        <v>0</v>
      </c>
      <c r="CI71" s="810">
        <f>SUMIFS('R5病院病棟票'!$AK$13:$AK$324,'R5病院病棟票'!$B$13:$B$324,$K$3:$K$150,'R5病院病棟票'!$Y$13:$Y$324,7)</f>
        <v>0</v>
      </c>
      <c r="CJ71" s="811" t="str">
        <f t="shared" si="35"/>
        <v>○</v>
      </c>
      <c r="CK71" s="833">
        <v>180</v>
      </c>
      <c r="CL71" s="811" t="str">
        <f t="shared" si="34"/>
        <v>○</v>
      </c>
      <c r="CN71" s="821" t="b">
        <f t="shared" si="31"/>
        <v>1</v>
      </c>
      <c r="CO71" s="792" t="b">
        <f t="shared" si="31"/>
        <v>1</v>
      </c>
      <c r="CP71" s="822" t="b">
        <f t="shared" si="31"/>
        <v>1</v>
      </c>
      <c r="CQ71" s="823" t="b">
        <f t="shared" si="31"/>
        <v>0</v>
      </c>
      <c r="CR71" s="790" t="b">
        <f t="shared" si="31"/>
        <v>0</v>
      </c>
      <c r="CS71" s="792" t="b">
        <f t="shared" si="31"/>
        <v>0</v>
      </c>
      <c r="CT71" s="786" t="b">
        <f t="shared" si="31"/>
        <v>1</v>
      </c>
    </row>
    <row r="72" spans="1:98">
      <c r="A72" s="882">
        <v>64</v>
      </c>
      <c r="B72" s="813" t="s">
        <v>145</v>
      </c>
      <c r="C72" s="813" t="s">
        <v>151</v>
      </c>
      <c r="D72" s="813" t="s">
        <v>109</v>
      </c>
      <c r="E72" s="814">
        <v>11729076</v>
      </c>
      <c r="F72" s="815">
        <v>11730050</v>
      </c>
      <c r="G72" s="815">
        <v>11701047</v>
      </c>
      <c r="H72" s="815">
        <v>11701047</v>
      </c>
      <c r="I72" s="815">
        <v>11701047</v>
      </c>
      <c r="J72" s="815">
        <v>11701047</v>
      </c>
      <c r="K72" s="815">
        <v>11701047</v>
      </c>
      <c r="L72" s="816" t="s">
        <v>169</v>
      </c>
      <c r="M72" s="817"/>
      <c r="N72" s="818"/>
      <c r="O72" s="818"/>
      <c r="P72" s="818"/>
      <c r="Q72" s="819">
        <v>0</v>
      </c>
      <c r="R72" s="819"/>
      <c r="S72" s="909">
        <v>0</v>
      </c>
      <c r="T72" s="817"/>
      <c r="U72" s="818"/>
      <c r="V72" s="818"/>
      <c r="W72" s="818">
        <v>164</v>
      </c>
      <c r="X72" s="819">
        <v>164</v>
      </c>
      <c r="Y72" s="819"/>
      <c r="Z72" s="909">
        <v>164</v>
      </c>
      <c r="AA72" s="783">
        <v>0</v>
      </c>
      <c r="AB72" s="784">
        <v>0</v>
      </c>
      <c r="AC72" s="784">
        <v>0</v>
      </c>
      <c r="AD72" s="784">
        <v>164</v>
      </c>
      <c r="AE72" s="785">
        <f t="shared" si="12"/>
        <v>164</v>
      </c>
      <c r="AF72" s="784">
        <v>0</v>
      </c>
      <c r="AG72" s="820">
        <f t="shared" si="13"/>
        <v>164</v>
      </c>
      <c r="AH72" s="783">
        <v>0</v>
      </c>
      <c r="AI72" s="784">
        <v>0</v>
      </c>
      <c r="AJ72" s="784">
        <v>0</v>
      </c>
      <c r="AK72" s="784">
        <v>164</v>
      </c>
      <c r="AL72" s="785">
        <v>164</v>
      </c>
      <c r="AM72" s="784">
        <v>0</v>
      </c>
      <c r="AN72" s="820">
        <f t="shared" si="14"/>
        <v>164</v>
      </c>
      <c r="AO72" s="783">
        <v>0</v>
      </c>
      <c r="AP72" s="784">
        <v>0</v>
      </c>
      <c r="AQ72" s="784">
        <v>0</v>
      </c>
      <c r="AR72" s="784">
        <v>164</v>
      </c>
      <c r="AS72" s="785">
        <v>164</v>
      </c>
      <c r="AT72" s="784">
        <v>0</v>
      </c>
      <c r="AU72" s="820">
        <v>164</v>
      </c>
      <c r="AV72" s="787">
        <v>0</v>
      </c>
      <c r="AW72" s="784">
        <v>0</v>
      </c>
      <c r="AX72" s="789">
        <v>0</v>
      </c>
      <c r="AY72" s="789">
        <v>164</v>
      </c>
      <c r="AZ72" s="785">
        <v>164</v>
      </c>
      <c r="BA72" s="784">
        <v>0</v>
      </c>
      <c r="BB72" s="820">
        <v>164</v>
      </c>
      <c r="BC72" s="783">
        <v>0</v>
      </c>
      <c r="BD72" s="784">
        <v>0</v>
      </c>
      <c r="BE72" s="784">
        <v>0</v>
      </c>
      <c r="BF72" s="784">
        <v>164</v>
      </c>
      <c r="BG72" s="784">
        <v>164</v>
      </c>
      <c r="BH72" s="784">
        <v>0</v>
      </c>
      <c r="BI72" s="820">
        <v>164</v>
      </c>
      <c r="BJ72" s="821">
        <v>0</v>
      </c>
      <c r="BK72" s="792">
        <v>0</v>
      </c>
      <c r="BL72" s="822">
        <v>0</v>
      </c>
      <c r="BM72" s="823">
        <v>120</v>
      </c>
      <c r="BN72" s="790">
        <v>120</v>
      </c>
      <c r="BO72" s="792">
        <v>0</v>
      </c>
      <c r="BP72" s="786">
        <v>120</v>
      </c>
      <c r="BQ72" s="824">
        <f>SUMIFS('R5病院病棟票'!$AF$13:$AF$324,'R5病院病棟票'!$B$13:$B$324,$K$3:$K$150,'R5病院病棟票'!$R$13:$R$324,1)</f>
        <v>0</v>
      </c>
      <c r="BR72" s="825">
        <f>SUMIFS('R5病院病棟票'!$AF$13:$AF$324,'R5病院病棟票'!$B$13:$B$324,$K$3:$K$150,'R5病院病棟票'!$R$13:$R$324,2)</f>
        <v>0</v>
      </c>
      <c r="BS72" s="826">
        <f>SUMIFS('R5病院病棟票'!$AF$13:$AF$324,'R5病院病棟票'!$B$13:$B$324,$K$3:$K$150,'R5病院病棟票'!$R$13:$R$324,3)</f>
        <v>0</v>
      </c>
      <c r="BT72" s="827">
        <f>SUMIFS('R5病院病棟票'!$AF$13:$AF$324,'R5病院病棟票'!$B$13:$B$324,$K$3:$K$150,'R5病院病棟票'!$R$13:$R$324,4)</f>
        <v>120</v>
      </c>
      <c r="BU72" s="828">
        <f t="shared" si="26"/>
        <v>120</v>
      </c>
      <c r="BV72" s="825">
        <f>SUMIFS('R5病院病棟票'!$AF$13:$AF$324,'R5病院病棟票'!$B$13:$B$324,$K$3:$K$150,'R5病院病棟票'!$R$13:$R$324,5)+SUMIFS('R5病院病棟票'!$AF$13:$AF$324,'R5病院病棟票'!$B$13:$B$324,$K$3:$K$150,'R5病院病棟票'!$R$13:$R$324,6)</f>
        <v>0</v>
      </c>
      <c r="BW72" s="829">
        <f t="shared" si="28"/>
        <v>120</v>
      </c>
      <c r="BX72" s="757">
        <f t="shared" si="32"/>
        <v>0</v>
      </c>
      <c r="BY72" s="757">
        <f t="shared" si="33"/>
        <v>0</v>
      </c>
      <c r="BZ72" s="757"/>
      <c r="CA72" s="830">
        <f>SUMIFS('R5病院病棟票'!$AI$13:$AI$324,'R5病院病棟票'!$B$13:$B$324,$K$3:$K$150,'R5病院病棟票'!$Y$13:$Y$324,1)</f>
        <v>0</v>
      </c>
      <c r="CB72" s="805">
        <f>SUMIFS('R5病院病棟票'!$AI$13:$AI$324,'R5病院病棟票'!$B$13:$B$324,$K$3:$K$150,'R5病院病棟票'!$Y$13:$Y$324,2)</f>
        <v>0</v>
      </c>
      <c r="CC72" s="831">
        <f>SUMIFS('R5病院病棟票'!$AI$13:$AI$324,'R5病院病棟票'!$B$13:$B$324,$K$3:$K$150,'R5病院病棟票'!$Y$13:$Y$324,3)</f>
        <v>0</v>
      </c>
      <c r="CD72" s="807">
        <f>SUMIFS('R5病院病棟票'!$AI$13:$AI$324,'R5病院病棟票'!$B$13:$B$324,$K$3:$K$150,'R5病院病棟票'!$Y$13:$Y$324,4)</f>
        <v>120</v>
      </c>
      <c r="CE72" s="831">
        <f t="shared" si="29"/>
        <v>120</v>
      </c>
      <c r="CF72" s="807">
        <f>SUMIFS('R5病院病棟票'!$AI$13:$AI$324,'R5病院病棟票'!$B$13:$B$324,$K$3:$K$150,'R5病院病棟票'!$Y$13:$Y$324,5)</f>
        <v>0</v>
      </c>
      <c r="CG72" s="808">
        <f t="shared" si="30"/>
        <v>120</v>
      </c>
      <c r="CH72" s="832">
        <f>SUMIFS('R5病院病棟票'!$AJ$13:$AJ$324,'R5病院病棟票'!$B$13:$B$324,$K$3:$K$150)</f>
        <v>0</v>
      </c>
      <c r="CI72" s="810">
        <f>SUMIFS('R5病院病棟票'!$AK$13:$AK$324,'R5病院病棟票'!$B$13:$B$324,$K$3:$K$150,'R5病院病棟票'!$Y$13:$Y$324,7)</f>
        <v>0</v>
      </c>
      <c r="CJ72" s="811" t="str">
        <f t="shared" si="35"/>
        <v>○</v>
      </c>
      <c r="CK72" s="833">
        <v>120</v>
      </c>
      <c r="CL72" s="811" t="str">
        <f>IF(BW72=CK72,"○","×")</f>
        <v>○</v>
      </c>
      <c r="CN72" s="821" t="b">
        <f t="shared" si="31"/>
        <v>1</v>
      </c>
      <c r="CO72" s="792" t="b">
        <f t="shared" si="31"/>
        <v>1</v>
      </c>
      <c r="CP72" s="822" t="b">
        <f t="shared" si="31"/>
        <v>1</v>
      </c>
      <c r="CQ72" s="823" t="b">
        <f t="shared" si="31"/>
        <v>1</v>
      </c>
      <c r="CR72" s="790" t="b">
        <f t="shared" si="31"/>
        <v>1</v>
      </c>
      <c r="CS72" s="792" t="b">
        <f t="shared" si="31"/>
        <v>1</v>
      </c>
      <c r="CT72" s="786" t="b">
        <f t="shared" si="31"/>
        <v>1</v>
      </c>
    </row>
    <row r="73" spans="1:98">
      <c r="A73" s="882">
        <v>65</v>
      </c>
      <c r="B73" s="813" t="s">
        <v>145</v>
      </c>
      <c r="C73" s="813" t="s">
        <v>151</v>
      </c>
      <c r="D73" s="813" t="s">
        <v>109</v>
      </c>
      <c r="E73" s="814">
        <v>11729059</v>
      </c>
      <c r="F73" s="815">
        <v>11730002</v>
      </c>
      <c r="G73" s="815">
        <v>11701043</v>
      </c>
      <c r="H73" s="815">
        <v>11701043</v>
      </c>
      <c r="I73" s="815">
        <v>11701043</v>
      </c>
      <c r="J73" s="815">
        <v>11701043</v>
      </c>
      <c r="K73" s="815">
        <v>11701043</v>
      </c>
      <c r="L73" s="816" t="s">
        <v>32</v>
      </c>
      <c r="M73" s="817"/>
      <c r="N73" s="818"/>
      <c r="O73" s="818"/>
      <c r="P73" s="818"/>
      <c r="Q73" s="819">
        <v>0</v>
      </c>
      <c r="R73" s="819"/>
      <c r="S73" s="909">
        <v>0</v>
      </c>
      <c r="T73" s="817"/>
      <c r="U73" s="818"/>
      <c r="V73" s="818"/>
      <c r="W73" s="818">
        <v>100</v>
      </c>
      <c r="X73" s="819">
        <v>100</v>
      </c>
      <c r="Y73" s="819"/>
      <c r="Z73" s="909">
        <v>100</v>
      </c>
      <c r="AA73" s="783">
        <v>0</v>
      </c>
      <c r="AB73" s="784">
        <v>0</v>
      </c>
      <c r="AC73" s="784">
        <v>0</v>
      </c>
      <c r="AD73" s="784">
        <v>100</v>
      </c>
      <c r="AE73" s="785">
        <f t="shared" si="12"/>
        <v>100</v>
      </c>
      <c r="AF73" s="784">
        <v>0</v>
      </c>
      <c r="AG73" s="820">
        <f t="shared" si="13"/>
        <v>100</v>
      </c>
      <c r="AH73" s="783">
        <v>0</v>
      </c>
      <c r="AI73" s="784">
        <v>0</v>
      </c>
      <c r="AJ73" s="784">
        <v>0</v>
      </c>
      <c r="AK73" s="784">
        <v>100</v>
      </c>
      <c r="AL73" s="785">
        <v>100</v>
      </c>
      <c r="AM73" s="784">
        <v>0</v>
      </c>
      <c r="AN73" s="820">
        <f t="shared" si="14"/>
        <v>100</v>
      </c>
      <c r="AO73" s="783">
        <v>0</v>
      </c>
      <c r="AP73" s="784">
        <v>0</v>
      </c>
      <c r="AQ73" s="784">
        <v>0</v>
      </c>
      <c r="AR73" s="784">
        <v>100</v>
      </c>
      <c r="AS73" s="785">
        <v>100</v>
      </c>
      <c r="AT73" s="784">
        <v>0</v>
      </c>
      <c r="AU73" s="820">
        <v>100</v>
      </c>
      <c r="AV73" s="787">
        <v>0</v>
      </c>
      <c r="AW73" s="784">
        <v>0</v>
      </c>
      <c r="AX73" s="789">
        <v>0</v>
      </c>
      <c r="AY73" s="789">
        <v>100</v>
      </c>
      <c r="AZ73" s="785">
        <v>100</v>
      </c>
      <c r="BA73" s="784">
        <v>0</v>
      </c>
      <c r="BB73" s="820">
        <v>100</v>
      </c>
      <c r="BC73" s="783">
        <v>0</v>
      </c>
      <c r="BD73" s="784">
        <v>0</v>
      </c>
      <c r="BE73" s="784">
        <v>0</v>
      </c>
      <c r="BF73" s="784">
        <v>100</v>
      </c>
      <c r="BG73" s="784">
        <v>100</v>
      </c>
      <c r="BH73" s="784">
        <v>0</v>
      </c>
      <c r="BI73" s="820">
        <v>100</v>
      </c>
      <c r="BJ73" s="821">
        <v>0</v>
      </c>
      <c r="BK73" s="792">
        <v>0</v>
      </c>
      <c r="BL73" s="822">
        <v>0</v>
      </c>
      <c r="BM73" s="823">
        <v>100</v>
      </c>
      <c r="BN73" s="790">
        <v>100</v>
      </c>
      <c r="BO73" s="792">
        <v>0</v>
      </c>
      <c r="BP73" s="786">
        <v>100</v>
      </c>
      <c r="BQ73" s="824">
        <f>SUMIFS('R5病院病棟票'!$AF$13:$AF$324,'R5病院病棟票'!$B$13:$B$324,$K$3:$K$150,'R5病院病棟票'!$R$13:$R$324,1)</f>
        <v>0</v>
      </c>
      <c r="BR73" s="825">
        <f>SUMIFS('R5病院病棟票'!$AF$13:$AF$324,'R5病院病棟票'!$B$13:$B$324,$K$3:$K$150,'R5病院病棟票'!$R$13:$R$324,2)</f>
        <v>0</v>
      </c>
      <c r="BS73" s="826">
        <f>SUMIFS('R5病院病棟票'!$AF$13:$AF$324,'R5病院病棟票'!$B$13:$B$324,$K$3:$K$150,'R5病院病棟票'!$R$13:$R$324,3)</f>
        <v>0</v>
      </c>
      <c r="BT73" s="827">
        <f>SUMIFS('R5病院病棟票'!$AF$13:$AF$324,'R5病院病棟票'!$B$13:$B$324,$K$3:$K$150,'R5病院病棟票'!$R$13:$R$324,4)</f>
        <v>100</v>
      </c>
      <c r="BU73" s="828">
        <f t="shared" si="26"/>
        <v>100</v>
      </c>
      <c r="BV73" s="825">
        <f>SUMIFS('R5病院病棟票'!$AF$13:$AF$324,'R5病院病棟票'!$B$13:$B$324,$K$3:$K$150,'R5病院病棟票'!$R$13:$R$324,5)+SUMIFS('R5病院病棟票'!$AF$13:$AF$324,'R5病院病棟票'!$B$13:$B$324,$K$3:$K$150,'R5病院病棟票'!$R$13:$R$324,6)</f>
        <v>0</v>
      </c>
      <c r="BW73" s="829">
        <f t="shared" si="28"/>
        <v>100</v>
      </c>
      <c r="BX73" s="757">
        <f t="shared" si="32"/>
        <v>0</v>
      </c>
      <c r="BY73" s="757">
        <f t="shared" si="33"/>
        <v>0</v>
      </c>
      <c r="BZ73" s="757"/>
      <c r="CA73" s="830">
        <f>SUMIFS('R5病院病棟票'!$AI$13:$AI$324,'R5病院病棟票'!$B$13:$B$324,$K$3:$K$150,'R5病院病棟票'!$Y$13:$Y$324,1)</f>
        <v>0</v>
      </c>
      <c r="CB73" s="805">
        <f>SUMIFS('R5病院病棟票'!$AI$13:$AI$324,'R5病院病棟票'!$B$13:$B$324,$K$3:$K$150,'R5病院病棟票'!$Y$13:$Y$324,2)</f>
        <v>0</v>
      </c>
      <c r="CC73" s="831">
        <f>SUMIFS('R5病院病棟票'!$AI$13:$AI$324,'R5病院病棟票'!$B$13:$B$324,$K$3:$K$150,'R5病院病棟票'!$Y$13:$Y$324,3)</f>
        <v>0</v>
      </c>
      <c r="CD73" s="807">
        <f>SUMIFS('R5病院病棟票'!$AI$13:$AI$324,'R5病院病棟票'!$B$13:$B$324,$K$3:$K$150,'R5病院病棟票'!$Y$13:$Y$324,4)</f>
        <v>100</v>
      </c>
      <c r="CE73" s="831">
        <f t="shared" si="29"/>
        <v>100</v>
      </c>
      <c r="CF73" s="807">
        <f>SUMIFS('R5病院病棟票'!$AI$13:$AI$324,'R5病院病棟票'!$B$13:$B$324,$K$3:$K$150,'R5病院病棟票'!$Y$13:$Y$324,5)</f>
        <v>0</v>
      </c>
      <c r="CG73" s="808">
        <f t="shared" si="30"/>
        <v>100</v>
      </c>
      <c r="CH73" s="832">
        <f>SUMIFS('R5病院病棟票'!$AJ$13:$AJ$324,'R5病院病棟票'!$B$13:$B$324,$K$3:$K$150)</f>
        <v>0</v>
      </c>
      <c r="CI73" s="810">
        <f>SUMIFS('R5病院病棟票'!$AK$13:$AK$324,'R5病院病棟票'!$B$13:$B$324,$K$3:$K$150,'R5病院病棟票'!$Y$13:$Y$324,7)</f>
        <v>0</v>
      </c>
      <c r="CJ73" s="811" t="str">
        <f t="shared" si="35"/>
        <v>○</v>
      </c>
      <c r="CK73" s="833">
        <v>100</v>
      </c>
      <c r="CL73" s="811" t="str">
        <f t="shared" si="34"/>
        <v>○</v>
      </c>
      <c r="CN73" s="821" t="b">
        <f t="shared" si="31"/>
        <v>1</v>
      </c>
      <c r="CO73" s="792" t="b">
        <f t="shared" si="31"/>
        <v>1</v>
      </c>
      <c r="CP73" s="822" t="b">
        <f t="shared" si="31"/>
        <v>1</v>
      </c>
      <c r="CQ73" s="823" t="b">
        <f t="shared" si="31"/>
        <v>1</v>
      </c>
      <c r="CR73" s="790" t="b">
        <f t="shared" si="31"/>
        <v>1</v>
      </c>
      <c r="CS73" s="792" t="b">
        <f t="shared" si="31"/>
        <v>1</v>
      </c>
      <c r="CT73" s="786" t="b">
        <f t="shared" si="31"/>
        <v>1</v>
      </c>
    </row>
    <row r="74" spans="1:98">
      <c r="A74" s="882">
        <v>66</v>
      </c>
      <c r="B74" s="813" t="s">
        <v>145</v>
      </c>
      <c r="C74" s="813" t="s">
        <v>151</v>
      </c>
      <c r="D74" s="813" t="s">
        <v>109</v>
      </c>
      <c r="E74" s="814">
        <v>11729038</v>
      </c>
      <c r="F74" s="815">
        <v>11730126</v>
      </c>
      <c r="G74" s="815">
        <v>11701039</v>
      </c>
      <c r="H74" s="815">
        <v>11701039</v>
      </c>
      <c r="I74" s="815">
        <v>11701039</v>
      </c>
      <c r="J74" s="815">
        <v>11701039</v>
      </c>
      <c r="K74" s="815">
        <v>11701039</v>
      </c>
      <c r="L74" s="816" t="s">
        <v>33</v>
      </c>
      <c r="M74" s="817"/>
      <c r="N74" s="818"/>
      <c r="O74" s="818"/>
      <c r="P74" s="818"/>
      <c r="Q74" s="819">
        <v>0</v>
      </c>
      <c r="R74" s="819"/>
      <c r="S74" s="909">
        <v>0</v>
      </c>
      <c r="T74" s="817"/>
      <c r="U74" s="818"/>
      <c r="V74" s="818"/>
      <c r="W74" s="818">
        <v>90</v>
      </c>
      <c r="X74" s="819">
        <v>90</v>
      </c>
      <c r="Y74" s="819"/>
      <c r="Z74" s="909">
        <v>90</v>
      </c>
      <c r="AA74" s="783">
        <v>0</v>
      </c>
      <c r="AB74" s="784">
        <v>0</v>
      </c>
      <c r="AC74" s="784">
        <v>0</v>
      </c>
      <c r="AD74" s="784">
        <v>90</v>
      </c>
      <c r="AE74" s="785">
        <f t="shared" ref="AE74:AE125" si="36">SUM(AA74:AD74)</f>
        <v>90</v>
      </c>
      <c r="AF74" s="784">
        <v>0</v>
      </c>
      <c r="AG74" s="820">
        <f t="shared" si="13"/>
        <v>90</v>
      </c>
      <c r="AH74" s="783">
        <v>0</v>
      </c>
      <c r="AI74" s="784">
        <v>0</v>
      </c>
      <c r="AJ74" s="784">
        <v>0</v>
      </c>
      <c r="AK74" s="784">
        <v>90</v>
      </c>
      <c r="AL74" s="785">
        <v>90</v>
      </c>
      <c r="AM74" s="784">
        <v>0</v>
      </c>
      <c r="AN74" s="820">
        <f t="shared" ref="AN74:AN125" si="37">AL74+AM74</f>
        <v>90</v>
      </c>
      <c r="AO74" s="783">
        <v>0</v>
      </c>
      <c r="AP74" s="784">
        <v>0</v>
      </c>
      <c r="AQ74" s="784">
        <v>0</v>
      </c>
      <c r="AR74" s="784">
        <v>90</v>
      </c>
      <c r="AS74" s="785">
        <v>90</v>
      </c>
      <c r="AT74" s="784">
        <v>0</v>
      </c>
      <c r="AU74" s="820">
        <v>90</v>
      </c>
      <c r="AV74" s="787">
        <v>0</v>
      </c>
      <c r="AW74" s="784">
        <v>0</v>
      </c>
      <c r="AX74" s="789">
        <v>0</v>
      </c>
      <c r="AY74" s="789">
        <v>60</v>
      </c>
      <c r="AZ74" s="785">
        <v>60</v>
      </c>
      <c r="BA74" s="784">
        <v>0</v>
      </c>
      <c r="BB74" s="820">
        <v>60</v>
      </c>
      <c r="BC74" s="783">
        <v>0</v>
      </c>
      <c r="BD74" s="784">
        <v>0</v>
      </c>
      <c r="BE74" s="784">
        <v>0</v>
      </c>
      <c r="BF74" s="784">
        <v>60</v>
      </c>
      <c r="BG74" s="784">
        <v>60</v>
      </c>
      <c r="BH74" s="784">
        <v>0</v>
      </c>
      <c r="BI74" s="820">
        <v>60</v>
      </c>
      <c r="BJ74" s="821">
        <v>0</v>
      </c>
      <c r="BK74" s="792">
        <v>0</v>
      </c>
      <c r="BL74" s="822">
        <v>0</v>
      </c>
      <c r="BM74" s="823">
        <v>60</v>
      </c>
      <c r="BN74" s="790">
        <v>60</v>
      </c>
      <c r="BO74" s="792">
        <v>0</v>
      </c>
      <c r="BP74" s="786">
        <v>60</v>
      </c>
      <c r="BQ74" s="824">
        <f>SUMIFS('R5病院病棟票'!$AF$13:$AF$324,'R5病院病棟票'!$B$13:$B$324,$K$3:$K$150,'R5病院病棟票'!$R$13:$R$324,1)</f>
        <v>0</v>
      </c>
      <c r="BR74" s="825">
        <f>SUMIFS('R5病院病棟票'!$AF$13:$AF$324,'R5病院病棟票'!$B$13:$B$324,$K$3:$K$150,'R5病院病棟票'!$R$13:$R$324,2)</f>
        <v>0</v>
      </c>
      <c r="BS74" s="826">
        <f>SUMIFS('R5病院病棟票'!$AF$13:$AF$324,'R5病院病棟票'!$B$13:$B$324,$K$3:$K$150,'R5病院病棟票'!$R$13:$R$324,3)</f>
        <v>0</v>
      </c>
      <c r="BT74" s="827">
        <f>SUMIFS('R5病院病棟票'!$AF$13:$AF$324,'R5病院病棟票'!$B$13:$B$324,$K$3:$K$150,'R5病院病棟票'!$R$13:$R$324,4)</f>
        <v>60</v>
      </c>
      <c r="BU74" s="828">
        <f t="shared" si="26"/>
        <v>60</v>
      </c>
      <c r="BV74" s="825">
        <f>SUMIFS('R5病院病棟票'!$AF$13:$AF$324,'R5病院病棟票'!$B$13:$B$324,$K$3:$K$150,'R5病院病棟票'!$R$13:$R$324,5)+SUMIFS('R5病院病棟票'!$AF$13:$AF$324,'R5病院病棟票'!$B$13:$B$324,$K$3:$K$150,'R5病院病棟票'!$R$13:$R$324,6)</f>
        <v>0</v>
      </c>
      <c r="BW74" s="829">
        <f t="shared" si="28"/>
        <v>60</v>
      </c>
      <c r="BX74" s="757">
        <f t="shared" si="32"/>
        <v>0</v>
      </c>
      <c r="BY74" s="757">
        <f t="shared" si="33"/>
        <v>0</v>
      </c>
      <c r="BZ74" s="757"/>
      <c r="CA74" s="830">
        <f>SUMIFS('R5病院病棟票'!$AI$13:$AI$324,'R5病院病棟票'!$B$13:$B$324,$K$3:$K$150,'R5病院病棟票'!$Y$13:$Y$324,1)</f>
        <v>0</v>
      </c>
      <c r="CB74" s="805">
        <f>SUMIFS('R5病院病棟票'!$AI$13:$AI$324,'R5病院病棟票'!$B$13:$B$324,$K$3:$K$150,'R5病院病棟票'!$Y$13:$Y$324,2)</f>
        <v>0</v>
      </c>
      <c r="CC74" s="831">
        <f>SUMIFS('R5病院病棟票'!$AI$13:$AI$324,'R5病院病棟票'!$B$13:$B$324,$K$3:$K$150,'R5病院病棟票'!$Y$13:$Y$324,3)</f>
        <v>0</v>
      </c>
      <c r="CD74" s="807">
        <f>SUMIFS('R5病院病棟票'!$AI$13:$AI$324,'R5病院病棟票'!$B$13:$B$324,$K$3:$K$150,'R5病院病棟票'!$Y$13:$Y$324,4)</f>
        <v>60</v>
      </c>
      <c r="CE74" s="831">
        <f t="shared" si="29"/>
        <v>60</v>
      </c>
      <c r="CF74" s="807">
        <f>SUMIFS('R5病院病棟票'!$AI$13:$AI$324,'R5病院病棟票'!$B$13:$B$324,$K$3:$K$150,'R5病院病棟票'!$Y$13:$Y$324,5)</f>
        <v>0</v>
      </c>
      <c r="CG74" s="808">
        <f t="shared" si="30"/>
        <v>60</v>
      </c>
      <c r="CH74" s="832">
        <f>SUMIFS('R5病院病棟票'!$AJ$13:$AJ$324,'R5病院病棟票'!$B$13:$B$324,$K$3:$K$150)</f>
        <v>0</v>
      </c>
      <c r="CI74" s="810">
        <f>SUMIFS('R5病院病棟票'!$AK$13:$AK$324,'R5病院病棟票'!$B$13:$B$324,$K$3:$K$150,'R5病院病棟票'!$Y$13:$Y$324,7)</f>
        <v>0</v>
      </c>
      <c r="CJ74" s="811" t="str">
        <f t="shared" si="35"/>
        <v>○</v>
      </c>
      <c r="CK74" s="833">
        <v>60</v>
      </c>
      <c r="CL74" s="811" t="str">
        <f t="shared" si="34"/>
        <v>○</v>
      </c>
      <c r="CN74" s="821" t="b">
        <f t="shared" si="31"/>
        <v>1</v>
      </c>
      <c r="CO74" s="792" t="b">
        <f t="shared" si="31"/>
        <v>1</v>
      </c>
      <c r="CP74" s="822" t="b">
        <f t="shared" si="31"/>
        <v>1</v>
      </c>
      <c r="CQ74" s="823" t="b">
        <f t="shared" si="31"/>
        <v>1</v>
      </c>
      <c r="CR74" s="790" t="b">
        <f t="shared" si="31"/>
        <v>1</v>
      </c>
      <c r="CS74" s="792" t="b">
        <f t="shared" si="31"/>
        <v>1</v>
      </c>
      <c r="CT74" s="786" t="b">
        <f t="shared" si="31"/>
        <v>1</v>
      </c>
    </row>
    <row r="75" spans="1:98">
      <c r="A75" s="882">
        <v>67</v>
      </c>
      <c r="B75" s="813" t="s">
        <v>145</v>
      </c>
      <c r="C75" s="813" t="s">
        <v>151</v>
      </c>
      <c r="D75" s="813" t="s">
        <v>109</v>
      </c>
      <c r="E75" s="814">
        <v>11729126</v>
      </c>
      <c r="F75" s="815">
        <v>11730079</v>
      </c>
      <c r="G75" s="815">
        <v>11701059</v>
      </c>
      <c r="H75" s="815">
        <v>11701059</v>
      </c>
      <c r="I75" s="815">
        <v>11701059</v>
      </c>
      <c r="J75" s="815">
        <v>11701059</v>
      </c>
      <c r="K75" s="815">
        <v>11701059</v>
      </c>
      <c r="L75" s="816" t="s">
        <v>34</v>
      </c>
      <c r="M75" s="817"/>
      <c r="N75" s="818"/>
      <c r="O75" s="818"/>
      <c r="P75" s="818"/>
      <c r="Q75" s="819">
        <v>0</v>
      </c>
      <c r="R75" s="819"/>
      <c r="S75" s="909">
        <v>0</v>
      </c>
      <c r="T75" s="817"/>
      <c r="U75" s="818"/>
      <c r="V75" s="818"/>
      <c r="W75" s="818">
        <v>66</v>
      </c>
      <c r="X75" s="819">
        <v>66</v>
      </c>
      <c r="Y75" s="819"/>
      <c r="Z75" s="909">
        <v>66</v>
      </c>
      <c r="AA75" s="783">
        <v>0</v>
      </c>
      <c r="AB75" s="784">
        <v>0</v>
      </c>
      <c r="AC75" s="784">
        <v>0</v>
      </c>
      <c r="AD75" s="784">
        <v>66</v>
      </c>
      <c r="AE75" s="785">
        <f t="shared" si="36"/>
        <v>66</v>
      </c>
      <c r="AF75" s="784">
        <v>0</v>
      </c>
      <c r="AG75" s="820">
        <f t="shared" si="13"/>
        <v>66</v>
      </c>
      <c r="AH75" s="783">
        <v>0</v>
      </c>
      <c r="AI75" s="784">
        <v>0</v>
      </c>
      <c r="AJ75" s="784">
        <v>0</v>
      </c>
      <c r="AK75" s="784">
        <v>66</v>
      </c>
      <c r="AL75" s="785">
        <v>66</v>
      </c>
      <c r="AM75" s="784">
        <v>0</v>
      </c>
      <c r="AN75" s="820">
        <f t="shared" si="37"/>
        <v>66</v>
      </c>
      <c r="AO75" s="783">
        <v>0</v>
      </c>
      <c r="AP75" s="784">
        <v>0</v>
      </c>
      <c r="AQ75" s="784">
        <v>0</v>
      </c>
      <c r="AR75" s="784">
        <v>66</v>
      </c>
      <c r="AS75" s="785">
        <v>66</v>
      </c>
      <c r="AT75" s="784">
        <v>0</v>
      </c>
      <c r="AU75" s="820">
        <v>66</v>
      </c>
      <c r="AV75" s="787">
        <v>0</v>
      </c>
      <c r="AW75" s="784">
        <v>0</v>
      </c>
      <c r="AX75" s="789">
        <v>0</v>
      </c>
      <c r="AY75" s="789">
        <v>66</v>
      </c>
      <c r="AZ75" s="785">
        <v>66</v>
      </c>
      <c r="BA75" s="784">
        <v>0</v>
      </c>
      <c r="BB75" s="820">
        <v>66</v>
      </c>
      <c r="BC75" s="783">
        <v>0</v>
      </c>
      <c r="BD75" s="784">
        <v>0</v>
      </c>
      <c r="BE75" s="784">
        <v>0</v>
      </c>
      <c r="BF75" s="784">
        <v>66</v>
      </c>
      <c r="BG75" s="784">
        <v>66</v>
      </c>
      <c r="BH75" s="784">
        <v>0</v>
      </c>
      <c r="BI75" s="820">
        <v>66</v>
      </c>
      <c r="BJ75" s="821">
        <v>0</v>
      </c>
      <c r="BK75" s="792">
        <v>0</v>
      </c>
      <c r="BL75" s="822">
        <v>0</v>
      </c>
      <c r="BM75" s="823">
        <v>58</v>
      </c>
      <c r="BN75" s="790">
        <v>58</v>
      </c>
      <c r="BO75" s="792">
        <v>8</v>
      </c>
      <c r="BP75" s="786">
        <v>66</v>
      </c>
      <c r="BQ75" s="824">
        <f>SUMIFS('R5病院病棟票'!$AF$13:$AF$324,'R5病院病棟票'!$B$13:$B$324,$K$3:$K$150,'R5病院病棟票'!$R$13:$R$324,1)</f>
        <v>0</v>
      </c>
      <c r="BR75" s="825">
        <f>SUMIFS('R5病院病棟票'!$AF$13:$AF$324,'R5病院病棟票'!$B$13:$B$324,$K$3:$K$150,'R5病院病棟票'!$R$13:$R$324,2)</f>
        <v>0</v>
      </c>
      <c r="BS75" s="826">
        <f>SUMIFS('R5病院病棟票'!$AF$13:$AF$324,'R5病院病棟票'!$B$13:$B$324,$K$3:$K$150,'R5病院病棟票'!$R$13:$R$324,3)</f>
        <v>0</v>
      </c>
      <c r="BT75" s="827">
        <f>SUMIFS('R5病院病棟票'!$AF$13:$AF$324,'R5病院病棟票'!$B$13:$B$324,$K$3:$K$150,'R5病院病棟票'!$R$13:$R$324,4)</f>
        <v>58</v>
      </c>
      <c r="BU75" s="828">
        <f t="shared" si="26"/>
        <v>58</v>
      </c>
      <c r="BV75" s="825">
        <f>SUMIFS('R5病院病棟票'!$AF$13:$AF$324,'R5病院病棟票'!$B$13:$B$324,$K$3:$K$150,'R5病院病棟票'!$R$13:$R$324,5)+SUMIFS('R5病院病棟票'!$AF$13:$AF$324,'R5病院病棟票'!$B$13:$B$324,$K$3:$K$150,'R5病院病棟票'!$R$13:$R$324,6)</f>
        <v>8</v>
      </c>
      <c r="BW75" s="829">
        <f t="shared" si="28"/>
        <v>66</v>
      </c>
      <c r="BX75" s="757">
        <f t="shared" si="32"/>
        <v>0</v>
      </c>
      <c r="BY75" s="757">
        <f t="shared" si="33"/>
        <v>0</v>
      </c>
      <c r="BZ75" s="757"/>
      <c r="CA75" s="830">
        <f>SUMIFS('R5病院病棟票'!$AI$13:$AI$324,'R5病院病棟票'!$B$13:$B$324,$K$3:$K$150,'R5病院病棟票'!$Y$13:$Y$324,1)</f>
        <v>0</v>
      </c>
      <c r="CB75" s="805">
        <f>SUMIFS('R5病院病棟票'!$AI$13:$AI$324,'R5病院病棟票'!$B$13:$B$324,$K$3:$K$150,'R5病院病棟票'!$Y$13:$Y$324,2)</f>
        <v>0</v>
      </c>
      <c r="CC75" s="831">
        <f>SUMIFS('R5病院病棟票'!$AI$13:$AI$324,'R5病院病棟票'!$B$13:$B$324,$K$3:$K$150,'R5病院病棟票'!$Y$13:$Y$324,3)</f>
        <v>0</v>
      </c>
      <c r="CD75" s="807">
        <f>SUMIFS('R5病院病棟票'!$AI$13:$AI$324,'R5病院病棟票'!$B$13:$B$324,$K$3:$K$150,'R5病院病棟票'!$Y$13:$Y$324,4)</f>
        <v>58</v>
      </c>
      <c r="CE75" s="831">
        <f t="shared" si="29"/>
        <v>58</v>
      </c>
      <c r="CF75" s="807">
        <f>SUMIFS('R5病院病棟票'!$AI$13:$AI$324,'R5病院病棟票'!$B$13:$B$324,$K$3:$K$150,'R5病院病棟票'!$Y$13:$Y$324,5)</f>
        <v>8</v>
      </c>
      <c r="CG75" s="808">
        <f t="shared" si="30"/>
        <v>66</v>
      </c>
      <c r="CH75" s="832">
        <f>SUMIFS('R5病院病棟票'!$AJ$13:$AJ$324,'R5病院病棟票'!$B$13:$B$324,$K$3:$K$150)</f>
        <v>0</v>
      </c>
      <c r="CI75" s="810">
        <f>SUMIFS('R5病院病棟票'!$AK$13:$AK$324,'R5病院病棟票'!$B$13:$B$324,$K$3:$K$150,'R5病院病棟票'!$Y$13:$Y$324,7)</f>
        <v>0</v>
      </c>
      <c r="CJ75" s="811" t="str">
        <f t="shared" si="35"/>
        <v>○</v>
      </c>
      <c r="CK75" s="833">
        <v>66</v>
      </c>
      <c r="CL75" s="811" t="str">
        <f t="shared" si="34"/>
        <v>○</v>
      </c>
      <c r="CN75" s="821" t="b">
        <f t="shared" si="31"/>
        <v>1</v>
      </c>
      <c r="CO75" s="792" t="b">
        <f t="shared" si="31"/>
        <v>1</v>
      </c>
      <c r="CP75" s="822" t="b">
        <f t="shared" si="31"/>
        <v>1</v>
      </c>
      <c r="CQ75" s="823" t="b">
        <f t="shared" si="31"/>
        <v>1</v>
      </c>
      <c r="CR75" s="790" t="b">
        <f t="shared" si="31"/>
        <v>1</v>
      </c>
      <c r="CS75" s="792" t="b">
        <f t="shared" si="31"/>
        <v>1</v>
      </c>
      <c r="CT75" s="786" t="b">
        <f t="shared" si="31"/>
        <v>1</v>
      </c>
    </row>
    <row r="76" spans="1:98">
      <c r="A76" s="882">
        <v>68</v>
      </c>
      <c r="B76" s="874" t="s">
        <v>170</v>
      </c>
      <c r="C76" s="874" t="s">
        <v>171</v>
      </c>
      <c r="D76" s="874" t="s">
        <v>109</v>
      </c>
      <c r="E76" s="913">
        <v>11729136</v>
      </c>
      <c r="F76" s="914">
        <v>11730032</v>
      </c>
      <c r="G76" s="914">
        <v>11701062</v>
      </c>
      <c r="H76" s="914">
        <v>11701062</v>
      </c>
      <c r="I76" s="914">
        <v>11701062</v>
      </c>
      <c r="J76" s="914">
        <v>11701062</v>
      </c>
      <c r="K76" s="914">
        <v>11701062</v>
      </c>
      <c r="L76" s="870" t="s">
        <v>172</v>
      </c>
      <c r="M76" s="817"/>
      <c r="N76" s="818"/>
      <c r="O76" s="818"/>
      <c r="P76" s="818"/>
      <c r="Q76" s="819">
        <v>0</v>
      </c>
      <c r="R76" s="819"/>
      <c r="S76" s="909">
        <v>0</v>
      </c>
      <c r="T76" s="817"/>
      <c r="U76" s="818"/>
      <c r="V76" s="818"/>
      <c r="W76" s="818">
        <v>60</v>
      </c>
      <c r="X76" s="819">
        <v>60</v>
      </c>
      <c r="Y76" s="819"/>
      <c r="Z76" s="909">
        <v>60</v>
      </c>
      <c r="AA76" s="783">
        <v>0</v>
      </c>
      <c r="AB76" s="784">
        <v>0</v>
      </c>
      <c r="AC76" s="784">
        <v>0</v>
      </c>
      <c r="AD76" s="784">
        <v>60</v>
      </c>
      <c r="AE76" s="785">
        <f t="shared" si="36"/>
        <v>60</v>
      </c>
      <c r="AF76" s="784">
        <v>0</v>
      </c>
      <c r="AG76" s="820">
        <f t="shared" si="13"/>
        <v>60</v>
      </c>
      <c r="AH76" s="783">
        <v>0</v>
      </c>
      <c r="AI76" s="784">
        <v>0</v>
      </c>
      <c r="AJ76" s="784">
        <v>0</v>
      </c>
      <c r="AK76" s="784">
        <v>60</v>
      </c>
      <c r="AL76" s="785">
        <v>60</v>
      </c>
      <c r="AM76" s="784">
        <v>0</v>
      </c>
      <c r="AN76" s="820">
        <f t="shared" si="37"/>
        <v>60</v>
      </c>
      <c r="AO76" s="783">
        <v>0</v>
      </c>
      <c r="AP76" s="784">
        <v>0</v>
      </c>
      <c r="AQ76" s="784">
        <v>0</v>
      </c>
      <c r="AR76" s="784">
        <v>60</v>
      </c>
      <c r="AS76" s="785">
        <v>60</v>
      </c>
      <c r="AT76" s="784">
        <v>0</v>
      </c>
      <c r="AU76" s="820">
        <v>60</v>
      </c>
      <c r="AV76" s="787">
        <v>0</v>
      </c>
      <c r="AW76" s="784">
        <v>0</v>
      </c>
      <c r="AX76" s="789">
        <v>0</v>
      </c>
      <c r="AY76" s="789">
        <v>60</v>
      </c>
      <c r="AZ76" s="785">
        <v>60</v>
      </c>
      <c r="BA76" s="784">
        <v>0</v>
      </c>
      <c r="BB76" s="820">
        <v>60</v>
      </c>
      <c r="BC76" s="783">
        <v>0</v>
      </c>
      <c r="BD76" s="784">
        <v>0</v>
      </c>
      <c r="BE76" s="784">
        <v>0</v>
      </c>
      <c r="BF76" s="784">
        <v>60</v>
      </c>
      <c r="BG76" s="784">
        <v>60</v>
      </c>
      <c r="BH76" s="784">
        <v>0</v>
      </c>
      <c r="BI76" s="820">
        <v>60</v>
      </c>
      <c r="BJ76" s="821">
        <v>0</v>
      </c>
      <c r="BK76" s="792">
        <v>0</v>
      </c>
      <c r="BL76" s="822">
        <v>0</v>
      </c>
      <c r="BM76" s="823">
        <v>60</v>
      </c>
      <c r="BN76" s="790">
        <v>60</v>
      </c>
      <c r="BO76" s="792">
        <v>0</v>
      </c>
      <c r="BP76" s="786">
        <v>60</v>
      </c>
      <c r="BQ76" s="824">
        <f>SUMIFS('R5病院病棟票'!$AF$13:$AF$324,'R5病院病棟票'!$B$13:$B$324,$K$3:$K$150,'R5病院病棟票'!$R$13:$R$324,1)</f>
        <v>0</v>
      </c>
      <c r="BR76" s="825">
        <f>SUMIFS('R5病院病棟票'!$AF$13:$AF$324,'R5病院病棟票'!$B$13:$B$324,$K$3:$K$150,'R5病院病棟票'!$R$13:$R$324,2)</f>
        <v>0</v>
      </c>
      <c r="BS76" s="826">
        <f>SUMIFS('R5病院病棟票'!$AF$13:$AF$324,'R5病院病棟票'!$B$13:$B$324,$K$3:$K$150,'R5病院病棟票'!$R$13:$R$324,3)</f>
        <v>0</v>
      </c>
      <c r="BT76" s="827">
        <f>SUMIFS('R5病院病棟票'!$AF$13:$AF$324,'R5病院病棟票'!$B$13:$B$324,$K$3:$K$150,'R5病院病棟票'!$R$13:$R$324,4)</f>
        <v>60</v>
      </c>
      <c r="BU76" s="828">
        <f t="shared" si="26"/>
        <v>60</v>
      </c>
      <c r="BV76" s="825">
        <f>SUMIFS('R5病院病棟票'!$AF$13:$AF$324,'R5病院病棟票'!$B$13:$B$324,$K$3:$K$150,'R5病院病棟票'!$R$13:$R$324,5)+SUMIFS('R5病院病棟票'!$AF$13:$AF$324,'R5病院病棟票'!$B$13:$B$324,$K$3:$K$150,'R5病院病棟票'!$R$13:$R$324,6)</f>
        <v>0</v>
      </c>
      <c r="BW76" s="829">
        <f t="shared" si="28"/>
        <v>60</v>
      </c>
      <c r="BX76" s="757">
        <f t="shared" si="32"/>
        <v>0</v>
      </c>
      <c r="BY76" s="757">
        <f t="shared" si="33"/>
        <v>0</v>
      </c>
      <c r="BZ76" s="757"/>
      <c r="CA76" s="830">
        <f>SUMIFS('R5病院病棟票'!$AI$13:$AI$324,'R5病院病棟票'!$B$13:$B$324,$K$3:$K$150,'R5病院病棟票'!$Y$13:$Y$324,1)</f>
        <v>0</v>
      </c>
      <c r="CB76" s="805">
        <f>SUMIFS('R5病院病棟票'!$AI$13:$AI$324,'R5病院病棟票'!$B$13:$B$324,$K$3:$K$150,'R5病院病棟票'!$Y$13:$Y$324,2)</f>
        <v>0</v>
      </c>
      <c r="CC76" s="831">
        <f>SUMIFS('R5病院病棟票'!$AI$13:$AI$324,'R5病院病棟票'!$B$13:$B$324,$K$3:$K$150,'R5病院病棟票'!$Y$13:$Y$324,3)</f>
        <v>0</v>
      </c>
      <c r="CD76" s="807">
        <f>SUMIFS('R5病院病棟票'!$AI$13:$AI$324,'R5病院病棟票'!$B$13:$B$324,$K$3:$K$150,'R5病院病棟票'!$Y$13:$Y$324,4)</f>
        <v>60</v>
      </c>
      <c r="CE76" s="831">
        <f t="shared" si="29"/>
        <v>60</v>
      </c>
      <c r="CF76" s="807">
        <f>SUMIFS('R5病院病棟票'!$AI$13:$AI$324,'R5病院病棟票'!$B$13:$B$324,$K$3:$K$150,'R5病院病棟票'!$Y$13:$Y$324,5)</f>
        <v>0</v>
      </c>
      <c r="CG76" s="808">
        <f t="shared" si="30"/>
        <v>60</v>
      </c>
      <c r="CH76" s="832">
        <f>SUMIFS('R5病院病棟票'!$AJ$13:$AJ$324,'R5病院病棟票'!$B$13:$B$324,$K$3:$K$150)</f>
        <v>0</v>
      </c>
      <c r="CI76" s="810">
        <f>SUMIFS('R5病院病棟票'!$AK$13:$AK$324,'R5病院病棟票'!$B$13:$B$324,$K$3:$K$150,'R5病院病棟票'!$Y$13:$Y$324,7)</f>
        <v>0</v>
      </c>
      <c r="CJ76" s="811" t="str">
        <f t="shared" si="35"/>
        <v>○</v>
      </c>
      <c r="CK76" s="833">
        <v>60</v>
      </c>
      <c r="CL76" s="811" t="str">
        <f t="shared" si="34"/>
        <v>○</v>
      </c>
      <c r="CN76" s="821" t="b">
        <f t="shared" si="31"/>
        <v>1</v>
      </c>
      <c r="CO76" s="792" t="b">
        <f t="shared" si="31"/>
        <v>1</v>
      </c>
      <c r="CP76" s="822" t="b">
        <f t="shared" si="31"/>
        <v>1</v>
      </c>
      <c r="CQ76" s="823" t="b">
        <f t="shared" si="31"/>
        <v>1</v>
      </c>
      <c r="CR76" s="790" t="b">
        <f t="shared" si="31"/>
        <v>1</v>
      </c>
      <c r="CS76" s="792" t="b">
        <f t="shared" si="31"/>
        <v>1</v>
      </c>
      <c r="CT76" s="786" t="b">
        <f t="shared" si="31"/>
        <v>1</v>
      </c>
    </row>
    <row r="77" spans="1:98">
      <c r="A77" s="882">
        <v>69</v>
      </c>
      <c r="B77" s="813" t="s">
        <v>145</v>
      </c>
      <c r="C77" s="813" t="s">
        <v>151</v>
      </c>
      <c r="D77" s="813" t="s">
        <v>109</v>
      </c>
      <c r="E77" s="814">
        <v>11729087</v>
      </c>
      <c r="F77" s="815">
        <v>11730030</v>
      </c>
      <c r="G77" s="815">
        <v>11701049</v>
      </c>
      <c r="H77" s="815">
        <v>11701049</v>
      </c>
      <c r="I77" s="815">
        <v>11701049</v>
      </c>
      <c r="J77" s="815">
        <v>11701049</v>
      </c>
      <c r="K77" s="815">
        <v>11701049</v>
      </c>
      <c r="L77" s="816" t="s">
        <v>35</v>
      </c>
      <c r="M77" s="817"/>
      <c r="N77" s="818"/>
      <c r="O77" s="818"/>
      <c r="P77" s="818"/>
      <c r="Q77" s="819">
        <v>0</v>
      </c>
      <c r="R77" s="819"/>
      <c r="S77" s="909">
        <v>0</v>
      </c>
      <c r="T77" s="817"/>
      <c r="U77" s="818"/>
      <c r="V77" s="818"/>
      <c r="W77" s="818">
        <v>60</v>
      </c>
      <c r="X77" s="819">
        <v>60</v>
      </c>
      <c r="Y77" s="819"/>
      <c r="Z77" s="909">
        <v>60</v>
      </c>
      <c r="AA77" s="783">
        <v>0</v>
      </c>
      <c r="AB77" s="784">
        <v>0</v>
      </c>
      <c r="AC77" s="784">
        <v>0</v>
      </c>
      <c r="AD77" s="784">
        <v>60</v>
      </c>
      <c r="AE77" s="785">
        <f t="shared" si="36"/>
        <v>60</v>
      </c>
      <c r="AF77" s="784">
        <v>0</v>
      </c>
      <c r="AG77" s="820">
        <f t="shared" si="13"/>
        <v>60</v>
      </c>
      <c r="AH77" s="783">
        <v>0</v>
      </c>
      <c r="AI77" s="784">
        <v>0</v>
      </c>
      <c r="AJ77" s="784">
        <v>0</v>
      </c>
      <c r="AK77" s="784">
        <v>60</v>
      </c>
      <c r="AL77" s="785">
        <v>60</v>
      </c>
      <c r="AM77" s="784">
        <v>0</v>
      </c>
      <c r="AN77" s="820">
        <f t="shared" si="37"/>
        <v>60</v>
      </c>
      <c r="AO77" s="783">
        <v>0</v>
      </c>
      <c r="AP77" s="784">
        <v>0</v>
      </c>
      <c r="AQ77" s="784">
        <v>0</v>
      </c>
      <c r="AR77" s="784">
        <v>60</v>
      </c>
      <c r="AS77" s="785">
        <v>60</v>
      </c>
      <c r="AT77" s="784">
        <v>0</v>
      </c>
      <c r="AU77" s="820">
        <v>60</v>
      </c>
      <c r="AV77" s="787">
        <v>0</v>
      </c>
      <c r="AW77" s="784">
        <v>0</v>
      </c>
      <c r="AX77" s="789">
        <v>0</v>
      </c>
      <c r="AY77" s="789">
        <v>60</v>
      </c>
      <c r="AZ77" s="785">
        <v>60</v>
      </c>
      <c r="BA77" s="784">
        <v>0</v>
      </c>
      <c r="BB77" s="820">
        <v>60</v>
      </c>
      <c r="BC77" s="783">
        <v>0</v>
      </c>
      <c r="BD77" s="784">
        <v>0</v>
      </c>
      <c r="BE77" s="784">
        <v>0</v>
      </c>
      <c r="BF77" s="784">
        <v>60</v>
      </c>
      <c r="BG77" s="784">
        <v>60</v>
      </c>
      <c r="BH77" s="784">
        <v>0</v>
      </c>
      <c r="BI77" s="820">
        <v>60</v>
      </c>
      <c r="BJ77" s="821">
        <v>0</v>
      </c>
      <c r="BK77" s="792">
        <v>0</v>
      </c>
      <c r="BL77" s="822">
        <v>0</v>
      </c>
      <c r="BM77" s="823">
        <v>60</v>
      </c>
      <c r="BN77" s="790">
        <v>60</v>
      </c>
      <c r="BO77" s="792">
        <v>0</v>
      </c>
      <c r="BP77" s="786">
        <v>60</v>
      </c>
      <c r="BQ77" s="824">
        <f>SUMIFS('R5病院病棟票'!$AF$13:$AF$324,'R5病院病棟票'!$B$13:$B$324,$K$3:$K$150,'R5病院病棟票'!$R$13:$R$324,1)</f>
        <v>0</v>
      </c>
      <c r="BR77" s="825">
        <f>SUMIFS('R5病院病棟票'!$AF$13:$AF$324,'R5病院病棟票'!$B$13:$B$324,$K$3:$K$150,'R5病院病棟票'!$R$13:$R$324,2)</f>
        <v>0</v>
      </c>
      <c r="BS77" s="826">
        <f>SUMIFS('R5病院病棟票'!$AF$13:$AF$324,'R5病院病棟票'!$B$13:$B$324,$K$3:$K$150,'R5病院病棟票'!$R$13:$R$324,3)</f>
        <v>0</v>
      </c>
      <c r="BT77" s="827">
        <f>SUMIFS('R5病院病棟票'!$AF$13:$AF$324,'R5病院病棟票'!$B$13:$B$324,$K$3:$K$150,'R5病院病棟票'!$R$13:$R$324,4)</f>
        <v>60</v>
      </c>
      <c r="BU77" s="828">
        <f t="shared" si="26"/>
        <v>60</v>
      </c>
      <c r="BV77" s="825">
        <f>SUMIFS('R5病院病棟票'!$AF$13:$AF$324,'R5病院病棟票'!$B$13:$B$324,$K$3:$K$150,'R5病院病棟票'!$R$13:$R$324,5)+SUMIFS('R5病院病棟票'!$AF$13:$AF$324,'R5病院病棟票'!$B$13:$B$324,$K$3:$K$150,'R5病院病棟票'!$R$13:$R$324,6)</f>
        <v>0</v>
      </c>
      <c r="BW77" s="829">
        <f t="shared" si="28"/>
        <v>60</v>
      </c>
      <c r="BX77" s="757">
        <f t="shared" si="32"/>
        <v>0</v>
      </c>
      <c r="BY77" s="757">
        <f t="shared" si="33"/>
        <v>0</v>
      </c>
      <c r="BZ77" s="757"/>
      <c r="CA77" s="830">
        <f>SUMIFS('R5病院病棟票'!$AI$13:$AI$324,'R5病院病棟票'!$B$13:$B$324,$K$3:$K$150,'R5病院病棟票'!$Y$13:$Y$324,1)</f>
        <v>0</v>
      </c>
      <c r="CB77" s="805">
        <f>SUMIFS('R5病院病棟票'!$AI$13:$AI$324,'R5病院病棟票'!$B$13:$B$324,$K$3:$K$150,'R5病院病棟票'!$Y$13:$Y$324,2)</f>
        <v>0</v>
      </c>
      <c r="CC77" s="831">
        <f>SUMIFS('R5病院病棟票'!$AI$13:$AI$324,'R5病院病棟票'!$B$13:$B$324,$K$3:$K$150,'R5病院病棟票'!$Y$13:$Y$324,3)</f>
        <v>0</v>
      </c>
      <c r="CD77" s="807">
        <f>SUMIFS('R5病院病棟票'!$AI$13:$AI$324,'R5病院病棟票'!$B$13:$B$324,$K$3:$K$150,'R5病院病棟票'!$Y$13:$Y$324,4)</f>
        <v>60</v>
      </c>
      <c r="CE77" s="831">
        <f t="shared" si="29"/>
        <v>60</v>
      </c>
      <c r="CF77" s="807">
        <f>SUMIFS('R5病院病棟票'!$AI$13:$AI$324,'R5病院病棟票'!$B$13:$B$324,$K$3:$K$150,'R5病院病棟票'!$Y$13:$Y$324,5)</f>
        <v>0</v>
      </c>
      <c r="CG77" s="808">
        <f t="shared" si="30"/>
        <v>60</v>
      </c>
      <c r="CH77" s="832">
        <f>SUMIFS('R5病院病棟票'!$AJ$13:$AJ$324,'R5病院病棟票'!$B$13:$B$324,$K$3:$K$150)</f>
        <v>0</v>
      </c>
      <c r="CI77" s="810">
        <f>SUMIFS('R5病院病棟票'!$AK$13:$AK$324,'R5病院病棟票'!$B$13:$B$324,$K$3:$K$150,'R5病院病棟票'!$Y$13:$Y$324,7)</f>
        <v>0</v>
      </c>
      <c r="CJ77" s="811" t="str">
        <f t="shared" si="35"/>
        <v>○</v>
      </c>
      <c r="CK77" s="833">
        <v>60</v>
      </c>
      <c r="CL77" s="811" t="str">
        <f t="shared" si="34"/>
        <v>○</v>
      </c>
      <c r="CN77" s="821" t="b">
        <f t="shared" si="31"/>
        <v>1</v>
      </c>
      <c r="CO77" s="792" t="b">
        <f t="shared" si="31"/>
        <v>1</v>
      </c>
      <c r="CP77" s="822" t="b">
        <f t="shared" si="31"/>
        <v>1</v>
      </c>
      <c r="CQ77" s="823" t="b">
        <f t="shared" si="31"/>
        <v>1</v>
      </c>
      <c r="CR77" s="790" t="b">
        <f t="shared" si="31"/>
        <v>1</v>
      </c>
      <c r="CS77" s="792" t="b">
        <f t="shared" si="31"/>
        <v>1</v>
      </c>
      <c r="CT77" s="786" t="b">
        <f t="shared" si="31"/>
        <v>1</v>
      </c>
    </row>
    <row r="78" spans="1:98">
      <c r="A78" s="882">
        <v>70</v>
      </c>
      <c r="B78" s="813" t="s">
        <v>145</v>
      </c>
      <c r="C78" s="813" t="s">
        <v>151</v>
      </c>
      <c r="D78" s="813" t="s">
        <v>109</v>
      </c>
      <c r="E78" s="814">
        <v>11729096</v>
      </c>
      <c r="F78" s="815">
        <v>11730013</v>
      </c>
      <c r="G78" s="815">
        <v>11701051</v>
      </c>
      <c r="H78" s="815">
        <v>11701051</v>
      </c>
      <c r="I78" s="815">
        <v>11701051</v>
      </c>
      <c r="J78" s="815">
        <v>11701051</v>
      </c>
      <c r="K78" s="815">
        <v>11701051</v>
      </c>
      <c r="L78" s="816" t="s">
        <v>36</v>
      </c>
      <c r="M78" s="817"/>
      <c r="N78" s="818"/>
      <c r="O78" s="818"/>
      <c r="P78" s="818"/>
      <c r="Q78" s="819">
        <v>0</v>
      </c>
      <c r="R78" s="819"/>
      <c r="S78" s="909">
        <v>0</v>
      </c>
      <c r="T78" s="817"/>
      <c r="U78" s="818"/>
      <c r="V78" s="818"/>
      <c r="W78" s="818">
        <v>40</v>
      </c>
      <c r="X78" s="819">
        <v>40</v>
      </c>
      <c r="Y78" s="819"/>
      <c r="Z78" s="909">
        <v>40</v>
      </c>
      <c r="AA78" s="783">
        <v>0</v>
      </c>
      <c r="AB78" s="784">
        <v>0</v>
      </c>
      <c r="AC78" s="784">
        <v>0</v>
      </c>
      <c r="AD78" s="784">
        <v>40</v>
      </c>
      <c r="AE78" s="785">
        <f t="shared" si="36"/>
        <v>40</v>
      </c>
      <c r="AF78" s="784">
        <v>0</v>
      </c>
      <c r="AG78" s="820">
        <f t="shared" si="13"/>
        <v>40</v>
      </c>
      <c r="AH78" s="783">
        <v>0</v>
      </c>
      <c r="AI78" s="784">
        <v>0</v>
      </c>
      <c r="AJ78" s="784">
        <v>0</v>
      </c>
      <c r="AK78" s="784">
        <v>40</v>
      </c>
      <c r="AL78" s="785">
        <v>40</v>
      </c>
      <c r="AM78" s="784">
        <v>0</v>
      </c>
      <c r="AN78" s="820">
        <f t="shared" si="37"/>
        <v>40</v>
      </c>
      <c r="AO78" s="783">
        <v>0</v>
      </c>
      <c r="AP78" s="784">
        <v>0</v>
      </c>
      <c r="AQ78" s="784">
        <v>0</v>
      </c>
      <c r="AR78" s="784">
        <v>40</v>
      </c>
      <c r="AS78" s="785">
        <v>40</v>
      </c>
      <c r="AT78" s="784">
        <v>0</v>
      </c>
      <c r="AU78" s="820">
        <v>40</v>
      </c>
      <c r="AV78" s="787">
        <v>0</v>
      </c>
      <c r="AW78" s="784">
        <v>0</v>
      </c>
      <c r="AX78" s="789">
        <v>0</v>
      </c>
      <c r="AY78" s="789">
        <v>40</v>
      </c>
      <c r="AZ78" s="785">
        <v>40</v>
      </c>
      <c r="BA78" s="784">
        <v>0</v>
      </c>
      <c r="BB78" s="820">
        <v>40</v>
      </c>
      <c r="BC78" s="783">
        <v>0</v>
      </c>
      <c r="BD78" s="784">
        <v>0</v>
      </c>
      <c r="BE78" s="784">
        <v>0</v>
      </c>
      <c r="BF78" s="784">
        <v>40</v>
      </c>
      <c r="BG78" s="784">
        <v>40</v>
      </c>
      <c r="BH78" s="784">
        <v>0</v>
      </c>
      <c r="BI78" s="820">
        <v>40</v>
      </c>
      <c r="BJ78" s="821">
        <v>0</v>
      </c>
      <c r="BK78" s="792">
        <v>0</v>
      </c>
      <c r="BL78" s="822">
        <v>0</v>
      </c>
      <c r="BM78" s="823">
        <v>40</v>
      </c>
      <c r="BN78" s="790">
        <v>40</v>
      </c>
      <c r="BO78" s="792">
        <v>0</v>
      </c>
      <c r="BP78" s="786">
        <v>40</v>
      </c>
      <c r="BQ78" s="824">
        <f>SUMIFS('R5病院病棟票'!$AF$13:$AF$324,'R5病院病棟票'!$B$13:$B$324,$K$3:$K$150,'R5病院病棟票'!$R$13:$R$324,1)</f>
        <v>0</v>
      </c>
      <c r="BR78" s="825">
        <f>SUMIFS('R5病院病棟票'!$AF$13:$AF$324,'R5病院病棟票'!$B$13:$B$324,$K$3:$K$150,'R5病院病棟票'!$R$13:$R$324,2)</f>
        <v>0</v>
      </c>
      <c r="BS78" s="826">
        <f>SUMIFS('R5病院病棟票'!$AF$13:$AF$324,'R5病院病棟票'!$B$13:$B$324,$K$3:$K$150,'R5病院病棟票'!$R$13:$R$324,3)</f>
        <v>0</v>
      </c>
      <c r="BT78" s="827">
        <f>SUMIFS('R5病院病棟票'!$AF$13:$AF$324,'R5病院病棟票'!$B$13:$B$324,$K$3:$K$150,'R5病院病棟票'!$R$13:$R$324,4)</f>
        <v>40</v>
      </c>
      <c r="BU78" s="828">
        <f t="shared" si="26"/>
        <v>40</v>
      </c>
      <c r="BV78" s="825">
        <f>SUMIFS('R5病院病棟票'!$AF$13:$AF$324,'R5病院病棟票'!$B$13:$B$324,$K$3:$K$150,'R5病院病棟票'!$R$13:$R$324,5)+SUMIFS('R5病院病棟票'!$AF$13:$AF$324,'R5病院病棟票'!$B$13:$B$324,$K$3:$K$150,'R5病院病棟票'!$R$13:$R$324,6)</f>
        <v>0</v>
      </c>
      <c r="BW78" s="829">
        <f t="shared" si="28"/>
        <v>40</v>
      </c>
      <c r="BX78" s="757">
        <f t="shared" si="32"/>
        <v>0</v>
      </c>
      <c r="BY78" s="757">
        <f t="shared" si="33"/>
        <v>0</v>
      </c>
      <c r="BZ78" s="757"/>
      <c r="CA78" s="830">
        <f>SUMIFS('R5病院病棟票'!$AI$13:$AI$324,'R5病院病棟票'!$B$13:$B$324,$K$3:$K$150,'R5病院病棟票'!$Y$13:$Y$324,1)</f>
        <v>0</v>
      </c>
      <c r="CB78" s="805">
        <f>SUMIFS('R5病院病棟票'!$AI$13:$AI$324,'R5病院病棟票'!$B$13:$B$324,$K$3:$K$150,'R5病院病棟票'!$Y$13:$Y$324,2)</f>
        <v>0</v>
      </c>
      <c r="CC78" s="831">
        <f>SUMIFS('R5病院病棟票'!$AI$13:$AI$324,'R5病院病棟票'!$B$13:$B$324,$K$3:$K$150,'R5病院病棟票'!$Y$13:$Y$324,3)</f>
        <v>0</v>
      </c>
      <c r="CD78" s="807">
        <f>SUMIFS('R5病院病棟票'!$AI$13:$AI$324,'R5病院病棟票'!$B$13:$B$324,$K$3:$K$150,'R5病院病棟票'!$Y$13:$Y$324,4)</f>
        <v>40</v>
      </c>
      <c r="CE78" s="831">
        <f t="shared" si="29"/>
        <v>40</v>
      </c>
      <c r="CF78" s="807">
        <f>SUMIFS('R5病院病棟票'!$AI$13:$AI$324,'R5病院病棟票'!$B$13:$B$324,$K$3:$K$150,'R5病院病棟票'!$Y$13:$Y$324,5)</f>
        <v>0</v>
      </c>
      <c r="CG78" s="808">
        <f t="shared" si="30"/>
        <v>40</v>
      </c>
      <c r="CH78" s="832">
        <f>SUMIFS('R5病院病棟票'!$AJ$13:$AJ$324,'R5病院病棟票'!$B$13:$B$324,$K$3:$K$150)</f>
        <v>0</v>
      </c>
      <c r="CI78" s="810">
        <f>SUMIFS('R5病院病棟票'!$AK$13:$AK$324,'R5病院病棟票'!$B$13:$B$324,$K$3:$K$150,'R5病院病棟票'!$Y$13:$Y$324,7)</f>
        <v>0</v>
      </c>
      <c r="CJ78" s="811" t="str">
        <f t="shared" si="35"/>
        <v>○</v>
      </c>
      <c r="CK78" s="833">
        <v>40</v>
      </c>
      <c r="CL78" s="811" t="str">
        <f t="shared" si="34"/>
        <v>○</v>
      </c>
      <c r="CN78" s="821" t="b">
        <f t="shared" si="31"/>
        <v>1</v>
      </c>
      <c r="CO78" s="792" t="b">
        <f t="shared" si="31"/>
        <v>1</v>
      </c>
      <c r="CP78" s="822" t="b">
        <f t="shared" si="31"/>
        <v>1</v>
      </c>
      <c r="CQ78" s="823" t="b">
        <f t="shared" si="31"/>
        <v>1</v>
      </c>
      <c r="CR78" s="790" t="b">
        <f t="shared" si="31"/>
        <v>1</v>
      </c>
      <c r="CS78" s="792" t="b">
        <f t="shared" si="31"/>
        <v>1</v>
      </c>
      <c r="CT78" s="786" t="b">
        <f t="shared" si="31"/>
        <v>1</v>
      </c>
    </row>
    <row r="79" spans="1:98">
      <c r="A79" s="882">
        <v>71</v>
      </c>
      <c r="B79" s="813" t="s">
        <v>145</v>
      </c>
      <c r="C79" s="813" t="s">
        <v>151</v>
      </c>
      <c r="D79" s="813" t="s">
        <v>109</v>
      </c>
      <c r="E79" s="814">
        <v>11729028</v>
      </c>
      <c r="F79" s="815">
        <v>11730087</v>
      </c>
      <c r="G79" s="815">
        <v>11701036</v>
      </c>
      <c r="H79" s="815">
        <v>11701036</v>
      </c>
      <c r="I79" s="815">
        <v>11701036</v>
      </c>
      <c r="J79" s="815">
        <v>11701036</v>
      </c>
      <c r="K79" s="815">
        <v>11701036</v>
      </c>
      <c r="L79" s="816" t="s">
        <v>173</v>
      </c>
      <c r="M79" s="817"/>
      <c r="N79" s="818"/>
      <c r="O79" s="818"/>
      <c r="P79" s="818"/>
      <c r="Q79" s="819">
        <v>0</v>
      </c>
      <c r="R79" s="819"/>
      <c r="S79" s="909">
        <v>0</v>
      </c>
      <c r="T79" s="817"/>
      <c r="U79" s="818"/>
      <c r="V79" s="818"/>
      <c r="W79" s="818">
        <v>30</v>
      </c>
      <c r="X79" s="819">
        <v>30</v>
      </c>
      <c r="Y79" s="819"/>
      <c r="Z79" s="909">
        <v>30</v>
      </c>
      <c r="AA79" s="783">
        <v>0</v>
      </c>
      <c r="AB79" s="784">
        <v>0</v>
      </c>
      <c r="AC79" s="784">
        <v>0</v>
      </c>
      <c r="AD79" s="784">
        <v>30</v>
      </c>
      <c r="AE79" s="785">
        <f t="shared" si="36"/>
        <v>30</v>
      </c>
      <c r="AF79" s="784">
        <v>0</v>
      </c>
      <c r="AG79" s="820">
        <f t="shared" si="13"/>
        <v>30</v>
      </c>
      <c r="AH79" s="783">
        <v>0</v>
      </c>
      <c r="AI79" s="784">
        <v>0</v>
      </c>
      <c r="AJ79" s="784">
        <v>0</v>
      </c>
      <c r="AK79" s="784">
        <v>30</v>
      </c>
      <c r="AL79" s="785">
        <v>30</v>
      </c>
      <c r="AM79" s="784">
        <v>0</v>
      </c>
      <c r="AN79" s="820">
        <f t="shared" si="37"/>
        <v>30</v>
      </c>
      <c r="AO79" s="783">
        <v>0</v>
      </c>
      <c r="AP79" s="784">
        <v>0</v>
      </c>
      <c r="AQ79" s="784">
        <v>0</v>
      </c>
      <c r="AR79" s="784">
        <v>30</v>
      </c>
      <c r="AS79" s="785">
        <v>30</v>
      </c>
      <c r="AT79" s="784">
        <v>0</v>
      </c>
      <c r="AU79" s="820">
        <v>30</v>
      </c>
      <c r="AV79" s="787">
        <v>0</v>
      </c>
      <c r="AW79" s="784">
        <v>0</v>
      </c>
      <c r="AX79" s="789">
        <v>0</v>
      </c>
      <c r="AY79" s="789">
        <v>30</v>
      </c>
      <c r="AZ79" s="785">
        <v>30</v>
      </c>
      <c r="BA79" s="784">
        <v>0</v>
      </c>
      <c r="BB79" s="820">
        <v>30</v>
      </c>
      <c r="BC79" s="783">
        <v>0</v>
      </c>
      <c r="BD79" s="784">
        <v>0</v>
      </c>
      <c r="BE79" s="784">
        <v>0</v>
      </c>
      <c r="BF79" s="784">
        <v>30</v>
      </c>
      <c r="BG79" s="784">
        <v>30</v>
      </c>
      <c r="BH79" s="784">
        <v>0</v>
      </c>
      <c r="BI79" s="820">
        <v>30</v>
      </c>
      <c r="BJ79" s="821">
        <v>0</v>
      </c>
      <c r="BK79" s="792">
        <v>0</v>
      </c>
      <c r="BL79" s="822">
        <v>0</v>
      </c>
      <c r="BM79" s="823">
        <v>30</v>
      </c>
      <c r="BN79" s="790">
        <v>30</v>
      </c>
      <c r="BO79" s="792">
        <v>0</v>
      </c>
      <c r="BP79" s="786">
        <v>30</v>
      </c>
      <c r="BQ79" s="824">
        <f>SUMIFS('R5病院病棟票'!$AF$13:$AF$324,'R5病院病棟票'!$B$13:$B$324,$K$3:$K$150,'R5病院病棟票'!$R$13:$R$324,1)</f>
        <v>0</v>
      </c>
      <c r="BR79" s="825">
        <f>SUMIFS('R5病院病棟票'!$AF$13:$AF$324,'R5病院病棟票'!$B$13:$B$324,$K$3:$K$150,'R5病院病棟票'!$R$13:$R$324,2)</f>
        <v>0</v>
      </c>
      <c r="BS79" s="826">
        <f>SUMIFS('R5病院病棟票'!$AF$13:$AF$324,'R5病院病棟票'!$B$13:$B$324,$K$3:$K$150,'R5病院病棟票'!$R$13:$R$324,3)</f>
        <v>0</v>
      </c>
      <c r="BT79" s="827">
        <f>SUMIFS('R5病院病棟票'!$AF$13:$AF$324,'R5病院病棟票'!$B$13:$B$324,$K$3:$K$150,'R5病院病棟票'!$R$13:$R$324,4)</f>
        <v>30</v>
      </c>
      <c r="BU79" s="828">
        <f t="shared" si="26"/>
        <v>30</v>
      </c>
      <c r="BV79" s="825">
        <f>SUMIFS('R5病院病棟票'!$AF$13:$AF$324,'R5病院病棟票'!$B$13:$B$324,$K$3:$K$150,'R5病院病棟票'!$R$13:$R$324,5)+SUMIFS('R5病院病棟票'!$AF$13:$AF$324,'R5病院病棟票'!$B$13:$B$324,$K$3:$K$150,'R5病院病棟票'!$R$13:$R$324,6)</f>
        <v>0</v>
      </c>
      <c r="BW79" s="829">
        <f t="shared" si="28"/>
        <v>30</v>
      </c>
      <c r="BX79" s="757">
        <f t="shared" si="32"/>
        <v>0</v>
      </c>
      <c r="BY79" s="757">
        <f t="shared" si="33"/>
        <v>0</v>
      </c>
      <c r="BZ79" s="757"/>
      <c r="CA79" s="830">
        <f>SUMIFS('R5病院病棟票'!$AI$13:$AI$324,'R5病院病棟票'!$B$13:$B$324,$K$3:$K$150,'R5病院病棟票'!$Y$13:$Y$324,1)</f>
        <v>0</v>
      </c>
      <c r="CB79" s="805">
        <f>SUMIFS('R5病院病棟票'!$AI$13:$AI$324,'R5病院病棟票'!$B$13:$B$324,$K$3:$K$150,'R5病院病棟票'!$Y$13:$Y$324,2)</f>
        <v>0</v>
      </c>
      <c r="CC79" s="831">
        <f>SUMIFS('R5病院病棟票'!$AI$13:$AI$324,'R5病院病棟票'!$B$13:$B$324,$K$3:$K$150,'R5病院病棟票'!$Y$13:$Y$324,3)</f>
        <v>0</v>
      </c>
      <c r="CD79" s="807">
        <f>SUMIFS('R5病院病棟票'!$AI$13:$AI$324,'R5病院病棟票'!$B$13:$B$324,$K$3:$K$150,'R5病院病棟票'!$Y$13:$Y$324,4)</f>
        <v>30</v>
      </c>
      <c r="CE79" s="831">
        <f t="shared" si="29"/>
        <v>30</v>
      </c>
      <c r="CF79" s="807">
        <f>SUMIFS('R5病院病棟票'!$AI$13:$AI$324,'R5病院病棟票'!$B$13:$B$324,$K$3:$K$150,'R5病院病棟票'!$Y$13:$Y$324,5)</f>
        <v>0</v>
      </c>
      <c r="CG79" s="808">
        <f t="shared" si="30"/>
        <v>30</v>
      </c>
      <c r="CH79" s="832">
        <f>SUMIFS('R5病院病棟票'!$AJ$13:$AJ$324,'R5病院病棟票'!$B$13:$B$324,$K$3:$K$150)</f>
        <v>0</v>
      </c>
      <c r="CI79" s="810">
        <f>SUMIFS('R5病院病棟票'!$AK$13:$AK$324,'R5病院病棟票'!$B$13:$B$324,$K$3:$K$150,'R5病院病棟票'!$Y$13:$Y$324,7)</f>
        <v>0</v>
      </c>
      <c r="CJ79" s="811" t="str">
        <f t="shared" si="35"/>
        <v>○</v>
      </c>
      <c r="CK79" s="833">
        <v>30</v>
      </c>
      <c r="CL79" s="811" t="str">
        <f t="shared" si="34"/>
        <v>○</v>
      </c>
      <c r="CN79" s="821" t="b">
        <f t="shared" si="31"/>
        <v>1</v>
      </c>
      <c r="CO79" s="792" t="b">
        <f t="shared" si="31"/>
        <v>1</v>
      </c>
      <c r="CP79" s="822" t="b">
        <f t="shared" si="31"/>
        <v>1</v>
      </c>
      <c r="CQ79" s="823" t="b">
        <f t="shared" si="31"/>
        <v>1</v>
      </c>
      <c r="CR79" s="790" t="b">
        <f t="shared" si="31"/>
        <v>1</v>
      </c>
      <c r="CS79" s="792" t="b">
        <f t="shared" si="31"/>
        <v>1</v>
      </c>
      <c r="CT79" s="786" t="b">
        <f t="shared" si="31"/>
        <v>1</v>
      </c>
    </row>
    <row r="80" spans="1:98">
      <c r="A80" s="882">
        <v>72</v>
      </c>
      <c r="B80" s="813" t="s">
        <v>145</v>
      </c>
      <c r="C80" s="813" t="s">
        <v>1922</v>
      </c>
      <c r="D80" s="813" t="s">
        <v>109</v>
      </c>
      <c r="E80" s="814">
        <v>11729069</v>
      </c>
      <c r="F80" s="815">
        <v>11730086</v>
      </c>
      <c r="G80" s="815">
        <v>11701117</v>
      </c>
      <c r="H80" s="815">
        <v>11701117</v>
      </c>
      <c r="I80" s="815">
        <v>11701117</v>
      </c>
      <c r="J80" s="815">
        <v>11701117</v>
      </c>
      <c r="K80" s="815">
        <v>11701117</v>
      </c>
      <c r="L80" s="816" t="s">
        <v>37</v>
      </c>
      <c r="M80" s="817">
        <v>736</v>
      </c>
      <c r="N80" s="818"/>
      <c r="O80" s="818">
        <v>38</v>
      </c>
      <c r="P80" s="818"/>
      <c r="Q80" s="819">
        <v>774</v>
      </c>
      <c r="R80" s="819"/>
      <c r="S80" s="909">
        <v>774</v>
      </c>
      <c r="T80" s="817">
        <v>724</v>
      </c>
      <c r="U80" s="818"/>
      <c r="V80" s="818">
        <v>38</v>
      </c>
      <c r="W80" s="818"/>
      <c r="X80" s="819">
        <v>762</v>
      </c>
      <c r="Y80" s="819">
        <v>37</v>
      </c>
      <c r="Z80" s="909">
        <v>799</v>
      </c>
      <c r="AA80" s="783">
        <v>725</v>
      </c>
      <c r="AB80" s="784">
        <v>0</v>
      </c>
      <c r="AC80" s="784">
        <v>38</v>
      </c>
      <c r="AD80" s="784">
        <v>0</v>
      </c>
      <c r="AE80" s="785">
        <f t="shared" si="36"/>
        <v>763</v>
      </c>
      <c r="AF80" s="784">
        <v>36</v>
      </c>
      <c r="AG80" s="820">
        <f t="shared" si="13"/>
        <v>799</v>
      </c>
      <c r="AH80" s="783">
        <v>725</v>
      </c>
      <c r="AI80" s="784">
        <v>0</v>
      </c>
      <c r="AJ80" s="784">
        <v>38</v>
      </c>
      <c r="AK80" s="784">
        <v>0</v>
      </c>
      <c r="AL80" s="785">
        <v>763</v>
      </c>
      <c r="AM80" s="784">
        <v>36</v>
      </c>
      <c r="AN80" s="820">
        <f t="shared" si="37"/>
        <v>799</v>
      </c>
      <c r="AO80" s="783">
        <v>710</v>
      </c>
      <c r="AP80" s="784">
        <v>0</v>
      </c>
      <c r="AQ80" s="784">
        <v>38</v>
      </c>
      <c r="AR80" s="784">
        <v>0</v>
      </c>
      <c r="AS80" s="785">
        <v>748</v>
      </c>
      <c r="AT80" s="784">
        <v>36</v>
      </c>
      <c r="AU80" s="820">
        <v>784</v>
      </c>
      <c r="AV80" s="787">
        <v>743</v>
      </c>
      <c r="AW80" s="784">
        <v>0</v>
      </c>
      <c r="AX80" s="789">
        <v>38</v>
      </c>
      <c r="AY80" s="789">
        <v>0</v>
      </c>
      <c r="AZ80" s="785">
        <v>781</v>
      </c>
      <c r="BA80" s="784">
        <v>0</v>
      </c>
      <c r="BB80" s="820">
        <v>781</v>
      </c>
      <c r="BC80" s="783">
        <v>777</v>
      </c>
      <c r="BD80" s="784">
        <v>0</v>
      </c>
      <c r="BE80" s="784">
        <v>0</v>
      </c>
      <c r="BF80" s="784">
        <v>0</v>
      </c>
      <c r="BG80" s="784">
        <v>777</v>
      </c>
      <c r="BH80" s="784">
        <v>0</v>
      </c>
      <c r="BI80" s="820">
        <v>777</v>
      </c>
      <c r="BJ80" s="821">
        <v>703</v>
      </c>
      <c r="BK80" s="792">
        <v>74</v>
      </c>
      <c r="BL80" s="822">
        <v>0</v>
      </c>
      <c r="BM80" s="823">
        <v>0</v>
      </c>
      <c r="BN80" s="790">
        <v>777</v>
      </c>
      <c r="BO80" s="792">
        <v>0</v>
      </c>
      <c r="BP80" s="786">
        <v>777</v>
      </c>
      <c r="BQ80" s="824">
        <f>SUMIFS('R5病院病棟票'!$AF$13:$AF$324,'R5病院病棟票'!$B$13:$B$324,$K$3:$K$150,'R5病院病棟票'!$R$13:$R$324,1)</f>
        <v>707</v>
      </c>
      <c r="BR80" s="825">
        <f>SUMIFS('R5病院病棟票'!$AF$13:$AF$324,'R5病院病棟票'!$B$13:$B$324,$K$3:$K$150,'R5病院病棟票'!$R$13:$R$324,2)</f>
        <v>74</v>
      </c>
      <c r="BS80" s="826">
        <f>SUMIFS('R5病院病棟票'!$AF$13:$AF$324,'R5病院病棟票'!$B$13:$B$324,$K$3:$K$150,'R5病院病棟票'!$R$13:$R$324,3)</f>
        <v>0</v>
      </c>
      <c r="BT80" s="827">
        <f>SUMIFS('R5病院病棟票'!$AF$13:$AF$324,'R5病院病棟票'!$B$13:$B$324,$K$3:$K$150,'R5病院病棟票'!$R$13:$R$324,4)</f>
        <v>0</v>
      </c>
      <c r="BU80" s="828">
        <f t="shared" si="26"/>
        <v>781</v>
      </c>
      <c r="BV80" s="825">
        <f>SUMIFS('R5病院病棟票'!$AF$13:$AF$324,'R5病院病棟票'!$B$13:$B$324,$K$3:$K$150,'R5病院病棟票'!$R$13:$R$324,5)+SUMIFS('R5病院病棟票'!$AF$13:$AF$324,'R5病院病棟票'!$B$13:$B$324,$K$3:$K$150,'R5病院病棟票'!$R$13:$R$324,6)</f>
        <v>0</v>
      </c>
      <c r="BW80" s="829">
        <f t="shared" si="28"/>
        <v>781</v>
      </c>
      <c r="BX80" s="757">
        <f t="shared" si="32"/>
        <v>4</v>
      </c>
      <c r="BY80" s="757">
        <f t="shared" si="33"/>
        <v>4</v>
      </c>
      <c r="BZ80" s="757"/>
      <c r="CA80" s="830">
        <f>SUMIFS('R5病院病棟票'!$AI$13:$AI$324,'R5病院病棟票'!$B$13:$B$324,$K$3:$K$150,'R5病院病棟票'!$Y$13:$Y$324,1)</f>
        <v>781</v>
      </c>
      <c r="CB80" s="805">
        <f>SUMIFS('R5病院病棟票'!$AI$13:$AI$324,'R5病院病棟票'!$B$13:$B$324,$K$3:$K$150,'R5病院病棟票'!$Y$13:$Y$324,2)</f>
        <v>0</v>
      </c>
      <c r="CC80" s="831">
        <f>SUMIFS('R5病院病棟票'!$AI$13:$AI$324,'R5病院病棟票'!$B$13:$B$324,$K$3:$K$150,'R5病院病棟票'!$Y$13:$Y$324,3)</f>
        <v>0</v>
      </c>
      <c r="CD80" s="807">
        <f>SUMIFS('R5病院病棟票'!$AI$13:$AI$324,'R5病院病棟票'!$B$13:$B$324,$K$3:$K$150,'R5病院病棟票'!$Y$13:$Y$324,4)</f>
        <v>0</v>
      </c>
      <c r="CE80" s="831">
        <f t="shared" si="29"/>
        <v>781</v>
      </c>
      <c r="CF80" s="807">
        <f>SUMIFS('R5病院病棟票'!$AI$13:$AI$324,'R5病院病棟票'!$B$13:$B$324,$K$3:$K$150,'R5病院病棟票'!$Y$13:$Y$324,5)</f>
        <v>0</v>
      </c>
      <c r="CG80" s="808">
        <f t="shared" si="30"/>
        <v>781</v>
      </c>
      <c r="CH80" s="832">
        <f>SUMIFS('R5病院病棟票'!$AJ$13:$AJ$324,'R5病院病棟票'!$B$13:$B$324,$K$3:$K$150)</f>
        <v>0</v>
      </c>
      <c r="CI80" s="810">
        <f>SUMIFS('R5病院病棟票'!$AK$13:$AK$324,'R5病院病棟票'!$B$13:$B$324,$K$3:$K$150,'R5病院病棟票'!$Y$13:$Y$324,7)</f>
        <v>0</v>
      </c>
      <c r="CJ80" s="811" t="str">
        <f>IF(BW80=CG80+CH80+CI80,"○","×")</f>
        <v>○</v>
      </c>
      <c r="CK80" s="833">
        <v>781</v>
      </c>
      <c r="CL80" s="811" t="str">
        <f>IF(BW80=CK80,"○","×")</f>
        <v>○</v>
      </c>
      <c r="CN80" s="821" t="b">
        <f t="shared" si="31"/>
        <v>0</v>
      </c>
      <c r="CO80" s="792" t="b">
        <f t="shared" si="31"/>
        <v>1</v>
      </c>
      <c r="CP80" s="822" t="b">
        <f t="shared" si="31"/>
        <v>1</v>
      </c>
      <c r="CQ80" s="823" t="b">
        <f t="shared" si="31"/>
        <v>1</v>
      </c>
      <c r="CR80" s="790" t="b">
        <f t="shared" si="31"/>
        <v>0</v>
      </c>
      <c r="CS80" s="792" t="b">
        <f t="shared" si="31"/>
        <v>1</v>
      </c>
      <c r="CT80" s="786" t="b">
        <f t="shared" si="31"/>
        <v>0</v>
      </c>
    </row>
    <row r="81" spans="1:98">
      <c r="A81" s="882">
        <v>73</v>
      </c>
      <c r="B81" s="813" t="s">
        <v>145</v>
      </c>
      <c r="C81" s="813" t="s">
        <v>1922</v>
      </c>
      <c r="D81" s="813" t="s">
        <v>109</v>
      </c>
      <c r="E81" s="814">
        <v>11729057</v>
      </c>
      <c r="F81" s="815">
        <v>11730139</v>
      </c>
      <c r="G81" s="815">
        <v>11701116</v>
      </c>
      <c r="H81" s="815">
        <v>11701116</v>
      </c>
      <c r="I81" s="815">
        <v>11701116</v>
      </c>
      <c r="J81" s="815">
        <v>11701116</v>
      </c>
      <c r="K81" s="815">
        <v>11701116</v>
      </c>
      <c r="L81" s="816" t="s">
        <v>38</v>
      </c>
      <c r="M81" s="817"/>
      <c r="N81" s="818"/>
      <c r="O81" s="818"/>
      <c r="P81" s="818"/>
      <c r="Q81" s="819">
        <v>0</v>
      </c>
      <c r="R81" s="819"/>
      <c r="S81" s="909">
        <v>0</v>
      </c>
      <c r="T81" s="817"/>
      <c r="U81" s="818"/>
      <c r="V81" s="818"/>
      <c r="W81" s="818">
        <v>80</v>
      </c>
      <c r="X81" s="819">
        <v>80</v>
      </c>
      <c r="Y81" s="819"/>
      <c r="Z81" s="909">
        <v>80</v>
      </c>
      <c r="AA81" s="783">
        <v>0</v>
      </c>
      <c r="AB81" s="784">
        <v>0</v>
      </c>
      <c r="AC81" s="784">
        <v>0</v>
      </c>
      <c r="AD81" s="784">
        <v>80</v>
      </c>
      <c r="AE81" s="785">
        <f t="shared" si="36"/>
        <v>80</v>
      </c>
      <c r="AF81" s="784">
        <v>0</v>
      </c>
      <c r="AG81" s="820">
        <f t="shared" si="13"/>
        <v>80</v>
      </c>
      <c r="AH81" s="783">
        <v>0</v>
      </c>
      <c r="AI81" s="784">
        <v>0</v>
      </c>
      <c r="AJ81" s="784">
        <v>0</v>
      </c>
      <c r="AK81" s="784">
        <v>80</v>
      </c>
      <c r="AL81" s="785">
        <v>80</v>
      </c>
      <c r="AM81" s="784">
        <v>0</v>
      </c>
      <c r="AN81" s="820">
        <f t="shared" si="37"/>
        <v>80</v>
      </c>
      <c r="AO81" s="783">
        <v>0</v>
      </c>
      <c r="AP81" s="784">
        <v>0</v>
      </c>
      <c r="AQ81" s="784">
        <v>0</v>
      </c>
      <c r="AR81" s="784">
        <v>80</v>
      </c>
      <c r="AS81" s="785">
        <v>80</v>
      </c>
      <c r="AT81" s="784">
        <v>0</v>
      </c>
      <c r="AU81" s="820">
        <v>80</v>
      </c>
      <c r="AV81" s="787">
        <v>0</v>
      </c>
      <c r="AW81" s="784">
        <v>0</v>
      </c>
      <c r="AX81" s="789">
        <v>0</v>
      </c>
      <c r="AY81" s="789">
        <v>80</v>
      </c>
      <c r="AZ81" s="785">
        <v>80</v>
      </c>
      <c r="BA81" s="784">
        <v>0</v>
      </c>
      <c r="BB81" s="820">
        <v>80</v>
      </c>
      <c r="BC81" s="783">
        <v>0</v>
      </c>
      <c r="BD81" s="784">
        <v>0</v>
      </c>
      <c r="BE81" s="784">
        <v>0</v>
      </c>
      <c r="BF81" s="784">
        <v>80</v>
      </c>
      <c r="BG81" s="784">
        <v>80</v>
      </c>
      <c r="BH81" s="784">
        <v>0</v>
      </c>
      <c r="BI81" s="820">
        <v>80</v>
      </c>
      <c r="BJ81" s="821">
        <v>0</v>
      </c>
      <c r="BK81" s="792">
        <v>0</v>
      </c>
      <c r="BL81" s="822">
        <v>0</v>
      </c>
      <c r="BM81" s="823">
        <v>80</v>
      </c>
      <c r="BN81" s="790">
        <v>80</v>
      </c>
      <c r="BO81" s="792">
        <v>0</v>
      </c>
      <c r="BP81" s="786">
        <v>80</v>
      </c>
      <c r="BQ81" s="824">
        <f>SUMIFS('R5病院病棟票'!$AF$13:$AF$324,'R5病院病棟票'!$B$13:$B$324,$K$3:$K$150,'R5病院病棟票'!$R$13:$R$324,1)</f>
        <v>0</v>
      </c>
      <c r="BR81" s="825">
        <f>SUMIFS('R5病院病棟票'!$AF$13:$AF$324,'R5病院病棟票'!$B$13:$B$324,$K$3:$K$150,'R5病院病棟票'!$R$13:$R$324,2)</f>
        <v>0</v>
      </c>
      <c r="BS81" s="826">
        <f>SUMIFS('R5病院病棟票'!$AF$13:$AF$324,'R5病院病棟票'!$B$13:$B$324,$K$3:$K$150,'R5病院病棟票'!$R$13:$R$324,3)</f>
        <v>0</v>
      </c>
      <c r="BT81" s="827">
        <f>SUMIFS('R5病院病棟票'!$AF$13:$AF$324,'R5病院病棟票'!$B$13:$B$324,$K$3:$K$150,'R5病院病棟票'!$R$13:$R$324,4)</f>
        <v>80</v>
      </c>
      <c r="BU81" s="828">
        <f t="shared" si="26"/>
        <v>80</v>
      </c>
      <c r="BV81" s="825">
        <f>SUMIFS('R5病院病棟票'!$AF$13:$AF$324,'R5病院病棟票'!$B$13:$B$324,$K$3:$K$150,'R5病院病棟票'!$R$13:$R$324,5)+SUMIFS('R5病院病棟票'!$AF$13:$AF$324,'R5病院病棟票'!$B$13:$B$324,$K$3:$K$150,'R5病院病棟票'!$R$13:$R$324,6)</f>
        <v>0</v>
      </c>
      <c r="BW81" s="829">
        <f t="shared" si="28"/>
        <v>80</v>
      </c>
      <c r="BX81" s="757">
        <f t="shared" si="32"/>
        <v>0</v>
      </c>
      <c r="BY81" s="757">
        <f t="shared" si="33"/>
        <v>0</v>
      </c>
      <c r="BZ81" s="757"/>
      <c r="CA81" s="830">
        <f>SUMIFS('R5病院病棟票'!$AI$13:$AI$324,'R5病院病棟票'!$B$13:$B$324,$K$3:$K$150,'R5病院病棟票'!$Y$13:$Y$324,1)</f>
        <v>0</v>
      </c>
      <c r="CB81" s="805">
        <f>SUMIFS('R5病院病棟票'!$AI$13:$AI$324,'R5病院病棟票'!$B$13:$B$324,$K$3:$K$150,'R5病院病棟票'!$Y$13:$Y$324,2)</f>
        <v>0</v>
      </c>
      <c r="CC81" s="831">
        <f>SUMIFS('R5病院病棟票'!$AI$13:$AI$324,'R5病院病棟票'!$B$13:$B$324,$K$3:$K$150,'R5病院病棟票'!$Y$13:$Y$324,3)</f>
        <v>0</v>
      </c>
      <c r="CD81" s="807">
        <f>SUMIFS('R5病院病棟票'!$AI$13:$AI$324,'R5病院病棟票'!$B$13:$B$324,$K$3:$K$150,'R5病院病棟票'!$Y$13:$Y$324,4)</f>
        <v>80</v>
      </c>
      <c r="CE81" s="831">
        <f t="shared" si="29"/>
        <v>80</v>
      </c>
      <c r="CF81" s="807">
        <f>SUMIFS('R5病院病棟票'!$AI$13:$AI$324,'R5病院病棟票'!$B$13:$B$324,$K$3:$K$150,'R5病院病棟票'!$Y$13:$Y$324,5)</f>
        <v>0</v>
      </c>
      <c r="CG81" s="808">
        <f t="shared" si="30"/>
        <v>80</v>
      </c>
      <c r="CH81" s="832">
        <f>SUMIFS('R5病院病棟票'!$AJ$13:$AJ$324,'R5病院病棟票'!$B$13:$B$324,$K$3:$K$150)</f>
        <v>0</v>
      </c>
      <c r="CI81" s="810">
        <f>SUMIFS('R5病院病棟票'!$AK$13:$AK$324,'R5病院病棟票'!$B$13:$B$324,$K$3:$K$150,'R5病院病棟票'!$Y$13:$Y$324,7)</f>
        <v>0</v>
      </c>
      <c r="CJ81" s="811" t="str">
        <f t="shared" si="35"/>
        <v>○</v>
      </c>
      <c r="CK81" s="833">
        <v>80</v>
      </c>
      <c r="CL81" s="811" t="str">
        <f t="shared" si="34"/>
        <v>○</v>
      </c>
      <c r="CN81" s="821" t="b">
        <f t="shared" si="31"/>
        <v>1</v>
      </c>
      <c r="CO81" s="792" t="b">
        <f t="shared" si="31"/>
        <v>1</v>
      </c>
      <c r="CP81" s="822" t="b">
        <f t="shared" si="31"/>
        <v>1</v>
      </c>
      <c r="CQ81" s="823" t="b">
        <f t="shared" si="31"/>
        <v>1</v>
      </c>
      <c r="CR81" s="790" t="b">
        <f t="shared" si="31"/>
        <v>1</v>
      </c>
      <c r="CS81" s="792" t="b">
        <f t="shared" si="31"/>
        <v>1</v>
      </c>
      <c r="CT81" s="786" t="b">
        <f t="shared" si="31"/>
        <v>1</v>
      </c>
    </row>
    <row r="82" spans="1:98">
      <c r="A82" s="882">
        <v>74</v>
      </c>
      <c r="B82" s="813" t="s">
        <v>145</v>
      </c>
      <c r="C82" s="813" t="s">
        <v>1922</v>
      </c>
      <c r="D82" s="813" t="s">
        <v>109</v>
      </c>
      <c r="E82" s="814">
        <v>11729121</v>
      </c>
      <c r="F82" s="815">
        <v>11730055</v>
      </c>
      <c r="G82" s="815">
        <v>11701114</v>
      </c>
      <c r="H82" s="815">
        <v>11701114</v>
      </c>
      <c r="I82" s="815">
        <v>11701114</v>
      </c>
      <c r="J82" s="815">
        <v>11701114</v>
      </c>
      <c r="K82" s="815">
        <v>11701114</v>
      </c>
      <c r="L82" s="816" t="s">
        <v>1858</v>
      </c>
      <c r="M82" s="817"/>
      <c r="N82" s="818"/>
      <c r="O82" s="818"/>
      <c r="P82" s="818"/>
      <c r="Q82" s="819">
        <v>0</v>
      </c>
      <c r="R82" s="819"/>
      <c r="S82" s="909">
        <v>0</v>
      </c>
      <c r="T82" s="817"/>
      <c r="U82" s="818">
        <v>60</v>
      </c>
      <c r="V82" s="818"/>
      <c r="W82" s="818"/>
      <c r="X82" s="819">
        <v>60</v>
      </c>
      <c r="Y82" s="819"/>
      <c r="Z82" s="909">
        <v>60</v>
      </c>
      <c r="AA82" s="783">
        <v>0</v>
      </c>
      <c r="AB82" s="784">
        <v>60</v>
      </c>
      <c r="AC82" s="784">
        <v>0</v>
      </c>
      <c r="AD82" s="784">
        <v>0</v>
      </c>
      <c r="AE82" s="785">
        <f t="shared" si="36"/>
        <v>60</v>
      </c>
      <c r="AF82" s="784">
        <v>0</v>
      </c>
      <c r="AG82" s="820">
        <f t="shared" si="13"/>
        <v>60</v>
      </c>
      <c r="AH82" s="783">
        <v>0</v>
      </c>
      <c r="AI82" s="784">
        <v>60</v>
      </c>
      <c r="AJ82" s="784">
        <v>0</v>
      </c>
      <c r="AK82" s="784">
        <v>0</v>
      </c>
      <c r="AL82" s="785">
        <v>60</v>
      </c>
      <c r="AM82" s="784">
        <v>0</v>
      </c>
      <c r="AN82" s="820">
        <f t="shared" si="37"/>
        <v>60</v>
      </c>
      <c r="AO82" s="783">
        <v>0</v>
      </c>
      <c r="AP82" s="784">
        <v>60</v>
      </c>
      <c r="AQ82" s="784">
        <v>0</v>
      </c>
      <c r="AR82" s="784">
        <v>0</v>
      </c>
      <c r="AS82" s="785">
        <v>60</v>
      </c>
      <c r="AT82" s="784">
        <v>0</v>
      </c>
      <c r="AU82" s="820">
        <v>60</v>
      </c>
      <c r="AV82" s="787">
        <v>0</v>
      </c>
      <c r="AW82" s="784">
        <v>60</v>
      </c>
      <c r="AX82" s="789">
        <v>0</v>
      </c>
      <c r="AY82" s="789">
        <v>0</v>
      </c>
      <c r="AZ82" s="785">
        <v>60</v>
      </c>
      <c r="BA82" s="784">
        <v>0</v>
      </c>
      <c r="BB82" s="820">
        <v>60</v>
      </c>
      <c r="BC82" s="783">
        <v>0</v>
      </c>
      <c r="BD82" s="784">
        <v>60</v>
      </c>
      <c r="BE82" s="784">
        <v>0</v>
      </c>
      <c r="BF82" s="784">
        <v>0</v>
      </c>
      <c r="BG82" s="784">
        <v>60</v>
      </c>
      <c r="BH82" s="784">
        <v>0</v>
      </c>
      <c r="BI82" s="820">
        <v>60</v>
      </c>
      <c r="BJ82" s="821">
        <v>0</v>
      </c>
      <c r="BK82" s="792">
        <v>60</v>
      </c>
      <c r="BL82" s="822">
        <v>0</v>
      </c>
      <c r="BM82" s="823">
        <v>0</v>
      </c>
      <c r="BN82" s="790">
        <v>60</v>
      </c>
      <c r="BO82" s="792">
        <v>0</v>
      </c>
      <c r="BP82" s="786">
        <v>60</v>
      </c>
      <c r="BQ82" s="824">
        <f>SUMIFS('R5病院病棟票'!$AF$13:$AF$324,'R5病院病棟票'!$B$13:$B$324,$K$3:$K$150,'R5病院病棟票'!$R$13:$R$324,1)</f>
        <v>0</v>
      </c>
      <c r="BR82" s="825">
        <f>SUMIFS('R5病院病棟票'!$AF$13:$AF$324,'R5病院病棟票'!$B$13:$B$324,$K$3:$K$150,'R5病院病棟票'!$R$13:$R$324,2)</f>
        <v>60</v>
      </c>
      <c r="BS82" s="826">
        <f>SUMIFS('R5病院病棟票'!$AF$13:$AF$324,'R5病院病棟票'!$B$13:$B$324,$K$3:$K$150,'R5病院病棟票'!$R$13:$R$324,3)</f>
        <v>0</v>
      </c>
      <c r="BT82" s="827">
        <f>SUMIFS('R5病院病棟票'!$AF$13:$AF$324,'R5病院病棟票'!$B$13:$B$324,$K$3:$K$150,'R5病院病棟票'!$R$13:$R$324,4)</f>
        <v>0</v>
      </c>
      <c r="BU82" s="828">
        <f t="shared" si="26"/>
        <v>60</v>
      </c>
      <c r="BV82" s="825">
        <f>SUMIFS('R5病院病棟票'!$AF$13:$AF$324,'R5病院病棟票'!$B$13:$B$324,$K$3:$K$150,'R5病院病棟票'!$R$13:$R$324,5)+SUMIFS('R5病院病棟票'!$AF$13:$AF$324,'R5病院病棟票'!$B$13:$B$324,$K$3:$K$150,'R5病院病棟票'!$R$13:$R$324,6)</f>
        <v>0</v>
      </c>
      <c r="BW82" s="829">
        <f t="shared" si="28"/>
        <v>60</v>
      </c>
      <c r="BX82" s="757">
        <f t="shared" si="32"/>
        <v>0</v>
      </c>
      <c r="BY82" s="757">
        <f t="shared" si="33"/>
        <v>0</v>
      </c>
      <c r="BZ82" s="757"/>
      <c r="CA82" s="830">
        <f>SUMIFS('R5病院病棟票'!$AI$13:$AI$324,'R5病院病棟票'!$B$13:$B$324,$K$3:$K$150,'R5病院病棟票'!$Y$13:$Y$324,1)</f>
        <v>0</v>
      </c>
      <c r="CB82" s="805">
        <f>SUMIFS('R5病院病棟票'!$AI$13:$AI$324,'R5病院病棟票'!$B$13:$B$324,$K$3:$K$150,'R5病院病棟票'!$Y$13:$Y$324,2)</f>
        <v>60</v>
      </c>
      <c r="CC82" s="831">
        <f>SUMIFS('R5病院病棟票'!$AI$13:$AI$324,'R5病院病棟票'!$B$13:$B$324,$K$3:$K$150,'R5病院病棟票'!$Y$13:$Y$324,3)</f>
        <v>0</v>
      </c>
      <c r="CD82" s="807">
        <f>SUMIFS('R5病院病棟票'!$AI$13:$AI$324,'R5病院病棟票'!$B$13:$B$324,$K$3:$K$150,'R5病院病棟票'!$Y$13:$Y$324,4)</f>
        <v>0</v>
      </c>
      <c r="CE82" s="831">
        <f t="shared" si="29"/>
        <v>60</v>
      </c>
      <c r="CF82" s="807">
        <f>SUMIFS('R5病院病棟票'!$AI$13:$AI$324,'R5病院病棟票'!$B$13:$B$324,$K$3:$K$150,'R5病院病棟票'!$Y$13:$Y$324,5)</f>
        <v>0</v>
      </c>
      <c r="CG82" s="808">
        <f t="shared" si="30"/>
        <v>60</v>
      </c>
      <c r="CH82" s="832">
        <f>SUMIFS('R5病院病棟票'!$AJ$13:$AJ$324,'R5病院病棟票'!$B$13:$B$324,$K$3:$K$150)</f>
        <v>0</v>
      </c>
      <c r="CI82" s="810">
        <f>SUMIFS('R5病院病棟票'!$AK$13:$AK$324,'R5病院病棟票'!$B$13:$B$324,$K$3:$K$150,'R5病院病棟票'!$Y$13:$Y$324,7)</f>
        <v>0</v>
      </c>
      <c r="CJ82" s="811" t="str">
        <f t="shared" si="35"/>
        <v>○</v>
      </c>
      <c r="CK82" s="833">
        <v>60</v>
      </c>
      <c r="CL82" s="811" t="str">
        <f t="shared" si="34"/>
        <v>○</v>
      </c>
      <c r="CN82" s="821" t="b">
        <f t="shared" si="31"/>
        <v>1</v>
      </c>
      <c r="CO82" s="792" t="b">
        <f t="shared" si="31"/>
        <v>1</v>
      </c>
      <c r="CP82" s="822" t="b">
        <f t="shared" si="31"/>
        <v>1</v>
      </c>
      <c r="CQ82" s="823" t="b">
        <f t="shared" si="31"/>
        <v>1</v>
      </c>
      <c r="CR82" s="790" t="b">
        <f t="shared" si="31"/>
        <v>1</v>
      </c>
      <c r="CS82" s="792" t="b">
        <f t="shared" si="31"/>
        <v>1</v>
      </c>
      <c r="CT82" s="786" t="b">
        <f t="shared" si="31"/>
        <v>1</v>
      </c>
    </row>
    <row r="83" spans="1:98">
      <c r="A83" s="882">
        <v>75</v>
      </c>
      <c r="B83" s="813" t="s">
        <v>145</v>
      </c>
      <c r="C83" s="813" t="s">
        <v>1923</v>
      </c>
      <c r="D83" s="813" t="s">
        <v>109</v>
      </c>
      <c r="E83" s="814">
        <v>11729129</v>
      </c>
      <c r="F83" s="815">
        <v>11730125</v>
      </c>
      <c r="G83" s="815">
        <v>11701115</v>
      </c>
      <c r="H83" s="815">
        <v>11701115</v>
      </c>
      <c r="I83" s="815">
        <v>11701115</v>
      </c>
      <c r="J83" s="815">
        <v>11701115</v>
      </c>
      <c r="K83" s="815">
        <v>11701115</v>
      </c>
      <c r="L83" s="816" t="s">
        <v>174</v>
      </c>
      <c r="M83" s="817"/>
      <c r="N83" s="818"/>
      <c r="O83" s="818"/>
      <c r="P83" s="818"/>
      <c r="Q83" s="819">
        <v>0</v>
      </c>
      <c r="R83" s="819"/>
      <c r="S83" s="909">
        <v>0</v>
      </c>
      <c r="T83" s="817"/>
      <c r="U83" s="818"/>
      <c r="V83" s="818"/>
      <c r="W83" s="818">
        <v>79</v>
      </c>
      <c r="X83" s="819">
        <v>79</v>
      </c>
      <c r="Y83" s="819"/>
      <c r="Z83" s="909">
        <v>79</v>
      </c>
      <c r="AA83" s="783">
        <v>0</v>
      </c>
      <c r="AB83" s="784">
        <v>0</v>
      </c>
      <c r="AC83" s="784">
        <v>0</v>
      </c>
      <c r="AD83" s="784">
        <v>79</v>
      </c>
      <c r="AE83" s="785">
        <f t="shared" si="36"/>
        <v>79</v>
      </c>
      <c r="AF83" s="784">
        <v>0</v>
      </c>
      <c r="AG83" s="820">
        <f t="shared" si="13"/>
        <v>79</v>
      </c>
      <c r="AH83" s="783">
        <v>0</v>
      </c>
      <c r="AI83" s="784">
        <v>0</v>
      </c>
      <c r="AJ83" s="784">
        <v>0</v>
      </c>
      <c r="AK83" s="784">
        <v>79</v>
      </c>
      <c r="AL83" s="785">
        <v>79</v>
      </c>
      <c r="AM83" s="784">
        <v>0</v>
      </c>
      <c r="AN83" s="820">
        <f t="shared" si="37"/>
        <v>79</v>
      </c>
      <c r="AO83" s="783">
        <v>0</v>
      </c>
      <c r="AP83" s="784">
        <v>0</v>
      </c>
      <c r="AQ83" s="784">
        <v>0</v>
      </c>
      <c r="AR83" s="784">
        <v>79</v>
      </c>
      <c r="AS83" s="785">
        <v>79</v>
      </c>
      <c r="AT83" s="784">
        <v>0</v>
      </c>
      <c r="AU83" s="820">
        <v>79</v>
      </c>
      <c r="AV83" s="787">
        <v>0</v>
      </c>
      <c r="AW83" s="784">
        <v>0</v>
      </c>
      <c r="AX83" s="789">
        <v>0</v>
      </c>
      <c r="AY83" s="789">
        <v>79</v>
      </c>
      <c r="AZ83" s="785">
        <v>79</v>
      </c>
      <c r="BA83" s="784">
        <v>0</v>
      </c>
      <c r="BB83" s="820">
        <v>79</v>
      </c>
      <c r="BC83" s="783">
        <v>0</v>
      </c>
      <c r="BD83" s="784">
        <v>0</v>
      </c>
      <c r="BE83" s="784">
        <v>0</v>
      </c>
      <c r="BF83" s="784">
        <v>79</v>
      </c>
      <c r="BG83" s="784">
        <v>79</v>
      </c>
      <c r="BH83" s="784">
        <v>0</v>
      </c>
      <c r="BI83" s="820">
        <v>79</v>
      </c>
      <c r="BJ83" s="821">
        <v>0</v>
      </c>
      <c r="BK83" s="792">
        <v>0</v>
      </c>
      <c r="BL83" s="822">
        <v>0</v>
      </c>
      <c r="BM83" s="823">
        <v>79</v>
      </c>
      <c r="BN83" s="790">
        <v>79</v>
      </c>
      <c r="BO83" s="792">
        <v>0</v>
      </c>
      <c r="BP83" s="786">
        <v>79</v>
      </c>
      <c r="BQ83" s="824">
        <f>SUMIFS('R5病院病棟票'!$AF$13:$AF$324,'R5病院病棟票'!$B$13:$B$324,$K$3:$K$150,'R5病院病棟票'!$R$13:$R$324,1)</f>
        <v>0</v>
      </c>
      <c r="BR83" s="825">
        <f>SUMIFS('R5病院病棟票'!$AF$13:$AF$324,'R5病院病棟票'!$B$13:$B$324,$K$3:$K$150,'R5病院病棟票'!$R$13:$R$324,2)</f>
        <v>0</v>
      </c>
      <c r="BS83" s="826">
        <f>SUMIFS('R5病院病棟票'!$AF$13:$AF$324,'R5病院病棟票'!$B$13:$B$324,$K$3:$K$150,'R5病院病棟票'!$R$13:$R$324,3)</f>
        <v>0</v>
      </c>
      <c r="BT83" s="827">
        <f>SUMIFS('R5病院病棟票'!$AF$13:$AF$324,'R5病院病棟票'!$B$13:$B$324,$K$3:$K$150,'R5病院病棟票'!$R$13:$R$324,4)</f>
        <v>79</v>
      </c>
      <c r="BU83" s="828">
        <f t="shared" si="26"/>
        <v>79</v>
      </c>
      <c r="BV83" s="825">
        <f>SUMIFS('R5病院病棟票'!$AF$13:$AF$324,'R5病院病棟票'!$B$13:$B$324,$K$3:$K$150,'R5病院病棟票'!$R$13:$R$324,5)+SUMIFS('R5病院病棟票'!$AF$13:$AF$324,'R5病院病棟票'!$B$13:$B$324,$K$3:$K$150,'R5病院病棟票'!$R$13:$R$324,6)</f>
        <v>0</v>
      </c>
      <c r="BW83" s="829">
        <f t="shared" si="28"/>
        <v>79</v>
      </c>
      <c r="BX83" s="757">
        <f t="shared" si="32"/>
        <v>0</v>
      </c>
      <c r="BY83" s="757">
        <f t="shared" si="33"/>
        <v>0</v>
      </c>
      <c r="BZ83" s="757"/>
      <c r="CA83" s="830">
        <f>SUMIFS('R5病院病棟票'!$AI$13:$AI$324,'R5病院病棟票'!$B$13:$B$324,$K$3:$K$150,'R5病院病棟票'!$Y$13:$Y$324,1)</f>
        <v>0</v>
      </c>
      <c r="CB83" s="805">
        <f>SUMIFS('R5病院病棟票'!$AI$13:$AI$324,'R5病院病棟票'!$B$13:$B$324,$K$3:$K$150,'R5病院病棟票'!$Y$13:$Y$324,2)</f>
        <v>0</v>
      </c>
      <c r="CC83" s="831">
        <f>SUMIFS('R5病院病棟票'!$AI$13:$AI$324,'R5病院病棟票'!$B$13:$B$324,$K$3:$K$150,'R5病院病棟票'!$Y$13:$Y$324,3)</f>
        <v>0</v>
      </c>
      <c r="CD83" s="807">
        <f>SUMIFS('R5病院病棟票'!$AI$13:$AI$324,'R5病院病棟票'!$B$13:$B$324,$K$3:$K$150,'R5病院病棟票'!$Y$13:$Y$324,4)</f>
        <v>79</v>
      </c>
      <c r="CE83" s="831">
        <f t="shared" si="29"/>
        <v>79</v>
      </c>
      <c r="CF83" s="807">
        <f>SUMIFS('R5病院病棟票'!$AI$13:$AI$324,'R5病院病棟票'!$B$13:$B$324,$K$3:$K$150,'R5病院病棟票'!$Y$13:$Y$324,5)</f>
        <v>0</v>
      </c>
      <c r="CG83" s="808">
        <f t="shared" si="30"/>
        <v>79</v>
      </c>
      <c r="CH83" s="832">
        <f>SUMIFS('R5病院病棟票'!$AJ$13:$AJ$324,'R5病院病棟票'!$B$13:$B$324,$K$3:$K$150)</f>
        <v>0</v>
      </c>
      <c r="CI83" s="810">
        <f>SUMIFS('R5病院病棟票'!$AK$13:$AK$324,'R5病院病棟票'!$B$13:$B$324,$K$3:$K$150,'R5病院病棟票'!$Y$13:$Y$324,7)</f>
        <v>0</v>
      </c>
      <c r="CJ83" s="811" t="str">
        <f t="shared" si="35"/>
        <v>○</v>
      </c>
      <c r="CK83" s="833">
        <v>79</v>
      </c>
      <c r="CL83" s="811" t="str">
        <f t="shared" si="34"/>
        <v>○</v>
      </c>
      <c r="CN83" s="821" t="b">
        <f t="shared" si="31"/>
        <v>1</v>
      </c>
      <c r="CO83" s="792" t="b">
        <f t="shared" si="31"/>
        <v>1</v>
      </c>
      <c r="CP83" s="822" t="b">
        <f t="shared" si="31"/>
        <v>1</v>
      </c>
      <c r="CQ83" s="823" t="b">
        <f t="shared" si="31"/>
        <v>1</v>
      </c>
      <c r="CR83" s="790" t="b">
        <f t="shared" si="31"/>
        <v>1</v>
      </c>
      <c r="CS83" s="792" t="b">
        <f t="shared" si="31"/>
        <v>1</v>
      </c>
      <c r="CT83" s="786" t="b">
        <f t="shared" si="31"/>
        <v>1</v>
      </c>
    </row>
    <row r="84" spans="1:98">
      <c r="A84" s="882">
        <v>76</v>
      </c>
      <c r="B84" s="813" t="s">
        <v>145</v>
      </c>
      <c r="C84" s="813" t="s">
        <v>175</v>
      </c>
      <c r="D84" s="813" t="s">
        <v>109</v>
      </c>
      <c r="E84" s="814">
        <v>11729111</v>
      </c>
      <c r="F84" s="815">
        <v>11730049</v>
      </c>
      <c r="G84" s="815">
        <v>11701097</v>
      </c>
      <c r="H84" s="815">
        <v>11701097</v>
      </c>
      <c r="I84" s="815">
        <v>11701097</v>
      </c>
      <c r="J84" s="815">
        <v>11701097</v>
      </c>
      <c r="K84" s="815">
        <v>11701097</v>
      </c>
      <c r="L84" s="816" t="s">
        <v>176</v>
      </c>
      <c r="M84" s="817"/>
      <c r="N84" s="818"/>
      <c r="O84" s="818"/>
      <c r="P84" s="818"/>
      <c r="Q84" s="819">
        <v>0</v>
      </c>
      <c r="R84" s="819"/>
      <c r="S84" s="909">
        <v>0</v>
      </c>
      <c r="T84" s="817"/>
      <c r="U84" s="818"/>
      <c r="V84" s="818"/>
      <c r="W84" s="818">
        <v>204</v>
      </c>
      <c r="X84" s="819">
        <v>204</v>
      </c>
      <c r="Y84" s="819"/>
      <c r="Z84" s="909">
        <v>204</v>
      </c>
      <c r="AA84" s="783">
        <v>0</v>
      </c>
      <c r="AB84" s="784">
        <v>0</v>
      </c>
      <c r="AC84" s="784">
        <v>0</v>
      </c>
      <c r="AD84" s="784">
        <v>204</v>
      </c>
      <c r="AE84" s="785">
        <f t="shared" si="36"/>
        <v>204</v>
      </c>
      <c r="AF84" s="784">
        <v>0</v>
      </c>
      <c r="AG84" s="820">
        <f t="shared" si="13"/>
        <v>204</v>
      </c>
      <c r="AH84" s="783">
        <v>0</v>
      </c>
      <c r="AI84" s="784">
        <v>0</v>
      </c>
      <c r="AJ84" s="784">
        <v>0</v>
      </c>
      <c r="AK84" s="784">
        <v>204</v>
      </c>
      <c r="AL84" s="785">
        <v>204</v>
      </c>
      <c r="AM84" s="784">
        <v>0</v>
      </c>
      <c r="AN84" s="820">
        <f t="shared" si="37"/>
        <v>204</v>
      </c>
      <c r="AO84" s="783">
        <v>0</v>
      </c>
      <c r="AP84" s="784">
        <v>0</v>
      </c>
      <c r="AQ84" s="784">
        <v>0</v>
      </c>
      <c r="AR84" s="784">
        <v>204</v>
      </c>
      <c r="AS84" s="785">
        <v>204</v>
      </c>
      <c r="AT84" s="784">
        <v>0</v>
      </c>
      <c r="AU84" s="820">
        <v>204</v>
      </c>
      <c r="AV84" s="787">
        <v>0</v>
      </c>
      <c r="AW84" s="784">
        <v>0</v>
      </c>
      <c r="AX84" s="789">
        <v>0</v>
      </c>
      <c r="AY84" s="789">
        <v>156</v>
      </c>
      <c r="AZ84" s="785">
        <v>156</v>
      </c>
      <c r="BA84" s="784">
        <v>0</v>
      </c>
      <c r="BB84" s="820">
        <v>156</v>
      </c>
      <c r="BC84" s="783">
        <v>0</v>
      </c>
      <c r="BD84" s="784">
        <v>0</v>
      </c>
      <c r="BE84" s="784">
        <v>0</v>
      </c>
      <c r="BF84" s="784">
        <v>156</v>
      </c>
      <c r="BG84" s="784">
        <v>156</v>
      </c>
      <c r="BH84" s="784">
        <v>0</v>
      </c>
      <c r="BI84" s="820">
        <v>156</v>
      </c>
      <c r="BJ84" s="821">
        <v>0</v>
      </c>
      <c r="BK84" s="792">
        <v>0</v>
      </c>
      <c r="BL84" s="822">
        <v>0</v>
      </c>
      <c r="BM84" s="823">
        <v>138</v>
      </c>
      <c r="BN84" s="790">
        <v>138</v>
      </c>
      <c r="BO84" s="792">
        <v>0</v>
      </c>
      <c r="BP84" s="786">
        <v>138</v>
      </c>
      <c r="BQ84" s="824">
        <f>SUMIFS('R5病院病棟票'!$AF$13:$AF$324,'R5病院病棟票'!$B$13:$B$324,$K$3:$K$150,'R5病院病棟票'!$R$13:$R$324,1)</f>
        <v>0</v>
      </c>
      <c r="BR84" s="825">
        <f>SUMIFS('R5病院病棟票'!$AF$13:$AF$324,'R5病院病棟票'!$B$13:$B$324,$K$3:$K$150,'R5病院病棟票'!$R$13:$R$324,2)</f>
        <v>0</v>
      </c>
      <c r="BS84" s="826">
        <f>SUMIFS('R5病院病棟票'!$AF$13:$AF$324,'R5病院病棟票'!$B$13:$B$324,$K$3:$K$150,'R5病院病棟票'!$R$13:$R$324,3)</f>
        <v>0</v>
      </c>
      <c r="BT84" s="827">
        <f>SUMIFS('R5病院病棟票'!$AF$13:$AF$324,'R5病院病棟票'!$B$13:$B$324,$K$3:$K$150,'R5病院病棟票'!$R$13:$R$324,4)</f>
        <v>138</v>
      </c>
      <c r="BU84" s="828">
        <f t="shared" si="26"/>
        <v>138</v>
      </c>
      <c r="BV84" s="825">
        <f>SUMIFS('R5病院病棟票'!$AF$13:$AF$324,'R5病院病棟票'!$B$13:$B$324,$K$3:$K$150,'R5病院病棟票'!$R$13:$R$324,5)+SUMIFS('R5病院病棟票'!$AF$13:$AF$324,'R5病院病棟票'!$B$13:$B$324,$K$3:$K$150,'R5病院病棟票'!$R$13:$R$324,6)</f>
        <v>0</v>
      </c>
      <c r="BW84" s="829">
        <f t="shared" si="28"/>
        <v>138</v>
      </c>
      <c r="BX84" s="757">
        <f t="shared" si="32"/>
        <v>0</v>
      </c>
      <c r="BY84" s="757">
        <f t="shared" si="33"/>
        <v>0</v>
      </c>
      <c r="BZ84" s="757"/>
      <c r="CA84" s="830">
        <f>SUMIFS('R5病院病棟票'!$AI$13:$AI$324,'R5病院病棟票'!$B$13:$B$324,$K$3:$K$150,'R5病院病棟票'!$Y$13:$Y$324,1)</f>
        <v>0</v>
      </c>
      <c r="CB84" s="805">
        <f>SUMIFS('R5病院病棟票'!$AI$13:$AI$324,'R5病院病棟票'!$B$13:$B$324,$K$3:$K$150,'R5病院病棟票'!$Y$13:$Y$324,2)</f>
        <v>0</v>
      </c>
      <c r="CC84" s="831">
        <f>SUMIFS('R5病院病棟票'!$AI$13:$AI$324,'R5病院病棟票'!$B$13:$B$324,$K$3:$K$150,'R5病院病棟票'!$Y$13:$Y$324,3)</f>
        <v>0</v>
      </c>
      <c r="CD84" s="807">
        <f>SUMIFS('R5病院病棟票'!$AI$13:$AI$324,'R5病院病棟票'!$B$13:$B$324,$K$3:$K$150,'R5病院病棟票'!$Y$13:$Y$324,4)</f>
        <v>138</v>
      </c>
      <c r="CE84" s="831">
        <f t="shared" si="29"/>
        <v>138</v>
      </c>
      <c r="CF84" s="807">
        <f>SUMIFS('R5病院病棟票'!$AI$13:$AI$324,'R5病院病棟票'!$B$13:$B$324,$K$3:$K$150,'R5病院病棟票'!$Y$13:$Y$324,5)</f>
        <v>0</v>
      </c>
      <c r="CG84" s="808">
        <f t="shared" si="30"/>
        <v>138</v>
      </c>
      <c r="CH84" s="832">
        <f>SUMIFS('R5病院病棟票'!$AJ$13:$AJ$324,'R5病院病棟票'!$B$13:$B$324,$K$3:$K$150)</f>
        <v>0</v>
      </c>
      <c r="CI84" s="810">
        <f>SUMIFS('R5病院病棟票'!$AK$13:$AK$324,'R5病院病棟票'!$B$13:$B$324,$K$3:$K$150,'R5病院病棟票'!$Y$13:$Y$324,7)</f>
        <v>0</v>
      </c>
      <c r="CJ84" s="811" t="str">
        <f t="shared" si="35"/>
        <v>○</v>
      </c>
      <c r="CK84" s="833">
        <v>138</v>
      </c>
      <c r="CL84" s="811" t="str">
        <f t="shared" si="34"/>
        <v>○</v>
      </c>
      <c r="CN84" s="821" t="b">
        <f t="shared" si="31"/>
        <v>1</v>
      </c>
      <c r="CO84" s="792" t="b">
        <f t="shared" si="31"/>
        <v>1</v>
      </c>
      <c r="CP84" s="822" t="b">
        <f t="shared" si="31"/>
        <v>1</v>
      </c>
      <c r="CQ84" s="823" t="b">
        <f t="shared" si="31"/>
        <v>1</v>
      </c>
      <c r="CR84" s="790" t="b">
        <f t="shared" si="31"/>
        <v>1</v>
      </c>
      <c r="CS84" s="792" t="b">
        <f t="shared" si="31"/>
        <v>1</v>
      </c>
      <c r="CT84" s="786" t="b">
        <f t="shared" si="31"/>
        <v>1</v>
      </c>
    </row>
    <row r="85" spans="1:98">
      <c r="A85" s="882">
        <v>77</v>
      </c>
      <c r="B85" s="874" t="s">
        <v>170</v>
      </c>
      <c r="C85" s="874" t="s">
        <v>175</v>
      </c>
      <c r="D85" s="874" t="s">
        <v>109</v>
      </c>
      <c r="E85" s="913">
        <v>11729048</v>
      </c>
      <c r="F85" s="914">
        <v>11730011</v>
      </c>
      <c r="G85" s="914">
        <v>11701096</v>
      </c>
      <c r="H85" s="914">
        <v>11701096</v>
      </c>
      <c r="I85" s="914">
        <v>11701096</v>
      </c>
      <c r="J85" s="914">
        <v>11701096</v>
      </c>
      <c r="K85" s="914">
        <v>11701096</v>
      </c>
      <c r="L85" s="870" t="s">
        <v>177</v>
      </c>
      <c r="M85" s="817"/>
      <c r="N85" s="818"/>
      <c r="O85" s="818"/>
      <c r="P85" s="818"/>
      <c r="Q85" s="819">
        <v>0</v>
      </c>
      <c r="R85" s="819"/>
      <c r="S85" s="909">
        <v>0</v>
      </c>
      <c r="T85" s="817"/>
      <c r="U85" s="818"/>
      <c r="V85" s="818"/>
      <c r="W85" s="818">
        <v>35</v>
      </c>
      <c r="X85" s="819">
        <v>35</v>
      </c>
      <c r="Y85" s="819"/>
      <c r="Z85" s="909">
        <v>35</v>
      </c>
      <c r="AA85" s="783">
        <v>0</v>
      </c>
      <c r="AB85" s="784">
        <v>0</v>
      </c>
      <c r="AC85" s="784">
        <v>0</v>
      </c>
      <c r="AD85" s="784">
        <v>35</v>
      </c>
      <c r="AE85" s="785">
        <f t="shared" si="36"/>
        <v>35</v>
      </c>
      <c r="AF85" s="784">
        <v>0</v>
      </c>
      <c r="AG85" s="820">
        <f t="shared" ref="AG85:AG149" si="38">AE85+AF85</f>
        <v>35</v>
      </c>
      <c r="AH85" s="783">
        <v>0</v>
      </c>
      <c r="AI85" s="784">
        <v>0</v>
      </c>
      <c r="AJ85" s="784">
        <v>0</v>
      </c>
      <c r="AK85" s="784">
        <v>35</v>
      </c>
      <c r="AL85" s="785">
        <v>35</v>
      </c>
      <c r="AM85" s="784">
        <v>0</v>
      </c>
      <c r="AN85" s="820">
        <f t="shared" si="37"/>
        <v>35</v>
      </c>
      <c r="AO85" s="783">
        <v>0</v>
      </c>
      <c r="AP85" s="784">
        <v>0</v>
      </c>
      <c r="AQ85" s="784">
        <v>0</v>
      </c>
      <c r="AR85" s="784">
        <v>35</v>
      </c>
      <c r="AS85" s="785">
        <v>35</v>
      </c>
      <c r="AT85" s="784">
        <v>0</v>
      </c>
      <c r="AU85" s="820">
        <v>35</v>
      </c>
      <c r="AV85" s="787">
        <v>0</v>
      </c>
      <c r="AW85" s="784">
        <v>0</v>
      </c>
      <c r="AX85" s="789">
        <v>0</v>
      </c>
      <c r="AY85" s="789">
        <v>35</v>
      </c>
      <c r="AZ85" s="785">
        <v>35</v>
      </c>
      <c r="BA85" s="784">
        <v>0</v>
      </c>
      <c r="BB85" s="820">
        <v>35</v>
      </c>
      <c r="BC85" s="783">
        <v>0</v>
      </c>
      <c r="BD85" s="784">
        <v>0</v>
      </c>
      <c r="BE85" s="784">
        <v>0</v>
      </c>
      <c r="BF85" s="784">
        <v>35</v>
      </c>
      <c r="BG85" s="784">
        <v>35</v>
      </c>
      <c r="BH85" s="784">
        <v>0</v>
      </c>
      <c r="BI85" s="820">
        <v>35</v>
      </c>
      <c r="BJ85" s="821">
        <v>0</v>
      </c>
      <c r="BK85" s="792">
        <v>0</v>
      </c>
      <c r="BL85" s="822">
        <v>0</v>
      </c>
      <c r="BM85" s="823">
        <v>35</v>
      </c>
      <c r="BN85" s="790">
        <v>35</v>
      </c>
      <c r="BO85" s="792">
        <v>0</v>
      </c>
      <c r="BP85" s="786">
        <v>35</v>
      </c>
      <c r="BQ85" s="824">
        <f>SUMIFS('R5病院病棟票'!$AF$13:$AF$324,'R5病院病棟票'!$B$13:$B$324,$K$3:$K$150,'R5病院病棟票'!$R$13:$R$324,1)</f>
        <v>0</v>
      </c>
      <c r="BR85" s="825">
        <f>SUMIFS('R5病院病棟票'!$AF$13:$AF$324,'R5病院病棟票'!$B$13:$B$324,$K$3:$K$150,'R5病院病棟票'!$R$13:$R$324,2)</f>
        <v>0</v>
      </c>
      <c r="BS85" s="826">
        <f>SUMIFS('R5病院病棟票'!$AF$13:$AF$324,'R5病院病棟票'!$B$13:$B$324,$K$3:$K$150,'R5病院病棟票'!$R$13:$R$324,3)</f>
        <v>0</v>
      </c>
      <c r="BT85" s="827">
        <f>SUMIFS('R5病院病棟票'!$AF$13:$AF$324,'R5病院病棟票'!$B$13:$B$324,$K$3:$K$150,'R5病院病棟票'!$R$13:$R$324,4)</f>
        <v>35</v>
      </c>
      <c r="BU85" s="828">
        <f t="shared" si="26"/>
        <v>35</v>
      </c>
      <c r="BV85" s="825">
        <f>SUMIFS('R5病院病棟票'!$AF$13:$AF$324,'R5病院病棟票'!$B$13:$B$324,$K$3:$K$150,'R5病院病棟票'!$R$13:$R$324,5)+SUMIFS('R5病院病棟票'!$AF$13:$AF$324,'R5病院病棟票'!$B$13:$B$324,$K$3:$K$150,'R5病院病棟票'!$R$13:$R$324,6)</f>
        <v>0</v>
      </c>
      <c r="BW85" s="829">
        <f t="shared" si="28"/>
        <v>35</v>
      </c>
      <c r="BX85" s="757">
        <f t="shared" si="32"/>
        <v>0</v>
      </c>
      <c r="BY85" s="757">
        <f t="shared" si="33"/>
        <v>0</v>
      </c>
      <c r="BZ85" s="757"/>
      <c r="CA85" s="830">
        <f>SUMIFS('R5病院病棟票'!$AI$13:$AI$324,'R5病院病棟票'!$B$13:$B$324,$K$3:$K$150,'R5病院病棟票'!$Y$13:$Y$324,1)</f>
        <v>0</v>
      </c>
      <c r="CB85" s="805">
        <f>SUMIFS('R5病院病棟票'!$AI$13:$AI$324,'R5病院病棟票'!$B$13:$B$324,$K$3:$K$150,'R5病院病棟票'!$Y$13:$Y$324,2)</f>
        <v>0</v>
      </c>
      <c r="CC85" s="831">
        <f>SUMIFS('R5病院病棟票'!$AI$13:$AI$324,'R5病院病棟票'!$B$13:$B$324,$K$3:$K$150,'R5病院病棟票'!$Y$13:$Y$324,3)</f>
        <v>0</v>
      </c>
      <c r="CD85" s="807">
        <f>SUMIFS('R5病院病棟票'!$AI$13:$AI$324,'R5病院病棟票'!$B$13:$B$324,$K$3:$K$150,'R5病院病棟票'!$Y$13:$Y$324,4)</f>
        <v>35</v>
      </c>
      <c r="CE85" s="831">
        <f t="shared" si="29"/>
        <v>35</v>
      </c>
      <c r="CF85" s="807">
        <f>SUMIFS('R5病院病棟票'!$AI$13:$AI$324,'R5病院病棟票'!$B$13:$B$324,$K$3:$K$150,'R5病院病棟票'!$Y$13:$Y$324,5)</f>
        <v>0</v>
      </c>
      <c r="CG85" s="808">
        <f t="shared" si="30"/>
        <v>35</v>
      </c>
      <c r="CH85" s="832">
        <f>SUMIFS('R5病院病棟票'!$AJ$13:$AJ$324,'R5病院病棟票'!$B$13:$B$324,$K$3:$K$150)</f>
        <v>0</v>
      </c>
      <c r="CI85" s="810">
        <f>SUMIFS('R5病院病棟票'!$AK$13:$AK$324,'R5病院病棟票'!$B$13:$B$324,$K$3:$K$150,'R5病院病棟票'!$Y$13:$Y$324,7)</f>
        <v>0</v>
      </c>
      <c r="CJ85" s="811" t="str">
        <f t="shared" si="35"/>
        <v>○</v>
      </c>
      <c r="CK85" s="833">
        <v>35</v>
      </c>
      <c r="CL85" s="811" t="str">
        <f t="shared" si="34"/>
        <v>○</v>
      </c>
      <c r="CN85" s="821" t="b">
        <f t="shared" si="31"/>
        <v>1</v>
      </c>
      <c r="CO85" s="792" t="b">
        <f t="shared" si="31"/>
        <v>1</v>
      </c>
      <c r="CP85" s="822" t="b">
        <f t="shared" si="31"/>
        <v>1</v>
      </c>
      <c r="CQ85" s="823" t="b">
        <f t="shared" si="31"/>
        <v>1</v>
      </c>
      <c r="CR85" s="790" t="b">
        <f t="shared" si="31"/>
        <v>1</v>
      </c>
      <c r="CS85" s="792" t="b">
        <f t="shared" si="31"/>
        <v>1</v>
      </c>
      <c r="CT85" s="786" t="b">
        <f t="shared" si="31"/>
        <v>1</v>
      </c>
    </row>
    <row r="86" spans="1:98">
      <c r="A86" s="915"/>
      <c r="B86" s="873" t="s">
        <v>170</v>
      </c>
      <c r="C86" s="873" t="s">
        <v>171</v>
      </c>
      <c r="D86" s="835" t="s">
        <v>109</v>
      </c>
      <c r="E86" s="874">
        <v>21729084</v>
      </c>
      <c r="F86" s="870">
        <v>21730089</v>
      </c>
      <c r="G86" s="875" t="s">
        <v>131</v>
      </c>
      <c r="H86" s="875" t="s">
        <v>131</v>
      </c>
      <c r="I86" s="875" t="s">
        <v>131</v>
      </c>
      <c r="J86" s="875" t="s">
        <v>131</v>
      </c>
      <c r="K86" s="875" t="s">
        <v>131</v>
      </c>
      <c r="L86" s="837" t="s">
        <v>178</v>
      </c>
      <c r="M86" s="817"/>
      <c r="N86" s="818"/>
      <c r="O86" s="818"/>
      <c r="P86" s="818"/>
      <c r="Q86" s="819">
        <v>0</v>
      </c>
      <c r="R86" s="819"/>
      <c r="S86" s="909">
        <v>0</v>
      </c>
      <c r="T86" s="817"/>
      <c r="U86" s="818">
        <v>12</v>
      </c>
      <c r="V86" s="818"/>
      <c r="W86" s="818"/>
      <c r="X86" s="819">
        <v>12</v>
      </c>
      <c r="Y86" s="819"/>
      <c r="Z86" s="909">
        <v>12</v>
      </c>
      <c r="AA86" s="783">
        <v>0</v>
      </c>
      <c r="AB86" s="818">
        <v>12</v>
      </c>
      <c r="AC86" s="784">
        <v>0</v>
      </c>
      <c r="AD86" s="784">
        <v>0</v>
      </c>
      <c r="AE86" s="785">
        <f t="shared" si="36"/>
        <v>12</v>
      </c>
      <c r="AF86" s="785">
        <v>0</v>
      </c>
      <c r="AG86" s="820">
        <f t="shared" si="38"/>
        <v>12</v>
      </c>
      <c r="AH86" s="783">
        <v>0</v>
      </c>
      <c r="AI86" s="818">
        <v>12</v>
      </c>
      <c r="AJ86" s="784">
        <v>0</v>
      </c>
      <c r="AK86" s="784">
        <v>0</v>
      </c>
      <c r="AL86" s="785">
        <v>12</v>
      </c>
      <c r="AM86" s="785">
        <v>0</v>
      </c>
      <c r="AN86" s="820">
        <f t="shared" si="37"/>
        <v>12</v>
      </c>
      <c r="AO86" s="783">
        <v>0</v>
      </c>
      <c r="AP86" s="784">
        <v>0</v>
      </c>
      <c r="AQ86" s="784">
        <v>0</v>
      </c>
      <c r="AR86" s="789">
        <v>0</v>
      </c>
      <c r="AS86" s="785">
        <v>0</v>
      </c>
      <c r="AT86" s="784">
        <v>0</v>
      </c>
      <c r="AU86" s="820">
        <v>0</v>
      </c>
      <c r="AV86" s="787">
        <v>0</v>
      </c>
      <c r="AW86" s="784">
        <v>0</v>
      </c>
      <c r="AX86" s="789">
        <v>0</v>
      </c>
      <c r="AY86" s="789" t="e">
        <v>#REF!</v>
      </c>
      <c r="AZ86" s="785" t="e">
        <v>#REF!</v>
      </c>
      <c r="BA86" s="784" t="e">
        <v>#REF!</v>
      </c>
      <c r="BB86" s="820" t="e">
        <v>#REF!</v>
      </c>
      <c r="BC86" s="783">
        <v>0</v>
      </c>
      <c r="BD86" s="784">
        <v>0</v>
      </c>
      <c r="BE86" s="784">
        <v>0</v>
      </c>
      <c r="BF86" s="784">
        <v>0</v>
      </c>
      <c r="BG86" s="784">
        <v>0</v>
      </c>
      <c r="BH86" s="784">
        <v>0</v>
      </c>
      <c r="BI86" s="820">
        <v>0</v>
      </c>
      <c r="BJ86" s="783">
        <v>0</v>
      </c>
      <c r="BK86" s="784">
        <v>0</v>
      </c>
      <c r="BL86" s="784">
        <v>0</v>
      </c>
      <c r="BM86" s="784">
        <v>0</v>
      </c>
      <c r="BN86" s="784">
        <v>0</v>
      </c>
      <c r="BO86" s="784">
        <v>0</v>
      </c>
      <c r="BP86" s="820">
        <v>0</v>
      </c>
      <c r="BQ86" s="916">
        <v>0</v>
      </c>
      <c r="BR86" s="854">
        <v>0</v>
      </c>
      <c r="BS86" s="854">
        <v>0</v>
      </c>
      <c r="BT86" s="854">
        <v>0</v>
      </c>
      <c r="BU86" s="854">
        <f t="shared" si="26"/>
        <v>0</v>
      </c>
      <c r="BV86" s="854">
        <v>0</v>
      </c>
      <c r="BW86" s="857">
        <f t="shared" si="28"/>
        <v>0</v>
      </c>
      <c r="BX86" s="757">
        <f t="shared" si="32"/>
        <v>0</v>
      </c>
      <c r="BY86" s="757">
        <f t="shared" si="33"/>
        <v>0</v>
      </c>
      <c r="BZ86" s="851"/>
      <c r="CA86" s="910"/>
      <c r="CB86" s="839"/>
      <c r="CC86" s="839"/>
      <c r="CD86" s="839"/>
      <c r="CE86" s="839">
        <f t="shared" si="29"/>
        <v>0</v>
      </c>
      <c r="CF86" s="839"/>
      <c r="CG86" s="841">
        <f t="shared" si="30"/>
        <v>0</v>
      </c>
      <c r="CH86" s="917"/>
      <c r="CI86" s="911"/>
      <c r="CJ86" s="811" t="str">
        <f t="shared" si="35"/>
        <v>○</v>
      </c>
      <c r="CK86" s="876">
        <v>0</v>
      </c>
      <c r="CL86" s="811" t="str">
        <f t="shared" si="34"/>
        <v>○</v>
      </c>
      <c r="CN86" s="821" t="b">
        <f t="shared" si="31"/>
        <v>1</v>
      </c>
      <c r="CO86" s="792" t="b">
        <f t="shared" si="31"/>
        <v>1</v>
      </c>
      <c r="CP86" s="822" t="b">
        <f t="shared" si="31"/>
        <v>1</v>
      </c>
      <c r="CQ86" s="823" t="b">
        <f t="shared" si="31"/>
        <v>1</v>
      </c>
      <c r="CR86" s="790" t="b">
        <f t="shared" si="31"/>
        <v>1</v>
      </c>
      <c r="CS86" s="792" t="b">
        <f t="shared" si="31"/>
        <v>1</v>
      </c>
      <c r="CT86" s="786" t="b">
        <f t="shared" si="31"/>
        <v>1</v>
      </c>
    </row>
    <row r="87" spans="1:98">
      <c r="A87" s="882">
        <v>78</v>
      </c>
      <c r="B87" s="813" t="s">
        <v>145</v>
      </c>
      <c r="C87" s="813" t="s">
        <v>146</v>
      </c>
      <c r="D87" s="813" t="s">
        <v>109</v>
      </c>
      <c r="E87" s="814">
        <v>21729130</v>
      </c>
      <c r="F87" s="815">
        <v>21730115</v>
      </c>
      <c r="G87" s="815">
        <v>21701104</v>
      </c>
      <c r="H87" s="815">
        <v>21701104</v>
      </c>
      <c r="I87" s="815">
        <v>21701104</v>
      </c>
      <c r="J87" s="815">
        <v>21701104</v>
      </c>
      <c r="K87" s="815">
        <v>21701104</v>
      </c>
      <c r="L87" s="816" t="s">
        <v>39</v>
      </c>
      <c r="M87" s="817"/>
      <c r="N87" s="818"/>
      <c r="O87" s="818"/>
      <c r="P87" s="818"/>
      <c r="Q87" s="819">
        <v>0</v>
      </c>
      <c r="R87" s="819"/>
      <c r="S87" s="909">
        <v>0</v>
      </c>
      <c r="T87" s="817"/>
      <c r="U87" s="818">
        <v>5</v>
      </c>
      <c r="V87" s="818"/>
      <c r="W87" s="818"/>
      <c r="X87" s="819">
        <v>5</v>
      </c>
      <c r="Y87" s="819"/>
      <c r="Z87" s="909">
        <v>5</v>
      </c>
      <c r="AA87" s="783">
        <v>0</v>
      </c>
      <c r="AB87" s="784">
        <v>5</v>
      </c>
      <c r="AC87" s="784">
        <v>0</v>
      </c>
      <c r="AD87" s="784">
        <v>0</v>
      </c>
      <c r="AE87" s="785">
        <f t="shared" ref="AE87:AE94" si="39">SUM(AA87:AD87)</f>
        <v>5</v>
      </c>
      <c r="AF87" s="785">
        <v>0</v>
      </c>
      <c r="AG87" s="820">
        <f t="shared" si="38"/>
        <v>5</v>
      </c>
      <c r="AH87" s="783">
        <v>0</v>
      </c>
      <c r="AI87" s="784">
        <v>5</v>
      </c>
      <c r="AJ87" s="784">
        <v>0</v>
      </c>
      <c r="AK87" s="784">
        <v>0</v>
      </c>
      <c r="AL87" s="785">
        <v>5</v>
      </c>
      <c r="AM87" s="785">
        <v>0</v>
      </c>
      <c r="AN87" s="820">
        <f t="shared" si="37"/>
        <v>5</v>
      </c>
      <c r="AO87" s="787">
        <v>0</v>
      </c>
      <c r="AP87" s="784">
        <v>5</v>
      </c>
      <c r="AQ87" s="784">
        <v>0</v>
      </c>
      <c r="AR87" s="789">
        <v>0</v>
      </c>
      <c r="AS87" s="785">
        <v>5</v>
      </c>
      <c r="AT87" s="784">
        <v>0</v>
      </c>
      <c r="AU87" s="820">
        <v>5</v>
      </c>
      <c r="AV87" s="787">
        <v>0</v>
      </c>
      <c r="AW87" s="784">
        <v>5</v>
      </c>
      <c r="AX87" s="789">
        <v>0</v>
      </c>
      <c r="AY87" s="852">
        <v>0</v>
      </c>
      <c r="AZ87" s="785">
        <v>5</v>
      </c>
      <c r="BA87" s="784">
        <v>0</v>
      </c>
      <c r="BB87" s="786">
        <v>5</v>
      </c>
      <c r="BC87" s="787">
        <v>0</v>
      </c>
      <c r="BD87" s="784">
        <v>5</v>
      </c>
      <c r="BE87" s="784">
        <v>0</v>
      </c>
      <c r="BF87" s="789">
        <v>0</v>
      </c>
      <c r="BG87" s="785">
        <v>5</v>
      </c>
      <c r="BH87" s="784">
        <v>0</v>
      </c>
      <c r="BI87" s="786">
        <v>5</v>
      </c>
      <c r="BJ87" s="787">
        <v>0</v>
      </c>
      <c r="BK87" s="784">
        <v>5</v>
      </c>
      <c r="BL87" s="784">
        <v>0</v>
      </c>
      <c r="BM87" s="789">
        <v>0</v>
      </c>
      <c r="BN87" s="785">
        <v>5</v>
      </c>
      <c r="BO87" s="784">
        <v>0</v>
      </c>
      <c r="BP87" s="820">
        <v>5</v>
      </c>
      <c r="BQ87" s="853">
        <f>SUMIFS('R5診療所票'!$AZ$10:$AZ$64,'R5診療所票'!$B$10:$B$64,$K$3:$K$150,'R5診療所票'!$AG$10:$AG$64,1)</f>
        <v>0</v>
      </c>
      <c r="BR87" s="854">
        <f>SUMIFS('R5診療所票'!$AZ$10:$AZ$64,'R5診療所票'!$B$10:$B$64,$K$3:$K$150,'R5診療所票'!$AG$10:$AG$64,2)</f>
        <v>0</v>
      </c>
      <c r="BS87" s="854">
        <f>SUMIFS('R5診療所票'!$AZ$10:$AZ$64,'R5診療所票'!$B$10:$B$64,$K$3:$K$150,'R5診療所票'!$AG$10:$AG$64,3)</f>
        <v>5</v>
      </c>
      <c r="BT87" s="855">
        <f>SUMIFS('R5診療所票'!$AZ$10:$AZ$64,'R5診療所票'!$B$10:$B$64,$K$3:$K$150,'R5診療所票'!$AG$10:$AG$64,4)</f>
        <v>0</v>
      </c>
      <c r="BU87" s="856">
        <f t="shared" ref="BU87:BU125" si="40">SUM(BQ87:BT87)</f>
        <v>5</v>
      </c>
      <c r="BV87" s="854">
        <f>SUMIFS('R5診療所票'!$AZ$10:$AZ$64,'R5診療所票'!$B$10:$B$64,$K$3:$K$150,'R5診療所票'!$AG$10:$AG$64,5)+SUMIFS('R5診療所票'!$AZ$10:$AZ$64,'R5診療所票'!$B$10:$B$64,$K$3:$K$150,'R5診療所票'!$AG$10:$AG$64,6)</f>
        <v>0</v>
      </c>
      <c r="BW87" s="857">
        <f t="shared" si="28"/>
        <v>5</v>
      </c>
      <c r="BX87" s="757">
        <f t="shared" si="32"/>
        <v>0</v>
      </c>
      <c r="BY87" s="757">
        <f t="shared" si="33"/>
        <v>0</v>
      </c>
      <c r="BZ87" s="757"/>
      <c r="CA87" s="858">
        <f>SUMIFS('R5診療所票'!$BC$10:$BC$64,'R5診療所票'!$B$10:$B$64,$K$3:$K$150,'R5診療所票'!$AN$10:$AN$64,1)</f>
        <v>0</v>
      </c>
      <c r="CB87" s="805">
        <f>SUMIFS('R5診療所票'!$BC$10:$BC$64,'R5診療所票'!$B$10:$B$64,$K$3:$K$150,'R5診療所票'!$AN$10:$AN$64,2)</f>
        <v>0</v>
      </c>
      <c r="CC87" s="859">
        <f>SUMIFS('R5診療所票'!$BC$10:$BC$64,'R5診療所票'!$B$10:$B$64,$K$3:$K$150,'R5診療所票'!$AN$10:$AN$64,3)</f>
        <v>5</v>
      </c>
      <c r="CD87" s="805">
        <f>SUMIFS('R5診療所票'!$BC$10:$BC$64,'R5診療所票'!$B$10:$B$64,$K$3:$K$150,'R5診療所票'!$AN$10:$AN$64,4)</f>
        <v>0</v>
      </c>
      <c r="CE87" s="859">
        <f t="shared" ref="CE87:CE125" si="41">SUM(CA87:CD87)</f>
        <v>5</v>
      </c>
      <c r="CF87" s="805">
        <f>SUMIFS('R5診療所票'!$BC$10:$BC$64,'R5診療所票'!$B$10:$B$64,$K$3:$K$150,'R5診療所票'!$AN$10:$AN$64,5)</f>
        <v>0</v>
      </c>
      <c r="CG87" s="860">
        <f t="shared" si="30"/>
        <v>5</v>
      </c>
      <c r="CH87" s="832">
        <f>SUMIFS('R5診療所票'!$BD$11:$BD$64,'R5診療所票'!$B$11:$B$64,$K$3:$K$150)</f>
        <v>0</v>
      </c>
      <c r="CI87" s="810">
        <f>SUMIFS('R5診療所票'!$BC$10:$BC$64,'R5診療所票'!$B$10:$B$64,$K$3:$K$150,'R5診療所票'!$AN$10:$AN$64,7)</f>
        <v>0</v>
      </c>
      <c r="CJ87" s="811" t="str">
        <f t="shared" si="35"/>
        <v>○</v>
      </c>
      <c r="CK87" s="833">
        <v>5</v>
      </c>
      <c r="CL87" s="811" t="str">
        <f t="shared" si="34"/>
        <v>○</v>
      </c>
      <c r="CN87" s="821" t="b">
        <f t="shared" si="31"/>
        <v>1</v>
      </c>
      <c r="CO87" s="792" t="b">
        <f t="shared" si="31"/>
        <v>0</v>
      </c>
      <c r="CP87" s="822" t="b">
        <f t="shared" si="31"/>
        <v>0</v>
      </c>
      <c r="CQ87" s="823" t="b">
        <f t="shared" si="31"/>
        <v>1</v>
      </c>
      <c r="CR87" s="790" t="b">
        <f t="shared" si="31"/>
        <v>1</v>
      </c>
      <c r="CS87" s="792" t="b">
        <f t="shared" si="31"/>
        <v>1</v>
      </c>
      <c r="CT87" s="786" t="b">
        <f t="shared" si="31"/>
        <v>1</v>
      </c>
    </row>
    <row r="88" spans="1:98">
      <c r="A88" s="882">
        <v>79</v>
      </c>
      <c r="B88" s="813" t="s">
        <v>145</v>
      </c>
      <c r="C88" s="813" t="s">
        <v>146</v>
      </c>
      <c r="D88" s="813" t="s">
        <v>109</v>
      </c>
      <c r="E88" s="814">
        <v>21729120</v>
      </c>
      <c r="F88" s="815">
        <v>21730138</v>
      </c>
      <c r="G88" s="815">
        <v>21701103</v>
      </c>
      <c r="H88" s="815">
        <v>21701103</v>
      </c>
      <c r="I88" s="815">
        <v>21701103</v>
      </c>
      <c r="J88" s="815">
        <v>21701103</v>
      </c>
      <c r="K88" s="815">
        <v>21701103</v>
      </c>
      <c r="L88" s="816" t="s">
        <v>40</v>
      </c>
      <c r="M88" s="817"/>
      <c r="N88" s="818"/>
      <c r="O88" s="818"/>
      <c r="P88" s="818"/>
      <c r="Q88" s="819">
        <v>0</v>
      </c>
      <c r="R88" s="819"/>
      <c r="S88" s="909">
        <v>0</v>
      </c>
      <c r="T88" s="817"/>
      <c r="U88" s="818">
        <v>19</v>
      </c>
      <c r="V88" s="818"/>
      <c r="W88" s="818"/>
      <c r="X88" s="819">
        <v>19</v>
      </c>
      <c r="Y88" s="819"/>
      <c r="Z88" s="909">
        <v>19</v>
      </c>
      <c r="AA88" s="783">
        <v>0</v>
      </c>
      <c r="AB88" s="784">
        <v>19</v>
      </c>
      <c r="AC88" s="784">
        <v>0</v>
      </c>
      <c r="AD88" s="784">
        <v>0</v>
      </c>
      <c r="AE88" s="785">
        <f t="shared" si="39"/>
        <v>19</v>
      </c>
      <c r="AF88" s="785">
        <v>0</v>
      </c>
      <c r="AG88" s="820">
        <f t="shared" si="38"/>
        <v>19</v>
      </c>
      <c r="AH88" s="783">
        <v>0</v>
      </c>
      <c r="AI88" s="784">
        <v>19</v>
      </c>
      <c r="AJ88" s="784">
        <v>0</v>
      </c>
      <c r="AK88" s="784">
        <v>0</v>
      </c>
      <c r="AL88" s="785">
        <v>19</v>
      </c>
      <c r="AM88" s="785">
        <v>0</v>
      </c>
      <c r="AN88" s="820">
        <f t="shared" si="37"/>
        <v>19</v>
      </c>
      <c r="AO88" s="787">
        <v>0</v>
      </c>
      <c r="AP88" s="784">
        <v>19</v>
      </c>
      <c r="AQ88" s="784">
        <v>0</v>
      </c>
      <c r="AR88" s="789">
        <v>0</v>
      </c>
      <c r="AS88" s="785">
        <v>19</v>
      </c>
      <c r="AT88" s="784">
        <v>0</v>
      </c>
      <c r="AU88" s="820">
        <v>19</v>
      </c>
      <c r="AV88" s="787">
        <v>0</v>
      </c>
      <c r="AW88" s="784">
        <v>19</v>
      </c>
      <c r="AX88" s="789">
        <v>0</v>
      </c>
      <c r="AY88" s="852">
        <v>0</v>
      </c>
      <c r="AZ88" s="785">
        <v>19</v>
      </c>
      <c r="BA88" s="784">
        <v>0</v>
      </c>
      <c r="BB88" s="786">
        <v>19</v>
      </c>
      <c r="BC88" s="787">
        <v>0</v>
      </c>
      <c r="BD88" s="784">
        <v>19</v>
      </c>
      <c r="BE88" s="784">
        <v>0</v>
      </c>
      <c r="BF88" s="789">
        <v>0</v>
      </c>
      <c r="BG88" s="785">
        <v>19</v>
      </c>
      <c r="BH88" s="784">
        <v>0</v>
      </c>
      <c r="BI88" s="786">
        <v>19</v>
      </c>
      <c r="BJ88" s="787">
        <v>0</v>
      </c>
      <c r="BK88" s="784">
        <v>19</v>
      </c>
      <c r="BL88" s="784">
        <v>0</v>
      </c>
      <c r="BM88" s="789">
        <v>0</v>
      </c>
      <c r="BN88" s="785">
        <v>19</v>
      </c>
      <c r="BO88" s="784">
        <v>0</v>
      </c>
      <c r="BP88" s="820">
        <v>19</v>
      </c>
      <c r="BQ88" s="853">
        <f>SUMIFS('R5診療所票'!$AZ$10:$AZ$64,'R5診療所票'!$B$10:$B$64,$K$3:$K$150,'R5診療所票'!$AG$10:$AG$64,1)</f>
        <v>0</v>
      </c>
      <c r="BR88" s="854">
        <f>SUMIFS('R5診療所票'!$AZ$10:$AZ$64,'R5診療所票'!$B$10:$B$64,$K$3:$K$150,'R5診療所票'!$AG$10:$AG$64,2)</f>
        <v>19</v>
      </c>
      <c r="BS88" s="854">
        <f>SUMIFS('R5診療所票'!$AZ$10:$AZ$64,'R5診療所票'!$B$10:$B$64,$K$3:$K$150,'R5診療所票'!$AG$10:$AG$64,3)</f>
        <v>0</v>
      </c>
      <c r="BT88" s="855">
        <f>SUMIFS('R5診療所票'!$AZ$10:$AZ$64,'R5診療所票'!$B$10:$B$64,$K$3:$K$150,'R5診療所票'!$AG$10:$AG$64,4)</f>
        <v>0</v>
      </c>
      <c r="BU88" s="856">
        <f t="shared" si="40"/>
        <v>19</v>
      </c>
      <c r="BV88" s="854">
        <f>SUMIFS('R5診療所票'!$AZ$10:$AZ$64,'R5診療所票'!$B$10:$B$64,$K$3:$K$150,'R5診療所票'!$AG$10:$AG$64,5)+SUMIFS('R5診療所票'!$AZ$10:$AZ$64,'R5診療所票'!$B$10:$B$64,$K$3:$K$150,'R5診療所票'!$AG$10:$AG$64,6)</f>
        <v>0</v>
      </c>
      <c r="BW88" s="857">
        <f t="shared" si="28"/>
        <v>19</v>
      </c>
      <c r="BX88" s="757">
        <f t="shared" si="32"/>
        <v>0</v>
      </c>
      <c r="BY88" s="757">
        <f t="shared" si="33"/>
        <v>0</v>
      </c>
      <c r="BZ88" s="757"/>
      <c r="CA88" s="858">
        <f>SUMIFS('R5診療所票'!$BC$10:$BC$64,'R5診療所票'!$B$10:$B$64,$K$3:$K$150,'R5診療所票'!$AN$10:$AN$64,1)</f>
        <v>0</v>
      </c>
      <c r="CB88" s="805">
        <f>SUMIFS('R5診療所票'!$BC$10:$BC$64,'R5診療所票'!$B$10:$B$64,$K$3:$K$150,'R5診療所票'!$AN$10:$AN$64,2)</f>
        <v>19</v>
      </c>
      <c r="CC88" s="859">
        <f>SUMIFS('R5診療所票'!$BC$10:$BC$64,'R5診療所票'!$B$10:$B$64,$K$3:$K$150,'R5診療所票'!$AN$10:$AN$64,3)</f>
        <v>0</v>
      </c>
      <c r="CD88" s="805">
        <f>SUMIFS('R5診療所票'!$BC$10:$BC$64,'R5診療所票'!$B$10:$B$64,$K$3:$K$150,'R5診療所票'!$AN$10:$AN$64,4)</f>
        <v>0</v>
      </c>
      <c r="CE88" s="859">
        <f t="shared" si="41"/>
        <v>19</v>
      </c>
      <c r="CF88" s="805">
        <f>SUMIFS('R5診療所票'!$BC$10:$BC$64,'R5診療所票'!$B$10:$B$64,$K$3:$K$150,'R5診療所票'!$AN$10:$AN$64,5)</f>
        <v>0</v>
      </c>
      <c r="CG88" s="860">
        <f t="shared" si="30"/>
        <v>19</v>
      </c>
      <c r="CH88" s="832">
        <f>SUMIFS('R5診療所票'!$BD$11:$BD$64,'R5診療所票'!$B$11:$B$64,$K$3:$K$150)</f>
        <v>0</v>
      </c>
      <c r="CI88" s="810">
        <f>SUMIFS('R5診療所票'!$BC$10:$BC$64,'R5診療所票'!$B$10:$B$64,$K$3:$K$150,'R5診療所票'!$AN$10:$AN$64,7)</f>
        <v>0</v>
      </c>
      <c r="CJ88" s="811" t="str">
        <f t="shared" si="35"/>
        <v>○</v>
      </c>
      <c r="CK88" s="833">
        <v>19</v>
      </c>
      <c r="CL88" s="811" t="str">
        <f t="shared" si="34"/>
        <v>○</v>
      </c>
      <c r="CM88" s="759" t="s">
        <v>179</v>
      </c>
      <c r="CN88" s="821" t="b">
        <f t="shared" si="31"/>
        <v>1</v>
      </c>
      <c r="CO88" s="792" t="b">
        <f t="shared" si="31"/>
        <v>1</v>
      </c>
      <c r="CP88" s="822" t="b">
        <f t="shared" si="31"/>
        <v>1</v>
      </c>
      <c r="CQ88" s="823" t="b">
        <f t="shared" si="31"/>
        <v>1</v>
      </c>
      <c r="CR88" s="790" t="b">
        <f t="shared" si="31"/>
        <v>1</v>
      </c>
      <c r="CS88" s="792" t="b">
        <f t="shared" si="31"/>
        <v>1</v>
      </c>
      <c r="CT88" s="786" t="b">
        <f t="shared" si="31"/>
        <v>1</v>
      </c>
    </row>
    <row r="89" spans="1:98">
      <c r="A89" s="882">
        <v>80</v>
      </c>
      <c r="B89" s="813" t="s">
        <v>145</v>
      </c>
      <c r="C89" s="813" t="s">
        <v>146</v>
      </c>
      <c r="D89" s="813" t="s">
        <v>109</v>
      </c>
      <c r="E89" s="814">
        <v>21729156</v>
      </c>
      <c r="F89" s="815">
        <v>21730107</v>
      </c>
      <c r="G89" s="815">
        <v>21701105</v>
      </c>
      <c r="H89" s="815">
        <v>21701105</v>
      </c>
      <c r="I89" s="815">
        <v>21701105</v>
      </c>
      <c r="J89" s="815">
        <v>21701105</v>
      </c>
      <c r="K89" s="815">
        <v>21701105</v>
      </c>
      <c r="L89" s="816" t="s">
        <v>41</v>
      </c>
      <c r="M89" s="817"/>
      <c r="N89" s="818"/>
      <c r="O89" s="818"/>
      <c r="P89" s="818"/>
      <c r="Q89" s="819">
        <v>0</v>
      </c>
      <c r="R89" s="819"/>
      <c r="S89" s="909">
        <v>0</v>
      </c>
      <c r="T89" s="817"/>
      <c r="U89" s="818">
        <v>19</v>
      </c>
      <c r="V89" s="818"/>
      <c r="W89" s="818"/>
      <c r="X89" s="819">
        <v>19</v>
      </c>
      <c r="Y89" s="819"/>
      <c r="Z89" s="909">
        <v>19</v>
      </c>
      <c r="AA89" s="783">
        <v>0</v>
      </c>
      <c r="AB89" s="784">
        <v>19</v>
      </c>
      <c r="AC89" s="784">
        <v>0</v>
      </c>
      <c r="AD89" s="784">
        <v>0</v>
      </c>
      <c r="AE89" s="785">
        <f t="shared" si="39"/>
        <v>19</v>
      </c>
      <c r="AF89" s="785">
        <v>0</v>
      </c>
      <c r="AG89" s="820">
        <f t="shared" si="38"/>
        <v>19</v>
      </c>
      <c r="AH89" s="783">
        <v>0</v>
      </c>
      <c r="AI89" s="784">
        <v>19</v>
      </c>
      <c r="AJ89" s="784">
        <v>0</v>
      </c>
      <c r="AK89" s="784">
        <v>0</v>
      </c>
      <c r="AL89" s="785">
        <v>19</v>
      </c>
      <c r="AM89" s="785">
        <v>0</v>
      </c>
      <c r="AN89" s="820">
        <f t="shared" si="37"/>
        <v>19</v>
      </c>
      <c r="AO89" s="787">
        <v>0</v>
      </c>
      <c r="AP89" s="784">
        <v>19</v>
      </c>
      <c r="AQ89" s="784">
        <v>0</v>
      </c>
      <c r="AR89" s="789">
        <v>0</v>
      </c>
      <c r="AS89" s="785">
        <v>19</v>
      </c>
      <c r="AT89" s="784">
        <v>0</v>
      </c>
      <c r="AU89" s="820">
        <v>19</v>
      </c>
      <c r="AV89" s="787">
        <v>0</v>
      </c>
      <c r="AW89" s="784">
        <v>19</v>
      </c>
      <c r="AX89" s="789">
        <v>0</v>
      </c>
      <c r="AY89" s="852">
        <v>0</v>
      </c>
      <c r="AZ89" s="785">
        <v>19</v>
      </c>
      <c r="BA89" s="784">
        <v>0</v>
      </c>
      <c r="BB89" s="786">
        <v>19</v>
      </c>
      <c r="BC89" s="787">
        <v>0</v>
      </c>
      <c r="BD89" s="784">
        <v>11</v>
      </c>
      <c r="BE89" s="784">
        <v>0</v>
      </c>
      <c r="BF89" s="789">
        <v>0</v>
      </c>
      <c r="BG89" s="785">
        <v>11</v>
      </c>
      <c r="BH89" s="784">
        <v>0</v>
      </c>
      <c r="BI89" s="786">
        <v>11</v>
      </c>
      <c r="BJ89" s="787">
        <v>0</v>
      </c>
      <c r="BK89" s="784">
        <v>11</v>
      </c>
      <c r="BL89" s="784">
        <v>0</v>
      </c>
      <c r="BM89" s="789">
        <v>0</v>
      </c>
      <c r="BN89" s="785">
        <v>11</v>
      </c>
      <c r="BO89" s="784">
        <v>0</v>
      </c>
      <c r="BP89" s="820">
        <v>11</v>
      </c>
      <c r="BQ89" s="853">
        <f>SUMIFS('R5診療所票'!$AZ$10:$AZ$64,'R5診療所票'!$B$10:$B$64,$K$3:$K$150,'R5診療所票'!$AG$10:$AG$64,1)</f>
        <v>0</v>
      </c>
      <c r="BR89" s="854">
        <f>SUMIFS('R5診療所票'!$AZ$10:$AZ$64,'R5診療所票'!$B$10:$B$64,$K$3:$K$150,'R5診療所票'!$AG$10:$AG$64,2)</f>
        <v>11</v>
      </c>
      <c r="BS89" s="854">
        <f>SUMIFS('R5診療所票'!$AZ$10:$AZ$64,'R5診療所票'!$B$10:$B$64,$K$3:$K$150,'R5診療所票'!$AG$10:$AG$64,3)</f>
        <v>0</v>
      </c>
      <c r="BT89" s="855">
        <f>SUMIFS('R5診療所票'!$AZ$10:$AZ$64,'R5診療所票'!$B$10:$B$64,$K$3:$K$150,'R5診療所票'!$AG$10:$AG$64,4)</f>
        <v>0</v>
      </c>
      <c r="BU89" s="856">
        <f t="shared" si="40"/>
        <v>11</v>
      </c>
      <c r="BV89" s="854">
        <f>SUMIFS('R5診療所票'!$AZ$10:$AZ$64,'R5診療所票'!$B$10:$B$64,$K$3:$K$150,'R5診療所票'!$AG$10:$AG$64,5)+SUMIFS('R5診療所票'!$AZ$10:$AZ$64,'R5診療所票'!$B$10:$B$64,$K$3:$K$150,'R5診療所票'!$AG$10:$AG$64,6)</f>
        <v>0</v>
      </c>
      <c r="BW89" s="857">
        <f t="shared" si="28"/>
        <v>11</v>
      </c>
      <c r="BX89" s="757">
        <f t="shared" si="32"/>
        <v>0</v>
      </c>
      <c r="BY89" s="757">
        <f t="shared" si="33"/>
        <v>0</v>
      </c>
      <c r="BZ89" s="757"/>
      <c r="CA89" s="858">
        <f>SUMIFS('R5診療所票'!$BC$10:$BC$64,'R5診療所票'!$B$10:$B$64,$K$3:$K$150,'R5診療所票'!$AN$10:$AN$64,1)</f>
        <v>0</v>
      </c>
      <c r="CB89" s="805">
        <f>SUMIFS('R5診療所票'!$BC$10:$BC$64,'R5診療所票'!$B$10:$B$64,$K$3:$K$150,'R5診療所票'!$AN$10:$AN$64,2)</f>
        <v>11</v>
      </c>
      <c r="CC89" s="859">
        <f>SUMIFS('R5診療所票'!$BC$10:$BC$64,'R5診療所票'!$B$10:$B$64,$K$3:$K$150,'R5診療所票'!$AN$10:$AN$64,3)</f>
        <v>0</v>
      </c>
      <c r="CD89" s="805">
        <f>SUMIFS('R5診療所票'!$BC$10:$BC$64,'R5診療所票'!$B$10:$B$64,$K$3:$K$150,'R5診療所票'!$AN$10:$AN$64,4)</f>
        <v>0</v>
      </c>
      <c r="CE89" s="859">
        <f t="shared" si="41"/>
        <v>11</v>
      </c>
      <c r="CF89" s="805">
        <f>SUMIFS('R5診療所票'!$BC$10:$BC$64,'R5診療所票'!$B$10:$B$64,$K$3:$K$150,'R5診療所票'!$AN$10:$AN$64,5)</f>
        <v>0</v>
      </c>
      <c r="CG89" s="860">
        <f t="shared" si="30"/>
        <v>11</v>
      </c>
      <c r="CH89" s="832">
        <f>SUMIFS('R5診療所票'!$BD$11:$BD$64,'R5診療所票'!$B$11:$B$64,$K$3:$K$150)</f>
        <v>0</v>
      </c>
      <c r="CI89" s="810">
        <f>SUMIFS('R5診療所票'!$BC$10:$BC$64,'R5診療所票'!$B$10:$B$64,$K$3:$K$150,'R5診療所票'!$AN$10:$AN$64,7)</f>
        <v>0</v>
      </c>
      <c r="CJ89" s="811" t="str">
        <f t="shared" si="35"/>
        <v>○</v>
      </c>
      <c r="CK89" s="833">
        <v>11</v>
      </c>
      <c r="CL89" s="811" t="str">
        <f t="shared" si="34"/>
        <v>○</v>
      </c>
      <c r="CN89" s="821" t="b">
        <f t="shared" si="31"/>
        <v>1</v>
      </c>
      <c r="CO89" s="792" t="b">
        <f t="shared" si="31"/>
        <v>1</v>
      </c>
      <c r="CP89" s="822" t="b">
        <f t="shared" si="31"/>
        <v>1</v>
      </c>
      <c r="CQ89" s="823" t="b">
        <f t="shared" ref="CQ89:CT125" si="42">BM89=BT89</f>
        <v>1</v>
      </c>
      <c r="CR89" s="790" t="b">
        <f t="shared" si="42"/>
        <v>1</v>
      </c>
      <c r="CS89" s="792" t="b">
        <f t="shared" si="42"/>
        <v>1</v>
      </c>
      <c r="CT89" s="786" t="b">
        <f t="shared" si="42"/>
        <v>1</v>
      </c>
    </row>
    <row r="90" spans="1:98">
      <c r="A90" s="882">
        <v>81</v>
      </c>
      <c r="B90" s="813" t="s">
        <v>145</v>
      </c>
      <c r="C90" s="813" t="s">
        <v>146</v>
      </c>
      <c r="D90" s="813" t="s">
        <v>109</v>
      </c>
      <c r="E90" s="835">
        <v>21729080</v>
      </c>
      <c r="F90" s="836">
        <v>21730057</v>
      </c>
      <c r="G90" s="836">
        <v>21701102</v>
      </c>
      <c r="H90" s="836"/>
      <c r="I90" s="815">
        <v>21703060</v>
      </c>
      <c r="J90" s="815">
        <v>21703060</v>
      </c>
      <c r="K90" s="815">
        <v>21703060</v>
      </c>
      <c r="L90" s="816" t="s">
        <v>180</v>
      </c>
      <c r="M90" s="817"/>
      <c r="N90" s="818"/>
      <c r="O90" s="818"/>
      <c r="P90" s="818"/>
      <c r="Q90" s="819">
        <v>0</v>
      </c>
      <c r="R90" s="819"/>
      <c r="S90" s="909">
        <v>0</v>
      </c>
      <c r="T90" s="817"/>
      <c r="U90" s="818"/>
      <c r="V90" s="818"/>
      <c r="W90" s="818">
        <v>2</v>
      </c>
      <c r="X90" s="819">
        <v>2</v>
      </c>
      <c r="Y90" s="819"/>
      <c r="Z90" s="909">
        <v>2</v>
      </c>
      <c r="AA90" s="783">
        <v>0</v>
      </c>
      <c r="AB90" s="784">
        <v>0</v>
      </c>
      <c r="AC90" s="784">
        <v>0</v>
      </c>
      <c r="AD90" s="784">
        <v>2</v>
      </c>
      <c r="AE90" s="785">
        <f t="shared" si="39"/>
        <v>2</v>
      </c>
      <c r="AF90" s="785">
        <v>0</v>
      </c>
      <c r="AG90" s="820">
        <f t="shared" si="38"/>
        <v>2</v>
      </c>
      <c r="AH90" s="783">
        <v>0</v>
      </c>
      <c r="AI90" s="784">
        <v>0</v>
      </c>
      <c r="AJ90" s="784">
        <v>0</v>
      </c>
      <c r="AK90" s="784">
        <v>2</v>
      </c>
      <c r="AL90" s="785">
        <v>2</v>
      </c>
      <c r="AM90" s="785">
        <v>0</v>
      </c>
      <c r="AN90" s="820">
        <f t="shared" si="37"/>
        <v>2</v>
      </c>
      <c r="AO90" s="787">
        <v>0</v>
      </c>
      <c r="AP90" s="784">
        <v>0</v>
      </c>
      <c r="AQ90" s="784">
        <v>0</v>
      </c>
      <c r="AR90" s="789">
        <v>2</v>
      </c>
      <c r="AS90" s="785">
        <v>2</v>
      </c>
      <c r="AT90" s="784">
        <v>0</v>
      </c>
      <c r="AU90" s="820">
        <v>2</v>
      </c>
      <c r="AV90" s="838">
        <v>0</v>
      </c>
      <c r="AW90" s="839">
        <v>0</v>
      </c>
      <c r="AX90" s="840">
        <v>0</v>
      </c>
      <c r="AY90" s="918">
        <v>0</v>
      </c>
      <c r="AZ90" s="841">
        <v>0</v>
      </c>
      <c r="BA90" s="839">
        <v>0</v>
      </c>
      <c r="BB90" s="850">
        <v>0</v>
      </c>
      <c r="BC90" s="787">
        <v>0</v>
      </c>
      <c r="BD90" s="784">
        <v>12</v>
      </c>
      <c r="BE90" s="784">
        <v>0</v>
      </c>
      <c r="BF90" s="789">
        <v>0</v>
      </c>
      <c r="BG90" s="785">
        <v>12</v>
      </c>
      <c r="BH90" s="784">
        <v>0</v>
      </c>
      <c r="BI90" s="786">
        <v>12</v>
      </c>
      <c r="BJ90" s="787">
        <v>0</v>
      </c>
      <c r="BK90" s="784">
        <v>12</v>
      </c>
      <c r="BL90" s="784">
        <v>0</v>
      </c>
      <c r="BM90" s="789">
        <v>0</v>
      </c>
      <c r="BN90" s="785">
        <v>12</v>
      </c>
      <c r="BO90" s="784">
        <v>0</v>
      </c>
      <c r="BP90" s="820">
        <v>12</v>
      </c>
      <c r="BQ90" s="853">
        <f>SUMIFS('R5診療所票'!$AZ$10:$AZ$64,'R5診療所票'!$B$10:$B$64,$K$3:$K$150,'R5診療所票'!$AG$10:$AG$64,1)</f>
        <v>0</v>
      </c>
      <c r="BR90" s="854">
        <f>SUMIFS('R5診療所票'!$AZ$10:$AZ$64,'R5診療所票'!$B$10:$B$64,$K$3:$K$150,'R5診療所票'!$AG$10:$AG$64,2)</f>
        <v>12</v>
      </c>
      <c r="BS90" s="854">
        <f>SUMIFS('R5診療所票'!$AZ$10:$AZ$64,'R5診療所票'!$B$10:$B$64,$K$3:$K$150,'R5診療所票'!$AG$10:$AG$64,3)</f>
        <v>0</v>
      </c>
      <c r="BT90" s="855">
        <f>SUMIFS('R5診療所票'!$AZ$10:$AZ$64,'R5診療所票'!$B$10:$B$64,$K$3:$K$150,'R5診療所票'!$AG$10:$AG$64,4)</f>
        <v>0</v>
      </c>
      <c r="BU90" s="856">
        <f t="shared" si="40"/>
        <v>12</v>
      </c>
      <c r="BV90" s="854">
        <f>SUMIFS('R5診療所票'!$AZ$10:$AZ$64,'R5診療所票'!$B$10:$B$64,$K$3:$K$150,'R5診療所票'!$AG$10:$AG$64,5)+SUMIFS('R5診療所票'!$AZ$10:$AZ$64,'R5診療所票'!$B$10:$B$64,$K$3:$K$150,'R5診療所票'!$AG$10:$AG$64,6)</f>
        <v>0</v>
      </c>
      <c r="BW90" s="857">
        <f t="shared" si="28"/>
        <v>12</v>
      </c>
      <c r="BX90" s="757">
        <f t="shared" si="32"/>
        <v>0</v>
      </c>
      <c r="BY90" s="757">
        <f t="shared" si="33"/>
        <v>0</v>
      </c>
      <c r="BZ90" s="757"/>
      <c r="CA90" s="858">
        <f>SUMIFS('R5診療所票'!$BC$10:$BC$64,'R5診療所票'!$B$10:$B$64,$K$3:$K$150,'R5診療所票'!$AN$10:$AN$64,1)</f>
        <v>0</v>
      </c>
      <c r="CB90" s="805">
        <f>SUMIFS('R5診療所票'!$BC$10:$BC$64,'R5診療所票'!$B$10:$B$64,$K$3:$K$150,'R5診療所票'!$AN$10:$AN$64,2)</f>
        <v>12</v>
      </c>
      <c r="CC90" s="859">
        <f>SUMIFS('R5診療所票'!$BC$10:$BC$64,'R5診療所票'!$B$10:$B$64,$K$3:$K$150,'R5診療所票'!$AN$10:$AN$64,3)</f>
        <v>0</v>
      </c>
      <c r="CD90" s="805">
        <f>SUMIFS('R5診療所票'!$BC$10:$BC$64,'R5診療所票'!$B$10:$B$64,$K$3:$K$150,'R5診療所票'!$AN$10:$AN$64,4)</f>
        <v>0</v>
      </c>
      <c r="CE90" s="859">
        <f t="shared" si="41"/>
        <v>12</v>
      </c>
      <c r="CF90" s="805">
        <f>SUMIFS('R5診療所票'!$BC$10:$BC$64,'R5診療所票'!$B$10:$B$64,$K$3:$K$150,'R5診療所票'!$AN$10:$AN$64,5)</f>
        <v>0</v>
      </c>
      <c r="CG90" s="860">
        <f t="shared" si="30"/>
        <v>12</v>
      </c>
      <c r="CH90" s="832">
        <f>SUMIFS('R5診療所票'!$BD$11:$BD$64,'R5診療所票'!$B$11:$B$64,$K$3:$K$150)</f>
        <v>0</v>
      </c>
      <c r="CI90" s="810">
        <f>SUMIFS('R5診療所票'!$BC$10:$BC$64,'R5診療所票'!$B$10:$B$64,$K$3:$K$150,'R5診療所票'!$AN$10:$AN$64,7)</f>
        <v>0</v>
      </c>
      <c r="CJ90" s="811" t="str">
        <f t="shared" si="35"/>
        <v>○</v>
      </c>
      <c r="CK90" s="833">
        <v>12</v>
      </c>
      <c r="CL90" s="811" t="str">
        <f t="shared" si="34"/>
        <v>○</v>
      </c>
      <c r="CN90" s="821" t="b">
        <f t="shared" ref="CN90:CP125" si="43">BJ90=BQ90</f>
        <v>1</v>
      </c>
      <c r="CO90" s="792" t="b">
        <f t="shared" si="43"/>
        <v>1</v>
      </c>
      <c r="CP90" s="822" t="b">
        <f t="shared" si="43"/>
        <v>1</v>
      </c>
      <c r="CQ90" s="823" t="b">
        <f t="shared" si="42"/>
        <v>1</v>
      </c>
      <c r="CR90" s="790" t="b">
        <f t="shared" si="42"/>
        <v>1</v>
      </c>
      <c r="CS90" s="792" t="b">
        <f t="shared" si="42"/>
        <v>1</v>
      </c>
      <c r="CT90" s="786" t="b">
        <f t="shared" si="42"/>
        <v>1</v>
      </c>
    </row>
    <row r="91" spans="1:98">
      <c r="A91" s="882">
        <v>82</v>
      </c>
      <c r="B91" s="813" t="s">
        <v>145</v>
      </c>
      <c r="C91" s="813" t="s">
        <v>149</v>
      </c>
      <c r="D91" s="813" t="s">
        <v>109</v>
      </c>
      <c r="E91" s="814">
        <v>21729125</v>
      </c>
      <c r="F91" s="815">
        <v>21730037</v>
      </c>
      <c r="G91" s="815">
        <v>21701112</v>
      </c>
      <c r="H91" s="815">
        <v>21701112</v>
      </c>
      <c r="I91" s="815">
        <v>21701112</v>
      </c>
      <c r="J91" s="815">
        <v>21701112</v>
      </c>
      <c r="K91" s="815">
        <v>21701112</v>
      </c>
      <c r="L91" s="816" t="s">
        <v>42</v>
      </c>
      <c r="M91" s="817"/>
      <c r="N91" s="818"/>
      <c r="O91" s="818"/>
      <c r="P91" s="818"/>
      <c r="Q91" s="819">
        <v>0</v>
      </c>
      <c r="R91" s="819"/>
      <c r="S91" s="909">
        <v>0</v>
      </c>
      <c r="T91" s="817"/>
      <c r="U91" s="818">
        <v>11</v>
      </c>
      <c r="V91" s="818"/>
      <c r="W91" s="818"/>
      <c r="X91" s="819">
        <v>11</v>
      </c>
      <c r="Y91" s="819"/>
      <c r="Z91" s="909">
        <v>11</v>
      </c>
      <c r="AA91" s="783">
        <v>0</v>
      </c>
      <c r="AB91" s="784">
        <v>11</v>
      </c>
      <c r="AC91" s="784">
        <v>0</v>
      </c>
      <c r="AD91" s="784">
        <v>0</v>
      </c>
      <c r="AE91" s="785">
        <f t="shared" si="39"/>
        <v>11</v>
      </c>
      <c r="AF91" s="785">
        <v>0</v>
      </c>
      <c r="AG91" s="820">
        <f t="shared" si="38"/>
        <v>11</v>
      </c>
      <c r="AH91" s="783">
        <v>0</v>
      </c>
      <c r="AI91" s="784">
        <v>11</v>
      </c>
      <c r="AJ91" s="784">
        <v>0</v>
      </c>
      <c r="AK91" s="784">
        <v>0</v>
      </c>
      <c r="AL91" s="785">
        <v>11</v>
      </c>
      <c r="AM91" s="785">
        <v>0</v>
      </c>
      <c r="AN91" s="820">
        <f t="shared" si="37"/>
        <v>11</v>
      </c>
      <c r="AO91" s="787">
        <v>0</v>
      </c>
      <c r="AP91" s="784">
        <v>11</v>
      </c>
      <c r="AQ91" s="784">
        <v>0</v>
      </c>
      <c r="AR91" s="789">
        <v>0</v>
      </c>
      <c r="AS91" s="785">
        <v>11</v>
      </c>
      <c r="AT91" s="784">
        <v>0</v>
      </c>
      <c r="AU91" s="820">
        <v>11</v>
      </c>
      <c r="AV91" s="787">
        <v>0</v>
      </c>
      <c r="AW91" s="784">
        <v>11</v>
      </c>
      <c r="AX91" s="789">
        <v>0</v>
      </c>
      <c r="AY91" s="852">
        <v>0</v>
      </c>
      <c r="AZ91" s="785">
        <v>11</v>
      </c>
      <c r="BA91" s="784">
        <v>0</v>
      </c>
      <c r="BB91" s="786">
        <v>11</v>
      </c>
      <c r="BC91" s="787">
        <v>0</v>
      </c>
      <c r="BD91" s="784">
        <v>11</v>
      </c>
      <c r="BE91" s="784">
        <v>0</v>
      </c>
      <c r="BF91" s="789">
        <v>0</v>
      </c>
      <c r="BG91" s="785">
        <v>11</v>
      </c>
      <c r="BH91" s="784">
        <v>0</v>
      </c>
      <c r="BI91" s="786">
        <v>11</v>
      </c>
      <c r="BJ91" s="787">
        <v>0</v>
      </c>
      <c r="BK91" s="784">
        <v>11</v>
      </c>
      <c r="BL91" s="784">
        <v>0</v>
      </c>
      <c r="BM91" s="789">
        <v>0</v>
      </c>
      <c r="BN91" s="785">
        <v>11</v>
      </c>
      <c r="BO91" s="784">
        <v>0</v>
      </c>
      <c r="BP91" s="820">
        <v>11</v>
      </c>
      <c r="BQ91" s="853">
        <f>SUMIFS('R5診療所票'!$AZ$10:$AZ$64,'R5診療所票'!$B$10:$B$64,$K$3:$K$150,'R5診療所票'!$AG$10:$AG$64,1)</f>
        <v>0</v>
      </c>
      <c r="BR91" s="854">
        <f>SUMIFS('R5診療所票'!$AZ$10:$AZ$64,'R5診療所票'!$B$10:$B$64,$K$3:$K$150,'R5診療所票'!$AG$10:$AG$64,2)</f>
        <v>11</v>
      </c>
      <c r="BS91" s="854">
        <f>SUMIFS('R5診療所票'!$AZ$10:$AZ$64,'R5診療所票'!$B$10:$B$64,$K$3:$K$150,'R5診療所票'!$AG$10:$AG$64,3)</f>
        <v>0</v>
      </c>
      <c r="BT91" s="855">
        <f>SUMIFS('R5診療所票'!$AZ$10:$AZ$64,'R5診療所票'!$B$10:$B$64,$K$3:$K$150,'R5診療所票'!$AG$10:$AG$64,4)</f>
        <v>0</v>
      </c>
      <c r="BU91" s="856">
        <f t="shared" si="40"/>
        <v>11</v>
      </c>
      <c r="BV91" s="854">
        <f>SUMIFS('R5診療所票'!$AZ$10:$AZ$64,'R5診療所票'!$B$10:$B$64,$K$3:$K$150,'R5診療所票'!$AG$10:$AG$64,5)+SUMIFS('R5診療所票'!$AZ$10:$AZ$64,'R5診療所票'!$B$10:$B$64,$K$3:$K$150,'R5診療所票'!$AG$10:$AG$64,6)</f>
        <v>0</v>
      </c>
      <c r="BW91" s="857">
        <f t="shared" si="28"/>
        <v>11</v>
      </c>
      <c r="BX91" s="757">
        <f t="shared" si="32"/>
        <v>0</v>
      </c>
      <c r="BY91" s="757">
        <f t="shared" si="33"/>
        <v>0</v>
      </c>
      <c r="BZ91" s="757"/>
      <c r="CA91" s="858">
        <f>SUMIFS('R5診療所票'!$BC$10:$BC$64,'R5診療所票'!$B$10:$B$64,$K$3:$K$150,'R5診療所票'!$AN$10:$AN$64,1)</f>
        <v>0</v>
      </c>
      <c r="CB91" s="805">
        <f>SUMIFS('R5診療所票'!$BC$10:$BC$64,'R5診療所票'!$B$10:$B$64,$K$3:$K$150,'R5診療所票'!$AN$10:$AN$64,2)</f>
        <v>11</v>
      </c>
      <c r="CC91" s="859">
        <f>SUMIFS('R5診療所票'!$BC$10:$BC$64,'R5診療所票'!$B$10:$B$64,$K$3:$K$150,'R5診療所票'!$AN$10:$AN$64,3)</f>
        <v>0</v>
      </c>
      <c r="CD91" s="805">
        <f>SUMIFS('R5診療所票'!$BC$10:$BC$64,'R5診療所票'!$B$10:$B$64,$K$3:$K$150,'R5診療所票'!$AN$10:$AN$64,4)</f>
        <v>0</v>
      </c>
      <c r="CE91" s="859">
        <f t="shared" si="41"/>
        <v>11</v>
      </c>
      <c r="CF91" s="805">
        <f>SUMIFS('R5診療所票'!$BC$10:$BC$64,'R5診療所票'!$B$10:$B$64,$K$3:$K$150,'R5診療所票'!$AN$10:$AN$64,5)</f>
        <v>0</v>
      </c>
      <c r="CG91" s="860">
        <f t="shared" si="30"/>
        <v>11</v>
      </c>
      <c r="CH91" s="832">
        <f>SUMIFS('R5診療所票'!$BD$11:$BD$64,'R5診療所票'!$B$11:$B$64,$K$3:$K$150)</f>
        <v>0</v>
      </c>
      <c r="CI91" s="810">
        <f>SUMIFS('R5診療所票'!$BC$10:$BC$64,'R5診療所票'!$B$10:$B$64,$K$3:$K$150,'R5診療所票'!$AN$10:$AN$64,7)</f>
        <v>0</v>
      </c>
      <c r="CJ91" s="811" t="str">
        <f t="shared" si="35"/>
        <v>○</v>
      </c>
      <c r="CK91" s="833">
        <v>11</v>
      </c>
      <c r="CL91" s="811" t="str">
        <f t="shared" si="34"/>
        <v>○</v>
      </c>
      <c r="CN91" s="821" t="b">
        <f t="shared" si="43"/>
        <v>1</v>
      </c>
      <c r="CO91" s="792" t="b">
        <f t="shared" si="43"/>
        <v>1</v>
      </c>
      <c r="CP91" s="822" t="b">
        <f t="shared" si="43"/>
        <v>1</v>
      </c>
      <c r="CQ91" s="823" t="b">
        <f t="shared" si="42"/>
        <v>1</v>
      </c>
      <c r="CR91" s="790" t="b">
        <f t="shared" si="42"/>
        <v>1</v>
      </c>
      <c r="CS91" s="792" t="b">
        <f t="shared" si="42"/>
        <v>1</v>
      </c>
      <c r="CT91" s="786" t="b">
        <f t="shared" si="42"/>
        <v>1</v>
      </c>
    </row>
    <row r="92" spans="1:98">
      <c r="A92" s="882">
        <v>83</v>
      </c>
      <c r="B92" s="813" t="s">
        <v>145</v>
      </c>
      <c r="C92" s="813" t="s">
        <v>149</v>
      </c>
      <c r="D92" s="813" t="s">
        <v>109</v>
      </c>
      <c r="E92" s="814">
        <v>21729070</v>
      </c>
      <c r="F92" s="815">
        <v>21730142</v>
      </c>
      <c r="G92" s="815">
        <v>21701109</v>
      </c>
      <c r="H92" s="815">
        <v>21701109</v>
      </c>
      <c r="I92" s="815">
        <v>21701109</v>
      </c>
      <c r="J92" s="815">
        <v>21701109</v>
      </c>
      <c r="K92" s="815">
        <v>21701109</v>
      </c>
      <c r="L92" s="816" t="s">
        <v>181</v>
      </c>
      <c r="M92" s="817"/>
      <c r="N92" s="818"/>
      <c r="O92" s="818"/>
      <c r="P92" s="818"/>
      <c r="Q92" s="819">
        <v>0</v>
      </c>
      <c r="R92" s="819"/>
      <c r="S92" s="909">
        <v>0</v>
      </c>
      <c r="T92" s="817"/>
      <c r="U92" s="818">
        <v>14</v>
      </c>
      <c r="V92" s="818"/>
      <c r="W92" s="818"/>
      <c r="X92" s="819">
        <v>14</v>
      </c>
      <c r="Y92" s="819"/>
      <c r="Z92" s="909">
        <v>14</v>
      </c>
      <c r="AA92" s="783">
        <v>0</v>
      </c>
      <c r="AB92" s="784">
        <v>14</v>
      </c>
      <c r="AC92" s="784">
        <v>0</v>
      </c>
      <c r="AD92" s="784">
        <v>0</v>
      </c>
      <c r="AE92" s="785">
        <f t="shared" si="39"/>
        <v>14</v>
      </c>
      <c r="AF92" s="785">
        <v>0</v>
      </c>
      <c r="AG92" s="820">
        <f t="shared" si="38"/>
        <v>14</v>
      </c>
      <c r="AH92" s="783">
        <v>0</v>
      </c>
      <c r="AI92" s="784">
        <v>14</v>
      </c>
      <c r="AJ92" s="784">
        <v>0</v>
      </c>
      <c r="AK92" s="784">
        <v>0</v>
      </c>
      <c r="AL92" s="785">
        <v>14</v>
      </c>
      <c r="AM92" s="785">
        <v>0</v>
      </c>
      <c r="AN92" s="820">
        <f t="shared" si="37"/>
        <v>14</v>
      </c>
      <c r="AO92" s="787">
        <v>0</v>
      </c>
      <c r="AP92" s="784">
        <v>14</v>
      </c>
      <c r="AQ92" s="784">
        <v>0</v>
      </c>
      <c r="AR92" s="789">
        <v>0</v>
      </c>
      <c r="AS92" s="785">
        <v>14</v>
      </c>
      <c r="AT92" s="784">
        <v>0</v>
      </c>
      <c r="AU92" s="820">
        <v>14</v>
      </c>
      <c r="AV92" s="787">
        <v>0</v>
      </c>
      <c r="AW92" s="784">
        <v>14</v>
      </c>
      <c r="AX92" s="789">
        <v>0</v>
      </c>
      <c r="AY92" s="852">
        <v>0</v>
      </c>
      <c r="AZ92" s="785">
        <v>14</v>
      </c>
      <c r="BA92" s="784">
        <v>0</v>
      </c>
      <c r="BB92" s="786">
        <v>14</v>
      </c>
      <c r="BC92" s="787">
        <v>0</v>
      </c>
      <c r="BD92" s="784">
        <v>14</v>
      </c>
      <c r="BE92" s="784">
        <v>0</v>
      </c>
      <c r="BF92" s="789">
        <v>0</v>
      </c>
      <c r="BG92" s="785">
        <v>14</v>
      </c>
      <c r="BH92" s="784">
        <v>0</v>
      </c>
      <c r="BI92" s="786">
        <v>14</v>
      </c>
      <c r="BJ92" s="787">
        <v>0</v>
      </c>
      <c r="BK92" s="784">
        <v>14</v>
      </c>
      <c r="BL92" s="784">
        <v>0</v>
      </c>
      <c r="BM92" s="789">
        <v>0</v>
      </c>
      <c r="BN92" s="785">
        <v>14</v>
      </c>
      <c r="BO92" s="784">
        <v>0</v>
      </c>
      <c r="BP92" s="820">
        <v>14</v>
      </c>
      <c r="BQ92" s="853">
        <f>SUMIFS('R5診療所票'!$AZ$10:$AZ$64,'R5診療所票'!$B$10:$B$64,$K$3:$K$150,'R5診療所票'!$AG$10:$AG$64,1)</f>
        <v>0</v>
      </c>
      <c r="BR92" s="854">
        <f>SUMIFS('R5診療所票'!$AZ$10:$AZ$64,'R5診療所票'!$B$10:$B$64,$K$3:$K$150,'R5診療所票'!$AG$10:$AG$64,2)</f>
        <v>14</v>
      </c>
      <c r="BS92" s="854">
        <f>SUMIFS('R5診療所票'!$AZ$10:$AZ$64,'R5診療所票'!$B$10:$B$64,$K$3:$K$150,'R5診療所票'!$AG$10:$AG$64,3)</f>
        <v>0</v>
      </c>
      <c r="BT92" s="855">
        <f>SUMIFS('R5診療所票'!$AZ$10:$AZ$64,'R5診療所票'!$B$10:$B$64,$K$3:$K$150,'R5診療所票'!$AG$10:$AG$64,4)</f>
        <v>0</v>
      </c>
      <c r="BU92" s="856">
        <f t="shared" si="40"/>
        <v>14</v>
      </c>
      <c r="BV92" s="854">
        <f>SUMIFS('R5診療所票'!$AZ$10:$AZ$64,'R5診療所票'!$B$10:$B$64,$K$3:$K$150,'R5診療所票'!$AG$10:$AG$64,5)+SUMIFS('R5診療所票'!$AZ$10:$AZ$64,'R5診療所票'!$B$10:$B$64,$K$3:$K$150,'R5診療所票'!$AG$10:$AG$64,6)</f>
        <v>0</v>
      </c>
      <c r="BW92" s="857">
        <f t="shared" si="28"/>
        <v>14</v>
      </c>
      <c r="BX92" s="757">
        <f t="shared" si="32"/>
        <v>0</v>
      </c>
      <c r="BY92" s="757">
        <f t="shared" si="33"/>
        <v>0</v>
      </c>
      <c r="BZ92" s="757"/>
      <c r="CA92" s="858">
        <f>SUMIFS('R5診療所票'!$BC$10:$BC$64,'R5診療所票'!$B$10:$B$64,$K$3:$K$150,'R5診療所票'!$AN$10:$AN$64,1)</f>
        <v>0</v>
      </c>
      <c r="CB92" s="805">
        <f>SUMIFS('R5診療所票'!$BC$10:$BC$64,'R5診療所票'!$B$10:$B$64,$K$3:$K$150,'R5診療所票'!$AN$10:$AN$64,2)</f>
        <v>14</v>
      </c>
      <c r="CC92" s="859">
        <f>SUMIFS('R5診療所票'!$BC$10:$BC$64,'R5診療所票'!$B$10:$B$64,$K$3:$K$150,'R5診療所票'!$AN$10:$AN$64,3)</f>
        <v>0</v>
      </c>
      <c r="CD92" s="805">
        <f>SUMIFS('R5診療所票'!$BC$10:$BC$64,'R5診療所票'!$B$10:$B$64,$K$3:$K$150,'R5診療所票'!$AN$10:$AN$64,4)</f>
        <v>0</v>
      </c>
      <c r="CE92" s="859">
        <f t="shared" si="41"/>
        <v>14</v>
      </c>
      <c r="CF92" s="805">
        <f>SUMIFS('R5診療所票'!$BC$10:$BC$64,'R5診療所票'!$B$10:$B$64,$K$3:$K$150,'R5診療所票'!$AN$10:$AN$64,5)</f>
        <v>0</v>
      </c>
      <c r="CG92" s="860">
        <f t="shared" si="30"/>
        <v>14</v>
      </c>
      <c r="CH92" s="832">
        <f>SUMIFS('R5診療所票'!$BD$11:$BD$64,'R5診療所票'!$B$11:$B$64,$K$3:$K$150)</f>
        <v>0</v>
      </c>
      <c r="CI92" s="810">
        <f>SUMIFS('R5診療所票'!$BC$10:$BC$64,'R5診療所票'!$B$10:$B$64,$K$3:$K$150,'R5診療所票'!$AN$10:$AN$64,7)</f>
        <v>0</v>
      </c>
      <c r="CJ92" s="811" t="str">
        <f t="shared" si="35"/>
        <v>○</v>
      </c>
      <c r="CK92" s="833">
        <v>14</v>
      </c>
      <c r="CL92" s="811" t="str">
        <f t="shared" si="34"/>
        <v>○</v>
      </c>
      <c r="CN92" s="821" t="b">
        <f t="shared" si="43"/>
        <v>1</v>
      </c>
      <c r="CO92" s="792" t="b">
        <f t="shared" si="43"/>
        <v>1</v>
      </c>
      <c r="CP92" s="822" t="b">
        <f t="shared" si="43"/>
        <v>1</v>
      </c>
      <c r="CQ92" s="823" t="b">
        <f t="shared" si="42"/>
        <v>1</v>
      </c>
      <c r="CR92" s="790" t="b">
        <f t="shared" si="42"/>
        <v>1</v>
      </c>
      <c r="CS92" s="792" t="b">
        <f t="shared" si="42"/>
        <v>1</v>
      </c>
      <c r="CT92" s="786" t="b">
        <f t="shared" si="42"/>
        <v>1</v>
      </c>
    </row>
    <row r="93" spans="1:98">
      <c r="A93" s="882">
        <v>84</v>
      </c>
      <c r="B93" s="813" t="s">
        <v>145</v>
      </c>
      <c r="C93" s="813" t="s">
        <v>149</v>
      </c>
      <c r="D93" s="813" t="s">
        <v>109</v>
      </c>
      <c r="E93" s="814">
        <v>21729134</v>
      </c>
      <c r="F93" s="815">
        <v>21730003</v>
      </c>
      <c r="G93" s="815">
        <v>21701113</v>
      </c>
      <c r="H93" s="815">
        <v>21701113</v>
      </c>
      <c r="I93" s="815">
        <v>21701113</v>
      </c>
      <c r="J93" s="815">
        <v>21701113</v>
      </c>
      <c r="K93" s="815">
        <v>21701113</v>
      </c>
      <c r="L93" s="816" t="s">
        <v>43</v>
      </c>
      <c r="M93" s="817"/>
      <c r="N93" s="818"/>
      <c r="O93" s="818">
        <v>19</v>
      </c>
      <c r="P93" s="818"/>
      <c r="Q93" s="819">
        <v>19</v>
      </c>
      <c r="R93" s="819"/>
      <c r="S93" s="909">
        <v>19</v>
      </c>
      <c r="T93" s="817"/>
      <c r="U93" s="818"/>
      <c r="V93" s="818">
        <v>19</v>
      </c>
      <c r="W93" s="818"/>
      <c r="X93" s="819">
        <v>19</v>
      </c>
      <c r="Y93" s="819"/>
      <c r="Z93" s="909">
        <v>19</v>
      </c>
      <c r="AA93" s="783">
        <v>0</v>
      </c>
      <c r="AB93" s="784">
        <v>0</v>
      </c>
      <c r="AC93" s="784">
        <v>19</v>
      </c>
      <c r="AD93" s="784">
        <v>0</v>
      </c>
      <c r="AE93" s="785">
        <f t="shared" si="39"/>
        <v>19</v>
      </c>
      <c r="AF93" s="785">
        <v>0</v>
      </c>
      <c r="AG93" s="820">
        <f t="shared" si="38"/>
        <v>19</v>
      </c>
      <c r="AH93" s="783">
        <v>0</v>
      </c>
      <c r="AI93" s="784">
        <v>0</v>
      </c>
      <c r="AJ93" s="784">
        <v>19</v>
      </c>
      <c r="AK93" s="784">
        <v>0</v>
      </c>
      <c r="AL93" s="785">
        <v>19</v>
      </c>
      <c r="AM93" s="785">
        <v>0</v>
      </c>
      <c r="AN93" s="820">
        <f t="shared" si="37"/>
        <v>19</v>
      </c>
      <c r="AO93" s="787">
        <v>0</v>
      </c>
      <c r="AP93" s="784">
        <v>0</v>
      </c>
      <c r="AQ93" s="784">
        <v>19</v>
      </c>
      <c r="AR93" s="789">
        <v>0</v>
      </c>
      <c r="AS93" s="785">
        <v>19</v>
      </c>
      <c r="AT93" s="784">
        <v>0</v>
      </c>
      <c r="AU93" s="820">
        <v>19</v>
      </c>
      <c r="AV93" s="787">
        <v>0</v>
      </c>
      <c r="AW93" s="784">
        <v>0</v>
      </c>
      <c r="AX93" s="789">
        <v>19</v>
      </c>
      <c r="AY93" s="852">
        <v>0</v>
      </c>
      <c r="AZ93" s="785">
        <v>19</v>
      </c>
      <c r="BA93" s="784">
        <v>0</v>
      </c>
      <c r="BB93" s="786">
        <v>19</v>
      </c>
      <c r="BC93" s="787">
        <v>0</v>
      </c>
      <c r="BD93" s="784">
        <v>0</v>
      </c>
      <c r="BE93" s="784">
        <v>19</v>
      </c>
      <c r="BF93" s="789">
        <v>0</v>
      </c>
      <c r="BG93" s="785">
        <v>19</v>
      </c>
      <c r="BH93" s="784">
        <v>0</v>
      </c>
      <c r="BI93" s="786">
        <v>19</v>
      </c>
      <c r="BJ93" s="787">
        <v>0</v>
      </c>
      <c r="BK93" s="784">
        <v>0</v>
      </c>
      <c r="BL93" s="784">
        <v>19</v>
      </c>
      <c r="BM93" s="789">
        <v>0</v>
      </c>
      <c r="BN93" s="785">
        <v>19</v>
      </c>
      <c r="BO93" s="784">
        <v>0</v>
      </c>
      <c r="BP93" s="820">
        <v>19</v>
      </c>
      <c r="BQ93" s="853">
        <f>SUMIFS('R5診療所票'!$AZ$10:$AZ$64,'R5診療所票'!$B$10:$B$64,$K$3:$K$150,'R5診療所票'!$AG$10:$AG$64,1)</f>
        <v>0</v>
      </c>
      <c r="BR93" s="854">
        <f>SUMIFS('R5診療所票'!$AZ$10:$AZ$64,'R5診療所票'!$B$10:$B$64,$K$3:$K$150,'R5診療所票'!$AG$10:$AG$64,2)</f>
        <v>0</v>
      </c>
      <c r="BS93" s="854">
        <f>SUMIFS('R5診療所票'!$AZ$10:$AZ$64,'R5診療所票'!$B$10:$B$64,$K$3:$K$150,'R5診療所票'!$AG$10:$AG$64,3)</f>
        <v>0</v>
      </c>
      <c r="BT93" s="855">
        <f>SUMIFS('R5診療所票'!$AZ$10:$AZ$64,'R5診療所票'!$B$10:$B$64,$K$3:$K$150,'R5診療所票'!$AG$10:$AG$64,4)</f>
        <v>19</v>
      </c>
      <c r="BU93" s="856">
        <f t="shared" si="40"/>
        <v>19</v>
      </c>
      <c r="BV93" s="854">
        <f>SUMIFS('R5診療所票'!$AZ$10:$AZ$64,'R5診療所票'!$B$10:$B$64,$K$3:$K$150,'R5診療所票'!$AG$10:$AG$64,5)+SUMIFS('R5診療所票'!$AZ$10:$AZ$64,'R5診療所票'!$B$10:$B$64,$K$3:$K$150,'R5診療所票'!$AG$10:$AG$64,6)</f>
        <v>0</v>
      </c>
      <c r="BW93" s="857">
        <f t="shared" si="28"/>
        <v>19</v>
      </c>
      <c r="BX93" s="757">
        <f t="shared" si="32"/>
        <v>0</v>
      </c>
      <c r="BY93" s="757">
        <f t="shared" si="33"/>
        <v>0</v>
      </c>
      <c r="BZ93" s="757"/>
      <c r="CA93" s="858">
        <f>SUMIFS('R5診療所票'!$BC$10:$BC$64,'R5診療所票'!$B$10:$B$64,$K$3:$K$150,'R5診療所票'!$AN$10:$AN$64,1)</f>
        <v>0</v>
      </c>
      <c r="CB93" s="805">
        <f>SUMIFS('R5診療所票'!$BC$10:$BC$64,'R5診療所票'!$B$10:$B$64,$K$3:$K$150,'R5診療所票'!$AN$10:$AN$64,2)</f>
        <v>0</v>
      </c>
      <c r="CC93" s="859">
        <f>SUMIFS('R5診療所票'!$BC$10:$BC$64,'R5診療所票'!$B$10:$B$64,$K$3:$K$150,'R5診療所票'!$AN$10:$AN$64,3)</f>
        <v>0</v>
      </c>
      <c r="CD93" s="805">
        <f>SUMIFS('R5診療所票'!$BC$10:$BC$64,'R5診療所票'!$B$10:$B$64,$K$3:$K$150,'R5診療所票'!$AN$10:$AN$64,4)</f>
        <v>19</v>
      </c>
      <c r="CE93" s="859">
        <f t="shared" si="41"/>
        <v>19</v>
      </c>
      <c r="CF93" s="805">
        <f>SUMIFS('R5診療所票'!$BC$10:$BC$64,'R5診療所票'!$B$10:$B$64,$K$3:$K$150,'R5診療所票'!$AN$10:$AN$64,5)</f>
        <v>0</v>
      </c>
      <c r="CG93" s="860">
        <f t="shared" si="30"/>
        <v>19</v>
      </c>
      <c r="CH93" s="832">
        <f>SUMIFS('R5診療所票'!$BD$11:$BD$64,'R5診療所票'!$B$11:$B$64,$K$3:$K$150)</f>
        <v>0</v>
      </c>
      <c r="CI93" s="810">
        <f>SUMIFS('R5診療所票'!$BC$10:$BC$64,'R5診療所票'!$B$10:$B$64,$K$3:$K$150,'R5診療所票'!$AN$10:$AN$64,7)</f>
        <v>0</v>
      </c>
      <c r="CJ93" s="811" t="str">
        <f>IF(BW93=CG93+CH93+CI93,"○","×")</f>
        <v>○</v>
      </c>
      <c r="CK93" s="833">
        <v>19</v>
      </c>
      <c r="CL93" s="811" t="str">
        <f t="shared" si="34"/>
        <v>○</v>
      </c>
      <c r="CN93" s="821" t="b">
        <f t="shared" si="43"/>
        <v>1</v>
      </c>
      <c r="CO93" s="792" t="b">
        <f t="shared" si="43"/>
        <v>1</v>
      </c>
      <c r="CP93" s="822" t="b">
        <f t="shared" si="43"/>
        <v>0</v>
      </c>
      <c r="CQ93" s="823" t="b">
        <f t="shared" si="42"/>
        <v>0</v>
      </c>
      <c r="CR93" s="790" t="b">
        <f t="shared" si="42"/>
        <v>1</v>
      </c>
      <c r="CS93" s="792" t="b">
        <f t="shared" si="42"/>
        <v>1</v>
      </c>
      <c r="CT93" s="786" t="b">
        <f t="shared" si="42"/>
        <v>1</v>
      </c>
    </row>
    <row r="94" spans="1:98">
      <c r="A94" s="882">
        <v>85</v>
      </c>
      <c r="B94" s="883" t="s">
        <v>145</v>
      </c>
      <c r="C94" s="883" t="s">
        <v>149</v>
      </c>
      <c r="D94" s="883" t="s">
        <v>109</v>
      </c>
      <c r="E94" s="888">
        <v>21729088</v>
      </c>
      <c r="F94" s="884">
        <v>21730034</v>
      </c>
      <c r="G94" s="884">
        <v>21701110</v>
      </c>
      <c r="H94" s="884">
        <v>21701110</v>
      </c>
      <c r="I94" s="884">
        <v>21701110</v>
      </c>
      <c r="J94" s="884">
        <v>21701110</v>
      </c>
      <c r="K94" s="884">
        <v>21701110</v>
      </c>
      <c r="L94" s="885" t="s">
        <v>44</v>
      </c>
      <c r="M94" s="919"/>
      <c r="N94" s="920"/>
      <c r="O94" s="920"/>
      <c r="P94" s="920"/>
      <c r="Q94" s="921">
        <v>0</v>
      </c>
      <c r="R94" s="921"/>
      <c r="S94" s="922">
        <v>0</v>
      </c>
      <c r="T94" s="919"/>
      <c r="U94" s="920">
        <v>19</v>
      </c>
      <c r="V94" s="920"/>
      <c r="W94" s="920"/>
      <c r="X94" s="921">
        <v>19</v>
      </c>
      <c r="Y94" s="921"/>
      <c r="Z94" s="922">
        <v>19</v>
      </c>
      <c r="AA94" s="923">
        <v>0</v>
      </c>
      <c r="AB94" s="924">
        <v>6</v>
      </c>
      <c r="AC94" s="924">
        <v>0</v>
      </c>
      <c r="AD94" s="924">
        <v>0</v>
      </c>
      <c r="AE94" s="925">
        <f t="shared" si="39"/>
        <v>6</v>
      </c>
      <c r="AF94" s="925">
        <v>0</v>
      </c>
      <c r="AG94" s="926">
        <f t="shared" si="38"/>
        <v>6</v>
      </c>
      <c r="AH94" s="923">
        <v>0</v>
      </c>
      <c r="AI94" s="924">
        <v>6</v>
      </c>
      <c r="AJ94" s="924">
        <v>0</v>
      </c>
      <c r="AK94" s="924">
        <v>0</v>
      </c>
      <c r="AL94" s="925">
        <v>6</v>
      </c>
      <c r="AM94" s="925">
        <v>0</v>
      </c>
      <c r="AN94" s="926">
        <f t="shared" si="37"/>
        <v>6</v>
      </c>
      <c r="AO94" s="787">
        <v>0</v>
      </c>
      <c r="AP94" s="784">
        <v>1</v>
      </c>
      <c r="AQ94" s="784">
        <v>0</v>
      </c>
      <c r="AR94" s="789">
        <v>0</v>
      </c>
      <c r="AS94" s="925">
        <v>1</v>
      </c>
      <c r="AT94" s="784">
        <v>0</v>
      </c>
      <c r="AU94" s="926">
        <v>1</v>
      </c>
      <c r="AV94" s="787">
        <v>0</v>
      </c>
      <c r="AW94" s="784">
        <v>1</v>
      </c>
      <c r="AX94" s="789">
        <v>0</v>
      </c>
      <c r="AY94" s="852">
        <v>0</v>
      </c>
      <c r="AZ94" s="785">
        <v>1</v>
      </c>
      <c r="BA94" s="784">
        <v>0</v>
      </c>
      <c r="BB94" s="786">
        <v>1</v>
      </c>
      <c r="BC94" s="787">
        <v>0</v>
      </c>
      <c r="BD94" s="784">
        <v>1</v>
      </c>
      <c r="BE94" s="784">
        <v>0</v>
      </c>
      <c r="BF94" s="789">
        <v>0</v>
      </c>
      <c r="BG94" s="785">
        <v>1</v>
      </c>
      <c r="BH94" s="784">
        <v>0</v>
      </c>
      <c r="BI94" s="786">
        <v>1</v>
      </c>
      <c r="BJ94" s="787">
        <v>0</v>
      </c>
      <c r="BK94" s="784">
        <v>1</v>
      </c>
      <c r="BL94" s="784">
        <v>0</v>
      </c>
      <c r="BM94" s="789">
        <v>0</v>
      </c>
      <c r="BN94" s="785">
        <v>1</v>
      </c>
      <c r="BO94" s="784">
        <v>0</v>
      </c>
      <c r="BP94" s="820">
        <v>1</v>
      </c>
      <c r="BQ94" s="853">
        <f>SUMIFS('R5診療所票'!$AZ$10:$AZ$64,'R5診療所票'!$B$10:$B$64,$K$3:$K$150,'R5診療所票'!$AG$10:$AG$64,1)</f>
        <v>0</v>
      </c>
      <c r="BR94" s="854">
        <f>SUMIFS('R5診療所票'!$AZ$10:$AZ$64,'R5診療所票'!$B$10:$B$64,$K$3:$K$150,'R5診療所票'!$AG$10:$AG$64,2)</f>
        <v>1</v>
      </c>
      <c r="BS94" s="854">
        <f>SUMIFS('R5診療所票'!$AZ$10:$AZ$64,'R5診療所票'!$B$10:$B$64,$K$3:$K$150,'R5診療所票'!$AG$10:$AG$64,3)</f>
        <v>0</v>
      </c>
      <c r="BT94" s="855">
        <f>SUMIFS('R5診療所票'!$AZ$10:$AZ$64,'R5診療所票'!$B$10:$B$64,$K$3:$K$150,'R5診療所票'!$AG$10:$AG$64,4)</f>
        <v>0</v>
      </c>
      <c r="BU94" s="856">
        <f t="shared" si="40"/>
        <v>1</v>
      </c>
      <c r="BV94" s="854">
        <f>SUMIFS('R5診療所票'!$AZ$10:$AZ$64,'R5診療所票'!$B$10:$B$64,$K$3:$K$150,'R5診療所票'!$AG$10:$AG$64,5)+SUMIFS('R5診療所票'!$AZ$10:$AZ$64,'R5診療所票'!$B$10:$B$64,$K$3:$K$150,'R5診療所票'!$AG$10:$AG$64,6)</f>
        <v>0</v>
      </c>
      <c r="BW94" s="857">
        <f t="shared" si="28"/>
        <v>1</v>
      </c>
      <c r="BX94" s="757">
        <f t="shared" si="32"/>
        <v>0</v>
      </c>
      <c r="BY94" s="757">
        <f t="shared" si="33"/>
        <v>0</v>
      </c>
      <c r="BZ94" s="757"/>
      <c r="CA94" s="858">
        <f>SUMIFS('R5診療所票'!$BC$10:$BC$64,'R5診療所票'!$B$10:$B$64,$K$3:$K$150,'R5診療所票'!$AN$10:$AN$64,1)</f>
        <v>0</v>
      </c>
      <c r="CB94" s="805">
        <f>SUMIFS('R5診療所票'!$BC$10:$BC$64,'R5診療所票'!$B$10:$B$64,$K$3:$K$150,'R5診療所票'!$AN$10:$AN$64,2)</f>
        <v>0</v>
      </c>
      <c r="CC94" s="859">
        <f>SUMIFS('R5診療所票'!$BC$10:$BC$64,'R5診療所票'!$B$10:$B$64,$K$3:$K$150,'R5診療所票'!$AN$10:$AN$64,3)</f>
        <v>0</v>
      </c>
      <c r="CD94" s="805">
        <f>SUMIFS('R5診療所票'!$BC$10:$BC$64,'R5診療所票'!$B$10:$B$64,$K$3:$K$150,'R5診療所票'!$AN$10:$AN$64,4)</f>
        <v>0</v>
      </c>
      <c r="CE94" s="859">
        <f t="shared" si="41"/>
        <v>0</v>
      </c>
      <c r="CF94" s="805">
        <f>SUMIFS('R5診療所票'!$BC$10:$BC$64,'R5診療所票'!$B$10:$B$64,$K$3:$K$150,'R5診療所票'!$AN$10:$AN$64,5)</f>
        <v>0</v>
      </c>
      <c r="CG94" s="860">
        <f t="shared" si="30"/>
        <v>0</v>
      </c>
      <c r="CH94" s="832">
        <f>SUMIFS('R5診療所票'!$BD$11:$BD$64,'R5診療所票'!$B$11:$B$64,$K$3:$K$150)</f>
        <v>1</v>
      </c>
      <c r="CI94" s="810">
        <f>SUMIFS('R5診療所票'!$BC$10:$BC$64,'R5診療所票'!$B$10:$B$64,$K$3:$K$150,'R5診療所票'!$AN$10:$AN$64,7)</f>
        <v>0</v>
      </c>
      <c r="CJ94" s="811" t="str">
        <f t="shared" si="35"/>
        <v>○</v>
      </c>
      <c r="CK94" s="927">
        <v>1</v>
      </c>
      <c r="CL94" s="811" t="str">
        <f t="shared" si="34"/>
        <v>○</v>
      </c>
      <c r="CN94" s="821" t="b">
        <f t="shared" si="43"/>
        <v>1</v>
      </c>
      <c r="CO94" s="792" t="b">
        <f t="shared" si="43"/>
        <v>1</v>
      </c>
      <c r="CP94" s="822" t="b">
        <f t="shared" si="43"/>
        <v>1</v>
      </c>
      <c r="CQ94" s="823" t="b">
        <f t="shared" si="42"/>
        <v>1</v>
      </c>
      <c r="CR94" s="790" t="b">
        <f t="shared" si="42"/>
        <v>1</v>
      </c>
      <c r="CS94" s="792" t="b">
        <f t="shared" si="42"/>
        <v>1</v>
      </c>
      <c r="CT94" s="786" t="b">
        <f t="shared" si="42"/>
        <v>1</v>
      </c>
    </row>
    <row r="95" spans="1:98">
      <c r="A95" s="882">
        <v>86</v>
      </c>
      <c r="B95" s="874" t="s">
        <v>170</v>
      </c>
      <c r="C95" s="883" t="s">
        <v>149</v>
      </c>
      <c r="D95" s="874" t="s">
        <v>109</v>
      </c>
      <c r="E95" s="877">
        <v>21729092</v>
      </c>
      <c r="F95" s="878">
        <v>21730072</v>
      </c>
      <c r="G95" s="878">
        <v>21701111</v>
      </c>
      <c r="H95" s="878">
        <v>21701111</v>
      </c>
      <c r="I95" s="878">
        <v>21701111</v>
      </c>
      <c r="J95" s="878">
        <v>21701111</v>
      </c>
      <c r="K95" s="878">
        <v>21701111</v>
      </c>
      <c r="L95" s="870" t="s">
        <v>182</v>
      </c>
      <c r="M95" s="817"/>
      <c r="N95" s="818">
        <v>45</v>
      </c>
      <c r="O95" s="818"/>
      <c r="P95" s="818"/>
      <c r="Q95" s="819">
        <v>45</v>
      </c>
      <c r="R95" s="819"/>
      <c r="S95" s="909">
        <v>45</v>
      </c>
      <c r="T95" s="817"/>
      <c r="U95" s="818"/>
      <c r="V95" s="818"/>
      <c r="W95" s="818"/>
      <c r="X95" s="819">
        <v>0</v>
      </c>
      <c r="Y95" s="819"/>
      <c r="Z95" s="909">
        <v>0</v>
      </c>
      <c r="AA95" s="783">
        <v>0</v>
      </c>
      <c r="AB95" s="784">
        <v>0</v>
      </c>
      <c r="AC95" s="784">
        <v>19</v>
      </c>
      <c r="AD95" s="784">
        <v>0</v>
      </c>
      <c r="AE95" s="785">
        <f>SUM(AA95:AD95)</f>
        <v>19</v>
      </c>
      <c r="AF95" s="785">
        <v>0</v>
      </c>
      <c r="AG95" s="820">
        <f>AE95+AF95</f>
        <v>19</v>
      </c>
      <c r="AH95" s="783">
        <v>0</v>
      </c>
      <c r="AI95" s="784">
        <v>0</v>
      </c>
      <c r="AJ95" s="784">
        <v>19</v>
      </c>
      <c r="AK95" s="784">
        <v>0</v>
      </c>
      <c r="AL95" s="785">
        <v>19</v>
      </c>
      <c r="AM95" s="785">
        <v>0</v>
      </c>
      <c r="AN95" s="820">
        <f>AL95+AM95</f>
        <v>19</v>
      </c>
      <c r="AO95" s="787">
        <v>0</v>
      </c>
      <c r="AP95" s="784">
        <v>0</v>
      </c>
      <c r="AQ95" s="784">
        <v>19</v>
      </c>
      <c r="AR95" s="789">
        <v>0</v>
      </c>
      <c r="AS95" s="785">
        <v>19</v>
      </c>
      <c r="AT95" s="784">
        <v>0</v>
      </c>
      <c r="AU95" s="820">
        <v>19</v>
      </c>
      <c r="AV95" s="787">
        <v>0</v>
      </c>
      <c r="AW95" s="784">
        <v>0</v>
      </c>
      <c r="AX95" s="789">
        <v>19</v>
      </c>
      <c r="AY95" s="852">
        <v>0</v>
      </c>
      <c r="AZ95" s="785">
        <v>19</v>
      </c>
      <c r="BA95" s="784">
        <v>0</v>
      </c>
      <c r="BB95" s="786">
        <v>19</v>
      </c>
      <c r="BC95" s="787">
        <v>0</v>
      </c>
      <c r="BD95" s="784">
        <v>0</v>
      </c>
      <c r="BE95" s="784">
        <v>19</v>
      </c>
      <c r="BF95" s="789">
        <v>0</v>
      </c>
      <c r="BG95" s="785">
        <v>19</v>
      </c>
      <c r="BH95" s="784">
        <v>0</v>
      </c>
      <c r="BI95" s="786">
        <v>19</v>
      </c>
      <c r="BJ95" s="787">
        <v>0</v>
      </c>
      <c r="BK95" s="784">
        <v>0</v>
      </c>
      <c r="BL95" s="784">
        <v>19</v>
      </c>
      <c r="BM95" s="789">
        <v>0</v>
      </c>
      <c r="BN95" s="785">
        <v>19</v>
      </c>
      <c r="BO95" s="784">
        <v>0</v>
      </c>
      <c r="BP95" s="820">
        <v>19</v>
      </c>
      <c r="BQ95" s="853">
        <f>SUMIFS('R5診療所票'!$AZ$10:$AZ$64,'R5診療所票'!$B$10:$B$64,$K$3:$K$150,'R5診療所票'!$AG$10:$AG$64,1)</f>
        <v>0</v>
      </c>
      <c r="BR95" s="854">
        <f>SUMIFS('R5診療所票'!$AZ$10:$AZ$64,'R5診療所票'!$B$10:$B$64,$K$3:$K$150,'R5診療所票'!$AG$10:$AG$64,2)</f>
        <v>0</v>
      </c>
      <c r="BS95" s="854">
        <f>SUMIFS('R5診療所票'!$AZ$10:$AZ$64,'R5診療所票'!$B$10:$B$64,$K$3:$K$150,'R5診療所票'!$AG$10:$AG$64,3)</f>
        <v>19</v>
      </c>
      <c r="BT95" s="855">
        <f>SUMIFS('R5診療所票'!$AZ$10:$AZ$64,'R5診療所票'!$B$10:$B$64,$K$3:$K$150,'R5診療所票'!$AG$10:$AG$64,4)</f>
        <v>0</v>
      </c>
      <c r="BU95" s="856">
        <f t="shared" si="40"/>
        <v>19</v>
      </c>
      <c r="BV95" s="854">
        <f>SUMIFS('R5診療所票'!$AZ$10:$AZ$64,'R5診療所票'!$B$10:$B$64,$K$3:$K$150,'R5診療所票'!$AG$10:$AG$64,5)+SUMIFS('R5診療所票'!$AZ$10:$AZ$64,'R5診療所票'!$B$10:$B$64,$K$3:$K$150,'R5診療所票'!$AG$10:$AG$64,6)</f>
        <v>0</v>
      </c>
      <c r="BW95" s="857">
        <f t="shared" si="28"/>
        <v>19</v>
      </c>
      <c r="BX95" s="757">
        <f t="shared" si="32"/>
        <v>0</v>
      </c>
      <c r="BY95" s="757">
        <f t="shared" si="33"/>
        <v>0</v>
      </c>
      <c r="BZ95" s="757"/>
      <c r="CA95" s="858">
        <f>SUMIFS('R5診療所票'!$BC$10:$BC$64,'R5診療所票'!$B$10:$B$64,$K$3:$K$150,'R5診療所票'!$AN$10:$AN$64,1)</f>
        <v>0</v>
      </c>
      <c r="CB95" s="805">
        <f>SUMIFS('R5診療所票'!$BC$10:$BC$64,'R5診療所票'!$B$10:$B$64,$K$3:$K$150,'R5診療所票'!$AN$10:$AN$64,2)</f>
        <v>0</v>
      </c>
      <c r="CC95" s="859">
        <f>SUMIFS('R5診療所票'!$BC$10:$BC$64,'R5診療所票'!$B$10:$B$64,$K$3:$K$150,'R5診療所票'!$AN$10:$AN$64,3)</f>
        <v>19</v>
      </c>
      <c r="CD95" s="805">
        <f>SUMIFS('R5診療所票'!$BC$10:$BC$64,'R5診療所票'!$B$10:$B$64,$K$3:$K$150,'R5診療所票'!$AN$10:$AN$64,4)</f>
        <v>0</v>
      </c>
      <c r="CE95" s="859">
        <f t="shared" si="41"/>
        <v>19</v>
      </c>
      <c r="CF95" s="805">
        <f>SUMIFS('R5診療所票'!$BC$10:$BC$64,'R5診療所票'!$B$10:$B$64,$K$3:$K$150,'R5診療所票'!$AN$10:$AN$64,5)</f>
        <v>0</v>
      </c>
      <c r="CG95" s="860">
        <f t="shared" si="30"/>
        <v>19</v>
      </c>
      <c r="CH95" s="832">
        <f>SUMIFS('R5診療所票'!$BD$11:$BD$64,'R5診療所票'!$B$11:$B$64,$K$3:$K$150)</f>
        <v>0</v>
      </c>
      <c r="CI95" s="810">
        <f>SUMIFS('R5診療所票'!$BC$10:$BC$64,'R5診療所票'!$B$10:$B$64,$K$3:$K$150,'R5診療所票'!$AN$10:$AN$64,7)</f>
        <v>0</v>
      </c>
      <c r="CJ95" s="811" t="str">
        <f>IF(BW95=CG95+CH95+CI95,"○","×")</f>
        <v>○</v>
      </c>
      <c r="CK95" s="833">
        <v>19</v>
      </c>
      <c r="CL95" s="811" t="str">
        <f>IF(BW95=CK95,"○","×")</f>
        <v>○</v>
      </c>
      <c r="CN95" s="821" t="b">
        <f t="shared" si="43"/>
        <v>1</v>
      </c>
      <c r="CO95" s="792" t="b">
        <f t="shared" si="43"/>
        <v>1</v>
      </c>
      <c r="CP95" s="822" t="b">
        <f t="shared" si="43"/>
        <v>1</v>
      </c>
      <c r="CQ95" s="823" t="b">
        <f t="shared" si="42"/>
        <v>1</v>
      </c>
      <c r="CR95" s="790" t="b">
        <f t="shared" si="42"/>
        <v>1</v>
      </c>
      <c r="CS95" s="792" t="b">
        <f t="shared" si="42"/>
        <v>1</v>
      </c>
      <c r="CT95" s="786" t="b">
        <f t="shared" si="42"/>
        <v>1</v>
      </c>
    </row>
    <row r="96" spans="1:98">
      <c r="A96" s="882">
        <v>87</v>
      </c>
      <c r="B96" s="874" t="s">
        <v>145</v>
      </c>
      <c r="C96" s="874" t="s">
        <v>151</v>
      </c>
      <c r="D96" s="874" t="s">
        <v>109</v>
      </c>
      <c r="E96" s="877">
        <v>21729064</v>
      </c>
      <c r="F96" s="878">
        <v>21730007</v>
      </c>
      <c r="G96" s="878">
        <v>21701078</v>
      </c>
      <c r="H96" s="878">
        <v>21701078</v>
      </c>
      <c r="I96" s="878">
        <v>21701078</v>
      </c>
      <c r="J96" s="878">
        <v>21701078</v>
      </c>
      <c r="K96" s="878">
        <v>21701078</v>
      </c>
      <c r="L96" s="870" t="s">
        <v>45</v>
      </c>
      <c r="M96" s="817"/>
      <c r="N96" s="818"/>
      <c r="O96" s="818"/>
      <c r="P96" s="818"/>
      <c r="Q96" s="819">
        <v>0</v>
      </c>
      <c r="R96" s="819"/>
      <c r="S96" s="909">
        <v>0</v>
      </c>
      <c r="T96" s="817"/>
      <c r="U96" s="818"/>
      <c r="V96" s="818"/>
      <c r="W96" s="818">
        <v>19</v>
      </c>
      <c r="X96" s="819">
        <v>19</v>
      </c>
      <c r="Y96" s="819"/>
      <c r="Z96" s="909">
        <v>19</v>
      </c>
      <c r="AA96" s="783">
        <v>0</v>
      </c>
      <c r="AB96" s="784">
        <v>0</v>
      </c>
      <c r="AC96" s="784">
        <v>0</v>
      </c>
      <c r="AD96" s="784">
        <v>19</v>
      </c>
      <c r="AE96" s="785">
        <f t="shared" si="36"/>
        <v>19</v>
      </c>
      <c r="AF96" s="785">
        <v>0</v>
      </c>
      <c r="AG96" s="820">
        <f t="shared" si="38"/>
        <v>19</v>
      </c>
      <c r="AH96" s="783">
        <v>0</v>
      </c>
      <c r="AI96" s="784">
        <v>0</v>
      </c>
      <c r="AJ96" s="784">
        <v>0</v>
      </c>
      <c r="AK96" s="784">
        <v>19</v>
      </c>
      <c r="AL96" s="785">
        <v>19</v>
      </c>
      <c r="AM96" s="785">
        <v>0</v>
      </c>
      <c r="AN96" s="820">
        <f t="shared" si="37"/>
        <v>19</v>
      </c>
      <c r="AO96" s="787">
        <v>0</v>
      </c>
      <c r="AP96" s="784">
        <v>0</v>
      </c>
      <c r="AQ96" s="784">
        <v>0</v>
      </c>
      <c r="AR96" s="789">
        <v>19</v>
      </c>
      <c r="AS96" s="785">
        <v>19</v>
      </c>
      <c r="AT96" s="784">
        <v>0</v>
      </c>
      <c r="AU96" s="820">
        <v>19</v>
      </c>
      <c r="AV96" s="787">
        <v>0</v>
      </c>
      <c r="AW96" s="784">
        <v>0</v>
      </c>
      <c r="AX96" s="789">
        <v>0</v>
      </c>
      <c r="AY96" s="852">
        <v>19</v>
      </c>
      <c r="AZ96" s="785">
        <v>19</v>
      </c>
      <c r="BA96" s="784">
        <v>0</v>
      </c>
      <c r="BB96" s="786">
        <v>19</v>
      </c>
      <c r="BC96" s="787">
        <v>0</v>
      </c>
      <c r="BD96" s="784">
        <v>0</v>
      </c>
      <c r="BE96" s="784">
        <v>0</v>
      </c>
      <c r="BF96" s="789">
        <v>19</v>
      </c>
      <c r="BG96" s="785">
        <v>19</v>
      </c>
      <c r="BH96" s="784">
        <v>0</v>
      </c>
      <c r="BI96" s="786">
        <v>19</v>
      </c>
      <c r="BJ96" s="787">
        <v>0</v>
      </c>
      <c r="BK96" s="784">
        <v>0</v>
      </c>
      <c r="BL96" s="784">
        <v>0</v>
      </c>
      <c r="BM96" s="789">
        <v>19</v>
      </c>
      <c r="BN96" s="785">
        <v>19</v>
      </c>
      <c r="BO96" s="784">
        <v>0</v>
      </c>
      <c r="BP96" s="820">
        <v>19</v>
      </c>
      <c r="BQ96" s="853">
        <f>SUMIFS('R5診療所票'!$AZ$10:$AZ$64,'R5診療所票'!$B$10:$B$64,$K$3:$K$150,'R5診療所票'!$AG$10:$AG$64,1)</f>
        <v>0</v>
      </c>
      <c r="BR96" s="854">
        <f>SUMIFS('R5診療所票'!$AZ$10:$AZ$64,'R5診療所票'!$B$10:$B$64,$K$3:$K$150,'R5診療所票'!$AG$10:$AG$64,2)</f>
        <v>0</v>
      </c>
      <c r="BS96" s="854">
        <f>SUMIFS('R5診療所票'!$AZ$10:$AZ$64,'R5診療所票'!$B$10:$B$64,$K$3:$K$150,'R5診療所票'!$AG$10:$AG$64,3)</f>
        <v>0</v>
      </c>
      <c r="BT96" s="855">
        <f>SUMIFS('R5診療所票'!$AZ$10:$AZ$64,'R5診療所票'!$B$10:$B$64,$K$3:$K$150,'R5診療所票'!$AG$10:$AG$64,4)</f>
        <v>0</v>
      </c>
      <c r="BU96" s="856">
        <f t="shared" si="40"/>
        <v>0</v>
      </c>
      <c r="BV96" s="854">
        <f>SUMIFS('R5診療所票'!$AZ$10:$AZ$64,'R5診療所票'!$B$10:$B$64,$K$3:$K$150,'R5診療所票'!$AG$10:$AG$64,5)+SUMIFS('R5診療所票'!$AZ$10:$AZ$64,'R5診療所票'!$B$10:$B$64,$K$3:$K$150,'R5診療所票'!$AG$10:$AG$64,6)</f>
        <v>19</v>
      </c>
      <c r="BW96" s="857">
        <f t="shared" si="28"/>
        <v>19</v>
      </c>
      <c r="BX96" s="757">
        <f t="shared" si="32"/>
        <v>-19</v>
      </c>
      <c r="BY96" s="757">
        <f t="shared" si="33"/>
        <v>0</v>
      </c>
      <c r="BZ96" s="757"/>
      <c r="CA96" s="858">
        <f>SUMIFS('R5診療所票'!$BC$10:$BC$64,'R5診療所票'!$B$10:$B$64,$K$3:$K$150,'R5診療所票'!$AN$10:$AN$64,1)</f>
        <v>0</v>
      </c>
      <c r="CB96" s="805">
        <f>SUMIFS('R5診療所票'!$BC$10:$BC$64,'R5診療所票'!$B$10:$B$64,$K$3:$K$150,'R5診療所票'!$AN$10:$AN$64,2)</f>
        <v>0</v>
      </c>
      <c r="CC96" s="859">
        <f>SUMIFS('R5診療所票'!$BC$10:$BC$64,'R5診療所票'!$B$10:$B$64,$K$3:$K$150,'R5診療所票'!$AN$10:$AN$64,3)</f>
        <v>0</v>
      </c>
      <c r="CD96" s="805">
        <f>SUMIFS('R5診療所票'!$BC$10:$BC$64,'R5診療所票'!$B$10:$B$64,$K$3:$K$150,'R5診療所票'!$AN$10:$AN$64,4)</f>
        <v>0</v>
      </c>
      <c r="CE96" s="859">
        <f t="shared" si="41"/>
        <v>0</v>
      </c>
      <c r="CF96" s="805">
        <f>SUMIFS('R5診療所票'!$BC$10:$BC$64,'R5診療所票'!$B$10:$B$64,$K$3:$K$150,'R5診療所票'!$AN$10:$AN$64,5)</f>
        <v>0</v>
      </c>
      <c r="CG96" s="860">
        <f t="shared" si="30"/>
        <v>0</v>
      </c>
      <c r="CH96" s="832">
        <f>SUMIFS('R5診療所票'!$BD$11:$BD$64,'R5診療所票'!$B$11:$B$64,$K$3:$K$150)</f>
        <v>19</v>
      </c>
      <c r="CI96" s="810">
        <f>SUMIFS('R5診療所票'!$BC$10:$BC$64,'R5診療所票'!$B$10:$B$64,$K$3:$K$150,'R5診療所票'!$AN$10:$AN$64,7)</f>
        <v>0</v>
      </c>
      <c r="CJ96" s="811" t="str">
        <f t="shared" si="35"/>
        <v>○</v>
      </c>
      <c r="CK96" s="833">
        <v>19</v>
      </c>
      <c r="CL96" s="811" t="str">
        <f t="shared" si="34"/>
        <v>○</v>
      </c>
      <c r="CN96" s="821" t="b">
        <f t="shared" si="43"/>
        <v>1</v>
      </c>
      <c r="CO96" s="792" t="b">
        <f t="shared" si="43"/>
        <v>1</v>
      </c>
      <c r="CP96" s="822" t="b">
        <f t="shared" si="43"/>
        <v>1</v>
      </c>
      <c r="CQ96" s="823" t="b">
        <f t="shared" si="42"/>
        <v>0</v>
      </c>
      <c r="CR96" s="790" t="b">
        <f t="shared" si="42"/>
        <v>0</v>
      </c>
      <c r="CS96" s="792" t="b">
        <f t="shared" si="42"/>
        <v>0</v>
      </c>
      <c r="CT96" s="786" t="b">
        <f t="shared" si="42"/>
        <v>1</v>
      </c>
    </row>
    <row r="97" spans="1:98">
      <c r="A97" s="882">
        <v>88</v>
      </c>
      <c r="B97" s="874" t="s">
        <v>170</v>
      </c>
      <c r="C97" s="874" t="s">
        <v>171</v>
      </c>
      <c r="D97" s="874" t="s">
        <v>109</v>
      </c>
      <c r="E97" s="877">
        <v>21729037</v>
      </c>
      <c r="F97" s="878">
        <v>21730035</v>
      </c>
      <c r="G97" s="878">
        <v>21701075</v>
      </c>
      <c r="H97" s="878">
        <v>21701075</v>
      </c>
      <c r="I97" s="878">
        <v>21701075</v>
      </c>
      <c r="J97" s="878">
        <v>21701075</v>
      </c>
      <c r="K97" s="878">
        <v>21701075</v>
      </c>
      <c r="L97" s="870" t="s">
        <v>183</v>
      </c>
      <c r="M97" s="817"/>
      <c r="N97" s="818"/>
      <c r="O97" s="818"/>
      <c r="P97" s="818"/>
      <c r="Q97" s="819">
        <v>0</v>
      </c>
      <c r="R97" s="819"/>
      <c r="S97" s="909">
        <v>0</v>
      </c>
      <c r="T97" s="817"/>
      <c r="U97" s="818"/>
      <c r="V97" s="818"/>
      <c r="W97" s="818"/>
      <c r="X97" s="819">
        <v>0</v>
      </c>
      <c r="Y97" s="819">
        <v>19</v>
      </c>
      <c r="Z97" s="909">
        <v>19</v>
      </c>
      <c r="AA97" s="783">
        <v>0</v>
      </c>
      <c r="AB97" s="784">
        <v>19</v>
      </c>
      <c r="AC97" s="784">
        <v>0</v>
      </c>
      <c r="AD97" s="784">
        <v>0</v>
      </c>
      <c r="AE97" s="785">
        <f t="shared" si="36"/>
        <v>19</v>
      </c>
      <c r="AF97" s="819">
        <v>0</v>
      </c>
      <c r="AG97" s="820">
        <f t="shared" si="38"/>
        <v>19</v>
      </c>
      <c r="AH97" s="783">
        <v>0</v>
      </c>
      <c r="AI97" s="784">
        <v>0</v>
      </c>
      <c r="AJ97" s="784">
        <v>0</v>
      </c>
      <c r="AK97" s="784">
        <v>0</v>
      </c>
      <c r="AL97" s="785">
        <v>0</v>
      </c>
      <c r="AM97" s="819">
        <v>19</v>
      </c>
      <c r="AN97" s="820">
        <f t="shared" si="37"/>
        <v>19</v>
      </c>
      <c r="AO97" s="787">
        <v>0</v>
      </c>
      <c r="AP97" s="784">
        <v>0</v>
      </c>
      <c r="AQ97" s="784">
        <v>0</v>
      </c>
      <c r="AR97" s="789">
        <v>0</v>
      </c>
      <c r="AS97" s="785">
        <v>0</v>
      </c>
      <c r="AT97" s="784">
        <v>19</v>
      </c>
      <c r="AU97" s="820">
        <v>19</v>
      </c>
      <c r="AV97" s="787">
        <v>0</v>
      </c>
      <c r="AW97" s="784">
        <v>0</v>
      </c>
      <c r="AX97" s="789">
        <v>0</v>
      </c>
      <c r="AY97" s="852">
        <v>0</v>
      </c>
      <c r="AZ97" s="785">
        <v>0</v>
      </c>
      <c r="BA97" s="784">
        <v>19</v>
      </c>
      <c r="BB97" s="786">
        <v>19</v>
      </c>
      <c r="BC97" s="787">
        <v>0</v>
      </c>
      <c r="BD97" s="784">
        <v>0</v>
      </c>
      <c r="BE97" s="784">
        <v>0</v>
      </c>
      <c r="BF97" s="789">
        <v>0</v>
      </c>
      <c r="BG97" s="785">
        <v>0</v>
      </c>
      <c r="BH97" s="784">
        <v>19</v>
      </c>
      <c r="BI97" s="786">
        <v>19</v>
      </c>
      <c r="BJ97" s="787">
        <v>0</v>
      </c>
      <c r="BK97" s="784">
        <v>0</v>
      </c>
      <c r="BL97" s="784">
        <v>0</v>
      </c>
      <c r="BM97" s="789">
        <v>0</v>
      </c>
      <c r="BN97" s="785">
        <v>0</v>
      </c>
      <c r="BO97" s="784">
        <v>19</v>
      </c>
      <c r="BP97" s="820">
        <v>19</v>
      </c>
      <c r="BQ97" s="853">
        <f>SUMIFS('R5診療所票'!$AZ$10:$AZ$64,'R5診療所票'!$B$10:$B$64,$K$3:$K$150,'R5診療所票'!$AG$10:$AG$64,1)</f>
        <v>0</v>
      </c>
      <c r="BR97" s="854">
        <f>SUMIFS('R5診療所票'!$AZ$10:$AZ$64,'R5診療所票'!$B$10:$B$64,$K$3:$K$150,'R5診療所票'!$AG$10:$AG$64,2)</f>
        <v>0</v>
      </c>
      <c r="BS97" s="854">
        <f>SUMIFS('R5診療所票'!$AZ$10:$AZ$64,'R5診療所票'!$B$10:$B$64,$K$3:$K$150,'R5診療所票'!$AG$10:$AG$64,3)</f>
        <v>0</v>
      </c>
      <c r="BT97" s="855">
        <f>SUMIFS('R5診療所票'!$AZ$10:$AZ$64,'R5診療所票'!$B$10:$B$64,$K$3:$K$150,'R5診療所票'!$AG$10:$AG$64,4)</f>
        <v>0</v>
      </c>
      <c r="BU97" s="856">
        <f t="shared" si="40"/>
        <v>0</v>
      </c>
      <c r="BV97" s="854">
        <f>SUMIFS('R5診療所票'!$AZ$10:$AZ$64,'R5診療所票'!$B$10:$B$64,$K$3:$K$150,'R5診療所票'!$AG$10:$AG$64,5)+SUMIFS('R5診療所票'!$AZ$10:$AZ$64,'R5診療所票'!$B$10:$B$64,$K$3:$K$150,'R5診療所票'!$AG$10:$AG$64,6)</f>
        <v>19</v>
      </c>
      <c r="BW97" s="857">
        <f t="shared" si="28"/>
        <v>19</v>
      </c>
      <c r="BX97" s="757">
        <f t="shared" si="32"/>
        <v>0</v>
      </c>
      <c r="BY97" s="757">
        <f t="shared" si="33"/>
        <v>0</v>
      </c>
      <c r="BZ97" s="757"/>
      <c r="CA97" s="858">
        <f>SUMIFS('R5診療所票'!$BC$10:$BC$64,'R5診療所票'!$B$10:$B$64,$K$3:$K$150,'R5診療所票'!$AN$10:$AN$64,1)</f>
        <v>0</v>
      </c>
      <c r="CB97" s="805">
        <f>SUMIFS('R5診療所票'!$BC$10:$BC$64,'R5診療所票'!$B$10:$B$64,$K$3:$K$150,'R5診療所票'!$AN$10:$AN$64,2)</f>
        <v>0</v>
      </c>
      <c r="CC97" s="859">
        <f>SUMIFS('R5診療所票'!$BC$10:$BC$64,'R5診療所票'!$B$10:$B$64,$K$3:$K$150,'R5診療所票'!$AN$10:$AN$64,3)</f>
        <v>0</v>
      </c>
      <c r="CD97" s="805">
        <f>SUMIFS('R5診療所票'!$BC$10:$BC$64,'R5診療所票'!$B$10:$B$64,$K$3:$K$150,'R5診療所票'!$AN$10:$AN$64,4)</f>
        <v>0</v>
      </c>
      <c r="CE97" s="859">
        <f t="shared" si="41"/>
        <v>0</v>
      </c>
      <c r="CF97" s="805">
        <f>SUMIFS('R5診療所票'!$BC$10:$BC$64,'R5診療所票'!$B$10:$B$64,$K$3:$K$150,'R5診療所票'!$AN$10:$AN$64,5)</f>
        <v>0</v>
      </c>
      <c r="CG97" s="860">
        <f t="shared" si="30"/>
        <v>0</v>
      </c>
      <c r="CH97" s="832">
        <f>SUMIFS('R5診療所票'!$BD$11:$BD$64,'R5診療所票'!$B$11:$B$64,$K$3:$K$150)</f>
        <v>19</v>
      </c>
      <c r="CI97" s="810">
        <f>SUMIFS('R5診療所票'!$BC$10:$BC$64,'R5診療所票'!$B$10:$B$64,$K$3:$K$150,'R5診療所票'!$AN$10:$AN$64,7)</f>
        <v>0</v>
      </c>
      <c r="CJ97" s="811" t="str">
        <f t="shared" si="35"/>
        <v>○</v>
      </c>
      <c r="CK97" s="833">
        <v>19</v>
      </c>
      <c r="CL97" s="811" t="str">
        <f t="shared" si="34"/>
        <v>○</v>
      </c>
      <c r="CN97" s="821" t="b">
        <f t="shared" si="43"/>
        <v>1</v>
      </c>
      <c r="CO97" s="792" t="b">
        <f t="shared" si="43"/>
        <v>1</v>
      </c>
      <c r="CP97" s="822" t="b">
        <f t="shared" si="43"/>
        <v>1</v>
      </c>
      <c r="CQ97" s="823" t="b">
        <f t="shared" si="42"/>
        <v>1</v>
      </c>
      <c r="CR97" s="790" t="b">
        <f t="shared" si="42"/>
        <v>1</v>
      </c>
      <c r="CS97" s="792" t="b">
        <f t="shared" si="42"/>
        <v>1</v>
      </c>
      <c r="CT97" s="786" t="b">
        <f t="shared" si="42"/>
        <v>1</v>
      </c>
    </row>
    <row r="98" spans="1:98">
      <c r="A98" s="882">
        <v>89</v>
      </c>
      <c r="B98" s="813" t="s">
        <v>145</v>
      </c>
      <c r="C98" s="813" t="s">
        <v>151</v>
      </c>
      <c r="D98" s="813" t="s">
        <v>109</v>
      </c>
      <c r="E98" s="814">
        <v>21729029</v>
      </c>
      <c r="F98" s="815">
        <v>21730104</v>
      </c>
      <c r="G98" s="815">
        <v>21701074</v>
      </c>
      <c r="H98" s="815">
        <v>21701074</v>
      </c>
      <c r="I98" s="815">
        <v>21701074</v>
      </c>
      <c r="J98" s="815">
        <v>21701074</v>
      </c>
      <c r="K98" s="815">
        <v>21701074</v>
      </c>
      <c r="L98" s="816" t="s">
        <v>46</v>
      </c>
      <c r="M98" s="817"/>
      <c r="N98" s="818"/>
      <c r="O98" s="818"/>
      <c r="P98" s="818"/>
      <c r="Q98" s="819">
        <v>0</v>
      </c>
      <c r="R98" s="819"/>
      <c r="S98" s="909">
        <v>0</v>
      </c>
      <c r="T98" s="817"/>
      <c r="U98" s="818">
        <v>10</v>
      </c>
      <c r="V98" s="818"/>
      <c r="W98" s="818"/>
      <c r="X98" s="819">
        <v>10</v>
      </c>
      <c r="Y98" s="819"/>
      <c r="Z98" s="909">
        <v>10</v>
      </c>
      <c r="AA98" s="783">
        <v>0</v>
      </c>
      <c r="AB98" s="784">
        <v>10</v>
      </c>
      <c r="AC98" s="784">
        <v>0</v>
      </c>
      <c r="AD98" s="784">
        <v>0</v>
      </c>
      <c r="AE98" s="785">
        <f t="shared" si="36"/>
        <v>10</v>
      </c>
      <c r="AF98" s="785">
        <v>0</v>
      </c>
      <c r="AG98" s="820">
        <f t="shared" si="38"/>
        <v>10</v>
      </c>
      <c r="AH98" s="783">
        <v>0</v>
      </c>
      <c r="AI98" s="784">
        <v>10</v>
      </c>
      <c r="AJ98" s="784">
        <v>0</v>
      </c>
      <c r="AK98" s="784">
        <v>0</v>
      </c>
      <c r="AL98" s="785">
        <v>10</v>
      </c>
      <c r="AM98" s="785">
        <v>0</v>
      </c>
      <c r="AN98" s="820">
        <f t="shared" si="37"/>
        <v>10</v>
      </c>
      <c r="AO98" s="787">
        <v>0</v>
      </c>
      <c r="AP98" s="784">
        <v>10</v>
      </c>
      <c r="AQ98" s="784">
        <v>0</v>
      </c>
      <c r="AR98" s="789">
        <v>0</v>
      </c>
      <c r="AS98" s="785">
        <v>10</v>
      </c>
      <c r="AT98" s="784">
        <v>0</v>
      </c>
      <c r="AU98" s="820">
        <v>10</v>
      </c>
      <c r="AV98" s="787">
        <v>0</v>
      </c>
      <c r="AW98" s="784">
        <v>10</v>
      </c>
      <c r="AX98" s="789">
        <v>0</v>
      </c>
      <c r="AY98" s="852">
        <v>0</v>
      </c>
      <c r="AZ98" s="785">
        <v>10</v>
      </c>
      <c r="BA98" s="784">
        <v>0</v>
      </c>
      <c r="BB98" s="786">
        <v>10</v>
      </c>
      <c r="BC98" s="787">
        <v>0</v>
      </c>
      <c r="BD98" s="784">
        <v>10</v>
      </c>
      <c r="BE98" s="784">
        <v>0</v>
      </c>
      <c r="BF98" s="789">
        <v>0</v>
      </c>
      <c r="BG98" s="785">
        <v>10</v>
      </c>
      <c r="BH98" s="784">
        <v>0</v>
      </c>
      <c r="BI98" s="786">
        <v>10</v>
      </c>
      <c r="BJ98" s="787">
        <v>0</v>
      </c>
      <c r="BK98" s="784">
        <v>10</v>
      </c>
      <c r="BL98" s="784">
        <v>0</v>
      </c>
      <c r="BM98" s="789">
        <v>0</v>
      </c>
      <c r="BN98" s="785">
        <v>10</v>
      </c>
      <c r="BO98" s="784">
        <v>0</v>
      </c>
      <c r="BP98" s="820">
        <v>10</v>
      </c>
      <c r="BQ98" s="853">
        <f>SUMIFS('R5診療所票'!$AZ$10:$AZ$64,'R5診療所票'!$B$10:$B$64,$K$3:$K$150,'R5診療所票'!$AG$10:$AG$64,1)</f>
        <v>0</v>
      </c>
      <c r="BR98" s="854">
        <f>SUMIFS('R5診療所票'!$AZ$10:$AZ$64,'R5診療所票'!$B$10:$B$64,$K$3:$K$150,'R5診療所票'!$AG$10:$AG$64,2)</f>
        <v>10</v>
      </c>
      <c r="BS98" s="854">
        <f>SUMIFS('R5診療所票'!$AZ$10:$AZ$64,'R5診療所票'!$B$10:$B$64,$K$3:$K$150,'R5診療所票'!$AG$10:$AG$64,3)</f>
        <v>0</v>
      </c>
      <c r="BT98" s="855">
        <f>SUMIFS('R5診療所票'!$AZ$10:$AZ$64,'R5診療所票'!$B$10:$B$64,$K$3:$K$150,'R5診療所票'!$AG$10:$AG$64,4)</f>
        <v>0</v>
      </c>
      <c r="BU98" s="856">
        <f t="shared" si="40"/>
        <v>10</v>
      </c>
      <c r="BV98" s="854">
        <f>SUMIFS('R5診療所票'!$AZ$10:$AZ$64,'R5診療所票'!$B$10:$B$64,$K$3:$K$150,'R5診療所票'!$AG$10:$AG$64,5)+SUMIFS('R5診療所票'!$AZ$10:$AZ$64,'R5診療所票'!$B$10:$B$64,$K$3:$K$150,'R5診療所票'!$AG$10:$AG$64,6)</f>
        <v>0</v>
      </c>
      <c r="BW98" s="857">
        <f t="shared" si="28"/>
        <v>10</v>
      </c>
      <c r="BX98" s="757">
        <f t="shared" si="32"/>
        <v>0</v>
      </c>
      <c r="BY98" s="757">
        <f t="shared" si="33"/>
        <v>0</v>
      </c>
      <c r="BZ98" s="757"/>
      <c r="CA98" s="858">
        <f>SUMIFS('R5診療所票'!$BC$10:$BC$64,'R5診療所票'!$B$10:$B$64,$K$3:$K$150,'R5診療所票'!$AN$10:$AN$64,1)</f>
        <v>0</v>
      </c>
      <c r="CB98" s="805">
        <f>SUMIFS('R5診療所票'!$BC$10:$BC$64,'R5診療所票'!$B$10:$B$64,$K$3:$K$150,'R5診療所票'!$AN$10:$AN$64,2)</f>
        <v>10</v>
      </c>
      <c r="CC98" s="859">
        <f>SUMIFS('R5診療所票'!$BC$10:$BC$64,'R5診療所票'!$B$10:$B$64,$K$3:$K$150,'R5診療所票'!$AN$10:$AN$64,3)</f>
        <v>0</v>
      </c>
      <c r="CD98" s="805">
        <f>SUMIFS('R5診療所票'!$BC$10:$BC$64,'R5診療所票'!$B$10:$B$64,$K$3:$K$150,'R5診療所票'!$AN$10:$AN$64,4)</f>
        <v>0</v>
      </c>
      <c r="CE98" s="859">
        <f t="shared" si="41"/>
        <v>10</v>
      </c>
      <c r="CF98" s="805">
        <f>SUMIFS('R5診療所票'!$BC$10:$BC$64,'R5診療所票'!$B$10:$B$64,$K$3:$K$150,'R5診療所票'!$AN$10:$AN$64,5)</f>
        <v>0</v>
      </c>
      <c r="CG98" s="860">
        <f t="shared" si="30"/>
        <v>10</v>
      </c>
      <c r="CH98" s="832">
        <f>SUMIFS('R5診療所票'!$BD$11:$BD$64,'R5診療所票'!$B$11:$B$64,$K$3:$K$150)</f>
        <v>0</v>
      </c>
      <c r="CI98" s="810">
        <f>SUMIFS('R5診療所票'!$BC$10:$BC$64,'R5診療所票'!$B$10:$B$64,$K$3:$K$150,'R5診療所票'!$AN$10:$AN$64,7)</f>
        <v>0</v>
      </c>
      <c r="CJ98" s="811" t="str">
        <f t="shared" si="35"/>
        <v>○</v>
      </c>
      <c r="CK98" s="833">
        <v>10</v>
      </c>
      <c r="CL98" s="811" t="str">
        <f t="shared" si="34"/>
        <v>○</v>
      </c>
      <c r="CN98" s="821" t="b">
        <f t="shared" si="43"/>
        <v>1</v>
      </c>
      <c r="CO98" s="792" t="b">
        <f t="shared" si="43"/>
        <v>1</v>
      </c>
      <c r="CP98" s="822" t="b">
        <f t="shared" si="43"/>
        <v>1</v>
      </c>
      <c r="CQ98" s="823" t="b">
        <f t="shared" si="42"/>
        <v>1</v>
      </c>
      <c r="CR98" s="790" t="b">
        <f t="shared" si="42"/>
        <v>1</v>
      </c>
      <c r="CS98" s="792" t="b">
        <f t="shared" si="42"/>
        <v>1</v>
      </c>
      <c r="CT98" s="786" t="b">
        <f t="shared" si="42"/>
        <v>1</v>
      </c>
    </row>
    <row r="99" spans="1:98">
      <c r="A99" s="882">
        <v>90</v>
      </c>
      <c r="B99" s="813" t="s">
        <v>145</v>
      </c>
      <c r="C99" s="813" t="s">
        <v>151</v>
      </c>
      <c r="D99" s="813" t="s">
        <v>109</v>
      </c>
      <c r="E99" s="814">
        <v>21729127</v>
      </c>
      <c r="F99" s="815">
        <v>21730077</v>
      </c>
      <c r="G99" s="815">
        <v>21701089</v>
      </c>
      <c r="H99" s="815">
        <v>21701089</v>
      </c>
      <c r="I99" s="815">
        <v>21701089</v>
      </c>
      <c r="J99" s="815">
        <v>21701089</v>
      </c>
      <c r="K99" s="815">
        <v>21701089</v>
      </c>
      <c r="L99" s="816" t="s">
        <v>47</v>
      </c>
      <c r="M99" s="817"/>
      <c r="N99" s="818"/>
      <c r="O99" s="818"/>
      <c r="P99" s="818"/>
      <c r="Q99" s="819">
        <v>0</v>
      </c>
      <c r="R99" s="819"/>
      <c r="S99" s="909">
        <v>0</v>
      </c>
      <c r="T99" s="817"/>
      <c r="U99" s="818">
        <v>7</v>
      </c>
      <c r="V99" s="818"/>
      <c r="W99" s="818"/>
      <c r="X99" s="819">
        <v>7</v>
      </c>
      <c r="Y99" s="819"/>
      <c r="Z99" s="909">
        <v>7</v>
      </c>
      <c r="AA99" s="783">
        <v>0</v>
      </c>
      <c r="AB99" s="784">
        <v>7</v>
      </c>
      <c r="AC99" s="784">
        <v>0</v>
      </c>
      <c r="AD99" s="784">
        <v>0</v>
      </c>
      <c r="AE99" s="785">
        <f t="shared" si="36"/>
        <v>7</v>
      </c>
      <c r="AF99" s="785">
        <v>0</v>
      </c>
      <c r="AG99" s="820">
        <f t="shared" si="38"/>
        <v>7</v>
      </c>
      <c r="AH99" s="783">
        <v>0</v>
      </c>
      <c r="AI99" s="784">
        <v>7</v>
      </c>
      <c r="AJ99" s="784">
        <v>0</v>
      </c>
      <c r="AK99" s="784">
        <v>0</v>
      </c>
      <c r="AL99" s="785">
        <v>7</v>
      </c>
      <c r="AM99" s="785">
        <v>0</v>
      </c>
      <c r="AN99" s="820">
        <f t="shared" si="37"/>
        <v>7</v>
      </c>
      <c r="AO99" s="787">
        <v>0</v>
      </c>
      <c r="AP99" s="784">
        <v>7</v>
      </c>
      <c r="AQ99" s="784">
        <v>0</v>
      </c>
      <c r="AR99" s="789">
        <v>0</v>
      </c>
      <c r="AS99" s="785">
        <v>7</v>
      </c>
      <c r="AT99" s="784">
        <v>0</v>
      </c>
      <c r="AU99" s="820">
        <v>7</v>
      </c>
      <c r="AV99" s="787">
        <v>0</v>
      </c>
      <c r="AW99" s="784">
        <v>7</v>
      </c>
      <c r="AX99" s="789">
        <v>0</v>
      </c>
      <c r="AY99" s="852">
        <v>0</v>
      </c>
      <c r="AZ99" s="785">
        <v>7</v>
      </c>
      <c r="BA99" s="784">
        <v>0</v>
      </c>
      <c r="BB99" s="786">
        <v>7</v>
      </c>
      <c r="BC99" s="787">
        <v>0</v>
      </c>
      <c r="BD99" s="784">
        <v>7</v>
      </c>
      <c r="BE99" s="784">
        <v>0</v>
      </c>
      <c r="BF99" s="789">
        <v>0</v>
      </c>
      <c r="BG99" s="785">
        <v>7</v>
      </c>
      <c r="BH99" s="784">
        <v>0</v>
      </c>
      <c r="BI99" s="786">
        <v>7</v>
      </c>
      <c r="BJ99" s="787">
        <v>0</v>
      </c>
      <c r="BK99" s="784">
        <v>7</v>
      </c>
      <c r="BL99" s="784">
        <v>0</v>
      </c>
      <c r="BM99" s="789">
        <v>0</v>
      </c>
      <c r="BN99" s="785">
        <v>7</v>
      </c>
      <c r="BO99" s="784">
        <v>0</v>
      </c>
      <c r="BP99" s="820">
        <v>7</v>
      </c>
      <c r="BQ99" s="853">
        <f>SUMIFS('R5診療所票'!$AZ$10:$AZ$64,'R5診療所票'!$B$10:$B$64,$K$3:$K$150,'R5診療所票'!$AG$10:$AG$64,1)</f>
        <v>0</v>
      </c>
      <c r="BR99" s="854">
        <f>SUMIFS('R5診療所票'!$AZ$10:$AZ$64,'R5診療所票'!$B$10:$B$64,$K$3:$K$150,'R5診療所票'!$AG$10:$AG$64,2)</f>
        <v>7</v>
      </c>
      <c r="BS99" s="854">
        <f>SUMIFS('R5診療所票'!$AZ$10:$AZ$64,'R5診療所票'!$B$10:$B$64,$K$3:$K$150,'R5診療所票'!$AG$10:$AG$64,3)</f>
        <v>0</v>
      </c>
      <c r="BT99" s="855">
        <f>SUMIFS('R5診療所票'!$AZ$10:$AZ$64,'R5診療所票'!$B$10:$B$64,$K$3:$K$150,'R5診療所票'!$AG$10:$AG$64,4)</f>
        <v>0</v>
      </c>
      <c r="BU99" s="856">
        <f t="shared" si="40"/>
        <v>7</v>
      </c>
      <c r="BV99" s="854">
        <f>SUMIFS('R5診療所票'!$AZ$10:$AZ$64,'R5診療所票'!$B$10:$B$64,$K$3:$K$150,'R5診療所票'!$AG$10:$AG$64,5)+SUMIFS('R5診療所票'!$AZ$10:$AZ$64,'R5診療所票'!$B$10:$B$64,$K$3:$K$150,'R5診療所票'!$AG$10:$AG$64,6)</f>
        <v>0</v>
      </c>
      <c r="BW99" s="857">
        <f t="shared" si="28"/>
        <v>7</v>
      </c>
      <c r="BX99" s="757">
        <f t="shared" si="32"/>
        <v>0</v>
      </c>
      <c r="BY99" s="757">
        <f t="shared" si="33"/>
        <v>0</v>
      </c>
      <c r="BZ99" s="757"/>
      <c r="CA99" s="858">
        <f>SUMIFS('R5診療所票'!$BC$10:$BC$64,'R5診療所票'!$B$10:$B$64,$K$3:$K$150,'R5診療所票'!$AN$10:$AN$64,1)</f>
        <v>0</v>
      </c>
      <c r="CB99" s="805">
        <f>SUMIFS('R5診療所票'!$BC$10:$BC$64,'R5診療所票'!$B$10:$B$64,$K$3:$K$150,'R5診療所票'!$AN$10:$AN$64,2)</f>
        <v>7</v>
      </c>
      <c r="CC99" s="859">
        <f>SUMIFS('R5診療所票'!$BC$10:$BC$64,'R5診療所票'!$B$10:$B$64,$K$3:$K$150,'R5診療所票'!$AN$10:$AN$64,3)</f>
        <v>0</v>
      </c>
      <c r="CD99" s="805">
        <f>SUMIFS('R5診療所票'!$BC$10:$BC$64,'R5診療所票'!$B$10:$B$64,$K$3:$K$150,'R5診療所票'!$AN$10:$AN$64,4)</f>
        <v>0</v>
      </c>
      <c r="CE99" s="859">
        <f t="shared" si="41"/>
        <v>7</v>
      </c>
      <c r="CF99" s="805">
        <f>SUMIFS('R5診療所票'!$BC$10:$BC$64,'R5診療所票'!$B$10:$B$64,$K$3:$K$150,'R5診療所票'!$AN$10:$AN$64,5)</f>
        <v>0</v>
      </c>
      <c r="CG99" s="860">
        <f t="shared" si="30"/>
        <v>7</v>
      </c>
      <c r="CH99" s="832">
        <f>SUMIFS('R5診療所票'!$BD$11:$BD$64,'R5診療所票'!$B$11:$B$64,$K$3:$K$150)</f>
        <v>0</v>
      </c>
      <c r="CI99" s="810">
        <f>SUMIFS('R5診療所票'!$BC$10:$BC$64,'R5診療所票'!$B$10:$B$64,$K$3:$K$150,'R5診療所票'!$AN$10:$AN$64,7)</f>
        <v>0</v>
      </c>
      <c r="CJ99" s="811" t="str">
        <f t="shared" si="35"/>
        <v>○</v>
      </c>
      <c r="CK99" s="833">
        <v>7</v>
      </c>
      <c r="CL99" s="811" t="str">
        <f t="shared" si="34"/>
        <v>○</v>
      </c>
      <c r="CN99" s="821" t="b">
        <f t="shared" si="43"/>
        <v>1</v>
      </c>
      <c r="CO99" s="792" t="b">
        <f t="shared" si="43"/>
        <v>1</v>
      </c>
      <c r="CP99" s="822" t="b">
        <f t="shared" si="43"/>
        <v>1</v>
      </c>
      <c r="CQ99" s="823" t="b">
        <f t="shared" si="42"/>
        <v>1</v>
      </c>
      <c r="CR99" s="790" t="b">
        <f t="shared" si="42"/>
        <v>1</v>
      </c>
      <c r="CS99" s="792" t="b">
        <f t="shared" si="42"/>
        <v>1</v>
      </c>
      <c r="CT99" s="786" t="b">
        <f t="shared" si="42"/>
        <v>1</v>
      </c>
    </row>
    <row r="100" spans="1:98">
      <c r="A100" s="882"/>
      <c r="B100" s="874" t="s">
        <v>170</v>
      </c>
      <c r="C100" s="874" t="s">
        <v>171</v>
      </c>
      <c r="D100" s="874" t="s">
        <v>130</v>
      </c>
      <c r="E100" s="913">
        <v>21729107</v>
      </c>
      <c r="F100" s="914">
        <v>21730060</v>
      </c>
      <c r="G100" s="914">
        <v>21701085</v>
      </c>
      <c r="H100" s="914">
        <v>21701085</v>
      </c>
      <c r="I100" s="875"/>
      <c r="J100" s="875"/>
      <c r="K100" s="875"/>
      <c r="L100" s="837" t="s">
        <v>184</v>
      </c>
      <c r="M100" s="817"/>
      <c r="N100" s="818"/>
      <c r="O100" s="818"/>
      <c r="P100" s="818"/>
      <c r="Q100" s="819">
        <v>0</v>
      </c>
      <c r="R100" s="819"/>
      <c r="S100" s="909">
        <v>0</v>
      </c>
      <c r="T100" s="817"/>
      <c r="U100" s="818"/>
      <c r="V100" s="818"/>
      <c r="W100" s="818"/>
      <c r="X100" s="819">
        <v>0</v>
      </c>
      <c r="Y100" s="819">
        <v>19</v>
      </c>
      <c r="Z100" s="909">
        <v>19</v>
      </c>
      <c r="AA100" s="783">
        <v>0</v>
      </c>
      <c r="AB100" s="784">
        <v>0</v>
      </c>
      <c r="AC100" s="784">
        <v>0</v>
      </c>
      <c r="AD100" s="784">
        <v>0</v>
      </c>
      <c r="AE100" s="785">
        <f t="shared" si="36"/>
        <v>0</v>
      </c>
      <c r="AF100" s="785">
        <v>19</v>
      </c>
      <c r="AG100" s="820">
        <f t="shared" si="38"/>
        <v>19</v>
      </c>
      <c r="AH100" s="783">
        <v>0</v>
      </c>
      <c r="AI100" s="784">
        <v>0</v>
      </c>
      <c r="AJ100" s="784">
        <v>0</v>
      </c>
      <c r="AK100" s="784">
        <v>0</v>
      </c>
      <c r="AL100" s="785">
        <v>0</v>
      </c>
      <c r="AM100" s="785">
        <v>19</v>
      </c>
      <c r="AN100" s="820">
        <f t="shared" si="37"/>
        <v>19</v>
      </c>
      <c r="AO100" s="787">
        <v>0</v>
      </c>
      <c r="AP100" s="784">
        <v>0</v>
      </c>
      <c r="AQ100" s="784">
        <v>0</v>
      </c>
      <c r="AR100" s="789">
        <v>0</v>
      </c>
      <c r="AS100" s="785">
        <v>0</v>
      </c>
      <c r="AT100" s="784">
        <v>19</v>
      </c>
      <c r="AU100" s="820">
        <v>19</v>
      </c>
      <c r="AV100" s="787">
        <v>0</v>
      </c>
      <c r="AW100" s="784">
        <v>0</v>
      </c>
      <c r="AX100" s="789">
        <v>0</v>
      </c>
      <c r="AY100" s="852">
        <v>0</v>
      </c>
      <c r="AZ100" s="785">
        <v>0</v>
      </c>
      <c r="BA100" s="784">
        <v>19</v>
      </c>
      <c r="BB100" s="786">
        <v>19</v>
      </c>
      <c r="BC100" s="787">
        <v>0</v>
      </c>
      <c r="BD100" s="784">
        <v>0</v>
      </c>
      <c r="BE100" s="784">
        <v>0</v>
      </c>
      <c r="BF100" s="789">
        <v>0</v>
      </c>
      <c r="BG100" s="785">
        <v>0</v>
      </c>
      <c r="BH100" s="784">
        <v>0</v>
      </c>
      <c r="BI100" s="786">
        <v>0</v>
      </c>
      <c r="BJ100" s="787">
        <v>0</v>
      </c>
      <c r="BK100" s="784">
        <v>0</v>
      </c>
      <c r="BL100" s="784">
        <v>0</v>
      </c>
      <c r="BM100" s="789">
        <v>0</v>
      </c>
      <c r="BN100" s="785">
        <v>0</v>
      </c>
      <c r="BO100" s="784">
        <v>0</v>
      </c>
      <c r="BP100" s="820">
        <v>0</v>
      </c>
      <c r="BQ100" s="853">
        <f>SUMIFS('R5診療所票'!$AZ$10:$AZ$64,'R5診療所票'!$B$10:$B$64,$K$3:$K$150,'R5診療所票'!$AG$10:$AG$64,1)</f>
        <v>0</v>
      </c>
      <c r="BR100" s="854">
        <f>SUMIFS('R5診療所票'!$AZ$10:$AZ$64,'R5診療所票'!$B$10:$B$64,$K$3:$K$150,'R5診療所票'!$AG$10:$AG$64,2)</f>
        <v>0</v>
      </c>
      <c r="BS100" s="854">
        <f>SUMIFS('R5診療所票'!$AZ$10:$AZ$64,'R5診療所票'!$B$10:$B$64,$K$3:$K$150,'R5診療所票'!$AG$10:$AG$64,3)</f>
        <v>0</v>
      </c>
      <c r="BT100" s="855">
        <f>SUMIFS('R5診療所票'!$AZ$10:$AZ$64,'R5診療所票'!$B$10:$B$64,$K$3:$K$150,'R5診療所票'!$AG$10:$AG$64,4)</f>
        <v>0</v>
      </c>
      <c r="BU100" s="856">
        <f t="shared" si="40"/>
        <v>0</v>
      </c>
      <c r="BV100" s="854">
        <f>SUMIFS('R5診療所票'!$AZ$10:$AZ$64,'R5診療所票'!$B$10:$B$64,$K$3:$K$150,'R5診療所票'!$AG$10:$AG$64,5)+SUMIFS('R5診療所票'!$AZ$10:$AZ$64,'R5診療所票'!$B$10:$B$64,$K$3:$K$150,'R5診療所票'!$AG$10:$AG$64,6)</f>
        <v>0</v>
      </c>
      <c r="BW100" s="857">
        <f t="shared" si="28"/>
        <v>0</v>
      </c>
      <c r="BX100" s="757">
        <f t="shared" si="32"/>
        <v>0</v>
      </c>
      <c r="BY100" s="757">
        <f t="shared" si="33"/>
        <v>0</v>
      </c>
      <c r="BZ100" s="757"/>
      <c r="CA100" s="858">
        <f>SUMIFS('R5診療所票'!$BC$10:$BC$64,'R5診療所票'!$B$10:$B$64,$K$3:$K$150,'R5診療所票'!$AN$10:$AN$64,1)</f>
        <v>0</v>
      </c>
      <c r="CB100" s="805">
        <f>SUMIFS('R5診療所票'!$BC$10:$BC$64,'R5診療所票'!$B$10:$B$64,$K$3:$K$150,'R5診療所票'!$AN$10:$AN$64,2)</f>
        <v>0</v>
      </c>
      <c r="CC100" s="859">
        <f>SUMIFS('R5診療所票'!$BC$10:$BC$64,'R5診療所票'!$B$10:$B$64,$K$3:$K$150,'R5診療所票'!$AN$10:$AN$64,3)</f>
        <v>0</v>
      </c>
      <c r="CD100" s="805">
        <f>SUMIFS('R5診療所票'!$BC$10:$BC$64,'R5診療所票'!$B$10:$B$64,$K$3:$K$150,'R5診療所票'!$AN$10:$AN$64,4)</f>
        <v>0</v>
      </c>
      <c r="CE100" s="859">
        <f t="shared" si="41"/>
        <v>0</v>
      </c>
      <c r="CF100" s="805">
        <f>SUMIFS('R5診療所票'!$BC$10:$BC$64,'R5診療所票'!$B$10:$B$64,$K$3:$K$150,'R5診療所票'!$AN$10:$AN$64,5)</f>
        <v>0</v>
      </c>
      <c r="CG100" s="860">
        <f t="shared" si="30"/>
        <v>0</v>
      </c>
      <c r="CH100" s="832">
        <f>SUMIFS('R5診療所票'!$BD$11:$BD$64,'R5診療所票'!$B$11:$B$64,$K$3:$K$150)</f>
        <v>0</v>
      </c>
      <c r="CI100" s="810">
        <f>SUMIFS('R5診療所票'!$BC$10:$BC$64,'R5診療所票'!$B$10:$B$64,$K$3:$K$150,'R5診療所票'!$AN$10:$AN$64,7)</f>
        <v>0</v>
      </c>
      <c r="CJ100" s="811" t="str">
        <f t="shared" si="35"/>
        <v>○</v>
      </c>
      <c r="CK100" s="833">
        <v>0</v>
      </c>
      <c r="CL100" s="811" t="str">
        <f t="shared" si="34"/>
        <v>○</v>
      </c>
      <c r="CN100" s="821" t="b">
        <f t="shared" si="43"/>
        <v>1</v>
      </c>
      <c r="CO100" s="792" t="b">
        <f t="shared" si="43"/>
        <v>1</v>
      </c>
      <c r="CP100" s="822" t="b">
        <f t="shared" si="43"/>
        <v>1</v>
      </c>
      <c r="CQ100" s="823" t="b">
        <f t="shared" si="42"/>
        <v>1</v>
      </c>
      <c r="CR100" s="790" t="b">
        <f t="shared" si="42"/>
        <v>1</v>
      </c>
      <c r="CS100" s="792" t="b">
        <f t="shared" si="42"/>
        <v>1</v>
      </c>
      <c r="CT100" s="786" t="b">
        <f t="shared" si="42"/>
        <v>1</v>
      </c>
    </row>
    <row r="101" spans="1:98">
      <c r="A101" s="882">
        <v>91</v>
      </c>
      <c r="B101" s="813" t="s">
        <v>145</v>
      </c>
      <c r="C101" s="813" t="s">
        <v>151</v>
      </c>
      <c r="D101" s="813" t="s">
        <v>109</v>
      </c>
      <c r="E101" s="814">
        <v>21729145</v>
      </c>
      <c r="F101" s="815">
        <v>21730051</v>
      </c>
      <c r="G101" s="815">
        <v>21701093</v>
      </c>
      <c r="H101" s="815">
        <v>21701093</v>
      </c>
      <c r="I101" s="815">
        <v>21701093</v>
      </c>
      <c r="J101" s="815">
        <v>21701093</v>
      </c>
      <c r="K101" s="815">
        <v>21701093</v>
      </c>
      <c r="L101" s="816" t="s">
        <v>185</v>
      </c>
      <c r="M101" s="817"/>
      <c r="N101" s="818"/>
      <c r="O101" s="818">
        <v>9</v>
      </c>
      <c r="P101" s="818"/>
      <c r="Q101" s="819">
        <v>9</v>
      </c>
      <c r="R101" s="819"/>
      <c r="S101" s="909">
        <v>9</v>
      </c>
      <c r="T101" s="817"/>
      <c r="U101" s="818"/>
      <c r="V101" s="818">
        <v>9</v>
      </c>
      <c r="W101" s="818"/>
      <c r="X101" s="819">
        <v>9</v>
      </c>
      <c r="Y101" s="819"/>
      <c r="Z101" s="909">
        <v>9</v>
      </c>
      <c r="AA101" s="783">
        <v>0</v>
      </c>
      <c r="AB101" s="784">
        <v>0</v>
      </c>
      <c r="AC101" s="784">
        <v>9</v>
      </c>
      <c r="AD101" s="784">
        <v>0</v>
      </c>
      <c r="AE101" s="785">
        <f t="shared" si="36"/>
        <v>9</v>
      </c>
      <c r="AF101" s="785">
        <v>0</v>
      </c>
      <c r="AG101" s="820">
        <f t="shared" si="38"/>
        <v>9</v>
      </c>
      <c r="AH101" s="783">
        <v>0</v>
      </c>
      <c r="AI101" s="784">
        <v>0</v>
      </c>
      <c r="AJ101" s="784">
        <v>9</v>
      </c>
      <c r="AK101" s="784">
        <v>0</v>
      </c>
      <c r="AL101" s="785">
        <v>9</v>
      </c>
      <c r="AM101" s="785">
        <v>0</v>
      </c>
      <c r="AN101" s="820">
        <f t="shared" si="37"/>
        <v>9</v>
      </c>
      <c r="AO101" s="787">
        <v>0</v>
      </c>
      <c r="AP101" s="784">
        <v>0</v>
      </c>
      <c r="AQ101" s="784">
        <v>9</v>
      </c>
      <c r="AR101" s="789">
        <v>0</v>
      </c>
      <c r="AS101" s="785">
        <v>9</v>
      </c>
      <c r="AT101" s="784">
        <v>0</v>
      </c>
      <c r="AU101" s="820">
        <v>9</v>
      </c>
      <c r="AV101" s="787">
        <v>0</v>
      </c>
      <c r="AW101" s="784">
        <v>0</v>
      </c>
      <c r="AX101" s="789">
        <v>9</v>
      </c>
      <c r="AY101" s="852">
        <v>0</v>
      </c>
      <c r="AZ101" s="785">
        <v>9</v>
      </c>
      <c r="BA101" s="784">
        <v>0</v>
      </c>
      <c r="BB101" s="786">
        <v>9</v>
      </c>
      <c r="BC101" s="787">
        <v>0</v>
      </c>
      <c r="BD101" s="784">
        <v>0</v>
      </c>
      <c r="BE101" s="784">
        <v>9</v>
      </c>
      <c r="BF101" s="789">
        <v>0</v>
      </c>
      <c r="BG101" s="785">
        <v>9</v>
      </c>
      <c r="BH101" s="784">
        <v>0</v>
      </c>
      <c r="BI101" s="786">
        <v>9</v>
      </c>
      <c r="BJ101" s="787">
        <v>0</v>
      </c>
      <c r="BK101" s="784">
        <v>0</v>
      </c>
      <c r="BL101" s="784">
        <v>9</v>
      </c>
      <c r="BM101" s="789">
        <v>0</v>
      </c>
      <c r="BN101" s="785">
        <v>9</v>
      </c>
      <c r="BO101" s="784">
        <v>0</v>
      </c>
      <c r="BP101" s="820">
        <v>9</v>
      </c>
      <c r="BQ101" s="853">
        <f>SUMIFS('R5診療所票'!$AZ$10:$AZ$64,'R5診療所票'!$B$10:$B$64,$K$3:$K$150,'R5診療所票'!$AG$10:$AG$64,1)</f>
        <v>0</v>
      </c>
      <c r="BR101" s="854">
        <f>SUMIFS('R5診療所票'!$AZ$10:$AZ$64,'R5診療所票'!$B$10:$B$64,$K$3:$K$150,'R5診療所票'!$AG$10:$AG$64,2)</f>
        <v>0</v>
      </c>
      <c r="BS101" s="854">
        <f>SUMIFS('R5診療所票'!$AZ$10:$AZ$64,'R5診療所票'!$B$10:$B$64,$K$3:$K$150,'R5診療所票'!$AG$10:$AG$64,3)</f>
        <v>9</v>
      </c>
      <c r="BT101" s="855">
        <f>SUMIFS('R5診療所票'!$AZ$10:$AZ$64,'R5診療所票'!$B$10:$B$64,$K$3:$K$150,'R5診療所票'!$AG$10:$AG$64,4)</f>
        <v>0</v>
      </c>
      <c r="BU101" s="856">
        <f t="shared" si="40"/>
        <v>9</v>
      </c>
      <c r="BV101" s="854">
        <f>SUMIFS('R5診療所票'!$AZ$10:$AZ$64,'R5診療所票'!$B$10:$B$64,$K$3:$K$150,'R5診療所票'!$AG$10:$AG$64,5)+SUMIFS('R5診療所票'!$AZ$10:$AZ$64,'R5診療所票'!$B$10:$B$64,$K$3:$K$150,'R5診療所票'!$AG$10:$AG$64,6)</f>
        <v>0</v>
      </c>
      <c r="BW101" s="857">
        <f t="shared" si="28"/>
        <v>9</v>
      </c>
      <c r="BX101" s="757">
        <f t="shared" si="32"/>
        <v>0</v>
      </c>
      <c r="BY101" s="757">
        <f t="shared" si="33"/>
        <v>0</v>
      </c>
      <c r="BZ101" s="757"/>
      <c r="CA101" s="858">
        <f>SUMIFS('R5診療所票'!$BC$10:$BC$64,'R5診療所票'!$B$10:$B$64,$K$3:$K$150,'R5診療所票'!$AN$10:$AN$64,1)</f>
        <v>0</v>
      </c>
      <c r="CB101" s="805">
        <f>SUMIFS('R5診療所票'!$BC$10:$BC$64,'R5診療所票'!$B$10:$B$64,$K$3:$K$150,'R5診療所票'!$AN$10:$AN$64,2)</f>
        <v>0</v>
      </c>
      <c r="CC101" s="859">
        <f>SUMIFS('R5診療所票'!$BC$10:$BC$64,'R5診療所票'!$B$10:$B$64,$K$3:$K$150,'R5診療所票'!$AN$10:$AN$64,3)</f>
        <v>9</v>
      </c>
      <c r="CD101" s="805">
        <f>SUMIFS('R5診療所票'!$BC$10:$BC$64,'R5診療所票'!$B$10:$B$64,$K$3:$K$150,'R5診療所票'!$AN$10:$AN$64,4)</f>
        <v>0</v>
      </c>
      <c r="CE101" s="859">
        <f t="shared" si="41"/>
        <v>9</v>
      </c>
      <c r="CF101" s="805">
        <f>SUMIFS('R5診療所票'!$BC$10:$BC$64,'R5診療所票'!$B$10:$B$64,$K$3:$K$150,'R5診療所票'!$AN$10:$AN$64,5)</f>
        <v>0</v>
      </c>
      <c r="CG101" s="860">
        <f t="shared" si="30"/>
        <v>9</v>
      </c>
      <c r="CH101" s="832">
        <f>SUMIFS('R5診療所票'!$BD$11:$BD$64,'R5診療所票'!$B$11:$B$64,$K$3:$K$150)</f>
        <v>0</v>
      </c>
      <c r="CI101" s="810">
        <f>SUMIFS('R5診療所票'!$BC$10:$BC$64,'R5診療所票'!$B$10:$B$64,$K$3:$K$150,'R5診療所票'!$AN$10:$AN$64,7)</f>
        <v>0</v>
      </c>
      <c r="CJ101" s="811" t="str">
        <f t="shared" si="35"/>
        <v>○</v>
      </c>
      <c r="CK101" s="833">
        <v>9</v>
      </c>
      <c r="CL101" s="811" t="str">
        <f t="shared" si="34"/>
        <v>○</v>
      </c>
      <c r="CN101" s="821" t="b">
        <f t="shared" si="43"/>
        <v>1</v>
      </c>
      <c r="CO101" s="792" t="b">
        <f t="shared" si="43"/>
        <v>1</v>
      </c>
      <c r="CP101" s="822" t="b">
        <f t="shared" si="43"/>
        <v>1</v>
      </c>
      <c r="CQ101" s="823" t="b">
        <f t="shared" si="42"/>
        <v>1</v>
      </c>
      <c r="CR101" s="790" t="b">
        <f t="shared" si="42"/>
        <v>1</v>
      </c>
      <c r="CS101" s="792" t="b">
        <f t="shared" si="42"/>
        <v>1</v>
      </c>
      <c r="CT101" s="786" t="b">
        <f t="shared" si="42"/>
        <v>1</v>
      </c>
    </row>
    <row r="102" spans="1:98">
      <c r="A102" s="882">
        <v>92</v>
      </c>
      <c r="B102" s="813" t="s">
        <v>145</v>
      </c>
      <c r="C102" s="813" t="s">
        <v>151</v>
      </c>
      <c r="D102" s="813" t="s">
        <v>109</v>
      </c>
      <c r="E102" s="814">
        <v>21729139</v>
      </c>
      <c r="F102" s="815">
        <v>21730073</v>
      </c>
      <c r="G102" s="815">
        <v>21701091</v>
      </c>
      <c r="H102" s="815">
        <v>21701091</v>
      </c>
      <c r="I102" s="815">
        <v>21701091</v>
      </c>
      <c r="J102" s="815">
        <v>21701091</v>
      </c>
      <c r="K102" s="815">
        <v>21701091</v>
      </c>
      <c r="L102" s="816" t="s">
        <v>186</v>
      </c>
      <c r="M102" s="817"/>
      <c r="N102" s="818"/>
      <c r="O102" s="818"/>
      <c r="P102" s="818"/>
      <c r="Q102" s="819">
        <v>0</v>
      </c>
      <c r="R102" s="819"/>
      <c r="S102" s="909">
        <v>0</v>
      </c>
      <c r="T102" s="817"/>
      <c r="U102" s="818">
        <v>17</v>
      </c>
      <c r="V102" s="818"/>
      <c r="W102" s="818"/>
      <c r="X102" s="819">
        <v>17</v>
      </c>
      <c r="Y102" s="819"/>
      <c r="Z102" s="909">
        <v>17</v>
      </c>
      <c r="AA102" s="783">
        <v>0</v>
      </c>
      <c r="AB102" s="784">
        <v>17</v>
      </c>
      <c r="AC102" s="784">
        <v>0</v>
      </c>
      <c r="AD102" s="784">
        <v>0</v>
      </c>
      <c r="AE102" s="785">
        <f t="shared" si="36"/>
        <v>17</v>
      </c>
      <c r="AF102" s="785">
        <v>0</v>
      </c>
      <c r="AG102" s="820">
        <f t="shared" si="38"/>
        <v>17</v>
      </c>
      <c r="AH102" s="783">
        <v>0</v>
      </c>
      <c r="AI102" s="784">
        <v>17</v>
      </c>
      <c r="AJ102" s="784">
        <v>0</v>
      </c>
      <c r="AK102" s="784">
        <v>0</v>
      </c>
      <c r="AL102" s="785">
        <v>17</v>
      </c>
      <c r="AM102" s="785">
        <v>0</v>
      </c>
      <c r="AN102" s="820">
        <f t="shared" si="37"/>
        <v>17</v>
      </c>
      <c r="AO102" s="787">
        <v>0</v>
      </c>
      <c r="AP102" s="784">
        <v>17</v>
      </c>
      <c r="AQ102" s="784">
        <v>0</v>
      </c>
      <c r="AR102" s="789">
        <v>0</v>
      </c>
      <c r="AS102" s="785">
        <v>17</v>
      </c>
      <c r="AT102" s="784">
        <v>0</v>
      </c>
      <c r="AU102" s="820">
        <v>17</v>
      </c>
      <c r="AV102" s="787">
        <v>0</v>
      </c>
      <c r="AW102" s="784">
        <v>17</v>
      </c>
      <c r="AX102" s="789">
        <v>0</v>
      </c>
      <c r="AY102" s="852">
        <v>0</v>
      </c>
      <c r="AZ102" s="785">
        <v>17</v>
      </c>
      <c r="BA102" s="784">
        <v>0</v>
      </c>
      <c r="BB102" s="786">
        <v>17</v>
      </c>
      <c r="BC102" s="787">
        <v>0</v>
      </c>
      <c r="BD102" s="784">
        <v>17</v>
      </c>
      <c r="BE102" s="784">
        <v>0</v>
      </c>
      <c r="BF102" s="789">
        <v>0</v>
      </c>
      <c r="BG102" s="785">
        <v>17</v>
      </c>
      <c r="BH102" s="784">
        <v>0</v>
      </c>
      <c r="BI102" s="786">
        <v>17</v>
      </c>
      <c r="BJ102" s="787">
        <v>0</v>
      </c>
      <c r="BK102" s="784">
        <v>17</v>
      </c>
      <c r="BL102" s="784">
        <v>0</v>
      </c>
      <c r="BM102" s="789">
        <v>0</v>
      </c>
      <c r="BN102" s="785">
        <v>17</v>
      </c>
      <c r="BO102" s="784">
        <v>0</v>
      </c>
      <c r="BP102" s="820">
        <v>17</v>
      </c>
      <c r="BQ102" s="853">
        <f>SUMIFS('R5診療所票'!$AZ$10:$AZ$64,'R5診療所票'!$B$10:$B$64,$K$3:$K$150,'R5診療所票'!$AG$10:$AG$64,1)</f>
        <v>0</v>
      </c>
      <c r="BR102" s="854">
        <f>SUMIFS('R5診療所票'!$AZ$10:$AZ$64,'R5診療所票'!$B$10:$B$64,$K$3:$K$150,'R5診療所票'!$AG$10:$AG$64,2)</f>
        <v>17</v>
      </c>
      <c r="BS102" s="854">
        <f>SUMIFS('R5診療所票'!$AZ$10:$AZ$64,'R5診療所票'!$B$10:$B$64,$K$3:$K$150,'R5診療所票'!$AG$10:$AG$64,3)</f>
        <v>0</v>
      </c>
      <c r="BT102" s="855">
        <f>SUMIFS('R5診療所票'!$AZ$10:$AZ$64,'R5診療所票'!$B$10:$B$64,$K$3:$K$150,'R5診療所票'!$AG$10:$AG$64,4)</f>
        <v>0</v>
      </c>
      <c r="BU102" s="856">
        <f t="shared" si="40"/>
        <v>17</v>
      </c>
      <c r="BV102" s="854">
        <f>SUMIFS('R5診療所票'!$AZ$10:$AZ$64,'R5診療所票'!$B$10:$B$64,$K$3:$K$150,'R5診療所票'!$AG$10:$AG$64,5)+SUMIFS('R5診療所票'!$AZ$10:$AZ$64,'R5診療所票'!$B$10:$B$64,$K$3:$K$150,'R5診療所票'!$AG$10:$AG$64,6)</f>
        <v>0</v>
      </c>
      <c r="BW102" s="857">
        <f t="shared" si="28"/>
        <v>17</v>
      </c>
      <c r="BX102" s="757">
        <f t="shared" si="32"/>
        <v>0</v>
      </c>
      <c r="BY102" s="757">
        <f t="shared" si="33"/>
        <v>0</v>
      </c>
      <c r="BZ102" s="757"/>
      <c r="CA102" s="858">
        <f>SUMIFS('R5診療所票'!$BC$10:$BC$64,'R5診療所票'!$B$10:$B$64,$K$3:$K$150,'R5診療所票'!$AN$10:$AN$64,1)</f>
        <v>0</v>
      </c>
      <c r="CB102" s="805">
        <f>SUMIFS('R5診療所票'!$BC$10:$BC$64,'R5診療所票'!$B$10:$B$64,$K$3:$K$150,'R5診療所票'!$AN$10:$AN$64,2)</f>
        <v>17</v>
      </c>
      <c r="CC102" s="859">
        <f>SUMIFS('R5診療所票'!$BC$10:$BC$64,'R5診療所票'!$B$10:$B$64,$K$3:$K$150,'R5診療所票'!$AN$10:$AN$64,3)</f>
        <v>0</v>
      </c>
      <c r="CD102" s="805">
        <f>SUMIFS('R5診療所票'!$BC$10:$BC$64,'R5診療所票'!$B$10:$B$64,$K$3:$K$150,'R5診療所票'!$AN$10:$AN$64,4)</f>
        <v>0</v>
      </c>
      <c r="CE102" s="859">
        <f t="shared" si="41"/>
        <v>17</v>
      </c>
      <c r="CF102" s="805">
        <f>SUMIFS('R5診療所票'!$BC$10:$BC$64,'R5診療所票'!$B$10:$B$64,$K$3:$K$150,'R5診療所票'!$AN$10:$AN$64,5)</f>
        <v>0</v>
      </c>
      <c r="CG102" s="860">
        <f t="shared" si="30"/>
        <v>17</v>
      </c>
      <c r="CH102" s="832">
        <f>SUMIFS('R5診療所票'!$BD$11:$BD$64,'R5診療所票'!$B$11:$B$64,$K$3:$K$150)</f>
        <v>0</v>
      </c>
      <c r="CI102" s="810">
        <f>SUMIFS('R5診療所票'!$BC$10:$BC$64,'R5診療所票'!$B$10:$B$64,$K$3:$K$150,'R5診療所票'!$AN$10:$AN$64,7)</f>
        <v>0</v>
      </c>
      <c r="CJ102" s="811" t="str">
        <f t="shared" si="35"/>
        <v>○</v>
      </c>
      <c r="CK102" s="833">
        <v>17</v>
      </c>
      <c r="CL102" s="811" t="str">
        <f t="shared" si="34"/>
        <v>○</v>
      </c>
      <c r="CN102" s="821" t="b">
        <f t="shared" si="43"/>
        <v>1</v>
      </c>
      <c r="CO102" s="792" t="b">
        <f t="shared" si="43"/>
        <v>1</v>
      </c>
      <c r="CP102" s="822" t="b">
        <f t="shared" si="43"/>
        <v>1</v>
      </c>
      <c r="CQ102" s="823" t="b">
        <f t="shared" si="42"/>
        <v>1</v>
      </c>
      <c r="CR102" s="790" t="b">
        <f t="shared" si="42"/>
        <v>1</v>
      </c>
      <c r="CS102" s="792" t="b">
        <f t="shared" si="42"/>
        <v>1</v>
      </c>
      <c r="CT102" s="786" t="b">
        <f t="shared" si="42"/>
        <v>1</v>
      </c>
    </row>
    <row r="103" spans="1:98">
      <c r="A103" s="882">
        <v>93</v>
      </c>
      <c r="B103" s="813" t="s">
        <v>145</v>
      </c>
      <c r="C103" s="813" t="s">
        <v>151</v>
      </c>
      <c r="D103" s="813" t="s">
        <v>109</v>
      </c>
      <c r="E103" s="814">
        <v>21729027</v>
      </c>
      <c r="F103" s="815">
        <v>21730116</v>
      </c>
      <c r="G103" s="815">
        <v>21701073</v>
      </c>
      <c r="H103" s="815">
        <v>21701073</v>
      </c>
      <c r="I103" s="815">
        <v>21701073</v>
      </c>
      <c r="J103" s="815">
        <v>21701073</v>
      </c>
      <c r="K103" s="815">
        <v>21701073</v>
      </c>
      <c r="L103" s="816" t="s">
        <v>48</v>
      </c>
      <c r="M103" s="817"/>
      <c r="N103" s="818">
        <v>19</v>
      </c>
      <c r="O103" s="818"/>
      <c r="P103" s="818"/>
      <c r="Q103" s="819">
        <v>19</v>
      </c>
      <c r="R103" s="819"/>
      <c r="S103" s="909">
        <v>19</v>
      </c>
      <c r="T103" s="817"/>
      <c r="U103" s="818">
        <v>12</v>
      </c>
      <c r="V103" s="818"/>
      <c r="W103" s="818"/>
      <c r="X103" s="819">
        <v>12</v>
      </c>
      <c r="Y103" s="819"/>
      <c r="Z103" s="909">
        <v>12</v>
      </c>
      <c r="AA103" s="783">
        <v>0</v>
      </c>
      <c r="AB103" s="784">
        <v>12</v>
      </c>
      <c r="AC103" s="784">
        <v>0</v>
      </c>
      <c r="AD103" s="784">
        <v>0</v>
      </c>
      <c r="AE103" s="785">
        <f t="shared" si="36"/>
        <v>12</v>
      </c>
      <c r="AF103" s="785">
        <v>0</v>
      </c>
      <c r="AG103" s="820">
        <f t="shared" si="38"/>
        <v>12</v>
      </c>
      <c r="AH103" s="783">
        <v>0</v>
      </c>
      <c r="AI103" s="784">
        <v>12</v>
      </c>
      <c r="AJ103" s="784">
        <v>0</v>
      </c>
      <c r="AK103" s="784">
        <v>0</v>
      </c>
      <c r="AL103" s="785">
        <v>12</v>
      </c>
      <c r="AM103" s="785">
        <v>0</v>
      </c>
      <c r="AN103" s="820">
        <f t="shared" si="37"/>
        <v>12</v>
      </c>
      <c r="AO103" s="787">
        <v>0</v>
      </c>
      <c r="AP103" s="784">
        <v>0</v>
      </c>
      <c r="AQ103" s="784">
        <v>12</v>
      </c>
      <c r="AR103" s="789">
        <v>0</v>
      </c>
      <c r="AS103" s="785">
        <v>12</v>
      </c>
      <c r="AT103" s="784">
        <v>0</v>
      </c>
      <c r="AU103" s="820">
        <v>12</v>
      </c>
      <c r="AV103" s="787">
        <v>0</v>
      </c>
      <c r="AW103" s="784">
        <v>0</v>
      </c>
      <c r="AX103" s="789">
        <v>12</v>
      </c>
      <c r="AY103" s="852">
        <v>0</v>
      </c>
      <c r="AZ103" s="785">
        <v>12</v>
      </c>
      <c r="BA103" s="784">
        <v>0</v>
      </c>
      <c r="BB103" s="786">
        <v>12</v>
      </c>
      <c r="BC103" s="787">
        <v>0</v>
      </c>
      <c r="BD103" s="784">
        <v>0</v>
      </c>
      <c r="BE103" s="784">
        <v>12</v>
      </c>
      <c r="BF103" s="789">
        <v>0</v>
      </c>
      <c r="BG103" s="785">
        <v>12</v>
      </c>
      <c r="BH103" s="784">
        <v>0</v>
      </c>
      <c r="BI103" s="786">
        <v>12</v>
      </c>
      <c r="BJ103" s="787">
        <v>0</v>
      </c>
      <c r="BK103" s="784">
        <v>12</v>
      </c>
      <c r="BL103" s="784">
        <v>0</v>
      </c>
      <c r="BM103" s="789">
        <v>0</v>
      </c>
      <c r="BN103" s="785">
        <v>12</v>
      </c>
      <c r="BO103" s="784">
        <v>0</v>
      </c>
      <c r="BP103" s="820">
        <v>12</v>
      </c>
      <c r="BQ103" s="853">
        <f>SUMIFS('R5診療所票'!$AZ$10:$AZ$64,'R5診療所票'!$B$10:$B$64,$K$3:$K$150,'R5診療所票'!$AG$10:$AG$64,1)</f>
        <v>0</v>
      </c>
      <c r="BR103" s="854">
        <f>SUMIFS('R5診療所票'!$AZ$10:$AZ$64,'R5診療所票'!$B$10:$B$64,$K$3:$K$150,'R5診療所票'!$AG$10:$AG$64,2)</f>
        <v>12</v>
      </c>
      <c r="BS103" s="854">
        <f>SUMIFS('R5診療所票'!$AZ$10:$AZ$64,'R5診療所票'!$B$10:$B$64,$K$3:$K$150,'R5診療所票'!$AG$10:$AG$64,3)</f>
        <v>0</v>
      </c>
      <c r="BT103" s="855">
        <f>SUMIFS('R5診療所票'!$AZ$10:$AZ$64,'R5診療所票'!$B$10:$B$64,$K$3:$K$150,'R5診療所票'!$AG$10:$AG$64,4)</f>
        <v>0</v>
      </c>
      <c r="BU103" s="856">
        <f t="shared" si="40"/>
        <v>12</v>
      </c>
      <c r="BV103" s="854">
        <f>SUMIFS('R5診療所票'!$AZ$10:$AZ$64,'R5診療所票'!$B$10:$B$64,$K$3:$K$150,'R5診療所票'!$AG$10:$AG$64,5)+SUMIFS('R5診療所票'!$AZ$10:$AZ$64,'R5診療所票'!$B$10:$B$64,$K$3:$K$150,'R5診療所票'!$AG$10:$AG$64,6)</f>
        <v>0</v>
      </c>
      <c r="BW103" s="857">
        <f t="shared" ref="BW103:BW125" si="44">BU103+BV103</f>
        <v>12</v>
      </c>
      <c r="BX103" s="757">
        <f t="shared" si="32"/>
        <v>0</v>
      </c>
      <c r="BY103" s="757">
        <f t="shared" si="33"/>
        <v>0</v>
      </c>
      <c r="BZ103" s="757"/>
      <c r="CA103" s="858">
        <f>SUMIFS('R5診療所票'!$BC$10:$BC$64,'R5診療所票'!$B$10:$B$64,$K$3:$K$150,'R5診療所票'!$AN$10:$AN$64,1)</f>
        <v>0</v>
      </c>
      <c r="CB103" s="805">
        <f>SUMIFS('R5診療所票'!$BC$10:$BC$64,'R5診療所票'!$B$10:$B$64,$K$3:$K$150,'R5診療所票'!$AN$10:$AN$64,2)</f>
        <v>12</v>
      </c>
      <c r="CC103" s="859">
        <f>SUMIFS('R5診療所票'!$BC$10:$BC$64,'R5診療所票'!$B$10:$B$64,$K$3:$K$150,'R5診療所票'!$AN$10:$AN$64,3)</f>
        <v>0</v>
      </c>
      <c r="CD103" s="805">
        <f>SUMIFS('R5診療所票'!$BC$10:$BC$64,'R5診療所票'!$B$10:$B$64,$K$3:$K$150,'R5診療所票'!$AN$10:$AN$64,4)</f>
        <v>0</v>
      </c>
      <c r="CE103" s="859">
        <f t="shared" si="41"/>
        <v>12</v>
      </c>
      <c r="CF103" s="805">
        <f>SUMIFS('R5診療所票'!$BC$10:$BC$64,'R5診療所票'!$B$10:$B$64,$K$3:$K$150,'R5診療所票'!$AN$10:$AN$64,5)</f>
        <v>0</v>
      </c>
      <c r="CG103" s="860">
        <f t="shared" ref="CG103:CG125" si="45">CE103+CF103</f>
        <v>12</v>
      </c>
      <c r="CH103" s="832">
        <f>SUMIFS('R5診療所票'!$BD$11:$BD$64,'R5診療所票'!$B$11:$B$64,$K$3:$K$150)</f>
        <v>0</v>
      </c>
      <c r="CI103" s="810">
        <f>SUMIFS('R5診療所票'!$BC$10:$BC$64,'R5診療所票'!$B$10:$B$64,$K$3:$K$150,'R5診療所票'!$AN$10:$AN$64,7)</f>
        <v>0</v>
      </c>
      <c r="CJ103" s="811" t="str">
        <f t="shared" si="35"/>
        <v>○</v>
      </c>
      <c r="CK103" s="833">
        <v>12</v>
      </c>
      <c r="CL103" s="811" t="str">
        <f t="shared" si="34"/>
        <v>○</v>
      </c>
      <c r="CN103" s="821" t="b">
        <f t="shared" si="43"/>
        <v>1</v>
      </c>
      <c r="CO103" s="792" t="b">
        <f t="shared" si="43"/>
        <v>1</v>
      </c>
      <c r="CP103" s="822" t="b">
        <f t="shared" si="43"/>
        <v>1</v>
      </c>
      <c r="CQ103" s="823" t="b">
        <f t="shared" si="42"/>
        <v>1</v>
      </c>
      <c r="CR103" s="790" t="b">
        <f t="shared" si="42"/>
        <v>1</v>
      </c>
      <c r="CS103" s="792" t="b">
        <f t="shared" si="42"/>
        <v>1</v>
      </c>
      <c r="CT103" s="786" t="b">
        <f t="shared" si="42"/>
        <v>1</v>
      </c>
    </row>
    <row r="104" spans="1:98">
      <c r="A104" s="882">
        <v>94</v>
      </c>
      <c r="B104" s="813" t="s">
        <v>145</v>
      </c>
      <c r="C104" s="813" t="s">
        <v>151</v>
      </c>
      <c r="D104" s="813" t="s">
        <v>109</v>
      </c>
      <c r="E104" s="814">
        <v>21729071</v>
      </c>
      <c r="F104" s="815">
        <v>21730112</v>
      </c>
      <c r="G104" s="815">
        <v>21701080</v>
      </c>
      <c r="H104" s="815">
        <v>21701080</v>
      </c>
      <c r="I104" s="815">
        <v>21701080</v>
      </c>
      <c r="J104" s="815">
        <v>21701080</v>
      </c>
      <c r="K104" s="815">
        <v>21701080</v>
      </c>
      <c r="L104" s="816" t="s">
        <v>49</v>
      </c>
      <c r="M104" s="817"/>
      <c r="N104" s="818"/>
      <c r="O104" s="818"/>
      <c r="P104" s="818"/>
      <c r="Q104" s="819">
        <v>0</v>
      </c>
      <c r="R104" s="819"/>
      <c r="S104" s="909">
        <v>0</v>
      </c>
      <c r="T104" s="817"/>
      <c r="U104" s="818">
        <v>1</v>
      </c>
      <c r="V104" s="818"/>
      <c r="W104" s="818"/>
      <c r="X104" s="819">
        <v>1</v>
      </c>
      <c r="Y104" s="819"/>
      <c r="Z104" s="909">
        <v>1</v>
      </c>
      <c r="AA104" s="783">
        <v>0</v>
      </c>
      <c r="AB104" s="784">
        <v>1</v>
      </c>
      <c r="AC104" s="784">
        <v>0</v>
      </c>
      <c r="AD104" s="784">
        <v>0</v>
      </c>
      <c r="AE104" s="785">
        <f t="shared" si="36"/>
        <v>1</v>
      </c>
      <c r="AF104" s="785">
        <v>0</v>
      </c>
      <c r="AG104" s="820">
        <f t="shared" si="38"/>
        <v>1</v>
      </c>
      <c r="AH104" s="783">
        <v>0</v>
      </c>
      <c r="AI104" s="784">
        <v>1</v>
      </c>
      <c r="AJ104" s="784">
        <v>0</v>
      </c>
      <c r="AK104" s="784">
        <v>0</v>
      </c>
      <c r="AL104" s="785">
        <v>1</v>
      </c>
      <c r="AM104" s="785">
        <v>0</v>
      </c>
      <c r="AN104" s="820">
        <f t="shared" si="37"/>
        <v>1</v>
      </c>
      <c r="AO104" s="787">
        <v>0</v>
      </c>
      <c r="AP104" s="784">
        <v>1</v>
      </c>
      <c r="AQ104" s="784">
        <v>0</v>
      </c>
      <c r="AR104" s="789">
        <v>0</v>
      </c>
      <c r="AS104" s="785">
        <v>1</v>
      </c>
      <c r="AT104" s="784">
        <v>0</v>
      </c>
      <c r="AU104" s="820">
        <v>1</v>
      </c>
      <c r="AV104" s="787">
        <v>0</v>
      </c>
      <c r="AW104" s="784">
        <v>1</v>
      </c>
      <c r="AX104" s="789">
        <v>0</v>
      </c>
      <c r="AY104" s="852">
        <v>0</v>
      </c>
      <c r="AZ104" s="785">
        <v>1</v>
      </c>
      <c r="BA104" s="784">
        <v>0</v>
      </c>
      <c r="BB104" s="786">
        <v>1</v>
      </c>
      <c r="BC104" s="787">
        <v>0</v>
      </c>
      <c r="BD104" s="784">
        <v>0</v>
      </c>
      <c r="BE104" s="784">
        <v>0</v>
      </c>
      <c r="BF104" s="789">
        <v>0</v>
      </c>
      <c r="BG104" s="785">
        <v>0</v>
      </c>
      <c r="BH104" s="784">
        <v>1</v>
      </c>
      <c r="BI104" s="786">
        <v>1</v>
      </c>
      <c r="BJ104" s="787">
        <v>0</v>
      </c>
      <c r="BK104" s="784">
        <v>0</v>
      </c>
      <c r="BL104" s="784">
        <v>0</v>
      </c>
      <c r="BM104" s="789">
        <v>0</v>
      </c>
      <c r="BN104" s="785">
        <v>0</v>
      </c>
      <c r="BO104" s="784">
        <v>1</v>
      </c>
      <c r="BP104" s="820">
        <v>1</v>
      </c>
      <c r="BQ104" s="853">
        <f>SUMIFS('R5診療所票'!$AZ$10:$AZ$64,'R5診療所票'!$B$10:$B$64,$K$3:$K$150,'R5診療所票'!$AG$10:$AG$64,1)</f>
        <v>0</v>
      </c>
      <c r="BR104" s="854">
        <f>SUMIFS('R5診療所票'!$AZ$10:$AZ$64,'R5診療所票'!$B$10:$B$64,$K$3:$K$150,'R5診療所票'!$AG$10:$AG$64,2)</f>
        <v>0</v>
      </c>
      <c r="BS104" s="854">
        <f>SUMIFS('R5診療所票'!$AZ$10:$AZ$64,'R5診療所票'!$B$10:$B$64,$K$3:$K$150,'R5診療所票'!$AG$10:$AG$64,3)</f>
        <v>0</v>
      </c>
      <c r="BT104" s="855">
        <f>SUMIFS('R5診療所票'!$AZ$10:$AZ$64,'R5診療所票'!$B$10:$B$64,$K$3:$K$150,'R5診療所票'!$AG$10:$AG$64,4)</f>
        <v>0</v>
      </c>
      <c r="BU104" s="856">
        <f t="shared" si="40"/>
        <v>0</v>
      </c>
      <c r="BV104" s="854">
        <f>SUMIFS('R5診療所票'!$AZ$10:$AZ$64,'R5診療所票'!$B$10:$B$64,$K$3:$K$150,'R5診療所票'!$AG$10:$AG$64,5)+SUMIFS('R5診療所票'!$AZ$10:$AZ$64,'R5診療所票'!$B$10:$B$64,$K$3:$K$150,'R5診療所票'!$AG$10:$AG$64,6)</f>
        <v>1</v>
      </c>
      <c r="BW104" s="857">
        <f t="shared" si="44"/>
        <v>1</v>
      </c>
      <c r="BX104" s="757">
        <f t="shared" si="32"/>
        <v>0</v>
      </c>
      <c r="BY104" s="757">
        <f t="shared" si="33"/>
        <v>0</v>
      </c>
      <c r="BZ104" s="757"/>
      <c r="CA104" s="858">
        <f>SUMIFS('R5診療所票'!$BC$10:$BC$64,'R5診療所票'!$B$10:$B$64,$K$3:$K$150,'R5診療所票'!$AN$10:$AN$64,1)</f>
        <v>0</v>
      </c>
      <c r="CB104" s="805">
        <f>SUMIFS('R5診療所票'!$BC$10:$BC$64,'R5診療所票'!$B$10:$B$64,$K$3:$K$150,'R5診療所票'!$AN$10:$AN$64,2)</f>
        <v>1</v>
      </c>
      <c r="CC104" s="859">
        <f>SUMIFS('R5診療所票'!$BC$10:$BC$64,'R5診療所票'!$B$10:$B$64,$K$3:$K$150,'R5診療所票'!$AN$10:$AN$64,3)</f>
        <v>0</v>
      </c>
      <c r="CD104" s="805">
        <f>SUMIFS('R5診療所票'!$BC$10:$BC$64,'R5診療所票'!$B$10:$B$64,$K$3:$K$150,'R5診療所票'!$AN$10:$AN$64,4)</f>
        <v>0</v>
      </c>
      <c r="CE104" s="859">
        <f t="shared" si="41"/>
        <v>1</v>
      </c>
      <c r="CF104" s="805">
        <f>SUMIFS('R5診療所票'!$BC$10:$BC$64,'R5診療所票'!$B$10:$B$64,$K$3:$K$150,'R5診療所票'!$AN$10:$AN$64,5)</f>
        <v>0</v>
      </c>
      <c r="CG104" s="860">
        <f t="shared" si="45"/>
        <v>1</v>
      </c>
      <c r="CH104" s="832">
        <f>SUMIFS('R5診療所票'!$BD$11:$BD$64,'R5診療所票'!$B$11:$B$64,$K$3:$K$150)</f>
        <v>0</v>
      </c>
      <c r="CI104" s="810">
        <f>SUMIFS('R5診療所票'!$BC$10:$BC$64,'R5診療所票'!$B$10:$B$64,$K$3:$K$150,'R5診療所票'!$AN$10:$AN$64,7)</f>
        <v>0</v>
      </c>
      <c r="CJ104" s="811" t="str">
        <f t="shared" si="35"/>
        <v>○</v>
      </c>
      <c r="CK104" s="833">
        <v>1</v>
      </c>
      <c r="CL104" s="811" t="str">
        <f t="shared" si="34"/>
        <v>○</v>
      </c>
      <c r="CN104" s="821" t="b">
        <f t="shared" si="43"/>
        <v>1</v>
      </c>
      <c r="CO104" s="792" t="b">
        <f t="shared" si="43"/>
        <v>1</v>
      </c>
      <c r="CP104" s="822" t="b">
        <f t="shared" si="43"/>
        <v>1</v>
      </c>
      <c r="CQ104" s="823" t="b">
        <f t="shared" si="42"/>
        <v>1</v>
      </c>
      <c r="CR104" s="790" t="b">
        <f t="shared" si="42"/>
        <v>1</v>
      </c>
      <c r="CS104" s="792" t="b">
        <f t="shared" si="42"/>
        <v>1</v>
      </c>
      <c r="CT104" s="786" t="b">
        <f t="shared" si="42"/>
        <v>1</v>
      </c>
    </row>
    <row r="105" spans="1:98">
      <c r="A105" s="882">
        <v>95</v>
      </c>
      <c r="B105" s="813" t="s">
        <v>145</v>
      </c>
      <c r="C105" s="813" t="s">
        <v>151</v>
      </c>
      <c r="D105" s="813" t="s">
        <v>109</v>
      </c>
      <c r="E105" s="814">
        <v>21729016</v>
      </c>
      <c r="F105" s="815">
        <v>21730069</v>
      </c>
      <c r="G105" s="815">
        <v>21701069</v>
      </c>
      <c r="H105" s="815">
        <v>21701069</v>
      </c>
      <c r="I105" s="815">
        <v>21701069</v>
      </c>
      <c r="J105" s="815">
        <v>21701069</v>
      </c>
      <c r="K105" s="815">
        <v>21701069</v>
      </c>
      <c r="L105" s="816" t="s">
        <v>50</v>
      </c>
      <c r="M105" s="817"/>
      <c r="N105" s="818"/>
      <c r="O105" s="818"/>
      <c r="P105" s="818"/>
      <c r="Q105" s="819">
        <v>0</v>
      </c>
      <c r="R105" s="819"/>
      <c r="S105" s="909">
        <v>0</v>
      </c>
      <c r="T105" s="817"/>
      <c r="U105" s="818">
        <v>19</v>
      </c>
      <c r="V105" s="818"/>
      <c r="W105" s="818"/>
      <c r="X105" s="819">
        <v>19</v>
      </c>
      <c r="Y105" s="819"/>
      <c r="Z105" s="909">
        <v>19</v>
      </c>
      <c r="AA105" s="783">
        <v>0</v>
      </c>
      <c r="AB105" s="784">
        <v>19</v>
      </c>
      <c r="AC105" s="784">
        <v>0</v>
      </c>
      <c r="AD105" s="784">
        <v>0</v>
      </c>
      <c r="AE105" s="785">
        <f t="shared" si="36"/>
        <v>19</v>
      </c>
      <c r="AF105" s="785">
        <v>0</v>
      </c>
      <c r="AG105" s="820">
        <f t="shared" si="38"/>
        <v>19</v>
      </c>
      <c r="AH105" s="783">
        <v>0</v>
      </c>
      <c r="AI105" s="784">
        <v>19</v>
      </c>
      <c r="AJ105" s="784">
        <v>0</v>
      </c>
      <c r="AK105" s="784">
        <v>0</v>
      </c>
      <c r="AL105" s="785">
        <v>19</v>
      </c>
      <c r="AM105" s="785">
        <v>0</v>
      </c>
      <c r="AN105" s="820">
        <f t="shared" si="37"/>
        <v>19</v>
      </c>
      <c r="AO105" s="787">
        <v>0</v>
      </c>
      <c r="AP105" s="784">
        <v>19</v>
      </c>
      <c r="AQ105" s="784">
        <v>0</v>
      </c>
      <c r="AR105" s="789">
        <v>0</v>
      </c>
      <c r="AS105" s="785">
        <v>19</v>
      </c>
      <c r="AT105" s="784">
        <v>0</v>
      </c>
      <c r="AU105" s="820">
        <v>19</v>
      </c>
      <c r="AV105" s="787">
        <v>0</v>
      </c>
      <c r="AW105" s="784">
        <v>19</v>
      </c>
      <c r="AX105" s="789">
        <v>0</v>
      </c>
      <c r="AY105" s="852">
        <v>0</v>
      </c>
      <c r="AZ105" s="785">
        <v>19</v>
      </c>
      <c r="BA105" s="784">
        <v>0</v>
      </c>
      <c r="BB105" s="786">
        <v>19</v>
      </c>
      <c r="BC105" s="787">
        <v>0</v>
      </c>
      <c r="BD105" s="784">
        <v>19</v>
      </c>
      <c r="BE105" s="784">
        <v>0</v>
      </c>
      <c r="BF105" s="789">
        <v>0</v>
      </c>
      <c r="BG105" s="785">
        <v>19</v>
      </c>
      <c r="BH105" s="784">
        <v>0</v>
      </c>
      <c r="BI105" s="786">
        <v>19</v>
      </c>
      <c r="BJ105" s="787">
        <v>0</v>
      </c>
      <c r="BK105" s="784">
        <v>19</v>
      </c>
      <c r="BL105" s="784">
        <v>0</v>
      </c>
      <c r="BM105" s="789">
        <v>0</v>
      </c>
      <c r="BN105" s="785">
        <v>19</v>
      </c>
      <c r="BO105" s="784">
        <v>0</v>
      </c>
      <c r="BP105" s="820">
        <v>19</v>
      </c>
      <c r="BQ105" s="853">
        <f>SUMIFS('R5診療所票'!$AZ$10:$AZ$64,'R5診療所票'!$B$10:$B$64,$K$3:$K$150,'R5診療所票'!$AG$10:$AG$64,1)</f>
        <v>0</v>
      </c>
      <c r="BR105" s="854">
        <f>SUMIFS('R5診療所票'!$AZ$10:$AZ$64,'R5診療所票'!$B$10:$B$64,$K$3:$K$150,'R5診療所票'!$AG$10:$AG$64,2)</f>
        <v>19</v>
      </c>
      <c r="BS105" s="854">
        <f>SUMIFS('R5診療所票'!$AZ$10:$AZ$64,'R5診療所票'!$B$10:$B$64,$K$3:$K$150,'R5診療所票'!$AG$10:$AG$64,3)</f>
        <v>0</v>
      </c>
      <c r="BT105" s="855">
        <f>SUMIFS('R5診療所票'!$AZ$10:$AZ$64,'R5診療所票'!$B$10:$B$64,$K$3:$K$150,'R5診療所票'!$AG$10:$AG$64,4)</f>
        <v>0</v>
      </c>
      <c r="BU105" s="856">
        <f t="shared" si="40"/>
        <v>19</v>
      </c>
      <c r="BV105" s="854">
        <f>SUMIFS('R5診療所票'!$AZ$10:$AZ$64,'R5診療所票'!$B$10:$B$64,$K$3:$K$150,'R5診療所票'!$AG$10:$AG$64,5)+SUMIFS('R5診療所票'!$AZ$10:$AZ$64,'R5診療所票'!$B$10:$B$64,$K$3:$K$150,'R5診療所票'!$AG$10:$AG$64,6)</f>
        <v>0</v>
      </c>
      <c r="BW105" s="857">
        <f t="shared" si="44"/>
        <v>19</v>
      </c>
      <c r="BX105" s="757">
        <f t="shared" si="32"/>
        <v>0</v>
      </c>
      <c r="BY105" s="757">
        <f t="shared" si="33"/>
        <v>0</v>
      </c>
      <c r="BZ105" s="757"/>
      <c r="CA105" s="858">
        <f>SUMIFS('R5診療所票'!$BC$10:$BC$64,'R5診療所票'!$B$10:$B$64,$K$3:$K$150,'R5診療所票'!$AN$10:$AN$64,1)</f>
        <v>0</v>
      </c>
      <c r="CB105" s="805">
        <f>SUMIFS('R5診療所票'!$BC$10:$BC$64,'R5診療所票'!$B$10:$B$64,$K$3:$K$150,'R5診療所票'!$AN$10:$AN$64,2)</f>
        <v>19</v>
      </c>
      <c r="CC105" s="859">
        <f>SUMIFS('R5診療所票'!$BC$10:$BC$64,'R5診療所票'!$B$10:$B$64,$K$3:$K$150,'R5診療所票'!$AN$10:$AN$64,3)</f>
        <v>0</v>
      </c>
      <c r="CD105" s="805">
        <f>SUMIFS('R5診療所票'!$BC$10:$BC$64,'R5診療所票'!$B$10:$B$64,$K$3:$K$150,'R5診療所票'!$AN$10:$AN$64,4)</f>
        <v>0</v>
      </c>
      <c r="CE105" s="859">
        <f t="shared" si="41"/>
        <v>19</v>
      </c>
      <c r="CF105" s="805">
        <f>SUMIFS('R5診療所票'!$BC$10:$BC$64,'R5診療所票'!$B$10:$B$64,$K$3:$K$150,'R5診療所票'!$AN$10:$AN$64,5)</f>
        <v>0</v>
      </c>
      <c r="CG105" s="860">
        <f t="shared" si="45"/>
        <v>19</v>
      </c>
      <c r="CH105" s="832">
        <f>SUMIFS('R5診療所票'!$BD$11:$BD$64,'R5診療所票'!$B$11:$B$64,$K$3:$K$150)</f>
        <v>0</v>
      </c>
      <c r="CI105" s="810">
        <f>SUMIFS('R5診療所票'!$BC$10:$BC$64,'R5診療所票'!$B$10:$B$64,$K$3:$K$150,'R5診療所票'!$AN$10:$AN$64,7)</f>
        <v>0</v>
      </c>
      <c r="CJ105" s="811" t="str">
        <f t="shared" si="35"/>
        <v>○</v>
      </c>
      <c r="CK105" s="833">
        <v>19</v>
      </c>
      <c r="CL105" s="811" t="str">
        <f t="shared" si="34"/>
        <v>○</v>
      </c>
      <c r="CN105" s="821" t="b">
        <f t="shared" si="43"/>
        <v>1</v>
      </c>
      <c r="CO105" s="792" t="b">
        <f t="shared" si="43"/>
        <v>1</v>
      </c>
      <c r="CP105" s="822" t="b">
        <f t="shared" si="43"/>
        <v>1</v>
      </c>
      <c r="CQ105" s="823" t="b">
        <f t="shared" si="42"/>
        <v>1</v>
      </c>
      <c r="CR105" s="790" t="b">
        <f t="shared" si="42"/>
        <v>1</v>
      </c>
      <c r="CS105" s="792" t="b">
        <f t="shared" si="42"/>
        <v>1</v>
      </c>
      <c r="CT105" s="786" t="b">
        <f t="shared" si="42"/>
        <v>1</v>
      </c>
    </row>
    <row r="106" spans="1:98">
      <c r="A106" s="882">
        <v>91</v>
      </c>
      <c r="B106" s="928" t="s">
        <v>145</v>
      </c>
      <c r="C106" s="928" t="s">
        <v>151</v>
      </c>
      <c r="D106" s="928" t="s">
        <v>109</v>
      </c>
      <c r="E106" s="928">
        <v>21729154</v>
      </c>
      <c r="F106" s="929">
        <v>21730090</v>
      </c>
      <c r="G106" s="929">
        <v>21701095</v>
      </c>
      <c r="H106" s="929">
        <v>21701095</v>
      </c>
      <c r="I106" s="929"/>
      <c r="J106" s="929"/>
      <c r="K106" s="929"/>
      <c r="L106" s="929" t="s">
        <v>187</v>
      </c>
      <c r="M106" s="817"/>
      <c r="N106" s="818"/>
      <c r="O106" s="818"/>
      <c r="P106" s="818"/>
      <c r="Q106" s="819">
        <v>0</v>
      </c>
      <c r="R106" s="819"/>
      <c r="S106" s="909">
        <v>0</v>
      </c>
      <c r="T106" s="817"/>
      <c r="U106" s="818"/>
      <c r="V106" s="818"/>
      <c r="W106" s="818">
        <v>6</v>
      </c>
      <c r="X106" s="819">
        <v>6</v>
      </c>
      <c r="Y106" s="819"/>
      <c r="Z106" s="909">
        <v>6</v>
      </c>
      <c r="AA106" s="783">
        <v>0</v>
      </c>
      <c r="AB106" s="784">
        <v>0</v>
      </c>
      <c r="AC106" s="784">
        <v>0</v>
      </c>
      <c r="AD106" s="784">
        <v>6</v>
      </c>
      <c r="AE106" s="785">
        <f t="shared" si="36"/>
        <v>6</v>
      </c>
      <c r="AF106" s="785">
        <v>0</v>
      </c>
      <c r="AG106" s="820">
        <f t="shared" si="38"/>
        <v>6</v>
      </c>
      <c r="AH106" s="783">
        <v>0</v>
      </c>
      <c r="AI106" s="784">
        <v>0</v>
      </c>
      <c r="AJ106" s="784">
        <v>0</v>
      </c>
      <c r="AK106" s="784">
        <v>6</v>
      </c>
      <c r="AL106" s="785">
        <v>6</v>
      </c>
      <c r="AM106" s="785">
        <v>0</v>
      </c>
      <c r="AN106" s="820">
        <f t="shared" si="37"/>
        <v>6</v>
      </c>
      <c r="AO106" s="787">
        <v>0</v>
      </c>
      <c r="AP106" s="784">
        <v>0</v>
      </c>
      <c r="AQ106" s="784">
        <v>0</v>
      </c>
      <c r="AR106" s="789">
        <v>6</v>
      </c>
      <c r="AS106" s="785">
        <v>6</v>
      </c>
      <c r="AT106" s="784">
        <v>0</v>
      </c>
      <c r="AU106" s="820">
        <v>6</v>
      </c>
      <c r="AV106" s="787">
        <v>0</v>
      </c>
      <c r="AW106" s="784">
        <v>0</v>
      </c>
      <c r="AX106" s="789">
        <v>0</v>
      </c>
      <c r="AY106" s="852">
        <v>0</v>
      </c>
      <c r="AZ106" s="785">
        <v>0</v>
      </c>
      <c r="BA106" s="784">
        <v>0</v>
      </c>
      <c r="BB106" s="786">
        <v>0</v>
      </c>
      <c r="BC106" s="787">
        <v>0</v>
      </c>
      <c r="BD106" s="784">
        <v>0</v>
      </c>
      <c r="BE106" s="784">
        <v>0</v>
      </c>
      <c r="BF106" s="789">
        <v>0</v>
      </c>
      <c r="BG106" s="785">
        <v>0</v>
      </c>
      <c r="BH106" s="784">
        <v>0</v>
      </c>
      <c r="BI106" s="786">
        <v>0</v>
      </c>
      <c r="BJ106" s="787">
        <v>0</v>
      </c>
      <c r="BK106" s="784">
        <v>0</v>
      </c>
      <c r="BL106" s="784">
        <v>0</v>
      </c>
      <c r="BM106" s="789">
        <v>0</v>
      </c>
      <c r="BN106" s="785">
        <v>0</v>
      </c>
      <c r="BO106" s="784">
        <v>0</v>
      </c>
      <c r="BP106" s="820">
        <v>0</v>
      </c>
      <c r="BQ106" s="853">
        <f>SUMIFS('R5診療所票'!$AZ$10:$AZ$64,'R5診療所票'!$B$10:$B$64,$K$3:$K$150,'R5診療所票'!$AG$10:$AG$64,1)</f>
        <v>0</v>
      </c>
      <c r="BR106" s="854">
        <f>SUMIFS('R5診療所票'!$AZ$10:$AZ$64,'R5診療所票'!$B$10:$B$64,$K$3:$K$150,'R5診療所票'!$AG$10:$AG$64,2)</f>
        <v>0</v>
      </c>
      <c r="BS106" s="854">
        <f>SUMIFS('R5診療所票'!$AZ$10:$AZ$64,'R5診療所票'!$B$10:$B$64,$K$3:$K$150,'R5診療所票'!$AG$10:$AG$64,3)</f>
        <v>0</v>
      </c>
      <c r="BT106" s="855">
        <f>SUMIFS('R5診療所票'!$AZ$10:$AZ$64,'R5診療所票'!$B$10:$B$64,$K$3:$K$150,'R5診療所票'!$AG$10:$AG$64,4)</f>
        <v>0</v>
      </c>
      <c r="BU106" s="856">
        <f t="shared" si="40"/>
        <v>0</v>
      </c>
      <c r="BV106" s="854">
        <f>SUMIFS('R5診療所票'!$AZ$10:$AZ$64,'R5診療所票'!$B$10:$B$64,$K$3:$K$150,'R5診療所票'!$AG$10:$AG$64,5)+SUMIFS('R5診療所票'!$AZ$10:$AZ$64,'R5診療所票'!$B$10:$B$64,$K$3:$K$150,'R5診療所票'!$AG$10:$AG$64,6)</f>
        <v>0</v>
      </c>
      <c r="BW106" s="857">
        <f t="shared" si="44"/>
        <v>0</v>
      </c>
      <c r="BX106" s="757">
        <f t="shared" si="32"/>
        <v>0</v>
      </c>
      <c r="BY106" s="757">
        <f t="shared" si="33"/>
        <v>0</v>
      </c>
      <c r="BZ106" s="930"/>
      <c r="CA106" s="858">
        <f>SUMIFS('R5診療所票'!$BC$10:$BC$64,'R5診療所票'!$B$10:$B$64,$K$3:$K$150,'R5診療所票'!$AN$10:$AN$64,1)</f>
        <v>0</v>
      </c>
      <c r="CB106" s="805">
        <f>SUMIFS('R5診療所票'!$BC$10:$BC$64,'R5診療所票'!$B$10:$B$64,$K$3:$K$150,'R5診療所票'!$AN$10:$AN$64,2)</f>
        <v>0</v>
      </c>
      <c r="CC106" s="859">
        <f>SUMIFS('R5診療所票'!$BC$10:$BC$64,'R5診療所票'!$B$10:$B$64,$K$3:$K$150,'R5診療所票'!$AN$10:$AN$64,3)</f>
        <v>0</v>
      </c>
      <c r="CD106" s="805">
        <f>SUMIFS('R5診療所票'!$BC$10:$BC$64,'R5診療所票'!$B$10:$B$64,$K$3:$K$150,'R5診療所票'!$AN$10:$AN$64,4)</f>
        <v>0</v>
      </c>
      <c r="CE106" s="859">
        <f t="shared" si="41"/>
        <v>0</v>
      </c>
      <c r="CF106" s="805">
        <f>SUMIFS('R5診療所票'!$BC$10:$BC$64,'R5診療所票'!$B$10:$B$64,$K$3:$K$150,'R5診療所票'!$AN$10:$AN$64,5)</f>
        <v>0</v>
      </c>
      <c r="CG106" s="860">
        <f t="shared" si="45"/>
        <v>0</v>
      </c>
      <c r="CH106" s="832">
        <f>SUMIFS('R5診療所票'!$BD$11:$BD$64,'R5診療所票'!$B$11:$B$64,$K$3:$K$150)</f>
        <v>0</v>
      </c>
      <c r="CI106" s="810">
        <f>SUMIFS('R5診療所票'!$BC$10:$BC$64,'R5診療所票'!$B$10:$B$64,$K$3:$K$150,'R5診療所票'!$AN$10:$AN$64,7)</f>
        <v>0</v>
      </c>
      <c r="CJ106" s="811" t="str">
        <f t="shared" si="35"/>
        <v>○</v>
      </c>
      <c r="CK106" s="833">
        <v>0</v>
      </c>
      <c r="CL106" s="811" t="str">
        <f t="shared" si="34"/>
        <v>○</v>
      </c>
      <c r="CN106" s="821" t="b">
        <f t="shared" si="43"/>
        <v>1</v>
      </c>
      <c r="CO106" s="792" t="b">
        <f t="shared" si="43"/>
        <v>1</v>
      </c>
      <c r="CP106" s="822" t="b">
        <f t="shared" si="43"/>
        <v>1</v>
      </c>
      <c r="CQ106" s="823" t="b">
        <f t="shared" si="42"/>
        <v>1</v>
      </c>
      <c r="CR106" s="790" t="b">
        <f t="shared" si="42"/>
        <v>1</v>
      </c>
      <c r="CS106" s="792" t="b">
        <f t="shared" si="42"/>
        <v>1</v>
      </c>
      <c r="CT106" s="786" t="b">
        <f t="shared" si="42"/>
        <v>1</v>
      </c>
    </row>
    <row r="107" spans="1:98">
      <c r="A107" s="882">
        <v>96</v>
      </c>
      <c r="B107" s="813" t="s">
        <v>145</v>
      </c>
      <c r="C107" s="813" t="s">
        <v>151</v>
      </c>
      <c r="D107" s="813" t="s">
        <v>109</v>
      </c>
      <c r="E107" s="814">
        <v>21729042</v>
      </c>
      <c r="F107" s="815">
        <v>21730140</v>
      </c>
      <c r="G107" s="815">
        <v>21701077</v>
      </c>
      <c r="H107" s="815">
        <v>21701077</v>
      </c>
      <c r="I107" s="815">
        <v>21701077</v>
      </c>
      <c r="J107" s="815">
        <v>21701077</v>
      </c>
      <c r="K107" s="815">
        <v>21701077</v>
      </c>
      <c r="L107" s="816" t="s">
        <v>188</v>
      </c>
      <c r="M107" s="817"/>
      <c r="N107" s="818"/>
      <c r="O107" s="818"/>
      <c r="P107" s="818"/>
      <c r="Q107" s="819">
        <v>0</v>
      </c>
      <c r="R107" s="819">
        <v>18</v>
      </c>
      <c r="S107" s="909">
        <v>18</v>
      </c>
      <c r="T107" s="817"/>
      <c r="U107" s="818"/>
      <c r="V107" s="818">
        <v>18</v>
      </c>
      <c r="W107" s="818"/>
      <c r="X107" s="819">
        <v>18</v>
      </c>
      <c r="Y107" s="819"/>
      <c r="Z107" s="909">
        <v>18</v>
      </c>
      <c r="AA107" s="783">
        <v>0</v>
      </c>
      <c r="AB107" s="784">
        <v>0</v>
      </c>
      <c r="AC107" s="784">
        <v>18</v>
      </c>
      <c r="AD107" s="784">
        <v>0</v>
      </c>
      <c r="AE107" s="785">
        <f t="shared" si="36"/>
        <v>18</v>
      </c>
      <c r="AF107" s="785">
        <v>0</v>
      </c>
      <c r="AG107" s="820">
        <f t="shared" si="38"/>
        <v>18</v>
      </c>
      <c r="AH107" s="783">
        <v>0</v>
      </c>
      <c r="AI107" s="784">
        <v>0</v>
      </c>
      <c r="AJ107" s="784">
        <v>18</v>
      </c>
      <c r="AK107" s="784">
        <v>0</v>
      </c>
      <c r="AL107" s="785">
        <v>18</v>
      </c>
      <c r="AM107" s="785">
        <v>0</v>
      </c>
      <c r="AN107" s="820">
        <f t="shared" si="37"/>
        <v>18</v>
      </c>
      <c r="AO107" s="787">
        <v>0</v>
      </c>
      <c r="AP107" s="784">
        <v>0</v>
      </c>
      <c r="AQ107" s="784">
        <v>18</v>
      </c>
      <c r="AR107" s="789">
        <v>0</v>
      </c>
      <c r="AS107" s="785">
        <v>18</v>
      </c>
      <c r="AT107" s="784">
        <v>0</v>
      </c>
      <c r="AU107" s="820">
        <v>18</v>
      </c>
      <c r="AV107" s="787">
        <v>0</v>
      </c>
      <c r="AW107" s="784">
        <v>0</v>
      </c>
      <c r="AX107" s="789">
        <v>18</v>
      </c>
      <c r="AY107" s="852">
        <v>0</v>
      </c>
      <c r="AZ107" s="785">
        <v>18</v>
      </c>
      <c r="BA107" s="784">
        <v>0</v>
      </c>
      <c r="BB107" s="786">
        <v>18</v>
      </c>
      <c r="BC107" s="787">
        <v>0</v>
      </c>
      <c r="BD107" s="784">
        <v>0</v>
      </c>
      <c r="BE107" s="784">
        <v>18</v>
      </c>
      <c r="BF107" s="789">
        <v>0</v>
      </c>
      <c r="BG107" s="785">
        <v>18</v>
      </c>
      <c r="BH107" s="784">
        <v>0</v>
      </c>
      <c r="BI107" s="786">
        <v>18</v>
      </c>
      <c r="BJ107" s="787">
        <v>0</v>
      </c>
      <c r="BK107" s="784">
        <v>0</v>
      </c>
      <c r="BL107" s="784">
        <v>18</v>
      </c>
      <c r="BM107" s="789">
        <v>0</v>
      </c>
      <c r="BN107" s="785">
        <v>18</v>
      </c>
      <c r="BO107" s="784">
        <v>0</v>
      </c>
      <c r="BP107" s="820">
        <v>18</v>
      </c>
      <c r="BQ107" s="853">
        <f>SUMIFS('R5診療所票'!$AZ$10:$AZ$64,'R5診療所票'!$B$10:$B$64,$K$3:$K$150,'R5診療所票'!$AG$10:$AG$64,1)</f>
        <v>0</v>
      </c>
      <c r="BR107" s="854">
        <f>SUMIFS('R5診療所票'!$AZ$10:$AZ$64,'R5診療所票'!$B$10:$B$64,$K$3:$K$150,'R5診療所票'!$AG$10:$AG$64,2)</f>
        <v>18</v>
      </c>
      <c r="BS107" s="854">
        <f>SUMIFS('R5診療所票'!$AZ$10:$AZ$64,'R5診療所票'!$B$10:$B$64,$K$3:$K$150,'R5診療所票'!$AG$10:$AG$64,3)</f>
        <v>0</v>
      </c>
      <c r="BT107" s="855">
        <f>SUMIFS('R5診療所票'!$AZ$10:$AZ$64,'R5診療所票'!$B$10:$B$64,$K$3:$K$150,'R5診療所票'!$AG$10:$AG$64,4)</f>
        <v>0</v>
      </c>
      <c r="BU107" s="856">
        <f t="shared" si="40"/>
        <v>18</v>
      </c>
      <c r="BV107" s="854">
        <f>SUMIFS('R5診療所票'!$AZ$10:$AZ$64,'R5診療所票'!$B$10:$B$64,$K$3:$K$150,'R5診療所票'!$AG$10:$AG$64,5)+SUMIFS('R5診療所票'!$AZ$10:$AZ$64,'R5診療所票'!$B$10:$B$64,$K$3:$K$150,'R5診療所票'!$AG$10:$AG$64,6)</f>
        <v>0</v>
      </c>
      <c r="BW107" s="857">
        <f t="shared" si="44"/>
        <v>18</v>
      </c>
      <c r="BX107" s="757">
        <f t="shared" si="32"/>
        <v>0</v>
      </c>
      <c r="BY107" s="757">
        <f t="shared" si="33"/>
        <v>0</v>
      </c>
      <c r="BZ107" s="757"/>
      <c r="CA107" s="858">
        <f>SUMIFS('R5診療所票'!$BC$10:$BC$64,'R5診療所票'!$B$10:$B$64,$K$3:$K$150,'R5診療所票'!$AN$10:$AN$64,1)</f>
        <v>0</v>
      </c>
      <c r="CB107" s="805">
        <f>SUMIFS('R5診療所票'!$BC$10:$BC$64,'R5診療所票'!$B$10:$B$64,$K$3:$K$150,'R5診療所票'!$AN$10:$AN$64,2)</f>
        <v>18</v>
      </c>
      <c r="CC107" s="859">
        <f>SUMIFS('R5診療所票'!$BC$10:$BC$64,'R5診療所票'!$B$10:$B$64,$K$3:$K$150,'R5診療所票'!$AN$10:$AN$64,3)</f>
        <v>0</v>
      </c>
      <c r="CD107" s="805">
        <f>SUMIFS('R5診療所票'!$BC$10:$BC$64,'R5診療所票'!$B$10:$B$64,$K$3:$K$150,'R5診療所票'!$AN$10:$AN$64,4)</f>
        <v>0</v>
      </c>
      <c r="CE107" s="859">
        <f t="shared" si="41"/>
        <v>18</v>
      </c>
      <c r="CF107" s="805">
        <f>SUMIFS('R5診療所票'!$BC$10:$BC$64,'R5診療所票'!$B$10:$B$64,$K$3:$K$150,'R5診療所票'!$AN$10:$AN$64,5)</f>
        <v>0</v>
      </c>
      <c r="CG107" s="860">
        <f t="shared" si="45"/>
        <v>18</v>
      </c>
      <c r="CH107" s="832">
        <f>SUMIFS('R5診療所票'!$BD$11:$BD$64,'R5診療所票'!$B$11:$B$64,$K$3:$K$150)</f>
        <v>0</v>
      </c>
      <c r="CI107" s="810">
        <f>SUMIFS('R5診療所票'!$BC$10:$BC$64,'R5診療所票'!$B$10:$B$64,$K$3:$K$150,'R5診療所票'!$AN$10:$AN$64,7)</f>
        <v>0</v>
      </c>
      <c r="CJ107" s="811" t="str">
        <f t="shared" si="35"/>
        <v>○</v>
      </c>
      <c r="CK107" s="833">
        <v>18</v>
      </c>
      <c r="CL107" s="811" t="str">
        <f t="shared" si="34"/>
        <v>○</v>
      </c>
      <c r="CN107" s="821" t="b">
        <f t="shared" si="43"/>
        <v>1</v>
      </c>
      <c r="CO107" s="792" t="b">
        <f t="shared" si="43"/>
        <v>0</v>
      </c>
      <c r="CP107" s="822" t="b">
        <f t="shared" si="43"/>
        <v>0</v>
      </c>
      <c r="CQ107" s="823" t="b">
        <f t="shared" si="42"/>
        <v>1</v>
      </c>
      <c r="CR107" s="790" t="b">
        <f t="shared" si="42"/>
        <v>1</v>
      </c>
      <c r="CS107" s="792" t="b">
        <f t="shared" si="42"/>
        <v>1</v>
      </c>
      <c r="CT107" s="786" t="b">
        <f t="shared" si="42"/>
        <v>1</v>
      </c>
    </row>
    <row r="108" spans="1:98">
      <c r="A108" s="882">
        <v>97</v>
      </c>
      <c r="B108" s="874" t="s">
        <v>170</v>
      </c>
      <c r="C108" s="874" t="s">
        <v>171</v>
      </c>
      <c r="D108" s="874" t="s">
        <v>109</v>
      </c>
      <c r="E108" s="913">
        <v>21729123</v>
      </c>
      <c r="F108" s="914">
        <v>21730083</v>
      </c>
      <c r="G108" s="914">
        <v>21701087</v>
      </c>
      <c r="H108" s="914">
        <v>21701087</v>
      </c>
      <c r="I108" s="914">
        <v>21701087</v>
      </c>
      <c r="J108" s="914">
        <v>21701087</v>
      </c>
      <c r="K108" s="914">
        <v>21701087</v>
      </c>
      <c r="L108" s="870" t="s">
        <v>189</v>
      </c>
      <c r="M108" s="817"/>
      <c r="N108" s="818"/>
      <c r="O108" s="818">
        <v>5</v>
      </c>
      <c r="P108" s="818"/>
      <c r="Q108" s="819">
        <v>5</v>
      </c>
      <c r="R108" s="819"/>
      <c r="S108" s="909">
        <v>5</v>
      </c>
      <c r="T108" s="817"/>
      <c r="U108" s="818"/>
      <c r="V108" s="818">
        <v>5</v>
      </c>
      <c r="W108" s="818"/>
      <c r="X108" s="819">
        <v>5</v>
      </c>
      <c r="Y108" s="819"/>
      <c r="Z108" s="909">
        <v>5</v>
      </c>
      <c r="AA108" s="783">
        <v>0</v>
      </c>
      <c r="AB108" s="784">
        <v>0</v>
      </c>
      <c r="AC108" s="784">
        <v>5</v>
      </c>
      <c r="AD108" s="784">
        <v>0</v>
      </c>
      <c r="AE108" s="785">
        <f t="shared" si="36"/>
        <v>5</v>
      </c>
      <c r="AF108" s="785">
        <v>0</v>
      </c>
      <c r="AG108" s="820">
        <f t="shared" si="38"/>
        <v>5</v>
      </c>
      <c r="AH108" s="783">
        <v>0</v>
      </c>
      <c r="AI108" s="784">
        <v>0</v>
      </c>
      <c r="AJ108" s="784">
        <v>3</v>
      </c>
      <c r="AK108" s="784">
        <v>0</v>
      </c>
      <c r="AL108" s="785">
        <v>3</v>
      </c>
      <c r="AM108" s="785">
        <v>0</v>
      </c>
      <c r="AN108" s="820">
        <f t="shared" si="37"/>
        <v>3</v>
      </c>
      <c r="AO108" s="787">
        <v>0</v>
      </c>
      <c r="AP108" s="784">
        <v>0</v>
      </c>
      <c r="AQ108" s="784">
        <v>3</v>
      </c>
      <c r="AR108" s="789">
        <v>0</v>
      </c>
      <c r="AS108" s="785">
        <v>3</v>
      </c>
      <c r="AT108" s="784">
        <v>0</v>
      </c>
      <c r="AU108" s="820">
        <v>3</v>
      </c>
      <c r="AV108" s="787">
        <v>0</v>
      </c>
      <c r="AW108" s="784">
        <v>0</v>
      </c>
      <c r="AX108" s="789">
        <v>3</v>
      </c>
      <c r="AY108" s="852">
        <v>0</v>
      </c>
      <c r="AZ108" s="785">
        <v>3</v>
      </c>
      <c r="BA108" s="784">
        <v>0</v>
      </c>
      <c r="BB108" s="786">
        <v>3</v>
      </c>
      <c r="BC108" s="787">
        <v>0</v>
      </c>
      <c r="BD108" s="784">
        <v>0</v>
      </c>
      <c r="BE108" s="784">
        <v>3</v>
      </c>
      <c r="BF108" s="789">
        <v>0</v>
      </c>
      <c r="BG108" s="785">
        <v>3</v>
      </c>
      <c r="BH108" s="784">
        <v>0</v>
      </c>
      <c r="BI108" s="786">
        <v>3</v>
      </c>
      <c r="BJ108" s="787">
        <v>0</v>
      </c>
      <c r="BK108" s="784">
        <v>0</v>
      </c>
      <c r="BL108" s="784">
        <v>3</v>
      </c>
      <c r="BM108" s="789">
        <v>0</v>
      </c>
      <c r="BN108" s="785">
        <v>3</v>
      </c>
      <c r="BO108" s="784">
        <v>0</v>
      </c>
      <c r="BP108" s="820">
        <v>3</v>
      </c>
      <c r="BQ108" s="853">
        <f>SUMIFS('R5診療所票'!$AZ$10:$AZ$64,'R5診療所票'!$B$10:$B$64,$K$3:$K$150,'R5診療所票'!$AG$10:$AG$64,1)</f>
        <v>0</v>
      </c>
      <c r="BR108" s="854">
        <f>SUMIFS('R5診療所票'!$AZ$10:$AZ$64,'R5診療所票'!$B$10:$B$64,$K$3:$K$150,'R5診療所票'!$AG$10:$AG$64,2)</f>
        <v>0</v>
      </c>
      <c r="BS108" s="854">
        <f>SUMIFS('R5診療所票'!$AZ$10:$AZ$64,'R5診療所票'!$B$10:$B$64,$K$3:$K$150,'R5診療所票'!$AG$10:$AG$64,3)</f>
        <v>3</v>
      </c>
      <c r="BT108" s="855">
        <f>SUMIFS('R5診療所票'!$AZ$10:$AZ$64,'R5診療所票'!$B$10:$B$64,$K$3:$K$150,'R5診療所票'!$AG$10:$AG$64,4)</f>
        <v>0</v>
      </c>
      <c r="BU108" s="856">
        <f t="shared" si="40"/>
        <v>3</v>
      </c>
      <c r="BV108" s="854">
        <f>SUMIFS('R5診療所票'!$AZ$10:$AZ$64,'R5診療所票'!$B$10:$B$64,$K$3:$K$150,'R5診療所票'!$AG$10:$AG$64,5)+SUMIFS('R5診療所票'!$AZ$10:$AZ$64,'R5診療所票'!$B$10:$B$64,$K$3:$K$150,'R5診療所票'!$AG$10:$AG$64,6)</f>
        <v>0</v>
      </c>
      <c r="BW108" s="857">
        <f t="shared" si="44"/>
        <v>3</v>
      </c>
      <c r="BX108" s="757">
        <f t="shared" si="32"/>
        <v>0</v>
      </c>
      <c r="BY108" s="757">
        <f t="shared" si="33"/>
        <v>0</v>
      </c>
      <c r="BZ108" s="757"/>
      <c r="CA108" s="858">
        <f>SUMIFS('R5診療所票'!$BC$10:$BC$64,'R5診療所票'!$B$10:$B$64,$K$3:$K$150,'R5診療所票'!$AN$10:$AN$64,1)</f>
        <v>0</v>
      </c>
      <c r="CB108" s="805">
        <f>SUMIFS('R5診療所票'!$BC$10:$BC$64,'R5診療所票'!$B$10:$B$64,$K$3:$K$150,'R5診療所票'!$AN$10:$AN$64,2)</f>
        <v>0</v>
      </c>
      <c r="CC108" s="859">
        <f>SUMIFS('R5診療所票'!$BC$10:$BC$64,'R5診療所票'!$B$10:$B$64,$K$3:$K$150,'R5診療所票'!$AN$10:$AN$64,3)</f>
        <v>3</v>
      </c>
      <c r="CD108" s="805">
        <f>SUMIFS('R5診療所票'!$BC$10:$BC$64,'R5診療所票'!$B$10:$B$64,$K$3:$K$150,'R5診療所票'!$AN$10:$AN$64,4)</f>
        <v>0</v>
      </c>
      <c r="CE108" s="859">
        <f t="shared" si="41"/>
        <v>3</v>
      </c>
      <c r="CF108" s="805">
        <f>SUMIFS('R5診療所票'!$BC$10:$BC$64,'R5診療所票'!$B$10:$B$64,$K$3:$K$150,'R5診療所票'!$AN$10:$AN$64,5)</f>
        <v>0</v>
      </c>
      <c r="CG108" s="860">
        <f t="shared" si="45"/>
        <v>3</v>
      </c>
      <c r="CH108" s="832">
        <f>SUMIFS('R5診療所票'!$BD$11:$BD$64,'R5診療所票'!$B$11:$B$64,$K$3:$K$150)</f>
        <v>0</v>
      </c>
      <c r="CI108" s="810">
        <f>SUMIFS('R5診療所票'!$BC$10:$BC$64,'R5診療所票'!$B$10:$B$64,$K$3:$K$150,'R5診療所票'!$AN$10:$AN$64,7)</f>
        <v>0</v>
      </c>
      <c r="CJ108" s="811" t="str">
        <f t="shared" si="35"/>
        <v>○</v>
      </c>
      <c r="CK108" s="833">
        <v>3</v>
      </c>
      <c r="CL108" s="811" t="str">
        <f t="shared" si="34"/>
        <v>○</v>
      </c>
      <c r="CN108" s="821" t="b">
        <f t="shared" si="43"/>
        <v>1</v>
      </c>
      <c r="CO108" s="792" t="b">
        <f t="shared" si="43"/>
        <v>1</v>
      </c>
      <c r="CP108" s="822" t="b">
        <f t="shared" si="43"/>
        <v>1</v>
      </c>
      <c r="CQ108" s="823" t="b">
        <f t="shared" si="42"/>
        <v>1</v>
      </c>
      <c r="CR108" s="790" t="b">
        <f t="shared" si="42"/>
        <v>1</v>
      </c>
      <c r="CS108" s="792" t="b">
        <f t="shared" si="42"/>
        <v>1</v>
      </c>
      <c r="CT108" s="786" t="b">
        <f t="shared" si="42"/>
        <v>1</v>
      </c>
    </row>
    <row r="109" spans="1:98">
      <c r="A109" s="882">
        <v>98</v>
      </c>
      <c r="B109" s="813" t="s">
        <v>145</v>
      </c>
      <c r="C109" s="813" t="s">
        <v>151</v>
      </c>
      <c r="D109" s="813" t="s">
        <v>109</v>
      </c>
      <c r="E109" s="814">
        <v>21729144</v>
      </c>
      <c r="F109" s="815">
        <v>21730044</v>
      </c>
      <c r="G109" s="815">
        <v>21701092</v>
      </c>
      <c r="H109" s="815">
        <v>21701092</v>
      </c>
      <c r="I109" s="815">
        <v>21701092</v>
      </c>
      <c r="J109" s="815">
        <v>21701092</v>
      </c>
      <c r="K109" s="815">
        <v>21701092</v>
      </c>
      <c r="L109" s="816" t="s">
        <v>51</v>
      </c>
      <c r="M109" s="817"/>
      <c r="N109" s="818"/>
      <c r="O109" s="818"/>
      <c r="P109" s="818"/>
      <c r="Q109" s="819">
        <v>0</v>
      </c>
      <c r="R109" s="819"/>
      <c r="S109" s="909">
        <v>0</v>
      </c>
      <c r="T109" s="817"/>
      <c r="U109" s="818">
        <v>19</v>
      </c>
      <c r="V109" s="818"/>
      <c r="W109" s="818"/>
      <c r="X109" s="819">
        <v>19</v>
      </c>
      <c r="Y109" s="819"/>
      <c r="Z109" s="909">
        <v>19</v>
      </c>
      <c r="AA109" s="783">
        <v>0</v>
      </c>
      <c r="AB109" s="784">
        <v>19</v>
      </c>
      <c r="AC109" s="784">
        <v>0</v>
      </c>
      <c r="AD109" s="784">
        <v>0</v>
      </c>
      <c r="AE109" s="785">
        <f t="shared" si="36"/>
        <v>19</v>
      </c>
      <c r="AF109" s="785">
        <v>0</v>
      </c>
      <c r="AG109" s="820">
        <f t="shared" si="38"/>
        <v>19</v>
      </c>
      <c r="AH109" s="783">
        <v>0</v>
      </c>
      <c r="AI109" s="784">
        <v>19</v>
      </c>
      <c r="AJ109" s="784">
        <v>0</v>
      </c>
      <c r="AK109" s="784">
        <v>0</v>
      </c>
      <c r="AL109" s="785">
        <v>19</v>
      </c>
      <c r="AM109" s="785">
        <v>0</v>
      </c>
      <c r="AN109" s="820">
        <f t="shared" si="37"/>
        <v>19</v>
      </c>
      <c r="AO109" s="787">
        <v>0</v>
      </c>
      <c r="AP109" s="784">
        <v>19</v>
      </c>
      <c r="AQ109" s="784">
        <v>0</v>
      </c>
      <c r="AR109" s="789">
        <v>0</v>
      </c>
      <c r="AS109" s="785">
        <v>19</v>
      </c>
      <c r="AT109" s="784">
        <v>0</v>
      </c>
      <c r="AU109" s="820">
        <v>19</v>
      </c>
      <c r="AV109" s="787">
        <v>0</v>
      </c>
      <c r="AW109" s="784">
        <v>19</v>
      </c>
      <c r="AX109" s="789">
        <v>0</v>
      </c>
      <c r="AY109" s="852">
        <v>0</v>
      </c>
      <c r="AZ109" s="785">
        <v>19</v>
      </c>
      <c r="BA109" s="784">
        <v>0</v>
      </c>
      <c r="BB109" s="786">
        <v>19</v>
      </c>
      <c r="BC109" s="787">
        <v>0</v>
      </c>
      <c r="BD109" s="784">
        <v>19</v>
      </c>
      <c r="BE109" s="784">
        <v>0</v>
      </c>
      <c r="BF109" s="789">
        <v>0</v>
      </c>
      <c r="BG109" s="785">
        <v>19</v>
      </c>
      <c r="BH109" s="784">
        <v>0</v>
      </c>
      <c r="BI109" s="786">
        <v>19</v>
      </c>
      <c r="BJ109" s="787">
        <v>0</v>
      </c>
      <c r="BK109" s="784">
        <v>0</v>
      </c>
      <c r="BL109" s="784">
        <v>0</v>
      </c>
      <c r="BM109" s="789">
        <v>0</v>
      </c>
      <c r="BN109" s="785">
        <v>0</v>
      </c>
      <c r="BO109" s="784">
        <v>19</v>
      </c>
      <c r="BP109" s="820">
        <v>19</v>
      </c>
      <c r="BQ109" s="853">
        <f>SUMIFS('R5診療所票'!$AZ$10:$AZ$64,'R5診療所票'!$B$10:$B$64,$K$3:$K$150,'R5診療所票'!$AG$10:$AG$64,1)</f>
        <v>0</v>
      </c>
      <c r="BR109" s="854">
        <f>SUMIFS('R5診療所票'!$AZ$10:$AZ$64,'R5診療所票'!$B$10:$B$64,$K$3:$K$150,'R5診療所票'!$AG$10:$AG$64,2)</f>
        <v>0</v>
      </c>
      <c r="BS109" s="854">
        <f>SUMIFS('R5診療所票'!$AZ$10:$AZ$64,'R5診療所票'!$B$10:$B$64,$K$3:$K$150,'R5診療所票'!$AG$10:$AG$64,3)</f>
        <v>0</v>
      </c>
      <c r="BT109" s="855">
        <f>SUMIFS('R5診療所票'!$AZ$10:$AZ$64,'R5診療所票'!$B$10:$B$64,$K$3:$K$150,'R5診療所票'!$AG$10:$AG$64,4)</f>
        <v>0</v>
      </c>
      <c r="BU109" s="856">
        <f t="shared" si="40"/>
        <v>0</v>
      </c>
      <c r="BV109" s="854">
        <f>SUMIFS('R5診療所票'!$AZ$10:$AZ$64,'R5診療所票'!$B$10:$B$64,$K$3:$K$150,'R5診療所票'!$AG$10:$AG$64,5)+SUMIFS('R5診療所票'!$AZ$10:$AZ$64,'R5診療所票'!$B$10:$B$64,$K$3:$K$150,'R5診療所票'!$AG$10:$AG$64,6)</f>
        <v>19</v>
      </c>
      <c r="BW109" s="857">
        <f t="shared" si="44"/>
        <v>19</v>
      </c>
      <c r="BX109" s="757">
        <f t="shared" si="32"/>
        <v>0</v>
      </c>
      <c r="BY109" s="757">
        <f t="shared" si="33"/>
        <v>0</v>
      </c>
      <c r="BZ109" s="757"/>
      <c r="CA109" s="858">
        <f>SUMIFS('R5診療所票'!$BC$10:$BC$64,'R5診療所票'!$B$10:$B$64,$K$3:$K$150,'R5診療所票'!$AN$10:$AN$64,1)</f>
        <v>0</v>
      </c>
      <c r="CB109" s="805">
        <f>SUMIFS('R5診療所票'!$BC$10:$BC$64,'R5診療所票'!$B$10:$B$64,$K$3:$K$150,'R5診療所票'!$AN$10:$AN$64,2)</f>
        <v>0</v>
      </c>
      <c r="CC109" s="859">
        <f>SUMIFS('R5診療所票'!$BC$10:$BC$64,'R5診療所票'!$B$10:$B$64,$K$3:$K$150,'R5診療所票'!$AN$10:$AN$64,3)</f>
        <v>0</v>
      </c>
      <c r="CD109" s="805">
        <f>SUMIFS('R5診療所票'!$BC$10:$BC$64,'R5診療所票'!$B$10:$B$64,$K$3:$K$150,'R5診療所票'!$AN$10:$AN$64,4)</f>
        <v>0</v>
      </c>
      <c r="CE109" s="859">
        <f t="shared" si="41"/>
        <v>0</v>
      </c>
      <c r="CF109" s="805">
        <f>SUMIFS('R5診療所票'!$BC$10:$BC$64,'R5診療所票'!$B$10:$B$64,$K$3:$K$150,'R5診療所票'!$AN$10:$AN$64,5)</f>
        <v>19</v>
      </c>
      <c r="CG109" s="860">
        <f t="shared" si="45"/>
        <v>19</v>
      </c>
      <c r="CH109" s="832">
        <f>SUMIFS('R5診療所票'!$BD$11:$BD$64,'R5診療所票'!$B$11:$B$64,$K$3:$K$150)</f>
        <v>0</v>
      </c>
      <c r="CI109" s="810">
        <f>SUMIFS('R5診療所票'!$BC$10:$BC$64,'R5診療所票'!$B$10:$B$64,$K$3:$K$150,'R5診療所票'!$AN$10:$AN$64,7)</f>
        <v>0</v>
      </c>
      <c r="CJ109" s="811" t="str">
        <f t="shared" si="35"/>
        <v>○</v>
      </c>
      <c r="CK109" s="833">
        <v>19</v>
      </c>
      <c r="CL109" s="811" t="str">
        <f t="shared" si="34"/>
        <v>○</v>
      </c>
      <c r="CN109" s="821" t="b">
        <f t="shared" si="43"/>
        <v>1</v>
      </c>
      <c r="CO109" s="792" t="b">
        <f t="shared" si="43"/>
        <v>1</v>
      </c>
      <c r="CP109" s="822" t="b">
        <f t="shared" si="43"/>
        <v>1</v>
      </c>
      <c r="CQ109" s="823" t="b">
        <f t="shared" si="42"/>
        <v>1</v>
      </c>
      <c r="CR109" s="790" t="b">
        <f t="shared" si="42"/>
        <v>1</v>
      </c>
      <c r="CS109" s="792" t="b">
        <f t="shared" si="42"/>
        <v>1</v>
      </c>
      <c r="CT109" s="786" t="b">
        <f t="shared" si="42"/>
        <v>1</v>
      </c>
    </row>
    <row r="110" spans="1:98">
      <c r="A110" s="931">
        <v>99</v>
      </c>
      <c r="B110" s="932" t="s">
        <v>145</v>
      </c>
      <c r="C110" s="932" t="s">
        <v>151</v>
      </c>
      <c r="D110" s="932" t="s">
        <v>109</v>
      </c>
      <c r="E110" s="932">
        <v>21729008</v>
      </c>
      <c r="F110" s="933">
        <v>21730147</v>
      </c>
      <c r="G110" s="933">
        <v>21701068</v>
      </c>
      <c r="H110" s="933">
        <v>21701068</v>
      </c>
      <c r="I110" s="933">
        <v>21701068</v>
      </c>
      <c r="J110" s="933">
        <v>21701068</v>
      </c>
      <c r="K110" s="933"/>
      <c r="L110" s="933" t="s">
        <v>2258</v>
      </c>
      <c r="M110" s="817"/>
      <c r="N110" s="818"/>
      <c r="O110" s="818"/>
      <c r="P110" s="818"/>
      <c r="Q110" s="819">
        <v>0</v>
      </c>
      <c r="R110" s="819"/>
      <c r="S110" s="909">
        <v>0</v>
      </c>
      <c r="T110" s="817"/>
      <c r="U110" s="818">
        <v>11</v>
      </c>
      <c r="V110" s="818"/>
      <c r="W110" s="818"/>
      <c r="X110" s="819">
        <v>11</v>
      </c>
      <c r="Y110" s="819"/>
      <c r="Z110" s="909">
        <v>11</v>
      </c>
      <c r="AA110" s="783">
        <v>0</v>
      </c>
      <c r="AB110" s="784">
        <v>11</v>
      </c>
      <c r="AC110" s="784">
        <v>0</v>
      </c>
      <c r="AD110" s="784">
        <v>0</v>
      </c>
      <c r="AE110" s="785">
        <f t="shared" si="36"/>
        <v>11</v>
      </c>
      <c r="AF110" s="785">
        <v>0</v>
      </c>
      <c r="AG110" s="820">
        <f t="shared" si="38"/>
        <v>11</v>
      </c>
      <c r="AH110" s="783">
        <v>0</v>
      </c>
      <c r="AI110" s="784">
        <v>11</v>
      </c>
      <c r="AJ110" s="784">
        <v>0</v>
      </c>
      <c r="AK110" s="784">
        <v>0</v>
      </c>
      <c r="AL110" s="785">
        <v>11</v>
      </c>
      <c r="AM110" s="785">
        <v>0</v>
      </c>
      <c r="AN110" s="820">
        <f t="shared" si="37"/>
        <v>11</v>
      </c>
      <c r="AO110" s="787">
        <v>0</v>
      </c>
      <c r="AP110" s="784">
        <v>11</v>
      </c>
      <c r="AQ110" s="784">
        <v>0</v>
      </c>
      <c r="AR110" s="789">
        <v>0</v>
      </c>
      <c r="AS110" s="785">
        <v>11</v>
      </c>
      <c r="AT110" s="784">
        <v>0</v>
      </c>
      <c r="AU110" s="820">
        <v>11</v>
      </c>
      <c r="AV110" s="787">
        <v>0</v>
      </c>
      <c r="AW110" s="784">
        <v>11</v>
      </c>
      <c r="AX110" s="789">
        <v>0</v>
      </c>
      <c r="AY110" s="852">
        <v>0</v>
      </c>
      <c r="AZ110" s="785">
        <v>11</v>
      </c>
      <c r="BA110" s="784">
        <v>0</v>
      </c>
      <c r="BB110" s="786">
        <v>11</v>
      </c>
      <c r="BC110" s="787">
        <v>0</v>
      </c>
      <c r="BD110" s="784">
        <v>11</v>
      </c>
      <c r="BE110" s="784">
        <v>0</v>
      </c>
      <c r="BF110" s="789">
        <v>0</v>
      </c>
      <c r="BG110" s="785">
        <v>11</v>
      </c>
      <c r="BH110" s="784">
        <v>0</v>
      </c>
      <c r="BI110" s="786">
        <v>11</v>
      </c>
      <c r="BJ110" s="787">
        <v>0</v>
      </c>
      <c r="BK110" s="784">
        <v>11</v>
      </c>
      <c r="BL110" s="784">
        <v>0</v>
      </c>
      <c r="BM110" s="789">
        <v>0</v>
      </c>
      <c r="BN110" s="785">
        <v>11</v>
      </c>
      <c r="BO110" s="784">
        <v>0</v>
      </c>
      <c r="BP110" s="820">
        <v>11</v>
      </c>
      <c r="BQ110" s="934">
        <f>SUMIFS('R5診療所票'!$AZ$10:$AZ$64,'R5診療所票'!$B$10:$B$64,$K$3:$K$150,'R5診療所票'!$AG$10:$AG$64,1)</f>
        <v>0</v>
      </c>
      <c r="BR110" s="935">
        <f>SUMIFS('R5診療所票'!$AZ$10:$AZ$64,'R5診療所票'!$B$10:$B$64,$K$3:$K$150,'R5診療所票'!$AG$10:$AG$64,2)</f>
        <v>0</v>
      </c>
      <c r="BS110" s="935">
        <f>SUMIFS('R5診療所票'!$AZ$10:$AZ$64,'R5診療所票'!$B$10:$B$64,$K$3:$K$150,'R5診療所票'!$AG$10:$AG$64,3)</f>
        <v>0</v>
      </c>
      <c r="BT110" s="936">
        <f>SUMIFS('R5診療所票'!$AZ$10:$AZ$64,'R5診療所票'!$B$10:$B$64,$K$3:$K$150,'R5診療所票'!$AG$10:$AG$64,4)</f>
        <v>0</v>
      </c>
      <c r="BU110" s="937">
        <f t="shared" si="40"/>
        <v>0</v>
      </c>
      <c r="BV110" s="935">
        <f>SUMIFS('R5診療所票'!$AZ$10:$AZ$64,'R5診療所票'!$B$10:$B$64,$K$3:$K$150,'R5診療所票'!$AG$10:$AG$64,5)+SUMIFS('R5診療所票'!$AZ$10:$AZ$64,'R5診療所票'!$B$10:$B$64,$K$3:$K$150,'R5診療所票'!$AG$10:$AG$64,6)</f>
        <v>0</v>
      </c>
      <c r="BW110" s="938">
        <f t="shared" si="44"/>
        <v>0</v>
      </c>
      <c r="BX110" s="757">
        <f t="shared" si="32"/>
        <v>-11</v>
      </c>
      <c r="BY110" s="757">
        <f t="shared" si="33"/>
        <v>-11</v>
      </c>
      <c r="BZ110" s="757"/>
      <c r="CA110" s="858">
        <f>SUMIFS('R5診療所票'!$BC$10:$BC$64,'R5診療所票'!$B$10:$B$64,$K$3:$K$150,'R5診療所票'!$AN$10:$AN$64,1)</f>
        <v>0</v>
      </c>
      <c r="CB110" s="805">
        <f>SUMIFS('R5診療所票'!$BC$10:$BC$64,'R5診療所票'!$B$10:$B$64,$K$3:$K$150,'R5診療所票'!$AN$10:$AN$64,2)</f>
        <v>0</v>
      </c>
      <c r="CC110" s="859">
        <f>SUMIFS('R5診療所票'!$BC$10:$BC$64,'R5診療所票'!$B$10:$B$64,$K$3:$K$150,'R5診療所票'!$AN$10:$AN$64,3)</f>
        <v>0</v>
      </c>
      <c r="CD110" s="805">
        <f>SUMIFS('R5診療所票'!$BC$10:$BC$64,'R5診療所票'!$B$10:$B$64,$K$3:$K$150,'R5診療所票'!$AN$10:$AN$64,4)</f>
        <v>0</v>
      </c>
      <c r="CE110" s="859">
        <f t="shared" si="41"/>
        <v>0</v>
      </c>
      <c r="CF110" s="805">
        <f>SUMIFS('R5診療所票'!$BC$10:$BC$64,'R5診療所票'!$B$10:$B$64,$K$3:$K$150,'R5診療所票'!$AN$10:$AN$64,5)</f>
        <v>0</v>
      </c>
      <c r="CG110" s="860">
        <f t="shared" si="45"/>
        <v>0</v>
      </c>
      <c r="CH110" s="832">
        <f>SUMIFS('R5診療所票'!$BD$11:$BD$64,'R5診療所票'!$B$11:$B$64,$K$3:$K$150)</f>
        <v>0</v>
      </c>
      <c r="CI110" s="810">
        <f>SUMIFS('R5診療所票'!$BC$10:$BC$64,'R5診療所票'!$B$10:$B$64,$K$3:$K$150,'R5診療所票'!$AN$10:$AN$64,7)</f>
        <v>0</v>
      </c>
      <c r="CJ110" s="811" t="str">
        <f t="shared" si="35"/>
        <v>○</v>
      </c>
      <c r="CK110" s="833">
        <v>11</v>
      </c>
      <c r="CL110" s="811" t="str">
        <f>IF(BW110=CK110,"○","×")</f>
        <v>×</v>
      </c>
      <c r="CN110" s="821" t="b">
        <f t="shared" si="43"/>
        <v>1</v>
      </c>
      <c r="CO110" s="792" t="b">
        <f t="shared" si="43"/>
        <v>0</v>
      </c>
      <c r="CP110" s="822" t="b">
        <f t="shared" si="43"/>
        <v>1</v>
      </c>
      <c r="CQ110" s="823" t="b">
        <f t="shared" si="42"/>
        <v>1</v>
      </c>
      <c r="CR110" s="790" t="b">
        <f t="shared" si="42"/>
        <v>0</v>
      </c>
      <c r="CS110" s="792" t="b">
        <f t="shared" si="42"/>
        <v>1</v>
      </c>
      <c r="CT110" s="786" t="b">
        <f t="shared" si="42"/>
        <v>0</v>
      </c>
    </row>
    <row r="111" spans="1:98">
      <c r="A111" s="915"/>
      <c r="B111" s="873" t="s">
        <v>170</v>
      </c>
      <c r="C111" s="873" t="s">
        <v>171</v>
      </c>
      <c r="D111" s="873" t="s">
        <v>109</v>
      </c>
      <c r="E111" s="939">
        <v>21729095</v>
      </c>
      <c r="F111" s="875">
        <v>21730001</v>
      </c>
      <c r="G111" s="875">
        <v>21701084</v>
      </c>
      <c r="H111" s="875">
        <v>21701084</v>
      </c>
      <c r="I111" s="875">
        <v>21701084</v>
      </c>
      <c r="J111" s="875">
        <v>21701084</v>
      </c>
      <c r="K111" s="875">
        <v>21701084</v>
      </c>
      <c r="L111" s="837" t="s">
        <v>190</v>
      </c>
      <c r="M111" s="817"/>
      <c r="N111" s="818"/>
      <c r="O111" s="818"/>
      <c r="P111" s="818"/>
      <c r="Q111" s="819">
        <v>0</v>
      </c>
      <c r="R111" s="819"/>
      <c r="S111" s="909">
        <v>0</v>
      </c>
      <c r="T111" s="817"/>
      <c r="U111" s="818">
        <v>19</v>
      </c>
      <c r="V111" s="818"/>
      <c r="W111" s="818"/>
      <c r="X111" s="819">
        <v>19</v>
      </c>
      <c r="Y111" s="819"/>
      <c r="Z111" s="909">
        <v>19</v>
      </c>
      <c r="AA111" s="783">
        <v>0</v>
      </c>
      <c r="AB111" s="818">
        <v>19</v>
      </c>
      <c r="AC111" s="784">
        <v>0</v>
      </c>
      <c r="AD111" s="784">
        <v>0</v>
      </c>
      <c r="AE111" s="785">
        <f t="shared" si="36"/>
        <v>19</v>
      </c>
      <c r="AF111" s="785">
        <v>0</v>
      </c>
      <c r="AG111" s="820">
        <f t="shared" si="38"/>
        <v>19</v>
      </c>
      <c r="AH111" s="783">
        <v>0</v>
      </c>
      <c r="AI111" s="818">
        <v>19</v>
      </c>
      <c r="AJ111" s="784">
        <v>0</v>
      </c>
      <c r="AK111" s="784">
        <v>0</v>
      </c>
      <c r="AL111" s="785">
        <v>19</v>
      </c>
      <c r="AM111" s="785">
        <v>0</v>
      </c>
      <c r="AN111" s="820">
        <f t="shared" si="37"/>
        <v>19</v>
      </c>
      <c r="AO111" s="787">
        <v>0</v>
      </c>
      <c r="AP111" s="784">
        <v>19</v>
      </c>
      <c r="AQ111" s="784">
        <v>0</v>
      </c>
      <c r="AR111" s="789">
        <v>0</v>
      </c>
      <c r="AS111" s="785">
        <v>19</v>
      </c>
      <c r="AT111" s="784">
        <v>0</v>
      </c>
      <c r="AU111" s="820">
        <v>19</v>
      </c>
      <c r="AV111" s="787">
        <v>0</v>
      </c>
      <c r="AW111" s="784">
        <v>19</v>
      </c>
      <c r="AX111" s="789">
        <v>0</v>
      </c>
      <c r="AY111" s="852">
        <v>0</v>
      </c>
      <c r="AZ111" s="785">
        <v>19</v>
      </c>
      <c r="BA111" s="784">
        <v>0</v>
      </c>
      <c r="BB111" s="786">
        <v>19</v>
      </c>
      <c r="BC111" s="787">
        <v>0</v>
      </c>
      <c r="BD111" s="784">
        <v>19</v>
      </c>
      <c r="BE111" s="784">
        <v>0</v>
      </c>
      <c r="BF111" s="789">
        <v>0</v>
      </c>
      <c r="BG111" s="785">
        <v>19</v>
      </c>
      <c r="BH111" s="784">
        <v>0</v>
      </c>
      <c r="BI111" s="786">
        <v>19</v>
      </c>
      <c r="BJ111" s="787">
        <v>0</v>
      </c>
      <c r="BK111" s="784">
        <v>0</v>
      </c>
      <c r="BL111" s="784">
        <v>0</v>
      </c>
      <c r="BM111" s="789">
        <v>0</v>
      </c>
      <c r="BN111" s="785">
        <v>0</v>
      </c>
      <c r="BO111" s="784">
        <v>0</v>
      </c>
      <c r="BP111" s="820">
        <v>0</v>
      </c>
      <c r="BQ111" s="853">
        <f>SUMIFS('R5診療所票'!$AZ$10:$AZ$64,'R5診療所票'!$B$10:$B$64,$K$3:$K$150,'R5診療所票'!$AG$10:$AG$64,1)</f>
        <v>0</v>
      </c>
      <c r="BR111" s="854">
        <f>SUMIFS('R5診療所票'!$AZ$10:$AZ$64,'R5診療所票'!$B$10:$B$64,$K$3:$K$150,'R5診療所票'!$AG$10:$AG$64,2)</f>
        <v>0</v>
      </c>
      <c r="BS111" s="854">
        <f>SUMIFS('R5診療所票'!$AZ$10:$AZ$64,'R5診療所票'!$B$10:$B$64,$K$3:$K$150,'R5診療所票'!$AG$10:$AG$64,3)</f>
        <v>0</v>
      </c>
      <c r="BT111" s="855">
        <f>SUMIFS('R5診療所票'!$AZ$10:$AZ$64,'R5診療所票'!$B$10:$B$64,$K$3:$K$150,'R5診療所票'!$AG$10:$AG$64,4)</f>
        <v>0</v>
      </c>
      <c r="BU111" s="856">
        <f t="shared" si="40"/>
        <v>0</v>
      </c>
      <c r="BV111" s="854">
        <f>SUMIFS('R5診療所票'!$AZ$10:$AZ$64,'R5診療所票'!$B$10:$B$64,$K$3:$K$150,'R5診療所票'!$AG$10:$AG$64,5)+SUMIFS('R5診療所票'!$AZ$10:$AZ$64,'R5診療所票'!$B$10:$B$64,$K$3:$K$150,'R5診療所票'!$AG$10:$AG$64,6)</f>
        <v>0</v>
      </c>
      <c r="BW111" s="857">
        <f t="shared" si="44"/>
        <v>0</v>
      </c>
      <c r="BX111" s="757">
        <f t="shared" si="32"/>
        <v>0</v>
      </c>
      <c r="BY111" s="757">
        <f t="shared" si="33"/>
        <v>0</v>
      </c>
      <c r="BZ111" s="757"/>
      <c r="CA111" s="858">
        <f>SUMIFS('R5診療所票'!$BC$10:$BC$64,'R5診療所票'!$B$10:$B$64,$K$3:$K$150,'R5診療所票'!$AN$10:$AN$64,1)</f>
        <v>0</v>
      </c>
      <c r="CB111" s="805">
        <f>SUMIFS('R5診療所票'!$BC$10:$BC$64,'R5診療所票'!$B$10:$B$64,$K$3:$K$150,'R5診療所票'!$AN$10:$AN$64,2)</f>
        <v>0</v>
      </c>
      <c r="CC111" s="859">
        <f>SUMIFS('R5診療所票'!$BC$10:$BC$64,'R5診療所票'!$B$10:$B$64,$K$3:$K$150,'R5診療所票'!$AN$10:$AN$64,3)</f>
        <v>0</v>
      </c>
      <c r="CD111" s="805">
        <f>SUMIFS('R5診療所票'!$BC$10:$BC$64,'R5診療所票'!$B$10:$B$64,$K$3:$K$150,'R5診療所票'!$AN$10:$AN$64,4)</f>
        <v>0</v>
      </c>
      <c r="CE111" s="859">
        <f t="shared" si="41"/>
        <v>0</v>
      </c>
      <c r="CF111" s="805">
        <f>SUMIFS('R5診療所票'!$BC$10:$BC$64,'R5診療所票'!$B$10:$B$64,$K$3:$K$150,'R5診療所票'!$AN$10:$AN$64,5)</f>
        <v>0</v>
      </c>
      <c r="CG111" s="860">
        <f t="shared" si="45"/>
        <v>0</v>
      </c>
      <c r="CH111" s="832">
        <f>SUMIFS('R5診療所票'!$BD$11:$BD$64,'R5診療所票'!$B$11:$B$64,$K$3:$K$150)</f>
        <v>0</v>
      </c>
      <c r="CI111" s="810">
        <f>SUMIFS('R5診療所票'!$BC$10:$BC$64,'R5診療所票'!$B$10:$B$64,$K$3:$K$150,'R5診療所票'!$AN$10:$AN$64,7)</f>
        <v>0</v>
      </c>
      <c r="CJ111" s="811" t="str">
        <f t="shared" si="35"/>
        <v>○</v>
      </c>
      <c r="CK111" s="833">
        <v>0</v>
      </c>
      <c r="CL111" s="811" t="str">
        <f t="shared" si="34"/>
        <v>○</v>
      </c>
      <c r="CN111" s="821" t="b">
        <f t="shared" si="43"/>
        <v>1</v>
      </c>
      <c r="CO111" s="792" t="b">
        <f t="shared" si="43"/>
        <v>1</v>
      </c>
      <c r="CP111" s="822" t="b">
        <f t="shared" si="43"/>
        <v>1</v>
      </c>
      <c r="CQ111" s="823" t="b">
        <f t="shared" si="42"/>
        <v>1</v>
      </c>
      <c r="CR111" s="790" t="b">
        <f t="shared" si="42"/>
        <v>1</v>
      </c>
      <c r="CS111" s="792" t="b">
        <f t="shared" si="42"/>
        <v>1</v>
      </c>
      <c r="CT111" s="786" t="b">
        <f t="shared" si="42"/>
        <v>1</v>
      </c>
    </row>
    <row r="112" spans="1:98">
      <c r="A112" s="882">
        <v>100</v>
      </c>
      <c r="B112" s="813" t="s">
        <v>145</v>
      </c>
      <c r="C112" s="813" t="s">
        <v>151</v>
      </c>
      <c r="D112" s="813" t="s">
        <v>109</v>
      </c>
      <c r="E112" s="814">
        <v>21729124</v>
      </c>
      <c r="F112" s="815">
        <v>21730117</v>
      </c>
      <c r="G112" s="815">
        <v>21701088</v>
      </c>
      <c r="H112" s="815">
        <v>21701088</v>
      </c>
      <c r="I112" s="815">
        <v>21701088</v>
      </c>
      <c r="J112" s="815">
        <v>21701088</v>
      </c>
      <c r="K112" s="815">
        <v>21701088</v>
      </c>
      <c r="L112" s="816" t="s">
        <v>53</v>
      </c>
      <c r="M112" s="817"/>
      <c r="N112" s="818"/>
      <c r="O112" s="818"/>
      <c r="P112" s="818"/>
      <c r="Q112" s="819">
        <v>0</v>
      </c>
      <c r="R112" s="819"/>
      <c r="S112" s="909">
        <v>0</v>
      </c>
      <c r="T112" s="817"/>
      <c r="U112" s="818"/>
      <c r="V112" s="818"/>
      <c r="W112" s="818"/>
      <c r="X112" s="819">
        <v>0</v>
      </c>
      <c r="Y112" s="819">
        <v>5</v>
      </c>
      <c r="Z112" s="909">
        <v>5</v>
      </c>
      <c r="AA112" s="783">
        <v>0</v>
      </c>
      <c r="AB112" s="784">
        <v>0</v>
      </c>
      <c r="AC112" s="784">
        <v>0</v>
      </c>
      <c r="AD112" s="784">
        <v>0</v>
      </c>
      <c r="AE112" s="785">
        <f t="shared" si="36"/>
        <v>0</v>
      </c>
      <c r="AF112" s="785">
        <v>5</v>
      </c>
      <c r="AG112" s="820">
        <f t="shared" si="38"/>
        <v>5</v>
      </c>
      <c r="AH112" s="783">
        <v>0</v>
      </c>
      <c r="AI112" s="784">
        <v>0</v>
      </c>
      <c r="AJ112" s="784">
        <v>0</v>
      </c>
      <c r="AK112" s="784">
        <v>0</v>
      </c>
      <c r="AL112" s="785">
        <v>0</v>
      </c>
      <c r="AM112" s="785">
        <v>5</v>
      </c>
      <c r="AN112" s="820">
        <f t="shared" si="37"/>
        <v>5</v>
      </c>
      <c r="AO112" s="787">
        <v>0</v>
      </c>
      <c r="AP112" s="784">
        <v>0</v>
      </c>
      <c r="AQ112" s="784">
        <v>0</v>
      </c>
      <c r="AR112" s="789">
        <v>0</v>
      </c>
      <c r="AS112" s="785">
        <v>0</v>
      </c>
      <c r="AT112" s="784">
        <v>5</v>
      </c>
      <c r="AU112" s="820">
        <v>5</v>
      </c>
      <c r="AV112" s="787">
        <v>0</v>
      </c>
      <c r="AW112" s="784">
        <v>0</v>
      </c>
      <c r="AX112" s="789">
        <v>0</v>
      </c>
      <c r="AY112" s="852">
        <v>0</v>
      </c>
      <c r="AZ112" s="785">
        <v>0</v>
      </c>
      <c r="BA112" s="784">
        <v>5</v>
      </c>
      <c r="BB112" s="786">
        <v>5</v>
      </c>
      <c r="BC112" s="787">
        <v>0</v>
      </c>
      <c r="BD112" s="784">
        <v>0</v>
      </c>
      <c r="BE112" s="784">
        <v>0</v>
      </c>
      <c r="BF112" s="789">
        <v>0</v>
      </c>
      <c r="BG112" s="785">
        <v>0</v>
      </c>
      <c r="BH112" s="784">
        <v>5</v>
      </c>
      <c r="BI112" s="786">
        <v>5</v>
      </c>
      <c r="BJ112" s="787">
        <v>0</v>
      </c>
      <c r="BK112" s="784">
        <v>0</v>
      </c>
      <c r="BL112" s="784">
        <v>0</v>
      </c>
      <c r="BM112" s="789">
        <v>0</v>
      </c>
      <c r="BN112" s="785">
        <v>0</v>
      </c>
      <c r="BO112" s="784">
        <v>5</v>
      </c>
      <c r="BP112" s="820">
        <v>5</v>
      </c>
      <c r="BQ112" s="853">
        <f>SUMIFS('R5診療所票'!$AZ$10:$AZ$64,'R5診療所票'!$B$10:$B$64,$K$3:$K$150,'R5診療所票'!$AG$10:$AG$64,1)</f>
        <v>0</v>
      </c>
      <c r="BR112" s="854">
        <f>SUMIFS('R5診療所票'!$AZ$10:$AZ$64,'R5診療所票'!$B$10:$B$64,$K$3:$K$150,'R5診療所票'!$AG$10:$AG$64,2)</f>
        <v>5</v>
      </c>
      <c r="BS112" s="854">
        <f>SUMIFS('R5診療所票'!$AZ$10:$AZ$64,'R5診療所票'!$B$10:$B$64,$K$3:$K$150,'R5診療所票'!$AG$10:$AG$64,3)</f>
        <v>0</v>
      </c>
      <c r="BT112" s="855">
        <f>SUMIFS('R5診療所票'!$AZ$10:$AZ$64,'R5診療所票'!$B$10:$B$64,$K$3:$K$150,'R5診療所票'!$AG$10:$AG$64,4)</f>
        <v>0</v>
      </c>
      <c r="BU112" s="856">
        <f t="shared" si="40"/>
        <v>5</v>
      </c>
      <c r="BV112" s="854">
        <f>SUMIFS('R5診療所票'!$AZ$10:$AZ$64,'R5診療所票'!$B$10:$B$64,$K$3:$K$150,'R5診療所票'!$AG$10:$AG$64,5)+SUMIFS('R5診療所票'!$AZ$10:$AZ$64,'R5診療所票'!$B$10:$B$64,$K$3:$K$150,'R5診療所票'!$AG$10:$AG$64,6)</f>
        <v>0</v>
      </c>
      <c r="BW112" s="857">
        <f t="shared" si="44"/>
        <v>5</v>
      </c>
      <c r="BX112" s="757">
        <f t="shared" si="32"/>
        <v>5</v>
      </c>
      <c r="BY112" s="757">
        <f t="shared" si="33"/>
        <v>0</v>
      </c>
      <c r="BZ112" s="757"/>
      <c r="CA112" s="858">
        <f>SUMIFS('R5診療所票'!$BC$10:$BC$64,'R5診療所票'!$B$10:$B$64,$K$3:$K$150,'R5診療所票'!$AN$10:$AN$64,1)</f>
        <v>0</v>
      </c>
      <c r="CB112" s="805">
        <f>SUMIFS('R5診療所票'!$BC$10:$BC$64,'R5診療所票'!$B$10:$B$64,$K$3:$K$150,'R5診療所票'!$AN$10:$AN$64,2)</f>
        <v>5</v>
      </c>
      <c r="CC112" s="859">
        <f>SUMIFS('R5診療所票'!$BC$10:$BC$64,'R5診療所票'!$B$10:$B$64,$K$3:$K$150,'R5診療所票'!$AN$10:$AN$64,3)</f>
        <v>0</v>
      </c>
      <c r="CD112" s="805">
        <f>SUMIFS('R5診療所票'!$BC$10:$BC$64,'R5診療所票'!$B$10:$B$64,$K$3:$K$150,'R5診療所票'!$AN$10:$AN$64,4)</f>
        <v>0</v>
      </c>
      <c r="CE112" s="859">
        <f t="shared" si="41"/>
        <v>5</v>
      </c>
      <c r="CF112" s="805">
        <f>SUMIFS('R5診療所票'!$BC$10:$BC$64,'R5診療所票'!$B$10:$B$64,$K$3:$K$150,'R5診療所票'!$AN$10:$AN$64,5)</f>
        <v>0</v>
      </c>
      <c r="CG112" s="860">
        <f t="shared" si="45"/>
        <v>5</v>
      </c>
      <c r="CH112" s="832">
        <f>SUMIFS('R5診療所票'!$BD$11:$BD$64,'R5診療所票'!$B$11:$B$64,$K$3:$K$150)</f>
        <v>0</v>
      </c>
      <c r="CI112" s="810">
        <f>SUMIFS('R5診療所票'!$BC$10:$BC$64,'R5診療所票'!$B$10:$B$64,$K$3:$K$150,'R5診療所票'!$AN$10:$AN$64,7)</f>
        <v>0</v>
      </c>
      <c r="CJ112" s="811" t="str">
        <f t="shared" si="35"/>
        <v>○</v>
      </c>
      <c r="CK112" s="833">
        <v>5</v>
      </c>
      <c r="CL112" s="811" t="str">
        <f t="shared" si="34"/>
        <v>○</v>
      </c>
      <c r="CN112" s="821" t="b">
        <f t="shared" si="43"/>
        <v>1</v>
      </c>
      <c r="CO112" s="792" t="b">
        <f t="shared" si="43"/>
        <v>0</v>
      </c>
      <c r="CP112" s="822" t="b">
        <f t="shared" si="43"/>
        <v>1</v>
      </c>
      <c r="CQ112" s="823" t="b">
        <f t="shared" si="42"/>
        <v>1</v>
      </c>
      <c r="CR112" s="790" t="b">
        <f t="shared" si="42"/>
        <v>0</v>
      </c>
      <c r="CS112" s="792" t="b">
        <f t="shared" si="42"/>
        <v>0</v>
      </c>
      <c r="CT112" s="786" t="b">
        <f t="shared" si="42"/>
        <v>1</v>
      </c>
    </row>
    <row r="113" spans="1:98">
      <c r="A113" s="882">
        <v>101</v>
      </c>
      <c r="B113" s="813" t="s">
        <v>145</v>
      </c>
      <c r="C113" s="813" t="s">
        <v>151</v>
      </c>
      <c r="D113" s="813" t="s">
        <v>109</v>
      </c>
      <c r="E113" s="814">
        <v>21729146</v>
      </c>
      <c r="F113" s="815">
        <v>21730122</v>
      </c>
      <c r="G113" s="815">
        <v>21701094</v>
      </c>
      <c r="H113" s="815">
        <v>21701094</v>
      </c>
      <c r="I113" s="815">
        <v>21701094</v>
      </c>
      <c r="J113" s="815">
        <v>21701094</v>
      </c>
      <c r="K113" s="815">
        <v>21701094</v>
      </c>
      <c r="L113" s="816" t="s">
        <v>191</v>
      </c>
      <c r="M113" s="817"/>
      <c r="N113" s="818"/>
      <c r="O113" s="818">
        <v>7</v>
      </c>
      <c r="P113" s="818"/>
      <c r="Q113" s="819">
        <v>7</v>
      </c>
      <c r="R113" s="819"/>
      <c r="S113" s="909">
        <v>7</v>
      </c>
      <c r="T113" s="817"/>
      <c r="U113" s="818"/>
      <c r="V113" s="818">
        <v>7</v>
      </c>
      <c r="W113" s="818"/>
      <c r="X113" s="819">
        <v>7</v>
      </c>
      <c r="Y113" s="819"/>
      <c r="Z113" s="909">
        <v>7</v>
      </c>
      <c r="AA113" s="783">
        <v>0</v>
      </c>
      <c r="AB113" s="784">
        <v>7</v>
      </c>
      <c r="AC113" s="784">
        <v>0</v>
      </c>
      <c r="AD113" s="784">
        <v>0</v>
      </c>
      <c r="AE113" s="785">
        <f t="shared" si="36"/>
        <v>7</v>
      </c>
      <c r="AF113" s="785">
        <v>0</v>
      </c>
      <c r="AG113" s="820">
        <f t="shared" si="38"/>
        <v>7</v>
      </c>
      <c r="AH113" s="783">
        <v>0</v>
      </c>
      <c r="AI113" s="784">
        <v>0</v>
      </c>
      <c r="AJ113" s="784">
        <v>7</v>
      </c>
      <c r="AK113" s="784">
        <v>0</v>
      </c>
      <c r="AL113" s="785">
        <v>7</v>
      </c>
      <c r="AM113" s="785">
        <v>0</v>
      </c>
      <c r="AN113" s="820">
        <f t="shared" si="37"/>
        <v>7</v>
      </c>
      <c r="AO113" s="787">
        <v>0</v>
      </c>
      <c r="AP113" s="784">
        <v>0</v>
      </c>
      <c r="AQ113" s="784">
        <v>7</v>
      </c>
      <c r="AR113" s="789">
        <v>0</v>
      </c>
      <c r="AS113" s="785">
        <v>7</v>
      </c>
      <c r="AT113" s="784">
        <v>0</v>
      </c>
      <c r="AU113" s="820">
        <v>7</v>
      </c>
      <c r="AV113" s="787">
        <v>0</v>
      </c>
      <c r="AW113" s="784">
        <v>0</v>
      </c>
      <c r="AX113" s="789">
        <v>7</v>
      </c>
      <c r="AY113" s="852">
        <v>0</v>
      </c>
      <c r="AZ113" s="785">
        <v>7</v>
      </c>
      <c r="BA113" s="784">
        <v>0</v>
      </c>
      <c r="BB113" s="786">
        <v>7</v>
      </c>
      <c r="BC113" s="787">
        <v>0</v>
      </c>
      <c r="BD113" s="784">
        <v>0</v>
      </c>
      <c r="BE113" s="784">
        <v>7</v>
      </c>
      <c r="BF113" s="789">
        <v>0</v>
      </c>
      <c r="BG113" s="785">
        <v>7</v>
      </c>
      <c r="BH113" s="784">
        <v>0</v>
      </c>
      <c r="BI113" s="786">
        <v>7</v>
      </c>
      <c r="BJ113" s="787">
        <v>0</v>
      </c>
      <c r="BK113" s="784">
        <v>0</v>
      </c>
      <c r="BL113" s="784">
        <v>7</v>
      </c>
      <c r="BM113" s="789">
        <v>0</v>
      </c>
      <c r="BN113" s="785">
        <v>7</v>
      </c>
      <c r="BO113" s="784">
        <v>0</v>
      </c>
      <c r="BP113" s="820">
        <v>7</v>
      </c>
      <c r="BQ113" s="853">
        <f>SUMIFS('R5診療所票'!$AZ$10:$AZ$64,'R5診療所票'!$B$10:$B$64,$K$3:$K$150,'R5診療所票'!$AG$10:$AG$64,1)</f>
        <v>0</v>
      </c>
      <c r="BR113" s="854">
        <f>SUMIFS('R5診療所票'!$AZ$10:$AZ$64,'R5診療所票'!$B$10:$B$64,$K$3:$K$150,'R5診療所票'!$AG$10:$AG$64,2)</f>
        <v>0</v>
      </c>
      <c r="BS113" s="854">
        <f>SUMIFS('R5診療所票'!$AZ$10:$AZ$64,'R5診療所票'!$B$10:$B$64,$K$3:$K$150,'R5診療所票'!$AG$10:$AG$64,3)</f>
        <v>7</v>
      </c>
      <c r="BT113" s="855">
        <f>SUMIFS('R5診療所票'!$AZ$10:$AZ$64,'R5診療所票'!$B$10:$B$64,$K$3:$K$150,'R5診療所票'!$AG$10:$AG$64,4)</f>
        <v>0</v>
      </c>
      <c r="BU113" s="856">
        <f t="shared" si="40"/>
        <v>7</v>
      </c>
      <c r="BV113" s="854">
        <f>SUMIFS('R5診療所票'!$AZ$10:$AZ$64,'R5診療所票'!$B$10:$B$64,$K$3:$K$150,'R5診療所票'!$AG$10:$AG$64,5)+SUMIFS('R5診療所票'!$AZ$10:$AZ$64,'R5診療所票'!$B$10:$B$64,$K$3:$K$150,'R5診療所票'!$AG$10:$AG$64,6)</f>
        <v>0</v>
      </c>
      <c r="BW113" s="857">
        <f t="shared" si="44"/>
        <v>7</v>
      </c>
      <c r="BX113" s="757">
        <f t="shared" si="32"/>
        <v>0</v>
      </c>
      <c r="BY113" s="757">
        <f t="shared" si="33"/>
        <v>0</v>
      </c>
      <c r="BZ113" s="757"/>
      <c r="CA113" s="858">
        <f>SUMIFS('R5診療所票'!$BC$10:$BC$64,'R5診療所票'!$B$10:$B$64,$K$3:$K$150,'R5診療所票'!$AN$10:$AN$64,1)</f>
        <v>0</v>
      </c>
      <c r="CB113" s="805">
        <f>SUMIFS('R5診療所票'!$BC$10:$BC$64,'R5診療所票'!$B$10:$B$64,$K$3:$K$150,'R5診療所票'!$AN$10:$AN$64,2)</f>
        <v>0</v>
      </c>
      <c r="CC113" s="859">
        <f>SUMIFS('R5診療所票'!$BC$10:$BC$64,'R5診療所票'!$B$10:$B$64,$K$3:$K$150,'R5診療所票'!$AN$10:$AN$64,3)</f>
        <v>7</v>
      </c>
      <c r="CD113" s="805">
        <f>SUMIFS('R5診療所票'!$BC$10:$BC$64,'R5診療所票'!$B$10:$B$64,$K$3:$K$150,'R5診療所票'!$AN$10:$AN$64,4)</f>
        <v>0</v>
      </c>
      <c r="CE113" s="859">
        <f t="shared" si="41"/>
        <v>7</v>
      </c>
      <c r="CF113" s="805">
        <f>SUMIFS('R5診療所票'!$BC$10:$BC$64,'R5診療所票'!$B$10:$B$64,$K$3:$K$150,'R5診療所票'!$AN$10:$AN$64,5)</f>
        <v>0</v>
      </c>
      <c r="CG113" s="860">
        <f t="shared" si="45"/>
        <v>7</v>
      </c>
      <c r="CH113" s="832">
        <f>SUMIFS('R5診療所票'!$BD$11:$BD$64,'R5診療所票'!$B$11:$B$64,$K$3:$K$150)</f>
        <v>0</v>
      </c>
      <c r="CI113" s="810">
        <f>SUMIFS('R5診療所票'!$BC$10:$BC$64,'R5診療所票'!$B$10:$B$64,$K$3:$K$150,'R5診療所票'!$AN$10:$AN$64,7)</f>
        <v>0</v>
      </c>
      <c r="CJ113" s="811" t="str">
        <f t="shared" si="35"/>
        <v>○</v>
      </c>
      <c r="CK113" s="833">
        <v>7</v>
      </c>
      <c r="CL113" s="811" t="str">
        <f t="shared" si="34"/>
        <v>○</v>
      </c>
      <c r="CN113" s="821" t="b">
        <f t="shared" si="43"/>
        <v>1</v>
      </c>
      <c r="CO113" s="792" t="b">
        <f t="shared" si="43"/>
        <v>1</v>
      </c>
      <c r="CP113" s="822" t="b">
        <f t="shared" si="43"/>
        <v>1</v>
      </c>
      <c r="CQ113" s="823" t="b">
        <f t="shared" si="42"/>
        <v>1</v>
      </c>
      <c r="CR113" s="790" t="b">
        <f t="shared" si="42"/>
        <v>1</v>
      </c>
      <c r="CS113" s="792" t="b">
        <f t="shared" si="42"/>
        <v>1</v>
      </c>
      <c r="CT113" s="786" t="b">
        <f t="shared" si="42"/>
        <v>1</v>
      </c>
    </row>
    <row r="114" spans="1:98">
      <c r="A114" s="882">
        <v>102</v>
      </c>
      <c r="B114" s="813" t="s">
        <v>145</v>
      </c>
      <c r="C114" s="813" t="s">
        <v>151</v>
      </c>
      <c r="D114" s="813" t="s">
        <v>109</v>
      </c>
      <c r="E114" s="814">
        <v>21729022</v>
      </c>
      <c r="F114" s="815">
        <v>21730123</v>
      </c>
      <c r="G114" s="815">
        <v>21701071</v>
      </c>
      <c r="H114" s="815">
        <v>21701071</v>
      </c>
      <c r="I114" s="815">
        <v>21701071</v>
      </c>
      <c r="J114" s="815">
        <v>21701071</v>
      </c>
      <c r="K114" s="815">
        <v>21701071</v>
      </c>
      <c r="L114" s="816" t="s">
        <v>192</v>
      </c>
      <c r="M114" s="817"/>
      <c r="N114" s="818"/>
      <c r="O114" s="818"/>
      <c r="P114" s="818"/>
      <c r="Q114" s="819">
        <v>0</v>
      </c>
      <c r="R114" s="819"/>
      <c r="S114" s="909">
        <v>0</v>
      </c>
      <c r="T114" s="817"/>
      <c r="U114" s="818">
        <v>1</v>
      </c>
      <c r="V114" s="818"/>
      <c r="W114" s="818"/>
      <c r="X114" s="819">
        <v>1</v>
      </c>
      <c r="Y114" s="819"/>
      <c r="Z114" s="909">
        <v>1</v>
      </c>
      <c r="AA114" s="783">
        <v>0</v>
      </c>
      <c r="AB114" s="784">
        <v>1</v>
      </c>
      <c r="AC114" s="784">
        <v>0</v>
      </c>
      <c r="AD114" s="784">
        <v>0</v>
      </c>
      <c r="AE114" s="785">
        <f t="shared" si="36"/>
        <v>1</v>
      </c>
      <c r="AF114" s="785">
        <v>0</v>
      </c>
      <c r="AG114" s="820">
        <f t="shared" si="38"/>
        <v>1</v>
      </c>
      <c r="AH114" s="783">
        <v>0</v>
      </c>
      <c r="AI114" s="784">
        <v>0</v>
      </c>
      <c r="AJ114" s="784">
        <v>0</v>
      </c>
      <c r="AK114" s="784">
        <v>0</v>
      </c>
      <c r="AL114" s="785">
        <v>0</v>
      </c>
      <c r="AM114" s="785">
        <v>1</v>
      </c>
      <c r="AN114" s="820">
        <f t="shared" si="37"/>
        <v>1</v>
      </c>
      <c r="AO114" s="787">
        <v>0</v>
      </c>
      <c r="AP114" s="784">
        <v>0</v>
      </c>
      <c r="AQ114" s="784">
        <v>0</v>
      </c>
      <c r="AR114" s="789">
        <v>0</v>
      </c>
      <c r="AS114" s="785">
        <v>0</v>
      </c>
      <c r="AT114" s="784">
        <v>1</v>
      </c>
      <c r="AU114" s="820">
        <v>1</v>
      </c>
      <c r="AV114" s="787">
        <v>0</v>
      </c>
      <c r="AW114" s="784">
        <v>0</v>
      </c>
      <c r="AX114" s="789">
        <v>0</v>
      </c>
      <c r="AY114" s="852">
        <v>0</v>
      </c>
      <c r="AZ114" s="785">
        <v>0</v>
      </c>
      <c r="BA114" s="784">
        <v>1</v>
      </c>
      <c r="BB114" s="786">
        <v>1</v>
      </c>
      <c r="BC114" s="787">
        <v>0</v>
      </c>
      <c r="BD114" s="784">
        <v>0</v>
      </c>
      <c r="BE114" s="784">
        <v>0</v>
      </c>
      <c r="BF114" s="789">
        <v>0</v>
      </c>
      <c r="BG114" s="785">
        <v>0</v>
      </c>
      <c r="BH114" s="784">
        <v>1</v>
      </c>
      <c r="BI114" s="786">
        <v>1</v>
      </c>
      <c r="BJ114" s="787">
        <v>0</v>
      </c>
      <c r="BK114" s="784">
        <v>0</v>
      </c>
      <c r="BL114" s="784">
        <v>0</v>
      </c>
      <c r="BM114" s="789">
        <v>0</v>
      </c>
      <c r="BN114" s="785">
        <v>0</v>
      </c>
      <c r="BO114" s="784">
        <v>1</v>
      </c>
      <c r="BP114" s="820">
        <v>1</v>
      </c>
      <c r="BQ114" s="853">
        <f>SUMIFS('R5診療所票'!$AZ$10:$AZ$64,'R5診療所票'!$B$10:$B$64,$K$3:$K$150,'R5診療所票'!$AG$10:$AG$64,1)</f>
        <v>0</v>
      </c>
      <c r="BR114" s="854">
        <f>SUMIFS('R5診療所票'!$AZ$10:$AZ$64,'R5診療所票'!$B$10:$B$64,$K$3:$K$150,'R5診療所票'!$AG$10:$AG$64,2)</f>
        <v>0</v>
      </c>
      <c r="BS114" s="854">
        <f>SUMIFS('R5診療所票'!$AZ$10:$AZ$64,'R5診療所票'!$B$10:$B$64,$K$3:$K$150,'R5診療所票'!$AG$10:$AG$64,3)</f>
        <v>0</v>
      </c>
      <c r="BT114" s="855">
        <f>SUMIFS('R5診療所票'!$AZ$10:$AZ$64,'R5診療所票'!$B$10:$B$64,$K$3:$K$150,'R5診療所票'!$AG$10:$AG$64,4)</f>
        <v>0</v>
      </c>
      <c r="BU114" s="856">
        <f t="shared" si="40"/>
        <v>0</v>
      </c>
      <c r="BV114" s="854">
        <f>SUMIFS('R5診療所票'!$AZ$10:$AZ$64,'R5診療所票'!$B$10:$B$64,$K$3:$K$150,'R5診療所票'!$AG$10:$AG$64,5)+SUMIFS('R5診療所票'!$AZ$10:$AZ$64,'R5診療所票'!$B$10:$B$64,$K$3:$K$150,'R5診療所票'!$AG$10:$AG$64,6)</f>
        <v>1</v>
      </c>
      <c r="BW114" s="857">
        <f t="shared" si="44"/>
        <v>1</v>
      </c>
      <c r="BX114" s="757">
        <f t="shared" si="32"/>
        <v>0</v>
      </c>
      <c r="BY114" s="757">
        <f t="shared" si="33"/>
        <v>0</v>
      </c>
      <c r="BZ114" s="757"/>
      <c r="CA114" s="858">
        <f>SUMIFS('R5診療所票'!$BC$10:$BC$64,'R5診療所票'!$B$10:$B$64,$K$3:$K$150,'R5診療所票'!$AN$10:$AN$64,1)</f>
        <v>0</v>
      </c>
      <c r="CB114" s="805">
        <f>SUMIFS('R5診療所票'!$BC$10:$BC$64,'R5診療所票'!$B$10:$B$64,$K$3:$K$150,'R5診療所票'!$AN$10:$AN$64,2)</f>
        <v>0</v>
      </c>
      <c r="CC114" s="859">
        <f>SUMIFS('R5診療所票'!$BC$10:$BC$64,'R5診療所票'!$B$10:$B$64,$K$3:$K$150,'R5診療所票'!$AN$10:$AN$64,3)</f>
        <v>0</v>
      </c>
      <c r="CD114" s="805">
        <f>SUMIFS('R5診療所票'!$BC$10:$BC$64,'R5診療所票'!$B$10:$B$64,$K$3:$K$150,'R5診療所票'!$AN$10:$AN$64,4)</f>
        <v>0</v>
      </c>
      <c r="CE114" s="859">
        <f t="shared" si="41"/>
        <v>0</v>
      </c>
      <c r="CF114" s="805">
        <f>SUMIFS('R5診療所票'!$BC$10:$BC$64,'R5診療所票'!$B$10:$B$64,$K$3:$K$150,'R5診療所票'!$AN$10:$AN$64,5)</f>
        <v>0</v>
      </c>
      <c r="CG114" s="860">
        <f t="shared" si="45"/>
        <v>0</v>
      </c>
      <c r="CH114" s="832">
        <f>SUMIFS('R5診療所票'!$BD$11:$BD$64,'R5診療所票'!$B$11:$B$64,$K$3:$K$150)</f>
        <v>1</v>
      </c>
      <c r="CI114" s="810">
        <f>SUMIFS('R5診療所票'!$BC$10:$BC$64,'R5診療所票'!$B$10:$B$64,$K$3:$K$150,'R5診療所票'!$AN$10:$AN$64,7)</f>
        <v>0</v>
      </c>
      <c r="CJ114" s="811" t="str">
        <f t="shared" si="35"/>
        <v>○</v>
      </c>
      <c r="CK114" s="833">
        <v>1</v>
      </c>
      <c r="CL114" s="811" t="str">
        <f t="shared" si="34"/>
        <v>○</v>
      </c>
      <c r="CN114" s="821" t="b">
        <f t="shared" si="43"/>
        <v>1</v>
      </c>
      <c r="CO114" s="792" t="b">
        <f t="shared" si="43"/>
        <v>1</v>
      </c>
      <c r="CP114" s="822" t="b">
        <f t="shared" si="43"/>
        <v>1</v>
      </c>
      <c r="CQ114" s="823" t="b">
        <f t="shared" si="42"/>
        <v>1</v>
      </c>
      <c r="CR114" s="790" t="b">
        <f t="shared" si="42"/>
        <v>1</v>
      </c>
      <c r="CS114" s="792" t="b">
        <f t="shared" si="42"/>
        <v>1</v>
      </c>
      <c r="CT114" s="786" t="b">
        <f t="shared" si="42"/>
        <v>1</v>
      </c>
    </row>
    <row r="115" spans="1:98">
      <c r="A115" s="882">
        <v>103</v>
      </c>
      <c r="B115" s="813" t="s">
        <v>145</v>
      </c>
      <c r="C115" s="813" t="s">
        <v>151</v>
      </c>
      <c r="D115" s="813" t="s">
        <v>109</v>
      </c>
      <c r="E115" s="814">
        <v>21729039</v>
      </c>
      <c r="F115" s="815">
        <v>21730084</v>
      </c>
      <c r="G115" s="815">
        <v>21701076</v>
      </c>
      <c r="H115" s="815">
        <v>21701076</v>
      </c>
      <c r="I115" s="815">
        <v>21701076</v>
      </c>
      <c r="J115" s="815">
        <v>21701076</v>
      </c>
      <c r="K115" s="815">
        <v>21701076</v>
      </c>
      <c r="L115" s="816" t="s">
        <v>54</v>
      </c>
      <c r="M115" s="817"/>
      <c r="N115" s="818"/>
      <c r="O115" s="818"/>
      <c r="P115" s="818"/>
      <c r="Q115" s="819">
        <v>0</v>
      </c>
      <c r="R115" s="819"/>
      <c r="S115" s="909">
        <v>0</v>
      </c>
      <c r="T115" s="817"/>
      <c r="U115" s="818">
        <v>19</v>
      </c>
      <c r="V115" s="818"/>
      <c r="W115" s="818"/>
      <c r="X115" s="819">
        <v>19</v>
      </c>
      <c r="Y115" s="819"/>
      <c r="Z115" s="909">
        <v>19</v>
      </c>
      <c r="AA115" s="783">
        <v>0</v>
      </c>
      <c r="AB115" s="784">
        <v>19</v>
      </c>
      <c r="AC115" s="784">
        <v>0</v>
      </c>
      <c r="AD115" s="784">
        <v>0</v>
      </c>
      <c r="AE115" s="785">
        <f t="shared" si="36"/>
        <v>19</v>
      </c>
      <c r="AF115" s="785">
        <v>0</v>
      </c>
      <c r="AG115" s="820">
        <f t="shared" si="38"/>
        <v>19</v>
      </c>
      <c r="AH115" s="783">
        <v>0</v>
      </c>
      <c r="AI115" s="784">
        <v>19</v>
      </c>
      <c r="AJ115" s="784">
        <v>0</v>
      </c>
      <c r="AK115" s="784">
        <v>0</v>
      </c>
      <c r="AL115" s="785">
        <v>19</v>
      </c>
      <c r="AM115" s="785">
        <v>0</v>
      </c>
      <c r="AN115" s="820">
        <f t="shared" si="37"/>
        <v>19</v>
      </c>
      <c r="AO115" s="787">
        <v>0</v>
      </c>
      <c r="AP115" s="784">
        <v>19</v>
      </c>
      <c r="AQ115" s="784">
        <v>0</v>
      </c>
      <c r="AR115" s="789">
        <v>0</v>
      </c>
      <c r="AS115" s="785">
        <v>19</v>
      </c>
      <c r="AT115" s="784">
        <v>0</v>
      </c>
      <c r="AU115" s="820">
        <v>19</v>
      </c>
      <c r="AV115" s="787">
        <v>0</v>
      </c>
      <c r="AW115" s="784">
        <v>19</v>
      </c>
      <c r="AX115" s="789">
        <v>0</v>
      </c>
      <c r="AY115" s="852">
        <v>0</v>
      </c>
      <c r="AZ115" s="785">
        <v>19</v>
      </c>
      <c r="BA115" s="784">
        <v>0</v>
      </c>
      <c r="BB115" s="786">
        <v>19</v>
      </c>
      <c r="BC115" s="787">
        <v>0</v>
      </c>
      <c r="BD115" s="784">
        <v>19</v>
      </c>
      <c r="BE115" s="784">
        <v>0</v>
      </c>
      <c r="BF115" s="789">
        <v>0</v>
      </c>
      <c r="BG115" s="785">
        <v>19</v>
      </c>
      <c r="BH115" s="784">
        <v>0</v>
      </c>
      <c r="BI115" s="786">
        <v>19</v>
      </c>
      <c r="BJ115" s="787">
        <v>0</v>
      </c>
      <c r="BK115" s="784">
        <v>19</v>
      </c>
      <c r="BL115" s="784">
        <v>0</v>
      </c>
      <c r="BM115" s="789">
        <v>0</v>
      </c>
      <c r="BN115" s="785">
        <v>19</v>
      </c>
      <c r="BO115" s="784">
        <v>0</v>
      </c>
      <c r="BP115" s="820">
        <v>19</v>
      </c>
      <c r="BQ115" s="853">
        <f>SUMIFS('R5診療所票'!$AZ$10:$AZ$64,'R5診療所票'!$B$10:$B$64,$K$3:$K$150,'R5診療所票'!$AG$10:$AG$64,1)</f>
        <v>0</v>
      </c>
      <c r="BR115" s="854">
        <f>SUMIFS('R5診療所票'!$AZ$10:$AZ$64,'R5診療所票'!$B$10:$B$64,$K$3:$K$150,'R5診療所票'!$AG$10:$AG$64,2)</f>
        <v>19</v>
      </c>
      <c r="BS115" s="854">
        <f>SUMIFS('R5診療所票'!$AZ$10:$AZ$64,'R5診療所票'!$B$10:$B$64,$K$3:$K$150,'R5診療所票'!$AG$10:$AG$64,3)</f>
        <v>0</v>
      </c>
      <c r="BT115" s="855">
        <f>SUMIFS('R5診療所票'!$AZ$10:$AZ$64,'R5診療所票'!$B$10:$B$64,$K$3:$K$150,'R5診療所票'!$AG$10:$AG$64,4)</f>
        <v>0</v>
      </c>
      <c r="BU115" s="856">
        <f t="shared" si="40"/>
        <v>19</v>
      </c>
      <c r="BV115" s="854">
        <f>SUMIFS('R5診療所票'!$AZ$10:$AZ$64,'R5診療所票'!$B$10:$B$64,$K$3:$K$150,'R5診療所票'!$AG$10:$AG$64,5)+SUMIFS('R5診療所票'!$AZ$10:$AZ$64,'R5診療所票'!$B$10:$B$64,$K$3:$K$150,'R5診療所票'!$AG$10:$AG$64,6)</f>
        <v>0</v>
      </c>
      <c r="BW115" s="857">
        <f t="shared" si="44"/>
        <v>19</v>
      </c>
      <c r="BX115" s="757">
        <f t="shared" si="32"/>
        <v>0</v>
      </c>
      <c r="BY115" s="757">
        <f t="shared" si="33"/>
        <v>0</v>
      </c>
      <c r="BZ115" s="757"/>
      <c r="CA115" s="858">
        <f>SUMIFS('R5診療所票'!$BC$10:$BC$64,'R5診療所票'!$B$10:$B$64,$K$3:$K$150,'R5診療所票'!$AN$10:$AN$64,1)</f>
        <v>0</v>
      </c>
      <c r="CB115" s="805">
        <f>SUMIFS('R5診療所票'!$BC$10:$BC$64,'R5診療所票'!$B$10:$B$64,$K$3:$K$150,'R5診療所票'!$AN$10:$AN$64,2)</f>
        <v>19</v>
      </c>
      <c r="CC115" s="859">
        <f>SUMIFS('R5診療所票'!$BC$10:$BC$64,'R5診療所票'!$B$10:$B$64,$K$3:$K$150,'R5診療所票'!$AN$10:$AN$64,3)</f>
        <v>0</v>
      </c>
      <c r="CD115" s="805">
        <f>SUMIFS('R5診療所票'!$BC$10:$BC$64,'R5診療所票'!$B$10:$B$64,$K$3:$K$150,'R5診療所票'!$AN$10:$AN$64,4)</f>
        <v>0</v>
      </c>
      <c r="CE115" s="859">
        <f t="shared" si="41"/>
        <v>19</v>
      </c>
      <c r="CF115" s="805">
        <f>SUMIFS('R5診療所票'!$BC$10:$BC$64,'R5診療所票'!$B$10:$B$64,$K$3:$K$150,'R5診療所票'!$AN$10:$AN$64,5)</f>
        <v>0</v>
      </c>
      <c r="CG115" s="860">
        <f t="shared" si="45"/>
        <v>19</v>
      </c>
      <c r="CH115" s="832">
        <f>SUMIFS('R5診療所票'!$BD$11:$BD$64,'R5診療所票'!$B$11:$B$64,$K$3:$K$150)</f>
        <v>0</v>
      </c>
      <c r="CI115" s="810">
        <f>SUMIFS('R5診療所票'!$BC$10:$BC$64,'R5診療所票'!$B$10:$B$64,$K$3:$K$150,'R5診療所票'!$AN$10:$AN$64,7)</f>
        <v>0</v>
      </c>
      <c r="CJ115" s="811" t="str">
        <f t="shared" si="35"/>
        <v>○</v>
      </c>
      <c r="CK115" s="833">
        <v>19</v>
      </c>
      <c r="CL115" s="811" t="str">
        <f t="shared" si="34"/>
        <v>○</v>
      </c>
      <c r="CN115" s="821" t="b">
        <f t="shared" si="43"/>
        <v>1</v>
      </c>
      <c r="CO115" s="792" t="b">
        <f t="shared" si="43"/>
        <v>1</v>
      </c>
      <c r="CP115" s="822" t="b">
        <f t="shared" si="43"/>
        <v>1</v>
      </c>
      <c r="CQ115" s="823" t="b">
        <f t="shared" si="42"/>
        <v>1</v>
      </c>
      <c r="CR115" s="790" t="b">
        <f t="shared" si="42"/>
        <v>1</v>
      </c>
      <c r="CS115" s="792" t="b">
        <f t="shared" si="42"/>
        <v>1</v>
      </c>
      <c r="CT115" s="786" t="b">
        <f t="shared" si="42"/>
        <v>1</v>
      </c>
    </row>
    <row r="116" spans="1:98">
      <c r="A116" s="882">
        <v>104</v>
      </c>
      <c r="B116" s="874" t="s">
        <v>145</v>
      </c>
      <c r="C116" s="874" t="s">
        <v>151</v>
      </c>
      <c r="D116" s="874" t="s">
        <v>109</v>
      </c>
      <c r="E116" s="877">
        <v>21729067</v>
      </c>
      <c r="F116" s="878">
        <v>21730075</v>
      </c>
      <c r="G116" s="878">
        <v>21701079</v>
      </c>
      <c r="H116" s="878">
        <v>21701079</v>
      </c>
      <c r="I116" s="878">
        <v>21701079</v>
      </c>
      <c r="J116" s="878">
        <v>21701079</v>
      </c>
      <c r="K116" s="878">
        <v>21701079</v>
      </c>
      <c r="L116" s="870" t="s">
        <v>55</v>
      </c>
      <c r="M116" s="817"/>
      <c r="N116" s="818"/>
      <c r="O116" s="818"/>
      <c r="P116" s="818"/>
      <c r="Q116" s="819">
        <v>0</v>
      </c>
      <c r="R116" s="819"/>
      <c r="S116" s="909">
        <v>0</v>
      </c>
      <c r="T116" s="817"/>
      <c r="U116" s="818"/>
      <c r="V116" s="818">
        <v>19</v>
      </c>
      <c r="W116" s="818"/>
      <c r="X116" s="819">
        <v>19</v>
      </c>
      <c r="Y116" s="819"/>
      <c r="Z116" s="909">
        <v>19</v>
      </c>
      <c r="AA116" s="783">
        <v>0</v>
      </c>
      <c r="AB116" s="784">
        <v>0</v>
      </c>
      <c r="AC116" s="784">
        <v>19</v>
      </c>
      <c r="AD116" s="784">
        <v>0</v>
      </c>
      <c r="AE116" s="785">
        <f t="shared" si="36"/>
        <v>19</v>
      </c>
      <c r="AF116" s="785">
        <v>0</v>
      </c>
      <c r="AG116" s="820">
        <f t="shared" si="38"/>
        <v>19</v>
      </c>
      <c r="AH116" s="783">
        <v>0</v>
      </c>
      <c r="AI116" s="784">
        <v>0</v>
      </c>
      <c r="AJ116" s="784">
        <v>19</v>
      </c>
      <c r="AK116" s="784">
        <v>0</v>
      </c>
      <c r="AL116" s="785">
        <v>19</v>
      </c>
      <c r="AM116" s="785">
        <v>0</v>
      </c>
      <c r="AN116" s="820">
        <f t="shared" si="37"/>
        <v>19</v>
      </c>
      <c r="AO116" s="787">
        <v>0</v>
      </c>
      <c r="AP116" s="784">
        <v>0</v>
      </c>
      <c r="AQ116" s="784">
        <v>19</v>
      </c>
      <c r="AR116" s="789">
        <v>0</v>
      </c>
      <c r="AS116" s="785">
        <v>19</v>
      </c>
      <c r="AT116" s="784">
        <v>0</v>
      </c>
      <c r="AU116" s="820">
        <v>19</v>
      </c>
      <c r="AV116" s="787">
        <v>0</v>
      </c>
      <c r="AW116" s="784">
        <v>0</v>
      </c>
      <c r="AX116" s="789">
        <v>0</v>
      </c>
      <c r="AY116" s="852">
        <v>0</v>
      </c>
      <c r="AZ116" s="785">
        <v>0</v>
      </c>
      <c r="BA116" s="784">
        <v>19</v>
      </c>
      <c r="BB116" s="786">
        <v>19</v>
      </c>
      <c r="BC116" s="787">
        <v>0</v>
      </c>
      <c r="BD116" s="784">
        <v>0</v>
      </c>
      <c r="BE116" s="784">
        <v>0</v>
      </c>
      <c r="BF116" s="789">
        <v>0</v>
      </c>
      <c r="BG116" s="785">
        <v>0</v>
      </c>
      <c r="BH116" s="784">
        <v>19</v>
      </c>
      <c r="BI116" s="786">
        <v>19</v>
      </c>
      <c r="BJ116" s="787">
        <v>0</v>
      </c>
      <c r="BK116" s="784">
        <v>0</v>
      </c>
      <c r="BL116" s="784">
        <v>0</v>
      </c>
      <c r="BM116" s="789">
        <v>0</v>
      </c>
      <c r="BN116" s="785">
        <v>0</v>
      </c>
      <c r="BO116" s="784">
        <v>19</v>
      </c>
      <c r="BP116" s="820">
        <v>19</v>
      </c>
      <c r="BQ116" s="853">
        <f>SUMIFS('R5診療所票'!$AZ$10:$AZ$64,'R5診療所票'!$B$10:$B$64,$K$3:$K$150,'R5診療所票'!$AG$10:$AG$64,1)</f>
        <v>0</v>
      </c>
      <c r="BR116" s="854">
        <f>SUMIFS('R5診療所票'!$AZ$10:$AZ$64,'R5診療所票'!$B$10:$B$64,$K$3:$K$150,'R5診療所票'!$AG$10:$AG$64,2)</f>
        <v>0</v>
      </c>
      <c r="BS116" s="854">
        <f>SUMIFS('R5診療所票'!$AZ$10:$AZ$64,'R5診療所票'!$B$10:$B$64,$K$3:$K$150,'R5診療所票'!$AG$10:$AG$64,3)</f>
        <v>0</v>
      </c>
      <c r="BT116" s="855">
        <f>SUMIFS('R5診療所票'!$AZ$10:$AZ$64,'R5診療所票'!$B$10:$B$64,$K$3:$K$150,'R5診療所票'!$AG$10:$AG$64,4)</f>
        <v>0</v>
      </c>
      <c r="BU116" s="856">
        <f t="shared" si="40"/>
        <v>0</v>
      </c>
      <c r="BV116" s="854">
        <f>SUMIFS('R5診療所票'!$AZ$10:$AZ$64,'R5診療所票'!$B$10:$B$64,$K$3:$K$150,'R5診療所票'!$AG$10:$AG$64,5)+SUMIFS('R5診療所票'!$AZ$10:$AZ$64,'R5診療所票'!$B$10:$B$64,$K$3:$K$150,'R5診療所票'!$AG$10:$AG$64,6)</f>
        <v>19</v>
      </c>
      <c r="BW116" s="857">
        <f t="shared" si="44"/>
        <v>19</v>
      </c>
      <c r="BX116" s="757">
        <f t="shared" si="32"/>
        <v>0</v>
      </c>
      <c r="BY116" s="757">
        <f t="shared" si="33"/>
        <v>0</v>
      </c>
      <c r="BZ116" s="757"/>
      <c r="CA116" s="858">
        <f>SUMIFS('R5診療所票'!$BC$10:$BC$64,'R5診療所票'!$B$10:$B$64,$K$3:$K$150,'R5診療所票'!$AN$10:$AN$64,1)</f>
        <v>0</v>
      </c>
      <c r="CB116" s="805">
        <f>SUMIFS('R5診療所票'!$BC$10:$BC$64,'R5診療所票'!$B$10:$B$64,$K$3:$K$150,'R5診療所票'!$AN$10:$AN$64,2)</f>
        <v>0</v>
      </c>
      <c r="CC116" s="859">
        <f>SUMIFS('R5診療所票'!$BC$10:$BC$64,'R5診療所票'!$B$10:$B$64,$K$3:$K$150,'R5診療所票'!$AN$10:$AN$64,3)</f>
        <v>0</v>
      </c>
      <c r="CD116" s="805">
        <f>SUMIFS('R5診療所票'!$BC$10:$BC$64,'R5診療所票'!$B$10:$B$64,$K$3:$K$150,'R5診療所票'!$AN$10:$AN$64,4)</f>
        <v>0</v>
      </c>
      <c r="CE116" s="859">
        <f t="shared" si="41"/>
        <v>0</v>
      </c>
      <c r="CF116" s="805">
        <f>SUMIFS('R5診療所票'!$BC$10:$BC$64,'R5診療所票'!$B$10:$B$64,$K$3:$K$150,'R5診療所票'!$AN$10:$AN$64,5)</f>
        <v>0</v>
      </c>
      <c r="CG116" s="860">
        <f t="shared" si="45"/>
        <v>0</v>
      </c>
      <c r="CH116" s="832">
        <f>SUMIFS('R5診療所票'!$BD$11:$BD$64,'R5診療所票'!$B$11:$B$64,$K$3:$K$150)</f>
        <v>19</v>
      </c>
      <c r="CI116" s="810">
        <f>SUMIFS('R5診療所票'!$BC$10:$BC$64,'R5診療所票'!$B$10:$B$64,$K$3:$K$150,'R5診療所票'!$AN$10:$AN$64,7)</f>
        <v>0</v>
      </c>
      <c r="CJ116" s="811" t="str">
        <f t="shared" si="35"/>
        <v>○</v>
      </c>
      <c r="CK116" s="833">
        <v>19</v>
      </c>
      <c r="CL116" s="811" t="str">
        <f t="shared" si="34"/>
        <v>○</v>
      </c>
      <c r="CN116" s="821" t="b">
        <f t="shared" si="43"/>
        <v>1</v>
      </c>
      <c r="CO116" s="792" t="b">
        <f t="shared" si="43"/>
        <v>1</v>
      </c>
      <c r="CP116" s="822" t="b">
        <f t="shared" si="43"/>
        <v>1</v>
      </c>
      <c r="CQ116" s="823" t="b">
        <f t="shared" si="42"/>
        <v>1</v>
      </c>
      <c r="CR116" s="790" t="b">
        <f t="shared" si="42"/>
        <v>1</v>
      </c>
      <c r="CS116" s="792" t="b">
        <f t="shared" si="42"/>
        <v>1</v>
      </c>
      <c r="CT116" s="786" t="b">
        <f t="shared" si="42"/>
        <v>1</v>
      </c>
    </row>
    <row r="117" spans="1:98">
      <c r="A117" s="882">
        <v>105</v>
      </c>
      <c r="B117" s="874" t="s">
        <v>170</v>
      </c>
      <c r="C117" s="874" t="s">
        <v>171</v>
      </c>
      <c r="D117" s="874" t="s">
        <v>109</v>
      </c>
      <c r="E117" s="913">
        <v>21729131</v>
      </c>
      <c r="F117" s="914">
        <v>21730111</v>
      </c>
      <c r="G117" s="914">
        <v>21701090</v>
      </c>
      <c r="H117" s="914">
        <v>21701090</v>
      </c>
      <c r="I117" s="914">
        <v>21701090</v>
      </c>
      <c r="J117" s="914">
        <v>21701090</v>
      </c>
      <c r="K117" s="914">
        <v>21701090</v>
      </c>
      <c r="L117" s="870" t="s">
        <v>193</v>
      </c>
      <c r="M117" s="817"/>
      <c r="N117" s="818">
        <v>19</v>
      </c>
      <c r="O117" s="818"/>
      <c r="P117" s="818"/>
      <c r="Q117" s="819">
        <v>19</v>
      </c>
      <c r="R117" s="819"/>
      <c r="S117" s="909">
        <v>19</v>
      </c>
      <c r="T117" s="817"/>
      <c r="U117" s="818">
        <v>19</v>
      </c>
      <c r="V117" s="818"/>
      <c r="W117" s="818"/>
      <c r="X117" s="819">
        <v>19</v>
      </c>
      <c r="Y117" s="819"/>
      <c r="Z117" s="909">
        <v>19</v>
      </c>
      <c r="AA117" s="783">
        <v>0</v>
      </c>
      <c r="AB117" s="784">
        <v>0</v>
      </c>
      <c r="AC117" s="784">
        <v>19</v>
      </c>
      <c r="AD117" s="784">
        <v>0</v>
      </c>
      <c r="AE117" s="785">
        <f t="shared" si="36"/>
        <v>19</v>
      </c>
      <c r="AF117" s="785">
        <v>0</v>
      </c>
      <c r="AG117" s="820">
        <f t="shared" si="38"/>
        <v>19</v>
      </c>
      <c r="AH117" s="783">
        <v>0</v>
      </c>
      <c r="AI117" s="784">
        <v>0</v>
      </c>
      <c r="AJ117" s="784">
        <v>19</v>
      </c>
      <c r="AK117" s="784">
        <v>0</v>
      </c>
      <c r="AL117" s="785">
        <v>19</v>
      </c>
      <c r="AM117" s="785">
        <v>0</v>
      </c>
      <c r="AN117" s="820">
        <f t="shared" si="37"/>
        <v>19</v>
      </c>
      <c r="AO117" s="787">
        <v>0</v>
      </c>
      <c r="AP117" s="784">
        <v>0</v>
      </c>
      <c r="AQ117" s="784">
        <v>19</v>
      </c>
      <c r="AR117" s="789">
        <v>0</v>
      </c>
      <c r="AS117" s="785">
        <v>19</v>
      </c>
      <c r="AT117" s="784">
        <v>0</v>
      </c>
      <c r="AU117" s="820">
        <v>19</v>
      </c>
      <c r="AV117" s="787">
        <v>0</v>
      </c>
      <c r="AW117" s="784">
        <v>0</v>
      </c>
      <c r="AX117" s="789">
        <v>19</v>
      </c>
      <c r="AY117" s="852">
        <v>0</v>
      </c>
      <c r="AZ117" s="785">
        <v>19</v>
      </c>
      <c r="BA117" s="784">
        <v>0</v>
      </c>
      <c r="BB117" s="786">
        <v>19</v>
      </c>
      <c r="BC117" s="787">
        <v>0</v>
      </c>
      <c r="BD117" s="784">
        <v>0</v>
      </c>
      <c r="BE117" s="784">
        <v>0</v>
      </c>
      <c r="BF117" s="789">
        <v>0</v>
      </c>
      <c r="BG117" s="785">
        <v>0</v>
      </c>
      <c r="BH117" s="784">
        <v>19</v>
      </c>
      <c r="BI117" s="786">
        <v>19</v>
      </c>
      <c r="BJ117" s="787">
        <v>0</v>
      </c>
      <c r="BK117" s="784">
        <v>0</v>
      </c>
      <c r="BL117" s="784">
        <v>0</v>
      </c>
      <c r="BM117" s="789">
        <v>0</v>
      </c>
      <c r="BN117" s="785">
        <v>0</v>
      </c>
      <c r="BO117" s="784">
        <v>19</v>
      </c>
      <c r="BP117" s="820">
        <v>19</v>
      </c>
      <c r="BQ117" s="853">
        <f>SUMIFS('R5診療所票'!$AZ$10:$AZ$64,'R5診療所票'!$B$10:$B$64,$K$3:$K$150,'R5診療所票'!$AG$10:$AG$64,1)</f>
        <v>0</v>
      </c>
      <c r="BR117" s="854">
        <f>SUMIFS('R5診療所票'!$AZ$10:$AZ$64,'R5診療所票'!$B$10:$B$64,$K$3:$K$150,'R5診療所票'!$AG$10:$AG$64,2)</f>
        <v>0</v>
      </c>
      <c r="BS117" s="854">
        <f>SUMIFS('R5診療所票'!$AZ$10:$AZ$64,'R5診療所票'!$B$10:$B$64,$K$3:$K$150,'R5診療所票'!$AG$10:$AG$64,3)</f>
        <v>0</v>
      </c>
      <c r="BT117" s="855">
        <f>SUMIFS('R5診療所票'!$AZ$10:$AZ$64,'R5診療所票'!$B$10:$B$64,$K$3:$K$150,'R5診療所票'!$AG$10:$AG$64,4)</f>
        <v>0</v>
      </c>
      <c r="BU117" s="856">
        <f t="shared" si="40"/>
        <v>0</v>
      </c>
      <c r="BV117" s="854">
        <f>SUMIFS('R5診療所票'!$AZ$10:$AZ$64,'R5診療所票'!$B$10:$B$64,$K$3:$K$150,'R5診療所票'!$AG$10:$AG$64,5)+SUMIFS('R5診療所票'!$AZ$10:$AZ$64,'R5診療所票'!$B$10:$B$64,$K$3:$K$150,'R5診療所票'!$AG$10:$AG$64,6)</f>
        <v>19</v>
      </c>
      <c r="BW117" s="857">
        <f t="shared" si="44"/>
        <v>19</v>
      </c>
      <c r="BX117" s="757">
        <f t="shared" si="32"/>
        <v>0</v>
      </c>
      <c r="BY117" s="757">
        <f t="shared" si="33"/>
        <v>0</v>
      </c>
      <c r="BZ117" s="757"/>
      <c r="CA117" s="858">
        <f>SUMIFS('R5診療所票'!$BC$10:$BC$64,'R5診療所票'!$B$10:$B$64,$K$3:$K$150,'R5診療所票'!$AN$10:$AN$64,1)</f>
        <v>0</v>
      </c>
      <c r="CB117" s="805">
        <f>SUMIFS('R5診療所票'!$BC$10:$BC$64,'R5診療所票'!$B$10:$B$64,$K$3:$K$150,'R5診療所票'!$AN$10:$AN$64,2)</f>
        <v>0</v>
      </c>
      <c r="CC117" s="859">
        <f>SUMIFS('R5診療所票'!$BC$10:$BC$64,'R5診療所票'!$B$10:$B$64,$K$3:$K$150,'R5診療所票'!$AN$10:$AN$64,3)</f>
        <v>19</v>
      </c>
      <c r="CD117" s="805">
        <f>SUMIFS('R5診療所票'!$BC$10:$BC$64,'R5診療所票'!$B$10:$B$64,$K$3:$K$150,'R5診療所票'!$AN$10:$AN$64,4)</f>
        <v>0</v>
      </c>
      <c r="CE117" s="859">
        <f t="shared" si="41"/>
        <v>19</v>
      </c>
      <c r="CF117" s="805">
        <f>SUMIFS('R5診療所票'!$BC$10:$BC$64,'R5診療所票'!$B$10:$B$64,$K$3:$K$150,'R5診療所票'!$AN$10:$AN$64,5)</f>
        <v>0</v>
      </c>
      <c r="CG117" s="860">
        <f t="shared" si="45"/>
        <v>19</v>
      </c>
      <c r="CH117" s="832">
        <f>SUMIFS('R5診療所票'!$BD$11:$BD$64,'R5診療所票'!$B$11:$B$64,$K$3:$K$150)</f>
        <v>0</v>
      </c>
      <c r="CI117" s="810">
        <f>SUMIFS('R5診療所票'!$BC$10:$BC$64,'R5診療所票'!$B$10:$B$64,$K$3:$K$150,'R5診療所票'!$AN$10:$AN$64,7)</f>
        <v>0</v>
      </c>
      <c r="CJ117" s="811" t="str">
        <f t="shared" si="35"/>
        <v>○</v>
      </c>
      <c r="CK117" s="833">
        <v>19</v>
      </c>
      <c r="CL117" s="811" t="str">
        <f t="shared" si="34"/>
        <v>○</v>
      </c>
      <c r="CN117" s="821" t="b">
        <f t="shared" si="43"/>
        <v>1</v>
      </c>
      <c r="CO117" s="792" t="b">
        <f t="shared" si="43"/>
        <v>1</v>
      </c>
      <c r="CP117" s="822" t="b">
        <f t="shared" si="43"/>
        <v>1</v>
      </c>
      <c r="CQ117" s="823" t="b">
        <f t="shared" si="42"/>
        <v>1</v>
      </c>
      <c r="CR117" s="790" t="b">
        <f t="shared" si="42"/>
        <v>1</v>
      </c>
      <c r="CS117" s="792" t="b">
        <f t="shared" si="42"/>
        <v>1</v>
      </c>
      <c r="CT117" s="786" t="b">
        <f t="shared" si="42"/>
        <v>1</v>
      </c>
    </row>
    <row r="118" spans="1:98">
      <c r="A118" s="882">
        <v>106</v>
      </c>
      <c r="B118" s="813" t="s">
        <v>145</v>
      </c>
      <c r="C118" s="813" t="s">
        <v>151</v>
      </c>
      <c r="D118" s="813" t="s">
        <v>109</v>
      </c>
      <c r="E118" s="814">
        <v>21729073</v>
      </c>
      <c r="F118" s="815">
        <v>21730110</v>
      </c>
      <c r="G118" s="914">
        <v>21701081</v>
      </c>
      <c r="H118" s="914">
        <v>21701081</v>
      </c>
      <c r="I118" s="914">
        <v>21701081</v>
      </c>
      <c r="J118" s="914">
        <v>21701081</v>
      </c>
      <c r="K118" s="914">
        <v>21701081</v>
      </c>
      <c r="L118" s="816" t="s">
        <v>57</v>
      </c>
      <c r="M118" s="817"/>
      <c r="N118" s="818"/>
      <c r="O118" s="818"/>
      <c r="P118" s="818"/>
      <c r="Q118" s="819">
        <v>0</v>
      </c>
      <c r="R118" s="819"/>
      <c r="S118" s="909">
        <v>0</v>
      </c>
      <c r="T118" s="817"/>
      <c r="U118" s="818">
        <v>14</v>
      </c>
      <c r="V118" s="818"/>
      <c r="W118" s="818"/>
      <c r="X118" s="819">
        <v>14</v>
      </c>
      <c r="Y118" s="819"/>
      <c r="Z118" s="909">
        <v>14</v>
      </c>
      <c r="AA118" s="783">
        <v>0</v>
      </c>
      <c r="AB118" s="784">
        <v>14</v>
      </c>
      <c r="AC118" s="784">
        <v>0</v>
      </c>
      <c r="AD118" s="784">
        <v>0</v>
      </c>
      <c r="AE118" s="785">
        <f t="shared" si="36"/>
        <v>14</v>
      </c>
      <c r="AF118" s="785">
        <v>0</v>
      </c>
      <c r="AG118" s="820">
        <f t="shared" si="38"/>
        <v>14</v>
      </c>
      <c r="AH118" s="783">
        <v>0</v>
      </c>
      <c r="AI118" s="784">
        <v>14</v>
      </c>
      <c r="AJ118" s="784">
        <v>0</v>
      </c>
      <c r="AK118" s="784">
        <v>0</v>
      </c>
      <c r="AL118" s="785">
        <v>14</v>
      </c>
      <c r="AM118" s="785">
        <v>0</v>
      </c>
      <c r="AN118" s="820">
        <f t="shared" si="37"/>
        <v>14</v>
      </c>
      <c r="AO118" s="787">
        <v>0</v>
      </c>
      <c r="AP118" s="784">
        <v>14</v>
      </c>
      <c r="AQ118" s="784">
        <v>0</v>
      </c>
      <c r="AR118" s="789">
        <v>0</v>
      </c>
      <c r="AS118" s="785">
        <v>14</v>
      </c>
      <c r="AT118" s="784">
        <v>0</v>
      </c>
      <c r="AU118" s="820">
        <v>14</v>
      </c>
      <c r="AV118" s="787">
        <v>0</v>
      </c>
      <c r="AW118" s="784">
        <v>14</v>
      </c>
      <c r="AX118" s="789">
        <v>0</v>
      </c>
      <c r="AY118" s="852">
        <v>0</v>
      </c>
      <c r="AZ118" s="785">
        <v>14</v>
      </c>
      <c r="BA118" s="784">
        <v>0</v>
      </c>
      <c r="BB118" s="786">
        <v>14</v>
      </c>
      <c r="BC118" s="787">
        <v>0</v>
      </c>
      <c r="BD118" s="784">
        <v>14</v>
      </c>
      <c r="BE118" s="784">
        <v>0</v>
      </c>
      <c r="BF118" s="789">
        <v>0</v>
      </c>
      <c r="BG118" s="785">
        <v>14</v>
      </c>
      <c r="BH118" s="784">
        <v>0</v>
      </c>
      <c r="BI118" s="786">
        <v>14</v>
      </c>
      <c r="BJ118" s="787">
        <v>0</v>
      </c>
      <c r="BK118" s="784">
        <v>14</v>
      </c>
      <c r="BL118" s="784">
        <v>0</v>
      </c>
      <c r="BM118" s="789">
        <v>0</v>
      </c>
      <c r="BN118" s="785">
        <v>14</v>
      </c>
      <c r="BO118" s="784">
        <v>0</v>
      </c>
      <c r="BP118" s="820">
        <v>14</v>
      </c>
      <c r="BQ118" s="853">
        <f>SUMIFS('R5診療所票'!$AZ$10:$AZ$64,'R5診療所票'!$B$10:$B$64,$K$3:$K$150,'R5診療所票'!$AG$10:$AG$64,1)</f>
        <v>0</v>
      </c>
      <c r="BR118" s="854">
        <f>SUMIFS('R5診療所票'!$AZ$10:$AZ$64,'R5診療所票'!$B$10:$B$64,$K$3:$K$150,'R5診療所票'!$AG$10:$AG$64,2)</f>
        <v>14</v>
      </c>
      <c r="BS118" s="854">
        <f>SUMIFS('R5診療所票'!$AZ$10:$AZ$64,'R5診療所票'!$B$10:$B$64,$K$3:$K$150,'R5診療所票'!$AG$10:$AG$64,3)</f>
        <v>0</v>
      </c>
      <c r="BT118" s="855">
        <f>SUMIFS('R5診療所票'!$AZ$10:$AZ$64,'R5診療所票'!$B$10:$B$64,$K$3:$K$150,'R5診療所票'!$AG$10:$AG$64,4)</f>
        <v>0</v>
      </c>
      <c r="BU118" s="856">
        <f t="shared" si="40"/>
        <v>14</v>
      </c>
      <c r="BV118" s="854">
        <f>SUMIFS('R5診療所票'!$AZ$10:$AZ$64,'R5診療所票'!$B$10:$B$64,$K$3:$K$150,'R5診療所票'!$AG$10:$AG$64,5)+SUMIFS('R5診療所票'!$AZ$10:$AZ$64,'R5診療所票'!$B$10:$B$64,$K$3:$K$150,'R5診療所票'!$AG$10:$AG$64,6)</f>
        <v>0</v>
      </c>
      <c r="BW118" s="857">
        <f t="shared" si="44"/>
        <v>14</v>
      </c>
      <c r="BX118" s="757">
        <f t="shared" si="32"/>
        <v>0</v>
      </c>
      <c r="BY118" s="757">
        <f t="shared" si="33"/>
        <v>0</v>
      </c>
      <c r="BZ118" s="757"/>
      <c r="CA118" s="858">
        <f>SUMIFS('R5診療所票'!$BC$10:$BC$64,'R5診療所票'!$B$10:$B$64,$K$3:$K$150,'R5診療所票'!$AN$10:$AN$64,1)</f>
        <v>0</v>
      </c>
      <c r="CB118" s="805">
        <f>SUMIFS('R5診療所票'!$BC$10:$BC$64,'R5診療所票'!$B$10:$B$64,$K$3:$K$150,'R5診療所票'!$AN$10:$AN$64,2)</f>
        <v>14</v>
      </c>
      <c r="CC118" s="859">
        <f>SUMIFS('R5診療所票'!$BC$10:$BC$64,'R5診療所票'!$B$10:$B$64,$K$3:$K$150,'R5診療所票'!$AN$10:$AN$64,3)</f>
        <v>0</v>
      </c>
      <c r="CD118" s="805">
        <f>SUMIFS('R5診療所票'!$BC$10:$BC$64,'R5診療所票'!$B$10:$B$64,$K$3:$K$150,'R5診療所票'!$AN$10:$AN$64,4)</f>
        <v>0</v>
      </c>
      <c r="CE118" s="859">
        <f t="shared" si="41"/>
        <v>14</v>
      </c>
      <c r="CF118" s="805">
        <f>SUMIFS('R5診療所票'!$BC$10:$BC$64,'R5診療所票'!$B$10:$B$64,$K$3:$K$150,'R5診療所票'!$AN$10:$AN$64,5)</f>
        <v>0</v>
      </c>
      <c r="CG118" s="860">
        <f t="shared" si="45"/>
        <v>14</v>
      </c>
      <c r="CH118" s="832">
        <f>SUMIFS('R5診療所票'!$BD$11:$BD$64,'R5診療所票'!$B$11:$B$64,$K$3:$K$150)</f>
        <v>0</v>
      </c>
      <c r="CI118" s="810">
        <f>SUMIFS('R5診療所票'!$BC$10:$BC$64,'R5診療所票'!$B$10:$B$64,$K$3:$K$150,'R5診療所票'!$AN$10:$AN$64,7)</f>
        <v>0</v>
      </c>
      <c r="CJ118" s="811" t="str">
        <f t="shared" si="35"/>
        <v>○</v>
      </c>
      <c r="CK118" s="833">
        <v>14</v>
      </c>
      <c r="CL118" s="811" t="str">
        <f t="shared" si="34"/>
        <v>○</v>
      </c>
      <c r="CN118" s="821" t="b">
        <f t="shared" si="43"/>
        <v>1</v>
      </c>
      <c r="CO118" s="792" t="b">
        <f t="shared" si="43"/>
        <v>1</v>
      </c>
      <c r="CP118" s="822" t="b">
        <f t="shared" si="43"/>
        <v>1</v>
      </c>
      <c r="CQ118" s="823" t="b">
        <f t="shared" si="42"/>
        <v>1</v>
      </c>
      <c r="CR118" s="790" t="b">
        <f t="shared" si="42"/>
        <v>1</v>
      </c>
      <c r="CS118" s="792" t="b">
        <f t="shared" si="42"/>
        <v>1</v>
      </c>
      <c r="CT118" s="786" t="b">
        <f t="shared" si="42"/>
        <v>1</v>
      </c>
    </row>
    <row r="119" spans="1:98">
      <c r="A119" s="882">
        <v>107</v>
      </c>
      <c r="B119" s="813" t="s">
        <v>145</v>
      </c>
      <c r="C119" s="813" t="s">
        <v>151</v>
      </c>
      <c r="D119" s="813" t="s">
        <v>109</v>
      </c>
      <c r="E119" s="814">
        <v>21729025</v>
      </c>
      <c r="F119" s="861">
        <v>21730098</v>
      </c>
      <c r="G119" s="861">
        <v>21701072</v>
      </c>
      <c r="H119" s="861">
        <v>21701072</v>
      </c>
      <c r="I119" s="861">
        <v>21701072</v>
      </c>
      <c r="J119" s="861">
        <v>21701072</v>
      </c>
      <c r="K119" s="861">
        <v>21701072</v>
      </c>
      <c r="L119" s="816" t="s">
        <v>58</v>
      </c>
      <c r="M119" s="817"/>
      <c r="N119" s="818"/>
      <c r="O119" s="818"/>
      <c r="P119" s="818"/>
      <c r="Q119" s="819">
        <v>0</v>
      </c>
      <c r="R119" s="819"/>
      <c r="S119" s="909">
        <v>0</v>
      </c>
      <c r="T119" s="817"/>
      <c r="U119" s="818">
        <v>19</v>
      </c>
      <c r="V119" s="818"/>
      <c r="W119" s="818"/>
      <c r="X119" s="819">
        <v>19</v>
      </c>
      <c r="Y119" s="819"/>
      <c r="Z119" s="909">
        <v>19</v>
      </c>
      <c r="AA119" s="783">
        <v>0</v>
      </c>
      <c r="AB119" s="784">
        <v>19</v>
      </c>
      <c r="AC119" s="784">
        <v>0</v>
      </c>
      <c r="AD119" s="784">
        <v>0</v>
      </c>
      <c r="AE119" s="785">
        <f t="shared" si="36"/>
        <v>19</v>
      </c>
      <c r="AF119" s="785">
        <v>0</v>
      </c>
      <c r="AG119" s="820">
        <f t="shared" si="38"/>
        <v>19</v>
      </c>
      <c r="AH119" s="783">
        <v>0</v>
      </c>
      <c r="AI119" s="784">
        <v>19</v>
      </c>
      <c r="AJ119" s="784">
        <v>0</v>
      </c>
      <c r="AK119" s="784">
        <v>0</v>
      </c>
      <c r="AL119" s="785">
        <v>19</v>
      </c>
      <c r="AM119" s="785">
        <v>0</v>
      </c>
      <c r="AN119" s="820">
        <f t="shared" si="37"/>
        <v>19</v>
      </c>
      <c r="AO119" s="787">
        <v>0</v>
      </c>
      <c r="AP119" s="784">
        <v>19</v>
      </c>
      <c r="AQ119" s="784">
        <v>0</v>
      </c>
      <c r="AR119" s="789">
        <v>0</v>
      </c>
      <c r="AS119" s="785">
        <v>19</v>
      </c>
      <c r="AT119" s="784">
        <v>0</v>
      </c>
      <c r="AU119" s="820">
        <v>19</v>
      </c>
      <c r="AV119" s="787">
        <v>0</v>
      </c>
      <c r="AW119" s="784">
        <v>19</v>
      </c>
      <c r="AX119" s="789">
        <v>0</v>
      </c>
      <c r="AY119" s="852">
        <v>0</v>
      </c>
      <c r="AZ119" s="785">
        <v>19</v>
      </c>
      <c r="BA119" s="784">
        <v>0</v>
      </c>
      <c r="BB119" s="786">
        <v>19</v>
      </c>
      <c r="BC119" s="787">
        <v>0</v>
      </c>
      <c r="BD119" s="784">
        <v>19</v>
      </c>
      <c r="BE119" s="784">
        <v>0</v>
      </c>
      <c r="BF119" s="789">
        <v>0</v>
      </c>
      <c r="BG119" s="785">
        <v>19</v>
      </c>
      <c r="BH119" s="784">
        <v>0</v>
      </c>
      <c r="BI119" s="786">
        <v>19</v>
      </c>
      <c r="BJ119" s="787">
        <v>0</v>
      </c>
      <c r="BK119" s="784">
        <v>19</v>
      </c>
      <c r="BL119" s="784">
        <v>0</v>
      </c>
      <c r="BM119" s="789">
        <v>0</v>
      </c>
      <c r="BN119" s="785">
        <v>19</v>
      </c>
      <c r="BO119" s="784">
        <v>0</v>
      </c>
      <c r="BP119" s="820">
        <v>19</v>
      </c>
      <c r="BQ119" s="853">
        <f>SUMIFS('R5診療所票'!$AZ$10:$AZ$64,'R5診療所票'!$B$10:$B$64,$K$3:$K$150,'R5診療所票'!$AG$10:$AG$64,1)</f>
        <v>0</v>
      </c>
      <c r="BR119" s="854">
        <f>SUMIFS('R5診療所票'!$AZ$10:$AZ$64,'R5診療所票'!$B$10:$B$64,$K$3:$K$150,'R5診療所票'!$AG$10:$AG$64,2)</f>
        <v>19</v>
      </c>
      <c r="BS119" s="854">
        <f>SUMIFS('R5診療所票'!$AZ$10:$AZ$64,'R5診療所票'!$B$10:$B$64,$K$3:$K$150,'R5診療所票'!$AG$10:$AG$64,3)</f>
        <v>0</v>
      </c>
      <c r="BT119" s="855">
        <f>SUMIFS('R5診療所票'!$AZ$10:$AZ$64,'R5診療所票'!$B$10:$B$64,$K$3:$K$150,'R5診療所票'!$AG$10:$AG$64,4)</f>
        <v>0</v>
      </c>
      <c r="BU119" s="856">
        <f t="shared" si="40"/>
        <v>19</v>
      </c>
      <c r="BV119" s="854">
        <f>SUMIFS('R5診療所票'!$AZ$10:$AZ$64,'R5診療所票'!$B$10:$B$64,$K$3:$K$150,'R5診療所票'!$AG$10:$AG$64,5)+SUMIFS('R5診療所票'!$AZ$10:$AZ$64,'R5診療所票'!$B$10:$B$64,$K$3:$K$150,'R5診療所票'!$AG$10:$AG$64,6)</f>
        <v>0</v>
      </c>
      <c r="BW119" s="857">
        <f t="shared" si="44"/>
        <v>19</v>
      </c>
      <c r="BX119" s="757">
        <f t="shared" si="32"/>
        <v>0</v>
      </c>
      <c r="BY119" s="757">
        <f t="shared" si="33"/>
        <v>0</v>
      </c>
      <c r="BZ119" s="757"/>
      <c r="CA119" s="858">
        <f>SUMIFS('R5診療所票'!$BC$10:$BC$64,'R5診療所票'!$B$10:$B$64,$K$3:$K$150,'R5診療所票'!$AN$10:$AN$64,1)</f>
        <v>0</v>
      </c>
      <c r="CB119" s="805">
        <f>SUMIFS('R5診療所票'!$BC$10:$BC$64,'R5診療所票'!$B$10:$B$64,$K$3:$K$150,'R5診療所票'!$AN$10:$AN$64,2)</f>
        <v>19</v>
      </c>
      <c r="CC119" s="859">
        <f>SUMIFS('R5診療所票'!$BC$10:$BC$64,'R5診療所票'!$B$10:$B$64,$K$3:$K$150,'R5診療所票'!$AN$10:$AN$64,3)</f>
        <v>0</v>
      </c>
      <c r="CD119" s="805">
        <f>SUMIFS('R5診療所票'!$BC$10:$BC$64,'R5診療所票'!$B$10:$B$64,$K$3:$K$150,'R5診療所票'!$AN$10:$AN$64,4)</f>
        <v>0</v>
      </c>
      <c r="CE119" s="859">
        <f t="shared" si="41"/>
        <v>19</v>
      </c>
      <c r="CF119" s="805">
        <f>SUMIFS('R5診療所票'!$BC$10:$BC$64,'R5診療所票'!$B$10:$B$64,$K$3:$K$150,'R5診療所票'!$AN$10:$AN$64,5)</f>
        <v>0</v>
      </c>
      <c r="CG119" s="860">
        <f t="shared" si="45"/>
        <v>19</v>
      </c>
      <c r="CH119" s="832">
        <f>SUMIFS('R5診療所票'!$BD$11:$BD$64,'R5診療所票'!$B$11:$B$64,$K$3:$K$150)</f>
        <v>0</v>
      </c>
      <c r="CI119" s="810">
        <f>SUMIFS('R5診療所票'!$BC$10:$BC$64,'R5診療所票'!$B$10:$B$64,$K$3:$K$150,'R5診療所票'!$AN$10:$AN$64,7)</f>
        <v>0</v>
      </c>
      <c r="CJ119" s="811" t="str">
        <f t="shared" si="35"/>
        <v>○</v>
      </c>
      <c r="CK119" s="833">
        <v>19</v>
      </c>
      <c r="CL119" s="811" t="str">
        <f t="shared" si="34"/>
        <v>○</v>
      </c>
      <c r="CN119" s="821" t="b">
        <f t="shared" si="43"/>
        <v>1</v>
      </c>
      <c r="CO119" s="792" t="b">
        <f t="shared" si="43"/>
        <v>1</v>
      </c>
      <c r="CP119" s="822" t="b">
        <f t="shared" si="43"/>
        <v>1</v>
      </c>
      <c r="CQ119" s="823" t="b">
        <f t="shared" si="42"/>
        <v>1</v>
      </c>
      <c r="CR119" s="790" t="b">
        <f t="shared" si="42"/>
        <v>1</v>
      </c>
      <c r="CS119" s="792" t="b">
        <f t="shared" si="42"/>
        <v>1</v>
      </c>
      <c r="CT119" s="786" t="b">
        <f t="shared" si="42"/>
        <v>1</v>
      </c>
    </row>
    <row r="120" spans="1:98">
      <c r="A120" s="882">
        <v>108</v>
      </c>
      <c r="B120" s="813" t="s">
        <v>145</v>
      </c>
      <c r="C120" s="813" t="s">
        <v>171</v>
      </c>
      <c r="D120" s="813" t="s">
        <v>109</v>
      </c>
      <c r="E120" s="814">
        <v>21729078</v>
      </c>
      <c r="F120" s="815">
        <v>21730028</v>
      </c>
      <c r="G120" s="815">
        <v>21701082</v>
      </c>
      <c r="H120" s="815">
        <v>21701082</v>
      </c>
      <c r="I120" s="815">
        <v>21701082</v>
      </c>
      <c r="J120" s="815">
        <v>21701082</v>
      </c>
      <c r="K120" s="815">
        <v>21701082</v>
      </c>
      <c r="L120" s="816" t="s">
        <v>194</v>
      </c>
      <c r="M120" s="817"/>
      <c r="N120" s="818"/>
      <c r="O120" s="818">
        <v>19</v>
      </c>
      <c r="P120" s="818"/>
      <c r="Q120" s="819">
        <v>19</v>
      </c>
      <c r="R120" s="819"/>
      <c r="S120" s="909">
        <v>19</v>
      </c>
      <c r="T120" s="817"/>
      <c r="U120" s="818"/>
      <c r="V120" s="818"/>
      <c r="W120" s="818"/>
      <c r="X120" s="819">
        <v>0</v>
      </c>
      <c r="Y120" s="819"/>
      <c r="Z120" s="909">
        <v>0</v>
      </c>
      <c r="AA120" s="783">
        <v>0</v>
      </c>
      <c r="AB120" s="784">
        <v>0</v>
      </c>
      <c r="AC120" s="784">
        <v>19</v>
      </c>
      <c r="AD120" s="784">
        <v>0</v>
      </c>
      <c r="AE120" s="785">
        <f t="shared" si="36"/>
        <v>19</v>
      </c>
      <c r="AF120" s="785">
        <v>0</v>
      </c>
      <c r="AG120" s="820">
        <f t="shared" si="38"/>
        <v>19</v>
      </c>
      <c r="AH120" s="783">
        <v>0</v>
      </c>
      <c r="AI120" s="784">
        <v>0</v>
      </c>
      <c r="AJ120" s="784">
        <v>19</v>
      </c>
      <c r="AK120" s="784">
        <v>0</v>
      </c>
      <c r="AL120" s="785">
        <v>19</v>
      </c>
      <c r="AM120" s="785">
        <v>0</v>
      </c>
      <c r="AN120" s="820">
        <f t="shared" si="37"/>
        <v>19</v>
      </c>
      <c r="AO120" s="787">
        <v>0</v>
      </c>
      <c r="AP120" s="784">
        <v>0</v>
      </c>
      <c r="AQ120" s="784">
        <v>19</v>
      </c>
      <c r="AR120" s="789">
        <v>0</v>
      </c>
      <c r="AS120" s="785">
        <v>19</v>
      </c>
      <c r="AT120" s="784">
        <v>0</v>
      </c>
      <c r="AU120" s="820">
        <v>19</v>
      </c>
      <c r="AV120" s="787">
        <v>0</v>
      </c>
      <c r="AW120" s="784">
        <v>0</v>
      </c>
      <c r="AX120" s="789">
        <v>19</v>
      </c>
      <c r="AY120" s="852">
        <v>0</v>
      </c>
      <c r="AZ120" s="785">
        <v>19</v>
      </c>
      <c r="BA120" s="784">
        <v>0</v>
      </c>
      <c r="BB120" s="786">
        <v>19</v>
      </c>
      <c r="BC120" s="787">
        <v>0</v>
      </c>
      <c r="BD120" s="784">
        <v>0</v>
      </c>
      <c r="BE120" s="784">
        <v>19</v>
      </c>
      <c r="BF120" s="789">
        <v>0</v>
      </c>
      <c r="BG120" s="785">
        <v>19</v>
      </c>
      <c r="BH120" s="784">
        <v>0</v>
      </c>
      <c r="BI120" s="786">
        <v>19</v>
      </c>
      <c r="BJ120" s="787">
        <v>0</v>
      </c>
      <c r="BK120" s="784">
        <v>0</v>
      </c>
      <c r="BL120" s="784">
        <v>19</v>
      </c>
      <c r="BM120" s="789">
        <v>0</v>
      </c>
      <c r="BN120" s="785">
        <v>19</v>
      </c>
      <c r="BO120" s="784">
        <v>0</v>
      </c>
      <c r="BP120" s="820">
        <v>19</v>
      </c>
      <c r="BQ120" s="853">
        <f>SUMIFS('R5診療所票'!$AZ$10:$AZ$64,'R5診療所票'!$B$10:$B$64,$K$3:$K$150,'R5診療所票'!$AG$10:$AG$64,1)</f>
        <v>0</v>
      </c>
      <c r="BR120" s="854">
        <f>SUMIFS('R5診療所票'!$AZ$10:$AZ$64,'R5診療所票'!$B$10:$B$64,$K$3:$K$150,'R5診療所票'!$AG$10:$AG$64,2)</f>
        <v>0</v>
      </c>
      <c r="BS120" s="854">
        <f>SUMIFS('R5診療所票'!$AZ$10:$AZ$64,'R5診療所票'!$B$10:$B$64,$K$3:$K$150,'R5診療所票'!$AG$10:$AG$64,3)</f>
        <v>19</v>
      </c>
      <c r="BT120" s="855">
        <f>SUMIFS('R5診療所票'!$AZ$10:$AZ$64,'R5診療所票'!$B$10:$B$64,$K$3:$K$150,'R5診療所票'!$AG$10:$AG$64,4)</f>
        <v>0</v>
      </c>
      <c r="BU120" s="856">
        <f t="shared" si="40"/>
        <v>19</v>
      </c>
      <c r="BV120" s="854">
        <f>SUMIFS('R5診療所票'!$AZ$10:$AZ$64,'R5診療所票'!$B$10:$B$64,$K$3:$K$150,'R5診療所票'!$AG$10:$AG$64,5)+SUMIFS('R5診療所票'!$AZ$10:$AZ$64,'R5診療所票'!$B$10:$B$64,$K$3:$K$150,'R5診療所票'!$AG$10:$AG$64,6)</f>
        <v>0</v>
      </c>
      <c r="BW120" s="857">
        <f t="shared" si="44"/>
        <v>19</v>
      </c>
      <c r="BX120" s="757">
        <f t="shared" si="32"/>
        <v>0</v>
      </c>
      <c r="BY120" s="757">
        <f t="shared" si="33"/>
        <v>0</v>
      </c>
      <c r="BZ120" s="757"/>
      <c r="CA120" s="858">
        <f>SUMIFS('R5診療所票'!$BC$10:$BC$64,'R5診療所票'!$B$10:$B$64,$K$3:$K$150,'R5診療所票'!$AN$10:$AN$64,1)</f>
        <v>0</v>
      </c>
      <c r="CB120" s="805">
        <f>SUMIFS('R5診療所票'!$BC$10:$BC$64,'R5診療所票'!$B$10:$B$64,$K$3:$K$150,'R5診療所票'!$AN$10:$AN$64,2)</f>
        <v>0</v>
      </c>
      <c r="CC120" s="859">
        <f>SUMIFS('R5診療所票'!$BC$10:$BC$64,'R5診療所票'!$B$10:$B$64,$K$3:$K$150,'R5診療所票'!$AN$10:$AN$64,3)</f>
        <v>19</v>
      </c>
      <c r="CD120" s="805">
        <f>SUMIFS('R5診療所票'!$BC$10:$BC$64,'R5診療所票'!$B$10:$B$64,$K$3:$K$150,'R5診療所票'!$AN$10:$AN$64,4)</f>
        <v>0</v>
      </c>
      <c r="CE120" s="859">
        <f t="shared" si="41"/>
        <v>19</v>
      </c>
      <c r="CF120" s="805">
        <f>SUMIFS('R5診療所票'!$BC$10:$BC$64,'R5診療所票'!$B$10:$B$64,$K$3:$K$150,'R5診療所票'!$AN$10:$AN$64,5)</f>
        <v>0</v>
      </c>
      <c r="CG120" s="860">
        <f t="shared" si="45"/>
        <v>19</v>
      </c>
      <c r="CH120" s="832">
        <f>SUMIFS('R5診療所票'!$BD$11:$BD$64,'R5診療所票'!$B$11:$B$64,$K$3:$K$150)</f>
        <v>0</v>
      </c>
      <c r="CI120" s="810">
        <f>SUMIFS('R5診療所票'!$BC$10:$BC$64,'R5診療所票'!$B$10:$B$64,$K$3:$K$150,'R5診療所票'!$AN$10:$AN$64,7)</f>
        <v>0</v>
      </c>
      <c r="CJ120" s="811" t="str">
        <f t="shared" si="35"/>
        <v>○</v>
      </c>
      <c r="CK120" s="833">
        <v>19</v>
      </c>
      <c r="CL120" s="811" t="str">
        <f t="shared" si="34"/>
        <v>○</v>
      </c>
      <c r="CN120" s="821" t="b">
        <f t="shared" si="43"/>
        <v>1</v>
      </c>
      <c r="CO120" s="792" t="b">
        <f t="shared" si="43"/>
        <v>1</v>
      </c>
      <c r="CP120" s="822" t="b">
        <f t="shared" si="43"/>
        <v>1</v>
      </c>
      <c r="CQ120" s="823" t="b">
        <f t="shared" si="42"/>
        <v>1</v>
      </c>
      <c r="CR120" s="790" t="b">
        <f t="shared" si="42"/>
        <v>1</v>
      </c>
      <c r="CS120" s="792" t="b">
        <f t="shared" si="42"/>
        <v>1</v>
      </c>
      <c r="CT120" s="786" t="b">
        <f t="shared" si="42"/>
        <v>1</v>
      </c>
    </row>
    <row r="121" spans="1:98">
      <c r="A121" s="882">
        <v>106</v>
      </c>
      <c r="B121" s="835" t="s">
        <v>145</v>
      </c>
      <c r="C121" s="835" t="s">
        <v>151</v>
      </c>
      <c r="D121" s="835" t="s">
        <v>109</v>
      </c>
      <c r="E121" s="835">
        <v>21729108</v>
      </c>
      <c r="F121" s="836">
        <v>21730062</v>
      </c>
      <c r="G121" s="836">
        <v>21701086</v>
      </c>
      <c r="H121" s="836"/>
      <c r="I121" s="836"/>
      <c r="J121" s="836"/>
      <c r="K121" s="836"/>
      <c r="L121" s="836" t="s">
        <v>195</v>
      </c>
      <c r="M121" s="817"/>
      <c r="N121" s="818"/>
      <c r="O121" s="818">
        <v>19</v>
      </c>
      <c r="P121" s="818"/>
      <c r="Q121" s="819">
        <v>19</v>
      </c>
      <c r="R121" s="819"/>
      <c r="S121" s="909">
        <v>19</v>
      </c>
      <c r="T121" s="817"/>
      <c r="U121" s="818">
        <v>19</v>
      </c>
      <c r="V121" s="818"/>
      <c r="W121" s="818"/>
      <c r="X121" s="819">
        <v>19</v>
      </c>
      <c r="Y121" s="819"/>
      <c r="Z121" s="909">
        <v>19</v>
      </c>
      <c r="AA121" s="783">
        <v>0</v>
      </c>
      <c r="AB121" s="784">
        <v>19</v>
      </c>
      <c r="AC121" s="784">
        <v>0</v>
      </c>
      <c r="AD121" s="784">
        <v>0</v>
      </c>
      <c r="AE121" s="785">
        <f t="shared" si="36"/>
        <v>19</v>
      </c>
      <c r="AF121" s="785">
        <v>0</v>
      </c>
      <c r="AG121" s="820">
        <f t="shared" si="38"/>
        <v>19</v>
      </c>
      <c r="AH121" s="783">
        <v>0</v>
      </c>
      <c r="AI121" s="784">
        <v>19</v>
      </c>
      <c r="AJ121" s="784">
        <v>0</v>
      </c>
      <c r="AK121" s="784">
        <v>0</v>
      </c>
      <c r="AL121" s="785">
        <v>19</v>
      </c>
      <c r="AM121" s="785">
        <v>0</v>
      </c>
      <c r="AN121" s="820">
        <f t="shared" si="37"/>
        <v>19</v>
      </c>
      <c r="AO121" s="787">
        <v>0</v>
      </c>
      <c r="AP121" s="784">
        <v>0</v>
      </c>
      <c r="AQ121" s="784">
        <v>0</v>
      </c>
      <c r="AR121" s="789">
        <v>0</v>
      </c>
      <c r="AS121" s="785">
        <v>0</v>
      </c>
      <c r="AT121" s="784">
        <v>19</v>
      </c>
      <c r="AU121" s="820">
        <v>19</v>
      </c>
      <c r="AV121" s="787">
        <v>0</v>
      </c>
      <c r="AW121" s="784">
        <v>0</v>
      </c>
      <c r="AX121" s="789">
        <v>0</v>
      </c>
      <c r="AY121" s="852">
        <v>0</v>
      </c>
      <c r="AZ121" s="785">
        <v>0</v>
      </c>
      <c r="BA121" s="784">
        <v>0</v>
      </c>
      <c r="BB121" s="786">
        <v>0</v>
      </c>
      <c r="BC121" s="787">
        <v>0</v>
      </c>
      <c r="BD121" s="784">
        <v>0</v>
      </c>
      <c r="BE121" s="784">
        <v>0</v>
      </c>
      <c r="BF121" s="789">
        <v>0</v>
      </c>
      <c r="BG121" s="785">
        <v>0</v>
      </c>
      <c r="BH121" s="784">
        <v>0</v>
      </c>
      <c r="BI121" s="786">
        <v>0</v>
      </c>
      <c r="BJ121" s="787">
        <v>0</v>
      </c>
      <c r="BK121" s="784">
        <v>0</v>
      </c>
      <c r="BL121" s="784">
        <v>0</v>
      </c>
      <c r="BM121" s="789">
        <v>0</v>
      </c>
      <c r="BN121" s="785">
        <v>0</v>
      </c>
      <c r="BO121" s="784">
        <v>0</v>
      </c>
      <c r="BP121" s="820">
        <v>0</v>
      </c>
      <c r="BQ121" s="853">
        <f>SUMIFS('R5診療所票'!$AZ$10:$AZ$64,'R5診療所票'!$B$10:$B$64,$K$3:$K$150,'R5診療所票'!$AG$10:$AG$64,1)</f>
        <v>0</v>
      </c>
      <c r="BR121" s="854">
        <f>SUMIFS('R5診療所票'!$AZ$10:$AZ$64,'R5診療所票'!$B$10:$B$64,$K$3:$K$150,'R5診療所票'!$AG$10:$AG$64,2)</f>
        <v>0</v>
      </c>
      <c r="BS121" s="854">
        <f>SUMIFS('R5診療所票'!$AZ$10:$AZ$64,'R5診療所票'!$B$10:$B$64,$K$3:$K$150,'R5診療所票'!$AG$10:$AG$64,3)</f>
        <v>0</v>
      </c>
      <c r="BT121" s="855">
        <f>SUMIFS('R5診療所票'!$AZ$10:$AZ$64,'R5診療所票'!$B$10:$B$64,$K$3:$K$150,'R5診療所票'!$AG$10:$AG$64,4)</f>
        <v>0</v>
      </c>
      <c r="BU121" s="856">
        <f t="shared" si="40"/>
        <v>0</v>
      </c>
      <c r="BV121" s="854">
        <f>SUMIFS('R5診療所票'!$AZ$10:$AZ$64,'R5診療所票'!$B$10:$B$64,$K$3:$K$150,'R5診療所票'!$AG$10:$AG$64,5)+SUMIFS('R5診療所票'!$AZ$10:$AZ$64,'R5診療所票'!$B$10:$B$64,$K$3:$K$150,'R5診療所票'!$AG$10:$AG$64,6)</f>
        <v>0</v>
      </c>
      <c r="BW121" s="857">
        <f t="shared" si="44"/>
        <v>0</v>
      </c>
      <c r="BX121" s="757">
        <f t="shared" si="32"/>
        <v>0</v>
      </c>
      <c r="BY121" s="757">
        <f t="shared" si="33"/>
        <v>0</v>
      </c>
      <c r="BZ121" s="851"/>
      <c r="CA121" s="858">
        <f>SUMIFS('R5診療所票'!$BC$10:$BC$64,'R5診療所票'!$B$10:$B$64,$K$3:$K$150,'R5診療所票'!$AN$10:$AN$64,1)</f>
        <v>0</v>
      </c>
      <c r="CB121" s="805">
        <f>SUMIFS('R5診療所票'!$BC$10:$BC$64,'R5診療所票'!$B$10:$B$64,$K$3:$K$150,'R5診療所票'!$AN$10:$AN$64,2)</f>
        <v>0</v>
      </c>
      <c r="CC121" s="859">
        <f>SUMIFS('R5診療所票'!$BC$10:$BC$64,'R5診療所票'!$B$10:$B$64,$K$3:$K$150,'R5診療所票'!$AN$10:$AN$64,3)</f>
        <v>0</v>
      </c>
      <c r="CD121" s="805">
        <f>SUMIFS('R5診療所票'!$BC$10:$BC$64,'R5診療所票'!$B$10:$B$64,$K$3:$K$150,'R5診療所票'!$AN$10:$AN$64,4)</f>
        <v>0</v>
      </c>
      <c r="CE121" s="859">
        <f t="shared" si="41"/>
        <v>0</v>
      </c>
      <c r="CF121" s="805">
        <f>SUMIFS('R5診療所票'!$BC$10:$BC$64,'R5診療所票'!$B$10:$B$64,$K$3:$K$150,'R5診療所票'!$AN$10:$AN$64,5)</f>
        <v>0</v>
      </c>
      <c r="CG121" s="860">
        <f t="shared" si="45"/>
        <v>0</v>
      </c>
      <c r="CH121" s="832">
        <f>SUMIFS('R5診療所票'!$BD$11:$BD$64,'R5診療所票'!$B$11:$B$64,$K$3:$K$150)</f>
        <v>0</v>
      </c>
      <c r="CI121" s="810">
        <f>SUMIFS('R5診療所票'!$BC$10:$BC$64,'R5診療所票'!$B$10:$B$64,$K$3:$K$150,'R5診療所票'!$AN$10:$AN$64,7)</f>
        <v>0</v>
      </c>
      <c r="CJ121" s="811" t="str">
        <f t="shared" si="35"/>
        <v>○</v>
      </c>
      <c r="CK121" s="833">
        <v>0</v>
      </c>
      <c r="CL121" s="811" t="str">
        <f t="shared" si="34"/>
        <v>○</v>
      </c>
      <c r="CN121" s="821" t="b">
        <f t="shared" si="43"/>
        <v>1</v>
      </c>
      <c r="CO121" s="792" t="b">
        <f t="shared" si="43"/>
        <v>1</v>
      </c>
      <c r="CP121" s="822" t="b">
        <f t="shared" si="43"/>
        <v>1</v>
      </c>
      <c r="CQ121" s="823" t="b">
        <f t="shared" si="42"/>
        <v>1</v>
      </c>
      <c r="CR121" s="790" t="b">
        <f t="shared" si="42"/>
        <v>1</v>
      </c>
      <c r="CS121" s="792" t="b">
        <f t="shared" si="42"/>
        <v>1</v>
      </c>
      <c r="CT121" s="786" t="b">
        <f t="shared" si="42"/>
        <v>1</v>
      </c>
    </row>
    <row r="122" spans="1:98">
      <c r="A122" s="882">
        <v>109</v>
      </c>
      <c r="B122" s="874" t="s">
        <v>170</v>
      </c>
      <c r="C122" s="874" t="s">
        <v>171</v>
      </c>
      <c r="D122" s="874" t="s">
        <v>109</v>
      </c>
      <c r="E122" s="913">
        <v>21729044</v>
      </c>
      <c r="F122" s="914">
        <v>21730146</v>
      </c>
      <c r="G122" s="914">
        <v>21701108</v>
      </c>
      <c r="H122" s="914">
        <v>21701108</v>
      </c>
      <c r="I122" s="914">
        <v>21701108</v>
      </c>
      <c r="J122" s="914">
        <v>21701108</v>
      </c>
      <c r="K122" s="914">
        <v>21701108</v>
      </c>
      <c r="L122" s="870" t="s">
        <v>196</v>
      </c>
      <c r="M122" s="817"/>
      <c r="N122" s="818"/>
      <c r="O122" s="818">
        <v>19</v>
      </c>
      <c r="P122" s="818"/>
      <c r="Q122" s="819">
        <v>19</v>
      </c>
      <c r="R122" s="819"/>
      <c r="S122" s="909">
        <v>19</v>
      </c>
      <c r="T122" s="817"/>
      <c r="U122" s="818"/>
      <c r="V122" s="818">
        <v>19</v>
      </c>
      <c r="W122" s="818"/>
      <c r="X122" s="819">
        <v>19</v>
      </c>
      <c r="Y122" s="819"/>
      <c r="Z122" s="909">
        <v>19</v>
      </c>
      <c r="AA122" s="783">
        <v>0</v>
      </c>
      <c r="AB122" s="784">
        <v>0</v>
      </c>
      <c r="AC122" s="784">
        <v>19</v>
      </c>
      <c r="AD122" s="784">
        <v>0</v>
      </c>
      <c r="AE122" s="785">
        <f t="shared" si="36"/>
        <v>19</v>
      </c>
      <c r="AF122" s="785">
        <v>0</v>
      </c>
      <c r="AG122" s="820">
        <f t="shared" si="38"/>
        <v>19</v>
      </c>
      <c r="AH122" s="783">
        <v>0</v>
      </c>
      <c r="AI122" s="784">
        <v>0</v>
      </c>
      <c r="AJ122" s="784">
        <v>0</v>
      </c>
      <c r="AK122" s="784">
        <v>19</v>
      </c>
      <c r="AL122" s="785">
        <v>19</v>
      </c>
      <c r="AM122" s="785">
        <v>0</v>
      </c>
      <c r="AN122" s="820">
        <f t="shared" si="37"/>
        <v>19</v>
      </c>
      <c r="AO122" s="787">
        <v>0</v>
      </c>
      <c r="AP122" s="784">
        <v>0</v>
      </c>
      <c r="AQ122" s="784">
        <v>0</v>
      </c>
      <c r="AR122" s="789">
        <v>19</v>
      </c>
      <c r="AS122" s="785">
        <v>19</v>
      </c>
      <c r="AT122" s="784">
        <v>0</v>
      </c>
      <c r="AU122" s="820">
        <v>19</v>
      </c>
      <c r="AV122" s="787">
        <v>0</v>
      </c>
      <c r="AW122" s="784">
        <v>0</v>
      </c>
      <c r="AX122" s="789">
        <v>0</v>
      </c>
      <c r="AY122" s="852">
        <v>19</v>
      </c>
      <c r="AZ122" s="785">
        <v>19</v>
      </c>
      <c r="BA122" s="784">
        <v>0</v>
      </c>
      <c r="BB122" s="786">
        <v>19</v>
      </c>
      <c r="BC122" s="787">
        <v>0</v>
      </c>
      <c r="BD122" s="784">
        <v>0</v>
      </c>
      <c r="BE122" s="784">
        <v>0</v>
      </c>
      <c r="BF122" s="789">
        <v>19</v>
      </c>
      <c r="BG122" s="785">
        <v>19</v>
      </c>
      <c r="BH122" s="784">
        <v>0</v>
      </c>
      <c r="BI122" s="786">
        <v>19</v>
      </c>
      <c r="BJ122" s="787">
        <v>0</v>
      </c>
      <c r="BK122" s="784">
        <v>0</v>
      </c>
      <c r="BL122" s="784">
        <v>0</v>
      </c>
      <c r="BM122" s="789">
        <v>0</v>
      </c>
      <c r="BN122" s="785">
        <v>0</v>
      </c>
      <c r="BO122" s="784">
        <v>19</v>
      </c>
      <c r="BP122" s="820">
        <v>19</v>
      </c>
      <c r="BQ122" s="853">
        <f>SUMIFS('R5診療所票'!$AZ$10:$AZ$64,'R5診療所票'!$B$10:$B$64,$K$3:$K$150,'R5診療所票'!$AG$10:$AG$64,1)</f>
        <v>0</v>
      </c>
      <c r="BR122" s="854">
        <f>SUMIFS('R5診療所票'!$AZ$10:$AZ$64,'R5診療所票'!$B$10:$B$64,$K$3:$K$150,'R5診療所票'!$AG$10:$AG$64,2)</f>
        <v>0</v>
      </c>
      <c r="BS122" s="854">
        <f>SUMIFS('R5診療所票'!$AZ$10:$AZ$64,'R5診療所票'!$B$10:$B$64,$K$3:$K$150,'R5診療所票'!$AG$10:$AG$64,3)</f>
        <v>0</v>
      </c>
      <c r="BT122" s="855">
        <f>SUMIFS('R5診療所票'!$AZ$10:$AZ$64,'R5診療所票'!$B$10:$B$64,$K$3:$K$150,'R5診療所票'!$AG$10:$AG$64,4)</f>
        <v>0</v>
      </c>
      <c r="BU122" s="856">
        <f t="shared" si="40"/>
        <v>0</v>
      </c>
      <c r="BV122" s="854">
        <f>SUMIFS('R5診療所票'!$AZ$10:$AZ$64,'R5診療所票'!$B$10:$B$64,$K$3:$K$150,'R5診療所票'!$AG$10:$AG$64,5)+SUMIFS('R5診療所票'!$AZ$10:$AZ$64,'R5診療所票'!$B$10:$B$64,$K$3:$K$150,'R5診療所票'!$AG$10:$AG$64,6)</f>
        <v>19</v>
      </c>
      <c r="BW122" s="857">
        <f t="shared" si="44"/>
        <v>19</v>
      </c>
      <c r="BX122" s="757">
        <f t="shared" si="32"/>
        <v>0</v>
      </c>
      <c r="BY122" s="757">
        <f t="shared" si="33"/>
        <v>0</v>
      </c>
      <c r="BZ122" s="757"/>
      <c r="CA122" s="858">
        <f>SUMIFS('R5診療所票'!$BC$10:$BC$64,'R5診療所票'!$B$10:$B$64,$K$3:$K$150,'R5診療所票'!$AN$10:$AN$64,1)</f>
        <v>0</v>
      </c>
      <c r="CB122" s="805">
        <f>SUMIFS('R5診療所票'!$BC$10:$BC$64,'R5診療所票'!$B$10:$B$64,$K$3:$K$150,'R5診療所票'!$AN$10:$AN$64,2)</f>
        <v>0</v>
      </c>
      <c r="CC122" s="859">
        <f>SUMIFS('R5診療所票'!$BC$10:$BC$64,'R5診療所票'!$B$10:$B$64,$K$3:$K$150,'R5診療所票'!$AN$10:$AN$64,3)</f>
        <v>0</v>
      </c>
      <c r="CD122" s="805">
        <f>SUMIFS('R5診療所票'!$BC$10:$BC$64,'R5診療所票'!$B$10:$B$64,$K$3:$K$150,'R5診療所票'!$AN$10:$AN$64,4)</f>
        <v>0</v>
      </c>
      <c r="CE122" s="859">
        <f t="shared" si="41"/>
        <v>0</v>
      </c>
      <c r="CF122" s="805">
        <f>SUMIFS('R5診療所票'!$BC$10:$BC$64,'R5診療所票'!$B$10:$B$64,$K$3:$K$150,'R5診療所票'!$AN$10:$AN$64,5)</f>
        <v>0</v>
      </c>
      <c r="CG122" s="860">
        <f t="shared" si="45"/>
        <v>0</v>
      </c>
      <c r="CH122" s="832">
        <f>SUMIFS('R5診療所票'!$BD$11:$BD$64,'R5診療所票'!$B$11:$B$64,$K$3:$K$150)</f>
        <v>19</v>
      </c>
      <c r="CI122" s="810">
        <f>SUMIFS('R5診療所票'!$BC$10:$BC$64,'R5診療所票'!$B$10:$B$64,$K$3:$K$150,'R5診療所票'!$AN$10:$AN$64,7)</f>
        <v>0</v>
      </c>
      <c r="CJ122" s="811" t="str">
        <f t="shared" si="35"/>
        <v>○</v>
      </c>
      <c r="CK122" s="833">
        <v>19</v>
      </c>
      <c r="CL122" s="811" t="str">
        <f t="shared" si="34"/>
        <v>○</v>
      </c>
      <c r="CN122" s="821" t="b">
        <f t="shared" si="43"/>
        <v>1</v>
      </c>
      <c r="CO122" s="792" t="b">
        <f t="shared" si="43"/>
        <v>1</v>
      </c>
      <c r="CP122" s="822" t="b">
        <f t="shared" si="43"/>
        <v>1</v>
      </c>
      <c r="CQ122" s="823" t="b">
        <f t="shared" si="42"/>
        <v>1</v>
      </c>
      <c r="CR122" s="790" t="b">
        <f t="shared" si="42"/>
        <v>1</v>
      </c>
      <c r="CS122" s="792" t="b">
        <f t="shared" si="42"/>
        <v>1</v>
      </c>
      <c r="CT122" s="786" t="b">
        <f t="shared" si="42"/>
        <v>1</v>
      </c>
    </row>
    <row r="123" spans="1:98">
      <c r="A123" s="882">
        <v>110</v>
      </c>
      <c r="B123" s="813" t="s">
        <v>145</v>
      </c>
      <c r="C123" s="813" t="s">
        <v>151</v>
      </c>
      <c r="D123" s="813" t="s">
        <v>109</v>
      </c>
      <c r="E123" s="814">
        <v>21729001</v>
      </c>
      <c r="F123" s="815">
        <v>21730004</v>
      </c>
      <c r="G123" s="815">
        <v>21701067</v>
      </c>
      <c r="H123" s="815">
        <v>21701067</v>
      </c>
      <c r="I123" s="815">
        <v>21701067</v>
      </c>
      <c r="J123" s="815">
        <v>21701067</v>
      </c>
      <c r="K123" s="815">
        <v>21701067</v>
      </c>
      <c r="L123" s="816" t="s">
        <v>59</v>
      </c>
      <c r="M123" s="817"/>
      <c r="N123" s="818"/>
      <c r="O123" s="818"/>
      <c r="P123" s="818"/>
      <c r="Q123" s="819">
        <v>0</v>
      </c>
      <c r="R123" s="819"/>
      <c r="S123" s="909">
        <v>0</v>
      </c>
      <c r="T123" s="817"/>
      <c r="U123" s="818">
        <v>19</v>
      </c>
      <c r="V123" s="818"/>
      <c r="W123" s="818"/>
      <c r="X123" s="819">
        <v>19</v>
      </c>
      <c r="Y123" s="819"/>
      <c r="Z123" s="909">
        <v>19</v>
      </c>
      <c r="AA123" s="783">
        <v>0</v>
      </c>
      <c r="AB123" s="784">
        <v>19</v>
      </c>
      <c r="AC123" s="784">
        <v>0</v>
      </c>
      <c r="AD123" s="784">
        <v>0</v>
      </c>
      <c r="AE123" s="785">
        <f t="shared" si="36"/>
        <v>19</v>
      </c>
      <c r="AF123" s="785">
        <v>0</v>
      </c>
      <c r="AG123" s="820">
        <f t="shared" si="38"/>
        <v>19</v>
      </c>
      <c r="AH123" s="783">
        <v>0</v>
      </c>
      <c r="AI123" s="784">
        <v>19</v>
      </c>
      <c r="AJ123" s="784">
        <v>0</v>
      </c>
      <c r="AK123" s="784">
        <v>0</v>
      </c>
      <c r="AL123" s="785">
        <v>19</v>
      </c>
      <c r="AM123" s="785">
        <v>0</v>
      </c>
      <c r="AN123" s="820">
        <f t="shared" si="37"/>
        <v>19</v>
      </c>
      <c r="AO123" s="787">
        <v>0</v>
      </c>
      <c r="AP123" s="784">
        <v>19</v>
      </c>
      <c r="AQ123" s="784">
        <v>0</v>
      </c>
      <c r="AR123" s="789">
        <v>0</v>
      </c>
      <c r="AS123" s="785">
        <v>19</v>
      </c>
      <c r="AT123" s="784">
        <v>0</v>
      </c>
      <c r="AU123" s="820">
        <v>19</v>
      </c>
      <c r="AV123" s="787">
        <v>0</v>
      </c>
      <c r="AW123" s="784">
        <v>19</v>
      </c>
      <c r="AX123" s="789">
        <v>0</v>
      </c>
      <c r="AY123" s="852">
        <v>0</v>
      </c>
      <c r="AZ123" s="785">
        <v>19</v>
      </c>
      <c r="BA123" s="784">
        <v>0</v>
      </c>
      <c r="BB123" s="786">
        <v>19</v>
      </c>
      <c r="BC123" s="787">
        <v>0</v>
      </c>
      <c r="BD123" s="784">
        <v>19</v>
      </c>
      <c r="BE123" s="784">
        <v>0</v>
      </c>
      <c r="BF123" s="789">
        <v>0</v>
      </c>
      <c r="BG123" s="785">
        <v>19</v>
      </c>
      <c r="BH123" s="784">
        <v>0</v>
      </c>
      <c r="BI123" s="786">
        <v>19</v>
      </c>
      <c r="BJ123" s="787">
        <v>0</v>
      </c>
      <c r="BK123" s="784">
        <v>19</v>
      </c>
      <c r="BL123" s="784">
        <v>0</v>
      </c>
      <c r="BM123" s="789">
        <v>0</v>
      </c>
      <c r="BN123" s="785">
        <v>19</v>
      </c>
      <c r="BO123" s="784">
        <v>0</v>
      </c>
      <c r="BP123" s="820">
        <v>19</v>
      </c>
      <c r="BQ123" s="853">
        <f>SUMIFS('R5診療所票'!$AZ$10:$AZ$64,'R5診療所票'!$B$10:$B$64,$K$3:$K$150,'R5診療所票'!$AG$10:$AG$64,1)</f>
        <v>0</v>
      </c>
      <c r="BR123" s="854">
        <f>SUMIFS('R5診療所票'!$AZ$10:$AZ$64,'R5診療所票'!$B$10:$B$64,$K$3:$K$150,'R5診療所票'!$AG$10:$AG$64,2)</f>
        <v>19</v>
      </c>
      <c r="BS123" s="854">
        <f>SUMIFS('R5診療所票'!$AZ$10:$AZ$64,'R5診療所票'!$B$10:$B$64,$K$3:$K$150,'R5診療所票'!$AG$10:$AG$64,3)</f>
        <v>0</v>
      </c>
      <c r="BT123" s="855">
        <f>SUMIFS('R5診療所票'!$AZ$10:$AZ$64,'R5診療所票'!$B$10:$B$64,$K$3:$K$150,'R5診療所票'!$AG$10:$AG$64,4)</f>
        <v>0</v>
      </c>
      <c r="BU123" s="856">
        <f t="shared" si="40"/>
        <v>19</v>
      </c>
      <c r="BV123" s="854">
        <f>SUMIFS('R5診療所票'!$AZ$10:$AZ$64,'R5診療所票'!$B$10:$B$64,$K$3:$K$150,'R5診療所票'!$AG$10:$AG$64,5)+SUMIFS('R5診療所票'!$AZ$10:$AZ$64,'R5診療所票'!$B$10:$B$64,$K$3:$K$150,'R5診療所票'!$AG$10:$AG$64,6)</f>
        <v>0</v>
      </c>
      <c r="BW123" s="857">
        <f t="shared" si="44"/>
        <v>19</v>
      </c>
      <c r="BX123" s="757">
        <f t="shared" si="32"/>
        <v>0</v>
      </c>
      <c r="BY123" s="757">
        <f t="shared" si="33"/>
        <v>0</v>
      </c>
      <c r="BZ123" s="757"/>
      <c r="CA123" s="858">
        <f>SUMIFS('R5診療所票'!$BC$10:$BC$64,'R5診療所票'!$B$10:$B$64,$K$3:$K$150,'R5診療所票'!$AN$10:$AN$64,1)</f>
        <v>0</v>
      </c>
      <c r="CB123" s="805">
        <f>SUMIFS('R5診療所票'!$BC$10:$BC$64,'R5診療所票'!$B$10:$B$64,$K$3:$K$150,'R5診療所票'!$AN$10:$AN$64,2)</f>
        <v>19</v>
      </c>
      <c r="CC123" s="859">
        <f>SUMIFS('R5診療所票'!$BC$10:$BC$64,'R5診療所票'!$B$10:$B$64,$K$3:$K$150,'R5診療所票'!$AN$10:$AN$64,3)</f>
        <v>0</v>
      </c>
      <c r="CD123" s="805">
        <f>SUMIFS('R5診療所票'!$BC$10:$BC$64,'R5診療所票'!$B$10:$B$64,$K$3:$K$150,'R5診療所票'!$AN$10:$AN$64,4)</f>
        <v>0</v>
      </c>
      <c r="CE123" s="859">
        <f t="shared" si="41"/>
        <v>19</v>
      </c>
      <c r="CF123" s="805">
        <f>SUMIFS('R5診療所票'!$BC$10:$BC$64,'R5診療所票'!$B$10:$B$64,$K$3:$K$150,'R5診療所票'!$AN$10:$AN$64,5)</f>
        <v>0</v>
      </c>
      <c r="CG123" s="860">
        <f t="shared" si="45"/>
        <v>19</v>
      </c>
      <c r="CH123" s="832">
        <f>SUMIFS('R5診療所票'!$BD$11:$BD$64,'R5診療所票'!$B$11:$B$64,$K$3:$K$150)</f>
        <v>0</v>
      </c>
      <c r="CI123" s="810">
        <f>SUMIFS('R5診療所票'!$BC$10:$BC$64,'R5診療所票'!$B$10:$B$64,$K$3:$K$150,'R5診療所票'!$AN$10:$AN$64,7)</f>
        <v>0</v>
      </c>
      <c r="CJ123" s="811" t="str">
        <f t="shared" si="35"/>
        <v>○</v>
      </c>
      <c r="CK123" s="833">
        <v>19</v>
      </c>
      <c r="CL123" s="811" t="str">
        <f t="shared" si="34"/>
        <v>○</v>
      </c>
      <c r="CN123" s="821" t="b">
        <f t="shared" si="43"/>
        <v>1</v>
      </c>
      <c r="CO123" s="792" t="b">
        <f t="shared" si="43"/>
        <v>1</v>
      </c>
      <c r="CP123" s="822" t="b">
        <f t="shared" si="43"/>
        <v>1</v>
      </c>
      <c r="CQ123" s="823" t="b">
        <f t="shared" si="42"/>
        <v>1</v>
      </c>
      <c r="CR123" s="790" t="b">
        <f t="shared" si="42"/>
        <v>1</v>
      </c>
      <c r="CS123" s="792" t="b">
        <f t="shared" si="42"/>
        <v>1</v>
      </c>
      <c r="CT123" s="786" t="b">
        <f t="shared" si="42"/>
        <v>1</v>
      </c>
    </row>
    <row r="124" spans="1:98">
      <c r="A124" s="882">
        <v>111</v>
      </c>
      <c r="B124" s="813" t="s">
        <v>145</v>
      </c>
      <c r="C124" s="813" t="s">
        <v>151</v>
      </c>
      <c r="D124" s="813" t="s">
        <v>109</v>
      </c>
      <c r="E124" s="814">
        <v>21729017</v>
      </c>
      <c r="F124" s="815">
        <v>21730039</v>
      </c>
      <c r="G124" s="815">
        <v>21701070</v>
      </c>
      <c r="H124" s="815">
        <v>21701070</v>
      </c>
      <c r="I124" s="815">
        <v>21701070</v>
      </c>
      <c r="J124" s="815">
        <v>21701070</v>
      </c>
      <c r="K124" s="815">
        <v>21701070</v>
      </c>
      <c r="L124" s="816" t="s">
        <v>60</v>
      </c>
      <c r="M124" s="817"/>
      <c r="N124" s="818"/>
      <c r="O124" s="818"/>
      <c r="P124" s="818"/>
      <c r="Q124" s="819">
        <v>0</v>
      </c>
      <c r="R124" s="819"/>
      <c r="S124" s="909">
        <v>0</v>
      </c>
      <c r="T124" s="817"/>
      <c r="U124" s="818">
        <v>14</v>
      </c>
      <c r="V124" s="818"/>
      <c r="W124" s="818"/>
      <c r="X124" s="819">
        <v>14</v>
      </c>
      <c r="Y124" s="819"/>
      <c r="Z124" s="909">
        <v>14</v>
      </c>
      <c r="AA124" s="783">
        <v>0</v>
      </c>
      <c r="AB124" s="784">
        <v>14</v>
      </c>
      <c r="AC124" s="784">
        <v>0</v>
      </c>
      <c r="AD124" s="784">
        <v>0</v>
      </c>
      <c r="AE124" s="785">
        <f t="shared" si="36"/>
        <v>14</v>
      </c>
      <c r="AF124" s="785">
        <v>0</v>
      </c>
      <c r="AG124" s="820">
        <f t="shared" si="38"/>
        <v>14</v>
      </c>
      <c r="AH124" s="783">
        <v>0</v>
      </c>
      <c r="AI124" s="784">
        <v>14</v>
      </c>
      <c r="AJ124" s="784">
        <v>0</v>
      </c>
      <c r="AK124" s="784">
        <v>0</v>
      </c>
      <c r="AL124" s="785">
        <v>14</v>
      </c>
      <c r="AM124" s="785">
        <v>0</v>
      </c>
      <c r="AN124" s="820">
        <f t="shared" si="37"/>
        <v>14</v>
      </c>
      <c r="AO124" s="787">
        <v>0</v>
      </c>
      <c r="AP124" s="784">
        <v>14</v>
      </c>
      <c r="AQ124" s="784">
        <v>0</v>
      </c>
      <c r="AR124" s="789">
        <v>0</v>
      </c>
      <c r="AS124" s="785">
        <v>14</v>
      </c>
      <c r="AT124" s="784">
        <v>0</v>
      </c>
      <c r="AU124" s="820">
        <v>14</v>
      </c>
      <c r="AV124" s="787">
        <v>0</v>
      </c>
      <c r="AW124" s="784">
        <v>14</v>
      </c>
      <c r="AX124" s="789">
        <v>0</v>
      </c>
      <c r="AY124" s="852">
        <v>0</v>
      </c>
      <c r="AZ124" s="785">
        <v>14</v>
      </c>
      <c r="BA124" s="784">
        <v>0</v>
      </c>
      <c r="BB124" s="786">
        <v>14</v>
      </c>
      <c r="BC124" s="787">
        <v>0</v>
      </c>
      <c r="BD124" s="784">
        <v>14</v>
      </c>
      <c r="BE124" s="784">
        <v>0</v>
      </c>
      <c r="BF124" s="789">
        <v>0</v>
      </c>
      <c r="BG124" s="785">
        <v>14</v>
      </c>
      <c r="BH124" s="784">
        <v>0</v>
      </c>
      <c r="BI124" s="786">
        <v>14</v>
      </c>
      <c r="BJ124" s="787">
        <v>0</v>
      </c>
      <c r="BK124" s="784">
        <v>14</v>
      </c>
      <c r="BL124" s="784">
        <v>0</v>
      </c>
      <c r="BM124" s="789">
        <v>0</v>
      </c>
      <c r="BN124" s="785">
        <v>14</v>
      </c>
      <c r="BO124" s="784">
        <v>0</v>
      </c>
      <c r="BP124" s="820">
        <v>14</v>
      </c>
      <c r="BQ124" s="853">
        <f>SUMIFS('R5診療所票'!$AZ$10:$AZ$64,'R5診療所票'!$B$10:$B$64,$K$3:$K$150,'R5診療所票'!$AG$10:$AG$64,1)</f>
        <v>0</v>
      </c>
      <c r="BR124" s="854">
        <f>SUMIFS('R5診療所票'!$AZ$10:$AZ$64,'R5診療所票'!$B$10:$B$64,$K$3:$K$150,'R5診療所票'!$AG$10:$AG$64,2)</f>
        <v>14</v>
      </c>
      <c r="BS124" s="854">
        <f>SUMIFS('R5診療所票'!$AZ$10:$AZ$64,'R5診療所票'!$B$10:$B$64,$K$3:$K$150,'R5診療所票'!$AG$10:$AG$64,3)</f>
        <v>0</v>
      </c>
      <c r="BT124" s="855">
        <f>SUMIFS('R5診療所票'!$AZ$10:$AZ$64,'R5診療所票'!$B$10:$B$64,$K$3:$K$150,'R5診療所票'!$AG$10:$AG$64,4)</f>
        <v>0</v>
      </c>
      <c r="BU124" s="856">
        <f t="shared" si="40"/>
        <v>14</v>
      </c>
      <c r="BV124" s="854">
        <f>SUMIFS('R5診療所票'!$AZ$10:$AZ$64,'R5診療所票'!$B$10:$B$64,$K$3:$K$150,'R5診療所票'!$AG$10:$AG$64,5)+SUMIFS('R5診療所票'!$AZ$10:$AZ$64,'R5診療所票'!$B$10:$B$64,$K$3:$K$150,'R5診療所票'!$AG$10:$AG$64,6)</f>
        <v>0</v>
      </c>
      <c r="BW124" s="857">
        <f t="shared" si="44"/>
        <v>14</v>
      </c>
      <c r="BX124" s="757">
        <f t="shared" si="32"/>
        <v>0</v>
      </c>
      <c r="BY124" s="757">
        <f t="shared" si="33"/>
        <v>0</v>
      </c>
      <c r="BZ124" s="757"/>
      <c r="CA124" s="858">
        <f>SUMIFS('R5診療所票'!$BC$10:$BC$64,'R5診療所票'!$B$10:$B$64,$K$3:$K$150,'R5診療所票'!$AN$10:$AN$64,1)</f>
        <v>0</v>
      </c>
      <c r="CB124" s="805">
        <f>SUMIFS('R5診療所票'!$BC$10:$BC$64,'R5診療所票'!$B$10:$B$64,$K$3:$K$150,'R5診療所票'!$AN$10:$AN$64,2)</f>
        <v>14</v>
      </c>
      <c r="CC124" s="859">
        <f>SUMIFS('R5診療所票'!$BC$10:$BC$64,'R5診療所票'!$B$10:$B$64,$K$3:$K$150,'R5診療所票'!$AN$10:$AN$64,3)</f>
        <v>0</v>
      </c>
      <c r="CD124" s="805">
        <f>SUMIFS('R5診療所票'!$BC$10:$BC$64,'R5診療所票'!$B$10:$B$64,$K$3:$K$150,'R5診療所票'!$AN$10:$AN$64,4)</f>
        <v>0</v>
      </c>
      <c r="CE124" s="859">
        <f t="shared" si="41"/>
        <v>14</v>
      </c>
      <c r="CF124" s="805">
        <f>SUMIFS('R5診療所票'!$BC$10:$BC$64,'R5診療所票'!$B$10:$B$64,$K$3:$K$150,'R5診療所票'!$AN$10:$AN$64,5)</f>
        <v>0</v>
      </c>
      <c r="CG124" s="860">
        <f t="shared" si="45"/>
        <v>14</v>
      </c>
      <c r="CH124" s="832">
        <f>SUMIFS('R5診療所票'!$BD$11:$BD$64,'R5診療所票'!$B$11:$B$64,$K$3:$K$150)</f>
        <v>0</v>
      </c>
      <c r="CI124" s="810">
        <f>SUMIFS('R5診療所票'!$BC$10:$BC$64,'R5診療所票'!$B$10:$B$64,$K$3:$K$150,'R5診療所票'!$AN$10:$AN$64,7)</f>
        <v>0</v>
      </c>
      <c r="CJ124" s="811" t="str">
        <f t="shared" si="35"/>
        <v>○</v>
      </c>
      <c r="CK124" s="833">
        <v>14</v>
      </c>
      <c r="CL124" s="811" t="str">
        <f t="shared" si="34"/>
        <v>○</v>
      </c>
      <c r="CN124" s="821" t="b">
        <f t="shared" si="43"/>
        <v>1</v>
      </c>
      <c r="CO124" s="792" t="b">
        <f t="shared" si="43"/>
        <v>1</v>
      </c>
      <c r="CP124" s="822" t="b">
        <f t="shared" si="43"/>
        <v>1</v>
      </c>
      <c r="CQ124" s="823" t="b">
        <f t="shared" si="42"/>
        <v>1</v>
      </c>
      <c r="CR124" s="790" t="b">
        <f t="shared" si="42"/>
        <v>1</v>
      </c>
      <c r="CS124" s="792" t="b">
        <f t="shared" si="42"/>
        <v>1</v>
      </c>
      <c r="CT124" s="786" t="b">
        <f t="shared" si="42"/>
        <v>1</v>
      </c>
    </row>
    <row r="125" spans="1:98" ht="18.5" thickBot="1">
      <c r="A125" s="882">
        <v>112</v>
      </c>
      <c r="B125" s="883" t="s">
        <v>145</v>
      </c>
      <c r="C125" s="883" t="s">
        <v>151</v>
      </c>
      <c r="D125" s="883" t="s">
        <v>109</v>
      </c>
      <c r="E125" s="888"/>
      <c r="F125" s="884"/>
      <c r="G125" s="884"/>
      <c r="H125" s="884"/>
      <c r="I125" s="884">
        <v>21703058</v>
      </c>
      <c r="J125" s="884">
        <v>21703058</v>
      </c>
      <c r="K125" s="884">
        <v>21703058</v>
      </c>
      <c r="L125" s="885" t="s">
        <v>197</v>
      </c>
      <c r="M125" s="919"/>
      <c r="N125" s="920"/>
      <c r="O125" s="920"/>
      <c r="P125" s="920"/>
      <c r="Q125" s="921">
        <v>0</v>
      </c>
      <c r="R125" s="921"/>
      <c r="S125" s="922">
        <v>0</v>
      </c>
      <c r="T125" s="919"/>
      <c r="U125" s="920">
        <v>19</v>
      </c>
      <c r="V125" s="920"/>
      <c r="W125" s="920"/>
      <c r="X125" s="921">
        <v>19</v>
      </c>
      <c r="Y125" s="921"/>
      <c r="Z125" s="922">
        <v>19</v>
      </c>
      <c r="AA125" s="923">
        <v>0</v>
      </c>
      <c r="AB125" s="924">
        <v>6</v>
      </c>
      <c r="AC125" s="924">
        <v>0</v>
      </c>
      <c r="AD125" s="924">
        <v>0</v>
      </c>
      <c r="AE125" s="925">
        <f t="shared" si="36"/>
        <v>6</v>
      </c>
      <c r="AF125" s="925">
        <v>0</v>
      </c>
      <c r="AG125" s="926">
        <f t="shared" si="38"/>
        <v>6</v>
      </c>
      <c r="AH125" s="923">
        <v>0</v>
      </c>
      <c r="AI125" s="924">
        <v>6</v>
      </c>
      <c r="AJ125" s="924">
        <v>0</v>
      </c>
      <c r="AK125" s="924">
        <v>0</v>
      </c>
      <c r="AL125" s="925">
        <v>6</v>
      </c>
      <c r="AM125" s="925">
        <v>0</v>
      </c>
      <c r="AN125" s="926">
        <f t="shared" si="37"/>
        <v>6</v>
      </c>
      <c r="AO125" s="787">
        <v>0</v>
      </c>
      <c r="AP125" s="784">
        <v>0</v>
      </c>
      <c r="AQ125" s="784">
        <v>0</v>
      </c>
      <c r="AR125" s="789">
        <v>0</v>
      </c>
      <c r="AS125" s="925">
        <v>0</v>
      </c>
      <c r="AT125" s="784">
        <v>0</v>
      </c>
      <c r="AU125" s="926">
        <v>0</v>
      </c>
      <c r="AV125" s="838">
        <v>0</v>
      </c>
      <c r="AW125" s="839">
        <v>0</v>
      </c>
      <c r="AX125" s="840">
        <v>0</v>
      </c>
      <c r="AY125" s="918">
        <v>0</v>
      </c>
      <c r="AZ125" s="841">
        <v>0</v>
      </c>
      <c r="BA125" s="839">
        <v>0</v>
      </c>
      <c r="BB125" s="850">
        <v>0</v>
      </c>
      <c r="BC125" s="787">
        <v>0</v>
      </c>
      <c r="BD125" s="784">
        <v>16</v>
      </c>
      <c r="BE125" s="784">
        <v>0</v>
      </c>
      <c r="BF125" s="789">
        <v>0</v>
      </c>
      <c r="BG125" s="785">
        <v>16</v>
      </c>
      <c r="BH125" s="784">
        <v>0</v>
      </c>
      <c r="BI125" s="786">
        <v>16</v>
      </c>
      <c r="BJ125" s="787">
        <v>0</v>
      </c>
      <c r="BK125" s="784">
        <v>16</v>
      </c>
      <c r="BL125" s="784">
        <v>0</v>
      </c>
      <c r="BM125" s="789">
        <v>0</v>
      </c>
      <c r="BN125" s="785">
        <v>16</v>
      </c>
      <c r="BO125" s="784">
        <v>0</v>
      </c>
      <c r="BP125" s="820">
        <v>16</v>
      </c>
      <c r="BQ125" s="853">
        <f>SUMIFS('R5診療所票'!$AZ$10:$AZ$64,'R5診療所票'!$B$10:$B$64,$K$3:$K$150,'R5診療所票'!$AG$10:$AG$64,1)</f>
        <v>0</v>
      </c>
      <c r="BR125" s="854">
        <f>SUMIFS('R5診療所票'!$AZ$10:$AZ$64,'R5診療所票'!$B$10:$B$64,$K$3:$K$150,'R5診療所票'!$AG$10:$AG$64,2)</f>
        <v>16</v>
      </c>
      <c r="BS125" s="854">
        <f>SUMIFS('R5診療所票'!$AZ$10:$AZ$64,'R5診療所票'!$B$10:$B$64,$K$3:$K$150,'R5診療所票'!$AG$10:$AG$64,3)</f>
        <v>0</v>
      </c>
      <c r="BT125" s="855">
        <f>SUMIFS('R5診療所票'!$AZ$10:$AZ$64,'R5診療所票'!$B$10:$B$64,$K$3:$K$150,'R5診療所票'!$AG$10:$AG$64,4)</f>
        <v>0</v>
      </c>
      <c r="BU125" s="856">
        <f t="shared" si="40"/>
        <v>16</v>
      </c>
      <c r="BV125" s="854">
        <f>SUMIFS('R5診療所票'!$AZ$10:$AZ$64,'R5診療所票'!$B$10:$B$64,$K$3:$K$150,'R5診療所票'!$AG$10:$AG$64,5)+SUMIFS('R5診療所票'!$AZ$10:$AZ$64,'R5診療所票'!$B$10:$B$64,$K$3:$K$150,'R5診療所票'!$AG$10:$AG$64,6)</f>
        <v>0</v>
      </c>
      <c r="BW125" s="857">
        <f t="shared" si="44"/>
        <v>16</v>
      </c>
      <c r="BX125" s="757">
        <f t="shared" si="32"/>
        <v>0</v>
      </c>
      <c r="BY125" s="757">
        <f t="shared" si="33"/>
        <v>0</v>
      </c>
      <c r="BZ125" s="757"/>
      <c r="CA125" s="858">
        <f>SUMIFS('R5診療所票'!$BC$10:$BC$64,'R5診療所票'!$B$10:$B$64,$K$3:$K$150,'R5診療所票'!$AN$10:$AN$64,1)</f>
        <v>0</v>
      </c>
      <c r="CB125" s="805">
        <f>SUMIFS('R5診療所票'!$BC$10:$BC$64,'R5診療所票'!$B$10:$B$64,$K$3:$K$150,'R5診療所票'!$AN$10:$AN$64,2)</f>
        <v>16</v>
      </c>
      <c r="CC125" s="859">
        <f>SUMIFS('R5診療所票'!$BC$10:$BC$64,'R5診療所票'!$B$10:$B$64,$K$3:$K$150,'R5診療所票'!$AN$10:$AN$64,3)</f>
        <v>0</v>
      </c>
      <c r="CD125" s="805">
        <f>SUMIFS('R5診療所票'!$BC$10:$BC$64,'R5診療所票'!$B$10:$B$64,$K$3:$K$150,'R5診療所票'!$AN$10:$AN$64,4)</f>
        <v>0</v>
      </c>
      <c r="CE125" s="859">
        <f t="shared" si="41"/>
        <v>16</v>
      </c>
      <c r="CF125" s="805">
        <f>SUMIFS('R5診療所票'!$BC$10:$BC$64,'R5診療所票'!$B$10:$B$64,$K$3:$K$150,'R5診療所票'!$AN$10:$AN$64,5)</f>
        <v>0</v>
      </c>
      <c r="CG125" s="860">
        <f t="shared" si="45"/>
        <v>16</v>
      </c>
      <c r="CH125" s="832">
        <f>SUMIFS('R5診療所票'!$BD$11:$BD$64,'R5診療所票'!$B$11:$B$64,$K$3:$K$150)</f>
        <v>0</v>
      </c>
      <c r="CI125" s="810">
        <f>SUMIFS('R5診療所票'!$BC$10:$BC$64,'R5診療所票'!$B$10:$B$64,$K$3:$K$150,'R5診療所票'!$AN$10:$AN$64,7)</f>
        <v>0</v>
      </c>
      <c r="CJ125" s="811" t="str">
        <f t="shared" si="35"/>
        <v>○</v>
      </c>
      <c r="CK125" s="927">
        <v>16</v>
      </c>
      <c r="CL125" s="811" t="str">
        <f t="shared" si="34"/>
        <v>○</v>
      </c>
      <c r="CN125" s="821" t="b">
        <f t="shared" si="43"/>
        <v>1</v>
      </c>
      <c r="CO125" s="792" t="b">
        <f t="shared" si="43"/>
        <v>1</v>
      </c>
      <c r="CP125" s="822" t="b">
        <f t="shared" si="43"/>
        <v>1</v>
      </c>
      <c r="CQ125" s="823" t="b">
        <f t="shared" si="42"/>
        <v>1</v>
      </c>
      <c r="CR125" s="790" t="b">
        <f t="shared" si="42"/>
        <v>1</v>
      </c>
      <c r="CS125" s="792" t="b">
        <f t="shared" si="42"/>
        <v>1</v>
      </c>
      <c r="CT125" s="786" t="b">
        <f t="shared" si="42"/>
        <v>1</v>
      </c>
    </row>
    <row r="126" spans="1:98" s="1051" customFormat="1" ht="26.25" customHeight="1" thickTop="1" thickBot="1">
      <c r="A126" s="1300" t="s">
        <v>198</v>
      </c>
      <c r="B126" s="1301"/>
      <c r="C126" s="1301"/>
      <c r="D126" s="1301"/>
      <c r="E126" s="1301"/>
      <c r="F126" s="1302"/>
      <c r="G126" s="1302"/>
      <c r="H126" s="1302"/>
      <c r="I126" s="1302"/>
      <c r="J126" s="1302"/>
      <c r="K126" s="1302"/>
      <c r="L126" s="1302"/>
      <c r="M126" s="1052">
        <v>736</v>
      </c>
      <c r="N126" s="1053">
        <v>2122</v>
      </c>
      <c r="O126" s="1053">
        <v>696</v>
      </c>
      <c r="P126" s="1053">
        <v>667</v>
      </c>
      <c r="Q126" s="1054">
        <v>4221</v>
      </c>
      <c r="R126" s="1054">
        <v>18</v>
      </c>
      <c r="S126" s="1055">
        <v>4239</v>
      </c>
      <c r="T126" s="1052">
        <v>2381</v>
      </c>
      <c r="U126" s="1053">
        <v>3292</v>
      </c>
      <c r="V126" s="1053">
        <v>969</v>
      </c>
      <c r="W126" s="1053">
        <v>3126</v>
      </c>
      <c r="X126" s="1054">
        <v>9768</v>
      </c>
      <c r="Y126" s="1054">
        <v>186</v>
      </c>
      <c r="Z126" s="1055">
        <v>9954</v>
      </c>
      <c r="AA126" s="1056">
        <f t="shared" ref="AA126:AN126" si="46">SUM(AA37:AA125)</f>
        <v>2388</v>
      </c>
      <c r="AB126" s="1057">
        <f t="shared" si="46"/>
        <v>3133</v>
      </c>
      <c r="AC126" s="1057">
        <f t="shared" si="46"/>
        <v>1113</v>
      </c>
      <c r="AD126" s="1057">
        <f t="shared" si="46"/>
        <v>3182</v>
      </c>
      <c r="AE126" s="1058">
        <f t="shared" si="46"/>
        <v>9816</v>
      </c>
      <c r="AF126" s="1058">
        <f t="shared" si="46"/>
        <v>147</v>
      </c>
      <c r="AG126" s="1059">
        <f t="shared" si="46"/>
        <v>9963</v>
      </c>
      <c r="AH126" s="1056">
        <f t="shared" si="46"/>
        <v>2389</v>
      </c>
      <c r="AI126" s="1057">
        <f t="shared" si="46"/>
        <v>3019</v>
      </c>
      <c r="AJ126" s="1057">
        <f t="shared" si="46"/>
        <v>1194</v>
      </c>
      <c r="AK126" s="1057">
        <f t="shared" si="46"/>
        <v>3201</v>
      </c>
      <c r="AL126" s="1058">
        <f t="shared" si="46"/>
        <v>9803</v>
      </c>
      <c r="AM126" s="1058">
        <f t="shared" si="46"/>
        <v>80</v>
      </c>
      <c r="AN126" s="1059">
        <f t="shared" si="46"/>
        <v>9883</v>
      </c>
      <c r="AO126" s="1056">
        <v>2364</v>
      </c>
      <c r="AP126" s="1057">
        <v>2966</v>
      </c>
      <c r="AQ126" s="1057">
        <v>1210</v>
      </c>
      <c r="AR126" s="1057">
        <v>3007</v>
      </c>
      <c r="AS126" s="1058">
        <v>9547</v>
      </c>
      <c r="AT126" s="1058">
        <v>159</v>
      </c>
      <c r="AU126" s="1059">
        <v>9706</v>
      </c>
      <c r="AV126" s="1056">
        <v>2397</v>
      </c>
      <c r="AW126" s="1057">
        <v>2867</v>
      </c>
      <c r="AX126" s="1057">
        <v>1282</v>
      </c>
      <c r="AY126" s="1057">
        <v>2865</v>
      </c>
      <c r="AZ126" s="1057">
        <v>9411</v>
      </c>
      <c r="BA126" s="1057">
        <v>123</v>
      </c>
      <c r="BB126" s="1059">
        <v>9534</v>
      </c>
      <c r="BC126" s="1056">
        <v>2411</v>
      </c>
      <c r="BD126" s="1057">
        <v>2789</v>
      </c>
      <c r="BE126" s="1057">
        <v>1316</v>
      </c>
      <c r="BF126" s="1057">
        <v>2766</v>
      </c>
      <c r="BG126" s="1057">
        <v>9282</v>
      </c>
      <c r="BH126" s="1057">
        <v>124</v>
      </c>
      <c r="BI126" s="1059">
        <v>9406</v>
      </c>
      <c r="BJ126" s="1056">
        <v>2188</v>
      </c>
      <c r="BK126" s="1057">
        <v>2992</v>
      </c>
      <c r="BL126" s="1057">
        <v>1383</v>
      </c>
      <c r="BM126" s="1057">
        <v>2669</v>
      </c>
      <c r="BN126" s="1057">
        <v>9232</v>
      </c>
      <c r="BO126" s="1057">
        <v>170</v>
      </c>
      <c r="BP126" s="1059">
        <v>9402</v>
      </c>
      <c r="BQ126" s="1056">
        <f>SUM(BQ37:BQ125)</f>
        <v>2178</v>
      </c>
      <c r="BR126" s="1057">
        <f t="shared" ref="BR126:BW126" si="47">SUM(BR37:BR125)</f>
        <v>2923</v>
      </c>
      <c r="BS126" s="1057">
        <f t="shared" si="47"/>
        <v>1379</v>
      </c>
      <c r="BT126" s="1057">
        <f t="shared" si="47"/>
        <v>2609</v>
      </c>
      <c r="BU126" s="1057">
        <f t="shared" si="47"/>
        <v>9089</v>
      </c>
      <c r="BV126" s="1057">
        <f t="shared" si="47"/>
        <v>306</v>
      </c>
      <c r="BW126" s="1059">
        <f t="shared" si="47"/>
        <v>9395</v>
      </c>
      <c r="BX126" s="1047">
        <f t="shared" si="32"/>
        <v>-143</v>
      </c>
      <c r="BY126" s="1047">
        <f t="shared" si="33"/>
        <v>-7</v>
      </c>
      <c r="BZ126" s="1047"/>
      <c r="CA126" s="1052">
        <f t="shared" ref="CA126:CI126" si="48">SUM(CA37:CA125)</f>
        <v>2319</v>
      </c>
      <c r="CB126" s="1053">
        <f t="shared" si="48"/>
        <v>2838</v>
      </c>
      <c r="CC126" s="1053">
        <f t="shared" si="48"/>
        <v>1402</v>
      </c>
      <c r="CD126" s="1053">
        <f t="shared" si="48"/>
        <v>2729</v>
      </c>
      <c r="CE126" s="1053">
        <f t="shared" si="48"/>
        <v>9288</v>
      </c>
      <c r="CF126" s="1053">
        <f t="shared" si="48"/>
        <v>27</v>
      </c>
      <c r="CG126" s="1063">
        <f t="shared" si="48"/>
        <v>9315</v>
      </c>
      <c r="CH126" s="1064">
        <f t="shared" si="48"/>
        <v>80</v>
      </c>
      <c r="CI126" s="1055">
        <f t="shared" si="48"/>
        <v>0</v>
      </c>
      <c r="CJ126" s="1049"/>
      <c r="CK126" s="1062">
        <f>SUM(CK37:CK125)</f>
        <v>9406</v>
      </c>
      <c r="CL126" s="1049"/>
      <c r="CN126" s="1056">
        <f>SUM(CN37:CN125)</f>
        <v>0</v>
      </c>
      <c r="CO126" s="1057">
        <f t="shared" ref="CO126:CT126" si="49">SUM(CO37:CO125)</f>
        <v>0</v>
      </c>
      <c r="CP126" s="1057">
        <f t="shared" si="49"/>
        <v>0</v>
      </c>
      <c r="CQ126" s="1057">
        <f t="shared" si="49"/>
        <v>0</v>
      </c>
      <c r="CR126" s="1057">
        <f t="shared" si="49"/>
        <v>0</v>
      </c>
      <c r="CS126" s="1057">
        <f t="shared" si="49"/>
        <v>0</v>
      </c>
      <c r="CT126" s="1059">
        <f t="shared" si="49"/>
        <v>0</v>
      </c>
    </row>
    <row r="127" spans="1:98">
      <c r="A127" s="902">
        <v>113</v>
      </c>
      <c r="B127" s="942" t="s">
        <v>199</v>
      </c>
      <c r="C127" s="942" t="s">
        <v>1924</v>
      </c>
      <c r="D127" s="942" t="s">
        <v>109</v>
      </c>
      <c r="E127" s="943">
        <v>11729101</v>
      </c>
      <c r="F127" s="944">
        <v>11730005</v>
      </c>
      <c r="G127" s="944">
        <v>11701133</v>
      </c>
      <c r="H127" s="944">
        <v>11701133</v>
      </c>
      <c r="I127" s="944">
        <v>11701133</v>
      </c>
      <c r="J127" s="944">
        <v>11701133</v>
      </c>
      <c r="K127" s="944">
        <v>11701133</v>
      </c>
      <c r="L127" s="945" t="s">
        <v>200</v>
      </c>
      <c r="M127" s="905"/>
      <c r="N127" s="906">
        <v>60</v>
      </c>
      <c r="O127" s="906"/>
      <c r="P127" s="906">
        <v>40</v>
      </c>
      <c r="Q127" s="907">
        <v>100</v>
      </c>
      <c r="R127" s="907"/>
      <c r="S127" s="908">
        <v>100</v>
      </c>
      <c r="T127" s="905"/>
      <c r="U127" s="906">
        <v>60</v>
      </c>
      <c r="V127" s="906"/>
      <c r="W127" s="906">
        <v>40</v>
      </c>
      <c r="X127" s="907">
        <v>100</v>
      </c>
      <c r="Y127" s="907"/>
      <c r="Z127" s="908">
        <v>100</v>
      </c>
      <c r="AA127" s="783">
        <v>0</v>
      </c>
      <c r="AB127" s="784">
        <v>43</v>
      </c>
      <c r="AC127" s="784">
        <v>0</v>
      </c>
      <c r="AD127" s="784">
        <v>27</v>
      </c>
      <c r="AE127" s="785">
        <f t="shared" ref="AE127:AE143" si="50">SUM(AA127:AD127)</f>
        <v>70</v>
      </c>
      <c r="AF127" s="784">
        <v>0</v>
      </c>
      <c r="AG127" s="793">
        <f t="shared" ref="AG127:AG133" si="51">AE127+AF127</f>
        <v>70</v>
      </c>
      <c r="AH127" s="783">
        <v>0</v>
      </c>
      <c r="AI127" s="784">
        <v>43</v>
      </c>
      <c r="AJ127" s="784">
        <v>0</v>
      </c>
      <c r="AK127" s="784">
        <v>27</v>
      </c>
      <c r="AL127" s="785">
        <v>70</v>
      </c>
      <c r="AM127" s="784">
        <v>0</v>
      </c>
      <c r="AN127" s="786">
        <f t="shared" ref="AN127:AN143" si="52">AL127+AM127</f>
        <v>70</v>
      </c>
      <c r="AO127" s="783">
        <v>0</v>
      </c>
      <c r="AP127" s="784">
        <v>43</v>
      </c>
      <c r="AQ127" s="784">
        <v>0</v>
      </c>
      <c r="AR127" s="784">
        <v>27</v>
      </c>
      <c r="AS127" s="785">
        <v>70</v>
      </c>
      <c r="AT127" s="784">
        <v>0</v>
      </c>
      <c r="AU127" s="786">
        <v>70</v>
      </c>
      <c r="AV127" s="787">
        <v>0</v>
      </c>
      <c r="AW127" s="792">
        <v>0</v>
      </c>
      <c r="AX127" s="789">
        <v>43</v>
      </c>
      <c r="AY127" s="789">
        <v>27</v>
      </c>
      <c r="AZ127" s="785">
        <v>70</v>
      </c>
      <c r="BA127" s="784">
        <v>0</v>
      </c>
      <c r="BB127" s="786">
        <v>70</v>
      </c>
      <c r="BC127" s="783">
        <v>0</v>
      </c>
      <c r="BD127" s="784">
        <v>0</v>
      </c>
      <c r="BE127" s="784">
        <v>43</v>
      </c>
      <c r="BF127" s="784">
        <v>27</v>
      </c>
      <c r="BG127" s="784">
        <v>70</v>
      </c>
      <c r="BH127" s="784">
        <v>0</v>
      </c>
      <c r="BI127" s="820">
        <v>70</v>
      </c>
      <c r="BJ127" s="794">
        <v>0</v>
      </c>
      <c r="BK127" s="788">
        <v>0</v>
      </c>
      <c r="BL127" s="795">
        <v>43</v>
      </c>
      <c r="BM127" s="796">
        <v>27</v>
      </c>
      <c r="BN127" s="797">
        <v>70</v>
      </c>
      <c r="BO127" s="788">
        <v>0</v>
      </c>
      <c r="BP127" s="793">
        <v>70</v>
      </c>
      <c r="BQ127" s="798">
        <f>SUMIFS('R5病院病棟票'!$AF$13:$AF$324,'R5病院病棟票'!$B$13:$B$324,$K$3:$K$150,'R5病院病棟票'!$R$13:$R$324,1)</f>
        <v>0</v>
      </c>
      <c r="BR127" s="799">
        <f>SUMIFS('R5病院病棟票'!$AF$13:$AF$324,'R5病院病棟票'!$B$13:$B$324,$K$3:$K$150,'R5病院病棟票'!$R$13:$R$324,2)</f>
        <v>0</v>
      </c>
      <c r="BS127" s="800">
        <f>SUMIFS('R5病院病棟票'!$AF$13:$AF$324,'R5病院病棟票'!$B$13:$B$324,$K$3:$K$150,'R5病院病棟票'!$R$13:$R$324,3)</f>
        <v>43</v>
      </c>
      <c r="BT127" s="801">
        <f>SUMIFS('R5病院病棟票'!$AF$13:$AF$324,'R5病院病棟票'!$B$13:$B$324,$K$3:$K$150,'R5病院病棟票'!$R$13:$R$324,4)</f>
        <v>27</v>
      </c>
      <c r="BU127" s="802">
        <f t="shared" ref="BU127:BU136" si="53">SUM(BQ127:BT127)</f>
        <v>70</v>
      </c>
      <c r="BV127" s="799">
        <f>SUMIFS('R5病院病棟票'!$AF$13:$AF$324,'R5病院病棟票'!$B$13:$B$324,$K$3:$K$150,'R5病院病棟票'!$R$13:$R$324,5)+SUMIFS('R5病院病棟票'!$AF$13:$AF$324,'R5病院病棟票'!$B$13:$B$324,$K$3:$K$150,'R5病院病棟票'!$R$13:$R$324,6)</f>
        <v>0</v>
      </c>
      <c r="BW127" s="803">
        <f>BU127+BV127</f>
        <v>70</v>
      </c>
      <c r="BX127" s="757">
        <f t="shared" si="32"/>
        <v>0</v>
      </c>
      <c r="BY127" s="757">
        <f t="shared" si="33"/>
        <v>0</v>
      </c>
      <c r="BZ127" s="757"/>
      <c r="CA127" s="830">
        <f>SUMIFS('R5病院病棟票'!$AI$13:$AI$324,'R5病院病棟票'!$B$13:$B$324,$K$3:$K$150,'R5病院病棟票'!$Y$13:$Y$324,1)</f>
        <v>0</v>
      </c>
      <c r="CB127" s="805">
        <f>SUMIFS('R5病院病棟票'!$AI$13:$AI$324,'R5病院病棟票'!$B$13:$B$324,$K$3:$K$150,'R5病院病棟票'!$Y$13:$Y$324,2)</f>
        <v>0</v>
      </c>
      <c r="CC127" s="831">
        <f>SUMIFS('R5病院病棟票'!$AI$13:$AI$324,'R5病院病棟票'!$B$13:$B$324,$K$3:$K$150,'R5病院病棟票'!$Y$13:$Y$324,3)</f>
        <v>43</v>
      </c>
      <c r="CD127" s="807">
        <f>SUMIFS('R5病院病棟票'!$AI$13:$AI$324,'R5病院病棟票'!$B$13:$B$324,$K$3:$K$150,'R5病院病棟票'!$Y$13:$Y$324,4)</f>
        <v>27</v>
      </c>
      <c r="CE127" s="831">
        <f t="shared" ref="CE127:CE136" si="54">SUM(CA127:CD127)</f>
        <v>70</v>
      </c>
      <c r="CF127" s="807">
        <f>SUMIFS('R5病院病棟票'!$AI$13:$AI$324,'R5病院病棟票'!$B$13:$B$324,$K$3:$K$150,'R5病院病棟票'!$Y$13:$Y$324,5)</f>
        <v>0</v>
      </c>
      <c r="CG127" s="808">
        <f t="shared" ref="CG127:CG143" si="55">CE127+CF127</f>
        <v>70</v>
      </c>
      <c r="CH127" s="832">
        <f>SUMIFS('R5病院病棟票'!$AJ$13:$AJ$324,'R5病院病棟票'!$B$13:$B$324,$K$3:$K$150)</f>
        <v>0</v>
      </c>
      <c r="CI127" s="810">
        <f>SUMIFS('R5病院病棟票'!$AK$13:$AK$324,'R5病院病棟票'!$B$13:$B$324,$K$3:$K$150,'R5病院病棟票'!$Y$13:$Y$324,7)</f>
        <v>0</v>
      </c>
      <c r="CJ127" s="811" t="str">
        <f t="shared" si="35"/>
        <v>○</v>
      </c>
      <c r="CK127" s="833">
        <v>70</v>
      </c>
      <c r="CL127" s="811" t="str">
        <f t="shared" si="34"/>
        <v>○</v>
      </c>
      <c r="CN127" s="821" t="b">
        <f t="shared" ref="CN127:CT129" si="56">BJ127=BQ127</f>
        <v>1</v>
      </c>
      <c r="CO127" s="792" t="b">
        <f t="shared" si="56"/>
        <v>1</v>
      </c>
      <c r="CP127" s="822" t="b">
        <f t="shared" si="56"/>
        <v>1</v>
      </c>
      <c r="CQ127" s="823" t="b">
        <f t="shared" si="56"/>
        <v>1</v>
      </c>
      <c r="CR127" s="790" t="b">
        <f t="shared" si="56"/>
        <v>1</v>
      </c>
      <c r="CS127" s="792" t="b">
        <f t="shared" si="56"/>
        <v>1</v>
      </c>
      <c r="CT127" s="786" t="b">
        <f t="shared" si="56"/>
        <v>1</v>
      </c>
    </row>
    <row r="128" spans="1:98">
      <c r="A128" s="774">
        <v>114</v>
      </c>
      <c r="B128" s="813" t="s">
        <v>199</v>
      </c>
      <c r="C128" s="813" t="s">
        <v>201</v>
      </c>
      <c r="D128" s="813" t="s">
        <v>109</v>
      </c>
      <c r="E128" s="814">
        <v>11729010</v>
      </c>
      <c r="F128" s="815">
        <v>11730137</v>
      </c>
      <c r="G128" s="815">
        <v>11701129</v>
      </c>
      <c r="H128" s="815">
        <v>11701129</v>
      </c>
      <c r="I128" s="815">
        <v>11701129</v>
      </c>
      <c r="J128" s="815">
        <v>11701129</v>
      </c>
      <c r="K128" s="815">
        <v>11701129</v>
      </c>
      <c r="L128" s="816" t="s">
        <v>63</v>
      </c>
      <c r="M128" s="817"/>
      <c r="N128" s="818">
        <v>174</v>
      </c>
      <c r="O128" s="818"/>
      <c r="P128" s="818"/>
      <c r="Q128" s="819">
        <v>174</v>
      </c>
      <c r="R128" s="819"/>
      <c r="S128" s="909">
        <v>174</v>
      </c>
      <c r="T128" s="817"/>
      <c r="U128" s="818">
        <v>116</v>
      </c>
      <c r="V128" s="818">
        <v>58</v>
      </c>
      <c r="W128" s="818"/>
      <c r="X128" s="819">
        <v>174</v>
      </c>
      <c r="Y128" s="819"/>
      <c r="Z128" s="909">
        <v>174</v>
      </c>
      <c r="AA128" s="783">
        <v>0</v>
      </c>
      <c r="AB128" s="784">
        <v>116</v>
      </c>
      <c r="AC128" s="784">
        <v>58</v>
      </c>
      <c r="AD128" s="784">
        <v>0</v>
      </c>
      <c r="AE128" s="785">
        <f t="shared" si="50"/>
        <v>174</v>
      </c>
      <c r="AF128" s="784">
        <v>0</v>
      </c>
      <c r="AG128" s="820">
        <f t="shared" si="51"/>
        <v>174</v>
      </c>
      <c r="AH128" s="783">
        <v>0</v>
      </c>
      <c r="AI128" s="784">
        <v>116</v>
      </c>
      <c r="AJ128" s="784">
        <v>58</v>
      </c>
      <c r="AK128" s="784">
        <v>0</v>
      </c>
      <c r="AL128" s="785">
        <v>174</v>
      </c>
      <c r="AM128" s="784">
        <v>0</v>
      </c>
      <c r="AN128" s="820">
        <f t="shared" si="52"/>
        <v>174</v>
      </c>
      <c r="AO128" s="783">
        <v>0</v>
      </c>
      <c r="AP128" s="784">
        <v>116</v>
      </c>
      <c r="AQ128" s="784">
        <v>58</v>
      </c>
      <c r="AR128" s="784">
        <v>0</v>
      </c>
      <c r="AS128" s="785">
        <v>174</v>
      </c>
      <c r="AT128" s="784">
        <v>0</v>
      </c>
      <c r="AU128" s="820">
        <v>174</v>
      </c>
      <c r="AV128" s="787">
        <v>0</v>
      </c>
      <c r="AW128" s="792">
        <v>116</v>
      </c>
      <c r="AX128" s="789">
        <v>58</v>
      </c>
      <c r="AY128" s="789">
        <v>0</v>
      </c>
      <c r="AZ128" s="785">
        <v>174</v>
      </c>
      <c r="BA128" s="784">
        <v>0</v>
      </c>
      <c r="BB128" s="820">
        <v>174</v>
      </c>
      <c r="BC128" s="783">
        <v>0</v>
      </c>
      <c r="BD128" s="784">
        <v>116</v>
      </c>
      <c r="BE128" s="784">
        <v>58</v>
      </c>
      <c r="BF128" s="784">
        <v>0</v>
      </c>
      <c r="BG128" s="784">
        <v>174</v>
      </c>
      <c r="BH128" s="784">
        <v>0</v>
      </c>
      <c r="BI128" s="820">
        <v>174</v>
      </c>
      <c r="BJ128" s="821">
        <v>0</v>
      </c>
      <c r="BK128" s="792">
        <v>116</v>
      </c>
      <c r="BL128" s="822">
        <v>58</v>
      </c>
      <c r="BM128" s="823">
        <v>0</v>
      </c>
      <c r="BN128" s="790">
        <v>174</v>
      </c>
      <c r="BO128" s="792">
        <v>0</v>
      </c>
      <c r="BP128" s="786">
        <v>174</v>
      </c>
      <c r="BQ128" s="824">
        <f>SUMIFS('R5病院病棟票'!$AF$13:$AF$324,'R5病院病棟票'!$B$13:$B$324,$K$3:$K$150,'R5病院病棟票'!$R$13:$R$324,1)</f>
        <v>0</v>
      </c>
      <c r="BR128" s="825">
        <f>SUMIFS('R5病院病棟票'!$AF$13:$AF$324,'R5病院病棟票'!$B$13:$B$324,$K$3:$K$150,'R5病院病棟票'!$R$13:$R$324,2)</f>
        <v>116</v>
      </c>
      <c r="BS128" s="826">
        <f>SUMIFS('R5病院病棟票'!$AF$13:$AF$324,'R5病院病棟票'!$B$13:$B$324,$K$3:$K$150,'R5病院病棟票'!$R$13:$R$324,3)</f>
        <v>58</v>
      </c>
      <c r="BT128" s="827">
        <f>SUMIFS('R5病院病棟票'!$AF$13:$AF$324,'R5病院病棟票'!$B$13:$B$324,$K$3:$K$150,'R5病院病棟票'!$R$13:$R$324,4)</f>
        <v>0</v>
      </c>
      <c r="BU128" s="828">
        <f t="shared" si="53"/>
        <v>174</v>
      </c>
      <c r="BV128" s="825">
        <f>SUMIFS('R5病院病棟票'!$AF$13:$AF$324,'R5病院病棟票'!$B$13:$B$324,$K$3:$K$150,'R5病院病棟票'!$R$13:$R$324,5)+SUMIFS('R5病院病棟票'!$AF$13:$AF$324,'R5病院病棟票'!$B$13:$B$324,$K$3:$K$150,'R5病院病棟票'!$R$13:$R$324,6)</f>
        <v>0</v>
      </c>
      <c r="BW128" s="829">
        <f>BU128+BV128</f>
        <v>174</v>
      </c>
      <c r="BX128" s="757">
        <f t="shared" si="32"/>
        <v>0</v>
      </c>
      <c r="BY128" s="757">
        <f t="shared" si="33"/>
        <v>0</v>
      </c>
      <c r="BZ128" s="757"/>
      <c r="CA128" s="830">
        <f>SUMIFS('R5病院病棟票'!$AI$13:$AI$324,'R5病院病棟票'!$B$13:$B$324,$K$3:$K$150,'R5病院病棟票'!$Y$13:$Y$324,1)</f>
        <v>0</v>
      </c>
      <c r="CB128" s="805">
        <f>SUMIFS('R5病院病棟票'!$AI$13:$AI$324,'R5病院病棟票'!$B$13:$B$324,$K$3:$K$150,'R5病院病棟票'!$Y$13:$Y$324,2)</f>
        <v>116</v>
      </c>
      <c r="CC128" s="831">
        <f>SUMIFS('R5病院病棟票'!$AI$13:$AI$324,'R5病院病棟票'!$B$13:$B$324,$K$3:$K$150,'R5病院病棟票'!$Y$13:$Y$324,3)</f>
        <v>58</v>
      </c>
      <c r="CD128" s="807">
        <f>SUMIFS('R5病院病棟票'!$AI$13:$AI$324,'R5病院病棟票'!$B$13:$B$324,$K$3:$K$150,'R5病院病棟票'!$Y$13:$Y$324,4)</f>
        <v>0</v>
      </c>
      <c r="CE128" s="831">
        <f t="shared" si="54"/>
        <v>174</v>
      </c>
      <c r="CF128" s="807">
        <f>SUMIFS('R5病院病棟票'!$AI$13:$AI$324,'R5病院病棟票'!$B$13:$B$324,$K$3:$K$150,'R5病院病棟票'!$Y$13:$Y$324,5)</f>
        <v>0</v>
      </c>
      <c r="CG128" s="808">
        <f t="shared" si="55"/>
        <v>174</v>
      </c>
      <c r="CH128" s="832">
        <f>SUMIFS('R5病院病棟票'!$AJ$13:$AJ$324,'R5病院病棟票'!$B$13:$B$324,$K$3:$K$150)</f>
        <v>0</v>
      </c>
      <c r="CI128" s="810">
        <f>SUMIFS('R5病院病棟票'!$AK$13:$AK$324,'R5病院病棟票'!$B$13:$B$324,$K$3:$K$150,'R5病院病棟票'!$Y$13:$Y$324,7)</f>
        <v>0</v>
      </c>
      <c r="CJ128" s="811" t="str">
        <f t="shared" si="35"/>
        <v>○</v>
      </c>
      <c r="CK128" s="833">
        <v>174</v>
      </c>
      <c r="CL128" s="811" t="str">
        <f t="shared" si="34"/>
        <v>○</v>
      </c>
      <c r="CN128" s="821" t="b">
        <f t="shared" si="56"/>
        <v>1</v>
      </c>
      <c r="CO128" s="792" t="b">
        <f t="shared" si="56"/>
        <v>1</v>
      </c>
      <c r="CP128" s="822" t="b">
        <f t="shared" si="56"/>
        <v>1</v>
      </c>
      <c r="CQ128" s="823" t="b">
        <f t="shared" si="56"/>
        <v>1</v>
      </c>
      <c r="CR128" s="790" t="b">
        <f t="shared" si="56"/>
        <v>1</v>
      </c>
      <c r="CS128" s="792" t="b">
        <f t="shared" si="56"/>
        <v>1</v>
      </c>
      <c r="CT128" s="786" t="b">
        <f t="shared" si="56"/>
        <v>1</v>
      </c>
    </row>
    <row r="129" spans="1:98">
      <c r="A129" s="774">
        <v>115</v>
      </c>
      <c r="B129" s="813" t="s">
        <v>199</v>
      </c>
      <c r="C129" s="813" t="s">
        <v>1925</v>
      </c>
      <c r="D129" s="813" t="s">
        <v>109</v>
      </c>
      <c r="E129" s="814">
        <v>11729023</v>
      </c>
      <c r="F129" s="815">
        <v>11730016</v>
      </c>
      <c r="G129" s="815">
        <v>11701130</v>
      </c>
      <c r="H129" s="815">
        <v>11701130</v>
      </c>
      <c r="I129" s="815">
        <v>11701130</v>
      </c>
      <c r="J129" s="815">
        <v>11701130</v>
      </c>
      <c r="K129" s="815">
        <v>11701130</v>
      </c>
      <c r="L129" s="816" t="s">
        <v>202</v>
      </c>
      <c r="M129" s="817"/>
      <c r="N129" s="818">
        <v>60</v>
      </c>
      <c r="O129" s="818"/>
      <c r="P129" s="818">
        <v>38</v>
      </c>
      <c r="Q129" s="819">
        <v>98</v>
      </c>
      <c r="R129" s="819"/>
      <c r="S129" s="909">
        <v>98</v>
      </c>
      <c r="T129" s="817"/>
      <c r="U129" s="818">
        <v>60</v>
      </c>
      <c r="V129" s="818"/>
      <c r="W129" s="818">
        <v>38</v>
      </c>
      <c r="X129" s="819">
        <v>98</v>
      </c>
      <c r="Y129" s="819"/>
      <c r="Z129" s="909">
        <v>98</v>
      </c>
      <c r="AA129" s="783">
        <v>0</v>
      </c>
      <c r="AB129" s="784">
        <v>60</v>
      </c>
      <c r="AC129" s="784">
        <v>0</v>
      </c>
      <c r="AD129" s="784">
        <v>38</v>
      </c>
      <c r="AE129" s="785">
        <f t="shared" si="50"/>
        <v>98</v>
      </c>
      <c r="AF129" s="784">
        <v>0</v>
      </c>
      <c r="AG129" s="820">
        <f t="shared" si="51"/>
        <v>98</v>
      </c>
      <c r="AH129" s="783">
        <v>0</v>
      </c>
      <c r="AI129" s="784">
        <v>60</v>
      </c>
      <c r="AJ129" s="784">
        <v>0</v>
      </c>
      <c r="AK129" s="784">
        <v>38</v>
      </c>
      <c r="AL129" s="785">
        <v>98</v>
      </c>
      <c r="AM129" s="784">
        <v>0</v>
      </c>
      <c r="AN129" s="820">
        <f t="shared" si="52"/>
        <v>98</v>
      </c>
      <c r="AO129" s="783">
        <v>0</v>
      </c>
      <c r="AP129" s="784">
        <v>0</v>
      </c>
      <c r="AQ129" s="784">
        <v>60</v>
      </c>
      <c r="AR129" s="784">
        <v>0</v>
      </c>
      <c r="AS129" s="785">
        <v>60</v>
      </c>
      <c r="AT129" s="784">
        <v>0</v>
      </c>
      <c r="AU129" s="820">
        <v>60</v>
      </c>
      <c r="AV129" s="787">
        <v>0</v>
      </c>
      <c r="AW129" s="792">
        <v>0</v>
      </c>
      <c r="AX129" s="789">
        <v>60</v>
      </c>
      <c r="AY129" s="789">
        <v>0</v>
      </c>
      <c r="AZ129" s="785">
        <v>60</v>
      </c>
      <c r="BA129" s="784">
        <v>0</v>
      </c>
      <c r="BB129" s="820">
        <v>60</v>
      </c>
      <c r="BC129" s="783">
        <v>0</v>
      </c>
      <c r="BD129" s="784">
        <v>0</v>
      </c>
      <c r="BE129" s="784">
        <v>60</v>
      </c>
      <c r="BF129" s="784">
        <v>0</v>
      </c>
      <c r="BG129" s="784">
        <v>60</v>
      </c>
      <c r="BH129" s="784">
        <v>0</v>
      </c>
      <c r="BI129" s="820">
        <v>60</v>
      </c>
      <c r="BJ129" s="821">
        <v>0</v>
      </c>
      <c r="BK129" s="792">
        <v>0</v>
      </c>
      <c r="BL129" s="822">
        <v>60</v>
      </c>
      <c r="BM129" s="823">
        <v>0</v>
      </c>
      <c r="BN129" s="790">
        <v>60</v>
      </c>
      <c r="BO129" s="792">
        <v>0</v>
      </c>
      <c r="BP129" s="786">
        <v>60</v>
      </c>
      <c r="BQ129" s="824">
        <f>SUMIFS('R5病院病棟票'!$AF$13:$AF$324,'R5病院病棟票'!$B$13:$B$324,$K$3:$K$150,'R5病院病棟票'!$R$13:$R$324,1)</f>
        <v>0</v>
      </c>
      <c r="BR129" s="825">
        <f>SUMIFS('R5病院病棟票'!$AF$13:$AF$324,'R5病院病棟票'!$B$13:$B$324,$K$3:$K$150,'R5病院病棟票'!$R$13:$R$324,2)</f>
        <v>0</v>
      </c>
      <c r="BS129" s="826">
        <f>SUMIFS('R5病院病棟票'!$AF$13:$AF$324,'R5病院病棟票'!$B$13:$B$324,$K$3:$K$150,'R5病院病棟票'!$R$13:$R$324,3)</f>
        <v>60</v>
      </c>
      <c r="BT129" s="827">
        <f>SUMIFS('R5病院病棟票'!$AF$13:$AF$324,'R5病院病棟票'!$B$13:$B$324,$K$3:$K$150,'R5病院病棟票'!$R$13:$R$324,4)</f>
        <v>0</v>
      </c>
      <c r="BU129" s="828">
        <f t="shared" si="53"/>
        <v>60</v>
      </c>
      <c r="BV129" s="825">
        <f>SUMIFS('R5病院病棟票'!$AF$13:$AF$324,'R5病院病棟票'!$B$13:$B$324,$K$3:$K$150,'R5病院病棟票'!$R$13:$R$324,5)+SUMIFS('R5病院病棟票'!$AF$13:$AF$324,'R5病院病棟票'!$B$13:$B$324,$K$3:$K$150,'R5病院病棟票'!$R$13:$R$324,6)</f>
        <v>0</v>
      </c>
      <c r="BW129" s="829">
        <f t="shared" ref="BW129:BW143" si="57">BU129+BV129</f>
        <v>60</v>
      </c>
      <c r="BX129" s="757">
        <f t="shared" si="32"/>
        <v>0</v>
      </c>
      <c r="BY129" s="757">
        <f t="shared" si="33"/>
        <v>0</v>
      </c>
      <c r="BZ129" s="757"/>
      <c r="CA129" s="830">
        <f>SUMIFS('R5病院病棟票'!$AI$13:$AI$324,'R5病院病棟票'!$B$13:$B$324,$K$3:$K$150,'R5病院病棟票'!$Y$13:$Y$324,1)</f>
        <v>0</v>
      </c>
      <c r="CB129" s="805">
        <f>SUMIFS('R5病院病棟票'!$AI$13:$AI$324,'R5病院病棟票'!$B$13:$B$324,$K$3:$K$150,'R5病院病棟票'!$Y$13:$Y$324,2)</f>
        <v>0</v>
      </c>
      <c r="CC129" s="831">
        <f>SUMIFS('R5病院病棟票'!$AI$13:$AI$324,'R5病院病棟票'!$B$13:$B$324,$K$3:$K$150,'R5病院病棟票'!$Y$13:$Y$324,3)</f>
        <v>60</v>
      </c>
      <c r="CD129" s="807">
        <f>SUMIFS('R5病院病棟票'!$AI$13:$AI$324,'R5病院病棟票'!$B$13:$B$324,$K$3:$K$150,'R5病院病棟票'!$Y$13:$Y$324,4)</f>
        <v>0</v>
      </c>
      <c r="CE129" s="831">
        <f t="shared" si="54"/>
        <v>60</v>
      </c>
      <c r="CF129" s="807">
        <f>SUMIFS('R5病院病棟票'!$AI$13:$AI$324,'R5病院病棟票'!$B$13:$B$324,$K$3:$K$150,'R5病院病棟票'!$Y$13:$Y$324,5)</f>
        <v>0</v>
      </c>
      <c r="CG129" s="808">
        <f t="shared" si="55"/>
        <v>60</v>
      </c>
      <c r="CH129" s="832">
        <f>SUMIFS('R5病院病棟票'!$AJ$13:$AJ$324,'R5病院病棟票'!$B$13:$B$324,$K$3:$K$150)</f>
        <v>0</v>
      </c>
      <c r="CI129" s="810">
        <f>SUMIFS('R5病院病棟票'!$AK$13:$AK$324,'R5病院病棟票'!$B$13:$B$324,$K$3:$K$150,'R5病院病棟票'!$Y$13:$Y$324,7)</f>
        <v>0</v>
      </c>
      <c r="CJ129" s="811" t="str">
        <f t="shared" si="35"/>
        <v>○</v>
      </c>
      <c r="CK129" s="833">
        <v>60</v>
      </c>
      <c r="CL129" s="811" t="str">
        <f t="shared" si="34"/>
        <v>○</v>
      </c>
      <c r="CN129" s="821" t="b">
        <f t="shared" si="56"/>
        <v>1</v>
      </c>
      <c r="CO129" s="792" t="b">
        <f t="shared" si="56"/>
        <v>1</v>
      </c>
      <c r="CP129" s="822" t="b">
        <f t="shared" si="56"/>
        <v>1</v>
      </c>
      <c r="CQ129" s="823" t="b">
        <f t="shared" si="56"/>
        <v>1</v>
      </c>
      <c r="CR129" s="790" t="b">
        <f t="shared" si="56"/>
        <v>1</v>
      </c>
      <c r="CS129" s="792" t="b">
        <f t="shared" si="56"/>
        <v>1</v>
      </c>
      <c r="CT129" s="786" t="b">
        <f t="shared" si="56"/>
        <v>1</v>
      </c>
    </row>
    <row r="130" spans="1:98">
      <c r="A130" s="946">
        <v>116</v>
      </c>
      <c r="B130" s="932" t="s">
        <v>199</v>
      </c>
      <c r="C130" s="932" t="s">
        <v>1925</v>
      </c>
      <c r="D130" s="932" t="s">
        <v>109</v>
      </c>
      <c r="E130" s="932">
        <v>11729082</v>
      </c>
      <c r="F130" s="933">
        <v>11730106</v>
      </c>
      <c r="G130" s="933">
        <v>11701131</v>
      </c>
      <c r="H130" s="933">
        <v>11701131</v>
      </c>
      <c r="I130" s="933">
        <v>11701131</v>
      </c>
      <c r="J130" s="933">
        <v>11701131</v>
      </c>
      <c r="K130" s="933"/>
      <c r="L130" s="933" t="s">
        <v>65</v>
      </c>
      <c r="M130" s="817"/>
      <c r="N130" s="818"/>
      <c r="O130" s="818"/>
      <c r="P130" s="818"/>
      <c r="Q130" s="819">
        <v>0</v>
      </c>
      <c r="R130" s="819"/>
      <c r="S130" s="909">
        <v>0</v>
      </c>
      <c r="T130" s="817"/>
      <c r="U130" s="818"/>
      <c r="V130" s="818"/>
      <c r="W130" s="818">
        <v>54</v>
      </c>
      <c r="X130" s="819">
        <v>54</v>
      </c>
      <c r="Y130" s="819"/>
      <c r="Z130" s="909">
        <v>54</v>
      </c>
      <c r="AA130" s="783">
        <v>0</v>
      </c>
      <c r="AB130" s="784">
        <v>0</v>
      </c>
      <c r="AC130" s="784">
        <v>0</v>
      </c>
      <c r="AD130" s="784">
        <v>54</v>
      </c>
      <c r="AE130" s="785">
        <f t="shared" si="50"/>
        <v>54</v>
      </c>
      <c r="AF130" s="784">
        <v>0</v>
      </c>
      <c r="AG130" s="820">
        <f t="shared" si="51"/>
        <v>54</v>
      </c>
      <c r="AH130" s="783">
        <v>0</v>
      </c>
      <c r="AI130" s="784">
        <v>0</v>
      </c>
      <c r="AJ130" s="784">
        <v>0</v>
      </c>
      <c r="AK130" s="784">
        <v>54</v>
      </c>
      <c r="AL130" s="785">
        <v>54</v>
      </c>
      <c r="AM130" s="784">
        <v>0</v>
      </c>
      <c r="AN130" s="820">
        <f t="shared" si="52"/>
        <v>54</v>
      </c>
      <c r="AO130" s="783">
        <v>0</v>
      </c>
      <c r="AP130" s="784">
        <v>0</v>
      </c>
      <c r="AQ130" s="784">
        <v>0</v>
      </c>
      <c r="AR130" s="784">
        <v>54</v>
      </c>
      <c r="AS130" s="785">
        <v>54</v>
      </c>
      <c r="AT130" s="784">
        <v>0</v>
      </c>
      <c r="AU130" s="820">
        <v>54</v>
      </c>
      <c r="AV130" s="787">
        <v>0</v>
      </c>
      <c r="AW130" s="792">
        <v>0</v>
      </c>
      <c r="AX130" s="789">
        <v>0</v>
      </c>
      <c r="AY130" s="789">
        <v>25</v>
      </c>
      <c r="AZ130" s="785">
        <v>25</v>
      </c>
      <c r="BA130" s="784">
        <v>0</v>
      </c>
      <c r="BB130" s="820">
        <v>25</v>
      </c>
      <c r="BC130" s="783">
        <v>0</v>
      </c>
      <c r="BD130" s="784">
        <v>0</v>
      </c>
      <c r="BE130" s="784">
        <v>0</v>
      </c>
      <c r="BF130" s="784">
        <v>25</v>
      </c>
      <c r="BG130" s="784">
        <v>25</v>
      </c>
      <c r="BH130" s="784">
        <v>0</v>
      </c>
      <c r="BI130" s="820">
        <v>25</v>
      </c>
      <c r="BJ130" s="821">
        <v>0</v>
      </c>
      <c r="BK130" s="792">
        <v>0</v>
      </c>
      <c r="BL130" s="822">
        <v>0</v>
      </c>
      <c r="BM130" s="823">
        <v>25</v>
      </c>
      <c r="BN130" s="790">
        <v>25</v>
      </c>
      <c r="BO130" s="792">
        <v>0</v>
      </c>
      <c r="BP130" s="786">
        <v>25</v>
      </c>
      <c r="BQ130" s="947">
        <f>SUMIFS('R5病院病棟票'!$AF$13:$AF$324,'R5病院病棟票'!$B$13:$B$324,$K$3:$K$150,'R5病院病棟票'!$R$13:$R$324,1)</f>
        <v>0</v>
      </c>
      <c r="BR130" s="948">
        <f>SUMIFS('R5病院病棟票'!$AF$13:$AF$324,'R5病院病棟票'!$B$13:$B$324,$K$3:$K$150,'R5病院病棟票'!$R$13:$R$324,2)</f>
        <v>0</v>
      </c>
      <c r="BS130" s="949">
        <f>SUMIFS('R5病院病棟票'!$AF$13:$AF$324,'R5病院病棟票'!$B$13:$B$324,$K$3:$K$150,'R5病院病棟票'!$R$13:$R$324,3)</f>
        <v>0</v>
      </c>
      <c r="BT130" s="950">
        <f>SUMIFS('R5病院病棟票'!$AF$13:$AF$324,'R5病院病棟票'!$B$13:$B$324,$K$3:$K$150,'R5病院病棟票'!$R$13:$R$324,4)</f>
        <v>0</v>
      </c>
      <c r="BU130" s="951">
        <f t="shared" si="53"/>
        <v>0</v>
      </c>
      <c r="BV130" s="948">
        <f>SUMIFS('R5病院病棟票'!$AF$13:$AF$324,'R5病院病棟票'!$B$13:$B$324,$K$3:$K$150,'R5病院病棟票'!$R$13:$R$324,5)+SUMIFS('R5病院病棟票'!$AF$13:$AF$324,'R5病院病棟票'!$B$13:$B$324,$K$3:$K$150,'R5病院病棟票'!$R$13:$R$324,6)</f>
        <v>0</v>
      </c>
      <c r="BW130" s="952">
        <f t="shared" si="57"/>
        <v>0</v>
      </c>
      <c r="BX130" s="757">
        <f t="shared" si="32"/>
        <v>-25</v>
      </c>
      <c r="BY130" s="757">
        <f t="shared" si="33"/>
        <v>-25</v>
      </c>
      <c r="BZ130" s="757"/>
      <c r="CA130" s="830">
        <f>SUMIFS('R5病院病棟票'!$AI$13:$AI$324,'R5病院病棟票'!$B$13:$B$324,$K$3:$K$150,'R5病院病棟票'!$Y$13:$Y$324,1)</f>
        <v>0</v>
      </c>
      <c r="CB130" s="805">
        <f>SUMIFS('R5病院病棟票'!$AI$13:$AI$324,'R5病院病棟票'!$B$13:$B$324,$K$3:$K$150,'R5病院病棟票'!$Y$13:$Y$324,2)</f>
        <v>0</v>
      </c>
      <c r="CC130" s="831">
        <f>SUMIFS('R5病院病棟票'!$AI$13:$AI$324,'R5病院病棟票'!$B$13:$B$324,$K$3:$K$150,'R5病院病棟票'!$Y$13:$Y$324,3)</f>
        <v>0</v>
      </c>
      <c r="CD130" s="807">
        <f>SUMIFS('R5病院病棟票'!$AI$13:$AI$324,'R5病院病棟票'!$B$13:$B$324,$K$3:$K$150,'R5病院病棟票'!$Y$13:$Y$324,4)</f>
        <v>0</v>
      </c>
      <c r="CE130" s="831">
        <f t="shared" si="54"/>
        <v>0</v>
      </c>
      <c r="CF130" s="807">
        <f>SUMIFS('R5病院病棟票'!$AI$13:$AI$324,'R5病院病棟票'!$B$13:$B$324,$K$3:$K$150,'R5病院病棟票'!$Y$13:$Y$324,5)</f>
        <v>0</v>
      </c>
      <c r="CG130" s="808">
        <f t="shared" si="55"/>
        <v>0</v>
      </c>
      <c r="CH130" s="832">
        <f>SUMIFS('R5病院病棟票'!$AJ$13:$AJ$324,'R5病院病棟票'!$B$13:$B$324,$K$3:$K$150)</f>
        <v>0</v>
      </c>
      <c r="CI130" s="810">
        <f>SUMIFS('R5病院病棟票'!$AK$13:$AK$324,'R5病院病棟票'!$B$13:$B$324,$K$3:$K$150,'R5病院病棟票'!$Y$13:$Y$324,7)</f>
        <v>0</v>
      </c>
      <c r="CJ130" s="811" t="str">
        <f t="shared" si="35"/>
        <v>○</v>
      </c>
      <c r="CK130" s="833">
        <v>0</v>
      </c>
      <c r="CL130" s="811" t="str">
        <f>IF(BW130=CK130,"○","×")</f>
        <v>○</v>
      </c>
      <c r="CN130" s="947" t="e">
        <f>SUMIFS(#REF!,#REF!,$K$3:$K$150,#REF!,1)</f>
        <v>#REF!</v>
      </c>
      <c r="CO130" s="948" t="e">
        <f>SUMIFS(#REF!,#REF!,$K$3:$K$150,#REF!,2)</f>
        <v>#REF!</v>
      </c>
      <c r="CP130" s="949" t="e">
        <f>SUMIFS(#REF!,#REF!,$K$3:$K$150,#REF!,3)</f>
        <v>#REF!</v>
      </c>
      <c r="CQ130" s="950" t="e">
        <f>SUMIFS(#REF!,#REF!,$K$3:$K$150,#REF!,4)</f>
        <v>#REF!</v>
      </c>
      <c r="CR130" s="951" t="e">
        <f t="shared" ref="CR130:CR133" si="58">SUM(CN130:CQ130)</f>
        <v>#REF!</v>
      </c>
      <c r="CS130" s="948" t="e">
        <f>SUMIFS(#REF!,#REF!,$K$3:$K$150,#REF!,5)+SUMIFS(#REF!,#REF!,$K$3:$K$150,#REF!,6)</f>
        <v>#REF!</v>
      </c>
      <c r="CT130" s="952" t="e">
        <f t="shared" ref="CT130:CT138" si="59">CR130+CS130</f>
        <v>#REF!</v>
      </c>
    </row>
    <row r="131" spans="1:98">
      <c r="A131" s="774">
        <v>117</v>
      </c>
      <c r="B131" s="813" t="s">
        <v>199</v>
      </c>
      <c r="C131" s="813" t="s">
        <v>203</v>
      </c>
      <c r="D131" s="813" t="s">
        <v>109</v>
      </c>
      <c r="E131" s="814">
        <v>11729103</v>
      </c>
      <c r="F131" s="815">
        <v>11730029</v>
      </c>
      <c r="G131" s="815">
        <v>11701121</v>
      </c>
      <c r="H131" s="815">
        <v>11701121</v>
      </c>
      <c r="I131" s="815">
        <v>11701121</v>
      </c>
      <c r="J131" s="815">
        <v>11701121</v>
      </c>
      <c r="K131" s="815">
        <v>11701121</v>
      </c>
      <c r="L131" s="816" t="s">
        <v>66</v>
      </c>
      <c r="M131" s="817"/>
      <c r="N131" s="818">
        <v>330</v>
      </c>
      <c r="O131" s="818"/>
      <c r="P131" s="818"/>
      <c r="Q131" s="819">
        <v>330</v>
      </c>
      <c r="R131" s="819"/>
      <c r="S131" s="909">
        <v>330</v>
      </c>
      <c r="T131" s="817">
        <v>8</v>
      </c>
      <c r="U131" s="818">
        <v>322</v>
      </c>
      <c r="V131" s="818"/>
      <c r="W131" s="818"/>
      <c r="X131" s="819">
        <v>330</v>
      </c>
      <c r="Y131" s="819"/>
      <c r="Z131" s="909">
        <v>330</v>
      </c>
      <c r="AA131" s="783">
        <v>20</v>
      </c>
      <c r="AB131" s="784">
        <v>256</v>
      </c>
      <c r="AC131" s="784">
        <v>54</v>
      </c>
      <c r="AD131" s="784">
        <v>0</v>
      </c>
      <c r="AE131" s="785">
        <f t="shared" si="50"/>
        <v>330</v>
      </c>
      <c r="AF131" s="784">
        <v>0</v>
      </c>
      <c r="AG131" s="820">
        <f t="shared" si="51"/>
        <v>330</v>
      </c>
      <c r="AH131" s="783">
        <v>20</v>
      </c>
      <c r="AI131" s="784">
        <v>256</v>
      </c>
      <c r="AJ131" s="784">
        <v>54</v>
      </c>
      <c r="AK131" s="784">
        <v>0</v>
      </c>
      <c r="AL131" s="785">
        <v>330</v>
      </c>
      <c r="AM131" s="784">
        <v>0</v>
      </c>
      <c r="AN131" s="820">
        <f t="shared" si="52"/>
        <v>330</v>
      </c>
      <c r="AO131" s="783">
        <v>20</v>
      </c>
      <c r="AP131" s="784">
        <v>256</v>
      </c>
      <c r="AQ131" s="784">
        <v>54</v>
      </c>
      <c r="AR131" s="784">
        <v>0</v>
      </c>
      <c r="AS131" s="785">
        <v>330</v>
      </c>
      <c r="AT131" s="784">
        <v>0</v>
      </c>
      <c r="AU131" s="820">
        <v>330</v>
      </c>
      <c r="AV131" s="787">
        <v>20</v>
      </c>
      <c r="AW131" s="792">
        <v>256</v>
      </c>
      <c r="AX131" s="789">
        <v>54</v>
      </c>
      <c r="AY131" s="789">
        <v>0</v>
      </c>
      <c r="AZ131" s="785">
        <v>330</v>
      </c>
      <c r="BA131" s="784">
        <v>0</v>
      </c>
      <c r="BB131" s="820">
        <v>330</v>
      </c>
      <c r="BC131" s="783">
        <v>20</v>
      </c>
      <c r="BD131" s="784">
        <v>256</v>
      </c>
      <c r="BE131" s="784">
        <v>54</v>
      </c>
      <c r="BF131" s="784">
        <v>0</v>
      </c>
      <c r="BG131" s="784">
        <v>330</v>
      </c>
      <c r="BH131" s="784">
        <v>0</v>
      </c>
      <c r="BI131" s="820">
        <v>330</v>
      </c>
      <c r="BJ131" s="821">
        <v>20</v>
      </c>
      <c r="BK131" s="792">
        <v>256</v>
      </c>
      <c r="BL131" s="822">
        <v>54</v>
      </c>
      <c r="BM131" s="823">
        <v>0</v>
      </c>
      <c r="BN131" s="790">
        <v>330</v>
      </c>
      <c r="BO131" s="792">
        <v>0</v>
      </c>
      <c r="BP131" s="786">
        <v>330</v>
      </c>
      <c r="BQ131" s="824">
        <f>SUMIFS('R5病院病棟票'!$AF$13:$AF$324,'R5病院病棟票'!$B$13:$B$324,$K$3:$K$150,'R5病院病棟票'!$R$13:$R$324,1)</f>
        <v>20</v>
      </c>
      <c r="BR131" s="825">
        <f>SUMIFS('R5病院病棟票'!$AF$13:$AF$324,'R5病院病棟票'!$B$13:$B$324,$K$3:$K$150,'R5病院病棟票'!$R$13:$R$324,2)</f>
        <v>256</v>
      </c>
      <c r="BS131" s="826">
        <f>SUMIFS('R5病院病棟票'!$AF$13:$AF$324,'R5病院病棟票'!$B$13:$B$324,$K$3:$K$150,'R5病院病棟票'!$R$13:$R$324,3)</f>
        <v>54</v>
      </c>
      <c r="BT131" s="827">
        <f>SUMIFS('R5病院病棟票'!$AF$13:$AF$324,'R5病院病棟票'!$B$13:$B$324,$K$3:$K$150,'R5病院病棟票'!$R$13:$R$324,4)</f>
        <v>0</v>
      </c>
      <c r="BU131" s="828">
        <f t="shared" si="53"/>
        <v>330</v>
      </c>
      <c r="BV131" s="825">
        <f>SUMIFS('R5病院病棟票'!$AF$13:$AF$324,'R5病院病棟票'!$B$13:$B$324,$K$3:$K$150,'R5病院病棟票'!$R$13:$R$324,5)+SUMIFS('R5病院病棟票'!$AF$13:$AF$324,'R5病院病棟票'!$B$13:$B$324,$K$3:$K$150,'R5病院病棟票'!$R$13:$R$324,6)</f>
        <v>0</v>
      </c>
      <c r="BW131" s="829">
        <f t="shared" si="57"/>
        <v>330</v>
      </c>
      <c r="BX131" s="757">
        <f t="shared" si="32"/>
        <v>0</v>
      </c>
      <c r="BY131" s="757">
        <f t="shared" si="33"/>
        <v>0</v>
      </c>
      <c r="BZ131" s="757"/>
      <c r="CA131" s="830">
        <f>SUMIFS('R5病院病棟票'!$AI$13:$AI$324,'R5病院病棟票'!$B$13:$B$324,$K$3:$K$150,'R5病院病棟票'!$Y$13:$Y$324,1)</f>
        <v>20</v>
      </c>
      <c r="CB131" s="805">
        <f>SUMIFS('R5病院病棟票'!$AI$13:$AI$324,'R5病院病棟票'!$B$13:$B$324,$K$3:$K$150,'R5病院病棟票'!$Y$13:$Y$324,2)</f>
        <v>256</v>
      </c>
      <c r="CC131" s="831">
        <f>SUMIFS('R5病院病棟票'!$AI$13:$AI$324,'R5病院病棟票'!$B$13:$B$324,$K$3:$K$150,'R5病院病棟票'!$Y$13:$Y$324,3)</f>
        <v>54</v>
      </c>
      <c r="CD131" s="807">
        <f>SUMIFS('R5病院病棟票'!$AI$13:$AI$324,'R5病院病棟票'!$B$13:$B$324,$K$3:$K$150,'R5病院病棟票'!$Y$13:$Y$324,4)</f>
        <v>0</v>
      </c>
      <c r="CE131" s="831">
        <f t="shared" si="54"/>
        <v>330</v>
      </c>
      <c r="CF131" s="807">
        <f>SUMIFS('R5病院病棟票'!$AI$13:$AI$324,'R5病院病棟票'!$B$13:$B$324,$K$3:$K$150,'R5病院病棟票'!$Y$13:$Y$324,5)</f>
        <v>0</v>
      </c>
      <c r="CG131" s="808">
        <f t="shared" si="55"/>
        <v>330</v>
      </c>
      <c r="CH131" s="832">
        <f>SUMIFS('R5病院病棟票'!$AJ$13:$AJ$324,'R5病院病棟票'!$B$13:$B$324,$K$3:$K$150)</f>
        <v>0</v>
      </c>
      <c r="CI131" s="810">
        <f>SUMIFS('R5病院病棟票'!$AK$13:$AK$324,'R5病院病棟票'!$B$13:$B$324,$K$3:$K$150,'R5病院病棟票'!$Y$13:$Y$324,7)</f>
        <v>0</v>
      </c>
      <c r="CJ131" s="811" t="str">
        <f t="shared" si="35"/>
        <v>○</v>
      </c>
      <c r="CK131" s="833">
        <v>330</v>
      </c>
      <c r="CL131" s="811" t="str">
        <f t="shared" si="34"/>
        <v>○</v>
      </c>
      <c r="CN131" s="821" t="b">
        <f t="shared" ref="CN131:CT132" si="60">BJ131=BQ131</f>
        <v>1</v>
      </c>
      <c r="CO131" s="792" t="b">
        <f t="shared" si="60"/>
        <v>1</v>
      </c>
      <c r="CP131" s="822" t="b">
        <f t="shared" si="60"/>
        <v>1</v>
      </c>
      <c r="CQ131" s="823" t="b">
        <f t="shared" si="60"/>
        <v>1</v>
      </c>
      <c r="CR131" s="790" t="b">
        <f t="shared" si="60"/>
        <v>1</v>
      </c>
      <c r="CS131" s="792" t="b">
        <f t="shared" si="60"/>
        <v>1</v>
      </c>
      <c r="CT131" s="786" t="b">
        <f t="shared" si="60"/>
        <v>1</v>
      </c>
    </row>
    <row r="132" spans="1:98">
      <c r="A132" s="774">
        <v>118</v>
      </c>
      <c r="B132" s="813" t="s">
        <v>199</v>
      </c>
      <c r="C132" s="813" t="s">
        <v>203</v>
      </c>
      <c r="D132" s="813" t="s">
        <v>109</v>
      </c>
      <c r="E132" s="814">
        <v>11729052</v>
      </c>
      <c r="F132" s="815">
        <v>11730135</v>
      </c>
      <c r="G132" s="815">
        <v>11701120</v>
      </c>
      <c r="H132" s="815">
        <v>11701120</v>
      </c>
      <c r="I132" s="815">
        <v>11701120</v>
      </c>
      <c r="J132" s="815">
        <v>11701120</v>
      </c>
      <c r="K132" s="815">
        <v>11701120</v>
      </c>
      <c r="L132" s="816" t="s">
        <v>67</v>
      </c>
      <c r="M132" s="817"/>
      <c r="N132" s="818">
        <v>292</v>
      </c>
      <c r="O132" s="874">
        <v>94</v>
      </c>
      <c r="P132" s="818">
        <v>40</v>
      </c>
      <c r="Q132" s="819">
        <v>426</v>
      </c>
      <c r="R132" s="819"/>
      <c r="S132" s="909">
        <v>426</v>
      </c>
      <c r="T132" s="817">
        <v>44</v>
      </c>
      <c r="U132" s="818">
        <v>288</v>
      </c>
      <c r="V132" s="874">
        <v>94</v>
      </c>
      <c r="W132" s="818"/>
      <c r="X132" s="819">
        <v>426</v>
      </c>
      <c r="Y132" s="819"/>
      <c r="Z132" s="909">
        <v>426</v>
      </c>
      <c r="AA132" s="783">
        <v>44</v>
      </c>
      <c r="AB132" s="784">
        <v>288</v>
      </c>
      <c r="AC132" s="784">
        <v>94</v>
      </c>
      <c r="AD132" s="784">
        <v>0</v>
      </c>
      <c r="AE132" s="785">
        <f t="shared" si="50"/>
        <v>426</v>
      </c>
      <c r="AF132" s="784">
        <v>0</v>
      </c>
      <c r="AG132" s="820">
        <f t="shared" si="51"/>
        <v>426</v>
      </c>
      <c r="AH132" s="783">
        <v>44</v>
      </c>
      <c r="AI132" s="784">
        <v>288</v>
      </c>
      <c r="AJ132" s="784">
        <v>94</v>
      </c>
      <c r="AK132" s="784">
        <v>0</v>
      </c>
      <c r="AL132" s="785">
        <v>426</v>
      </c>
      <c r="AM132" s="784">
        <v>0</v>
      </c>
      <c r="AN132" s="820">
        <f t="shared" si="52"/>
        <v>426</v>
      </c>
      <c r="AO132" s="783">
        <v>44</v>
      </c>
      <c r="AP132" s="784">
        <v>288</v>
      </c>
      <c r="AQ132" s="784">
        <v>94</v>
      </c>
      <c r="AR132" s="784">
        <v>0</v>
      </c>
      <c r="AS132" s="785">
        <v>426</v>
      </c>
      <c r="AT132" s="784">
        <v>0</v>
      </c>
      <c r="AU132" s="820">
        <v>426</v>
      </c>
      <c r="AV132" s="787">
        <v>44</v>
      </c>
      <c r="AW132" s="792">
        <v>288</v>
      </c>
      <c r="AX132" s="789">
        <v>94</v>
      </c>
      <c r="AY132" s="789">
        <v>0</v>
      </c>
      <c r="AZ132" s="785">
        <v>426</v>
      </c>
      <c r="BA132" s="784">
        <v>0</v>
      </c>
      <c r="BB132" s="820">
        <v>426</v>
      </c>
      <c r="BC132" s="783">
        <v>44</v>
      </c>
      <c r="BD132" s="784">
        <v>288</v>
      </c>
      <c r="BE132" s="784">
        <v>94</v>
      </c>
      <c r="BF132" s="784">
        <v>0</v>
      </c>
      <c r="BG132" s="784">
        <v>426</v>
      </c>
      <c r="BH132" s="784">
        <v>0</v>
      </c>
      <c r="BI132" s="820">
        <v>426</v>
      </c>
      <c r="BJ132" s="821">
        <v>8</v>
      </c>
      <c r="BK132" s="792">
        <v>284</v>
      </c>
      <c r="BL132" s="822">
        <v>94</v>
      </c>
      <c r="BM132" s="823">
        <v>40</v>
      </c>
      <c r="BN132" s="790">
        <v>426</v>
      </c>
      <c r="BO132" s="792">
        <v>0</v>
      </c>
      <c r="BP132" s="786">
        <v>426</v>
      </c>
      <c r="BQ132" s="824">
        <f>SUMIFS('R5病院病棟票'!$AF$13:$AF$324,'R5病院病棟票'!$B$13:$B$324,$K$3:$K$150,'R5病院病棟票'!$R$13:$R$324,1)</f>
        <v>8</v>
      </c>
      <c r="BR132" s="825">
        <f>SUMIFS('R5病院病棟票'!$AF$13:$AF$324,'R5病院病棟票'!$B$13:$B$324,$K$3:$K$150,'R5病院病棟票'!$R$13:$R$324,2)</f>
        <v>278</v>
      </c>
      <c r="BS132" s="826">
        <f>SUMIFS('R5病院病棟票'!$AF$13:$AF$324,'R5病院病棟票'!$B$13:$B$324,$K$3:$K$150,'R5病院病棟票'!$R$13:$R$324,3)</f>
        <v>93</v>
      </c>
      <c r="BT132" s="827">
        <f>SUMIFS('R5病院病棟票'!$AF$13:$AF$324,'R5病院病棟票'!$B$13:$B$324,$K$3:$K$150,'R5病院病棟票'!$R$13:$R$324,4)</f>
        <v>47</v>
      </c>
      <c r="BU132" s="828">
        <f t="shared" si="53"/>
        <v>426</v>
      </c>
      <c r="BV132" s="825">
        <f>SUMIFS('R5病院病棟票'!$AF$13:$AF$324,'R5病院病棟票'!$B$13:$B$324,$K$3:$K$150,'R5病院病棟票'!$R$13:$R$324,5)+SUMIFS('R5病院病棟票'!$AF$13:$AF$324,'R5病院病棟票'!$B$13:$B$324,$K$3:$K$150,'R5病院病棟票'!$R$13:$R$324,6)</f>
        <v>0</v>
      </c>
      <c r="BW132" s="829">
        <f t="shared" si="57"/>
        <v>426</v>
      </c>
      <c r="BX132" s="757">
        <f t="shared" ref="BX132:BX153" si="61">BU132-BN132</f>
        <v>0</v>
      </c>
      <c r="BY132" s="757">
        <f t="shared" ref="BY132:BY153" si="62">BW132-BP132</f>
        <v>0</v>
      </c>
      <c r="BZ132" s="757"/>
      <c r="CA132" s="830">
        <f>SUMIFS('R5病院病棟票'!$AI$13:$AI$324,'R5病院病棟票'!$B$13:$B$324,$K$3:$K$150,'R5病院病棟票'!$Y$13:$Y$324,1)</f>
        <v>8</v>
      </c>
      <c r="CB132" s="805">
        <f>SUMIFS('R5病院病棟票'!$AI$13:$AI$324,'R5病院病棟票'!$B$13:$B$324,$K$3:$K$150,'R5病院病棟票'!$Y$13:$Y$324,2)</f>
        <v>278</v>
      </c>
      <c r="CC132" s="831">
        <f>SUMIFS('R5病院病棟票'!$AI$13:$AI$324,'R5病院病棟票'!$B$13:$B$324,$K$3:$K$150,'R5病院病棟票'!$Y$13:$Y$324,3)</f>
        <v>93</v>
      </c>
      <c r="CD132" s="807">
        <f>SUMIFS('R5病院病棟票'!$AI$13:$AI$324,'R5病院病棟票'!$B$13:$B$324,$K$3:$K$150,'R5病院病棟票'!$Y$13:$Y$324,4)</f>
        <v>47</v>
      </c>
      <c r="CE132" s="831">
        <f t="shared" si="54"/>
        <v>426</v>
      </c>
      <c r="CF132" s="807">
        <f>SUMIFS('R5病院病棟票'!$AI$13:$AI$324,'R5病院病棟票'!$B$13:$B$324,$K$3:$K$150,'R5病院病棟票'!$Y$13:$Y$324,5)</f>
        <v>0</v>
      </c>
      <c r="CG132" s="808">
        <f t="shared" si="55"/>
        <v>426</v>
      </c>
      <c r="CH132" s="832">
        <f>SUMIFS('R5病院病棟票'!$AJ$13:$AJ$324,'R5病院病棟票'!$B$13:$B$324,$K$3:$K$150)</f>
        <v>0</v>
      </c>
      <c r="CI132" s="810">
        <f>SUMIFS('R5病院病棟票'!$AK$13:$AK$324,'R5病院病棟票'!$B$13:$B$324,$K$3:$K$150,'R5病院病棟票'!$Y$13:$Y$324,7)</f>
        <v>0</v>
      </c>
      <c r="CJ132" s="811" t="str">
        <f t="shared" si="35"/>
        <v>○</v>
      </c>
      <c r="CK132" s="833">
        <v>426</v>
      </c>
      <c r="CL132" s="811" t="str">
        <f t="shared" ref="CL132:CL150" si="63">IF(BW132=CK132,"○","×")</f>
        <v>○</v>
      </c>
      <c r="CN132" s="821" t="b">
        <f t="shared" si="60"/>
        <v>1</v>
      </c>
      <c r="CO132" s="792" t="b">
        <f t="shared" si="60"/>
        <v>0</v>
      </c>
      <c r="CP132" s="822" t="b">
        <f t="shared" si="60"/>
        <v>0</v>
      </c>
      <c r="CQ132" s="823" t="b">
        <f t="shared" si="60"/>
        <v>0</v>
      </c>
      <c r="CR132" s="790" t="b">
        <f t="shared" si="60"/>
        <v>1</v>
      </c>
      <c r="CS132" s="792" t="b">
        <f t="shared" si="60"/>
        <v>1</v>
      </c>
      <c r="CT132" s="786" t="b">
        <f t="shared" si="60"/>
        <v>1</v>
      </c>
    </row>
    <row r="133" spans="1:98">
      <c r="A133" s="946">
        <v>119</v>
      </c>
      <c r="B133" s="932" t="s">
        <v>199</v>
      </c>
      <c r="C133" s="932" t="s">
        <v>203</v>
      </c>
      <c r="D133" s="932" t="s">
        <v>109</v>
      </c>
      <c r="E133" s="932">
        <v>11729026</v>
      </c>
      <c r="F133" s="933">
        <v>11730033</v>
      </c>
      <c r="G133" s="933">
        <v>11701119</v>
      </c>
      <c r="H133" s="933">
        <v>11701119</v>
      </c>
      <c r="I133" s="933">
        <v>11701119</v>
      </c>
      <c r="J133" s="933">
        <v>11701119</v>
      </c>
      <c r="K133" s="933"/>
      <c r="L133" s="933" t="s">
        <v>204</v>
      </c>
      <c r="M133" s="817"/>
      <c r="N133" s="818"/>
      <c r="O133" s="818"/>
      <c r="P133" s="818"/>
      <c r="Q133" s="819">
        <v>0</v>
      </c>
      <c r="R133" s="819"/>
      <c r="S133" s="909">
        <v>0</v>
      </c>
      <c r="T133" s="817"/>
      <c r="U133" s="818">
        <v>46</v>
      </c>
      <c r="V133" s="818"/>
      <c r="W133" s="818"/>
      <c r="X133" s="819">
        <v>46</v>
      </c>
      <c r="Y133" s="819"/>
      <c r="Z133" s="909">
        <v>46</v>
      </c>
      <c r="AA133" s="783">
        <v>0</v>
      </c>
      <c r="AB133" s="784">
        <v>46</v>
      </c>
      <c r="AC133" s="784">
        <v>0</v>
      </c>
      <c r="AD133" s="784">
        <v>0</v>
      </c>
      <c r="AE133" s="785">
        <f t="shared" si="50"/>
        <v>46</v>
      </c>
      <c r="AF133" s="784">
        <v>0</v>
      </c>
      <c r="AG133" s="820">
        <f t="shared" si="51"/>
        <v>46</v>
      </c>
      <c r="AH133" s="783">
        <v>0</v>
      </c>
      <c r="AI133" s="784">
        <v>46</v>
      </c>
      <c r="AJ133" s="784">
        <v>0</v>
      </c>
      <c r="AK133" s="784">
        <v>0</v>
      </c>
      <c r="AL133" s="785">
        <v>46</v>
      </c>
      <c r="AM133" s="784">
        <v>0</v>
      </c>
      <c r="AN133" s="820">
        <f t="shared" si="52"/>
        <v>46</v>
      </c>
      <c r="AO133" s="783">
        <v>0</v>
      </c>
      <c r="AP133" s="784">
        <v>46</v>
      </c>
      <c r="AQ133" s="784">
        <v>0</v>
      </c>
      <c r="AR133" s="784">
        <v>0</v>
      </c>
      <c r="AS133" s="785">
        <v>46</v>
      </c>
      <c r="AT133" s="784">
        <v>0</v>
      </c>
      <c r="AU133" s="820">
        <v>46</v>
      </c>
      <c r="AV133" s="787">
        <v>0</v>
      </c>
      <c r="AW133" s="792">
        <v>46</v>
      </c>
      <c r="AX133" s="789">
        <v>0</v>
      </c>
      <c r="AY133" s="789">
        <v>0</v>
      </c>
      <c r="AZ133" s="785">
        <v>46</v>
      </c>
      <c r="BA133" s="784">
        <v>0</v>
      </c>
      <c r="BB133" s="820">
        <v>46</v>
      </c>
      <c r="BC133" s="783">
        <v>0</v>
      </c>
      <c r="BD133" s="784">
        <v>46</v>
      </c>
      <c r="BE133" s="784">
        <v>0</v>
      </c>
      <c r="BF133" s="784">
        <v>0</v>
      </c>
      <c r="BG133" s="784">
        <v>46</v>
      </c>
      <c r="BH133" s="784">
        <v>0</v>
      </c>
      <c r="BI133" s="820">
        <v>46</v>
      </c>
      <c r="BJ133" s="821">
        <v>0</v>
      </c>
      <c r="BK133" s="792">
        <v>46</v>
      </c>
      <c r="BL133" s="822">
        <v>0</v>
      </c>
      <c r="BM133" s="823">
        <v>0</v>
      </c>
      <c r="BN133" s="790">
        <v>46</v>
      </c>
      <c r="BO133" s="792">
        <v>0</v>
      </c>
      <c r="BP133" s="786">
        <v>46</v>
      </c>
      <c r="BQ133" s="947">
        <f>SUMIFS('R5病院病棟票'!$AF$13:$AF$324,'R5病院病棟票'!$B$13:$B$324,$K$3:$K$150,'R5病院病棟票'!$R$13:$R$324,1)</f>
        <v>0</v>
      </c>
      <c r="BR133" s="948">
        <f>SUMIFS('R5病院病棟票'!$AF$13:$AF$324,'R5病院病棟票'!$B$13:$B$324,$K$3:$K$150,'R5病院病棟票'!$R$13:$R$324,2)</f>
        <v>0</v>
      </c>
      <c r="BS133" s="949">
        <f>SUMIFS('R5病院病棟票'!$AF$13:$AF$324,'R5病院病棟票'!$B$13:$B$324,$K$3:$K$150,'R5病院病棟票'!$R$13:$R$324,3)</f>
        <v>0</v>
      </c>
      <c r="BT133" s="950">
        <f>SUMIFS('R5病院病棟票'!$AF$13:$AF$324,'R5病院病棟票'!$B$13:$B$324,$K$3:$K$150,'R5病院病棟票'!$R$13:$R$324,4)</f>
        <v>0</v>
      </c>
      <c r="BU133" s="951">
        <f t="shared" si="53"/>
        <v>0</v>
      </c>
      <c r="BV133" s="948">
        <f>SUMIFS('R5病院病棟票'!$AF$13:$AF$324,'R5病院病棟票'!$B$13:$B$324,$K$3:$K$150,'R5病院病棟票'!$R$13:$R$324,5)+SUMIFS('R5病院病棟票'!$AF$13:$AF$324,'R5病院病棟票'!$B$13:$B$324,$K$3:$K$150,'R5病院病棟票'!$R$13:$R$324,6)</f>
        <v>0</v>
      </c>
      <c r="BW133" s="952">
        <f t="shared" si="57"/>
        <v>0</v>
      </c>
      <c r="BX133" s="757">
        <f t="shared" si="61"/>
        <v>-46</v>
      </c>
      <c r="BY133" s="757">
        <f t="shared" si="62"/>
        <v>-46</v>
      </c>
      <c r="BZ133" s="757"/>
      <c r="CA133" s="830">
        <f>SUMIFS('R5病院病棟票'!$AI$13:$AI$324,'R5病院病棟票'!$B$13:$B$324,$K$3:$K$150,'R5病院病棟票'!$Y$13:$Y$324,1)</f>
        <v>0</v>
      </c>
      <c r="CB133" s="805">
        <f>SUMIFS('R5病院病棟票'!$AI$13:$AI$324,'R5病院病棟票'!$B$13:$B$324,$K$3:$K$150,'R5病院病棟票'!$Y$13:$Y$324,2)</f>
        <v>0</v>
      </c>
      <c r="CC133" s="831">
        <f>SUMIFS('R5病院病棟票'!$AI$13:$AI$324,'R5病院病棟票'!$B$13:$B$324,$K$3:$K$150,'R5病院病棟票'!$Y$13:$Y$324,3)</f>
        <v>0</v>
      </c>
      <c r="CD133" s="807">
        <f>SUMIFS('R5病院病棟票'!$AI$13:$AI$324,'R5病院病棟票'!$B$13:$B$324,$K$3:$K$150,'R5病院病棟票'!$Y$13:$Y$324,4)</f>
        <v>0</v>
      </c>
      <c r="CE133" s="831">
        <f t="shared" si="54"/>
        <v>0</v>
      </c>
      <c r="CF133" s="807">
        <f>SUMIFS('R5病院病棟票'!$AI$13:$AI$324,'R5病院病棟票'!$B$13:$B$324,$K$3:$K$150,'R5病院病棟票'!$Y$13:$Y$324,5)</f>
        <v>0</v>
      </c>
      <c r="CG133" s="808">
        <f t="shared" si="55"/>
        <v>0</v>
      </c>
      <c r="CH133" s="832">
        <f>SUMIFS('R5病院病棟票'!$AJ$13:$AJ$324,'R5病院病棟票'!$B$13:$B$324,$K$3:$K$150)</f>
        <v>0</v>
      </c>
      <c r="CI133" s="810">
        <f>SUMIFS('R5病院病棟票'!$AK$13:$AK$324,'R5病院病棟票'!$B$13:$B$324,$K$3:$K$150,'R5病院病棟票'!$Y$13:$Y$324,7)</f>
        <v>0</v>
      </c>
      <c r="CJ133" s="811" t="str">
        <f t="shared" ref="CJ133:CJ150" si="64">IF(BW133=CG133+CH133+CI133,"○","×")</f>
        <v>○</v>
      </c>
      <c r="CK133" s="833">
        <v>0</v>
      </c>
      <c r="CL133" s="811" t="str">
        <f t="shared" si="63"/>
        <v>○</v>
      </c>
      <c r="CN133" s="947" t="e">
        <f>SUMIFS(#REF!,#REF!,$K$3:$K$150,#REF!,1)</f>
        <v>#REF!</v>
      </c>
      <c r="CO133" s="948" t="e">
        <f>SUMIFS(#REF!,#REF!,$K$3:$K$150,#REF!,2)</f>
        <v>#REF!</v>
      </c>
      <c r="CP133" s="949" t="e">
        <f>SUMIFS(#REF!,#REF!,$K$3:$K$150,#REF!,3)</f>
        <v>#REF!</v>
      </c>
      <c r="CQ133" s="950" t="e">
        <f>SUMIFS(#REF!,#REF!,$K$3:$K$150,#REF!,4)</f>
        <v>#REF!</v>
      </c>
      <c r="CR133" s="951" t="e">
        <f t="shared" si="58"/>
        <v>#REF!</v>
      </c>
      <c r="CS133" s="948" t="e">
        <f>SUMIFS(#REF!,#REF!,$K$3:$K$150,#REF!,5)+SUMIFS(#REF!,#REF!,$K$3:$K$150,#REF!,6)</f>
        <v>#REF!</v>
      </c>
      <c r="CT133" s="952" t="e">
        <f t="shared" si="59"/>
        <v>#REF!</v>
      </c>
    </row>
    <row r="134" spans="1:98">
      <c r="A134" s="774">
        <v>120</v>
      </c>
      <c r="B134" s="953" t="s">
        <v>205</v>
      </c>
      <c r="C134" s="953" t="s">
        <v>206</v>
      </c>
      <c r="D134" s="953" t="s">
        <v>109</v>
      </c>
      <c r="E134" s="954" t="s">
        <v>207</v>
      </c>
      <c r="F134" s="955" t="s">
        <v>208</v>
      </c>
      <c r="G134" s="955" t="s">
        <v>209</v>
      </c>
      <c r="H134" s="955" t="s">
        <v>209</v>
      </c>
      <c r="I134" s="955" t="s">
        <v>209</v>
      </c>
      <c r="J134" s="955" t="s">
        <v>209</v>
      </c>
      <c r="K134" s="955" t="s">
        <v>209</v>
      </c>
      <c r="L134" s="956" t="s">
        <v>210</v>
      </c>
      <c r="M134" s="779"/>
      <c r="N134" s="780"/>
      <c r="O134" s="780"/>
      <c r="P134" s="780"/>
      <c r="Q134" s="781">
        <v>0</v>
      </c>
      <c r="R134" s="781"/>
      <c r="S134" s="782">
        <v>0</v>
      </c>
      <c r="T134" s="779"/>
      <c r="U134" s="780"/>
      <c r="V134" s="780"/>
      <c r="W134" s="780">
        <v>190</v>
      </c>
      <c r="X134" s="781">
        <v>190</v>
      </c>
      <c r="Y134" s="781"/>
      <c r="Z134" s="782">
        <v>190</v>
      </c>
      <c r="AA134" s="783">
        <v>0</v>
      </c>
      <c r="AB134" s="784">
        <v>0</v>
      </c>
      <c r="AC134" s="784">
        <v>0</v>
      </c>
      <c r="AD134" s="784">
        <v>190</v>
      </c>
      <c r="AE134" s="785">
        <f t="shared" si="50"/>
        <v>190</v>
      </c>
      <c r="AF134" s="784">
        <v>0</v>
      </c>
      <c r="AG134" s="786">
        <f t="shared" si="38"/>
        <v>190</v>
      </c>
      <c r="AH134" s="783">
        <v>0</v>
      </c>
      <c r="AI134" s="784">
        <v>0</v>
      </c>
      <c r="AJ134" s="784">
        <v>0</v>
      </c>
      <c r="AK134" s="784">
        <v>199</v>
      </c>
      <c r="AL134" s="785">
        <v>199</v>
      </c>
      <c r="AM134" s="784">
        <v>0</v>
      </c>
      <c r="AN134" s="786">
        <f t="shared" si="52"/>
        <v>199</v>
      </c>
      <c r="AO134" s="783">
        <v>0</v>
      </c>
      <c r="AP134" s="784">
        <v>0</v>
      </c>
      <c r="AQ134" s="784">
        <v>0</v>
      </c>
      <c r="AR134" s="784">
        <v>199</v>
      </c>
      <c r="AS134" s="785">
        <v>199</v>
      </c>
      <c r="AT134" s="784">
        <v>0</v>
      </c>
      <c r="AU134" s="786">
        <v>199</v>
      </c>
      <c r="AV134" s="787">
        <v>0</v>
      </c>
      <c r="AW134" s="792">
        <v>0</v>
      </c>
      <c r="AX134" s="789">
        <v>0</v>
      </c>
      <c r="AY134" s="789">
        <v>199</v>
      </c>
      <c r="AZ134" s="785">
        <v>199</v>
      </c>
      <c r="BA134" s="784">
        <v>0</v>
      </c>
      <c r="BB134" s="786">
        <v>199</v>
      </c>
      <c r="BC134" s="783">
        <v>0</v>
      </c>
      <c r="BD134" s="784">
        <v>0</v>
      </c>
      <c r="BE134" s="784">
        <v>0</v>
      </c>
      <c r="BF134" s="784">
        <v>199</v>
      </c>
      <c r="BG134" s="784">
        <v>199</v>
      </c>
      <c r="BH134" s="784">
        <v>0</v>
      </c>
      <c r="BI134" s="820">
        <v>199</v>
      </c>
      <c r="BJ134" s="821">
        <v>0</v>
      </c>
      <c r="BK134" s="792">
        <v>0</v>
      </c>
      <c r="BL134" s="822">
        <v>0</v>
      </c>
      <c r="BM134" s="823">
        <v>199</v>
      </c>
      <c r="BN134" s="790">
        <v>199</v>
      </c>
      <c r="BO134" s="792">
        <v>0</v>
      </c>
      <c r="BP134" s="786">
        <v>199</v>
      </c>
      <c r="BQ134" s="824">
        <f>SUMIFS('R5病院病棟票'!$AF$13:$AF$324,'R5病院病棟票'!$B$13:$B$324,$K$3:$K$150,'R5病院病棟票'!$R$13:$R$324,1)</f>
        <v>0</v>
      </c>
      <c r="BR134" s="825">
        <f>SUMIFS('R5病院病棟票'!$AF$13:$AF$324,'R5病院病棟票'!$B$13:$B$324,$K$3:$K$150,'R5病院病棟票'!$R$13:$R$324,2)</f>
        <v>0</v>
      </c>
      <c r="BS134" s="826">
        <f>SUMIFS('R5病院病棟票'!$AF$13:$AF$324,'R5病院病棟票'!$B$13:$B$324,$K$3:$K$150,'R5病院病棟票'!$R$13:$R$324,3)</f>
        <v>0</v>
      </c>
      <c r="BT134" s="827">
        <f>SUMIFS('R5病院病棟票'!$AF$13:$AF$324,'R5病院病棟票'!$B$13:$B$324,$K$3:$K$150,'R5病院病棟票'!$R$13:$R$324,4)</f>
        <v>199</v>
      </c>
      <c r="BU134" s="828">
        <f t="shared" si="53"/>
        <v>199</v>
      </c>
      <c r="BV134" s="825">
        <f>SUMIFS('R5病院病棟票'!$AF$13:$AF$324,'R5病院病棟票'!$B$13:$B$324,$K$3:$K$150,'R5病院病棟票'!$R$13:$R$324,5)+SUMIFS('R5病院病棟票'!$AF$13:$AF$324,'R5病院病棟票'!$B$13:$B$324,$K$3:$K$150,'R5病院病棟票'!$R$13:$R$324,6)</f>
        <v>0</v>
      </c>
      <c r="BW134" s="829">
        <f t="shared" si="57"/>
        <v>199</v>
      </c>
      <c r="BX134" s="757">
        <f t="shared" si="61"/>
        <v>0</v>
      </c>
      <c r="BY134" s="757">
        <f t="shared" si="62"/>
        <v>0</v>
      </c>
      <c r="BZ134" s="757"/>
      <c r="CA134" s="830">
        <f>SUMIFS('R5病院病棟票'!$AI$13:$AI$324,'R5病院病棟票'!$B$13:$B$324,$K$3:$K$150,'R5病院病棟票'!$Y$13:$Y$324,1)</f>
        <v>0</v>
      </c>
      <c r="CB134" s="805">
        <f>SUMIFS('R5病院病棟票'!$AI$13:$AI$324,'R5病院病棟票'!$B$13:$B$324,$K$3:$K$150,'R5病院病棟票'!$Y$13:$Y$324,2)</f>
        <v>0</v>
      </c>
      <c r="CC134" s="831">
        <f>SUMIFS('R5病院病棟票'!$AI$13:$AI$324,'R5病院病棟票'!$B$13:$B$324,$K$3:$K$150,'R5病院病棟票'!$Y$13:$Y$324,3)</f>
        <v>0</v>
      </c>
      <c r="CD134" s="807">
        <f>SUMIFS('R5病院病棟票'!$AI$13:$AI$324,'R5病院病棟票'!$B$13:$B$324,$K$3:$K$150,'R5病院病棟票'!$Y$13:$Y$324,4)</f>
        <v>199</v>
      </c>
      <c r="CE134" s="831">
        <f t="shared" si="54"/>
        <v>199</v>
      </c>
      <c r="CF134" s="807">
        <f>SUMIFS('R5病院病棟票'!$AI$13:$AI$324,'R5病院病棟票'!$B$13:$B$324,$K$3:$K$150,'R5病院病棟票'!$Y$13:$Y$324,5)</f>
        <v>0</v>
      </c>
      <c r="CG134" s="808">
        <f t="shared" si="55"/>
        <v>199</v>
      </c>
      <c r="CH134" s="832">
        <f>SUMIFS('R5病院病棟票'!$AJ$13:$AJ$324,'R5病院病棟票'!$B$13:$B$324,$K$3:$K$150)</f>
        <v>0</v>
      </c>
      <c r="CI134" s="810">
        <f>SUMIFS('R5病院病棟票'!$AK$13:$AK$324,'R5病院病棟票'!$B$13:$B$324,$K$3:$K$150,'R5病院病棟票'!$Y$13:$Y$324,7)</f>
        <v>0</v>
      </c>
      <c r="CJ134" s="811" t="str">
        <f t="shared" si="64"/>
        <v>○</v>
      </c>
      <c r="CK134" s="812">
        <v>199</v>
      </c>
      <c r="CL134" s="811" t="str">
        <f t="shared" si="63"/>
        <v>○</v>
      </c>
      <c r="CN134" s="821" t="b">
        <f t="shared" ref="CN134:CT143" si="65">BJ134=BQ134</f>
        <v>1</v>
      </c>
      <c r="CO134" s="792" t="b">
        <f t="shared" si="65"/>
        <v>1</v>
      </c>
      <c r="CP134" s="822" t="b">
        <f t="shared" si="65"/>
        <v>1</v>
      </c>
      <c r="CQ134" s="823" t="b">
        <f t="shared" si="65"/>
        <v>1</v>
      </c>
      <c r="CR134" s="790" t="b">
        <f t="shared" si="65"/>
        <v>1</v>
      </c>
      <c r="CS134" s="792" t="b">
        <f t="shared" si="65"/>
        <v>1</v>
      </c>
      <c r="CT134" s="786" t="b">
        <f t="shared" si="65"/>
        <v>1</v>
      </c>
    </row>
    <row r="135" spans="1:98" ht="13.5" customHeight="1">
      <c r="A135" s="774">
        <v>121</v>
      </c>
      <c r="B135" s="928" t="s">
        <v>199</v>
      </c>
      <c r="C135" s="928" t="s">
        <v>203</v>
      </c>
      <c r="D135" s="928" t="s">
        <v>109</v>
      </c>
      <c r="E135" s="928">
        <v>11729115</v>
      </c>
      <c r="F135" s="929">
        <v>11730132</v>
      </c>
      <c r="G135" s="929">
        <v>11701122</v>
      </c>
      <c r="H135" s="929"/>
      <c r="I135" s="929"/>
      <c r="J135" s="929"/>
      <c r="K135" s="929"/>
      <c r="L135" s="929" t="s">
        <v>211</v>
      </c>
      <c r="M135" s="817"/>
      <c r="N135" s="818"/>
      <c r="O135" s="818"/>
      <c r="P135" s="818"/>
      <c r="Q135" s="819">
        <v>0</v>
      </c>
      <c r="R135" s="819"/>
      <c r="S135" s="909">
        <v>0</v>
      </c>
      <c r="T135" s="817"/>
      <c r="U135" s="818"/>
      <c r="V135" s="818"/>
      <c r="W135" s="818">
        <v>144</v>
      </c>
      <c r="X135" s="819">
        <v>144</v>
      </c>
      <c r="Y135" s="819"/>
      <c r="Z135" s="909">
        <v>144</v>
      </c>
      <c r="AA135" s="783">
        <v>0</v>
      </c>
      <c r="AB135" s="784">
        <v>0</v>
      </c>
      <c r="AC135" s="784">
        <v>0</v>
      </c>
      <c r="AD135" s="784">
        <v>144</v>
      </c>
      <c r="AE135" s="785">
        <f t="shared" si="50"/>
        <v>144</v>
      </c>
      <c r="AF135" s="784">
        <v>0</v>
      </c>
      <c r="AG135" s="820">
        <f>AE135+AF135</f>
        <v>144</v>
      </c>
      <c r="AH135" s="783">
        <v>0</v>
      </c>
      <c r="AI135" s="784">
        <v>0</v>
      </c>
      <c r="AJ135" s="784">
        <v>0</v>
      </c>
      <c r="AK135" s="784">
        <v>144</v>
      </c>
      <c r="AL135" s="785">
        <v>144</v>
      </c>
      <c r="AM135" s="784">
        <v>0</v>
      </c>
      <c r="AN135" s="820">
        <f t="shared" si="52"/>
        <v>144</v>
      </c>
      <c r="AO135" s="787">
        <v>0</v>
      </c>
      <c r="AP135" s="784">
        <v>0</v>
      </c>
      <c r="AQ135" s="784">
        <v>0</v>
      </c>
      <c r="AR135" s="784">
        <v>144</v>
      </c>
      <c r="AS135" s="785">
        <v>144</v>
      </c>
      <c r="AT135" s="784">
        <v>0</v>
      </c>
      <c r="AU135" s="820">
        <v>144</v>
      </c>
      <c r="AV135" s="787">
        <v>0</v>
      </c>
      <c r="AW135" s="792">
        <v>0</v>
      </c>
      <c r="AX135" s="789">
        <v>0</v>
      </c>
      <c r="AY135" s="789">
        <v>0</v>
      </c>
      <c r="AZ135" s="785">
        <v>0</v>
      </c>
      <c r="BA135" s="784">
        <v>0</v>
      </c>
      <c r="BB135" s="820">
        <v>0</v>
      </c>
      <c r="BC135" s="783">
        <v>0</v>
      </c>
      <c r="BD135" s="784">
        <v>0</v>
      </c>
      <c r="BE135" s="784">
        <v>0</v>
      </c>
      <c r="BF135" s="784">
        <v>0</v>
      </c>
      <c r="BG135" s="784">
        <v>0</v>
      </c>
      <c r="BH135" s="784">
        <v>0</v>
      </c>
      <c r="BI135" s="820">
        <v>0</v>
      </c>
      <c r="BJ135" s="821">
        <v>0</v>
      </c>
      <c r="BK135" s="792">
        <v>0</v>
      </c>
      <c r="BL135" s="822">
        <v>0</v>
      </c>
      <c r="BM135" s="823">
        <v>0</v>
      </c>
      <c r="BN135" s="790">
        <v>0</v>
      </c>
      <c r="BO135" s="792">
        <v>0</v>
      </c>
      <c r="BP135" s="786">
        <v>0</v>
      </c>
      <c r="BQ135" s="824">
        <f>SUMIFS('R5病院病棟票'!$AF$13:$AF$324,'R5病院病棟票'!$B$13:$B$324,$K$3:$K$150,'R5病院病棟票'!$R$13:$R$324,1)</f>
        <v>0</v>
      </c>
      <c r="BR135" s="825">
        <f>SUMIFS('R5病院病棟票'!$AF$13:$AF$324,'R5病院病棟票'!$B$13:$B$324,$K$3:$K$150,'R5病院病棟票'!$R$13:$R$324,2)</f>
        <v>0</v>
      </c>
      <c r="BS135" s="826">
        <f>SUMIFS('R5病院病棟票'!$AF$13:$AF$324,'R5病院病棟票'!$B$13:$B$324,$K$3:$K$150,'R5病院病棟票'!$R$13:$R$324,3)</f>
        <v>0</v>
      </c>
      <c r="BT135" s="827">
        <f>SUMIFS('R5病院病棟票'!$AF$13:$AF$324,'R5病院病棟票'!$B$13:$B$324,$K$3:$K$150,'R5病院病棟票'!$R$13:$R$324,4)</f>
        <v>0</v>
      </c>
      <c r="BU135" s="828">
        <f t="shared" si="53"/>
        <v>0</v>
      </c>
      <c r="BV135" s="825">
        <f>SUMIFS('R5病院病棟票'!$AF$13:$AF$324,'R5病院病棟票'!$B$13:$B$324,$K$3:$K$150,'R5病院病棟票'!$R$13:$R$324,5)+SUMIFS('R5病院病棟票'!$AF$13:$AF$324,'R5病院病棟票'!$B$13:$B$324,$K$3:$K$150,'R5病院病棟票'!$R$13:$R$324,6)</f>
        <v>0</v>
      </c>
      <c r="BW135" s="829">
        <f t="shared" si="57"/>
        <v>0</v>
      </c>
      <c r="BX135" s="757">
        <f t="shared" si="61"/>
        <v>0</v>
      </c>
      <c r="BY135" s="757">
        <f t="shared" si="62"/>
        <v>0</v>
      </c>
      <c r="BZ135" s="930"/>
      <c r="CA135" s="830">
        <f>SUMIFS('R5病院病棟票'!$AI$13:$AI$324,'R5病院病棟票'!$B$13:$B$324,$K$3:$K$150,'R5病院病棟票'!$Y$13:$Y$324,1)</f>
        <v>0</v>
      </c>
      <c r="CB135" s="805">
        <f>SUMIFS('R5病院病棟票'!$AI$13:$AI$324,'R5病院病棟票'!$B$13:$B$324,$K$3:$K$150,'R5病院病棟票'!$Y$13:$Y$324,2)</f>
        <v>0</v>
      </c>
      <c r="CC135" s="831">
        <f>SUMIFS('R5病院病棟票'!$AI$13:$AI$324,'R5病院病棟票'!$B$13:$B$324,$K$3:$K$150,'R5病院病棟票'!$Y$13:$Y$324,3)</f>
        <v>0</v>
      </c>
      <c r="CD135" s="807">
        <f>SUMIFS('R5病院病棟票'!$AI$13:$AI$324,'R5病院病棟票'!$B$13:$B$324,$K$3:$K$150,'R5病院病棟票'!$Y$13:$Y$324,4)</f>
        <v>0</v>
      </c>
      <c r="CE135" s="831">
        <f t="shared" si="54"/>
        <v>0</v>
      </c>
      <c r="CF135" s="807">
        <f>SUMIFS('R5病院病棟票'!$AI$13:$AI$324,'R5病院病棟票'!$B$13:$B$324,$K$3:$K$150,'R5病院病棟票'!$Y$13:$Y$324,5)</f>
        <v>0</v>
      </c>
      <c r="CG135" s="808">
        <f t="shared" si="55"/>
        <v>0</v>
      </c>
      <c r="CH135" s="832">
        <f>SUMIFS('R5病院病棟票'!$AJ$13:$AJ$324,'R5病院病棟票'!$B$13:$B$324,$K$3:$K$150)</f>
        <v>0</v>
      </c>
      <c r="CI135" s="810">
        <f>SUMIFS('R5病院病棟票'!$AK$13:$AK$324,'R5病院病棟票'!$B$13:$B$324,$K$3:$K$150,'R5病院病棟票'!$Y$13:$Y$324,7)</f>
        <v>0</v>
      </c>
      <c r="CJ135" s="811" t="str">
        <f t="shared" si="64"/>
        <v>○</v>
      </c>
      <c r="CK135" s="833">
        <v>0</v>
      </c>
      <c r="CL135" s="811" t="str">
        <f t="shared" si="63"/>
        <v>○</v>
      </c>
      <c r="CN135" s="821" t="b">
        <f t="shared" si="65"/>
        <v>1</v>
      </c>
      <c r="CO135" s="792" t="b">
        <f t="shared" si="65"/>
        <v>1</v>
      </c>
      <c r="CP135" s="822" t="b">
        <f t="shared" si="65"/>
        <v>1</v>
      </c>
      <c r="CQ135" s="823" t="b">
        <f t="shared" si="65"/>
        <v>1</v>
      </c>
      <c r="CR135" s="790" t="b">
        <f t="shared" si="65"/>
        <v>1</v>
      </c>
      <c r="CS135" s="792" t="e">
        <f>SUMIFS(#REF!,#REF!,$K$3:$K$150,#REF!,5)+SUMIFS(#REF!,#REF!,$K$3:$K$150,#REF!,6)</f>
        <v>#REF!</v>
      </c>
      <c r="CT135" s="786" t="e">
        <f t="shared" si="59"/>
        <v>#REF!</v>
      </c>
    </row>
    <row r="136" spans="1:98">
      <c r="A136" s="774">
        <v>121</v>
      </c>
      <c r="B136" s="813" t="s">
        <v>199</v>
      </c>
      <c r="C136" s="813" t="s">
        <v>203</v>
      </c>
      <c r="D136" s="813" t="s">
        <v>109</v>
      </c>
      <c r="E136" s="814">
        <v>11729128</v>
      </c>
      <c r="F136" s="815">
        <v>11730070</v>
      </c>
      <c r="G136" s="815">
        <v>11701123</v>
      </c>
      <c r="H136" s="815">
        <v>11701123</v>
      </c>
      <c r="I136" s="815">
        <v>11701123</v>
      </c>
      <c r="J136" s="815">
        <v>11701123</v>
      </c>
      <c r="K136" s="815">
        <v>11701123</v>
      </c>
      <c r="L136" s="816" t="s">
        <v>68</v>
      </c>
      <c r="M136" s="817"/>
      <c r="N136" s="818"/>
      <c r="O136" s="818"/>
      <c r="P136" s="818"/>
      <c r="Q136" s="819">
        <v>0</v>
      </c>
      <c r="R136" s="819"/>
      <c r="S136" s="909">
        <v>0</v>
      </c>
      <c r="T136" s="817"/>
      <c r="U136" s="818"/>
      <c r="V136" s="818"/>
      <c r="W136" s="818">
        <v>41</v>
      </c>
      <c r="X136" s="819">
        <v>41</v>
      </c>
      <c r="Y136" s="819"/>
      <c r="Z136" s="909">
        <v>41</v>
      </c>
      <c r="AA136" s="783">
        <v>0</v>
      </c>
      <c r="AB136" s="784">
        <v>0</v>
      </c>
      <c r="AC136" s="784">
        <v>0</v>
      </c>
      <c r="AD136" s="784">
        <v>41</v>
      </c>
      <c r="AE136" s="785">
        <f t="shared" si="50"/>
        <v>41</v>
      </c>
      <c r="AF136" s="784">
        <v>0</v>
      </c>
      <c r="AG136" s="820">
        <f t="shared" si="38"/>
        <v>41</v>
      </c>
      <c r="AH136" s="783">
        <v>0</v>
      </c>
      <c r="AI136" s="784">
        <v>0</v>
      </c>
      <c r="AJ136" s="784">
        <v>0</v>
      </c>
      <c r="AK136" s="784">
        <v>41</v>
      </c>
      <c r="AL136" s="785">
        <v>41</v>
      </c>
      <c r="AM136" s="784">
        <v>0</v>
      </c>
      <c r="AN136" s="820">
        <f t="shared" si="52"/>
        <v>41</v>
      </c>
      <c r="AO136" s="787">
        <v>0</v>
      </c>
      <c r="AP136" s="784">
        <v>0</v>
      </c>
      <c r="AQ136" s="784">
        <v>0</v>
      </c>
      <c r="AR136" s="784">
        <v>41</v>
      </c>
      <c r="AS136" s="785">
        <v>41</v>
      </c>
      <c r="AT136" s="784">
        <v>0</v>
      </c>
      <c r="AU136" s="820">
        <v>41</v>
      </c>
      <c r="AV136" s="787">
        <v>0</v>
      </c>
      <c r="AW136" s="792">
        <v>0</v>
      </c>
      <c r="AX136" s="789">
        <v>0</v>
      </c>
      <c r="AY136" s="789">
        <v>24</v>
      </c>
      <c r="AZ136" s="785">
        <v>24</v>
      </c>
      <c r="BA136" s="784">
        <v>0</v>
      </c>
      <c r="BB136" s="786">
        <v>24</v>
      </c>
      <c r="BC136" s="783">
        <v>0</v>
      </c>
      <c r="BD136" s="784">
        <v>0</v>
      </c>
      <c r="BE136" s="784">
        <v>0</v>
      </c>
      <c r="BF136" s="784">
        <v>24</v>
      </c>
      <c r="BG136" s="784">
        <v>24</v>
      </c>
      <c r="BH136" s="784">
        <v>0</v>
      </c>
      <c r="BI136" s="820">
        <v>24</v>
      </c>
      <c r="BJ136" s="821">
        <v>0</v>
      </c>
      <c r="BK136" s="792">
        <v>0</v>
      </c>
      <c r="BL136" s="822">
        <v>0</v>
      </c>
      <c r="BM136" s="823">
        <v>24</v>
      </c>
      <c r="BN136" s="790">
        <v>24</v>
      </c>
      <c r="BO136" s="792">
        <v>0</v>
      </c>
      <c r="BP136" s="786">
        <v>24</v>
      </c>
      <c r="BQ136" s="824">
        <f>SUMIFS('R5病院病棟票'!$AF$13:$AF$324,'R5病院病棟票'!$B$13:$B$324,$K$3:$K$150,'R5病院病棟票'!$R$13:$R$324,1)</f>
        <v>0</v>
      </c>
      <c r="BR136" s="825">
        <f>SUMIFS('R5病院病棟票'!$AF$13:$AF$324,'R5病院病棟票'!$B$13:$B$324,$K$3:$K$150,'R5病院病棟票'!$R$13:$R$324,2)</f>
        <v>0</v>
      </c>
      <c r="BS136" s="826">
        <f>SUMIFS('R5病院病棟票'!$AF$13:$AF$324,'R5病院病棟票'!$B$13:$B$324,$K$3:$K$150,'R5病院病棟票'!$R$13:$R$324,3)</f>
        <v>0</v>
      </c>
      <c r="BT136" s="827">
        <f>SUMIFS('R5病院病棟票'!$AF$13:$AF$324,'R5病院病棟票'!$B$13:$B$324,$K$3:$K$150,'R5病院病棟票'!$R$13:$R$324,4)</f>
        <v>24</v>
      </c>
      <c r="BU136" s="828">
        <f t="shared" si="53"/>
        <v>24</v>
      </c>
      <c r="BV136" s="825">
        <f>SUMIFS('R5病院病棟票'!$AF$13:$AF$324,'R5病院病棟票'!$B$13:$B$324,$K$3:$K$150,'R5病院病棟票'!$R$13:$R$324,5)+SUMIFS('R5病院病棟票'!$AF$13:$AF$324,'R5病院病棟票'!$B$13:$B$324,$K$3:$K$150,'R5病院病棟票'!$R$13:$R$324,6)</f>
        <v>0</v>
      </c>
      <c r="BW136" s="829">
        <f t="shared" si="57"/>
        <v>24</v>
      </c>
      <c r="BX136" s="757">
        <f t="shared" si="61"/>
        <v>0</v>
      </c>
      <c r="BY136" s="757">
        <f t="shared" si="62"/>
        <v>0</v>
      </c>
      <c r="BZ136" s="757"/>
      <c r="CA136" s="830">
        <f>SUMIFS('R5病院病棟票'!$AI$13:$AI$324,'R5病院病棟票'!$B$13:$B$324,$K$3:$K$150,'R5病院病棟票'!$Y$13:$Y$324,1)</f>
        <v>0</v>
      </c>
      <c r="CB136" s="805">
        <f>SUMIFS('R5病院病棟票'!$AI$13:$AI$324,'R5病院病棟票'!$B$13:$B$324,$K$3:$K$150,'R5病院病棟票'!$Y$13:$Y$324,2)</f>
        <v>0</v>
      </c>
      <c r="CC136" s="831">
        <f>SUMIFS('R5病院病棟票'!$AI$13:$AI$324,'R5病院病棟票'!$B$13:$B$324,$K$3:$K$150,'R5病院病棟票'!$Y$13:$Y$324,3)</f>
        <v>0</v>
      </c>
      <c r="CD136" s="807">
        <f>SUMIFS('R5病院病棟票'!$AI$13:$AI$324,'R5病院病棟票'!$B$13:$B$324,$K$3:$K$150,'R5病院病棟票'!$Y$13:$Y$324,4)</f>
        <v>24</v>
      </c>
      <c r="CE136" s="831">
        <f t="shared" si="54"/>
        <v>24</v>
      </c>
      <c r="CF136" s="807">
        <f>SUMIFS('R5病院病棟票'!$AI$13:$AI$324,'R5病院病棟票'!$B$13:$B$324,$K$3:$K$150,'R5病院病棟票'!$Y$13:$Y$324,5)</f>
        <v>0</v>
      </c>
      <c r="CG136" s="808">
        <f t="shared" si="55"/>
        <v>24</v>
      </c>
      <c r="CH136" s="832">
        <f>SUMIFS('R5病院病棟票'!$AJ$13:$AJ$324,'R5病院病棟票'!$B$13:$B$324,$K$3:$K$150)</f>
        <v>0</v>
      </c>
      <c r="CI136" s="810">
        <f>SUMIFS('R5病院病棟票'!$AK$13:$AK$324,'R5病院病棟票'!$B$13:$B$324,$K$3:$K$150,'R5病院病棟票'!$Y$13:$Y$324,7)</f>
        <v>0</v>
      </c>
      <c r="CJ136" s="811" t="str">
        <f t="shared" si="64"/>
        <v>○</v>
      </c>
      <c r="CK136" s="833">
        <v>24</v>
      </c>
      <c r="CL136" s="811" t="str">
        <f t="shared" si="63"/>
        <v>○</v>
      </c>
      <c r="CN136" s="821" t="b">
        <f t="shared" si="65"/>
        <v>1</v>
      </c>
      <c r="CO136" s="792" t="b">
        <f t="shared" si="65"/>
        <v>1</v>
      </c>
      <c r="CP136" s="822" t="b">
        <f t="shared" si="65"/>
        <v>1</v>
      </c>
      <c r="CQ136" s="823" t="b">
        <f t="shared" si="65"/>
        <v>1</v>
      </c>
      <c r="CR136" s="790" t="b">
        <f t="shared" si="65"/>
        <v>1</v>
      </c>
      <c r="CS136" s="792" t="b">
        <f t="shared" si="65"/>
        <v>1</v>
      </c>
      <c r="CT136" s="786" t="b">
        <f t="shared" si="65"/>
        <v>1</v>
      </c>
    </row>
    <row r="137" spans="1:98">
      <c r="A137" s="834"/>
      <c r="B137" s="835" t="s">
        <v>199</v>
      </c>
      <c r="C137" s="835" t="s">
        <v>212</v>
      </c>
      <c r="D137" s="835" t="s">
        <v>109</v>
      </c>
      <c r="E137" s="835" t="s">
        <v>131</v>
      </c>
      <c r="F137" s="836">
        <v>21730095</v>
      </c>
      <c r="G137" s="836">
        <v>21701141</v>
      </c>
      <c r="H137" s="836">
        <v>21701141</v>
      </c>
      <c r="I137" s="836">
        <v>21701141</v>
      </c>
      <c r="J137" s="836"/>
      <c r="K137" s="836"/>
      <c r="L137" s="836" t="s">
        <v>213</v>
      </c>
      <c r="M137" s="817"/>
      <c r="N137" s="818"/>
      <c r="O137" s="818"/>
      <c r="P137" s="818"/>
      <c r="Q137" s="819">
        <v>0</v>
      </c>
      <c r="R137" s="819"/>
      <c r="S137" s="909">
        <v>0</v>
      </c>
      <c r="T137" s="817"/>
      <c r="U137" s="818"/>
      <c r="V137" s="818"/>
      <c r="W137" s="818"/>
      <c r="X137" s="819">
        <v>0</v>
      </c>
      <c r="Y137" s="819"/>
      <c r="Z137" s="909">
        <v>0</v>
      </c>
      <c r="AA137" s="957">
        <v>0</v>
      </c>
      <c r="AB137" s="935">
        <v>0</v>
      </c>
      <c r="AC137" s="935">
        <v>0</v>
      </c>
      <c r="AD137" s="935">
        <v>0</v>
      </c>
      <c r="AE137" s="937">
        <f>SUM(AA137:AD137)</f>
        <v>0</v>
      </c>
      <c r="AF137" s="937">
        <v>0</v>
      </c>
      <c r="AG137" s="938">
        <f>AE137+AF137</f>
        <v>0</v>
      </c>
      <c r="AH137" s="783">
        <v>0</v>
      </c>
      <c r="AI137" s="784">
        <v>0</v>
      </c>
      <c r="AJ137" s="784">
        <v>0</v>
      </c>
      <c r="AK137" s="784">
        <v>0</v>
      </c>
      <c r="AL137" s="785">
        <v>0</v>
      </c>
      <c r="AM137" s="785">
        <v>18</v>
      </c>
      <c r="AN137" s="820">
        <f>AL137+AM137</f>
        <v>18</v>
      </c>
      <c r="AO137" s="787">
        <v>0</v>
      </c>
      <c r="AP137" s="784">
        <v>0</v>
      </c>
      <c r="AQ137" s="784">
        <v>0</v>
      </c>
      <c r="AR137" s="789">
        <v>0</v>
      </c>
      <c r="AS137" s="785">
        <v>0</v>
      </c>
      <c r="AT137" s="784">
        <v>18</v>
      </c>
      <c r="AU137" s="820">
        <v>18</v>
      </c>
      <c r="AV137" s="787">
        <v>0</v>
      </c>
      <c r="AW137" s="784">
        <v>0</v>
      </c>
      <c r="AX137" s="789">
        <v>0</v>
      </c>
      <c r="AY137" s="852">
        <v>0</v>
      </c>
      <c r="AZ137" s="785">
        <v>0</v>
      </c>
      <c r="BA137" s="784">
        <v>18</v>
      </c>
      <c r="BB137" s="786">
        <v>18</v>
      </c>
      <c r="BC137" s="787">
        <v>0</v>
      </c>
      <c r="BD137" s="784">
        <v>0</v>
      </c>
      <c r="BE137" s="784">
        <v>0</v>
      </c>
      <c r="BF137" s="789">
        <v>0</v>
      </c>
      <c r="BG137" s="785">
        <v>0</v>
      </c>
      <c r="BH137" s="784">
        <v>18</v>
      </c>
      <c r="BI137" s="786">
        <v>18</v>
      </c>
      <c r="BJ137" s="838">
        <v>0</v>
      </c>
      <c r="BK137" s="839">
        <v>0</v>
      </c>
      <c r="BL137" s="839">
        <v>0</v>
      </c>
      <c r="BM137" s="840">
        <v>0</v>
      </c>
      <c r="BN137" s="841">
        <v>0</v>
      </c>
      <c r="BO137" s="839">
        <v>0</v>
      </c>
      <c r="BP137" s="911">
        <v>0</v>
      </c>
      <c r="BQ137" s="838">
        <f>SUMIFS('R5診療所票'!$AZ$10:$AZ$64,'R5診療所票'!$B$10:$B$64,$K$3:$K$150,'R5診療所票'!$AG$10:$AG$64,1)</f>
        <v>0</v>
      </c>
      <c r="BR137" s="839">
        <f>SUMIFS('R5診療所票'!$AZ$10:$AZ$64,'R5診療所票'!$B$10:$B$64,$K$3:$K$150,'R5診療所票'!$AG$10:$AG$64,2)</f>
        <v>0</v>
      </c>
      <c r="BS137" s="839">
        <f>SUMIFS('R5診療所票'!$AZ$10:$AZ$64,'R5診療所票'!$B$10:$B$64,$K$3:$K$150,'R5診療所票'!$AG$10:$AG$64,3)</f>
        <v>0</v>
      </c>
      <c r="BT137" s="840">
        <f>SUMIFS('R5診療所票'!$AZ$10:$AZ$64,'R5診療所票'!$B$10:$B$64,$K$3:$K$150,'R5診療所票'!$AG$10:$AG$64,4)</f>
        <v>0</v>
      </c>
      <c r="BU137" s="841">
        <f t="shared" ref="BU137:BU143" si="66">SUM(BQ137:BT137)</f>
        <v>0</v>
      </c>
      <c r="BV137" s="839">
        <f>SUMIFS('R5診療所票'!$AZ$10:$AZ$64,'R5診療所票'!$B$10:$B$64,$K$3:$K$150,'R5診療所票'!$AG$10:$AG$64,5)+SUMIFS('R5診療所票'!$AZ$10:$AZ$64,'R5診療所票'!$B$10:$B$64,$K$3:$K$150,'R5診療所票'!$AG$10:$AG$64,6)</f>
        <v>0</v>
      </c>
      <c r="BW137" s="911">
        <f t="shared" si="57"/>
        <v>0</v>
      </c>
      <c r="BX137" s="757">
        <f t="shared" si="61"/>
        <v>0</v>
      </c>
      <c r="BY137" s="757">
        <f t="shared" si="62"/>
        <v>0</v>
      </c>
      <c r="BZ137" s="757"/>
      <c r="CA137" s="910">
        <f>SUMIFS('R5診療所票'!$BC$10:$BC$64,'R5診療所票'!$B$10:$B$64,$K$3:$K$150,'R5診療所票'!$AN$10:$AN$64,1)</f>
        <v>0</v>
      </c>
      <c r="CB137" s="849">
        <f>SUMIFS('R5診療所票'!$BC$10:$BC$64,'R5診療所票'!$B$10:$B$64,$K$3:$K$150,'R5診療所票'!$AN$10:$AN$64,2)</f>
        <v>0</v>
      </c>
      <c r="CC137" s="839">
        <f>SUMIFS('R5診療所票'!$BC$10:$BC$64,'R5診療所票'!$B$10:$B$64,$K$3:$K$150,'R5診療所票'!$AN$10:$AN$64,3)</f>
        <v>0</v>
      </c>
      <c r="CD137" s="849">
        <f>SUMIFS('R5診療所票'!$BC$10:$BC$64,'R5診療所票'!$B$10:$B$64,$K$3:$K$150,'R5診療所票'!$AN$10:$AN$64,4)</f>
        <v>0</v>
      </c>
      <c r="CE137" s="839">
        <f t="shared" ref="CE137:CE143" si="67">SUM(CA137:CD137)</f>
        <v>0</v>
      </c>
      <c r="CF137" s="849">
        <f>SUMIFS('R5診療所票'!$BC$10:$BC$64,'R5診療所票'!$B$10:$B$64,$K$3:$K$150,'R5診療所票'!$AN$10:$AN$64,5)</f>
        <v>0</v>
      </c>
      <c r="CG137" s="841">
        <f t="shared" si="55"/>
        <v>0</v>
      </c>
      <c r="CH137" s="958">
        <f>SUMIFS('R5診療所票'!$BD$11:$BD$64,'R5診療所票'!$B$11:$B$64,$K$3:$K$150)</f>
        <v>0</v>
      </c>
      <c r="CI137" s="959">
        <f>SUMIFS('R5診療所票'!$BC$10:$BC$64,'R5診療所票'!$B$10:$B$64,$K$3:$K$150,'R5診療所票'!$AN$10:$AN$64,7)</f>
        <v>0</v>
      </c>
      <c r="CJ137" s="811" t="str">
        <f>IF(BW137=CG137+CH137+CI137,"○","×")</f>
        <v>○</v>
      </c>
      <c r="CK137" s="833">
        <v>0</v>
      </c>
      <c r="CL137" s="811" t="str">
        <f>IF(BW137=CK137,"○","×")</f>
        <v>○</v>
      </c>
      <c r="CN137" s="821" t="b">
        <f t="shared" si="65"/>
        <v>1</v>
      </c>
      <c r="CO137" s="792" t="b">
        <f t="shared" si="65"/>
        <v>1</v>
      </c>
      <c r="CP137" s="822" t="b">
        <f t="shared" si="65"/>
        <v>1</v>
      </c>
      <c r="CQ137" s="823" t="b">
        <f t="shared" si="65"/>
        <v>1</v>
      </c>
      <c r="CR137" s="790" t="b">
        <f t="shared" si="65"/>
        <v>1</v>
      </c>
      <c r="CS137" s="784" t="e">
        <v>#VALUE!</v>
      </c>
      <c r="CT137" s="820" t="e">
        <f t="shared" si="59"/>
        <v>#VALUE!</v>
      </c>
    </row>
    <row r="138" spans="1:98">
      <c r="A138" s="915"/>
      <c r="B138" s="960" t="s">
        <v>199</v>
      </c>
      <c r="C138" s="960" t="s">
        <v>1925</v>
      </c>
      <c r="D138" s="960" t="s">
        <v>109</v>
      </c>
      <c r="E138" s="960">
        <v>21729090</v>
      </c>
      <c r="F138" s="961">
        <v>21730061</v>
      </c>
      <c r="G138" s="961">
        <v>21701132</v>
      </c>
      <c r="H138" s="961">
        <v>21701132</v>
      </c>
      <c r="I138" s="961">
        <v>21701132</v>
      </c>
      <c r="J138" s="961"/>
      <c r="K138" s="961"/>
      <c r="L138" s="961" t="s">
        <v>214</v>
      </c>
      <c r="M138" s="919"/>
      <c r="N138" s="920"/>
      <c r="O138" s="920"/>
      <c r="P138" s="920"/>
      <c r="Q138" s="921">
        <v>0</v>
      </c>
      <c r="R138" s="921"/>
      <c r="S138" s="922">
        <v>0</v>
      </c>
      <c r="T138" s="919"/>
      <c r="U138" s="920">
        <v>19</v>
      </c>
      <c r="V138" s="920"/>
      <c r="W138" s="920"/>
      <c r="X138" s="921">
        <v>19</v>
      </c>
      <c r="Y138" s="921"/>
      <c r="Z138" s="922">
        <v>19</v>
      </c>
      <c r="AA138" s="783">
        <v>0</v>
      </c>
      <c r="AB138" s="784">
        <v>19</v>
      </c>
      <c r="AC138" s="784">
        <v>0</v>
      </c>
      <c r="AD138" s="784">
        <v>0</v>
      </c>
      <c r="AE138" s="785">
        <f>SUM(AA138:AD138)</f>
        <v>19</v>
      </c>
      <c r="AF138" s="785">
        <v>0</v>
      </c>
      <c r="AG138" s="926">
        <f>AE138+AF138</f>
        <v>19</v>
      </c>
      <c r="AH138" s="783">
        <v>0</v>
      </c>
      <c r="AI138" s="784">
        <v>19</v>
      </c>
      <c r="AJ138" s="784">
        <v>0</v>
      </c>
      <c r="AK138" s="784">
        <v>0</v>
      </c>
      <c r="AL138" s="785">
        <v>19</v>
      </c>
      <c r="AM138" s="785">
        <v>0</v>
      </c>
      <c r="AN138" s="926">
        <f>AL138+AM138</f>
        <v>19</v>
      </c>
      <c r="AO138" s="787">
        <v>0</v>
      </c>
      <c r="AP138" s="784">
        <v>19</v>
      </c>
      <c r="AQ138" s="784">
        <v>0</v>
      </c>
      <c r="AR138" s="789">
        <v>0</v>
      </c>
      <c r="AS138" s="785">
        <v>19</v>
      </c>
      <c r="AT138" s="784">
        <v>0</v>
      </c>
      <c r="AU138" s="926">
        <v>19</v>
      </c>
      <c r="AV138" s="787">
        <v>0</v>
      </c>
      <c r="AW138" s="784">
        <v>19</v>
      </c>
      <c r="AX138" s="789">
        <v>0</v>
      </c>
      <c r="AY138" s="852">
        <v>0</v>
      </c>
      <c r="AZ138" s="785">
        <v>19</v>
      </c>
      <c r="BA138" s="784">
        <v>0</v>
      </c>
      <c r="BB138" s="786">
        <v>19</v>
      </c>
      <c r="BC138" s="787">
        <v>0</v>
      </c>
      <c r="BD138" s="784">
        <v>19</v>
      </c>
      <c r="BE138" s="784">
        <v>0</v>
      </c>
      <c r="BF138" s="789">
        <v>0</v>
      </c>
      <c r="BG138" s="785">
        <v>19</v>
      </c>
      <c r="BH138" s="784">
        <v>0</v>
      </c>
      <c r="BI138" s="786">
        <v>19</v>
      </c>
      <c r="BJ138" s="838">
        <v>0</v>
      </c>
      <c r="BK138" s="839">
        <v>0</v>
      </c>
      <c r="BL138" s="839">
        <v>0</v>
      </c>
      <c r="BM138" s="840">
        <v>0</v>
      </c>
      <c r="BN138" s="841">
        <v>0</v>
      </c>
      <c r="BO138" s="839">
        <v>0</v>
      </c>
      <c r="BP138" s="911">
        <v>0</v>
      </c>
      <c r="BQ138" s="838">
        <f>SUMIFS('R5診療所票'!$AZ$10:$AZ$64,'R5診療所票'!$B$10:$B$64,$K$3:$K$150,'R5診療所票'!$AG$10:$AG$64,1)</f>
        <v>0</v>
      </c>
      <c r="BR138" s="839">
        <f>SUMIFS('R5診療所票'!$AZ$10:$AZ$64,'R5診療所票'!$B$10:$B$64,$K$3:$K$150,'R5診療所票'!$AG$10:$AG$64,2)</f>
        <v>0</v>
      </c>
      <c r="BS138" s="839">
        <f>SUMIFS('R5診療所票'!$AZ$10:$AZ$64,'R5診療所票'!$B$10:$B$64,$K$3:$K$150,'R5診療所票'!$AG$10:$AG$64,3)</f>
        <v>0</v>
      </c>
      <c r="BT138" s="840">
        <f>SUMIFS('R5診療所票'!$AZ$10:$AZ$64,'R5診療所票'!$B$10:$B$64,$K$3:$K$150,'R5診療所票'!$AG$10:$AG$64,4)</f>
        <v>0</v>
      </c>
      <c r="BU138" s="841">
        <f t="shared" si="66"/>
        <v>0</v>
      </c>
      <c r="BV138" s="839">
        <f>SUMIFS('R5診療所票'!$AZ$10:$AZ$64,'R5診療所票'!$B$10:$B$64,$K$3:$K$150,'R5診療所票'!$AG$10:$AG$64,5)+SUMIFS('R5診療所票'!$AZ$10:$AZ$64,'R5診療所票'!$B$10:$B$64,$K$3:$K$150,'R5診療所票'!$AG$10:$AG$64,6)</f>
        <v>0</v>
      </c>
      <c r="BW138" s="911">
        <f t="shared" si="57"/>
        <v>0</v>
      </c>
      <c r="BX138" s="757">
        <f t="shared" si="61"/>
        <v>0</v>
      </c>
      <c r="BY138" s="757">
        <f t="shared" si="62"/>
        <v>0</v>
      </c>
      <c r="BZ138" s="757"/>
      <c r="CA138" s="910">
        <f>SUMIFS('R5診療所票'!$BC$10:$BC$64,'R5診療所票'!$B$10:$B$64,$K$3:$K$150,'R5診療所票'!$AN$10:$AN$64,1)</f>
        <v>0</v>
      </c>
      <c r="CB138" s="849">
        <f>SUMIFS('R5診療所票'!$BC$10:$BC$64,'R5診療所票'!$B$10:$B$64,$K$3:$K$150,'R5診療所票'!$AN$10:$AN$64,2)</f>
        <v>0</v>
      </c>
      <c r="CC138" s="839">
        <f>SUMIFS('R5診療所票'!$BC$10:$BC$64,'R5診療所票'!$B$10:$B$64,$K$3:$K$150,'R5診療所票'!$AN$10:$AN$64,3)</f>
        <v>0</v>
      </c>
      <c r="CD138" s="849">
        <f>SUMIFS('R5診療所票'!$BC$10:$BC$64,'R5診療所票'!$B$10:$B$64,$K$3:$K$150,'R5診療所票'!$AN$10:$AN$64,4)</f>
        <v>0</v>
      </c>
      <c r="CE138" s="839">
        <f t="shared" si="67"/>
        <v>0</v>
      </c>
      <c r="CF138" s="849">
        <f>SUMIFS('R5診療所票'!$BC$10:$BC$64,'R5診療所票'!$B$10:$B$64,$K$3:$K$150,'R5診療所票'!$AN$10:$AN$64,5)</f>
        <v>0</v>
      </c>
      <c r="CG138" s="841">
        <f t="shared" si="55"/>
        <v>0</v>
      </c>
      <c r="CH138" s="958">
        <f>SUMIFS('R5診療所票'!$BD$11:$BD$64,'R5診療所票'!$B$11:$B$64,$K$3:$K$150)</f>
        <v>0</v>
      </c>
      <c r="CI138" s="959">
        <f>SUMIFS('R5診療所票'!$BC$10:$BC$64,'R5診療所票'!$B$10:$B$64,$K$3:$K$150,'R5診療所票'!$AN$10:$AN$64,7)</f>
        <v>0</v>
      </c>
      <c r="CJ138" s="811" t="str">
        <f>IF(BW138=CG138+CH138+CI138,"○","×")</f>
        <v>○</v>
      </c>
      <c r="CK138" s="927">
        <v>0</v>
      </c>
      <c r="CL138" s="811" t="str">
        <f>IF(BW138=CK138,"○","×")</f>
        <v>○</v>
      </c>
      <c r="CN138" s="821" t="b">
        <f t="shared" si="65"/>
        <v>1</v>
      </c>
      <c r="CO138" s="792" t="b">
        <f t="shared" si="65"/>
        <v>1</v>
      </c>
      <c r="CP138" s="822" t="b">
        <f t="shared" si="65"/>
        <v>1</v>
      </c>
      <c r="CQ138" s="823" t="b">
        <f t="shared" si="65"/>
        <v>1</v>
      </c>
      <c r="CR138" s="790" t="b">
        <f t="shared" si="65"/>
        <v>1</v>
      </c>
      <c r="CS138" s="784" t="e">
        <v>#VALUE!</v>
      </c>
      <c r="CT138" s="820" t="e">
        <f t="shared" si="59"/>
        <v>#VALUE!</v>
      </c>
    </row>
    <row r="139" spans="1:98">
      <c r="A139" s="774">
        <v>122</v>
      </c>
      <c r="B139" s="874" t="s">
        <v>205</v>
      </c>
      <c r="C139" s="874" t="s">
        <v>206</v>
      </c>
      <c r="D139" s="813" t="s">
        <v>109</v>
      </c>
      <c r="E139" s="877">
        <v>21729093</v>
      </c>
      <c r="F139" s="878">
        <v>21730129</v>
      </c>
      <c r="G139" s="878">
        <v>21701127</v>
      </c>
      <c r="H139" s="878">
        <v>21701127</v>
      </c>
      <c r="I139" s="878">
        <v>21701127</v>
      </c>
      <c r="J139" s="878">
        <v>21701127</v>
      </c>
      <c r="K139" s="878">
        <v>21701127</v>
      </c>
      <c r="L139" s="870" t="s">
        <v>215</v>
      </c>
      <c r="M139" s="817"/>
      <c r="N139" s="818"/>
      <c r="O139" s="818"/>
      <c r="P139" s="818"/>
      <c r="Q139" s="819">
        <v>0</v>
      </c>
      <c r="R139" s="819"/>
      <c r="S139" s="909">
        <v>0</v>
      </c>
      <c r="T139" s="817"/>
      <c r="U139" s="818"/>
      <c r="V139" s="818"/>
      <c r="W139" s="818">
        <v>19</v>
      </c>
      <c r="X139" s="819">
        <v>19</v>
      </c>
      <c r="Y139" s="819"/>
      <c r="Z139" s="909">
        <v>19</v>
      </c>
      <c r="AA139" s="783">
        <v>0</v>
      </c>
      <c r="AB139" s="784">
        <v>0</v>
      </c>
      <c r="AC139" s="784">
        <v>19</v>
      </c>
      <c r="AD139" s="784">
        <v>0</v>
      </c>
      <c r="AE139" s="785">
        <f t="shared" si="50"/>
        <v>19</v>
      </c>
      <c r="AF139" s="785">
        <v>0</v>
      </c>
      <c r="AG139" s="820">
        <f t="shared" si="38"/>
        <v>19</v>
      </c>
      <c r="AH139" s="783">
        <v>0</v>
      </c>
      <c r="AI139" s="784">
        <v>0</v>
      </c>
      <c r="AJ139" s="784">
        <v>19</v>
      </c>
      <c r="AK139" s="784">
        <v>0</v>
      </c>
      <c r="AL139" s="785">
        <v>19</v>
      </c>
      <c r="AM139" s="785">
        <v>0</v>
      </c>
      <c r="AN139" s="820">
        <f t="shared" si="52"/>
        <v>19</v>
      </c>
      <c r="AO139" s="787">
        <v>0</v>
      </c>
      <c r="AP139" s="784">
        <v>0</v>
      </c>
      <c r="AQ139" s="784">
        <v>19</v>
      </c>
      <c r="AR139" s="789">
        <v>0</v>
      </c>
      <c r="AS139" s="785">
        <v>19</v>
      </c>
      <c r="AT139" s="784">
        <v>0</v>
      </c>
      <c r="AU139" s="820">
        <v>19</v>
      </c>
      <c r="AV139" s="821">
        <v>0</v>
      </c>
      <c r="AW139" s="792">
        <v>0</v>
      </c>
      <c r="AX139" s="789">
        <v>19</v>
      </c>
      <c r="AY139" s="852">
        <v>0</v>
      </c>
      <c r="AZ139" s="785">
        <v>19</v>
      </c>
      <c r="BA139" s="784">
        <v>0</v>
      </c>
      <c r="BB139" s="786">
        <v>19</v>
      </c>
      <c r="BC139" s="871">
        <v>0</v>
      </c>
      <c r="BD139" s="780">
        <v>0</v>
      </c>
      <c r="BE139" s="780">
        <v>19</v>
      </c>
      <c r="BF139" s="872">
        <v>0</v>
      </c>
      <c r="BG139" s="819">
        <v>19</v>
      </c>
      <c r="BH139" s="818">
        <v>0</v>
      </c>
      <c r="BI139" s="782">
        <v>19</v>
      </c>
      <c r="BJ139" s="787">
        <v>0</v>
      </c>
      <c r="BK139" s="784">
        <v>0</v>
      </c>
      <c r="BL139" s="784">
        <v>0</v>
      </c>
      <c r="BM139" s="789">
        <v>19</v>
      </c>
      <c r="BN139" s="785">
        <v>19</v>
      </c>
      <c r="BO139" s="784">
        <v>0</v>
      </c>
      <c r="BP139" s="820">
        <v>19</v>
      </c>
      <c r="BQ139" s="853">
        <f>SUMIFS('R5診療所票'!$AZ$10:$AZ$64,'R5診療所票'!$B$10:$B$64,$K$3:$K$150,'R5診療所票'!$AG$10:$AG$64,1)</f>
        <v>0</v>
      </c>
      <c r="BR139" s="854">
        <f>SUMIFS('R5診療所票'!$AZ$10:$AZ$64,'R5診療所票'!$B$10:$B$64,$K$3:$K$150,'R5診療所票'!$AG$10:$AG$64,2)</f>
        <v>0</v>
      </c>
      <c r="BS139" s="854">
        <f>SUMIFS('R5診療所票'!$AZ$10:$AZ$64,'R5診療所票'!$B$10:$B$64,$K$3:$K$150,'R5診療所票'!$AG$10:$AG$64,3)</f>
        <v>0</v>
      </c>
      <c r="BT139" s="855">
        <f>SUMIFS('R5診療所票'!$AZ$10:$AZ$64,'R5診療所票'!$B$10:$B$64,$K$3:$K$150,'R5診療所票'!$AG$10:$AG$64,4)</f>
        <v>19</v>
      </c>
      <c r="BU139" s="856">
        <f t="shared" si="66"/>
        <v>19</v>
      </c>
      <c r="BV139" s="854">
        <f>SUMIFS('R5診療所票'!$AZ$10:$AZ$64,'R5診療所票'!$B$10:$B$64,$K$3:$K$150,'R5診療所票'!$AG$10:$AG$64,5)+SUMIFS('R5診療所票'!$AZ$10:$AZ$64,'R5診療所票'!$B$10:$B$64,$K$3:$K$150,'R5診療所票'!$AG$10:$AG$64,6)</f>
        <v>0</v>
      </c>
      <c r="BW139" s="857">
        <f t="shared" si="57"/>
        <v>19</v>
      </c>
      <c r="BX139" s="757">
        <f t="shared" si="61"/>
        <v>0</v>
      </c>
      <c r="BY139" s="757">
        <f t="shared" si="62"/>
        <v>0</v>
      </c>
      <c r="BZ139" s="757"/>
      <c r="CA139" s="858">
        <f>SUMIFS('R5診療所票'!$BC$10:$BC$64,'R5診療所票'!$B$10:$B$64,$K$3:$K$150,'R5診療所票'!$AN$10:$AN$64,1)</f>
        <v>0</v>
      </c>
      <c r="CB139" s="805">
        <f>SUMIFS('R5診療所票'!$BC$10:$BC$64,'R5診療所票'!$B$10:$B$64,$K$3:$K$150,'R5診療所票'!$AN$10:$AN$64,2)</f>
        <v>0</v>
      </c>
      <c r="CC139" s="859">
        <f>SUMIFS('R5診療所票'!$BC$10:$BC$64,'R5診療所票'!$B$10:$B$64,$K$3:$K$150,'R5診療所票'!$AN$10:$AN$64,3)</f>
        <v>0</v>
      </c>
      <c r="CD139" s="805">
        <f>SUMIFS('R5診療所票'!$BC$10:$BC$64,'R5診療所票'!$B$10:$B$64,$K$3:$K$150,'R5診療所票'!$AN$10:$AN$64,4)</f>
        <v>19</v>
      </c>
      <c r="CE139" s="859">
        <f t="shared" si="67"/>
        <v>19</v>
      </c>
      <c r="CF139" s="805">
        <f>SUMIFS('R5診療所票'!$BC$10:$BC$64,'R5診療所票'!$B$10:$B$64,$K$3:$K$150,'R5診療所票'!$AN$10:$AN$64,5)</f>
        <v>0</v>
      </c>
      <c r="CG139" s="860">
        <f t="shared" si="55"/>
        <v>19</v>
      </c>
      <c r="CH139" s="832">
        <f>SUMIFS('R5診療所票'!$BD$11:$BD$64,'R5診療所票'!$B$11:$B$64,$K$3:$K$150)</f>
        <v>0</v>
      </c>
      <c r="CI139" s="810">
        <f>SUMIFS('R5診療所票'!$BC$10:$BC$64,'R5診療所票'!$B$10:$B$64,$K$3:$K$150,'R5診療所票'!$AN$10:$AN$64,7)</f>
        <v>0</v>
      </c>
      <c r="CJ139" s="811" t="str">
        <f t="shared" si="64"/>
        <v>○</v>
      </c>
      <c r="CK139" s="833">
        <v>19</v>
      </c>
      <c r="CL139" s="811" t="str">
        <f t="shared" si="63"/>
        <v>○</v>
      </c>
      <c r="CN139" s="821" t="b">
        <f t="shared" si="65"/>
        <v>1</v>
      </c>
      <c r="CO139" s="792" t="b">
        <f t="shared" si="65"/>
        <v>1</v>
      </c>
      <c r="CP139" s="822" t="b">
        <f t="shared" si="65"/>
        <v>1</v>
      </c>
      <c r="CQ139" s="823" t="b">
        <f t="shared" si="65"/>
        <v>1</v>
      </c>
      <c r="CR139" s="790" t="b">
        <f t="shared" si="65"/>
        <v>1</v>
      </c>
      <c r="CS139" s="792" t="b">
        <f t="shared" si="65"/>
        <v>1</v>
      </c>
      <c r="CT139" s="786" t="b">
        <f t="shared" si="65"/>
        <v>1</v>
      </c>
    </row>
    <row r="140" spans="1:98">
      <c r="A140" s="774">
        <v>123</v>
      </c>
      <c r="B140" s="874" t="s">
        <v>199</v>
      </c>
      <c r="C140" s="874" t="s">
        <v>203</v>
      </c>
      <c r="D140" s="813" t="s">
        <v>109</v>
      </c>
      <c r="E140" s="877">
        <v>21729150</v>
      </c>
      <c r="F140" s="878">
        <v>21730038</v>
      </c>
      <c r="G140" s="878">
        <v>21701128</v>
      </c>
      <c r="H140" s="878">
        <v>21701128</v>
      </c>
      <c r="I140" s="878">
        <v>21701128</v>
      </c>
      <c r="J140" s="878">
        <v>21701128</v>
      </c>
      <c r="K140" s="878">
        <v>21701128</v>
      </c>
      <c r="L140" s="870" t="s">
        <v>69</v>
      </c>
      <c r="M140" s="817"/>
      <c r="N140" s="818"/>
      <c r="O140" s="818"/>
      <c r="P140" s="818"/>
      <c r="Q140" s="819">
        <v>0</v>
      </c>
      <c r="R140" s="819"/>
      <c r="S140" s="909">
        <v>0</v>
      </c>
      <c r="T140" s="817"/>
      <c r="U140" s="818">
        <v>19</v>
      </c>
      <c r="V140" s="818"/>
      <c r="W140" s="818"/>
      <c r="X140" s="819">
        <v>19</v>
      </c>
      <c r="Y140" s="819"/>
      <c r="Z140" s="909">
        <v>19</v>
      </c>
      <c r="AA140" s="783">
        <v>0</v>
      </c>
      <c r="AB140" s="784">
        <v>19</v>
      </c>
      <c r="AC140" s="784">
        <v>0</v>
      </c>
      <c r="AD140" s="784">
        <v>0</v>
      </c>
      <c r="AE140" s="785">
        <f t="shared" si="50"/>
        <v>19</v>
      </c>
      <c r="AF140" s="785">
        <v>0</v>
      </c>
      <c r="AG140" s="820">
        <f t="shared" si="38"/>
        <v>19</v>
      </c>
      <c r="AH140" s="783">
        <v>0</v>
      </c>
      <c r="AI140" s="784">
        <v>19</v>
      </c>
      <c r="AJ140" s="784">
        <v>0</v>
      </c>
      <c r="AK140" s="784">
        <v>0</v>
      </c>
      <c r="AL140" s="785">
        <v>19</v>
      </c>
      <c r="AM140" s="785">
        <v>0</v>
      </c>
      <c r="AN140" s="820">
        <f t="shared" si="52"/>
        <v>19</v>
      </c>
      <c r="AO140" s="787">
        <v>0</v>
      </c>
      <c r="AP140" s="784">
        <v>19</v>
      </c>
      <c r="AQ140" s="784">
        <v>0</v>
      </c>
      <c r="AR140" s="789">
        <v>0</v>
      </c>
      <c r="AS140" s="785">
        <v>19</v>
      </c>
      <c r="AT140" s="784">
        <v>0</v>
      </c>
      <c r="AU140" s="820">
        <v>19</v>
      </c>
      <c r="AV140" s="787">
        <v>0</v>
      </c>
      <c r="AW140" s="784">
        <v>19</v>
      </c>
      <c r="AX140" s="789">
        <v>0</v>
      </c>
      <c r="AY140" s="852">
        <v>0</v>
      </c>
      <c r="AZ140" s="785">
        <v>19</v>
      </c>
      <c r="BA140" s="784">
        <v>0</v>
      </c>
      <c r="BB140" s="786">
        <v>19</v>
      </c>
      <c r="BC140" s="787">
        <v>0</v>
      </c>
      <c r="BD140" s="784">
        <v>19</v>
      </c>
      <c r="BE140" s="784">
        <v>0</v>
      </c>
      <c r="BF140" s="789">
        <v>0</v>
      </c>
      <c r="BG140" s="785">
        <v>19</v>
      </c>
      <c r="BH140" s="784">
        <v>0</v>
      </c>
      <c r="BI140" s="786">
        <v>19</v>
      </c>
      <c r="BJ140" s="787">
        <v>0</v>
      </c>
      <c r="BK140" s="784">
        <v>19</v>
      </c>
      <c r="BL140" s="784">
        <v>0</v>
      </c>
      <c r="BM140" s="789">
        <v>0</v>
      </c>
      <c r="BN140" s="785">
        <v>19</v>
      </c>
      <c r="BO140" s="784">
        <v>0</v>
      </c>
      <c r="BP140" s="820">
        <v>19</v>
      </c>
      <c r="BQ140" s="853">
        <f>SUMIFS('R5診療所票'!$AZ$10:$AZ$64,'R5診療所票'!$B$10:$B$64,$K$3:$K$150,'R5診療所票'!$AG$10:$AG$64,1)</f>
        <v>0</v>
      </c>
      <c r="BR140" s="854">
        <f>SUMIFS('R5診療所票'!$AZ$10:$AZ$64,'R5診療所票'!$B$10:$B$64,$K$3:$K$150,'R5診療所票'!$AG$10:$AG$64,2)</f>
        <v>19</v>
      </c>
      <c r="BS140" s="854">
        <f>SUMIFS('R5診療所票'!$AZ$10:$AZ$64,'R5診療所票'!$B$10:$B$64,$K$3:$K$150,'R5診療所票'!$AG$10:$AG$64,3)</f>
        <v>0</v>
      </c>
      <c r="BT140" s="855">
        <f>SUMIFS('R5診療所票'!$AZ$10:$AZ$64,'R5診療所票'!$B$10:$B$64,$K$3:$K$150,'R5診療所票'!$AG$10:$AG$64,4)</f>
        <v>0</v>
      </c>
      <c r="BU140" s="856">
        <f t="shared" si="66"/>
        <v>19</v>
      </c>
      <c r="BV140" s="854">
        <f>SUMIFS('R5診療所票'!$AZ$10:$AZ$64,'R5診療所票'!$B$10:$B$64,$K$3:$K$150,'R5診療所票'!$AG$10:$AG$64,5)+SUMIFS('R5診療所票'!$AZ$10:$AZ$64,'R5診療所票'!$B$10:$B$64,$K$3:$K$150,'R5診療所票'!$AG$10:$AG$64,6)</f>
        <v>0</v>
      </c>
      <c r="BW140" s="857">
        <f t="shared" si="57"/>
        <v>19</v>
      </c>
      <c r="BX140" s="757">
        <f t="shared" si="61"/>
        <v>0</v>
      </c>
      <c r="BY140" s="757">
        <f t="shared" si="62"/>
        <v>0</v>
      </c>
      <c r="BZ140" s="757"/>
      <c r="CA140" s="858">
        <f>SUMIFS('R5診療所票'!$BC$10:$BC$64,'R5診療所票'!$B$10:$B$64,$K$3:$K$150,'R5診療所票'!$AN$10:$AN$64,1)</f>
        <v>0</v>
      </c>
      <c r="CB140" s="805">
        <f>SUMIFS('R5診療所票'!$BC$10:$BC$64,'R5診療所票'!$B$10:$B$64,$K$3:$K$150,'R5診療所票'!$AN$10:$AN$64,2)</f>
        <v>19</v>
      </c>
      <c r="CC140" s="859">
        <f>SUMIFS('R5診療所票'!$BC$10:$BC$64,'R5診療所票'!$B$10:$B$64,$K$3:$K$150,'R5診療所票'!$AN$10:$AN$64,3)</f>
        <v>0</v>
      </c>
      <c r="CD140" s="805">
        <f>SUMIFS('R5診療所票'!$BC$10:$BC$64,'R5診療所票'!$B$10:$B$64,$K$3:$K$150,'R5診療所票'!$AN$10:$AN$64,4)</f>
        <v>0</v>
      </c>
      <c r="CE140" s="859">
        <f t="shared" si="67"/>
        <v>19</v>
      </c>
      <c r="CF140" s="805">
        <f>SUMIFS('R5診療所票'!$BC$10:$BC$64,'R5診療所票'!$B$10:$B$64,$K$3:$K$150,'R5診療所票'!$AN$10:$AN$64,5)</f>
        <v>0</v>
      </c>
      <c r="CG140" s="860">
        <f t="shared" si="55"/>
        <v>19</v>
      </c>
      <c r="CH140" s="832">
        <f>SUMIFS('R5診療所票'!$BD$11:$BD$64,'R5診療所票'!$B$11:$B$64,$K$3:$K$150)</f>
        <v>0</v>
      </c>
      <c r="CI140" s="810">
        <f>SUMIFS('R5診療所票'!$BC$10:$BC$64,'R5診療所票'!$B$10:$B$64,$K$3:$K$150,'R5診療所票'!$AN$10:$AN$64,7)</f>
        <v>0</v>
      </c>
      <c r="CJ140" s="811" t="str">
        <f t="shared" si="64"/>
        <v>○</v>
      </c>
      <c r="CK140" s="833">
        <v>19</v>
      </c>
      <c r="CL140" s="811" t="str">
        <f t="shared" si="63"/>
        <v>○</v>
      </c>
      <c r="CN140" s="821" t="b">
        <f t="shared" si="65"/>
        <v>1</v>
      </c>
      <c r="CO140" s="792" t="b">
        <f t="shared" si="65"/>
        <v>1</v>
      </c>
      <c r="CP140" s="822" t="b">
        <f t="shared" si="65"/>
        <v>1</v>
      </c>
      <c r="CQ140" s="823" t="b">
        <f t="shared" si="65"/>
        <v>1</v>
      </c>
      <c r="CR140" s="790" t="b">
        <f t="shared" si="65"/>
        <v>1</v>
      </c>
      <c r="CS140" s="792" t="b">
        <f t="shared" si="65"/>
        <v>1</v>
      </c>
      <c r="CT140" s="786" t="b">
        <f t="shared" si="65"/>
        <v>1</v>
      </c>
    </row>
    <row r="141" spans="1:98">
      <c r="A141" s="774">
        <v>124</v>
      </c>
      <c r="B141" s="874" t="s">
        <v>205</v>
      </c>
      <c r="C141" s="874" t="s">
        <v>206</v>
      </c>
      <c r="D141" s="813" t="s">
        <v>109</v>
      </c>
      <c r="E141" s="877">
        <v>21729035</v>
      </c>
      <c r="F141" s="878">
        <v>21730114</v>
      </c>
      <c r="G141" s="878">
        <v>21701125</v>
      </c>
      <c r="H141" s="878">
        <v>21701125</v>
      </c>
      <c r="I141" s="878">
        <v>21701125</v>
      </c>
      <c r="J141" s="878">
        <v>21701125</v>
      </c>
      <c r="K141" s="878">
        <v>21701125</v>
      </c>
      <c r="L141" s="870" t="s">
        <v>216</v>
      </c>
      <c r="M141" s="817"/>
      <c r="N141" s="818"/>
      <c r="O141" s="818"/>
      <c r="P141" s="818"/>
      <c r="Q141" s="819">
        <v>0</v>
      </c>
      <c r="R141" s="819"/>
      <c r="S141" s="909">
        <v>0</v>
      </c>
      <c r="T141" s="817"/>
      <c r="U141" s="818">
        <v>12</v>
      </c>
      <c r="V141" s="818"/>
      <c r="W141" s="818"/>
      <c r="X141" s="819">
        <v>12</v>
      </c>
      <c r="Y141" s="819"/>
      <c r="Z141" s="909">
        <v>12</v>
      </c>
      <c r="AA141" s="783">
        <v>0</v>
      </c>
      <c r="AB141" s="784">
        <v>12</v>
      </c>
      <c r="AC141" s="784">
        <v>0</v>
      </c>
      <c r="AD141" s="784">
        <v>0</v>
      </c>
      <c r="AE141" s="785">
        <f t="shared" si="50"/>
        <v>12</v>
      </c>
      <c r="AF141" s="785">
        <v>0</v>
      </c>
      <c r="AG141" s="909">
        <f t="shared" si="38"/>
        <v>12</v>
      </c>
      <c r="AH141" s="783">
        <v>0</v>
      </c>
      <c r="AI141" s="784">
        <v>12</v>
      </c>
      <c r="AJ141" s="784">
        <v>0</v>
      </c>
      <c r="AK141" s="784">
        <v>0</v>
      </c>
      <c r="AL141" s="785">
        <v>12</v>
      </c>
      <c r="AM141" s="785">
        <v>0</v>
      </c>
      <c r="AN141" s="909">
        <f t="shared" si="52"/>
        <v>12</v>
      </c>
      <c r="AO141" s="787">
        <v>0</v>
      </c>
      <c r="AP141" s="784">
        <v>12</v>
      </c>
      <c r="AQ141" s="784">
        <v>0</v>
      </c>
      <c r="AR141" s="789">
        <v>0</v>
      </c>
      <c r="AS141" s="785">
        <v>12</v>
      </c>
      <c r="AT141" s="784">
        <v>0</v>
      </c>
      <c r="AU141" s="909">
        <v>12</v>
      </c>
      <c r="AV141" s="787">
        <v>0</v>
      </c>
      <c r="AW141" s="784">
        <v>12</v>
      </c>
      <c r="AX141" s="789">
        <v>0</v>
      </c>
      <c r="AY141" s="852">
        <v>0</v>
      </c>
      <c r="AZ141" s="785">
        <v>12</v>
      </c>
      <c r="BA141" s="784">
        <v>0</v>
      </c>
      <c r="BB141" s="786">
        <v>12</v>
      </c>
      <c r="BC141" s="787">
        <v>0</v>
      </c>
      <c r="BD141" s="784">
        <v>12</v>
      </c>
      <c r="BE141" s="784">
        <v>0</v>
      </c>
      <c r="BF141" s="789">
        <v>0</v>
      </c>
      <c r="BG141" s="785">
        <v>12</v>
      </c>
      <c r="BH141" s="784">
        <v>0</v>
      </c>
      <c r="BI141" s="786">
        <v>12</v>
      </c>
      <c r="BJ141" s="787">
        <v>0</v>
      </c>
      <c r="BK141" s="784">
        <v>12</v>
      </c>
      <c r="BL141" s="784">
        <v>0</v>
      </c>
      <c r="BM141" s="789">
        <v>0</v>
      </c>
      <c r="BN141" s="785">
        <v>12</v>
      </c>
      <c r="BO141" s="784">
        <v>0</v>
      </c>
      <c r="BP141" s="820">
        <v>12</v>
      </c>
      <c r="BQ141" s="853">
        <f>SUMIFS('R5診療所票'!$AZ$10:$AZ$64,'R5診療所票'!$B$10:$B$64,$K$3:$K$150,'R5診療所票'!$AG$10:$AG$64,1)</f>
        <v>0</v>
      </c>
      <c r="BR141" s="854">
        <f>SUMIFS('R5診療所票'!$AZ$10:$AZ$64,'R5診療所票'!$B$10:$B$64,$K$3:$K$150,'R5診療所票'!$AG$10:$AG$64,2)</f>
        <v>12</v>
      </c>
      <c r="BS141" s="854">
        <f>SUMIFS('R5診療所票'!$AZ$10:$AZ$64,'R5診療所票'!$B$10:$B$64,$K$3:$K$150,'R5診療所票'!$AG$10:$AG$64,3)</f>
        <v>0</v>
      </c>
      <c r="BT141" s="855">
        <f>SUMIFS('R5診療所票'!$AZ$10:$AZ$64,'R5診療所票'!$B$10:$B$64,$K$3:$K$150,'R5診療所票'!$AG$10:$AG$64,4)</f>
        <v>0</v>
      </c>
      <c r="BU141" s="856">
        <f t="shared" si="66"/>
        <v>12</v>
      </c>
      <c r="BV141" s="854">
        <f>SUMIFS('R5診療所票'!$AZ$10:$AZ$64,'R5診療所票'!$B$10:$B$64,$K$3:$K$150,'R5診療所票'!$AG$10:$AG$64,5)+SUMIFS('R5診療所票'!$AZ$10:$AZ$64,'R5診療所票'!$B$10:$B$64,$K$3:$K$150,'R5診療所票'!$AG$10:$AG$64,6)</f>
        <v>0</v>
      </c>
      <c r="BW141" s="857">
        <f t="shared" si="57"/>
        <v>12</v>
      </c>
      <c r="BX141" s="757">
        <f t="shared" si="61"/>
        <v>0</v>
      </c>
      <c r="BY141" s="757">
        <f t="shared" si="62"/>
        <v>0</v>
      </c>
      <c r="BZ141" s="758"/>
      <c r="CA141" s="858">
        <f>SUMIFS('R5診療所票'!$BC$10:$BC$64,'R5診療所票'!$B$10:$B$64,$K$3:$K$150,'R5診療所票'!$AN$10:$AN$64,1)</f>
        <v>0</v>
      </c>
      <c r="CB141" s="805">
        <f>SUMIFS('R5診療所票'!$BC$10:$BC$64,'R5診療所票'!$B$10:$B$64,$K$3:$K$150,'R5診療所票'!$AN$10:$AN$64,2)</f>
        <v>12</v>
      </c>
      <c r="CC141" s="859">
        <f>SUMIFS('R5診療所票'!$BC$10:$BC$64,'R5診療所票'!$B$10:$B$64,$K$3:$K$150,'R5診療所票'!$AN$10:$AN$64,3)</f>
        <v>0</v>
      </c>
      <c r="CD141" s="805">
        <f>SUMIFS('R5診療所票'!$BC$10:$BC$64,'R5診療所票'!$B$10:$B$64,$K$3:$K$150,'R5診療所票'!$AN$10:$AN$64,4)</f>
        <v>0</v>
      </c>
      <c r="CE141" s="859">
        <f t="shared" si="67"/>
        <v>12</v>
      </c>
      <c r="CF141" s="805">
        <f>SUMIFS('R5診療所票'!$BC$10:$BC$64,'R5診療所票'!$B$10:$B$64,$K$3:$K$150,'R5診療所票'!$AN$10:$AN$64,5)</f>
        <v>0</v>
      </c>
      <c r="CG141" s="860">
        <f t="shared" si="55"/>
        <v>12</v>
      </c>
      <c r="CH141" s="832">
        <f>SUMIFS('R5診療所票'!$BD$11:$BD$64,'R5診療所票'!$B$11:$B$64,$K$3:$K$150)</f>
        <v>0</v>
      </c>
      <c r="CI141" s="810">
        <f>SUMIFS('R5診療所票'!$BC$10:$BC$64,'R5診療所票'!$B$10:$B$64,$K$3:$K$150,'R5診療所票'!$AN$10:$AN$64,7)</f>
        <v>0</v>
      </c>
      <c r="CJ141" s="811" t="str">
        <f t="shared" si="64"/>
        <v>○</v>
      </c>
      <c r="CK141" s="962">
        <v>12</v>
      </c>
      <c r="CL141" s="811" t="str">
        <f t="shared" si="63"/>
        <v>○</v>
      </c>
      <c r="CN141" s="821" t="b">
        <f t="shared" si="65"/>
        <v>1</v>
      </c>
      <c r="CO141" s="792" t="b">
        <f t="shared" si="65"/>
        <v>1</v>
      </c>
      <c r="CP141" s="822" t="b">
        <f t="shared" si="65"/>
        <v>1</v>
      </c>
      <c r="CQ141" s="823" t="b">
        <f t="shared" si="65"/>
        <v>1</v>
      </c>
      <c r="CR141" s="790" t="b">
        <f t="shared" si="65"/>
        <v>1</v>
      </c>
      <c r="CS141" s="792" t="b">
        <f t="shared" si="65"/>
        <v>1</v>
      </c>
      <c r="CT141" s="786" t="b">
        <f t="shared" si="65"/>
        <v>1</v>
      </c>
    </row>
    <row r="142" spans="1:98">
      <c r="A142" s="774">
        <v>125</v>
      </c>
      <c r="B142" s="874" t="s">
        <v>199</v>
      </c>
      <c r="C142" s="874" t="s">
        <v>203</v>
      </c>
      <c r="D142" s="874" t="s">
        <v>109</v>
      </c>
      <c r="E142" s="877">
        <v>21729006</v>
      </c>
      <c r="F142" s="878">
        <v>21730021</v>
      </c>
      <c r="G142" s="878">
        <v>21701124</v>
      </c>
      <c r="H142" s="878">
        <v>21701124</v>
      </c>
      <c r="I142" s="878">
        <v>21701124</v>
      </c>
      <c r="J142" s="878">
        <v>21701124</v>
      </c>
      <c r="K142" s="878">
        <v>21701124</v>
      </c>
      <c r="L142" s="870" t="s">
        <v>217</v>
      </c>
      <c r="M142" s="817"/>
      <c r="N142" s="818"/>
      <c r="O142" s="818"/>
      <c r="P142" s="818"/>
      <c r="Q142" s="819">
        <v>0</v>
      </c>
      <c r="R142" s="819"/>
      <c r="S142" s="909">
        <v>0</v>
      </c>
      <c r="T142" s="817"/>
      <c r="U142" s="818">
        <v>19</v>
      </c>
      <c r="V142" s="818"/>
      <c r="W142" s="818"/>
      <c r="X142" s="819">
        <v>19</v>
      </c>
      <c r="Y142" s="819"/>
      <c r="Z142" s="909">
        <v>19</v>
      </c>
      <c r="AA142" s="783">
        <v>0</v>
      </c>
      <c r="AB142" s="784">
        <v>19</v>
      </c>
      <c r="AC142" s="784">
        <v>0</v>
      </c>
      <c r="AD142" s="784">
        <v>0</v>
      </c>
      <c r="AE142" s="785">
        <f t="shared" si="50"/>
        <v>19</v>
      </c>
      <c r="AF142" s="785">
        <v>0</v>
      </c>
      <c r="AG142" s="820">
        <f t="shared" si="38"/>
        <v>19</v>
      </c>
      <c r="AH142" s="783">
        <v>0</v>
      </c>
      <c r="AI142" s="784">
        <v>19</v>
      </c>
      <c r="AJ142" s="784">
        <v>0</v>
      </c>
      <c r="AK142" s="784">
        <v>0</v>
      </c>
      <c r="AL142" s="785">
        <v>19</v>
      </c>
      <c r="AM142" s="785">
        <v>0</v>
      </c>
      <c r="AN142" s="820">
        <f t="shared" si="52"/>
        <v>19</v>
      </c>
      <c r="AO142" s="787">
        <v>0</v>
      </c>
      <c r="AP142" s="784">
        <v>19</v>
      </c>
      <c r="AQ142" s="784">
        <v>0</v>
      </c>
      <c r="AR142" s="789">
        <v>0</v>
      </c>
      <c r="AS142" s="785">
        <v>19</v>
      </c>
      <c r="AT142" s="784">
        <v>0</v>
      </c>
      <c r="AU142" s="820">
        <v>19</v>
      </c>
      <c r="AV142" s="787">
        <v>0</v>
      </c>
      <c r="AW142" s="784">
        <v>19</v>
      </c>
      <c r="AX142" s="789">
        <v>0</v>
      </c>
      <c r="AY142" s="852">
        <v>0</v>
      </c>
      <c r="AZ142" s="785">
        <v>19</v>
      </c>
      <c r="BA142" s="784">
        <v>0</v>
      </c>
      <c r="BB142" s="786">
        <v>19</v>
      </c>
      <c r="BC142" s="787">
        <v>0</v>
      </c>
      <c r="BD142" s="784">
        <v>19</v>
      </c>
      <c r="BE142" s="784">
        <v>0</v>
      </c>
      <c r="BF142" s="789">
        <v>0</v>
      </c>
      <c r="BG142" s="785">
        <v>19</v>
      </c>
      <c r="BH142" s="784">
        <v>0</v>
      </c>
      <c r="BI142" s="786">
        <v>19</v>
      </c>
      <c r="BJ142" s="787">
        <v>0</v>
      </c>
      <c r="BK142" s="784">
        <v>19</v>
      </c>
      <c r="BL142" s="784">
        <v>0</v>
      </c>
      <c r="BM142" s="789">
        <v>0</v>
      </c>
      <c r="BN142" s="785">
        <v>19</v>
      </c>
      <c r="BO142" s="784">
        <v>0</v>
      </c>
      <c r="BP142" s="820">
        <v>19</v>
      </c>
      <c r="BQ142" s="853">
        <f>SUMIFS('R5診療所票'!$AZ$10:$AZ$64,'R5診療所票'!$B$10:$B$64,$K$3:$K$150,'R5診療所票'!$AG$10:$AG$64,1)</f>
        <v>0</v>
      </c>
      <c r="BR142" s="854">
        <f>SUMIFS('R5診療所票'!$AZ$10:$AZ$64,'R5診療所票'!$B$10:$B$64,$K$3:$K$150,'R5診療所票'!$AG$10:$AG$64,2)</f>
        <v>19</v>
      </c>
      <c r="BS142" s="854">
        <f>SUMIFS('R5診療所票'!$AZ$10:$AZ$64,'R5診療所票'!$B$10:$B$64,$K$3:$K$150,'R5診療所票'!$AG$10:$AG$64,3)</f>
        <v>0</v>
      </c>
      <c r="BT142" s="855">
        <f>SUMIFS('R5診療所票'!$AZ$10:$AZ$64,'R5診療所票'!$B$10:$B$64,$K$3:$K$150,'R5診療所票'!$AG$10:$AG$64,4)</f>
        <v>0</v>
      </c>
      <c r="BU142" s="856">
        <f t="shared" si="66"/>
        <v>19</v>
      </c>
      <c r="BV142" s="854">
        <f>SUMIFS('R5診療所票'!$AZ$10:$AZ$64,'R5診療所票'!$B$10:$B$64,$K$3:$K$150,'R5診療所票'!$AG$10:$AG$64,5)+SUMIFS('R5診療所票'!$AZ$10:$AZ$64,'R5診療所票'!$B$10:$B$64,$K$3:$K$150,'R5診療所票'!$AG$10:$AG$64,6)</f>
        <v>0</v>
      </c>
      <c r="BW142" s="857">
        <f t="shared" si="57"/>
        <v>19</v>
      </c>
      <c r="BX142" s="757">
        <f t="shared" si="61"/>
        <v>0</v>
      </c>
      <c r="BY142" s="757">
        <f t="shared" si="62"/>
        <v>0</v>
      </c>
      <c r="BZ142" s="757"/>
      <c r="CA142" s="858">
        <f>SUMIFS('R5診療所票'!$BC$10:$BC$64,'R5診療所票'!$B$10:$B$64,$K$3:$K$150,'R5診療所票'!$AN$10:$AN$64,1)</f>
        <v>0</v>
      </c>
      <c r="CB142" s="805">
        <f>SUMIFS('R5診療所票'!$BC$10:$BC$64,'R5診療所票'!$B$10:$B$64,$K$3:$K$150,'R5診療所票'!$AN$10:$AN$64,2)</f>
        <v>19</v>
      </c>
      <c r="CC142" s="859">
        <f>SUMIFS('R5診療所票'!$BC$10:$BC$64,'R5診療所票'!$B$10:$B$64,$K$3:$K$150,'R5診療所票'!$AN$10:$AN$64,3)</f>
        <v>0</v>
      </c>
      <c r="CD142" s="805">
        <f>SUMIFS('R5診療所票'!$BC$10:$BC$64,'R5診療所票'!$B$10:$B$64,$K$3:$K$150,'R5診療所票'!$AN$10:$AN$64,4)</f>
        <v>0</v>
      </c>
      <c r="CE142" s="859">
        <f t="shared" si="67"/>
        <v>19</v>
      </c>
      <c r="CF142" s="805">
        <f>SUMIFS('R5診療所票'!$BC$10:$BC$64,'R5診療所票'!$B$10:$B$64,$K$3:$K$150,'R5診療所票'!$AN$10:$AN$64,5)</f>
        <v>0</v>
      </c>
      <c r="CG142" s="860">
        <f t="shared" si="55"/>
        <v>19</v>
      </c>
      <c r="CH142" s="832">
        <f>SUMIFS('R5診療所票'!$BD$11:$BD$64,'R5診療所票'!$B$11:$B$64,$K$3:$K$150)</f>
        <v>0</v>
      </c>
      <c r="CI142" s="810">
        <f>SUMIFS('R5診療所票'!$BC$10:$BC$64,'R5診療所票'!$B$10:$B$64,$K$3:$K$150,'R5診療所票'!$AN$10:$AN$64,7)</f>
        <v>0</v>
      </c>
      <c r="CJ142" s="811" t="str">
        <f t="shared" si="64"/>
        <v>○</v>
      </c>
      <c r="CK142" s="833">
        <v>19</v>
      </c>
      <c r="CL142" s="811" t="str">
        <f t="shared" si="63"/>
        <v>○</v>
      </c>
      <c r="CN142" s="821" t="b">
        <f t="shared" si="65"/>
        <v>1</v>
      </c>
      <c r="CO142" s="792" t="b">
        <f t="shared" si="65"/>
        <v>1</v>
      </c>
      <c r="CP142" s="822" t="b">
        <f t="shared" si="65"/>
        <v>1</v>
      </c>
      <c r="CQ142" s="823" t="b">
        <f t="shared" si="65"/>
        <v>1</v>
      </c>
      <c r="CR142" s="790" t="b">
        <f t="shared" si="65"/>
        <v>1</v>
      </c>
      <c r="CS142" s="792" t="b">
        <f t="shared" si="65"/>
        <v>1</v>
      </c>
      <c r="CT142" s="786" t="b">
        <f t="shared" si="65"/>
        <v>1</v>
      </c>
    </row>
    <row r="143" spans="1:98" ht="18.5" thickBot="1">
      <c r="A143" s="774">
        <v>126</v>
      </c>
      <c r="B143" s="874" t="s">
        <v>199</v>
      </c>
      <c r="C143" s="874" t="s">
        <v>203</v>
      </c>
      <c r="D143" s="874" t="s">
        <v>109</v>
      </c>
      <c r="E143" s="877">
        <v>21729075</v>
      </c>
      <c r="F143" s="878">
        <v>21730124</v>
      </c>
      <c r="G143" s="878">
        <v>21701126</v>
      </c>
      <c r="H143" s="878">
        <v>21701126</v>
      </c>
      <c r="I143" s="878">
        <v>21701126</v>
      </c>
      <c r="J143" s="878">
        <v>21701126</v>
      </c>
      <c r="K143" s="878">
        <v>21701126</v>
      </c>
      <c r="L143" s="870" t="s">
        <v>218</v>
      </c>
      <c r="M143" s="817"/>
      <c r="N143" s="818"/>
      <c r="O143" s="818"/>
      <c r="P143" s="818"/>
      <c r="Q143" s="819">
        <v>0</v>
      </c>
      <c r="R143" s="819"/>
      <c r="S143" s="909">
        <v>0</v>
      </c>
      <c r="T143" s="817"/>
      <c r="U143" s="818">
        <v>19</v>
      </c>
      <c r="V143" s="818"/>
      <c r="W143" s="818"/>
      <c r="X143" s="819">
        <v>19</v>
      </c>
      <c r="Y143" s="819"/>
      <c r="Z143" s="909">
        <v>19</v>
      </c>
      <c r="AA143" s="783">
        <v>0</v>
      </c>
      <c r="AB143" s="784">
        <v>19</v>
      </c>
      <c r="AC143" s="784">
        <v>0</v>
      </c>
      <c r="AD143" s="784">
        <v>0</v>
      </c>
      <c r="AE143" s="785">
        <f t="shared" si="50"/>
        <v>19</v>
      </c>
      <c r="AF143" s="785">
        <v>0</v>
      </c>
      <c r="AG143" s="820">
        <f t="shared" si="38"/>
        <v>19</v>
      </c>
      <c r="AH143" s="783">
        <v>0</v>
      </c>
      <c r="AI143" s="784">
        <v>19</v>
      </c>
      <c r="AJ143" s="784">
        <v>0</v>
      </c>
      <c r="AK143" s="784">
        <v>0</v>
      </c>
      <c r="AL143" s="785">
        <v>19</v>
      </c>
      <c r="AM143" s="785">
        <v>0</v>
      </c>
      <c r="AN143" s="820">
        <f t="shared" si="52"/>
        <v>19</v>
      </c>
      <c r="AO143" s="787">
        <v>0</v>
      </c>
      <c r="AP143" s="784">
        <v>19</v>
      </c>
      <c r="AQ143" s="784">
        <v>0</v>
      </c>
      <c r="AR143" s="789">
        <v>0</v>
      </c>
      <c r="AS143" s="785">
        <v>19</v>
      </c>
      <c r="AT143" s="784">
        <v>0</v>
      </c>
      <c r="AU143" s="820">
        <v>19</v>
      </c>
      <c r="AV143" s="787">
        <v>0</v>
      </c>
      <c r="AW143" s="784">
        <v>19</v>
      </c>
      <c r="AX143" s="789">
        <v>0</v>
      </c>
      <c r="AY143" s="852">
        <v>0</v>
      </c>
      <c r="AZ143" s="785">
        <v>19</v>
      </c>
      <c r="BA143" s="784">
        <v>0</v>
      </c>
      <c r="BB143" s="786">
        <v>19</v>
      </c>
      <c r="BC143" s="787">
        <v>0</v>
      </c>
      <c r="BD143" s="963">
        <v>19</v>
      </c>
      <c r="BE143" s="963">
        <v>0</v>
      </c>
      <c r="BF143" s="789">
        <v>0</v>
      </c>
      <c r="BG143" s="785">
        <v>19</v>
      </c>
      <c r="BH143" s="784">
        <v>0</v>
      </c>
      <c r="BI143" s="786">
        <v>19</v>
      </c>
      <c r="BJ143" s="787">
        <v>0</v>
      </c>
      <c r="BK143" s="784">
        <v>19</v>
      </c>
      <c r="BL143" s="784">
        <v>0</v>
      </c>
      <c r="BM143" s="789">
        <v>0</v>
      </c>
      <c r="BN143" s="785">
        <v>19</v>
      </c>
      <c r="BO143" s="784">
        <v>0</v>
      </c>
      <c r="BP143" s="820">
        <v>19</v>
      </c>
      <c r="BQ143" s="853">
        <f>SUMIFS('R5診療所票'!$AZ$10:$AZ$64,'R5診療所票'!$B$10:$B$64,$K$3:$K$150,'R5診療所票'!$AG$10:$AG$64,1)</f>
        <v>0</v>
      </c>
      <c r="BR143" s="854">
        <f>SUMIFS('R5診療所票'!$AZ$10:$AZ$64,'R5診療所票'!$B$10:$B$64,$K$3:$K$150,'R5診療所票'!$AG$10:$AG$64,2)</f>
        <v>19</v>
      </c>
      <c r="BS143" s="854">
        <f>SUMIFS('R5診療所票'!$AZ$10:$AZ$64,'R5診療所票'!$B$10:$B$64,$K$3:$K$150,'R5診療所票'!$AG$10:$AG$64,3)</f>
        <v>0</v>
      </c>
      <c r="BT143" s="855">
        <f>SUMIFS('R5診療所票'!$AZ$10:$AZ$64,'R5診療所票'!$B$10:$B$64,$K$3:$K$150,'R5診療所票'!$AG$10:$AG$64,4)</f>
        <v>0</v>
      </c>
      <c r="BU143" s="856">
        <f t="shared" si="66"/>
        <v>19</v>
      </c>
      <c r="BV143" s="854">
        <f>SUMIFS('R5診療所票'!$AZ$10:$AZ$64,'R5診療所票'!$B$10:$B$64,$K$3:$K$150,'R5診療所票'!$AG$10:$AG$64,5)+SUMIFS('R5診療所票'!$AZ$10:$AZ$64,'R5診療所票'!$B$10:$B$64,$K$3:$K$150,'R5診療所票'!$AG$10:$AG$64,6)</f>
        <v>0</v>
      </c>
      <c r="BW143" s="857">
        <f t="shared" si="57"/>
        <v>19</v>
      </c>
      <c r="BX143" s="757">
        <f t="shared" si="61"/>
        <v>0</v>
      </c>
      <c r="BY143" s="757">
        <f t="shared" si="62"/>
        <v>0</v>
      </c>
      <c r="BZ143" s="757"/>
      <c r="CA143" s="858">
        <f>SUMIFS('R5診療所票'!$BC$10:$BC$64,'R5診療所票'!$B$10:$B$64,$K$3:$K$150,'R5診療所票'!$AN$10:$AN$64,1)</f>
        <v>0</v>
      </c>
      <c r="CB143" s="805">
        <f>SUMIFS('R5診療所票'!$BC$10:$BC$64,'R5診療所票'!$B$10:$B$64,$K$3:$K$150,'R5診療所票'!$AN$10:$AN$64,2)</f>
        <v>19</v>
      </c>
      <c r="CC143" s="859">
        <f>SUMIFS('R5診療所票'!$BC$10:$BC$64,'R5診療所票'!$B$10:$B$64,$K$3:$K$150,'R5診療所票'!$AN$10:$AN$64,3)</f>
        <v>0</v>
      </c>
      <c r="CD143" s="805">
        <f>SUMIFS('R5診療所票'!$BC$10:$BC$64,'R5診療所票'!$B$10:$B$64,$K$3:$K$150,'R5診療所票'!$AN$10:$AN$64,4)</f>
        <v>0</v>
      </c>
      <c r="CE143" s="859">
        <f t="shared" si="67"/>
        <v>19</v>
      </c>
      <c r="CF143" s="805">
        <f>SUMIFS('R5診療所票'!$BC$10:$BC$64,'R5診療所票'!$B$10:$B$64,$K$3:$K$150,'R5診療所票'!$AN$10:$AN$64,5)</f>
        <v>0</v>
      </c>
      <c r="CG143" s="860">
        <f t="shared" si="55"/>
        <v>19</v>
      </c>
      <c r="CH143" s="832">
        <f>SUMIFS('R5診療所票'!$BD$11:$BD$64,'R5診療所票'!$B$11:$B$64,$K$3:$K$150)</f>
        <v>0</v>
      </c>
      <c r="CI143" s="810">
        <f>SUMIFS('R5診療所票'!$BC$10:$BC$64,'R5診療所票'!$B$10:$B$64,$K$3:$K$150,'R5診療所票'!$AN$10:$AN$64,7)</f>
        <v>0</v>
      </c>
      <c r="CJ143" s="811" t="str">
        <f t="shared" si="64"/>
        <v>○</v>
      </c>
      <c r="CK143" s="833">
        <v>19</v>
      </c>
      <c r="CL143" s="811" t="str">
        <f t="shared" si="63"/>
        <v>○</v>
      </c>
      <c r="CN143" s="821" t="b">
        <f t="shared" si="65"/>
        <v>1</v>
      </c>
      <c r="CO143" s="792" t="b">
        <f t="shared" si="65"/>
        <v>1</v>
      </c>
      <c r="CP143" s="822" t="b">
        <f t="shared" si="65"/>
        <v>1</v>
      </c>
      <c r="CQ143" s="823" t="b">
        <f t="shared" si="65"/>
        <v>1</v>
      </c>
      <c r="CR143" s="790" t="b">
        <f t="shared" si="65"/>
        <v>1</v>
      </c>
      <c r="CS143" s="792" t="b">
        <f t="shared" si="65"/>
        <v>1</v>
      </c>
      <c r="CT143" s="786" t="b">
        <f t="shared" si="65"/>
        <v>1</v>
      </c>
    </row>
    <row r="144" spans="1:98" s="1051" customFormat="1" ht="26.25" customHeight="1" thickTop="1" thickBot="1">
      <c r="A144" s="1300" t="s">
        <v>219</v>
      </c>
      <c r="B144" s="1301"/>
      <c r="C144" s="1301"/>
      <c r="D144" s="1301"/>
      <c r="E144" s="1301"/>
      <c r="F144" s="1302"/>
      <c r="G144" s="1302"/>
      <c r="H144" s="1302"/>
      <c r="I144" s="1302"/>
      <c r="J144" s="1302"/>
      <c r="K144" s="1302"/>
      <c r="L144" s="1302"/>
      <c r="M144" s="1052">
        <v>0</v>
      </c>
      <c r="N144" s="1053">
        <v>916</v>
      </c>
      <c r="O144" s="1053">
        <v>94</v>
      </c>
      <c r="P144" s="1053">
        <v>118</v>
      </c>
      <c r="Q144" s="1054">
        <v>1128</v>
      </c>
      <c r="R144" s="1054">
        <v>0</v>
      </c>
      <c r="S144" s="1055">
        <v>1128</v>
      </c>
      <c r="T144" s="1052">
        <v>52</v>
      </c>
      <c r="U144" s="1053">
        <v>980</v>
      </c>
      <c r="V144" s="1053">
        <v>152</v>
      </c>
      <c r="W144" s="1053">
        <v>526</v>
      </c>
      <c r="X144" s="1054">
        <v>1710</v>
      </c>
      <c r="Y144" s="1054">
        <v>0</v>
      </c>
      <c r="Z144" s="1055">
        <v>1710</v>
      </c>
      <c r="AA144" s="1056">
        <f t="shared" ref="AA144:AN144" si="68">SUM(AA127:AA143)</f>
        <v>64</v>
      </c>
      <c r="AB144" s="1057">
        <f t="shared" si="68"/>
        <v>897</v>
      </c>
      <c r="AC144" s="1057">
        <f t="shared" si="68"/>
        <v>225</v>
      </c>
      <c r="AD144" s="1057">
        <f t="shared" si="68"/>
        <v>494</v>
      </c>
      <c r="AE144" s="1058">
        <f t="shared" si="68"/>
        <v>1680</v>
      </c>
      <c r="AF144" s="1058">
        <f t="shared" si="68"/>
        <v>0</v>
      </c>
      <c r="AG144" s="1059">
        <f t="shared" si="68"/>
        <v>1680</v>
      </c>
      <c r="AH144" s="1056">
        <f t="shared" si="68"/>
        <v>64</v>
      </c>
      <c r="AI144" s="1057">
        <f t="shared" si="68"/>
        <v>897</v>
      </c>
      <c r="AJ144" s="1057">
        <f t="shared" si="68"/>
        <v>225</v>
      </c>
      <c r="AK144" s="1057">
        <f t="shared" si="68"/>
        <v>503</v>
      </c>
      <c r="AL144" s="1058">
        <f t="shared" si="68"/>
        <v>1689</v>
      </c>
      <c r="AM144" s="1058">
        <f t="shared" si="68"/>
        <v>18</v>
      </c>
      <c r="AN144" s="1059">
        <f t="shared" si="68"/>
        <v>1707</v>
      </c>
      <c r="AO144" s="1056">
        <v>64</v>
      </c>
      <c r="AP144" s="1057">
        <v>837</v>
      </c>
      <c r="AQ144" s="1057">
        <v>285</v>
      </c>
      <c r="AR144" s="1057">
        <v>465</v>
      </c>
      <c r="AS144" s="1058">
        <v>1651</v>
      </c>
      <c r="AT144" s="1058">
        <v>18</v>
      </c>
      <c r="AU144" s="1059">
        <v>1669</v>
      </c>
      <c r="AV144" s="1056">
        <v>64</v>
      </c>
      <c r="AW144" s="1065">
        <v>794</v>
      </c>
      <c r="AX144" s="1057">
        <v>328</v>
      </c>
      <c r="AY144" s="1057">
        <v>275</v>
      </c>
      <c r="AZ144" s="1058">
        <v>1461</v>
      </c>
      <c r="BA144" s="1058">
        <v>18</v>
      </c>
      <c r="BB144" s="1059">
        <v>1479</v>
      </c>
      <c r="BC144" s="1056">
        <v>64</v>
      </c>
      <c r="BD144" s="1065">
        <v>794</v>
      </c>
      <c r="BE144" s="1065">
        <v>328</v>
      </c>
      <c r="BF144" s="1057">
        <v>275</v>
      </c>
      <c r="BG144" s="1058">
        <v>1461</v>
      </c>
      <c r="BH144" s="1058">
        <v>18</v>
      </c>
      <c r="BI144" s="1059">
        <v>1479</v>
      </c>
      <c r="BJ144" s="1056">
        <v>28</v>
      </c>
      <c r="BK144" s="1057">
        <v>771</v>
      </c>
      <c r="BL144" s="1057">
        <v>309</v>
      </c>
      <c r="BM144" s="1057">
        <v>334</v>
      </c>
      <c r="BN144" s="1057">
        <v>1442</v>
      </c>
      <c r="BO144" s="1057">
        <v>0</v>
      </c>
      <c r="BP144" s="1059">
        <v>1442</v>
      </c>
      <c r="BQ144" s="1056">
        <f>SUM(BQ127:BQ143)</f>
        <v>28</v>
      </c>
      <c r="BR144" s="1057">
        <f t="shared" ref="BR144:BW144" si="69">SUM(BR127:BR143)</f>
        <v>719</v>
      </c>
      <c r="BS144" s="1057">
        <f t="shared" si="69"/>
        <v>308</v>
      </c>
      <c r="BT144" s="1057">
        <f t="shared" si="69"/>
        <v>316</v>
      </c>
      <c r="BU144" s="1057">
        <f t="shared" si="69"/>
        <v>1371</v>
      </c>
      <c r="BV144" s="1057">
        <f t="shared" si="69"/>
        <v>0</v>
      </c>
      <c r="BW144" s="1059">
        <f t="shared" si="69"/>
        <v>1371</v>
      </c>
      <c r="BX144" s="1047">
        <f t="shared" si="61"/>
        <v>-71</v>
      </c>
      <c r="BY144" s="1047">
        <f t="shared" si="62"/>
        <v>-71</v>
      </c>
      <c r="BZ144" s="1047"/>
      <c r="CA144" s="1052">
        <f t="shared" ref="CA144:CI144" si="70">SUM(CA127:CA143)</f>
        <v>28</v>
      </c>
      <c r="CB144" s="1053">
        <f t="shared" si="70"/>
        <v>719</v>
      </c>
      <c r="CC144" s="1053">
        <f t="shared" si="70"/>
        <v>308</v>
      </c>
      <c r="CD144" s="1053">
        <f t="shared" si="70"/>
        <v>316</v>
      </c>
      <c r="CE144" s="1054">
        <f t="shared" si="70"/>
        <v>1371</v>
      </c>
      <c r="CF144" s="1054">
        <f t="shared" si="70"/>
        <v>0</v>
      </c>
      <c r="CG144" s="1054">
        <f t="shared" si="70"/>
        <v>1371</v>
      </c>
      <c r="CH144" s="1061">
        <f t="shared" si="70"/>
        <v>0</v>
      </c>
      <c r="CI144" s="1055">
        <f t="shared" si="70"/>
        <v>0</v>
      </c>
      <c r="CJ144" s="1049"/>
      <c r="CK144" s="1062">
        <f>SUM(CK127:CK143)</f>
        <v>1371</v>
      </c>
      <c r="CL144" s="1049"/>
      <c r="CN144" s="1056" t="e">
        <f>SUM(CN127:CN143)</f>
        <v>#REF!</v>
      </c>
      <c r="CO144" s="1057" t="e">
        <f t="shared" ref="CO144:CT144" si="71">SUM(CO127:CO143)</f>
        <v>#REF!</v>
      </c>
      <c r="CP144" s="1057" t="e">
        <f t="shared" si="71"/>
        <v>#REF!</v>
      </c>
      <c r="CQ144" s="1057" t="e">
        <f t="shared" si="71"/>
        <v>#REF!</v>
      </c>
      <c r="CR144" s="1057" t="e">
        <f t="shared" si="71"/>
        <v>#REF!</v>
      </c>
      <c r="CS144" s="1057" t="e">
        <f t="shared" si="71"/>
        <v>#REF!</v>
      </c>
      <c r="CT144" s="1059" t="e">
        <f t="shared" si="71"/>
        <v>#REF!</v>
      </c>
    </row>
    <row r="145" spans="1:98">
      <c r="A145" s="902">
        <v>127</v>
      </c>
      <c r="B145" s="942" t="s">
        <v>220</v>
      </c>
      <c r="C145" s="942" t="s">
        <v>1926</v>
      </c>
      <c r="D145" s="942" t="s">
        <v>109</v>
      </c>
      <c r="E145" s="943">
        <v>11729118</v>
      </c>
      <c r="F145" s="944">
        <v>11730076</v>
      </c>
      <c r="G145" s="944">
        <v>11701137</v>
      </c>
      <c r="H145" s="944">
        <v>11701137</v>
      </c>
      <c r="I145" s="944">
        <v>11701137</v>
      </c>
      <c r="J145" s="944">
        <v>11701137</v>
      </c>
      <c r="K145" s="944">
        <v>11701137</v>
      </c>
      <c r="L145" s="945" t="s">
        <v>71</v>
      </c>
      <c r="M145" s="905"/>
      <c r="N145" s="906"/>
      <c r="O145" s="906"/>
      <c r="P145" s="906"/>
      <c r="Q145" s="907">
        <v>0</v>
      </c>
      <c r="R145" s="907"/>
      <c r="S145" s="908">
        <v>0</v>
      </c>
      <c r="T145" s="905"/>
      <c r="U145" s="906">
        <v>100</v>
      </c>
      <c r="V145" s="906"/>
      <c r="W145" s="906"/>
      <c r="X145" s="907">
        <v>100</v>
      </c>
      <c r="Y145" s="907"/>
      <c r="Z145" s="908">
        <v>100</v>
      </c>
      <c r="AA145" s="783">
        <v>0</v>
      </c>
      <c r="AB145" s="784">
        <v>100</v>
      </c>
      <c r="AC145" s="784">
        <v>0</v>
      </c>
      <c r="AD145" s="784">
        <v>0</v>
      </c>
      <c r="AE145" s="785">
        <f t="shared" ref="AE145:AE153" si="72">SUM(AA145:AD145)</f>
        <v>100</v>
      </c>
      <c r="AF145" s="784">
        <v>0</v>
      </c>
      <c r="AG145" s="793">
        <f t="shared" si="38"/>
        <v>100</v>
      </c>
      <c r="AH145" s="783">
        <v>0</v>
      </c>
      <c r="AI145" s="784">
        <v>100</v>
      </c>
      <c r="AJ145" s="784">
        <v>0</v>
      </c>
      <c r="AK145" s="784">
        <v>0</v>
      </c>
      <c r="AL145" s="785">
        <v>100</v>
      </c>
      <c r="AM145" s="784">
        <v>0</v>
      </c>
      <c r="AN145" s="820">
        <f t="shared" ref="AN145:AN151" si="73">AL145+AM145</f>
        <v>100</v>
      </c>
      <c r="AO145" s="783">
        <v>0</v>
      </c>
      <c r="AP145" s="784">
        <v>100</v>
      </c>
      <c r="AQ145" s="784">
        <v>0</v>
      </c>
      <c r="AR145" s="784">
        <v>0</v>
      </c>
      <c r="AS145" s="785">
        <v>100</v>
      </c>
      <c r="AT145" s="784">
        <v>0</v>
      </c>
      <c r="AU145" s="820">
        <v>100</v>
      </c>
      <c r="AV145" s="787">
        <v>0</v>
      </c>
      <c r="AW145" s="792">
        <v>100</v>
      </c>
      <c r="AX145" s="789">
        <v>0</v>
      </c>
      <c r="AY145" s="789">
        <v>0</v>
      </c>
      <c r="AZ145" s="785">
        <v>100</v>
      </c>
      <c r="BA145" s="784">
        <v>0</v>
      </c>
      <c r="BB145" s="786">
        <v>100</v>
      </c>
      <c r="BC145" s="783">
        <v>0</v>
      </c>
      <c r="BD145" s="784">
        <v>100</v>
      </c>
      <c r="BE145" s="784">
        <v>0</v>
      </c>
      <c r="BF145" s="784">
        <v>0</v>
      </c>
      <c r="BG145" s="784">
        <v>100</v>
      </c>
      <c r="BH145" s="784">
        <v>0</v>
      </c>
      <c r="BI145" s="820">
        <v>100</v>
      </c>
      <c r="BJ145" s="794">
        <v>0</v>
      </c>
      <c r="BK145" s="788">
        <v>100</v>
      </c>
      <c r="BL145" s="795">
        <v>0</v>
      </c>
      <c r="BM145" s="796">
        <v>0</v>
      </c>
      <c r="BN145" s="797">
        <v>100</v>
      </c>
      <c r="BO145" s="788">
        <v>0</v>
      </c>
      <c r="BP145" s="793">
        <v>100</v>
      </c>
      <c r="BQ145" s="798">
        <f>SUMIFS('R5病院病棟票'!$AF$13:$AF$324,'R5病院病棟票'!$B$13:$B$324,$K$3:$K$150,'R5病院病棟票'!$R$13:$R$324,1)</f>
        <v>0</v>
      </c>
      <c r="BR145" s="799">
        <f>SUMIFS('R5病院病棟票'!$AF$13:$AF$324,'R5病院病棟票'!$B$13:$B$324,$K$3:$K$150,'R5病院病棟票'!$R$13:$R$324,2)</f>
        <v>100</v>
      </c>
      <c r="BS145" s="800">
        <f>SUMIFS('R5病院病棟票'!$AF$13:$AF$324,'R5病院病棟票'!$B$13:$B$324,$K$3:$K$150,'R5病院病棟票'!$R$13:$R$324,3)</f>
        <v>0</v>
      </c>
      <c r="BT145" s="801">
        <f>SUMIFS('R5病院病棟票'!$AF$13:$AF$324,'R5病院病棟票'!$B$13:$B$324,$K$3:$K$150,'R5病院病棟票'!$R$13:$R$324,4)</f>
        <v>0</v>
      </c>
      <c r="BU145" s="802">
        <f t="shared" ref="BU145:BU149" si="74">SUM(BQ145:BT145)</f>
        <v>100</v>
      </c>
      <c r="BV145" s="799">
        <f>SUMIFS('R5病院病棟票'!$AF$13:$AF$324,'R5病院病棟票'!$B$13:$B$324,$K$3:$K$150,'R5病院病棟票'!$R$13:$R$324,5)+SUMIFS('R5病院病棟票'!$AF$13:$AF$324,'R5病院病棟票'!$B$13:$B$324,$K$3:$K$150,'R5病院病棟票'!$R$13:$R$324,6)</f>
        <v>0</v>
      </c>
      <c r="BW145" s="803">
        <f>BU145+BV145</f>
        <v>100</v>
      </c>
      <c r="BX145" s="757">
        <f t="shared" si="61"/>
        <v>0</v>
      </c>
      <c r="BY145" s="757">
        <f t="shared" si="62"/>
        <v>0</v>
      </c>
      <c r="BZ145" s="757"/>
      <c r="CA145" s="830">
        <f>SUMIFS('R5病院病棟票'!$AI$13:$AI$324,'R5病院病棟票'!$B$13:$B$324,$K$3:$K$150,'R5病院病棟票'!$Y$13:$Y$324,1)</f>
        <v>0</v>
      </c>
      <c r="CB145" s="805">
        <f>SUMIFS('R5病院病棟票'!$AI$13:$AI$324,'R5病院病棟票'!$B$13:$B$324,$K$3:$K$150,'R5病院病棟票'!$Y$13:$Y$324,2)</f>
        <v>100</v>
      </c>
      <c r="CC145" s="831">
        <f>SUMIFS('R5病院病棟票'!$AI$13:$AI$324,'R5病院病棟票'!$B$13:$B$324,$K$3:$K$150,'R5病院病棟票'!$Y$13:$Y$324,3)</f>
        <v>0</v>
      </c>
      <c r="CD145" s="807">
        <f>SUMIFS('R5病院病棟票'!$AI$13:$AI$324,'R5病院病棟票'!$B$13:$B$324,$K$3:$K$150,'R5病院病棟票'!$Y$13:$Y$324,4)</f>
        <v>0</v>
      </c>
      <c r="CE145" s="831">
        <f t="shared" ref="CE145:CE149" si="75">SUM(CA145:CD145)</f>
        <v>100</v>
      </c>
      <c r="CF145" s="807">
        <f>SUMIFS('R5病院病棟票'!$AI$13:$AI$324,'R5病院病棟票'!$B$13:$B$324,$K$3:$K$150,'R5病院病棟票'!$Y$13:$Y$324,5)</f>
        <v>0</v>
      </c>
      <c r="CG145" s="808">
        <f t="shared" ref="CG145:CG151" si="76">CE145+CF145</f>
        <v>100</v>
      </c>
      <c r="CH145" s="832">
        <f>SUMIFS('R5病院病棟票'!$AJ$13:$AJ$324,'R5病院病棟票'!$B$13:$B$324,$K$3:$K$150)</f>
        <v>0</v>
      </c>
      <c r="CI145" s="810">
        <f>SUMIFS('R5病院病棟票'!$AK$13:$AK$324,'R5病院病棟票'!$B$13:$B$324,$K$3:$K$150,'R5病院病棟票'!$Y$13:$Y$324,7)</f>
        <v>0</v>
      </c>
      <c r="CJ145" s="811" t="str">
        <f t="shared" si="64"/>
        <v>○</v>
      </c>
      <c r="CK145" s="812">
        <v>100</v>
      </c>
      <c r="CL145" s="811" t="str">
        <f t="shared" si="63"/>
        <v>○</v>
      </c>
      <c r="CN145" s="821" t="b">
        <f t="shared" ref="CN145:CT150" si="77">BJ145=BQ145</f>
        <v>1</v>
      </c>
      <c r="CO145" s="792" t="b">
        <f t="shared" si="77"/>
        <v>1</v>
      </c>
      <c r="CP145" s="822" t="b">
        <f t="shared" si="77"/>
        <v>1</v>
      </c>
      <c r="CQ145" s="823" t="b">
        <f t="shared" si="77"/>
        <v>1</v>
      </c>
      <c r="CR145" s="790" t="b">
        <f t="shared" si="77"/>
        <v>1</v>
      </c>
      <c r="CS145" s="792" t="b">
        <f t="shared" si="77"/>
        <v>1</v>
      </c>
      <c r="CT145" s="786" t="b">
        <f t="shared" si="77"/>
        <v>1</v>
      </c>
    </row>
    <row r="146" spans="1:98">
      <c r="A146" s="882">
        <v>128</v>
      </c>
      <c r="B146" s="813" t="s">
        <v>220</v>
      </c>
      <c r="C146" s="813" t="s">
        <v>221</v>
      </c>
      <c r="D146" s="813" t="s">
        <v>109</v>
      </c>
      <c r="E146" s="814">
        <v>11729081</v>
      </c>
      <c r="F146" s="815">
        <v>11730082</v>
      </c>
      <c r="G146" s="815">
        <v>11701134</v>
      </c>
      <c r="H146" s="815">
        <v>11701134</v>
      </c>
      <c r="I146" s="815">
        <v>11701134</v>
      </c>
      <c r="J146" s="815">
        <v>11701134</v>
      </c>
      <c r="K146" s="815">
        <v>11701134</v>
      </c>
      <c r="L146" s="816" t="s">
        <v>72</v>
      </c>
      <c r="M146" s="817"/>
      <c r="N146" s="818">
        <v>146</v>
      </c>
      <c r="O146" s="818"/>
      <c r="P146" s="818">
        <v>49</v>
      </c>
      <c r="Q146" s="819">
        <v>195</v>
      </c>
      <c r="R146" s="819"/>
      <c r="S146" s="909">
        <v>195</v>
      </c>
      <c r="T146" s="817"/>
      <c r="U146" s="818">
        <v>147</v>
      </c>
      <c r="V146" s="818"/>
      <c r="W146" s="818">
        <v>48</v>
      </c>
      <c r="X146" s="819">
        <v>195</v>
      </c>
      <c r="Y146" s="819"/>
      <c r="Z146" s="909">
        <v>195</v>
      </c>
      <c r="AA146" s="783">
        <v>0</v>
      </c>
      <c r="AB146" s="784">
        <v>147</v>
      </c>
      <c r="AC146" s="784">
        <v>0</v>
      </c>
      <c r="AD146" s="784">
        <v>48</v>
      </c>
      <c r="AE146" s="785">
        <f t="shared" si="72"/>
        <v>195</v>
      </c>
      <c r="AF146" s="784">
        <v>0</v>
      </c>
      <c r="AG146" s="820">
        <f t="shared" si="38"/>
        <v>195</v>
      </c>
      <c r="AH146" s="783">
        <v>0</v>
      </c>
      <c r="AI146" s="784">
        <v>96</v>
      </c>
      <c r="AJ146" s="784">
        <v>51</v>
      </c>
      <c r="AK146" s="784">
        <v>48</v>
      </c>
      <c r="AL146" s="785">
        <v>195</v>
      </c>
      <c r="AM146" s="784">
        <v>0</v>
      </c>
      <c r="AN146" s="820">
        <f t="shared" si="73"/>
        <v>195</v>
      </c>
      <c r="AO146" s="783">
        <v>0</v>
      </c>
      <c r="AP146" s="784">
        <v>96</v>
      </c>
      <c r="AQ146" s="784">
        <v>51</v>
      </c>
      <c r="AR146" s="784">
        <v>48</v>
      </c>
      <c r="AS146" s="785">
        <v>195</v>
      </c>
      <c r="AT146" s="784">
        <v>0</v>
      </c>
      <c r="AU146" s="820">
        <v>195</v>
      </c>
      <c r="AV146" s="787">
        <v>0</v>
      </c>
      <c r="AW146" s="792">
        <v>96</v>
      </c>
      <c r="AX146" s="789">
        <v>51</v>
      </c>
      <c r="AY146" s="789">
        <v>48</v>
      </c>
      <c r="AZ146" s="785">
        <v>195</v>
      </c>
      <c r="BA146" s="784">
        <v>0</v>
      </c>
      <c r="BB146" s="820">
        <v>195</v>
      </c>
      <c r="BC146" s="783">
        <v>0</v>
      </c>
      <c r="BD146" s="784">
        <v>96</v>
      </c>
      <c r="BE146" s="784">
        <v>51</v>
      </c>
      <c r="BF146" s="784">
        <v>48</v>
      </c>
      <c r="BG146" s="784">
        <v>195</v>
      </c>
      <c r="BH146" s="784">
        <v>0</v>
      </c>
      <c r="BI146" s="820">
        <v>195</v>
      </c>
      <c r="BJ146" s="821">
        <v>0</v>
      </c>
      <c r="BK146" s="792">
        <v>96</v>
      </c>
      <c r="BL146" s="822">
        <v>51</v>
      </c>
      <c r="BM146" s="823">
        <v>48</v>
      </c>
      <c r="BN146" s="790">
        <v>195</v>
      </c>
      <c r="BO146" s="792">
        <v>0</v>
      </c>
      <c r="BP146" s="786">
        <v>195</v>
      </c>
      <c r="BQ146" s="824">
        <f>SUMIFS('R5病院病棟票'!$AF$13:$AF$324,'R5病院病棟票'!$B$13:$B$324,$K$3:$K$150,'R5病院病棟票'!$R$13:$R$324,1)</f>
        <v>0</v>
      </c>
      <c r="BR146" s="825">
        <f>SUMIFS('R5病院病棟票'!$AF$13:$AF$324,'R5病院病棟票'!$B$13:$B$324,$K$3:$K$150,'R5病院病棟票'!$R$13:$R$324,2)</f>
        <v>96</v>
      </c>
      <c r="BS146" s="826">
        <f>SUMIFS('R5病院病棟票'!$AF$13:$AF$324,'R5病院病棟票'!$B$13:$B$324,$K$3:$K$150,'R5病院病棟票'!$R$13:$R$324,3)</f>
        <v>75</v>
      </c>
      <c r="BT146" s="827">
        <f>SUMIFS('R5病院病棟票'!$AF$13:$AF$324,'R5病院病棟票'!$B$13:$B$324,$K$3:$K$150,'R5病院病棟票'!$R$13:$R$324,4)</f>
        <v>0</v>
      </c>
      <c r="BU146" s="828">
        <f t="shared" si="74"/>
        <v>171</v>
      </c>
      <c r="BV146" s="825">
        <f>SUMIFS('R5病院病棟票'!$AF$13:$AF$324,'R5病院病棟票'!$B$13:$B$324,$K$3:$K$150,'R5病院病棟票'!$R$13:$R$324,5)+SUMIFS('R5病院病棟票'!$AF$13:$AF$324,'R5病院病棟票'!$B$13:$B$324,$K$3:$K$150,'R5病院病棟票'!$R$13:$R$324,6)</f>
        <v>0</v>
      </c>
      <c r="BW146" s="829">
        <f>BU146+BV146</f>
        <v>171</v>
      </c>
      <c r="BX146" s="757">
        <f t="shared" si="61"/>
        <v>-24</v>
      </c>
      <c r="BY146" s="757">
        <f t="shared" si="62"/>
        <v>-24</v>
      </c>
      <c r="BZ146" s="757"/>
      <c r="CA146" s="830">
        <f>SUMIFS('R5病院病棟票'!$AI$13:$AI$324,'R5病院病棟票'!$B$13:$B$324,$K$3:$K$150,'R5病院病棟票'!$Y$13:$Y$324,1)</f>
        <v>0</v>
      </c>
      <c r="CB146" s="805">
        <f>SUMIFS('R5病院病棟票'!$AI$13:$AI$324,'R5病院病棟票'!$B$13:$B$324,$K$3:$K$150,'R5病院病棟票'!$Y$13:$Y$324,2)</f>
        <v>96</v>
      </c>
      <c r="CC146" s="831">
        <f>SUMIFS('R5病院病棟票'!$AI$13:$AI$324,'R5病院病棟票'!$B$13:$B$324,$K$3:$K$150,'R5病院病棟票'!$Y$13:$Y$324,3)</f>
        <v>75</v>
      </c>
      <c r="CD146" s="807">
        <f>SUMIFS('R5病院病棟票'!$AI$13:$AI$324,'R5病院病棟票'!$B$13:$B$324,$K$3:$K$150,'R5病院病棟票'!$Y$13:$Y$324,4)</f>
        <v>0</v>
      </c>
      <c r="CE146" s="831">
        <f t="shared" si="75"/>
        <v>171</v>
      </c>
      <c r="CF146" s="807">
        <f>SUMIFS('R5病院病棟票'!$AI$13:$AI$324,'R5病院病棟票'!$B$13:$B$324,$K$3:$K$150,'R5病院病棟票'!$Y$13:$Y$324,5)</f>
        <v>0</v>
      </c>
      <c r="CG146" s="808">
        <f t="shared" si="76"/>
        <v>171</v>
      </c>
      <c r="CH146" s="832">
        <f>SUMIFS('R5病院病棟票'!$AJ$13:$AJ$324,'R5病院病棟票'!$B$13:$B$324,$K$3:$K$150)</f>
        <v>0</v>
      </c>
      <c r="CI146" s="810">
        <f>SUMIFS('R5病院病棟票'!$AK$13:$AK$324,'R5病院病棟票'!$B$13:$B$324,$K$3:$K$150,'R5病院病棟票'!$Y$13:$Y$324,7)</f>
        <v>0</v>
      </c>
      <c r="CJ146" s="811" t="str">
        <f t="shared" si="64"/>
        <v>○</v>
      </c>
      <c r="CK146" s="833">
        <v>171</v>
      </c>
      <c r="CL146" s="811" t="str">
        <f t="shared" si="63"/>
        <v>○</v>
      </c>
      <c r="CN146" s="821" t="b">
        <f t="shared" si="77"/>
        <v>1</v>
      </c>
      <c r="CO146" s="792" t="b">
        <f t="shared" si="77"/>
        <v>1</v>
      </c>
      <c r="CP146" s="822" t="b">
        <f t="shared" si="77"/>
        <v>0</v>
      </c>
      <c r="CQ146" s="823" t="b">
        <f t="shared" si="77"/>
        <v>0</v>
      </c>
      <c r="CR146" s="790" t="b">
        <f t="shared" si="77"/>
        <v>0</v>
      </c>
      <c r="CS146" s="792" t="b">
        <f t="shared" si="77"/>
        <v>1</v>
      </c>
      <c r="CT146" s="786" t="b">
        <f t="shared" si="77"/>
        <v>0</v>
      </c>
    </row>
    <row r="147" spans="1:98">
      <c r="A147" s="882">
        <v>129</v>
      </c>
      <c r="B147" s="813" t="s">
        <v>220</v>
      </c>
      <c r="C147" s="813" t="s">
        <v>1927</v>
      </c>
      <c r="D147" s="813" t="s">
        <v>109</v>
      </c>
      <c r="E147" s="814">
        <v>11729148</v>
      </c>
      <c r="F147" s="815">
        <v>11730091</v>
      </c>
      <c r="G147" s="815">
        <v>11701139</v>
      </c>
      <c r="H147" s="815">
        <v>11701139</v>
      </c>
      <c r="I147" s="815">
        <v>11701139</v>
      </c>
      <c r="J147" s="815">
        <v>11701139</v>
      </c>
      <c r="K147" s="815">
        <v>11701139</v>
      </c>
      <c r="L147" s="816" t="s">
        <v>222</v>
      </c>
      <c r="M147" s="817"/>
      <c r="N147" s="818"/>
      <c r="O147" s="818"/>
      <c r="P147" s="818"/>
      <c r="Q147" s="819">
        <v>0</v>
      </c>
      <c r="R147" s="819"/>
      <c r="S147" s="909">
        <v>0</v>
      </c>
      <c r="T147" s="817"/>
      <c r="U147" s="818"/>
      <c r="V147" s="818"/>
      <c r="W147" s="818">
        <v>180</v>
      </c>
      <c r="X147" s="819">
        <v>180</v>
      </c>
      <c r="Y147" s="819"/>
      <c r="Z147" s="909">
        <v>180</v>
      </c>
      <c r="AA147" s="783">
        <v>0</v>
      </c>
      <c r="AB147" s="784">
        <v>0</v>
      </c>
      <c r="AC147" s="784">
        <v>0</v>
      </c>
      <c r="AD147" s="784">
        <v>180</v>
      </c>
      <c r="AE147" s="785">
        <f t="shared" si="72"/>
        <v>180</v>
      </c>
      <c r="AF147" s="784">
        <v>0</v>
      </c>
      <c r="AG147" s="820">
        <f t="shared" si="38"/>
        <v>180</v>
      </c>
      <c r="AH147" s="783">
        <v>0</v>
      </c>
      <c r="AI147" s="784">
        <v>0</v>
      </c>
      <c r="AJ147" s="784">
        <v>0</v>
      </c>
      <c r="AK147" s="784">
        <v>180</v>
      </c>
      <c r="AL147" s="785">
        <v>180</v>
      </c>
      <c r="AM147" s="784">
        <v>0</v>
      </c>
      <c r="AN147" s="820">
        <f t="shared" si="73"/>
        <v>180</v>
      </c>
      <c r="AO147" s="783">
        <v>0</v>
      </c>
      <c r="AP147" s="784">
        <v>0</v>
      </c>
      <c r="AQ147" s="784">
        <v>0</v>
      </c>
      <c r="AR147" s="784">
        <v>180</v>
      </c>
      <c r="AS147" s="785">
        <v>180</v>
      </c>
      <c r="AT147" s="784">
        <v>0</v>
      </c>
      <c r="AU147" s="820">
        <v>180</v>
      </c>
      <c r="AV147" s="787">
        <v>0</v>
      </c>
      <c r="AW147" s="792">
        <v>0</v>
      </c>
      <c r="AX147" s="789">
        <v>0</v>
      </c>
      <c r="AY147" s="789">
        <v>36</v>
      </c>
      <c r="AZ147" s="785">
        <v>36</v>
      </c>
      <c r="BA147" s="784">
        <v>0</v>
      </c>
      <c r="BB147" s="820">
        <v>36</v>
      </c>
      <c r="BC147" s="783">
        <v>0</v>
      </c>
      <c r="BD147" s="784">
        <v>0</v>
      </c>
      <c r="BE147" s="784">
        <v>0</v>
      </c>
      <c r="BF147" s="784">
        <v>36</v>
      </c>
      <c r="BG147" s="784">
        <v>36</v>
      </c>
      <c r="BH147" s="784">
        <v>0</v>
      </c>
      <c r="BI147" s="820">
        <v>36</v>
      </c>
      <c r="BJ147" s="821">
        <v>0</v>
      </c>
      <c r="BK147" s="792">
        <v>0</v>
      </c>
      <c r="BL147" s="822">
        <v>0</v>
      </c>
      <c r="BM147" s="823">
        <v>36</v>
      </c>
      <c r="BN147" s="790">
        <v>36</v>
      </c>
      <c r="BO147" s="792">
        <v>0</v>
      </c>
      <c r="BP147" s="786">
        <v>36</v>
      </c>
      <c r="BQ147" s="824">
        <f>SUMIFS('R5病院病棟票'!$AF$13:$AF$324,'R5病院病棟票'!$B$13:$B$324,$K$3:$K$150,'R5病院病棟票'!$R$13:$R$324,1)</f>
        <v>0</v>
      </c>
      <c r="BR147" s="825">
        <f>SUMIFS('R5病院病棟票'!$AF$13:$AF$324,'R5病院病棟票'!$B$13:$B$324,$K$3:$K$150,'R5病院病棟票'!$R$13:$R$324,2)</f>
        <v>0</v>
      </c>
      <c r="BS147" s="826">
        <f>SUMIFS('R5病院病棟票'!$AF$13:$AF$324,'R5病院病棟票'!$B$13:$B$324,$K$3:$K$150,'R5病院病棟票'!$R$13:$R$324,3)</f>
        <v>0</v>
      </c>
      <c r="BT147" s="827">
        <f>SUMIFS('R5病院病棟票'!$AF$13:$AF$324,'R5病院病棟票'!$B$13:$B$324,$K$3:$K$150,'R5病院病棟票'!$R$13:$R$324,4)</f>
        <v>36</v>
      </c>
      <c r="BU147" s="828">
        <f t="shared" si="74"/>
        <v>36</v>
      </c>
      <c r="BV147" s="825">
        <f>SUMIFS('R5病院病棟票'!$AF$13:$AF$324,'R5病院病棟票'!$B$13:$B$324,$K$3:$K$150,'R5病院病棟票'!$R$13:$R$324,5)+SUMIFS('R5病院病棟票'!$AF$13:$AF$324,'R5病院病棟票'!$B$13:$B$324,$K$3:$K$150,'R5病院病棟票'!$R$13:$R$324,6)</f>
        <v>0</v>
      </c>
      <c r="BW147" s="829">
        <f t="shared" ref="BW147:BW150" si="78">BU147+BV147</f>
        <v>36</v>
      </c>
      <c r="BX147" s="757">
        <f t="shared" si="61"/>
        <v>0</v>
      </c>
      <c r="BY147" s="757">
        <f t="shared" si="62"/>
        <v>0</v>
      </c>
      <c r="BZ147" s="757"/>
      <c r="CA147" s="830">
        <f>SUMIFS('R5病院病棟票'!$AI$13:$AI$324,'R5病院病棟票'!$B$13:$B$324,$K$3:$K$150,'R5病院病棟票'!$Y$13:$Y$324,1)</f>
        <v>0</v>
      </c>
      <c r="CB147" s="805">
        <f>SUMIFS('R5病院病棟票'!$AI$13:$AI$324,'R5病院病棟票'!$B$13:$B$324,$K$3:$K$150,'R5病院病棟票'!$Y$13:$Y$324,2)</f>
        <v>0</v>
      </c>
      <c r="CC147" s="831">
        <f>SUMIFS('R5病院病棟票'!$AI$13:$AI$324,'R5病院病棟票'!$B$13:$B$324,$K$3:$K$150,'R5病院病棟票'!$Y$13:$Y$324,3)</f>
        <v>0</v>
      </c>
      <c r="CD147" s="807">
        <f>SUMIFS('R5病院病棟票'!$AI$13:$AI$324,'R5病院病棟票'!$B$13:$B$324,$K$3:$K$150,'R5病院病棟票'!$Y$13:$Y$324,4)</f>
        <v>36</v>
      </c>
      <c r="CE147" s="831">
        <f t="shared" si="75"/>
        <v>36</v>
      </c>
      <c r="CF147" s="807">
        <f>SUMIFS('R5病院病棟票'!$AI$13:$AI$324,'R5病院病棟票'!$B$13:$B$324,$K$3:$K$150,'R5病院病棟票'!$Y$13:$Y$324,5)</f>
        <v>0</v>
      </c>
      <c r="CG147" s="808">
        <f t="shared" si="76"/>
        <v>36</v>
      </c>
      <c r="CH147" s="832">
        <f>SUMIFS('R5病院病棟票'!$AJ$13:$AJ$324,'R5病院病棟票'!$B$13:$B$324,$K$3:$K$150)</f>
        <v>0</v>
      </c>
      <c r="CI147" s="810">
        <f>SUMIFS('R5病院病棟票'!$AK$13:$AK$324,'R5病院病棟票'!$B$13:$B$324,$K$3:$K$150,'R5病院病棟票'!$Y$13:$Y$324,7)</f>
        <v>0</v>
      </c>
      <c r="CJ147" s="811" t="str">
        <f t="shared" si="64"/>
        <v>○</v>
      </c>
      <c r="CK147" s="833">
        <v>36</v>
      </c>
      <c r="CL147" s="811" t="str">
        <f t="shared" si="63"/>
        <v>○</v>
      </c>
      <c r="CN147" s="821" t="b">
        <f t="shared" si="77"/>
        <v>1</v>
      </c>
      <c r="CO147" s="792" t="b">
        <f t="shared" si="77"/>
        <v>1</v>
      </c>
      <c r="CP147" s="822" t="b">
        <f t="shared" si="77"/>
        <v>1</v>
      </c>
      <c r="CQ147" s="823" t="b">
        <f t="shared" si="77"/>
        <v>1</v>
      </c>
      <c r="CR147" s="790" t="b">
        <f t="shared" si="77"/>
        <v>1</v>
      </c>
      <c r="CS147" s="792" t="b">
        <f t="shared" si="77"/>
        <v>1</v>
      </c>
      <c r="CT147" s="786" t="b">
        <f t="shared" si="77"/>
        <v>1</v>
      </c>
    </row>
    <row r="148" spans="1:98">
      <c r="A148" s="882">
        <v>130</v>
      </c>
      <c r="B148" s="813" t="s">
        <v>220</v>
      </c>
      <c r="C148" s="813" t="s">
        <v>1927</v>
      </c>
      <c r="D148" s="813" t="s">
        <v>109</v>
      </c>
      <c r="E148" s="814">
        <v>11729046</v>
      </c>
      <c r="F148" s="815">
        <v>11730136</v>
      </c>
      <c r="G148" s="815">
        <v>11701138</v>
      </c>
      <c r="H148" s="815">
        <v>11701138</v>
      </c>
      <c r="I148" s="815">
        <v>11701138</v>
      </c>
      <c r="J148" s="815">
        <v>11701138</v>
      </c>
      <c r="K148" s="815">
        <v>11701138</v>
      </c>
      <c r="L148" s="816" t="s">
        <v>73</v>
      </c>
      <c r="M148" s="817"/>
      <c r="N148" s="818"/>
      <c r="O148" s="818"/>
      <c r="P148" s="818"/>
      <c r="Q148" s="819">
        <v>0</v>
      </c>
      <c r="R148" s="819"/>
      <c r="S148" s="909">
        <v>0</v>
      </c>
      <c r="T148" s="817"/>
      <c r="U148" s="818">
        <v>120</v>
      </c>
      <c r="V148" s="818"/>
      <c r="W148" s="818"/>
      <c r="X148" s="819">
        <v>120</v>
      </c>
      <c r="Y148" s="819"/>
      <c r="Z148" s="909">
        <v>120</v>
      </c>
      <c r="AA148" s="783">
        <v>0</v>
      </c>
      <c r="AB148" s="784">
        <v>120</v>
      </c>
      <c r="AC148" s="784">
        <v>0</v>
      </c>
      <c r="AD148" s="784">
        <v>0</v>
      </c>
      <c r="AE148" s="785">
        <f t="shared" si="72"/>
        <v>120</v>
      </c>
      <c r="AF148" s="784">
        <v>0</v>
      </c>
      <c r="AG148" s="820">
        <f t="shared" si="38"/>
        <v>120</v>
      </c>
      <c r="AH148" s="783">
        <v>0</v>
      </c>
      <c r="AI148" s="784">
        <v>120</v>
      </c>
      <c r="AJ148" s="784">
        <v>0</v>
      </c>
      <c r="AK148" s="784">
        <v>0</v>
      </c>
      <c r="AL148" s="785">
        <v>120</v>
      </c>
      <c r="AM148" s="784">
        <v>0</v>
      </c>
      <c r="AN148" s="820">
        <f t="shared" si="73"/>
        <v>120</v>
      </c>
      <c r="AO148" s="783">
        <v>0</v>
      </c>
      <c r="AP148" s="784">
        <v>100</v>
      </c>
      <c r="AQ148" s="784">
        <v>0</v>
      </c>
      <c r="AR148" s="784">
        <v>0</v>
      </c>
      <c r="AS148" s="785">
        <v>100</v>
      </c>
      <c r="AT148" s="784">
        <v>0</v>
      </c>
      <c r="AU148" s="820">
        <v>100</v>
      </c>
      <c r="AV148" s="787">
        <v>0</v>
      </c>
      <c r="AW148" s="792">
        <v>100</v>
      </c>
      <c r="AX148" s="789">
        <v>0</v>
      </c>
      <c r="AY148" s="789">
        <v>0</v>
      </c>
      <c r="AZ148" s="785">
        <v>100</v>
      </c>
      <c r="BA148" s="784">
        <v>0</v>
      </c>
      <c r="BB148" s="820">
        <v>100</v>
      </c>
      <c r="BC148" s="783">
        <v>0</v>
      </c>
      <c r="BD148" s="784">
        <v>100</v>
      </c>
      <c r="BE148" s="784">
        <v>0</v>
      </c>
      <c r="BF148" s="784">
        <v>0</v>
      </c>
      <c r="BG148" s="784">
        <v>100</v>
      </c>
      <c r="BH148" s="784">
        <v>0</v>
      </c>
      <c r="BI148" s="820">
        <v>100</v>
      </c>
      <c r="BJ148" s="821">
        <v>0</v>
      </c>
      <c r="BK148" s="792">
        <v>100</v>
      </c>
      <c r="BL148" s="822">
        <v>0</v>
      </c>
      <c r="BM148" s="823">
        <v>0</v>
      </c>
      <c r="BN148" s="790">
        <v>100</v>
      </c>
      <c r="BO148" s="792">
        <v>0</v>
      </c>
      <c r="BP148" s="786">
        <v>100</v>
      </c>
      <c r="BQ148" s="824">
        <f>SUMIFS('R5病院病棟票'!$AF$13:$AF$324,'R5病院病棟票'!$B$13:$B$324,$K$3:$K$150,'R5病院病棟票'!$R$13:$R$324,1)</f>
        <v>0</v>
      </c>
      <c r="BR148" s="825">
        <f>SUMIFS('R5病院病棟票'!$AF$13:$AF$324,'R5病院病棟票'!$B$13:$B$324,$K$3:$K$150,'R5病院病棟票'!$R$13:$R$324,2)</f>
        <v>100</v>
      </c>
      <c r="BS148" s="826">
        <f>SUMIFS('R5病院病棟票'!$AF$13:$AF$324,'R5病院病棟票'!$B$13:$B$324,$K$3:$K$150,'R5病院病棟票'!$R$13:$R$324,3)</f>
        <v>0</v>
      </c>
      <c r="BT148" s="827">
        <f>SUMIFS('R5病院病棟票'!$AF$13:$AF$324,'R5病院病棟票'!$B$13:$B$324,$K$3:$K$150,'R5病院病棟票'!$R$13:$R$324,4)</f>
        <v>0</v>
      </c>
      <c r="BU148" s="828">
        <f t="shared" si="74"/>
        <v>100</v>
      </c>
      <c r="BV148" s="825">
        <f>SUMIFS('R5病院病棟票'!$AF$13:$AF$324,'R5病院病棟票'!$B$13:$B$324,$K$3:$K$150,'R5病院病棟票'!$R$13:$R$324,5)+SUMIFS('R5病院病棟票'!$AF$13:$AF$324,'R5病院病棟票'!$B$13:$B$324,$K$3:$K$150,'R5病院病棟票'!$R$13:$R$324,6)</f>
        <v>0</v>
      </c>
      <c r="BW148" s="829">
        <f t="shared" si="78"/>
        <v>100</v>
      </c>
      <c r="BX148" s="757">
        <f t="shared" si="61"/>
        <v>0</v>
      </c>
      <c r="BY148" s="757">
        <f t="shared" si="62"/>
        <v>0</v>
      </c>
      <c r="BZ148" s="757"/>
      <c r="CA148" s="830">
        <f>SUMIFS('R5病院病棟票'!$AI$13:$AI$324,'R5病院病棟票'!$B$13:$B$324,$K$3:$K$150,'R5病院病棟票'!$Y$13:$Y$324,1)</f>
        <v>0</v>
      </c>
      <c r="CB148" s="805">
        <f>SUMIFS('R5病院病棟票'!$AI$13:$AI$324,'R5病院病棟票'!$B$13:$B$324,$K$3:$K$150,'R5病院病棟票'!$Y$13:$Y$324,2)</f>
        <v>100</v>
      </c>
      <c r="CC148" s="831">
        <f>SUMIFS('R5病院病棟票'!$AI$13:$AI$324,'R5病院病棟票'!$B$13:$B$324,$K$3:$K$150,'R5病院病棟票'!$Y$13:$Y$324,3)</f>
        <v>0</v>
      </c>
      <c r="CD148" s="807">
        <f>SUMIFS('R5病院病棟票'!$AI$13:$AI$324,'R5病院病棟票'!$B$13:$B$324,$K$3:$K$150,'R5病院病棟票'!$Y$13:$Y$324,4)</f>
        <v>0</v>
      </c>
      <c r="CE148" s="831">
        <f t="shared" si="75"/>
        <v>100</v>
      </c>
      <c r="CF148" s="807">
        <f>SUMIFS('R5病院病棟票'!$AI$13:$AI$324,'R5病院病棟票'!$B$13:$B$324,$K$3:$K$150,'R5病院病棟票'!$Y$13:$Y$324,5)</f>
        <v>0</v>
      </c>
      <c r="CG148" s="808">
        <f t="shared" si="76"/>
        <v>100</v>
      </c>
      <c r="CH148" s="832">
        <f>SUMIFS('R5病院病棟票'!$AJ$13:$AJ$324,'R5病院病棟票'!$B$13:$B$324,$K$3:$K$150)</f>
        <v>0</v>
      </c>
      <c r="CI148" s="810">
        <f>SUMIFS('R5病院病棟票'!$AK$13:$AK$324,'R5病院病棟票'!$B$13:$B$324,$K$3:$K$150,'R5病院病棟票'!$Y$13:$Y$324,7)</f>
        <v>0</v>
      </c>
      <c r="CJ148" s="811" t="str">
        <f t="shared" si="64"/>
        <v>○</v>
      </c>
      <c r="CK148" s="833">
        <v>100</v>
      </c>
      <c r="CL148" s="811" t="str">
        <f t="shared" si="63"/>
        <v>○</v>
      </c>
      <c r="CN148" s="821" t="b">
        <f t="shared" si="77"/>
        <v>1</v>
      </c>
      <c r="CO148" s="792" t="b">
        <f t="shared" si="77"/>
        <v>1</v>
      </c>
      <c r="CP148" s="822" t="b">
        <f t="shared" si="77"/>
        <v>1</v>
      </c>
      <c r="CQ148" s="823" t="b">
        <f t="shared" si="77"/>
        <v>1</v>
      </c>
      <c r="CR148" s="790" t="b">
        <f t="shared" si="77"/>
        <v>1</v>
      </c>
      <c r="CS148" s="792" t="b">
        <f t="shared" si="77"/>
        <v>1</v>
      </c>
      <c r="CT148" s="786" t="b">
        <f t="shared" si="77"/>
        <v>1</v>
      </c>
    </row>
    <row r="149" spans="1:98">
      <c r="A149" s="882">
        <v>131</v>
      </c>
      <c r="B149" s="813" t="s">
        <v>220</v>
      </c>
      <c r="C149" s="813" t="s">
        <v>223</v>
      </c>
      <c r="D149" s="813" t="s">
        <v>109</v>
      </c>
      <c r="E149" s="814">
        <v>11729041</v>
      </c>
      <c r="F149" s="815">
        <v>11730118</v>
      </c>
      <c r="G149" s="815">
        <v>11701136</v>
      </c>
      <c r="H149" s="815">
        <v>11701136</v>
      </c>
      <c r="I149" s="815">
        <v>11701136</v>
      </c>
      <c r="J149" s="815">
        <v>11701136</v>
      </c>
      <c r="K149" s="815">
        <v>11701136</v>
      </c>
      <c r="L149" s="816" t="s">
        <v>74</v>
      </c>
      <c r="M149" s="817"/>
      <c r="N149" s="818">
        <v>160</v>
      </c>
      <c r="O149" s="818"/>
      <c r="P149" s="818">
        <v>32</v>
      </c>
      <c r="Q149" s="819">
        <v>192</v>
      </c>
      <c r="R149" s="819"/>
      <c r="S149" s="909">
        <v>192</v>
      </c>
      <c r="T149" s="817"/>
      <c r="U149" s="818">
        <v>104</v>
      </c>
      <c r="V149" s="818">
        <v>52</v>
      </c>
      <c r="W149" s="818">
        <v>32</v>
      </c>
      <c r="X149" s="819">
        <v>188</v>
      </c>
      <c r="Y149" s="819"/>
      <c r="Z149" s="909">
        <v>188</v>
      </c>
      <c r="AA149" s="783">
        <v>0</v>
      </c>
      <c r="AB149" s="784">
        <v>104</v>
      </c>
      <c r="AC149" s="784">
        <v>52</v>
      </c>
      <c r="AD149" s="784">
        <v>32</v>
      </c>
      <c r="AE149" s="785">
        <f t="shared" si="72"/>
        <v>188</v>
      </c>
      <c r="AF149" s="784">
        <v>0</v>
      </c>
      <c r="AG149" s="820">
        <f t="shared" si="38"/>
        <v>188</v>
      </c>
      <c r="AH149" s="783">
        <v>0</v>
      </c>
      <c r="AI149" s="784">
        <v>104</v>
      </c>
      <c r="AJ149" s="784">
        <v>52</v>
      </c>
      <c r="AK149" s="784">
        <v>0</v>
      </c>
      <c r="AL149" s="785">
        <v>156</v>
      </c>
      <c r="AM149" s="784">
        <v>32</v>
      </c>
      <c r="AN149" s="820">
        <f t="shared" si="73"/>
        <v>188</v>
      </c>
      <c r="AO149" s="783">
        <v>0</v>
      </c>
      <c r="AP149" s="784">
        <v>104</v>
      </c>
      <c r="AQ149" s="784">
        <v>52</v>
      </c>
      <c r="AR149" s="784">
        <v>0</v>
      </c>
      <c r="AS149" s="785">
        <v>156</v>
      </c>
      <c r="AT149" s="784">
        <v>0</v>
      </c>
      <c r="AU149" s="820">
        <v>156</v>
      </c>
      <c r="AV149" s="787">
        <v>0</v>
      </c>
      <c r="AW149" s="792">
        <v>104</v>
      </c>
      <c r="AX149" s="789">
        <v>52</v>
      </c>
      <c r="AY149" s="789">
        <v>0</v>
      </c>
      <c r="AZ149" s="785">
        <v>156</v>
      </c>
      <c r="BA149" s="784">
        <v>0</v>
      </c>
      <c r="BB149" s="820">
        <v>156</v>
      </c>
      <c r="BC149" s="783">
        <v>0</v>
      </c>
      <c r="BD149" s="784">
        <v>104</v>
      </c>
      <c r="BE149" s="784">
        <v>52</v>
      </c>
      <c r="BF149" s="784">
        <v>0</v>
      </c>
      <c r="BG149" s="784">
        <v>156</v>
      </c>
      <c r="BH149" s="784">
        <v>0</v>
      </c>
      <c r="BI149" s="820">
        <v>156</v>
      </c>
      <c r="BJ149" s="821">
        <v>0</v>
      </c>
      <c r="BK149" s="792">
        <v>104</v>
      </c>
      <c r="BL149" s="822">
        <v>52</v>
      </c>
      <c r="BM149" s="823">
        <v>0</v>
      </c>
      <c r="BN149" s="790">
        <v>156</v>
      </c>
      <c r="BO149" s="792">
        <v>0</v>
      </c>
      <c r="BP149" s="786">
        <v>156</v>
      </c>
      <c r="BQ149" s="824">
        <f>SUMIFS('R5病院病棟票'!$AF$13:$AF$324,'R5病院病棟票'!$B$13:$B$324,$K$3:$K$150,'R5病院病棟票'!$R$13:$R$324,1)</f>
        <v>0</v>
      </c>
      <c r="BR149" s="825">
        <f>SUMIFS('R5病院病棟票'!$AF$13:$AF$324,'R5病院病棟票'!$B$13:$B$324,$K$3:$K$150,'R5病院病棟票'!$R$13:$R$324,2)</f>
        <v>104</v>
      </c>
      <c r="BS149" s="826">
        <f>SUMIFS('R5病院病棟票'!$AF$13:$AF$324,'R5病院病棟票'!$B$13:$B$324,$K$3:$K$150,'R5病院病棟票'!$R$13:$R$324,3)</f>
        <v>52</v>
      </c>
      <c r="BT149" s="827">
        <f>SUMIFS('R5病院病棟票'!$AF$13:$AF$324,'R5病院病棟票'!$B$13:$B$324,$K$3:$K$150,'R5病院病棟票'!$R$13:$R$324,4)</f>
        <v>0</v>
      </c>
      <c r="BU149" s="828">
        <f t="shared" si="74"/>
        <v>156</v>
      </c>
      <c r="BV149" s="825">
        <f>SUMIFS('R5病院病棟票'!$AF$13:$AF$324,'R5病院病棟票'!$B$13:$B$324,$K$3:$K$150,'R5病院病棟票'!$R$13:$R$324,5)+SUMIFS('R5病院病棟票'!$AF$13:$AF$324,'R5病院病棟票'!$B$13:$B$324,$K$3:$K$150,'R5病院病棟票'!$R$13:$R$324,6)</f>
        <v>0</v>
      </c>
      <c r="BW149" s="829">
        <f t="shared" si="78"/>
        <v>156</v>
      </c>
      <c r="BX149" s="757">
        <f t="shared" si="61"/>
        <v>0</v>
      </c>
      <c r="BY149" s="757">
        <f t="shared" si="62"/>
        <v>0</v>
      </c>
      <c r="BZ149" s="757"/>
      <c r="CA149" s="830">
        <f>SUMIFS('R5病院病棟票'!$AI$13:$AI$324,'R5病院病棟票'!$B$13:$B$324,$K$3:$K$150,'R5病院病棟票'!$Y$13:$Y$324,1)</f>
        <v>0</v>
      </c>
      <c r="CB149" s="805">
        <f>SUMIFS('R5病院病棟票'!$AI$13:$AI$324,'R5病院病棟票'!$B$13:$B$324,$K$3:$K$150,'R5病院病棟票'!$Y$13:$Y$324,2)</f>
        <v>104</v>
      </c>
      <c r="CC149" s="831">
        <f>SUMIFS('R5病院病棟票'!$AI$13:$AI$324,'R5病院病棟票'!$B$13:$B$324,$K$3:$K$150,'R5病院病棟票'!$Y$13:$Y$324,3)</f>
        <v>52</v>
      </c>
      <c r="CD149" s="807">
        <f>SUMIFS('R5病院病棟票'!$AI$13:$AI$324,'R5病院病棟票'!$B$13:$B$324,$K$3:$K$150,'R5病院病棟票'!$Y$13:$Y$324,4)</f>
        <v>0</v>
      </c>
      <c r="CE149" s="831">
        <f t="shared" si="75"/>
        <v>156</v>
      </c>
      <c r="CF149" s="807">
        <f>SUMIFS('R5病院病棟票'!$AI$13:$AI$324,'R5病院病棟票'!$B$13:$B$324,$K$3:$K$150,'R5病院病棟票'!$Y$13:$Y$324,5)</f>
        <v>0</v>
      </c>
      <c r="CG149" s="808">
        <f t="shared" si="76"/>
        <v>156</v>
      </c>
      <c r="CH149" s="832">
        <f>SUMIFS('R5病院病棟票'!$AJ$13:$AJ$324,'R5病院病棟票'!$B$13:$B$324,$K$3:$K$150)</f>
        <v>0</v>
      </c>
      <c r="CI149" s="810">
        <f>SUMIFS('R5病院病棟票'!$AK$13:$AK$324,'R5病院病棟票'!$B$13:$B$324,$K$3:$K$150,'R5病院病棟票'!$Y$13:$Y$324,7)</f>
        <v>0</v>
      </c>
      <c r="CJ149" s="811" t="str">
        <f t="shared" si="64"/>
        <v>○</v>
      </c>
      <c r="CK149" s="833">
        <v>156</v>
      </c>
      <c r="CL149" s="811" t="str">
        <f t="shared" si="63"/>
        <v>○</v>
      </c>
      <c r="CN149" s="821" t="b">
        <f t="shared" si="77"/>
        <v>1</v>
      </c>
      <c r="CO149" s="792" t="b">
        <f t="shared" si="77"/>
        <v>1</v>
      </c>
      <c r="CP149" s="822" t="b">
        <f t="shared" si="77"/>
        <v>1</v>
      </c>
      <c r="CQ149" s="823" t="b">
        <f t="shared" si="77"/>
        <v>1</v>
      </c>
      <c r="CR149" s="790" t="b">
        <f t="shared" si="77"/>
        <v>1</v>
      </c>
      <c r="CS149" s="792" t="b">
        <f t="shared" si="77"/>
        <v>1</v>
      </c>
      <c r="CT149" s="786" t="b">
        <f t="shared" si="77"/>
        <v>1</v>
      </c>
    </row>
    <row r="150" spans="1:98" ht="18.5" thickBot="1">
      <c r="A150" s="882">
        <v>132</v>
      </c>
      <c r="B150" s="883" t="s">
        <v>220</v>
      </c>
      <c r="C150" s="883" t="s">
        <v>221</v>
      </c>
      <c r="D150" s="883" t="s">
        <v>109</v>
      </c>
      <c r="E150" s="888">
        <v>21729007</v>
      </c>
      <c r="F150" s="884">
        <v>21730130</v>
      </c>
      <c r="G150" s="815">
        <v>21701135</v>
      </c>
      <c r="H150" s="815">
        <v>21701135</v>
      </c>
      <c r="I150" s="815">
        <v>21701135</v>
      </c>
      <c r="J150" s="815">
        <v>21701135</v>
      </c>
      <c r="K150" s="815">
        <v>21701135</v>
      </c>
      <c r="L150" s="885" t="s">
        <v>224</v>
      </c>
      <c r="M150" s="919"/>
      <c r="N150" s="920"/>
      <c r="O150" s="920"/>
      <c r="P150" s="920"/>
      <c r="Q150" s="921">
        <v>0</v>
      </c>
      <c r="R150" s="921"/>
      <c r="S150" s="922">
        <v>0</v>
      </c>
      <c r="T150" s="919"/>
      <c r="U150" s="920">
        <v>4</v>
      </c>
      <c r="V150" s="920"/>
      <c r="W150" s="920"/>
      <c r="X150" s="921">
        <v>4</v>
      </c>
      <c r="Y150" s="921"/>
      <c r="Z150" s="922">
        <v>4</v>
      </c>
      <c r="AA150" s="783">
        <v>0</v>
      </c>
      <c r="AB150" s="784">
        <v>4</v>
      </c>
      <c r="AC150" s="784">
        <v>0</v>
      </c>
      <c r="AD150" s="784">
        <v>0</v>
      </c>
      <c r="AE150" s="785">
        <f t="shared" si="72"/>
        <v>4</v>
      </c>
      <c r="AF150" s="785">
        <v>0</v>
      </c>
      <c r="AG150" s="926">
        <f t="shared" ref="AG150:AG153" si="79">AE150+AF150</f>
        <v>4</v>
      </c>
      <c r="AH150" s="783">
        <v>0</v>
      </c>
      <c r="AI150" s="784">
        <v>4</v>
      </c>
      <c r="AJ150" s="784">
        <v>0</v>
      </c>
      <c r="AK150" s="784">
        <v>0</v>
      </c>
      <c r="AL150" s="785">
        <v>4</v>
      </c>
      <c r="AM150" s="785">
        <v>0</v>
      </c>
      <c r="AN150" s="926">
        <f t="shared" si="73"/>
        <v>4</v>
      </c>
      <c r="AO150" s="787">
        <v>0</v>
      </c>
      <c r="AP150" s="784">
        <v>4</v>
      </c>
      <c r="AQ150" s="784">
        <v>0</v>
      </c>
      <c r="AR150" s="789">
        <v>0</v>
      </c>
      <c r="AS150" s="785">
        <v>4</v>
      </c>
      <c r="AT150" s="784">
        <v>0</v>
      </c>
      <c r="AU150" s="926">
        <v>4</v>
      </c>
      <c r="AV150" s="965">
        <v>0</v>
      </c>
      <c r="AW150" s="784">
        <v>4</v>
      </c>
      <c r="AX150" s="789">
        <v>0</v>
      </c>
      <c r="AY150" s="789">
        <v>0</v>
      </c>
      <c r="AZ150" s="785">
        <v>4</v>
      </c>
      <c r="BA150" s="784">
        <v>0</v>
      </c>
      <c r="BB150" s="786">
        <v>4</v>
      </c>
      <c r="BC150" s="787">
        <v>0</v>
      </c>
      <c r="BD150" s="784">
        <v>4</v>
      </c>
      <c r="BE150" s="784">
        <v>0</v>
      </c>
      <c r="BF150" s="789">
        <v>0</v>
      </c>
      <c r="BG150" s="785">
        <v>4</v>
      </c>
      <c r="BH150" s="784">
        <v>0</v>
      </c>
      <c r="BI150" s="786">
        <v>4</v>
      </c>
      <c r="BJ150" s="787">
        <v>0</v>
      </c>
      <c r="BK150" s="784">
        <v>4</v>
      </c>
      <c r="BL150" s="784">
        <v>0</v>
      </c>
      <c r="BM150" s="789">
        <v>0</v>
      </c>
      <c r="BN150" s="785">
        <v>4</v>
      </c>
      <c r="BO150" s="784">
        <v>0</v>
      </c>
      <c r="BP150" s="820">
        <v>4</v>
      </c>
      <c r="BQ150" s="853">
        <f>SUMIFS('R5診療所票'!$AZ$10:$AZ$64,'R5診療所票'!$B$10:$B$64,$K$3:$K$150,'R5診療所票'!$AG$10:$AG$64,1)</f>
        <v>0</v>
      </c>
      <c r="BR150" s="854">
        <f>SUMIFS('R5診療所票'!$AZ$10:$AZ$64,'R5診療所票'!$B$10:$B$64,$K$3:$K$150,'R5診療所票'!$AG$10:$AG$64,2)</f>
        <v>4</v>
      </c>
      <c r="BS150" s="854">
        <f>SUMIFS('R5診療所票'!$AZ$10:$AZ$64,'R5診療所票'!$B$10:$B$64,$K$3:$K$150,'R5診療所票'!$AG$10:$AG$64,3)</f>
        <v>0</v>
      </c>
      <c r="BT150" s="855">
        <f>SUMIFS('R5診療所票'!$AZ$10:$AZ$64,'R5診療所票'!$B$10:$B$64,$K$3:$K$150,'R5診療所票'!$AG$10:$AG$64,4)</f>
        <v>0</v>
      </c>
      <c r="BU150" s="856">
        <f t="shared" ref="BU150" si="80">SUM(BQ150:BT150)</f>
        <v>4</v>
      </c>
      <c r="BV150" s="854">
        <f>SUMIFS('R5診療所票'!$AZ$10:$AZ$64,'R5診療所票'!$B$10:$B$64,$K$3:$K$150,'R5診療所票'!$AG$10:$AG$64,5)+SUMIFS('R5診療所票'!$AZ$10:$AZ$64,'R5診療所票'!$B$10:$B$64,$K$3:$K$150,'R5診療所票'!$AG$10:$AG$64,6)</f>
        <v>0</v>
      </c>
      <c r="BW150" s="857">
        <f t="shared" si="78"/>
        <v>4</v>
      </c>
      <c r="BX150" s="757">
        <f t="shared" si="61"/>
        <v>0</v>
      </c>
      <c r="BY150" s="757">
        <f t="shared" si="62"/>
        <v>0</v>
      </c>
      <c r="BZ150" s="757"/>
      <c r="CA150" s="858">
        <f>SUMIFS('R5診療所票'!$BC$10:$BC$64,'R5診療所票'!$B$10:$B$64,$K$3:$K$150,'R5診療所票'!$AN$10:$AN$64,1)</f>
        <v>0</v>
      </c>
      <c r="CB150" s="805">
        <f>SUMIFS('R5診療所票'!$BC$10:$BC$64,'R5診療所票'!$B$10:$B$64,$K$3:$K$150,'R5診療所票'!$AN$10:$AN$64,2)</f>
        <v>4</v>
      </c>
      <c r="CC150" s="859">
        <f>SUMIFS('R5診療所票'!$BC$10:$BC$64,'R5診療所票'!$B$10:$B$64,$K$3:$K$150,'R5診療所票'!$AN$10:$AN$64,3)</f>
        <v>0</v>
      </c>
      <c r="CD150" s="805">
        <f>SUMIFS('R5診療所票'!$BC$10:$BC$64,'R5診療所票'!$B$10:$B$64,$K$3:$K$150,'R5診療所票'!$AN$10:$AN$64,4)</f>
        <v>0</v>
      </c>
      <c r="CE150" s="859">
        <f t="shared" ref="CE150" si="81">SUM(CA150:CD150)</f>
        <v>4</v>
      </c>
      <c r="CF150" s="805">
        <f>SUMIFS('R5診療所票'!$BC$10:$BC$64,'R5診療所票'!$B$10:$B$64,$K$3:$K$150,'R5診療所票'!$AN$10:$AN$64,5)</f>
        <v>0</v>
      </c>
      <c r="CG150" s="860">
        <f t="shared" si="76"/>
        <v>4</v>
      </c>
      <c r="CH150" s="832">
        <f>SUMIFS('R5診療所票'!$BD$11:$BD$64,'R5診療所票'!$B$11:$B$64,$K$3:$K$150)</f>
        <v>0</v>
      </c>
      <c r="CI150" s="810">
        <f>SUMIFS('R5診療所票'!$BC$10:$BC$64,'R5診療所票'!$B$10:$B$64,$K$3:$K$150,'R5診療所票'!$AN$10:$AN$64,7)</f>
        <v>0</v>
      </c>
      <c r="CJ150" s="811" t="str">
        <f t="shared" si="64"/>
        <v>○</v>
      </c>
      <c r="CK150" s="927">
        <v>4</v>
      </c>
      <c r="CL150" s="811" t="str">
        <f t="shared" si="63"/>
        <v>○</v>
      </c>
      <c r="CN150" s="821" t="b">
        <f t="shared" si="77"/>
        <v>1</v>
      </c>
      <c r="CO150" s="792" t="b">
        <f t="shared" si="77"/>
        <v>1</v>
      </c>
      <c r="CP150" s="822" t="b">
        <f t="shared" si="77"/>
        <v>1</v>
      </c>
      <c r="CQ150" s="823" t="b">
        <f t="shared" si="77"/>
        <v>1</v>
      </c>
      <c r="CR150" s="790" t="b">
        <f t="shared" si="77"/>
        <v>1</v>
      </c>
      <c r="CS150" s="792" t="b">
        <f t="shared" si="77"/>
        <v>1</v>
      </c>
      <c r="CT150" s="786" t="b">
        <f t="shared" si="77"/>
        <v>1</v>
      </c>
    </row>
    <row r="151" spans="1:98" ht="27" customHeight="1" thickTop="1" thickBot="1">
      <c r="A151" s="1303" t="s">
        <v>225</v>
      </c>
      <c r="B151" s="1304"/>
      <c r="C151" s="1304"/>
      <c r="D151" s="1304"/>
      <c r="E151" s="1304"/>
      <c r="F151" s="1305"/>
      <c r="G151" s="1305"/>
      <c r="H151" s="1305"/>
      <c r="I151" s="1305"/>
      <c r="J151" s="1305"/>
      <c r="K151" s="1305"/>
      <c r="L151" s="1305"/>
      <c r="M151" s="891">
        <v>0</v>
      </c>
      <c r="N151" s="892">
        <v>306</v>
      </c>
      <c r="O151" s="892">
        <v>0</v>
      </c>
      <c r="P151" s="892">
        <v>81</v>
      </c>
      <c r="Q151" s="893">
        <v>0</v>
      </c>
      <c r="R151" s="893">
        <v>0</v>
      </c>
      <c r="S151" s="894">
        <v>0</v>
      </c>
      <c r="T151" s="891">
        <v>0</v>
      </c>
      <c r="U151" s="892">
        <v>475</v>
      </c>
      <c r="V151" s="892">
        <v>52</v>
      </c>
      <c r="W151" s="892">
        <v>260</v>
      </c>
      <c r="X151" s="893">
        <v>787</v>
      </c>
      <c r="Y151" s="893">
        <v>0</v>
      </c>
      <c r="Z151" s="894">
        <v>787</v>
      </c>
      <c r="AA151" s="895">
        <f>SUM(AA145:AA150)</f>
        <v>0</v>
      </c>
      <c r="AB151" s="896">
        <f t="shared" ref="AB151:CF151" si="82">SUM(AB145:AB150)</f>
        <v>475</v>
      </c>
      <c r="AC151" s="896">
        <f t="shared" si="82"/>
        <v>52</v>
      </c>
      <c r="AD151" s="896">
        <f t="shared" si="82"/>
        <v>260</v>
      </c>
      <c r="AE151" s="897">
        <f t="shared" si="72"/>
        <v>787</v>
      </c>
      <c r="AF151" s="897">
        <f t="shared" si="82"/>
        <v>0</v>
      </c>
      <c r="AG151" s="898">
        <f t="shared" si="79"/>
        <v>787</v>
      </c>
      <c r="AH151" s="895">
        <f>SUM(AH145:AH150)</f>
        <v>0</v>
      </c>
      <c r="AI151" s="896">
        <f t="shared" ref="AI151:AK151" si="83">SUM(AI145:AI150)</f>
        <v>424</v>
      </c>
      <c r="AJ151" s="896">
        <f t="shared" si="83"/>
        <v>103</v>
      </c>
      <c r="AK151" s="896">
        <f t="shared" si="83"/>
        <v>228</v>
      </c>
      <c r="AL151" s="897">
        <f t="shared" ref="AL151" si="84">SUM(AH151:AK151)</f>
        <v>755</v>
      </c>
      <c r="AM151" s="897">
        <f t="shared" ref="AM151" si="85">SUM(AM145:AM150)</f>
        <v>32</v>
      </c>
      <c r="AN151" s="898">
        <f t="shared" si="73"/>
        <v>787</v>
      </c>
      <c r="AO151" s="895">
        <v>0</v>
      </c>
      <c r="AP151" s="896">
        <v>404</v>
      </c>
      <c r="AQ151" s="896">
        <v>103</v>
      </c>
      <c r="AR151" s="896">
        <v>228</v>
      </c>
      <c r="AS151" s="897">
        <v>735</v>
      </c>
      <c r="AT151" s="897">
        <v>0</v>
      </c>
      <c r="AU151" s="898">
        <v>735</v>
      </c>
      <c r="AV151" s="895">
        <v>0</v>
      </c>
      <c r="AW151" s="896">
        <v>404</v>
      </c>
      <c r="AX151" s="896">
        <v>103</v>
      </c>
      <c r="AY151" s="896">
        <v>84</v>
      </c>
      <c r="AZ151" s="897">
        <v>591</v>
      </c>
      <c r="BA151" s="897">
        <v>0</v>
      </c>
      <c r="BB151" s="898">
        <v>591</v>
      </c>
      <c r="BC151" s="895">
        <v>0</v>
      </c>
      <c r="BD151" s="896">
        <v>404</v>
      </c>
      <c r="BE151" s="896">
        <v>103</v>
      </c>
      <c r="BF151" s="896">
        <v>84</v>
      </c>
      <c r="BG151" s="897">
        <v>591</v>
      </c>
      <c r="BH151" s="897">
        <v>0</v>
      </c>
      <c r="BI151" s="898">
        <v>591</v>
      </c>
      <c r="BJ151" s="895">
        <v>0</v>
      </c>
      <c r="BK151" s="896">
        <v>404</v>
      </c>
      <c r="BL151" s="896">
        <v>103</v>
      </c>
      <c r="BM151" s="896">
        <v>84</v>
      </c>
      <c r="BN151" s="896">
        <v>591</v>
      </c>
      <c r="BO151" s="896">
        <v>0</v>
      </c>
      <c r="BP151" s="898">
        <v>591</v>
      </c>
      <c r="BQ151" s="895">
        <f>SUM(BQ145:BQ150)</f>
        <v>0</v>
      </c>
      <c r="BR151" s="896">
        <f t="shared" ref="BR151:BW151" si="86">SUM(BR145:BR150)</f>
        <v>404</v>
      </c>
      <c r="BS151" s="896">
        <f t="shared" si="86"/>
        <v>127</v>
      </c>
      <c r="BT151" s="896">
        <f t="shared" si="86"/>
        <v>36</v>
      </c>
      <c r="BU151" s="896">
        <f t="shared" si="86"/>
        <v>567</v>
      </c>
      <c r="BV151" s="896">
        <f t="shared" si="86"/>
        <v>0</v>
      </c>
      <c r="BW151" s="898">
        <f t="shared" si="86"/>
        <v>567</v>
      </c>
      <c r="BX151" s="757">
        <f t="shared" si="61"/>
        <v>-24</v>
      </c>
      <c r="BY151" s="757">
        <f t="shared" si="62"/>
        <v>-24</v>
      </c>
      <c r="BZ151" s="757"/>
      <c r="CA151" s="891">
        <f t="shared" si="82"/>
        <v>0</v>
      </c>
      <c r="CB151" s="892">
        <f t="shared" si="82"/>
        <v>404</v>
      </c>
      <c r="CC151" s="892">
        <f t="shared" si="82"/>
        <v>127</v>
      </c>
      <c r="CD151" s="892">
        <f t="shared" si="82"/>
        <v>36</v>
      </c>
      <c r="CE151" s="893">
        <f t="shared" ref="CE151" si="87">SUM(CA151:CD151)</f>
        <v>567</v>
      </c>
      <c r="CF151" s="893">
        <f t="shared" si="82"/>
        <v>0</v>
      </c>
      <c r="CG151" s="893">
        <f t="shared" si="76"/>
        <v>567</v>
      </c>
      <c r="CH151" s="900">
        <f>SUM(CH145:CH150)</f>
        <v>0</v>
      </c>
      <c r="CI151" s="894">
        <f>SUM(CI145:CI150)</f>
        <v>0</v>
      </c>
      <c r="CJ151" s="811"/>
      <c r="CK151" s="901">
        <f>SUM(CK145:CK150)</f>
        <v>567</v>
      </c>
      <c r="CL151" s="811"/>
      <c r="CN151" s="895">
        <f>SUM(CN145:CN150)</f>
        <v>0</v>
      </c>
      <c r="CO151" s="896">
        <f t="shared" ref="CO151:CT151" si="88">SUM(CO145:CO150)</f>
        <v>0</v>
      </c>
      <c r="CP151" s="896">
        <f t="shared" si="88"/>
        <v>0</v>
      </c>
      <c r="CQ151" s="896">
        <f t="shared" si="88"/>
        <v>0</v>
      </c>
      <c r="CR151" s="896">
        <f t="shared" si="88"/>
        <v>0</v>
      </c>
      <c r="CS151" s="896">
        <f t="shared" si="88"/>
        <v>0</v>
      </c>
      <c r="CT151" s="898">
        <f t="shared" si="88"/>
        <v>0</v>
      </c>
    </row>
    <row r="152" spans="1:98" ht="18.5" thickBot="1">
      <c r="A152" s="966"/>
      <c r="B152" s="966"/>
      <c r="C152" s="966"/>
      <c r="D152" s="966"/>
      <c r="E152" s="966"/>
      <c r="F152" s="966"/>
      <c r="G152" s="966"/>
      <c r="H152" s="966"/>
      <c r="I152" s="966"/>
      <c r="J152" s="966"/>
      <c r="K152" s="966"/>
      <c r="L152" s="966"/>
      <c r="M152" s="758"/>
      <c r="N152" s="758"/>
      <c r="O152" s="758"/>
      <c r="P152" s="758"/>
      <c r="Q152" s="758"/>
      <c r="R152" s="758"/>
      <c r="S152" s="758"/>
      <c r="T152" s="758"/>
      <c r="U152" s="758"/>
      <c r="V152" s="758"/>
      <c r="W152" s="758"/>
      <c r="X152" s="758"/>
      <c r="Y152" s="758"/>
      <c r="Z152" s="758"/>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f t="shared" si="61"/>
        <v>0</v>
      </c>
      <c r="BY152" s="757">
        <f t="shared" si="62"/>
        <v>0</v>
      </c>
      <c r="BZ152" s="757"/>
      <c r="CA152" s="758"/>
      <c r="CB152" s="758"/>
      <c r="CC152" s="758"/>
      <c r="CD152" s="758"/>
      <c r="CE152" s="758"/>
      <c r="CF152" s="758"/>
      <c r="CG152" s="758"/>
      <c r="CH152" s="758"/>
      <c r="CI152" s="758"/>
      <c r="CJ152" s="811"/>
      <c r="CK152" s="757"/>
      <c r="CL152" s="757"/>
      <c r="CN152" s="757"/>
      <c r="CO152" s="757"/>
      <c r="CP152" s="757"/>
      <c r="CQ152" s="757"/>
      <c r="CR152" s="757"/>
      <c r="CS152" s="757"/>
      <c r="CT152" s="757"/>
    </row>
    <row r="153" spans="1:98" s="1051" customFormat="1" ht="26.25" customHeight="1" thickBot="1">
      <c r="A153" s="1038"/>
      <c r="B153" s="1296" t="s">
        <v>226</v>
      </c>
      <c r="C153" s="1297"/>
      <c r="D153" s="1297"/>
      <c r="E153" s="1297"/>
      <c r="F153" s="1298"/>
      <c r="G153" s="1298"/>
      <c r="H153" s="1298"/>
      <c r="I153" s="1298"/>
      <c r="J153" s="1298"/>
      <c r="K153" s="1298"/>
      <c r="L153" s="1298"/>
      <c r="M153" s="1039">
        <v>736</v>
      </c>
      <c r="N153" s="1040">
        <v>4095</v>
      </c>
      <c r="O153" s="1040">
        <v>1022</v>
      </c>
      <c r="P153" s="1040">
        <v>1270</v>
      </c>
      <c r="Q153" s="1041">
        <v>7123</v>
      </c>
      <c r="R153" s="1041"/>
      <c r="S153" s="1042">
        <v>7123</v>
      </c>
      <c r="T153" s="1039">
        <v>2463</v>
      </c>
      <c r="U153" s="1040">
        <v>6030</v>
      </c>
      <c r="V153" s="1040">
        <v>1426</v>
      </c>
      <c r="W153" s="1040">
        <v>4756</v>
      </c>
      <c r="X153" s="1041">
        <v>14675</v>
      </c>
      <c r="Y153" s="1041">
        <v>311</v>
      </c>
      <c r="Z153" s="1042">
        <v>14986</v>
      </c>
      <c r="AA153" s="1043">
        <f>AA36+AA126+AA144+AA151</f>
        <v>2492</v>
      </c>
      <c r="AB153" s="1044">
        <f>AB36+AB126+AB144+AB151</f>
        <v>5751</v>
      </c>
      <c r="AC153" s="1044">
        <f>AC36+AC126+AC144+AC151</f>
        <v>1684</v>
      </c>
      <c r="AD153" s="1044">
        <f>AD36+AD126+AD144+AD151</f>
        <v>4736</v>
      </c>
      <c r="AE153" s="1045">
        <f t="shared" si="72"/>
        <v>14663</v>
      </c>
      <c r="AF153" s="1045">
        <f>AF36+AF126+AF144+AF151</f>
        <v>218</v>
      </c>
      <c r="AG153" s="1046">
        <f t="shared" si="79"/>
        <v>14881</v>
      </c>
      <c r="AH153" s="1043">
        <f>AH36+AH126+AH144+AH151</f>
        <v>2493</v>
      </c>
      <c r="AI153" s="1044">
        <f>AI36+AI126+AI144+AI151</f>
        <v>5510</v>
      </c>
      <c r="AJ153" s="1044">
        <f>AJ36+AJ126+AJ144+AJ151</f>
        <v>1836</v>
      </c>
      <c r="AK153" s="1044">
        <f>AK36+AK126+AK144+AK151</f>
        <v>4702</v>
      </c>
      <c r="AL153" s="1045">
        <f t="shared" ref="AL153" si="89">SUM(AH153:AK153)</f>
        <v>14541</v>
      </c>
      <c r="AM153" s="1045">
        <f>AM36+AM126+AM144+AM151</f>
        <v>272</v>
      </c>
      <c r="AN153" s="1046">
        <f>AL153+AM153</f>
        <v>14813</v>
      </c>
      <c r="AO153" s="1043">
        <v>2468</v>
      </c>
      <c r="AP153" s="1044">
        <v>5274</v>
      </c>
      <c r="AQ153" s="1044">
        <v>2015</v>
      </c>
      <c r="AR153" s="1044">
        <v>4470</v>
      </c>
      <c r="AS153" s="1045">
        <v>14227</v>
      </c>
      <c r="AT153" s="1045">
        <v>298</v>
      </c>
      <c r="AU153" s="1046">
        <v>14525</v>
      </c>
      <c r="AV153" s="1043">
        <v>2501</v>
      </c>
      <c r="AW153" s="1044">
        <v>5070</v>
      </c>
      <c r="AX153" s="1044">
        <v>2137</v>
      </c>
      <c r="AY153" s="1044">
        <v>3811</v>
      </c>
      <c r="AZ153" s="1045">
        <v>13519</v>
      </c>
      <c r="BA153" s="1045">
        <v>286</v>
      </c>
      <c r="BB153" s="1046">
        <v>13805</v>
      </c>
      <c r="BC153" s="1043">
        <v>2515</v>
      </c>
      <c r="BD153" s="1044">
        <v>4959</v>
      </c>
      <c r="BE153" s="1044">
        <v>2171</v>
      </c>
      <c r="BF153" s="1044">
        <v>3710</v>
      </c>
      <c r="BG153" s="1045">
        <v>13355</v>
      </c>
      <c r="BH153" s="1045">
        <v>225</v>
      </c>
      <c r="BI153" s="1046">
        <v>13580</v>
      </c>
      <c r="BJ153" s="1043">
        <v>2256</v>
      </c>
      <c r="BK153" s="1044">
        <v>5119</v>
      </c>
      <c r="BL153" s="1044">
        <v>2279</v>
      </c>
      <c r="BM153" s="1044">
        <v>3632</v>
      </c>
      <c r="BN153" s="1044">
        <v>13286</v>
      </c>
      <c r="BO153" s="1044">
        <v>228</v>
      </c>
      <c r="BP153" s="1046">
        <v>13514</v>
      </c>
      <c r="BQ153" s="1043">
        <f>SUM(BQ151,BQ144,BQ126,BQ36)</f>
        <v>2246</v>
      </c>
      <c r="BR153" s="1044">
        <f t="shared" ref="BR153:BW153" si="90">SUM(BR151,BR144,BR126,BR36)</f>
        <v>4992</v>
      </c>
      <c r="BS153" s="1044">
        <f t="shared" si="90"/>
        <v>2312</v>
      </c>
      <c r="BT153" s="1044">
        <f t="shared" si="90"/>
        <v>3504</v>
      </c>
      <c r="BU153" s="1044">
        <f t="shared" si="90"/>
        <v>13054</v>
      </c>
      <c r="BV153" s="1044">
        <f t="shared" si="90"/>
        <v>358</v>
      </c>
      <c r="BW153" s="1046">
        <f t="shared" si="90"/>
        <v>13412</v>
      </c>
      <c r="BX153" s="1047">
        <f t="shared" si="61"/>
        <v>-232</v>
      </c>
      <c r="BY153" s="1047">
        <f t="shared" si="62"/>
        <v>-102</v>
      </c>
      <c r="BZ153" s="1047"/>
      <c r="CA153" s="1039">
        <f t="shared" ref="CA153:CI153" si="91">CA36+CA126+CA144+CA151</f>
        <v>2387</v>
      </c>
      <c r="CB153" s="1040">
        <f t="shared" si="91"/>
        <v>4863</v>
      </c>
      <c r="CC153" s="1040">
        <f t="shared" si="91"/>
        <v>2335</v>
      </c>
      <c r="CD153" s="1040">
        <f t="shared" si="91"/>
        <v>3664</v>
      </c>
      <c r="CE153" s="1041">
        <f t="shared" si="91"/>
        <v>13249</v>
      </c>
      <c r="CF153" s="1041">
        <f t="shared" si="91"/>
        <v>60</v>
      </c>
      <c r="CG153" s="1041">
        <f>CG36+CG126+CG144+CG151</f>
        <v>13309</v>
      </c>
      <c r="CH153" s="1048">
        <f t="shared" si="91"/>
        <v>103</v>
      </c>
      <c r="CI153" s="1042">
        <f t="shared" si="91"/>
        <v>0</v>
      </c>
      <c r="CJ153" s="1049"/>
      <c r="CK153" s="1050">
        <f>CK36+CK126+CK144+CK151</f>
        <v>13522</v>
      </c>
      <c r="CL153" s="1047"/>
      <c r="CN153" s="1043" t="e">
        <f>SUM(CN151,CN144,CN126,CN36)</f>
        <v>#REF!</v>
      </c>
      <c r="CO153" s="1044" t="e">
        <f t="shared" ref="CO153:CT153" si="92">SUM(CO151,CO144,CO126,CO36)</f>
        <v>#REF!</v>
      </c>
      <c r="CP153" s="1044" t="e">
        <f t="shared" si="92"/>
        <v>#REF!</v>
      </c>
      <c r="CQ153" s="1044" t="e">
        <f t="shared" si="92"/>
        <v>#REF!</v>
      </c>
      <c r="CR153" s="1044" t="e">
        <f t="shared" si="92"/>
        <v>#REF!</v>
      </c>
      <c r="CS153" s="1044" t="e">
        <f t="shared" si="92"/>
        <v>#REF!</v>
      </c>
      <c r="CT153" s="1046" t="e">
        <f t="shared" si="92"/>
        <v>#REF!</v>
      </c>
    </row>
    <row r="155" spans="1:98">
      <c r="A155" s="759" t="s">
        <v>1907</v>
      </c>
    </row>
  </sheetData>
  <autoFilter ref="CA2:CT151" xr:uid="{E6C3737E-5B16-4A3C-A717-BB4ADCFB5E63}"/>
  <mergeCells count="5">
    <mergeCell ref="A36:L36"/>
    <mergeCell ref="A126:L126"/>
    <mergeCell ref="A144:L144"/>
    <mergeCell ref="A151:L151"/>
    <mergeCell ref="B153:L153"/>
  </mergeCells>
  <phoneticPr fontId="8"/>
  <conditionalFormatting sqref="CN1:CT1048576">
    <cfRule type="containsText" dxfId="1" priority="1" operator="containsText" text="FALSE">
      <formula>NOT(ISERROR(SEARCH("FALSE",CN1)))</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&amp;LR4年度病床機能報告&amp;R&amp;D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2">
    <pageSetUpPr fitToPage="1"/>
  </sheetPr>
  <dimension ref="A1:U53"/>
  <sheetViews>
    <sheetView workbookViewId="0"/>
  </sheetViews>
  <sheetFormatPr defaultColWidth="9" defaultRowHeight="18"/>
  <cols>
    <col min="1" max="1" width="2.08203125" style="410" customWidth="1"/>
    <col min="2" max="2" width="20.08203125" style="410" customWidth="1"/>
    <col min="3" max="14" width="15.58203125" style="410" customWidth="1"/>
    <col min="15" max="15" width="5" style="410" customWidth="1"/>
    <col min="16" max="16384" width="9" style="410"/>
  </cols>
  <sheetData>
    <row r="1" spans="2:21" ht="39">
      <c r="B1" s="1334" t="s">
        <v>1928</v>
      </c>
      <c r="C1" s="1334"/>
      <c r="D1" s="1334"/>
      <c r="E1" s="1334"/>
      <c r="F1" s="1334"/>
      <c r="G1" s="1334"/>
      <c r="H1" s="1334"/>
      <c r="I1" s="1334"/>
      <c r="J1" s="1334"/>
      <c r="K1" s="1334"/>
      <c r="L1" s="1334"/>
      <c r="M1" s="1334"/>
      <c r="N1" s="1334"/>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20">
      <c r="T15" s="412"/>
    </row>
    <row r="41" spans="1:14" ht="18.5" thickBot="1"/>
    <row r="42" spans="1:14" ht="26.25" customHeight="1">
      <c r="A42" s="751"/>
      <c r="B42" s="424"/>
      <c r="C42" s="1335" t="s">
        <v>1929</v>
      </c>
      <c r="D42" s="1336"/>
      <c r="E42" s="1336"/>
      <c r="F42" s="1339" t="s">
        <v>1942</v>
      </c>
      <c r="G42" s="1340"/>
      <c r="H42" s="1340"/>
      <c r="I42" s="1340"/>
      <c r="J42" s="1340"/>
      <c r="K42" s="1340"/>
      <c r="L42" s="1340"/>
      <c r="M42" s="1340"/>
      <c r="N42" s="1341"/>
    </row>
    <row r="43" spans="1:14" ht="26.25" customHeight="1">
      <c r="A43" s="751"/>
      <c r="B43" s="425"/>
      <c r="C43" s="1337"/>
      <c r="D43" s="1338"/>
      <c r="E43" s="1338"/>
      <c r="F43" s="1342" t="s">
        <v>1930</v>
      </c>
      <c r="G43" s="1343"/>
      <c r="H43" s="1343"/>
      <c r="I43" s="1343" t="s">
        <v>1931</v>
      </c>
      <c r="J43" s="1343"/>
      <c r="K43" s="1343"/>
      <c r="L43" s="1343" t="s">
        <v>1932</v>
      </c>
      <c r="M43" s="1343"/>
      <c r="N43" s="1344"/>
    </row>
    <row r="44" spans="1:14" s="416" customFormat="1" ht="44.25" customHeight="1" thickBot="1">
      <c r="A44" s="752"/>
      <c r="B44" s="426"/>
      <c r="C44" s="427">
        <v>2014</v>
      </c>
      <c r="D44" s="428">
        <v>2022</v>
      </c>
      <c r="E44" s="429" t="s">
        <v>1944</v>
      </c>
      <c r="F44" s="492">
        <v>2021</v>
      </c>
      <c r="G44" s="430">
        <v>2022</v>
      </c>
      <c r="H44" s="428" t="s">
        <v>1943</v>
      </c>
      <c r="I44" s="430">
        <v>2021</v>
      </c>
      <c r="J44" s="430">
        <v>2022</v>
      </c>
      <c r="K44" s="428" t="s">
        <v>1943</v>
      </c>
      <c r="L44" s="430">
        <v>2021</v>
      </c>
      <c r="M44" s="430">
        <v>2022</v>
      </c>
      <c r="N44" s="431" t="s">
        <v>1943</v>
      </c>
    </row>
    <row r="45" spans="1:14" ht="26.25" customHeight="1">
      <c r="A45" s="751"/>
      <c r="B45" s="432" t="s">
        <v>93</v>
      </c>
      <c r="C45" s="433">
        <v>2218</v>
      </c>
      <c r="D45" s="434">
        <v>2256</v>
      </c>
      <c r="E45" s="435">
        <f>D45-C45</f>
        <v>38</v>
      </c>
      <c r="F45" s="493">
        <v>1712.5</v>
      </c>
      <c r="G45" s="436">
        <v>1573.6</v>
      </c>
      <c r="H45" s="437">
        <f>G45-F45</f>
        <v>-138.90000000000009</v>
      </c>
      <c r="I45" s="438">
        <v>10.8</v>
      </c>
      <c r="J45" s="438">
        <v>10.1</v>
      </c>
      <c r="K45" s="437">
        <f>J45-I45</f>
        <v>-0.70000000000000107</v>
      </c>
      <c r="L45" s="438">
        <v>68.099999999999994</v>
      </c>
      <c r="M45" s="438">
        <v>69.8</v>
      </c>
      <c r="N45" s="439">
        <f>M45-L45</f>
        <v>1.7000000000000028</v>
      </c>
    </row>
    <row r="46" spans="1:14" ht="26.25" customHeight="1">
      <c r="A46" s="751"/>
      <c r="B46" s="440" t="s">
        <v>94</v>
      </c>
      <c r="C46" s="441">
        <v>6878</v>
      </c>
      <c r="D46" s="442">
        <v>5119</v>
      </c>
      <c r="E46" s="443">
        <f>D46-C46</f>
        <v>-1759</v>
      </c>
      <c r="F46" s="494">
        <v>3368.8</v>
      </c>
      <c r="G46" s="444">
        <v>3459.3</v>
      </c>
      <c r="H46" s="445">
        <f t="shared" ref="H46:H50" si="0">G46-F46</f>
        <v>90.5</v>
      </c>
      <c r="I46" s="446">
        <v>12</v>
      </c>
      <c r="J46" s="446">
        <v>11.6</v>
      </c>
      <c r="K46" s="445">
        <f t="shared" ref="K46:K50" si="1">J46-I46</f>
        <v>-0.40000000000000036</v>
      </c>
      <c r="L46" s="446">
        <v>67.8</v>
      </c>
      <c r="M46" s="446">
        <v>67.599999999999994</v>
      </c>
      <c r="N46" s="447">
        <f t="shared" ref="N46:N50" si="2">M46-L46</f>
        <v>-0.20000000000000284</v>
      </c>
    </row>
    <row r="47" spans="1:14" ht="26.25" customHeight="1" thickBot="1">
      <c r="A47" s="751"/>
      <c r="B47" s="448" t="s">
        <v>1933</v>
      </c>
      <c r="C47" s="449">
        <v>1022</v>
      </c>
      <c r="D47" s="450">
        <v>2279</v>
      </c>
      <c r="E47" s="451">
        <f>D47-C47</f>
        <v>1257</v>
      </c>
      <c r="F47" s="495">
        <v>1643.7</v>
      </c>
      <c r="G47" s="452">
        <v>1776.9</v>
      </c>
      <c r="H47" s="453">
        <f t="shared" si="0"/>
        <v>133.20000000000005</v>
      </c>
      <c r="I47" s="454">
        <v>24.5</v>
      </c>
      <c r="J47" s="454">
        <v>27.5</v>
      </c>
      <c r="K47" s="453">
        <f t="shared" si="1"/>
        <v>3</v>
      </c>
      <c r="L47" s="454">
        <v>76</v>
      </c>
      <c r="M47" s="454">
        <v>78</v>
      </c>
      <c r="N47" s="455">
        <f t="shared" si="2"/>
        <v>2</v>
      </c>
    </row>
    <row r="48" spans="1:14" ht="26.25" customHeight="1" thickBot="1">
      <c r="A48" s="751"/>
      <c r="B48" s="456" t="s">
        <v>1934</v>
      </c>
      <c r="C48" s="457">
        <f>SUM(C45:C47)</f>
        <v>10118</v>
      </c>
      <c r="D48" s="458">
        <f>SUM(D45:D47)</f>
        <v>9654</v>
      </c>
      <c r="E48" s="459">
        <f>SUM(E45:E47)</f>
        <v>-464</v>
      </c>
      <c r="F48" s="496">
        <v>6725</v>
      </c>
      <c r="G48" s="460">
        <v>6809.8</v>
      </c>
      <c r="H48" s="461">
        <f t="shared" si="0"/>
        <v>84.800000000000182</v>
      </c>
      <c r="I48" s="462">
        <v>13.3</v>
      </c>
      <c r="J48" s="462">
        <v>13.2</v>
      </c>
      <c r="K48" s="461">
        <f t="shared" si="1"/>
        <v>-0.10000000000000142</v>
      </c>
      <c r="L48" s="462">
        <v>69.7</v>
      </c>
      <c r="M48" s="462">
        <v>70.5</v>
      </c>
      <c r="N48" s="463">
        <f t="shared" si="2"/>
        <v>0.79999999999999716</v>
      </c>
    </row>
    <row r="49" spans="1:14" ht="26.25" customHeight="1" thickBot="1">
      <c r="A49" s="751"/>
      <c r="B49" s="464" t="s">
        <v>96</v>
      </c>
      <c r="C49" s="465">
        <v>5167</v>
      </c>
      <c r="D49" s="466">
        <v>3632</v>
      </c>
      <c r="E49" s="467">
        <f>D49-C49</f>
        <v>-1535</v>
      </c>
      <c r="F49" s="497">
        <v>3119.3</v>
      </c>
      <c r="G49" s="468">
        <v>3114.6</v>
      </c>
      <c r="H49" s="469">
        <f t="shared" si="0"/>
        <v>-4.7000000000002728</v>
      </c>
      <c r="I49" s="470">
        <v>227.6</v>
      </c>
      <c r="J49" s="470">
        <v>223.7</v>
      </c>
      <c r="K49" s="469">
        <f t="shared" si="1"/>
        <v>-3.9000000000000057</v>
      </c>
      <c r="L49" s="470">
        <v>84.1</v>
      </c>
      <c r="M49" s="470">
        <v>85.8</v>
      </c>
      <c r="N49" s="471">
        <f t="shared" si="2"/>
        <v>1.7000000000000028</v>
      </c>
    </row>
    <row r="50" spans="1:14" ht="26.25" customHeight="1" thickBot="1">
      <c r="A50" s="751"/>
      <c r="B50" s="456" t="s">
        <v>1935</v>
      </c>
      <c r="C50" s="457">
        <f>C48+C49</f>
        <v>15285</v>
      </c>
      <c r="D50" s="458">
        <f>D48+D49</f>
        <v>13286</v>
      </c>
      <c r="E50" s="459">
        <f>E48+E49</f>
        <v>-1999</v>
      </c>
      <c r="F50" s="498">
        <v>9844.2999999999993</v>
      </c>
      <c r="G50" s="472">
        <v>9924.5</v>
      </c>
      <c r="H50" s="461">
        <f t="shared" si="0"/>
        <v>80.200000000000728</v>
      </c>
      <c r="I50" s="462">
        <v>18.899999999999999</v>
      </c>
      <c r="J50" s="462">
        <v>18.7</v>
      </c>
      <c r="K50" s="461">
        <f t="shared" si="1"/>
        <v>-0.19999999999999929</v>
      </c>
      <c r="L50" s="462">
        <v>73.7</v>
      </c>
      <c r="M50" s="462">
        <v>74.7</v>
      </c>
      <c r="N50" s="463">
        <f t="shared" si="2"/>
        <v>1</v>
      </c>
    </row>
    <row r="51" spans="1:14" ht="26.25" customHeight="1" thickBot="1">
      <c r="A51" s="751"/>
      <c r="B51" s="473" t="s">
        <v>1936</v>
      </c>
      <c r="C51" s="474">
        <v>166</v>
      </c>
      <c r="D51" s="475">
        <v>228</v>
      </c>
      <c r="E51" s="476">
        <f>D51-C51</f>
        <v>62</v>
      </c>
      <c r="F51" s="499" t="s">
        <v>1937</v>
      </c>
      <c r="G51" s="417" t="s">
        <v>1937</v>
      </c>
      <c r="H51" s="417" t="s">
        <v>131</v>
      </c>
      <c r="I51" s="417" t="s">
        <v>1937</v>
      </c>
      <c r="J51" s="417" t="s">
        <v>1937</v>
      </c>
      <c r="K51" s="417" t="s">
        <v>131</v>
      </c>
      <c r="L51" s="417" t="s">
        <v>1937</v>
      </c>
      <c r="M51" s="417" t="s">
        <v>1937</v>
      </c>
      <c r="N51" s="418" t="s">
        <v>131</v>
      </c>
    </row>
    <row r="52" spans="1:14" ht="26.25" customHeight="1">
      <c r="B52" s="419"/>
      <c r="C52" s="420"/>
      <c r="D52" s="421"/>
      <c r="E52" s="421"/>
      <c r="F52" s="422"/>
      <c r="G52" s="422"/>
      <c r="H52" s="422"/>
      <c r="I52" s="422"/>
      <c r="J52" s="422"/>
      <c r="K52" s="422"/>
      <c r="L52" s="422"/>
      <c r="M52" s="422"/>
      <c r="N52" s="422"/>
    </row>
    <row r="53" spans="1:14" ht="12.75" customHeight="1">
      <c r="B53" s="423"/>
      <c r="C53" s="423"/>
      <c r="D53" s="423"/>
      <c r="E53" s="423"/>
      <c r="F53" s="423"/>
      <c r="G53" s="423"/>
      <c r="H53" s="423"/>
      <c r="I53" s="423"/>
      <c r="J53" s="423"/>
      <c r="K53" s="423"/>
      <c r="L53" s="423"/>
      <c r="M53" s="423"/>
      <c r="N53" s="423"/>
    </row>
  </sheetData>
  <mergeCells count="6">
    <mergeCell ref="B1:N1"/>
    <mergeCell ref="C42:E43"/>
    <mergeCell ref="F42:N42"/>
    <mergeCell ref="F43:H43"/>
    <mergeCell ref="I43:K43"/>
    <mergeCell ref="L43:N43"/>
  </mergeCells>
  <phoneticPr fontId="8"/>
  <printOptions horizontalCentered="1"/>
  <pageMargins left="0.70866141732283472" right="0.70866141732283472" top="0.55118110236220474" bottom="0.55118110236220474" header="0.31496062992125984" footer="0.31496062992125984"/>
  <pageSetup paperSize="9" scale="48" orientation="landscape" r:id="rId1"/>
  <headerFooter>
    <oddHeader>&amp;R&amp;D</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3">
    <pageSetUpPr fitToPage="1"/>
  </sheetPr>
  <dimension ref="B1:U52"/>
  <sheetViews>
    <sheetView workbookViewId="0"/>
  </sheetViews>
  <sheetFormatPr defaultColWidth="9" defaultRowHeight="18"/>
  <cols>
    <col min="1" max="1" width="2.08203125" style="410" customWidth="1"/>
    <col min="2" max="2" width="20.08203125" style="410" customWidth="1"/>
    <col min="3" max="14" width="15.58203125" style="410" customWidth="1"/>
    <col min="15" max="16384" width="9" style="410"/>
  </cols>
  <sheetData>
    <row r="1" spans="2:21" ht="39">
      <c r="B1" s="1334" t="s">
        <v>1938</v>
      </c>
      <c r="C1" s="1334"/>
      <c r="D1" s="1334"/>
      <c r="E1" s="1334"/>
      <c r="F1" s="1334"/>
      <c r="G1" s="1334"/>
      <c r="H1" s="1334"/>
      <c r="I1" s="1334"/>
      <c r="J1" s="1334"/>
      <c r="K1" s="1334"/>
      <c r="L1" s="1334"/>
      <c r="M1" s="1334"/>
      <c r="N1" s="1334"/>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20">
      <c r="T15" s="412"/>
    </row>
    <row r="40" spans="2:14" ht="18.5" thickBot="1"/>
    <row r="41" spans="2:14" ht="26.25" customHeight="1">
      <c r="B41" s="413"/>
      <c r="C41" s="1335" t="s">
        <v>1929</v>
      </c>
      <c r="D41" s="1336"/>
      <c r="E41" s="1345"/>
      <c r="F41" s="1339" t="s">
        <v>1942</v>
      </c>
      <c r="G41" s="1340"/>
      <c r="H41" s="1340"/>
      <c r="I41" s="1340"/>
      <c r="J41" s="1340"/>
      <c r="K41" s="1340"/>
      <c r="L41" s="1340"/>
      <c r="M41" s="1340"/>
      <c r="N41" s="1341"/>
    </row>
    <row r="42" spans="2:14" ht="26.25" customHeight="1">
      <c r="B42" s="414"/>
      <c r="C42" s="1337"/>
      <c r="D42" s="1338"/>
      <c r="E42" s="1338"/>
      <c r="F42" s="1342" t="s">
        <v>1930</v>
      </c>
      <c r="G42" s="1343"/>
      <c r="H42" s="1343"/>
      <c r="I42" s="1343" t="s">
        <v>1931</v>
      </c>
      <c r="J42" s="1343"/>
      <c r="K42" s="1343"/>
      <c r="L42" s="1343" t="s">
        <v>1932</v>
      </c>
      <c r="M42" s="1343"/>
      <c r="N42" s="1344"/>
    </row>
    <row r="43" spans="2:14" s="416" customFormat="1" ht="44.25" customHeight="1" thickBot="1">
      <c r="B43" s="415"/>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c r="B44" s="500" t="s">
        <v>93</v>
      </c>
      <c r="C44" s="433">
        <v>0</v>
      </c>
      <c r="D44" s="434">
        <v>40</v>
      </c>
      <c r="E44" s="477">
        <f>D44-C44</f>
        <v>40</v>
      </c>
      <c r="F44" s="478">
        <v>15.7</v>
      </c>
      <c r="G44" s="478">
        <v>29.3</v>
      </c>
      <c r="H44" s="437">
        <f>G44-F44</f>
        <v>13.600000000000001</v>
      </c>
      <c r="I44" s="437">
        <v>4.7</v>
      </c>
      <c r="J44" s="437">
        <v>5.4</v>
      </c>
      <c r="K44" s="437">
        <f>J44-I44</f>
        <v>0.70000000000000018</v>
      </c>
      <c r="L44" s="437">
        <v>39.200000000000003</v>
      </c>
      <c r="M44" s="437">
        <v>73.2</v>
      </c>
      <c r="N44" s="439">
        <f>M44-L44</f>
        <v>34</v>
      </c>
    </row>
    <row r="45" spans="2:14" ht="26.25" customHeight="1">
      <c r="B45" s="501" t="s">
        <v>94</v>
      </c>
      <c r="C45" s="441">
        <v>1425</v>
      </c>
      <c r="D45" s="442">
        <v>952</v>
      </c>
      <c r="E45" s="479">
        <f>D45-C45</f>
        <v>-473</v>
      </c>
      <c r="F45" s="480">
        <v>630.1</v>
      </c>
      <c r="G45" s="480">
        <v>630.1</v>
      </c>
      <c r="H45" s="445">
        <f t="shared" ref="H45:H49" si="0">G45-F45</f>
        <v>0</v>
      </c>
      <c r="I45" s="445">
        <v>11.6</v>
      </c>
      <c r="J45" s="445">
        <v>11</v>
      </c>
      <c r="K45" s="445">
        <f t="shared" ref="K45:K49" si="1">J45-I45</f>
        <v>-0.59999999999999964</v>
      </c>
      <c r="L45" s="445">
        <v>64.8</v>
      </c>
      <c r="M45" s="445">
        <v>66.2</v>
      </c>
      <c r="N45" s="447">
        <f t="shared" ref="N45:N49" si="2">M45-L45</f>
        <v>1.4000000000000057</v>
      </c>
    </row>
    <row r="46" spans="2:14" ht="26.25" customHeight="1" thickBot="1">
      <c r="B46" s="502" t="s">
        <v>1933</v>
      </c>
      <c r="C46" s="449">
        <v>232</v>
      </c>
      <c r="D46" s="450">
        <v>484</v>
      </c>
      <c r="E46" s="481">
        <f>D46-C46</f>
        <v>252</v>
      </c>
      <c r="F46" s="482">
        <v>289.89999999999998</v>
      </c>
      <c r="G46" s="482">
        <v>340.6</v>
      </c>
      <c r="H46" s="453">
        <f t="shared" si="0"/>
        <v>50.700000000000045</v>
      </c>
      <c r="I46" s="453">
        <v>23.1</v>
      </c>
      <c r="J46" s="453">
        <v>23.6</v>
      </c>
      <c r="K46" s="453">
        <f t="shared" si="1"/>
        <v>0.5</v>
      </c>
      <c r="L46" s="453">
        <v>68.400000000000006</v>
      </c>
      <c r="M46" s="453">
        <v>70.400000000000006</v>
      </c>
      <c r="N46" s="455">
        <f t="shared" si="2"/>
        <v>2</v>
      </c>
    </row>
    <row r="47" spans="2:14" ht="26.25" customHeight="1" thickBot="1">
      <c r="B47" s="503" t="s">
        <v>1934</v>
      </c>
      <c r="C47" s="457">
        <f>SUM(C44:C46)</f>
        <v>1657</v>
      </c>
      <c r="D47" s="458">
        <f>SUM(D44:D46)</f>
        <v>1476</v>
      </c>
      <c r="E47" s="483">
        <f>SUM(E44:E46)</f>
        <v>-181</v>
      </c>
      <c r="F47" s="484">
        <v>935.7</v>
      </c>
      <c r="G47" s="484">
        <v>1000</v>
      </c>
      <c r="H47" s="461">
        <f t="shared" si="0"/>
        <v>64.299999999999955</v>
      </c>
      <c r="I47" s="461">
        <v>13.4</v>
      </c>
      <c r="J47" s="461">
        <v>13</v>
      </c>
      <c r="K47" s="461">
        <f t="shared" si="1"/>
        <v>-0.40000000000000036</v>
      </c>
      <c r="L47" s="461">
        <v>65.2</v>
      </c>
      <c r="M47" s="461">
        <v>67.8</v>
      </c>
      <c r="N47" s="463">
        <f t="shared" si="2"/>
        <v>2.5999999999999943</v>
      </c>
    </row>
    <row r="48" spans="2:14" ht="26.25" customHeight="1" thickBot="1">
      <c r="B48" s="504" t="s">
        <v>96</v>
      </c>
      <c r="C48" s="465">
        <v>921</v>
      </c>
      <c r="D48" s="466">
        <v>545</v>
      </c>
      <c r="E48" s="485">
        <f>D48-C48</f>
        <v>-376</v>
      </c>
      <c r="F48" s="486">
        <v>489.8</v>
      </c>
      <c r="G48" s="486">
        <v>469.5</v>
      </c>
      <c r="H48" s="469">
        <f t="shared" si="0"/>
        <v>-20.300000000000011</v>
      </c>
      <c r="I48" s="469">
        <v>206.8</v>
      </c>
      <c r="J48" s="469">
        <v>176.8</v>
      </c>
      <c r="K48" s="469">
        <f t="shared" si="1"/>
        <v>-30</v>
      </c>
      <c r="L48" s="469">
        <v>83.7</v>
      </c>
      <c r="M48" s="469">
        <v>86.1</v>
      </c>
      <c r="N48" s="471">
        <f t="shared" si="2"/>
        <v>2.3999999999999915</v>
      </c>
    </row>
    <row r="49" spans="2:14" ht="26.25" customHeight="1" thickBot="1">
      <c r="B49" s="503" t="s">
        <v>1935</v>
      </c>
      <c r="C49" s="457">
        <f>C47+C48</f>
        <v>2578</v>
      </c>
      <c r="D49" s="458">
        <f>D47+D48</f>
        <v>2021</v>
      </c>
      <c r="E49" s="483">
        <f>E47+E48</f>
        <v>-557</v>
      </c>
      <c r="F49" s="487">
        <v>1425.5</v>
      </c>
      <c r="G49" s="487">
        <v>1469.5</v>
      </c>
      <c r="H49" s="461">
        <f t="shared" si="0"/>
        <v>44</v>
      </c>
      <c r="I49" s="461">
        <v>19.7</v>
      </c>
      <c r="J49" s="461">
        <v>18.399999999999999</v>
      </c>
      <c r="K49" s="461">
        <f t="shared" si="1"/>
        <v>-1.3000000000000007</v>
      </c>
      <c r="L49" s="461">
        <v>70.5</v>
      </c>
      <c r="M49" s="461">
        <v>72.7</v>
      </c>
      <c r="N49" s="463">
        <f t="shared" si="2"/>
        <v>2.2000000000000028</v>
      </c>
    </row>
    <row r="50" spans="2:14" ht="26.25" customHeight="1" thickBot="1">
      <c r="B50" s="505" t="s">
        <v>1936</v>
      </c>
      <c r="C50" s="474">
        <v>91</v>
      </c>
      <c r="D50" s="475">
        <v>58</v>
      </c>
      <c r="E50" s="488">
        <f>D50-C50</f>
        <v>-33</v>
      </c>
      <c r="F50" s="489" t="s">
        <v>1937</v>
      </c>
      <c r="G50" s="489" t="s">
        <v>1937</v>
      </c>
      <c r="H50" s="489" t="s">
        <v>131</v>
      </c>
      <c r="I50" s="489" t="s">
        <v>1937</v>
      </c>
      <c r="J50" s="489" t="s">
        <v>1937</v>
      </c>
      <c r="K50" s="489" t="s">
        <v>131</v>
      </c>
      <c r="L50" s="489" t="s">
        <v>1937</v>
      </c>
      <c r="M50" s="489" t="s">
        <v>1937</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pageSetUpPr fitToPage="1"/>
  </sheetPr>
  <dimension ref="B1:U52"/>
  <sheetViews>
    <sheetView workbookViewId="0"/>
  </sheetViews>
  <sheetFormatPr defaultColWidth="9" defaultRowHeight="18"/>
  <cols>
    <col min="1" max="1" width="2.08203125" style="410" customWidth="1"/>
    <col min="2" max="2" width="20.08203125" style="410" customWidth="1"/>
    <col min="3" max="14" width="15.58203125" style="410" customWidth="1"/>
    <col min="15" max="16384" width="9" style="410"/>
  </cols>
  <sheetData>
    <row r="1" spans="2:21" ht="39">
      <c r="B1" s="1334" t="s">
        <v>1939</v>
      </c>
      <c r="C1" s="1334"/>
      <c r="D1" s="1334"/>
      <c r="E1" s="1334"/>
      <c r="F1" s="1334"/>
      <c r="G1" s="1334"/>
      <c r="H1" s="1334"/>
      <c r="I1" s="1334"/>
      <c r="J1" s="1334"/>
      <c r="K1" s="1334"/>
      <c r="L1" s="1334"/>
      <c r="M1" s="1334"/>
      <c r="N1" s="1334"/>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20">
      <c r="T15" s="412"/>
    </row>
    <row r="40" spans="2:14" ht="18.5" thickBot="1"/>
    <row r="41" spans="2:14" ht="26.25" customHeight="1">
      <c r="B41" s="424"/>
      <c r="C41" s="1335" t="s">
        <v>1929</v>
      </c>
      <c r="D41" s="1336"/>
      <c r="E41" s="1345"/>
      <c r="F41" s="1339" t="s">
        <v>1942</v>
      </c>
      <c r="G41" s="1340"/>
      <c r="H41" s="1340"/>
      <c r="I41" s="1340"/>
      <c r="J41" s="1340"/>
      <c r="K41" s="1340"/>
      <c r="L41" s="1340"/>
      <c r="M41" s="1340"/>
      <c r="N41" s="1341"/>
    </row>
    <row r="42" spans="2:14" ht="26.25" customHeight="1">
      <c r="B42" s="425"/>
      <c r="C42" s="1337"/>
      <c r="D42" s="1338"/>
      <c r="E42" s="1338"/>
      <c r="F42" s="1342" t="s">
        <v>1930</v>
      </c>
      <c r="G42" s="1343"/>
      <c r="H42" s="1343"/>
      <c r="I42" s="1343" t="s">
        <v>1931</v>
      </c>
      <c r="J42" s="1343"/>
      <c r="K42" s="1343"/>
      <c r="L42" s="1343" t="s">
        <v>1932</v>
      </c>
      <c r="M42" s="1343"/>
      <c r="N42" s="1344"/>
    </row>
    <row r="43" spans="2:14" s="416" customFormat="1" ht="44.25" customHeight="1" thickBot="1">
      <c r="B43" s="426"/>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c r="B44" s="432" t="s">
        <v>93</v>
      </c>
      <c r="C44" s="433">
        <v>2218</v>
      </c>
      <c r="D44" s="434">
        <v>2188</v>
      </c>
      <c r="E44" s="477">
        <f>D44-C44</f>
        <v>-30</v>
      </c>
      <c r="F44" s="478">
        <v>1652.8</v>
      </c>
      <c r="G44" s="478">
        <v>1522.9</v>
      </c>
      <c r="H44" s="437">
        <f>G44-F44</f>
        <v>-129.89999999999986</v>
      </c>
      <c r="I44" s="437">
        <v>11.2</v>
      </c>
      <c r="J44" s="437">
        <v>10.6</v>
      </c>
      <c r="K44" s="437">
        <f>J44-I44</f>
        <v>-0.59999999999999964</v>
      </c>
      <c r="L44" s="437">
        <v>68.599999999999994</v>
      </c>
      <c r="M44" s="437">
        <v>69.599999999999994</v>
      </c>
      <c r="N44" s="439">
        <f>M44-L44</f>
        <v>1</v>
      </c>
    </row>
    <row r="45" spans="2:14" ht="26.25" customHeight="1">
      <c r="B45" s="440" t="s">
        <v>94</v>
      </c>
      <c r="C45" s="441">
        <v>3853</v>
      </c>
      <c r="D45" s="442">
        <v>2992</v>
      </c>
      <c r="E45" s="479">
        <f>D45-C45</f>
        <v>-861</v>
      </c>
      <c r="F45" s="480">
        <v>1918.8</v>
      </c>
      <c r="G45" s="480">
        <v>2033.3</v>
      </c>
      <c r="H45" s="445">
        <f t="shared" ref="H45:H49" si="0">G45-F45</f>
        <v>114.5</v>
      </c>
      <c r="I45" s="445">
        <v>11.2</v>
      </c>
      <c r="J45" s="445">
        <v>11</v>
      </c>
      <c r="K45" s="445">
        <f t="shared" ref="K45:K49" si="1">J45-I45</f>
        <v>-0.19999999999999929</v>
      </c>
      <c r="L45" s="445">
        <v>68.599999999999994</v>
      </c>
      <c r="M45" s="445">
        <v>68</v>
      </c>
      <c r="N45" s="447">
        <f t="shared" ref="N45:N49" si="2">M45-L45</f>
        <v>-0.59999999999999432</v>
      </c>
    </row>
    <row r="46" spans="2:14" ht="26.25" customHeight="1" thickBot="1">
      <c r="B46" s="448" t="s">
        <v>1933</v>
      </c>
      <c r="C46" s="449">
        <v>696</v>
      </c>
      <c r="D46" s="450">
        <v>1383</v>
      </c>
      <c r="E46" s="481">
        <f>D46-C46</f>
        <v>687</v>
      </c>
      <c r="F46" s="482">
        <v>1004.7</v>
      </c>
      <c r="G46" s="482">
        <v>1102.0999999999999</v>
      </c>
      <c r="H46" s="453">
        <f t="shared" si="0"/>
        <v>97.399999999999864</v>
      </c>
      <c r="I46" s="453">
        <v>26.8</v>
      </c>
      <c r="J46" s="453">
        <v>33.299999999999997</v>
      </c>
      <c r="K46" s="453">
        <f t="shared" si="1"/>
        <v>6.4999999999999964</v>
      </c>
      <c r="L46" s="453">
        <v>76.900000000000006</v>
      </c>
      <c r="M46" s="453">
        <v>79.7</v>
      </c>
      <c r="N46" s="455">
        <f t="shared" si="2"/>
        <v>2.7999999999999972</v>
      </c>
    </row>
    <row r="47" spans="2:14" ht="26.25" customHeight="1" thickBot="1">
      <c r="B47" s="456" t="s">
        <v>1934</v>
      </c>
      <c r="C47" s="457">
        <v>6767</v>
      </c>
      <c r="D47" s="458">
        <f>SUM(D44:D46)</f>
        <v>6563</v>
      </c>
      <c r="E47" s="483">
        <f>SUM(E44:E46)</f>
        <v>-204</v>
      </c>
      <c r="F47" s="484">
        <v>4576.3</v>
      </c>
      <c r="G47" s="484">
        <v>4658.2</v>
      </c>
      <c r="H47" s="461">
        <f t="shared" si="0"/>
        <v>81.899999999999636</v>
      </c>
      <c r="I47" s="461">
        <v>12.9</v>
      </c>
      <c r="J47" s="461">
        <v>12.9</v>
      </c>
      <c r="K47" s="461">
        <f t="shared" si="1"/>
        <v>0</v>
      </c>
      <c r="L47" s="461">
        <v>70.2</v>
      </c>
      <c r="M47" s="461">
        <v>71</v>
      </c>
      <c r="N47" s="463">
        <f t="shared" si="2"/>
        <v>0.79999999999999716</v>
      </c>
    </row>
    <row r="48" spans="2:14" ht="26.25" customHeight="1" thickBot="1">
      <c r="B48" s="464" t="s">
        <v>96</v>
      </c>
      <c r="C48" s="465">
        <v>3382</v>
      </c>
      <c r="D48" s="466">
        <v>2669</v>
      </c>
      <c r="E48" s="485">
        <f>D48-C48</f>
        <v>-713</v>
      </c>
      <c r="F48" s="486">
        <v>2312.4</v>
      </c>
      <c r="G48" s="486">
        <v>2278.6</v>
      </c>
      <c r="H48" s="469">
        <f t="shared" si="0"/>
        <v>-33.800000000000182</v>
      </c>
      <c r="I48" s="469">
        <v>236.2</v>
      </c>
      <c r="J48" s="469">
        <v>244.8</v>
      </c>
      <c r="K48" s="469">
        <f t="shared" si="1"/>
        <v>8.6000000000000227</v>
      </c>
      <c r="L48" s="469">
        <v>83.6</v>
      </c>
      <c r="M48" s="469">
        <v>85.4</v>
      </c>
      <c r="N48" s="471">
        <f t="shared" si="2"/>
        <v>1.8000000000000114</v>
      </c>
    </row>
    <row r="49" spans="2:14" ht="26.25" customHeight="1" thickBot="1">
      <c r="B49" s="456" t="s">
        <v>1935</v>
      </c>
      <c r="C49" s="457">
        <v>10149</v>
      </c>
      <c r="D49" s="458">
        <f>SUM(D47:D48)</f>
        <v>9232</v>
      </c>
      <c r="E49" s="483">
        <f>E47+E48</f>
        <v>-917</v>
      </c>
      <c r="F49" s="487">
        <v>6888.8</v>
      </c>
      <c r="G49" s="487">
        <v>6936.8</v>
      </c>
      <c r="H49" s="461">
        <f t="shared" si="0"/>
        <v>48</v>
      </c>
      <c r="I49" s="461">
        <v>18.8</v>
      </c>
      <c r="J49" s="461">
        <v>18.8</v>
      </c>
      <c r="K49" s="461">
        <f t="shared" si="1"/>
        <v>0</v>
      </c>
      <c r="L49" s="461">
        <v>74.2</v>
      </c>
      <c r="M49" s="461">
        <v>75.099999999999994</v>
      </c>
      <c r="N49" s="463">
        <f t="shared" si="2"/>
        <v>0.89999999999999147</v>
      </c>
    </row>
    <row r="50" spans="2:14" ht="26.25" customHeight="1" thickBot="1">
      <c r="B50" s="473" t="s">
        <v>1936</v>
      </c>
      <c r="C50" s="474">
        <v>75</v>
      </c>
      <c r="D50" s="475">
        <v>170</v>
      </c>
      <c r="E50" s="491">
        <f>D50-C50</f>
        <v>95</v>
      </c>
      <c r="F50" s="489" t="s">
        <v>1937</v>
      </c>
      <c r="G50" s="489" t="s">
        <v>1937</v>
      </c>
      <c r="H50" s="489" t="s">
        <v>131</v>
      </c>
      <c r="I50" s="489" t="s">
        <v>1937</v>
      </c>
      <c r="J50" s="489" t="s">
        <v>1937</v>
      </c>
      <c r="K50" s="489" t="s">
        <v>131</v>
      </c>
      <c r="L50" s="489" t="s">
        <v>1937</v>
      </c>
      <c r="M50" s="489" t="s">
        <v>1937</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pageSetUpPr fitToPage="1"/>
  </sheetPr>
  <dimension ref="B1:U52"/>
  <sheetViews>
    <sheetView workbookViewId="0"/>
  </sheetViews>
  <sheetFormatPr defaultColWidth="9" defaultRowHeight="18"/>
  <cols>
    <col min="1" max="1" width="2.08203125" style="410" customWidth="1"/>
    <col min="2" max="2" width="20.08203125" style="410" customWidth="1"/>
    <col min="3" max="14" width="15.58203125" style="410" customWidth="1"/>
    <col min="15" max="16384" width="9" style="410"/>
  </cols>
  <sheetData>
    <row r="1" spans="2:21" ht="39">
      <c r="B1" s="1334" t="s">
        <v>1940</v>
      </c>
      <c r="C1" s="1334"/>
      <c r="D1" s="1334"/>
      <c r="E1" s="1334"/>
      <c r="F1" s="1334"/>
      <c r="G1" s="1334"/>
      <c r="H1" s="1334"/>
      <c r="I1" s="1334"/>
      <c r="J1" s="1334"/>
      <c r="K1" s="1334"/>
      <c r="L1" s="1334"/>
      <c r="M1" s="1334"/>
      <c r="N1" s="1334"/>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20">
      <c r="T15" s="412"/>
    </row>
    <row r="40" spans="2:14" ht="18.5" thickBot="1"/>
    <row r="41" spans="2:14" ht="26.25" customHeight="1">
      <c r="B41" s="424"/>
      <c r="C41" s="1335" t="s">
        <v>1929</v>
      </c>
      <c r="D41" s="1336"/>
      <c r="E41" s="1345"/>
      <c r="F41" s="1339" t="s">
        <v>1942</v>
      </c>
      <c r="G41" s="1340"/>
      <c r="H41" s="1340"/>
      <c r="I41" s="1340"/>
      <c r="J41" s="1340"/>
      <c r="K41" s="1340"/>
      <c r="L41" s="1340"/>
      <c r="M41" s="1340"/>
      <c r="N41" s="1341"/>
    </row>
    <row r="42" spans="2:14" ht="26.25" customHeight="1">
      <c r="B42" s="425"/>
      <c r="C42" s="1337"/>
      <c r="D42" s="1338"/>
      <c r="E42" s="1338"/>
      <c r="F42" s="1342" t="s">
        <v>1930</v>
      </c>
      <c r="G42" s="1343"/>
      <c r="H42" s="1343"/>
      <c r="I42" s="1343" t="s">
        <v>1931</v>
      </c>
      <c r="J42" s="1343"/>
      <c r="K42" s="1343"/>
      <c r="L42" s="1343" t="s">
        <v>1932</v>
      </c>
      <c r="M42" s="1343"/>
      <c r="N42" s="1344"/>
    </row>
    <row r="43" spans="2:14" s="416" customFormat="1" ht="44.25" customHeight="1" thickBot="1">
      <c r="B43" s="426"/>
      <c r="C43" s="427">
        <v>2014</v>
      </c>
      <c r="D43" s="428">
        <v>2022</v>
      </c>
      <c r="E43" s="429" t="s">
        <v>1944</v>
      </c>
      <c r="F43" s="492">
        <v>2021</v>
      </c>
      <c r="G43" s="430">
        <v>2022</v>
      </c>
      <c r="H43" s="428" t="s">
        <v>1943</v>
      </c>
      <c r="I43" s="430">
        <v>2021</v>
      </c>
      <c r="J43" s="430">
        <v>2021</v>
      </c>
      <c r="K43" s="428" t="s">
        <v>1943</v>
      </c>
      <c r="L43" s="430">
        <v>2021</v>
      </c>
      <c r="M43" s="430">
        <v>2021</v>
      </c>
      <c r="N43" s="428" t="s">
        <v>1943</v>
      </c>
    </row>
    <row r="44" spans="2:14" ht="26.25" customHeight="1">
      <c r="B44" s="432" t="s">
        <v>93</v>
      </c>
      <c r="C44" s="433">
        <v>0</v>
      </c>
      <c r="D44" s="434">
        <v>28</v>
      </c>
      <c r="E44" s="477">
        <f>D44-C44</f>
        <v>28</v>
      </c>
      <c r="F44" s="478">
        <v>44</v>
      </c>
      <c r="G44" s="478">
        <v>21.5</v>
      </c>
      <c r="H44" s="437">
        <f>G44-F44</f>
        <v>-22.5</v>
      </c>
      <c r="I44" s="437">
        <v>5.0999999999999996</v>
      </c>
      <c r="J44" s="437">
        <v>3</v>
      </c>
      <c r="K44" s="437">
        <f>J44-I44</f>
        <v>-2.0999999999999996</v>
      </c>
      <c r="L44" s="437">
        <v>68.7</v>
      </c>
      <c r="M44" s="437">
        <v>76.7</v>
      </c>
      <c r="N44" s="439">
        <f>M44-L44</f>
        <v>8</v>
      </c>
    </row>
    <row r="45" spans="2:14" ht="26.25" customHeight="1">
      <c r="B45" s="440" t="s">
        <v>94</v>
      </c>
      <c r="C45" s="441">
        <v>1070</v>
      </c>
      <c r="D45" s="442">
        <v>771</v>
      </c>
      <c r="E45" s="479">
        <f>D45-C45</f>
        <v>-299</v>
      </c>
      <c r="F45" s="480">
        <v>547.79999999999995</v>
      </c>
      <c r="G45" s="480">
        <v>529.70000000000005</v>
      </c>
      <c r="H45" s="445">
        <f t="shared" ref="H45:H49" si="0">G45-F45</f>
        <v>-18.099999999999909</v>
      </c>
      <c r="I45" s="445">
        <v>15.3</v>
      </c>
      <c r="J45" s="445">
        <v>14.2</v>
      </c>
      <c r="K45" s="445">
        <f t="shared" ref="K45:K49" si="1">J45-I45</f>
        <v>-1.1000000000000014</v>
      </c>
      <c r="L45" s="445">
        <v>69</v>
      </c>
      <c r="M45" s="445">
        <v>68.7</v>
      </c>
      <c r="N45" s="447">
        <f t="shared" ref="N45:N49" si="2">M45-L45</f>
        <v>-0.29999999999999716</v>
      </c>
    </row>
    <row r="46" spans="2:14" ht="26.25" customHeight="1" thickBot="1">
      <c r="B46" s="448" t="s">
        <v>1933</v>
      </c>
      <c r="C46" s="449">
        <v>94</v>
      </c>
      <c r="D46" s="450">
        <v>309</v>
      </c>
      <c r="E46" s="481">
        <f>D46-C46</f>
        <v>215</v>
      </c>
      <c r="F46" s="482">
        <v>269.5</v>
      </c>
      <c r="G46" s="482">
        <v>257</v>
      </c>
      <c r="H46" s="453">
        <f t="shared" si="0"/>
        <v>-12.5</v>
      </c>
      <c r="I46" s="453">
        <v>20.6</v>
      </c>
      <c r="J46" s="453">
        <v>19.399999999999999</v>
      </c>
      <c r="K46" s="453">
        <f t="shared" si="1"/>
        <v>-1.2000000000000028</v>
      </c>
      <c r="L46" s="453">
        <v>82.2</v>
      </c>
      <c r="M46" s="453">
        <v>83.2</v>
      </c>
      <c r="N46" s="455">
        <f t="shared" si="2"/>
        <v>1</v>
      </c>
    </row>
    <row r="47" spans="2:14" ht="26.25" customHeight="1" thickBot="1">
      <c r="B47" s="456" t="s">
        <v>1934</v>
      </c>
      <c r="C47" s="457">
        <v>1164</v>
      </c>
      <c r="D47" s="458">
        <f>SUM(D44:D46)</f>
        <v>1108</v>
      </c>
      <c r="E47" s="483">
        <f>SUM(E44:E46)</f>
        <v>-56</v>
      </c>
      <c r="F47" s="484">
        <v>861.3</v>
      </c>
      <c r="G47" s="484">
        <v>808.2</v>
      </c>
      <c r="H47" s="461">
        <f t="shared" si="0"/>
        <v>-53.099999999999909</v>
      </c>
      <c r="I47" s="461">
        <v>15</v>
      </c>
      <c r="J47" s="461">
        <v>14</v>
      </c>
      <c r="K47" s="461">
        <f t="shared" si="1"/>
        <v>-1</v>
      </c>
      <c r="L47" s="461">
        <v>72.599999999999994</v>
      </c>
      <c r="M47" s="461">
        <v>72.900000000000006</v>
      </c>
      <c r="N47" s="463">
        <f t="shared" si="2"/>
        <v>0.30000000000001137</v>
      </c>
    </row>
    <row r="48" spans="2:14" ht="26.25" customHeight="1" thickBot="1">
      <c r="B48" s="464" t="s">
        <v>96</v>
      </c>
      <c r="C48" s="465">
        <v>603</v>
      </c>
      <c r="D48" s="466">
        <v>334</v>
      </c>
      <c r="E48" s="485">
        <f>D48-C48</f>
        <v>-269</v>
      </c>
      <c r="F48" s="486">
        <v>262</v>
      </c>
      <c r="G48" s="486">
        <v>312.89999999999998</v>
      </c>
      <c r="H48" s="469">
        <f t="shared" si="0"/>
        <v>50.899999999999977</v>
      </c>
      <c r="I48" s="469">
        <v>247.7</v>
      </c>
      <c r="J48" s="469">
        <v>219</v>
      </c>
      <c r="K48" s="469">
        <f t="shared" si="1"/>
        <v>-28.699999999999989</v>
      </c>
      <c r="L48" s="469">
        <v>95.3</v>
      </c>
      <c r="M48" s="469">
        <v>93.7</v>
      </c>
      <c r="N48" s="471">
        <f t="shared" si="2"/>
        <v>-1.5999999999999943</v>
      </c>
    </row>
    <row r="49" spans="2:14" ht="26.25" customHeight="1" thickBot="1">
      <c r="B49" s="456" t="s">
        <v>1935</v>
      </c>
      <c r="C49" s="457">
        <v>1767</v>
      </c>
      <c r="D49" s="458">
        <f>SUM(D47:D48)</f>
        <v>1442</v>
      </c>
      <c r="E49" s="483">
        <f>E47+E48</f>
        <v>-325</v>
      </c>
      <c r="F49" s="487">
        <v>1123.3</v>
      </c>
      <c r="G49" s="487">
        <v>1121.0999999999999</v>
      </c>
      <c r="H49" s="461">
        <f t="shared" si="0"/>
        <v>-2.2000000000000455</v>
      </c>
      <c r="I49" s="461">
        <v>19.2</v>
      </c>
      <c r="J49" s="461">
        <v>19</v>
      </c>
      <c r="K49" s="461">
        <f t="shared" si="1"/>
        <v>-0.19999999999999929</v>
      </c>
      <c r="L49" s="461">
        <v>76.900000000000006</v>
      </c>
      <c r="M49" s="461">
        <v>77.7</v>
      </c>
      <c r="N49" s="463">
        <f t="shared" si="2"/>
        <v>0.79999999999999716</v>
      </c>
    </row>
    <row r="50" spans="2:14" ht="26.25" customHeight="1" thickBot="1">
      <c r="B50" s="473" t="s">
        <v>1936</v>
      </c>
      <c r="C50" s="474">
        <v>0</v>
      </c>
      <c r="D50" s="475">
        <v>0</v>
      </c>
      <c r="E50" s="488">
        <f>D50-C50</f>
        <v>0</v>
      </c>
      <c r="F50" s="489" t="s">
        <v>1937</v>
      </c>
      <c r="G50" s="489" t="s">
        <v>1937</v>
      </c>
      <c r="H50" s="489" t="s">
        <v>131</v>
      </c>
      <c r="I50" s="489" t="s">
        <v>1937</v>
      </c>
      <c r="J50" s="489" t="s">
        <v>1937</v>
      </c>
      <c r="K50" s="489" t="s">
        <v>131</v>
      </c>
      <c r="L50" s="489" t="s">
        <v>1937</v>
      </c>
      <c r="M50" s="489" t="s">
        <v>1937</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B1:U52"/>
  <sheetViews>
    <sheetView workbookViewId="0"/>
  </sheetViews>
  <sheetFormatPr defaultColWidth="9" defaultRowHeight="18"/>
  <cols>
    <col min="1" max="1" width="2.08203125" style="410" customWidth="1"/>
    <col min="2" max="2" width="20.08203125" style="410" customWidth="1"/>
    <col min="3" max="14" width="15.58203125" style="410" customWidth="1"/>
    <col min="15" max="16384" width="9" style="410"/>
  </cols>
  <sheetData>
    <row r="1" spans="2:21" ht="39">
      <c r="B1" s="1334" t="s">
        <v>1941</v>
      </c>
      <c r="C1" s="1334"/>
      <c r="D1" s="1334"/>
      <c r="E1" s="1334"/>
      <c r="F1" s="1334"/>
      <c r="G1" s="1334"/>
      <c r="H1" s="1334"/>
      <c r="I1" s="1334"/>
      <c r="J1" s="1334"/>
      <c r="K1" s="1334"/>
      <c r="L1" s="1334"/>
      <c r="M1" s="1334"/>
      <c r="N1" s="1334"/>
      <c r="O1" s="409"/>
      <c r="P1" s="409"/>
      <c r="Q1" s="409"/>
      <c r="R1" s="409"/>
      <c r="S1" s="409"/>
      <c r="T1" s="409"/>
      <c r="U1" s="409"/>
    </row>
    <row r="2" spans="2:21">
      <c r="B2" s="411"/>
      <c r="C2" s="411"/>
      <c r="D2" s="411"/>
      <c r="E2" s="411"/>
      <c r="F2" s="411"/>
      <c r="G2" s="411"/>
      <c r="H2" s="411"/>
      <c r="I2" s="411"/>
      <c r="J2" s="411"/>
      <c r="K2" s="411"/>
      <c r="L2" s="411"/>
      <c r="M2" s="411"/>
      <c r="N2" s="411"/>
    </row>
    <row r="3" spans="2:21">
      <c r="B3" s="411"/>
      <c r="C3" s="411"/>
      <c r="D3" s="411"/>
      <c r="E3" s="411"/>
      <c r="F3" s="411"/>
      <c r="G3" s="411"/>
      <c r="H3" s="411"/>
      <c r="I3" s="411"/>
      <c r="J3" s="411"/>
      <c r="K3" s="411"/>
      <c r="L3" s="411"/>
      <c r="M3" s="411"/>
      <c r="N3" s="411"/>
    </row>
    <row r="15" spans="2:21" ht="20">
      <c r="T15" s="412"/>
    </row>
    <row r="40" spans="2:14" ht="18.5" thickBot="1"/>
    <row r="41" spans="2:14" ht="26.25" customHeight="1">
      <c r="B41" s="424"/>
      <c r="C41" s="1335" t="s">
        <v>1929</v>
      </c>
      <c r="D41" s="1336"/>
      <c r="E41" s="1345"/>
      <c r="F41" s="1339" t="s">
        <v>1942</v>
      </c>
      <c r="G41" s="1340"/>
      <c r="H41" s="1340"/>
      <c r="I41" s="1340"/>
      <c r="J41" s="1340"/>
      <c r="K41" s="1340"/>
      <c r="L41" s="1340"/>
      <c r="M41" s="1340"/>
      <c r="N41" s="1341"/>
    </row>
    <row r="42" spans="2:14" ht="26.25" customHeight="1">
      <c r="B42" s="425"/>
      <c r="C42" s="1337"/>
      <c r="D42" s="1338"/>
      <c r="E42" s="1338"/>
      <c r="F42" s="1342" t="s">
        <v>1930</v>
      </c>
      <c r="G42" s="1343"/>
      <c r="H42" s="1343"/>
      <c r="I42" s="1343" t="s">
        <v>1931</v>
      </c>
      <c r="J42" s="1343"/>
      <c r="K42" s="1343"/>
      <c r="L42" s="1343" t="s">
        <v>1932</v>
      </c>
      <c r="M42" s="1343"/>
      <c r="N42" s="1344"/>
    </row>
    <row r="43" spans="2:14" s="416" customFormat="1" ht="44.25" customHeight="1" thickBot="1">
      <c r="B43" s="426"/>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c r="B44" s="432" t="s">
        <v>93</v>
      </c>
      <c r="C44" s="433">
        <v>0</v>
      </c>
      <c r="D44" s="434">
        <v>0</v>
      </c>
      <c r="E44" s="477">
        <f>D44-C44</f>
        <v>0</v>
      </c>
      <c r="F44" s="478">
        <v>0</v>
      </c>
      <c r="G44" s="478">
        <v>0</v>
      </c>
      <c r="H44" s="437">
        <f>G44-F44</f>
        <v>0</v>
      </c>
      <c r="I44" s="437">
        <v>0</v>
      </c>
      <c r="J44" s="437">
        <v>0</v>
      </c>
      <c r="K44" s="437">
        <f>J44-I44</f>
        <v>0</v>
      </c>
      <c r="L44" s="437">
        <v>0</v>
      </c>
      <c r="M44" s="437">
        <v>0</v>
      </c>
      <c r="N44" s="439">
        <f>M44-L44</f>
        <v>0</v>
      </c>
    </row>
    <row r="45" spans="2:14" ht="26.25" customHeight="1">
      <c r="B45" s="440" t="s">
        <v>94</v>
      </c>
      <c r="C45" s="441">
        <v>530</v>
      </c>
      <c r="D45" s="442">
        <v>404</v>
      </c>
      <c r="E45" s="479">
        <f>D45-C45</f>
        <v>-126</v>
      </c>
      <c r="F45" s="480">
        <v>272.2</v>
      </c>
      <c r="G45" s="480">
        <v>266.2</v>
      </c>
      <c r="H45" s="445">
        <f t="shared" ref="H45:H49" si="0">G45-F45</f>
        <v>-6</v>
      </c>
      <c r="I45" s="445">
        <v>14.3</v>
      </c>
      <c r="J45" s="445">
        <v>14.6</v>
      </c>
      <c r="K45" s="445">
        <f t="shared" ref="K45:K49" si="1">J45-I45</f>
        <v>0.29999999999999893</v>
      </c>
      <c r="L45" s="445">
        <v>67.400000000000006</v>
      </c>
      <c r="M45" s="445">
        <v>65.900000000000006</v>
      </c>
      <c r="N45" s="447">
        <f t="shared" ref="N45:N49" si="2">M45-L45</f>
        <v>-1.5</v>
      </c>
    </row>
    <row r="46" spans="2:14" ht="26.25" customHeight="1" thickBot="1">
      <c r="B46" s="448" t="s">
        <v>1933</v>
      </c>
      <c r="C46" s="449">
        <v>0</v>
      </c>
      <c r="D46" s="450">
        <v>103</v>
      </c>
      <c r="E46" s="481">
        <f>D46-C46</f>
        <v>103</v>
      </c>
      <c r="F46" s="482">
        <v>79.599999999999994</v>
      </c>
      <c r="G46" s="482">
        <v>77.2</v>
      </c>
      <c r="H46" s="453">
        <f t="shared" si="0"/>
        <v>-2.3999999999999915</v>
      </c>
      <c r="I46" s="453">
        <v>19.399999999999999</v>
      </c>
      <c r="J46" s="453">
        <v>20</v>
      </c>
      <c r="K46" s="453">
        <f t="shared" si="1"/>
        <v>0.60000000000000142</v>
      </c>
      <c r="L46" s="453">
        <v>77.3</v>
      </c>
      <c r="M46" s="453">
        <v>75</v>
      </c>
      <c r="N46" s="455">
        <f t="shared" si="2"/>
        <v>-2.2999999999999972</v>
      </c>
    </row>
    <row r="47" spans="2:14" ht="26.25" customHeight="1" thickBot="1">
      <c r="B47" s="456" t="s">
        <v>1934</v>
      </c>
      <c r="C47" s="457">
        <v>530</v>
      </c>
      <c r="D47" s="458">
        <f>SUM(D44:D46)</f>
        <v>507</v>
      </c>
      <c r="E47" s="483">
        <f>SUM(E44:E46)</f>
        <v>-23</v>
      </c>
      <c r="F47" s="484">
        <v>351.8</v>
      </c>
      <c r="G47" s="484">
        <v>343.5</v>
      </c>
      <c r="H47" s="461">
        <f t="shared" si="0"/>
        <v>-8.3000000000000114</v>
      </c>
      <c r="I47" s="461">
        <v>15.3</v>
      </c>
      <c r="J47" s="461">
        <v>15.5</v>
      </c>
      <c r="K47" s="461">
        <f t="shared" si="1"/>
        <v>0.19999999999999929</v>
      </c>
      <c r="L47" s="461">
        <v>69.400000000000006</v>
      </c>
      <c r="M47" s="461">
        <v>67.7</v>
      </c>
      <c r="N47" s="463">
        <f t="shared" si="2"/>
        <v>-1.7000000000000028</v>
      </c>
    </row>
    <row r="48" spans="2:14" ht="26.25" customHeight="1" thickBot="1">
      <c r="B48" s="464" t="s">
        <v>96</v>
      </c>
      <c r="C48" s="465">
        <v>261</v>
      </c>
      <c r="D48" s="466">
        <v>84</v>
      </c>
      <c r="E48" s="485">
        <f>D48-C48</f>
        <v>-177</v>
      </c>
      <c r="F48" s="486">
        <v>55</v>
      </c>
      <c r="G48" s="486">
        <v>53.7</v>
      </c>
      <c r="H48" s="469">
        <f t="shared" si="0"/>
        <v>-1.2999999999999972</v>
      </c>
      <c r="I48" s="469">
        <v>112.2</v>
      </c>
      <c r="J48" s="469">
        <v>100.5</v>
      </c>
      <c r="K48" s="469">
        <f t="shared" si="1"/>
        <v>-11.700000000000003</v>
      </c>
      <c r="L48" s="469">
        <v>65.5</v>
      </c>
      <c r="M48" s="469">
        <v>63.9</v>
      </c>
      <c r="N48" s="471">
        <f t="shared" si="2"/>
        <v>-1.6000000000000014</v>
      </c>
    </row>
    <row r="49" spans="2:14" ht="26.25" customHeight="1" thickBot="1">
      <c r="B49" s="456" t="s">
        <v>1935</v>
      </c>
      <c r="C49" s="457">
        <v>791</v>
      </c>
      <c r="D49" s="458">
        <f>SUM(D47:D48)</f>
        <v>591</v>
      </c>
      <c r="E49" s="483">
        <f>E47+E48</f>
        <v>-200</v>
      </c>
      <c r="F49" s="487">
        <v>406.8</v>
      </c>
      <c r="G49" s="487">
        <v>397.2</v>
      </c>
      <c r="H49" s="461">
        <f t="shared" si="0"/>
        <v>-9.6000000000000227</v>
      </c>
      <c r="I49" s="461">
        <v>17.3</v>
      </c>
      <c r="J49" s="461">
        <v>17.5</v>
      </c>
      <c r="K49" s="461">
        <f t="shared" si="1"/>
        <v>0.19999999999999929</v>
      </c>
      <c r="L49" s="461">
        <v>68.8</v>
      </c>
      <c r="M49" s="461">
        <v>67.2</v>
      </c>
      <c r="N49" s="463">
        <f t="shared" si="2"/>
        <v>-1.5999999999999943</v>
      </c>
    </row>
    <row r="50" spans="2:14" ht="26.25" customHeight="1" thickBot="1">
      <c r="B50" s="473" t="s">
        <v>1936</v>
      </c>
      <c r="C50" s="474">
        <v>0</v>
      </c>
      <c r="D50" s="475">
        <v>0</v>
      </c>
      <c r="E50" s="488">
        <f>D50-C50</f>
        <v>0</v>
      </c>
      <c r="F50" s="489" t="s">
        <v>1937</v>
      </c>
      <c r="G50" s="489" t="s">
        <v>1937</v>
      </c>
      <c r="H50" s="489" t="s">
        <v>131</v>
      </c>
      <c r="I50" s="489" t="s">
        <v>1937</v>
      </c>
      <c r="J50" s="489" t="s">
        <v>1937</v>
      </c>
      <c r="K50" s="489" t="s">
        <v>131</v>
      </c>
      <c r="L50" s="489" t="s">
        <v>1937</v>
      </c>
      <c r="M50" s="489" t="s">
        <v>1937</v>
      </c>
      <c r="N50" s="490" t="s">
        <v>131</v>
      </c>
    </row>
    <row r="51" spans="2:14" ht="26.25" customHeight="1">
      <c r="B51" s="419"/>
      <c r="C51" s="420"/>
      <c r="D51" s="421"/>
      <c r="E51" s="421"/>
      <c r="F51" s="422"/>
      <c r="G51" s="422"/>
      <c r="H51" s="422"/>
      <c r="I51" s="422"/>
      <c r="J51" s="422"/>
      <c r="K51" s="422"/>
      <c r="L51" s="422"/>
      <c r="M51" s="422"/>
      <c r="N51" s="422"/>
    </row>
    <row r="52" spans="2:14" ht="12.75" customHeight="1">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dimension ref="A1:GR328"/>
  <sheetViews>
    <sheetView topLeftCell="A10" workbookViewId="0"/>
  </sheetViews>
  <sheetFormatPr defaultColWidth="9" defaultRowHeight="18"/>
  <cols>
    <col min="1" max="1" width="4.33203125" style="117" customWidth="1"/>
    <col min="2" max="2" width="11" style="117" customWidth="1"/>
    <col min="3" max="3" width="4" style="117" hidden="1" customWidth="1"/>
    <col min="4" max="4" width="12" style="117" hidden="1" customWidth="1"/>
    <col min="5" max="5" width="27" style="117" hidden="1" customWidth="1"/>
    <col min="6" max="6" width="12" style="117" hidden="1" customWidth="1"/>
    <col min="7" max="7" width="11" style="117" hidden="1" customWidth="1"/>
    <col min="8" max="8" width="13" style="117" hidden="1" customWidth="1"/>
    <col min="9" max="9" width="10" style="117" hidden="1" customWidth="1"/>
    <col min="10" max="11" width="12" style="117" hidden="1" customWidth="1"/>
    <col min="12" max="12" width="5.5" style="117" customWidth="1"/>
    <col min="13" max="13" width="27" style="117" customWidth="1"/>
    <col min="14" max="14" width="11" style="117" hidden="1" customWidth="1"/>
    <col min="15" max="15" width="22" style="117" customWidth="1"/>
    <col min="16" max="16" width="9" style="117" hidden="1" customWidth="1"/>
    <col min="17" max="17" width="7" style="117" hidden="1" customWidth="1"/>
    <col min="18" max="18" width="11.5" style="117" customWidth="1"/>
    <col min="19" max="19" width="31" style="117" hidden="1" customWidth="1"/>
    <col min="20" max="20" width="20" style="117" hidden="1" customWidth="1"/>
    <col min="21" max="21" width="37" style="117" hidden="1" customWidth="1"/>
    <col min="22" max="22" width="20" style="117" hidden="1" customWidth="1"/>
    <col min="23" max="23" width="26" style="117" hidden="1" customWidth="1"/>
    <col min="24" max="24" width="41" style="117" hidden="1" customWidth="1"/>
    <col min="25" max="25" width="10.58203125" style="117" customWidth="1"/>
    <col min="26" max="26" width="10.5" style="117" customWidth="1"/>
    <col min="27" max="27" width="21" style="117" hidden="1" customWidth="1"/>
    <col min="28" max="28" width="12" style="117" hidden="1" customWidth="1"/>
    <col min="29" max="30" width="15" style="117" hidden="1" customWidth="1"/>
    <col min="31" max="35" width="9.5" style="117" customWidth="1"/>
    <col min="36" max="36" width="17" style="117" hidden="1" customWidth="1"/>
    <col min="37" max="38" width="19" style="117" hidden="1" customWidth="1"/>
    <col min="39" max="39" width="29" style="117" hidden="1" customWidth="1"/>
    <col min="40" max="40" width="35" style="117" hidden="1" customWidth="1"/>
    <col min="41" max="41" width="17" style="117" hidden="1" customWidth="1"/>
    <col min="42" max="43" width="19" style="117" hidden="1" customWidth="1"/>
    <col min="44" max="44" width="29" style="117" hidden="1" customWidth="1"/>
    <col min="45" max="45" width="25" style="117" hidden="1" customWidth="1"/>
    <col min="46" max="47" width="27" style="117" hidden="1" customWidth="1"/>
    <col min="48" max="48" width="37" style="117" hidden="1" customWidth="1"/>
    <col min="49" max="49" width="26" style="117" hidden="1" customWidth="1"/>
    <col min="50" max="51" width="28" style="117" hidden="1" customWidth="1"/>
    <col min="52" max="52" width="38" style="117" hidden="1" customWidth="1"/>
    <col min="53" max="53" width="33" style="117" hidden="1" customWidth="1"/>
    <col min="54" max="55" width="35" style="117" hidden="1" customWidth="1"/>
    <col min="56" max="56" width="22" style="117" hidden="1" customWidth="1"/>
    <col min="57" max="57" width="90" style="117" hidden="1" customWidth="1"/>
    <col min="58" max="58" width="11.33203125" style="117" customWidth="1"/>
    <col min="59" max="59" width="12" style="117" hidden="1" customWidth="1"/>
    <col min="60" max="60" width="10" style="117" customWidth="1"/>
    <col min="61" max="61" width="8.33203125" style="117" customWidth="1"/>
    <col min="62" max="62" width="34" style="117" hidden="1" customWidth="1"/>
    <col min="63" max="63" width="12" style="117" hidden="1" customWidth="1"/>
    <col min="64" max="64" width="38" style="117" hidden="1" customWidth="1"/>
    <col min="65" max="65" width="28" style="117" hidden="1" customWidth="1"/>
    <col min="66" max="67" width="15" style="117" hidden="1" customWidth="1"/>
    <col min="68" max="68" width="27" style="117" hidden="1" customWidth="1"/>
    <col min="69" max="69" width="12" style="117" hidden="1" customWidth="1"/>
    <col min="70" max="70" width="34" style="117" hidden="1" customWidth="1"/>
    <col min="71" max="71" width="12" style="117" hidden="1" customWidth="1"/>
    <col min="72" max="72" width="34" style="117" hidden="1" customWidth="1"/>
    <col min="73" max="73" width="12" style="117" hidden="1" customWidth="1"/>
    <col min="74" max="74" width="38" style="117" hidden="1" customWidth="1"/>
    <col min="75" max="75" width="28" style="117" hidden="1" customWidth="1"/>
    <col min="76" max="76" width="27" style="117" hidden="1" customWidth="1"/>
    <col min="77" max="77" width="12" style="117" hidden="1" customWidth="1"/>
    <col min="78" max="78" width="34" style="117" hidden="1" customWidth="1"/>
    <col min="79" max="79" width="12" style="117" hidden="1" customWidth="1"/>
    <col min="80" max="80" width="34" style="117" hidden="1" customWidth="1"/>
    <col min="81" max="81" width="12" style="117" hidden="1" customWidth="1"/>
    <col min="82" max="82" width="38" style="117" hidden="1" customWidth="1"/>
    <col min="83" max="83" width="28" style="117" hidden="1" customWidth="1"/>
    <col min="84" max="84" width="27" style="117" hidden="1" customWidth="1"/>
    <col min="85" max="85" width="12" style="117" hidden="1" customWidth="1"/>
    <col min="86" max="86" width="34" style="117" hidden="1" customWidth="1"/>
    <col min="87" max="87" width="12" style="117" hidden="1" customWidth="1"/>
    <col min="88" max="88" width="34" style="117" hidden="1" customWidth="1"/>
    <col min="89" max="89" width="12" style="117" hidden="1" customWidth="1"/>
    <col min="90" max="90" width="38" style="117" hidden="1" customWidth="1"/>
    <col min="91" max="91" width="28" style="117" hidden="1" customWidth="1"/>
    <col min="92" max="92" width="13" style="117" hidden="1" customWidth="1"/>
    <col min="93" max="94" width="14" style="117" hidden="1" customWidth="1"/>
    <col min="95" max="96" width="15" style="117" hidden="1" customWidth="1"/>
    <col min="97" max="97" width="16" style="117" hidden="1" customWidth="1"/>
    <col min="98" max="98" width="13" style="117" hidden="1" customWidth="1"/>
    <col min="99" max="99" width="14" style="117" hidden="1" customWidth="1"/>
    <col min="100" max="100" width="15" style="117" hidden="1" customWidth="1"/>
    <col min="101" max="101" width="16" style="117" hidden="1" customWidth="1"/>
    <col min="102" max="102" width="15" style="117" hidden="1" customWidth="1"/>
    <col min="103" max="103" width="16" style="117" hidden="1" customWidth="1"/>
    <col min="104" max="104" width="15" style="117" hidden="1" customWidth="1"/>
    <col min="105" max="105" width="16" style="117" hidden="1" customWidth="1"/>
    <col min="106" max="106" width="13" style="117" hidden="1" customWidth="1"/>
    <col min="107" max="107" width="14" style="117" hidden="1" customWidth="1"/>
    <col min="108" max="108" width="16" style="117" hidden="1" customWidth="1"/>
    <col min="109" max="109" width="17" style="117" hidden="1" customWidth="1"/>
    <col min="110" max="110" width="15" style="117" hidden="1" customWidth="1"/>
    <col min="111" max="111" width="16" style="117" hidden="1" customWidth="1"/>
    <col min="112" max="112" width="33" style="117" hidden="1" customWidth="1"/>
    <col min="113" max="113" width="12.08203125" style="117" customWidth="1"/>
    <col min="114" max="114" width="11.83203125" style="117" customWidth="1"/>
    <col min="115" max="116" width="18" style="117" hidden="1" customWidth="1"/>
    <col min="117" max="117" width="12.33203125" style="117" customWidth="1"/>
    <col min="118" max="118" width="33" style="117" hidden="1" customWidth="1"/>
    <col min="119" max="119" width="29" style="117" hidden="1" customWidth="1"/>
    <col min="120" max="120" width="12.58203125" style="117" customWidth="1"/>
    <col min="121" max="122" width="14" style="117" customWidth="1"/>
    <col min="123" max="123" width="15" style="117" customWidth="1"/>
    <col min="124" max="124" width="25" style="117" customWidth="1"/>
    <col min="125" max="125" width="21" style="117" hidden="1" customWidth="1"/>
    <col min="126" max="126" width="27" style="117" hidden="1" customWidth="1"/>
    <col min="127" max="127" width="28" style="117" hidden="1" customWidth="1"/>
    <col min="128" max="128" width="24" style="117" hidden="1" customWidth="1"/>
    <col min="129" max="129" width="19" style="117" hidden="1" customWidth="1"/>
    <col min="130" max="130" width="17" style="117" hidden="1" customWidth="1"/>
    <col min="131" max="131" width="13" style="117" hidden="1" customWidth="1"/>
    <col min="132" max="132" width="23" style="117" hidden="1" customWidth="1"/>
    <col min="133" max="133" width="19" style="117" hidden="1" customWidth="1"/>
    <col min="134" max="135" width="25" style="117" hidden="1" customWidth="1"/>
    <col min="136" max="136" width="26" style="117" hidden="1" customWidth="1"/>
    <col min="137" max="137" width="22" style="117" hidden="1" customWidth="1"/>
    <col min="138" max="138" width="32" style="117" hidden="1" customWidth="1"/>
    <col min="139" max="139" width="23" style="117" hidden="1" customWidth="1"/>
    <col min="140" max="140" width="17" style="117" hidden="1" customWidth="1"/>
    <col min="141" max="141" width="21" style="117" hidden="1" customWidth="1"/>
    <col min="142" max="142" width="36" style="117" hidden="1" customWidth="1"/>
    <col min="143" max="143" width="37" style="117" hidden="1" customWidth="1"/>
    <col min="144" max="145" width="38" style="117" hidden="1" customWidth="1"/>
    <col min="146" max="146" width="30" style="117" hidden="1" customWidth="1"/>
    <col min="147" max="147" width="39" style="117" hidden="1" customWidth="1"/>
    <col min="148" max="149" width="40" style="117" hidden="1" customWidth="1"/>
    <col min="150" max="150" width="21" style="117" hidden="1" customWidth="1"/>
    <col min="151" max="151" width="22" style="117" hidden="1" customWidth="1"/>
    <col min="152" max="152" width="30" style="117" hidden="1" customWidth="1"/>
    <col min="153" max="154" width="22" style="117" hidden="1" customWidth="1"/>
    <col min="155" max="155" width="17.83203125" style="117" customWidth="1"/>
    <col min="156" max="156" width="39" style="117" hidden="1" customWidth="1"/>
    <col min="157" max="158" width="40" style="117" hidden="1" customWidth="1"/>
    <col min="159" max="159" width="21" style="117" hidden="1" customWidth="1"/>
    <col min="160" max="160" width="22" style="117" hidden="1" customWidth="1"/>
    <col min="161" max="161" width="30" style="117" hidden="1" customWidth="1"/>
    <col min="162" max="163" width="22" style="117" hidden="1" customWidth="1"/>
    <col min="164" max="164" width="42" style="117" hidden="1" customWidth="1"/>
    <col min="165" max="165" width="39" style="117" hidden="1" customWidth="1"/>
    <col min="166" max="167" width="40" style="117" hidden="1" customWidth="1"/>
    <col min="168" max="169" width="21" style="117" hidden="1" customWidth="1"/>
    <col min="170" max="170" width="31" style="117" hidden="1" customWidth="1"/>
    <col min="171" max="171" width="21" style="117" hidden="1" customWidth="1"/>
    <col min="172" max="172" width="22" style="117" hidden="1" customWidth="1"/>
    <col min="173" max="173" width="41" style="117" hidden="1" customWidth="1"/>
    <col min="174" max="174" width="42" style="117" hidden="1" customWidth="1"/>
    <col min="175" max="175" width="28" style="117" hidden="1" customWidth="1"/>
    <col min="176" max="176" width="26" style="117" hidden="1" customWidth="1"/>
    <col min="177" max="177" width="21" style="117" hidden="1" customWidth="1"/>
    <col min="178" max="178" width="39" style="117" hidden="1" customWidth="1"/>
    <col min="179" max="179" width="38" style="117" hidden="1" customWidth="1"/>
    <col min="180" max="180" width="37" style="117" hidden="1" customWidth="1"/>
    <col min="181" max="181" width="39" style="117" hidden="1" customWidth="1"/>
    <col min="182" max="185" width="42" style="117" hidden="1" customWidth="1"/>
    <col min="186" max="189" width="40" style="117" hidden="1" customWidth="1"/>
    <col min="190" max="193" width="23" style="117" hidden="1" customWidth="1"/>
    <col min="194" max="198" width="16" style="117" hidden="1" customWidth="1"/>
    <col min="199" max="199" width="149" style="117" customWidth="1"/>
    <col min="200" max="200" width="4.33203125" style="117" customWidth="1"/>
    <col min="201" max="16384" width="9" style="117"/>
  </cols>
  <sheetData>
    <row r="1" spans="1:200"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6"/>
    </row>
    <row r="2" spans="1:200" ht="23.5" hidden="1">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6"/>
    </row>
    <row r="3" spans="1:200" hidden="1">
      <c r="A3" s="115"/>
      <c r="B3" s="119" t="s">
        <v>1908</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6"/>
    </row>
    <row r="4" spans="1:200"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1"/>
    </row>
    <row r="5" spans="1:200"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3"/>
    </row>
    <row r="6" spans="1:200"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3"/>
    </row>
    <row r="7" spans="1:200"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3"/>
    </row>
    <row r="8" spans="1:200" hidden="1">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3"/>
    </row>
    <row r="9" spans="1:200" hidden="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3"/>
    </row>
    <row r="10" spans="1:200" s="209" customFormat="1" ht="38.25" customHeight="1">
      <c r="A10" s="204"/>
      <c r="B10" s="1346" t="s">
        <v>792</v>
      </c>
      <c r="C10" s="1347"/>
      <c r="D10" s="206" t="s">
        <v>793</v>
      </c>
      <c r="E10" s="206" t="s">
        <v>794</v>
      </c>
      <c r="F10" s="206" t="s">
        <v>795</v>
      </c>
      <c r="G10" s="206" t="s">
        <v>796</v>
      </c>
      <c r="H10" s="206" t="s">
        <v>797</v>
      </c>
      <c r="I10" s="206" t="s">
        <v>798</v>
      </c>
      <c r="J10" s="206" t="s">
        <v>799</v>
      </c>
      <c r="K10" s="206" t="s">
        <v>800</v>
      </c>
      <c r="L10" s="206" t="s">
        <v>801</v>
      </c>
      <c r="M10" s="206" t="s">
        <v>802</v>
      </c>
      <c r="N10" s="206" t="s">
        <v>803</v>
      </c>
      <c r="O10" s="206" t="s">
        <v>804</v>
      </c>
      <c r="P10" s="206" t="s">
        <v>805</v>
      </c>
      <c r="Q10" s="206" t="s">
        <v>806</v>
      </c>
      <c r="R10" s="206" t="s">
        <v>807</v>
      </c>
      <c r="S10" s="206" t="s">
        <v>808</v>
      </c>
      <c r="T10" s="206" t="s">
        <v>809</v>
      </c>
      <c r="U10" s="206" t="s">
        <v>810</v>
      </c>
      <c r="V10" s="206" t="s">
        <v>811</v>
      </c>
      <c r="W10" s="206" t="s">
        <v>812</v>
      </c>
      <c r="X10" s="206" t="s">
        <v>813</v>
      </c>
      <c r="Y10" s="206" t="s">
        <v>814</v>
      </c>
      <c r="Z10" s="206" t="s">
        <v>815</v>
      </c>
      <c r="AA10" s="206" t="s">
        <v>816</v>
      </c>
      <c r="AB10" s="206" t="s">
        <v>817</v>
      </c>
      <c r="AC10" s="206" t="s">
        <v>818</v>
      </c>
      <c r="AD10" s="206" t="s">
        <v>819</v>
      </c>
      <c r="AE10" s="207" t="s">
        <v>1909</v>
      </c>
      <c r="AF10" s="207" t="s">
        <v>1910</v>
      </c>
      <c r="AG10" s="207" t="s">
        <v>1911</v>
      </c>
      <c r="AH10" s="206" t="s">
        <v>1912</v>
      </c>
      <c r="AI10" s="207" t="s">
        <v>2246</v>
      </c>
      <c r="AJ10" s="206" t="s">
        <v>820</v>
      </c>
      <c r="AK10" s="206" t="s">
        <v>821</v>
      </c>
      <c r="AL10" s="206" t="s">
        <v>822</v>
      </c>
      <c r="AM10" s="206" t="s">
        <v>823</v>
      </c>
      <c r="AN10" s="206" t="s">
        <v>824</v>
      </c>
      <c r="AO10" s="206" t="s">
        <v>825</v>
      </c>
      <c r="AP10" s="206" t="s">
        <v>826</v>
      </c>
      <c r="AQ10" s="206" t="s">
        <v>827</v>
      </c>
      <c r="AR10" s="206" t="s">
        <v>828</v>
      </c>
      <c r="AS10" s="206" t="s">
        <v>829</v>
      </c>
      <c r="AT10" s="206" t="s">
        <v>830</v>
      </c>
      <c r="AU10" s="206" t="s">
        <v>831</v>
      </c>
      <c r="AV10" s="206" t="s">
        <v>832</v>
      </c>
      <c r="AW10" s="206" t="s">
        <v>833</v>
      </c>
      <c r="AX10" s="206" t="s">
        <v>834</v>
      </c>
      <c r="AY10" s="206" t="s">
        <v>835</v>
      </c>
      <c r="AZ10" s="206" t="s">
        <v>836</v>
      </c>
      <c r="BA10" s="206" t="s">
        <v>837</v>
      </c>
      <c r="BB10" s="206" t="s">
        <v>838</v>
      </c>
      <c r="BC10" s="206" t="s">
        <v>839</v>
      </c>
      <c r="BD10" s="206" t="s">
        <v>840</v>
      </c>
      <c r="BE10" s="206" t="s">
        <v>841</v>
      </c>
      <c r="BF10" s="206" t="s">
        <v>842</v>
      </c>
      <c r="BG10" s="206" t="s">
        <v>843</v>
      </c>
      <c r="BH10" s="206" t="s">
        <v>844</v>
      </c>
      <c r="BI10" s="206" t="s">
        <v>845</v>
      </c>
      <c r="BJ10" s="206" t="s">
        <v>846</v>
      </c>
      <c r="BK10" s="206" t="s">
        <v>847</v>
      </c>
      <c r="BL10" s="206" t="s">
        <v>848</v>
      </c>
      <c r="BM10" s="206" t="s">
        <v>849</v>
      </c>
      <c r="BN10" s="206" t="s">
        <v>850</v>
      </c>
      <c r="BO10" s="206" t="s">
        <v>851</v>
      </c>
      <c r="BP10" s="206" t="s">
        <v>852</v>
      </c>
      <c r="BQ10" s="206" t="s">
        <v>853</v>
      </c>
      <c r="BR10" s="206" t="s">
        <v>854</v>
      </c>
      <c r="BS10" s="206" t="s">
        <v>855</v>
      </c>
      <c r="BT10" s="206" t="s">
        <v>856</v>
      </c>
      <c r="BU10" s="206" t="s">
        <v>857</v>
      </c>
      <c r="BV10" s="206" t="s">
        <v>858</v>
      </c>
      <c r="BW10" s="206" t="s">
        <v>859</v>
      </c>
      <c r="BX10" s="206" t="s">
        <v>860</v>
      </c>
      <c r="BY10" s="206" t="s">
        <v>861</v>
      </c>
      <c r="BZ10" s="206" t="s">
        <v>862</v>
      </c>
      <c r="CA10" s="206" t="s">
        <v>863</v>
      </c>
      <c r="CB10" s="206" t="s">
        <v>864</v>
      </c>
      <c r="CC10" s="206" t="s">
        <v>865</v>
      </c>
      <c r="CD10" s="206" t="s">
        <v>866</v>
      </c>
      <c r="CE10" s="206" t="s">
        <v>867</v>
      </c>
      <c r="CF10" s="206" t="s">
        <v>868</v>
      </c>
      <c r="CG10" s="206" t="s">
        <v>869</v>
      </c>
      <c r="CH10" s="206" t="s">
        <v>870</v>
      </c>
      <c r="CI10" s="206" t="s">
        <v>871</v>
      </c>
      <c r="CJ10" s="206" t="s">
        <v>872</v>
      </c>
      <c r="CK10" s="206" t="s">
        <v>873</v>
      </c>
      <c r="CL10" s="206" t="s">
        <v>874</v>
      </c>
      <c r="CM10" s="206" t="s">
        <v>875</v>
      </c>
      <c r="CN10" s="206" t="s">
        <v>876</v>
      </c>
      <c r="CO10" s="206" t="s">
        <v>877</v>
      </c>
      <c r="CP10" s="206" t="s">
        <v>878</v>
      </c>
      <c r="CQ10" s="206" t="s">
        <v>879</v>
      </c>
      <c r="CR10" s="206" t="s">
        <v>880</v>
      </c>
      <c r="CS10" s="206" t="s">
        <v>881</v>
      </c>
      <c r="CT10" s="206" t="s">
        <v>882</v>
      </c>
      <c r="CU10" s="206" t="s">
        <v>883</v>
      </c>
      <c r="CV10" s="206" t="s">
        <v>884</v>
      </c>
      <c r="CW10" s="206" t="s">
        <v>885</v>
      </c>
      <c r="CX10" s="206" t="s">
        <v>886</v>
      </c>
      <c r="CY10" s="206" t="s">
        <v>887</v>
      </c>
      <c r="CZ10" s="206" t="s">
        <v>888</v>
      </c>
      <c r="DA10" s="206" t="s">
        <v>889</v>
      </c>
      <c r="DB10" s="206" t="s">
        <v>890</v>
      </c>
      <c r="DC10" s="206" t="s">
        <v>891</v>
      </c>
      <c r="DD10" s="206" t="s">
        <v>892</v>
      </c>
      <c r="DE10" s="206" t="s">
        <v>893</v>
      </c>
      <c r="DF10" s="206" t="s">
        <v>894</v>
      </c>
      <c r="DG10" s="206" t="s">
        <v>895</v>
      </c>
      <c r="DH10" s="206" t="s">
        <v>896</v>
      </c>
      <c r="DI10" s="206" t="s">
        <v>897</v>
      </c>
      <c r="DJ10" s="206" t="s">
        <v>898</v>
      </c>
      <c r="DK10" s="206" t="s">
        <v>899</v>
      </c>
      <c r="DL10" s="206" t="s">
        <v>900</v>
      </c>
      <c r="DM10" s="206" t="s">
        <v>901</v>
      </c>
      <c r="DN10" s="206" t="s">
        <v>902</v>
      </c>
      <c r="DO10" s="206" t="s">
        <v>903</v>
      </c>
      <c r="DP10" s="206" t="s">
        <v>904</v>
      </c>
      <c r="DQ10" s="206" t="s">
        <v>905</v>
      </c>
      <c r="DR10" s="206" t="s">
        <v>906</v>
      </c>
      <c r="DS10" s="206" t="s">
        <v>907</v>
      </c>
      <c r="DT10" s="206" t="s">
        <v>908</v>
      </c>
      <c r="DU10" s="206" t="s">
        <v>909</v>
      </c>
      <c r="DV10" s="206" t="s">
        <v>910</v>
      </c>
      <c r="DW10" s="206" t="s">
        <v>911</v>
      </c>
      <c r="DX10" s="206" t="s">
        <v>912</v>
      </c>
      <c r="DY10" s="206" t="s">
        <v>913</v>
      </c>
      <c r="DZ10" s="206" t="s">
        <v>914</v>
      </c>
      <c r="EA10" s="206" t="s">
        <v>915</v>
      </c>
      <c r="EB10" s="206" t="s">
        <v>916</v>
      </c>
      <c r="EC10" s="206" t="s">
        <v>917</v>
      </c>
      <c r="ED10" s="206" t="s">
        <v>918</v>
      </c>
      <c r="EE10" s="206" t="s">
        <v>919</v>
      </c>
      <c r="EF10" s="206" t="s">
        <v>920</v>
      </c>
      <c r="EG10" s="206" t="s">
        <v>921</v>
      </c>
      <c r="EH10" s="206" t="s">
        <v>922</v>
      </c>
      <c r="EI10" s="206" t="s">
        <v>923</v>
      </c>
      <c r="EJ10" s="206" t="s">
        <v>924</v>
      </c>
      <c r="EK10" s="206" t="s">
        <v>925</v>
      </c>
      <c r="EL10" s="206" t="s">
        <v>926</v>
      </c>
      <c r="EM10" s="206" t="s">
        <v>927</v>
      </c>
      <c r="EN10" s="206" t="s">
        <v>928</v>
      </c>
      <c r="EO10" s="206" t="s">
        <v>929</v>
      </c>
      <c r="EP10" s="206" t="s">
        <v>930</v>
      </c>
      <c r="EQ10" s="206" t="s">
        <v>931</v>
      </c>
      <c r="ER10" s="206" t="s">
        <v>932</v>
      </c>
      <c r="ES10" s="206" t="s">
        <v>933</v>
      </c>
      <c r="ET10" s="206" t="s">
        <v>934</v>
      </c>
      <c r="EU10" s="206" t="s">
        <v>935</v>
      </c>
      <c r="EV10" s="206" t="s">
        <v>936</v>
      </c>
      <c r="EW10" s="206" t="s">
        <v>937</v>
      </c>
      <c r="EX10" s="206" t="s">
        <v>938</v>
      </c>
      <c r="EY10" s="206" t="s">
        <v>939</v>
      </c>
      <c r="EZ10" s="206" t="s">
        <v>940</v>
      </c>
      <c r="FA10" s="206" t="s">
        <v>941</v>
      </c>
      <c r="FB10" s="206" t="s">
        <v>942</v>
      </c>
      <c r="FC10" s="206" t="s">
        <v>943</v>
      </c>
      <c r="FD10" s="206" t="s">
        <v>944</v>
      </c>
      <c r="FE10" s="206" t="s">
        <v>945</v>
      </c>
      <c r="FF10" s="206" t="s">
        <v>946</v>
      </c>
      <c r="FG10" s="206" t="s">
        <v>947</v>
      </c>
      <c r="FH10" s="206" t="s">
        <v>948</v>
      </c>
      <c r="FI10" s="206" t="s">
        <v>949</v>
      </c>
      <c r="FJ10" s="206" t="s">
        <v>950</v>
      </c>
      <c r="FK10" s="206" t="s">
        <v>951</v>
      </c>
      <c r="FL10" s="206" t="s">
        <v>952</v>
      </c>
      <c r="FM10" s="206" t="s">
        <v>953</v>
      </c>
      <c r="FN10" s="206" t="s">
        <v>954</v>
      </c>
      <c r="FO10" s="206" t="s">
        <v>955</v>
      </c>
      <c r="FP10" s="206" t="s">
        <v>956</v>
      </c>
      <c r="FQ10" s="206" t="s">
        <v>957</v>
      </c>
      <c r="FR10" s="206" t="s">
        <v>958</v>
      </c>
      <c r="FS10" s="206" t="s">
        <v>959</v>
      </c>
      <c r="FT10" s="206" t="s">
        <v>960</v>
      </c>
      <c r="FU10" s="206" t="s">
        <v>961</v>
      </c>
      <c r="FV10" s="206" t="s">
        <v>962</v>
      </c>
      <c r="FW10" s="206" t="s">
        <v>963</v>
      </c>
      <c r="FX10" s="206" t="s">
        <v>964</v>
      </c>
      <c r="FY10" s="206" t="s">
        <v>965</v>
      </c>
      <c r="FZ10" s="206" t="s">
        <v>966</v>
      </c>
      <c r="GA10" s="206" t="s">
        <v>967</v>
      </c>
      <c r="GB10" s="206" t="s">
        <v>968</v>
      </c>
      <c r="GC10" s="206" t="s">
        <v>969</v>
      </c>
      <c r="GD10" s="206" t="s">
        <v>970</v>
      </c>
      <c r="GE10" s="206" t="s">
        <v>971</v>
      </c>
      <c r="GF10" s="206" t="s">
        <v>972</v>
      </c>
      <c r="GG10" s="206" t="s">
        <v>973</v>
      </c>
      <c r="GH10" s="206" t="s">
        <v>974</v>
      </c>
      <c r="GI10" s="206" t="s">
        <v>975</v>
      </c>
      <c r="GJ10" s="206" t="s">
        <v>976</v>
      </c>
      <c r="GK10" s="206" t="s">
        <v>977</v>
      </c>
      <c r="GL10" s="206" t="s">
        <v>978</v>
      </c>
      <c r="GM10" s="206" t="s">
        <v>979</v>
      </c>
      <c r="GN10" s="206" t="s">
        <v>980</v>
      </c>
      <c r="GO10" s="206" t="s">
        <v>981</v>
      </c>
      <c r="GP10" s="206" t="s">
        <v>982</v>
      </c>
      <c r="GQ10" s="206" t="s">
        <v>983</v>
      </c>
      <c r="GR10" s="208"/>
    </row>
    <row r="11" spans="1:200">
      <c r="A11" s="122"/>
      <c r="B11" s="1348" t="s">
        <v>369</v>
      </c>
      <c r="C11" s="1349"/>
      <c r="D11" s="183" t="s">
        <v>984</v>
      </c>
      <c r="E11" s="183" t="s">
        <v>985</v>
      </c>
      <c r="F11" s="183" t="s">
        <v>437</v>
      </c>
      <c r="G11" s="183" t="s">
        <v>986</v>
      </c>
      <c r="H11" s="183" t="s">
        <v>987</v>
      </c>
      <c r="I11" s="183" t="s">
        <v>988</v>
      </c>
      <c r="J11" s="183" t="s">
        <v>989</v>
      </c>
      <c r="K11" s="183" t="s">
        <v>990</v>
      </c>
      <c r="L11" s="126">
        <v>1</v>
      </c>
      <c r="M11" s="183" t="s">
        <v>985</v>
      </c>
      <c r="N11" s="183" t="s">
        <v>991</v>
      </c>
      <c r="O11" s="183" t="s">
        <v>371</v>
      </c>
      <c r="P11" s="183" t="s">
        <v>992</v>
      </c>
      <c r="Q11" s="183" t="s">
        <v>290</v>
      </c>
      <c r="R11" s="183" t="s">
        <v>296</v>
      </c>
      <c r="S11" s="127" t="b">
        <v>0</v>
      </c>
      <c r="T11" s="126">
        <v>0</v>
      </c>
      <c r="U11" s="127" t="b">
        <v>0</v>
      </c>
      <c r="V11" s="126">
        <v>0</v>
      </c>
      <c r="W11" s="127" t="b">
        <v>0</v>
      </c>
      <c r="X11" s="127" t="b">
        <v>1</v>
      </c>
      <c r="Y11" s="183" t="s">
        <v>296</v>
      </c>
      <c r="Z11" s="183" t="s">
        <v>993</v>
      </c>
      <c r="AA11" s="127" t="b">
        <v>0</v>
      </c>
      <c r="AB11" s="183" t="s">
        <v>993</v>
      </c>
      <c r="AC11" s="183" t="s">
        <v>993</v>
      </c>
      <c r="AD11" s="183" t="s">
        <v>993</v>
      </c>
      <c r="AE11" s="183">
        <f>AJ11+AO11</f>
        <v>33</v>
      </c>
      <c r="AF11" s="183">
        <f t="shared" ref="AF11:AH26" si="0">AK11+AP11</f>
        <v>33</v>
      </c>
      <c r="AG11" s="183">
        <f t="shared" si="0"/>
        <v>31</v>
      </c>
      <c r="AH11" s="183">
        <f t="shared" si="0"/>
        <v>33</v>
      </c>
      <c r="AI11" s="183">
        <f>AE11-AH11</f>
        <v>0</v>
      </c>
      <c r="AJ11" s="126">
        <v>0</v>
      </c>
      <c r="AK11" s="126">
        <v>0</v>
      </c>
      <c r="AL11" s="126">
        <v>0</v>
      </c>
      <c r="AM11" s="126">
        <v>0</v>
      </c>
      <c r="AN11" s="126">
        <v>0</v>
      </c>
      <c r="AO11" s="126">
        <v>33</v>
      </c>
      <c r="AP11" s="126">
        <v>33</v>
      </c>
      <c r="AQ11" s="126">
        <v>31</v>
      </c>
      <c r="AR11" s="126">
        <v>33</v>
      </c>
      <c r="AS11" s="126">
        <v>33</v>
      </c>
      <c r="AT11" s="126">
        <v>33</v>
      </c>
      <c r="AU11" s="126">
        <v>31</v>
      </c>
      <c r="AV11" s="126">
        <v>33</v>
      </c>
      <c r="AW11" s="126">
        <v>0</v>
      </c>
      <c r="AX11" s="126">
        <v>0</v>
      </c>
      <c r="AY11" s="126">
        <v>0</v>
      </c>
      <c r="AZ11" s="126">
        <v>0</v>
      </c>
      <c r="BA11" s="126">
        <v>0</v>
      </c>
      <c r="BB11" s="126">
        <v>0</v>
      </c>
      <c r="BC11" s="126">
        <v>0</v>
      </c>
      <c r="BD11" s="127" t="b">
        <v>0</v>
      </c>
      <c r="BE11" s="127"/>
      <c r="BF11" s="183" t="s">
        <v>422</v>
      </c>
      <c r="BG11" s="126">
        <v>33</v>
      </c>
      <c r="BH11" s="183" t="s">
        <v>993</v>
      </c>
      <c r="BI11" s="126">
        <v>0</v>
      </c>
      <c r="BJ11" s="183" t="s">
        <v>993</v>
      </c>
      <c r="BK11" s="126">
        <v>0</v>
      </c>
      <c r="BL11" s="126">
        <v>0</v>
      </c>
      <c r="BM11" s="126">
        <v>0</v>
      </c>
      <c r="BN11" s="183" t="s">
        <v>993</v>
      </c>
      <c r="BO11" s="183" t="s">
        <v>993</v>
      </c>
      <c r="BP11" s="183" t="s">
        <v>993</v>
      </c>
      <c r="BQ11" s="126">
        <v>0</v>
      </c>
      <c r="BR11" s="183" t="s">
        <v>993</v>
      </c>
      <c r="BS11" s="126">
        <v>0</v>
      </c>
      <c r="BT11" s="183" t="s">
        <v>993</v>
      </c>
      <c r="BU11" s="126">
        <v>0</v>
      </c>
      <c r="BV11" s="126">
        <v>0</v>
      </c>
      <c r="BW11" s="126">
        <v>0</v>
      </c>
      <c r="BX11" s="183" t="s">
        <v>993</v>
      </c>
      <c r="BY11" s="126">
        <v>0</v>
      </c>
      <c r="BZ11" s="183" t="s">
        <v>993</v>
      </c>
      <c r="CA11" s="126">
        <v>0</v>
      </c>
      <c r="CB11" s="183" t="s">
        <v>993</v>
      </c>
      <c r="CC11" s="126">
        <v>0</v>
      </c>
      <c r="CD11" s="126">
        <v>0</v>
      </c>
      <c r="CE11" s="126">
        <v>0</v>
      </c>
      <c r="CF11" s="183" t="s">
        <v>993</v>
      </c>
      <c r="CG11" s="126">
        <v>0</v>
      </c>
      <c r="CH11" s="183" t="s">
        <v>993</v>
      </c>
      <c r="CI11" s="126">
        <v>0</v>
      </c>
      <c r="CJ11" s="183" t="s">
        <v>993</v>
      </c>
      <c r="CK11" s="126">
        <v>0</v>
      </c>
      <c r="CL11" s="126">
        <v>0</v>
      </c>
      <c r="CM11" s="126">
        <v>0</v>
      </c>
      <c r="CN11" s="126">
        <v>6</v>
      </c>
      <c r="CO11" s="126">
        <v>0.8</v>
      </c>
      <c r="CP11" s="126">
        <v>4</v>
      </c>
      <c r="CQ11" s="126">
        <v>0.3</v>
      </c>
      <c r="CR11" s="126">
        <v>6</v>
      </c>
      <c r="CS11" s="126">
        <v>1.2</v>
      </c>
      <c r="CT11" s="126">
        <v>0</v>
      </c>
      <c r="CU11" s="126">
        <v>0</v>
      </c>
      <c r="CV11" s="126">
        <v>0</v>
      </c>
      <c r="CW11" s="126">
        <v>0</v>
      </c>
      <c r="CX11" s="126">
        <v>0</v>
      </c>
      <c r="CY11" s="126">
        <v>0</v>
      </c>
      <c r="CZ11" s="126">
        <v>0</v>
      </c>
      <c r="DA11" s="126">
        <v>0</v>
      </c>
      <c r="DB11" s="126">
        <v>0</v>
      </c>
      <c r="DC11" s="126">
        <v>0</v>
      </c>
      <c r="DD11" s="126">
        <v>0</v>
      </c>
      <c r="DE11" s="126">
        <v>0</v>
      </c>
      <c r="DF11" s="126">
        <v>0</v>
      </c>
      <c r="DG11" s="126">
        <v>0</v>
      </c>
      <c r="DH11" s="127" t="b">
        <v>0</v>
      </c>
      <c r="DI11" s="183" t="s">
        <v>525</v>
      </c>
      <c r="DJ11" s="183" t="s">
        <v>993</v>
      </c>
      <c r="DK11" s="183" t="s">
        <v>993</v>
      </c>
      <c r="DL11" s="183" t="s">
        <v>993</v>
      </c>
      <c r="DM11" s="126">
        <v>19</v>
      </c>
      <c r="DN11" s="126">
        <v>12</v>
      </c>
      <c r="DO11" s="126">
        <v>7</v>
      </c>
      <c r="DP11" s="126">
        <v>0</v>
      </c>
      <c r="DQ11" s="126">
        <v>12001</v>
      </c>
      <c r="DR11" s="126">
        <v>18</v>
      </c>
      <c r="DS11" s="126">
        <v>19</v>
      </c>
      <c r="DT11" s="126">
        <v>0</v>
      </c>
      <c r="DU11" s="126">
        <v>5</v>
      </c>
      <c r="DV11" s="126">
        <v>12</v>
      </c>
      <c r="DW11" s="126">
        <v>2</v>
      </c>
      <c r="DX11" s="126">
        <v>0</v>
      </c>
      <c r="DY11" s="126">
        <v>0</v>
      </c>
      <c r="DZ11" s="126">
        <v>0</v>
      </c>
      <c r="EA11" s="126">
        <v>18</v>
      </c>
      <c r="EB11" s="126">
        <v>0</v>
      </c>
      <c r="EC11" s="126">
        <v>3</v>
      </c>
      <c r="ED11" s="126">
        <v>1</v>
      </c>
      <c r="EE11" s="126">
        <v>1</v>
      </c>
      <c r="EF11" s="126">
        <v>0</v>
      </c>
      <c r="EG11" s="126">
        <v>0</v>
      </c>
      <c r="EH11" s="126">
        <v>2</v>
      </c>
      <c r="EI11" s="126">
        <v>11</v>
      </c>
      <c r="EJ11" s="126">
        <v>0</v>
      </c>
      <c r="EK11" s="126">
        <v>18</v>
      </c>
      <c r="EL11" s="126">
        <v>12</v>
      </c>
      <c r="EM11" s="126">
        <v>2</v>
      </c>
      <c r="EN11" s="126">
        <v>0</v>
      </c>
      <c r="EO11" s="126">
        <v>4</v>
      </c>
      <c r="EP11" s="126">
        <v>0</v>
      </c>
      <c r="EQ11" s="127" t="b">
        <v>0</v>
      </c>
      <c r="ER11" s="127" t="b">
        <v>0</v>
      </c>
      <c r="ES11" s="127" t="b">
        <v>0</v>
      </c>
      <c r="ET11" s="128">
        <v>0</v>
      </c>
      <c r="EU11" s="128">
        <v>0</v>
      </c>
      <c r="EV11" s="128">
        <v>0</v>
      </c>
      <c r="EW11" s="128">
        <v>0</v>
      </c>
      <c r="EX11" s="128">
        <v>0</v>
      </c>
      <c r="EY11" s="128">
        <v>0</v>
      </c>
      <c r="EZ11" s="127" t="b">
        <v>0</v>
      </c>
      <c r="FA11" s="127" t="b">
        <v>0</v>
      </c>
      <c r="FB11" s="127" t="b">
        <v>0</v>
      </c>
      <c r="FC11" s="128">
        <v>0</v>
      </c>
      <c r="FD11" s="128">
        <v>0</v>
      </c>
      <c r="FE11" s="128">
        <v>0</v>
      </c>
      <c r="FF11" s="128">
        <v>0</v>
      </c>
      <c r="FG11" s="128">
        <v>0</v>
      </c>
      <c r="FH11" s="128">
        <v>0</v>
      </c>
      <c r="FI11" s="127" t="b">
        <v>0</v>
      </c>
      <c r="FJ11" s="127" t="b">
        <v>0</v>
      </c>
      <c r="FK11" s="127" t="b">
        <v>0</v>
      </c>
      <c r="FL11" s="128">
        <v>0</v>
      </c>
      <c r="FM11" s="128">
        <v>0</v>
      </c>
      <c r="FN11" s="128">
        <v>0</v>
      </c>
      <c r="FO11" s="128">
        <v>0</v>
      </c>
      <c r="FP11" s="128">
        <v>0</v>
      </c>
      <c r="FQ11" s="128">
        <v>0</v>
      </c>
      <c r="FR11" s="183" t="s">
        <v>993</v>
      </c>
      <c r="FS11" s="128">
        <v>0</v>
      </c>
      <c r="FT11" s="126">
        <v>0</v>
      </c>
      <c r="FU11" s="126">
        <v>18</v>
      </c>
      <c r="FV11" s="126">
        <v>0</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7" t="b">
        <v>0</v>
      </c>
      <c r="GM11" s="183" t="s">
        <v>993</v>
      </c>
      <c r="GN11" s="183" t="s">
        <v>993</v>
      </c>
      <c r="GO11" s="183" t="s">
        <v>993</v>
      </c>
      <c r="GP11" s="183" t="s">
        <v>993</v>
      </c>
      <c r="GQ11" s="127"/>
      <c r="GR11" s="123"/>
    </row>
    <row r="12" spans="1:200">
      <c r="A12" s="122"/>
      <c r="B12" s="1348" t="s">
        <v>344</v>
      </c>
      <c r="C12" s="1349"/>
      <c r="D12" s="183" t="s">
        <v>994</v>
      </c>
      <c r="E12" s="183" t="s">
        <v>995</v>
      </c>
      <c r="F12" s="183" t="s">
        <v>437</v>
      </c>
      <c r="G12" s="183" t="s">
        <v>986</v>
      </c>
      <c r="H12" s="183" t="s">
        <v>987</v>
      </c>
      <c r="I12" s="183" t="s">
        <v>988</v>
      </c>
      <c r="J12" s="183" t="s">
        <v>989</v>
      </c>
      <c r="K12" s="183" t="s">
        <v>990</v>
      </c>
      <c r="L12" s="126">
        <v>1</v>
      </c>
      <c r="M12" s="183" t="s">
        <v>995</v>
      </c>
      <c r="N12" s="183" t="s">
        <v>996</v>
      </c>
      <c r="O12" s="183" t="s">
        <v>346</v>
      </c>
      <c r="P12" s="183" t="s">
        <v>997</v>
      </c>
      <c r="Q12" s="183" t="s">
        <v>290</v>
      </c>
      <c r="R12" s="183" t="s">
        <v>293</v>
      </c>
      <c r="S12" s="127" t="b">
        <v>0</v>
      </c>
      <c r="T12" s="126">
        <v>0</v>
      </c>
      <c r="U12" s="127" t="b">
        <v>0</v>
      </c>
      <c r="V12" s="126">
        <v>0</v>
      </c>
      <c r="W12" s="127" t="b">
        <v>1</v>
      </c>
      <c r="X12" s="127" t="b">
        <v>1</v>
      </c>
      <c r="Y12" s="183" t="s">
        <v>293</v>
      </c>
      <c r="Z12" s="183" t="s">
        <v>993</v>
      </c>
      <c r="AA12" s="127" t="b">
        <v>0</v>
      </c>
      <c r="AB12" s="183" t="s">
        <v>993</v>
      </c>
      <c r="AC12" s="183" t="s">
        <v>993</v>
      </c>
      <c r="AD12" s="183" t="s">
        <v>993</v>
      </c>
      <c r="AE12" s="183">
        <f t="shared" ref="AE12:AH75" si="1">AJ12+AO12</f>
        <v>57</v>
      </c>
      <c r="AF12" s="183">
        <f t="shared" si="0"/>
        <v>57</v>
      </c>
      <c r="AG12" s="183">
        <f t="shared" si="0"/>
        <v>32</v>
      </c>
      <c r="AH12" s="183">
        <f t="shared" si="0"/>
        <v>57</v>
      </c>
      <c r="AI12" s="183">
        <f t="shared" ref="AI12:AI75" si="2">AE12-AH12</f>
        <v>0</v>
      </c>
      <c r="AJ12" s="126">
        <v>57</v>
      </c>
      <c r="AK12" s="126">
        <v>57</v>
      </c>
      <c r="AL12" s="126">
        <v>32</v>
      </c>
      <c r="AM12" s="126">
        <v>57</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6">
        <v>0</v>
      </c>
      <c r="BD12" s="127" t="b">
        <v>0</v>
      </c>
      <c r="BE12" s="127"/>
      <c r="BF12" s="183" t="s">
        <v>296</v>
      </c>
      <c r="BG12" s="126">
        <v>57</v>
      </c>
      <c r="BH12" s="183" t="s">
        <v>998</v>
      </c>
      <c r="BI12" s="126">
        <v>42</v>
      </c>
      <c r="BJ12" s="183" t="s">
        <v>993</v>
      </c>
      <c r="BK12" s="126">
        <v>0</v>
      </c>
      <c r="BL12" s="126">
        <v>0</v>
      </c>
      <c r="BM12" s="126">
        <v>0</v>
      </c>
      <c r="BN12" s="183" t="s">
        <v>993</v>
      </c>
      <c r="BO12" s="183" t="s">
        <v>993</v>
      </c>
      <c r="BP12" s="183" t="s">
        <v>993</v>
      </c>
      <c r="BQ12" s="126">
        <v>0</v>
      </c>
      <c r="BR12" s="183" t="s">
        <v>993</v>
      </c>
      <c r="BS12" s="126">
        <v>0</v>
      </c>
      <c r="BT12" s="183" t="s">
        <v>993</v>
      </c>
      <c r="BU12" s="126">
        <v>0</v>
      </c>
      <c r="BV12" s="126">
        <v>0</v>
      </c>
      <c r="BW12" s="126">
        <v>0</v>
      </c>
      <c r="BX12" s="183" t="s">
        <v>993</v>
      </c>
      <c r="BY12" s="126">
        <v>0</v>
      </c>
      <c r="BZ12" s="183" t="s">
        <v>993</v>
      </c>
      <c r="CA12" s="126">
        <v>0</v>
      </c>
      <c r="CB12" s="183" t="s">
        <v>993</v>
      </c>
      <c r="CC12" s="126">
        <v>0</v>
      </c>
      <c r="CD12" s="126">
        <v>0</v>
      </c>
      <c r="CE12" s="126">
        <v>0</v>
      </c>
      <c r="CF12" s="183" t="s">
        <v>993</v>
      </c>
      <c r="CG12" s="126">
        <v>0</v>
      </c>
      <c r="CH12" s="183" t="s">
        <v>993</v>
      </c>
      <c r="CI12" s="126">
        <v>0</v>
      </c>
      <c r="CJ12" s="183" t="s">
        <v>993</v>
      </c>
      <c r="CK12" s="126">
        <v>0</v>
      </c>
      <c r="CL12" s="126">
        <v>0</v>
      </c>
      <c r="CM12" s="126">
        <v>0</v>
      </c>
      <c r="CN12" s="126">
        <v>20</v>
      </c>
      <c r="CO12" s="126">
        <v>0.5</v>
      </c>
      <c r="CP12" s="126">
        <v>8</v>
      </c>
      <c r="CQ12" s="126">
        <v>0</v>
      </c>
      <c r="CR12" s="126">
        <v>1</v>
      </c>
      <c r="CS12" s="126">
        <v>0.5</v>
      </c>
      <c r="CT12" s="126">
        <v>0</v>
      </c>
      <c r="CU12" s="126">
        <v>0</v>
      </c>
      <c r="CV12" s="126">
        <v>3</v>
      </c>
      <c r="CW12" s="126">
        <v>0</v>
      </c>
      <c r="CX12" s="126">
        <v>0</v>
      </c>
      <c r="CY12" s="126">
        <v>0</v>
      </c>
      <c r="CZ12" s="126">
        <v>0</v>
      </c>
      <c r="DA12" s="126">
        <v>0</v>
      </c>
      <c r="DB12" s="126">
        <v>2</v>
      </c>
      <c r="DC12" s="126">
        <v>0</v>
      </c>
      <c r="DD12" s="126">
        <v>0</v>
      </c>
      <c r="DE12" s="126">
        <v>0</v>
      </c>
      <c r="DF12" s="126">
        <v>1</v>
      </c>
      <c r="DG12" s="126">
        <v>0</v>
      </c>
      <c r="DH12" s="127" t="b">
        <v>0</v>
      </c>
      <c r="DI12" s="183" t="s">
        <v>999</v>
      </c>
      <c r="DJ12" s="183" t="s">
        <v>1000</v>
      </c>
      <c r="DK12" s="183" t="s">
        <v>270</v>
      </c>
      <c r="DL12" s="183" t="s">
        <v>993</v>
      </c>
      <c r="DM12" s="126">
        <v>683</v>
      </c>
      <c r="DN12" s="126">
        <v>222</v>
      </c>
      <c r="DO12" s="126">
        <v>374</v>
      </c>
      <c r="DP12" s="126">
        <v>87</v>
      </c>
      <c r="DQ12" s="126">
        <v>16908</v>
      </c>
      <c r="DR12" s="126">
        <v>686</v>
      </c>
      <c r="DS12" s="126">
        <v>683</v>
      </c>
      <c r="DT12" s="126">
        <v>2</v>
      </c>
      <c r="DU12" s="126">
        <v>562</v>
      </c>
      <c r="DV12" s="126">
        <v>58</v>
      </c>
      <c r="DW12" s="126">
        <v>61</v>
      </c>
      <c r="DX12" s="126">
        <v>0</v>
      </c>
      <c r="DY12" s="126">
        <v>0</v>
      </c>
      <c r="DZ12" s="126">
        <v>0</v>
      </c>
      <c r="EA12" s="126">
        <v>686</v>
      </c>
      <c r="EB12" s="126">
        <v>46</v>
      </c>
      <c r="EC12" s="126">
        <v>450</v>
      </c>
      <c r="ED12" s="126">
        <v>54</v>
      </c>
      <c r="EE12" s="126">
        <v>59</v>
      </c>
      <c r="EF12" s="126">
        <v>25</v>
      </c>
      <c r="EG12" s="126">
        <v>0</v>
      </c>
      <c r="EH12" s="126">
        <v>28</v>
      </c>
      <c r="EI12" s="126">
        <v>24</v>
      </c>
      <c r="EJ12" s="126">
        <v>0</v>
      </c>
      <c r="EK12" s="126">
        <v>640</v>
      </c>
      <c r="EL12" s="126">
        <v>24</v>
      </c>
      <c r="EM12" s="126">
        <v>2</v>
      </c>
      <c r="EN12" s="126">
        <v>0</v>
      </c>
      <c r="EO12" s="126">
        <v>614</v>
      </c>
      <c r="EP12" s="126">
        <v>0</v>
      </c>
      <c r="EQ12" s="127" t="b">
        <v>0</v>
      </c>
      <c r="ER12" s="127" t="b">
        <v>0</v>
      </c>
      <c r="ES12" s="127" t="b">
        <v>0</v>
      </c>
      <c r="ET12" s="128">
        <v>0.371</v>
      </c>
      <c r="EU12" s="128">
        <v>0.20399999999999999</v>
      </c>
      <c r="EV12" s="128">
        <v>0.17399999999999999</v>
      </c>
      <c r="EW12" s="128">
        <v>2.6000000000000002E-2</v>
      </c>
      <c r="EX12" s="128">
        <v>0.124</v>
      </c>
      <c r="EY12" s="128">
        <v>0.28300000000000003</v>
      </c>
      <c r="EZ12" s="127" t="b">
        <v>0</v>
      </c>
      <c r="FA12" s="127" t="b">
        <v>0</v>
      </c>
      <c r="FB12" s="127" t="b">
        <v>0</v>
      </c>
      <c r="FC12" s="128">
        <v>0.18600000000000003</v>
      </c>
      <c r="FD12" s="128">
        <v>2.6000000000000002E-2</v>
      </c>
      <c r="FE12" s="128">
        <v>0</v>
      </c>
      <c r="FF12" s="128">
        <v>1E-3</v>
      </c>
      <c r="FG12" s="128">
        <v>0.09</v>
      </c>
      <c r="FH12" s="128">
        <v>9.0999999999999998E-2</v>
      </c>
      <c r="FI12" s="127" t="b">
        <v>0</v>
      </c>
      <c r="FJ12" s="127" t="b">
        <v>0</v>
      </c>
      <c r="FK12" s="127" t="b">
        <v>0</v>
      </c>
      <c r="FL12" s="128">
        <v>0</v>
      </c>
      <c r="FM12" s="128">
        <v>0</v>
      </c>
      <c r="FN12" s="128">
        <v>0</v>
      </c>
      <c r="FO12" s="128">
        <v>0</v>
      </c>
      <c r="FP12" s="128">
        <v>0</v>
      </c>
      <c r="FQ12" s="128">
        <v>0</v>
      </c>
      <c r="FR12" s="183" t="s">
        <v>993</v>
      </c>
      <c r="FS12" s="128">
        <v>0</v>
      </c>
      <c r="FT12" s="126">
        <v>0</v>
      </c>
      <c r="FU12" s="126">
        <v>640</v>
      </c>
      <c r="FV12" s="126">
        <v>0</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7" t="b">
        <v>0</v>
      </c>
      <c r="GM12" s="183" t="s">
        <v>993</v>
      </c>
      <c r="GN12" s="183" t="s">
        <v>993</v>
      </c>
      <c r="GO12" s="183" t="s">
        <v>993</v>
      </c>
      <c r="GP12" s="183" t="s">
        <v>993</v>
      </c>
      <c r="GQ12" s="127"/>
      <c r="GR12" s="123"/>
    </row>
    <row r="13" spans="1:200">
      <c r="A13" s="122"/>
      <c r="B13" s="1348" t="s">
        <v>344</v>
      </c>
      <c r="C13" s="1349"/>
      <c r="D13" s="183" t="s">
        <v>994</v>
      </c>
      <c r="E13" s="183" t="s">
        <v>995</v>
      </c>
      <c r="F13" s="183" t="s">
        <v>437</v>
      </c>
      <c r="G13" s="183" t="s">
        <v>986</v>
      </c>
      <c r="H13" s="183" t="s">
        <v>987</v>
      </c>
      <c r="I13" s="183" t="s">
        <v>988</v>
      </c>
      <c r="J13" s="183" t="s">
        <v>989</v>
      </c>
      <c r="K13" s="183" t="s">
        <v>990</v>
      </c>
      <c r="L13" s="126">
        <v>2</v>
      </c>
      <c r="M13" s="183" t="s">
        <v>995</v>
      </c>
      <c r="N13" s="183" t="s">
        <v>991</v>
      </c>
      <c r="O13" s="183" t="s">
        <v>373</v>
      </c>
      <c r="P13" s="183" t="s">
        <v>1001</v>
      </c>
      <c r="Q13" s="183" t="s">
        <v>290</v>
      </c>
      <c r="R13" s="183" t="s">
        <v>296</v>
      </c>
      <c r="S13" s="127" t="b">
        <v>0</v>
      </c>
      <c r="T13" s="126">
        <v>0</v>
      </c>
      <c r="U13" s="127" t="b">
        <v>0</v>
      </c>
      <c r="V13" s="126">
        <v>0</v>
      </c>
      <c r="W13" s="127" t="b">
        <v>1</v>
      </c>
      <c r="X13" s="127" t="b">
        <v>1</v>
      </c>
      <c r="Y13" s="183" t="s">
        <v>296</v>
      </c>
      <c r="Z13" s="183" t="s">
        <v>993</v>
      </c>
      <c r="AA13" s="127" t="b">
        <v>0</v>
      </c>
      <c r="AB13" s="183" t="s">
        <v>993</v>
      </c>
      <c r="AC13" s="183" t="s">
        <v>993</v>
      </c>
      <c r="AD13" s="183" t="s">
        <v>993</v>
      </c>
      <c r="AE13" s="183">
        <f t="shared" si="1"/>
        <v>42</v>
      </c>
      <c r="AF13" s="183">
        <f t="shared" si="0"/>
        <v>42</v>
      </c>
      <c r="AG13" s="183">
        <f t="shared" si="0"/>
        <v>32</v>
      </c>
      <c r="AH13" s="183">
        <f t="shared" si="0"/>
        <v>42</v>
      </c>
      <c r="AI13" s="183">
        <f t="shared" si="2"/>
        <v>0</v>
      </c>
      <c r="AJ13" s="126">
        <v>0</v>
      </c>
      <c r="AK13" s="126">
        <v>0</v>
      </c>
      <c r="AL13" s="126">
        <v>0</v>
      </c>
      <c r="AM13" s="126">
        <v>0</v>
      </c>
      <c r="AN13" s="126">
        <v>0</v>
      </c>
      <c r="AO13" s="126">
        <v>42</v>
      </c>
      <c r="AP13" s="126">
        <v>42</v>
      </c>
      <c r="AQ13" s="126">
        <v>32</v>
      </c>
      <c r="AR13" s="126">
        <v>42</v>
      </c>
      <c r="AS13" s="126">
        <v>42</v>
      </c>
      <c r="AT13" s="126">
        <v>42</v>
      </c>
      <c r="AU13" s="126">
        <v>32</v>
      </c>
      <c r="AV13" s="126">
        <v>42</v>
      </c>
      <c r="AW13" s="126">
        <v>0</v>
      </c>
      <c r="AX13" s="126">
        <v>0</v>
      </c>
      <c r="AY13" s="126">
        <v>0</v>
      </c>
      <c r="AZ13" s="126">
        <v>0</v>
      </c>
      <c r="BA13" s="126">
        <v>0</v>
      </c>
      <c r="BB13" s="126">
        <v>0</v>
      </c>
      <c r="BC13" s="126">
        <v>0</v>
      </c>
      <c r="BD13" s="127" t="b">
        <v>0</v>
      </c>
      <c r="BE13" s="127"/>
      <c r="BF13" s="183" t="s">
        <v>422</v>
      </c>
      <c r="BG13" s="126">
        <v>42</v>
      </c>
      <c r="BH13" s="183" t="s">
        <v>993</v>
      </c>
      <c r="BI13" s="126">
        <v>0</v>
      </c>
      <c r="BJ13" s="183" t="s">
        <v>993</v>
      </c>
      <c r="BK13" s="126">
        <v>0</v>
      </c>
      <c r="BL13" s="126">
        <v>0</v>
      </c>
      <c r="BM13" s="126">
        <v>0</v>
      </c>
      <c r="BN13" s="183" t="s">
        <v>993</v>
      </c>
      <c r="BO13" s="183" t="s">
        <v>993</v>
      </c>
      <c r="BP13" s="183" t="s">
        <v>993</v>
      </c>
      <c r="BQ13" s="126">
        <v>0</v>
      </c>
      <c r="BR13" s="183" t="s">
        <v>993</v>
      </c>
      <c r="BS13" s="126">
        <v>0</v>
      </c>
      <c r="BT13" s="183" t="s">
        <v>993</v>
      </c>
      <c r="BU13" s="126">
        <v>0</v>
      </c>
      <c r="BV13" s="126">
        <v>0</v>
      </c>
      <c r="BW13" s="126">
        <v>0</v>
      </c>
      <c r="BX13" s="183" t="s">
        <v>993</v>
      </c>
      <c r="BY13" s="126">
        <v>0</v>
      </c>
      <c r="BZ13" s="183" t="s">
        <v>993</v>
      </c>
      <c r="CA13" s="126">
        <v>0</v>
      </c>
      <c r="CB13" s="183" t="s">
        <v>993</v>
      </c>
      <c r="CC13" s="126">
        <v>0</v>
      </c>
      <c r="CD13" s="126">
        <v>0</v>
      </c>
      <c r="CE13" s="126">
        <v>0</v>
      </c>
      <c r="CF13" s="183" t="s">
        <v>993</v>
      </c>
      <c r="CG13" s="126">
        <v>0</v>
      </c>
      <c r="CH13" s="183" t="s">
        <v>993</v>
      </c>
      <c r="CI13" s="126">
        <v>0</v>
      </c>
      <c r="CJ13" s="183" t="s">
        <v>993</v>
      </c>
      <c r="CK13" s="126">
        <v>0</v>
      </c>
      <c r="CL13" s="126">
        <v>0</v>
      </c>
      <c r="CM13" s="126">
        <v>0</v>
      </c>
      <c r="CN13" s="126">
        <v>10</v>
      </c>
      <c r="CO13" s="126">
        <v>0</v>
      </c>
      <c r="CP13" s="126">
        <v>10</v>
      </c>
      <c r="CQ13" s="126">
        <v>1.2</v>
      </c>
      <c r="CR13" s="126">
        <v>2</v>
      </c>
      <c r="CS13" s="126">
        <v>0</v>
      </c>
      <c r="CT13" s="126">
        <v>0</v>
      </c>
      <c r="CU13" s="126">
        <v>0</v>
      </c>
      <c r="CV13" s="126">
        <v>0</v>
      </c>
      <c r="CW13" s="126">
        <v>0</v>
      </c>
      <c r="CX13" s="126">
        <v>1</v>
      </c>
      <c r="CY13" s="126">
        <v>0</v>
      </c>
      <c r="CZ13" s="126">
        <v>0</v>
      </c>
      <c r="DA13" s="126">
        <v>0</v>
      </c>
      <c r="DB13" s="126">
        <v>0</v>
      </c>
      <c r="DC13" s="126">
        <v>0</v>
      </c>
      <c r="DD13" s="126">
        <v>0</v>
      </c>
      <c r="DE13" s="126">
        <v>0</v>
      </c>
      <c r="DF13" s="126">
        <v>0</v>
      </c>
      <c r="DG13" s="126">
        <v>0</v>
      </c>
      <c r="DH13" s="127" t="b">
        <v>0</v>
      </c>
      <c r="DI13" s="183" t="s">
        <v>999</v>
      </c>
      <c r="DJ13" s="183" t="s">
        <v>270</v>
      </c>
      <c r="DK13" s="183" t="s">
        <v>434</v>
      </c>
      <c r="DL13" s="183" t="s">
        <v>1000</v>
      </c>
      <c r="DM13" s="126">
        <v>92</v>
      </c>
      <c r="DN13" s="126">
        <v>65</v>
      </c>
      <c r="DO13" s="126">
        <v>27</v>
      </c>
      <c r="DP13" s="126">
        <v>0</v>
      </c>
      <c r="DQ13" s="126">
        <v>13828</v>
      </c>
      <c r="DR13" s="126">
        <v>90</v>
      </c>
      <c r="DS13" s="126">
        <v>92</v>
      </c>
      <c r="DT13" s="126">
        <v>46</v>
      </c>
      <c r="DU13" s="126">
        <v>25</v>
      </c>
      <c r="DV13" s="126">
        <v>19</v>
      </c>
      <c r="DW13" s="126">
        <v>2</v>
      </c>
      <c r="DX13" s="126">
        <v>0</v>
      </c>
      <c r="DY13" s="126">
        <v>0</v>
      </c>
      <c r="DZ13" s="126">
        <v>0</v>
      </c>
      <c r="EA13" s="126">
        <v>90</v>
      </c>
      <c r="EB13" s="126">
        <v>3</v>
      </c>
      <c r="EC13" s="126">
        <v>30</v>
      </c>
      <c r="ED13" s="126">
        <v>3</v>
      </c>
      <c r="EE13" s="126">
        <v>3</v>
      </c>
      <c r="EF13" s="126">
        <v>7</v>
      </c>
      <c r="EG13" s="126">
        <v>0</v>
      </c>
      <c r="EH13" s="126">
        <v>0</v>
      </c>
      <c r="EI13" s="126">
        <v>44</v>
      </c>
      <c r="EJ13" s="126">
        <v>0</v>
      </c>
      <c r="EK13" s="126">
        <v>87</v>
      </c>
      <c r="EL13" s="126">
        <v>47</v>
      </c>
      <c r="EM13" s="126">
        <v>0</v>
      </c>
      <c r="EN13" s="126">
        <v>0</v>
      </c>
      <c r="EO13" s="126">
        <v>40</v>
      </c>
      <c r="EP13" s="126">
        <v>0</v>
      </c>
      <c r="EQ13" s="127" t="b">
        <v>0</v>
      </c>
      <c r="ER13" s="127" t="b">
        <v>0</v>
      </c>
      <c r="ES13" s="127" t="b">
        <v>0</v>
      </c>
      <c r="ET13" s="128">
        <v>0</v>
      </c>
      <c r="EU13" s="128">
        <v>0</v>
      </c>
      <c r="EV13" s="128">
        <v>0</v>
      </c>
      <c r="EW13" s="128">
        <v>0</v>
      </c>
      <c r="EX13" s="128">
        <v>0</v>
      </c>
      <c r="EY13" s="128">
        <v>0</v>
      </c>
      <c r="EZ13" s="127" t="b">
        <v>0</v>
      </c>
      <c r="FA13" s="127" t="b">
        <v>0</v>
      </c>
      <c r="FB13" s="127" t="b">
        <v>0</v>
      </c>
      <c r="FC13" s="128">
        <v>0</v>
      </c>
      <c r="FD13" s="128">
        <v>0</v>
      </c>
      <c r="FE13" s="128">
        <v>0</v>
      </c>
      <c r="FF13" s="128">
        <v>0</v>
      </c>
      <c r="FG13" s="128">
        <v>0</v>
      </c>
      <c r="FH13" s="128">
        <v>0</v>
      </c>
      <c r="FI13" s="127" t="b">
        <v>0</v>
      </c>
      <c r="FJ13" s="127" t="b">
        <v>0</v>
      </c>
      <c r="FK13" s="127" t="b">
        <v>0</v>
      </c>
      <c r="FL13" s="128">
        <v>0</v>
      </c>
      <c r="FM13" s="128">
        <v>0</v>
      </c>
      <c r="FN13" s="128">
        <v>0</v>
      </c>
      <c r="FO13" s="128">
        <v>0</v>
      </c>
      <c r="FP13" s="128">
        <v>0</v>
      </c>
      <c r="FQ13" s="128">
        <v>0</v>
      </c>
      <c r="FR13" s="183" t="s">
        <v>993</v>
      </c>
      <c r="FS13" s="128">
        <v>0</v>
      </c>
      <c r="FT13" s="126">
        <v>0</v>
      </c>
      <c r="FU13" s="126">
        <v>87</v>
      </c>
      <c r="FV13" s="126">
        <v>0</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7" t="b">
        <v>0</v>
      </c>
      <c r="GM13" s="183" t="s">
        <v>993</v>
      </c>
      <c r="GN13" s="183" t="s">
        <v>993</v>
      </c>
      <c r="GO13" s="183" t="s">
        <v>993</v>
      </c>
      <c r="GP13" s="183" t="s">
        <v>993</v>
      </c>
      <c r="GQ13" s="127"/>
      <c r="GR13" s="123"/>
    </row>
    <row r="14" spans="1:200">
      <c r="A14" s="122"/>
      <c r="B14" s="1348" t="s">
        <v>374</v>
      </c>
      <c r="C14" s="1349"/>
      <c r="D14" s="183" t="s">
        <v>1002</v>
      </c>
      <c r="E14" s="183" t="s">
        <v>1003</v>
      </c>
      <c r="F14" s="183" t="s">
        <v>437</v>
      </c>
      <c r="G14" s="183" t="s">
        <v>986</v>
      </c>
      <c r="H14" s="183" t="s">
        <v>987</v>
      </c>
      <c r="I14" s="183" t="s">
        <v>988</v>
      </c>
      <c r="J14" s="183" t="s">
        <v>989</v>
      </c>
      <c r="K14" s="183" t="s">
        <v>990</v>
      </c>
      <c r="L14" s="126">
        <v>1</v>
      </c>
      <c r="M14" s="183" t="s">
        <v>1003</v>
      </c>
      <c r="N14" s="183" t="s">
        <v>991</v>
      </c>
      <c r="O14" s="183" t="s">
        <v>376</v>
      </c>
      <c r="P14" s="183" t="s">
        <v>1004</v>
      </c>
      <c r="Q14" s="183" t="s">
        <v>293</v>
      </c>
      <c r="R14" s="183" t="s">
        <v>296</v>
      </c>
      <c r="S14" s="127" t="b">
        <v>0</v>
      </c>
      <c r="T14" s="126">
        <v>0</v>
      </c>
      <c r="U14" s="127" t="b">
        <v>0</v>
      </c>
      <c r="V14" s="126">
        <v>0</v>
      </c>
      <c r="W14" s="127" t="b">
        <v>0</v>
      </c>
      <c r="X14" s="127" t="b">
        <v>1</v>
      </c>
      <c r="Y14" s="183" t="s">
        <v>296</v>
      </c>
      <c r="Z14" s="183" t="s">
        <v>993</v>
      </c>
      <c r="AA14" s="127" t="b">
        <v>0</v>
      </c>
      <c r="AB14" s="183" t="s">
        <v>993</v>
      </c>
      <c r="AC14" s="183" t="s">
        <v>993</v>
      </c>
      <c r="AD14" s="183" t="s">
        <v>993</v>
      </c>
      <c r="AE14" s="183">
        <f t="shared" si="1"/>
        <v>38</v>
      </c>
      <c r="AF14" s="183">
        <f t="shared" si="0"/>
        <v>38</v>
      </c>
      <c r="AG14" s="183">
        <f t="shared" si="0"/>
        <v>35</v>
      </c>
      <c r="AH14" s="183">
        <f t="shared" si="0"/>
        <v>38</v>
      </c>
      <c r="AI14" s="183">
        <f t="shared" si="2"/>
        <v>0</v>
      </c>
      <c r="AJ14" s="126">
        <v>0</v>
      </c>
      <c r="AK14" s="126">
        <v>0</v>
      </c>
      <c r="AL14" s="126">
        <v>0</v>
      </c>
      <c r="AM14" s="126">
        <v>0</v>
      </c>
      <c r="AN14" s="126">
        <v>0</v>
      </c>
      <c r="AO14" s="126">
        <v>38</v>
      </c>
      <c r="AP14" s="126">
        <v>38</v>
      </c>
      <c r="AQ14" s="126">
        <v>35</v>
      </c>
      <c r="AR14" s="126">
        <v>38</v>
      </c>
      <c r="AS14" s="126">
        <v>38</v>
      </c>
      <c r="AT14" s="126">
        <v>38</v>
      </c>
      <c r="AU14" s="126">
        <v>35</v>
      </c>
      <c r="AV14" s="126">
        <v>38</v>
      </c>
      <c r="AW14" s="126">
        <v>0</v>
      </c>
      <c r="AX14" s="126">
        <v>0</v>
      </c>
      <c r="AY14" s="126">
        <v>0</v>
      </c>
      <c r="AZ14" s="126">
        <v>0</v>
      </c>
      <c r="BA14" s="126">
        <v>0</v>
      </c>
      <c r="BB14" s="126">
        <v>0</v>
      </c>
      <c r="BC14" s="126">
        <v>0</v>
      </c>
      <c r="BD14" s="127" t="b">
        <v>0</v>
      </c>
      <c r="BE14" s="127"/>
      <c r="BF14" s="183" t="s">
        <v>422</v>
      </c>
      <c r="BG14" s="126">
        <v>38</v>
      </c>
      <c r="BH14" s="183" t="s">
        <v>993</v>
      </c>
      <c r="BI14" s="126">
        <v>0</v>
      </c>
      <c r="BJ14" s="183" t="s">
        <v>993</v>
      </c>
      <c r="BK14" s="126">
        <v>0</v>
      </c>
      <c r="BL14" s="126">
        <v>0</v>
      </c>
      <c r="BM14" s="126">
        <v>0</v>
      </c>
      <c r="BN14" s="183" t="s">
        <v>993</v>
      </c>
      <c r="BO14" s="183" t="s">
        <v>993</v>
      </c>
      <c r="BP14" s="183" t="s">
        <v>993</v>
      </c>
      <c r="BQ14" s="126">
        <v>0</v>
      </c>
      <c r="BR14" s="183" t="s">
        <v>993</v>
      </c>
      <c r="BS14" s="126">
        <v>0</v>
      </c>
      <c r="BT14" s="183" t="s">
        <v>993</v>
      </c>
      <c r="BU14" s="126">
        <v>0</v>
      </c>
      <c r="BV14" s="126">
        <v>0</v>
      </c>
      <c r="BW14" s="126">
        <v>0</v>
      </c>
      <c r="BX14" s="183" t="s">
        <v>993</v>
      </c>
      <c r="BY14" s="126">
        <v>0</v>
      </c>
      <c r="BZ14" s="183" t="s">
        <v>993</v>
      </c>
      <c r="CA14" s="126">
        <v>0</v>
      </c>
      <c r="CB14" s="183" t="s">
        <v>993</v>
      </c>
      <c r="CC14" s="126">
        <v>0</v>
      </c>
      <c r="CD14" s="126">
        <v>0</v>
      </c>
      <c r="CE14" s="126">
        <v>0</v>
      </c>
      <c r="CF14" s="183" t="s">
        <v>993</v>
      </c>
      <c r="CG14" s="126">
        <v>0</v>
      </c>
      <c r="CH14" s="183" t="s">
        <v>993</v>
      </c>
      <c r="CI14" s="126">
        <v>0</v>
      </c>
      <c r="CJ14" s="183" t="s">
        <v>993</v>
      </c>
      <c r="CK14" s="126">
        <v>0</v>
      </c>
      <c r="CL14" s="126">
        <v>0</v>
      </c>
      <c r="CM14" s="126">
        <v>0</v>
      </c>
      <c r="CN14" s="126">
        <v>3</v>
      </c>
      <c r="CO14" s="126">
        <v>0.8</v>
      </c>
      <c r="CP14" s="126">
        <v>4</v>
      </c>
      <c r="CQ14" s="126">
        <v>1.6</v>
      </c>
      <c r="CR14" s="126">
        <v>7</v>
      </c>
      <c r="CS14" s="126">
        <v>2</v>
      </c>
      <c r="CT14" s="126">
        <v>0</v>
      </c>
      <c r="CU14" s="126">
        <v>0</v>
      </c>
      <c r="CV14" s="126">
        <v>0</v>
      </c>
      <c r="CW14" s="126">
        <v>0</v>
      </c>
      <c r="CX14" s="126">
        <v>0</v>
      </c>
      <c r="CY14" s="126">
        <v>0</v>
      </c>
      <c r="CZ14" s="126">
        <v>0</v>
      </c>
      <c r="DA14" s="126">
        <v>0</v>
      </c>
      <c r="DB14" s="126">
        <v>1</v>
      </c>
      <c r="DC14" s="126">
        <v>0</v>
      </c>
      <c r="DD14" s="126">
        <v>0</v>
      </c>
      <c r="DE14" s="126">
        <v>0</v>
      </c>
      <c r="DF14" s="126">
        <v>2</v>
      </c>
      <c r="DG14" s="126">
        <v>0</v>
      </c>
      <c r="DH14" s="127" t="b">
        <v>0</v>
      </c>
      <c r="DI14" s="183" t="s">
        <v>270</v>
      </c>
      <c r="DJ14" s="183" t="s">
        <v>993</v>
      </c>
      <c r="DK14" s="183" t="s">
        <v>993</v>
      </c>
      <c r="DL14" s="183" t="s">
        <v>993</v>
      </c>
      <c r="DM14" s="126">
        <v>59</v>
      </c>
      <c r="DN14" s="126">
        <v>17</v>
      </c>
      <c r="DO14" s="126">
        <v>0</v>
      </c>
      <c r="DP14" s="126">
        <v>42</v>
      </c>
      <c r="DQ14" s="126">
        <v>11222</v>
      </c>
      <c r="DR14" s="126">
        <v>60</v>
      </c>
      <c r="DS14" s="126">
        <v>59</v>
      </c>
      <c r="DT14" s="126">
        <v>4</v>
      </c>
      <c r="DU14" s="126">
        <v>30</v>
      </c>
      <c r="DV14" s="126">
        <v>13</v>
      </c>
      <c r="DW14" s="126">
        <v>12</v>
      </c>
      <c r="DX14" s="126">
        <v>0</v>
      </c>
      <c r="DY14" s="126">
        <v>0</v>
      </c>
      <c r="DZ14" s="126">
        <v>0</v>
      </c>
      <c r="EA14" s="126">
        <v>60</v>
      </c>
      <c r="EB14" s="126">
        <v>4</v>
      </c>
      <c r="EC14" s="126">
        <v>20</v>
      </c>
      <c r="ED14" s="126">
        <v>6</v>
      </c>
      <c r="EE14" s="126">
        <v>0</v>
      </c>
      <c r="EF14" s="126">
        <v>9</v>
      </c>
      <c r="EG14" s="126">
        <v>0</v>
      </c>
      <c r="EH14" s="126">
        <v>2</v>
      </c>
      <c r="EI14" s="126">
        <v>19</v>
      </c>
      <c r="EJ14" s="126">
        <v>0</v>
      </c>
      <c r="EK14" s="126">
        <v>56</v>
      </c>
      <c r="EL14" s="126">
        <v>52</v>
      </c>
      <c r="EM14" s="126">
        <v>4</v>
      </c>
      <c r="EN14" s="126">
        <v>0</v>
      </c>
      <c r="EO14" s="126">
        <v>0</v>
      </c>
      <c r="EP14" s="126">
        <v>0</v>
      </c>
      <c r="EQ14" s="127" t="b">
        <v>0</v>
      </c>
      <c r="ER14" s="127" t="b">
        <v>0</v>
      </c>
      <c r="ES14" s="127" t="b">
        <v>1</v>
      </c>
      <c r="ET14" s="128">
        <v>0</v>
      </c>
      <c r="EU14" s="128">
        <v>0</v>
      </c>
      <c r="EV14" s="128">
        <v>0</v>
      </c>
      <c r="EW14" s="128">
        <v>0</v>
      </c>
      <c r="EX14" s="128">
        <v>0</v>
      </c>
      <c r="EY14" s="128">
        <v>0</v>
      </c>
      <c r="EZ14" s="127" t="b">
        <v>0</v>
      </c>
      <c r="FA14" s="127" t="b">
        <v>0</v>
      </c>
      <c r="FB14" s="127" t="b">
        <v>1</v>
      </c>
      <c r="FC14" s="128">
        <v>0</v>
      </c>
      <c r="FD14" s="128">
        <v>0</v>
      </c>
      <c r="FE14" s="128">
        <v>0</v>
      </c>
      <c r="FF14" s="128">
        <v>0</v>
      </c>
      <c r="FG14" s="128">
        <v>0</v>
      </c>
      <c r="FH14" s="128">
        <v>0</v>
      </c>
      <c r="FI14" s="127" t="b">
        <v>0</v>
      </c>
      <c r="FJ14" s="127" t="b">
        <v>0</v>
      </c>
      <c r="FK14" s="127" t="b">
        <v>1</v>
      </c>
      <c r="FL14" s="128">
        <v>0</v>
      </c>
      <c r="FM14" s="128">
        <v>0</v>
      </c>
      <c r="FN14" s="128">
        <v>0</v>
      </c>
      <c r="FO14" s="128">
        <v>0</v>
      </c>
      <c r="FP14" s="128">
        <v>0</v>
      </c>
      <c r="FQ14" s="128">
        <v>0</v>
      </c>
      <c r="FR14" s="183" t="s">
        <v>293</v>
      </c>
      <c r="FS14" s="128">
        <v>0</v>
      </c>
      <c r="FT14" s="126">
        <v>0</v>
      </c>
      <c r="FU14" s="126">
        <v>56</v>
      </c>
      <c r="FV14" s="126">
        <v>0</v>
      </c>
      <c r="FW14" s="126">
        <v>0</v>
      </c>
      <c r="FX14" s="126">
        <v>0</v>
      </c>
      <c r="FY14" s="126">
        <v>0</v>
      </c>
      <c r="FZ14" s="126">
        <v>0</v>
      </c>
      <c r="GA14" s="126">
        <v>0</v>
      </c>
      <c r="GB14" s="126">
        <v>0</v>
      </c>
      <c r="GC14" s="126">
        <v>0</v>
      </c>
      <c r="GD14" s="126">
        <v>0</v>
      </c>
      <c r="GE14" s="126">
        <v>0</v>
      </c>
      <c r="GF14" s="126">
        <v>0</v>
      </c>
      <c r="GG14" s="126">
        <v>0</v>
      </c>
      <c r="GH14" s="126">
        <v>0</v>
      </c>
      <c r="GI14" s="126">
        <v>0</v>
      </c>
      <c r="GJ14" s="126">
        <v>0</v>
      </c>
      <c r="GK14" s="126">
        <v>0</v>
      </c>
      <c r="GL14" s="127" t="b">
        <v>0</v>
      </c>
      <c r="GM14" s="183" t="s">
        <v>993</v>
      </c>
      <c r="GN14" s="183" t="s">
        <v>993</v>
      </c>
      <c r="GO14" s="183" t="s">
        <v>993</v>
      </c>
      <c r="GP14" s="183" t="s">
        <v>993</v>
      </c>
      <c r="GQ14" s="127"/>
      <c r="GR14" s="123"/>
    </row>
    <row r="15" spans="1:200">
      <c r="A15" s="122"/>
      <c r="B15" s="1348" t="s">
        <v>349</v>
      </c>
      <c r="C15" s="1349"/>
      <c r="D15" s="183" t="s">
        <v>1005</v>
      </c>
      <c r="E15" s="183" t="s">
        <v>1</v>
      </c>
      <c r="F15" s="183" t="s">
        <v>437</v>
      </c>
      <c r="G15" s="183" t="s">
        <v>986</v>
      </c>
      <c r="H15" s="183" t="s">
        <v>987</v>
      </c>
      <c r="I15" s="183" t="s">
        <v>988</v>
      </c>
      <c r="J15" s="183" t="s">
        <v>989</v>
      </c>
      <c r="K15" s="183" t="s">
        <v>990</v>
      </c>
      <c r="L15" s="126">
        <v>1</v>
      </c>
      <c r="M15" s="183" t="s">
        <v>1</v>
      </c>
      <c r="N15" s="183" t="s">
        <v>996</v>
      </c>
      <c r="O15" s="183" t="s">
        <v>350</v>
      </c>
      <c r="P15" s="183" t="s">
        <v>1006</v>
      </c>
      <c r="Q15" s="183" t="s">
        <v>296</v>
      </c>
      <c r="R15" s="183" t="s">
        <v>293</v>
      </c>
      <c r="S15" s="127" t="b">
        <v>0</v>
      </c>
      <c r="T15" s="126">
        <v>0</v>
      </c>
      <c r="U15" s="127" t="b">
        <v>0</v>
      </c>
      <c r="V15" s="126">
        <v>0</v>
      </c>
      <c r="W15" s="127" t="b">
        <v>0</v>
      </c>
      <c r="X15" s="127" t="b">
        <v>1</v>
      </c>
      <c r="Y15" s="183" t="s">
        <v>293</v>
      </c>
      <c r="Z15" s="183" t="s">
        <v>993</v>
      </c>
      <c r="AA15" s="127" t="b">
        <v>0</v>
      </c>
      <c r="AB15" s="183" t="s">
        <v>993</v>
      </c>
      <c r="AC15" s="183" t="s">
        <v>993</v>
      </c>
      <c r="AD15" s="183" t="s">
        <v>993</v>
      </c>
      <c r="AE15" s="183">
        <f t="shared" si="1"/>
        <v>48</v>
      </c>
      <c r="AF15" s="183">
        <f t="shared" si="0"/>
        <v>48</v>
      </c>
      <c r="AG15" s="183">
        <f t="shared" si="0"/>
        <v>39</v>
      </c>
      <c r="AH15" s="183">
        <f t="shared" si="0"/>
        <v>48</v>
      </c>
      <c r="AI15" s="183">
        <f t="shared" si="2"/>
        <v>0</v>
      </c>
      <c r="AJ15" s="126">
        <v>48</v>
      </c>
      <c r="AK15" s="126">
        <v>48</v>
      </c>
      <c r="AL15" s="126">
        <v>39</v>
      </c>
      <c r="AM15" s="126">
        <v>48</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6">
        <v>0</v>
      </c>
      <c r="BD15" s="127" t="b">
        <v>0</v>
      </c>
      <c r="BE15" s="127"/>
      <c r="BF15" s="183" t="s">
        <v>298</v>
      </c>
      <c r="BG15" s="126">
        <v>48</v>
      </c>
      <c r="BH15" s="183" t="s">
        <v>998</v>
      </c>
      <c r="BI15" s="126">
        <v>43</v>
      </c>
      <c r="BJ15" s="183" t="s">
        <v>993</v>
      </c>
      <c r="BK15" s="126">
        <v>0</v>
      </c>
      <c r="BL15" s="126">
        <v>0</v>
      </c>
      <c r="BM15" s="126">
        <v>0</v>
      </c>
      <c r="BN15" s="183" t="s">
        <v>993</v>
      </c>
      <c r="BO15" s="183" t="s">
        <v>993</v>
      </c>
      <c r="BP15" s="183" t="s">
        <v>993</v>
      </c>
      <c r="BQ15" s="126">
        <v>0</v>
      </c>
      <c r="BR15" s="183" t="s">
        <v>993</v>
      </c>
      <c r="BS15" s="126">
        <v>0</v>
      </c>
      <c r="BT15" s="183" t="s">
        <v>993</v>
      </c>
      <c r="BU15" s="126">
        <v>0</v>
      </c>
      <c r="BV15" s="126">
        <v>0</v>
      </c>
      <c r="BW15" s="126">
        <v>0</v>
      </c>
      <c r="BX15" s="183" t="s">
        <v>993</v>
      </c>
      <c r="BY15" s="126">
        <v>0</v>
      </c>
      <c r="BZ15" s="183" t="s">
        <v>993</v>
      </c>
      <c r="CA15" s="126">
        <v>0</v>
      </c>
      <c r="CB15" s="183" t="s">
        <v>993</v>
      </c>
      <c r="CC15" s="126">
        <v>0</v>
      </c>
      <c r="CD15" s="126">
        <v>0</v>
      </c>
      <c r="CE15" s="126">
        <v>0</v>
      </c>
      <c r="CF15" s="183" t="s">
        <v>993</v>
      </c>
      <c r="CG15" s="126">
        <v>0</v>
      </c>
      <c r="CH15" s="183" t="s">
        <v>993</v>
      </c>
      <c r="CI15" s="126">
        <v>0</v>
      </c>
      <c r="CJ15" s="183" t="s">
        <v>993</v>
      </c>
      <c r="CK15" s="126">
        <v>0</v>
      </c>
      <c r="CL15" s="126">
        <v>0</v>
      </c>
      <c r="CM15" s="126">
        <v>0</v>
      </c>
      <c r="CN15" s="126">
        <v>21</v>
      </c>
      <c r="CO15" s="126">
        <v>3.2</v>
      </c>
      <c r="CP15" s="126">
        <v>5</v>
      </c>
      <c r="CQ15" s="126">
        <v>0</v>
      </c>
      <c r="CR15" s="126">
        <v>5</v>
      </c>
      <c r="CS15" s="126">
        <v>0</v>
      </c>
      <c r="CT15" s="126">
        <v>0</v>
      </c>
      <c r="CU15" s="126">
        <v>0</v>
      </c>
      <c r="CV15" s="126">
        <v>1</v>
      </c>
      <c r="CW15" s="126">
        <v>0</v>
      </c>
      <c r="CX15" s="126">
        <v>0</v>
      </c>
      <c r="CY15" s="126">
        <v>0</v>
      </c>
      <c r="CZ15" s="126">
        <v>0</v>
      </c>
      <c r="DA15" s="126">
        <v>0</v>
      </c>
      <c r="DB15" s="126">
        <v>3</v>
      </c>
      <c r="DC15" s="126">
        <v>0</v>
      </c>
      <c r="DD15" s="126">
        <v>0</v>
      </c>
      <c r="DE15" s="126">
        <v>0</v>
      </c>
      <c r="DF15" s="126">
        <v>3</v>
      </c>
      <c r="DG15" s="126">
        <v>0</v>
      </c>
      <c r="DH15" s="127" t="b">
        <v>0</v>
      </c>
      <c r="DI15" s="183" t="s">
        <v>270</v>
      </c>
      <c r="DJ15" s="183" t="s">
        <v>993</v>
      </c>
      <c r="DK15" s="183" t="s">
        <v>993</v>
      </c>
      <c r="DL15" s="183" t="s">
        <v>993</v>
      </c>
      <c r="DM15" s="126">
        <v>977</v>
      </c>
      <c r="DN15" s="126">
        <v>606</v>
      </c>
      <c r="DO15" s="126">
        <v>305</v>
      </c>
      <c r="DP15" s="126">
        <v>66</v>
      </c>
      <c r="DQ15" s="126">
        <v>17453</v>
      </c>
      <c r="DR15" s="126">
        <v>976</v>
      </c>
      <c r="DS15" s="126">
        <v>977</v>
      </c>
      <c r="DT15" s="126">
        <v>0</v>
      </c>
      <c r="DU15" s="126">
        <v>565</v>
      </c>
      <c r="DV15" s="126">
        <v>75</v>
      </c>
      <c r="DW15" s="126">
        <v>337</v>
      </c>
      <c r="DX15" s="126">
        <v>0</v>
      </c>
      <c r="DY15" s="126">
        <v>0</v>
      </c>
      <c r="DZ15" s="126">
        <v>0</v>
      </c>
      <c r="EA15" s="126">
        <v>976</v>
      </c>
      <c r="EB15" s="126">
        <v>0</v>
      </c>
      <c r="EC15" s="126">
        <v>546</v>
      </c>
      <c r="ED15" s="126">
        <v>53</v>
      </c>
      <c r="EE15" s="126">
        <v>8</v>
      </c>
      <c r="EF15" s="126">
        <v>219</v>
      </c>
      <c r="EG15" s="126">
        <v>0</v>
      </c>
      <c r="EH15" s="126">
        <v>111</v>
      </c>
      <c r="EI15" s="126">
        <v>39</v>
      </c>
      <c r="EJ15" s="126">
        <v>0</v>
      </c>
      <c r="EK15" s="126">
        <v>976</v>
      </c>
      <c r="EL15" s="126">
        <v>824</v>
      </c>
      <c r="EM15" s="126">
        <v>104</v>
      </c>
      <c r="EN15" s="126">
        <v>48</v>
      </c>
      <c r="EO15" s="126">
        <v>0</v>
      </c>
      <c r="EP15" s="126">
        <v>0</v>
      </c>
      <c r="EQ15" s="127" t="b">
        <v>0</v>
      </c>
      <c r="ER15" s="127" t="b">
        <v>0</v>
      </c>
      <c r="ES15" s="127" t="b">
        <v>0</v>
      </c>
      <c r="ET15" s="128">
        <v>0.24</v>
      </c>
      <c r="EU15" s="128">
        <v>5.9000000000000004E-2</v>
      </c>
      <c r="EV15" s="128">
        <v>5.7000000000000002E-2</v>
      </c>
      <c r="EW15" s="128">
        <v>2.3E-2</v>
      </c>
      <c r="EX15" s="128">
        <v>5.0000000000000001E-3</v>
      </c>
      <c r="EY15" s="128">
        <v>6.3E-2</v>
      </c>
      <c r="EZ15" s="127" t="b">
        <v>0</v>
      </c>
      <c r="FA15" s="127" t="b">
        <v>0</v>
      </c>
      <c r="FB15" s="127" t="b">
        <v>0</v>
      </c>
      <c r="FC15" s="128">
        <v>0.32600000000000001</v>
      </c>
      <c r="FD15" s="128">
        <v>7.8E-2</v>
      </c>
      <c r="FE15" s="128">
        <v>0</v>
      </c>
      <c r="FF15" s="128">
        <v>1.9E-2</v>
      </c>
      <c r="FG15" s="128">
        <v>2E-3</v>
      </c>
      <c r="FH15" s="128">
        <v>0.02</v>
      </c>
      <c r="FI15" s="127" t="b">
        <v>0</v>
      </c>
      <c r="FJ15" s="127" t="b">
        <v>0</v>
      </c>
      <c r="FK15" s="127" t="b">
        <v>0</v>
      </c>
      <c r="FL15" s="128">
        <v>0</v>
      </c>
      <c r="FM15" s="128">
        <v>0</v>
      </c>
      <c r="FN15" s="128">
        <v>0</v>
      </c>
      <c r="FO15" s="128">
        <v>0</v>
      </c>
      <c r="FP15" s="128">
        <v>0</v>
      </c>
      <c r="FQ15" s="128">
        <v>0</v>
      </c>
      <c r="FR15" s="183" t="s">
        <v>993</v>
      </c>
      <c r="FS15" s="128">
        <v>0</v>
      </c>
      <c r="FT15" s="126">
        <v>0</v>
      </c>
      <c r="FU15" s="126">
        <v>976</v>
      </c>
      <c r="FV15" s="126">
        <v>0</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7" t="b">
        <v>0</v>
      </c>
      <c r="GM15" s="183" t="s">
        <v>993</v>
      </c>
      <c r="GN15" s="183" t="s">
        <v>993</v>
      </c>
      <c r="GO15" s="183" t="s">
        <v>993</v>
      </c>
      <c r="GP15" s="183" t="s">
        <v>993</v>
      </c>
      <c r="GQ15" s="127"/>
      <c r="GR15" s="123"/>
    </row>
    <row r="16" spans="1:200">
      <c r="A16" s="122"/>
      <c r="B16" s="1348" t="s">
        <v>278</v>
      </c>
      <c r="C16" s="1349"/>
      <c r="D16" s="183" t="s">
        <v>1007</v>
      </c>
      <c r="E16" s="183" t="s">
        <v>1008</v>
      </c>
      <c r="F16" s="183" t="s">
        <v>437</v>
      </c>
      <c r="G16" s="183" t="s">
        <v>986</v>
      </c>
      <c r="H16" s="183" t="s">
        <v>987</v>
      </c>
      <c r="I16" s="183" t="s">
        <v>988</v>
      </c>
      <c r="J16" s="183" t="s">
        <v>989</v>
      </c>
      <c r="K16" s="183" t="s">
        <v>990</v>
      </c>
      <c r="L16" s="126">
        <v>1</v>
      </c>
      <c r="M16" s="183" t="s">
        <v>1008</v>
      </c>
      <c r="N16" s="183" t="s">
        <v>1009</v>
      </c>
      <c r="O16" s="183" t="s">
        <v>281</v>
      </c>
      <c r="P16" s="183" t="s">
        <v>1010</v>
      </c>
      <c r="Q16" s="183" t="s">
        <v>290</v>
      </c>
      <c r="R16" s="183" t="s">
        <v>270</v>
      </c>
      <c r="S16" s="127" t="b">
        <v>0</v>
      </c>
      <c r="T16" s="126">
        <v>0</v>
      </c>
      <c r="U16" s="127" t="b">
        <v>0</v>
      </c>
      <c r="V16" s="126">
        <v>0</v>
      </c>
      <c r="W16" s="127" t="b">
        <v>1</v>
      </c>
      <c r="X16" s="127" t="b">
        <v>0</v>
      </c>
      <c r="Y16" s="183" t="s">
        <v>270</v>
      </c>
      <c r="Z16" s="183" t="s">
        <v>993</v>
      </c>
      <c r="AA16" s="127" t="b">
        <v>0</v>
      </c>
      <c r="AB16" s="183" t="s">
        <v>993</v>
      </c>
      <c r="AC16" s="183" t="s">
        <v>993</v>
      </c>
      <c r="AD16" s="183" t="s">
        <v>993</v>
      </c>
      <c r="AE16" s="183">
        <f t="shared" si="1"/>
        <v>15</v>
      </c>
      <c r="AF16" s="183">
        <f t="shared" si="0"/>
        <v>12</v>
      </c>
      <c r="AG16" s="183">
        <f t="shared" si="0"/>
        <v>2</v>
      </c>
      <c r="AH16" s="183">
        <f t="shared" si="0"/>
        <v>15</v>
      </c>
      <c r="AI16" s="183">
        <f t="shared" si="2"/>
        <v>0</v>
      </c>
      <c r="AJ16" s="126">
        <v>15</v>
      </c>
      <c r="AK16" s="126">
        <v>12</v>
      </c>
      <c r="AL16" s="126">
        <v>2</v>
      </c>
      <c r="AM16" s="126">
        <v>15</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6">
        <v>0</v>
      </c>
      <c r="BD16" s="127" t="b">
        <v>0</v>
      </c>
      <c r="BE16" s="127"/>
      <c r="BF16" s="183" t="s">
        <v>1011</v>
      </c>
      <c r="BG16" s="126">
        <v>12</v>
      </c>
      <c r="BH16" s="183" t="s">
        <v>993</v>
      </c>
      <c r="BI16" s="126">
        <v>0</v>
      </c>
      <c r="BJ16" s="183" t="s">
        <v>993</v>
      </c>
      <c r="BK16" s="126">
        <v>0</v>
      </c>
      <c r="BL16" s="126">
        <v>0</v>
      </c>
      <c r="BM16" s="126">
        <v>3</v>
      </c>
      <c r="BN16" s="183" t="s">
        <v>993</v>
      </c>
      <c r="BO16" s="183" t="s">
        <v>993</v>
      </c>
      <c r="BP16" s="183" t="s">
        <v>993</v>
      </c>
      <c r="BQ16" s="126">
        <v>0</v>
      </c>
      <c r="BR16" s="183" t="s">
        <v>993</v>
      </c>
      <c r="BS16" s="126">
        <v>0</v>
      </c>
      <c r="BT16" s="183" t="s">
        <v>993</v>
      </c>
      <c r="BU16" s="126">
        <v>0</v>
      </c>
      <c r="BV16" s="126">
        <v>0</v>
      </c>
      <c r="BW16" s="126">
        <v>0</v>
      </c>
      <c r="BX16" s="183" t="s">
        <v>993</v>
      </c>
      <c r="BY16" s="126">
        <v>0</v>
      </c>
      <c r="BZ16" s="183" t="s">
        <v>993</v>
      </c>
      <c r="CA16" s="126">
        <v>0</v>
      </c>
      <c r="CB16" s="183" t="s">
        <v>993</v>
      </c>
      <c r="CC16" s="126">
        <v>0</v>
      </c>
      <c r="CD16" s="126">
        <v>0</v>
      </c>
      <c r="CE16" s="126">
        <v>0</v>
      </c>
      <c r="CF16" s="183" t="s">
        <v>993</v>
      </c>
      <c r="CG16" s="126">
        <v>0</v>
      </c>
      <c r="CH16" s="183" t="s">
        <v>993</v>
      </c>
      <c r="CI16" s="126">
        <v>0</v>
      </c>
      <c r="CJ16" s="183" t="s">
        <v>993</v>
      </c>
      <c r="CK16" s="126">
        <v>0</v>
      </c>
      <c r="CL16" s="126">
        <v>0</v>
      </c>
      <c r="CM16" s="126">
        <v>0</v>
      </c>
      <c r="CN16" s="126">
        <v>23</v>
      </c>
      <c r="CO16" s="126">
        <v>0.9</v>
      </c>
      <c r="CP16" s="126">
        <v>0</v>
      </c>
      <c r="CQ16" s="126">
        <v>0</v>
      </c>
      <c r="CR16" s="126">
        <v>1</v>
      </c>
      <c r="CS16" s="126">
        <v>0.3</v>
      </c>
      <c r="CT16" s="126">
        <v>0</v>
      </c>
      <c r="CU16" s="126">
        <v>0</v>
      </c>
      <c r="CV16" s="126">
        <v>0</v>
      </c>
      <c r="CW16" s="126">
        <v>0</v>
      </c>
      <c r="CX16" s="126">
        <v>0</v>
      </c>
      <c r="CY16" s="126">
        <v>0</v>
      </c>
      <c r="CZ16" s="126">
        <v>0</v>
      </c>
      <c r="DA16" s="126">
        <v>0</v>
      </c>
      <c r="DB16" s="126">
        <v>0</v>
      </c>
      <c r="DC16" s="126">
        <v>0</v>
      </c>
      <c r="DD16" s="126">
        <v>0</v>
      </c>
      <c r="DE16" s="126">
        <v>0</v>
      </c>
      <c r="DF16" s="126">
        <v>0</v>
      </c>
      <c r="DG16" s="126">
        <v>0</v>
      </c>
      <c r="DH16" s="127" t="b">
        <v>0</v>
      </c>
      <c r="DI16" s="183" t="s">
        <v>999</v>
      </c>
      <c r="DJ16" s="183" t="s">
        <v>270</v>
      </c>
      <c r="DK16" s="183" t="s">
        <v>525</v>
      </c>
      <c r="DL16" s="183" t="s">
        <v>434</v>
      </c>
      <c r="DM16" s="126">
        <v>796</v>
      </c>
      <c r="DN16" s="126">
        <v>693</v>
      </c>
      <c r="DO16" s="126">
        <v>3</v>
      </c>
      <c r="DP16" s="126">
        <v>100</v>
      </c>
      <c r="DQ16" s="126">
        <v>2896</v>
      </c>
      <c r="DR16" s="126">
        <v>792</v>
      </c>
      <c r="DS16" s="126">
        <v>796</v>
      </c>
      <c r="DT16" s="126">
        <v>160</v>
      </c>
      <c r="DU16" s="126">
        <v>624</v>
      </c>
      <c r="DV16" s="126">
        <v>7</v>
      </c>
      <c r="DW16" s="126">
        <v>5</v>
      </c>
      <c r="DX16" s="126">
        <v>0</v>
      </c>
      <c r="DY16" s="126">
        <v>0</v>
      </c>
      <c r="DZ16" s="126">
        <v>0</v>
      </c>
      <c r="EA16" s="126">
        <v>792</v>
      </c>
      <c r="EB16" s="126">
        <v>684</v>
      </c>
      <c r="EC16" s="126">
        <v>28</v>
      </c>
      <c r="ED16" s="126">
        <v>18</v>
      </c>
      <c r="EE16" s="126">
        <v>0</v>
      </c>
      <c r="EF16" s="126">
        <v>0</v>
      </c>
      <c r="EG16" s="126">
        <v>0</v>
      </c>
      <c r="EH16" s="126">
        <v>1</v>
      </c>
      <c r="EI16" s="126">
        <v>61</v>
      </c>
      <c r="EJ16" s="126">
        <v>0</v>
      </c>
      <c r="EK16" s="126">
        <v>108</v>
      </c>
      <c r="EL16" s="126">
        <v>108</v>
      </c>
      <c r="EM16" s="126">
        <v>0</v>
      </c>
      <c r="EN16" s="126">
        <v>0</v>
      </c>
      <c r="EO16" s="126">
        <v>0</v>
      </c>
      <c r="EP16" s="126">
        <v>0</v>
      </c>
      <c r="EQ16" s="127" t="b">
        <v>0</v>
      </c>
      <c r="ER16" s="127" t="b">
        <v>0</v>
      </c>
      <c r="ES16" s="127" t="b">
        <v>0</v>
      </c>
      <c r="ET16" s="128">
        <v>0</v>
      </c>
      <c r="EU16" s="128">
        <v>0</v>
      </c>
      <c r="EV16" s="128">
        <v>0</v>
      </c>
      <c r="EW16" s="128">
        <v>0</v>
      </c>
      <c r="EX16" s="128">
        <v>0</v>
      </c>
      <c r="EY16" s="128">
        <v>0</v>
      </c>
      <c r="EZ16" s="127" t="b">
        <v>0</v>
      </c>
      <c r="FA16" s="127" t="b">
        <v>0</v>
      </c>
      <c r="FB16" s="127" t="b">
        <v>0</v>
      </c>
      <c r="FC16" s="128">
        <v>0</v>
      </c>
      <c r="FD16" s="128">
        <v>0</v>
      </c>
      <c r="FE16" s="128">
        <v>0</v>
      </c>
      <c r="FF16" s="128">
        <v>0</v>
      </c>
      <c r="FG16" s="128">
        <v>0</v>
      </c>
      <c r="FH16" s="128">
        <v>0</v>
      </c>
      <c r="FI16" s="127" t="b">
        <v>0</v>
      </c>
      <c r="FJ16" s="127" t="b">
        <v>0</v>
      </c>
      <c r="FK16" s="127" t="b">
        <v>1</v>
      </c>
      <c r="FL16" s="128">
        <v>0</v>
      </c>
      <c r="FM16" s="128">
        <v>0</v>
      </c>
      <c r="FN16" s="128">
        <v>0</v>
      </c>
      <c r="FO16" s="128">
        <v>0</v>
      </c>
      <c r="FP16" s="128">
        <v>0</v>
      </c>
      <c r="FQ16" s="128">
        <v>0</v>
      </c>
      <c r="FR16" s="183" t="s">
        <v>993</v>
      </c>
      <c r="FS16" s="128">
        <v>0</v>
      </c>
      <c r="FT16" s="126">
        <v>0</v>
      </c>
      <c r="FU16" s="126">
        <v>108</v>
      </c>
      <c r="FV16" s="126">
        <v>0</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7" t="b">
        <v>0</v>
      </c>
      <c r="GM16" s="183" t="s">
        <v>993</v>
      </c>
      <c r="GN16" s="183" t="s">
        <v>993</v>
      </c>
      <c r="GO16" s="183" t="s">
        <v>993</v>
      </c>
      <c r="GP16" s="183" t="s">
        <v>993</v>
      </c>
      <c r="GQ16" s="127"/>
      <c r="GR16" s="123"/>
    </row>
    <row r="17" spans="1:200">
      <c r="A17" s="122"/>
      <c r="B17" s="1348" t="s">
        <v>278</v>
      </c>
      <c r="C17" s="1349"/>
      <c r="D17" s="183" t="s">
        <v>1007</v>
      </c>
      <c r="E17" s="183" t="s">
        <v>1008</v>
      </c>
      <c r="F17" s="183" t="s">
        <v>437</v>
      </c>
      <c r="G17" s="183" t="s">
        <v>986</v>
      </c>
      <c r="H17" s="183" t="s">
        <v>987</v>
      </c>
      <c r="I17" s="183" t="s">
        <v>988</v>
      </c>
      <c r="J17" s="183" t="s">
        <v>989</v>
      </c>
      <c r="K17" s="183" t="s">
        <v>990</v>
      </c>
      <c r="L17" s="126">
        <v>3</v>
      </c>
      <c r="M17" s="183" t="s">
        <v>1008</v>
      </c>
      <c r="N17" s="183" t="s">
        <v>1012</v>
      </c>
      <c r="O17" s="183" t="s">
        <v>309</v>
      </c>
      <c r="P17" s="183" t="s">
        <v>1010</v>
      </c>
      <c r="Q17" s="183" t="s">
        <v>290</v>
      </c>
      <c r="R17" s="183" t="s">
        <v>290</v>
      </c>
      <c r="S17" s="127" t="b">
        <v>0</v>
      </c>
      <c r="T17" s="126">
        <v>0</v>
      </c>
      <c r="U17" s="127" t="b">
        <v>0</v>
      </c>
      <c r="V17" s="126">
        <v>0</v>
      </c>
      <c r="W17" s="127" t="b">
        <v>1</v>
      </c>
      <c r="X17" s="127" t="b">
        <v>0</v>
      </c>
      <c r="Y17" s="183" t="s">
        <v>290</v>
      </c>
      <c r="Z17" s="183" t="s">
        <v>993</v>
      </c>
      <c r="AA17" s="127" t="b">
        <v>0</v>
      </c>
      <c r="AB17" s="183" t="s">
        <v>993</v>
      </c>
      <c r="AC17" s="183" t="s">
        <v>993</v>
      </c>
      <c r="AD17" s="183" t="s">
        <v>993</v>
      </c>
      <c r="AE17" s="183">
        <f t="shared" si="1"/>
        <v>48</v>
      </c>
      <c r="AF17" s="183">
        <f t="shared" si="0"/>
        <v>44</v>
      </c>
      <c r="AG17" s="183">
        <f t="shared" si="0"/>
        <v>11</v>
      </c>
      <c r="AH17" s="183">
        <f t="shared" si="0"/>
        <v>48</v>
      </c>
      <c r="AI17" s="183">
        <f t="shared" si="2"/>
        <v>0</v>
      </c>
      <c r="AJ17" s="126">
        <v>48</v>
      </c>
      <c r="AK17" s="126">
        <v>44</v>
      </c>
      <c r="AL17" s="126">
        <v>11</v>
      </c>
      <c r="AM17" s="126">
        <v>48</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6">
        <v>0</v>
      </c>
      <c r="BD17" s="127" t="b">
        <v>0</v>
      </c>
      <c r="BE17" s="127"/>
      <c r="BF17" s="183" t="s">
        <v>270</v>
      </c>
      <c r="BG17" s="126">
        <v>48</v>
      </c>
      <c r="BH17" s="183" t="s">
        <v>993</v>
      </c>
      <c r="BI17" s="126">
        <v>0</v>
      </c>
      <c r="BJ17" s="183" t="s">
        <v>993</v>
      </c>
      <c r="BK17" s="126">
        <v>0</v>
      </c>
      <c r="BL17" s="126">
        <v>0</v>
      </c>
      <c r="BM17" s="126">
        <v>0</v>
      </c>
      <c r="BN17" s="183" t="s">
        <v>993</v>
      </c>
      <c r="BO17" s="183" t="s">
        <v>993</v>
      </c>
      <c r="BP17" s="183" t="s">
        <v>993</v>
      </c>
      <c r="BQ17" s="126">
        <v>0</v>
      </c>
      <c r="BR17" s="183" t="s">
        <v>993</v>
      </c>
      <c r="BS17" s="126">
        <v>0</v>
      </c>
      <c r="BT17" s="183" t="s">
        <v>993</v>
      </c>
      <c r="BU17" s="126">
        <v>0</v>
      </c>
      <c r="BV17" s="126">
        <v>0</v>
      </c>
      <c r="BW17" s="126">
        <v>0</v>
      </c>
      <c r="BX17" s="183" t="s">
        <v>993</v>
      </c>
      <c r="BY17" s="126">
        <v>0</v>
      </c>
      <c r="BZ17" s="183" t="s">
        <v>993</v>
      </c>
      <c r="CA17" s="126">
        <v>0</v>
      </c>
      <c r="CB17" s="183" t="s">
        <v>993</v>
      </c>
      <c r="CC17" s="126">
        <v>0</v>
      </c>
      <c r="CD17" s="126">
        <v>0</v>
      </c>
      <c r="CE17" s="126">
        <v>0</v>
      </c>
      <c r="CF17" s="183" t="s">
        <v>993</v>
      </c>
      <c r="CG17" s="126">
        <v>0</v>
      </c>
      <c r="CH17" s="183" t="s">
        <v>993</v>
      </c>
      <c r="CI17" s="126">
        <v>0</v>
      </c>
      <c r="CJ17" s="183" t="s">
        <v>993</v>
      </c>
      <c r="CK17" s="126">
        <v>0</v>
      </c>
      <c r="CL17" s="126">
        <v>0</v>
      </c>
      <c r="CM17" s="126">
        <v>0</v>
      </c>
      <c r="CN17" s="126">
        <v>22</v>
      </c>
      <c r="CO17" s="126">
        <v>0.5</v>
      </c>
      <c r="CP17" s="126">
        <v>0</v>
      </c>
      <c r="CQ17" s="126">
        <v>0</v>
      </c>
      <c r="CR17" s="126">
        <v>3</v>
      </c>
      <c r="CS17" s="126">
        <v>1.8</v>
      </c>
      <c r="CT17" s="126">
        <v>6</v>
      </c>
      <c r="CU17" s="126">
        <v>0</v>
      </c>
      <c r="CV17" s="126">
        <v>0</v>
      </c>
      <c r="CW17" s="126">
        <v>0</v>
      </c>
      <c r="CX17" s="126">
        <v>0</v>
      </c>
      <c r="CY17" s="126">
        <v>0</v>
      </c>
      <c r="CZ17" s="126">
        <v>0</v>
      </c>
      <c r="DA17" s="126">
        <v>0</v>
      </c>
      <c r="DB17" s="126">
        <v>0</v>
      </c>
      <c r="DC17" s="126">
        <v>0</v>
      </c>
      <c r="DD17" s="126">
        <v>0</v>
      </c>
      <c r="DE17" s="126">
        <v>0</v>
      </c>
      <c r="DF17" s="126">
        <v>0</v>
      </c>
      <c r="DG17" s="126">
        <v>0</v>
      </c>
      <c r="DH17" s="127" t="b">
        <v>0</v>
      </c>
      <c r="DI17" s="183" t="s">
        <v>999</v>
      </c>
      <c r="DJ17" s="183" t="s">
        <v>270</v>
      </c>
      <c r="DK17" s="183" t="s">
        <v>1011</v>
      </c>
      <c r="DL17" s="183" t="s">
        <v>521</v>
      </c>
      <c r="DM17" s="126">
        <v>1443</v>
      </c>
      <c r="DN17" s="126">
        <v>809</v>
      </c>
      <c r="DO17" s="126">
        <v>322</v>
      </c>
      <c r="DP17" s="126">
        <v>312</v>
      </c>
      <c r="DQ17" s="126">
        <v>2896</v>
      </c>
      <c r="DR17" s="126">
        <v>1426</v>
      </c>
      <c r="DS17" s="126">
        <v>1443</v>
      </c>
      <c r="DT17" s="126">
        <v>171</v>
      </c>
      <c r="DU17" s="126">
        <v>1171</v>
      </c>
      <c r="DV17" s="126">
        <v>34</v>
      </c>
      <c r="DW17" s="126">
        <v>53</v>
      </c>
      <c r="DX17" s="126">
        <v>0</v>
      </c>
      <c r="DY17" s="126">
        <v>14</v>
      </c>
      <c r="DZ17" s="126">
        <v>0</v>
      </c>
      <c r="EA17" s="126">
        <v>1426</v>
      </c>
      <c r="EB17" s="126">
        <v>82</v>
      </c>
      <c r="EC17" s="126">
        <v>1220</v>
      </c>
      <c r="ED17" s="126">
        <v>48</v>
      </c>
      <c r="EE17" s="126">
        <v>4</v>
      </c>
      <c r="EF17" s="126">
        <v>19</v>
      </c>
      <c r="EG17" s="126">
        <v>0</v>
      </c>
      <c r="EH17" s="126">
        <v>25</v>
      </c>
      <c r="EI17" s="126">
        <v>28</v>
      </c>
      <c r="EJ17" s="126">
        <v>0</v>
      </c>
      <c r="EK17" s="126">
        <v>1344</v>
      </c>
      <c r="EL17" s="126">
        <v>1331</v>
      </c>
      <c r="EM17" s="126">
        <v>0</v>
      </c>
      <c r="EN17" s="126">
        <v>13</v>
      </c>
      <c r="EO17" s="126">
        <v>0</v>
      </c>
      <c r="EP17" s="126">
        <v>0</v>
      </c>
      <c r="EQ17" s="127" t="b">
        <v>0</v>
      </c>
      <c r="ER17" s="127" t="b">
        <v>0</v>
      </c>
      <c r="ES17" s="127" t="b">
        <v>0</v>
      </c>
      <c r="ET17" s="128">
        <v>0.47299999999999998</v>
      </c>
      <c r="EU17" s="128">
        <v>0.33500000000000002</v>
      </c>
      <c r="EV17" s="128">
        <v>0.13600000000000001</v>
      </c>
      <c r="EW17" s="128">
        <v>0.11199999999999999</v>
      </c>
      <c r="EX17" s="128">
        <v>0.17800000000000002</v>
      </c>
      <c r="EY17" s="128">
        <v>0.316</v>
      </c>
      <c r="EZ17" s="127" t="b">
        <v>0</v>
      </c>
      <c r="FA17" s="127" t="b">
        <v>0</v>
      </c>
      <c r="FB17" s="127" t="b">
        <v>0</v>
      </c>
      <c r="FC17" s="128">
        <v>0</v>
      </c>
      <c r="FD17" s="128">
        <v>0</v>
      </c>
      <c r="FE17" s="128">
        <v>0</v>
      </c>
      <c r="FF17" s="128">
        <v>0</v>
      </c>
      <c r="FG17" s="128">
        <v>0</v>
      </c>
      <c r="FH17" s="128">
        <v>0</v>
      </c>
      <c r="FI17" s="127" t="b">
        <v>0</v>
      </c>
      <c r="FJ17" s="127" t="b">
        <v>0</v>
      </c>
      <c r="FK17" s="127" t="b">
        <v>0</v>
      </c>
      <c r="FL17" s="128">
        <v>0.47299999999999998</v>
      </c>
      <c r="FM17" s="128">
        <v>0.33500000000000002</v>
      </c>
      <c r="FN17" s="128">
        <v>0.13600000000000001</v>
      </c>
      <c r="FO17" s="128">
        <v>0.11199999999999999</v>
      </c>
      <c r="FP17" s="128">
        <v>0.17800000000000002</v>
      </c>
      <c r="FQ17" s="128">
        <v>0.41899999999999998</v>
      </c>
      <c r="FR17" s="183" t="s">
        <v>993</v>
      </c>
      <c r="FS17" s="128">
        <v>0</v>
      </c>
      <c r="FT17" s="126">
        <v>0</v>
      </c>
      <c r="FU17" s="126">
        <v>1344</v>
      </c>
      <c r="FV17" s="126">
        <v>0</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7" t="b">
        <v>0</v>
      </c>
      <c r="GM17" s="183" t="s">
        <v>993</v>
      </c>
      <c r="GN17" s="183" t="s">
        <v>993</v>
      </c>
      <c r="GO17" s="183" t="s">
        <v>993</v>
      </c>
      <c r="GP17" s="183" t="s">
        <v>993</v>
      </c>
      <c r="GQ17" s="127"/>
      <c r="GR17" s="123"/>
    </row>
    <row r="18" spans="1:200">
      <c r="A18" s="122"/>
      <c r="B18" s="1348" t="s">
        <v>278</v>
      </c>
      <c r="C18" s="1349"/>
      <c r="D18" s="183" t="s">
        <v>1007</v>
      </c>
      <c r="E18" s="183" t="s">
        <v>1008</v>
      </c>
      <c r="F18" s="183" t="s">
        <v>437</v>
      </c>
      <c r="G18" s="183" t="s">
        <v>986</v>
      </c>
      <c r="H18" s="183" t="s">
        <v>987</v>
      </c>
      <c r="I18" s="183" t="s">
        <v>988</v>
      </c>
      <c r="J18" s="183" t="s">
        <v>989</v>
      </c>
      <c r="K18" s="183" t="s">
        <v>990</v>
      </c>
      <c r="L18" s="126">
        <v>4</v>
      </c>
      <c r="M18" s="183" t="s">
        <v>1008</v>
      </c>
      <c r="N18" s="183" t="s">
        <v>1013</v>
      </c>
      <c r="O18" s="183" t="s">
        <v>310</v>
      </c>
      <c r="P18" s="183" t="s">
        <v>1010</v>
      </c>
      <c r="Q18" s="183" t="s">
        <v>290</v>
      </c>
      <c r="R18" s="183" t="s">
        <v>290</v>
      </c>
      <c r="S18" s="127" t="b">
        <v>0</v>
      </c>
      <c r="T18" s="126">
        <v>0</v>
      </c>
      <c r="U18" s="127" t="b">
        <v>0</v>
      </c>
      <c r="V18" s="126">
        <v>0</v>
      </c>
      <c r="W18" s="127" t="b">
        <v>1</v>
      </c>
      <c r="X18" s="127" t="b">
        <v>0</v>
      </c>
      <c r="Y18" s="183" t="s">
        <v>290</v>
      </c>
      <c r="Z18" s="183" t="s">
        <v>993</v>
      </c>
      <c r="AA18" s="127" t="b">
        <v>0</v>
      </c>
      <c r="AB18" s="183" t="s">
        <v>993</v>
      </c>
      <c r="AC18" s="183" t="s">
        <v>993</v>
      </c>
      <c r="AD18" s="183" t="s">
        <v>993</v>
      </c>
      <c r="AE18" s="183">
        <f t="shared" si="1"/>
        <v>46</v>
      </c>
      <c r="AF18" s="183">
        <f t="shared" si="0"/>
        <v>42</v>
      </c>
      <c r="AG18" s="183">
        <f t="shared" si="0"/>
        <v>0</v>
      </c>
      <c r="AH18" s="183">
        <f t="shared" si="0"/>
        <v>46</v>
      </c>
      <c r="AI18" s="183">
        <f t="shared" si="2"/>
        <v>0</v>
      </c>
      <c r="AJ18" s="126">
        <v>46</v>
      </c>
      <c r="AK18" s="126">
        <v>42</v>
      </c>
      <c r="AL18" s="126">
        <v>0</v>
      </c>
      <c r="AM18" s="126">
        <v>46</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6">
        <v>0</v>
      </c>
      <c r="BD18" s="127" t="b">
        <v>0</v>
      </c>
      <c r="BE18" s="127"/>
      <c r="BF18" s="183" t="s">
        <v>270</v>
      </c>
      <c r="BG18" s="126">
        <v>46</v>
      </c>
      <c r="BH18" s="183" t="s">
        <v>993</v>
      </c>
      <c r="BI18" s="126">
        <v>0</v>
      </c>
      <c r="BJ18" s="183" t="s">
        <v>993</v>
      </c>
      <c r="BK18" s="126">
        <v>0</v>
      </c>
      <c r="BL18" s="126">
        <v>0</v>
      </c>
      <c r="BM18" s="126">
        <v>0</v>
      </c>
      <c r="BN18" s="183" t="s">
        <v>993</v>
      </c>
      <c r="BO18" s="183" t="s">
        <v>993</v>
      </c>
      <c r="BP18" s="183" t="s">
        <v>993</v>
      </c>
      <c r="BQ18" s="126">
        <v>0</v>
      </c>
      <c r="BR18" s="183" t="s">
        <v>993</v>
      </c>
      <c r="BS18" s="126">
        <v>0</v>
      </c>
      <c r="BT18" s="183" t="s">
        <v>993</v>
      </c>
      <c r="BU18" s="126">
        <v>0</v>
      </c>
      <c r="BV18" s="126">
        <v>0</v>
      </c>
      <c r="BW18" s="126">
        <v>0</v>
      </c>
      <c r="BX18" s="183" t="s">
        <v>993</v>
      </c>
      <c r="BY18" s="126">
        <v>0</v>
      </c>
      <c r="BZ18" s="183" t="s">
        <v>993</v>
      </c>
      <c r="CA18" s="126">
        <v>0</v>
      </c>
      <c r="CB18" s="183" t="s">
        <v>993</v>
      </c>
      <c r="CC18" s="126">
        <v>0</v>
      </c>
      <c r="CD18" s="126">
        <v>0</v>
      </c>
      <c r="CE18" s="126">
        <v>0</v>
      </c>
      <c r="CF18" s="183" t="s">
        <v>993</v>
      </c>
      <c r="CG18" s="126">
        <v>0</v>
      </c>
      <c r="CH18" s="183" t="s">
        <v>993</v>
      </c>
      <c r="CI18" s="126">
        <v>0</v>
      </c>
      <c r="CJ18" s="183" t="s">
        <v>993</v>
      </c>
      <c r="CK18" s="126">
        <v>0</v>
      </c>
      <c r="CL18" s="126">
        <v>0</v>
      </c>
      <c r="CM18" s="126">
        <v>0</v>
      </c>
      <c r="CN18" s="126">
        <v>23</v>
      </c>
      <c r="CO18" s="126">
        <v>0.8</v>
      </c>
      <c r="CP18" s="126">
        <v>0</v>
      </c>
      <c r="CQ18" s="126">
        <v>0</v>
      </c>
      <c r="CR18" s="126">
        <v>2</v>
      </c>
      <c r="CS18" s="126">
        <v>1.3</v>
      </c>
      <c r="CT18" s="126">
        <v>0</v>
      </c>
      <c r="CU18" s="126">
        <v>0</v>
      </c>
      <c r="CV18" s="126">
        <v>0</v>
      </c>
      <c r="CW18" s="126">
        <v>0</v>
      </c>
      <c r="CX18" s="126">
        <v>0</v>
      </c>
      <c r="CY18" s="126">
        <v>0</v>
      </c>
      <c r="CZ18" s="126">
        <v>0</v>
      </c>
      <c r="DA18" s="126">
        <v>0</v>
      </c>
      <c r="DB18" s="126">
        <v>0</v>
      </c>
      <c r="DC18" s="126">
        <v>0</v>
      </c>
      <c r="DD18" s="126">
        <v>0</v>
      </c>
      <c r="DE18" s="126">
        <v>0</v>
      </c>
      <c r="DF18" s="126">
        <v>0</v>
      </c>
      <c r="DG18" s="126">
        <v>0</v>
      </c>
      <c r="DH18" s="127" t="b">
        <v>0</v>
      </c>
      <c r="DI18" s="183" t="s">
        <v>999</v>
      </c>
      <c r="DJ18" s="183" t="s">
        <v>434</v>
      </c>
      <c r="DK18" s="183" t="s">
        <v>270</v>
      </c>
      <c r="DL18" s="183" t="s">
        <v>1014</v>
      </c>
      <c r="DM18" s="126">
        <v>909</v>
      </c>
      <c r="DN18" s="126">
        <v>595</v>
      </c>
      <c r="DO18" s="126">
        <v>81</v>
      </c>
      <c r="DP18" s="126">
        <v>233</v>
      </c>
      <c r="DQ18" s="126">
        <v>10327</v>
      </c>
      <c r="DR18" s="126">
        <v>906</v>
      </c>
      <c r="DS18" s="126">
        <v>909</v>
      </c>
      <c r="DT18" s="126">
        <v>174</v>
      </c>
      <c r="DU18" s="126">
        <v>653</v>
      </c>
      <c r="DV18" s="126">
        <v>40</v>
      </c>
      <c r="DW18" s="126">
        <v>42</v>
      </c>
      <c r="DX18" s="126">
        <v>0</v>
      </c>
      <c r="DY18" s="126">
        <v>0</v>
      </c>
      <c r="DZ18" s="126">
        <v>0</v>
      </c>
      <c r="EA18" s="126">
        <v>906</v>
      </c>
      <c r="EB18" s="126">
        <v>137</v>
      </c>
      <c r="EC18" s="126">
        <v>661</v>
      </c>
      <c r="ED18" s="126">
        <v>38</v>
      </c>
      <c r="EE18" s="126">
        <v>5</v>
      </c>
      <c r="EF18" s="126">
        <v>20</v>
      </c>
      <c r="EG18" s="126">
        <v>0</v>
      </c>
      <c r="EH18" s="126">
        <v>14</v>
      </c>
      <c r="EI18" s="126">
        <v>31</v>
      </c>
      <c r="EJ18" s="126">
        <v>0</v>
      </c>
      <c r="EK18" s="126">
        <v>769</v>
      </c>
      <c r="EL18" s="126">
        <v>761</v>
      </c>
      <c r="EM18" s="126">
        <v>0</v>
      </c>
      <c r="EN18" s="126">
        <v>8</v>
      </c>
      <c r="EO18" s="126">
        <v>0</v>
      </c>
      <c r="EP18" s="126">
        <v>0</v>
      </c>
      <c r="EQ18" s="127" t="b">
        <v>0</v>
      </c>
      <c r="ER18" s="127" t="b">
        <v>0</v>
      </c>
      <c r="ES18" s="127" t="b">
        <v>0</v>
      </c>
      <c r="ET18" s="128">
        <v>0.46399999999999997</v>
      </c>
      <c r="EU18" s="128">
        <v>0.32700000000000001</v>
      </c>
      <c r="EV18" s="128">
        <v>0.155</v>
      </c>
      <c r="EW18" s="128">
        <v>0.13500000000000001</v>
      </c>
      <c r="EX18" s="128">
        <v>0.22899999999999998</v>
      </c>
      <c r="EY18" s="128">
        <v>0.36299999999999999</v>
      </c>
      <c r="EZ18" s="127" t="b">
        <v>0</v>
      </c>
      <c r="FA18" s="127" t="b">
        <v>0</v>
      </c>
      <c r="FB18" s="127" t="b">
        <v>0</v>
      </c>
      <c r="FC18" s="128">
        <v>0</v>
      </c>
      <c r="FD18" s="128">
        <v>0</v>
      </c>
      <c r="FE18" s="128">
        <v>0</v>
      </c>
      <c r="FF18" s="128">
        <v>0</v>
      </c>
      <c r="FG18" s="128">
        <v>0</v>
      </c>
      <c r="FH18" s="128">
        <v>0</v>
      </c>
      <c r="FI18" s="127" t="b">
        <v>0</v>
      </c>
      <c r="FJ18" s="127" t="b">
        <v>0</v>
      </c>
      <c r="FK18" s="127" t="b">
        <v>0</v>
      </c>
      <c r="FL18" s="128">
        <v>0.46399999999999997</v>
      </c>
      <c r="FM18" s="128">
        <v>0.32700000000000001</v>
      </c>
      <c r="FN18" s="128">
        <v>0.155</v>
      </c>
      <c r="FO18" s="128">
        <v>0.13500000000000001</v>
      </c>
      <c r="FP18" s="128">
        <v>0.22899999999999998</v>
      </c>
      <c r="FQ18" s="128">
        <v>0.43799999999999994</v>
      </c>
      <c r="FR18" s="183" t="s">
        <v>993</v>
      </c>
      <c r="FS18" s="128">
        <v>0</v>
      </c>
      <c r="FT18" s="126">
        <v>0</v>
      </c>
      <c r="FU18" s="126">
        <v>769</v>
      </c>
      <c r="FV18" s="126">
        <v>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7" t="b">
        <v>0</v>
      </c>
      <c r="GM18" s="183" t="s">
        <v>993</v>
      </c>
      <c r="GN18" s="183" t="s">
        <v>993</v>
      </c>
      <c r="GO18" s="183" t="s">
        <v>993</v>
      </c>
      <c r="GP18" s="183" t="s">
        <v>993</v>
      </c>
      <c r="GQ18" s="127"/>
      <c r="GR18" s="123"/>
    </row>
    <row r="19" spans="1:200">
      <c r="A19" s="122"/>
      <c r="B19" s="1348" t="s">
        <v>278</v>
      </c>
      <c r="C19" s="1349"/>
      <c r="D19" s="183" t="s">
        <v>1007</v>
      </c>
      <c r="E19" s="183" t="s">
        <v>1008</v>
      </c>
      <c r="F19" s="183" t="s">
        <v>437</v>
      </c>
      <c r="G19" s="183" t="s">
        <v>986</v>
      </c>
      <c r="H19" s="183" t="s">
        <v>987</v>
      </c>
      <c r="I19" s="183" t="s">
        <v>988</v>
      </c>
      <c r="J19" s="183" t="s">
        <v>989</v>
      </c>
      <c r="K19" s="183" t="s">
        <v>990</v>
      </c>
      <c r="L19" s="126">
        <v>5</v>
      </c>
      <c r="M19" s="183" t="s">
        <v>1008</v>
      </c>
      <c r="N19" s="183" t="s">
        <v>1015</v>
      </c>
      <c r="O19" s="183" t="s">
        <v>311</v>
      </c>
      <c r="P19" s="183" t="s">
        <v>1010</v>
      </c>
      <c r="Q19" s="183" t="s">
        <v>290</v>
      </c>
      <c r="R19" s="183" t="s">
        <v>290</v>
      </c>
      <c r="S19" s="127" t="b">
        <v>0</v>
      </c>
      <c r="T19" s="126">
        <v>0</v>
      </c>
      <c r="U19" s="127" t="b">
        <v>0</v>
      </c>
      <c r="V19" s="126">
        <v>0</v>
      </c>
      <c r="W19" s="127" t="b">
        <v>1</v>
      </c>
      <c r="X19" s="127" t="b">
        <v>0</v>
      </c>
      <c r="Y19" s="183" t="s">
        <v>290</v>
      </c>
      <c r="Z19" s="183" t="s">
        <v>993</v>
      </c>
      <c r="AA19" s="127" t="b">
        <v>0</v>
      </c>
      <c r="AB19" s="183" t="s">
        <v>993</v>
      </c>
      <c r="AC19" s="183" t="s">
        <v>993</v>
      </c>
      <c r="AD19" s="183" t="s">
        <v>993</v>
      </c>
      <c r="AE19" s="183">
        <f t="shared" si="1"/>
        <v>50</v>
      </c>
      <c r="AF19" s="183">
        <f t="shared" si="0"/>
        <v>46</v>
      </c>
      <c r="AG19" s="183">
        <f t="shared" si="0"/>
        <v>9</v>
      </c>
      <c r="AH19" s="183">
        <f t="shared" si="0"/>
        <v>56</v>
      </c>
      <c r="AI19" s="183">
        <f t="shared" si="2"/>
        <v>-6</v>
      </c>
      <c r="AJ19" s="126">
        <v>50</v>
      </c>
      <c r="AK19" s="126">
        <v>46</v>
      </c>
      <c r="AL19" s="126">
        <v>9</v>
      </c>
      <c r="AM19" s="126">
        <v>56</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6">
        <v>0</v>
      </c>
      <c r="BD19" s="127" t="b">
        <v>0</v>
      </c>
      <c r="BE19" s="127"/>
      <c r="BF19" s="183" t="s">
        <v>270</v>
      </c>
      <c r="BG19" s="126">
        <v>50</v>
      </c>
      <c r="BH19" s="183" t="s">
        <v>993</v>
      </c>
      <c r="BI19" s="126">
        <v>0</v>
      </c>
      <c r="BJ19" s="183" t="s">
        <v>993</v>
      </c>
      <c r="BK19" s="126">
        <v>0</v>
      </c>
      <c r="BL19" s="126">
        <v>0</v>
      </c>
      <c r="BM19" s="126">
        <v>0</v>
      </c>
      <c r="BN19" s="183" t="s">
        <v>993</v>
      </c>
      <c r="BO19" s="183" t="s">
        <v>993</v>
      </c>
      <c r="BP19" s="183" t="s">
        <v>993</v>
      </c>
      <c r="BQ19" s="126">
        <v>0</v>
      </c>
      <c r="BR19" s="183" t="s">
        <v>993</v>
      </c>
      <c r="BS19" s="126">
        <v>0</v>
      </c>
      <c r="BT19" s="183" t="s">
        <v>993</v>
      </c>
      <c r="BU19" s="126">
        <v>0</v>
      </c>
      <c r="BV19" s="126">
        <v>0</v>
      </c>
      <c r="BW19" s="126">
        <v>0</v>
      </c>
      <c r="BX19" s="183" t="s">
        <v>993</v>
      </c>
      <c r="BY19" s="126">
        <v>0</v>
      </c>
      <c r="BZ19" s="183" t="s">
        <v>993</v>
      </c>
      <c r="CA19" s="126">
        <v>0</v>
      </c>
      <c r="CB19" s="183" t="s">
        <v>993</v>
      </c>
      <c r="CC19" s="126">
        <v>0</v>
      </c>
      <c r="CD19" s="126">
        <v>0</v>
      </c>
      <c r="CE19" s="126">
        <v>0</v>
      </c>
      <c r="CF19" s="183" t="s">
        <v>993</v>
      </c>
      <c r="CG19" s="126">
        <v>0</v>
      </c>
      <c r="CH19" s="183" t="s">
        <v>993</v>
      </c>
      <c r="CI19" s="126">
        <v>0</v>
      </c>
      <c r="CJ19" s="183" t="s">
        <v>993</v>
      </c>
      <c r="CK19" s="126">
        <v>0</v>
      </c>
      <c r="CL19" s="126">
        <v>0</v>
      </c>
      <c r="CM19" s="126">
        <v>0</v>
      </c>
      <c r="CN19" s="126">
        <v>28</v>
      </c>
      <c r="CO19" s="126">
        <v>1.7</v>
      </c>
      <c r="CP19" s="126">
        <v>0</v>
      </c>
      <c r="CQ19" s="126">
        <v>0</v>
      </c>
      <c r="CR19" s="126">
        <v>3</v>
      </c>
      <c r="CS19" s="126">
        <v>0.8</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7" t="b">
        <v>0</v>
      </c>
      <c r="DI19" s="183" t="s">
        <v>999</v>
      </c>
      <c r="DJ19" s="183" t="s">
        <v>270</v>
      </c>
      <c r="DK19" s="183" t="s">
        <v>434</v>
      </c>
      <c r="DL19" s="183" t="s">
        <v>521</v>
      </c>
      <c r="DM19" s="126">
        <v>1005</v>
      </c>
      <c r="DN19" s="126">
        <v>680</v>
      </c>
      <c r="DO19" s="126">
        <v>115</v>
      </c>
      <c r="DP19" s="126">
        <v>210</v>
      </c>
      <c r="DQ19" s="126">
        <v>14370</v>
      </c>
      <c r="DR19" s="126">
        <v>1018</v>
      </c>
      <c r="DS19" s="126">
        <v>1005</v>
      </c>
      <c r="DT19" s="126">
        <v>281</v>
      </c>
      <c r="DU19" s="126">
        <v>654</v>
      </c>
      <c r="DV19" s="126">
        <v>36</v>
      </c>
      <c r="DW19" s="126">
        <v>34</v>
      </c>
      <c r="DX19" s="126">
        <v>0</v>
      </c>
      <c r="DY19" s="126">
        <v>0</v>
      </c>
      <c r="DZ19" s="126">
        <v>0</v>
      </c>
      <c r="EA19" s="126">
        <v>1018</v>
      </c>
      <c r="EB19" s="126">
        <v>156</v>
      </c>
      <c r="EC19" s="126">
        <v>736</v>
      </c>
      <c r="ED19" s="126">
        <v>40</v>
      </c>
      <c r="EE19" s="126">
        <v>1</v>
      </c>
      <c r="EF19" s="126">
        <v>23</v>
      </c>
      <c r="EG19" s="126">
        <v>0</v>
      </c>
      <c r="EH19" s="126">
        <v>11</v>
      </c>
      <c r="EI19" s="126">
        <v>51</v>
      </c>
      <c r="EJ19" s="126">
        <v>0</v>
      </c>
      <c r="EK19" s="126">
        <v>862</v>
      </c>
      <c r="EL19" s="126">
        <v>851</v>
      </c>
      <c r="EM19" s="126">
        <v>0</v>
      </c>
      <c r="EN19" s="126">
        <v>11</v>
      </c>
      <c r="EO19" s="126">
        <v>0</v>
      </c>
      <c r="EP19" s="126">
        <v>0</v>
      </c>
      <c r="EQ19" s="127" t="b">
        <v>0</v>
      </c>
      <c r="ER19" s="127" t="b">
        <v>0</v>
      </c>
      <c r="ES19" s="127" t="b">
        <v>0</v>
      </c>
      <c r="ET19" s="128">
        <v>0.50700000000000001</v>
      </c>
      <c r="EU19" s="128">
        <v>0.37799999999999995</v>
      </c>
      <c r="EV19" s="128">
        <v>0.156</v>
      </c>
      <c r="EW19" s="128">
        <v>0.17100000000000001</v>
      </c>
      <c r="EX19" s="128">
        <v>5.0999999999999997E-2</v>
      </c>
      <c r="EY19" s="128">
        <v>0.26400000000000001</v>
      </c>
      <c r="EZ19" s="127" t="b">
        <v>0</v>
      </c>
      <c r="FA19" s="127" t="b">
        <v>0</v>
      </c>
      <c r="FB19" s="127" t="b">
        <v>0</v>
      </c>
      <c r="FC19" s="128">
        <v>0</v>
      </c>
      <c r="FD19" s="128">
        <v>0</v>
      </c>
      <c r="FE19" s="128">
        <v>0</v>
      </c>
      <c r="FF19" s="128">
        <v>0</v>
      </c>
      <c r="FG19" s="128">
        <v>0</v>
      </c>
      <c r="FH19" s="128">
        <v>0</v>
      </c>
      <c r="FI19" s="127" t="b">
        <v>0</v>
      </c>
      <c r="FJ19" s="127" t="b">
        <v>0</v>
      </c>
      <c r="FK19" s="127" t="b">
        <v>0</v>
      </c>
      <c r="FL19" s="128">
        <v>0.50700000000000001</v>
      </c>
      <c r="FM19" s="128">
        <v>0.37799999999999995</v>
      </c>
      <c r="FN19" s="128">
        <v>0.156</v>
      </c>
      <c r="FO19" s="128">
        <v>0.17100000000000001</v>
      </c>
      <c r="FP19" s="128">
        <v>5.0999999999999997E-2</v>
      </c>
      <c r="FQ19" s="128">
        <v>0.39200000000000002</v>
      </c>
      <c r="FR19" s="183" t="s">
        <v>993</v>
      </c>
      <c r="FS19" s="128">
        <v>0</v>
      </c>
      <c r="FT19" s="126">
        <v>0</v>
      </c>
      <c r="FU19" s="126">
        <v>862</v>
      </c>
      <c r="FV19" s="126">
        <v>0</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7" t="b">
        <v>0</v>
      </c>
      <c r="GM19" s="183" t="s">
        <v>993</v>
      </c>
      <c r="GN19" s="183" t="s">
        <v>993</v>
      </c>
      <c r="GO19" s="183" t="s">
        <v>993</v>
      </c>
      <c r="GP19" s="183" t="s">
        <v>993</v>
      </c>
      <c r="GQ19" s="127"/>
      <c r="GR19" s="123"/>
    </row>
    <row r="20" spans="1:200">
      <c r="A20" s="122"/>
      <c r="B20" s="1348" t="s">
        <v>278</v>
      </c>
      <c r="C20" s="1349"/>
      <c r="D20" s="183" t="s">
        <v>1007</v>
      </c>
      <c r="E20" s="183" t="s">
        <v>1008</v>
      </c>
      <c r="F20" s="183" t="s">
        <v>437</v>
      </c>
      <c r="G20" s="183" t="s">
        <v>986</v>
      </c>
      <c r="H20" s="183" t="s">
        <v>987</v>
      </c>
      <c r="I20" s="183" t="s">
        <v>988</v>
      </c>
      <c r="J20" s="183" t="s">
        <v>989</v>
      </c>
      <c r="K20" s="183" t="s">
        <v>990</v>
      </c>
      <c r="L20" s="126">
        <v>6</v>
      </c>
      <c r="M20" s="183" t="s">
        <v>1008</v>
      </c>
      <c r="N20" s="183" t="s">
        <v>1016</v>
      </c>
      <c r="O20" s="183" t="s">
        <v>312</v>
      </c>
      <c r="P20" s="183" t="s">
        <v>1010</v>
      </c>
      <c r="Q20" s="183" t="s">
        <v>290</v>
      </c>
      <c r="R20" s="183" t="s">
        <v>290</v>
      </c>
      <c r="S20" s="127" t="b">
        <v>1</v>
      </c>
      <c r="T20" s="126">
        <v>18</v>
      </c>
      <c r="U20" s="127" t="b">
        <v>1</v>
      </c>
      <c r="V20" s="126">
        <v>35</v>
      </c>
      <c r="W20" s="127" t="b">
        <v>0</v>
      </c>
      <c r="X20" s="127" t="b">
        <v>0</v>
      </c>
      <c r="Y20" s="183" t="s">
        <v>290</v>
      </c>
      <c r="Z20" s="183" t="s">
        <v>993</v>
      </c>
      <c r="AA20" s="127" t="b">
        <v>0</v>
      </c>
      <c r="AB20" s="183" t="s">
        <v>993</v>
      </c>
      <c r="AC20" s="183" t="s">
        <v>993</v>
      </c>
      <c r="AD20" s="183" t="s">
        <v>993</v>
      </c>
      <c r="AE20" s="183">
        <f t="shared" si="1"/>
        <v>53</v>
      </c>
      <c r="AF20" s="183">
        <f t="shared" si="0"/>
        <v>18</v>
      </c>
      <c r="AG20" s="183">
        <f t="shared" si="0"/>
        <v>1</v>
      </c>
      <c r="AH20" s="183">
        <f t="shared" si="0"/>
        <v>47</v>
      </c>
      <c r="AI20" s="183">
        <f t="shared" si="2"/>
        <v>6</v>
      </c>
      <c r="AJ20" s="126">
        <v>53</v>
      </c>
      <c r="AK20" s="126">
        <v>18</v>
      </c>
      <c r="AL20" s="126">
        <v>1</v>
      </c>
      <c r="AM20" s="126">
        <v>47</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6">
        <v>0</v>
      </c>
      <c r="BD20" s="127" t="b">
        <v>0</v>
      </c>
      <c r="BE20" s="127"/>
      <c r="BF20" s="183" t="s">
        <v>1017</v>
      </c>
      <c r="BG20" s="126">
        <v>18</v>
      </c>
      <c r="BH20" s="183" t="s">
        <v>993</v>
      </c>
      <c r="BI20" s="126">
        <v>0</v>
      </c>
      <c r="BJ20" s="183" t="s">
        <v>993</v>
      </c>
      <c r="BK20" s="126">
        <v>0</v>
      </c>
      <c r="BL20" s="126">
        <v>0</v>
      </c>
      <c r="BM20" s="126">
        <v>35</v>
      </c>
      <c r="BN20" s="183" t="s">
        <v>993</v>
      </c>
      <c r="BO20" s="183" t="s">
        <v>993</v>
      </c>
      <c r="BP20" s="183" t="s">
        <v>993</v>
      </c>
      <c r="BQ20" s="126">
        <v>0</v>
      </c>
      <c r="BR20" s="183" t="s">
        <v>993</v>
      </c>
      <c r="BS20" s="126">
        <v>0</v>
      </c>
      <c r="BT20" s="183" t="s">
        <v>993</v>
      </c>
      <c r="BU20" s="126">
        <v>0</v>
      </c>
      <c r="BV20" s="126">
        <v>0</v>
      </c>
      <c r="BW20" s="126">
        <v>0</v>
      </c>
      <c r="BX20" s="183" t="s">
        <v>993</v>
      </c>
      <c r="BY20" s="126">
        <v>0</v>
      </c>
      <c r="BZ20" s="183" t="s">
        <v>993</v>
      </c>
      <c r="CA20" s="126">
        <v>0</v>
      </c>
      <c r="CB20" s="183" t="s">
        <v>993</v>
      </c>
      <c r="CC20" s="126">
        <v>0</v>
      </c>
      <c r="CD20" s="126">
        <v>0</v>
      </c>
      <c r="CE20" s="126">
        <v>0</v>
      </c>
      <c r="CF20" s="183" t="s">
        <v>993</v>
      </c>
      <c r="CG20" s="126">
        <v>0</v>
      </c>
      <c r="CH20" s="183" t="s">
        <v>993</v>
      </c>
      <c r="CI20" s="126">
        <v>0</v>
      </c>
      <c r="CJ20" s="183" t="s">
        <v>993</v>
      </c>
      <c r="CK20" s="126">
        <v>0</v>
      </c>
      <c r="CL20" s="126">
        <v>0</v>
      </c>
      <c r="CM20" s="126">
        <v>0</v>
      </c>
      <c r="CN20" s="126">
        <v>21</v>
      </c>
      <c r="CO20" s="126">
        <v>0</v>
      </c>
      <c r="CP20" s="126">
        <v>1</v>
      </c>
      <c r="CQ20" s="126">
        <v>0</v>
      </c>
      <c r="CR20" s="126">
        <v>1</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7" t="b">
        <v>0</v>
      </c>
      <c r="DI20" s="183" t="s">
        <v>999</v>
      </c>
      <c r="DJ20" s="183" t="s">
        <v>270</v>
      </c>
      <c r="DK20" s="183" t="s">
        <v>427</v>
      </c>
      <c r="DL20" s="183" t="s">
        <v>434</v>
      </c>
      <c r="DM20" s="126">
        <v>531</v>
      </c>
      <c r="DN20" s="126">
        <v>302</v>
      </c>
      <c r="DO20" s="126">
        <v>30</v>
      </c>
      <c r="DP20" s="126">
        <v>199</v>
      </c>
      <c r="DQ20" s="126">
        <v>3679</v>
      </c>
      <c r="DR20" s="126">
        <v>523</v>
      </c>
      <c r="DS20" s="126">
        <v>531</v>
      </c>
      <c r="DT20" s="126">
        <v>30</v>
      </c>
      <c r="DU20" s="126">
        <v>478</v>
      </c>
      <c r="DV20" s="126">
        <v>6</v>
      </c>
      <c r="DW20" s="126">
        <v>17</v>
      </c>
      <c r="DX20" s="126">
        <v>0</v>
      </c>
      <c r="DY20" s="126">
        <v>0</v>
      </c>
      <c r="DZ20" s="126">
        <v>0</v>
      </c>
      <c r="EA20" s="126">
        <v>523</v>
      </c>
      <c r="EB20" s="126">
        <v>303</v>
      </c>
      <c r="EC20" s="126">
        <v>173</v>
      </c>
      <c r="ED20" s="126">
        <v>14</v>
      </c>
      <c r="EE20" s="126">
        <v>1</v>
      </c>
      <c r="EF20" s="126">
        <v>6</v>
      </c>
      <c r="EG20" s="126">
        <v>0</v>
      </c>
      <c r="EH20" s="126">
        <v>3</v>
      </c>
      <c r="EI20" s="126">
        <v>23</v>
      </c>
      <c r="EJ20" s="126">
        <v>0</v>
      </c>
      <c r="EK20" s="126">
        <v>220</v>
      </c>
      <c r="EL20" s="126">
        <v>219</v>
      </c>
      <c r="EM20" s="126">
        <v>0</v>
      </c>
      <c r="EN20" s="126">
        <v>1</v>
      </c>
      <c r="EO20" s="126">
        <v>0</v>
      </c>
      <c r="EP20" s="126">
        <v>0</v>
      </c>
      <c r="EQ20" s="127" t="b">
        <v>0</v>
      </c>
      <c r="ER20" s="127" t="b">
        <v>0</v>
      </c>
      <c r="ES20" s="127" t="b">
        <v>0</v>
      </c>
      <c r="ET20" s="128">
        <v>0</v>
      </c>
      <c r="EU20" s="128">
        <v>0</v>
      </c>
      <c r="EV20" s="128">
        <v>0</v>
      </c>
      <c r="EW20" s="128">
        <v>0</v>
      </c>
      <c r="EX20" s="128">
        <v>0</v>
      </c>
      <c r="EY20" s="128">
        <v>0</v>
      </c>
      <c r="EZ20" s="127" t="b">
        <v>0</v>
      </c>
      <c r="FA20" s="127" t="b">
        <v>0</v>
      </c>
      <c r="FB20" s="127" t="b">
        <v>0</v>
      </c>
      <c r="FC20" s="128">
        <v>0</v>
      </c>
      <c r="FD20" s="128">
        <v>0</v>
      </c>
      <c r="FE20" s="128">
        <v>0</v>
      </c>
      <c r="FF20" s="128">
        <v>0</v>
      </c>
      <c r="FG20" s="128">
        <v>0</v>
      </c>
      <c r="FH20" s="128">
        <v>0</v>
      </c>
      <c r="FI20" s="127" t="b">
        <v>0</v>
      </c>
      <c r="FJ20" s="127" t="b">
        <v>0</v>
      </c>
      <c r="FK20" s="127" t="b">
        <v>0</v>
      </c>
      <c r="FL20" s="128">
        <v>0</v>
      </c>
      <c r="FM20" s="128">
        <v>0</v>
      </c>
      <c r="FN20" s="128">
        <v>0</v>
      </c>
      <c r="FO20" s="128">
        <v>0</v>
      </c>
      <c r="FP20" s="128">
        <v>0</v>
      </c>
      <c r="FQ20" s="128">
        <v>0</v>
      </c>
      <c r="FR20" s="183" t="s">
        <v>993</v>
      </c>
      <c r="FS20" s="128">
        <v>0</v>
      </c>
      <c r="FT20" s="126">
        <v>0</v>
      </c>
      <c r="FU20" s="126">
        <v>220</v>
      </c>
      <c r="FV20" s="126">
        <v>0</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7" t="b">
        <v>0</v>
      </c>
      <c r="GM20" s="183" t="s">
        <v>993</v>
      </c>
      <c r="GN20" s="183" t="s">
        <v>993</v>
      </c>
      <c r="GO20" s="183" t="s">
        <v>993</v>
      </c>
      <c r="GP20" s="183" t="s">
        <v>993</v>
      </c>
      <c r="GQ20" s="127"/>
      <c r="GR20" s="123"/>
    </row>
    <row r="21" spans="1:200">
      <c r="A21" s="122"/>
      <c r="B21" s="1348" t="s">
        <v>278</v>
      </c>
      <c r="C21" s="1349"/>
      <c r="D21" s="183" t="s">
        <v>1007</v>
      </c>
      <c r="E21" s="183" t="s">
        <v>1008</v>
      </c>
      <c r="F21" s="183" t="s">
        <v>437</v>
      </c>
      <c r="G21" s="183" t="s">
        <v>986</v>
      </c>
      <c r="H21" s="183" t="s">
        <v>987</v>
      </c>
      <c r="I21" s="183" t="s">
        <v>988</v>
      </c>
      <c r="J21" s="183" t="s">
        <v>989</v>
      </c>
      <c r="K21" s="183" t="s">
        <v>990</v>
      </c>
      <c r="L21" s="126">
        <v>7</v>
      </c>
      <c r="M21" s="183" t="s">
        <v>1008</v>
      </c>
      <c r="N21" s="183" t="s">
        <v>1018</v>
      </c>
      <c r="O21" s="183" t="s">
        <v>314</v>
      </c>
      <c r="P21" s="183" t="s">
        <v>1010</v>
      </c>
      <c r="Q21" s="183" t="s">
        <v>290</v>
      </c>
      <c r="R21" s="183" t="s">
        <v>290</v>
      </c>
      <c r="S21" s="127" t="b">
        <v>0</v>
      </c>
      <c r="T21" s="126">
        <v>0</v>
      </c>
      <c r="U21" s="127" t="b">
        <v>0</v>
      </c>
      <c r="V21" s="126">
        <v>0</v>
      </c>
      <c r="W21" s="127" t="b">
        <v>1</v>
      </c>
      <c r="X21" s="127" t="b">
        <v>0</v>
      </c>
      <c r="Y21" s="183" t="s">
        <v>290</v>
      </c>
      <c r="Z21" s="183" t="s">
        <v>993</v>
      </c>
      <c r="AA21" s="127" t="b">
        <v>0</v>
      </c>
      <c r="AB21" s="183" t="s">
        <v>993</v>
      </c>
      <c r="AC21" s="183" t="s">
        <v>993</v>
      </c>
      <c r="AD21" s="183" t="s">
        <v>993</v>
      </c>
      <c r="AE21" s="183">
        <f t="shared" si="1"/>
        <v>44</v>
      </c>
      <c r="AF21" s="183">
        <f t="shared" si="0"/>
        <v>44</v>
      </c>
      <c r="AG21" s="183">
        <f t="shared" si="0"/>
        <v>11</v>
      </c>
      <c r="AH21" s="183">
        <f t="shared" si="0"/>
        <v>44</v>
      </c>
      <c r="AI21" s="183">
        <f t="shared" si="2"/>
        <v>0</v>
      </c>
      <c r="AJ21" s="126">
        <v>44</v>
      </c>
      <c r="AK21" s="126">
        <v>44</v>
      </c>
      <c r="AL21" s="126">
        <v>11</v>
      </c>
      <c r="AM21" s="126">
        <v>44</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6">
        <v>0</v>
      </c>
      <c r="BD21" s="127" t="b">
        <v>0</v>
      </c>
      <c r="BE21" s="127"/>
      <c r="BF21" s="183" t="s">
        <v>270</v>
      </c>
      <c r="BG21" s="126">
        <v>44</v>
      </c>
      <c r="BH21" s="183" t="s">
        <v>993</v>
      </c>
      <c r="BI21" s="126">
        <v>0</v>
      </c>
      <c r="BJ21" s="183" t="s">
        <v>993</v>
      </c>
      <c r="BK21" s="126">
        <v>0</v>
      </c>
      <c r="BL21" s="126">
        <v>0</v>
      </c>
      <c r="BM21" s="126">
        <v>0</v>
      </c>
      <c r="BN21" s="183" t="s">
        <v>993</v>
      </c>
      <c r="BO21" s="183" t="s">
        <v>993</v>
      </c>
      <c r="BP21" s="183" t="s">
        <v>993</v>
      </c>
      <c r="BQ21" s="126">
        <v>0</v>
      </c>
      <c r="BR21" s="183" t="s">
        <v>993</v>
      </c>
      <c r="BS21" s="126">
        <v>0</v>
      </c>
      <c r="BT21" s="183" t="s">
        <v>993</v>
      </c>
      <c r="BU21" s="126">
        <v>0</v>
      </c>
      <c r="BV21" s="126">
        <v>0</v>
      </c>
      <c r="BW21" s="126">
        <v>0</v>
      </c>
      <c r="BX21" s="183" t="s">
        <v>993</v>
      </c>
      <c r="BY21" s="126">
        <v>0</v>
      </c>
      <c r="BZ21" s="183" t="s">
        <v>993</v>
      </c>
      <c r="CA21" s="126">
        <v>0</v>
      </c>
      <c r="CB21" s="183" t="s">
        <v>993</v>
      </c>
      <c r="CC21" s="126">
        <v>0</v>
      </c>
      <c r="CD21" s="126">
        <v>0</v>
      </c>
      <c r="CE21" s="126">
        <v>0</v>
      </c>
      <c r="CF21" s="183" t="s">
        <v>993</v>
      </c>
      <c r="CG21" s="126">
        <v>0</v>
      </c>
      <c r="CH21" s="183" t="s">
        <v>993</v>
      </c>
      <c r="CI21" s="126">
        <v>0</v>
      </c>
      <c r="CJ21" s="183" t="s">
        <v>993</v>
      </c>
      <c r="CK21" s="126">
        <v>0</v>
      </c>
      <c r="CL21" s="126">
        <v>0</v>
      </c>
      <c r="CM21" s="126">
        <v>0</v>
      </c>
      <c r="CN21" s="126">
        <v>28</v>
      </c>
      <c r="CO21" s="126">
        <v>1.4</v>
      </c>
      <c r="CP21" s="126">
        <v>0</v>
      </c>
      <c r="CQ21" s="126">
        <v>0</v>
      </c>
      <c r="CR21" s="126">
        <v>2</v>
      </c>
      <c r="CS21" s="126">
        <v>2.4</v>
      </c>
      <c r="CT21" s="126">
        <v>0</v>
      </c>
      <c r="CU21" s="126">
        <v>0</v>
      </c>
      <c r="CV21" s="126">
        <v>0</v>
      </c>
      <c r="CW21" s="126">
        <v>0</v>
      </c>
      <c r="CX21" s="126">
        <v>0</v>
      </c>
      <c r="CY21" s="126">
        <v>0</v>
      </c>
      <c r="CZ21" s="126">
        <v>0</v>
      </c>
      <c r="DA21" s="126">
        <v>0</v>
      </c>
      <c r="DB21" s="126">
        <v>0</v>
      </c>
      <c r="DC21" s="126">
        <v>0</v>
      </c>
      <c r="DD21" s="126">
        <v>0</v>
      </c>
      <c r="DE21" s="126">
        <v>0</v>
      </c>
      <c r="DF21" s="126">
        <v>0</v>
      </c>
      <c r="DG21" s="126">
        <v>0</v>
      </c>
      <c r="DH21" s="127" t="b">
        <v>0</v>
      </c>
      <c r="DI21" s="183" t="s">
        <v>999</v>
      </c>
      <c r="DJ21" s="183" t="s">
        <v>270</v>
      </c>
      <c r="DK21" s="183" t="s">
        <v>521</v>
      </c>
      <c r="DL21" s="183" t="s">
        <v>434</v>
      </c>
      <c r="DM21" s="126">
        <v>1000</v>
      </c>
      <c r="DN21" s="126">
        <v>373</v>
      </c>
      <c r="DO21" s="126">
        <v>205</v>
      </c>
      <c r="DP21" s="126">
        <v>422</v>
      </c>
      <c r="DQ21" s="126">
        <v>13746</v>
      </c>
      <c r="DR21" s="126">
        <v>1007</v>
      </c>
      <c r="DS21" s="126">
        <v>1000</v>
      </c>
      <c r="DT21" s="126">
        <v>373</v>
      </c>
      <c r="DU21" s="126">
        <v>512</v>
      </c>
      <c r="DV21" s="126">
        <v>27</v>
      </c>
      <c r="DW21" s="126">
        <v>88</v>
      </c>
      <c r="DX21" s="126">
        <v>0</v>
      </c>
      <c r="DY21" s="126">
        <v>0</v>
      </c>
      <c r="DZ21" s="126">
        <v>0</v>
      </c>
      <c r="EA21" s="126">
        <v>1007</v>
      </c>
      <c r="EB21" s="126">
        <v>61</v>
      </c>
      <c r="EC21" s="126">
        <v>727</v>
      </c>
      <c r="ED21" s="126">
        <v>99</v>
      </c>
      <c r="EE21" s="126">
        <v>3</v>
      </c>
      <c r="EF21" s="126">
        <v>44</v>
      </c>
      <c r="EG21" s="126">
        <v>0</v>
      </c>
      <c r="EH21" s="126">
        <v>26</v>
      </c>
      <c r="EI21" s="126">
        <v>47</v>
      </c>
      <c r="EJ21" s="126">
        <v>0</v>
      </c>
      <c r="EK21" s="126">
        <v>946</v>
      </c>
      <c r="EL21" s="126">
        <v>938</v>
      </c>
      <c r="EM21" s="126">
        <v>0</v>
      </c>
      <c r="EN21" s="126">
        <v>8</v>
      </c>
      <c r="EO21" s="126">
        <v>0</v>
      </c>
      <c r="EP21" s="126">
        <v>0</v>
      </c>
      <c r="EQ21" s="127" t="b">
        <v>0</v>
      </c>
      <c r="ER21" s="127" t="b">
        <v>0</v>
      </c>
      <c r="ES21" s="127" t="b">
        <v>0</v>
      </c>
      <c r="ET21" s="128">
        <v>0.495</v>
      </c>
      <c r="EU21" s="128">
        <v>0.24399999999999999</v>
      </c>
      <c r="EV21" s="128">
        <v>0.152</v>
      </c>
      <c r="EW21" s="128">
        <v>9.3000000000000013E-2</v>
      </c>
      <c r="EX21" s="128">
        <v>7.4999999999999997E-2</v>
      </c>
      <c r="EY21" s="128">
        <v>0.249</v>
      </c>
      <c r="EZ21" s="127" t="b">
        <v>0</v>
      </c>
      <c r="FA21" s="127" t="b">
        <v>0</v>
      </c>
      <c r="FB21" s="127" t="b">
        <v>0</v>
      </c>
      <c r="FC21" s="128">
        <v>0</v>
      </c>
      <c r="FD21" s="128">
        <v>0</v>
      </c>
      <c r="FE21" s="128">
        <v>0</v>
      </c>
      <c r="FF21" s="128">
        <v>0</v>
      </c>
      <c r="FG21" s="128">
        <v>0</v>
      </c>
      <c r="FH21" s="128">
        <v>0</v>
      </c>
      <c r="FI21" s="127" t="b">
        <v>0</v>
      </c>
      <c r="FJ21" s="127" t="b">
        <v>0</v>
      </c>
      <c r="FK21" s="127" t="b">
        <v>0</v>
      </c>
      <c r="FL21" s="128">
        <v>0.495</v>
      </c>
      <c r="FM21" s="128">
        <v>0.24399999999999999</v>
      </c>
      <c r="FN21" s="128">
        <v>0.152</v>
      </c>
      <c r="FO21" s="128">
        <v>9.3000000000000013E-2</v>
      </c>
      <c r="FP21" s="128">
        <v>7.4999999999999997E-2</v>
      </c>
      <c r="FQ21" s="128">
        <v>0.29299999999999998</v>
      </c>
      <c r="FR21" s="183" t="s">
        <v>993</v>
      </c>
      <c r="FS21" s="128">
        <v>0</v>
      </c>
      <c r="FT21" s="126">
        <v>0</v>
      </c>
      <c r="FU21" s="126">
        <v>946</v>
      </c>
      <c r="FV21" s="126">
        <v>0</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7" t="b">
        <v>0</v>
      </c>
      <c r="GM21" s="183" t="s">
        <v>993</v>
      </c>
      <c r="GN21" s="183" t="s">
        <v>993</v>
      </c>
      <c r="GO21" s="183" t="s">
        <v>993</v>
      </c>
      <c r="GP21" s="183" t="s">
        <v>993</v>
      </c>
      <c r="GQ21" s="127"/>
      <c r="GR21" s="123"/>
    </row>
    <row r="22" spans="1:200">
      <c r="A22" s="122"/>
      <c r="B22" s="1348" t="s">
        <v>278</v>
      </c>
      <c r="C22" s="1349"/>
      <c r="D22" s="183" t="s">
        <v>1007</v>
      </c>
      <c r="E22" s="183" t="s">
        <v>1008</v>
      </c>
      <c r="F22" s="183" t="s">
        <v>437</v>
      </c>
      <c r="G22" s="183" t="s">
        <v>986</v>
      </c>
      <c r="H22" s="183" t="s">
        <v>987</v>
      </c>
      <c r="I22" s="183" t="s">
        <v>988</v>
      </c>
      <c r="J22" s="183" t="s">
        <v>989</v>
      </c>
      <c r="K22" s="183" t="s">
        <v>990</v>
      </c>
      <c r="L22" s="126">
        <v>2</v>
      </c>
      <c r="M22" s="183" t="s">
        <v>1008</v>
      </c>
      <c r="N22" s="183" t="s">
        <v>1019</v>
      </c>
      <c r="O22" s="183" t="s">
        <v>315</v>
      </c>
      <c r="P22" s="183" t="s">
        <v>1020</v>
      </c>
      <c r="Q22" s="183" t="s">
        <v>290</v>
      </c>
      <c r="R22" s="183" t="s">
        <v>290</v>
      </c>
      <c r="S22" s="127" t="b">
        <v>0</v>
      </c>
      <c r="T22" s="126">
        <v>0</v>
      </c>
      <c r="U22" s="127" t="b">
        <v>0</v>
      </c>
      <c r="V22" s="126">
        <v>0</v>
      </c>
      <c r="W22" s="127" t="b">
        <v>1</v>
      </c>
      <c r="X22" s="127" t="b">
        <v>0</v>
      </c>
      <c r="Y22" s="183" t="s">
        <v>290</v>
      </c>
      <c r="Z22" s="183" t="s">
        <v>993</v>
      </c>
      <c r="AA22" s="127" t="b">
        <v>0</v>
      </c>
      <c r="AB22" s="183" t="s">
        <v>993</v>
      </c>
      <c r="AC22" s="183" t="s">
        <v>993</v>
      </c>
      <c r="AD22" s="183" t="s">
        <v>993</v>
      </c>
      <c r="AE22" s="183">
        <f t="shared" si="1"/>
        <v>44</v>
      </c>
      <c r="AF22" s="183">
        <f t="shared" si="0"/>
        <v>44</v>
      </c>
      <c r="AG22" s="183">
        <f t="shared" si="0"/>
        <v>14</v>
      </c>
      <c r="AH22" s="183">
        <f t="shared" si="0"/>
        <v>44</v>
      </c>
      <c r="AI22" s="183">
        <f t="shared" si="2"/>
        <v>0</v>
      </c>
      <c r="AJ22" s="126">
        <v>44</v>
      </c>
      <c r="AK22" s="126">
        <v>44</v>
      </c>
      <c r="AL22" s="126">
        <v>14</v>
      </c>
      <c r="AM22" s="126">
        <v>44</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6">
        <v>0</v>
      </c>
      <c r="BD22" s="127" t="b">
        <v>0</v>
      </c>
      <c r="BE22" s="127"/>
      <c r="BF22" s="183" t="s">
        <v>270</v>
      </c>
      <c r="BG22" s="126">
        <v>44</v>
      </c>
      <c r="BH22" s="183" t="s">
        <v>993</v>
      </c>
      <c r="BI22" s="126">
        <v>0</v>
      </c>
      <c r="BJ22" s="183" t="s">
        <v>993</v>
      </c>
      <c r="BK22" s="126">
        <v>0</v>
      </c>
      <c r="BL22" s="126">
        <v>0</v>
      </c>
      <c r="BM22" s="126">
        <v>0</v>
      </c>
      <c r="BN22" s="183" t="s">
        <v>993</v>
      </c>
      <c r="BO22" s="183" t="s">
        <v>993</v>
      </c>
      <c r="BP22" s="183" t="s">
        <v>993</v>
      </c>
      <c r="BQ22" s="126">
        <v>0</v>
      </c>
      <c r="BR22" s="183" t="s">
        <v>993</v>
      </c>
      <c r="BS22" s="126">
        <v>0</v>
      </c>
      <c r="BT22" s="183" t="s">
        <v>993</v>
      </c>
      <c r="BU22" s="126">
        <v>0</v>
      </c>
      <c r="BV22" s="126">
        <v>0</v>
      </c>
      <c r="BW22" s="126">
        <v>0</v>
      </c>
      <c r="BX22" s="183" t="s">
        <v>993</v>
      </c>
      <c r="BY22" s="126">
        <v>0</v>
      </c>
      <c r="BZ22" s="183" t="s">
        <v>993</v>
      </c>
      <c r="CA22" s="126">
        <v>0</v>
      </c>
      <c r="CB22" s="183" t="s">
        <v>993</v>
      </c>
      <c r="CC22" s="126">
        <v>0</v>
      </c>
      <c r="CD22" s="126">
        <v>0</v>
      </c>
      <c r="CE22" s="126">
        <v>0</v>
      </c>
      <c r="CF22" s="183" t="s">
        <v>993</v>
      </c>
      <c r="CG22" s="126">
        <v>0</v>
      </c>
      <c r="CH22" s="183" t="s">
        <v>993</v>
      </c>
      <c r="CI22" s="126">
        <v>0</v>
      </c>
      <c r="CJ22" s="183" t="s">
        <v>993</v>
      </c>
      <c r="CK22" s="126">
        <v>0</v>
      </c>
      <c r="CL22" s="126">
        <v>0</v>
      </c>
      <c r="CM22" s="126">
        <v>0</v>
      </c>
      <c r="CN22" s="126">
        <v>25</v>
      </c>
      <c r="CO22" s="126">
        <v>1.3</v>
      </c>
      <c r="CP22" s="126">
        <v>1</v>
      </c>
      <c r="CQ22" s="126">
        <v>0</v>
      </c>
      <c r="CR22" s="126">
        <v>2</v>
      </c>
      <c r="CS22" s="126">
        <v>2.7</v>
      </c>
      <c r="CT22" s="126">
        <v>0</v>
      </c>
      <c r="CU22" s="126">
        <v>0</v>
      </c>
      <c r="CV22" s="126">
        <v>0</v>
      </c>
      <c r="CW22" s="126">
        <v>0</v>
      </c>
      <c r="CX22" s="126">
        <v>0</v>
      </c>
      <c r="CY22" s="126">
        <v>0</v>
      </c>
      <c r="CZ22" s="126">
        <v>0</v>
      </c>
      <c r="DA22" s="126">
        <v>0</v>
      </c>
      <c r="DB22" s="126">
        <v>0</v>
      </c>
      <c r="DC22" s="126">
        <v>0</v>
      </c>
      <c r="DD22" s="126">
        <v>0</v>
      </c>
      <c r="DE22" s="126">
        <v>0</v>
      </c>
      <c r="DF22" s="126">
        <v>0</v>
      </c>
      <c r="DG22" s="126">
        <v>0</v>
      </c>
      <c r="DH22" s="127" t="b">
        <v>0</v>
      </c>
      <c r="DI22" s="183" t="s">
        <v>999</v>
      </c>
      <c r="DJ22" s="183" t="s">
        <v>270</v>
      </c>
      <c r="DK22" s="183" t="s">
        <v>525</v>
      </c>
      <c r="DL22" s="183" t="s">
        <v>1000</v>
      </c>
      <c r="DM22" s="126">
        <v>898</v>
      </c>
      <c r="DN22" s="126">
        <v>309</v>
      </c>
      <c r="DO22" s="126">
        <v>160</v>
      </c>
      <c r="DP22" s="126">
        <v>429</v>
      </c>
      <c r="DQ22" s="126">
        <v>13438</v>
      </c>
      <c r="DR22" s="126">
        <v>799</v>
      </c>
      <c r="DS22" s="126">
        <v>898</v>
      </c>
      <c r="DT22" s="126">
        <v>338</v>
      </c>
      <c r="DU22" s="126">
        <v>462</v>
      </c>
      <c r="DV22" s="126">
        <v>42</v>
      </c>
      <c r="DW22" s="126">
        <v>56</v>
      </c>
      <c r="DX22" s="126">
        <v>0</v>
      </c>
      <c r="DY22" s="126">
        <v>0</v>
      </c>
      <c r="DZ22" s="126">
        <v>0</v>
      </c>
      <c r="EA22" s="126">
        <v>799</v>
      </c>
      <c r="EB22" s="126">
        <v>97</v>
      </c>
      <c r="EC22" s="126">
        <v>481</v>
      </c>
      <c r="ED22" s="126">
        <v>173</v>
      </c>
      <c r="EE22" s="126">
        <v>5</v>
      </c>
      <c r="EF22" s="126">
        <v>31</v>
      </c>
      <c r="EG22" s="126">
        <v>0</v>
      </c>
      <c r="EH22" s="126">
        <v>12</v>
      </c>
      <c r="EI22" s="126">
        <v>0</v>
      </c>
      <c r="EJ22" s="126">
        <v>0</v>
      </c>
      <c r="EK22" s="126">
        <v>702</v>
      </c>
      <c r="EL22" s="126">
        <v>686</v>
      </c>
      <c r="EM22" s="126">
        <v>0</v>
      </c>
      <c r="EN22" s="126">
        <v>16</v>
      </c>
      <c r="EO22" s="126">
        <v>0</v>
      </c>
      <c r="EP22" s="126">
        <v>0</v>
      </c>
      <c r="EQ22" s="127" t="b">
        <v>0</v>
      </c>
      <c r="ER22" s="127" t="b">
        <v>0</v>
      </c>
      <c r="ES22" s="127" t="b">
        <v>0</v>
      </c>
      <c r="ET22" s="128">
        <v>0.53100000000000003</v>
      </c>
      <c r="EU22" s="128">
        <v>0.314</v>
      </c>
      <c r="EV22" s="128">
        <v>0.215</v>
      </c>
      <c r="EW22" s="128">
        <v>0.13</v>
      </c>
      <c r="EX22" s="128">
        <v>0.11</v>
      </c>
      <c r="EY22" s="128">
        <v>0.32600000000000001</v>
      </c>
      <c r="EZ22" s="127" t="b">
        <v>0</v>
      </c>
      <c r="FA22" s="127" t="b">
        <v>0</v>
      </c>
      <c r="FB22" s="127" t="b">
        <v>0</v>
      </c>
      <c r="FC22" s="128">
        <v>0</v>
      </c>
      <c r="FD22" s="128">
        <v>0</v>
      </c>
      <c r="FE22" s="128">
        <v>0</v>
      </c>
      <c r="FF22" s="128">
        <v>0</v>
      </c>
      <c r="FG22" s="128">
        <v>0</v>
      </c>
      <c r="FH22" s="128">
        <v>0</v>
      </c>
      <c r="FI22" s="127" t="b">
        <v>0</v>
      </c>
      <c r="FJ22" s="127" t="b">
        <v>0</v>
      </c>
      <c r="FK22" s="127" t="b">
        <v>0</v>
      </c>
      <c r="FL22" s="128">
        <v>0.53100000000000003</v>
      </c>
      <c r="FM22" s="128">
        <v>0.314</v>
      </c>
      <c r="FN22" s="128">
        <v>0.215</v>
      </c>
      <c r="FO22" s="128">
        <v>0.13</v>
      </c>
      <c r="FP22" s="128">
        <v>0.11</v>
      </c>
      <c r="FQ22" s="128">
        <v>0.38100000000000001</v>
      </c>
      <c r="FR22" s="183" t="s">
        <v>993</v>
      </c>
      <c r="FS22" s="128">
        <v>0</v>
      </c>
      <c r="FT22" s="126">
        <v>0</v>
      </c>
      <c r="FU22" s="126">
        <v>702</v>
      </c>
      <c r="FV22" s="126">
        <v>0</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7" t="b">
        <v>0</v>
      </c>
      <c r="GM22" s="183" t="s">
        <v>993</v>
      </c>
      <c r="GN22" s="183" t="s">
        <v>993</v>
      </c>
      <c r="GO22" s="183" t="s">
        <v>993</v>
      </c>
      <c r="GP22" s="183" t="s">
        <v>993</v>
      </c>
      <c r="GQ22" s="127"/>
      <c r="GR22" s="123"/>
    </row>
    <row r="23" spans="1:200">
      <c r="A23" s="122"/>
      <c r="B23" s="1348" t="s">
        <v>377</v>
      </c>
      <c r="C23" s="1349"/>
      <c r="D23" s="183" t="s">
        <v>1021</v>
      </c>
      <c r="E23" s="183" t="s">
        <v>2</v>
      </c>
      <c r="F23" s="183" t="s">
        <v>437</v>
      </c>
      <c r="G23" s="183" t="s">
        <v>986</v>
      </c>
      <c r="H23" s="183" t="s">
        <v>987</v>
      </c>
      <c r="I23" s="183" t="s">
        <v>988</v>
      </c>
      <c r="J23" s="183" t="s">
        <v>989</v>
      </c>
      <c r="K23" s="183" t="s">
        <v>990</v>
      </c>
      <c r="L23" s="126">
        <v>1</v>
      </c>
      <c r="M23" s="183" t="s">
        <v>2</v>
      </c>
      <c r="N23" s="183" t="s">
        <v>991</v>
      </c>
      <c r="O23" s="183" t="s">
        <v>270</v>
      </c>
      <c r="P23" s="183" t="s">
        <v>1022</v>
      </c>
      <c r="Q23" s="183" t="s">
        <v>290</v>
      </c>
      <c r="R23" s="183" t="s">
        <v>296</v>
      </c>
      <c r="S23" s="127" t="b">
        <v>0</v>
      </c>
      <c r="T23" s="126">
        <v>0</v>
      </c>
      <c r="U23" s="127" t="b">
        <v>0</v>
      </c>
      <c r="V23" s="126">
        <v>0</v>
      </c>
      <c r="W23" s="127" t="b">
        <v>0</v>
      </c>
      <c r="X23" s="127" t="b">
        <v>1</v>
      </c>
      <c r="Y23" s="183" t="s">
        <v>296</v>
      </c>
      <c r="Z23" s="183" t="s">
        <v>993</v>
      </c>
      <c r="AA23" s="127" t="b">
        <v>0</v>
      </c>
      <c r="AB23" s="183" t="s">
        <v>993</v>
      </c>
      <c r="AC23" s="183" t="s">
        <v>993</v>
      </c>
      <c r="AD23" s="183" t="s">
        <v>993</v>
      </c>
      <c r="AE23" s="183">
        <f t="shared" si="1"/>
        <v>52</v>
      </c>
      <c r="AF23" s="183">
        <f t="shared" si="0"/>
        <v>52</v>
      </c>
      <c r="AG23" s="183">
        <f t="shared" si="0"/>
        <v>0</v>
      </c>
      <c r="AH23" s="183">
        <f t="shared" si="0"/>
        <v>52</v>
      </c>
      <c r="AI23" s="183">
        <f t="shared" si="2"/>
        <v>0</v>
      </c>
      <c r="AJ23" s="126">
        <v>52</v>
      </c>
      <c r="AK23" s="126">
        <v>52</v>
      </c>
      <c r="AL23" s="126">
        <v>0</v>
      </c>
      <c r="AM23" s="126">
        <v>52</v>
      </c>
      <c r="AN23" s="126">
        <v>50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6">
        <v>0</v>
      </c>
      <c r="BD23" s="127" t="b">
        <v>0</v>
      </c>
      <c r="BE23" s="127"/>
      <c r="BF23" s="183" t="s">
        <v>447</v>
      </c>
      <c r="BG23" s="126">
        <v>50</v>
      </c>
      <c r="BH23" s="183" t="s">
        <v>993</v>
      </c>
      <c r="BI23" s="126">
        <v>0</v>
      </c>
      <c r="BJ23" s="183" t="s">
        <v>993</v>
      </c>
      <c r="BK23" s="126">
        <v>0</v>
      </c>
      <c r="BL23" s="126">
        <v>0</v>
      </c>
      <c r="BM23" s="126">
        <v>2</v>
      </c>
      <c r="BN23" s="183" t="s">
        <v>993</v>
      </c>
      <c r="BO23" s="183" t="s">
        <v>993</v>
      </c>
      <c r="BP23" s="183" t="s">
        <v>993</v>
      </c>
      <c r="BQ23" s="126">
        <v>0</v>
      </c>
      <c r="BR23" s="183" t="s">
        <v>993</v>
      </c>
      <c r="BS23" s="126">
        <v>0</v>
      </c>
      <c r="BT23" s="183" t="s">
        <v>993</v>
      </c>
      <c r="BU23" s="126">
        <v>0</v>
      </c>
      <c r="BV23" s="126">
        <v>0</v>
      </c>
      <c r="BW23" s="126">
        <v>0</v>
      </c>
      <c r="BX23" s="183" t="s">
        <v>993</v>
      </c>
      <c r="BY23" s="126">
        <v>0</v>
      </c>
      <c r="BZ23" s="183" t="s">
        <v>993</v>
      </c>
      <c r="CA23" s="126">
        <v>0</v>
      </c>
      <c r="CB23" s="183" t="s">
        <v>993</v>
      </c>
      <c r="CC23" s="126">
        <v>0</v>
      </c>
      <c r="CD23" s="126">
        <v>0</v>
      </c>
      <c r="CE23" s="126">
        <v>0</v>
      </c>
      <c r="CF23" s="183" t="s">
        <v>993</v>
      </c>
      <c r="CG23" s="126">
        <v>0</v>
      </c>
      <c r="CH23" s="183" t="s">
        <v>993</v>
      </c>
      <c r="CI23" s="126">
        <v>0</v>
      </c>
      <c r="CJ23" s="183" t="s">
        <v>993</v>
      </c>
      <c r="CK23" s="126">
        <v>0</v>
      </c>
      <c r="CL23" s="126">
        <v>0</v>
      </c>
      <c r="CM23" s="126">
        <v>0</v>
      </c>
      <c r="CN23" s="126">
        <v>29</v>
      </c>
      <c r="CO23" s="126">
        <v>2.7</v>
      </c>
      <c r="CP23" s="126">
        <v>2</v>
      </c>
      <c r="CQ23" s="126">
        <v>2.6</v>
      </c>
      <c r="CR23" s="126">
        <v>12</v>
      </c>
      <c r="CS23" s="126">
        <v>1.1000000000000001</v>
      </c>
      <c r="CT23" s="126">
        <v>0</v>
      </c>
      <c r="CU23" s="126">
        <v>0</v>
      </c>
      <c r="CV23" s="126">
        <v>2</v>
      </c>
      <c r="CW23" s="126">
        <v>0.7</v>
      </c>
      <c r="CX23" s="126">
        <v>3</v>
      </c>
      <c r="CY23" s="126">
        <v>1.4</v>
      </c>
      <c r="CZ23" s="126">
        <v>2</v>
      </c>
      <c r="DA23" s="126">
        <v>0.5</v>
      </c>
      <c r="DB23" s="126">
        <v>1</v>
      </c>
      <c r="DC23" s="126">
        <v>0</v>
      </c>
      <c r="DD23" s="126">
        <v>0</v>
      </c>
      <c r="DE23" s="126">
        <v>0</v>
      </c>
      <c r="DF23" s="126">
        <v>1</v>
      </c>
      <c r="DG23" s="126">
        <v>0</v>
      </c>
      <c r="DH23" s="127" t="b">
        <v>0</v>
      </c>
      <c r="DI23" s="183" t="s">
        <v>427</v>
      </c>
      <c r="DJ23" s="183" t="s">
        <v>993</v>
      </c>
      <c r="DK23" s="183" t="s">
        <v>993</v>
      </c>
      <c r="DL23" s="183" t="s">
        <v>993</v>
      </c>
      <c r="DM23" s="126">
        <v>126</v>
      </c>
      <c r="DN23" s="126">
        <v>126</v>
      </c>
      <c r="DO23" s="126">
        <v>0</v>
      </c>
      <c r="DP23" s="126">
        <v>0</v>
      </c>
      <c r="DQ23" s="126">
        <v>18193</v>
      </c>
      <c r="DR23" s="126">
        <v>121</v>
      </c>
      <c r="DS23" s="126">
        <v>126</v>
      </c>
      <c r="DT23" s="126">
        <v>0</v>
      </c>
      <c r="DU23" s="126">
        <v>120</v>
      </c>
      <c r="DV23" s="126">
        <v>6</v>
      </c>
      <c r="DW23" s="126">
        <v>0</v>
      </c>
      <c r="DX23" s="126">
        <v>0</v>
      </c>
      <c r="DY23" s="126">
        <v>0</v>
      </c>
      <c r="DZ23" s="126">
        <v>0</v>
      </c>
      <c r="EA23" s="126">
        <v>121</v>
      </c>
      <c r="EB23" s="126">
        <v>0</v>
      </c>
      <c r="EC23" s="126">
        <v>121</v>
      </c>
      <c r="ED23" s="126">
        <v>0</v>
      </c>
      <c r="EE23" s="126">
        <v>0</v>
      </c>
      <c r="EF23" s="126">
        <v>0</v>
      </c>
      <c r="EG23" s="126">
        <v>0</v>
      </c>
      <c r="EH23" s="126">
        <v>0</v>
      </c>
      <c r="EI23" s="126">
        <v>0</v>
      </c>
      <c r="EJ23" s="126">
        <v>0</v>
      </c>
      <c r="EK23" s="126">
        <v>121</v>
      </c>
      <c r="EL23" s="126">
        <v>45</v>
      </c>
      <c r="EM23" s="126">
        <v>0</v>
      </c>
      <c r="EN23" s="126">
        <v>76</v>
      </c>
      <c r="EO23" s="126">
        <v>0</v>
      </c>
      <c r="EP23" s="126">
        <v>0</v>
      </c>
      <c r="EQ23" s="127" t="b">
        <v>0</v>
      </c>
      <c r="ER23" s="127" t="b">
        <v>0</v>
      </c>
      <c r="ES23" s="127" t="b">
        <v>0</v>
      </c>
      <c r="ET23" s="128">
        <v>0</v>
      </c>
      <c r="EU23" s="128">
        <v>0</v>
      </c>
      <c r="EV23" s="128">
        <v>0</v>
      </c>
      <c r="EW23" s="128">
        <v>0</v>
      </c>
      <c r="EX23" s="128">
        <v>0</v>
      </c>
      <c r="EY23" s="128">
        <v>0</v>
      </c>
      <c r="EZ23" s="127" t="b">
        <v>0</v>
      </c>
      <c r="FA23" s="127" t="b">
        <v>0</v>
      </c>
      <c r="FB23" s="127" t="b">
        <v>0</v>
      </c>
      <c r="FC23" s="128">
        <v>0</v>
      </c>
      <c r="FD23" s="128">
        <v>0</v>
      </c>
      <c r="FE23" s="128">
        <v>0</v>
      </c>
      <c r="FF23" s="128">
        <v>0</v>
      </c>
      <c r="FG23" s="128">
        <v>0</v>
      </c>
      <c r="FH23" s="128">
        <v>0</v>
      </c>
      <c r="FI23" s="127" t="b">
        <v>0</v>
      </c>
      <c r="FJ23" s="127" t="b">
        <v>0</v>
      </c>
      <c r="FK23" s="127" t="b">
        <v>0</v>
      </c>
      <c r="FL23" s="128">
        <v>0</v>
      </c>
      <c r="FM23" s="128">
        <v>0</v>
      </c>
      <c r="FN23" s="128">
        <v>0</v>
      </c>
      <c r="FO23" s="128">
        <v>0</v>
      </c>
      <c r="FP23" s="128">
        <v>0</v>
      </c>
      <c r="FQ23" s="128">
        <v>0</v>
      </c>
      <c r="FR23" s="183" t="s">
        <v>293</v>
      </c>
      <c r="FS23" s="128">
        <v>0</v>
      </c>
      <c r="FT23" s="126">
        <v>0</v>
      </c>
      <c r="FU23" s="126">
        <v>121</v>
      </c>
      <c r="FV23" s="126">
        <v>0</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7" t="b">
        <v>0</v>
      </c>
      <c r="GM23" s="183" t="s">
        <v>993</v>
      </c>
      <c r="GN23" s="183" t="s">
        <v>993</v>
      </c>
      <c r="GO23" s="183" t="s">
        <v>993</v>
      </c>
      <c r="GP23" s="183" t="s">
        <v>993</v>
      </c>
      <c r="GQ23" s="127"/>
      <c r="GR23" s="123"/>
    </row>
    <row r="24" spans="1:200">
      <c r="A24" s="122"/>
      <c r="B24" s="1348" t="s">
        <v>316</v>
      </c>
      <c r="C24" s="1349"/>
      <c r="D24" s="183" t="s">
        <v>1023</v>
      </c>
      <c r="E24" s="183" t="s">
        <v>0</v>
      </c>
      <c r="F24" s="183" t="s">
        <v>437</v>
      </c>
      <c r="G24" s="183" t="s">
        <v>986</v>
      </c>
      <c r="H24" s="183" t="s">
        <v>987</v>
      </c>
      <c r="I24" s="183" t="s">
        <v>988</v>
      </c>
      <c r="J24" s="183" t="s">
        <v>989</v>
      </c>
      <c r="K24" s="183" t="s">
        <v>990</v>
      </c>
      <c r="L24" s="126">
        <v>1</v>
      </c>
      <c r="M24" s="183" t="s">
        <v>0</v>
      </c>
      <c r="N24" s="183" t="s">
        <v>1019</v>
      </c>
      <c r="O24" s="183" t="s">
        <v>317</v>
      </c>
      <c r="P24" s="183" t="s">
        <v>1024</v>
      </c>
      <c r="Q24" s="183" t="s">
        <v>293</v>
      </c>
      <c r="R24" s="183" t="s">
        <v>290</v>
      </c>
      <c r="S24" s="127" t="b">
        <v>0</v>
      </c>
      <c r="T24" s="126">
        <v>0</v>
      </c>
      <c r="U24" s="127" t="b">
        <v>0</v>
      </c>
      <c r="V24" s="126">
        <v>0</v>
      </c>
      <c r="W24" s="127" t="b">
        <v>0</v>
      </c>
      <c r="X24" s="127" t="b">
        <v>1</v>
      </c>
      <c r="Y24" s="183" t="s">
        <v>290</v>
      </c>
      <c r="Z24" s="183" t="s">
        <v>993</v>
      </c>
      <c r="AA24" s="127" t="b">
        <v>0</v>
      </c>
      <c r="AB24" s="183" t="s">
        <v>993</v>
      </c>
      <c r="AC24" s="183" t="s">
        <v>993</v>
      </c>
      <c r="AD24" s="183" t="s">
        <v>993</v>
      </c>
      <c r="AE24" s="183">
        <f t="shared" si="1"/>
        <v>42</v>
      </c>
      <c r="AF24" s="183">
        <f t="shared" si="0"/>
        <v>34</v>
      </c>
      <c r="AG24" s="183">
        <f t="shared" si="0"/>
        <v>10</v>
      </c>
      <c r="AH24" s="183">
        <f t="shared" si="0"/>
        <v>42</v>
      </c>
      <c r="AI24" s="183">
        <f t="shared" si="2"/>
        <v>0</v>
      </c>
      <c r="AJ24" s="126">
        <v>42</v>
      </c>
      <c r="AK24" s="126">
        <v>34</v>
      </c>
      <c r="AL24" s="126">
        <v>10</v>
      </c>
      <c r="AM24" s="126">
        <v>42</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6">
        <v>0</v>
      </c>
      <c r="BD24" s="127" t="b">
        <v>0</v>
      </c>
      <c r="BE24" s="127"/>
      <c r="BF24" s="183" t="s">
        <v>417</v>
      </c>
      <c r="BG24" s="126">
        <v>42</v>
      </c>
      <c r="BH24" s="183" t="s">
        <v>998</v>
      </c>
      <c r="BI24" s="126">
        <v>15</v>
      </c>
      <c r="BJ24" s="183" t="s">
        <v>993</v>
      </c>
      <c r="BK24" s="126">
        <v>0</v>
      </c>
      <c r="BL24" s="126">
        <v>0</v>
      </c>
      <c r="BM24" s="126">
        <v>0</v>
      </c>
      <c r="BN24" s="183" t="s">
        <v>420</v>
      </c>
      <c r="BO24" s="183" t="s">
        <v>270</v>
      </c>
      <c r="BP24" s="183" t="s">
        <v>998</v>
      </c>
      <c r="BQ24" s="126">
        <v>31</v>
      </c>
      <c r="BR24" s="183" t="s">
        <v>993</v>
      </c>
      <c r="BS24" s="126">
        <v>0</v>
      </c>
      <c r="BT24" s="183" t="s">
        <v>993</v>
      </c>
      <c r="BU24" s="126">
        <v>0</v>
      </c>
      <c r="BV24" s="126">
        <v>0</v>
      </c>
      <c r="BW24" s="126">
        <v>0</v>
      </c>
      <c r="BX24" s="183" t="s">
        <v>993</v>
      </c>
      <c r="BY24" s="126">
        <v>0</v>
      </c>
      <c r="BZ24" s="183" t="s">
        <v>993</v>
      </c>
      <c r="CA24" s="126">
        <v>0</v>
      </c>
      <c r="CB24" s="183" t="s">
        <v>993</v>
      </c>
      <c r="CC24" s="126">
        <v>0</v>
      </c>
      <c r="CD24" s="126">
        <v>0</v>
      </c>
      <c r="CE24" s="126">
        <v>0</v>
      </c>
      <c r="CF24" s="183" t="s">
        <v>993</v>
      </c>
      <c r="CG24" s="126">
        <v>0</v>
      </c>
      <c r="CH24" s="183" t="s">
        <v>993</v>
      </c>
      <c r="CI24" s="126">
        <v>0</v>
      </c>
      <c r="CJ24" s="183" t="s">
        <v>993</v>
      </c>
      <c r="CK24" s="126">
        <v>0</v>
      </c>
      <c r="CL24" s="126">
        <v>0</v>
      </c>
      <c r="CM24" s="126">
        <v>0</v>
      </c>
      <c r="CN24" s="126">
        <v>9</v>
      </c>
      <c r="CO24" s="126">
        <v>2.2000000000000002</v>
      </c>
      <c r="CP24" s="126">
        <v>8</v>
      </c>
      <c r="CQ24" s="126">
        <v>4</v>
      </c>
      <c r="CR24" s="126">
        <v>3</v>
      </c>
      <c r="CS24" s="126">
        <v>0</v>
      </c>
      <c r="CT24" s="126">
        <v>0</v>
      </c>
      <c r="CU24" s="126">
        <v>0</v>
      </c>
      <c r="CV24" s="126">
        <v>1</v>
      </c>
      <c r="CW24" s="126">
        <v>0</v>
      </c>
      <c r="CX24" s="126">
        <v>3</v>
      </c>
      <c r="CY24" s="126">
        <v>0</v>
      </c>
      <c r="CZ24" s="126">
        <v>0</v>
      </c>
      <c r="DA24" s="126">
        <v>0</v>
      </c>
      <c r="DB24" s="126">
        <v>2</v>
      </c>
      <c r="DC24" s="126">
        <v>0.8</v>
      </c>
      <c r="DD24" s="126">
        <v>0</v>
      </c>
      <c r="DE24" s="126">
        <v>0</v>
      </c>
      <c r="DF24" s="126">
        <v>1</v>
      </c>
      <c r="DG24" s="126">
        <v>0</v>
      </c>
      <c r="DH24" s="127" t="b">
        <v>0</v>
      </c>
      <c r="DI24" s="183" t="s">
        <v>999</v>
      </c>
      <c r="DJ24" s="183" t="s">
        <v>270</v>
      </c>
      <c r="DK24" s="183" t="s">
        <v>434</v>
      </c>
      <c r="DL24" s="183" t="s">
        <v>290</v>
      </c>
      <c r="DM24" s="126">
        <v>269</v>
      </c>
      <c r="DN24" s="126">
        <v>43</v>
      </c>
      <c r="DO24" s="126">
        <v>210</v>
      </c>
      <c r="DP24" s="126">
        <v>16</v>
      </c>
      <c r="DQ24" s="126">
        <v>8312</v>
      </c>
      <c r="DR24" s="126">
        <v>264</v>
      </c>
      <c r="DS24" s="126">
        <v>269</v>
      </c>
      <c r="DT24" s="126">
        <v>0</v>
      </c>
      <c r="DU24" s="126">
        <v>192</v>
      </c>
      <c r="DV24" s="126">
        <v>27</v>
      </c>
      <c r="DW24" s="126">
        <v>34</v>
      </c>
      <c r="DX24" s="126">
        <v>0</v>
      </c>
      <c r="DY24" s="126">
        <v>0</v>
      </c>
      <c r="DZ24" s="126">
        <v>16</v>
      </c>
      <c r="EA24" s="126">
        <v>264</v>
      </c>
      <c r="EB24" s="126">
        <v>0</v>
      </c>
      <c r="EC24" s="126">
        <v>159</v>
      </c>
      <c r="ED24" s="126">
        <v>16</v>
      </c>
      <c r="EE24" s="126">
        <v>1</v>
      </c>
      <c r="EF24" s="126">
        <v>29</v>
      </c>
      <c r="EG24" s="126">
        <v>0</v>
      </c>
      <c r="EH24" s="126">
        <v>11</v>
      </c>
      <c r="EI24" s="126">
        <v>40</v>
      </c>
      <c r="EJ24" s="126">
        <v>8</v>
      </c>
      <c r="EK24" s="126">
        <v>264</v>
      </c>
      <c r="EL24" s="126">
        <v>249</v>
      </c>
      <c r="EM24" s="126">
        <v>15</v>
      </c>
      <c r="EN24" s="126">
        <v>0</v>
      </c>
      <c r="EO24" s="126">
        <v>0</v>
      </c>
      <c r="EP24" s="126">
        <v>0</v>
      </c>
      <c r="EQ24" s="127" t="b">
        <v>0</v>
      </c>
      <c r="ER24" s="127" t="b">
        <v>0</v>
      </c>
      <c r="ES24" s="127" t="b">
        <v>0</v>
      </c>
      <c r="ET24" s="128">
        <v>0</v>
      </c>
      <c r="EU24" s="128">
        <v>0</v>
      </c>
      <c r="EV24" s="128">
        <v>0</v>
      </c>
      <c r="EW24" s="128">
        <v>0</v>
      </c>
      <c r="EX24" s="128">
        <v>0</v>
      </c>
      <c r="EY24" s="128">
        <v>0</v>
      </c>
      <c r="EZ24" s="127" t="b">
        <v>0</v>
      </c>
      <c r="FA24" s="127" t="b">
        <v>0</v>
      </c>
      <c r="FB24" s="127" t="b">
        <v>0</v>
      </c>
      <c r="FC24" s="128">
        <v>0</v>
      </c>
      <c r="FD24" s="128">
        <v>0</v>
      </c>
      <c r="FE24" s="128">
        <v>0</v>
      </c>
      <c r="FF24" s="128">
        <v>0</v>
      </c>
      <c r="FG24" s="128">
        <v>0</v>
      </c>
      <c r="FH24" s="128">
        <v>0</v>
      </c>
      <c r="FI24" s="127" t="b">
        <v>0</v>
      </c>
      <c r="FJ24" s="127" t="b">
        <v>0</v>
      </c>
      <c r="FK24" s="127" t="b">
        <v>0</v>
      </c>
      <c r="FL24" s="128">
        <v>0</v>
      </c>
      <c r="FM24" s="128">
        <v>0</v>
      </c>
      <c r="FN24" s="128">
        <v>0</v>
      </c>
      <c r="FO24" s="128">
        <v>0</v>
      </c>
      <c r="FP24" s="128">
        <v>0</v>
      </c>
      <c r="FQ24" s="128">
        <v>0</v>
      </c>
      <c r="FR24" s="183" t="s">
        <v>293</v>
      </c>
      <c r="FS24" s="128">
        <v>0</v>
      </c>
      <c r="FT24" s="126">
        <v>0</v>
      </c>
      <c r="FU24" s="126">
        <v>264</v>
      </c>
      <c r="FV24" s="126">
        <v>0</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7" t="b">
        <v>0</v>
      </c>
      <c r="GM24" s="183" t="s">
        <v>993</v>
      </c>
      <c r="GN24" s="183" t="s">
        <v>993</v>
      </c>
      <c r="GO24" s="183" t="s">
        <v>993</v>
      </c>
      <c r="GP24" s="183" t="s">
        <v>993</v>
      </c>
      <c r="GQ24" s="127"/>
      <c r="GR24" s="123"/>
    </row>
    <row r="25" spans="1:200">
      <c r="A25" s="122"/>
      <c r="B25" s="1348" t="s">
        <v>320</v>
      </c>
      <c r="C25" s="1349"/>
      <c r="D25" s="183" t="s">
        <v>1025</v>
      </c>
      <c r="E25" s="183" t="s">
        <v>1026</v>
      </c>
      <c r="F25" s="183" t="s">
        <v>437</v>
      </c>
      <c r="G25" s="183" t="s">
        <v>986</v>
      </c>
      <c r="H25" s="183" t="s">
        <v>987</v>
      </c>
      <c r="I25" s="183" t="s">
        <v>988</v>
      </c>
      <c r="J25" s="183" t="s">
        <v>989</v>
      </c>
      <c r="K25" s="183" t="s">
        <v>990</v>
      </c>
      <c r="L25" s="126">
        <v>3</v>
      </c>
      <c r="M25" s="183" t="s">
        <v>1026</v>
      </c>
      <c r="N25" s="183" t="s">
        <v>996</v>
      </c>
      <c r="O25" s="183" t="s">
        <v>352</v>
      </c>
      <c r="P25" s="183" t="s">
        <v>1027</v>
      </c>
      <c r="Q25" s="183" t="s">
        <v>290</v>
      </c>
      <c r="R25" s="183" t="s">
        <v>293</v>
      </c>
      <c r="S25" s="127" t="b">
        <v>0</v>
      </c>
      <c r="T25" s="126">
        <v>0</v>
      </c>
      <c r="U25" s="127" t="b">
        <v>0</v>
      </c>
      <c r="V25" s="126">
        <v>0</v>
      </c>
      <c r="W25" s="127" t="b">
        <v>1</v>
      </c>
      <c r="X25" s="127" t="b">
        <v>1</v>
      </c>
      <c r="Y25" s="183" t="s">
        <v>293</v>
      </c>
      <c r="Z25" s="183" t="s">
        <v>993</v>
      </c>
      <c r="AA25" s="127" t="b">
        <v>0</v>
      </c>
      <c r="AB25" s="183" t="s">
        <v>993</v>
      </c>
      <c r="AC25" s="183" t="s">
        <v>993</v>
      </c>
      <c r="AD25" s="183" t="s">
        <v>993</v>
      </c>
      <c r="AE25" s="183">
        <f t="shared" si="1"/>
        <v>44</v>
      </c>
      <c r="AF25" s="183">
        <f t="shared" si="0"/>
        <v>42</v>
      </c>
      <c r="AG25" s="183">
        <f t="shared" si="0"/>
        <v>34</v>
      </c>
      <c r="AH25" s="183">
        <f t="shared" si="0"/>
        <v>44</v>
      </c>
      <c r="AI25" s="183">
        <f t="shared" si="2"/>
        <v>0</v>
      </c>
      <c r="AJ25" s="126">
        <v>44</v>
      </c>
      <c r="AK25" s="126">
        <v>42</v>
      </c>
      <c r="AL25" s="126">
        <v>34</v>
      </c>
      <c r="AM25" s="126">
        <v>44</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6">
        <v>0</v>
      </c>
      <c r="BD25" s="127" t="b">
        <v>0</v>
      </c>
      <c r="BE25" s="127"/>
      <c r="BF25" s="183" t="s">
        <v>1028</v>
      </c>
      <c r="BG25" s="126">
        <v>44</v>
      </c>
      <c r="BH25" s="183" t="s">
        <v>993</v>
      </c>
      <c r="BI25" s="126">
        <v>0</v>
      </c>
      <c r="BJ25" s="183" t="s">
        <v>993</v>
      </c>
      <c r="BK25" s="126">
        <v>0</v>
      </c>
      <c r="BL25" s="126">
        <v>0</v>
      </c>
      <c r="BM25" s="126">
        <v>0</v>
      </c>
      <c r="BN25" s="183" t="s">
        <v>993</v>
      </c>
      <c r="BO25" s="183" t="s">
        <v>993</v>
      </c>
      <c r="BP25" s="183" t="s">
        <v>993</v>
      </c>
      <c r="BQ25" s="126">
        <v>0</v>
      </c>
      <c r="BR25" s="183" t="s">
        <v>993</v>
      </c>
      <c r="BS25" s="126">
        <v>0</v>
      </c>
      <c r="BT25" s="183" t="s">
        <v>993</v>
      </c>
      <c r="BU25" s="126">
        <v>0</v>
      </c>
      <c r="BV25" s="126">
        <v>0</v>
      </c>
      <c r="BW25" s="126">
        <v>0</v>
      </c>
      <c r="BX25" s="183" t="s">
        <v>993</v>
      </c>
      <c r="BY25" s="126">
        <v>0</v>
      </c>
      <c r="BZ25" s="183" t="s">
        <v>993</v>
      </c>
      <c r="CA25" s="126">
        <v>0</v>
      </c>
      <c r="CB25" s="183" t="s">
        <v>993</v>
      </c>
      <c r="CC25" s="126">
        <v>0</v>
      </c>
      <c r="CD25" s="126">
        <v>0</v>
      </c>
      <c r="CE25" s="126">
        <v>0</v>
      </c>
      <c r="CF25" s="183" t="s">
        <v>993</v>
      </c>
      <c r="CG25" s="126">
        <v>0</v>
      </c>
      <c r="CH25" s="183" t="s">
        <v>993</v>
      </c>
      <c r="CI25" s="126">
        <v>0</v>
      </c>
      <c r="CJ25" s="183" t="s">
        <v>993</v>
      </c>
      <c r="CK25" s="126">
        <v>0</v>
      </c>
      <c r="CL25" s="126">
        <v>0</v>
      </c>
      <c r="CM25" s="126">
        <v>0</v>
      </c>
      <c r="CN25" s="126">
        <v>22</v>
      </c>
      <c r="CO25" s="126">
        <v>1.7</v>
      </c>
      <c r="CP25" s="126">
        <v>2</v>
      </c>
      <c r="CQ25" s="126">
        <v>0</v>
      </c>
      <c r="CR25" s="126">
        <v>6</v>
      </c>
      <c r="CS25" s="126">
        <v>0.9</v>
      </c>
      <c r="CT25" s="126">
        <v>0</v>
      </c>
      <c r="CU25" s="126">
        <v>0</v>
      </c>
      <c r="CV25" s="126">
        <v>15</v>
      </c>
      <c r="CW25" s="126">
        <v>0</v>
      </c>
      <c r="CX25" s="126">
        <v>8</v>
      </c>
      <c r="CY25" s="126">
        <v>0</v>
      </c>
      <c r="CZ25" s="126">
        <v>5</v>
      </c>
      <c r="DA25" s="126">
        <v>0</v>
      </c>
      <c r="DB25" s="126">
        <v>0</v>
      </c>
      <c r="DC25" s="126">
        <v>0</v>
      </c>
      <c r="DD25" s="126">
        <v>0</v>
      </c>
      <c r="DE25" s="126">
        <v>0</v>
      </c>
      <c r="DF25" s="126">
        <v>1</v>
      </c>
      <c r="DG25" s="126">
        <v>0</v>
      </c>
      <c r="DH25" s="127" t="b">
        <v>0</v>
      </c>
      <c r="DI25" s="183" t="s">
        <v>1029</v>
      </c>
      <c r="DJ25" s="183" t="s">
        <v>993</v>
      </c>
      <c r="DK25" s="183" t="s">
        <v>993</v>
      </c>
      <c r="DL25" s="183" t="s">
        <v>993</v>
      </c>
      <c r="DM25" s="126">
        <v>255</v>
      </c>
      <c r="DN25" s="126">
        <v>255</v>
      </c>
      <c r="DO25" s="126">
        <v>0</v>
      </c>
      <c r="DP25" s="126">
        <v>0</v>
      </c>
      <c r="DQ25" s="126">
        <v>14149</v>
      </c>
      <c r="DR25" s="126">
        <v>260</v>
      </c>
      <c r="DS25" s="126">
        <v>255</v>
      </c>
      <c r="DT25" s="126">
        <v>118</v>
      </c>
      <c r="DU25" s="126">
        <v>4</v>
      </c>
      <c r="DV25" s="126">
        <v>133</v>
      </c>
      <c r="DW25" s="126">
        <v>0</v>
      </c>
      <c r="DX25" s="126">
        <v>0</v>
      </c>
      <c r="DY25" s="126">
        <v>0</v>
      </c>
      <c r="DZ25" s="126">
        <v>0</v>
      </c>
      <c r="EA25" s="126">
        <v>260</v>
      </c>
      <c r="EB25" s="126">
        <v>8</v>
      </c>
      <c r="EC25" s="126">
        <v>189</v>
      </c>
      <c r="ED25" s="126">
        <v>13</v>
      </c>
      <c r="EE25" s="126">
        <v>11</v>
      </c>
      <c r="EF25" s="126">
        <v>19</v>
      </c>
      <c r="EG25" s="126">
        <v>0</v>
      </c>
      <c r="EH25" s="126">
        <v>18</v>
      </c>
      <c r="EI25" s="126">
        <v>2</v>
      </c>
      <c r="EJ25" s="126">
        <v>0</v>
      </c>
      <c r="EK25" s="126">
        <v>252</v>
      </c>
      <c r="EL25" s="126">
        <v>240</v>
      </c>
      <c r="EM25" s="126">
        <v>0</v>
      </c>
      <c r="EN25" s="126">
        <v>12</v>
      </c>
      <c r="EO25" s="126">
        <v>0</v>
      </c>
      <c r="EP25" s="126">
        <v>0</v>
      </c>
      <c r="EQ25" s="127" t="b">
        <v>0</v>
      </c>
      <c r="ER25" s="127" t="b">
        <v>0</v>
      </c>
      <c r="ES25" s="127" t="b">
        <v>0</v>
      </c>
      <c r="ET25" s="128">
        <v>0</v>
      </c>
      <c r="EU25" s="128">
        <v>0</v>
      </c>
      <c r="EV25" s="128">
        <v>0</v>
      </c>
      <c r="EW25" s="128">
        <v>0</v>
      </c>
      <c r="EX25" s="128">
        <v>0</v>
      </c>
      <c r="EY25" s="128">
        <v>0</v>
      </c>
      <c r="EZ25" s="127" t="b">
        <v>0</v>
      </c>
      <c r="FA25" s="127" t="b">
        <v>0</v>
      </c>
      <c r="FB25" s="127" t="b">
        <v>0</v>
      </c>
      <c r="FC25" s="128">
        <v>0</v>
      </c>
      <c r="FD25" s="128">
        <v>0</v>
      </c>
      <c r="FE25" s="128">
        <v>0</v>
      </c>
      <c r="FF25" s="128">
        <v>0</v>
      </c>
      <c r="FG25" s="128">
        <v>0</v>
      </c>
      <c r="FH25" s="128">
        <v>0</v>
      </c>
      <c r="FI25" s="127" t="b">
        <v>0</v>
      </c>
      <c r="FJ25" s="127" t="b">
        <v>0</v>
      </c>
      <c r="FK25" s="127" t="b">
        <v>0</v>
      </c>
      <c r="FL25" s="128">
        <v>0</v>
      </c>
      <c r="FM25" s="128">
        <v>0</v>
      </c>
      <c r="FN25" s="128">
        <v>0</v>
      </c>
      <c r="FO25" s="128">
        <v>0</v>
      </c>
      <c r="FP25" s="128">
        <v>0</v>
      </c>
      <c r="FQ25" s="128">
        <v>0</v>
      </c>
      <c r="FR25" s="183" t="s">
        <v>270</v>
      </c>
      <c r="FS25" s="128">
        <v>0.98499999999999999</v>
      </c>
      <c r="FT25" s="126">
        <v>6.3</v>
      </c>
      <c r="FU25" s="126">
        <v>252</v>
      </c>
      <c r="FV25" s="126">
        <v>111</v>
      </c>
      <c r="FW25" s="126">
        <v>106</v>
      </c>
      <c r="FX25" s="126">
        <v>72</v>
      </c>
      <c r="FY25" s="126">
        <v>58</v>
      </c>
      <c r="FZ25" s="126">
        <v>97</v>
      </c>
      <c r="GA25" s="126">
        <v>111</v>
      </c>
      <c r="GB25" s="126">
        <v>127</v>
      </c>
      <c r="GC25" s="126">
        <v>139</v>
      </c>
      <c r="GD25" s="126">
        <v>81</v>
      </c>
      <c r="GE25" s="126">
        <v>95</v>
      </c>
      <c r="GF25" s="126">
        <v>112</v>
      </c>
      <c r="GG25" s="126">
        <v>126</v>
      </c>
      <c r="GH25" s="126">
        <v>61</v>
      </c>
      <c r="GI25" s="126">
        <v>59.4</v>
      </c>
      <c r="GJ25" s="126">
        <v>54.9</v>
      </c>
      <c r="GK25" s="126">
        <v>56.5</v>
      </c>
      <c r="GL25" s="127" t="b">
        <v>0</v>
      </c>
      <c r="GM25" s="183" t="s">
        <v>993</v>
      </c>
      <c r="GN25" s="183" t="s">
        <v>993</v>
      </c>
      <c r="GO25" s="183" t="s">
        <v>993</v>
      </c>
      <c r="GP25" s="183" t="s">
        <v>993</v>
      </c>
      <c r="GQ25" s="127"/>
      <c r="GR25" s="123"/>
    </row>
    <row r="26" spans="1:200">
      <c r="A26" s="122"/>
      <c r="B26" s="1348" t="s">
        <v>320</v>
      </c>
      <c r="C26" s="1349"/>
      <c r="D26" s="183" t="s">
        <v>1025</v>
      </c>
      <c r="E26" s="183" t="s">
        <v>1026</v>
      </c>
      <c r="F26" s="183" t="s">
        <v>437</v>
      </c>
      <c r="G26" s="183" t="s">
        <v>986</v>
      </c>
      <c r="H26" s="183" t="s">
        <v>987</v>
      </c>
      <c r="I26" s="183" t="s">
        <v>988</v>
      </c>
      <c r="J26" s="183" t="s">
        <v>989</v>
      </c>
      <c r="K26" s="183" t="s">
        <v>990</v>
      </c>
      <c r="L26" s="126">
        <v>4</v>
      </c>
      <c r="M26" s="183" t="s">
        <v>1026</v>
      </c>
      <c r="N26" s="183" t="s">
        <v>1030</v>
      </c>
      <c r="O26" s="183" t="s">
        <v>354</v>
      </c>
      <c r="P26" s="183" t="s">
        <v>1027</v>
      </c>
      <c r="Q26" s="183" t="s">
        <v>290</v>
      </c>
      <c r="R26" s="183" t="s">
        <v>293</v>
      </c>
      <c r="S26" s="127" t="b">
        <v>0</v>
      </c>
      <c r="T26" s="126">
        <v>0</v>
      </c>
      <c r="U26" s="127" t="b">
        <v>0</v>
      </c>
      <c r="V26" s="126">
        <v>0</v>
      </c>
      <c r="W26" s="127" t="b">
        <v>1</v>
      </c>
      <c r="X26" s="127" t="b">
        <v>1</v>
      </c>
      <c r="Y26" s="183" t="s">
        <v>293</v>
      </c>
      <c r="Z26" s="183" t="s">
        <v>993</v>
      </c>
      <c r="AA26" s="127" t="b">
        <v>0</v>
      </c>
      <c r="AB26" s="183" t="s">
        <v>993</v>
      </c>
      <c r="AC26" s="183" t="s">
        <v>993</v>
      </c>
      <c r="AD26" s="183" t="s">
        <v>993</v>
      </c>
      <c r="AE26" s="183">
        <f t="shared" si="1"/>
        <v>54</v>
      </c>
      <c r="AF26" s="183">
        <f t="shared" si="0"/>
        <v>53</v>
      </c>
      <c r="AG26" s="183">
        <f t="shared" si="0"/>
        <v>40</v>
      </c>
      <c r="AH26" s="183">
        <f t="shared" si="0"/>
        <v>54</v>
      </c>
      <c r="AI26" s="183">
        <f t="shared" si="2"/>
        <v>0</v>
      </c>
      <c r="AJ26" s="126">
        <v>54</v>
      </c>
      <c r="AK26" s="126">
        <v>53</v>
      </c>
      <c r="AL26" s="126">
        <v>40</v>
      </c>
      <c r="AM26" s="126">
        <v>54</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7" t="b">
        <v>0</v>
      </c>
      <c r="BE26" s="127"/>
      <c r="BF26" s="183" t="s">
        <v>1031</v>
      </c>
      <c r="BG26" s="126">
        <v>54</v>
      </c>
      <c r="BH26" s="183" t="s">
        <v>993</v>
      </c>
      <c r="BI26" s="126">
        <v>0</v>
      </c>
      <c r="BJ26" s="183" t="s">
        <v>993</v>
      </c>
      <c r="BK26" s="126">
        <v>0</v>
      </c>
      <c r="BL26" s="126">
        <v>0</v>
      </c>
      <c r="BM26" s="126">
        <v>0</v>
      </c>
      <c r="BN26" s="183" t="s">
        <v>993</v>
      </c>
      <c r="BO26" s="183" t="s">
        <v>993</v>
      </c>
      <c r="BP26" s="183" t="s">
        <v>993</v>
      </c>
      <c r="BQ26" s="126">
        <v>0</v>
      </c>
      <c r="BR26" s="183" t="s">
        <v>993</v>
      </c>
      <c r="BS26" s="126">
        <v>0</v>
      </c>
      <c r="BT26" s="183" t="s">
        <v>993</v>
      </c>
      <c r="BU26" s="126">
        <v>0</v>
      </c>
      <c r="BV26" s="126">
        <v>0</v>
      </c>
      <c r="BW26" s="126">
        <v>0</v>
      </c>
      <c r="BX26" s="183" t="s">
        <v>993</v>
      </c>
      <c r="BY26" s="126">
        <v>0</v>
      </c>
      <c r="BZ26" s="183" t="s">
        <v>993</v>
      </c>
      <c r="CA26" s="126">
        <v>0</v>
      </c>
      <c r="CB26" s="183" t="s">
        <v>993</v>
      </c>
      <c r="CC26" s="126">
        <v>0</v>
      </c>
      <c r="CD26" s="126">
        <v>0</v>
      </c>
      <c r="CE26" s="126">
        <v>0</v>
      </c>
      <c r="CF26" s="183" t="s">
        <v>993</v>
      </c>
      <c r="CG26" s="126">
        <v>0</v>
      </c>
      <c r="CH26" s="183" t="s">
        <v>993</v>
      </c>
      <c r="CI26" s="126">
        <v>0</v>
      </c>
      <c r="CJ26" s="183" t="s">
        <v>993</v>
      </c>
      <c r="CK26" s="126">
        <v>0</v>
      </c>
      <c r="CL26" s="126">
        <v>0</v>
      </c>
      <c r="CM26" s="126">
        <v>0</v>
      </c>
      <c r="CN26" s="126">
        <v>25</v>
      </c>
      <c r="CO26" s="126">
        <v>0</v>
      </c>
      <c r="CP26" s="126">
        <v>0</v>
      </c>
      <c r="CQ26" s="126">
        <v>0</v>
      </c>
      <c r="CR26" s="126">
        <v>5</v>
      </c>
      <c r="CS26" s="126">
        <v>1.6</v>
      </c>
      <c r="CT26" s="126">
        <v>0</v>
      </c>
      <c r="CU26" s="126">
        <v>0</v>
      </c>
      <c r="CV26" s="126">
        <v>11</v>
      </c>
      <c r="CW26" s="126">
        <v>0</v>
      </c>
      <c r="CX26" s="126">
        <v>1</v>
      </c>
      <c r="CY26" s="126">
        <v>0.8</v>
      </c>
      <c r="CZ26" s="126">
        <v>0</v>
      </c>
      <c r="DA26" s="126">
        <v>0</v>
      </c>
      <c r="DB26" s="126">
        <v>0</v>
      </c>
      <c r="DC26" s="126">
        <v>0</v>
      </c>
      <c r="DD26" s="126">
        <v>0</v>
      </c>
      <c r="DE26" s="126">
        <v>0</v>
      </c>
      <c r="DF26" s="126">
        <v>1</v>
      </c>
      <c r="DG26" s="126">
        <v>0</v>
      </c>
      <c r="DH26" s="127" t="b">
        <v>0</v>
      </c>
      <c r="DI26" s="183" t="s">
        <v>999</v>
      </c>
      <c r="DJ26" s="183" t="s">
        <v>1000</v>
      </c>
      <c r="DK26" s="183" t="s">
        <v>296</v>
      </c>
      <c r="DL26" s="183" t="s">
        <v>293</v>
      </c>
      <c r="DM26" s="126">
        <v>1066</v>
      </c>
      <c r="DN26" s="126">
        <v>934</v>
      </c>
      <c r="DO26" s="126">
        <v>117</v>
      </c>
      <c r="DP26" s="126">
        <v>15</v>
      </c>
      <c r="DQ26" s="126">
        <v>18236</v>
      </c>
      <c r="DR26" s="126">
        <v>1073</v>
      </c>
      <c r="DS26" s="126">
        <v>1066</v>
      </c>
      <c r="DT26" s="126">
        <v>639</v>
      </c>
      <c r="DU26" s="126">
        <v>367</v>
      </c>
      <c r="DV26" s="126">
        <v>49</v>
      </c>
      <c r="DW26" s="126">
        <v>11</v>
      </c>
      <c r="DX26" s="126">
        <v>0</v>
      </c>
      <c r="DY26" s="126">
        <v>0</v>
      </c>
      <c r="DZ26" s="126">
        <v>0</v>
      </c>
      <c r="EA26" s="126">
        <v>1073</v>
      </c>
      <c r="EB26" s="126">
        <v>17</v>
      </c>
      <c r="EC26" s="126">
        <v>961</v>
      </c>
      <c r="ED26" s="126">
        <v>17</v>
      </c>
      <c r="EE26" s="126">
        <v>10</v>
      </c>
      <c r="EF26" s="126">
        <v>34</v>
      </c>
      <c r="EG26" s="126">
        <v>0</v>
      </c>
      <c r="EH26" s="126">
        <v>27</v>
      </c>
      <c r="EI26" s="126">
        <v>7</v>
      </c>
      <c r="EJ26" s="126">
        <v>0</v>
      </c>
      <c r="EK26" s="126">
        <v>1056</v>
      </c>
      <c r="EL26" s="126">
        <v>1040</v>
      </c>
      <c r="EM26" s="126">
        <v>0</v>
      </c>
      <c r="EN26" s="126">
        <v>0</v>
      </c>
      <c r="EO26" s="126">
        <v>16</v>
      </c>
      <c r="EP26" s="126">
        <v>0</v>
      </c>
      <c r="EQ26" s="127" t="b">
        <v>0</v>
      </c>
      <c r="ER26" s="127" t="b">
        <v>0</v>
      </c>
      <c r="ES26" s="127" t="b">
        <v>0</v>
      </c>
      <c r="ET26" s="128">
        <v>0</v>
      </c>
      <c r="EU26" s="128">
        <v>0</v>
      </c>
      <c r="EV26" s="128">
        <v>0</v>
      </c>
      <c r="EW26" s="128">
        <v>0</v>
      </c>
      <c r="EX26" s="128">
        <v>0</v>
      </c>
      <c r="EY26" s="128">
        <v>0</v>
      </c>
      <c r="EZ26" s="127" t="b">
        <v>0</v>
      </c>
      <c r="FA26" s="127" t="b">
        <v>0</v>
      </c>
      <c r="FB26" s="127" t="b">
        <v>0</v>
      </c>
      <c r="FC26" s="128">
        <v>0.13300000000000001</v>
      </c>
      <c r="FD26" s="128">
        <v>6.8000000000000005E-2</v>
      </c>
      <c r="FE26" s="128">
        <v>4.2999999999999997E-2</v>
      </c>
      <c r="FF26" s="128">
        <v>1.7000000000000001E-2</v>
      </c>
      <c r="FG26" s="128">
        <v>3.2000000000000001E-2</v>
      </c>
      <c r="FH26" s="128">
        <v>7.5999999999999998E-2</v>
      </c>
      <c r="FI26" s="127" t="b">
        <v>0</v>
      </c>
      <c r="FJ26" s="127" t="b">
        <v>0</v>
      </c>
      <c r="FK26" s="127" t="b">
        <v>0</v>
      </c>
      <c r="FL26" s="128">
        <v>0</v>
      </c>
      <c r="FM26" s="128">
        <v>0</v>
      </c>
      <c r="FN26" s="128">
        <v>0</v>
      </c>
      <c r="FO26" s="128">
        <v>0</v>
      </c>
      <c r="FP26" s="128">
        <v>0</v>
      </c>
      <c r="FQ26" s="128">
        <v>0</v>
      </c>
      <c r="FR26" s="183" t="s">
        <v>993</v>
      </c>
      <c r="FS26" s="128">
        <v>0</v>
      </c>
      <c r="FT26" s="126">
        <v>0</v>
      </c>
      <c r="FU26" s="126">
        <v>1056</v>
      </c>
      <c r="FV26" s="126">
        <v>0</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7" t="b">
        <v>0</v>
      </c>
      <c r="GM26" s="183" t="s">
        <v>993</v>
      </c>
      <c r="GN26" s="183" t="s">
        <v>993</v>
      </c>
      <c r="GO26" s="183" t="s">
        <v>993</v>
      </c>
      <c r="GP26" s="183" t="s">
        <v>993</v>
      </c>
      <c r="GQ26" s="127"/>
      <c r="GR26" s="123"/>
    </row>
    <row r="27" spans="1:200">
      <c r="A27" s="122"/>
      <c r="B27" s="1348" t="s">
        <v>320</v>
      </c>
      <c r="C27" s="1349"/>
      <c r="D27" s="183" t="s">
        <v>1025</v>
      </c>
      <c r="E27" s="183" t="s">
        <v>1026</v>
      </c>
      <c r="F27" s="183" t="s">
        <v>437</v>
      </c>
      <c r="G27" s="183" t="s">
        <v>986</v>
      </c>
      <c r="H27" s="183" t="s">
        <v>987</v>
      </c>
      <c r="I27" s="183" t="s">
        <v>988</v>
      </c>
      <c r="J27" s="183" t="s">
        <v>989</v>
      </c>
      <c r="K27" s="183" t="s">
        <v>990</v>
      </c>
      <c r="L27" s="126">
        <v>1</v>
      </c>
      <c r="M27" s="183" t="s">
        <v>1026</v>
      </c>
      <c r="N27" s="183" t="s">
        <v>1019</v>
      </c>
      <c r="O27" s="183" t="s">
        <v>322</v>
      </c>
      <c r="P27" s="183" t="s">
        <v>1027</v>
      </c>
      <c r="Q27" s="183" t="s">
        <v>290</v>
      </c>
      <c r="R27" s="183" t="s">
        <v>290</v>
      </c>
      <c r="S27" s="127" t="b">
        <v>0</v>
      </c>
      <c r="T27" s="126">
        <v>0</v>
      </c>
      <c r="U27" s="127" t="b">
        <v>0</v>
      </c>
      <c r="V27" s="126">
        <v>0</v>
      </c>
      <c r="W27" s="127" t="b">
        <v>1</v>
      </c>
      <c r="X27" s="127" t="b">
        <v>1</v>
      </c>
      <c r="Y27" s="183" t="s">
        <v>290</v>
      </c>
      <c r="Z27" s="183" t="s">
        <v>993</v>
      </c>
      <c r="AA27" s="127" t="b">
        <v>0</v>
      </c>
      <c r="AB27" s="183" t="s">
        <v>993</v>
      </c>
      <c r="AC27" s="183" t="s">
        <v>993</v>
      </c>
      <c r="AD27" s="183" t="s">
        <v>993</v>
      </c>
      <c r="AE27" s="183">
        <f t="shared" si="1"/>
        <v>52</v>
      </c>
      <c r="AF27" s="183">
        <f t="shared" si="1"/>
        <v>51</v>
      </c>
      <c r="AG27" s="183">
        <f t="shared" si="1"/>
        <v>32</v>
      </c>
      <c r="AH27" s="183">
        <f t="shared" si="1"/>
        <v>52</v>
      </c>
      <c r="AI27" s="183">
        <f t="shared" si="2"/>
        <v>0</v>
      </c>
      <c r="AJ27" s="126">
        <v>52</v>
      </c>
      <c r="AK27" s="126">
        <v>51</v>
      </c>
      <c r="AL27" s="126">
        <v>32</v>
      </c>
      <c r="AM27" s="126">
        <v>52</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6">
        <v>0</v>
      </c>
      <c r="BD27" s="127" t="b">
        <v>0</v>
      </c>
      <c r="BE27" s="127"/>
      <c r="BF27" s="183" t="s">
        <v>270</v>
      </c>
      <c r="BG27" s="126">
        <v>52</v>
      </c>
      <c r="BH27" s="183" t="s">
        <v>993</v>
      </c>
      <c r="BI27" s="126">
        <v>0</v>
      </c>
      <c r="BJ27" s="183" t="s">
        <v>993</v>
      </c>
      <c r="BK27" s="126">
        <v>0</v>
      </c>
      <c r="BL27" s="126">
        <v>0</v>
      </c>
      <c r="BM27" s="126">
        <v>0</v>
      </c>
      <c r="BN27" s="183" t="s">
        <v>993</v>
      </c>
      <c r="BO27" s="183" t="s">
        <v>993</v>
      </c>
      <c r="BP27" s="183" t="s">
        <v>993</v>
      </c>
      <c r="BQ27" s="126">
        <v>0</v>
      </c>
      <c r="BR27" s="183" t="s">
        <v>993</v>
      </c>
      <c r="BS27" s="126">
        <v>0</v>
      </c>
      <c r="BT27" s="183" t="s">
        <v>993</v>
      </c>
      <c r="BU27" s="126">
        <v>0</v>
      </c>
      <c r="BV27" s="126">
        <v>0</v>
      </c>
      <c r="BW27" s="126">
        <v>0</v>
      </c>
      <c r="BX27" s="183" t="s">
        <v>993</v>
      </c>
      <c r="BY27" s="126">
        <v>0</v>
      </c>
      <c r="BZ27" s="183" t="s">
        <v>993</v>
      </c>
      <c r="CA27" s="126">
        <v>0</v>
      </c>
      <c r="CB27" s="183" t="s">
        <v>993</v>
      </c>
      <c r="CC27" s="126">
        <v>0</v>
      </c>
      <c r="CD27" s="126">
        <v>0</v>
      </c>
      <c r="CE27" s="126">
        <v>0</v>
      </c>
      <c r="CF27" s="183" t="s">
        <v>993</v>
      </c>
      <c r="CG27" s="126">
        <v>0</v>
      </c>
      <c r="CH27" s="183" t="s">
        <v>993</v>
      </c>
      <c r="CI27" s="126">
        <v>0</v>
      </c>
      <c r="CJ27" s="183" t="s">
        <v>993</v>
      </c>
      <c r="CK27" s="126">
        <v>0</v>
      </c>
      <c r="CL27" s="126">
        <v>0</v>
      </c>
      <c r="CM27" s="126">
        <v>0</v>
      </c>
      <c r="CN27" s="126">
        <v>28</v>
      </c>
      <c r="CO27" s="126">
        <v>0</v>
      </c>
      <c r="CP27" s="126">
        <v>3</v>
      </c>
      <c r="CQ27" s="126">
        <v>0</v>
      </c>
      <c r="CR27" s="126">
        <v>3</v>
      </c>
      <c r="CS27" s="126">
        <v>2.6</v>
      </c>
      <c r="CT27" s="126">
        <v>0</v>
      </c>
      <c r="CU27" s="126">
        <v>0</v>
      </c>
      <c r="CV27" s="126">
        <v>13</v>
      </c>
      <c r="CW27" s="126">
        <v>0</v>
      </c>
      <c r="CX27" s="126">
        <v>0</v>
      </c>
      <c r="CY27" s="126">
        <v>0</v>
      </c>
      <c r="CZ27" s="126">
        <v>0</v>
      </c>
      <c r="DA27" s="126">
        <v>0</v>
      </c>
      <c r="DB27" s="126">
        <v>0</v>
      </c>
      <c r="DC27" s="126">
        <v>0</v>
      </c>
      <c r="DD27" s="126">
        <v>0</v>
      </c>
      <c r="DE27" s="126">
        <v>0</v>
      </c>
      <c r="DF27" s="126">
        <v>1</v>
      </c>
      <c r="DG27" s="126">
        <v>0</v>
      </c>
      <c r="DH27" s="127" t="b">
        <v>0</v>
      </c>
      <c r="DI27" s="183" t="s">
        <v>1000</v>
      </c>
      <c r="DJ27" s="183" t="s">
        <v>993</v>
      </c>
      <c r="DK27" s="183" t="s">
        <v>993</v>
      </c>
      <c r="DL27" s="183" t="s">
        <v>993</v>
      </c>
      <c r="DM27" s="126">
        <v>1520</v>
      </c>
      <c r="DN27" s="126">
        <v>916</v>
      </c>
      <c r="DO27" s="126">
        <v>313</v>
      </c>
      <c r="DP27" s="126">
        <v>291</v>
      </c>
      <c r="DQ27" s="126">
        <v>16380</v>
      </c>
      <c r="DR27" s="126">
        <v>1459</v>
      </c>
      <c r="DS27" s="126">
        <v>1520</v>
      </c>
      <c r="DT27" s="126">
        <v>19</v>
      </c>
      <c r="DU27" s="126">
        <v>1428</v>
      </c>
      <c r="DV27" s="126">
        <v>11</v>
      </c>
      <c r="DW27" s="126">
        <v>62</v>
      </c>
      <c r="DX27" s="126">
        <v>0</v>
      </c>
      <c r="DY27" s="126">
        <v>0</v>
      </c>
      <c r="DZ27" s="126">
        <v>0</v>
      </c>
      <c r="EA27" s="126">
        <v>1459</v>
      </c>
      <c r="EB27" s="126">
        <v>628</v>
      </c>
      <c r="EC27" s="126">
        <v>783</v>
      </c>
      <c r="ED27" s="126">
        <v>12</v>
      </c>
      <c r="EE27" s="126">
        <v>3</v>
      </c>
      <c r="EF27" s="126">
        <v>10</v>
      </c>
      <c r="EG27" s="126">
        <v>0</v>
      </c>
      <c r="EH27" s="126">
        <v>12</v>
      </c>
      <c r="EI27" s="126">
        <v>11</v>
      </c>
      <c r="EJ27" s="126">
        <v>0</v>
      </c>
      <c r="EK27" s="126">
        <v>831</v>
      </c>
      <c r="EL27" s="126">
        <v>823</v>
      </c>
      <c r="EM27" s="126">
        <v>0</v>
      </c>
      <c r="EN27" s="126">
        <v>0</v>
      </c>
      <c r="EO27" s="126">
        <v>8</v>
      </c>
      <c r="EP27" s="126">
        <v>0</v>
      </c>
      <c r="EQ27" s="127" t="b">
        <v>0</v>
      </c>
      <c r="ER27" s="127" t="b">
        <v>0</v>
      </c>
      <c r="ES27" s="127" t="b">
        <v>0</v>
      </c>
      <c r="ET27" s="128">
        <v>0.32</v>
      </c>
      <c r="EU27" s="128">
        <v>0.2</v>
      </c>
      <c r="EV27" s="128">
        <v>0.129</v>
      </c>
      <c r="EW27" s="128">
        <v>0.12300000000000001</v>
      </c>
      <c r="EX27" s="128">
        <v>0.41700000000000004</v>
      </c>
      <c r="EY27" s="128">
        <v>0.48599999999999999</v>
      </c>
      <c r="EZ27" s="127" t="b">
        <v>0</v>
      </c>
      <c r="FA27" s="127" t="b">
        <v>0</v>
      </c>
      <c r="FB27" s="127" t="b">
        <v>0</v>
      </c>
      <c r="FC27" s="128">
        <v>0</v>
      </c>
      <c r="FD27" s="128">
        <v>0</v>
      </c>
      <c r="FE27" s="128">
        <v>0</v>
      </c>
      <c r="FF27" s="128">
        <v>0</v>
      </c>
      <c r="FG27" s="128">
        <v>0</v>
      </c>
      <c r="FH27" s="128">
        <v>0</v>
      </c>
      <c r="FI27" s="127" t="b">
        <v>0</v>
      </c>
      <c r="FJ27" s="127" t="b">
        <v>0</v>
      </c>
      <c r="FK27" s="127" t="b">
        <v>0</v>
      </c>
      <c r="FL27" s="128">
        <v>0</v>
      </c>
      <c r="FM27" s="128">
        <v>0</v>
      </c>
      <c r="FN27" s="128">
        <v>0</v>
      </c>
      <c r="FO27" s="128">
        <v>0</v>
      </c>
      <c r="FP27" s="128">
        <v>0</v>
      </c>
      <c r="FQ27" s="128">
        <v>0</v>
      </c>
      <c r="FR27" s="183" t="s">
        <v>993</v>
      </c>
      <c r="FS27" s="128">
        <v>0</v>
      </c>
      <c r="FT27" s="126">
        <v>0</v>
      </c>
      <c r="FU27" s="126">
        <v>831</v>
      </c>
      <c r="FV27" s="126">
        <v>0</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7" t="b">
        <v>0</v>
      </c>
      <c r="GM27" s="183" t="s">
        <v>993</v>
      </c>
      <c r="GN27" s="183" t="s">
        <v>993</v>
      </c>
      <c r="GO27" s="183" t="s">
        <v>993</v>
      </c>
      <c r="GP27" s="183" t="s">
        <v>993</v>
      </c>
      <c r="GQ27" s="127"/>
      <c r="GR27" s="123"/>
    </row>
    <row r="28" spans="1:200">
      <c r="A28" s="122"/>
      <c r="B28" s="1348" t="s">
        <v>320</v>
      </c>
      <c r="C28" s="1349"/>
      <c r="D28" s="183" t="s">
        <v>1025</v>
      </c>
      <c r="E28" s="183" t="s">
        <v>1026</v>
      </c>
      <c r="F28" s="183" t="s">
        <v>437</v>
      </c>
      <c r="G28" s="183" t="s">
        <v>986</v>
      </c>
      <c r="H28" s="183" t="s">
        <v>987</v>
      </c>
      <c r="I28" s="183" t="s">
        <v>988</v>
      </c>
      <c r="J28" s="183" t="s">
        <v>989</v>
      </c>
      <c r="K28" s="183" t="s">
        <v>990</v>
      </c>
      <c r="L28" s="126">
        <v>2</v>
      </c>
      <c r="M28" s="183" t="s">
        <v>1026</v>
      </c>
      <c r="N28" s="183" t="s">
        <v>1012</v>
      </c>
      <c r="O28" s="183" t="s">
        <v>323</v>
      </c>
      <c r="P28" s="183" t="s">
        <v>1027</v>
      </c>
      <c r="Q28" s="183" t="s">
        <v>290</v>
      </c>
      <c r="R28" s="183" t="s">
        <v>290</v>
      </c>
      <c r="S28" s="127" t="b">
        <v>1</v>
      </c>
      <c r="T28" s="126">
        <v>2</v>
      </c>
      <c r="U28" s="127" t="b">
        <v>0</v>
      </c>
      <c r="V28" s="126">
        <v>0</v>
      </c>
      <c r="W28" s="127" t="b">
        <v>1</v>
      </c>
      <c r="X28" s="127" t="b">
        <v>1</v>
      </c>
      <c r="Y28" s="183" t="s">
        <v>290</v>
      </c>
      <c r="Z28" s="183" t="s">
        <v>993</v>
      </c>
      <c r="AA28" s="127" t="b">
        <v>0</v>
      </c>
      <c r="AB28" s="183" t="s">
        <v>993</v>
      </c>
      <c r="AC28" s="183" t="s">
        <v>993</v>
      </c>
      <c r="AD28" s="183" t="s">
        <v>993</v>
      </c>
      <c r="AE28" s="183">
        <f t="shared" si="1"/>
        <v>52</v>
      </c>
      <c r="AF28" s="183">
        <f t="shared" si="1"/>
        <v>48</v>
      </c>
      <c r="AG28" s="183">
        <f t="shared" si="1"/>
        <v>30</v>
      </c>
      <c r="AH28" s="183">
        <f t="shared" si="1"/>
        <v>52</v>
      </c>
      <c r="AI28" s="183">
        <f t="shared" si="2"/>
        <v>0</v>
      </c>
      <c r="AJ28" s="126">
        <v>52</v>
      </c>
      <c r="AK28" s="126">
        <v>48</v>
      </c>
      <c r="AL28" s="126">
        <v>30</v>
      </c>
      <c r="AM28" s="126">
        <v>52</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6">
        <v>0</v>
      </c>
      <c r="BD28" s="127" t="b">
        <v>0</v>
      </c>
      <c r="BE28" s="127"/>
      <c r="BF28" s="183" t="s">
        <v>270</v>
      </c>
      <c r="BG28" s="126">
        <v>52</v>
      </c>
      <c r="BH28" s="183" t="s">
        <v>993</v>
      </c>
      <c r="BI28" s="126">
        <v>0</v>
      </c>
      <c r="BJ28" s="183" t="s">
        <v>993</v>
      </c>
      <c r="BK28" s="126">
        <v>0</v>
      </c>
      <c r="BL28" s="126">
        <v>0</v>
      </c>
      <c r="BM28" s="126">
        <v>0</v>
      </c>
      <c r="BN28" s="183" t="s">
        <v>993</v>
      </c>
      <c r="BO28" s="183" t="s">
        <v>993</v>
      </c>
      <c r="BP28" s="183" t="s">
        <v>993</v>
      </c>
      <c r="BQ28" s="126">
        <v>0</v>
      </c>
      <c r="BR28" s="183" t="s">
        <v>993</v>
      </c>
      <c r="BS28" s="126">
        <v>0</v>
      </c>
      <c r="BT28" s="183" t="s">
        <v>993</v>
      </c>
      <c r="BU28" s="126">
        <v>0</v>
      </c>
      <c r="BV28" s="126">
        <v>0</v>
      </c>
      <c r="BW28" s="126">
        <v>0</v>
      </c>
      <c r="BX28" s="183" t="s">
        <v>993</v>
      </c>
      <c r="BY28" s="126">
        <v>0</v>
      </c>
      <c r="BZ28" s="183" t="s">
        <v>993</v>
      </c>
      <c r="CA28" s="126">
        <v>0</v>
      </c>
      <c r="CB28" s="183" t="s">
        <v>993</v>
      </c>
      <c r="CC28" s="126">
        <v>0</v>
      </c>
      <c r="CD28" s="126">
        <v>0</v>
      </c>
      <c r="CE28" s="126">
        <v>0</v>
      </c>
      <c r="CF28" s="183" t="s">
        <v>993</v>
      </c>
      <c r="CG28" s="126">
        <v>0</v>
      </c>
      <c r="CH28" s="183" t="s">
        <v>993</v>
      </c>
      <c r="CI28" s="126">
        <v>0</v>
      </c>
      <c r="CJ28" s="183" t="s">
        <v>993</v>
      </c>
      <c r="CK28" s="126">
        <v>0</v>
      </c>
      <c r="CL28" s="126">
        <v>0</v>
      </c>
      <c r="CM28" s="126">
        <v>0</v>
      </c>
      <c r="CN28" s="126">
        <v>30</v>
      </c>
      <c r="CO28" s="126">
        <v>0</v>
      </c>
      <c r="CP28" s="126">
        <v>0</v>
      </c>
      <c r="CQ28" s="126">
        <v>0</v>
      </c>
      <c r="CR28" s="126">
        <v>3</v>
      </c>
      <c r="CS28" s="126">
        <v>3.5</v>
      </c>
      <c r="CT28" s="126">
        <v>0</v>
      </c>
      <c r="CU28" s="126">
        <v>0</v>
      </c>
      <c r="CV28" s="126">
        <v>7</v>
      </c>
      <c r="CW28" s="126">
        <v>0</v>
      </c>
      <c r="CX28" s="126">
        <v>0</v>
      </c>
      <c r="CY28" s="126">
        <v>0</v>
      </c>
      <c r="CZ28" s="126">
        <v>0</v>
      </c>
      <c r="DA28" s="126">
        <v>0</v>
      </c>
      <c r="DB28" s="126">
        <v>0</v>
      </c>
      <c r="DC28" s="126">
        <v>0</v>
      </c>
      <c r="DD28" s="126">
        <v>0</v>
      </c>
      <c r="DE28" s="126">
        <v>0</v>
      </c>
      <c r="DF28" s="126">
        <v>1</v>
      </c>
      <c r="DG28" s="126">
        <v>0</v>
      </c>
      <c r="DH28" s="127" t="b">
        <v>0</v>
      </c>
      <c r="DI28" s="183" t="s">
        <v>999</v>
      </c>
      <c r="DJ28" s="183" t="s">
        <v>293</v>
      </c>
      <c r="DK28" s="183" t="s">
        <v>296</v>
      </c>
      <c r="DL28" s="183" t="s">
        <v>290</v>
      </c>
      <c r="DM28" s="126">
        <v>1648</v>
      </c>
      <c r="DN28" s="126">
        <v>696</v>
      </c>
      <c r="DO28" s="126">
        <v>370</v>
      </c>
      <c r="DP28" s="126">
        <v>582</v>
      </c>
      <c r="DQ28" s="126">
        <v>15872</v>
      </c>
      <c r="DR28" s="126">
        <v>1653</v>
      </c>
      <c r="DS28" s="126">
        <v>1648</v>
      </c>
      <c r="DT28" s="126">
        <v>57</v>
      </c>
      <c r="DU28" s="126">
        <v>1513</v>
      </c>
      <c r="DV28" s="126">
        <v>5</v>
      </c>
      <c r="DW28" s="126">
        <v>73</v>
      </c>
      <c r="DX28" s="126">
        <v>0</v>
      </c>
      <c r="DY28" s="126">
        <v>0</v>
      </c>
      <c r="DZ28" s="126">
        <v>0</v>
      </c>
      <c r="EA28" s="126">
        <v>1653</v>
      </c>
      <c r="EB28" s="126">
        <v>124</v>
      </c>
      <c r="EC28" s="126">
        <v>1388</v>
      </c>
      <c r="ED28" s="126">
        <v>49</v>
      </c>
      <c r="EE28" s="126">
        <v>2</v>
      </c>
      <c r="EF28" s="126">
        <v>31</v>
      </c>
      <c r="EG28" s="126">
        <v>0</v>
      </c>
      <c r="EH28" s="126">
        <v>10</v>
      </c>
      <c r="EI28" s="126">
        <v>48</v>
      </c>
      <c r="EJ28" s="126">
        <v>1</v>
      </c>
      <c r="EK28" s="126">
        <v>1529</v>
      </c>
      <c r="EL28" s="126">
        <v>1487</v>
      </c>
      <c r="EM28" s="126">
        <v>0</v>
      </c>
      <c r="EN28" s="126">
        <v>0</v>
      </c>
      <c r="EO28" s="126">
        <v>42</v>
      </c>
      <c r="EP28" s="126">
        <v>0</v>
      </c>
      <c r="EQ28" s="127" t="b">
        <v>0</v>
      </c>
      <c r="ER28" s="127" t="b">
        <v>0</v>
      </c>
      <c r="ES28" s="127" t="b">
        <v>0</v>
      </c>
      <c r="ET28" s="128">
        <v>0.56399999999999995</v>
      </c>
      <c r="EU28" s="128">
        <v>0.28800000000000003</v>
      </c>
      <c r="EV28" s="128">
        <v>0.20300000000000001</v>
      </c>
      <c r="EW28" s="128">
        <v>0.13300000000000001</v>
      </c>
      <c r="EX28" s="128">
        <v>8.199999999999999E-2</v>
      </c>
      <c r="EY28" s="128">
        <v>0.29699999999999999</v>
      </c>
      <c r="EZ28" s="127" t="b">
        <v>0</v>
      </c>
      <c r="FA28" s="127" t="b">
        <v>0</v>
      </c>
      <c r="FB28" s="127" t="b">
        <v>0</v>
      </c>
      <c r="FC28" s="128">
        <v>0</v>
      </c>
      <c r="FD28" s="128">
        <v>0</v>
      </c>
      <c r="FE28" s="128">
        <v>0</v>
      </c>
      <c r="FF28" s="128">
        <v>0</v>
      </c>
      <c r="FG28" s="128">
        <v>0</v>
      </c>
      <c r="FH28" s="128">
        <v>0</v>
      </c>
      <c r="FI28" s="127" t="b">
        <v>0</v>
      </c>
      <c r="FJ28" s="127" t="b">
        <v>0</v>
      </c>
      <c r="FK28" s="127" t="b">
        <v>0</v>
      </c>
      <c r="FL28" s="128">
        <v>0</v>
      </c>
      <c r="FM28" s="128">
        <v>0</v>
      </c>
      <c r="FN28" s="128">
        <v>0</v>
      </c>
      <c r="FO28" s="128">
        <v>0</v>
      </c>
      <c r="FP28" s="128">
        <v>0</v>
      </c>
      <c r="FQ28" s="128">
        <v>0</v>
      </c>
      <c r="FR28" s="183" t="s">
        <v>993</v>
      </c>
      <c r="FS28" s="128">
        <v>0</v>
      </c>
      <c r="FT28" s="126">
        <v>0</v>
      </c>
      <c r="FU28" s="126">
        <v>1529</v>
      </c>
      <c r="FV28" s="126">
        <v>0</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7" t="b">
        <v>0</v>
      </c>
      <c r="GM28" s="183" t="s">
        <v>993</v>
      </c>
      <c r="GN28" s="183" t="s">
        <v>993</v>
      </c>
      <c r="GO28" s="183" t="s">
        <v>993</v>
      </c>
      <c r="GP28" s="183" t="s">
        <v>993</v>
      </c>
      <c r="GQ28" s="127"/>
      <c r="GR28" s="123"/>
    </row>
    <row r="29" spans="1:200">
      <c r="A29" s="122"/>
      <c r="B29" s="1348" t="s">
        <v>320</v>
      </c>
      <c r="C29" s="1349"/>
      <c r="D29" s="183" t="s">
        <v>1025</v>
      </c>
      <c r="E29" s="183" t="s">
        <v>1026</v>
      </c>
      <c r="F29" s="183" t="s">
        <v>437</v>
      </c>
      <c r="G29" s="183" t="s">
        <v>986</v>
      </c>
      <c r="H29" s="183" t="s">
        <v>987</v>
      </c>
      <c r="I29" s="183" t="s">
        <v>988</v>
      </c>
      <c r="J29" s="183" t="s">
        <v>989</v>
      </c>
      <c r="K29" s="183" t="s">
        <v>990</v>
      </c>
      <c r="L29" s="126">
        <v>5</v>
      </c>
      <c r="M29" s="183" t="s">
        <v>1026</v>
      </c>
      <c r="N29" s="183" t="s">
        <v>1032</v>
      </c>
      <c r="O29" s="183" t="s">
        <v>385</v>
      </c>
      <c r="P29" s="183" t="s">
        <v>1027</v>
      </c>
      <c r="Q29" s="183" t="s">
        <v>290</v>
      </c>
      <c r="R29" s="183" t="s">
        <v>282</v>
      </c>
      <c r="S29" s="127" t="b">
        <v>0</v>
      </c>
      <c r="T29" s="126">
        <v>0</v>
      </c>
      <c r="U29" s="127" t="b">
        <v>0</v>
      </c>
      <c r="V29" s="126">
        <v>0</v>
      </c>
      <c r="W29" s="127" t="b">
        <v>0</v>
      </c>
      <c r="X29" s="127" t="b">
        <v>1</v>
      </c>
      <c r="Y29" s="183" t="s">
        <v>282</v>
      </c>
      <c r="Z29" s="183" t="s">
        <v>993</v>
      </c>
      <c r="AA29" s="127" t="b">
        <v>0</v>
      </c>
      <c r="AB29" s="183" t="s">
        <v>993</v>
      </c>
      <c r="AC29" s="183" t="s">
        <v>993</v>
      </c>
      <c r="AD29" s="183" t="s">
        <v>993</v>
      </c>
      <c r="AE29" s="183">
        <f t="shared" si="1"/>
        <v>6</v>
      </c>
      <c r="AF29" s="183">
        <f t="shared" si="1"/>
        <v>0</v>
      </c>
      <c r="AG29" s="183">
        <f t="shared" si="1"/>
        <v>0</v>
      </c>
      <c r="AH29" s="183">
        <f t="shared" si="1"/>
        <v>6</v>
      </c>
      <c r="AI29" s="183">
        <f t="shared" si="2"/>
        <v>0</v>
      </c>
      <c r="AJ29" s="126">
        <v>6</v>
      </c>
      <c r="AK29" s="126">
        <v>0</v>
      </c>
      <c r="AL29" s="126">
        <v>0</v>
      </c>
      <c r="AM29" s="126">
        <v>6</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6">
        <v>0</v>
      </c>
      <c r="BD29" s="127" t="b">
        <v>0</v>
      </c>
      <c r="BE29" s="183" t="s">
        <v>1033</v>
      </c>
      <c r="BF29" s="183" t="s">
        <v>993</v>
      </c>
      <c r="BG29" s="126">
        <v>0</v>
      </c>
      <c r="BH29" s="183" t="s">
        <v>993</v>
      </c>
      <c r="BI29" s="126">
        <v>0</v>
      </c>
      <c r="BJ29" s="183" t="s">
        <v>993</v>
      </c>
      <c r="BK29" s="126">
        <v>0</v>
      </c>
      <c r="BL29" s="126">
        <v>0</v>
      </c>
      <c r="BM29" s="126">
        <v>6</v>
      </c>
      <c r="BN29" s="183" t="s">
        <v>993</v>
      </c>
      <c r="BO29" s="183" t="s">
        <v>993</v>
      </c>
      <c r="BP29" s="183" t="s">
        <v>993</v>
      </c>
      <c r="BQ29" s="126">
        <v>0</v>
      </c>
      <c r="BR29" s="183" t="s">
        <v>993</v>
      </c>
      <c r="BS29" s="126">
        <v>0</v>
      </c>
      <c r="BT29" s="183" t="s">
        <v>993</v>
      </c>
      <c r="BU29" s="126">
        <v>0</v>
      </c>
      <c r="BV29" s="126">
        <v>0</v>
      </c>
      <c r="BW29" s="126">
        <v>0</v>
      </c>
      <c r="BX29" s="183" t="s">
        <v>993</v>
      </c>
      <c r="BY29" s="126">
        <v>0</v>
      </c>
      <c r="BZ29" s="183" t="s">
        <v>993</v>
      </c>
      <c r="CA29" s="126">
        <v>0</v>
      </c>
      <c r="CB29" s="183" t="s">
        <v>993</v>
      </c>
      <c r="CC29" s="126">
        <v>0</v>
      </c>
      <c r="CD29" s="126">
        <v>0</v>
      </c>
      <c r="CE29" s="126">
        <v>0</v>
      </c>
      <c r="CF29" s="183" t="s">
        <v>993</v>
      </c>
      <c r="CG29" s="126">
        <v>0</v>
      </c>
      <c r="CH29" s="183" t="s">
        <v>993</v>
      </c>
      <c r="CI29" s="126">
        <v>0</v>
      </c>
      <c r="CJ29" s="183" t="s">
        <v>993</v>
      </c>
      <c r="CK29" s="126">
        <v>0</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7" t="b">
        <v>1</v>
      </c>
      <c r="DI29" s="183" t="s">
        <v>270</v>
      </c>
      <c r="DJ29" s="183" t="s">
        <v>993</v>
      </c>
      <c r="DK29" s="183" t="s">
        <v>993</v>
      </c>
      <c r="DL29" s="183" t="s">
        <v>993</v>
      </c>
      <c r="DM29" s="126">
        <v>0</v>
      </c>
      <c r="DN29" s="126">
        <v>0</v>
      </c>
      <c r="DO29" s="126">
        <v>0</v>
      </c>
      <c r="DP29" s="126">
        <v>0</v>
      </c>
      <c r="DQ29" s="126">
        <v>0</v>
      </c>
      <c r="DR29" s="126">
        <v>0</v>
      </c>
      <c r="DS29" s="126">
        <v>0</v>
      </c>
      <c r="DT29" s="126">
        <v>0</v>
      </c>
      <c r="DU29" s="126">
        <v>0</v>
      </c>
      <c r="DV29" s="126">
        <v>0</v>
      </c>
      <c r="DW29" s="126">
        <v>0</v>
      </c>
      <c r="DX29" s="126">
        <v>0</v>
      </c>
      <c r="DY29" s="126">
        <v>0</v>
      </c>
      <c r="DZ29" s="126">
        <v>0</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7" t="b">
        <v>0</v>
      </c>
      <c r="ER29" s="127" t="b">
        <v>0</v>
      </c>
      <c r="ES29" s="127" t="b">
        <v>0</v>
      </c>
      <c r="ET29" s="128">
        <v>0</v>
      </c>
      <c r="EU29" s="128">
        <v>0</v>
      </c>
      <c r="EV29" s="128">
        <v>0</v>
      </c>
      <c r="EW29" s="128">
        <v>0</v>
      </c>
      <c r="EX29" s="128">
        <v>0</v>
      </c>
      <c r="EY29" s="128">
        <v>0</v>
      </c>
      <c r="EZ29" s="127" t="b">
        <v>0</v>
      </c>
      <c r="FA29" s="127" t="b">
        <v>0</v>
      </c>
      <c r="FB29" s="127" t="b">
        <v>0</v>
      </c>
      <c r="FC29" s="128">
        <v>0</v>
      </c>
      <c r="FD29" s="128">
        <v>0</v>
      </c>
      <c r="FE29" s="128">
        <v>0</v>
      </c>
      <c r="FF29" s="128">
        <v>0</v>
      </c>
      <c r="FG29" s="128">
        <v>0</v>
      </c>
      <c r="FH29" s="128">
        <v>0</v>
      </c>
      <c r="FI29" s="127" t="b">
        <v>0</v>
      </c>
      <c r="FJ29" s="127" t="b">
        <v>0</v>
      </c>
      <c r="FK29" s="127" t="b">
        <v>0</v>
      </c>
      <c r="FL29" s="128">
        <v>0</v>
      </c>
      <c r="FM29" s="128">
        <v>0</v>
      </c>
      <c r="FN29" s="128">
        <v>0</v>
      </c>
      <c r="FO29" s="128">
        <v>0</v>
      </c>
      <c r="FP29" s="128">
        <v>0</v>
      </c>
      <c r="FQ29" s="128">
        <v>0</v>
      </c>
      <c r="FR29" s="183" t="s">
        <v>993</v>
      </c>
      <c r="FS29" s="128">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7" t="b">
        <v>0</v>
      </c>
      <c r="GM29" s="183" t="s">
        <v>993</v>
      </c>
      <c r="GN29" s="183" t="s">
        <v>993</v>
      </c>
      <c r="GO29" s="183" t="s">
        <v>993</v>
      </c>
      <c r="GP29" s="183" t="s">
        <v>993</v>
      </c>
      <c r="GQ29" s="127"/>
      <c r="GR29" s="123"/>
    </row>
    <row r="30" spans="1:200">
      <c r="A30" s="122"/>
      <c r="B30" s="1348" t="s">
        <v>271</v>
      </c>
      <c r="C30" s="1349"/>
      <c r="D30" s="183" t="s">
        <v>1034</v>
      </c>
      <c r="E30" s="183" t="s">
        <v>274</v>
      </c>
      <c r="F30" s="183" t="s">
        <v>437</v>
      </c>
      <c r="G30" s="183" t="s">
        <v>986</v>
      </c>
      <c r="H30" s="183" t="s">
        <v>987</v>
      </c>
      <c r="I30" s="183" t="s">
        <v>988</v>
      </c>
      <c r="J30" s="183" t="s">
        <v>1035</v>
      </c>
      <c r="K30" s="183" t="s">
        <v>1036</v>
      </c>
      <c r="L30" s="126">
        <v>1</v>
      </c>
      <c r="M30" s="183" t="s">
        <v>274</v>
      </c>
      <c r="N30" s="183" t="s">
        <v>1009</v>
      </c>
      <c r="O30" s="183" t="s">
        <v>275</v>
      </c>
      <c r="P30" s="183" t="s">
        <v>1037</v>
      </c>
      <c r="Q30" s="183" t="s">
        <v>293</v>
      </c>
      <c r="R30" s="183" t="s">
        <v>270</v>
      </c>
      <c r="S30" s="127" t="b">
        <v>0</v>
      </c>
      <c r="T30" s="126">
        <v>0</v>
      </c>
      <c r="U30" s="127" t="b">
        <v>0</v>
      </c>
      <c r="V30" s="126">
        <v>0</v>
      </c>
      <c r="W30" s="127" t="b">
        <v>1</v>
      </c>
      <c r="X30" s="127" t="b">
        <v>1</v>
      </c>
      <c r="Y30" s="183" t="s">
        <v>270</v>
      </c>
      <c r="Z30" s="183" t="s">
        <v>993</v>
      </c>
      <c r="AA30" s="127" t="b">
        <v>0</v>
      </c>
      <c r="AB30" s="183" t="s">
        <v>993</v>
      </c>
      <c r="AC30" s="183" t="s">
        <v>993</v>
      </c>
      <c r="AD30" s="183" t="s">
        <v>993</v>
      </c>
      <c r="AE30" s="183">
        <f t="shared" si="1"/>
        <v>10</v>
      </c>
      <c r="AF30" s="183">
        <f t="shared" si="1"/>
        <v>10</v>
      </c>
      <c r="AG30" s="183">
        <f t="shared" si="1"/>
        <v>3</v>
      </c>
      <c r="AH30" s="183">
        <f t="shared" si="1"/>
        <v>10</v>
      </c>
      <c r="AI30" s="183">
        <f t="shared" si="2"/>
        <v>0</v>
      </c>
      <c r="AJ30" s="126">
        <v>10</v>
      </c>
      <c r="AK30" s="126">
        <v>10</v>
      </c>
      <c r="AL30" s="126">
        <v>3</v>
      </c>
      <c r="AM30" s="126">
        <v>10</v>
      </c>
      <c r="AN30" s="126">
        <v>0</v>
      </c>
      <c r="AO30" s="126">
        <v>0</v>
      </c>
      <c r="AP30" s="126">
        <v>0</v>
      </c>
      <c r="AQ30" s="126">
        <v>0</v>
      </c>
      <c r="AR30" s="126">
        <v>0</v>
      </c>
      <c r="AS30" s="126">
        <v>0</v>
      </c>
      <c r="AT30" s="126">
        <v>0</v>
      </c>
      <c r="AU30" s="126">
        <v>0</v>
      </c>
      <c r="AV30" s="126">
        <v>0</v>
      </c>
      <c r="AW30" s="126">
        <v>0</v>
      </c>
      <c r="AX30" s="126">
        <v>0</v>
      </c>
      <c r="AY30" s="126">
        <v>0</v>
      </c>
      <c r="AZ30" s="126">
        <v>0</v>
      </c>
      <c r="BA30" s="126">
        <v>0</v>
      </c>
      <c r="BB30" s="126">
        <v>0</v>
      </c>
      <c r="BC30" s="126">
        <v>0</v>
      </c>
      <c r="BD30" s="127" t="b">
        <v>0</v>
      </c>
      <c r="BE30" s="127"/>
      <c r="BF30" s="183" t="s">
        <v>1011</v>
      </c>
      <c r="BG30" s="126">
        <v>10</v>
      </c>
      <c r="BH30" s="183" t="s">
        <v>993</v>
      </c>
      <c r="BI30" s="126">
        <v>0</v>
      </c>
      <c r="BJ30" s="183" t="s">
        <v>993</v>
      </c>
      <c r="BK30" s="126">
        <v>0</v>
      </c>
      <c r="BL30" s="126">
        <v>0</v>
      </c>
      <c r="BM30" s="126">
        <v>0</v>
      </c>
      <c r="BN30" s="183" t="s">
        <v>993</v>
      </c>
      <c r="BO30" s="183" t="s">
        <v>993</v>
      </c>
      <c r="BP30" s="183" t="s">
        <v>993</v>
      </c>
      <c r="BQ30" s="126">
        <v>0</v>
      </c>
      <c r="BR30" s="183" t="s">
        <v>993</v>
      </c>
      <c r="BS30" s="126">
        <v>0</v>
      </c>
      <c r="BT30" s="183" t="s">
        <v>993</v>
      </c>
      <c r="BU30" s="126">
        <v>0</v>
      </c>
      <c r="BV30" s="126">
        <v>0</v>
      </c>
      <c r="BW30" s="126">
        <v>0</v>
      </c>
      <c r="BX30" s="183" t="s">
        <v>993</v>
      </c>
      <c r="BY30" s="126">
        <v>0</v>
      </c>
      <c r="BZ30" s="183" t="s">
        <v>993</v>
      </c>
      <c r="CA30" s="126">
        <v>0</v>
      </c>
      <c r="CB30" s="183" t="s">
        <v>993</v>
      </c>
      <c r="CC30" s="126">
        <v>0</v>
      </c>
      <c r="CD30" s="126">
        <v>0</v>
      </c>
      <c r="CE30" s="126">
        <v>0</v>
      </c>
      <c r="CF30" s="183" t="s">
        <v>993</v>
      </c>
      <c r="CG30" s="126">
        <v>0</v>
      </c>
      <c r="CH30" s="183" t="s">
        <v>993</v>
      </c>
      <c r="CI30" s="126">
        <v>0</v>
      </c>
      <c r="CJ30" s="183" t="s">
        <v>993</v>
      </c>
      <c r="CK30" s="126">
        <v>0</v>
      </c>
      <c r="CL30" s="126">
        <v>0</v>
      </c>
      <c r="CM30" s="126">
        <v>0</v>
      </c>
      <c r="CN30" s="126">
        <v>22</v>
      </c>
      <c r="CO30" s="126">
        <v>0</v>
      </c>
      <c r="CP30" s="126">
        <v>0</v>
      </c>
      <c r="CQ30" s="126">
        <v>0</v>
      </c>
      <c r="CR30" s="126">
        <v>0</v>
      </c>
      <c r="CS30" s="126">
        <v>0.9</v>
      </c>
      <c r="CT30" s="126">
        <v>0</v>
      </c>
      <c r="CU30" s="126">
        <v>0</v>
      </c>
      <c r="CV30" s="126">
        <v>0</v>
      </c>
      <c r="CW30" s="126">
        <v>0</v>
      </c>
      <c r="CX30" s="126">
        <v>0</v>
      </c>
      <c r="CY30" s="126">
        <v>0</v>
      </c>
      <c r="CZ30" s="126">
        <v>0</v>
      </c>
      <c r="DA30" s="126">
        <v>0</v>
      </c>
      <c r="DB30" s="126">
        <v>0</v>
      </c>
      <c r="DC30" s="126">
        <v>0</v>
      </c>
      <c r="DD30" s="126">
        <v>0</v>
      </c>
      <c r="DE30" s="126">
        <v>0</v>
      </c>
      <c r="DF30" s="126">
        <v>0</v>
      </c>
      <c r="DG30" s="126">
        <v>0</v>
      </c>
      <c r="DH30" s="127" t="b">
        <v>0</v>
      </c>
      <c r="DI30" s="183" t="s">
        <v>999</v>
      </c>
      <c r="DJ30" s="183" t="s">
        <v>270</v>
      </c>
      <c r="DK30" s="183" t="s">
        <v>525</v>
      </c>
      <c r="DL30" s="183" t="s">
        <v>434</v>
      </c>
      <c r="DM30" s="126">
        <v>693</v>
      </c>
      <c r="DN30" s="126">
        <v>304</v>
      </c>
      <c r="DO30" s="126">
        <v>7</v>
      </c>
      <c r="DP30" s="126">
        <v>382</v>
      </c>
      <c r="DQ30" s="126">
        <v>2850</v>
      </c>
      <c r="DR30" s="126">
        <v>696</v>
      </c>
      <c r="DS30" s="126">
        <v>693</v>
      </c>
      <c r="DT30" s="126">
        <v>301</v>
      </c>
      <c r="DU30" s="126">
        <v>326</v>
      </c>
      <c r="DV30" s="126">
        <v>18</v>
      </c>
      <c r="DW30" s="126">
        <v>48</v>
      </c>
      <c r="DX30" s="126">
        <v>0</v>
      </c>
      <c r="DY30" s="126">
        <v>0</v>
      </c>
      <c r="DZ30" s="126">
        <v>0</v>
      </c>
      <c r="EA30" s="126">
        <v>696</v>
      </c>
      <c r="EB30" s="126">
        <v>585</v>
      </c>
      <c r="EC30" s="126">
        <v>37</v>
      </c>
      <c r="ED30" s="126">
        <v>14</v>
      </c>
      <c r="EE30" s="126">
        <v>0</v>
      </c>
      <c r="EF30" s="126">
        <v>0</v>
      </c>
      <c r="EG30" s="126">
        <v>0</v>
      </c>
      <c r="EH30" s="126">
        <v>1</v>
      </c>
      <c r="EI30" s="126">
        <v>59</v>
      </c>
      <c r="EJ30" s="126">
        <v>0</v>
      </c>
      <c r="EK30" s="126">
        <v>111</v>
      </c>
      <c r="EL30" s="126">
        <v>111</v>
      </c>
      <c r="EM30" s="126">
        <v>0</v>
      </c>
      <c r="EN30" s="126">
        <v>0</v>
      </c>
      <c r="EO30" s="126">
        <v>0</v>
      </c>
      <c r="EP30" s="126">
        <v>0</v>
      </c>
      <c r="EQ30" s="127" t="b">
        <v>0</v>
      </c>
      <c r="ER30" s="127" t="b">
        <v>0</v>
      </c>
      <c r="ES30" s="127" t="b">
        <v>0</v>
      </c>
      <c r="ET30" s="128">
        <v>0</v>
      </c>
      <c r="EU30" s="128">
        <v>0</v>
      </c>
      <c r="EV30" s="128">
        <v>0</v>
      </c>
      <c r="EW30" s="128">
        <v>0</v>
      </c>
      <c r="EX30" s="128">
        <v>0</v>
      </c>
      <c r="EY30" s="128">
        <v>0</v>
      </c>
      <c r="EZ30" s="127" t="b">
        <v>0</v>
      </c>
      <c r="FA30" s="127" t="b">
        <v>0</v>
      </c>
      <c r="FB30" s="127" t="b">
        <v>0</v>
      </c>
      <c r="FC30" s="128">
        <v>0</v>
      </c>
      <c r="FD30" s="128">
        <v>0</v>
      </c>
      <c r="FE30" s="128">
        <v>0</v>
      </c>
      <c r="FF30" s="128">
        <v>0</v>
      </c>
      <c r="FG30" s="128">
        <v>0</v>
      </c>
      <c r="FH30" s="128">
        <v>0</v>
      </c>
      <c r="FI30" s="127" t="b">
        <v>0</v>
      </c>
      <c r="FJ30" s="127" t="b">
        <v>0</v>
      </c>
      <c r="FK30" s="127" t="b">
        <v>0</v>
      </c>
      <c r="FL30" s="128">
        <v>0</v>
      </c>
      <c r="FM30" s="128">
        <v>0</v>
      </c>
      <c r="FN30" s="128">
        <v>0</v>
      </c>
      <c r="FO30" s="128">
        <v>0</v>
      </c>
      <c r="FP30" s="128">
        <v>0</v>
      </c>
      <c r="FQ30" s="128">
        <v>0</v>
      </c>
      <c r="FR30" s="183" t="s">
        <v>993</v>
      </c>
      <c r="FS30" s="128">
        <v>0</v>
      </c>
      <c r="FT30" s="126">
        <v>0</v>
      </c>
      <c r="FU30" s="126">
        <v>111</v>
      </c>
      <c r="FV30" s="126">
        <v>0</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7" t="b">
        <v>0</v>
      </c>
      <c r="GM30" s="183" t="s">
        <v>993</v>
      </c>
      <c r="GN30" s="183" t="s">
        <v>993</v>
      </c>
      <c r="GO30" s="183" t="s">
        <v>993</v>
      </c>
      <c r="GP30" s="183" t="s">
        <v>993</v>
      </c>
      <c r="GQ30" s="127"/>
      <c r="GR30" s="123"/>
    </row>
    <row r="31" spans="1:200">
      <c r="A31" s="122"/>
      <c r="B31" s="1348" t="s">
        <v>271</v>
      </c>
      <c r="C31" s="1349"/>
      <c r="D31" s="183" t="s">
        <v>1034</v>
      </c>
      <c r="E31" s="183" t="s">
        <v>274</v>
      </c>
      <c r="F31" s="183" t="s">
        <v>437</v>
      </c>
      <c r="G31" s="183" t="s">
        <v>986</v>
      </c>
      <c r="H31" s="183" t="s">
        <v>987</v>
      </c>
      <c r="I31" s="183" t="s">
        <v>988</v>
      </c>
      <c r="J31" s="183" t="s">
        <v>1035</v>
      </c>
      <c r="K31" s="183" t="s">
        <v>1036</v>
      </c>
      <c r="L31" s="126">
        <v>2</v>
      </c>
      <c r="M31" s="183" t="s">
        <v>274</v>
      </c>
      <c r="N31" s="183" t="s">
        <v>1019</v>
      </c>
      <c r="O31" s="183" t="s">
        <v>292</v>
      </c>
      <c r="P31" s="183" t="s">
        <v>1037</v>
      </c>
      <c r="Q31" s="183" t="s">
        <v>993</v>
      </c>
      <c r="R31" s="183" t="s">
        <v>290</v>
      </c>
      <c r="S31" s="127" t="b">
        <v>0</v>
      </c>
      <c r="T31" s="126">
        <v>0</v>
      </c>
      <c r="U31" s="127" t="b">
        <v>0</v>
      </c>
      <c r="V31" s="126">
        <v>0</v>
      </c>
      <c r="W31" s="127" t="b">
        <v>1</v>
      </c>
      <c r="X31" s="127" t="b">
        <v>1</v>
      </c>
      <c r="Y31" s="183" t="s">
        <v>290</v>
      </c>
      <c r="Z31" s="183" t="s">
        <v>993</v>
      </c>
      <c r="AA31" s="127" t="b">
        <v>0</v>
      </c>
      <c r="AB31" s="183" t="s">
        <v>993</v>
      </c>
      <c r="AC31" s="183" t="s">
        <v>993</v>
      </c>
      <c r="AD31" s="183" t="s">
        <v>993</v>
      </c>
      <c r="AE31" s="183">
        <f t="shared" si="1"/>
        <v>40</v>
      </c>
      <c r="AF31" s="183">
        <f t="shared" si="1"/>
        <v>36</v>
      </c>
      <c r="AG31" s="183">
        <f t="shared" si="1"/>
        <v>13</v>
      </c>
      <c r="AH31" s="183">
        <f t="shared" si="1"/>
        <v>40</v>
      </c>
      <c r="AI31" s="183">
        <f t="shared" si="2"/>
        <v>0</v>
      </c>
      <c r="AJ31" s="126">
        <v>40</v>
      </c>
      <c r="AK31" s="126">
        <v>36</v>
      </c>
      <c r="AL31" s="126">
        <v>13</v>
      </c>
      <c r="AM31" s="126">
        <v>40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6">
        <v>0</v>
      </c>
      <c r="BD31" s="127" t="b">
        <v>0</v>
      </c>
      <c r="BE31" s="127"/>
      <c r="BF31" s="183" t="s">
        <v>270</v>
      </c>
      <c r="BG31" s="126">
        <v>40</v>
      </c>
      <c r="BH31" s="183" t="s">
        <v>993</v>
      </c>
      <c r="BI31" s="126">
        <v>0</v>
      </c>
      <c r="BJ31" s="183" t="s">
        <v>993</v>
      </c>
      <c r="BK31" s="126">
        <v>0</v>
      </c>
      <c r="BL31" s="126">
        <v>0</v>
      </c>
      <c r="BM31" s="126">
        <v>0</v>
      </c>
      <c r="BN31" s="183" t="s">
        <v>993</v>
      </c>
      <c r="BO31" s="183" t="s">
        <v>993</v>
      </c>
      <c r="BP31" s="183" t="s">
        <v>993</v>
      </c>
      <c r="BQ31" s="126">
        <v>0</v>
      </c>
      <c r="BR31" s="183" t="s">
        <v>993</v>
      </c>
      <c r="BS31" s="126">
        <v>0</v>
      </c>
      <c r="BT31" s="183" t="s">
        <v>993</v>
      </c>
      <c r="BU31" s="126">
        <v>0</v>
      </c>
      <c r="BV31" s="126">
        <v>0</v>
      </c>
      <c r="BW31" s="126">
        <v>0</v>
      </c>
      <c r="BX31" s="183" t="s">
        <v>993</v>
      </c>
      <c r="BY31" s="126">
        <v>0</v>
      </c>
      <c r="BZ31" s="183" t="s">
        <v>993</v>
      </c>
      <c r="CA31" s="126">
        <v>0</v>
      </c>
      <c r="CB31" s="183" t="s">
        <v>993</v>
      </c>
      <c r="CC31" s="126">
        <v>0</v>
      </c>
      <c r="CD31" s="126">
        <v>0</v>
      </c>
      <c r="CE31" s="126">
        <v>0</v>
      </c>
      <c r="CF31" s="183" t="s">
        <v>993</v>
      </c>
      <c r="CG31" s="126">
        <v>0</v>
      </c>
      <c r="CH31" s="183" t="s">
        <v>993</v>
      </c>
      <c r="CI31" s="126">
        <v>0</v>
      </c>
      <c r="CJ31" s="183" t="s">
        <v>993</v>
      </c>
      <c r="CK31" s="126">
        <v>0</v>
      </c>
      <c r="CL31" s="126">
        <v>0</v>
      </c>
      <c r="CM31" s="126">
        <v>0</v>
      </c>
      <c r="CN31" s="126">
        <v>18</v>
      </c>
      <c r="CO31" s="126">
        <v>0</v>
      </c>
      <c r="CP31" s="126">
        <v>0</v>
      </c>
      <c r="CQ31" s="126">
        <v>0</v>
      </c>
      <c r="CR31" s="126">
        <v>0</v>
      </c>
      <c r="CS31" s="126">
        <v>1.8</v>
      </c>
      <c r="CT31" s="126">
        <v>10</v>
      </c>
      <c r="CU31" s="126">
        <v>0</v>
      </c>
      <c r="CV31" s="126">
        <v>0</v>
      </c>
      <c r="CW31" s="126">
        <v>0</v>
      </c>
      <c r="CX31" s="126">
        <v>0</v>
      </c>
      <c r="CY31" s="126">
        <v>0</v>
      </c>
      <c r="CZ31" s="126">
        <v>0</v>
      </c>
      <c r="DA31" s="126">
        <v>0</v>
      </c>
      <c r="DB31" s="126">
        <v>0</v>
      </c>
      <c r="DC31" s="126">
        <v>0</v>
      </c>
      <c r="DD31" s="126">
        <v>0</v>
      </c>
      <c r="DE31" s="126">
        <v>0</v>
      </c>
      <c r="DF31" s="126">
        <v>0</v>
      </c>
      <c r="DG31" s="126">
        <v>0</v>
      </c>
      <c r="DH31" s="127" t="b">
        <v>0</v>
      </c>
      <c r="DI31" s="183" t="s">
        <v>999</v>
      </c>
      <c r="DJ31" s="183" t="s">
        <v>270</v>
      </c>
      <c r="DK31" s="183" t="s">
        <v>1011</v>
      </c>
      <c r="DL31" s="183" t="s">
        <v>427</v>
      </c>
      <c r="DM31" s="126">
        <v>924</v>
      </c>
      <c r="DN31" s="126">
        <v>207</v>
      </c>
      <c r="DO31" s="126">
        <v>332</v>
      </c>
      <c r="DP31" s="126">
        <v>385</v>
      </c>
      <c r="DQ31" s="126">
        <v>11352</v>
      </c>
      <c r="DR31" s="126">
        <v>920</v>
      </c>
      <c r="DS31" s="126">
        <v>924</v>
      </c>
      <c r="DT31" s="126">
        <v>52</v>
      </c>
      <c r="DU31" s="126">
        <v>792</v>
      </c>
      <c r="DV31" s="126">
        <v>16</v>
      </c>
      <c r="DW31" s="126">
        <v>45</v>
      </c>
      <c r="DX31" s="126">
        <v>0</v>
      </c>
      <c r="DY31" s="126">
        <v>18</v>
      </c>
      <c r="DZ31" s="126">
        <v>1</v>
      </c>
      <c r="EA31" s="126">
        <v>920</v>
      </c>
      <c r="EB31" s="126">
        <v>99</v>
      </c>
      <c r="EC31" s="126">
        <v>624</v>
      </c>
      <c r="ED31" s="126">
        <v>42</v>
      </c>
      <c r="EE31" s="126">
        <v>17</v>
      </c>
      <c r="EF31" s="126">
        <v>9</v>
      </c>
      <c r="EG31" s="126">
        <v>2</v>
      </c>
      <c r="EH31" s="126">
        <v>17</v>
      </c>
      <c r="EI31" s="126">
        <v>109</v>
      </c>
      <c r="EJ31" s="126">
        <v>1</v>
      </c>
      <c r="EK31" s="126">
        <v>821</v>
      </c>
      <c r="EL31" s="126">
        <v>802</v>
      </c>
      <c r="EM31" s="126">
        <v>6</v>
      </c>
      <c r="EN31" s="126">
        <v>13</v>
      </c>
      <c r="EO31" s="126">
        <v>0</v>
      </c>
      <c r="EP31" s="126">
        <v>126</v>
      </c>
      <c r="EQ31" s="127" t="b">
        <v>0</v>
      </c>
      <c r="ER31" s="127" t="b">
        <v>0</v>
      </c>
      <c r="ES31" s="127" t="b">
        <v>0</v>
      </c>
      <c r="ET31" s="128">
        <v>0.52</v>
      </c>
      <c r="EU31" s="128">
        <v>0.29899999999999999</v>
      </c>
      <c r="EV31" s="128">
        <v>0.22</v>
      </c>
      <c r="EW31" s="128">
        <v>0.13100000000000001</v>
      </c>
      <c r="EX31" s="128">
        <v>2.6000000000000002E-2</v>
      </c>
      <c r="EY31" s="128">
        <v>0.25700000000000001</v>
      </c>
      <c r="EZ31" s="127" t="b">
        <v>0</v>
      </c>
      <c r="FA31" s="127" t="b">
        <v>0</v>
      </c>
      <c r="FB31" s="127" t="b">
        <v>0</v>
      </c>
      <c r="FC31" s="128">
        <v>0</v>
      </c>
      <c r="FD31" s="128">
        <v>0</v>
      </c>
      <c r="FE31" s="128">
        <v>0</v>
      </c>
      <c r="FF31" s="128">
        <v>0</v>
      </c>
      <c r="FG31" s="128">
        <v>0</v>
      </c>
      <c r="FH31" s="128">
        <v>0</v>
      </c>
      <c r="FI31" s="127" t="b">
        <v>0</v>
      </c>
      <c r="FJ31" s="127" t="b">
        <v>0</v>
      </c>
      <c r="FK31" s="127" t="b">
        <v>0</v>
      </c>
      <c r="FL31" s="128">
        <v>0</v>
      </c>
      <c r="FM31" s="128">
        <v>0</v>
      </c>
      <c r="FN31" s="128">
        <v>0</v>
      </c>
      <c r="FO31" s="128">
        <v>0</v>
      </c>
      <c r="FP31" s="128">
        <v>0</v>
      </c>
      <c r="FQ31" s="128">
        <v>0</v>
      </c>
      <c r="FR31" s="183" t="s">
        <v>993</v>
      </c>
      <c r="FS31" s="128">
        <v>0</v>
      </c>
      <c r="FT31" s="126">
        <v>0</v>
      </c>
      <c r="FU31" s="126">
        <v>821</v>
      </c>
      <c r="FV31" s="126">
        <v>0</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7" t="b">
        <v>0</v>
      </c>
      <c r="GM31" s="183" t="s">
        <v>993</v>
      </c>
      <c r="GN31" s="183" t="s">
        <v>993</v>
      </c>
      <c r="GO31" s="183" t="s">
        <v>993</v>
      </c>
      <c r="GP31" s="183" t="s">
        <v>993</v>
      </c>
      <c r="GQ31" s="127"/>
      <c r="GR31" s="123"/>
    </row>
    <row r="32" spans="1:200">
      <c r="A32" s="122"/>
      <c r="B32" s="1348" t="s">
        <v>271</v>
      </c>
      <c r="C32" s="1349"/>
      <c r="D32" s="183" t="s">
        <v>1034</v>
      </c>
      <c r="E32" s="183" t="s">
        <v>274</v>
      </c>
      <c r="F32" s="183" t="s">
        <v>437</v>
      </c>
      <c r="G32" s="183" t="s">
        <v>986</v>
      </c>
      <c r="H32" s="183" t="s">
        <v>987</v>
      </c>
      <c r="I32" s="183" t="s">
        <v>988</v>
      </c>
      <c r="J32" s="183" t="s">
        <v>1035</v>
      </c>
      <c r="K32" s="183" t="s">
        <v>1036</v>
      </c>
      <c r="L32" s="126">
        <v>3</v>
      </c>
      <c r="M32" s="183" t="s">
        <v>274</v>
      </c>
      <c r="N32" s="183" t="s">
        <v>1012</v>
      </c>
      <c r="O32" s="183" t="s">
        <v>294</v>
      </c>
      <c r="P32" s="183" t="s">
        <v>1037</v>
      </c>
      <c r="Q32" s="183" t="s">
        <v>293</v>
      </c>
      <c r="R32" s="183" t="s">
        <v>290</v>
      </c>
      <c r="S32" s="127" t="b">
        <v>0</v>
      </c>
      <c r="T32" s="126">
        <v>0</v>
      </c>
      <c r="U32" s="127" t="b">
        <v>0</v>
      </c>
      <c r="V32" s="126">
        <v>0</v>
      </c>
      <c r="W32" s="127" t="b">
        <v>1</v>
      </c>
      <c r="X32" s="127" t="b">
        <v>1</v>
      </c>
      <c r="Y32" s="183" t="s">
        <v>290</v>
      </c>
      <c r="Z32" s="183" t="s">
        <v>993</v>
      </c>
      <c r="AA32" s="127" t="b">
        <v>0</v>
      </c>
      <c r="AB32" s="183" t="s">
        <v>993</v>
      </c>
      <c r="AC32" s="183" t="s">
        <v>993</v>
      </c>
      <c r="AD32" s="183" t="s">
        <v>993</v>
      </c>
      <c r="AE32" s="183">
        <f t="shared" si="1"/>
        <v>41</v>
      </c>
      <c r="AF32" s="183">
        <f t="shared" si="1"/>
        <v>41</v>
      </c>
      <c r="AG32" s="183">
        <f t="shared" si="1"/>
        <v>11</v>
      </c>
      <c r="AH32" s="183">
        <f t="shared" si="1"/>
        <v>41</v>
      </c>
      <c r="AI32" s="183">
        <f t="shared" si="2"/>
        <v>0</v>
      </c>
      <c r="AJ32" s="126">
        <v>41</v>
      </c>
      <c r="AK32" s="126">
        <v>41</v>
      </c>
      <c r="AL32" s="126">
        <v>11</v>
      </c>
      <c r="AM32" s="126">
        <v>41</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6">
        <v>0</v>
      </c>
      <c r="BD32" s="127" t="b">
        <v>0</v>
      </c>
      <c r="BE32" s="127"/>
      <c r="BF32" s="183" t="s">
        <v>270</v>
      </c>
      <c r="BG32" s="126">
        <v>41</v>
      </c>
      <c r="BH32" s="183" t="s">
        <v>993</v>
      </c>
      <c r="BI32" s="126">
        <v>0</v>
      </c>
      <c r="BJ32" s="183" t="s">
        <v>993</v>
      </c>
      <c r="BK32" s="126">
        <v>0</v>
      </c>
      <c r="BL32" s="126">
        <v>0</v>
      </c>
      <c r="BM32" s="126">
        <v>0</v>
      </c>
      <c r="BN32" s="183" t="s">
        <v>993</v>
      </c>
      <c r="BO32" s="183" t="s">
        <v>993</v>
      </c>
      <c r="BP32" s="183" t="s">
        <v>993</v>
      </c>
      <c r="BQ32" s="126">
        <v>0</v>
      </c>
      <c r="BR32" s="183" t="s">
        <v>993</v>
      </c>
      <c r="BS32" s="126">
        <v>0</v>
      </c>
      <c r="BT32" s="183" t="s">
        <v>993</v>
      </c>
      <c r="BU32" s="126">
        <v>0</v>
      </c>
      <c r="BV32" s="126">
        <v>0</v>
      </c>
      <c r="BW32" s="126">
        <v>0</v>
      </c>
      <c r="BX32" s="183" t="s">
        <v>993</v>
      </c>
      <c r="BY32" s="126">
        <v>0</v>
      </c>
      <c r="BZ32" s="183" t="s">
        <v>993</v>
      </c>
      <c r="CA32" s="126">
        <v>0</v>
      </c>
      <c r="CB32" s="183" t="s">
        <v>993</v>
      </c>
      <c r="CC32" s="126">
        <v>0</v>
      </c>
      <c r="CD32" s="126">
        <v>0</v>
      </c>
      <c r="CE32" s="126">
        <v>0</v>
      </c>
      <c r="CF32" s="183" t="s">
        <v>993</v>
      </c>
      <c r="CG32" s="126">
        <v>0</v>
      </c>
      <c r="CH32" s="183" t="s">
        <v>993</v>
      </c>
      <c r="CI32" s="126">
        <v>0</v>
      </c>
      <c r="CJ32" s="183" t="s">
        <v>993</v>
      </c>
      <c r="CK32" s="126">
        <v>0</v>
      </c>
      <c r="CL32" s="126">
        <v>0</v>
      </c>
      <c r="CM32" s="126">
        <v>0</v>
      </c>
      <c r="CN32" s="126">
        <v>28</v>
      </c>
      <c r="CO32" s="126">
        <v>0</v>
      </c>
      <c r="CP32" s="126">
        <v>0</v>
      </c>
      <c r="CQ32" s="126">
        <v>0</v>
      </c>
      <c r="CR32" s="126">
        <v>1</v>
      </c>
      <c r="CS32" s="126">
        <v>1.3</v>
      </c>
      <c r="CT32" s="126">
        <v>0</v>
      </c>
      <c r="CU32" s="126">
        <v>0</v>
      </c>
      <c r="CV32" s="126">
        <v>0</v>
      </c>
      <c r="CW32" s="126">
        <v>0</v>
      </c>
      <c r="CX32" s="126">
        <v>0</v>
      </c>
      <c r="CY32" s="126">
        <v>0</v>
      </c>
      <c r="CZ32" s="126">
        <v>0</v>
      </c>
      <c r="DA32" s="126">
        <v>0</v>
      </c>
      <c r="DB32" s="126">
        <v>0</v>
      </c>
      <c r="DC32" s="126">
        <v>0</v>
      </c>
      <c r="DD32" s="126">
        <v>0</v>
      </c>
      <c r="DE32" s="126">
        <v>0</v>
      </c>
      <c r="DF32" s="126">
        <v>0</v>
      </c>
      <c r="DG32" s="126">
        <v>0</v>
      </c>
      <c r="DH32" s="127" t="b">
        <v>0</v>
      </c>
      <c r="DI32" s="183" t="s">
        <v>999</v>
      </c>
      <c r="DJ32" s="183" t="s">
        <v>434</v>
      </c>
      <c r="DK32" s="183" t="s">
        <v>270</v>
      </c>
      <c r="DL32" s="183" t="s">
        <v>993</v>
      </c>
      <c r="DM32" s="126">
        <v>1047</v>
      </c>
      <c r="DN32" s="126">
        <v>421</v>
      </c>
      <c r="DO32" s="126">
        <v>253</v>
      </c>
      <c r="DP32" s="126">
        <v>373</v>
      </c>
      <c r="DQ32" s="126">
        <v>13263</v>
      </c>
      <c r="DR32" s="126">
        <v>1059</v>
      </c>
      <c r="DS32" s="126">
        <v>1047</v>
      </c>
      <c r="DT32" s="126">
        <v>52</v>
      </c>
      <c r="DU32" s="126">
        <v>936</v>
      </c>
      <c r="DV32" s="126">
        <v>28</v>
      </c>
      <c r="DW32" s="126">
        <v>31</v>
      </c>
      <c r="DX32" s="126">
        <v>0</v>
      </c>
      <c r="DY32" s="126">
        <v>0</v>
      </c>
      <c r="DZ32" s="126">
        <v>0</v>
      </c>
      <c r="EA32" s="126">
        <v>1059</v>
      </c>
      <c r="EB32" s="126">
        <v>168</v>
      </c>
      <c r="EC32" s="126">
        <v>751</v>
      </c>
      <c r="ED32" s="126">
        <v>38</v>
      </c>
      <c r="EE32" s="126">
        <v>8</v>
      </c>
      <c r="EF32" s="126">
        <v>14</v>
      </c>
      <c r="EG32" s="126">
        <v>0</v>
      </c>
      <c r="EH32" s="126">
        <v>18</v>
      </c>
      <c r="EI32" s="126">
        <v>59</v>
      </c>
      <c r="EJ32" s="126">
        <v>3</v>
      </c>
      <c r="EK32" s="126">
        <v>891</v>
      </c>
      <c r="EL32" s="126">
        <v>870</v>
      </c>
      <c r="EM32" s="126">
        <v>14</v>
      </c>
      <c r="EN32" s="126">
        <v>7</v>
      </c>
      <c r="EO32" s="126">
        <v>0</v>
      </c>
      <c r="EP32" s="126">
        <v>0</v>
      </c>
      <c r="EQ32" s="127" t="b">
        <v>0</v>
      </c>
      <c r="ER32" s="127" t="b">
        <v>0</v>
      </c>
      <c r="ES32" s="127" t="b">
        <v>0</v>
      </c>
      <c r="ET32" s="128">
        <v>0.55399999999999994</v>
      </c>
      <c r="EU32" s="128">
        <v>0.39799999999999996</v>
      </c>
      <c r="EV32" s="128">
        <v>0.22899999999999998</v>
      </c>
      <c r="EW32" s="128">
        <v>0.17499999999999999</v>
      </c>
      <c r="EX32" s="128">
        <v>0.14699999999999999</v>
      </c>
      <c r="EY32" s="128">
        <v>0.36499999999999999</v>
      </c>
      <c r="EZ32" s="127" t="b">
        <v>0</v>
      </c>
      <c r="FA32" s="127" t="b">
        <v>0</v>
      </c>
      <c r="FB32" s="127" t="b">
        <v>0</v>
      </c>
      <c r="FC32" s="128">
        <v>0</v>
      </c>
      <c r="FD32" s="128">
        <v>0</v>
      </c>
      <c r="FE32" s="128">
        <v>0</v>
      </c>
      <c r="FF32" s="128">
        <v>0</v>
      </c>
      <c r="FG32" s="128">
        <v>0</v>
      </c>
      <c r="FH32" s="128">
        <v>0</v>
      </c>
      <c r="FI32" s="127" t="b">
        <v>0</v>
      </c>
      <c r="FJ32" s="127" t="b">
        <v>0</v>
      </c>
      <c r="FK32" s="127" t="b">
        <v>0</v>
      </c>
      <c r="FL32" s="128">
        <v>0</v>
      </c>
      <c r="FM32" s="128">
        <v>0</v>
      </c>
      <c r="FN32" s="128">
        <v>0</v>
      </c>
      <c r="FO32" s="128">
        <v>0</v>
      </c>
      <c r="FP32" s="128">
        <v>0</v>
      </c>
      <c r="FQ32" s="128">
        <v>0</v>
      </c>
      <c r="FR32" s="183" t="s">
        <v>993</v>
      </c>
      <c r="FS32" s="128">
        <v>0</v>
      </c>
      <c r="FT32" s="126">
        <v>0</v>
      </c>
      <c r="FU32" s="126">
        <v>891</v>
      </c>
      <c r="FV32" s="126">
        <v>0</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7" t="b">
        <v>0</v>
      </c>
      <c r="GM32" s="183" t="s">
        <v>993</v>
      </c>
      <c r="GN32" s="183" t="s">
        <v>993</v>
      </c>
      <c r="GO32" s="183" t="s">
        <v>993</v>
      </c>
      <c r="GP32" s="183" t="s">
        <v>993</v>
      </c>
      <c r="GQ32" s="127"/>
      <c r="GR32" s="123"/>
    </row>
    <row r="33" spans="1:200">
      <c r="A33" s="122"/>
      <c r="B33" s="1348" t="s">
        <v>271</v>
      </c>
      <c r="C33" s="1349"/>
      <c r="D33" s="183" t="s">
        <v>1034</v>
      </c>
      <c r="E33" s="183" t="s">
        <v>274</v>
      </c>
      <c r="F33" s="183" t="s">
        <v>437</v>
      </c>
      <c r="G33" s="183" t="s">
        <v>986</v>
      </c>
      <c r="H33" s="183" t="s">
        <v>987</v>
      </c>
      <c r="I33" s="183" t="s">
        <v>988</v>
      </c>
      <c r="J33" s="183" t="s">
        <v>1035</v>
      </c>
      <c r="K33" s="183" t="s">
        <v>1036</v>
      </c>
      <c r="L33" s="126">
        <v>4</v>
      </c>
      <c r="M33" s="183" t="s">
        <v>274</v>
      </c>
      <c r="N33" s="183" t="s">
        <v>1013</v>
      </c>
      <c r="O33" s="183" t="s">
        <v>297</v>
      </c>
      <c r="P33" s="183" t="s">
        <v>1037</v>
      </c>
      <c r="Q33" s="183" t="s">
        <v>293</v>
      </c>
      <c r="R33" s="183" t="s">
        <v>290</v>
      </c>
      <c r="S33" s="127" t="b">
        <v>1</v>
      </c>
      <c r="T33" s="126">
        <v>41</v>
      </c>
      <c r="U33" s="127" t="b">
        <v>0</v>
      </c>
      <c r="V33" s="126">
        <v>0</v>
      </c>
      <c r="W33" s="127" t="b">
        <v>0</v>
      </c>
      <c r="X33" s="127" t="b">
        <v>0</v>
      </c>
      <c r="Y33" s="183" t="s">
        <v>290</v>
      </c>
      <c r="Z33" s="183" t="s">
        <v>993</v>
      </c>
      <c r="AA33" s="127" t="b">
        <v>0</v>
      </c>
      <c r="AB33" s="183" t="s">
        <v>993</v>
      </c>
      <c r="AC33" s="183" t="s">
        <v>993</v>
      </c>
      <c r="AD33" s="183" t="s">
        <v>993</v>
      </c>
      <c r="AE33" s="183">
        <f t="shared" si="1"/>
        <v>41</v>
      </c>
      <c r="AF33" s="183">
        <f t="shared" si="1"/>
        <v>24</v>
      </c>
      <c r="AG33" s="183">
        <f t="shared" si="1"/>
        <v>0</v>
      </c>
      <c r="AH33" s="183">
        <f t="shared" si="1"/>
        <v>41</v>
      </c>
      <c r="AI33" s="183">
        <f t="shared" si="2"/>
        <v>0</v>
      </c>
      <c r="AJ33" s="126">
        <v>41</v>
      </c>
      <c r="AK33" s="126">
        <v>24</v>
      </c>
      <c r="AL33" s="126">
        <v>0</v>
      </c>
      <c r="AM33" s="126">
        <v>41</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6">
        <v>0</v>
      </c>
      <c r="BD33" s="127" t="b">
        <v>0</v>
      </c>
      <c r="BE33" s="127"/>
      <c r="BF33" s="183" t="s">
        <v>270</v>
      </c>
      <c r="BG33" s="126">
        <v>41</v>
      </c>
      <c r="BH33" s="183" t="s">
        <v>993</v>
      </c>
      <c r="BI33" s="126">
        <v>0</v>
      </c>
      <c r="BJ33" s="183" t="s">
        <v>993</v>
      </c>
      <c r="BK33" s="126">
        <v>0</v>
      </c>
      <c r="BL33" s="126">
        <v>0</v>
      </c>
      <c r="BM33" s="126">
        <v>0</v>
      </c>
      <c r="BN33" s="183" t="s">
        <v>993</v>
      </c>
      <c r="BO33" s="183" t="s">
        <v>993</v>
      </c>
      <c r="BP33" s="183" t="s">
        <v>993</v>
      </c>
      <c r="BQ33" s="126">
        <v>0</v>
      </c>
      <c r="BR33" s="183" t="s">
        <v>993</v>
      </c>
      <c r="BS33" s="126">
        <v>0</v>
      </c>
      <c r="BT33" s="183" t="s">
        <v>993</v>
      </c>
      <c r="BU33" s="126">
        <v>0</v>
      </c>
      <c r="BV33" s="126">
        <v>0</v>
      </c>
      <c r="BW33" s="126">
        <v>0</v>
      </c>
      <c r="BX33" s="183" t="s">
        <v>993</v>
      </c>
      <c r="BY33" s="126">
        <v>0</v>
      </c>
      <c r="BZ33" s="183" t="s">
        <v>993</v>
      </c>
      <c r="CA33" s="126">
        <v>0</v>
      </c>
      <c r="CB33" s="183" t="s">
        <v>993</v>
      </c>
      <c r="CC33" s="126">
        <v>0</v>
      </c>
      <c r="CD33" s="126">
        <v>0</v>
      </c>
      <c r="CE33" s="126">
        <v>0</v>
      </c>
      <c r="CF33" s="183" t="s">
        <v>993</v>
      </c>
      <c r="CG33" s="126">
        <v>0</v>
      </c>
      <c r="CH33" s="183" t="s">
        <v>993</v>
      </c>
      <c r="CI33" s="126">
        <v>0</v>
      </c>
      <c r="CJ33" s="183" t="s">
        <v>993</v>
      </c>
      <c r="CK33" s="126">
        <v>0</v>
      </c>
      <c r="CL33" s="126">
        <v>0</v>
      </c>
      <c r="CM33" s="126">
        <v>0</v>
      </c>
      <c r="CN33" s="126">
        <v>23</v>
      </c>
      <c r="CO33" s="126">
        <v>0</v>
      </c>
      <c r="CP33" s="126">
        <v>0</v>
      </c>
      <c r="CQ33" s="126">
        <v>0</v>
      </c>
      <c r="CR33" s="126">
        <v>1</v>
      </c>
      <c r="CS33" s="126">
        <v>0.8</v>
      </c>
      <c r="CT33" s="126">
        <v>0</v>
      </c>
      <c r="CU33" s="126">
        <v>0</v>
      </c>
      <c r="CV33" s="126">
        <v>0</v>
      </c>
      <c r="CW33" s="126">
        <v>0</v>
      </c>
      <c r="CX33" s="126">
        <v>0</v>
      </c>
      <c r="CY33" s="126">
        <v>0</v>
      </c>
      <c r="CZ33" s="126">
        <v>0</v>
      </c>
      <c r="DA33" s="126">
        <v>0</v>
      </c>
      <c r="DB33" s="126">
        <v>0</v>
      </c>
      <c r="DC33" s="126">
        <v>0</v>
      </c>
      <c r="DD33" s="126">
        <v>0</v>
      </c>
      <c r="DE33" s="126">
        <v>0</v>
      </c>
      <c r="DF33" s="126">
        <v>0</v>
      </c>
      <c r="DG33" s="126">
        <v>0</v>
      </c>
      <c r="DH33" s="127" t="b">
        <v>0</v>
      </c>
      <c r="DI33" s="183" t="s">
        <v>270</v>
      </c>
      <c r="DJ33" s="183" t="s">
        <v>993</v>
      </c>
      <c r="DK33" s="183" t="s">
        <v>993</v>
      </c>
      <c r="DL33" s="183" t="s">
        <v>993</v>
      </c>
      <c r="DM33" s="126">
        <v>369</v>
      </c>
      <c r="DN33" s="126">
        <v>75</v>
      </c>
      <c r="DO33" s="126">
        <v>129</v>
      </c>
      <c r="DP33" s="126">
        <v>165</v>
      </c>
      <c r="DQ33" s="126">
        <v>4180</v>
      </c>
      <c r="DR33" s="126">
        <v>378</v>
      </c>
      <c r="DS33" s="126">
        <v>369</v>
      </c>
      <c r="DT33" s="126">
        <v>46</v>
      </c>
      <c r="DU33" s="126">
        <v>304</v>
      </c>
      <c r="DV33" s="126">
        <v>10</v>
      </c>
      <c r="DW33" s="126">
        <v>9</v>
      </c>
      <c r="DX33" s="126">
        <v>0</v>
      </c>
      <c r="DY33" s="126">
        <v>0</v>
      </c>
      <c r="DZ33" s="126">
        <v>0</v>
      </c>
      <c r="EA33" s="126">
        <v>378</v>
      </c>
      <c r="EB33" s="126">
        <v>76</v>
      </c>
      <c r="EC33" s="126">
        <v>259</v>
      </c>
      <c r="ED33" s="126">
        <v>12</v>
      </c>
      <c r="EE33" s="126">
        <v>3</v>
      </c>
      <c r="EF33" s="126">
        <v>1</v>
      </c>
      <c r="EG33" s="126">
        <v>0</v>
      </c>
      <c r="EH33" s="126">
        <v>7</v>
      </c>
      <c r="EI33" s="126">
        <v>9</v>
      </c>
      <c r="EJ33" s="126">
        <v>11</v>
      </c>
      <c r="EK33" s="126">
        <v>302</v>
      </c>
      <c r="EL33" s="126">
        <v>298</v>
      </c>
      <c r="EM33" s="126">
        <v>2</v>
      </c>
      <c r="EN33" s="126">
        <v>2</v>
      </c>
      <c r="EO33" s="126">
        <v>0</v>
      </c>
      <c r="EP33" s="126">
        <v>0</v>
      </c>
      <c r="EQ33" s="127" t="b">
        <v>0</v>
      </c>
      <c r="ER33" s="127" t="b">
        <v>0</v>
      </c>
      <c r="ES33" s="127" t="b">
        <v>0</v>
      </c>
      <c r="ET33" s="128">
        <v>0.71200000000000008</v>
      </c>
      <c r="EU33" s="128">
        <v>0.48700000000000004</v>
      </c>
      <c r="EV33" s="128">
        <v>0.22899999999999998</v>
      </c>
      <c r="EW33" s="128">
        <v>0.18899999999999997</v>
      </c>
      <c r="EX33" s="128">
        <v>2.5000000000000001E-2</v>
      </c>
      <c r="EY33" s="128">
        <v>0.311</v>
      </c>
      <c r="EZ33" s="127" t="b">
        <v>0</v>
      </c>
      <c r="FA33" s="127" t="b">
        <v>0</v>
      </c>
      <c r="FB33" s="127" t="b">
        <v>0</v>
      </c>
      <c r="FC33" s="128">
        <v>0</v>
      </c>
      <c r="FD33" s="128">
        <v>0</v>
      </c>
      <c r="FE33" s="128">
        <v>0</v>
      </c>
      <c r="FF33" s="128">
        <v>0</v>
      </c>
      <c r="FG33" s="128">
        <v>0</v>
      </c>
      <c r="FH33" s="128">
        <v>0</v>
      </c>
      <c r="FI33" s="127" t="b">
        <v>0</v>
      </c>
      <c r="FJ33" s="127" t="b">
        <v>0</v>
      </c>
      <c r="FK33" s="127" t="b">
        <v>0</v>
      </c>
      <c r="FL33" s="128">
        <v>0</v>
      </c>
      <c r="FM33" s="128">
        <v>0</v>
      </c>
      <c r="FN33" s="128">
        <v>0</v>
      </c>
      <c r="FO33" s="128">
        <v>0</v>
      </c>
      <c r="FP33" s="128">
        <v>0</v>
      </c>
      <c r="FQ33" s="128">
        <v>0</v>
      </c>
      <c r="FR33" s="183" t="s">
        <v>993</v>
      </c>
      <c r="FS33" s="128">
        <v>0</v>
      </c>
      <c r="FT33" s="126">
        <v>0</v>
      </c>
      <c r="FU33" s="126">
        <v>302</v>
      </c>
      <c r="FV33" s="126">
        <v>0</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7" t="b">
        <v>0</v>
      </c>
      <c r="GM33" s="183" t="s">
        <v>993</v>
      </c>
      <c r="GN33" s="183" t="s">
        <v>993</v>
      </c>
      <c r="GO33" s="183" t="s">
        <v>993</v>
      </c>
      <c r="GP33" s="183" t="s">
        <v>993</v>
      </c>
      <c r="GQ33" s="127"/>
      <c r="GR33" s="123"/>
    </row>
    <row r="34" spans="1:200">
      <c r="A34" s="122"/>
      <c r="B34" s="1348" t="s">
        <v>271</v>
      </c>
      <c r="C34" s="1349"/>
      <c r="D34" s="183" t="s">
        <v>1034</v>
      </c>
      <c r="E34" s="183" t="s">
        <v>274</v>
      </c>
      <c r="F34" s="183" t="s">
        <v>437</v>
      </c>
      <c r="G34" s="183" t="s">
        <v>986</v>
      </c>
      <c r="H34" s="183" t="s">
        <v>987</v>
      </c>
      <c r="I34" s="183" t="s">
        <v>988</v>
      </c>
      <c r="J34" s="183" t="s">
        <v>1035</v>
      </c>
      <c r="K34" s="183" t="s">
        <v>1036</v>
      </c>
      <c r="L34" s="126">
        <v>8</v>
      </c>
      <c r="M34" s="183" t="s">
        <v>274</v>
      </c>
      <c r="N34" s="183" t="s">
        <v>1030</v>
      </c>
      <c r="O34" s="183" t="s">
        <v>337</v>
      </c>
      <c r="P34" s="183" t="s">
        <v>1037</v>
      </c>
      <c r="Q34" s="183" t="s">
        <v>293</v>
      </c>
      <c r="R34" s="183" t="s">
        <v>293</v>
      </c>
      <c r="S34" s="127" t="b">
        <v>0</v>
      </c>
      <c r="T34" s="126">
        <v>0</v>
      </c>
      <c r="U34" s="127" t="b">
        <v>0</v>
      </c>
      <c r="V34" s="126">
        <v>0</v>
      </c>
      <c r="W34" s="127" t="b">
        <v>1</v>
      </c>
      <c r="X34" s="127" t="b">
        <v>1</v>
      </c>
      <c r="Y34" s="183" t="s">
        <v>293</v>
      </c>
      <c r="Z34" s="183" t="s">
        <v>993</v>
      </c>
      <c r="AA34" s="127" t="b">
        <v>0</v>
      </c>
      <c r="AB34" s="183" t="s">
        <v>993</v>
      </c>
      <c r="AC34" s="183" t="s">
        <v>993</v>
      </c>
      <c r="AD34" s="183" t="s">
        <v>993</v>
      </c>
      <c r="AE34" s="183">
        <f t="shared" si="1"/>
        <v>41</v>
      </c>
      <c r="AF34" s="183">
        <f t="shared" si="1"/>
        <v>40</v>
      </c>
      <c r="AG34" s="183">
        <f t="shared" si="1"/>
        <v>21</v>
      </c>
      <c r="AH34" s="183">
        <f t="shared" si="1"/>
        <v>41</v>
      </c>
      <c r="AI34" s="183">
        <f t="shared" si="2"/>
        <v>0</v>
      </c>
      <c r="AJ34" s="126">
        <v>41</v>
      </c>
      <c r="AK34" s="126">
        <v>40</v>
      </c>
      <c r="AL34" s="126">
        <v>21</v>
      </c>
      <c r="AM34" s="126">
        <v>41</v>
      </c>
      <c r="AN34" s="126">
        <v>0</v>
      </c>
      <c r="AO34" s="126">
        <v>0</v>
      </c>
      <c r="AP34" s="126">
        <v>0</v>
      </c>
      <c r="AQ34" s="126">
        <v>0</v>
      </c>
      <c r="AR34" s="126">
        <v>0</v>
      </c>
      <c r="AS34" s="126">
        <v>0</v>
      </c>
      <c r="AT34" s="126">
        <v>0</v>
      </c>
      <c r="AU34" s="126">
        <v>0</v>
      </c>
      <c r="AV34" s="126">
        <v>0</v>
      </c>
      <c r="AW34" s="126">
        <v>0</v>
      </c>
      <c r="AX34" s="126">
        <v>0</v>
      </c>
      <c r="AY34" s="126">
        <v>0</v>
      </c>
      <c r="AZ34" s="126">
        <v>0</v>
      </c>
      <c r="BA34" s="126">
        <v>0</v>
      </c>
      <c r="BB34" s="126">
        <v>0</v>
      </c>
      <c r="BC34" s="126">
        <v>0</v>
      </c>
      <c r="BD34" s="127" t="b">
        <v>0</v>
      </c>
      <c r="BE34" s="127"/>
      <c r="BF34" s="183" t="s">
        <v>1031</v>
      </c>
      <c r="BG34" s="126">
        <v>41</v>
      </c>
      <c r="BH34" s="183" t="s">
        <v>993</v>
      </c>
      <c r="BI34" s="126">
        <v>0</v>
      </c>
      <c r="BJ34" s="183" t="s">
        <v>993</v>
      </c>
      <c r="BK34" s="126">
        <v>0</v>
      </c>
      <c r="BL34" s="126">
        <v>0</v>
      </c>
      <c r="BM34" s="126">
        <v>0</v>
      </c>
      <c r="BN34" s="183" t="s">
        <v>993</v>
      </c>
      <c r="BO34" s="183" t="s">
        <v>993</v>
      </c>
      <c r="BP34" s="183" t="s">
        <v>993</v>
      </c>
      <c r="BQ34" s="126">
        <v>0</v>
      </c>
      <c r="BR34" s="183" t="s">
        <v>993</v>
      </c>
      <c r="BS34" s="126">
        <v>0</v>
      </c>
      <c r="BT34" s="183" t="s">
        <v>993</v>
      </c>
      <c r="BU34" s="126">
        <v>0</v>
      </c>
      <c r="BV34" s="126">
        <v>0</v>
      </c>
      <c r="BW34" s="126">
        <v>0</v>
      </c>
      <c r="BX34" s="183" t="s">
        <v>993</v>
      </c>
      <c r="BY34" s="126">
        <v>0</v>
      </c>
      <c r="BZ34" s="183" t="s">
        <v>993</v>
      </c>
      <c r="CA34" s="126">
        <v>0</v>
      </c>
      <c r="CB34" s="183" t="s">
        <v>993</v>
      </c>
      <c r="CC34" s="126">
        <v>0</v>
      </c>
      <c r="CD34" s="126">
        <v>0</v>
      </c>
      <c r="CE34" s="126">
        <v>0</v>
      </c>
      <c r="CF34" s="183" t="s">
        <v>993</v>
      </c>
      <c r="CG34" s="126">
        <v>0</v>
      </c>
      <c r="CH34" s="183" t="s">
        <v>993</v>
      </c>
      <c r="CI34" s="126">
        <v>0</v>
      </c>
      <c r="CJ34" s="183" t="s">
        <v>993</v>
      </c>
      <c r="CK34" s="126">
        <v>0</v>
      </c>
      <c r="CL34" s="126">
        <v>0</v>
      </c>
      <c r="CM34" s="126">
        <v>0</v>
      </c>
      <c r="CN34" s="126">
        <v>20</v>
      </c>
      <c r="CO34" s="126">
        <v>0.9</v>
      </c>
      <c r="CP34" s="126">
        <v>0</v>
      </c>
      <c r="CQ34" s="126">
        <v>0</v>
      </c>
      <c r="CR34" s="126">
        <v>7</v>
      </c>
      <c r="CS34" s="126">
        <v>0</v>
      </c>
      <c r="CT34" s="126">
        <v>0</v>
      </c>
      <c r="CU34" s="126">
        <v>0</v>
      </c>
      <c r="CV34" s="126">
        <v>0</v>
      </c>
      <c r="CW34" s="126">
        <v>0</v>
      </c>
      <c r="CX34" s="126">
        <v>1</v>
      </c>
      <c r="CY34" s="126">
        <v>0</v>
      </c>
      <c r="CZ34" s="126">
        <v>0</v>
      </c>
      <c r="DA34" s="126">
        <v>0</v>
      </c>
      <c r="DB34" s="126">
        <v>0</v>
      </c>
      <c r="DC34" s="126">
        <v>0</v>
      </c>
      <c r="DD34" s="126">
        <v>0</v>
      </c>
      <c r="DE34" s="126">
        <v>0</v>
      </c>
      <c r="DF34" s="126">
        <v>0</v>
      </c>
      <c r="DG34" s="126">
        <v>0</v>
      </c>
      <c r="DH34" s="127" t="b">
        <v>0</v>
      </c>
      <c r="DI34" s="183" t="s">
        <v>999</v>
      </c>
      <c r="DJ34" s="183" t="s">
        <v>270</v>
      </c>
      <c r="DK34" s="183" t="s">
        <v>525</v>
      </c>
      <c r="DL34" s="183" t="s">
        <v>1000</v>
      </c>
      <c r="DM34" s="126">
        <v>551</v>
      </c>
      <c r="DN34" s="126">
        <v>484</v>
      </c>
      <c r="DO34" s="126">
        <v>66</v>
      </c>
      <c r="DP34" s="126">
        <v>1</v>
      </c>
      <c r="DQ34" s="126">
        <v>12614</v>
      </c>
      <c r="DR34" s="126">
        <v>557</v>
      </c>
      <c r="DS34" s="126">
        <v>551</v>
      </c>
      <c r="DT34" s="126">
        <v>319</v>
      </c>
      <c r="DU34" s="126">
        <v>218</v>
      </c>
      <c r="DV34" s="126">
        <v>4</v>
      </c>
      <c r="DW34" s="126">
        <v>10</v>
      </c>
      <c r="DX34" s="126">
        <v>0</v>
      </c>
      <c r="DY34" s="126">
        <v>0</v>
      </c>
      <c r="DZ34" s="126">
        <v>0</v>
      </c>
      <c r="EA34" s="126">
        <v>557</v>
      </c>
      <c r="EB34" s="126">
        <v>17</v>
      </c>
      <c r="EC34" s="126">
        <v>433</v>
      </c>
      <c r="ED34" s="126">
        <v>41</v>
      </c>
      <c r="EE34" s="126">
        <v>17</v>
      </c>
      <c r="EF34" s="126">
        <v>4</v>
      </c>
      <c r="EG34" s="126">
        <v>2</v>
      </c>
      <c r="EH34" s="126">
        <v>22</v>
      </c>
      <c r="EI34" s="126">
        <v>20</v>
      </c>
      <c r="EJ34" s="126">
        <v>1</v>
      </c>
      <c r="EK34" s="126">
        <v>540</v>
      </c>
      <c r="EL34" s="126">
        <v>526</v>
      </c>
      <c r="EM34" s="126">
        <v>4</v>
      </c>
      <c r="EN34" s="126">
        <v>10</v>
      </c>
      <c r="EO34" s="126">
        <v>0</v>
      </c>
      <c r="EP34" s="126">
        <v>0</v>
      </c>
      <c r="EQ34" s="127" t="b">
        <v>0</v>
      </c>
      <c r="ER34" s="127" t="b">
        <v>0</v>
      </c>
      <c r="ES34" s="127" t="b">
        <v>0</v>
      </c>
      <c r="ET34" s="128">
        <v>0</v>
      </c>
      <c r="EU34" s="128">
        <v>0</v>
      </c>
      <c r="EV34" s="128">
        <v>0</v>
      </c>
      <c r="EW34" s="128">
        <v>0</v>
      </c>
      <c r="EX34" s="128">
        <v>0</v>
      </c>
      <c r="EY34" s="128">
        <v>0</v>
      </c>
      <c r="EZ34" s="127" t="b">
        <v>0</v>
      </c>
      <c r="FA34" s="127" t="b">
        <v>0</v>
      </c>
      <c r="FB34" s="127" t="b">
        <v>0</v>
      </c>
      <c r="FC34" s="128">
        <v>0.27500000000000002</v>
      </c>
      <c r="FD34" s="128">
        <v>5.4000000000000006E-2</v>
      </c>
      <c r="FE34" s="128">
        <v>0</v>
      </c>
      <c r="FF34" s="128">
        <v>1.2E-2</v>
      </c>
      <c r="FG34" s="128">
        <v>2E-3</v>
      </c>
      <c r="FH34" s="128">
        <v>0.27600000000000002</v>
      </c>
      <c r="FI34" s="127" t="b">
        <v>0</v>
      </c>
      <c r="FJ34" s="127" t="b">
        <v>0</v>
      </c>
      <c r="FK34" s="127" t="b">
        <v>0</v>
      </c>
      <c r="FL34" s="128">
        <v>0</v>
      </c>
      <c r="FM34" s="128">
        <v>0</v>
      </c>
      <c r="FN34" s="128">
        <v>0</v>
      </c>
      <c r="FO34" s="128">
        <v>0</v>
      </c>
      <c r="FP34" s="128">
        <v>0</v>
      </c>
      <c r="FQ34" s="128">
        <v>0</v>
      </c>
      <c r="FR34" s="183" t="s">
        <v>993</v>
      </c>
      <c r="FS34" s="128">
        <v>0</v>
      </c>
      <c r="FT34" s="126">
        <v>0</v>
      </c>
      <c r="FU34" s="126">
        <v>540</v>
      </c>
      <c r="FV34" s="126">
        <v>0</v>
      </c>
      <c r="FW34" s="126">
        <v>0</v>
      </c>
      <c r="FX34" s="126">
        <v>0</v>
      </c>
      <c r="FY34" s="126">
        <v>0</v>
      </c>
      <c r="FZ34" s="126">
        <v>0</v>
      </c>
      <c r="GA34" s="126">
        <v>0</v>
      </c>
      <c r="GB34" s="126">
        <v>0</v>
      </c>
      <c r="GC34" s="126">
        <v>0</v>
      </c>
      <c r="GD34" s="126">
        <v>0</v>
      </c>
      <c r="GE34" s="126">
        <v>0</v>
      </c>
      <c r="GF34" s="126">
        <v>0</v>
      </c>
      <c r="GG34" s="126">
        <v>0</v>
      </c>
      <c r="GH34" s="126">
        <v>0</v>
      </c>
      <c r="GI34" s="126">
        <v>0</v>
      </c>
      <c r="GJ34" s="126">
        <v>0</v>
      </c>
      <c r="GK34" s="126">
        <v>0</v>
      </c>
      <c r="GL34" s="127" t="b">
        <v>0</v>
      </c>
      <c r="GM34" s="183" t="s">
        <v>993</v>
      </c>
      <c r="GN34" s="183" t="s">
        <v>993</v>
      </c>
      <c r="GO34" s="183" t="s">
        <v>993</v>
      </c>
      <c r="GP34" s="183" t="s">
        <v>993</v>
      </c>
      <c r="GQ34" s="127"/>
      <c r="GR34" s="123"/>
    </row>
    <row r="35" spans="1:200">
      <c r="A35" s="122"/>
      <c r="B35" s="1348" t="s">
        <v>271</v>
      </c>
      <c r="C35" s="1349"/>
      <c r="D35" s="183" t="s">
        <v>1034</v>
      </c>
      <c r="E35" s="183" t="s">
        <v>274</v>
      </c>
      <c r="F35" s="183" t="s">
        <v>437</v>
      </c>
      <c r="G35" s="183" t="s">
        <v>986</v>
      </c>
      <c r="H35" s="183" t="s">
        <v>987</v>
      </c>
      <c r="I35" s="183" t="s">
        <v>988</v>
      </c>
      <c r="J35" s="183" t="s">
        <v>1035</v>
      </c>
      <c r="K35" s="183" t="s">
        <v>1036</v>
      </c>
      <c r="L35" s="126">
        <v>5</v>
      </c>
      <c r="M35" s="183" t="s">
        <v>274</v>
      </c>
      <c r="N35" s="183" t="s">
        <v>1015</v>
      </c>
      <c r="O35" s="183" t="s">
        <v>299</v>
      </c>
      <c r="P35" s="183" t="s">
        <v>1037</v>
      </c>
      <c r="Q35" s="183" t="s">
        <v>293</v>
      </c>
      <c r="R35" s="183" t="s">
        <v>290</v>
      </c>
      <c r="S35" s="127" t="b">
        <v>0</v>
      </c>
      <c r="T35" s="126">
        <v>0</v>
      </c>
      <c r="U35" s="127" t="b">
        <v>0</v>
      </c>
      <c r="V35" s="126">
        <v>0</v>
      </c>
      <c r="W35" s="127" t="b">
        <v>1</v>
      </c>
      <c r="X35" s="127" t="b">
        <v>1</v>
      </c>
      <c r="Y35" s="183" t="s">
        <v>290</v>
      </c>
      <c r="Z35" s="183" t="s">
        <v>993</v>
      </c>
      <c r="AA35" s="127" t="b">
        <v>0</v>
      </c>
      <c r="AB35" s="183" t="s">
        <v>993</v>
      </c>
      <c r="AC35" s="183" t="s">
        <v>993</v>
      </c>
      <c r="AD35" s="183" t="s">
        <v>993</v>
      </c>
      <c r="AE35" s="183">
        <f t="shared" si="1"/>
        <v>41</v>
      </c>
      <c r="AF35" s="183">
        <f t="shared" si="1"/>
        <v>41</v>
      </c>
      <c r="AG35" s="183">
        <f t="shared" si="1"/>
        <v>17</v>
      </c>
      <c r="AH35" s="183">
        <f t="shared" si="1"/>
        <v>41</v>
      </c>
      <c r="AI35" s="183">
        <f t="shared" si="2"/>
        <v>0</v>
      </c>
      <c r="AJ35" s="126">
        <v>41</v>
      </c>
      <c r="AK35" s="126">
        <v>41</v>
      </c>
      <c r="AL35" s="126">
        <v>17</v>
      </c>
      <c r="AM35" s="126">
        <v>41</v>
      </c>
      <c r="AN35" s="126">
        <v>0</v>
      </c>
      <c r="AO35" s="126">
        <v>0</v>
      </c>
      <c r="AP35" s="126">
        <v>0</v>
      </c>
      <c r="AQ35" s="126">
        <v>0</v>
      </c>
      <c r="AR35" s="126">
        <v>0</v>
      </c>
      <c r="AS35" s="126">
        <v>0</v>
      </c>
      <c r="AT35" s="126">
        <v>0</v>
      </c>
      <c r="AU35" s="126">
        <v>0</v>
      </c>
      <c r="AV35" s="126">
        <v>0</v>
      </c>
      <c r="AW35" s="126">
        <v>0</v>
      </c>
      <c r="AX35" s="126">
        <v>0</v>
      </c>
      <c r="AY35" s="126">
        <v>0</v>
      </c>
      <c r="AZ35" s="126">
        <v>0</v>
      </c>
      <c r="BA35" s="126">
        <v>0</v>
      </c>
      <c r="BB35" s="126">
        <v>0</v>
      </c>
      <c r="BC35" s="126">
        <v>0</v>
      </c>
      <c r="BD35" s="127" t="b">
        <v>0</v>
      </c>
      <c r="BE35" s="127"/>
      <c r="BF35" s="183" t="s">
        <v>270</v>
      </c>
      <c r="BG35" s="126">
        <v>41</v>
      </c>
      <c r="BH35" s="183" t="s">
        <v>993</v>
      </c>
      <c r="BI35" s="126">
        <v>0</v>
      </c>
      <c r="BJ35" s="183" t="s">
        <v>993</v>
      </c>
      <c r="BK35" s="126">
        <v>0</v>
      </c>
      <c r="BL35" s="126">
        <v>0</v>
      </c>
      <c r="BM35" s="126">
        <v>0</v>
      </c>
      <c r="BN35" s="183" t="s">
        <v>993</v>
      </c>
      <c r="BO35" s="183" t="s">
        <v>993</v>
      </c>
      <c r="BP35" s="183" t="s">
        <v>993</v>
      </c>
      <c r="BQ35" s="126">
        <v>0</v>
      </c>
      <c r="BR35" s="183" t="s">
        <v>993</v>
      </c>
      <c r="BS35" s="126">
        <v>0</v>
      </c>
      <c r="BT35" s="183" t="s">
        <v>993</v>
      </c>
      <c r="BU35" s="126">
        <v>0</v>
      </c>
      <c r="BV35" s="126">
        <v>0</v>
      </c>
      <c r="BW35" s="126">
        <v>0</v>
      </c>
      <c r="BX35" s="183" t="s">
        <v>993</v>
      </c>
      <c r="BY35" s="126">
        <v>0</v>
      </c>
      <c r="BZ35" s="183" t="s">
        <v>993</v>
      </c>
      <c r="CA35" s="126">
        <v>0</v>
      </c>
      <c r="CB35" s="183" t="s">
        <v>993</v>
      </c>
      <c r="CC35" s="126">
        <v>0</v>
      </c>
      <c r="CD35" s="126">
        <v>0</v>
      </c>
      <c r="CE35" s="126">
        <v>0</v>
      </c>
      <c r="CF35" s="183" t="s">
        <v>993</v>
      </c>
      <c r="CG35" s="126">
        <v>0</v>
      </c>
      <c r="CH35" s="183" t="s">
        <v>993</v>
      </c>
      <c r="CI35" s="126">
        <v>0</v>
      </c>
      <c r="CJ35" s="183" t="s">
        <v>993</v>
      </c>
      <c r="CK35" s="126">
        <v>0</v>
      </c>
      <c r="CL35" s="126">
        <v>0</v>
      </c>
      <c r="CM35" s="126">
        <v>0</v>
      </c>
      <c r="CN35" s="126">
        <v>29</v>
      </c>
      <c r="CO35" s="126">
        <v>0</v>
      </c>
      <c r="CP35" s="126">
        <v>0</v>
      </c>
      <c r="CQ35" s="126">
        <v>0</v>
      </c>
      <c r="CR35" s="126">
        <v>0</v>
      </c>
      <c r="CS35" s="126">
        <v>2.2999999999999998</v>
      </c>
      <c r="CT35" s="126">
        <v>0</v>
      </c>
      <c r="CU35" s="126">
        <v>0</v>
      </c>
      <c r="CV35" s="126">
        <v>0</v>
      </c>
      <c r="CW35" s="126">
        <v>0</v>
      </c>
      <c r="CX35" s="126">
        <v>0</v>
      </c>
      <c r="CY35" s="126">
        <v>0</v>
      </c>
      <c r="CZ35" s="126">
        <v>0</v>
      </c>
      <c r="DA35" s="126">
        <v>0</v>
      </c>
      <c r="DB35" s="126">
        <v>0</v>
      </c>
      <c r="DC35" s="126">
        <v>0</v>
      </c>
      <c r="DD35" s="126">
        <v>0</v>
      </c>
      <c r="DE35" s="126">
        <v>0</v>
      </c>
      <c r="DF35" s="126">
        <v>0</v>
      </c>
      <c r="DG35" s="126">
        <v>0</v>
      </c>
      <c r="DH35" s="127" t="b">
        <v>0</v>
      </c>
      <c r="DI35" s="183" t="s">
        <v>999</v>
      </c>
      <c r="DJ35" s="183" t="s">
        <v>525</v>
      </c>
      <c r="DK35" s="183" t="s">
        <v>270</v>
      </c>
      <c r="DL35" s="183" t="s">
        <v>521</v>
      </c>
      <c r="DM35" s="126">
        <v>1037</v>
      </c>
      <c r="DN35" s="126">
        <v>536</v>
      </c>
      <c r="DO35" s="126">
        <v>189</v>
      </c>
      <c r="DP35" s="126">
        <v>312</v>
      </c>
      <c r="DQ35" s="126">
        <v>13290</v>
      </c>
      <c r="DR35" s="126">
        <v>1033</v>
      </c>
      <c r="DS35" s="126">
        <v>1037</v>
      </c>
      <c r="DT35" s="126">
        <v>205</v>
      </c>
      <c r="DU35" s="126">
        <v>766</v>
      </c>
      <c r="DV35" s="126">
        <v>6</v>
      </c>
      <c r="DW35" s="126">
        <v>60</v>
      </c>
      <c r="DX35" s="126">
        <v>0</v>
      </c>
      <c r="DY35" s="126">
        <v>0</v>
      </c>
      <c r="DZ35" s="126">
        <v>0</v>
      </c>
      <c r="EA35" s="126">
        <v>1033</v>
      </c>
      <c r="EB35" s="126">
        <v>238</v>
      </c>
      <c r="EC35" s="126">
        <v>674</v>
      </c>
      <c r="ED35" s="126">
        <v>29</v>
      </c>
      <c r="EE35" s="126">
        <v>22</v>
      </c>
      <c r="EF35" s="126">
        <v>15</v>
      </c>
      <c r="EG35" s="126">
        <v>4</v>
      </c>
      <c r="EH35" s="126">
        <v>18</v>
      </c>
      <c r="EI35" s="126">
        <v>30</v>
      </c>
      <c r="EJ35" s="126">
        <v>3</v>
      </c>
      <c r="EK35" s="126">
        <v>795</v>
      </c>
      <c r="EL35" s="126">
        <v>774</v>
      </c>
      <c r="EM35" s="126">
        <v>12</v>
      </c>
      <c r="EN35" s="126">
        <v>9</v>
      </c>
      <c r="EO35" s="126">
        <v>0</v>
      </c>
      <c r="EP35" s="126">
        <v>0</v>
      </c>
      <c r="EQ35" s="127" t="b">
        <v>0</v>
      </c>
      <c r="ER35" s="127" t="b">
        <v>0</v>
      </c>
      <c r="ES35" s="127" t="b">
        <v>0</v>
      </c>
      <c r="ET35" s="128">
        <v>0.54299999999999993</v>
      </c>
      <c r="EU35" s="128">
        <v>0.313</v>
      </c>
      <c r="EV35" s="128">
        <v>0.247</v>
      </c>
      <c r="EW35" s="128">
        <v>0.14800000000000002</v>
      </c>
      <c r="EX35" s="128">
        <v>9.1999999999999998E-2</v>
      </c>
      <c r="EY35" s="128">
        <v>0.33700000000000002</v>
      </c>
      <c r="EZ35" s="127" t="b">
        <v>0</v>
      </c>
      <c r="FA35" s="127" t="b">
        <v>0</v>
      </c>
      <c r="FB35" s="127" t="b">
        <v>0</v>
      </c>
      <c r="FC35" s="128">
        <v>0</v>
      </c>
      <c r="FD35" s="128">
        <v>0</v>
      </c>
      <c r="FE35" s="128">
        <v>0</v>
      </c>
      <c r="FF35" s="128">
        <v>0</v>
      </c>
      <c r="FG35" s="128">
        <v>0</v>
      </c>
      <c r="FH35" s="128">
        <v>0</v>
      </c>
      <c r="FI35" s="127" t="b">
        <v>0</v>
      </c>
      <c r="FJ35" s="127" t="b">
        <v>0</v>
      </c>
      <c r="FK35" s="127" t="b">
        <v>0</v>
      </c>
      <c r="FL35" s="128">
        <v>0</v>
      </c>
      <c r="FM35" s="128">
        <v>0</v>
      </c>
      <c r="FN35" s="128">
        <v>0</v>
      </c>
      <c r="FO35" s="128">
        <v>0</v>
      </c>
      <c r="FP35" s="128">
        <v>0</v>
      </c>
      <c r="FQ35" s="128">
        <v>0</v>
      </c>
      <c r="FR35" s="183" t="s">
        <v>993</v>
      </c>
      <c r="FS35" s="128">
        <v>0</v>
      </c>
      <c r="FT35" s="126">
        <v>0</v>
      </c>
      <c r="FU35" s="126">
        <v>795</v>
      </c>
      <c r="FV35" s="126">
        <v>0</v>
      </c>
      <c r="FW35" s="126">
        <v>0</v>
      </c>
      <c r="FX35" s="126">
        <v>0</v>
      </c>
      <c r="FY35" s="126">
        <v>0</v>
      </c>
      <c r="FZ35" s="126">
        <v>0</v>
      </c>
      <c r="GA35" s="126">
        <v>0</v>
      </c>
      <c r="GB35" s="126">
        <v>0</v>
      </c>
      <c r="GC35" s="126">
        <v>0</v>
      </c>
      <c r="GD35" s="126">
        <v>0</v>
      </c>
      <c r="GE35" s="126">
        <v>0</v>
      </c>
      <c r="GF35" s="126">
        <v>0</v>
      </c>
      <c r="GG35" s="126">
        <v>0</v>
      </c>
      <c r="GH35" s="126">
        <v>0</v>
      </c>
      <c r="GI35" s="126">
        <v>0</v>
      </c>
      <c r="GJ35" s="126">
        <v>0</v>
      </c>
      <c r="GK35" s="126">
        <v>0</v>
      </c>
      <c r="GL35" s="127" t="b">
        <v>0</v>
      </c>
      <c r="GM35" s="183" t="s">
        <v>993</v>
      </c>
      <c r="GN35" s="183" t="s">
        <v>993</v>
      </c>
      <c r="GO35" s="183" t="s">
        <v>993</v>
      </c>
      <c r="GP35" s="183" t="s">
        <v>993</v>
      </c>
      <c r="GQ35" s="127"/>
      <c r="GR35" s="123"/>
    </row>
    <row r="36" spans="1:200">
      <c r="A36" s="122"/>
      <c r="B36" s="1348" t="s">
        <v>271</v>
      </c>
      <c r="C36" s="1349"/>
      <c r="D36" s="183" t="s">
        <v>1034</v>
      </c>
      <c r="E36" s="183" t="s">
        <v>274</v>
      </c>
      <c r="F36" s="183" t="s">
        <v>437</v>
      </c>
      <c r="G36" s="183" t="s">
        <v>986</v>
      </c>
      <c r="H36" s="183" t="s">
        <v>987</v>
      </c>
      <c r="I36" s="183" t="s">
        <v>988</v>
      </c>
      <c r="J36" s="183" t="s">
        <v>1035</v>
      </c>
      <c r="K36" s="183" t="s">
        <v>1036</v>
      </c>
      <c r="L36" s="126">
        <v>6</v>
      </c>
      <c r="M36" s="183" t="s">
        <v>274</v>
      </c>
      <c r="N36" s="183" t="s">
        <v>1016</v>
      </c>
      <c r="O36" s="183" t="s">
        <v>302</v>
      </c>
      <c r="P36" s="183" t="s">
        <v>1037</v>
      </c>
      <c r="Q36" s="183" t="s">
        <v>293</v>
      </c>
      <c r="R36" s="183" t="s">
        <v>290</v>
      </c>
      <c r="S36" s="127" t="b">
        <v>0</v>
      </c>
      <c r="T36" s="126">
        <v>0</v>
      </c>
      <c r="U36" s="127" t="b">
        <v>0</v>
      </c>
      <c r="V36" s="126">
        <v>0</v>
      </c>
      <c r="W36" s="127" t="b">
        <v>1</v>
      </c>
      <c r="X36" s="127" t="b">
        <v>1</v>
      </c>
      <c r="Y36" s="183" t="s">
        <v>290</v>
      </c>
      <c r="Z36" s="183" t="s">
        <v>993</v>
      </c>
      <c r="AA36" s="127" t="b">
        <v>0</v>
      </c>
      <c r="AB36" s="183" t="s">
        <v>993</v>
      </c>
      <c r="AC36" s="183" t="s">
        <v>993</v>
      </c>
      <c r="AD36" s="183" t="s">
        <v>993</v>
      </c>
      <c r="AE36" s="183">
        <f t="shared" si="1"/>
        <v>41</v>
      </c>
      <c r="AF36" s="183">
        <f t="shared" si="1"/>
        <v>41</v>
      </c>
      <c r="AG36" s="183">
        <f t="shared" si="1"/>
        <v>21</v>
      </c>
      <c r="AH36" s="183">
        <f t="shared" si="1"/>
        <v>41</v>
      </c>
      <c r="AI36" s="183">
        <f t="shared" si="2"/>
        <v>0</v>
      </c>
      <c r="AJ36" s="126">
        <v>41</v>
      </c>
      <c r="AK36" s="126">
        <v>41</v>
      </c>
      <c r="AL36" s="126">
        <v>21</v>
      </c>
      <c r="AM36" s="126">
        <v>41</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6">
        <v>0</v>
      </c>
      <c r="BD36" s="127" t="b">
        <v>0</v>
      </c>
      <c r="BE36" s="127"/>
      <c r="BF36" s="183" t="s">
        <v>270</v>
      </c>
      <c r="BG36" s="126">
        <v>41</v>
      </c>
      <c r="BH36" s="183" t="s">
        <v>993</v>
      </c>
      <c r="BI36" s="126">
        <v>0</v>
      </c>
      <c r="BJ36" s="183" t="s">
        <v>993</v>
      </c>
      <c r="BK36" s="126">
        <v>0</v>
      </c>
      <c r="BL36" s="126">
        <v>0</v>
      </c>
      <c r="BM36" s="126">
        <v>0</v>
      </c>
      <c r="BN36" s="183" t="s">
        <v>993</v>
      </c>
      <c r="BO36" s="183" t="s">
        <v>993</v>
      </c>
      <c r="BP36" s="183" t="s">
        <v>993</v>
      </c>
      <c r="BQ36" s="126">
        <v>0</v>
      </c>
      <c r="BR36" s="183" t="s">
        <v>993</v>
      </c>
      <c r="BS36" s="126">
        <v>0</v>
      </c>
      <c r="BT36" s="183" t="s">
        <v>993</v>
      </c>
      <c r="BU36" s="126">
        <v>0</v>
      </c>
      <c r="BV36" s="126">
        <v>0</v>
      </c>
      <c r="BW36" s="126">
        <v>0</v>
      </c>
      <c r="BX36" s="183" t="s">
        <v>993</v>
      </c>
      <c r="BY36" s="126">
        <v>0</v>
      </c>
      <c r="BZ36" s="183" t="s">
        <v>993</v>
      </c>
      <c r="CA36" s="126">
        <v>0</v>
      </c>
      <c r="CB36" s="183" t="s">
        <v>993</v>
      </c>
      <c r="CC36" s="126">
        <v>0</v>
      </c>
      <c r="CD36" s="126">
        <v>0</v>
      </c>
      <c r="CE36" s="126">
        <v>0</v>
      </c>
      <c r="CF36" s="183" t="s">
        <v>993</v>
      </c>
      <c r="CG36" s="126">
        <v>0</v>
      </c>
      <c r="CH36" s="183" t="s">
        <v>993</v>
      </c>
      <c r="CI36" s="126">
        <v>0</v>
      </c>
      <c r="CJ36" s="183" t="s">
        <v>993</v>
      </c>
      <c r="CK36" s="126">
        <v>0</v>
      </c>
      <c r="CL36" s="126">
        <v>0</v>
      </c>
      <c r="CM36" s="126">
        <v>0</v>
      </c>
      <c r="CN36" s="126">
        <v>30</v>
      </c>
      <c r="CO36" s="126">
        <v>0</v>
      </c>
      <c r="CP36" s="126">
        <v>0</v>
      </c>
      <c r="CQ36" s="126">
        <v>0</v>
      </c>
      <c r="CR36" s="126">
        <v>0</v>
      </c>
      <c r="CS36" s="126">
        <v>2.6</v>
      </c>
      <c r="CT36" s="126">
        <v>0</v>
      </c>
      <c r="CU36" s="126">
        <v>0</v>
      </c>
      <c r="CV36" s="126">
        <v>0</v>
      </c>
      <c r="CW36" s="126">
        <v>0</v>
      </c>
      <c r="CX36" s="126">
        <v>0</v>
      </c>
      <c r="CY36" s="126">
        <v>0</v>
      </c>
      <c r="CZ36" s="126">
        <v>0</v>
      </c>
      <c r="DA36" s="126">
        <v>0</v>
      </c>
      <c r="DB36" s="126">
        <v>0</v>
      </c>
      <c r="DC36" s="126">
        <v>0</v>
      </c>
      <c r="DD36" s="126">
        <v>0</v>
      </c>
      <c r="DE36" s="126">
        <v>0</v>
      </c>
      <c r="DF36" s="126">
        <v>0</v>
      </c>
      <c r="DG36" s="126">
        <v>0</v>
      </c>
      <c r="DH36" s="127" t="b">
        <v>0</v>
      </c>
      <c r="DI36" s="183" t="s">
        <v>999</v>
      </c>
      <c r="DJ36" s="183" t="s">
        <v>1000</v>
      </c>
      <c r="DK36" s="183" t="s">
        <v>270</v>
      </c>
      <c r="DL36" s="183" t="s">
        <v>427</v>
      </c>
      <c r="DM36" s="126">
        <v>824</v>
      </c>
      <c r="DN36" s="126">
        <v>173</v>
      </c>
      <c r="DO36" s="126">
        <v>272</v>
      </c>
      <c r="DP36" s="126">
        <v>379</v>
      </c>
      <c r="DQ36" s="126">
        <v>13389</v>
      </c>
      <c r="DR36" s="126">
        <v>835</v>
      </c>
      <c r="DS36" s="126">
        <v>824</v>
      </c>
      <c r="DT36" s="126">
        <v>60</v>
      </c>
      <c r="DU36" s="126">
        <v>695</v>
      </c>
      <c r="DV36" s="126">
        <v>23</v>
      </c>
      <c r="DW36" s="126">
        <v>46</v>
      </c>
      <c r="DX36" s="126">
        <v>0</v>
      </c>
      <c r="DY36" s="126">
        <v>0</v>
      </c>
      <c r="DZ36" s="126">
        <v>0</v>
      </c>
      <c r="EA36" s="126">
        <v>835</v>
      </c>
      <c r="EB36" s="126">
        <v>310</v>
      </c>
      <c r="EC36" s="126">
        <v>436</v>
      </c>
      <c r="ED36" s="126">
        <v>40</v>
      </c>
      <c r="EE36" s="126">
        <v>8</v>
      </c>
      <c r="EF36" s="126">
        <v>14</v>
      </c>
      <c r="EG36" s="126">
        <v>0</v>
      </c>
      <c r="EH36" s="126">
        <v>11</v>
      </c>
      <c r="EI36" s="126">
        <v>13</v>
      </c>
      <c r="EJ36" s="126">
        <v>3</v>
      </c>
      <c r="EK36" s="126">
        <v>525</v>
      </c>
      <c r="EL36" s="126">
        <v>513</v>
      </c>
      <c r="EM36" s="126">
        <v>2</v>
      </c>
      <c r="EN36" s="126">
        <v>10</v>
      </c>
      <c r="EO36" s="126">
        <v>0</v>
      </c>
      <c r="EP36" s="126">
        <v>0</v>
      </c>
      <c r="EQ36" s="127" t="b">
        <v>0</v>
      </c>
      <c r="ER36" s="127" t="b">
        <v>0</v>
      </c>
      <c r="ES36" s="127" t="b">
        <v>0</v>
      </c>
      <c r="ET36" s="128">
        <v>0.45899999999999996</v>
      </c>
      <c r="EU36" s="128">
        <v>0.25700000000000001</v>
      </c>
      <c r="EV36" s="128">
        <v>0.22600000000000001</v>
      </c>
      <c r="EW36" s="128">
        <v>0.105</v>
      </c>
      <c r="EX36" s="128">
        <v>0.17</v>
      </c>
      <c r="EY36" s="128">
        <v>0.35700000000000004</v>
      </c>
      <c r="EZ36" s="127" t="b">
        <v>0</v>
      </c>
      <c r="FA36" s="127" t="b">
        <v>0</v>
      </c>
      <c r="FB36" s="127" t="b">
        <v>0</v>
      </c>
      <c r="FC36" s="128">
        <v>0</v>
      </c>
      <c r="FD36" s="128">
        <v>0</v>
      </c>
      <c r="FE36" s="128">
        <v>0</v>
      </c>
      <c r="FF36" s="128">
        <v>0</v>
      </c>
      <c r="FG36" s="128">
        <v>0</v>
      </c>
      <c r="FH36" s="128">
        <v>0</v>
      </c>
      <c r="FI36" s="127" t="b">
        <v>0</v>
      </c>
      <c r="FJ36" s="127" t="b">
        <v>0</v>
      </c>
      <c r="FK36" s="127" t="b">
        <v>0</v>
      </c>
      <c r="FL36" s="128">
        <v>0</v>
      </c>
      <c r="FM36" s="128">
        <v>0</v>
      </c>
      <c r="FN36" s="128">
        <v>0</v>
      </c>
      <c r="FO36" s="128">
        <v>0</v>
      </c>
      <c r="FP36" s="128">
        <v>0</v>
      </c>
      <c r="FQ36" s="128">
        <v>0</v>
      </c>
      <c r="FR36" s="183" t="s">
        <v>993</v>
      </c>
      <c r="FS36" s="128">
        <v>0</v>
      </c>
      <c r="FT36" s="126">
        <v>0</v>
      </c>
      <c r="FU36" s="126">
        <v>525</v>
      </c>
      <c r="FV36" s="126">
        <v>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7" t="b">
        <v>0</v>
      </c>
      <c r="GM36" s="183" t="s">
        <v>993</v>
      </c>
      <c r="GN36" s="183" t="s">
        <v>993</v>
      </c>
      <c r="GO36" s="183" t="s">
        <v>993</v>
      </c>
      <c r="GP36" s="183" t="s">
        <v>993</v>
      </c>
      <c r="GQ36" s="127"/>
      <c r="GR36" s="123"/>
    </row>
    <row r="37" spans="1:200">
      <c r="A37" s="122"/>
      <c r="B37" s="1348" t="s">
        <v>271</v>
      </c>
      <c r="C37" s="1349"/>
      <c r="D37" s="183" t="s">
        <v>1034</v>
      </c>
      <c r="E37" s="183" t="s">
        <v>274</v>
      </c>
      <c r="F37" s="183" t="s">
        <v>437</v>
      </c>
      <c r="G37" s="183" t="s">
        <v>986</v>
      </c>
      <c r="H37" s="183" t="s">
        <v>987</v>
      </c>
      <c r="I37" s="183" t="s">
        <v>988</v>
      </c>
      <c r="J37" s="183" t="s">
        <v>1035</v>
      </c>
      <c r="K37" s="183" t="s">
        <v>1036</v>
      </c>
      <c r="L37" s="126">
        <v>7</v>
      </c>
      <c r="M37" s="183" t="s">
        <v>274</v>
      </c>
      <c r="N37" s="183" t="s">
        <v>996</v>
      </c>
      <c r="O37" s="183" t="s">
        <v>340</v>
      </c>
      <c r="P37" s="183" t="s">
        <v>1037</v>
      </c>
      <c r="Q37" s="183" t="s">
        <v>293</v>
      </c>
      <c r="R37" s="183" t="s">
        <v>293</v>
      </c>
      <c r="S37" s="127" t="b">
        <v>0</v>
      </c>
      <c r="T37" s="126">
        <v>0</v>
      </c>
      <c r="U37" s="127" t="b">
        <v>0</v>
      </c>
      <c r="V37" s="126">
        <v>0</v>
      </c>
      <c r="W37" s="127" t="b">
        <v>1</v>
      </c>
      <c r="X37" s="127" t="b">
        <v>1</v>
      </c>
      <c r="Y37" s="183" t="s">
        <v>293</v>
      </c>
      <c r="Z37" s="183" t="s">
        <v>993</v>
      </c>
      <c r="AA37" s="127" t="b">
        <v>0</v>
      </c>
      <c r="AB37" s="183" t="s">
        <v>993</v>
      </c>
      <c r="AC37" s="183" t="s">
        <v>993</v>
      </c>
      <c r="AD37" s="183" t="s">
        <v>993</v>
      </c>
      <c r="AE37" s="183">
        <f t="shared" si="1"/>
        <v>45</v>
      </c>
      <c r="AF37" s="183">
        <f t="shared" si="1"/>
        <v>45</v>
      </c>
      <c r="AG37" s="183">
        <f t="shared" si="1"/>
        <v>29</v>
      </c>
      <c r="AH37" s="183">
        <f t="shared" si="1"/>
        <v>45</v>
      </c>
      <c r="AI37" s="183">
        <f t="shared" si="2"/>
        <v>0</v>
      </c>
      <c r="AJ37" s="126">
        <v>45</v>
      </c>
      <c r="AK37" s="126">
        <v>45</v>
      </c>
      <c r="AL37" s="126">
        <v>29</v>
      </c>
      <c r="AM37" s="126">
        <v>45</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6">
        <v>0</v>
      </c>
      <c r="BD37" s="127" t="b">
        <v>0</v>
      </c>
      <c r="BE37" s="127"/>
      <c r="BF37" s="183" t="s">
        <v>1028</v>
      </c>
      <c r="BG37" s="126">
        <v>45</v>
      </c>
      <c r="BH37" s="183" t="s">
        <v>993</v>
      </c>
      <c r="BI37" s="126">
        <v>0</v>
      </c>
      <c r="BJ37" s="183" t="s">
        <v>993</v>
      </c>
      <c r="BK37" s="126">
        <v>0</v>
      </c>
      <c r="BL37" s="126">
        <v>0</v>
      </c>
      <c r="BM37" s="126">
        <v>0</v>
      </c>
      <c r="BN37" s="183" t="s">
        <v>993</v>
      </c>
      <c r="BO37" s="183" t="s">
        <v>993</v>
      </c>
      <c r="BP37" s="183" t="s">
        <v>993</v>
      </c>
      <c r="BQ37" s="126">
        <v>0</v>
      </c>
      <c r="BR37" s="183" t="s">
        <v>993</v>
      </c>
      <c r="BS37" s="126">
        <v>0</v>
      </c>
      <c r="BT37" s="183" t="s">
        <v>993</v>
      </c>
      <c r="BU37" s="126">
        <v>0</v>
      </c>
      <c r="BV37" s="126">
        <v>0</v>
      </c>
      <c r="BW37" s="126">
        <v>0</v>
      </c>
      <c r="BX37" s="183" t="s">
        <v>993</v>
      </c>
      <c r="BY37" s="126">
        <v>0</v>
      </c>
      <c r="BZ37" s="183" t="s">
        <v>993</v>
      </c>
      <c r="CA37" s="126">
        <v>0</v>
      </c>
      <c r="CB37" s="183" t="s">
        <v>993</v>
      </c>
      <c r="CC37" s="126">
        <v>0</v>
      </c>
      <c r="CD37" s="126">
        <v>0</v>
      </c>
      <c r="CE37" s="126">
        <v>0</v>
      </c>
      <c r="CF37" s="183" t="s">
        <v>993</v>
      </c>
      <c r="CG37" s="126">
        <v>0</v>
      </c>
      <c r="CH37" s="183" t="s">
        <v>993</v>
      </c>
      <c r="CI37" s="126">
        <v>0</v>
      </c>
      <c r="CJ37" s="183" t="s">
        <v>993</v>
      </c>
      <c r="CK37" s="126">
        <v>0</v>
      </c>
      <c r="CL37" s="126">
        <v>0</v>
      </c>
      <c r="CM37" s="126">
        <v>0</v>
      </c>
      <c r="CN37" s="126">
        <v>19</v>
      </c>
      <c r="CO37" s="126">
        <v>0</v>
      </c>
      <c r="CP37" s="126">
        <v>2</v>
      </c>
      <c r="CQ37" s="126">
        <v>0</v>
      </c>
      <c r="CR37" s="126">
        <v>7</v>
      </c>
      <c r="CS37" s="126">
        <v>0.9</v>
      </c>
      <c r="CT37" s="126">
        <v>0</v>
      </c>
      <c r="CU37" s="126">
        <v>0</v>
      </c>
      <c r="CV37" s="126">
        <v>4</v>
      </c>
      <c r="CW37" s="126">
        <v>0</v>
      </c>
      <c r="CX37" s="126">
        <v>4</v>
      </c>
      <c r="CY37" s="126">
        <v>0</v>
      </c>
      <c r="CZ37" s="126">
        <v>1</v>
      </c>
      <c r="DA37" s="126">
        <v>0</v>
      </c>
      <c r="DB37" s="126">
        <v>0</v>
      </c>
      <c r="DC37" s="126">
        <v>0</v>
      </c>
      <c r="DD37" s="126">
        <v>0</v>
      </c>
      <c r="DE37" s="126">
        <v>0</v>
      </c>
      <c r="DF37" s="126">
        <v>0</v>
      </c>
      <c r="DG37" s="126">
        <v>0</v>
      </c>
      <c r="DH37" s="127" t="b">
        <v>0</v>
      </c>
      <c r="DI37" s="183" t="s">
        <v>999</v>
      </c>
      <c r="DJ37" s="183" t="s">
        <v>1000</v>
      </c>
      <c r="DK37" s="183" t="s">
        <v>525</v>
      </c>
      <c r="DL37" s="183" t="s">
        <v>993</v>
      </c>
      <c r="DM37" s="126">
        <v>273</v>
      </c>
      <c r="DN37" s="126">
        <v>270</v>
      </c>
      <c r="DO37" s="126">
        <v>3</v>
      </c>
      <c r="DP37" s="126">
        <v>0</v>
      </c>
      <c r="DQ37" s="126">
        <v>14116</v>
      </c>
      <c r="DR37" s="126">
        <v>279</v>
      </c>
      <c r="DS37" s="126">
        <v>273</v>
      </c>
      <c r="DT37" s="126">
        <v>268</v>
      </c>
      <c r="DU37" s="126">
        <v>3</v>
      </c>
      <c r="DV37" s="126">
        <v>2</v>
      </c>
      <c r="DW37" s="126">
        <v>0</v>
      </c>
      <c r="DX37" s="126">
        <v>0</v>
      </c>
      <c r="DY37" s="126">
        <v>0</v>
      </c>
      <c r="DZ37" s="126">
        <v>0</v>
      </c>
      <c r="EA37" s="126">
        <v>279</v>
      </c>
      <c r="EB37" s="126">
        <v>21</v>
      </c>
      <c r="EC37" s="126">
        <v>191</v>
      </c>
      <c r="ED37" s="126">
        <v>23</v>
      </c>
      <c r="EE37" s="126">
        <v>18</v>
      </c>
      <c r="EF37" s="126">
        <v>7</v>
      </c>
      <c r="EG37" s="126">
        <v>2</v>
      </c>
      <c r="EH37" s="126">
        <v>14</v>
      </c>
      <c r="EI37" s="126">
        <v>1</v>
      </c>
      <c r="EJ37" s="126">
        <v>2</v>
      </c>
      <c r="EK37" s="126">
        <v>258</v>
      </c>
      <c r="EL37" s="126">
        <v>253</v>
      </c>
      <c r="EM37" s="126">
        <v>2</v>
      </c>
      <c r="EN37" s="126">
        <v>3</v>
      </c>
      <c r="EO37" s="126">
        <v>0</v>
      </c>
      <c r="EP37" s="126">
        <v>0</v>
      </c>
      <c r="EQ37" s="127" t="b">
        <v>0</v>
      </c>
      <c r="ER37" s="127" t="b">
        <v>0</v>
      </c>
      <c r="ES37" s="127" t="b">
        <v>0</v>
      </c>
      <c r="ET37" s="128">
        <v>0</v>
      </c>
      <c r="EU37" s="128">
        <v>0</v>
      </c>
      <c r="EV37" s="128">
        <v>0</v>
      </c>
      <c r="EW37" s="128">
        <v>0</v>
      </c>
      <c r="EX37" s="128">
        <v>0</v>
      </c>
      <c r="EY37" s="128">
        <v>0</v>
      </c>
      <c r="EZ37" s="127" t="b">
        <v>0</v>
      </c>
      <c r="FA37" s="127" t="b">
        <v>0</v>
      </c>
      <c r="FB37" s="127" t="b">
        <v>0</v>
      </c>
      <c r="FC37" s="128">
        <v>0</v>
      </c>
      <c r="FD37" s="128">
        <v>0</v>
      </c>
      <c r="FE37" s="128">
        <v>0</v>
      </c>
      <c r="FF37" s="128">
        <v>0</v>
      </c>
      <c r="FG37" s="128">
        <v>0</v>
      </c>
      <c r="FH37" s="128">
        <v>0</v>
      </c>
      <c r="FI37" s="127" t="b">
        <v>0</v>
      </c>
      <c r="FJ37" s="127" t="b">
        <v>0</v>
      </c>
      <c r="FK37" s="127" t="b">
        <v>0</v>
      </c>
      <c r="FL37" s="128">
        <v>0</v>
      </c>
      <c r="FM37" s="128">
        <v>0</v>
      </c>
      <c r="FN37" s="128">
        <v>0</v>
      </c>
      <c r="FO37" s="128">
        <v>0</v>
      </c>
      <c r="FP37" s="128">
        <v>0</v>
      </c>
      <c r="FQ37" s="128">
        <v>0</v>
      </c>
      <c r="FR37" s="183" t="s">
        <v>293</v>
      </c>
      <c r="FS37" s="128">
        <v>0.997</v>
      </c>
      <c r="FT37" s="126">
        <v>4.2</v>
      </c>
      <c r="FU37" s="126">
        <v>258</v>
      </c>
      <c r="FV37" s="126">
        <v>152</v>
      </c>
      <c r="FW37" s="126">
        <v>125</v>
      </c>
      <c r="FX37" s="126">
        <v>110</v>
      </c>
      <c r="FY37" s="126">
        <v>95</v>
      </c>
      <c r="FZ37" s="126">
        <v>153</v>
      </c>
      <c r="GA37" s="126">
        <v>124</v>
      </c>
      <c r="GB37" s="126">
        <v>109</v>
      </c>
      <c r="GC37" s="126">
        <v>144</v>
      </c>
      <c r="GD37" s="126">
        <v>112</v>
      </c>
      <c r="GE37" s="126">
        <v>93</v>
      </c>
      <c r="GF37" s="126">
        <v>71</v>
      </c>
      <c r="GG37" s="126">
        <v>102</v>
      </c>
      <c r="GH37" s="126">
        <v>85.6</v>
      </c>
      <c r="GI37" s="126">
        <v>79.900000000000006</v>
      </c>
      <c r="GJ37" s="126">
        <v>76</v>
      </c>
      <c r="GK37" s="126">
        <v>73.599999999999994</v>
      </c>
      <c r="GL37" s="127" t="b">
        <v>0</v>
      </c>
      <c r="GM37" s="183" t="s">
        <v>993</v>
      </c>
      <c r="GN37" s="183" t="s">
        <v>993</v>
      </c>
      <c r="GO37" s="183" t="s">
        <v>993</v>
      </c>
      <c r="GP37" s="183" t="s">
        <v>993</v>
      </c>
      <c r="GQ37" s="127"/>
      <c r="GR37" s="123"/>
    </row>
    <row r="38" spans="1:200">
      <c r="A38" s="122"/>
      <c r="B38" s="1348" t="s">
        <v>342</v>
      </c>
      <c r="C38" s="1349"/>
      <c r="D38" s="183" t="s">
        <v>1038</v>
      </c>
      <c r="E38" s="183" t="s">
        <v>1039</v>
      </c>
      <c r="F38" s="183" t="s">
        <v>437</v>
      </c>
      <c r="G38" s="183" t="s">
        <v>986</v>
      </c>
      <c r="H38" s="183" t="s">
        <v>987</v>
      </c>
      <c r="I38" s="183" t="s">
        <v>988</v>
      </c>
      <c r="J38" s="183" t="s">
        <v>1035</v>
      </c>
      <c r="K38" s="183" t="s">
        <v>1036</v>
      </c>
      <c r="L38" s="126">
        <v>1</v>
      </c>
      <c r="M38" s="183" t="s">
        <v>1039</v>
      </c>
      <c r="N38" s="183" t="s">
        <v>996</v>
      </c>
      <c r="O38" s="183" t="s">
        <v>317</v>
      </c>
      <c r="P38" s="183" t="s">
        <v>993</v>
      </c>
      <c r="Q38" s="183" t="s">
        <v>290</v>
      </c>
      <c r="R38" s="183" t="s">
        <v>293</v>
      </c>
      <c r="S38" s="127" t="b">
        <v>0</v>
      </c>
      <c r="T38" s="126">
        <v>0</v>
      </c>
      <c r="U38" s="127" t="b">
        <v>0</v>
      </c>
      <c r="V38" s="126">
        <v>0</v>
      </c>
      <c r="W38" s="127" t="b">
        <v>1</v>
      </c>
      <c r="X38" s="127" t="b">
        <v>0</v>
      </c>
      <c r="Y38" s="183" t="s">
        <v>293</v>
      </c>
      <c r="Z38" s="183" t="s">
        <v>993</v>
      </c>
      <c r="AA38" s="127" t="b">
        <v>0</v>
      </c>
      <c r="AB38" s="183" t="s">
        <v>993</v>
      </c>
      <c r="AC38" s="183" t="s">
        <v>993</v>
      </c>
      <c r="AD38" s="183" t="s">
        <v>993</v>
      </c>
      <c r="AE38" s="183">
        <f t="shared" si="1"/>
        <v>55</v>
      </c>
      <c r="AF38" s="183">
        <f t="shared" si="1"/>
        <v>43</v>
      </c>
      <c r="AG38" s="183">
        <f t="shared" si="1"/>
        <v>18</v>
      </c>
      <c r="AH38" s="183">
        <f t="shared" si="1"/>
        <v>55</v>
      </c>
      <c r="AI38" s="183">
        <f t="shared" si="2"/>
        <v>0</v>
      </c>
      <c r="AJ38" s="126">
        <v>55</v>
      </c>
      <c r="AK38" s="126">
        <v>43</v>
      </c>
      <c r="AL38" s="126">
        <v>18</v>
      </c>
      <c r="AM38" s="126">
        <v>55</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6">
        <v>0</v>
      </c>
      <c r="BD38" s="127" t="b">
        <v>0</v>
      </c>
      <c r="BE38" s="127"/>
      <c r="BF38" s="183" t="s">
        <v>993</v>
      </c>
      <c r="BG38" s="126">
        <v>0</v>
      </c>
      <c r="BH38" s="183" t="s">
        <v>993</v>
      </c>
      <c r="BI38" s="126">
        <v>0</v>
      </c>
      <c r="BJ38" s="183" t="s">
        <v>993</v>
      </c>
      <c r="BK38" s="126">
        <v>0</v>
      </c>
      <c r="BL38" s="126">
        <v>0</v>
      </c>
      <c r="BM38" s="126">
        <v>55</v>
      </c>
      <c r="BN38" s="183" t="s">
        <v>993</v>
      </c>
      <c r="BO38" s="183" t="s">
        <v>993</v>
      </c>
      <c r="BP38" s="183" t="s">
        <v>993</v>
      </c>
      <c r="BQ38" s="126">
        <v>0</v>
      </c>
      <c r="BR38" s="183" t="s">
        <v>993</v>
      </c>
      <c r="BS38" s="126">
        <v>0</v>
      </c>
      <c r="BT38" s="183" t="s">
        <v>993</v>
      </c>
      <c r="BU38" s="126">
        <v>0</v>
      </c>
      <c r="BV38" s="126">
        <v>0</v>
      </c>
      <c r="BW38" s="126">
        <v>0</v>
      </c>
      <c r="BX38" s="183" t="s">
        <v>993</v>
      </c>
      <c r="BY38" s="126">
        <v>0</v>
      </c>
      <c r="BZ38" s="183" t="s">
        <v>993</v>
      </c>
      <c r="CA38" s="126">
        <v>0</v>
      </c>
      <c r="CB38" s="183" t="s">
        <v>993</v>
      </c>
      <c r="CC38" s="126">
        <v>0</v>
      </c>
      <c r="CD38" s="126">
        <v>0</v>
      </c>
      <c r="CE38" s="126">
        <v>0</v>
      </c>
      <c r="CF38" s="183" t="s">
        <v>993</v>
      </c>
      <c r="CG38" s="126">
        <v>0</v>
      </c>
      <c r="CH38" s="183" t="s">
        <v>993</v>
      </c>
      <c r="CI38" s="126">
        <v>0</v>
      </c>
      <c r="CJ38" s="183" t="s">
        <v>993</v>
      </c>
      <c r="CK38" s="126">
        <v>0</v>
      </c>
      <c r="CL38" s="126">
        <v>0</v>
      </c>
      <c r="CM38" s="126">
        <v>0</v>
      </c>
      <c r="CN38" s="126">
        <v>21</v>
      </c>
      <c r="CO38" s="126">
        <v>0</v>
      </c>
      <c r="CP38" s="126">
        <v>0</v>
      </c>
      <c r="CQ38" s="126">
        <v>0</v>
      </c>
      <c r="CR38" s="126">
        <v>0</v>
      </c>
      <c r="CS38" s="126">
        <v>0</v>
      </c>
      <c r="CT38" s="126">
        <v>0</v>
      </c>
      <c r="CU38" s="126">
        <v>0</v>
      </c>
      <c r="CV38" s="126">
        <v>0</v>
      </c>
      <c r="CW38" s="126">
        <v>0</v>
      </c>
      <c r="CX38" s="126">
        <v>0</v>
      </c>
      <c r="CY38" s="126">
        <v>0</v>
      </c>
      <c r="CZ38" s="126">
        <v>0</v>
      </c>
      <c r="DA38" s="126">
        <v>0</v>
      </c>
      <c r="DB38" s="126">
        <v>0</v>
      </c>
      <c r="DC38" s="126">
        <v>0</v>
      </c>
      <c r="DD38" s="126">
        <v>0</v>
      </c>
      <c r="DE38" s="126">
        <v>0</v>
      </c>
      <c r="DF38" s="126">
        <v>0</v>
      </c>
      <c r="DG38" s="126">
        <v>0</v>
      </c>
      <c r="DH38" s="127" t="b">
        <v>0</v>
      </c>
      <c r="DI38" s="183" t="s">
        <v>270</v>
      </c>
      <c r="DJ38" s="183" t="s">
        <v>993</v>
      </c>
      <c r="DK38" s="183" t="s">
        <v>993</v>
      </c>
      <c r="DL38" s="183" t="s">
        <v>993</v>
      </c>
      <c r="DM38" s="126">
        <v>704</v>
      </c>
      <c r="DN38" s="126">
        <v>289</v>
      </c>
      <c r="DO38" s="126">
        <v>333</v>
      </c>
      <c r="DP38" s="126">
        <v>82</v>
      </c>
      <c r="DQ38" s="126">
        <v>12449</v>
      </c>
      <c r="DR38" s="126">
        <v>691</v>
      </c>
      <c r="DS38" s="126">
        <v>704</v>
      </c>
      <c r="DT38" s="126">
        <v>3</v>
      </c>
      <c r="DU38" s="126">
        <v>629</v>
      </c>
      <c r="DV38" s="126">
        <v>72</v>
      </c>
      <c r="DW38" s="126">
        <v>0</v>
      </c>
      <c r="DX38" s="126">
        <v>0</v>
      </c>
      <c r="DY38" s="126">
        <v>0</v>
      </c>
      <c r="DZ38" s="126">
        <v>0</v>
      </c>
      <c r="EA38" s="126">
        <v>691</v>
      </c>
      <c r="EB38" s="126">
        <v>134</v>
      </c>
      <c r="EC38" s="126">
        <v>461</v>
      </c>
      <c r="ED38" s="126">
        <v>18</v>
      </c>
      <c r="EE38" s="126">
        <v>43</v>
      </c>
      <c r="EF38" s="126">
        <v>0</v>
      </c>
      <c r="EG38" s="126">
        <v>0</v>
      </c>
      <c r="EH38" s="126">
        <v>0</v>
      </c>
      <c r="EI38" s="126">
        <v>35</v>
      </c>
      <c r="EJ38" s="126">
        <v>0</v>
      </c>
      <c r="EK38" s="126">
        <v>557</v>
      </c>
      <c r="EL38" s="126">
        <v>35</v>
      </c>
      <c r="EM38" s="126">
        <v>504</v>
      </c>
      <c r="EN38" s="126">
        <v>18</v>
      </c>
      <c r="EO38" s="126">
        <v>0</v>
      </c>
      <c r="EP38" s="126">
        <v>0</v>
      </c>
      <c r="EQ38" s="127" t="b">
        <v>0</v>
      </c>
      <c r="ER38" s="127" t="b">
        <v>0</v>
      </c>
      <c r="ES38" s="127" t="b">
        <v>0</v>
      </c>
      <c r="ET38" s="128">
        <v>0</v>
      </c>
      <c r="EU38" s="128">
        <v>0</v>
      </c>
      <c r="EV38" s="128">
        <v>0</v>
      </c>
      <c r="EW38" s="128">
        <v>0</v>
      </c>
      <c r="EX38" s="128">
        <v>0</v>
      </c>
      <c r="EY38" s="128">
        <v>0</v>
      </c>
      <c r="EZ38" s="127" t="b">
        <v>0</v>
      </c>
      <c r="FA38" s="127" t="b">
        <v>0</v>
      </c>
      <c r="FB38" s="127" t="b">
        <v>0</v>
      </c>
      <c r="FC38" s="128">
        <v>0</v>
      </c>
      <c r="FD38" s="128">
        <v>0</v>
      </c>
      <c r="FE38" s="128">
        <v>0</v>
      </c>
      <c r="FF38" s="128">
        <v>0</v>
      </c>
      <c r="FG38" s="128">
        <v>0</v>
      </c>
      <c r="FH38" s="128">
        <v>0</v>
      </c>
      <c r="FI38" s="127" t="b">
        <v>0</v>
      </c>
      <c r="FJ38" s="127" t="b">
        <v>0</v>
      </c>
      <c r="FK38" s="127" t="b">
        <v>0</v>
      </c>
      <c r="FL38" s="128">
        <v>0</v>
      </c>
      <c r="FM38" s="128">
        <v>0</v>
      </c>
      <c r="FN38" s="128">
        <v>0</v>
      </c>
      <c r="FO38" s="128">
        <v>0</v>
      </c>
      <c r="FP38" s="128">
        <v>0</v>
      </c>
      <c r="FQ38" s="128">
        <v>0</v>
      </c>
      <c r="FR38" s="183" t="s">
        <v>993</v>
      </c>
      <c r="FS38" s="128">
        <v>0</v>
      </c>
      <c r="FT38" s="126">
        <v>0</v>
      </c>
      <c r="FU38" s="126">
        <v>557</v>
      </c>
      <c r="FV38" s="126">
        <v>0</v>
      </c>
      <c r="FW38" s="126">
        <v>0</v>
      </c>
      <c r="FX38" s="126">
        <v>0</v>
      </c>
      <c r="FY38" s="126">
        <v>0</v>
      </c>
      <c r="FZ38" s="126">
        <v>0</v>
      </c>
      <c r="GA38" s="126">
        <v>0</v>
      </c>
      <c r="GB38" s="126">
        <v>0</v>
      </c>
      <c r="GC38" s="126">
        <v>0</v>
      </c>
      <c r="GD38" s="126">
        <v>0</v>
      </c>
      <c r="GE38" s="126">
        <v>0</v>
      </c>
      <c r="GF38" s="126">
        <v>0</v>
      </c>
      <c r="GG38" s="126">
        <v>0</v>
      </c>
      <c r="GH38" s="126">
        <v>0</v>
      </c>
      <c r="GI38" s="126">
        <v>0</v>
      </c>
      <c r="GJ38" s="126">
        <v>0</v>
      </c>
      <c r="GK38" s="126">
        <v>0</v>
      </c>
      <c r="GL38" s="127" t="b">
        <v>0</v>
      </c>
      <c r="GM38" s="183" t="s">
        <v>993</v>
      </c>
      <c r="GN38" s="183" t="s">
        <v>993</v>
      </c>
      <c r="GO38" s="183" t="s">
        <v>993</v>
      </c>
      <c r="GP38" s="183" t="s">
        <v>993</v>
      </c>
      <c r="GQ38" s="127"/>
      <c r="GR38" s="123"/>
    </row>
    <row r="39" spans="1:200">
      <c r="A39" s="122"/>
      <c r="B39" s="1348" t="s">
        <v>342</v>
      </c>
      <c r="C39" s="1349"/>
      <c r="D39" s="183" t="s">
        <v>1038</v>
      </c>
      <c r="E39" s="183" t="s">
        <v>1039</v>
      </c>
      <c r="F39" s="183" t="s">
        <v>437</v>
      </c>
      <c r="G39" s="183" t="s">
        <v>986</v>
      </c>
      <c r="H39" s="183" t="s">
        <v>987</v>
      </c>
      <c r="I39" s="183" t="s">
        <v>988</v>
      </c>
      <c r="J39" s="183" t="s">
        <v>1035</v>
      </c>
      <c r="K39" s="183" t="s">
        <v>1036</v>
      </c>
      <c r="L39" s="126">
        <v>2</v>
      </c>
      <c r="M39" s="183" t="s">
        <v>1039</v>
      </c>
      <c r="N39" s="183" t="s">
        <v>991</v>
      </c>
      <c r="O39" s="183" t="s">
        <v>362</v>
      </c>
      <c r="P39" s="183" t="s">
        <v>993</v>
      </c>
      <c r="Q39" s="183" t="s">
        <v>290</v>
      </c>
      <c r="R39" s="183" t="s">
        <v>296</v>
      </c>
      <c r="S39" s="127" t="b">
        <v>0</v>
      </c>
      <c r="T39" s="126">
        <v>0</v>
      </c>
      <c r="U39" s="127" t="b">
        <v>0</v>
      </c>
      <c r="V39" s="126">
        <v>0</v>
      </c>
      <c r="W39" s="127" t="b">
        <v>0</v>
      </c>
      <c r="X39" s="127" t="b">
        <v>1</v>
      </c>
      <c r="Y39" s="183" t="s">
        <v>296</v>
      </c>
      <c r="Z39" s="183" t="s">
        <v>993</v>
      </c>
      <c r="AA39" s="127" t="b">
        <v>0</v>
      </c>
      <c r="AB39" s="183" t="s">
        <v>993</v>
      </c>
      <c r="AC39" s="183" t="s">
        <v>993</v>
      </c>
      <c r="AD39" s="183" t="s">
        <v>993</v>
      </c>
      <c r="AE39" s="183">
        <f t="shared" si="1"/>
        <v>55</v>
      </c>
      <c r="AF39" s="183">
        <f t="shared" si="1"/>
        <v>51</v>
      </c>
      <c r="AG39" s="183">
        <f t="shared" si="1"/>
        <v>42</v>
      </c>
      <c r="AH39" s="183">
        <f t="shared" si="1"/>
        <v>55</v>
      </c>
      <c r="AI39" s="183">
        <f t="shared" si="2"/>
        <v>0</v>
      </c>
      <c r="AJ39" s="126">
        <v>55</v>
      </c>
      <c r="AK39" s="126">
        <v>51</v>
      </c>
      <c r="AL39" s="126">
        <v>42</v>
      </c>
      <c r="AM39" s="126">
        <v>55</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7" t="b">
        <v>0</v>
      </c>
      <c r="BE39" s="127"/>
      <c r="BF39" s="183" t="s">
        <v>993</v>
      </c>
      <c r="BG39" s="126">
        <v>0</v>
      </c>
      <c r="BH39" s="183" t="s">
        <v>993</v>
      </c>
      <c r="BI39" s="126">
        <v>0</v>
      </c>
      <c r="BJ39" s="183" t="s">
        <v>993</v>
      </c>
      <c r="BK39" s="126">
        <v>0</v>
      </c>
      <c r="BL39" s="126">
        <v>0</v>
      </c>
      <c r="BM39" s="126">
        <v>55</v>
      </c>
      <c r="BN39" s="183" t="s">
        <v>993</v>
      </c>
      <c r="BO39" s="183" t="s">
        <v>993</v>
      </c>
      <c r="BP39" s="183" t="s">
        <v>993</v>
      </c>
      <c r="BQ39" s="126">
        <v>0</v>
      </c>
      <c r="BR39" s="183" t="s">
        <v>993</v>
      </c>
      <c r="BS39" s="126">
        <v>0</v>
      </c>
      <c r="BT39" s="183" t="s">
        <v>993</v>
      </c>
      <c r="BU39" s="126">
        <v>0</v>
      </c>
      <c r="BV39" s="126">
        <v>0</v>
      </c>
      <c r="BW39" s="126">
        <v>0</v>
      </c>
      <c r="BX39" s="183" t="s">
        <v>993</v>
      </c>
      <c r="BY39" s="126">
        <v>0</v>
      </c>
      <c r="BZ39" s="183" t="s">
        <v>993</v>
      </c>
      <c r="CA39" s="126">
        <v>0</v>
      </c>
      <c r="CB39" s="183" t="s">
        <v>993</v>
      </c>
      <c r="CC39" s="126">
        <v>0</v>
      </c>
      <c r="CD39" s="126">
        <v>0</v>
      </c>
      <c r="CE39" s="126">
        <v>0</v>
      </c>
      <c r="CF39" s="183" t="s">
        <v>993</v>
      </c>
      <c r="CG39" s="126">
        <v>0</v>
      </c>
      <c r="CH39" s="183" t="s">
        <v>993</v>
      </c>
      <c r="CI39" s="126">
        <v>0</v>
      </c>
      <c r="CJ39" s="183" t="s">
        <v>993</v>
      </c>
      <c r="CK39" s="126">
        <v>0</v>
      </c>
      <c r="CL39" s="126">
        <v>0</v>
      </c>
      <c r="CM39" s="126">
        <v>0</v>
      </c>
      <c r="CN39" s="126">
        <v>24</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0</v>
      </c>
      <c r="DG39" s="126">
        <v>0</v>
      </c>
      <c r="DH39" s="127" t="b">
        <v>0</v>
      </c>
      <c r="DI39" s="183" t="s">
        <v>270</v>
      </c>
      <c r="DJ39" s="183" t="s">
        <v>993</v>
      </c>
      <c r="DK39" s="183" t="s">
        <v>993</v>
      </c>
      <c r="DL39" s="183" t="s">
        <v>993</v>
      </c>
      <c r="DM39" s="126">
        <v>100</v>
      </c>
      <c r="DN39" s="126">
        <v>100</v>
      </c>
      <c r="DO39" s="126">
        <v>0</v>
      </c>
      <c r="DP39" s="126">
        <v>0</v>
      </c>
      <c r="DQ39" s="126">
        <v>16968</v>
      </c>
      <c r="DR39" s="126">
        <v>97</v>
      </c>
      <c r="DS39" s="126">
        <v>100</v>
      </c>
      <c r="DT39" s="126">
        <v>71</v>
      </c>
      <c r="DU39" s="126">
        <v>29</v>
      </c>
      <c r="DV39" s="126">
        <v>0</v>
      </c>
      <c r="DW39" s="126">
        <v>0</v>
      </c>
      <c r="DX39" s="126">
        <v>0</v>
      </c>
      <c r="DY39" s="126">
        <v>0</v>
      </c>
      <c r="DZ39" s="126">
        <v>0</v>
      </c>
      <c r="EA39" s="126">
        <v>97</v>
      </c>
      <c r="EB39" s="126">
        <v>3</v>
      </c>
      <c r="EC39" s="126">
        <v>86</v>
      </c>
      <c r="ED39" s="126">
        <v>0</v>
      </c>
      <c r="EE39" s="126">
        <v>0</v>
      </c>
      <c r="EF39" s="126">
        <v>0</v>
      </c>
      <c r="EG39" s="126">
        <v>0</v>
      </c>
      <c r="EH39" s="126">
        <v>0</v>
      </c>
      <c r="EI39" s="126">
        <v>8</v>
      </c>
      <c r="EJ39" s="126">
        <v>0</v>
      </c>
      <c r="EK39" s="126">
        <v>94</v>
      </c>
      <c r="EL39" s="126">
        <v>8</v>
      </c>
      <c r="EM39" s="126">
        <v>86</v>
      </c>
      <c r="EN39" s="126">
        <v>0</v>
      </c>
      <c r="EO39" s="126">
        <v>0</v>
      </c>
      <c r="EP39" s="126">
        <v>0</v>
      </c>
      <c r="EQ39" s="127" t="b">
        <v>0</v>
      </c>
      <c r="ER39" s="127" t="b">
        <v>0</v>
      </c>
      <c r="ES39" s="127" t="b">
        <v>0</v>
      </c>
      <c r="ET39" s="128">
        <v>0</v>
      </c>
      <c r="EU39" s="128">
        <v>0</v>
      </c>
      <c r="EV39" s="128">
        <v>0</v>
      </c>
      <c r="EW39" s="128">
        <v>0</v>
      </c>
      <c r="EX39" s="128">
        <v>0</v>
      </c>
      <c r="EY39" s="128">
        <v>0</v>
      </c>
      <c r="EZ39" s="127" t="b">
        <v>0</v>
      </c>
      <c r="FA39" s="127" t="b">
        <v>0</v>
      </c>
      <c r="FB39" s="127" t="b">
        <v>0</v>
      </c>
      <c r="FC39" s="128">
        <v>0</v>
      </c>
      <c r="FD39" s="128">
        <v>0</v>
      </c>
      <c r="FE39" s="128">
        <v>0</v>
      </c>
      <c r="FF39" s="128">
        <v>0</v>
      </c>
      <c r="FG39" s="128">
        <v>0</v>
      </c>
      <c r="FH39" s="128">
        <v>0</v>
      </c>
      <c r="FI39" s="127" t="b">
        <v>0</v>
      </c>
      <c r="FJ39" s="127" t="b">
        <v>0</v>
      </c>
      <c r="FK39" s="127" t="b">
        <v>0</v>
      </c>
      <c r="FL39" s="128">
        <v>0</v>
      </c>
      <c r="FM39" s="128">
        <v>0</v>
      </c>
      <c r="FN39" s="128">
        <v>0</v>
      </c>
      <c r="FO39" s="128">
        <v>0</v>
      </c>
      <c r="FP39" s="128">
        <v>0</v>
      </c>
      <c r="FQ39" s="128">
        <v>0</v>
      </c>
      <c r="FR39" s="183" t="s">
        <v>993</v>
      </c>
      <c r="FS39" s="128">
        <v>0</v>
      </c>
      <c r="FT39" s="126">
        <v>0</v>
      </c>
      <c r="FU39" s="126">
        <v>94</v>
      </c>
      <c r="FV39" s="126">
        <v>0</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7" t="b">
        <v>0</v>
      </c>
      <c r="GM39" s="183" t="s">
        <v>993</v>
      </c>
      <c r="GN39" s="183" t="s">
        <v>993</v>
      </c>
      <c r="GO39" s="183" t="s">
        <v>993</v>
      </c>
      <c r="GP39" s="183" t="s">
        <v>993</v>
      </c>
      <c r="GQ39" s="127"/>
      <c r="GR39" s="123"/>
    </row>
    <row r="40" spans="1:200">
      <c r="A40" s="122"/>
      <c r="B40" s="1348" t="s">
        <v>342</v>
      </c>
      <c r="C40" s="1349"/>
      <c r="D40" s="183" t="s">
        <v>1038</v>
      </c>
      <c r="E40" s="183" t="s">
        <v>1039</v>
      </c>
      <c r="F40" s="183" t="s">
        <v>437</v>
      </c>
      <c r="G40" s="183" t="s">
        <v>986</v>
      </c>
      <c r="H40" s="183" t="s">
        <v>987</v>
      </c>
      <c r="I40" s="183" t="s">
        <v>988</v>
      </c>
      <c r="J40" s="183" t="s">
        <v>1035</v>
      </c>
      <c r="K40" s="183" t="s">
        <v>1036</v>
      </c>
      <c r="L40" s="126">
        <v>3</v>
      </c>
      <c r="M40" s="183" t="s">
        <v>1039</v>
      </c>
      <c r="N40" s="183" t="s">
        <v>1040</v>
      </c>
      <c r="O40" s="183" t="s">
        <v>363</v>
      </c>
      <c r="P40" s="183" t="s">
        <v>993</v>
      </c>
      <c r="Q40" s="183" t="s">
        <v>290</v>
      </c>
      <c r="R40" s="183" t="s">
        <v>296</v>
      </c>
      <c r="S40" s="127" t="b">
        <v>0</v>
      </c>
      <c r="T40" s="126">
        <v>0</v>
      </c>
      <c r="U40" s="127" t="b">
        <v>0</v>
      </c>
      <c r="V40" s="126">
        <v>0</v>
      </c>
      <c r="W40" s="127" t="b">
        <v>0</v>
      </c>
      <c r="X40" s="127" t="b">
        <v>1</v>
      </c>
      <c r="Y40" s="183" t="s">
        <v>296</v>
      </c>
      <c r="Z40" s="183" t="s">
        <v>993</v>
      </c>
      <c r="AA40" s="127" t="b">
        <v>0</v>
      </c>
      <c r="AB40" s="183" t="s">
        <v>993</v>
      </c>
      <c r="AC40" s="183" t="s">
        <v>993</v>
      </c>
      <c r="AD40" s="183" t="s">
        <v>993</v>
      </c>
      <c r="AE40" s="183">
        <f t="shared" si="1"/>
        <v>55</v>
      </c>
      <c r="AF40" s="183">
        <f t="shared" si="1"/>
        <v>53</v>
      </c>
      <c r="AG40" s="183">
        <f t="shared" si="1"/>
        <v>46</v>
      </c>
      <c r="AH40" s="183">
        <f t="shared" si="1"/>
        <v>55</v>
      </c>
      <c r="AI40" s="183">
        <f t="shared" si="2"/>
        <v>0</v>
      </c>
      <c r="AJ40" s="126">
        <v>55</v>
      </c>
      <c r="AK40" s="126">
        <v>53</v>
      </c>
      <c r="AL40" s="126">
        <v>46</v>
      </c>
      <c r="AM40" s="126">
        <v>55</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6">
        <v>0</v>
      </c>
      <c r="BD40" s="127" t="b">
        <v>0</v>
      </c>
      <c r="BE40" s="127"/>
      <c r="BF40" s="183" t="s">
        <v>993</v>
      </c>
      <c r="BG40" s="126">
        <v>0</v>
      </c>
      <c r="BH40" s="183" t="s">
        <v>993</v>
      </c>
      <c r="BI40" s="126">
        <v>0</v>
      </c>
      <c r="BJ40" s="183" t="s">
        <v>993</v>
      </c>
      <c r="BK40" s="126">
        <v>0</v>
      </c>
      <c r="BL40" s="126">
        <v>0</v>
      </c>
      <c r="BM40" s="126">
        <v>55</v>
      </c>
      <c r="BN40" s="183" t="s">
        <v>993</v>
      </c>
      <c r="BO40" s="183" t="s">
        <v>993</v>
      </c>
      <c r="BP40" s="183" t="s">
        <v>993</v>
      </c>
      <c r="BQ40" s="126">
        <v>0</v>
      </c>
      <c r="BR40" s="183" t="s">
        <v>993</v>
      </c>
      <c r="BS40" s="126">
        <v>0</v>
      </c>
      <c r="BT40" s="183" t="s">
        <v>993</v>
      </c>
      <c r="BU40" s="126">
        <v>0</v>
      </c>
      <c r="BV40" s="126">
        <v>0</v>
      </c>
      <c r="BW40" s="126">
        <v>0</v>
      </c>
      <c r="BX40" s="183" t="s">
        <v>993</v>
      </c>
      <c r="BY40" s="126">
        <v>0</v>
      </c>
      <c r="BZ40" s="183" t="s">
        <v>993</v>
      </c>
      <c r="CA40" s="126">
        <v>0</v>
      </c>
      <c r="CB40" s="183" t="s">
        <v>993</v>
      </c>
      <c r="CC40" s="126">
        <v>0</v>
      </c>
      <c r="CD40" s="126">
        <v>0</v>
      </c>
      <c r="CE40" s="126">
        <v>0</v>
      </c>
      <c r="CF40" s="183" t="s">
        <v>993</v>
      </c>
      <c r="CG40" s="126">
        <v>0</v>
      </c>
      <c r="CH40" s="183" t="s">
        <v>993</v>
      </c>
      <c r="CI40" s="126">
        <v>0</v>
      </c>
      <c r="CJ40" s="183" t="s">
        <v>993</v>
      </c>
      <c r="CK40" s="126">
        <v>0</v>
      </c>
      <c r="CL40" s="126">
        <v>0</v>
      </c>
      <c r="CM40" s="126">
        <v>0</v>
      </c>
      <c r="CN40" s="126">
        <v>27</v>
      </c>
      <c r="CO40" s="126">
        <v>0</v>
      </c>
      <c r="CP40" s="126">
        <v>0</v>
      </c>
      <c r="CQ40" s="126">
        <v>0</v>
      </c>
      <c r="CR40" s="126">
        <v>6</v>
      </c>
      <c r="CS40" s="126">
        <v>0</v>
      </c>
      <c r="CT40" s="126">
        <v>0</v>
      </c>
      <c r="CU40" s="126">
        <v>0</v>
      </c>
      <c r="CV40" s="126">
        <v>0</v>
      </c>
      <c r="CW40" s="126">
        <v>0</v>
      </c>
      <c r="CX40" s="126">
        <v>0</v>
      </c>
      <c r="CY40" s="126">
        <v>0</v>
      </c>
      <c r="CZ40" s="126">
        <v>0</v>
      </c>
      <c r="DA40" s="126">
        <v>0</v>
      </c>
      <c r="DB40" s="126">
        <v>0</v>
      </c>
      <c r="DC40" s="126">
        <v>0</v>
      </c>
      <c r="DD40" s="126">
        <v>0</v>
      </c>
      <c r="DE40" s="126">
        <v>0</v>
      </c>
      <c r="DF40" s="126">
        <v>0</v>
      </c>
      <c r="DG40" s="126">
        <v>0</v>
      </c>
      <c r="DH40" s="127" t="b">
        <v>0</v>
      </c>
      <c r="DI40" s="183" t="s">
        <v>298</v>
      </c>
      <c r="DJ40" s="183" t="s">
        <v>993</v>
      </c>
      <c r="DK40" s="183" t="s">
        <v>993</v>
      </c>
      <c r="DL40" s="183" t="s">
        <v>993</v>
      </c>
      <c r="DM40" s="126">
        <v>73</v>
      </c>
      <c r="DN40" s="126">
        <v>73</v>
      </c>
      <c r="DO40" s="126">
        <v>0</v>
      </c>
      <c r="DP40" s="126">
        <v>0</v>
      </c>
      <c r="DQ40" s="126">
        <v>18023</v>
      </c>
      <c r="DR40" s="126">
        <v>71</v>
      </c>
      <c r="DS40" s="126">
        <v>73</v>
      </c>
      <c r="DT40" s="126">
        <v>63</v>
      </c>
      <c r="DU40" s="126">
        <v>10</v>
      </c>
      <c r="DV40" s="126">
        <v>0</v>
      </c>
      <c r="DW40" s="126">
        <v>0</v>
      </c>
      <c r="DX40" s="126">
        <v>0</v>
      </c>
      <c r="DY40" s="126">
        <v>0</v>
      </c>
      <c r="DZ40" s="126">
        <v>0</v>
      </c>
      <c r="EA40" s="126">
        <v>71</v>
      </c>
      <c r="EB40" s="126">
        <v>1</v>
      </c>
      <c r="EC40" s="126">
        <v>56</v>
      </c>
      <c r="ED40" s="126">
        <v>0</v>
      </c>
      <c r="EE40" s="126">
        <v>0</v>
      </c>
      <c r="EF40" s="126">
        <v>0</v>
      </c>
      <c r="EG40" s="126">
        <v>0</v>
      </c>
      <c r="EH40" s="126">
        <v>0</v>
      </c>
      <c r="EI40" s="126">
        <v>14</v>
      </c>
      <c r="EJ40" s="126">
        <v>0</v>
      </c>
      <c r="EK40" s="126">
        <v>70</v>
      </c>
      <c r="EL40" s="126">
        <v>14</v>
      </c>
      <c r="EM40" s="126">
        <v>56</v>
      </c>
      <c r="EN40" s="126">
        <v>0</v>
      </c>
      <c r="EO40" s="126">
        <v>0</v>
      </c>
      <c r="EP40" s="126">
        <v>0</v>
      </c>
      <c r="EQ40" s="127" t="b">
        <v>0</v>
      </c>
      <c r="ER40" s="127" t="b">
        <v>0</v>
      </c>
      <c r="ES40" s="127" t="b">
        <v>0</v>
      </c>
      <c r="ET40" s="128">
        <v>0</v>
      </c>
      <c r="EU40" s="128">
        <v>0</v>
      </c>
      <c r="EV40" s="128">
        <v>0</v>
      </c>
      <c r="EW40" s="128">
        <v>0</v>
      </c>
      <c r="EX40" s="128">
        <v>0</v>
      </c>
      <c r="EY40" s="128">
        <v>0</v>
      </c>
      <c r="EZ40" s="127" t="b">
        <v>0</v>
      </c>
      <c r="FA40" s="127" t="b">
        <v>0</v>
      </c>
      <c r="FB40" s="127" t="b">
        <v>0</v>
      </c>
      <c r="FC40" s="128">
        <v>0</v>
      </c>
      <c r="FD40" s="128">
        <v>0</v>
      </c>
      <c r="FE40" s="128">
        <v>0</v>
      </c>
      <c r="FF40" s="128">
        <v>0</v>
      </c>
      <c r="FG40" s="128">
        <v>0</v>
      </c>
      <c r="FH40" s="128">
        <v>0</v>
      </c>
      <c r="FI40" s="127" t="b">
        <v>0</v>
      </c>
      <c r="FJ40" s="127" t="b">
        <v>0</v>
      </c>
      <c r="FK40" s="127" t="b">
        <v>0</v>
      </c>
      <c r="FL40" s="128">
        <v>0</v>
      </c>
      <c r="FM40" s="128">
        <v>0</v>
      </c>
      <c r="FN40" s="128">
        <v>0</v>
      </c>
      <c r="FO40" s="128">
        <v>0</v>
      </c>
      <c r="FP40" s="128">
        <v>0</v>
      </c>
      <c r="FQ40" s="128">
        <v>0</v>
      </c>
      <c r="FR40" s="183" t="s">
        <v>993</v>
      </c>
      <c r="FS40" s="128">
        <v>0</v>
      </c>
      <c r="FT40" s="126">
        <v>0</v>
      </c>
      <c r="FU40" s="126">
        <v>70</v>
      </c>
      <c r="FV40" s="126">
        <v>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7" t="b">
        <v>0</v>
      </c>
      <c r="GM40" s="183" t="s">
        <v>993</v>
      </c>
      <c r="GN40" s="183" t="s">
        <v>993</v>
      </c>
      <c r="GO40" s="183" t="s">
        <v>993</v>
      </c>
      <c r="GP40" s="183" t="s">
        <v>993</v>
      </c>
      <c r="GQ40" s="127"/>
      <c r="GR40" s="123"/>
    </row>
    <row r="41" spans="1:200">
      <c r="A41" s="122"/>
      <c r="B41" s="1348" t="s">
        <v>342</v>
      </c>
      <c r="C41" s="1349"/>
      <c r="D41" s="183" t="s">
        <v>1038</v>
      </c>
      <c r="E41" s="183" t="s">
        <v>1039</v>
      </c>
      <c r="F41" s="183" t="s">
        <v>437</v>
      </c>
      <c r="G41" s="183" t="s">
        <v>986</v>
      </c>
      <c r="H41" s="183" t="s">
        <v>987</v>
      </c>
      <c r="I41" s="183" t="s">
        <v>988</v>
      </c>
      <c r="J41" s="183" t="s">
        <v>1035</v>
      </c>
      <c r="K41" s="183" t="s">
        <v>1036</v>
      </c>
      <c r="L41" s="126">
        <v>4</v>
      </c>
      <c r="M41" s="183" t="s">
        <v>1039</v>
      </c>
      <c r="N41" s="183" t="s">
        <v>1041</v>
      </c>
      <c r="O41" s="183" t="s">
        <v>365</v>
      </c>
      <c r="P41" s="183" t="s">
        <v>993</v>
      </c>
      <c r="Q41" s="183" t="s">
        <v>290</v>
      </c>
      <c r="R41" s="183" t="s">
        <v>296</v>
      </c>
      <c r="S41" s="127" t="b">
        <v>0</v>
      </c>
      <c r="T41" s="126">
        <v>0</v>
      </c>
      <c r="U41" s="127" t="b">
        <v>0</v>
      </c>
      <c r="V41" s="126">
        <v>0</v>
      </c>
      <c r="W41" s="127" t="b">
        <v>0</v>
      </c>
      <c r="X41" s="127" t="b">
        <v>1</v>
      </c>
      <c r="Y41" s="183" t="s">
        <v>296</v>
      </c>
      <c r="Z41" s="183" t="s">
        <v>993</v>
      </c>
      <c r="AA41" s="127" t="b">
        <v>0</v>
      </c>
      <c r="AB41" s="183" t="s">
        <v>993</v>
      </c>
      <c r="AC41" s="183" t="s">
        <v>993</v>
      </c>
      <c r="AD41" s="183" t="s">
        <v>993</v>
      </c>
      <c r="AE41" s="183">
        <f t="shared" si="1"/>
        <v>50</v>
      </c>
      <c r="AF41" s="183">
        <f t="shared" si="1"/>
        <v>47</v>
      </c>
      <c r="AG41" s="183">
        <f t="shared" si="1"/>
        <v>45</v>
      </c>
      <c r="AH41" s="183">
        <f t="shared" si="1"/>
        <v>50</v>
      </c>
      <c r="AI41" s="183">
        <f t="shared" si="2"/>
        <v>0</v>
      </c>
      <c r="AJ41" s="126">
        <v>50</v>
      </c>
      <c r="AK41" s="126">
        <v>47</v>
      </c>
      <c r="AL41" s="126">
        <v>45</v>
      </c>
      <c r="AM41" s="126">
        <v>50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6">
        <v>0</v>
      </c>
      <c r="BD41" s="127" t="b">
        <v>0</v>
      </c>
      <c r="BE41" s="127"/>
      <c r="BF41" s="183" t="s">
        <v>993</v>
      </c>
      <c r="BG41" s="126">
        <v>0</v>
      </c>
      <c r="BH41" s="183" t="s">
        <v>993</v>
      </c>
      <c r="BI41" s="126">
        <v>0</v>
      </c>
      <c r="BJ41" s="183" t="s">
        <v>993</v>
      </c>
      <c r="BK41" s="126">
        <v>0</v>
      </c>
      <c r="BL41" s="126">
        <v>0</v>
      </c>
      <c r="BM41" s="126">
        <v>50</v>
      </c>
      <c r="BN41" s="183" t="s">
        <v>993</v>
      </c>
      <c r="BO41" s="183" t="s">
        <v>993</v>
      </c>
      <c r="BP41" s="183" t="s">
        <v>993</v>
      </c>
      <c r="BQ41" s="126">
        <v>0</v>
      </c>
      <c r="BR41" s="183" t="s">
        <v>993</v>
      </c>
      <c r="BS41" s="126">
        <v>0</v>
      </c>
      <c r="BT41" s="183" t="s">
        <v>993</v>
      </c>
      <c r="BU41" s="126">
        <v>0</v>
      </c>
      <c r="BV41" s="126">
        <v>0</v>
      </c>
      <c r="BW41" s="126">
        <v>0</v>
      </c>
      <c r="BX41" s="183" t="s">
        <v>993</v>
      </c>
      <c r="BY41" s="126">
        <v>0</v>
      </c>
      <c r="BZ41" s="183" t="s">
        <v>993</v>
      </c>
      <c r="CA41" s="126">
        <v>0</v>
      </c>
      <c r="CB41" s="183" t="s">
        <v>993</v>
      </c>
      <c r="CC41" s="126">
        <v>0</v>
      </c>
      <c r="CD41" s="126">
        <v>0</v>
      </c>
      <c r="CE41" s="126">
        <v>0</v>
      </c>
      <c r="CF41" s="183" t="s">
        <v>993</v>
      </c>
      <c r="CG41" s="126">
        <v>0</v>
      </c>
      <c r="CH41" s="183" t="s">
        <v>993</v>
      </c>
      <c r="CI41" s="126">
        <v>0</v>
      </c>
      <c r="CJ41" s="183" t="s">
        <v>993</v>
      </c>
      <c r="CK41" s="126">
        <v>0</v>
      </c>
      <c r="CL41" s="126">
        <v>0</v>
      </c>
      <c r="CM41" s="126">
        <v>0</v>
      </c>
      <c r="CN41" s="126">
        <v>24</v>
      </c>
      <c r="CO41" s="126">
        <v>0.7</v>
      </c>
      <c r="CP41" s="126">
        <v>0</v>
      </c>
      <c r="CQ41" s="126">
        <v>0</v>
      </c>
      <c r="CR41" s="126">
        <v>3</v>
      </c>
      <c r="CS41" s="126">
        <v>0.8</v>
      </c>
      <c r="CT41" s="126">
        <v>0</v>
      </c>
      <c r="CU41" s="126">
        <v>0</v>
      </c>
      <c r="CV41" s="126">
        <v>0</v>
      </c>
      <c r="CW41" s="126">
        <v>0</v>
      </c>
      <c r="CX41" s="126">
        <v>0</v>
      </c>
      <c r="CY41" s="126">
        <v>0</v>
      </c>
      <c r="CZ41" s="126">
        <v>0</v>
      </c>
      <c r="DA41" s="126">
        <v>0</v>
      </c>
      <c r="DB41" s="126">
        <v>0</v>
      </c>
      <c r="DC41" s="126">
        <v>0</v>
      </c>
      <c r="DD41" s="126">
        <v>0</v>
      </c>
      <c r="DE41" s="126">
        <v>0</v>
      </c>
      <c r="DF41" s="126">
        <v>0</v>
      </c>
      <c r="DG41" s="126">
        <v>0</v>
      </c>
      <c r="DH41" s="127" t="b">
        <v>0</v>
      </c>
      <c r="DI41" s="183" t="s">
        <v>427</v>
      </c>
      <c r="DJ41" s="183" t="s">
        <v>993</v>
      </c>
      <c r="DK41" s="183" t="s">
        <v>993</v>
      </c>
      <c r="DL41" s="183" t="s">
        <v>993</v>
      </c>
      <c r="DM41" s="126">
        <v>108</v>
      </c>
      <c r="DN41" s="126">
        <v>108</v>
      </c>
      <c r="DO41" s="126">
        <v>0</v>
      </c>
      <c r="DP41" s="126">
        <v>0</v>
      </c>
      <c r="DQ41" s="126">
        <v>16286</v>
      </c>
      <c r="DR41" s="126">
        <v>108</v>
      </c>
      <c r="DS41" s="126">
        <v>108</v>
      </c>
      <c r="DT41" s="126">
        <v>0</v>
      </c>
      <c r="DU41" s="126">
        <v>108</v>
      </c>
      <c r="DV41" s="126">
        <v>0</v>
      </c>
      <c r="DW41" s="126">
        <v>0</v>
      </c>
      <c r="DX41" s="126">
        <v>0</v>
      </c>
      <c r="DY41" s="126">
        <v>0</v>
      </c>
      <c r="DZ41" s="126">
        <v>0</v>
      </c>
      <c r="EA41" s="126">
        <v>108</v>
      </c>
      <c r="EB41" s="126">
        <v>0</v>
      </c>
      <c r="EC41" s="126">
        <v>107</v>
      </c>
      <c r="ED41" s="126">
        <v>0</v>
      </c>
      <c r="EE41" s="126">
        <v>0</v>
      </c>
      <c r="EF41" s="126">
        <v>0</v>
      </c>
      <c r="EG41" s="126">
        <v>0</v>
      </c>
      <c r="EH41" s="126">
        <v>0</v>
      </c>
      <c r="EI41" s="126">
        <v>1</v>
      </c>
      <c r="EJ41" s="126">
        <v>0</v>
      </c>
      <c r="EK41" s="126">
        <v>108</v>
      </c>
      <c r="EL41" s="126">
        <v>1</v>
      </c>
      <c r="EM41" s="126">
        <v>107</v>
      </c>
      <c r="EN41" s="126">
        <v>0</v>
      </c>
      <c r="EO41" s="126">
        <v>0</v>
      </c>
      <c r="EP41" s="126">
        <v>0</v>
      </c>
      <c r="EQ41" s="127" t="b">
        <v>0</v>
      </c>
      <c r="ER41" s="127" t="b">
        <v>0</v>
      </c>
      <c r="ES41" s="127" t="b">
        <v>0</v>
      </c>
      <c r="ET41" s="128">
        <v>0</v>
      </c>
      <c r="EU41" s="128">
        <v>0</v>
      </c>
      <c r="EV41" s="128">
        <v>0</v>
      </c>
      <c r="EW41" s="128">
        <v>0</v>
      </c>
      <c r="EX41" s="128">
        <v>0</v>
      </c>
      <c r="EY41" s="128">
        <v>0</v>
      </c>
      <c r="EZ41" s="127" t="b">
        <v>0</v>
      </c>
      <c r="FA41" s="127" t="b">
        <v>0</v>
      </c>
      <c r="FB41" s="127" t="b">
        <v>0</v>
      </c>
      <c r="FC41" s="128">
        <v>0</v>
      </c>
      <c r="FD41" s="128">
        <v>0</v>
      </c>
      <c r="FE41" s="128">
        <v>0</v>
      </c>
      <c r="FF41" s="128">
        <v>0</v>
      </c>
      <c r="FG41" s="128">
        <v>0</v>
      </c>
      <c r="FH41" s="128">
        <v>0</v>
      </c>
      <c r="FI41" s="127" t="b">
        <v>0</v>
      </c>
      <c r="FJ41" s="127" t="b">
        <v>0</v>
      </c>
      <c r="FK41" s="127" t="b">
        <v>0</v>
      </c>
      <c r="FL41" s="128">
        <v>0</v>
      </c>
      <c r="FM41" s="128">
        <v>0</v>
      </c>
      <c r="FN41" s="128">
        <v>0</v>
      </c>
      <c r="FO41" s="128">
        <v>0</v>
      </c>
      <c r="FP41" s="128">
        <v>0</v>
      </c>
      <c r="FQ41" s="128">
        <v>0</v>
      </c>
      <c r="FR41" s="183" t="s">
        <v>993</v>
      </c>
      <c r="FS41" s="128">
        <v>0</v>
      </c>
      <c r="FT41" s="126">
        <v>0</v>
      </c>
      <c r="FU41" s="126">
        <v>108</v>
      </c>
      <c r="FV41" s="126">
        <v>0</v>
      </c>
      <c r="FW41" s="126">
        <v>0</v>
      </c>
      <c r="FX41" s="126">
        <v>0</v>
      </c>
      <c r="FY41" s="126">
        <v>0</v>
      </c>
      <c r="FZ41" s="126">
        <v>0</v>
      </c>
      <c r="GA41" s="126">
        <v>0</v>
      </c>
      <c r="GB41" s="126">
        <v>0</v>
      </c>
      <c r="GC41" s="126">
        <v>0</v>
      </c>
      <c r="GD41" s="126">
        <v>0</v>
      </c>
      <c r="GE41" s="126">
        <v>0</v>
      </c>
      <c r="GF41" s="126">
        <v>0</v>
      </c>
      <c r="GG41" s="126">
        <v>0</v>
      </c>
      <c r="GH41" s="126">
        <v>0</v>
      </c>
      <c r="GI41" s="126">
        <v>0</v>
      </c>
      <c r="GJ41" s="126">
        <v>0</v>
      </c>
      <c r="GK41" s="126">
        <v>0</v>
      </c>
      <c r="GL41" s="127" t="b">
        <v>0</v>
      </c>
      <c r="GM41" s="183" t="s">
        <v>993</v>
      </c>
      <c r="GN41" s="183" t="s">
        <v>993</v>
      </c>
      <c r="GO41" s="183" t="s">
        <v>993</v>
      </c>
      <c r="GP41" s="183" t="s">
        <v>993</v>
      </c>
      <c r="GQ41" s="127"/>
      <c r="GR41" s="123"/>
    </row>
    <row r="42" spans="1:200">
      <c r="A42" s="122"/>
      <c r="B42" s="1348" t="s">
        <v>304</v>
      </c>
      <c r="C42" s="1349"/>
      <c r="D42" s="183" t="s">
        <v>1042</v>
      </c>
      <c r="E42" s="183" t="s">
        <v>1043</v>
      </c>
      <c r="F42" s="183" t="s">
        <v>437</v>
      </c>
      <c r="G42" s="183" t="s">
        <v>986</v>
      </c>
      <c r="H42" s="183" t="s">
        <v>987</v>
      </c>
      <c r="I42" s="183" t="s">
        <v>988</v>
      </c>
      <c r="J42" s="183" t="s">
        <v>1035</v>
      </c>
      <c r="K42" s="183" t="s">
        <v>1036</v>
      </c>
      <c r="L42" s="126">
        <v>1</v>
      </c>
      <c r="M42" s="183" t="s">
        <v>1043</v>
      </c>
      <c r="N42" s="183" t="s">
        <v>1019</v>
      </c>
      <c r="O42" s="183" t="s">
        <v>306</v>
      </c>
      <c r="P42" s="183" t="s">
        <v>1044</v>
      </c>
      <c r="Q42" s="183" t="s">
        <v>293</v>
      </c>
      <c r="R42" s="183" t="s">
        <v>290</v>
      </c>
      <c r="S42" s="127" t="b">
        <v>0</v>
      </c>
      <c r="T42" s="126">
        <v>0</v>
      </c>
      <c r="U42" s="127" t="b">
        <v>0</v>
      </c>
      <c r="V42" s="126">
        <v>0</v>
      </c>
      <c r="W42" s="127" t="b">
        <v>0</v>
      </c>
      <c r="X42" s="127" t="b">
        <v>1</v>
      </c>
      <c r="Y42" s="183" t="s">
        <v>290</v>
      </c>
      <c r="Z42" s="183" t="s">
        <v>993</v>
      </c>
      <c r="AA42" s="127" t="b">
        <v>0</v>
      </c>
      <c r="AB42" s="183" t="s">
        <v>993</v>
      </c>
      <c r="AC42" s="183" t="s">
        <v>993</v>
      </c>
      <c r="AD42" s="183" t="s">
        <v>993</v>
      </c>
      <c r="AE42" s="183">
        <f t="shared" si="1"/>
        <v>55</v>
      </c>
      <c r="AF42" s="183">
        <f t="shared" si="1"/>
        <v>51</v>
      </c>
      <c r="AG42" s="183">
        <f t="shared" si="1"/>
        <v>33</v>
      </c>
      <c r="AH42" s="183">
        <f t="shared" si="1"/>
        <v>55</v>
      </c>
      <c r="AI42" s="183">
        <f t="shared" si="2"/>
        <v>0</v>
      </c>
      <c r="AJ42" s="126">
        <v>55</v>
      </c>
      <c r="AK42" s="126">
        <v>51</v>
      </c>
      <c r="AL42" s="126">
        <v>33</v>
      </c>
      <c r="AM42" s="126">
        <v>55</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6">
        <v>0</v>
      </c>
      <c r="BD42" s="127" t="b">
        <v>0</v>
      </c>
      <c r="BE42" s="127"/>
      <c r="BF42" s="183" t="s">
        <v>298</v>
      </c>
      <c r="BG42" s="126">
        <v>55</v>
      </c>
      <c r="BH42" s="183" t="s">
        <v>998</v>
      </c>
      <c r="BI42" s="126">
        <v>45</v>
      </c>
      <c r="BJ42" s="183" t="s">
        <v>993</v>
      </c>
      <c r="BK42" s="126">
        <v>0</v>
      </c>
      <c r="BL42" s="126">
        <v>0</v>
      </c>
      <c r="BM42" s="126">
        <v>0</v>
      </c>
      <c r="BN42" s="183" t="s">
        <v>993</v>
      </c>
      <c r="BO42" s="183" t="s">
        <v>993</v>
      </c>
      <c r="BP42" s="183" t="s">
        <v>993</v>
      </c>
      <c r="BQ42" s="126">
        <v>0</v>
      </c>
      <c r="BR42" s="183" t="s">
        <v>993</v>
      </c>
      <c r="BS42" s="126">
        <v>0</v>
      </c>
      <c r="BT42" s="183" t="s">
        <v>993</v>
      </c>
      <c r="BU42" s="126">
        <v>0</v>
      </c>
      <c r="BV42" s="126">
        <v>0</v>
      </c>
      <c r="BW42" s="126">
        <v>0</v>
      </c>
      <c r="BX42" s="183" t="s">
        <v>993</v>
      </c>
      <c r="BY42" s="126">
        <v>0</v>
      </c>
      <c r="BZ42" s="183" t="s">
        <v>993</v>
      </c>
      <c r="CA42" s="126">
        <v>0</v>
      </c>
      <c r="CB42" s="183" t="s">
        <v>993</v>
      </c>
      <c r="CC42" s="126">
        <v>0</v>
      </c>
      <c r="CD42" s="126">
        <v>0</v>
      </c>
      <c r="CE42" s="126">
        <v>0</v>
      </c>
      <c r="CF42" s="183" t="s">
        <v>993</v>
      </c>
      <c r="CG42" s="126">
        <v>0</v>
      </c>
      <c r="CH42" s="183" t="s">
        <v>993</v>
      </c>
      <c r="CI42" s="126">
        <v>0</v>
      </c>
      <c r="CJ42" s="183" t="s">
        <v>993</v>
      </c>
      <c r="CK42" s="126">
        <v>0</v>
      </c>
      <c r="CL42" s="126">
        <v>0</v>
      </c>
      <c r="CM42" s="126">
        <v>0</v>
      </c>
      <c r="CN42" s="126">
        <v>16</v>
      </c>
      <c r="CO42" s="126">
        <v>1.6</v>
      </c>
      <c r="CP42" s="126">
        <v>4</v>
      </c>
      <c r="CQ42" s="126">
        <v>1.6</v>
      </c>
      <c r="CR42" s="126">
        <v>9</v>
      </c>
      <c r="CS42" s="126">
        <v>0.9</v>
      </c>
      <c r="CT42" s="126">
        <v>0</v>
      </c>
      <c r="CU42" s="126">
        <v>0</v>
      </c>
      <c r="CV42" s="126">
        <v>1</v>
      </c>
      <c r="CW42" s="126">
        <v>0</v>
      </c>
      <c r="CX42" s="126">
        <v>0</v>
      </c>
      <c r="CY42" s="126">
        <v>0</v>
      </c>
      <c r="CZ42" s="126">
        <v>0</v>
      </c>
      <c r="DA42" s="126">
        <v>0</v>
      </c>
      <c r="DB42" s="126">
        <v>0</v>
      </c>
      <c r="DC42" s="126">
        <v>0</v>
      </c>
      <c r="DD42" s="126">
        <v>0</v>
      </c>
      <c r="DE42" s="126">
        <v>0</v>
      </c>
      <c r="DF42" s="126">
        <v>0</v>
      </c>
      <c r="DG42" s="126">
        <v>0</v>
      </c>
      <c r="DH42" s="127" t="b">
        <v>0</v>
      </c>
      <c r="DI42" s="183" t="s">
        <v>999</v>
      </c>
      <c r="DJ42" s="183" t="s">
        <v>270</v>
      </c>
      <c r="DK42" s="183" t="s">
        <v>1000</v>
      </c>
      <c r="DL42" s="183" t="s">
        <v>434</v>
      </c>
      <c r="DM42" s="126">
        <v>718</v>
      </c>
      <c r="DN42" s="126">
        <v>273</v>
      </c>
      <c r="DO42" s="126">
        <v>367</v>
      </c>
      <c r="DP42" s="126">
        <v>78</v>
      </c>
      <c r="DQ42" s="126">
        <v>15538</v>
      </c>
      <c r="DR42" s="126">
        <v>711</v>
      </c>
      <c r="DS42" s="126">
        <v>718</v>
      </c>
      <c r="DT42" s="126">
        <v>0</v>
      </c>
      <c r="DU42" s="126">
        <v>345</v>
      </c>
      <c r="DV42" s="126">
        <v>86</v>
      </c>
      <c r="DW42" s="126">
        <v>224</v>
      </c>
      <c r="DX42" s="126">
        <v>18</v>
      </c>
      <c r="DY42" s="126">
        <v>0</v>
      </c>
      <c r="DZ42" s="126">
        <v>45</v>
      </c>
      <c r="EA42" s="126">
        <v>711</v>
      </c>
      <c r="EB42" s="126">
        <v>151</v>
      </c>
      <c r="EC42" s="126">
        <v>290</v>
      </c>
      <c r="ED42" s="126">
        <v>12</v>
      </c>
      <c r="EE42" s="126">
        <v>65</v>
      </c>
      <c r="EF42" s="126">
        <v>70</v>
      </c>
      <c r="EG42" s="126">
        <v>16</v>
      </c>
      <c r="EH42" s="126">
        <v>32</v>
      </c>
      <c r="EI42" s="126">
        <v>75</v>
      </c>
      <c r="EJ42" s="126">
        <v>0</v>
      </c>
      <c r="EK42" s="126">
        <v>560</v>
      </c>
      <c r="EL42" s="126">
        <v>75</v>
      </c>
      <c r="EM42" s="126">
        <v>473</v>
      </c>
      <c r="EN42" s="126">
        <v>12</v>
      </c>
      <c r="EO42" s="126">
        <v>0</v>
      </c>
      <c r="EP42" s="126">
        <v>0</v>
      </c>
      <c r="EQ42" s="127" t="b">
        <v>0</v>
      </c>
      <c r="ER42" s="127" t="b">
        <v>0</v>
      </c>
      <c r="ES42" s="127" t="b">
        <v>0</v>
      </c>
      <c r="ET42" s="128">
        <v>0.41299999999999998</v>
      </c>
      <c r="EU42" s="128">
        <v>0.16</v>
      </c>
      <c r="EV42" s="128">
        <v>0.156</v>
      </c>
      <c r="EW42" s="128">
        <v>7.9000000000000001E-2</v>
      </c>
      <c r="EX42" s="128">
        <v>0</v>
      </c>
      <c r="EY42" s="128">
        <v>0.182</v>
      </c>
      <c r="EZ42" s="127" t="b">
        <v>0</v>
      </c>
      <c r="FA42" s="127" t="b">
        <v>0</v>
      </c>
      <c r="FB42" s="127" t="b">
        <v>0</v>
      </c>
      <c r="FC42" s="128">
        <v>0.36700000000000005</v>
      </c>
      <c r="FD42" s="128">
        <v>9.1999999999999998E-2</v>
      </c>
      <c r="FE42" s="128">
        <v>6.9999999999999993E-3</v>
      </c>
      <c r="FF42" s="128">
        <v>2.5000000000000001E-2</v>
      </c>
      <c r="FG42" s="128">
        <v>0</v>
      </c>
      <c r="FH42" s="128">
        <v>3.6000000000000004E-2</v>
      </c>
      <c r="FI42" s="127" t="b">
        <v>0</v>
      </c>
      <c r="FJ42" s="127" t="b">
        <v>0</v>
      </c>
      <c r="FK42" s="127" t="b">
        <v>0</v>
      </c>
      <c r="FL42" s="128">
        <v>0</v>
      </c>
      <c r="FM42" s="128">
        <v>0</v>
      </c>
      <c r="FN42" s="128">
        <v>0</v>
      </c>
      <c r="FO42" s="128">
        <v>0</v>
      </c>
      <c r="FP42" s="128">
        <v>0</v>
      </c>
      <c r="FQ42" s="128">
        <v>0</v>
      </c>
      <c r="FR42" s="183" t="s">
        <v>993</v>
      </c>
      <c r="FS42" s="128">
        <v>0</v>
      </c>
      <c r="FT42" s="126">
        <v>0</v>
      </c>
      <c r="FU42" s="126">
        <v>560</v>
      </c>
      <c r="FV42" s="126">
        <v>0</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7" t="b">
        <v>0</v>
      </c>
      <c r="GM42" s="183" t="s">
        <v>993</v>
      </c>
      <c r="GN42" s="183" t="s">
        <v>993</v>
      </c>
      <c r="GO42" s="183" t="s">
        <v>993</v>
      </c>
      <c r="GP42" s="183" t="s">
        <v>993</v>
      </c>
      <c r="GQ42" s="127"/>
      <c r="GR42" s="123"/>
    </row>
    <row r="43" spans="1:200">
      <c r="A43" s="122"/>
      <c r="B43" s="1348" t="s">
        <v>304</v>
      </c>
      <c r="C43" s="1349"/>
      <c r="D43" s="183" t="s">
        <v>1042</v>
      </c>
      <c r="E43" s="183" t="s">
        <v>1043</v>
      </c>
      <c r="F43" s="183" t="s">
        <v>437</v>
      </c>
      <c r="G43" s="183" t="s">
        <v>986</v>
      </c>
      <c r="H43" s="183" t="s">
        <v>987</v>
      </c>
      <c r="I43" s="183" t="s">
        <v>988</v>
      </c>
      <c r="J43" s="183" t="s">
        <v>1035</v>
      </c>
      <c r="K43" s="183" t="s">
        <v>1036</v>
      </c>
      <c r="L43" s="126">
        <v>2</v>
      </c>
      <c r="M43" s="183" t="s">
        <v>1043</v>
      </c>
      <c r="N43" s="183" t="s">
        <v>1040</v>
      </c>
      <c r="O43" s="183" t="s">
        <v>367</v>
      </c>
      <c r="P43" s="183" t="s">
        <v>1044</v>
      </c>
      <c r="Q43" s="183" t="s">
        <v>293</v>
      </c>
      <c r="R43" s="183" t="s">
        <v>296</v>
      </c>
      <c r="S43" s="127" t="b">
        <v>0</v>
      </c>
      <c r="T43" s="126">
        <v>0</v>
      </c>
      <c r="U43" s="127" t="b">
        <v>0</v>
      </c>
      <c r="V43" s="126">
        <v>0</v>
      </c>
      <c r="W43" s="127" t="b">
        <v>0</v>
      </c>
      <c r="X43" s="127" t="b">
        <v>1</v>
      </c>
      <c r="Y43" s="183" t="s">
        <v>296</v>
      </c>
      <c r="Z43" s="183" t="s">
        <v>993</v>
      </c>
      <c r="AA43" s="127" t="b">
        <v>0</v>
      </c>
      <c r="AB43" s="183" t="s">
        <v>993</v>
      </c>
      <c r="AC43" s="183" t="s">
        <v>993</v>
      </c>
      <c r="AD43" s="183" t="s">
        <v>993</v>
      </c>
      <c r="AE43" s="183">
        <f t="shared" si="1"/>
        <v>60</v>
      </c>
      <c r="AF43" s="183">
        <f t="shared" si="1"/>
        <v>57</v>
      </c>
      <c r="AG43" s="183">
        <f t="shared" si="1"/>
        <v>45</v>
      </c>
      <c r="AH43" s="183">
        <f t="shared" si="1"/>
        <v>60</v>
      </c>
      <c r="AI43" s="183">
        <f t="shared" si="2"/>
        <v>0</v>
      </c>
      <c r="AJ43" s="126">
        <v>0</v>
      </c>
      <c r="AK43" s="126">
        <v>0</v>
      </c>
      <c r="AL43" s="126">
        <v>0</v>
      </c>
      <c r="AM43" s="126">
        <v>0</v>
      </c>
      <c r="AN43" s="126">
        <v>0</v>
      </c>
      <c r="AO43" s="126">
        <v>60</v>
      </c>
      <c r="AP43" s="126">
        <v>57</v>
      </c>
      <c r="AQ43" s="126">
        <v>45</v>
      </c>
      <c r="AR43" s="126">
        <v>60</v>
      </c>
      <c r="AS43" s="126">
        <v>60</v>
      </c>
      <c r="AT43" s="126">
        <v>57</v>
      </c>
      <c r="AU43" s="126">
        <v>45</v>
      </c>
      <c r="AV43" s="126">
        <v>0</v>
      </c>
      <c r="AW43" s="126">
        <v>0</v>
      </c>
      <c r="AX43" s="126">
        <v>0</v>
      </c>
      <c r="AY43" s="126">
        <v>0</v>
      </c>
      <c r="AZ43" s="126">
        <v>60</v>
      </c>
      <c r="BA43" s="126">
        <v>0</v>
      </c>
      <c r="BB43" s="126">
        <v>0</v>
      </c>
      <c r="BC43" s="126">
        <v>0</v>
      </c>
      <c r="BD43" s="127" t="b">
        <v>0</v>
      </c>
      <c r="BE43" s="127"/>
      <c r="BF43" s="183" t="s">
        <v>993</v>
      </c>
      <c r="BG43" s="126">
        <v>0</v>
      </c>
      <c r="BH43" s="183" t="s">
        <v>993</v>
      </c>
      <c r="BI43" s="126">
        <v>0</v>
      </c>
      <c r="BJ43" s="183" t="s">
        <v>993</v>
      </c>
      <c r="BK43" s="126">
        <v>0</v>
      </c>
      <c r="BL43" s="126">
        <v>0</v>
      </c>
      <c r="BM43" s="126">
        <v>60</v>
      </c>
      <c r="BN43" s="183" t="s">
        <v>993</v>
      </c>
      <c r="BO43" s="183" t="s">
        <v>993</v>
      </c>
      <c r="BP43" s="183" t="s">
        <v>993</v>
      </c>
      <c r="BQ43" s="126">
        <v>0</v>
      </c>
      <c r="BR43" s="183" t="s">
        <v>993</v>
      </c>
      <c r="BS43" s="126">
        <v>0</v>
      </c>
      <c r="BT43" s="183" t="s">
        <v>993</v>
      </c>
      <c r="BU43" s="126">
        <v>0</v>
      </c>
      <c r="BV43" s="126">
        <v>0</v>
      </c>
      <c r="BW43" s="126">
        <v>0</v>
      </c>
      <c r="BX43" s="183" t="s">
        <v>993</v>
      </c>
      <c r="BY43" s="126">
        <v>0</v>
      </c>
      <c r="BZ43" s="183" t="s">
        <v>993</v>
      </c>
      <c r="CA43" s="126">
        <v>0</v>
      </c>
      <c r="CB43" s="183" t="s">
        <v>993</v>
      </c>
      <c r="CC43" s="126">
        <v>0</v>
      </c>
      <c r="CD43" s="126">
        <v>0</v>
      </c>
      <c r="CE43" s="126">
        <v>0</v>
      </c>
      <c r="CF43" s="183" t="s">
        <v>993</v>
      </c>
      <c r="CG43" s="126">
        <v>0</v>
      </c>
      <c r="CH43" s="183" t="s">
        <v>993</v>
      </c>
      <c r="CI43" s="126">
        <v>0</v>
      </c>
      <c r="CJ43" s="183" t="s">
        <v>993</v>
      </c>
      <c r="CK43" s="126">
        <v>0</v>
      </c>
      <c r="CL43" s="126">
        <v>0</v>
      </c>
      <c r="CM43" s="126">
        <v>0</v>
      </c>
      <c r="CN43" s="126">
        <v>10</v>
      </c>
      <c r="CO43" s="126">
        <v>1.9</v>
      </c>
      <c r="CP43" s="126">
        <v>2</v>
      </c>
      <c r="CQ43" s="126">
        <v>0</v>
      </c>
      <c r="CR43" s="126">
        <v>11</v>
      </c>
      <c r="CS43" s="126">
        <v>2.2000000000000002</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7" t="b">
        <v>0</v>
      </c>
      <c r="DI43" s="183" t="s">
        <v>999</v>
      </c>
      <c r="DJ43" s="183" t="s">
        <v>270</v>
      </c>
      <c r="DK43" s="183" t="s">
        <v>434</v>
      </c>
      <c r="DL43" s="183" t="s">
        <v>296</v>
      </c>
      <c r="DM43" s="126">
        <v>146</v>
      </c>
      <c r="DN43" s="126">
        <v>146</v>
      </c>
      <c r="DO43" s="126">
        <v>0</v>
      </c>
      <c r="DP43" s="126">
        <v>0</v>
      </c>
      <c r="DQ43" s="126">
        <v>18748</v>
      </c>
      <c r="DR43" s="126">
        <v>144</v>
      </c>
      <c r="DS43" s="126">
        <v>146</v>
      </c>
      <c r="DT43" s="126">
        <v>84</v>
      </c>
      <c r="DU43" s="126">
        <v>26</v>
      </c>
      <c r="DV43" s="126">
        <v>29</v>
      </c>
      <c r="DW43" s="126">
        <v>5</v>
      </c>
      <c r="DX43" s="126">
        <v>0</v>
      </c>
      <c r="DY43" s="126">
        <v>0</v>
      </c>
      <c r="DZ43" s="126">
        <v>2</v>
      </c>
      <c r="EA43" s="126">
        <v>144</v>
      </c>
      <c r="EB43" s="126">
        <v>9</v>
      </c>
      <c r="EC43" s="126">
        <v>35</v>
      </c>
      <c r="ED43" s="126">
        <v>0</v>
      </c>
      <c r="EE43" s="126">
        <v>9</v>
      </c>
      <c r="EF43" s="126">
        <v>9</v>
      </c>
      <c r="EG43" s="126">
        <v>6</v>
      </c>
      <c r="EH43" s="126">
        <v>2</v>
      </c>
      <c r="EI43" s="126">
        <v>74</v>
      </c>
      <c r="EJ43" s="126">
        <v>0</v>
      </c>
      <c r="EK43" s="126">
        <v>135</v>
      </c>
      <c r="EL43" s="126">
        <v>74</v>
      </c>
      <c r="EM43" s="126">
        <v>61</v>
      </c>
      <c r="EN43" s="126">
        <v>0</v>
      </c>
      <c r="EO43" s="126">
        <v>0</v>
      </c>
      <c r="EP43" s="126">
        <v>0</v>
      </c>
      <c r="EQ43" s="127" t="b">
        <v>0</v>
      </c>
      <c r="ER43" s="127" t="b">
        <v>0</v>
      </c>
      <c r="ES43" s="127" t="b">
        <v>0</v>
      </c>
      <c r="ET43" s="128">
        <v>0</v>
      </c>
      <c r="EU43" s="128">
        <v>0</v>
      </c>
      <c r="EV43" s="128">
        <v>0</v>
      </c>
      <c r="EW43" s="128">
        <v>0</v>
      </c>
      <c r="EX43" s="128">
        <v>0</v>
      </c>
      <c r="EY43" s="128">
        <v>0</v>
      </c>
      <c r="EZ43" s="127" t="b">
        <v>0</v>
      </c>
      <c r="FA43" s="127" t="b">
        <v>0</v>
      </c>
      <c r="FB43" s="127" t="b">
        <v>0</v>
      </c>
      <c r="FC43" s="128">
        <v>0</v>
      </c>
      <c r="FD43" s="128">
        <v>0</v>
      </c>
      <c r="FE43" s="128">
        <v>0</v>
      </c>
      <c r="FF43" s="128">
        <v>0</v>
      </c>
      <c r="FG43" s="128">
        <v>0</v>
      </c>
      <c r="FH43" s="128">
        <v>0</v>
      </c>
      <c r="FI43" s="127" t="b">
        <v>0</v>
      </c>
      <c r="FJ43" s="127" t="b">
        <v>0</v>
      </c>
      <c r="FK43" s="127" t="b">
        <v>0</v>
      </c>
      <c r="FL43" s="128">
        <v>0</v>
      </c>
      <c r="FM43" s="128">
        <v>0</v>
      </c>
      <c r="FN43" s="128">
        <v>0</v>
      </c>
      <c r="FO43" s="128">
        <v>0</v>
      </c>
      <c r="FP43" s="128">
        <v>0</v>
      </c>
      <c r="FQ43" s="128">
        <v>0</v>
      </c>
      <c r="FR43" s="183" t="s">
        <v>993</v>
      </c>
      <c r="FS43" s="128">
        <v>0</v>
      </c>
      <c r="FT43" s="126">
        <v>0</v>
      </c>
      <c r="FU43" s="126">
        <v>135</v>
      </c>
      <c r="FV43" s="126">
        <v>0</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7" t="b">
        <v>0</v>
      </c>
      <c r="GM43" s="183" t="s">
        <v>993</v>
      </c>
      <c r="GN43" s="183" t="s">
        <v>993</v>
      </c>
      <c r="GO43" s="183" t="s">
        <v>993</v>
      </c>
      <c r="GP43" s="183" t="s">
        <v>993</v>
      </c>
      <c r="GQ43" s="127"/>
      <c r="GR43" s="123"/>
    </row>
    <row r="44" spans="1:200">
      <c r="A44" s="122"/>
      <c r="B44" s="1348" t="s">
        <v>304</v>
      </c>
      <c r="C44" s="1349"/>
      <c r="D44" s="183" t="s">
        <v>1042</v>
      </c>
      <c r="E44" s="183" t="s">
        <v>1043</v>
      </c>
      <c r="F44" s="183" t="s">
        <v>437</v>
      </c>
      <c r="G44" s="183" t="s">
        <v>986</v>
      </c>
      <c r="H44" s="183" t="s">
        <v>987</v>
      </c>
      <c r="I44" s="183" t="s">
        <v>988</v>
      </c>
      <c r="J44" s="183" t="s">
        <v>1035</v>
      </c>
      <c r="K44" s="183" t="s">
        <v>1036</v>
      </c>
      <c r="L44" s="126">
        <v>3</v>
      </c>
      <c r="M44" s="183" t="s">
        <v>1043</v>
      </c>
      <c r="N44" s="183" t="s">
        <v>1045</v>
      </c>
      <c r="O44" s="183" t="s">
        <v>368</v>
      </c>
      <c r="P44" s="183" t="s">
        <v>1044</v>
      </c>
      <c r="Q44" s="183" t="s">
        <v>293</v>
      </c>
      <c r="R44" s="183" t="s">
        <v>296</v>
      </c>
      <c r="S44" s="127" t="b">
        <v>0</v>
      </c>
      <c r="T44" s="126">
        <v>0</v>
      </c>
      <c r="U44" s="127" t="b">
        <v>0</v>
      </c>
      <c r="V44" s="126">
        <v>0</v>
      </c>
      <c r="W44" s="127" t="b">
        <v>0</v>
      </c>
      <c r="X44" s="127" t="b">
        <v>1</v>
      </c>
      <c r="Y44" s="183" t="s">
        <v>296</v>
      </c>
      <c r="Z44" s="183" t="s">
        <v>993</v>
      </c>
      <c r="AA44" s="127" t="b">
        <v>0</v>
      </c>
      <c r="AB44" s="183" t="s">
        <v>993</v>
      </c>
      <c r="AC44" s="183" t="s">
        <v>993</v>
      </c>
      <c r="AD44" s="183" t="s">
        <v>993</v>
      </c>
      <c r="AE44" s="183">
        <f t="shared" si="1"/>
        <v>51</v>
      </c>
      <c r="AF44" s="183">
        <f t="shared" si="1"/>
        <v>49</v>
      </c>
      <c r="AG44" s="183">
        <f t="shared" si="1"/>
        <v>41</v>
      </c>
      <c r="AH44" s="183">
        <f t="shared" si="1"/>
        <v>51</v>
      </c>
      <c r="AI44" s="183">
        <f t="shared" si="2"/>
        <v>0</v>
      </c>
      <c r="AJ44" s="126">
        <v>0</v>
      </c>
      <c r="AK44" s="126">
        <v>0</v>
      </c>
      <c r="AL44" s="126">
        <v>0</v>
      </c>
      <c r="AM44" s="126">
        <v>0</v>
      </c>
      <c r="AN44" s="126">
        <v>0</v>
      </c>
      <c r="AO44" s="126">
        <v>51</v>
      </c>
      <c r="AP44" s="126">
        <v>49</v>
      </c>
      <c r="AQ44" s="126">
        <v>41</v>
      </c>
      <c r="AR44" s="126">
        <v>51</v>
      </c>
      <c r="AS44" s="126">
        <v>51</v>
      </c>
      <c r="AT44" s="126">
        <v>49</v>
      </c>
      <c r="AU44" s="126">
        <v>41</v>
      </c>
      <c r="AV44" s="126">
        <v>0</v>
      </c>
      <c r="AW44" s="126">
        <v>0</v>
      </c>
      <c r="AX44" s="126">
        <v>0</v>
      </c>
      <c r="AY44" s="126">
        <v>0</v>
      </c>
      <c r="AZ44" s="126">
        <v>51</v>
      </c>
      <c r="BA44" s="126">
        <v>0</v>
      </c>
      <c r="BB44" s="126">
        <v>0</v>
      </c>
      <c r="BC44" s="126">
        <v>0</v>
      </c>
      <c r="BD44" s="127" t="b">
        <v>0</v>
      </c>
      <c r="BE44" s="127"/>
      <c r="BF44" s="183" t="s">
        <v>993</v>
      </c>
      <c r="BG44" s="126">
        <v>0</v>
      </c>
      <c r="BH44" s="183" t="s">
        <v>993</v>
      </c>
      <c r="BI44" s="126">
        <v>0</v>
      </c>
      <c r="BJ44" s="183" t="s">
        <v>993</v>
      </c>
      <c r="BK44" s="126">
        <v>0</v>
      </c>
      <c r="BL44" s="126">
        <v>0</v>
      </c>
      <c r="BM44" s="126">
        <v>51</v>
      </c>
      <c r="BN44" s="183" t="s">
        <v>993</v>
      </c>
      <c r="BO44" s="183" t="s">
        <v>993</v>
      </c>
      <c r="BP44" s="183" t="s">
        <v>993</v>
      </c>
      <c r="BQ44" s="126">
        <v>0</v>
      </c>
      <c r="BR44" s="183" t="s">
        <v>993</v>
      </c>
      <c r="BS44" s="126">
        <v>0</v>
      </c>
      <c r="BT44" s="183" t="s">
        <v>993</v>
      </c>
      <c r="BU44" s="126">
        <v>0</v>
      </c>
      <c r="BV44" s="126">
        <v>0</v>
      </c>
      <c r="BW44" s="126">
        <v>0</v>
      </c>
      <c r="BX44" s="183" t="s">
        <v>993</v>
      </c>
      <c r="BY44" s="126">
        <v>0</v>
      </c>
      <c r="BZ44" s="183" t="s">
        <v>993</v>
      </c>
      <c r="CA44" s="126">
        <v>0</v>
      </c>
      <c r="CB44" s="183" t="s">
        <v>993</v>
      </c>
      <c r="CC44" s="126">
        <v>0</v>
      </c>
      <c r="CD44" s="126">
        <v>0</v>
      </c>
      <c r="CE44" s="126">
        <v>0</v>
      </c>
      <c r="CF44" s="183" t="s">
        <v>993</v>
      </c>
      <c r="CG44" s="126">
        <v>0</v>
      </c>
      <c r="CH44" s="183" t="s">
        <v>993</v>
      </c>
      <c r="CI44" s="126">
        <v>0</v>
      </c>
      <c r="CJ44" s="183" t="s">
        <v>993</v>
      </c>
      <c r="CK44" s="126">
        <v>0</v>
      </c>
      <c r="CL44" s="126">
        <v>0</v>
      </c>
      <c r="CM44" s="126">
        <v>0</v>
      </c>
      <c r="CN44" s="126">
        <v>10</v>
      </c>
      <c r="CO44" s="126">
        <v>1.4</v>
      </c>
      <c r="CP44" s="126">
        <v>3</v>
      </c>
      <c r="CQ44" s="126">
        <v>0.8</v>
      </c>
      <c r="CR44" s="126">
        <v>11</v>
      </c>
      <c r="CS44" s="126">
        <v>0.9</v>
      </c>
      <c r="CT44" s="126">
        <v>0</v>
      </c>
      <c r="CU44" s="126">
        <v>0</v>
      </c>
      <c r="CV44" s="126">
        <v>0</v>
      </c>
      <c r="CW44" s="126">
        <v>0</v>
      </c>
      <c r="CX44" s="126">
        <v>0</v>
      </c>
      <c r="CY44" s="126">
        <v>0</v>
      </c>
      <c r="CZ44" s="126">
        <v>0</v>
      </c>
      <c r="DA44" s="126">
        <v>0</v>
      </c>
      <c r="DB44" s="126">
        <v>0</v>
      </c>
      <c r="DC44" s="126">
        <v>0</v>
      </c>
      <c r="DD44" s="126">
        <v>0</v>
      </c>
      <c r="DE44" s="126">
        <v>0</v>
      </c>
      <c r="DF44" s="126">
        <v>0</v>
      </c>
      <c r="DG44" s="126">
        <v>0</v>
      </c>
      <c r="DH44" s="127" t="b">
        <v>0</v>
      </c>
      <c r="DI44" s="183" t="s">
        <v>999</v>
      </c>
      <c r="DJ44" s="183" t="s">
        <v>270</v>
      </c>
      <c r="DK44" s="183" t="s">
        <v>296</v>
      </c>
      <c r="DL44" s="183" t="s">
        <v>1000</v>
      </c>
      <c r="DM44" s="126">
        <v>62</v>
      </c>
      <c r="DN44" s="126">
        <v>62</v>
      </c>
      <c r="DO44" s="126">
        <v>0</v>
      </c>
      <c r="DP44" s="126">
        <v>0</v>
      </c>
      <c r="DQ44" s="126">
        <v>16793</v>
      </c>
      <c r="DR44" s="126">
        <v>73</v>
      </c>
      <c r="DS44" s="126">
        <v>62</v>
      </c>
      <c r="DT44" s="126">
        <v>62</v>
      </c>
      <c r="DU44" s="126">
        <v>0</v>
      </c>
      <c r="DV44" s="126">
        <v>0</v>
      </c>
      <c r="DW44" s="126">
        <v>0</v>
      </c>
      <c r="DX44" s="126">
        <v>0</v>
      </c>
      <c r="DY44" s="126">
        <v>0</v>
      </c>
      <c r="DZ44" s="126">
        <v>0</v>
      </c>
      <c r="EA44" s="126">
        <v>73</v>
      </c>
      <c r="EB44" s="126">
        <v>0</v>
      </c>
      <c r="EC44" s="126">
        <v>3</v>
      </c>
      <c r="ED44" s="126">
        <v>0</v>
      </c>
      <c r="EE44" s="126">
        <v>8</v>
      </c>
      <c r="EF44" s="126">
        <v>4</v>
      </c>
      <c r="EG44" s="126">
        <v>7</v>
      </c>
      <c r="EH44" s="126">
        <v>0</v>
      </c>
      <c r="EI44" s="126">
        <v>51</v>
      </c>
      <c r="EJ44" s="126">
        <v>0</v>
      </c>
      <c r="EK44" s="126">
        <v>73</v>
      </c>
      <c r="EL44" s="126">
        <v>51</v>
      </c>
      <c r="EM44" s="126">
        <v>22</v>
      </c>
      <c r="EN44" s="126">
        <v>0</v>
      </c>
      <c r="EO44" s="126">
        <v>0</v>
      </c>
      <c r="EP44" s="126">
        <v>0</v>
      </c>
      <c r="EQ44" s="127" t="b">
        <v>0</v>
      </c>
      <c r="ER44" s="127" t="b">
        <v>0</v>
      </c>
      <c r="ES44" s="127" t="b">
        <v>0</v>
      </c>
      <c r="ET44" s="128">
        <v>0</v>
      </c>
      <c r="EU44" s="128">
        <v>0</v>
      </c>
      <c r="EV44" s="128">
        <v>0</v>
      </c>
      <c r="EW44" s="128">
        <v>0</v>
      </c>
      <c r="EX44" s="128">
        <v>0</v>
      </c>
      <c r="EY44" s="128">
        <v>0</v>
      </c>
      <c r="EZ44" s="127" t="b">
        <v>0</v>
      </c>
      <c r="FA44" s="127" t="b">
        <v>0</v>
      </c>
      <c r="FB44" s="127" t="b">
        <v>0</v>
      </c>
      <c r="FC44" s="128">
        <v>0</v>
      </c>
      <c r="FD44" s="128">
        <v>0</v>
      </c>
      <c r="FE44" s="128">
        <v>0</v>
      </c>
      <c r="FF44" s="128">
        <v>0</v>
      </c>
      <c r="FG44" s="128">
        <v>0</v>
      </c>
      <c r="FH44" s="128">
        <v>0</v>
      </c>
      <c r="FI44" s="127" t="b">
        <v>0</v>
      </c>
      <c r="FJ44" s="127" t="b">
        <v>0</v>
      </c>
      <c r="FK44" s="127" t="b">
        <v>0</v>
      </c>
      <c r="FL44" s="128">
        <v>0</v>
      </c>
      <c r="FM44" s="128">
        <v>0</v>
      </c>
      <c r="FN44" s="128">
        <v>0</v>
      </c>
      <c r="FO44" s="128">
        <v>0</v>
      </c>
      <c r="FP44" s="128">
        <v>0</v>
      </c>
      <c r="FQ44" s="128">
        <v>0</v>
      </c>
      <c r="FR44" s="183" t="s">
        <v>993</v>
      </c>
      <c r="FS44" s="128">
        <v>0</v>
      </c>
      <c r="FT44" s="126">
        <v>0</v>
      </c>
      <c r="FU44" s="126">
        <v>73</v>
      </c>
      <c r="FV44" s="126">
        <v>0</v>
      </c>
      <c r="FW44" s="126">
        <v>0</v>
      </c>
      <c r="FX44" s="126">
        <v>0</v>
      </c>
      <c r="FY44" s="126">
        <v>0</v>
      </c>
      <c r="FZ44" s="126">
        <v>0</v>
      </c>
      <c r="GA44" s="126">
        <v>0</v>
      </c>
      <c r="GB44" s="126">
        <v>0</v>
      </c>
      <c r="GC44" s="126">
        <v>0</v>
      </c>
      <c r="GD44" s="126">
        <v>0</v>
      </c>
      <c r="GE44" s="126">
        <v>0</v>
      </c>
      <c r="GF44" s="126">
        <v>0</v>
      </c>
      <c r="GG44" s="126">
        <v>0</v>
      </c>
      <c r="GH44" s="126">
        <v>0</v>
      </c>
      <c r="GI44" s="126">
        <v>0</v>
      </c>
      <c r="GJ44" s="126">
        <v>0</v>
      </c>
      <c r="GK44" s="126">
        <v>0</v>
      </c>
      <c r="GL44" s="127" t="b">
        <v>0</v>
      </c>
      <c r="GM44" s="183" t="s">
        <v>993</v>
      </c>
      <c r="GN44" s="183" t="s">
        <v>993</v>
      </c>
      <c r="GO44" s="183" t="s">
        <v>993</v>
      </c>
      <c r="GP44" s="183" t="s">
        <v>993</v>
      </c>
      <c r="GQ44" s="127"/>
      <c r="GR44" s="123"/>
    </row>
    <row r="45" spans="1:200">
      <c r="A45" s="122"/>
      <c r="B45" s="1348" t="s">
        <v>304</v>
      </c>
      <c r="C45" s="1349"/>
      <c r="D45" s="183" t="s">
        <v>1042</v>
      </c>
      <c r="E45" s="183" t="s">
        <v>1043</v>
      </c>
      <c r="F45" s="183" t="s">
        <v>437</v>
      </c>
      <c r="G45" s="183" t="s">
        <v>986</v>
      </c>
      <c r="H45" s="183" t="s">
        <v>987</v>
      </c>
      <c r="I45" s="183" t="s">
        <v>988</v>
      </c>
      <c r="J45" s="183" t="s">
        <v>1035</v>
      </c>
      <c r="K45" s="183" t="s">
        <v>1036</v>
      </c>
      <c r="L45" s="126">
        <v>4</v>
      </c>
      <c r="M45" s="183" t="s">
        <v>1043</v>
      </c>
      <c r="N45" s="183" t="s">
        <v>1046</v>
      </c>
      <c r="O45" s="183" t="s">
        <v>384</v>
      </c>
      <c r="P45" s="183" t="s">
        <v>993</v>
      </c>
      <c r="Q45" s="183" t="s">
        <v>993</v>
      </c>
      <c r="R45" s="183" t="s">
        <v>282</v>
      </c>
      <c r="S45" s="127" t="b">
        <v>0</v>
      </c>
      <c r="T45" s="126">
        <v>0</v>
      </c>
      <c r="U45" s="127" t="b">
        <v>0</v>
      </c>
      <c r="V45" s="126">
        <v>0</v>
      </c>
      <c r="W45" s="127" t="b">
        <v>0</v>
      </c>
      <c r="X45" s="127" t="b">
        <v>1</v>
      </c>
      <c r="Y45" s="183" t="s">
        <v>282</v>
      </c>
      <c r="Z45" s="183" t="s">
        <v>993</v>
      </c>
      <c r="AA45" s="127" t="b">
        <v>0</v>
      </c>
      <c r="AB45" s="183" t="s">
        <v>993</v>
      </c>
      <c r="AC45" s="183" t="s">
        <v>993</v>
      </c>
      <c r="AD45" s="183" t="s">
        <v>993</v>
      </c>
      <c r="AE45" s="183">
        <f t="shared" si="1"/>
        <v>33</v>
      </c>
      <c r="AF45" s="183">
        <f t="shared" si="1"/>
        <v>0</v>
      </c>
      <c r="AG45" s="183">
        <f t="shared" si="1"/>
        <v>0</v>
      </c>
      <c r="AH45" s="183">
        <f t="shared" si="1"/>
        <v>33</v>
      </c>
      <c r="AI45" s="183">
        <f t="shared" si="2"/>
        <v>0</v>
      </c>
      <c r="AJ45" s="126">
        <v>0</v>
      </c>
      <c r="AK45" s="126">
        <v>0</v>
      </c>
      <c r="AL45" s="126">
        <v>0</v>
      </c>
      <c r="AM45" s="126">
        <v>0</v>
      </c>
      <c r="AN45" s="126">
        <v>0</v>
      </c>
      <c r="AO45" s="126">
        <v>33</v>
      </c>
      <c r="AP45" s="126">
        <v>0</v>
      </c>
      <c r="AQ45" s="126">
        <v>0</v>
      </c>
      <c r="AR45" s="126">
        <v>33</v>
      </c>
      <c r="AS45" s="126">
        <v>0</v>
      </c>
      <c r="AT45" s="126">
        <v>0</v>
      </c>
      <c r="AU45" s="126">
        <v>0</v>
      </c>
      <c r="AV45" s="126">
        <v>0</v>
      </c>
      <c r="AW45" s="126">
        <v>33</v>
      </c>
      <c r="AX45" s="126">
        <v>0</v>
      </c>
      <c r="AY45" s="126">
        <v>0</v>
      </c>
      <c r="AZ45" s="126">
        <v>33</v>
      </c>
      <c r="BA45" s="126">
        <v>0</v>
      </c>
      <c r="BB45" s="126">
        <v>0</v>
      </c>
      <c r="BC45" s="126">
        <v>0</v>
      </c>
      <c r="BD45" s="127" t="b">
        <v>0</v>
      </c>
      <c r="BE45" s="183" t="s">
        <v>1047</v>
      </c>
      <c r="BF45" s="183" t="s">
        <v>993</v>
      </c>
      <c r="BG45" s="126">
        <v>0</v>
      </c>
      <c r="BH45" s="183" t="s">
        <v>993</v>
      </c>
      <c r="BI45" s="126">
        <v>0</v>
      </c>
      <c r="BJ45" s="183" t="s">
        <v>993</v>
      </c>
      <c r="BK45" s="126">
        <v>0</v>
      </c>
      <c r="BL45" s="126">
        <v>0</v>
      </c>
      <c r="BM45" s="126">
        <v>33</v>
      </c>
      <c r="BN45" s="183" t="s">
        <v>993</v>
      </c>
      <c r="BO45" s="183" t="s">
        <v>993</v>
      </c>
      <c r="BP45" s="183" t="s">
        <v>993</v>
      </c>
      <c r="BQ45" s="126">
        <v>0</v>
      </c>
      <c r="BR45" s="183" t="s">
        <v>993</v>
      </c>
      <c r="BS45" s="126">
        <v>0</v>
      </c>
      <c r="BT45" s="183" t="s">
        <v>993</v>
      </c>
      <c r="BU45" s="126">
        <v>0</v>
      </c>
      <c r="BV45" s="126">
        <v>0</v>
      </c>
      <c r="BW45" s="126">
        <v>0</v>
      </c>
      <c r="BX45" s="183" t="s">
        <v>993</v>
      </c>
      <c r="BY45" s="126">
        <v>0</v>
      </c>
      <c r="BZ45" s="183" t="s">
        <v>993</v>
      </c>
      <c r="CA45" s="126">
        <v>0</v>
      </c>
      <c r="CB45" s="183" t="s">
        <v>993</v>
      </c>
      <c r="CC45" s="126">
        <v>0</v>
      </c>
      <c r="CD45" s="126">
        <v>0</v>
      </c>
      <c r="CE45" s="126">
        <v>0</v>
      </c>
      <c r="CF45" s="183" t="s">
        <v>993</v>
      </c>
      <c r="CG45" s="126">
        <v>0</v>
      </c>
      <c r="CH45" s="183" t="s">
        <v>993</v>
      </c>
      <c r="CI45" s="126">
        <v>0</v>
      </c>
      <c r="CJ45" s="183" t="s">
        <v>993</v>
      </c>
      <c r="CK45" s="126">
        <v>0</v>
      </c>
      <c r="CL45" s="126">
        <v>0</v>
      </c>
      <c r="CM45" s="126">
        <v>0</v>
      </c>
      <c r="CN45" s="126">
        <v>0</v>
      </c>
      <c r="CO45" s="126">
        <v>0</v>
      </c>
      <c r="CP45" s="126">
        <v>0</v>
      </c>
      <c r="CQ45" s="126">
        <v>0</v>
      </c>
      <c r="CR45" s="126">
        <v>0</v>
      </c>
      <c r="CS45" s="126">
        <v>0</v>
      </c>
      <c r="CT45" s="126">
        <v>0</v>
      </c>
      <c r="CU45" s="126">
        <v>0</v>
      </c>
      <c r="CV45" s="126">
        <v>0</v>
      </c>
      <c r="CW45" s="126">
        <v>0</v>
      </c>
      <c r="CX45" s="126">
        <v>0</v>
      </c>
      <c r="CY45" s="126">
        <v>0</v>
      </c>
      <c r="CZ45" s="126">
        <v>0</v>
      </c>
      <c r="DA45" s="126">
        <v>0</v>
      </c>
      <c r="DB45" s="126">
        <v>0</v>
      </c>
      <c r="DC45" s="126">
        <v>0</v>
      </c>
      <c r="DD45" s="126">
        <v>0</v>
      </c>
      <c r="DE45" s="126">
        <v>0</v>
      </c>
      <c r="DF45" s="126">
        <v>0</v>
      </c>
      <c r="DG45" s="126">
        <v>0</v>
      </c>
      <c r="DH45" s="127" t="b">
        <v>1</v>
      </c>
      <c r="DI45" s="183" t="s">
        <v>270</v>
      </c>
      <c r="DJ45" s="183" t="s">
        <v>993</v>
      </c>
      <c r="DK45" s="183" t="s">
        <v>993</v>
      </c>
      <c r="DL45" s="183" t="s">
        <v>993</v>
      </c>
      <c r="DM45" s="126">
        <v>0</v>
      </c>
      <c r="DN45" s="126">
        <v>0</v>
      </c>
      <c r="DO45" s="126">
        <v>0</v>
      </c>
      <c r="DP45" s="126">
        <v>0</v>
      </c>
      <c r="DQ45" s="126">
        <v>0</v>
      </c>
      <c r="DR45" s="126">
        <v>0</v>
      </c>
      <c r="DS45" s="126">
        <v>0</v>
      </c>
      <c r="DT45" s="126">
        <v>0</v>
      </c>
      <c r="DU45" s="126">
        <v>0</v>
      </c>
      <c r="DV45" s="126">
        <v>0</v>
      </c>
      <c r="DW45" s="126">
        <v>0</v>
      </c>
      <c r="DX45" s="126">
        <v>0</v>
      </c>
      <c r="DY45" s="126">
        <v>0</v>
      </c>
      <c r="DZ45" s="126">
        <v>0</v>
      </c>
      <c r="EA45" s="126">
        <v>0</v>
      </c>
      <c r="EB45" s="126">
        <v>0</v>
      </c>
      <c r="EC45" s="126">
        <v>0</v>
      </c>
      <c r="ED45" s="126">
        <v>0</v>
      </c>
      <c r="EE45" s="126">
        <v>0</v>
      </c>
      <c r="EF45" s="126">
        <v>0</v>
      </c>
      <c r="EG45" s="126">
        <v>0</v>
      </c>
      <c r="EH45" s="126">
        <v>0</v>
      </c>
      <c r="EI45" s="126">
        <v>0</v>
      </c>
      <c r="EJ45" s="126">
        <v>0</v>
      </c>
      <c r="EK45" s="126">
        <v>0</v>
      </c>
      <c r="EL45" s="126">
        <v>0</v>
      </c>
      <c r="EM45" s="126">
        <v>0</v>
      </c>
      <c r="EN45" s="126">
        <v>0</v>
      </c>
      <c r="EO45" s="126">
        <v>0</v>
      </c>
      <c r="EP45" s="126">
        <v>0</v>
      </c>
      <c r="EQ45" s="127" t="b">
        <v>0</v>
      </c>
      <c r="ER45" s="127" t="b">
        <v>0</v>
      </c>
      <c r="ES45" s="127" t="b">
        <v>0</v>
      </c>
      <c r="ET45" s="128">
        <v>0</v>
      </c>
      <c r="EU45" s="128">
        <v>0</v>
      </c>
      <c r="EV45" s="128">
        <v>0</v>
      </c>
      <c r="EW45" s="128">
        <v>0</v>
      </c>
      <c r="EX45" s="128">
        <v>0</v>
      </c>
      <c r="EY45" s="128">
        <v>0</v>
      </c>
      <c r="EZ45" s="127" t="b">
        <v>0</v>
      </c>
      <c r="FA45" s="127" t="b">
        <v>0</v>
      </c>
      <c r="FB45" s="127" t="b">
        <v>0</v>
      </c>
      <c r="FC45" s="128">
        <v>0</v>
      </c>
      <c r="FD45" s="128">
        <v>0</v>
      </c>
      <c r="FE45" s="128">
        <v>0</v>
      </c>
      <c r="FF45" s="128">
        <v>0</v>
      </c>
      <c r="FG45" s="128">
        <v>0</v>
      </c>
      <c r="FH45" s="128">
        <v>0</v>
      </c>
      <c r="FI45" s="127" t="b">
        <v>0</v>
      </c>
      <c r="FJ45" s="127" t="b">
        <v>0</v>
      </c>
      <c r="FK45" s="127" t="b">
        <v>0</v>
      </c>
      <c r="FL45" s="128">
        <v>0</v>
      </c>
      <c r="FM45" s="128">
        <v>0</v>
      </c>
      <c r="FN45" s="128">
        <v>0</v>
      </c>
      <c r="FO45" s="128">
        <v>0</v>
      </c>
      <c r="FP45" s="128">
        <v>0</v>
      </c>
      <c r="FQ45" s="128">
        <v>0</v>
      </c>
      <c r="FR45" s="183" t="s">
        <v>993</v>
      </c>
      <c r="FS45" s="128">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26">
        <v>0</v>
      </c>
      <c r="GJ45" s="126">
        <v>0</v>
      </c>
      <c r="GK45" s="126">
        <v>0</v>
      </c>
      <c r="GL45" s="127" t="b">
        <v>0</v>
      </c>
      <c r="GM45" s="183" t="s">
        <v>993</v>
      </c>
      <c r="GN45" s="183" t="s">
        <v>993</v>
      </c>
      <c r="GO45" s="183" t="s">
        <v>993</v>
      </c>
      <c r="GP45" s="183" t="s">
        <v>993</v>
      </c>
      <c r="GQ45" s="127"/>
      <c r="GR45" s="123"/>
    </row>
    <row r="46" spans="1:200">
      <c r="A46" s="122"/>
      <c r="B46" s="1348" t="s">
        <v>379</v>
      </c>
      <c r="C46" s="1349"/>
      <c r="D46" s="183" t="s">
        <v>1048</v>
      </c>
      <c r="E46" s="183" t="s">
        <v>3</v>
      </c>
      <c r="F46" s="183" t="s">
        <v>437</v>
      </c>
      <c r="G46" s="183" t="s">
        <v>986</v>
      </c>
      <c r="H46" s="183" t="s">
        <v>987</v>
      </c>
      <c r="I46" s="183" t="s">
        <v>988</v>
      </c>
      <c r="J46" s="183" t="s">
        <v>1049</v>
      </c>
      <c r="K46" s="183" t="s">
        <v>1050</v>
      </c>
      <c r="L46" s="126">
        <v>1</v>
      </c>
      <c r="M46" s="183" t="s">
        <v>3</v>
      </c>
      <c r="N46" s="183" t="s">
        <v>991</v>
      </c>
      <c r="O46" s="183" t="s">
        <v>380</v>
      </c>
      <c r="P46" s="183" t="s">
        <v>1051</v>
      </c>
      <c r="Q46" s="183" t="s">
        <v>290</v>
      </c>
      <c r="R46" s="183" t="s">
        <v>296</v>
      </c>
      <c r="S46" s="127" t="b">
        <v>0</v>
      </c>
      <c r="T46" s="126">
        <v>0</v>
      </c>
      <c r="U46" s="127" t="b">
        <v>0</v>
      </c>
      <c r="V46" s="126">
        <v>0</v>
      </c>
      <c r="W46" s="127" t="b">
        <v>1</v>
      </c>
      <c r="X46" s="127" t="b">
        <v>0</v>
      </c>
      <c r="Y46" s="183" t="s">
        <v>296</v>
      </c>
      <c r="Z46" s="183" t="s">
        <v>993</v>
      </c>
      <c r="AA46" s="127" t="b">
        <v>0</v>
      </c>
      <c r="AB46" s="183" t="s">
        <v>993</v>
      </c>
      <c r="AC46" s="183" t="s">
        <v>993</v>
      </c>
      <c r="AD46" s="183" t="s">
        <v>993</v>
      </c>
      <c r="AE46" s="183">
        <f t="shared" si="1"/>
        <v>55</v>
      </c>
      <c r="AF46" s="183">
        <f t="shared" si="1"/>
        <v>55</v>
      </c>
      <c r="AG46" s="183">
        <f t="shared" si="1"/>
        <v>0</v>
      </c>
      <c r="AH46" s="183">
        <f t="shared" si="1"/>
        <v>55</v>
      </c>
      <c r="AI46" s="183">
        <f t="shared" si="2"/>
        <v>0</v>
      </c>
      <c r="AJ46" s="126">
        <v>0</v>
      </c>
      <c r="AK46" s="126">
        <v>0</v>
      </c>
      <c r="AL46" s="126">
        <v>0</v>
      </c>
      <c r="AM46" s="126">
        <v>0</v>
      </c>
      <c r="AN46" s="126">
        <v>0</v>
      </c>
      <c r="AO46" s="126">
        <v>55</v>
      </c>
      <c r="AP46" s="126">
        <v>55</v>
      </c>
      <c r="AQ46" s="126">
        <v>0</v>
      </c>
      <c r="AR46" s="126">
        <v>55</v>
      </c>
      <c r="AS46" s="126">
        <v>55</v>
      </c>
      <c r="AT46" s="126">
        <v>55</v>
      </c>
      <c r="AU46" s="126">
        <v>0</v>
      </c>
      <c r="AV46" s="126">
        <v>0</v>
      </c>
      <c r="AW46" s="126">
        <v>0</v>
      </c>
      <c r="AX46" s="126">
        <v>0</v>
      </c>
      <c r="AY46" s="126">
        <v>0</v>
      </c>
      <c r="AZ46" s="126">
        <v>55</v>
      </c>
      <c r="BA46" s="126">
        <v>0</v>
      </c>
      <c r="BB46" s="126">
        <v>0</v>
      </c>
      <c r="BC46" s="126">
        <v>0</v>
      </c>
      <c r="BD46" s="127" t="b">
        <v>0</v>
      </c>
      <c r="BE46" s="127"/>
      <c r="BF46" s="183" t="s">
        <v>422</v>
      </c>
      <c r="BG46" s="126">
        <v>55</v>
      </c>
      <c r="BH46" s="183" t="s">
        <v>993</v>
      </c>
      <c r="BI46" s="126">
        <v>0</v>
      </c>
      <c r="BJ46" s="183" t="s">
        <v>993</v>
      </c>
      <c r="BK46" s="126">
        <v>0</v>
      </c>
      <c r="BL46" s="126">
        <v>0</v>
      </c>
      <c r="BM46" s="126">
        <v>0</v>
      </c>
      <c r="BN46" s="183" t="s">
        <v>993</v>
      </c>
      <c r="BO46" s="183" t="s">
        <v>993</v>
      </c>
      <c r="BP46" s="183" t="s">
        <v>993</v>
      </c>
      <c r="BQ46" s="126">
        <v>0</v>
      </c>
      <c r="BR46" s="183" t="s">
        <v>993</v>
      </c>
      <c r="BS46" s="126">
        <v>0</v>
      </c>
      <c r="BT46" s="183" t="s">
        <v>993</v>
      </c>
      <c r="BU46" s="126">
        <v>0</v>
      </c>
      <c r="BV46" s="126">
        <v>0</v>
      </c>
      <c r="BW46" s="126">
        <v>0</v>
      </c>
      <c r="BX46" s="183" t="s">
        <v>993</v>
      </c>
      <c r="BY46" s="126">
        <v>0</v>
      </c>
      <c r="BZ46" s="183" t="s">
        <v>993</v>
      </c>
      <c r="CA46" s="126">
        <v>0</v>
      </c>
      <c r="CB46" s="183" t="s">
        <v>993</v>
      </c>
      <c r="CC46" s="126">
        <v>0</v>
      </c>
      <c r="CD46" s="126">
        <v>0</v>
      </c>
      <c r="CE46" s="126">
        <v>0</v>
      </c>
      <c r="CF46" s="183" t="s">
        <v>993</v>
      </c>
      <c r="CG46" s="126">
        <v>0</v>
      </c>
      <c r="CH46" s="183" t="s">
        <v>993</v>
      </c>
      <c r="CI46" s="126">
        <v>0</v>
      </c>
      <c r="CJ46" s="183" t="s">
        <v>993</v>
      </c>
      <c r="CK46" s="126">
        <v>0</v>
      </c>
      <c r="CL46" s="126">
        <v>0</v>
      </c>
      <c r="CM46" s="126">
        <v>0</v>
      </c>
      <c r="CN46" s="126">
        <v>8</v>
      </c>
      <c r="CO46" s="126">
        <v>2</v>
      </c>
      <c r="CP46" s="126">
        <v>2</v>
      </c>
      <c r="CQ46" s="126">
        <v>1.8</v>
      </c>
      <c r="CR46" s="126">
        <v>10</v>
      </c>
      <c r="CS46" s="126">
        <v>1.6</v>
      </c>
      <c r="CT46" s="126">
        <v>0</v>
      </c>
      <c r="CU46" s="126">
        <v>0</v>
      </c>
      <c r="CV46" s="126">
        <v>0</v>
      </c>
      <c r="CW46" s="126">
        <v>0</v>
      </c>
      <c r="CX46" s="126">
        <v>1</v>
      </c>
      <c r="CY46" s="126">
        <v>0</v>
      </c>
      <c r="CZ46" s="126">
        <v>0</v>
      </c>
      <c r="DA46" s="126">
        <v>0</v>
      </c>
      <c r="DB46" s="126">
        <v>1</v>
      </c>
      <c r="DC46" s="126">
        <v>0</v>
      </c>
      <c r="DD46" s="126">
        <v>0</v>
      </c>
      <c r="DE46" s="126">
        <v>0</v>
      </c>
      <c r="DF46" s="126">
        <v>1</v>
      </c>
      <c r="DG46" s="126">
        <v>0</v>
      </c>
      <c r="DH46" s="127" t="b">
        <v>0</v>
      </c>
      <c r="DI46" s="183" t="s">
        <v>270</v>
      </c>
      <c r="DJ46" s="183" t="s">
        <v>993</v>
      </c>
      <c r="DK46" s="183" t="s">
        <v>993</v>
      </c>
      <c r="DL46" s="183" t="s">
        <v>993</v>
      </c>
      <c r="DM46" s="126">
        <v>86</v>
      </c>
      <c r="DN46" s="126">
        <v>66</v>
      </c>
      <c r="DO46" s="126">
        <v>20</v>
      </c>
      <c r="DP46" s="126">
        <v>0</v>
      </c>
      <c r="DQ46" s="126">
        <v>19168</v>
      </c>
      <c r="DR46" s="126">
        <v>86</v>
      </c>
      <c r="DS46" s="126">
        <v>86</v>
      </c>
      <c r="DT46" s="126">
        <v>0</v>
      </c>
      <c r="DU46" s="126">
        <v>35</v>
      </c>
      <c r="DV46" s="126">
        <v>46</v>
      </c>
      <c r="DW46" s="126">
        <v>5</v>
      </c>
      <c r="DX46" s="126">
        <v>0</v>
      </c>
      <c r="DY46" s="126">
        <v>0</v>
      </c>
      <c r="DZ46" s="126">
        <v>0</v>
      </c>
      <c r="EA46" s="126">
        <v>86</v>
      </c>
      <c r="EB46" s="126">
        <v>0</v>
      </c>
      <c r="EC46" s="126">
        <v>29</v>
      </c>
      <c r="ED46" s="126">
        <v>7</v>
      </c>
      <c r="EE46" s="126">
        <v>9</v>
      </c>
      <c r="EF46" s="126">
        <v>4</v>
      </c>
      <c r="EG46" s="126">
        <v>0</v>
      </c>
      <c r="EH46" s="126">
        <v>0</v>
      </c>
      <c r="EI46" s="126">
        <v>37</v>
      </c>
      <c r="EJ46" s="126">
        <v>0</v>
      </c>
      <c r="EK46" s="126">
        <v>86</v>
      </c>
      <c r="EL46" s="126">
        <v>77</v>
      </c>
      <c r="EM46" s="126">
        <v>9</v>
      </c>
      <c r="EN46" s="126">
        <v>0</v>
      </c>
      <c r="EO46" s="126">
        <v>0</v>
      </c>
      <c r="EP46" s="126">
        <v>0</v>
      </c>
      <c r="EQ46" s="127" t="b">
        <v>0</v>
      </c>
      <c r="ER46" s="127" t="b">
        <v>0</v>
      </c>
      <c r="ES46" s="127" t="b">
        <v>0</v>
      </c>
      <c r="ET46" s="128">
        <v>0</v>
      </c>
      <c r="EU46" s="128">
        <v>0</v>
      </c>
      <c r="EV46" s="128">
        <v>0</v>
      </c>
      <c r="EW46" s="128">
        <v>0</v>
      </c>
      <c r="EX46" s="128">
        <v>0</v>
      </c>
      <c r="EY46" s="128">
        <v>0</v>
      </c>
      <c r="EZ46" s="127" t="b">
        <v>0</v>
      </c>
      <c r="FA46" s="127" t="b">
        <v>0</v>
      </c>
      <c r="FB46" s="127" t="b">
        <v>0</v>
      </c>
      <c r="FC46" s="128">
        <v>0</v>
      </c>
      <c r="FD46" s="128">
        <v>0</v>
      </c>
      <c r="FE46" s="128">
        <v>0</v>
      </c>
      <c r="FF46" s="128">
        <v>0</v>
      </c>
      <c r="FG46" s="128">
        <v>0</v>
      </c>
      <c r="FH46" s="128">
        <v>0</v>
      </c>
      <c r="FI46" s="127" t="b">
        <v>0</v>
      </c>
      <c r="FJ46" s="127" t="b">
        <v>0</v>
      </c>
      <c r="FK46" s="127" t="b">
        <v>0</v>
      </c>
      <c r="FL46" s="128">
        <v>0</v>
      </c>
      <c r="FM46" s="128">
        <v>0</v>
      </c>
      <c r="FN46" s="128">
        <v>0</v>
      </c>
      <c r="FO46" s="128">
        <v>0</v>
      </c>
      <c r="FP46" s="128">
        <v>0</v>
      </c>
      <c r="FQ46" s="128">
        <v>0</v>
      </c>
      <c r="FR46" s="183" t="s">
        <v>993</v>
      </c>
      <c r="FS46" s="128">
        <v>0</v>
      </c>
      <c r="FT46" s="126">
        <v>0</v>
      </c>
      <c r="FU46" s="126">
        <v>86</v>
      </c>
      <c r="FV46" s="126">
        <v>0</v>
      </c>
      <c r="FW46" s="126">
        <v>0</v>
      </c>
      <c r="FX46" s="126">
        <v>0</v>
      </c>
      <c r="FY46" s="126">
        <v>0</v>
      </c>
      <c r="FZ46" s="126">
        <v>0</v>
      </c>
      <c r="GA46" s="126">
        <v>0</v>
      </c>
      <c r="GB46" s="126">
        <v>0</v>
      </c>
      <c r="GC46" s="126">
        <v>0</v>
      </c>
      <c r="GD46" s="126">
        <v>0</v>
      </c>
      <c r="GE46" s="126">
        <v>0</v>
      </c>
      <c r="GF46" s="126">
        <v>0</v>
      </c>
      <c r="GG46" s="126">
        <v>0</v>
      </c>
      <c r="GH46" s="126">
        <v>0</v>
      </c>
      <c r="GI46" s="126">
        <v>0</v>
      </c>
      <c r="GJ46" s="126">
        <v>0</v>
      </c>
      <c r="GK46" s="126">
        <v>0</v>
      </c>
      <c r="GL46" s="127" t="b">
        <v>0</v>
      </c>
      <c r="GM46" s="183" t="s">
        <v>993</v>
      </c>
      <c r="GN46" s="183" t="s">
        <v>993</v>
      </c>
      <c r="GO46" s="183" t="s">
        <v>993</v>
      </c>
      <c r="GP46" s="183" t="s">
        <v>993</v>
      </c>
      <c r="GQ46" s="127"/>
      <c r="GR46" s="123"/>
    </row>
    <row r="47" spans="1:200">
      <c r="A47" s="122"/>
      <c r="B47" s="1348" t="s">
        <v>325</v>
      </c>
      <c r="C47" s="1349"/>
      <c r="D47" s="183" t="s">
        <v>1052</v>
      </c>
      <c r="E47" s="183" t="s">
        <v>1053</v>
      </c>
      <c r="F47" s="183" t="s">
        <v>437</v>
      </c>
      <c r="G47" s="183" t="s">
        <v>986</v>
      </c>
      <c r="H47" s="183" t="s">
        <v>987</v>
      </c>
      <c r="I47" s="183" t="s">
        <v>988</v>
      </c>
      <c r="J47" s="183" t="s">
        <v>1049</v>
      </c>
      <c r="K47" s="183" t="s">
        <v>1050</v>
      </c>
      <c r="L47" s="126">
        <v>2</v>
      </c>
      <c r="M47" s="183" t="s">
        <v>1053</v>
      </c>
      <c r="N47" s="183" t="s">
        <v>991</v>
      </c>
      <c r="O47" s="183" t="s">
        <v>330</v>
      </c>
      <c r="P47" s="183" t="s">
        <v>1054</v>
      </c>
      <c r="Q47" s="183" t="s">
        <v>293</v>
      </c>
      <c r="R47" s="183" t="s">
        <v>290</v>
      </c>
      <c r="S47" s="127" t="b">
        <v>1</v>
      </c>
      <c r="T47" s="126">
        <v>21</v>
      </c>
      <c r="U47" s="127" t="b">
        <v>1</v>
      </c>
      <c r="V47" s="126">
        <v>19</v>
      </c>
      <c r="W47" s="127" t="b">
        <v>0</v>
      </c>
      <c r="X47" s="127" t="b">
        <v>0</v>
      </c>
      <c r="Y47" s="183" t="s">
        <v>296</v>
      </c>
      <c r="Z47" s="183" t="s">
        <v>993</v>
      </c>
      <c r="AA47" s="127" t="b">
        <v>0</v>
      </c>
      <c r="AB47" s="183" t="s">
        <v>993</v>
      </c>
      <c r="AC47" s="183" t="s">
        <v>993</v>
      </c>
      <c r="AD47" s="183" t="s">
        <v>993</v>
      </c>
      <c r="AE47" s="183">
        <f t="shared" si="1"/>
        <v>40</v>
      </c>
      <c r="AF47" s="183">
        <f t="shared" si="1"/>
        <v>9</v>
      </c>
      <c r="AG47" s="183">
        <f t="shared" si="1"/>
        <v>1</v>
      </c>
      <c r="AH47" s="183">
        <f t="shared" si="1"/>
        <v>40</v>
      </c>
      <c r="AI47" s="183">
        <f t="shared" si="2"/>
        <v>0</v>
      </c>
      <c r="AJ47" s="126">
        <v>40</v>
      </c>
      <c r="AK47" s="126">
        <v>9</v>
      </c>
      <c r="AL47" s="126">
        <v>1</v>
      </c>
      <c r="AM47" s="126">
        <v>0</v>
      </c>
      <c r="AN47" s="126">
        <v>0</v>
      </c>
      <c r="AO47" s="126">
        <v>0</v>
      </c>
      <c r="AP47" s="126">
        <v>0</v>
      </c>
      <c r="AQ47" s="126">
        <v>0</v>
      </c>
      <c r="AR47" s="126">
        <v>40</v>
      </c>
      <c r="AS47" s="126">
        <v>0</v>
      </c>
      <c r="AT47" s="126">
        <v>0</v>
      </c>
      <c r="AU47" s="126">
        <v>0</v>
      </c>
      <c r="AV47" s="126">
        <v>0</v>
      </c>
      <c r="AW47" s="126">
        <v>0</v>
      </c>
      <c r="AX47" s="126">
        <v>0</v>
      </c>
      <c r="AY47" s="126">
        <v>0</v>
      </c>
      <c r="AZ47" s="126">
        <v>40</v>
      </c>
      <c r="BA47" s="126">
        <v>0</v>
      </c>
      <c r="BB47" s="126">
        <v>0</v>
      </c>
      <c r="BC47" s="126">
        <v>0</v>
      </c>
      <c r="BD47" s="127" t="b">
        <v>0</v>
      </c>
      <c r="BE47" s="127"/>
      <c r="BF47" s="183" t="s">
        <v>282</v>
      </c>
      <c r="BG47" s="126">
        <v>21</v>
      </c>
      <c r="BH47" s="183" t="s">
        <v>993</v>
      </c>
      <c r="BI47" s="126">
        <v>0</v>
      </c>
      <c r="BJ47" s="183" t="s">
        <v>993</v>
      </c>
      <c r="BK47" s="126">
        <v>0</v>
      </c>
      <c r="BL47" s="126">
        <v>0</v>
      </c>
      <c r="BM47" s="126">
        <v>19</v>
      </c>
      <c r="BN47" s="183" t="s">
        <v>993</v>
      </c>
      <c r="BO47" s="183" t="s">
        <v>993</v>
      </c>
      <c r="BP47" s="183" t="s">
        <v>993</v>
      </c>
      <c r="BQ47" s="126">
        <v>0</v>
      </c>
      <c r="BR47" s="183" t="s">
        <v>993</v>
      </c>
      <c r="BS47" s="126">
        <v>0</v>
      </c>
      <c r="BT47" s="183" t="s">
        <v>993</v>
      </c>
      <c r="BU47" s="126">
        <v>0</v>
      </c>
      <c r="BV47" s="126">
        <v>0</v>
      </c>
      <c r="BW47" s="126">
        <v>0</v>
      </c>
      <c r="BX47" s="183" t="s">
        <v>993</v>
      </c>
      <c r="BY47" s="126">
        <v>0</v>
      </c>
      <c r="BZ47" s="183" t="s">
        <v>993</v>
      </c>
      <c r="CA47" s="126">
        <v>0</v>
      </c>
      <c r="CB47" s="183" t="s">
        <v>993</v>
      </c>
      <c r="CC47" s="126">
        <v>0</v>
      </c>
      <c r="CD47" s="126">
        <v>0</v>
      </c>
      <c r="CE47" s="126">
        <v>0</v>
      </c>
      <c r="CF47" s="183" t="s">
        <v>993</v>
      </c>
      <c r="CG47" s="126">
        <v>0</v>
      </c>
      <c r="CH47" s="183" t="s">
        <v>993</v>
      </c>
      <c r="CI47" s="126">
        <v>0</v>
      </c>
      <c r="CJ47" s="183" t="s">
        <v>993</v>
      </c>
      <c r="CK47" s="126">
        <v>0</v>
      </c>
      <c r="CL47" s="126">
        <v>0</v>
      </c>
      <c r="CM47" s="126">
        <v>0</v>
      </c>
      <c r="CN47" s="126">
        <v>11</v>
      </c>
      <c r="CO47" s="126">
        <v>2.6</v>
      </c>
      <c r="CP47" s="126">
        <v>1</v>
      </c>
      <c r="CQ47" s="126">
        <v>0.5</v>
      </c>
      <c r="CR47" s="126">
        <v>5</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6">
        <v>0</v>
      </c>
      <c r="DH47" s="127" t="b">
        <v>0</v>
      </c>
      <c r="DI47" s="183" t="s">
        <v>270</v>
      </c>
      <c r="DJ47" s="183" t="s">
        <v>993</v>
      </c>
      <c r="DK47" s="183" t="s">
        <v>993</v>
      </c>
      <c r="DL47" s="183" t="s">
        <v>993</v>
      </c>
      <c r="DM47" s="126">
        <v>30</v>
      </c>
      <c r="DN47" s="126">
        <v>15</v>
      </c>
      <c r="DO47" s="126">
        <v>14</v>
      </c>
      <c r="DP47" s="126">
        <v>1</v>
      </c>
      <c r="DQ47" s="126">
        <v>264</v>
      </c>
      <c r="DR47" s="126">
        <v>29</v>
      </c>
      <c r="DS47" s="126">
        <v>30</v>
      </c>
      <c r="DT47" s="126">
        <v>0</v>
      </c>
      <c r="DU47" s="126">
        <v>28</v>
      </c>
      <c r="DV47" s="126">
        <v>0</v>
      </c>
      <c r="DW47" s="126">
        <v>2</v>
      </c>
      <c r="DX47" s="126">
        <v>0</v>
      </c>
      <c r="DY47" s="126">
        <v>0</v>
      </c>
      <c r="DZ47" s="126">
        <v>0</v>
      </c>
      <c r="EA47" s="126">
        <v>29</v>
      </c>
      <c r="EB47" s="126">
        <v>2</v>
      </c>
      <c r="EC47" s="126">
        <v>22</v>
      </c>
      <c r="ED47" s="126">
        <v>3</v>
      </c>
      <c r="EE47" s="126">
        <v>1</v>
      </c>
      <c r="EF47" s="126">
        <v>0</v>
      </c>
      <c r="EG47" s="126">
        <v>0</v>
      </c>
      <c r="EH47" s="126">
        <v>1</v>
      </c>
      <c r="EI47" s="126">
        <v>0</v>
      </c>
      <c r="EJ47" s="126">
        <v>0</v>
      </c>
      <c r="EK47" s="126">
        <v>27</v>
      </c>
      <c r="EL47" s="126">
        <v>26</v>
      </c>
      <c r="EM47" s="126">
        <v>0</v>
      </c>
      <c r="EN47" s="126">
        <v>0</v>
      </c>
      <c r="EO47" s="126">
        <v>1</v>
      </c>
      <c r="EP47" s="126">
        <v>0</v>
      </c>
      <c r="EQ47" s="127" t="b">
        <v>0</v>
      </c>
      <c r="ER47" s="127" t="b">
        <v>0</v>
      </c>
      <c r="ES47" s="127" t="b">
        <v>0</v>
      </c>
      <c r="ET47" s="128">
        <v>0</v>
      </c>
      <c r="EU47" s="128">
        <v>0</v>
      </c>
      <c r="EV47" s="128">
        <v>0</v>
      </c>
      <c r="EW47" s="128">
        <v>0</v>
      </c>
      <c r="EX47" s="128">
        <v>0</v>
      </c>
      <c r="EY47" s="128">
        <v>0</v>
      </c>
      <c r="EZ47" s="127" t="b">
        <v>0</v>
      </c>
      <c r="FA47" s="127" t="b">
        <v>0</v>
      </c>
      <c r="FB47" s="127" t="b">
        <v>0</v>
      </c>
      <c r="FC47" s="128">
        <v>0</v>
      </c>
      <c r="FD47" s="128">
        <v>0</v>
      </c>
      <c r="FE47" s="128">
        <v>0</v>
      </c>
      <c r="FF47" s="128">
        <v>0</v>
      </c>
      <c r="FG47" s="128">
        <v>0</v>
      </c>
      <c r="FH47" s="128">
        <v>0</v>
      </c>
      <c r="FI47" s="127" t="b">
        <v>0</v>
      </c>
      <c r="FJ47" s="127" t="b">
        <v>0</v>
      </c>
      <c r="FK47" s="127" t="b">
        <v>0</v>
      </c>
      <c r="FL47" s="128">
        <v>0</v>
      </c>
      <c r="FM47" s="128">
        <v>0</v>
      </c>
      <c r="FN47" s="128">
        <v>0</v>
      </c>
      <c r="FO47" s="128">
        <v>0</v>
      </c>
      <c r="FP47" s="128">
        <v>0</v>
      </c>
      <c r="FQ47" s="128">
        <v>0</v>
      </c>
      <c r="FR47" s="183" t="s">
        <v>993</v>
      </c>
      <c r="FS47" s="128">
        <v>0</v>
      </c>
      <c r="FT47" s="126">
        <v>0</v>
      </c>
      <c r="FU47" s="126">
        <v>27</v>
      </c>
      <c r="FV47" s="126">
        <v>0</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7" t="b">
        <v>0</v>
      </c>
      <c r="GM47" s="183" t="s">
        <v>993</v>
      </c>
      <c r="GN47" s="183" t="s">
        <v>993</v>
      </c>
      <c r="GO47" s="183" t="s">
        <v>993</v>
      </c>
      <c r="GP47" s="183" t="s">
        <v>993</v>
      </c>
      <c r="GQ47" s="127"/>
      <c r="GR47" s="123"/>
    </row>
    <row r="48" spans="1:200">
      <c r="A48" s="122"/>
      <c r="B48" s="1348" t="s">
        <v>325</v>
      </c>
      <c r="C48" s="1349"/>
      <c r="D48" s="183" t="s">
        <v>1052</v>
      </c>
      <c r="E48" s="183" t="s">
        <v>1053</v>
      </c>
      <c r="F48" s="183" t="s">
        <v>437</v>
      </c>
      <c r="G48" s="183" t="s">
        <v>986</v>
      </c>
      <c r="H48" s="183" t="s">
        <v>987</v>
      </c>
      <c r="I48" s="183" t="s">
        <v>988</v>
      </c>
      <c r="J48" s="183" t="s">
        <v>1049</v>
      </c>
      <c r="K48" s="183" t="s">
        <v>1050</v>
      </c>
      <c r="L48" s="126">
        <v>1</v>
      </c>
      <c r="M48" s="183" t="s">
        <v>1053</v>
      </c>
      <c r="N48" s="183" t="s">
        <v>1012</v>
      </c>
      <c r="O48" s="183" t="s">
        <v>327</v>
      </c>
      <c r="P48" s="183" t="s">
        <v>1054</v>
      </c>
      <c r="Q48" s="183" t="s">
        <v>293</v>
      </c>
      <c r="R48" s="183" t="s">
        <v>293</v>
      </c>
      <c r="S48" s="127" t="b">
        <v>0</v>
      </c>
      <c r="T48" s="126">
        <v>0</v>
      </c>
      <c r="U48" s="127" t="b">
        <v>0</v>
      </c>
      <c r="V48" s="126">
        <v>0</v>
      </c>
      <c r="W48" s="127" t="b">
        <v>1</v>
      </c>
      <c r="X48" s="127" t="b">
        <v>1</v>
      </c>
      <c r="Y48" s="183" t="s">
        <v>290</v>
      </c>
      <c r="Z48" s="183" t="s">
        <v>993</v>
      </c>
      <c r="AA48" s="127" t="b">
        <v>0</v>
      </c>
      <c r="AB48" s="183" t="s">
        <v>993</v>
      </c>
      <c r="AC48" s="183" t="s">
        <v>993</v>
      </c>
      <c r="AD48" s="183" t="s">
        <v>993</v>
      </c>
      <c r="AE48" s="183">
        <f t="shared" si="1"/>
        <v>60</v>
      </c>
      <c r="AF48" s="183">
        <f t="shared" si="1"/>
        <v>54</v>
      </c>
      <c r="AG48" s="183">
        <f t="shared" si="1"/>
        <v>41</v>
      </c>
      <c r="AH48" s="183">
        <f t="shared" si="1"/>
        <v>60</v>
      </c>
      <c r="AI48" s="183">
        <f t="shared" si="2"/>
        <v>0</v>
      </c>
      <c r="AJ48" s="126">
        <v>60</v>
      </c>
      <c r="AK48" s="126">
        <v>54</v>
      </c>
      <c r="AL48" s="126">
        <v>41</v>
      </c>
      <c r="AM48" s="126">
        <v>60</v>
      </c>
      <c r="AN48" s="126">
        <v>0</v>
      </c>
      <c r="AO48" s="126">
        <v>0</v>
      </c>
      <c r="AP48" s="126">
        <v>0</v>
      </c>
      <c r="AQ48" s="126">
        <v>0</v>
      </c>
      <c r="AR48" s="126">
        <v>0</v>
      </c>
      <c r="AS48" s="126">
        <v>0</v>
      </c>
      <c r="AT48" s="126">
        <v>0</v>
      </c>
      <c r="AU48" s="126">
        <v>0</v>
      </c>
      <c r="AV48" s="126">
        <v>0</v>
      </c>
      <c r="AW48" s="126">
        <v>0</v>
      </c>
      <c r="AX48" s="126">
        <v>0</v>
      </c>
      <c r="AY48" s="126">
        <v>0</v>
      </c>
      <c r="AZ48" s="126">
        <v>0</v>
      </c>
      <c r="BA48" s="126">
        <v>0</v>
      </c>
      <c r="BB48" s="126">
        <v>0</v>
      </c>
      <c r="BC48" s="126">
        <v>0</v>
      </c>
      <c r="BD48" s="127" t="b">
        <v>0</v>
      </c>
      <c r="BE48" s="127"/>
      <c r="BF48" s="183" t="s">
        <v>282</v>
      </c>
      <c r="BG48" s="126">
        <v>60</v>
      </c>
      <c r="BH48" s="183" t="s">
        <v>998</v>
      </c>
      <c r="BI48" s="126">
        <v>35</v>
      </c>
      <c r="BJ48" s="183" t="s">
        <v>993</v>
      </c>
      <c r="BK48" s="126">
        <v>0</v>
      </c>
      <c r="BL48" s="126">
        <v>0</v>
      </c>
      <c r="BM48" s="126">
        <v>0</v>
      </c>
      <c r="BN48" s="183" t="s">
        <v>993</v>
      </c>
      <c r="BO48" s="183" t="s">
        <v>993</v>
      </c>
      <c r="BP48" s="183" t="s">
        <v>993</v>
      </c>
      <c r="BQ48" s="126">
        <v>0</v>
      </c>
      <c r="BR48" s="183" t="s">
        <v>993</v>
      </c>
      <c r="BS48" s="126">
        <v>0</v>
      </c>
      <c r="BT48" s="183" t="s">
        <v>993</v>
      </c>
      <c r="BU48" s="126">
        <v>0</v>
      </c>
      <c r="BV48" s="126">
        <v>0</v>
      </c>
      <c r="BW48" s="126">
        <v>0</v>
      </c>
      <c r="BX48" s="183" t="s">
        <v>993</v>
      </c>
      <c r="BY48" s="126">
        <v>0</v>
      </c>
      <c r="BZ48" s="183" t="s">
        <v>993</v>
      </c>
      <c r="CA48" s="126">
        <v>0</v>
      </c>
      <c r="CB48" s="183" t="s">
        <v>993</v>
      </c>
      <c r="CC48" s="126">
        <v>0</v>
      </c>
      <c r="CD48" s="126">
        <v>0</v>
      </c>
      <c r="CE48" s="126">
        <v>0</v>
      </c>
      <c r="CF48" s="183" t="s">
        <v>993</v>
      </c>
      <c r="CG48" s="126">
        <v>0</v>
      </c>
      <c r="CH48" s="183" t="s">
        <v>993</v>
      </c>
      <c r="CI48" s="126">
        <v>0</v>
      </c>
      <c r="CJ48" s="183" t="s">
        <v>993</v>
      </c>
      <c r="CK48" s="126">
        <v>0</v>
      </c>
      <c r="CL48" s="126">
        <v>0</v>
      </c>
      <c r="CM48" s="126">
        <v>0</v>
      </c>
      <c r="CN48" s="126">
        <v>23</v>
      </c>
      <c r="CO48" s="126">
        <v>3.3</v>
      </c>
      <c r="CP48" s="126">
        <v>0</v>
      </c>
      <c r="CQ48" s="126">
        <v>0</v>
      </c>
      <c r="CR48" s="126">
        <v>2</v>
      </c>
      <c r="CS48" s="126">
        <v>6.9</v>
      </c>
      <c r="CT48" s="126">
        <v>0</v>
      </c>
      <c r="CU48" s="126">
        <v>0</v>
      </c>
      <c r="CV48" s="126">
        <v>0</v>
      </c>
      <c r="CW48" s="126">
        <v>0</v>
      </c>
      <c r="CX48" s="126">
        <v>1</v>
      </c>
      <c r="CY48" s="126">
        <v>0</v>
      </c>
      <c r="CZ48" s="126">
        <v>0</v>
      </c>
      <c r="DA48" s="126">
        <v>0</v>
      </c>
      <c r="DB48" s="126">
        <v>0</v>
      </c>
      <c r="DC48" s="126">
        <v>0</v>
      </c>
      <c r="DD48" s="126">
        <v>0</v>
      </c>
      <c r="DE48" s="126">
        <v>0</v>
      </c>
      <c r="DF48" s="126">
        <v>0</v>
      </c>
      <c r="DG48" s="126">
        <v>0</v>
      </c>
      <c r="DH48" s="127" t="b">
        <v>0</v>
      </c>
      <c r="DI48" s="183" t="s">
        <v>999</v>
      </c>
      <c r="DJ48" s="183" t="s">
        <v>270</v>
      </c>
      <c r="DK48" s="183" t="s">
        <v>1000</v>
      </c>
      <c r="DL48" s="183" t="s">
        <v>1055</v>
      </c>
      <c r="DM48" s="126">
        <v>115</v>
      </c>
      <c r="DN48" s="126">
        <v>40</v>
      </c>
      <c r="DO48" s="126">
        <v>58</v>
      </c>
      <c r="DP48" s="126">
        <v>17</v>
      </c>
      <c r="DQ48" s="126">
        <v>2948</v>
      </c>
      <c r="DR48" s="126">
        <v>104</v>
      </c>
      <c r="DS48" s="126">
        <v>115</v>
      </c>
      <c r="DT48" s="126">
        <v>2</v>
      </c>
      <c r="DU48" s="126">
        <v>87</v>
      </c>
      <c r="DV48" s="126">
        <v>13</v>
      </c>
      <c r="DW48" s="126">
        <v>13</v>
      </c>
      <c r="DX48" s="126">
        <v>0</v>
      </c>
      <c r="DY48" s="126">
        <v>0</v>
      </c>
      <c r="DZ48" s="126">
        <v>0</v>
      </c>
      <c r="EA48" s="126">
        <v>104</v>
      </c>
      <c r="EB48" s="126">
        <v>0</v>
      </c>
      <c r="EC48" s="126">
        <v>78</v>
      </c>
      <c r="ED48" s="126">
        <v>7</v>
      </c>
      <c r="EE48" s="126">
        <v>3</v>
      </c>
      <c r="EF48" s="126">
        <v>3</v>
      </c>
      <c r="EG48" s="126">
        <v>0</v>
      </c>
      <c r="EH48" s="126">
        <v>6</v>
      </c>
      <c r="EI48" s="126">
        <v>7</v>
      </c>
      <c r="EJ48" s="126">
        <v>0</v>
      </c>
      <c r="EK48" s="126">
        <v>104</v>
      </c>
      <c r="EL48" s="126">
        <v>95</v>
      </c>
      <c r="EM48" s="126">
        <v>2</v>
      </c>
      <c r="EN48" s="126">
        <v>1</v>
      </c>
      <c r="EO48" s="126">
        <v>6</v>
      </c>
      <c r="EP48" s="126">
        <v>0</v>
      </c>
      <c r="EQ48" s="127" t="b">
        <v>0</v>
      </c>
      <c r="ER48" s="127" t="b">
        <v>0</v>
      </c>
      <c r="ES48" s="127" t="b">
        <v>0</v>
      </c>
      <c r="ET48" s="128">
        <v>0</v>
      </c>
      <c r="EU48" s="128">
        <v>0</v>
      </c>
      <c r="EV48" s="128">
        <v>0</v>
      </c>
      <c r="EW48" s="128">
        <v>0</v>
      </c>
      <c r="EX48" s="128">
        <v>0</v>
      </c>
      <c r="EY48" s="128">
        <v>0</v>
      </c>
      <c r="EZ48" s="127" t="b">
        <v>0</v>
      </c>
      <c r="FA48" s="127" t="b">
        <v>0</v>
      </c>
      <c r="FB48" s="127" t="b">
        <v>0</v>
      </c>
      <c r="FC48" s="128">
        <v>0</v>
      </c>
      <c r="FD48" s="128">
        <v>0</v>
      </c>
      <c r="FE48" s="128">
        <v>0</v>
      </c>
      <c r="FF48" s="128">
        <v>0</v>
      </c>
      <c r="FG48" s="128">
        <v>0</v>
      </c>
      <c r="FH48" s="128">
        <v>0</v>
      </c>
      <c r="FI48" s="127" t="b">
        <v>0</v>
      </c>
      <c r="FJ48" s="127" t="b">
        <v>0</v>
      </c>
      <c r="FK48" s="127" t="b">
        <v>0</v>
      </c>
      <c r="FL48" s="128">
        <v>0</v>
      </c>
      <c r="FM48" s="128">
        <v>0</v>
      </c>
      <c r="FN48" s="128">
        <v>0</v>
      </c>
      <c r="FO48" s="128">
        <v>0</v>
      </c>
      <c r="FP48" s="128">
        <v>0</v>
      </c>
      <c r="FQ48" s="128">
        <v>0</v>
      </c>
      <c r="FR48" s="183" t="s">
        <v>993</v>
      </c>
      <c r="FS48" s="128">
        <v>0</v>
      </c>
      <c r="FT48" s="126">
        <v>0</v>
      </c>
      <c r="FU48" s="126">
        <v>104</v>
      </c>
      <c r="FV48" s="126">
        <v>0</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7" t="b">
        <v>1</v>
      </c>
      <c r="GM48" s="183" t="s">
        <v>296</v>
      </c>
      <c r="GN48" s="183" t="s">
        <v>290</v>
      </c>
      <c r="GO48" s="183" t="s">
        <v>296</v>
      </c>
      <c r="GP48" s="183" t="s">
        <v>293</v>
      </c>
      <c r="GQ48" s="127"/>
      <c r="GR48" s="123"/>
    </row>
    <row r="49" spans="1:200">
      <c r="A49" s="122"/>
      <c r="B49" s="1348" t="s">
        <v>283</v>
      </c>
      <c r="C49" s="1349"/>
      <c r="D49" s="183" t="s">
        <v>1056</v>
      </c>
      <c r="E49" s="183" t="s">
        <v>1057</v>
      </c>
      <c r="F49" s="183" t="s">
        <v>437</v>
      </c>
      <c r="G49" s="183" t="s">
        <v>986</v>
      </c>
      <c r="H49" s="183" t="s">
        <v>987</v>
      </c>
      <c r="I49" s="183" t="s">
        <v>988</v>
      </c>
      <c r="J49" s="183" t="s">
        <v>1049</v>
      </c>
      <c r="K49" s="183" t="s">
        <v>1050</v>
      </c>
      <c r="L49" s="126">
        <v>4</v>
      </c>
      <c r="M49" s="183" t="s">
        <v>1057</v>
      </c>
      <c r="N49" s="183" t="s">
        <v>1013</v>
      </c>
      <c r="O49" s="183" t="s">
        <v>331</v>
      </c>
      <c r="P49" s="183" t="s">
        <v>1058</v>
      </c>
      <c r="Q49" s="183" t="s">
        <v>293</v>
      </c>
      <c r="R49" s="183" t="s">
        <v>290</v>
      </c>
      <c r="S49" s="127" t="b">
        <v>0</v>
      </c>
      <c r="T49" s="126">
        <v>0</v>
      </c>
      <c r="U49" s="127" t="b">
        <v>0</v>
      </c>
      <c r="V49" s="126">
        <v>0</v>
      </c>
      <c r="W49" s="127" t="b">
        <v>1</v>
      </c>
      <c r="X49" s="127" t="b">
        <v>1</v>
      </c>
      <c r="Y49" s="183" t="s">
        <v>290</v>
      </c>
      <c r="Z49" s="183" t="s">
        <v>993</v>
      </c>
      <c r="AA49" s="127" t="b">
        <v>0</v>
      </c>
      <c r="AB49" s="183" t="s">
        <v>993</v>
      </c>
      <c r="AC49" s="183" t="s">
        <v>993</v>
      </c>
      <c r="AD49" s="183" t="s">
        <v>993</v>
      </c>
      <c r="AE49" s="183">
        <f t="shared" si="1"/>
        <v>16</v>
      </c>
      <c r="AF49" s="183">
        <f t="shared" si="1"/>
        <v>16</v>
      </c>
      <c r="AG49" s="183">
        <f t="shared" si="1"/>
        <v>11</v>
      </c>
      <c r="AH49" s="183">
        <f t="shared" si="1"/>
        <v>16</v>
      </c>
      <c r="AI49" s="183">
        <f t="shared" si="2"/>
        <v>0</v>
      </c>
      <c r="AJ49" s="126">
        <v>16</v>
      </c>
      <c r="AK49" s="126">
        <v>16</v>
      </c>
      <c r="AL49" s="126">
        <v>11</v>
      </c>
      <c r="AM49" s="126">
        <v>16</v>
      </c>
      <c r="AN49" s="126">
        <v>0</v>
      </c>
      <c r="AO49" s="126">
        <v>0</v>
      </c>
      <c r="AP49" s="126">
        <v>0</v>
      </c>
      <c r="AQ49" s="126">
        <v>0</v>
      </c>
      <c r="AR49" s="126">
        <v>0</v>
      </c>
      <c r="AS49" s="126">
        <v>0</v>
      </c>
      <c r="AT49" s="126">
        <v>0</v>
      </c>
      <c r="AU49" s="126">
        <v>0</v>
      </c>
      <c r="AV49" s="126">
        <v>0</v>
      </c>
      <c r="AW49" s="126">
        <v>0</v>
      </c>
      <c r="AX49" s="126">
        <v>0</v>
      </c>
      <c r="AY49" s="126">
        <v>0</v>
      </c>
      <c r="AZ49" s="126">
        <v>0</v>
      </c>
      <c r="BA49" s="126">
        <v>0</v>
      </c>
      <c r="BB49" s="126">
        <v>0</v>
      </c>
      <c r="BC49" s="126">
        <v>0</v>
      </c>
      <c r="BD49" s="127" t="b">
        <v>0</v>
      </c>
      <c r="BE49" s="127"/>
      <c r="BF49" s="183" t="s">
        <v>270</v>
      </c>
      <c r="BG49" s="126">
        <v>16</v>
      </c>
      <c r="BH49" s="183" t="s">
        <v>993</v>
      </c>
      <c r="BI49" s="126">
        <v>0</v>
      </c>
      <c r="BJ49" s="183" t="s">
        <v>993</v>
      </c>
      <c r="BK49" s="126">
        <v>0</v>
      </c>
      <c r="BL49" s="126">
        <v>0</v>
      </c>
      <c r="BM49" s="126">
        <v>0</v>
      </c>
      <c r="BN49" s="183" t="s">
        <v>993</v>
      </c>
      <c r="BO49" s="183" t="s">
        <v>993</v>
      </c>
      <c r="BP49" s="183" t="s">
        <v>993</v>
      </c>
      <c r="BQ49" s="126">
        <v>0</v>
      </c>
      <c r="BR49" s="183" t="s">
        <v>993</v>
      </c>
      <c r="BS49" s="126">
        <v>0</v>
      </c>
      <c r="BT49" s="183" t="s">
        <v>993</v>
      </c>
      <c r="BU49" s="126">
        <v>0</v>
      </c>
      <c r="BV49" s="126">
        <v>0</v>
      </c>
      <c r="BW49" s="126">
        <v>0</v>
      </c>
      <c r="BX49" s="183" t="s">
        <v>993</v>
      </c>
      <c r="BY49" s="126">
        <v>0</v>
      </c>
      <c r="BZ49" s="183" t="s">
        <v>993</v>
      </c>
      <c r="CA49" s="126">
        <v>0</v>
      </c>
      <c r="CB49" s="183" t="s">
        <v>993</v>
      </c>
      <c r="CC49" s="126">
        <v>0</v>
      </c>
      <c r="CD49" s="126">
        <v>0</v>
      </c>
      <c r="CE49" s="126">
        <v>0</v>
      </c>
      <c r="CF49" s="183" t="s">
        <v>993</v>
      </c>
      <c r="CG49" s="126">
        <v>0</v>
      </c>
      <c r="CH49" s="183" t="s">
        <v>993</v>
      </c>
      <c r="CI49" s="126">
        <v>0</v>
      </c>
      <c r="CJ49" s="183" t="s">
        <v>993</v>
      </c>
      <c r="CK49" s="126">
        <v>0</v>
      </c>
      <c r="CL49" s="126">
        <v>0</v>
      </c>
      <c r="CM49" s="126">
        <v>0</v>
      </c>
      <c r="CN49" s="126">
        <v>12</v>
      </c>
      <c r="CO49" s="126">
        <v>1.7</v>
      </c>
      <c r="CP49" s="126">
        <v>0</v>
      </c>
      <c r="CQ49" s="126">
        <v>0</v>
      </c>
      <c r="CR49" s="126">
        <v>0</v>
      </c>
      <c r="CS49" s="126">
        <v>0.5</v>
      </c>
      <c r="CT49" s="126">
        <v>0</v>
      </c>
      <c r="CU49" s="126">
        <v>0</v>
      </c>
      <c r="CV49" s="126">
        <v>2</v>
      </c>
      <c r="CW49" s="126">
        <v>0</v>
      </c>
      <c r="CX49" s="126">
        <v>1</v>
      </c>
      <c r="CY49" s="126">
        <v>0.5</v>
      </c>
      <c r="CZ49" s="126">
        <v>0</v>
      </c>
      <c r="DA49" s="126">
        <v>0</v>
      </c>
      <c r="DB49" s="126">
        <v>1</v>
      </c>
      <c r="DC49" s="126">
        <v>0</v>
      </c>
      <c r="DD49" s="126">
        <v>0</v>
      </c>
      <c r="DE49" s="126">
        <v>0</v>
      </c>
      <c r="DF49" s="126">
        <v>0</v>
      </c>
      <c r="DG49" s="126">
        <v>0</v>
      </c>
      <c r="DH49" s="127" t="b">
        <v>0</v>
      </c>
      <c r="DI49" s="183" t="s">
        <v>270</v>
      </c>
      <c r="DJ49" s="183" t="s">
        <v>993</v>
      </c>
      <c r="DK49" s="183" t="s">
        <v>993</v>
      </c>
      <c r="DL49" s="183" t="s">
        <v>993</v>
      </c>
      <c r="DM49" s="126">
        <v>296</v>
      </c>
      <c r="DN49" s="126">
        <v>142</v>
      </c>
      <c r="DO49" s="126">
        <v>102</v>
      </c>
      <c r="DP49" s="126">
        <v>52</v>
      </c>
      <c r="DQ49" s="126">
        <v>5541</v>
      </c>
      <c r="DR49" s="126">
        <v>339</v>
      </c>
      <c r="DS49" s="126">
        <v>296</v>
      </c>
      <c r="DT49" s="126">
        <v>2</v>
      </c>
      <c r="DU49" s="126">
        <v>263</v>
      </c>
      <c r="DV49" s="126">
        <v>15</v>
      </c>
      <c r="DW49" s="126">
        <v>15</v>
      </c>
      <c r="DX49" s="126">
        <v>1</v>
      </c>
      <c r="DY49" s="126">
        <v>0</v>
      </c>
      <c r="DZ49" s="126">
        <v>0</v>
      </c>
      <c r="EA49" s="126">
        <v>339</v>
      </c>
      <c r="EB49" s="126">
        <v>45</v>
      </c>
      <c r="EC49" s="126">
        <v>242</v>
      </c>
      <c r="ED49" s="126">
        <v>6</v>
      </c>
      <c r="EE49" s="126">
        <v>1</v>
      </c>
      <c r="EF49" s="126">
        <v>0</v>
      </c>
      <c r="EG49" s="126">
        <v>1</v>
      </c>
      <c r="EH49" s="126">
        <v>9</v>
      </c>
      <c r="EI49" s="126">
        <v>33</v>
      </c>
      <c r="EJ49" s="126">
        <v>2</v>
      </c>
      <c r="EK49" s="126">
        <v>294</v>
      </c>
      <c r="EL49" s="126">
        <v>267</v>
      </c>
      <c r="EM49" s="126">
        <v>17</v>
      </c>
      <c r="EN49" s="126">
        <v>8</v>
      </c>
      <c r="EO49" s="126">
        <v>2</v>
      </c>
      <c r="EP49" s="126">
        <v>0</v>
      </c>
      <c r="EQ49" s="127" t="b">
        <v>0</v>
      </c>
      <c r="ER49" s="127" t="b">
        <v>0</v>
      </c>
      <c r="ES49" s="127" t="b">
        <v>0</v>
      </c>
      <c r="ET49" s="128">
        <v>0.53</v>
      </c>
      <c r="EU49" s="128">
        <v>0.374</v>
      </c>
      <c r="EV49" s="128">
        <v>0.24399999999999999</v>
      </c>
      <c r="EW49" s="128">
        <v>0.19699999999999998</v>
      </c>
      <c r="EX49" s="128">
        <v>5.0999999999999997E-2</v>
      </c>
      <c r="EY49" s="128">
        <v>0.33700000000000002</v>
      </c>
      <c r="EZ49" s="127" t="b">
        <v>0</v>
      </c>
      <c r="FA49" s="127" t="b">
        <v>0</v>
      </c>
      <c r="FB49" s="127" t="b">
        <v>0</v>
      </c>
      <c r="FC49" s="128">
        <v>0</v>
      </c>
      <c r="FD49" s="128">
        <v>0</v>
      </c>
      <c r="FE49" s="128">
        <v>0</v>
      </c>
      <c r="FF49" s="128">
        <v>0</v>
      </c>
      <c r="FG49" s="128">
        <v>0</v>
      </c>
      <c r="FH49" s="128">
        <v>0</v>
      </c>
      <c r="FI49" s="127" t="b">
        <v>0</v>
      </c>
      <c r="FJ49" s="127" t="b">
        <v>0</v>
      </c>
      <c r="FK49" s="127" t="b">
        <v>0</v>
      </c>
      <c r="FL49" s="128">
        <v>0</v>
      </c>
      <c r="FM49" s="128">
        <v>0</v>
      </c>
      <c r="FN49" s="128">
        <v>0</v>
      </c>
      <c r="FO49" s="128">
        <v>0</v>
      </c>
      <c r="FP49" s="128">
        <v>0</v>
      </c>
      <c r="FQ49" s="128">
        <v>0</v>
      </c>
      <c r="FR49" s="183" t="s">
        <v>993</v>
      </c>
      <c r="FS49" s="128">
        <v>0</v>
      </c>
      <c r="FT49" s="126">
        <v>0</v>
      </c>
      <c r="FU49" s="126">
        <v>294</v>
      </c>
      <c r="FV49" s="126">
        <v>0</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7" t="b">
        <v>0</v>
      </c>
      <c r="GM49" s="183" t="s">
        <v>993</v>
      </c>
      <c r="GN49" s="183" t="s">
        <v>993</v>
      </c>
      <c r="GO49" s="183" t="s">
        <v>993</v>
      </c>
      <c r="GP49" s="183" t="s">
        <v>993</v>
      </c>
      <c r="GQ49" s="127"/>
      <c r="GR49" s="123"/>
    </row>
    <row r="50" spans="1:200">
      <c r="A50" s="122"/>
      <c r="B50" s="1348" t="s">
        <v>283</v>
      </c>
      <c r="C50" s="1349"/>
      <c r="D50" s="183" t="s">
        <v>1056</v>
      </c>
      <c r="E50" s="183" t="s">
        <v>1057</v>
      </c>
      <c r="F50" s="183" t="s">
        <v>437</v>
      </c>
      <c r="G50" s="183" t="s">
        <v>986</v>
      </c>
      <c r="H50" s="183" t="s">
        <v>987</v>
      </c>
      <c r="I50" s="183" t="s">
        <v>988</v>
      </c>
      <c r="J50" s="183" t="s">
        <v>1049</v>
      </c>
      <c r="K50" s="183" t="s">
        <v>1050</v>
      </c>
      <c r="L50" s="126">
        <v>6</v>
      </c>
      <c r="M50" s="183" t="s">
        <v>1057</v>
      </c>
      <c r="N50" s="183" t="s">
        <v>991</v>
      </c>
      <c r="O50" s="183" t="s">
        <v>381</v>
      </c>
      <c r="P50" s="183" t="s">
        <v>1058</v>
      </c>
      <c r="Q50" s="183" t="s">
        <v>293</v>
      </c>
      <c r="R50" s="183" t="s">
        <v>296</v>
      </c>
      <c r="S50" s="127" t="b">
        <v>0</v>
      </c>
      <c r="T50" s="126">
        <v>0</v>
      </c>
      <c r="U50" s="127" t="b">
        <v>0</v>
      </c>
      <c r="V50" s="126">
        <v>0</v>
      </c>
      <c r="W50" s="127" t="b">
        <v>0</v>
      </c>
      <c r="X50" s="127" t="b">
        <v>1</v>
      </c>
      <c r="Y50" s="183" t="s">
        <v>296</v>
      </c>
      <c r="Z50" s="183" t="s">
        <v>993</v>
      </c>
      <c r="AA50" s="127" t="b">
        <v>0</v>
      </c>
      <c r="AB50" s="183" t="s">
        <v>993</v>
      </c>
      <c r="AC50" s="183" t="s">
        <v>993</v>
      </c>
      <c r="AD50" s="183" t="s">
        <v>993</v>
      </c>
      <c r="AE50" s="183">
        <f t="shared" si="1"/>
        <v>30</v>
      </c>
      <c r="AF50" s="183">
        <f t="shared" si="1"/>
        <v>30</v>
      </c>
      <c r="AG50" s="183">
        <f t="shared" si="1"/>
        <v>24</v>
      </c>
      <c r="AH50" s="183">
        <f t="shared" si="1"/>
        <v>30</v>
      </c>
      <c r="AI50" s="183">
        <f t="shared" si="2"/>
        <v>0</v>
      </c>
      <c r="AJ50" s="126">
        <v>30</v>
      </c>
      <c r="AK50" s="126">
        <v>30</v>
      </c>
      <c r="AL50" s="126">
        <v>24</v>
      </c>
      <c r="AM50" s="126">
        <v>30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6">
        <v>0</v>
      </c>
      <c r="BD50" s="127" t="b">
        <v>0</v>
      </c>
      <c r="BE50" s="127"/>
      <c r="BF50" s="183" t="s">
        <v>447</v>
      </c>
      <c r="BG50" s="126">
        <v>30</v>
      </c>
      <c r="BH50" s="183" t="s">
        <v>993</v>
      </c>
      <c r="BI50" s="126">
        <v>0</v>
      </c>
      <c r="BJ50" s="183" t="s">
        <v>993</v>
      </c>
      <c r="BK50" s="126">
        <v>0</v>
      </c>
      <c r="BL50" s="126">
        <v>0</v>
      </c>
      <c r="BM50" s="126">
        <v>0</v>
      </c>
      <c r="BN50" s="183" t="s">
        <v>993</v>
      </c>
      <c r="BO50" s="183" t="s">
        <v>993</v>
      </c>
      <c r="BP50" s="183" t="s">
        <v>993</v>
      </c>
      <c r="BQ50" s="126">
        <v>0</v>
      </c>
      <c r="BR50" s="183" t="s">
        <v>993</v>
      </c>
      <c r="BS50" s="126">
        <v>0</v>
      </c>
      <c r="BT50" s="183" t="s">
        <v>993</v>
      </c>
      <c r="BU50" s="126">
        <v>0</v>
      </c>
      <c r="BV50" s="126">
        <v>0</v>
      </c>
      <c r="BW50" s="126">
        <v>0</v>
      </c>
      <c r="BX50" s="183" t="s">
        <v>993</v>
      </c>
      <c r="BY50" s="126">
        <v>0</v>
      </c>
      <c r="BZ50" s="183" t="s">
        <v>993</v>
      </c>
      <c r="CA50" s="126">
        <v>0</v>
      </c>
      <c r="CB50" s="183" t="s">
        <v>993</v>
      </c>
      <c r="CC50" s="126">
        <v>0</v>
      </c>
      <c r="CD50" s="126">
        <v>0</v>
      </c>
      <c r="CE50" s="126">
        <v>0</v>
      </c>
      <c r="CF50" s="183" t="s">
        <v>993</v>
      </c>
      <c r="CG50" s="126">
        <v>0</v>
      </c>
      <c r="CH50" s="183" t="s">
        <v>993</v>
      </c>
      <c r="CI50" s="126">
        <v>0</v>
      </c>
      <c r="CJ50" s="183" t="s">
        <v>993</v>
      </c>
      <c r="CK50" s="126">
        <v>0</v>
      </c>
      <c r="CL50" s="126">
        <v>0</v>
      </c>
      <c r="CM50" s="126">
        <v>0</v>
      </c>
      <c r="CN50" s="126">
        <v>11</v>
      </c>
      <c r="CO50" s="126">
        <v>0.6</v>
      </c>
      <c r="CP50" s="126">
        <v>3</v>
      </c>
      <c r="CQ50" s="126">
        <v>0</v>
      </c>
      <c r="CR50" s="126">
        <v>0</v>
      </c>
      <c r="CS50" s="126">
        <v>0.7</v>
      </c>
      <c r="CT50" s="126">
        <v>0</v>
      </c>
      <c r="CU50" s="126">
        <v>0</v>
      </c>
      <c r="CV50" s="126">
        <v>1</v>
      </c>
      <c r="CW50" s="126">
        <v>0</v>
      </c>
      <c r="CX50" s="126">
        <v>0</v>
      </c>
      <c r="CY50" s="126">
        <v>0</v>
      </c>
      <c r="CZ50" s="126">
        <v>0</v>
      </c>
      <c r="DA50" s="126">
        <v>0</v>
      </c>
      <c r="DB50" s="126">
        <v>0</v>
      </c>
      <c r="DC50" s="126">
        <v>0</v>
      </c>
      <c r="DD50" s="126">
        <v>0</v>
      </c>
      <c r="DE50" s="126">
        <v>0</v>
      </c>
      <c r="DF50" s="126">
        <v>0</v>
      </c>
      <c r="DG50" s="126">
        <v>0</v>
      </c>
      <c r="DH50" s="127" t="b">
        <v>0</v>
      </c>
      <c r="DI50" s="183" t="s">
        <v>270</v>
      </c>
      <c r="DJ50" s="183" t="s">
        <v>993</v>
      </c>
      <c r="DK50" s="183" t="s">
        <v>993</v>
      </c>
      <c r="DL50" s="183" t="s">
        <v>993</v>
      </c>
      <c r="DM50" s="126">
        <v>74</v>
      </c>
      <c r="DN50" s="126">
        <v>74</v>
      </c>
      <c r="DO50" s="126">
        <v>0</v>
      </c>
      <c r="DP50" s="126">
        <v>0</v>
      </c>
      <c r="DQ50" s="126">
        <v>9887</v>
      </c>
      <c r="DR50" s="126">
        <v>78</v>
      </c>
      <c r="DS50" s="126">
        <v>74</v>
      </c>
      <c r="DT50" s="126">
        <v>74</v>
      </c>
      <c r="DU50" s="126">
        <v>0</v>
      </c>
      <c r="DV50" s="126">
        <v>0</v>
      </c>
      <c r="DW50" s="126">
        <v>0</v>
      </c>
      <c r="DX50" s="126">
        <v>0</v>
      </c>
      <c r="DY50" s="126">
        <v>0</v>
      </c>
      <c r="DZ50" s="126">
        <v>0</v>
      </c>
      <c r="EA50" s="126">
        <v>78</v>
      </c>
      <c r="EB50" s="126">
        <v>5</v>
      </c>
      <c r="EC50" s="126">
        <v>2</v>
      </c>
      <c r="ED50" s="126">
        <v>2</v>
      </c>
      <c r="EE50" s="126">
        <v>2</v>
      </c>
      <c r="EF50" s="126">
        <v>2</v>
      </c>
      <c r="EG50" s="126">
        <v>4</v>
      </c>
      <c r="EH50" s="126">
        <v>8</v>
      </c>
      <c r="EI50" s="126">
        <v>52</v>
      </c>
      <c r="EJ50" s="126">
        <v>1</v>
      </c>
      <c r="EK50" s="126">
        <v>73</v>
      </c>
      <c r="EL50" s="126">
        <v>68</v>
      </c>
      <c r="EM50" s="126">
        <v>2</v>
      </c>
      <c r="EN50" s="126">
        <v>2</v>
      </c>
      <c r="EO50" s="126">
        <v>1</v>
      </c>
      <c r="EP50" s="126">
        <v>0</v>
      </c>
      <c r="EQ50" s="127" t="b">
        <v>0</v>
      </c>
      <c r="ER50" s="127" t="b">
        <v>0</v>
      </c>
      <c r="ES50" s="127" t="b">
        <v>0</v>
      </c>
      <c r="ET50" s="128">
        <v>0</v>
      </c>
      <c r="EU50" s="128">
        <v>0</v>
      </c>
      <c r="EV50" s="128">
        <v>0</v>
      </c>
      <c r="EW50" s="128">
        <v>0</v>
      </c>
      <c r="EX50" s="128">
        <v>0</v>
      </c>
      <c r="EY50" s="128">
        <v>0</v>
      </c>
      <c r="EZ50" s="127" t="b">
        <v>0</v>
      </c>
      <c r="FA50" s="127" t="b">
        <v>0</v>
      </c>
      <c r="FB50" s="127" t="b">
        <v>0</v>
      </c>
      <c r="FC50" s="128">
        <v>0</v>
      </c>
      <c r="FD50" s="128">
        <v>0</v>
      </c>
      <c r="FE50" s="128">
        <v>0</v>
      </c>
      <c r="FF50" s="128">
        <v>0</v>
      </c>
      <c r="FG50" s="128">
        <v>0</v>
      </c>
      <c r="FH50" s="128">
        <v>0</v>
      </c>
      <c r="FI50" s="127" t="b">
        <v>0</v>
      </c>
      <c r="FJ50" s="127" t="b">
        <v>0</v>
      </c>
      <c r="FK50" s="127" t="b">
        <v>0</v>
      </c>
      <c r="FL50" s="128">
        <v>0</v>
      </c>
      <c r="FM50" s="128">
        <v>0</v>
      </c>
      <c r="FN50" s="128">
        <v>0</v>
      </c>
      <c r="FO50" s="128">
        <v>0</v>
      </c>
      <c r="FP50" s="128">
        <v>0</v>
      </c>
      <c r="FQ50" s="128">
        <v>0</v>
      </c>
      <c r="FR50" s="183" t="s">
        <v>993</v>
      </c>
      <c r="FS50" s="128">
        <v>0</v>
      </c>
      <c r="FT50" s="126">
        <v>0</v>
      </c>
      <c r="FU50" s="126">
        <v>73</v>
      </c>
      <c r="FV50" s="126">
        <v>0</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7" t="b">
        <v>0</v>
      </c>
      <c r="GM50" s="183" t="s">
        <v>993</v>
      </c>
      <c r="GN50" s="183" t="s">
        <v>993</v>
      </c>
      <c r="GO50" s="183" t="s">
        <v>993</v>
      </c>
      <c r="GP50" s="183" t="s">
        <v>993</v>
      </c>
      <c r="GQ50" s="127"/>
      <c r="GR50" s="123"/>
    </row>
    <row r="51" spans="1:200">
      <c r="A51" s="122"/>
      <c r="B51" s="1348" t="s">
        <v>283</v>
      </c>
      <c r="C51" s="1349"/>
      <c r="D51" s="183" t="s">
        <v>1056</v>
      </c>
      <c r="E51" s="183" t="s">
        <v>1057</v>
      </c>
      <c r="F51" s="183" t="s">
        <v>437</v>
      </c>
      <c r="G51" s="183" t="s">
        <v>986</v>
      </c>
      <c r="H51" s="183" t="s">
        <v>987</v>
      </c>
      <c r="I51" s="183" t="s">
        <v>988</v>
      </c>
      <c r="J51" s="183" t="s">
        <v>1049</v>
      </c>
      <c r="K51" s="183" t="s">
        <v>1050</v>
      </c>
      <c r="L51" s="126">
        <v>3</v>
      </c>
      <c r="M51" s="183" t="s">
        <v>1057</v>
      </c>
      <c r="N51" s="183" t="s">
        <v>1012</v>
      </c>
      <c r="O51" s="183" t="s">
        <v>332</v>
      </c>
      <c r="P51" s="183" t="s">
        <v>1058</v>
      </c>
      <c r="Q51" s="183" t="s">
        <v>293</v>
      </c>
      <c r="R51" s="183" t="s">
        <v>290</v>
      </c>
      <c r="S51" s="127" t="b">
        <v>1</v>
      </c>
      <c r="T51" s="126">
        <v>3</v>
      </c>
      <c r="U51" s="127" t="b">
        <v>1</v>
      </c>
      <c r="V51" s="126">
        <v>6</v>
      </c>
      <c r="W51" s="127" t="b">
        <v>1</v>
      </c>
      <c r="X51" s="127" t="b">
        <v>1</v>
      </c>
      <c r="Y51" s="183" t="s">
        <v>290</v>
      </c>
      <c r="Z51" s="183" t="s">
        <v>993</v>
      </c>
      <c r="AA51" s="127" t="b">
        <v>0</v>
      </c>
      <c r="AB51" s="183" t="s">
        <v>993</v>
      </c>
      <c r="AC51" s="183" t="s">
        <v>993</v>
      </c>
      <c r="AD51" s="183" t="s">
        <v>993</v>
      </c>
      <c r="AE51" s="183">
        <f t="shared" si="1"/>
        <v>35</v>
      </c>
      <c r="AF51" s="183">
        <f t="shared" si="1"/>
        <v>34</v>
      </c>
      <c r="AG51" s="183">
        <f t="shared" si="1"/>
        <v>18</v>
      </c>
      <c r="AH51" s="183">
        <f t="shared" si="1"/>
        <v>35</v>
      </c>
      <c r="AI51" s="183">
        <f t="shared" si="2"/>
        <v>0</v>
      </c>
      <c r="AJ51" s="126">
        <v>35</v>
      </c>
      <c r="AK51" s="126">
        <v>34</v>
      </c>
      <c r="AL51" s="126">
        <v>18</v>
      </c>
      <c r="AM51" s="126">
        <v>35</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6">
        <v>0</v>
      </c>
      <c r="BD51" s="127" t="b">
        <v>0</v>
      </c>
      <c r="BE51" s="127"/>
      <c r="BF51" s="183" t="s">
        <v>270</v>
      </c>
      <c r="BG51" s="126">
        <v>35</v>
      </c>
      <c r="BH51" s="183" t="s">
        <v>993</v>
      </c>
      <c r="BI51" s="126">
        <v>0</v>
      </c>
      <c r="BJ51" s="183" t="s">
        <v>993</v>
      </c>
      <c r="BK51" s="126">
        <v>0</v>
      </c>
      <c r="BL51" s="126">
        <v>0</v>
      </c>
      <c r="BM51" s="126">
        <v>0</v>
      </c>
      <c r="BN51" s="183" t="s">
        <v>993</v>
      </c>
      <c r="BO51" s="183" t="s">
        <v>993</v>
      </c>
      <c r="BP51" s="183" t="s">
        <v>993</v>
      </c>
      <c r="BQ51" s="126">
        <v>0</v>
      </c>
      <c r="BR51" s="183" t="s">
        <v>993</v>
      </c>
      <c r="BS51" s="126">
        <v>0</v>
      </c>
      <c r="BT51" s="183" t="s">
        <v>993</v>
      </c>
      <c r="BU51" s="126">
        <v>0</v>
      </c>
      <c r="BV51" s="126">
        <v>0</v>
      </c>
      <c r="BW51" s="126">
        <v>0</v>
      </c>
      <c r="BX51" s="183" t="s">
        <v>993</v>
      </c>
      <c r="BY51" s="126">
        <v>0</v>
      </c>
      <c r="BZ51" s="183" t="s">
        <v>993</v>
      </c>
      <c r="CA51" s="126">
        <v>0</v>
      </c>
      <c r="CB51" s="183" t="s">
        <v>993</v>
      </c>
      <c r="CC51" s="126">
        <v>0</v>
      </c>
      <c r="CD51" s="126">
        <v>0</v>
      </c>
      <c r="CE51" s="126">
        <v>0</v>
      </c>
      <c r="CF51" s="183" t="s">
        <v>993</v>
      </c>
      <c r="CG51" s="126">
        <v>0</v>
      </c>
      <c r="CH51" s="183" t="s">
        <v>993</v>
      </c>
      <c r="CI51" s="126">
        <v>0</v>
      </c>
      <c r="CJ51" s="183" t="s">
        <v>993</v>
      </c>
      <c r="CK51" s="126">
        <v>0</v>
      </c>
      <c r="CL51" s="126">
        <v>0</v>
      </c>
      <c r="CM51" s="126">
        <v>0</v>
      </c>
      <c r="CN51" s="126">
        <v>18</v>
      </c>
      <c r="CO51" s="126">
        <v>1.7</v>
      </c>
      <c r="CP51" s="126">
        <v>0</v>
      </c>
      <c r="CQ51" s="126">
        <v>0</v>
      </c>
      <c r="CR51" s="126">
        <v>1</v>
      </c>
      <c r="CS51" s="126">
        <v>1.4</v>
      </c>
      <c r="CT51" s="126">
        <v>0</v>
      </c>
      <c r="CU51" s="126">
        <v>0</v>
      </c>
      <c r="CV51" s="126">
        <v>5</v>
      </c>
      <c r="CW51" s="126">
        <v>0</v>
      </c>
      <c r="CX51" s="126">
        <v>3</v>
      </c>
      <c r="CY51" s="126">
        <v>0</v>
      </c>
      <c r="CZ51" s="126">
        <v>1</v>
      </c>
      <c r="DA51" s="126">
        <v>0</v>
      </c>
      <c r="DB51" s="126">
        <v>1</v>
      </c>
      <c r="DC51" s="126">
        <v>0</v>
      </c>
      <c r="DD51" s="126">
        <v>0</v>
      </c>
      <c r="DE51" s="126">
        <v>0</v>
      </c>
      <c r="DF51" s="126">
        <v>0</v>
      </c>
      <c r="DG51" s="126">
        <v>0</v>
      </c>
      <c r="DH51" s="127" t="b">
        <v>0</v>
      </c>
      <c r="DI51" s="183" t="s">
        <v>270</v>
      </c>
      <c r="DJ51" s="183" t="s">
        <v>993</v>
      </c>
      <c r="DK51" s="183" t="s">
        <v>993</v>
      </c>
      <c r="DL51" s="183" t="s">
        <v>993</v>
      </c>
      <c r="DM51" s="126">
        <v>684</v>
      </c>
      <c r="DN51" s="126">
        <v>313</v>
      </c>
      <c r="DO51" s="126">
        <v>184</v>
      </c>
      <c r="DP51" s="126">
        <v>187</v>
      </c>
      <c r="DQ51" s="126">
        <v>10749</v>
      </c>
      <c r="DR51" s="126">
        <v>748</v>
      </c>
      <c r="DS51" s="126">
        <v>684</v>
      </c>
      <c r="DT51" s="126">
        <v>29</v>
      </c>
      <c r="DU51" s="126">
        <v>573</v>
      </c>
      <c r="DV51" s="126">
        <v>21</v>
      </c>
      <c r="DW51" s="126">
        <v>59</v>
      </c>
      <c r="DX51" s="126">
        <v>2</v>
      </c>
      <c r="DY51" s="126">
        <v>0</v>
      </c>
      <c r="DZ51" s="126">
        <v>0</v>
      </c>
      <c r="EA51" s="126">
        <v>748</v>
      </c>
      <c r="EB51" s="126">
        <v>189</v>
      </c>
      <c r="EC51" s="126">
        <v>484</v>
      </c>
      <c r="ED51" s="126">
        <v>13</v>
      </c>
      <c r="EE51" s="126">
        <v>5</v>
      </c>
      <c r="EF51" s="126">
        <v>10</v>
      </c>
      <c r="EG51" s="126">
        <v>4</v>
      </c>
      <c r="EH51" s="126">
        <v>23</v>
      </c>
      <c r="EI51" s="126">
        <v>18</v>
      </c>
      <c r="EJ51" s="126">
        <v>2</v>
      </c>
      <c r="EK51" s="126">
        <v>559</v>
      </c>
      <c r="EL51" s="126">
        <v>523</v>
      </c>
      <c r="EM51" s="126">
        <v>11</v>
      </c>
      <c r="EN51" s="126">
        <v>21</v>
      </c>
      <c r="EO51" s="126">
        <v>4</v>
      </c>
      <c r="EP51" s="126">
        <v>0</v>
      </c>
      <c r="EQ51" s="127" t="b">
        <v>0</v>
      </c>
      <c r="ER51" s="127" t="b">
        <v>0</v>
      </c>
      <c r="ES51" s="127" t="b">
        <v>0</v>
      </c>
      <c r="ET51" s="128">
        <v>0.44400000000000001</v>
      </c>
      <c r="EU51" s="128">
        <v>0.27800000000000002</v>
      </c>
      <c r="EV51" s="128">
        <v>0.152</v>
      </c>
      <c r="EW51" s="128">
        <v>7.9000000000000001E-2</v>
      </c>
      <c r="EX51" s="128">
        <v>6.8000000000000005E-2</v>
      </c>
      <c r="EY51" s="128">
        <v>0.245</v>
      </c>
      <c r="EZ51" s="127" t="b">
        <v>0</v>
      </c>
      <c r="FA51" s="127" t="b">
        <v>0</v>
      </c>
      <c r="FB51" s="127" t="b">
        <v>0</v>
      </c>
      <c r="FC51" s="128">
        <v>0</v>
      </c>
      <c r="FD51" s="128">
        <v>0</v>
      </c>
      <c r="FE51" s="128">
        <v>0</v>
      </c>
      <c r="FF51" s="128">
        <v>0</v>
      </c>
      <c r="FG51" s="128">
        <v>0</v>
      </c>
      <c r="FH51" s="128">
        <v>0</v>
      </c>
      <c r="FI51" s="127" t="b">
        <v>0</v>
      </c>
      <c r="FJ51" s="127" t="b">
        <v>0</v>
      </c>
      <c r="FK51" s="127" t="b">
        <v>0</v>
      </c>
      <c r="FL51" s="128">
        <v>0</v>
      </c>
      <c r="FM51" s="128">
        <v>0</v>
      </c>
      <c r="FN51" s="128">
        <v>0</v>
      </c>
      <c r="FO51" s="128">
        <v>0</v>
      </c>
      <c r="FP51" s="128">
        <v>0</v>
      </c>
      <c r="FQ51" s="128">
        <v>0</v>
      </c>
      <c r="FR51" s="183" t="s">
        <v>993</v>
      </c>
      <c r="FS51" s="128">
        <v>0</v>
      </c>
      <c r="FT51" s="126">
        <v>0</v>
      </c>
      <c r="FU51" s="126">
        <v>559</v>
      </c>
      <c r="FV51" s="126">
        <v>0</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7" t="b">
        <v>0</v>
      </c>
      <c r="GM51" s="183" t="s">
        <v>993</v>
      </c>
      <c r="GN51" s="183" t="s">
        <v>993</v>
      </c>
      <c r="GO51" s="183" t="s">
        <v>993</v>
      </c>
      <c r="GP51" s="183" t="s">
        <v>993</v>
      </c>
      <c r="GQ51" s="127"/>
      <c r="GR51" s="123"/>
    </row>
    <row r="52" spans="1:200">
      <c r="A52" s="122"/>
      <c r="B52" s="1348" t="s">
        <v>283</v>
      </c>
      <c r="C52" s="1349"/>
      <c r="D52" s="183" t="s">
        <v>1056</v>
      </c>
      <c r="E52" s="183" t="s">
        <v>1057</v>
      </c>
      <c r="F52" s="183" t="s">
        <v>437</v>
      </c>
      <c r="G52" s="183" t="s">
        <v>986</v>
      </c>
      <c r="H52" s="183" t="s">
        <v>987</v>
      </c>
      <c r="I52" s="183" t="s">
        <v>988</v>
      </c>
      <c r="J52" s="183" t="s">
        <v>1049</v>
      </c>
      <c r="K52" s="183" t="s">
        <v>1050</v>
      </c>
      <c r="L52" s="126">
        <v>2</v>
      </c>
      <c r="M52" s="183" t="s">
        <v>1057</v>
      </c>
      <c r="N52" s="183" t="s">
        <v>1019</v>
      </c>
      <c r="O52" s="183" t="s">
        <v>333</v>
      </c>
      <c r="P52" s="183" t="s">
        <v>1058</v>
      </c>
      <c r="Q52" s="183" t="s">
        <v>293</v>
      </c>
      <c r="R52" s="183" t="s">
        <v>290</v>
      </c>
      <c r="S52" s="127" t="b">
        <v>0</v>
      </c>
      <c r="T52" s="126">
        <v>0</v>
      </c>
      <c r="U52" s="127" t="b">
        <v>0</v>
      </c>
      <c r="V52" s="126">
        <v>0</v>
      </c>
      <c r="W52" s="127" t="b">
        <v>1</v>
      </c>
      <c r="X52" s="127" t="b">
        <v>1</v>
      </c>
      <c r="Y52" s="183" t="s">
        <v>290</v>
      </c>
      <c r="Z52" s="183" t="s">
        <v>993</v>
      </c>
      <c r="AA52" s="127" t="b">
        <v>0</v>
      </c>
      <c r="AB52" s="183" t="s">
        <v>993</v>
      </c>
      <c r="AC52" s="183" t="s">
        <v>993</v>
      </c>
      <c r="AD52" s="183" t="s">
        <v>993</v>
      </c>
      <c r="AE52" s="183">
        <f t="shared" si="1"/>
        <v>45</v>
      </c>
      <c r="AF52" s="183">
        <f t="shared" si="1"/>
        <v>45</v>
      </c>
      <c r="AG52" s="183">
        <f t="shared" si="1"/>
        <v>25</v>
      </c>
      <c r="AH52" s="183">
        <f t="shared" si="1"/>
        <v>45</v>
      </c>
      <c r="AI52" s="183">
        <f t="shared" si="2"/>
        <v>0</v>
      </c>
      <c r="AJ52" s="126">
        <v>45</v>
      </c>
      <c r="AK52" s="126">
        <v>45</v>
      </c>
      <c r="AL52" s="126">
        <v>25</v>
      </c>
      <c r="AM52" s="126">
        <v>45</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6">
        <v>0</v>
      </c>
      <c r="BD52" s="127" t="b">
        <v>0</v>
      </c>
      <c r="BE52" s="127"/>
      <c r="BF52" s="183" t="s">
        <v>1059</v>
      </c>
      <c r="BG52" s="126">
        <v>45</v>
      </c>
      <c r="BH52" s="183" t="s">
        <v>993</v>
      </c>
      <c r="BI52" s="126">
        <v>0</v>
      </c>
      <c r="BJ52" s="183" t="s">
        <v>993</v>
      </c>
      <c r="BK52" s="126">
        <v>0</v>
      </c>
      <c r="BL52" s="126">
        <v>0</v>
      </c>
      <c r="BM52" s="126">
        <v>0</v>
      </c>
      <c r="BN52" s="183" t="s">
        <v>993</v>
      </c>
      <c r="BO52" s="183" t="s">
        <v>993</v>
      </c>
      <c r="BP52" s="183" t="s">
        <v>993</v>
      </c>
      <c r="BQ52" s="126">
        <v>0</v>
      </c>
      <c r="BR52" s="183" t="s">
        <v>993</v>
      </c>
      <c r="BS52" s="126">
        <v>0</v>
      </c>
      <c r="BT52" s="183" t="s">
        <v>993</v>
      </c>
      <c r="BU52" s="126">
        <v>0</v>
      </c>
      <c r="BV52" s="126">
        <v>0</v>
      </c>
      <c r="BW52" s="126">
        <v>0</v>
      </c>
      <c r="BX52" s="183" t="s">
        <v>993</v>
      </c>
      <c r="BY52" s="126">
        <v>0</v>
      </c>
      <c r="BZ52" s="183" t="s">
        <v>993</v>
      </c>
      <c r="CA52" s="126">
        <v>0</v>
      </c>
      <c r="CB52" s="183" t="s">
        <v>993</v>
      </c>
      <c r="CC52" s="126">
        <v>0</v>
      </c>
      <c r="CD52" s="126">
        <v>0</v>
      </c>
      <c r="CE52" s="126">
        <v>0</v>
      </c>
      <c r="CF52" s="183" t="s">
        <v>993</v>
      </c>
      <c r="CG52" s="126">
        <v>0</v>
      </c>
      <c r="CH52" s="183" t="s">
        <v>993</v>
      </c>
      <c r="CI52" s="126">
        <v>0</v>
      </c>
      <c r="CJ52" s="183" t="s">
        <v>993</v>
      </c>
      <c r="CK52" s="126">
        <v>0</v>
      </c>
      <c r="CL52" s="126">
        <v>0</v>
      </c>
      <c r="CM52" s="126">
        <v>0</v>
      </c>
      <c r="CN52" s="126">
        <v>16</v>
      </c>
      <c r="CO52" s="126">
        <v>0.8</v>
      </c>
      <c r="CP52" s="126">
        <v>2</v>
      </c>
      <c r="CQ52" s="126">
        <v>0</v>
      </c>
      <c r="CR52" s="126">
        <v>7</v>
      </c>
      <c r="CS52" s="126">
        <v>0.6</v>
      </c>
      <c r="CT52" s="126">
        <v>0</v>
      </c>
      <c r="CU52" s="126">
        <v>0</v>
      </c>
      <c r="CV52" s="126">
        <v>7</v>
      </c>
      <c r="CW52" s="126">
        <v>0</v>
      </c>
      <c r="CX52" s="126">
        <v>3</v>
      </c>
      <c r="CY52" s="126">
        <v>0.6</v>
      </c>
      <c r="CZ52" s="126">
        <v>1</v>
      </c>
      <c r="DA52" s="126">
        <v>0</v>
      </c>
      <c r="DB52" s="126">
        <v>1</v>
      </c>
      <c r="DC52" s="126">
        <v>0</v>
      </c>
      <c r="DD52" s="126">
        <v>0</v>
      </c>
      <c r="DE52" s="126">
        <v>0</v>
      </c>
      <c r="DF52" s="126">
        <v>0</v>
      </c>
      <c r="DG52" s="126">
        <v>0</v>
      </c>
      <c r="DH52" s="127" t="b">
        <v>0</v>
      </c>
      <c r="DI52" s="183" t="s">
        <v>270</v>
      </c>
      <c r="DJ52" s="183" t="s">
        <v>993</v>
      </c>
      <c r="DK52" s="183" t="s">
        <v>993</v>
      </c>
      <c r="DL52" s="183" t="s">
        <v>993</v>
      </c>
      <c r="DM52" s="126">
        <v>993</v>
      </c>
      <c r="DN52" s="126">
        <v>739</v>
      </c>
      <c r="DO52" s="126">
        <v>185</v>
      </c>
      <c r="DP52" s="126">
        <v>69</v>
      </c>
      <c r="DQ52" s="126">
        <v>14454</v>
      </c>
      <c r="DR52" s="126">
        <v>1017</v>
      </c>
      <c r="DS52" s="126">
        <v>993</v>
      </c>
      <c r="DT52" s="126">
        <v>367</v>
      </c>
      <c r="DU52" s="126">
        <v>561</v>
      </c>
      <c r="DV52" s="126">
        <v>42</v>
      </c>
      <c r="DW52" s="126">
        <v>21</v>
      </c>
      <c r="DX52" s="126">
        <v>2</v>
      </c>
      <c r="DY52" s="126">
        <v>0</v>
      </c>
      <c r="DZ52" s="126">
        <v>0</v>
      </c>
      <c r="EA52" s="126">
        <v>1017</v>
      </c>
      <c r="EB52" s="126">
        <v>142</v>
      </c>
      <c r="EC52" s="126">
        <v>753</v>
      </c>
      <c r="ED52" s="126">
        <v>22</v>
      </c>
      <c r="EE52" s="126">
        <v>12</v>
      </c>
      <c r="EF52" s="126">
        <v>9</v>
      </c>
      <c r="EG52" s="126">
        <v>6</v>
      </c>
      <c r="EH52" s="126">
        <v>38</v>
      </c>
      <c r="EI52" s="126">
        <v>18</v>
      </c>
      <c r="EJ52" s="126">
        <v>17</v>
      </c>
      <c r="EK52" s="126">
        <v>875</v>
      </c>
      <c r="EL52" s="126">
        <v>790</v>
      </c>
      <c r="EM52" s="126">
        <v>28</v>
      </c>
      <c r="EN52" s="126">
        <v>37</v>
      </c>
      <c r="EO52" s="126">
        <v>20</v>
      </c>
      <c r="EP52" s="126">
        <v>0</v>
      </c>
      <c r="EQ52" s="127" t="b">
        <v>0</v>
      </c>
      <c r="ER52" s="127" t="b">
        <v>0</v>
      </c>
      <c r="ES52" s="127" t="b">
        <v>0</v>
      </c>
      <c r="ET52" s="128">
        <v>0</v>
      </c>
      <c r="EU52" s="128">
        <v>0</v>
      </c>
      <c r="EV52" s="128">
        <v>0</v>
      </c>
      <c r="EW52" s="128">
        <v>0</v>
      </c>
      <c r="EX52" s="128">
        <v>0</v>
      </c>
      <c r="EY52" s="128">
        <v>0</v>
      </c>
      <c r="EZ52" s="127" t="b">
        <v>0</v>
      </c>
      <c r="FA52" s="127" t="b">
        <v>0</v>
      </c>
      <c r="FB52" s="127" t="b">
        <v>0</v>
      </c>
      <c r="FC52" s="128">
        <v>0.29199999999999998</v>
      </c>
      <c r="FD52" s="128">
        <v>0.14699999999999999</v>
      </c>
      <c r="FE52" s="128">
        <v>6.2E-2</v>
      </c>
      <c r="FF52" s="128">
        <v>4.2000000000000003E-2</v>
      </c>
      <c r="FG52" s="128">
        <v>2.7999999999999997E-2</v>
      </c>
      <c r="FH52" s="128">
        <v>0.28800000000000003</v>
      </c>
      <c r="FI52" s="127" t="b">
        <v>0</v>
      </c>
      <c r="FJ52" s="127" t="b">
        <v>0</v>
      </c>
      <c r="FK52" s="127" t="b">
        <v>0</v>
      </c>
      <c r="FL52" s="128">
        <v>0</v>
      </c>
      <c r="FM52" s="128">
        <v>0</v>
      </c>
      <c r="FN52" s="128">
        <v>0</v>
      </c>
      <c r="FO52" s="128">
        <v>0</v>
      </c>
      <c r="FP52" s="128">
        <v>0</v>
      </c>
      <c r="FQ52" s="128">
        <v>0</v>
      </c>
      <c r="FR52" s="183" t="s">
        <v>993</v>
      </c>
      <c r="FS52" s="128">
        <v>0</v>
      </c>
      <c r="FT52" s="126">
        <v>0</v>
      </c>
      <c r="FU52" s="126">
        <v>875</v>
      </c>
      <c r="FV52" s="126">
        <v>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7" t="b">
        <v>0</v>
      </c>
      <c r="GM52" s="183" t="s">
        <v>993</v>
      </c>
      <c r="GN52" s="183" t="s">
        <v>993</v>
      </c>
      <c r="GO52" s="183" t="s">
        <v>993</v>
      </c>
      <c r="GP52" s="183" t="s">
        <v>993</v>
      </c>
      <c r="GQ52" s="127"/>
      <c r="GR52" s="123"/>
    </row>
    <row r="53" spans="1:200">
      <c r="A53" s="122"/>
      <c r="B53" s="1348" t="s">
        <v>283</v>
      </c>
      <c r="C53" s="1349"/>
      <c r="D53" s="183" t="s">
        <v>1056</v>
      </c>
      <c r="E53" s="183" t="s">
        <v>1057</v>
      </c>
      <c r="F53" s="183" t="s">
        <v>437</v>
      </c>
      <c r="G53" s="183" t="s">
        <v>986</v>
      </c>
      <c r="H53" s="183" t="s">
        <v>987</v>
      </c>
      <c r="I53" s="183" t="s">
        <v>988</v>
      </c>
      <c r="J53" s="183" t="s">
        <v>1049</v>
      </c>
      <c r="K53" s="183" t="s">
        <v>1050</v>
      </c>
      <c r="L53" s="126">
        <v>1</v>
      </c>
      <c r="M53" s="183" t="s">
        <v>1057</v>
      </c>
      <c r="N53" s="183" t="s">
        <v>1009</v>
      </c>
      <c r="O53" s="183" t="s">
        <v>286</v>
      </c>
      <c r="P53" s="183" t="s">
        <v>1058</v>
      </c>
      <c r="Q53" s="183" t="s">
        <v>293</v>
      </c>
      <c r="R53" s="183" t="s">
        <v>270</v>
      </c>
      <c r="S53" s="127" t="b">
        <v>1</v>
      </c>
      <c r="T53" s="126">
        <v>1</v>
      </c>
      <c r="U53" s="127" t="b">
        <v>1</v>
      </c>
      <c r="V53" s="126">
        <v>2</v>
      </c>
      <c r="W53" s="127" t="b">
        <v>0</v>
      </c>
      <c r="X53" s="127" t="b">
        <v>1</v>
      </c>
      <c r="Y53" s="183" t="s">
        <v>270</v>
      </c>
      <c r="Z53" s="183" t="s">
        <v>993</v>
      </c>
      <c r="AA53" s="127" t="b">
        <v>0</v>
      </c>
      <c r="AB53" s="183" t="s">
        <v>993</v>
      </c>
      <c r="AC53" s="183" t="s">
        <v>993</v>
      </c>
      <c r="AD53" s="183" t="s">
        <v>993</v>
      </c>
      <c r="AE53" s="183">
        <f t="shared" si="1"/>
        <v>15</v>
      </c>
      <c r="AF53" s="183">
        <f t="shared" si="1"/>
        <v>15</v>
      </c>
      <c r="AG53" s="183">
        <f t="shared" si="1"/>
        <v>8</v>
      </c>
      <c r="AH53" s="183">
        <f t="shared" si="1"/>
        <v>15</v>
      </c>
      <c r="AI53" s="183">
        <f t="shared" si="2"/>
        <v>0</v>
      </c>
      <c r="AJ53" s="126">
        <v>15</v>
      </c>
      <c r="AK53" s="126">
        <v>15</v>
      </c>
      <c r="AL53" s="126">
        <v>8</v>
      </c>
      <c r="AM53" s="126">
        <v>15</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6">
        <v>0</v>
      </c>
      <c r="BD53" s="127" t="b">
        <v>0</v>
      </c>
      <c r="BE53" s="127"/>
      <c r="BF53" s="183" t="s">
        <v>270</v>
      </c>
      <c r="BG53" s="126">
        <v>15</v>
      </c>
      <c r="BH53" s="183" t="s">
        <v>993</v>
      </c>
      <c r="BI53" s="126">
        <v>0</v>
      </c>
      <c r="BJ53" s="183" t="s">
        <v>993</v>
      </c>
      <c r="BK53" s="126">
        <v>0</v>
      </c>
      <c r="BL53" s="126">
        <v>0</v>
      </c>
      <c r="BM53" s="126">
        <v>0</v>
      </c>
      <c r="BN53" s="183" t="s">
        <v>993</v>
      </c>
      <c r="BO53" s="183" t="s">
        <v>993</v>
      </c>
      <c r="BP53" s="183" t="s">
        <v>993</v>
      </c>
      <c r="BQ53" s="126">
        <v>0</v>
      </c>
      <c r="BR53" s="183" t="s">
        <v>993</v>
      </c>
      <c r="BS53" s="126">
        <v>0</v>
      </c>
      <c r="BT53" s="183" t="s">
        <v>993</v>
      </c>
      <c r="BU53" s="126">
        <v>0</v>
      </c>
      <c r="BV53" s="126">
        <v>0</v>
      </c>
      <c r="BW53" s="126">
        <v>0</v>
      </c>
      <c r="BX53" s="183" t="s">
        <v>993</v>
      </c>
      <c r="BY53" s="126">
        <v>0</v>
      </c>
      <c r="BZ53" s="183" t="s">
        <v>993</v>
      </c>
      <c r="CA53" s="126">
        <v>0</v>
      </c>
      <c r="CB53" s="183" t="s">
        <v>993</v>
      </c>
      <c r="CC53" s="126">
        <v>0</v>
      </c>
      <c r="CD53" s="126">
        <v>0</v>
      </c>
      <c r="CE53" s="126">
        <v>0</v>
      </c>
      <c r="CF53" s="183" t="s">
        <v>993</v>
      </c>
      <c r="CG53" s="126">
        <v>0</v>
      </c>
      <c r="CH53" s="183" t="s">
        <v>993</v>
      </c>
      <c r="CI53" s="126">
        <v>0</v>
      </c>
      <c r="CJ53" s="183" t="s">
        <v>993</v>
      </c>
      <c r="CK53" s="126">
        <v>0</v>
      </c>
      <c r="CL53" s="126">
        <v>0</v>
      </c>
      <c r="CM53" s="126">
        <v>0</v>
      </c>
      <c r="CN53" s="126">
        <v>15</v>
      </c>
      <c r="CO53" s="126">
        <v>0</v>
      </c>
      <c r="CP53" s="126">
        <v>1</v>
      </c>
      <c r="CQ53" s="126">
        <v>0</v>
      </c>
      <c r="CR53" s="126">
        <v>1</v>
      </c>
      <c r="CS53" s="126">
        <v>0</v>
      </c>
      <c r="CT53" s="126">
        <v>0</v>
      </c>
      <c r="CU53" s="126">
        <v>0</v>
      </c>
      <c r="CV53" s="126">
        <v>2</v>
      </c>
      <c r="CW53" s="126">
        <v>0</v>
      </c>
      <c r="CX53" s="126">
        <v>1</v>
      </c>
      <c r="CY53" s="126">
        <v>0</v>
      </c>
      <c r="CZ53" s="126">
        <v>0</v>
      </c>
      <c r="DA53" s="126">
        <v>0</v>
      </c>
      <c r="DB53" s="126">
        <v>1</v>
      </c>
      <c r="DC53" s="126">
        <v>0</v>
      </c>
      <c r="DD53" s="126">
        <v>0</v>
      </c>
      <c r="DE53" s="126">
        <v>0</v>
      </c>
      <c r="DF53" s="126">
        <v>0</v>
      </c>
      <c r="DG53" s="126">
        <v>0</v>
      </c>
      <c r="DH53" s="127" t="b">
        <v>0</v>
      </c>
      <c r="DI53" s="183" t="s">
        <v>270</v>
      </c>
      <c r="DJ53" s="183" t="s">
        <v>993</v>
      </c>
      <c r="DK53" s="183" t="s">
        <v>993</v>
      </c>
      <c r="DL53" s="183" t="s">
        <v>993</v>
      </c>
      <c r="DM53" s="126">
        <v>564</v>
      </c>
      <c r="DN53" s="126">
        <v>133</v>
      </c>
      <c r="DO53" s="126">
        <v>99</v>
      </c>
      <c r="DP53" s="126">
        <v>332</v>
      </c>
      <c r="DQ53" s="126">
        <v>4943</v>
      </c>
      <c r="DR53" s="126">
        <v>443</v>
      </c>
      <c r="DS53" s="126">
        <v>564</v>
      </c>
      <c r="DT53" s="126">
        <v>28</v>
      </c>
      <c r="DU53" s="126">
        <v>435</v>
      </c>
      <c r="DV53" s="126">
        <v>17</v>
      </c>
      <c r="DW53" s="126">
        <v>84</v>
      </c>
      <c r="DX53" s="126">
        <v>0</v>
      </c>
      <c r="DY53" s="126">
        <v>0</v>
      </c>
      <c r="DZ53" s="126">
        <v>0</v>
      </c>
      <c r="EA53" s="126">
        <v>443</v>
      </c>
      <c r="EB53" s="126">
        <v>309</v>
      </c>
      <c r="EC53" s="126">
        <v>89</v>
      </c>
      <c r="ED53" s="126">
        <v>16</v>
      </c>
      <c r="EE53" s="126">
        <v>1</v>
      </c>
      <c r="EF53" s="126">
        <v>1</v>
      </c>
      <c r="EG53" s="126">
        <v>0</v>
      </c>
      <c r="EH53" s="126">
        <v>2</v>
      </c>
      <c r="EI53" s="126">
        <v>25</v>
      </c>
      <c r="EJ53" s="126">
        <v>0</v>
      </c>
      <c r="EK53" s="126">
        <v>134</v>
      </c>
      <c r="EL53" s="126">
        <v>125</v>
      </c>
      <c r="EM53" s="126">
        <v>3</v>
      </c>
      <c r="EN53" s="126">
        <v>3</v>
      </c>
      <c r="EO53" s="126">
        <v>3</v>
      </c>
      <c r="EP53" s="126">
        <v>0</v>
      </c>
      <c r="EQ53" s="127" t="b">
        <v>0</v>
      </c>
      <c r="ER53" s="127" t="b">
        <v>0</v>
      </c>
      <c r="ES53" s="127" t="b">
        <v>0</v>
      </c>
      <c r="ET53" s="128">
        <v>0.79900000000000004</v>
      </c>
      <c r="EU53" s="128">
        <v>0.61799999999999999</v>
      </c>
      <c r="EV53" s="128">
        <v>0.498</v>
      </c>
      <c r="EW53" s="128">
        <v>0.38900000000000001</v>
      </c>
      <c r="EX53" s="128">
        <v>0.158</v>
      </c>
      <c r="EY53" s="128">
        <v>0.65099999999999991</v>
      </c>
      <c r="EZ53" s="127" t="b">
        <v>0</v>
      </c>
      <c r="FA53" s="127" t="b">
        <v>0</v>
      </c>
      <c r="FB53" s="127" t="b">
        <v>0</v>
      </c>
      <c r="FC53" s="128">
        <v>0</v>
      </c>
      <c r="FD53" s="128">
        <v>0</v>
      </c>
      <c r="FE53" s="128">
        <v>0</v>
      </c>
      <c r="FF53" s="128">
        <v>0</v>
      </c>
      <c r="FG53" s="128">
        <v>0</v>
      </c>
      <c r="FH53" s="128">
        <v>0</v>
      </c>
      <c r="FI53" s="127" t="b">
        <v>0</v>
      </c>
      <c r="FJ53" s="127" t="b">
        <v>0</v>
      </c>
      <c r="FK53" s="127" t="b">
        <v>0</v>
      </c>
      <c r="FL53" s="128">
        <v>0</v>
      </c>
      <c r="FM53" s="128">
        <v>0</v>
      </c>
      <c r="FN53" s="128">
        <v>0</v>
      </c>
      <c r="FO53" s="128">
        <v>0</v>
      </c>
      <c r="FP53" s="128">
        <v>0</v>
      </c>
      <c r="FQ53" s="128">
        <v>0</v>
      </c>
      <c r="FR53" s="183" t="s">
        <v>993</v>
      </c>
      <c r="FS53" s="128">
        <v>0</v>
      </c>
      <c r="FT53" s="126">
        <v>0</v>
      </c>
      <c r="FU53" s="126">
        <v>134</v>
      </c>
      <c r="FV53" s="126">
        <v>0</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7" t="b">
        <v>0</v>
      </c>
      <c r="GM53" s="183" t="s">
        <v>993</v>
      </c>
      <c r="GN53" s="183" t="s">
        <v>993</v>
      </c>
      <c r="GO53" s="183" t="s">
        <v>993</v>
      </c>
      <c r="GP53" s="183" t="s">
        <v>993</v>
      </c>
      <c r="GQ53" s="127"/>
      <c r="GR53" s="123"/>
    </row>
    <row r="54" spans="1:200">
      <c r="A54" s="122"/>
      <c r="B54" s="1348" t="s">
        <v>283</v>
      </c>
      <c r="C54" s="1349"/>
      <c r="D54" s="183" t="s">
        <v>1056</v>
      </c>
      <c r="E54" s="183" t="s">
        <v>1057</v>
      </c>
      <c r="F54" s="183" t="s">
        <v>437</v>
      </c>
      <c r="G54" s="183" t="s">
        <v>986</v>
      </c>
      <c r="H54" s="183" t="s">
        <v>987</v>
      </c>
      <c r="I54" s="183" t="s">
        <v>988</v>
      </c>
      <c r="J54" s="183" t="s">
        <v>1049</v>
      </c>
      <c r="K54" s="183" t="s">
        <v>1050</v>
      </c>
      <c r="L54" s="126">
        <v>5</v>
      </c>
      <c r="M54" s="183" t="s">
        <v>1057</v>
      </c>
      <c r="N54" s="183" t="s">
        <v>996</v>
      </c>
      <c r="O54" s="183" t="s">
        <v>356</v>
      </c>
      <c r="P54" s="183" t="s">
        <v>1058</v>
      </c>
      <c r="Q54" s="183" t="s">
        <v>293</v>
      </c>
      <c r="R54" s="183" t="s">
        <v>293</v>
      </c>
      <c r="S54" s="127" t="b">
        <v>0</v>
      </c>
      <c r="T54" s="126">
        <v>0</v>
      </c>
      <c r="U54" s="127" t="b">
        <v>0</v>
      </c>
      <c r="V54" s="126">
        <v>0</v>
      </c>
      <c r="W54" s="127" t="b">
        <v>0</v>
      </c>
      <c r="X54" s="127" t="b">
        <v>1</v>
      </c>
      <c r="Y54" s="183" t="s">
        <v>293</v>
      </c>
      <c r="Z54" s="183" t="s">
        <v>993</v>
      </c>
      <c r="AA54" s="127" t="b">
        <v>0</v>
      </c>
      <c r="AB54" s="183" t="s">
        <v>993</v>
      </c>
      <c r="AC54" s="183" t="s">
        <v>993</v>
      </c>
      <c r="AD54" s="183" t="s">
        <v>993</v>
      </c>
      <c r="AE54" s="183">
        <f t="shared" si="1"/>
        <v>42</v>
      </c>
      <c r="AF54" s="183">
        <f t="shared" si="1"/>
        <v>42</v>
      </c>
      <c r="AG54" s="183">
        <f t="shared" si="1"/>
        <v>29</v>
      </c>
      <c r="AH54" s="183">
        <f t="shared" si="1"/>
        <v>42</v>
      </c>
      <c r="AI54" s="183">
        <f t="shared" si="2"/>
        <v>0</v>
      </c>
      <c r="AJ54" s="126">
        <v>42</v>
      </c>
      <c r="AK54" s="126">
        <v>42</v>
      </c>
      <c r="AL54" s="126">
        <v>29</v>
      </c>
      <c r="AM54" s="126">
        <v>42</v>
      </c>
      <c r="AN54" s="126">
        <v>0</v>
      </c>
      <c r="AO54" s="126">
        <v>0</v>
      </c>
      <c r="AP54" s="126">
        <v>0</v>
      </c>
      <c r="AQ54" s="126">
        <v>0</v>
      </c>
      <c r="AR54" s="126">
        <v>0</v>
      </c>
      <c r="AS54" s="126">
        <v>0</v>
      </c>
      <c r="AT54" s="126">
        <v>0</v>
      </c>
      <c r="AU54" s="126">
        <v>0</v>
      </c>
      <c r="AV54" s="126">
        <v>0</v>
      </c>
      <c r="AW54" s="126">
        <v>0</v>
      </c>
      <c r="AX54" s="126">
        <v>0</v>
      </c>
      <c r="AY54" s="126">
        <v>0</v>
      </c>
      <c r="AZ54" s="126">
        <v>0</v>
      </c>
      <c r="BA54" s="126">
        <v>0</v>
      </c>
      <c r="BB54" s="126">
        <v>0</v>
      </c>
      <c r="BC54" s="126">
        <v>0</v>
      </c>
      <c r="BD54" s="127" t="b">
        <v>0</v>
      </c>
      <c r="BE54" s="127"/>
      <c r="BF54" s="183" t="s">
        <v>1060</v>
      </c>
      <c r="BG54" s="126">
        <v>42</v>
      </c>
      <c r="BH54" s="183" t="s">
        <v>998</v>
      </c>
      <c r="BI54" s="126">
        <v>24</v>
      </c>
      <c r="BJ54" s="183" t="s">
        <v>993</v>
      </c>
      <c r="BK54" s="126">
        <v>0</v>
      </c>
      <c r="BL54" s="126">
        <v>0</v>
      </c>
      <c r="BM54" s="126">
        <v>0</v>
      </c>
      <c r="BN54" s="183" t="s">
        <v>993</v>
      </c>
      <c r="BO54" s="183" t="s">
        <v>993</v>
      </c>
      <c r="BP54" s="183" t="s">
        <v>993</v>
      </c>
      <c r="BQ54" s="126">
        <v>0</v>
      </c>
      <c r="BR54" s="183" t="s">
        <v>993</v>
      </c>
      <c r="BS54" s="126">
        <v>0</v>
      </c>
      <c r="BT54" s="183" t="s">
        <v>993</v>
      </c>
      <c r="BU54" s="126">
        <v>0</v>
      </c>
      <c r="BV54" s="126">
        <v>0</v>
      </c>
      <c r="BW54" s="126">
        <v>0</v>
      </c>
      <c r="BX54" s="183" t="s">
        <v>993</v>
      </c>
      <c r="BY54" s="126">
        <v>0</v>
      </c>
      <c r="BZ54" s="183" t="s">
        <v>993</v>
      </c>
      <c r="CA54" s="126">
        <v>0</v>
      </c>
      <c r="CB54" s="183" t="s">
        <v>993</v>
      </c>
      <c r="CC54" s="126">
        <v>0</v>
      </c>
      <c r="CD54" s="126">
        <v>0</v>
      </c>
      <c r="CE54" s="126">
        <v>0</v>
      </c>
      <c r="CF54" s="183" t="s">
        <v>993</v>
      </c>
      <c r="CG54" s="126">
        <v>0</v>
      </c>
      <c r="CH54" s="183" t="s">
        <v>993</v>
      </c>
      <c r="CI54" s="126">
        <v>0</v>
      </c>
      <c r="CJ54" s="183" t="s">
        <v>993</v>
      </c>
      <c r="CK54" s="126">
        <v>0</v>
      </c>
      <c r="CL54" s="126">
        <v>0</v>
      </c>
      <c r="CM54" s="126">
        <v>0</v>
      </c>
      <c r="CN54" s="126">
        <v>19</v>
      </c>
      <c r="CO54" s="126">
        <v>0</v>
      </c>
      <c r="CP54" s="126">
        <v>0</v>
      </c>
      <c r="CQ54" s="126">
        <v>0.5</v>
      </c>
      <c r="CR54" s="126">
        <v>5</v>
      </c>
      <c r="CS54" s="126">
        <v>1.4</v>
      </c>
      <c r="CT54" s="126">
        <v>0</v>
      </c>
      <c r="CU54" s="126">
        <v>0</v>
      </c>
      <c r="CV54" s="126">
        <v>7</v>
      </c>
      <c r="CW54" s="126">
        <v>0</v>
      </c>
      <c r="CX54" s="126">
        <v>8</v>
      </c>
      <c r="CY54" s="126">
        <v>0.5</v>
      </c>
      <c r="CZ54" s="126">
        <v>2</v>
      </c>
      <c r="DA54" s="126">
        <v>0</v>
      </c>
      <c r="DB54" s="126">
        <v>1</v>
      </c>
      <c r="DC54" s="126">
        <v>0</v>
      </c>
      <c r="DD54" s="126">
        <v>0</v>
      </c>
      <c r="DE54" s="126">
        <v>0</v>
      </c>
      <c r="DF54" s="126">
        <v>0</v>
      </c>
      <c r="DG54" s="126">
        <v>0</v>
      </c>
      <c r="DH54" s="127" t="b">
        <v>0</v>
      </c>
      <c r="DI54" s="183" t="s">
        <v>1029</v>
      </c>
      <c r="DJ54" s="183" t="s">
        <v>993</v>
      </c>
      <c r="DK54" s="183" t="s">
        <v>993</v>
      </c>
      <c r="DL54" s="183" t="s">
        <v>993</v>
      </c>
      <c r="DM54" s="126">
        <v>413</v>
      </c>
      <c r="DN54" s="126">
        <v>344</v>
      </c>
      <c r="DO54" s="126">
        <v>65</v>
      </c>
      <c r="DP54" s="126">
        <v>4</v>
      </c>
      <c r="DQ54" s="126">
        <v>13002</v>
      </c>
      <c r="DR54" s="126">
        <v>413</v>
      </c>
      <c r="DS54" s="126">
        <v>413</v>
      </c>
      <c r="DT54" s="126">
        <v>317</v>
      </c>
      <c r="DU54" s="126">
        <v>88</v>
      </c>
      <c r="DV54" s="126">
        <v>3</v>
      </c>
      <c r="DW54" s="126">
        <v>5</v>
      </c>
      <c r="DX54" s="126">
        <v>0</v>
      </c>
      <c r="DY54" s="126">
        <v>0</v>
      </c>
      <c r="DZ54" s="126">
        <v>0</v>
      </c>
      <c r="EA54" s="126">
        <v>413</v>
      </c>
      <c r="EB54" s="126">
        <v>127</v>
      </c>
      <c r="EC54" s="126">
        <v>220</v>
      </c>
      <c r="ED54" s="126">
        <v>5</v>
      </c>
      <c r="EE54" s="126">
        <v>21</v>
      </c>
      <c r="EF54" s="126">
        <v>17</v>
      </c>
      <c r="EG54" s="126">
        <v>3</v>
      </c>
      <c r="EH54" s="126">
        <v>17</v>
      </c>
      <c r="EI54" s="126">
        <v>2</v>
      </c>
      <c r="EJ54" s="126">
        <v>1</v>
      </c>
      <c r="EK54" s="126">
        <v>286</v>
      </c>
      <c r="EL54" s="126">
        <v>253</v>
      </c>
      <c r="EM54" s="126">
        <v>16</v>
      </c>
      <c r="EN54" s="126">
        <v>14</v>
      </c>
      <c r="EO54" s="126">
        <v>3</v>
      </c>
      <c r="EP54" s="126">
        <v>0</v>
      </c>
      <c r="EQ54" s="127" t="b">
        <v>0</v>
      </c>
      <c r="ER54" s="127" t="b">
        <v>0</v>
      </c>
      <c r="ES54" s="127" t="b">
        <v>0</v>
      </c>
      <c r="ET54" s="128">
        <v>0</v>
      </c>
      <c r="EU54" s="128">
        <v>0</v>
      </c>
      <c r="EV54" s="128">
        <v>0</v>
      </c>
      <c r="EW54" s="128">
        <v>0</v>
      </c>
      <c r="EX54" s="128">
        <v>0</v>
      </c>
      <c r="EY54" s="128">
        <v>0</v>
      </c>
      <c r="EZ54" s="127" t="b">
        <v>0</v>
      </c>
      <c r="FA54" s="127" t="b">
        <v>0</v>
      </c>
      <c r="FB54" s="127" t="b">
        <v>0</v>
      </c>
      <c r="FC54" s="128">
        <v>0.20199999999999999</v>
      </c>
      <c r="FD54" s="128">
        <v>0.05</v>
      </c>
      <c r="FE54" s="128">
        <v>2.5000000000000001E-2</v>
      </c>
      <c r="FF54" s="128">
        <v>4.0000000000000001E-3</v>
      </c>
      <c r="FG54" s="128">
        <v>5.2999999999999999E-2</v>
      </c>
      <c r="FH54" s="128">
        <v>0.245</v>
      </c>
      <c r="FI54" s="127" t="b">
        <v>0</v>
      </c>
      <c r="FJ54" s="127" t="b">
        <v>0</v>
      </c>
      <c r="FK54" s="127" t="b">
        <v>0</v>
      </c>
      <c r="FL54" s="128">
        <v>0</v>
      </c>
      <c r="FM54" s="128">
        <v>0</v>
      </c>
      <c r="FN54" s="128">
        <v>0</v>
      </c>
      <c r="FO54" s="128">
        <v>0</v>
      </c>
      <c r="FP54" s="128">
        <v>0</v>
      </c>
      <c r="FQ54" s="128">
        <v>0</v>
      </c>
      <c r="FR54" s="183" t="s">
        <v>293</v>
      </c>
      <c r="FS54" s="128">
        <v>0.87599999999999989</v>
      </c>
      <c r="FT54" s="126">
        <v>4.3</v>
      </c>
      <c r="FU54" s="126">
        <v>286</v>
      </c>
      <c r="FV54" s="126">
        <v>129</v>
      </c>
      <c r="FW54" s="126">
        <v>129</v>
      </c>
      <c r="FX54" s="126">
        <v>79</v>
      </c>
      <c r="FY54" s="126">
        <v>79</v>
      </c>
      <c r="FZ54" s="126">
        <v>26</v>
      </c>
      <c r="GA54" s="126">
        <v>54</v>
      </c>
      <c r="GB54" s="126">
        <v>69</v>
      </c>
      <c r="GC54" s="126">
        <v>74</v>
      </c>
      <c r="GD54" s="126">
        <v>26</v>
      </c>
      <c r="GE54" s="126">
        <v>51</v>
      </c>
      <c r="GF54" s="126">
        <v>59</v>
      </c>
      <c r="GG54" s="126">
        <v>62</v>
      </c>
      <c r="GH54" s="126">
        <v>45.9</v>
      </c>
      <c r="GI54" s="126">
        <v>64.900000000000006</v>
      </c>
      <c r="GJ54" s="126">
        <v>64.900000000000006</v>
      </c>
      <c r="GK54" s="126">
        <v>56.9</v>
      </c>
      <c r="GL54" s="127" t="b">
        <v>0</v>
      </c>
      <c r="GM54" s="183" t="s">
        <v>993</v>
      </c>
      <c r="GN54" s="183" t="s">
        <v>993</v>
      </c>
      <c r="GO54" s="183" t="s">
        <v>993</v>
      </c>
      <c r="GP54" s="183" t="s">
        <v>993</v>
      </c>
      <c r="GQ54" s="127"/>
      <c r="GR54" s="123"/>
    </row>
    <row r="55" spans="1:200">
      <c r="A55" s="122"/>
      <c r="B55" s="1348" t="s">
        <v>547</v>
      </c>
      <c r="C55" s="1349"/>
      <c r="D55" s="183" t="s">
        <v>1061</v>
      </c>
      <c r="E55" s="183" t="s">
        <v>548</v>
      </c>
      <c r="F55" s="183" t="s">
        <v>437</v>
      </c>
      <c r="G55" s="183" t="s">
        <v>986</v>
      </c>
      <c r="H55" s="183" t="s">
        <v>1062</v>
      </c>
      <c r="I55" s="183" t="s">
        <v>1063</v>
      </c>
      <c r="J55" s="183" t="s">
        <v>1064</v>
      </c>
      <c r="K55" s="183" t="s">
        <v>1065</v>
      </c>
      <c r="L55" s="126">
        <v>1</v>
      </c>
      <c r="M55" s="183" t="s">
        <v>548</v>
      </c>
      <c r="N55" s="183" t="s">
        <v>1019</v>
      </c>
      <c r="O55" s="183" t="s">
        <v>346</v>
      </c>
      <c r="P55" s="183" t="s">
        <v>1054</v>
      </c>
      <c r="Q55" s="183" t="s">
        <v>293</v>
      </c>
      <c r="R55" s="183" t="s">
        <v>290</v>
      </c>
      <c r="S55" s="127" t="b">
        <v>0</v>
      </c>
      <c r="T55" s="126">
        <v>0</v>
      </c>
      <c r="U55" s="127" t="b">
        <v>0</v>
      </c>
      <c r="V55" s="126">
        <v>0</v>
      </c>
      <c r="W55" s="127" t="b">
        <v>0</v>
      </c>
      <c r="X55" s="127" t="b">
        <v>1</v>
      </c>
      <c r="Y55" s="183" t="s">
        <v>290</v>
      </c>
      <c r="Z55" s="183" t="s">
        <v>993</v>
      </c>
      <c r="AA55" s="127" t="b">
        <v>0</v>
      </c>
      <c r="AB55" s="183" t="s">
        <v>993</v>
      </c>
      <c r="AC55" s="183" t="s">
        <v>993</v>
      </c>
      <c r="AD55" s="183" t="s">
        <v>993</v>
      </c>
      <c r="AE55" s="183">
        <f t="shared" si="1"/>
        <v>41</v>
      </c>
      <c r="AF55" s="183">
        <f t="shared" si="1"/>
        <v>33</v>
      </c>
      <c r="AG55" s="183">
        <f t="shared" si="1"/>
        <v>13</v>
      </c>
      <c r="AH55" s="183">
        <f t="shared" si="1"/>
        <v>41</v>
      </c>
      <c r="AI55" s="183">
        <f t="shared" si="2"/>
        <v>0</v>
      </c>
      <c r="AJ55" s="126">
        <v>41</v>
      </c>
      <c r="AK55" s="126">
        <v>33</v>
      </c>
      <c r="AL55" s="126">
        <v>13</v>
      </c>
      <c r="AM55" s="126">
        <v>41</v>
      </c>
      <c r="AN55" s="126">
        <v>41</v>
      </c>
      <c r="AO55" s="126">
        <v>0</v>
      </c>
      <c r="AP55" s="126">
        <v>0</v>
      </c>
      <c r="AQ55" s="126">
        <v>0</v>
      </c>
      <c r="AR55" s="126">
        <v>0</v>
      </c>
      <c r="AS55" s="126">
        <v>0</v>
      </c>
      <c r="AT55" s="126">
        <v>0</v>
      </c>
      <c r="AU55" s="126">
        <v>0</v>
      </c>
      <c r="AV55" s="126">
        <v>0</v>
      </c>
      <c r="AW55" s="126">
        <v>0</v>
      </c>
      <c r="AX55" s="126">
        <v>0</v>
      </c>
      <c r="AY55" s="126">
        <v>0</v>
      </c>
      <c r="AZ55" s="126">
        <v>0</v>
      </c>
      <c r="BA55" s="126">
        <v>0</v>
      </c>
      <c r="BB55" s="126">
        <v>0</v>
      </c>
      <c r="BC55" s="126">
        <v>0</v>
      </c>
      <c r="BD55" s="127" t="b">
        <v>0</v>
      </c>
      <c r="BE55" s="127"/>
      <c r="BF55" s="183" t="s">
        <v>301</v>
      </c>
      <c r="BG55" s="126">
        <v>41</v>
      </c>
      <c r="BH55" s="183" t="s">
        <v>993</v>
      </c>
      <c r="BI55" s="126">
        <v>0</v>
      </c>
      <c r="BJ55" s="183" t="s">
        <v>993</v>
      </c>
      <c r="BK55" s="126">
        <v>0</v>
      </c>
      <c r="BL55" s="126">
        <v>0</v>
      </c>
      <c r="BM55" s="126">
        <v>0</v>
      </c>
      <c r="BN55" s="183" t="s">
        <v>425</v>
      </c>
      <c r="BO55" s="183" t="s">
        <v>270</v>
      </c>
      <c r="BP55" s="183" t="s">
        <v>298</v>
      </c>
      <c r="BQ55" s="126">
        <v>41</v>
      </c>
      <c r="BR55" s="183" t="s">
        <v>993</v>
      </c>
      <c r="BS55" s="126">
        <v>0</v>
      </c>
      <c r="BT55" s="183" t="s">
        <v>993</v>
      </c>
      <c r="BU55" s="126">
        <v>0</v>
      </c>
      <c r="BV55" s="126">
        <v>0</v>
      </c>
      <c r="BW55" s="126">
        <v>0</v>
      </c>
      <c r="BX55" s="183" t="s">
        <v>993</v>
      </c>
      <c r="BY55" s="126">
        <v>0</v>
      </c>
      <c r="BZ55" s="183" t="s">
        <v>993</v>
      </c>
      <c r="CA55" s="126">
        <v>0</v>
      </c>
      <c r="CB55" s="183" t="s">
        <v>993</v>
      </c>
      <c r="CC55" s="126">
        <v>0</v>
      </c>
      <c r="CD55" s="126">
        <v>0</v>
      </c>
      <c r="CE55" s="126">
        <v>0</v>
      </c>
      <c r="CF55" s="183" t="s">
        <v>993</v>
      </c>
      <c r="CG55" s="126">
        <v>0</v>
      </c>
      <c r="CH55" s="183" t="s">
        <v>993</v>
      </c>
      <c r="CI55" s="126">
        <v>0</v>
      </c>
      <c r="CJ55" s="183" t="s">
        <v>993</v>
      </c>
      <c r="CK55" s="126">
        <v>0</v>
      </c>
      <c r="CL55" s="126">
        <v>0</v>
      </c>
      <c r="CM55" s="126">
        <v>0</v>
      </c>
      <c r="CN55" s="126">
        <v>18</v>
      </c>
      <c r="CO55" s="126">
        <v>0.8</v>
      </c>
      <c r="CP55" s="126">
        <v>2</v>
      </c>
      <c r="CQ55" s="126">
        <v>0</v>
      </c>
      <c r="CR55" s="126">
        <v>7</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6">
        <v>0</v>
      </c>
      <c r="DH55" s="127" t="b">
        <v>0</v>
      </c>
      <c r="DI55" s="183" t="s">
        <v>999</v>
      </c>
      <c r="DJ55" s="183" t="s">
        <v>1000</v>
      </c>
      <c r="DK55" s="183" t="s">
        <v>270</v>
      </c>
      <c r="DL55" s="183" t="s">
        <v>993</v>
      </c>
      <c r="DM55" s="126">
        <v>465</v>
      </c>
      <c r="DN55" s="126">
        <v>465</v>
      </c>
      <c r="DO55" s="126">
        <v>0</v>
      </c>
      <c r="DP55" s="126">
        <v>0</v>
      </c>
      <c r="DQ55" s="126">
        <v>9080</v>
      </c>
      <c r="DR55" s="126">
        <v>467</v>
      </c>
      <c r="DS55" s="126">
        <v>465</v>
      </c>
      <c r="DT55" s="126">
        <v>0</v>
      </c>
      <c r="DU55" s="126">
        <v>374</v>
      </c>
      <c r="DV55" s="126">
        <v>40</v>
      </c>
      <c r="DW55" s="126">
        <v>51</v>
      </c>
      <c r="DX55" s="126">
        <v>0</v>
      </c>
      <c r="DY55" s="126">
        <v>0</v>
      </c>
      <c r="DZ55" s="126">
        <v>0</v>
      </c>
      <c r="EA55" s="126">
        <v>467</v>
      </c>
      <c r="EB55" s="126">
        <v>109</v>
      </c>
      <c r="EC55" s="126">
        <v>247</v>
      </c>
      <c r="ED55" s="126">
        <v>74</v>
      </c>
      <c r="EE55" s="126">
        <v>0</v>
      </c>
      <c r="EF55" s="126">
        <v>37</v>
      </c>
      <c r="EG55" s="126">
        <v>0</v>
      </c>
      <c r="EH55" s="126">
        <v>0</v>
      </c>
      <c r="EI55" s="126">
        <v>0</v>
      </c>
      <c r="EJ55" s="126">
        <v>0</v>
      </c>
      <c r="EK55" s="126">
        <v>358</v>
      </c>
      <c r="EL55" s="126">
        <v>358</v>
      </c>
      <c r="EM55" s="126">
        <v>0</v>
      </c>
      <c r="EN55" s="126">
        <v>0</v>
      </c>
      <c r="EO55" s="126">
        <v>0</v>
      </c>
      <c r="EP55" s="126">
        <v>0</v>
      </c>
      <c r="EQ55" s="127" t="b">
        <v>0</v>
      </c>
      <c r="ER55" s="127" t="b">
        <v>0</v>
      </c>
      <c r="ES55" s="127" t="b">
        <v>0</v>
      </c>
      <c r="ET55" s="128">
        <v>1.6E-2</v>
      </c>
      <c r="EU55" s="128">
        <v>1.6E-2</v>
      </c>
      <c r="EV55" s="128">
        <v>1.4999999999999999E-2</v>
      </c>
      <c r="EW55" s="128">
        <v>1E-3</v>
      </c>
      <c r="EX55" s="128">
        <v>0.153</v>
      </c>
      <c r="EY55" s="128">
        <v>0.16899999999999998</v>
      </c>
      <c r="EZ55" s="127" t="b">
        <v>0</v>
      </c>
      <c r="FA55" s="127" t="b">
        <v>0</v>
      </c>
      <c r="FB55" s="127" t="b">
        <v>1</v>
      </c>
      <c r="FC55" s="128">
        <v>0</v>
      </c>
      <c r="FD55" s="128">
        <v>0</v>
      </c>
      <c r="FE55" s="128">
        <v>0</v>
      </c>
      <c r="FF55" s="128">
        <v>0</v>
      </c>
      <c r="FG55" s="128">
        <v>0</v>
      </c>
      <c r="FH55" s="128">
        <v>0</v>
      </c>
      <c r="FI55" s="127" t="b">
        <v>0</v>
      </c>
      <c r="FJ55" s="127" t="b">
        <v>0</v>
      </c>
      <c r="FK55" s="127" t="b">
        <v>1</v>
      </c>
      <c r="FL55" s="128">
        <v>0</v>
      </c>
      <c r="FM55" s="128">
        <v>0</v>
      </c>
      <c r="FN55" s="128">
        <v>0</v>
      </c>
      <c r="FO55" s="128">
        <v>0</v>
      </c>
      <c r="FP55" s="128">
        <v>0</v>
      </c>
      <c r="FQ55" s="128">
        <v>0</v>
      </c>
      <c r="FR55" s="183" t="s">
        <v>293</v>
      </c>
      <c r="FS55" s="128">
        <v>0</v>
      </c>
      <c r="FT55" s="126">
        <v>0</v>
      </c>
      <c r="FU55" s="126">
        <v>358</v>
      </c>
      <c r="FV55" s="126">
        <v>0</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7" t="b">
        <v>0</v>
      </c>
      <c r="GM55" s="183" t="s">
        <v>993</v>
      </c>
      <c r="GN55" s="183" t="s">
        <v>993</v>
      </c>
      <c r="GO55" s="183" t="s">
        <v>993</v>
      </c>
      <c r="GP55" s="183" t="s">
        <v>993</v>
      </c>
      <c r="GQ55" s="127"/>
      <c r="GR55" s="123"/>
    </row>
    <row r="56" spans="1:200">
      <c r="A56" s="122"/>
      <c r="B56" s="1348" t="s">
        <v>547</v>
      </c>
      <c r="C56" s="1349"/>
      <c r="D56" s="183" t="s">
        <v>1061</v>
      </c>
      <c r="E56" s="183" t="s">
        <v>548</v>
      </c>
      <c r="F56" s="183" t="s">
        <v>437</v>
      </c>
      <c r="G56" s="183" t="s">
        <v>986</v>
      </c>
      <c r="H56" s="183" t="s">
        <v>1062</v>
      </c>
      <c r="I56" s="183" t="s">
        <v>1063</v>
      </c>
      <c r="J56" s="183" t="s">
        <v>1064</v>
      </c>
      <c r="K56" s="183" t="s">
        <v>1065</v>
      </c>
      <c r="L56" s="126">
        <v>2</v>
      </c>
      <c r="M56" s="183" t="s">
        <v>548</v>
      </c>
      <c r="N56" s="183" t="s">
        <v>1030</v>
      </c>
      <c r="O56" s="183" t="s">
        <v>538</v>
      </c>
      <c r="P56" s="183" t="s">
        <v>1054</v>
      </c>
      <c r="Q56" s="183" t="s">
        <v>293</v>
      </c>
      <c r="R56" s="183" t="s">
        <v>293</v>
      </c>
      <c r="S56" s="127" t="b">
        <v>0</v>
      </c>
      <c r="T56" s="126">
        <v>0</v>
      </c>
      <c r="U56" s="127" t="b">
        <v>0</v>
      </c>
      <c r="V56" s="126">
        <v>0</v>
      </c>
      <c r="W56" s="127" t="b">
        <v>0</v>
      </c>
      <c r="X56" s="127" t="b">
        <v>1</v>
      </c>
      <c r="Y56" s="183" t="s">
        <v>293</v>
      </c>
      <c r="Z56" s="183" t="s">
        <v>993</v>
      </c>
      <c r="AA56" s="127" t="b">
        <v>0</v>
      </c>
      <c r="AB56" s="183" t="s">
        <v>993</v>
      </c>
      <c r="AC56" s="183" t="s">
        <v>993</v>
      </c>
      <c r="AD56" s="183" t="s">
        <v>993</v>
      </c>
      <c r="AE56" s="183">
        <f t="shared" si="1"/>
        <v>13</v>
      </c>
      <c r="AF56" s="183">
        <f t="shared" si="1"/>
        <v>11</v>
      </c>
      <c r="AG56" s="183">
        <f t="shared" si="1"/>
        <v>3</v>
      </c>
      <c r="AH56" s="183">
        <f t="shared" si="1"/>
        <v>13</v>
      </c>
      <c r="AI56" s="183">
        <f t="shared" si="2"/>
        <v>0</v>
      </c>
      <c r="AJ56" s="126">
        <v>13</v>
      </c>
      <c r="AK56" s="126">
        <v>11</v>
      </c>
      <c r="AL56" s="126">
        <v>3</v>
      </c>
      <c r="AM56" s="126">
        <v>13</v>
      </c>
      <c r="AN56" s="126">
        <v>13</v>
      </c>
      <c r="AO56" s="126">
        <v>0</v>
      </c>
      <c r="AP56" s="126">
        <v>0</v>
      </c>
      <c r="AQ56" s="126">
        <v>0</v>
      </c>
      <c r="AR56" s="126">
        <v>0</v>
      </c>
      <c r="AS56" s="126">
        <v>0</v>
      </c>
      <c r="AT56" s="126">
        <v>0</v>
      </c>
      <c r="AU56" s="126">
        <v>0</v>
      </c>
      <c r="AV56" s="126">
        <v>0</v>
      </c>
      <c r="AW56" s="126">
        <v>0</v>
      </c>
      <c r="AX56" s="126">
        <v>0</v>
      </c>
      <c r="AY56" s="126">
        <v>0</v>
      </c>
      <c r="AZ56" s="126">
        <v>0</v>
      </c>
      <c r="BA56" s="126">
        <v>0</v>
      </c>
      <c r="BB56" s="126">
        <v>0</v>
      </c>
      <c r="BC56" s="126">
        <v>0</v>
      </c>
      <c r="BD56" s="127" t="b">
        <v>0</v>
      </c>
      <c r="BE56" s="127"/>
      <c r="BF56" s="183" t="s">
        <v>1162</v>
      </c>
      <c r="BG56" s="126">
        <v>13</v>
      </c>
      <c r="BH56" s="183" t="s">
        <v>993</v>
      </c>
      <c r="BI56" s="126">
        <v>0</v>
      </c>
      <c r="BJ56" s="183" t="s">
        <v>993</v>
      </c>
      <c r="BK56" s="126">
        <v>0</v>
      </c>
      <c r="BL56" s="126">
        <v>0</v>
      </c>
      <c r="BM56" s="126">
        <v>0</v>
      </c>
      <c r="BN56" s="183" t="s">
        <v>993</v>
      </c>
      <c r="BO56" s="183" t="s">
        <v>993</v>
      </c>
      <c r="BP56" s="183" t="s">
        <v>993</v>
      </c>
      <c r="BQ56" s="126">
        <v>0</v>
      </c>
      <c r="BR56" s="183" t="s">
        <v>993</v>
      </c>
      <c r="BS56" s="126">
        <v>0</v>
      </c>
      <c r="BT56" s="183" t="s">
        <v>993</v>
      </c>
      <c r="BU56" s="126">
        <v>0</v>
      </c>
      <c r="BV56" s="126">
        <v>0</v>
      </c>
      <c r="BW56" s="126">
        <v>0</v>
      </c>
      <c r="BX56" s="183" t="s">
        <v>993</v>
      </c>
      <c r="BY56" s="126">
        <v>0</v>
      </c>
      <c r="BZ56" s="183" t="s">
        <v>993</v>
      </c>
      <c r="CA56" s="126">
        <v>0</v>
      </c>
      <c r="CB56" s="183" t="s">
        <v>993</v>
      </c>
      <c r="CC56" s="126">
        <v>0</v>
      </c>
      <c r="CD56" s="126">
        <v>0</v>
      </c>
      <c r="CE56" s="126">
        <v>0</v>
      </c>
      <c r="CF56" s="183" t="s">
        <v>993</v>
      </c>
      <c r="CG56" s="126">
        <v>0</v>
      </c>
      <c r="CH56" s="183" t="s">
        <v>993</v>
      </c>
      <c r="CI56" s="126">
        <v>0</v>
      </c>
      <c r="CJ56" s="183" t="s">
        <v>993</v>
      </c>
      <c r="CK56" s="126">
        <v>0</v>
      </c>
      <c r="CL56" s="126">
        <v>0</v>
      </c>
      <c r="CM56" s="126">
        <v>0</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7" t="b">
        <v>1</v>
      </c>
      <c r="DI56" s="183" t="s">
        <v>999</v>
      </c>
      <c r="DJ56" s="183" t="s">
        <v>1000</v>
      </c>
      <c r="DK56" s="183" t="s">
        <v>270</v>
      </c>
      <c r="DL56" s="183" t="s">
        <v>993</v>
      </c>
      <c r="DM56" s="126">
        <v>110</v>
      </c>
      <c r="DN56" s="126">
        <v>110</v>
      </c>
      <c r="DO56" s="126">
        <v>0</v>
      </c>
      <c r="DP56" s="126">
        <v>0</v>
      </c>
      <c r="DQ56" s="126">
        <v>3067</v>
      </c>
      <c r="DR56" s="126">
        <v>111</v>
      </c>
      <c r="DS56" s="126">
        <v>110</v>
      </c>
      <c r="DT56" s="126">
        <v>110</v>
      </c>
      <c r="DU56" s="126">
        <v>0</v>
      </c>
      <c r="DV56" s="126">
        <v>0</v>
      </c>
      <c r="DW56" s="126">
        <v>0</v>
      </c>
      <c r="DX56" s="126">
        <v>0</v>
      </c>
      <c r="DY56" s="126">
        <v>0</v>
      </c>
      <c r="DZ56" s="126">
        <v>0</v>
      </c>
      <c r="EA56" s="126">
        <v>111</v>
      </c>
      <c r="EB56" s="126">
        <v>0</v>
      </c>
      <c r="EC56" s="126">
        <v>111</v>
      </c>
      <c r="ED56" s="126">
        <v>0</v>
      </c>
      <c r="EE56" s="126">
        <v>0</v>
      </c>
      <c r="EF56" s="126">
        <v>0</v>
      </c>
      <c r="EG56" s="126">
        <v>0</v>
      </c>
      <c r="EH56" s="126">
        <v>0</v>
      </c>
      <c r="EI56" s="126">
        <v>0</v>
      </c>
      <c r="EJ56" s="126">
        <v>0</v>
      </c>
      <c r="EK56" s="126">
        <v>111</v>
      </c>
      <c r="EL56" s="126">
        <v>111</v>
      </c>
      <c r="EM56" s="126">
        <v>0</v>
      </c>
      <c r="EN56" s="126">
        <v>0</v>
      </c>
      <c r="EO56" s="126">
        <v>0</v>
      </c>
      <c r="EP56" s="126">
        <v>0</v>
      </c>
      <c r="EQ56" s="127" t="b">
        <v>0</v>
      </c>
      <c r="ER56" s="127" t="b">
        <v>0</v>
      </c>
      <c r="ES56" s="127" t="b">
        <v>1</v>
      </c>
      <c r="ET56" s="128">
        <v>0</v>
      </c>
      <c r="EU56" s="128">
        <v>0</v>
      </c>
      <c r="EV56" s="128">
        <v>0</v>
      </c>
      <c r="EW56" s="128">
        <v>0</v>
      </c>
      <c r="EX56" s="128">
        <v>0</v>
      </c>
      <c r="EY56" s="128">
        <v>0</v>
      </c>
      <c r="EZ56" s="127" t="b">
        <v>0</v>
      </c>
      <c r="FA56" s="127" t="b">
        <v>0</v>
      </c>
      <c r="FB56" s="127" t="b">
        <v>0</v>
      </c>
      <c r="FC56" s="128">
        <v>0.17899999999999999</v>
      </c>
      <c r="FD56" s="128">
        <v>4.0000000000000001E-3</v>
      </c>
      <c r="FE56" s="128">
        <v>1E-3</v>
      </c>
      <c r="FF56" s="128">
        <v>3.0000000000000001E-3</v>
      </c>
      <c r="FG56" s="128">
        <v>0.17699999999999999</v>
      </c>
      <c r="FH56" s="128">
        <v>0.18100000000000002</v>
      </c>
      <c r="FI56" s="127" t="b">
        <v>0</v>
      </c>
      <c r="FJ56" s="127" t="b">
        <v>0</v>
      </c>
      <c r="FK56" s="127" t="b">
        <v>1</v>
      </c>
      <c r="FL56" s="128">
        <v>0</v>
      </c>
      <c r="FM56" s="128">
        <v>0</v>
      </c>
      <c r="FN56" s="128">
        <v>0</v>
      </c>
      <c r="FO56" s="128">
        <v>0</v>
      </c>
      <c r="FP56" s="128">
        <v>0</v>
      </c>
      <c r="FQ56" s="128">
        <v>0</v>
      </c>
      <c r="FR56" s="183" t="s">
        <v>293</v>
      </c>
      <c r="FS56" s="128">
        <v>0</v>
      </c>
      <c r="FT56" s="126">
        <v>0</v>
      </c>
      <c r="FU56" s="126">
        <v>111</v>
      </c>
      <c r="FV56" s="126">
        <v>0</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7" t="b">
        <v>0</v>
      </c>
      <c r="GM56" s="183" t="s">
        <v>993</v>
      </c>
      <c r="GN56" s="183" t="s">
        <v>993</v>
      </c>
      <c r="GO56" s="183" t="s">
        <v>993</v>
      </c>
      <c r="GP56" s="183" t="s">
        <v>993</v>
      </c>
      <c r="GQ56" s="127"/>
      <c r="GR56" s="123"/>
    </row>
    <row r="57" spans="1:200">
      <c r="A57" s="122"/>
      <c r="B57" s="1348" t="s">
        <v>550</v>
      </c>
      <c r="C57" s="1349"/>
      <c r="D57" s="183" t="s">
        <v>1066</v>
      </c>
      <c r="E57" s="183" t="s">
        <v>1067</v>
      </c>
      <c r="F57" s="183" t="s">
        <v>437</v>
      </c>
      <c r="G57" s="183" t="s">
        <v>986</v>
      </c>
      <c r="H57" s="183" t="s">
        <v>1062</v>
      </c>
      <c r="I57" s="183" t="s">
        <v>1063</v>
      </c>
      <c r="J57" s="183" t="s">
        <v>1064</v>
      </c>
      <c r="K57" s="183" t="s">
        <v>1065</v>
      </c>
      <c r="L57" s="126">
        <v>1</v>
      </c>
      <c r="M57" s="183" t="s">
        <v>1067</v>
      </c>
      <c r="N57" s="183" t="s">
        <v>1019</v>
      </c>
      <c r="O57" s="183" t="s">
        <v>552</v>
      </c>
      <c r="P57" s="183" t="s">
        <v>993</v>
      </c>
      <c r="Q57" s="183" t="s">
        <v>993</v>
      </c>
      <c r="R57" s="183" t="s">
        <v>290</v>
      </c>
      <c r="S57" s="127" t="b">
        <v>0</v>
      </c>
      <c r="T57" s="126">
        <v>0</v>
      </c>
      <c r="U57" s="127" t="b">
        <v>0</v>
      </c>
      <c r="V57" s="126">
        <v>0</v>
      </c>
      <c r="W57" s="127" t="b">
        <v>0</v>
      </c>
      <c r="X57" s="127" t="b">
        <v>1</v>
      </c>
      <c r="Y57" s="183" t="s">
        <v>290</v>
      </c>
      <c r="Z57" s="183" t="s">
        <v>993</v>
      </c>
      <c r="AA57" s="127" t="b">
        <v>0</v>
      </c>
      <c r="AB57" s="183" t="s">
        <v>993</v>
      </c>
      <c r="AC57" s="183" t="s">
        <v>993</v>
      </c>
      <c r="AD57" s="183" t="s">
        <v>993</v>
      </c>
      <c r="AE57" s="183">
        <f t="shared" si="1"/>
        <v>44</v>
      </c>
      <c r="AF57" s="183">
        <f t="shared" si="1"/>
        <v>44</v>
      </c>
      <c r="AG57" s="183">
        <f t="shared" si="1"/>
        <v>0</v>
      </c>
      <c r="AH57" s="183">
        <f t="shared" si="1"/>
        <v>44</v>
      </c>
      <c r="AI57" s="183">
        <f t="shared" si="2"/>
        <v>0</v>
      </c>
      <c r="AJ57" s="126">
        <v>44</v>
      </c>
      <c r="AK57" s="126">
        <v>44</v>
      </c>
      <c r="AL57" s="126">
        <v>0</v>
      </c>
      <c r="AM57" s="126">
        <v>44</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6">
        <v>0</v>
      </c>
      <c r="BD57" s="127" t="b">
        <v>0</v>
      </c>
      <c r="BE57" s="127"/>
      <c r="BF57" s="183" t="s">
        <v>282</v>
      </c>
      <c r="BG57" s="126">
        <v>44</v>
      </c>
      <c r="BH57" s="183" t="s">
        <v>993</v>
      </c>
      <c r="BI57" s="126">
        <v>0</v>
      </c>
      <c r="BJ57" s="183" t="s">
        <v>993</v>
      </c>
      <c r="BK57" s="126">
        <v>0</v>
      </c>
      <c r="BL57" s="126">
        <v>0</v>
      </c>
      <c r="BM57" s="126">
        <v>0</v>
      </c>
      <c r="BN57" s="183" t="s">
        <v>993</v>
      </c>
      <c r="BO57" s="183" t="s">
        <v>993</v>
      </c>
      <c r="BP57" s="183" t="s">
        <v>993</v>
      </c>
      <c r="BQ57" s="126">
        <v>0</v>
      </c>
      <c r="BR57" s="183" t="s">
        <v>993</v>
      </c>
      <c r="BS57" s="126">
        <v>0</v>
      </c>
      <c r="BT57" s="183" t="s">
        <v>993</v>
      </c>
      <c r="BU57" s="126">
        <v>0</v>
      </c>
      <c r="BV57" s="126">
        <v>0</v>
      </c>
      <c r="BW57" s="126">
        <v>0</v>
      </c>
      <c r="BX57" s="183" t="s">
        <v>993</v>
      </c>
      <c r="BY57" s="126">
        <v>0</v>
      </c>
      <c r="BZ57" s="183" t="s">
        <v>993</v>
      </c>
      <c r="CA57" s="126">
        <v>0</v>
      </c>
      <c r="CB57" s="183" t="s">
        <v>993</v>
      </c>
      <c r="CC57" s="126">
        <v>0</v>
      </c>
      <c r="CD57" s="126">
        <v>0</v>
      </c>
      <c r="CE57" s="126">
        <v>0</v>
      </c>
      <c r="CF57" s="183" t="s">
        <v>993</v>
      </c>
      <c r="CG57" s="126">
        <v>0</v>
      </c>
      <c r="CH57" s="183" t="s">
        <v>993</v>
      </c>
      <c r="CI57" s="126">
        <v>0</v>
      </c>
      <c r="CJ57" s="183" t="s">
        <v>993</v>
      </c>
      <c r="CK57" s="126">
        <v>0</v>
      </c>
      <c r="CL57" s="126">
        <v>0</v>
      </c>
      <c r="CM57" s="126">
        <v>0</v>
      </c>
      <c r="CN57" s="126">
        <v>20</v>
      </c>
      <c r="CO57" s="126">
        <v>0</v>
      </c>
      <c r="CP57" s="126">
        <v>3</v>
      </c>
      <c r="CQ57" s="126">
        <v>0</v>
      </c>
      <c r="CR57" s="126">
        <v>3</v>
      </c>
      <c r="CS57" s="126">
        <v>0</v>
      </c>
      <c r="CT57" s="126">
        <v>0</v>
      </c>
      <c r="CU57" s="126">
        <v>0</v>
      </c>
      <c r="CV57" s="126">
        <v>2</v>
      </c>
      <c r="CW57" s="126">
        <v>0</v>
      </c>
      <c r="CX57" s="126">
        <v>1</v>
      </c>
      <c r="CY57" s="126">
        <v>0</v>
      </c>
      <c r="CZ57" s="126">
        <v>1</v>
      </c>
      <c r="DA57" s="126">
        <v>0</v>
      </c>
      <c r="DB57" s="126">
        <v>0</v>
      </c>
      <c r="DC57" s="126">
        <v>0</v>
      </c>
      <c r="DD57" s="126">
        <v>0</v>
      </c>
      <c r="DE57" s="126">
        <v>0</v>
      </c>
      <c r="DF57" s="126">
        <v>0</v>
      </c>
      <c r="DG57" s="126">
        <v>0</v>
      </c>
      <c r="DH57" s="127" t="b">
        <v>0</v>
      </c>
      <c r="DI57" s="183" t="s">
        <v>999</v>
      </c>
      <c r="DJ57" s="183" t="s">
        <v>270</v>
      </c>
      <c r="DK57" s="183" t="s">
        <v>434</v>
      </c>
      <c r="DL57" s="183" t="s">
        <v>1000</v>
      </c>
      <c r="DM57" s="126">
        <v>1455</v>
      </c>
      <c r="DN57" s="126">
        <v>574</v>
      </c>
      <c r="DO57" s="126">
        <v>856</v>
      </c>
      <c r="DP57" s="126">
        <v>25</v>
      </c>
      <c r="DQ57" s="126">
        <v>16623</v>
      </c>
      <c r="DR57" s="126">
        <v>1419</v>
      </c>
      <c r="DS57" s="126">
        <v>1455</v>
      </c>
      <c r="DT57" s="126">
        <v>64</v>
      </c>
      <c r="DU57" s="126">
        <v>866</v>
      </c>
      <c r="DV57" s="126">
        <v>201</v>
      </c>
      <c r="DW57" s="126">
        <v>324</v>
      </c>
      <c r="DX57" s="126">
        <v>0</v>
      </c>
      <c r="DY57" s="126">
        <v>0</v>
      </c>
      <c r="DZ57" s="126">
        <v>0</v>
      </c>
      <c r="EA57" s="126">
        <v>1419</v>
      </c>
      <c r="EB57" s="126">
        <v>632</v>
      </c>
      <c r="EC57" s="126">
        <v>549</v>
      </c>
      <c r="ED57" s="126">
        <v>24</v>
      </c>
      <c r="EE57" s="126">
        <v>2</v>
      </c>
      <c r="EF57" s="126">
        <v>53</v>
      </c>
      <c r="EG57" s="126">
        <v>0</v>
      </c>
      <c r="EH57" s="126">
        <v>92</v>
      </c>
      <c r="EI57" s="126">
        <v>67</v>
      </c>
      <c r="EJ57" s="126">
        <v>0</v>
      </c>
      <c r="EK57" s="126">
        <v>787</v>
      </c>
      <c r="EL57" s="126">
        <v>686</v>
      </c>
      <c r="EM57" s="126">
        <v>0</v>
      </c>
      <c r="EN57" s="126">
        <v>101</v>
      </c>
      <c r="EO57" s="126">
        <v>0</v>
      </c>
      <c r="EP57" s="126">
        <v>0</v>
      </c>
      <c r="EQ57" s="127" t="b">
        <v>0</v>
      </c>
      <c r="ER57" s="127" t="b">
        <v>0</v>
      </c>
      <c r="ES57" s="127" t="b">
        <v>0</v>
      </c>
      <c r="ET57" s="128">
        <v>0.40399999999999997</v>
      </c>
      <c r="EU57" s="128">
        <v>0.27</v>
      </c>
      <c r="EV57" s="128">
        <v>0.221</v>
      </c>
      <c r="EW57" s="128">
        <v>0.105</v>
      </c>
      <c r="EX57" s="128">
        <v>0.06</v>
      </c>
      <c r="EY57" s="128">
        <v>0.27600000000000002</v>
      </c>
      <c r="EZ57" s="127" t="b">
        <v>0</v>
      </c>
      <c r="FA57" s="127" t="b">
        <v>0</v>
      </c>
      <c r="FB57" s="127" t="b">
        <v>1</v>
      </c>
      <c r="FC57" s="128">
        <v>0</v>
      </c>
      <c r="FD57" s="128">
        <v>0</v>
      </c>
      <c r="FE57" s="128">
        <v>0</v>
      </c>
      <c r="FF57" s="128">
        <v>0</v>
      </c>
      <c r="FG57" s="128">
        <v>0</v>
      </c>
      <c r="FH57" s="128">
        <v>0</v>
      </c>
      <c r="FI57" s="127" t="b">
        <v>0</v>
      </c>
      <c r="FJ57" s="127" t="b">
        <v>0</v>
      </c>
      <c r="FK57" s="127" t="b">
        <v>1</v>
      </c>
      <c r="FL57" s="128">
        <v>0</v>
      </c>
      <c r="FM57" s="128">
        <v>0</v>
      </c>
      <c r="FN57" s="128">
        <v>0</v>
      </c>
      <c r="FO57" s="128">
        <v>0</v>
      </c>
      <c r="FP57" s="128">
        <v>0</v>
      </c>
      <c r="FQ57" s="128">
        <v>0</v>
      </c>
      <c r="FR57" s="183" t="s">
        <v>993</v>
      </c>
      <c r="FS57" s="128">
        <v>0</v>
      </c>
      <c r="FT57" s="126">
        <v>0</v>
      </c>
      <c r="FU57" s="126">
        <v>787</v>
      </c>
      <c r="FV57" s="126">
        <v>0</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7" t="b">
        <v>0</v>
      </c>
      <c r="GM57" s="183" t="s">
        <v>993</v>
      </c>
      <c r="GN57" s="183" t="s">
        <v>993</v>
      </c>
      <c r="GO57" s="183" t="s">
        <v>993</v>
      </c>
      <c r="GP57" s="183" t="s">
        <v>993</v>
      </c>
      <c r="GQ57" s="127"/>
      <c r="GR57" s="123"/>
    </row>
    <row r="58" spans="1:200">
      <c r="A58" s="122"/>
      <c r="B58" s="1348" t="s">
        <v>550</v>
      </c>
      <c r="C58" s="1349"/>
      <c r="D58" s="183" t="s">
        <v>1066</v>
      </c>
      <c r="E58" s="183" t="s">
        <v>1067</v>
      </c>
      <c r="F58" s="183" t="s">
        <v>437</v>
      </c>
      <c r="G58" s="183" t="s">
        <v>986</v>
      </c>
      <c r="H58" s="183" t="s">
        <v>1062</v>
      </c>
      <c r="I58" s="183" t="s">
        <v>1063</v>
      </c>
      <c r="J58" s="183" t="s">
        <v>1064</v>
      </c>
      <c r="K58" s="183" t="s">
        <v>1065</v>
      </c>
      <c r="L58" s="126">
        <v>2</v>
      </c>
      <c r="M58" s="183" t="s">
        <v>1067</v>
      </c>
      <c r="N58" s="183" t="s">
        <v>996</v>
      </c>
      <c r="O58" s="183" t="s">
        <v>632</v>
      </c>
      <c r="P58" s="183" t="s">
        <v>993</v>
      </c>
      <c r="Q58" s="183" t="s">
        <v>993</v>
      </c>
      <c r="R58" s="183" t="s">
        <v>293</v>
      </c>
      <c r="S58" s="127" t="b">
        <v>0</v>
      </c>
      <c r="T58" s="126">
        <v>0</v>
      </c>
      <c r="U58" s="127" t="b">
        <v>0</v>
      </c>
      <c r="V58" s="126">
        <v>0</v>
      </c>
      <c r="W58" s="127" t="b">
        <v>0</v>
      </c>
      <c r="X58" s="127" t="b">
        <v>1</v>
      </c>
      <c r="Y58" s="183" t="s">
        <v>293</v>
      </c>
      <c r="Z58" s="183" t="s">
        <v>993</v>
      </c>
      <c r="AA58" s="127" t="b">
        <v>0</v>
      </c>
      <c r="AB58" s="183" t="s">
        <v>993</v>
      </c>
      <c r="AC58" s="183" t="s">
        <v>993</v>
      </c>
      <c r="AD58" s="183" t="s">
        <v>993</v>
      </c>
      <c r="AE58" s="183">
        <f t="shared" si="1"/>
        <v>36</v>
      </c>
      <c r="AF58" s="183">
        <f t="shared" si="1"/>
        <v>36</v>
      </c>
      <c r="AG58" s="183">
        <f t="shared" si="1"/>
        <v>35</v>
      </c>
      <c r="AH58" s="183">
        <f t="shared" si="1"/>
        <v>36</v>
      </c>
      <c r="AI58" s="183">
        <f t="shared" si="2"/>
        <v>0</v>
      </c>
      <c r="AJ58" s="126">
        <v>0</v>
      </c>
      <c r="AK58" s="126">
        <v>0</v>
      </c>
      <c r="AL58" s="126">
        <v>0</v>
      </c>
      <c r="AM58" s="126">
        <v>0</v>
      </c>
      <c r="AN58" s="126">
        <v>0</v>
      </c>
      <c r="AO58" s="126">
        <v>36</v>
      </c>
      <c r="AP58" s="126">
        <v>36</v>
      </c>
      <c r="AQ58" s="126">
        <v>35</v>
      </c>
      <c r="AR58" s="126">
        <v>36</v>
      </c>
      <c r="AS58" s="126">
        <v>36</v>
      </c>
      <c r="AT58" s="126">
        <v>36</v>
      </c>
      <c r="AU58" s="126">
        <v>35</v>
      </c>
      <c r="AV58" s="126">
        <v>36</v>
      </c>
      <c r="AW58" s="126">
        <v>0</v>
      </c>
      <c r="AX58" s="126">
        <v>0</v>
      </c>
      <c r="AY58" s="126">
        <v>0</v>
      </c>
      <c r="AZ58" s="126">
        <v>0</v>
      </c>
      <c r="BA58" s="126">
        <v>0</v>
      </c>
      <c r="BB58" s="126">
        <v>0</v>
      </c>
      <c r="BC58" s="126">
        <v>0</v>
      </c>
      <c r="BD58" s="127" t="b">
        <v>0</v>
      </c>
      <c r="BE58" s="127"/>
      <c r="BF58" s="183" t="s">
        <v>993</v>
      </c>
      <c r="BG58" s="126">
        <v>0</v>
      </c>
      <c r="BH58" s="183" t="s">
        <v>993</v>
      </c>
      <c r="BI58" s="126">
        <v>0</v>
      </c>
      <c r="BJ58" s="183" t="s">
        <v>993</v>
      </c>
      <c r="BK58" s="126">
        <v>0</v>
      </c>
      <c r="BL58" s="126">
        <v>0</v>
      </c>
      <c r="BM58" s="126">
        <v>36</v>
      </c>
      <c r="BN58" s="183" t="s">
        <v>993</v>
      </c>
      <c r="BO58" s="183" t="s">
        <v>993</v>
      </c>
      <c r="BP58" s="183" t="s">
        <v>993</v>
      </c>
      <c r="BQ58" s="126">
        <v>0</v>
      </c>
      <c r="BR58" s="183" t="s">
        <v>993</v>
      </c>
      <c r="BS58" s="126">
        <v>0</v>
      </c>
      <c r="BT58" s="183" t="s">
        <v>993</v>
      </c>
      <c r="BU58" s="126">
        <v>0</v>
      </c>
      <c r="BV58" s="126">
        <v>0</v>
      </c>
      <c r="BW58" s="126">
        <v>0</v>
      </c>
      <c r="BX58" s="183" t="s">
        <v>993</v>
      </c>
      <c r="BY58" s="126">
        <v>0</v>
      </c>
      <c r="BZ58" s="183" t="s">
        <v>993</v>
      </c>
      <c r="CA58" s="126">
        <v>0</v>
      </c>
      <c r="CB58" s="183" t="s">
        <v>993</v>
      </c>
      <c r="CC58" s="126">
        <v>0</v>
      </c>
      <c r="CD58" s="126">
        <v>0</v>
      </c>
      <c r="CE58" s="126">
        <v>0</v>
      </c>
      <c r="CF58" s="183" t="s">
        <v>993</v>
      </c>
      <c r="CG58" s="126">
        <v>0</v>
      </c>
      <c r="CH58" s="183" t="s">
        <v>993</v>
      </c>
      <c r="CI58" s="126">
        <v>0</v>
      </c>
      <c r="CJ58" s="183" t="s">
        <v>993</v>
      </c>
      <c r="CK58" s="126">
        <v>0</v>
      </c>
      <c r="CL58" s="126">
        <v>0</v>
      </c>
      <c r="CM58" s="126">
        <v>0</v>
      </c>
      <c r="CN58" s="126">
        <v>12</v>
      </c>
      <c r="CO58" s="126">
        <v>2.5</v>
      </c>
      <c r="CP58" s="126">
        <v>3</v>
      </c>
      <c r="CQ58" s="126">
        <v>0</v>
      </c>
      <c r="CR58" s="126">
        <v>1</v>
      </c>
      <c r="CS58" s="126">
        <v>1</v>
      </c>
      <c r="CT58" s="126">
        <v>0</v>
      </c>
      <c r="CU58" s="126">
        <v>0</v>
      </c>
      <c r="CV58" s="126">
        <v>7</v>
      </c>
      <c r="CW58" s="126">
        <v>0</v>
      </c>
      <c r="CX58" s="126">
        <v>3</v>
      </c>
      <c r="CY58" s="126">
        <v>0.8</v>
      </c>
      <c r="CZ58" s="126">
        <v>1</v>
      </c>
      <c r="DA58" s="126">
        <v>0</v>
      </c>
      <c r="DB58" s="126">
        <v>0</v>
      </c>
      <c r="DC58" s="126">
        <v>0</v>
      </c>
      <c r="DD58" s="126">
        <v>0</v>
      </c>
      <c r="DE58" s="126">
        <v>0</v>
      </c>
      <c r="DF58" s="126">
        <v>1</v>
      </c>
      <c r="DG58" s="126">
        <v>0</v>
      </c>
      <c r="DH58" s="127" t="b">
        <v>0</v>
      </c>
      <c r="DI58" s="183" t="s">
        <v>999</v>
      </c>
      <c r="DJ58" s="183" t="s">
        <v>1000</v>
      </c>
      <c r="DK58" s="183" t="s">
        <v>298</v>
      </c>
      <c r="DL58" s="183" t="s">
        <v>993</v>
      </c>
      <c r="DM58" s="126">
        <v>0</v>
      </c>
      <c r="DN58" s="126">
        <v>0</v>
      </c>
      <c r="DO58" s="126">
        <v>0</v>
      </c>
      <c r="DP58" s="126">
        <v>0</v>
      </c>
      <c r="DQ58" s="126">
        <v>13246</v>
      </c>
      <c r="DR58" s="126">
        <v>0</v>
      </c>
      <c r="DS58" s="126">
        <v>0</v>
      </c>
      <c r="DT58" s="126">
        <v>0</v>
      </c>
      <c r="DU58" s="126">
        <v>0</v>
      </c>
      <c r="DV58" s="126">
        <v>0</v>
      </c>
      <c r="DW58" s="126">
        <v>0</v>
      </c>
      <c r="DX58" s="126">
        <v>0</v>
      </c>
      <c r="DY58" s="126">
        <v>0</v>
      </c>
      <c r="DZ58" s="126">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7" t="b">
        <v>0</v>
      </c>
      <c r="ER58" s="127" t="b">
        <v>0</v>
      </c>
      <c r="ES58" s="127" t="b">
        <v>0</v>
      </c>
      <c r="ET58" s="128">
        <v>0</v>
      </c>
      <c r="EU58" s="128">
        <v>0</v>
      </c>
      <c r="EV58" s="128">
        <v>0</v>
      </c>
      <c r="EW58" s="128">
        <v>0</v>
      </c>
      <c r="EX58" s="128">
        <v>0</v>
      </c>
      <c r="EY58" s="128">
        <v>0</v>
      </c>
      <c r="EZ58" s="127" t="b">
        <v>0</v>
      </c>
      <c r="FA58" s="127" t="b">
        <v>0</v>
      </c>
      <c r="FB58" s="127" t="b">
        <v>0</v>
      </c>
      <c r="FC58" s="128">
        <v>0</v>
      </c>
      <c r="FD58" s="128">
        <v>0</v>
      </c>
      <c r="FE58" s="128">
        <v>0</v>
      </c>
      <c r="FF58" s="128">
        <v>0</v>
      </c>
      <c r="FG58" s="128">
        <v>0</v>
      </c>
      <c r="FH58" s="128">
        <v>0</v>
      </c>
      <c r="FI58" s="127" t="b">
        <v>0</v>
      </c>
      <c r="FJ58" s="127" t="b">
        <v>0</v>
      </c>
      <c r="FK58" s="127" t="b">
        <v>0</v>
      </c>
      <c r="FL58" s="128">
        <v>0</v>
      </c>
      <c r="FM58" s="128">
        <v>0</v>
      </c>
      <c r="FN58" s="128">
        <v>0</v>
      </c>
      <c r="FO58" s="128">
        <v>0</v>
      </c>
      <c r="FP58" s="128">
        <v>0</v>
      </c>
      <c r="FQ58" s="128">
        <v>0</v>
      </c>
      <c r="FR58" s="183" t="s">
        <v>993</v>
      </c>
      <c r="FS58" s="128">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26">
        <v>0</v>
      </c>
      <c r="GJ58" s="126">
        <v>0</v>
      </c>
      <c r="GK58" s="126">
        <v>0</v>
      </c>
      <c r="GL58" s="127" t="b">
        <v>0</v>
      </c>
      <c r="GM58" s="183" t="s">
        <v>993</v>
      </c>
      <c r="GN58" s="183" t="s">
        <v>993</v>
      </c>
      <c r="GO58" s="183" t="s">
        <v>993</v>
      </c>
      <c r="GP58" s="183" t="s">
        <v>993</v>
      </c>
      <c r="GQ58" s="127"/>
      <c r="GR58" s="123"/>
    </row>
    <row r="59" spans="1:200">
      <c r="A59" s="122"/>
      <c r="B59" s="1348" t="s">
        <v>550</v>
      </c>
      <c r="C59" s="1349"/>
      <c r="D59" s="183" t="s">
        <v>1066</v>
      </c>
      <c r="E59" s="183" t="s">
        <v>1067</v>
      </c>
      <c r="F59" s="183" t="s">
        <v>437</v>
      </c>
      <c r="G59" s="183" t="s">
        <v>986</v>
      </c>
      <c r="H59" s="183" t="s">
        <v>1062</v>
      </c>
      <c r="I59" s="183" t="s">
        <v>1063</v>
      </c>
      <c r="J59" s="183" t="s">
        <v>1064</v>
      </c>
      <c r="K59" s="183" t="s">
        <v>1065</v>
      </c>
      <c r="L59" s="126">
        <v>3</v>
      </c>
      <c r="M59" s="183" t="s">
        <v>1067</v>
      </c>
      <c r="N59" s="183" t="s">
        <v>1030</v>
      </c>
      <c r="O59" s="183" t="s">
        <v>633</v>
      </c>
      <c r="P59" s="183" t="s">
        <v>993</v>
      </c>
      <c r="Q59" s="183" t="s">
        <v>993</v>
      </c>
      <c r="R59" s="183" t="s">
        <v>293</v>
      </c>
      <c r="S59" s="127" t="b">
        <v>0</v>
      </c>
      <c r="T59" s="126">
        <v>0</v>
      </c>
      <c r="U59" s="127" t="b">
        <v>0</v>
      </c>
      <c r="V59" s="126">
        <v>0</v>
      </c>
      <c r="W59" s="127" t="b">
        <v>0</v>
      </c>
      <c r="X59" s="127" t="b">
        <v>1</v>
      </c>
      <c r="Y59" s="183" t="s">
        <v>293</v>
      </c>
      <c r="Z59" s="183" t="s">
        <v>993</v>
      </c>
      <c r="AA59" s="127" t="b">
        <v>0</v>
      </c>
      <c r="AB59" s="183" t="s">
        <v>993</v>
      </c>
      <c r="AC59" s="183" t="s">
        <v>993</v>
      </c>
      <c r="AD59" s="183" t="s">
        <v>993</v>
      </c>
      <c r="AE59" s="183">
        <f t="shared" si="1"/>
        <v>48</v>
      </c>
      <c r="AF59" s="183">
        <f t="shared" si="1"/>
        <v>48</v>
      </c>
      <c r="AG59" s="183">
        <f t="shared" si="1"/>
        <v>39</v>
      </c>
      <c r="AH59" s="183">
        <f t="shared" si="1"/>
        <v>48</v>
      </c>
      <c r="AI59" s="183">
        <f t="shared" si="2"/>
        <v>0</v>
      </c>
      <c r="AJ59" s="126">
        <v>48</v>
      </c>
      <c r="AK59" s="126">
        <v>48</v>
      </c>
      <c r="AL59" s="126">
        <v>39</v>
      </c>
      <c r="AM59" s="126">
        <v>48</v>
      </c>
      <c r="AN59" s="126">
        <v>0</v>
      </c>
      <c r="AO59" s="126">
        <v>0</v>
      </c>
      <c r="AP59" s="126">
        <v>0</v>
      </c>
      <c r="AQ59" s="126">
        <v>0</v>
      </c>
      <c r="AR59" s="126">
        <v>0</v>
      </c>
      <c r="AS59" s="126">
        <v>0</v>
      </c>
      <c r="AT59" s="126">
        <v>0</v>
      </c>
      <c r="AU59" s="126">
        <v>0</v>
      </c>
      <c r="AV59" s="126">
        <v>0</v>
      </c>
      <c r="AW59" s="126">
        <v>0</v>
      </c>
      <c r="AX59" s="126">
        <v>0</v>
      </c>
      <c r="AY59" s="126">
        <v>0</v>
      </c>
      <c r="AZ59" s="126">
        <v>0</v>
      </c>
      <c r="BA59" s="126">
        <v>0</v>
      </c>
      <c r="BB59" s="126">
        <v>0</v>
      </c>
      <c r="BC59" s="126">
        <v>0</v>
      </c>
      <c r="BD59" s="127" t="b">
        <v>0</v>
      </c>
      <c r="BE59" s="127"/>
      <c r="BF59" s="183" t="s">
        <v>993</v>
      </c>
      <c r="BG59" s="126">
        <v>0</v>
      </c>
      <c r="BH59" s="183" t="s">
        <v>993</v>
      </c>
      <c r="BI59" s="126">
        <v>0</v>
      </c>
      <c r="BJ59" s="183" t="s">
        <v>993</v>
      </c>
      <c r="BK59" s="126">
        <v>0</v>
      </c>
      <c r="BL59" s="126">
        <v>0</v>
      </c>
      <c r="BM59" s="126">
        <v>48</v>
      </c>
      <c r="BN59" s="183" t="s">
        <v>993</v>
      </c>
      <c r="BO59" s="183" t="s">
        <v>993</v>
      </c>
      <c r="BP59" s="183" t="s">
        <v>993</v>
      </c>
      <c r="BQ59" s="126">
        <v>0</v>
      </c>
      <c r="BR59" s="183" t="s">
        <v>993</v>
      </c>
      <c r="BS59" s="126">
        <v>0</v>
      </c>
      <c r="BT59" s="183" t="s">
        <v>993</v>
      </c>
      <c r="BU59" s="126">
        <v>0</v>
      </c>
      <c r="BV59" s="126">
        <v>0</v>
      </c>
      <c r="BW59" s="126">
        <v>0</v>
      </c>
      <c r="BX59" s="183" t="s">
        <v>993</v>
      </c>
      <c r="BY59" s="126">
        <v>0</v>
      </c>
      <c r="BZ59" s="183" t="s">
        <v>993</v>
      </c>
      <c r="CA59" s="126">
        <v>0</v>
      </c>
      <c r="CB59" s="183" t="s">
        <v>993</v>
      </c>
      <c r="CC59" s="126">
        <v>0</v>
      </c>
      <c r="CD59" s="126">
        <v>0</v>
      </c>
      <c r="CE59" s="126">
        <v>0</v>
      </c>
      <c r="CF59" s="183" t="s">
        <v>993</v>
      </c>
      <c r="CG59" s="126">
        <v>0</v>
      </c>
      <c r="CH59" s="183" t="s">
        <v>993</v>
      </c>
      <c r="CI59" s="126">
        <v>0</v>
      </c>
      <c r="CJ59" s="183" t="s">
        <v>993</v>
      </c>
      <c r="CK59" s="126">
        <v>0</v>
      </c>
      <c r="CL59" s="126">
        <v>0</v>
      </c>
      <c r="CM59" s="126">
        <v>0</v>
      </c>
      <c r="CN59" s="126">
        <v>21</v>
      </c>
      <c r="CO59" s="126">
        <v>0</v>
      </c>
      <c r="CP59" s="126">
        <v>3</v>
      </c>
      <c r="CQ59" s="126">
        <v>0.5</v>
      </c>
      <c r="CR59" s="126">
        <v>0</v>
      </c>
      <c r="CS59" s="126">
        <v>2</v>
      </c>
      <c r="CT59" s="126">
        <v>0</v>
      </c>
      <c r="CU59" s="126">
        <v>0</v>
      </c>
      <c r="CV59" s="126">
        <v>3</v>
      </c>
      <c r="CW59" s="126">
        <v>0.2</v>
      </c>
      <c r="CX59" s="126">
        <v>1</v>
      </c>
      <c r="CY59" s="126">
        <v>0</v>
      </c>
      <c r="CZ59" s="126">
        <v>1</v>
      </c>
      <c r="DA59" s="126">
        <v>0</v>
      </c>
      <c r="DB59" s="126">
        <v>0</v>
      </c>
      <c r="DC59" s="126">
        <v>0</v>
      </c>
      <c r="DD59" s="126">
        <v>0</v>
      </c>
      <c r="DE59" s="126">
        <v>0</v>
      </c>
      <c r="DF59" s="126">
        <v>0</v>
      </c>
      <c r="DG59" s="126">
        <v>0</v>
      </c>
      <c r="DH59" s="127" t="b">
        <v>0</v>
      </c>
      <c r="DI59" s="183" t="s">
        <v>999</v>
      </c>
      <c r="DJ59" s="183" t="s">
        <v>270</v>
      </c>
      <c r="DK59" s="183" t="s">
        <v>434</v>
      </c>
      <c r="DL59" s="183" t="s">
        <v>1000</v>
      </c>
      <c r="DM59" s="126">
        <v>0</v>
      </c>
      <c r="DN59" s="126">
        <v>0</v>
      </c>
      <c r="DO59" s="126">
        <v>0</v>
      </c>
      <c r="DP59" s="126">
        <v>0</v>
      </c>
      <c r="DQ59" s="126">
        <v>18057</v>
      </c>
      <c r="DR59" s="126">
        <v>0</v>
      </c>
      <c r="DS59" s="126">
        <v>0</v>
      </c>
      <c r="DT59" s="126">
        <v>0</v>
      </c>
      <c r="DU59" s="126">
        <v>0</v>
      </c>
      <c r="DV59" s="126">
        <v>0</v>
      </c>
      <c r="DW59" s="126">
        <v>0</v>
      </c>
      <c r="DX59" s="126">
        <v>0</v>
      </c>
      <c r="DY59" s="126">
        <v>0</v>
      </c>
      <c r="DZ59" s="126">
        <v>0</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7" t="b">
        <v>0</v>
      </c>
      <c r="ER59" s="127" t="b">
        <v>0</v>
      </c>
      <c r="ES59" s="127" t="b">
        <v>1</v>
      </c>
      <c r="ET59" s="128">
        <v>0</v>
      </c>
      <c r="EU59" s="128">
        <v>0</v>
      </c>
      <c r="EV59" s="128">
        <v>0</v>
      </c>
      <c r="EW59" s="128">
        <v>0</v>
      </c>
      <c r="EX59" s="128">
        <v>0</v>
      </c>
      <c r="EY59" s="128">
        <v>0</v>
      </c>
      <c r="EZ59" s="127" t="b">
        <v>0</v>
      </c>
      <c r="FA59" s="127" t="b">
        <v>0</v>
      </c>
      <c r="FB59" s="127" t="b">
        <v>0</v>
      </c>
      <c r="FC59" s="128">
        <v>0.26300000000000001</v>
      </c>
      <c r="FD59" s="128">
        <v>0.09</v>
      </c>
      <c r="FE59" s="128">
        <v>0</v>
      </c>
      <c r="FF59" s="128">
        <v>2.4E-2</v>
      </c>
      <c r="FG59" s="128">
        <v>1.1000000000000001E-2</v>
      </c>
      <c r="FH59" s="128">
        <v>3.4000000000000002E-2</v>
      </c>
      <c r="FI59" s="127" t="b">
        <v>0</v>
      </c>
      <c r="FJ59" s="127" t="b">
        <v>0</v>
      </c>
      <c r="FK59" s="127" t="b">
        <v>1</v>
      </c>
      <c r="FL59" s="128">
        <v>0</v>
      </c>
      <c r="FM59" s="128">
        <v>0</v>
      </c>
      <c r="FN59" s="128">
        <v>0</v>
      </c>
      <c r="FO59" s="128">
        <v>0</v>
      </c>
      <c r="FP59" s="128">
        <v>0</v>
      </c>
      <c r="FQ59" s="128">
        <v>0</v>
      </c>
      <c r="FR59" s="183" t="s">
        <v>993</v>
      </c>
      <c r="FS59" s="128">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26">
        <v>0</v>
      </c>
      <c r="GJ59" s="126">
        <v>0</v>
      </c>
      <c r="GK59" s="126">
        <v>0</v>
      </c>
      <c r="GL59" s="127" t="b">
        <v>0</v>
      </c>
      <c r="GM59" s="183" t="s">
        <v>993</v>
      </c>
      <c r="GN59" s="183" t="s">
        <v>993</v>
      </c>
      <c r="GO59" s="183" t="s">
        <v>993</v>
      </c>
      <c r="GP59" s="183" t="s">
        <v>993</v>
      </c>
      <c r="GQ59" s="127"/>
      <c r="GR59" s="123"/>
    </row>
    <row r="60" spans="1:200">
      <c r="A60" s="122"/>
      <c r="B60" s="1348" t="s">
        <v>550</v>
      </c>
      <c r="C60" s="1349"/>
      <c r="D60" s="183" t="s">
        <v>1066</v>
      </c>
      <c r="E60" s="183" t="s">
        <v>1067</v>
      </c>
      <c r="F60" s="183" t="s">
        <v>437</v>
      </c>
      <c r="G60" s="183" t="s">
        <v>986</v>
      </c>
      <c r="H60" s="183" t="s">
        <v>1062</v>
      </c>
      <c r="I60" s="183" t="s">
        <v>1063</v>
      </c>
      <c r="J60" s="183" t="s">
        <v>1064</v>
      </c>
      <c r="K60" s="183" t="s">
        <v>1065</v>
      </c>
      <c r="L60" s="126">
        <v>4</v>
      </c>
      <c r="M60" s="183" t="s">
        <v>1067</v>
      </c>
      <c r="N60" s="183" t="s">
        <v>991</v>
      </c>
      <c r="O60" s="183" t="s">
        <v>654</v>
      </c>
      <c r="P60" s="183" t="s">
        <v>993</v>
      </c>
      <c r="Q60" s="183" t="s">
        <v>993</v>
      </c>
      <c r="R60" s="183" t="s">
        <v>296</v>
      </c>
      <c r="S60" s="127" t="b">
        <v>0</v>
      </c>
      <c r="T60" s="126">
        <v>0</v>
      </c>
      <c r="U60" s="127" t="b">
        <v>0</v>
      </c>
      <c r="V60" s="126">
        <v>0</v>
      </c>
      <c r="W60" s="127" t="b">
        <v>0</v>
      </c>
      <c r="X60" s="127" t="b">
        <v>1</v>
      </c>
      <c r="Y60" s="183" t="s">
        <v>296</v>
      </c>
      <c r="Z60" s="183" t="s">
        <v>993</v>
      </c>
      <c r="AA60" s="127" t="b">
        <v>0</v>
      </c>
      <c r="AB60" s="183" t="s">
        <v>993</v>
      </c>
      <c r="AC60" s="183" t="s">
        <v>993</v>
      </c>
      <c r="AD60" s="183" t="s">
        <v>993</v>
      </c>
      <c r="AE60" s="183">
        <f t="shared" si="1"/>
        <v>38</v>
      </c>
      <c r="AF60" s="183">
        <f t="shared" si="1"/>
        <v>38</v>
      </c>
      <c r="AG60" s="183">
        <f t="shared" si="1"/>
        <v>37</v>
      </c>
      <c r="AH60" s="183">
        <f t="shared" si="1"/>
        <v>38</v>
      </c>
      <c r="AI60" s="183">
        <f t="shared" si="2"/>
        <v>0</v>
      </c>
      <c r="AJ60" s="126">
        <v>0</v>
      </c>
      <c r="AK60" s="126">
        <v>0</v>
      </c>
      <c r="AL60" s="126">
        <v>0</v>
      </c>
      <c r="AM60" s="126">
        <v>0</v>
      </c>
      <c r="AN60" s="126">
        <v>0</v>
      </c>
      <c r="AO60" s="126">
        <v>38</v>
      </c>
      <c r="AP60" s="126">
        <v>38</v>
      </c>
      <c r="AQ60" s="126">
        <v>37</v>
      </c>
      <c r="AR60" s="126">
        <v>38</v>
      </c>
      <c r="AS60" s="126">
        <v>38</v>
      </c>
      <c r="AT60" s="126">
        <v>38</v>
      </c>
      <c r="AU60" s="126">
        <v>37</v>
      </c>
      <c r="AV60" s="126">
        <v>38</v>
      </c>
      <c r="AW60" s="126">
        <v>0</v>
      </c>
      <c r="AX60" s="126">
        <v>0</v>
      </c>
      <c r="AY60" s="126">
        <v>0</v>
      </c>
      <c r="AZ60" s="126">
        <v>0</v>
      </c>
      <c r="BA60" s="126">
        <v>0</v>
      </c>
      <c r="BB60" s="126">
        <v>0</v>
      </c>
      <c r="BC60" s="126">
        <v>0</v>
      </c>
      <c r="BD60" s="127" t="b">
        <v>0</v>
      </c>
      <c r="BE60" s="127"/>
      <c r="BF60" s="183" t="s">
        <v>993</v>
      </c>
      <c r="BG60" s="126">
        <v>0</v>
      </c>
      <c r="BH60" s="183" t="s">
        <v>993</v>
      </c>
      <c r="BI60" s="126">
        <v>0</v>
      </c>
      <c r="BJ60" s="183" t="s">
        <v>993</v>
      </c>
      <c r="BK60" s="126">
        <v>0</v>
      </c>
      <c r="BL60" s="126">
        <v>0</v>
      </c>
      <c r="BM60" s="126">
        <v>38</v>
      </c>
      <c r="BN60" s="183" t="s">
        <v>993</v>
      </c>
      <c r="BO60" s="183" t="s">
        <v>993</v>
      </c>
      <c r="BP60" s="183" t="s">
        <v>993</v>
      </c>
      <c r="BQ60" s="126">
        <v>0</v>
      </c>
      <c r="BR60" s="183" t="s">
        <v>993</v>
      </c>
      <c r="BS60" s="126">
        <v>0</v>
      </c>
      <c r="BT60" s="183" t="s">
        <v>993</v>
      </c>
      <c r="BU60" s="126">
        <v>0</v>
      </c>
      <c r="BV60" s="126">
        <v>0</v>
      </c>
      <c r="BW60" s="126">
        <v>0</v>
      </c>
      <c r="BX60" s="183" t="s">
        <v>993</v>
      </c>
      <c r="BY60" s="126">
        <v>0</v>
      </c>
      <c r="BZ60" s="183" t="s">
        <v>993</v>
      </c>
      <c r="CA60" s="126">
        <v>0</v>
      </c>
      <c r="CB60" s="183" t="s">
        <v>993</v>
      </c>
      <c r="CC60" s="126">
        <v>0</v>
      </c>
      <c r="CD60" s="126">
        <v>0</v>
      </c>
      <c r="CE60" s="126">
        <v>0</v>
      </c>
      <c r="CF60" s="183" t="s">
        <v>993</v>
      </c>
      <c r="CG60" s="126">
        <v>0</v>
      </c>
      <c r="CH60" s="183" t="s">
        <v>993</v>
      </c>
      <c r="CI60" s="126">
        <v>0</v>
      </c>
      <c r="CJ60" s="183" t="s">
        <v>993</v>
      </c>
      <c r="CK60" s="126">
        <v>0</v>
      </c>
      <c r="CL60" s="126">
        <v>0</v>
      </c>
      <c r="CM60" s="126">
        <v>0</v>
      </c>
      <c r="CN60" s="126">
        <v>9</v>
      </c>
      <c r="CO60" s="126">
        <v>0</v>
      </c>
      <c r="CP60" s="126">
        <v>3</v>
      </c>
      <c r="CQ60" s="126">
        <v>0.5</v>
      </c>
      <c r="CR60" s="126">
        <v>3</v>
      </c>
      <c r="CS60" s="126">
        <v>0</v>
      </c>
      <c r="CT60" s="126">
        <v>0</v>
      </c>
      <c r="CU60" s="126">
        <v>0</v>
      </c>
      <c r="CV60" s="126">
        <v>0</v>
      </c>
      <c r="CW60" s="126">
        <v>0</v>
      </c>
      <c r="CX60" s="126">
        <v>1</v>
      </c>
      <c r="CY60" s="126">
        <v>0</v>
      </c>
      <c r="CZ60" s="126">
        <v>0</v>
      </c>
      <c r="DA60" s="126">
        <v>0</v>
      </c>
      <c r="DB60" s="126">
        <v>0</v>
      </c>
      <c r="DC60" s="126">
        <v>0</v>
      </c>
      <c r="DD60" s="126">
        <v>0</v>
      </c>
      <c r="DE60" s="126">
        <v>0</v>
      </c>
      <c r="DF60" s="126">
        <v>0</v>
      </c>
      <c r="DG60" s="126">
        <v>0</v>
      </c>
      <c r="DH60" s="127" t="b">
        <v>0</v>
      </c>
      <c r="DI60" s="183" t="s">
        <v>999</v>
      </c>
      <c r="DJ60" s="183" t="s">
        <v>270</v>
      </c>
      <c r="DK60" s="183" t="s">
        <v>434</v>
      </c>
      <c r="DL60" s="183" t="s">
        <v>298</v>
      </c>
      <c r="DM60" s="126">
        <v>0</v>
      </c>
      <c r="DN60" s="126">
        <v>0</v>
      </c>
      <c r="DO60" s="126">
        <v>0</v>
      </c>
      <c r="DP60" s="126">
        <v>0</v>
      </c>
      <c r="DQ60" s="126">
        <v>13902</v>
      </c>
      <c r="DR60" s="126">
        <v>0</v>
      </c>
      <c r="DS60" s="126">
        <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7" t="b">
        <v>0</v>
      </c>
      <c r="ER60" s="127" t="b">
        <v>0</v>
      </c>
      <c r="ES60" s="127" t="b">
        <v>0</v>
      </c>
      <c r="ET60" s="128">
        <v>0</v>
      </c>
      <c r="EU60" s="128">
        <v>0</v>
      </c>
      <c r="EV60" s="128">
        <v>0</v>
      </c>
      <c r="EW60" s="128">
        <v>0</v>
      </c>
      <c r="EX60" s="128">
        <v>0</v>
      </c>
      <c r="EY60" s="128">
        <v>0</v>
      </c>
      <c r="EZ60" s="127" t="b">
        <v>0</v>
      </c>
      <c r="FA60" s="127" t="b">
        <v>0</v>
      </c>
      <c r="FB60" s="127" t="b">
        <v>0</v>
      </c>
      <c r="FC60" s="128">
        <v>0</v>
      </c>
      <c r="FD60" s="128">
        <v>0</v>
      </c>
      <c r="FE60" s="128">
        <v>0</v>
      </c>
      <c r="FF60" s="128">
        <v>0</v>
      </c>
      <c r="FG60" s="128">
        <v>0</v>
      </c>
      <c r="FH60" s="128">
        <v>0</v>
      </c>
      <c r="FI60" s="127" t="b">
        <v>0</v>
      </c>
      <c r="FJ60" s="127" t="b">
        <v>0</v>
      </c>
      <c r="FK60" s="127" t="b">
        <v>0</v>
      </c>
      <c r="FL60" s="128">
        <v>0</v>
      </c>
      <c r="FM60" s="128">
        <v>0</v>
      </c>
      <c r="FN60" s="128">
        <v>0</v>
      </c>
      <c r="FO60" s="128">
        <v>0</v>
      </c>
      <c r="FP60" s="128">
        <v>0</v>
      </c>
      <c r="FQ60" s="128">
        <v>0</v>
      </c>
      <c r="FR60" s="183" t="s">
        <v>993</v>
      </c>
      <c r="FS60" s="128">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7" t="b">
        <v>0</v>
      </c>
      <c r="GM60" s="183" t="s">
        <v>993</v>
      </c>
      <c r="GN60" s="183" t="s">
        <v>993</v>
      </c>
      <c r="GO60" s="183" t="s">
        <v>993</v>
      </c>
      <c r="GP60" s="183" t="s">
        <v>993</v>
      </c>
      <c r="GQ60" s="127"/>
      <c r="GR60" s="123"/>
    </row>
    <row r="61" spans="1:200">
      <c r="A61" s="122"/>
      <c r="B61" s="1348" t="s">
        <v>634</v>
      </c>
      <c r="C61" s="1349"/>
      <c r="D61" s="183" t="s">
        <v>1068</v>
      </c>
      <c r="E61" s="183" t="s">
        <v>24</v>
      </c>
      <c r="F61" s="183" t="s">
        <v>437</v>
      </c>
      <c r="G61" s="183" t="s">
        <v>986</v>
      </c>
      <c r="H61" s="183" t="s">
        <v>1062</v>
      </c>
      <c r="I61" s="183" t="s">
        <v>1063</v>
      </c>
      <c r="J61" s="183" t="s">
        <v>1064</v>
      </c>
      <c r="K61" s="183" t="s">
        <v>1065</v>
      </c>
      <c r="L61" s="126">
        <v>1</v>
      </c>
      <c r="M61" s="183" t="s">
        <v>24</v>
      </c>
      <c r="N61" s="183" t="s">
        <v>996</v>
      </c>
      <c r="O61" s="183" t="s">
        <v>635</v>
      </c>
      <c r="P61" s="183" t="s">
        <v>993</v>
      </c>
      <c r="Q61" s="183" t="s">
        <v>993</v>
      </c>
      <c r="R61" s="183" t="s">
        <v>293</v>
      </c>
      <c r="S61" s="127" t="b">
        <v>0</v>
      </c>
      <c r="T61" s="126">
        <v>0</v>
      </c>
      <c r="U61" s="127" t="b">
        <v>0</v>
      </c>
      <c r="V61" s="126">
        <v>0</v>
      </c>
      <c r="W61" s="127" t="b">
        <v>1</v>
      </c>
      <c r="X61" s="127" t="b">
        <v>0</v>
      </c>
      <c r="Y61" s="183" t="s">
        <v>293</v>
      </c>
      <c r="Z61" s="183" t="s">
        <v>993</v>
      </c>
      <c r="AA61" s="127" t="b">
        <v>0</v>
      </c>
      <c r="AB61" s="183" t="s">
        <v>993</v>
      </c>
      <c r="AC61" s="183" t="s">
        <v>993</v>
      </c>
      <c r="AD61" s="183" t="s">
        <v>993</v>
      </c>
      <c r="AE61" s="183">
        <f t="shared" si="1"/>
        <v>38</v>
      </c>
      <c r="AF61" s="183">
        <f t="shared" si="1"/>
        <v>38</v>
      </c>
      <c r="AG61" s="183">
        <f t="shared" si="1"/>
        <v>18</v>
      </c>
      <c r="AH61" s="183">
        <f t="shared" si="1"/>
        <v>38</v>
      </c>
      <c r="AI61" s="183">
        <f t="shared" si="2"/>
        <v>0</v>
      </c>
      <c r="AJ61" s="126">
        <v>38</v>
      </c>
      <c r="AK61" s="126">
        <v>38</v>
      </c>
      <c r="AL61" s="126">
        <v>18</v>
      </c>
      <c r="AM61" s="126">
        <v>38</v>
      </c>
      <c r="AN61" s="126">
        <v>0</v>
      </c>
      <c r="AO61" s="126">
        <v>0</v>
      </c>
      <c r="AP61" s="126">
        <v>0</v>
      </c>
      <c r="AQ61" s="126">
        <v>0</v>
      </c>
      <c r="AR61" s="126">
        <v>0</v>
      </c>
      <c r="AS61" s="126">
        <v>0</v>
      </c>
      <c r="AT61" s="126">
        <v>0</v>
      </c>
      <c r="AU61" s="126">
        <v>0</v>
      </c>
      <c r="AV61" s="126">
        <v>0</v>
      </c>
      <c r="AW61" s="126">
        <v>0</v>
      </c>
      <c r="AX61" s="126">
        <v>0</v>
      </c>
      <c r="AY61" s="126">
        <v>0</v>
      </c>
      <c r="AZ61" s="126">
        <v>0</v>
      </c>
      <c r="BA61" s="126">
        <v>0</v>
      </c>
      <c r="BB61" s="126">
        <v>0</v>
      </c>
      <c r="BC61" s="126">
        <v>0</v>
      </c>
      <c r="BD61" s="127" t="b">
        <v>0</v>
      </c>
      <c r="BE61" s="127"/>
      <c r="BF61" s="183" t="s">
        <v>296</v>
      </c>
      <c r="BG61" s="126">
        <v>24</v>
      </c>
      <c r="BH61" s="183" t="s">
        <v>998</v>
      </c>
      <c r="BI61" s="126">
        <v>14</v>
      </c>
      <c r="BJ61" s="183" t="s">
        <v>993</v>
      </c>
      <c r="BK61" s="126">
        <v>0</v>
      </c>
      <c r="BL61" s="126">
        <v>0</v>
      </c>
      <c r="BM61" s="126">
        <v>14</v>
      </c>
      <c r="BN61" s="183" t="s">
        <v>993</v>
      </c>
      <c r="BO61" s="183" t="s">
        <v>993</v>
      </c>
      <c r="BP61" s="183" t="s">
        <v>993</v>
      </c>
      <c r="BQ61" s="126">
        <v>0</v>
      </c>
      <c r="BR61" s="183" t="s">
        <v>993</v>
      </c>
      <c r="BS61" s="126">
        <v>0</v>
      </c>
      <c r="BT61" s="183" t="s">
        <v>993</v>
      </c>
      <c r="BU61" s="126">
        <v>0</v>
      </c>
      <c r="BV61" s="126">
        <v>0</v>
      </c>
      <c r="BW61" s="126">
        <v>0</v>
      </c>
      <c r="BX61" s="183" t="s">
        <v>993</v>
      </c>
      <c r="BY61" s="126">
        <v>0</v>
      </c>
      <c r="BZ61" s="183" t="s">
        <v>993</v>
      </c>
      <c r="CA61" s="126">
        <v>0</v>
      </c>
      <c r="CB61" s="183" t="s">
        <v>993</v>
      </c>
      <c r="CC61" s="126">
        <v>0</v>
      </c>
      <c r="CD61" s="126">
        <v>0</v>
      </c>
      <c r="CE61" s="126">
        <v>0</v>
      </c>
      <c r="CF61" s="183" t="s">
        <v>993</v>
      </c>
      <c r="CG61" s="126">
        <v>0</v>
      </c>
      <c r="CH61" s="183" t="s">
        <v>993</v>
      </c>
      <c r="CI61" s="126">
        <v>0</v>
      </c>
      <c r="CJ61" s="183" t="s">
        <v>993</v>
      </c>
      <c r="CK61" s="126">
        <v>0</v>
      </c>
      <c r="CL61" s="126">
        <v>0</v>
      </c>
      <c r="CM61" s="126">
        <v>0</v>
      </c>
      <c r="CN61" s="126">
        <v>19</v>
      </c>
      <c r="CO61" s="126">
        <v>0.9</v>
      </c>
      <c r="CP61" s="126">
        <v>1</v>
      </c>
      <c r="CQ61" s="126">
        <v>0.2</v>
      </c>
      <c r="CR61" s="126">
        <v>4</v>
      </c>
      <c r="CS61" s="126">
        <v>0</v>
      </c>
      <c r="CT61" s="126">
        <v>0</v>
      </c>
      <c r="CU61" s="126">
        <v>0</v>
      </c>
      <c r="CV61" s="126">
        <v>2</v>
      </c>
      <c r="CW61" s="126">
        <v>0</v>
      </c>
      <c r="CX61" s="126">
        <v>2</v>
      </c>
      <c r="CY61" s="126">
        <v>0</v>
      </c>
      <c r="CZ61" s="126">
        <v>1</v>
      </c>
      <c r="DA61" s="126">
        <v>0</v>
      </c>
      <c r="DB61" s="126">
        <v>1</v>
      </c>
      <c r="DC61" s="126">
        <v>0</v>
      </c>
      <c r="DD61" s="126">
        <v>0</v>
      </c>
      <c r="DE61" s="126">
        <v>0</v>
      </c>
      <c r="DF61" s="126">
        <v>1</v>
      </c>
      <c r="DG61" s="126">
        <v>0</v>
      </c>
      <c r="DH61" s="127" t="b">
        <v>0</v>
      </c>
      <c r="DI61" s="183" t="s">
        <v>270</v>
      </c>
      <c r="DJ61" s="183" t="s">
        <v>993</v>
      </c>
      <c r="DK61" s="183" t="s">
        <v>993</v>
      </c>
      <c r="DL61" s="183" t="s">
        <v>993</v>
      </c>
      <c r="DM61" s="126">
        <v>445</v>
      </c>
      <c r="DN61" s="126">
        <v>250</v>
      </c>
      <c r="DO61" s="126">
        <v>144</v>
      </c>
      <c r="DP61" s="126">
        <v>51</v>
      </c>
      <c r="DQ61" s="126">
        <v>12471</v>
      </c>
      <c r="DR61" s="126">
        <v>442</v>
      </c>
      <c r="DS61" s="126">
        <v>445</v>
      </c>
      <c r="DT61" s="126">
        <v>0</v>
      </c>
      <c r="DU61" s="126">
        <v>191</v>
      </c>
      <c r="DV61" s="126">
        <v>112</v>
      </c>
      <c r="DW61" s="126">
        <v>142</v>
      </c>
      <c r="DX61" s="126">
        <v>0</v>
      </c>
      <c r="DY61" s="126">
        <v>0</v>
      </c>
      <c r="DZ61" s="126">
        <v>0</v>
      </c>
      <c r="EA61" s="126">
        <v>442</v>
      </c>
      <c r="EB61" s="126">
        <v>135</v>
      </c>
      <c r="EC61" s="126">
        <v>154</v>
      </c>
      <c r="ED61" s="126">
        <v>11</v>
      </c>
      <c r="EE61" s="126">
        <v>18</v>
      </c>
      <c r="EF61" s="126">
        <v>31</v>
      </c>
      <c r="EG61" s="126">
        <v>0</v>
      </c>
      <c r="EH61" s="126">
        <v>35</v>
      </c>
      <c r="EI61" s="126">
        <v>58</v>
      </c>
      <c r="EJ61" s="126">
        <v>0</v>
      </c>
      <c r="EK61" s="126">
        <v>307</v>
      </c>
      <c r="EL61" s="126">
        <v>254</v>
      </c>
      <c r="EM61" s="126">
        <v>7</v>
      </c>
      <c r="EN61" s="126">
        <v>46</v>
      </c>
      <c r="EO61" s="126">
        <v>0</v>
      </c>
      <c r="EP61" s="126">
        <v>0</v>
      </c>
      <c r="EQ61" s="127" t="b">
        <v>0</v>
      </c>
      <c r="ER61" s="127" t="b">
        <v>0</v>
      </c>
      <c r="ES61" s="127" t="b">
        <v>0</v>
      </c>
      <c r="ET61" s="128">
        <v>0.496</v>
      </c>
      <c r="EU61" s="128">
        <v>0.316</v>
      </c>
      <c r="EV61" s="128">
        <v>0.29299999999999998</v>
      </c>
      <c r="EW61" s="128">
        <v>0.10400000000000001</v>
      </c>
      <c r="EX61" s="128">
        <v>0</v>
      </c>
      <c r="EY61" s="128">
        <v>0.307</v>
      </c>
      <c r="EZ61" s="127" t="b">
        <v>0</v>
      </c>
      <c r="FA61" s="127" t="b">
        <v>0</v>
      </c>
      <c r="FB61" s="127" t="b">
        <v>0</v>
      </c>
      <c r="FC61" s="128">
        <v>0.19600000000000001</v>
      </c>
      <c r="FD61" s="128">
        <v>5.9000000000000004E-2</v>
      </c>
      <c r="FE61" s="128">
        <v>0</v>
      </c>
      <c r="FF61" s="128">
        <v>1.6E-2</v>
      </c>
      <c r="FG61" s="128">
        <v>0</v>
      </c>
      <c r="FH61" s="128">
        <v>1.6E-2</v>
      </c>
      <c r="FI61" s="127" t="b">
        <v>0</v>
      </c>
      <c r="FJ61" s="127" t="b">
        <v>0</v>
      </c>
      <c r="FK61" s="127" t="b">
        <v>0</v>
      </c>
      <c r="FL61" s="128">
        <v>0</v>
      </c>
      <c r="FM61" s="128">
        <v>0</v>
      </c>
      <c r="FN61" s="128">
        <v>0</v>
      </c>
      <c r="FO61" s="128">
        <v>0</v>
      </c>
      <c r="FP61" s="128">
        <v>0</v>
      </c>
      <c r="FQ61" s="128">
        <v>0</v>
      </c>
      <c r="FR61" s="183" t="s">
        <v>993</v>
      </c>
      <c r="FS61" s="128">
        <v>0</v>
      </c>
      <c r="FT61" s="126">
        <v>0</v>
      </c>
      <c r="FU61" s="126">
        <v>307</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7" t="b">
        <v>0</v>
      </c>
      <c r="GM61" s="183" t="s">
        <v>993</v>
      </c>
      <c r="GN61" s="183" t="s">
        <v>993</v>
      </c>
      <c r="GO61" s="183" t="s">
        <v>993</v>
      </c>
      <c r="GP61" s="183" t="s">
        <v>993</v>
      </c>
      <c r="GQ61" s="127"/>
      <c r="GR61" s="123"/>
    </row>
    <row r="62" spans="1:200">
      <c r="A62" s="122"/>
      <c r="B62" s="1348" t="s">
        <v>634</v>
      </c>
      <c r="C62" s="1349"/>
      <c r="D62" s="183" t="s">
        <v>1068</v>
      </c>
      <c r="E62" s="183" t="s">
        <v>24</v>
      </c>
      <c r="F62" s="183" t="s">
        <v>437</v>
      </c>
      <c r="G62" s="183" t="s">
        <v>986</v>
      </c>
      <c r="H62" s="183" t="s">
        <v>1062</v>
      </c>
      <c r="I62" s="183" t="s">
        <v>1063</v>
      </c>
      <c r="J62" s="183" t="s">
        <v>1064</v>
      </c>
      <c r="K62" s="183" t="s">
        <v>1065</v>
      </c>
      <c r="L62" s="126">
        <v>2</v>
      </c>
      <c r="M62" s="183" t="s">
        <v>24</v>
      </c>
      <c r="N62" s="183" t="s">
        <v>991</v>
      </c>
      <c r="O62" s="183" t="s">
        <v>655</v>
      </c>
      <c r="P62" s="183" t="s">
        <v>993</v>
      </c>
      <c r="Q62" s="183" t="s">
        <v>993</v>
      </c>
      <c r="R62" s="183" t="s">
        <v>296</v>
      </c>
      <c r="S62" s="127" t="b">
        <v>0</v>
      </c>
      <c r="T62" s="126">
        <v>0</v>
      </c>
      <c r="U62" s="127" t="b">
        <v>0</v>
      </c>
      <c r="V62" s="126">
        <v>0</v>
      </c>
      <c r="W62" s="127" t="b">
        <v>1</v>
      </c>
      <c r="X62" s="127" t="b">
        <v>0</v>
      </c>
      <c r="Y62" s="183" t="s">
        <v>296</v>
      </c>
      <c r="Z62" s="183" t="s">
        <v>993</v>
      </c>
      <c r="AA62" s="127" t="b">
        <v>0</v>
      </c>
      <c r="AB62" s="183" t="s">
        <v>993</v>
      </c>
      <c r="AC62" s="183" t="s">
        <v>993</v>
      </c>
      <c r="AD62" s="183" t="s">
        <v>993</v>
      </c>
      <c r="AE62" s="183">
        <f t="shared" si="1"/>
        <v>56</v>
      </c>
      <c r="AF62" s="183">
        <f t="shared" si="1"/>
        <v>56</v>
      </c>
      <c r="AG62" s="183">
        <f t="shared" si="1"/>
        <v>51</v>
      </c>
      <c r="AH62" s="183">
        <f t="shared" si="1"/>
        <v>56</v>
      </c>
      <c r="AI62" s="183">
        <f t="shared" si="2"/>
        <v>0</v>
      </c>
      <c r="AJ62" s="126">
        <v>0</v>
      </c>
      <c r="AK62" s="126">
        <v>0</v>
      </c>
      <c r="AL62" s="126">
        <v>0</v>
      </c>
      <c r="AM62" s="126">
        <v>0</v>
      </c>
      <c r="AN62" s="126">
        <v>0</v>
      </c>
      <c r="AO62" s="126">
        <v>56</v>
      </c>
      <c r="AP62" s="126">
        <v>56</v>
      </c>
      <c r="AQ62" s="126">
        <v>51</v>
      </c>
      <c r="AR62" s="126">
        <v>56</v>
      </c>
      <c r="AS62" s="126">
        <v>56</v>
      </c>
      <c r="AT62" s="126">
        <v>56</v>
      </c>
      <c r="AU62" s="126">
        <v>51</v>
      </c>
      <c r="AV62" s="126">
        <v>56</v>
      </c>
      <c r="AW62" s="126">
        <v>0</v>
      </c>
      <c r="AX62" s="126">
        <v>0</v>
      </c>
      <c r="AY62" s="126">
        <v>0</v>
      </c>
      <c r="AZ62" s="126">
        <v>0</v>
      </c>
      <c r="BA62" s="126">
        <v>0</v>
      </c>
      <c r="BB62" s="126">
        <v>0</v>
      </c>
      <c r="BC62" s="126">
        <v>0</v>
      </c>
      <c r="BD62" s="127" t="b">
        <v>0</v>
      </c>
      <c r="BE62" s="127"/>
      <c r="BF62" s="183" t="s">
        <v>422</v>
      </c>
      <c r="BG62" s="126">
        <v>56</v>
      </c>
      <c r="BH62" s="183" t="s">
        <v>993</v>
      </c>
      <c r="BI62" s="126">
        <v>0</v>
      </c>
      <c r="BJ62" s="183" t="s">
        <v>993</v>
      </c>
      <c r="BK62" s="126">
        <v>0</v>
      </c>
      <c r="BL62" s="126">
        <v>0</v>
      </c>
      <c r="BM62" s="126">
        <v>0</v>
      </c>
      <c r="BN62" s="183" t="s">
        <v>993</v>
      </c>
      <c r="BO62" s="183" t="s">
        <v>993</v>
      </c>
      <c r="BP62" s="183" t="s">
        <v>993</v>
      </c>
      <c r="BQ62" s="126">
        <v>0</v>
      </c>
      <c r="BR62" s="183" t="s">
        <v>993</v>
      </c>
      <c r="BS62" s="126">
        <v>0</v>
      </c>
      <c r="BT62" s="183" t="s">
        <v>993</v>
      </c>
      <c r="BU62" s="126">
        <v>0</v>
      </c>
      <c r="BV62" s="126">
        <v>0</v>
      </c>
      <c r="BW62" s="126">
        <v>0</v>
      </c>
      <c r="BX62" s="183" t="s">
        <v>993</v>
      </c>
      <c r="BY62" s="126">
        <v>0</v>
      </c>
      <c r="BZ62" s="183" t="s">
        <v>993</v>
      </c>
      <c r="CA62" s="126">
        <v>0</v>
      </c>
      <c r="CB62" s="183" t="s">
        <v>993</v>
      </c>
      <c r="CC62" s="126">
        <v>0</v>
      </c>
      <c r="CD62" s="126">
        <v>0</v>
      </c>
      <c r="CE62" s="126">
        <v>0</v>
      </c>
      <c r="CF62" s="183" t="s">
        <v>993</v>
      </c>
      <c r="CG62" s="126">
        <v>0</v>
      </c>
      <c r="CH62" s="183" t="s">
        <v>993</v>
      </c>
      <c r="CI62" s="126">
        <v>0</v>
      </c>
      <c r="CJ62" s="183" t="s">
        <v>993</v>
      </c>
      <c r="CK62" s="126">
        <v>0</v>
      </c>
      <c r="CL62" s="126">
        <v>0</v>
      </c>
      <c r="CM62" s="126">
        <v>0</v>
      </c>
      <c r="CN62" s="126">
        <v>11</v>
      </c>
      <c r="CO62" s="126">
        <v>3.3</v>
      </c>
      <c r="CP62" s="126">
        <v>2</v>
      </c>
      <c r="CQ62" s="126">
        <v>0</v>
      </c>
      <c r="CR62" s="126">
        <v>15</v>
      </c>
      <c r="CS62" s="126">
        <v>0</v>
      </c>
      <c r="CT62" s="126">
        <v>0</v>
      </c>
      <c r="CU62" s="126">
        <v>0</v>
      </c>
      <c r="CV62" s="126">
        <v>2</v>
      </c>
      <c r="CW62" s="126">
        <v>0</v>
      </c>
      <c r="CX62" s="126">
        <v>2</v>
      </c>
      <c r="CY62" s="126">
        <v>0</v>
      </c>
      <c r="CZ62" s="126">
        <v>0</v>
      </c>
      <c r="DA62" s="126">
        <v>0</v>
      </c>
      <c r="DB62" s="126">
        <v>1</v>
      </c>
      <c r="DC62" s="126">
        <v>0</v>
      </c>
      <c r="DD62" s="126">
        <v>0</v>
      </c>
      <c r="DE62" s="126">
        <v>0</v>
      </c>
      <c r="DF62" s="126">
        <v>1</v>
      </c>
      <c r="DG62" s="126">
        <v>0</v>
      </c>
      <c r="DH62" s="127" t="b">
        <v>0</v>
      </c>
      <c r="DI62" s="183" t="s">
        <v>270</v>
      </c>
      <c r="DJ62" s="183" t="s">
        <v>993</v>
      </c>
      <c r="DK62" s="183" t="s">
        <v>993</v>
      </c>
      <c r="DL62" s="183" t="s">
        <v>993</v>
      </c>
      <c r="DM62" s="126">
        <v>81</v>
      </c>
      <c r="DN62" s="126">
        <v>80</v>
      </c>
      <c r="DO62" s="126">
        <v>1</v>
      </c>
      <c r="DP62" s="126">
        <v>0</v>
      </c>
      <c r="DQ62" s="126">
        <v>19965</v>
      </c>
      <c r="DR62" s="126">
        <v>82</v>
      </c>
      <c r="DS62" s="126">
        <v>81</v>
      </c>
      <c r="DT62" s="126">
        <v>78</v>
      </c>
      <c r="DU62" s="126">
        <v>3</v>
      </c>
      <c r="DV62" s="126">
        <v>0</v>
      </c>
      <c r="DW62" s="126">
        <v>0</v>
      </c>
      <c r="DX62" s="126">
        <v>0</v>
      </c>
      <c r="DY62" s="126">
        <v>0</v>
      </c>
      <c r="DZ62" s="126">
        <v>0</v>
      </c>
      <c r="EA62" s="126">
        <v>82</v>
      </c>
      <c r="EB62" s="126">
        <v>0</v>
      </c>
      <c r="EC62" s="126">
        <v>14</v>
      </c>
      <c r="ED62" s="126">
        <v>2</v>
      </c>
      <c r="EE62" s="126">
        <v>3</v>
      </c>
      <c r="EF62" s="126">
        <v>7</v>
      </c>
      <c r="EG62" s="126">
        <v>0</v>
      </c>
      <c r="EH62" s="126">
        <v>9</v>
      </c>
      <c r="EI62" s="126">
        <v>47</v>
      </c>
      <c r="EJ62" s="126">
        <v>0</v>
      </c>
      <c r="EK62" s="126">
        <v>82</v>
      </c>
      <c r="EL62" s="126">
        <v>72</v>
      </c>
      <c r="EM62" s="126">
        <v>2</v>
      </c>
      <c r="EN62" s="126">
        <v>8</v>
      </c>
      <c r="EO62" s="126">
        <v>0</v>
      </c>
      <c r="EP62" s="126">
        <v>0</v>
      </c>
      <c r="EQ62" s="127" t="b">
        <v>0</v>
      </c>
      <c r="ER62" s="127" t="b">
        <v>0</v>
      </c>
      <c r="ES62" s="127" t="b">
        <v>0</v>
      </c>
      <c r="ET62" s="128">
        <v>0</v>
      </c>
      <c r="EU62" s="128">
        <v>0</v>
      </c>
      <c r="EV62" s="128">
        <v>0</v>
      </c>
      <c r="EW62" s="128">
        <v>0</v>
      </c>
      <c r="EX62" s="128">
        <v>0</v>
      </c>
      <c r="EY62" s="128">
        <v>0</v>
      </c>
      <c r="EZ62" s="127" t="b">
        <v>0</v>
      </c>
      <c r="FA62" s="127" t="b">
        <v>0</v>
      </c>
      <c r="FB62" s="127" t="b">
        <v>0</v>
      </c>
      <c r="FC62" s="128">
        <v>0</v>
      </c>
      <c r="FD62" s="128">
        <v>0</v>
      </c>
      <c r="FE62" s="128">
        <v>0</v>
      </c>
      <c r="FF62" s="128">
        <v>0</v>
      </c>
      <c r="FG62" s="128">
        <v>0</v>
      </c>
      <c r="FH62" s="128">
        <v>0</v>
      </c>
      <c r="FI62" s="127" t="b">
        <v>0</v>
      </c>
      <c r="FJ62" s="127" t="b">
        <v>0</v>
      </c>
      <c r="FK62" s="127" t="b">
        <v>0</v>
      </c>
      <c r="FL62" s="128">
        <v>0</v>
      </c>
      <c r="FM62" s="128">
        <v>0</v>
      </c>
      <c r="FN62" s="128">
        <v>0</v>
      </c>
      <c r="FO62" s="128">
        <v>0</v>
      </c>
      <c r="FP62" s="128">
        <v>0</v>
      </c>
      <c r="FQ62" s="128">
        <v>0</v>
      </c>
      <c r="FR62" s="183" t="s">
        <v>993</v>
      </c>
      <c r="FS62" s="128">
        <v>0</v>
      </c>
      <c r="FT62" s="126">
        <v>0</v>
      </c>
      <c r="FU62" s="126">
        <v>82</v>
      </c>
      <c r="FV62" s="126">
        <v>0</v>
      </c>
      <c r="FW62" s="126">
        <v>0</v>
      </c>
      <c r="FX62" s="126">
        <v>0</v>
      </c>
      <c r="FY62" s="126">
        <v>0</v>
      </c>
      <c r="FZ62" s="126">
        <v>0</v>
      </c>
      <c r="GA62" s="126">
        <v>0</v>
      </c>
      <c r="GB62" s="126">
        <v>0</v>
      </c>
      <c r="GC62" s="126">
        <v>0</v>
      </c>
      <c r="GD62" s="126">
        <v>0</v>
      </c>
      <c r="GE62" s="126">
        <v>0</v>
      </c>
      <c r="GF62" s="126">
        <v>0</v>
      </c>
      <c r="GG62" s="126">
        <v>0</v>
      </c>
      <c r="GH62" s="126">
        <v>0</v>
      </c>
      <c r="GI62" s="126">
        <v>0</v>
      </c>
      <c r="GJ62" s="126">
        <v>0</v>
      </c>
      <c r="GK62" s="126">
        <v>0</v>
      </c>
      <c r="GL62" s="127" t="b">
        <v>0</v>
      </c>
      <c r="GM62" s="183" t="s">
        <v>993</v>
      </c>
      <c r="GN62" s="183" t="s">
        <v>993</v>
      </c>
      <c r="GO62" s="183" t="s">
        <v>993</v>
      </c>
      <c r="GP62" s="183" t="s">
        <v>993</v>
      </c>
      <c r="GQ62" s="127"/>
      <c r="GR62" s="123"/>
    </row>
    <row r="63" spans="1:200">
      <c r="A63" s="122"/>
      <c r="B63" s="1348" t="s">
        <v>634</v>
      </c>
      <c r="C63" s="1349"/>
      <c r="D63" s="183" t="s">
        <v>1068</v>
      </c>
      <c r="E63" s="183" t="s">
        <v>24</v>
      </c>
      <c r="F63" s="183" t="s">
        <v>437</v>
      </c>
      <c r="G63" s="183" t="s">
        <v>986</v>
      </c>
      <c r="H63" s="183" t="s">
        <v>1062</v>
      </c>
      <c r="I63" s="183" t="s">
        <v>1063</v>
      </c>
      <c r="J63" s="183" t="s">
        <v>1064</v>
      </c>
      <c r="K63" s="183" t="s">
        <v>1065</v>
      </c>
      <c r="L63" s="126">
        <v>3</v>
      </c>
      <c r="M63" s="183" t="s">
        <v>24</v>
      </c>
      <c r="N63" s="183" t="s">
        <v>1040</v>
      </c>
      <c r="O63" s="183" t="s">
        <v>656</v>
      </c>
      <c r="P63" s="183" t="s">
        <v>993</v>
      </c>
      <c r="Q63" s="183" t="s">
        <v>993</v>
      </c>
      <c r="R63" s="183" t="s">
        <v>296</v>
      </c>
      <c r="S63" s="127" t="b">
        <v>0</v>
      </c>
      <c r="T63" s="126">
        <v>0</v>
      </c>
      <c r="U63" s="127" t="b">
        <v>0</v>
      </c>
      <c r="V63" s="126">
        <v>0</v>
      </c>
      <c r="W63" s="127" t="b">
        <v>1</v>
      </c>
      <c r="X63" s="127" t="b">
        <v>0</v>
      </c>
      <c r="Y63" s="183" t="s">
        <v>296</v>
      </c>
      <c r="Z63" s="183" t="s">
        <v>993</v>
      </c>
      <c r="AA63" s="127" t="b">
        <v>0</v>
      </c>
      <c r="AB63" s="183" t="s">
        <v>993</v>
      </c>
      <c r="AC63" s="183" t="s">
        <v>993</v>
      </c>
      <c r="AD63" s="183" t="s">
        <v>993</v>
      </c>
      <c r="AE63" s="183">
        <f t="shared" si="1"/>
        <v>56</v>
      </c>
      <c r="AF63" s="183">
        <f t="shared" si="1"/>
        <v>56</v>
      </c>
      <c r="AG63" s="183">
        <f t="shared" si="1"/>
        <v>51</v>
      </c>
      <c r="AH63" s="183">
        <f t="shared" si="1"/>
        <v>56</v>
      </c>
      <c r="AI63" s="183">
        <f t="shared" si="2"/>
        <v>0</v>
      </c>
      <c r="AJ63" s="126">
        <v>0</v>
      </c>
      <c r="AK63" s="126">
        <v>0</v>
      </c>
      <c r="AL63" s="126">
        <v>0</v>
      </c>
      <c r="AM63" s="126">
        <v>0</v>
      </c>
      <c r="AN63" s="126">
        <v>0</v>
      </c>
      <c r="AO63" s="126">
        <v>56</v>
      </c>
      <c r="AP63" s="126">
        <v>56</v>
      </c>
      <c r="AQ63" s="126">
        <v>51</v>
      </c>
      <c r="AR63" s="126">
        <v>56</v>
      </c>
      <c r="AS63" s="126">
        <v>56</v>
      </c>
      <c r="AT63" s="126">
        <v>56</v>
      </c>
      <c r="AU63" s="126">
        <v>51</v>
      </c>
      <c r="AV63" s="126">
        <v>0</v>
      </c>
      <c r="AW63" s="126">
        <v>0</v>
      </c>
      <c r="AX63" s="126">
        <v>0</v>
      </c>
      <c r="AY63" s="126">
        <v>0</v>
      </c>
      <c r="AZ63" s="126">
        <v>56</v>
      </c>
      <c r="BA63" s="126">
        <v>0</v>
      </c>
      <c r="BB63" s="126">
        <v>0</v>
      </c>
      <c r="BC63" s="126">
        <v>0</v>
      </c>
      <c r="BD63" s="127" t="b">
        <v>0</v>
      </c>
      <c r="BE63" s="127"/>
      <c r="BF63" s="183" t="s">
        <v>422</v>
      </c>
      <c r="BG63" s="126">
        <v>56</v>
      </c>
      <c r="BH63" s="183" t="s">
        <v>993</v>
      </c>
      <c r="BI63" s="126">
        <v>0</v>
      </c>
      <c r="BJ63" s="183" t="s">
        <v>993</v>
      </c>
      <c r="BK63" s="126">
        <v>0</v>
      </c>
      <c r="BL63" s="126">
        <v>0</v>
      </c>
      <c r="BM63" s="126">
        <v>0</v>
      </c>
      <c r="BN63" s="183" t="s">
        <v>993</v>
      </c>
      <c r="BO63" s="183" t="s">
        <v>993</v>
      </c>
      <c r="BP63" s="183" t="s">
        <v>993</v>
      </c>
      <c r="BQ63" s="126">
        <v>0</v>
      </c>
      <c r="BR63" s="183" t="s">
        <v>993</v>
      </c>
      <c r="BS63" s="126">
        <v>0</v>
      </c>
      <c r="BT63" s="183" t="s">
        <v>993</v>
      </c>
      <c r="BU63" s="126">
        <v>0</v>
      </c>
      <c r="BV63" s="126">
        <v>0</v>
      </c>
      <c r="BW63" s="126">
        <v>0</v>
      </c>
      <c r="BX63" s="183" t="s">
        <v>993</v>
      </c>
      <c r="BY63" s="126">
        <v>0</v>
      </c>
      <c r="BZ63" s="183" t="s">
        <v>993</v>
      </c>
      <c r="CA63" s="126">
        <v>0</v>
      </c>
      <c r="CB63" s="183" t="s">
        <v>993</v>
      </c>
      <c r="CC63" s="126">
        <v>0</v>
      </c>
      <c r="CD63" s="126">
        <v>0</v>
      </c>
      <c r="CE63" s="126">
        <v>0</v>
      </c>
      <c r="CF63" s="183" t="s">
        <v>993</v>
      </c>
      <c r="CG63" s="126">
        <v>0</v>
      </c>
      <c r="CH63" s="183" t="s">
        <v>993</v>
      </c>
      <c r="CI63" s="126">
        <v>0</v>
      </c>
      <c r="CJ63" s="183" t="s">
        <v>993</v>
      </c>
      <c r="CK63" s="126">
        <v>0</v>
      </c>
      <c r="CL63" s="126">
        <v>0</v>
      </c>
      <c r="CM63" s="126">
        <v>0</v>
      </c>
      <c r="CN63" s="126">
        <v>12</v>
      </c>
      <c r="CO63" s="126">
        <v>2</v>
      </c>
      <c r="CP63" s="126">
        <v>3</v>
      </c>
      <c r="CQ63" s="126">
        <v>0.8</v>
      </c>
      <c r="CR63" s="126">
        <v>14</v>
      </c>
      <c r="CS63" s="126">
        <v>0</v>
      </c>
      <c r="CT63" s="126">
        <v>0</v>
      </c>
      <c r="CU63" s="126">
        <v>0</v>
      </c>
      <c r="CV63" s="126">
        <v>2</v>
      </c>
      <c r="CW63" s="126">
        <v>0</v>
      </c>
      <c r="CX63" s="126">
        <v>2</v>
      </c>
      <c r="CY63" s="126">
        <v>0</v>
      </c>
      <c r="CZ63" s="126">
        <v>0</v>
      </c>
      <c r="DA63" s="126">
        <v>0</v>
      </c>
      <c r="DB63" s="126">
        <v>0</v>
      </c>
      <c r="DC63" s="126">
        <v>1.1000000000000001</v>
      </c>
      <c r="DD63" s="126">
        <v>0</v>
      </c>
      <c r="DE63" s="126">
        <v>0</v>
      </c>
      <c r="DF63" s="126">
        <v>0</v>
      </c>
      <c r="DG63" s="126">
        <v>0</v>
      </c>
      <c r="DH63" s="127" t="b">
        <v>0</v>
      </c>
      <c r="DI63" s="183" t="s">
        <v>270</v>
      </c>
      <c r="DJ63" s="183" t="s">
        <v>993</v>
      </c>
      <c r="DK63" s="183" t="s">
        <v>993</v>
      </c>
      <c r="DL63" s="183" t="s">
        <v>993</v>
      </c>
      <c r="DM63" s="126">
        <v>68</v>
      </c>
      <c r="DN63" s="126">
        <v>67</v>
      </c>
      <c r="DO63" s="126">
        <v>0</v>
      </c>
      <c r="DP63" s="126">
        <v>1</v>
      </c>
      <c r="DQ63" s="126">
        <v>20119</v>
      </c>
      <c r="DR63" s="126">
        <v>67</v>
      </c>
      <c r="DS63" s="126">
        <v>68</v>
      </c>
      <c r="DT63" s="126">
        <v>59</v>
      </c>
      <c r="DU63" s="126">
        <v>9</v>
      </c>
      <c r="DV63" s="126">
        <v>0</v>
      </c>
      <c r="DW63" s="126">
        <v>0</v>
      </c>
      <c r="DX63" s="126">
        <v>0</v>
      </c>
      <c r="DY63" s="126">
        <v>0</v>
      </c>
      <c r="DZ63" s="126">
        <v>0</v>
      </c>
      <c r="EA63" s="126">
        <v>67</v>
      </c>
      <c r="EB63" s="126">
        <v>2</v>
      </c>
      <c r="EC63" s="126">
        <v>10</v>
      </c>
      <c r="ED63" s="126">
        <v>1</v>
      </c>
      <c r="EE63" s="126">
        <v>4</v>
      </c>
      <c r="EF63" s="126">
        <v>5</v>
      </c>
      <c r="EG63" s="126">
        <v>0</v>
      </c>
      <c r="EH63" s="126">
        <v>2</v>
      </c>
      <c r="EI63" s="126">
        <v>43</v>
      </c>
      <c r="EJ63" s="126">
        <v>0</v>
      </c>
      <c r="EK63" s="126">
        <v>65</v>
      </c>
      <c r="EL63" s="126">
        <v>62</v>
      </c>
      <c r="EM63" s="126">
        <v>0</v>
      </c>
      <c r="EN63" s="126">
        <v>3</v>
      </c>
      <c r="EO63" s="126">
        <v>0</v>
      </c>
      <c r="EP63" s="126">
        <v>0</v>
      </c>
      <c r="EQ63" s="127" t="b">
        <v>0</v>
      </c>
      <c r="ER63" s="127" t="b">
        <v>0</v>
      </c>
      <c r="ES63" s="127" t="b">
        <v>0</v>
      </c>
      <c r="ET63" s="128">
        <v>0</v>
      </c>
      <c r="EU63" s="128">
        <v>0</v>
      </c>
      <c r="EV63" s="128">
        <v>0</v>
      </c>
      <c r="EW63" s="128">
        <v>0</v>
      </c>
      <c r="EX63" s="128">
        <v>0</v>
      </c>
      <c r="EY63" s="128">
        <v>0</v>
      </c>
      <c r="EZ63" s="127" t="b">
        <v>0</v>
      </c>
      <c r="FA63" s="127" t="b">
        <v>0</v>
      </c>
      <c r="FB63" s="127" t="b">
        <v>0</v>
      </c>
      <c r="FC63" s="128">
        <v>0</v>
      </c>
      <c r="FD63" s="128">
        <v>0</v>
      </c>
      <c r="FE63" s="128">
        <v>0</v>
      </c>
      <c r="FF63" s="128">
        <v>0</v>
      </c>
      <c r="FG63" s="128">
        <v>0</v>
      </c>
      <c r="FH63" s="128">
        <v>0</v>
      </c>
      <c r="FI63" s="127" t="b">
        <v>0</v>
      </c>
      <c r="FJ63" s="127" t="b">
        <v>0</v>
      </c>
      <c r="FK63" s="127" t="b">
        <v>0</v>
      </c>
      <c r="FL63" s="128">
        <v>0</v>
      </c>
      <c r="FM63" s="128">
        <v>0</v>
      </c>
      <c r="FN63" s="128">
        <v>0</v>
      </c>
      <c r="FO63" s="128">
        <v>0</v>
      </c>
      <c r="FP63" s="128">
        <v>0</v>
      </c>
      <c r="FQ63" s="128">
        <v>0</v>
      </c>
      <c r="FR63" s="183" t="s">
        <v>993</v>
      </c>
      <c r="FS63" s="128">
        <v>0</v>
      </c>
      <c r="FT63" s="126">
        <v>0</v>
      </c>
      <c r="FU63" s="126">
        <v>65</v>
      </c>
      <c r="FV63" s="126">
        <v>0</v>
      </c>
      <c r="FW63" s="126">
        <v>0</v>
      </c>
      <c r="FX63" s="126">
        <v>0</v>
      </c>
      <c r="FY63" s="126">
        <v>0</v>
      </c>
      <c r="FZ63" s="126">
        <v>0</v>
      </c>
      <c r="GA63" s="126">
        <v>0</v>
      </c>
      <c r="GB63" s="126">
        <v>0</v>
      </c>
      <c r="GC63" s="126">
        <v>0</v>
      </c>
      <c r="GD63" s="126">
        <v>0</v>
      </c>
      <c r="GE63" s="126">
        <v>0</v>
      </c>
      <c r="GF63" s="126">
        <v>0</v>
      </c>
      <c r="GG63" s="126">
        <v>0</v>
      </c>
      <c r="GH63" s="126">
        <v>0</v>
      </c>
      <c r="GI63" s="126">
        <v>0</v>
      </c>
      <c r="GJ63" s="126">
        <v>0</v>
      </c>
      <c r="GK63" s="126">
        <v>0</v>
      </c>
      <c r="GL63" s="127" t="b">
        <v>0</v>
      </c>
      <c r="GM63" s="183" t="s">
        <v>993</v>
      </c>
      <c r="GN63" s="183" t="s">
        <v>993</v>
      </c>
      <c r="GO63" s="183" t="s">
        <v>993</v>
      </c>
      <c r="GP63" s="183" t="s">
        <v>993</v>
      </c>
      <c r="GQ63" s="127"/>
      <c r="GR63" s="123"/>
    </row>
    <row r="64" spans="1:200">
      <c r="A64" s="122"/>
      <c r="B64" s="1348" t="s">
        <v>657</v>
      </c>
      <c r="C64" s="1349"/>
      <c r="D64" s="183" t="s">
        <v>1069</v>
      </c>
      <c r="E64" s="183" t="s">
        <v>1070</v>
      </c>
      <c r="F64" s="183" t="s">
        <v>437</v>
      </c>
      <c r="G64" s="183" t="s">
        <v>986</v>
      </c>
      <c r="H64" s="183" t="s">
        <v>1062</v>
      </c>
      <c r="I64" s="183" t="s">
        <v>1063</v>
      </c>
      <c r="J64" s="183" t="s">
        <v>1064</v>
      </c>
      <c r="K64" s="183" t="s">
        <v>1065</v>
      </c>
      <c r="L64" s="126">
        <v>1</v>
      </c>
      <c r="M64" s="183" t="s">
        <v>1070</v>
      </c>
      <c r="N64" s="183" t="s">
        <v>991</v>
      </c>
      <c r="O64" s="183" t="s">
        <v>659</v>
      </c>
      <c r="P64" s="183" t="s">
        <v>1071</v>
      </c>
      <c r="Q64" s="183" t="s">
        <v>290</v>
      </c>
      <c r="R64" s="183" t="s">
        <v>296</v>
      </c>
      <c r="S64" s="127" t="b">
        <v>0</v>
      </c>
      <c r="T64" s="126">
        <v>0</v>
      </c>
      <c r="U64" s="127" t="b">
        <v>0</v>
      </c>
      <c r="V64" s="126">
        <v>0</v>
      </c>
      <c r="W64" s="127" t="b">
        <v>0</v>
      </c>
      <c r="X64" s="127" t="b">
        <v>1</v>
      </c>
      <c r="Y64" s="183" t="s">
        <v>301</v>
      </c>
      <c r="Z64" s="183" t="s">
        <v>270</v>
      </c>
      <c r="AA64" s="127" t="b">
        <v>0</v>
      </c>
      <c r="AB64" s="183" t="s">
        <v>993</v>
      </c>
      <c r="AC64" s="183" t="s">
        <v>993</v>
      </c>
      <c r="AD64" s="183" t="s">
        <v>993</v>
      </c>
      <c r="AE64" s="183">
        <f t="shared" si="1"/>
        <v>60</v>
      </c>
      <c r="AF64" s="183">
        <f t="shared" si="1"/>
        <v>55</v>
      </c>
      <c r="AG64" s="183">
        <f t="shared" si="1"/>
        <v>33</v>
      </c>
      <c r="AH64" s="183">
        <f t="shared" si="1"/>
        <v>0</v>
      </c>
      <c r="AI64" s="183">
        <v>0</v>
      </c>
      <c r="AJ64" s="126">
        <v>0</v>
      </c>
      <c r="AK64" s="126">
        <v>0</v>
      </c>
      <c r="AL64" s="126">
        <v>0</v>
      </c>
      <c r="AM64" s="126">
        <v>0</v>
      </c>
      <c r="AN64" s="126">
        <v>0</v>
      </c>
      <c r="AO64" s="126">
        <v>60</v>
      </c>
      <c r="AP64" s="126">
        <v>55</v>
      </c>
      <c r="AQ64" s="126">
        <v>33</v>
      </c>
      <c r="AR64" s="126">
        <v>0</v>
      </c>
      <c r="AS64" s="126">
        <v>60</v>
      </c>
      <c r="AT64" s="126">
        <v>55</v>
      </c>
      <c r="AU64" s="126">
        <v>33</v>
      </c>
      <c r="AV64" s="126">
        <v>0</v>
      </c>
      <c r="AW64" s="126">
        <v>0</v>
      </c>
      <c r="AX64" s="126">
        <v>0</v>
      </c>
      <c r="AY64" s="126">
        <v>0</v>
      </c>
      <c r="AZ64" s="126">
        <v>0</v>
      </c>
      <c r="BA64" s="126">
        <v>0</v>
      </c>
      <c r="BB64" s="126">
        <v>0</v>
      </c>
      <c r="BC64" s="126">
        <v>0</v>
      </c>
      <c r="BD64" s="127" t="b">
        <v>0</v>
      </c>
      <c r="BE64" s="127"/>
      <c r="BF64" s="183" t="s">
        <v>425</v>
      </c>
      <c r="BG64" s="126">
        <v>60</v>
      </c>
      <c r="BH64" s="183" t="s">
        <v>993</v>
      </c>
      <c r="BI64" s="126">
        <v>0</v>
      </c>
      <c r="BJ64" s="183" t="s">
        <v>993</v>
      </c>
      <c r="BK64" s="126">
        <v>0</v>
      </c>
      <c r="BL64" s="126">
        <v>0</v>
      </c>
      <c r="BM64" s="126">
        <v>0</v>
      </c>
      <c r="BN64" s="183" t="s">
        <v>993</v>
      </c>
      <c r="BO64" s="183" t="s">
        <v>993</v>
      </c>
      <c r="BP64" s="183" t="s">
        <v>993</v>
      </c>
      <c r="BQ64" s="126">
        <v>0</v>
      </c>
      <c r="BR64" s="183" t="s">
        <v>993</v>
      </c>
      <c r="BS64" s="126">
        <v>0</v>
      </c>
      <c r="BT64" s="183" t="s">
        <v>993</v>
      </c>
      <c r="BU64" s="126">
        <v>0</v>
      </c>
      <c r="BV64" s="126">
        <v>0</v>
      </c>
      <c r="BW64" s="126">
        <v>0</v>
      </c>
      <c r="BX64" s="183" t="s">
        <v>993</v>
      </c>
      <c r="BY64" s="126">
        <v>0</v>
      </c>
      <c r="BZ64" s="183" t="s">
        <v>993</v>
      </c>
      <c r="CA64" s="126">
        <v>0</v>
      </c>
      <c r="CB64" s="183" t="s">
        <v>993</v>
      </c>
      <c r="CC64" s="126">
        <v>0</v>
      </c>
      <c r="CD64" s="126">
        <v>0</v>
      </c>
      <c r="CE64" s="126">
        <v>0</v>
      </c>
      <c r="CF64" s="183" t="s">
        <v>993</v>
      </c>
      <c r="CG64" s="126">
        <v>0</v>
      </c>
      <c r="CH64" s="183" t="s">
        <v>993</v>
      </c>
      <c r="CI64" s="126">
        <v>0</v>
      </c>
      <c r="CJ64" s="183" t="s">
        <v>993</v>
      </c>
      <c r="CK64" s="126">
        <v>0</v>
      </c>
      <c r="CL64" s="126">
        <v>0</v>
      </c>
      <c r="CM64" s="126">
        <v>0</v>
      </c>
      <c r="CN64" s="126">
        <v>11</v>
      </c>
      <c r="CO64" s="126">
        <v>0</v>
      </c>
      <c r="CP64" s="126">
        <v>5</v>
      </c>
      <c r="CQ64" s="126">
        <v>0.8</v>
      </c>
      <c r="CR64" s="126">
        <v>11</v>
      </c>
      <c r="CS64" s="126">
        <v>0</v>
      </c>
      <c r="CT64" s="126">
        <v>0</v>
      </c>
      <c r="CU64" s="126">
        <v>0</v>
      </c>
      <c r="CV64" s="126">
        <v>0</v>
      </c>
      <c r="CW64" s="126">
        <v>0</v>
      </c>
      <c r="CX64" s="126">
        <v>0</v>
      </c>
      <c r="CY64" s="126">
        <v>0</v>
      </c>
      <c r="CZ64" s="126">
        <v>0</v>
      </c>
      <c r="DA64" s="126">
        <v>0</v>
      </c>
      <c r="DB64" s="126">
        <v>0</v>
      </c>
      <c r="DC64" s="126">
        <v>0</v>
      </c>
      <c r="DD64" s="126">
        <v>0</v>
      </c>
      <c r="DE64" s="126">
        <v>0</v>
      </c>
      <c r="DF64" s="126">
        <v>0</v>
      </c>
      <c r="DG64" s="126">
        <v>0</v>
      </c>
      <c r="DH64" s="127" t="b">
        <v>0</v>
      </c>
      <c r="DI64" s="183" t="s">
        <v>270</v>
      </c>
      <c r="DJ64" s="183" t="s">
        <v>993</v>
      </c>
      <c r="DK64" s="183" t="s">
        <v>993</v>
      </c>
      <c r="DL64" s="183" t="s">
        <v>993</v>
      </c>
      <c r="DM64" s="126">
        <v>35</v>
      </c>
      <c r="DN64" s="126">
        <v>34</v>
      </c>
      <c r="DO64" s="126">
        <v>1</v>
      </c>
      <c r="DP64" s="126">
        <v>0</v>
      </c>
      <c r="DQ64" s="126">
        <v>15969</v>
      </c>
      <c r="DR64" s="126">
        <v>47</v>
      </c>
      <c r="DS64" s="126">
        <v>35</v>
      </c>
      <c r="DT64" s="126">
        <v>0</v>
      </c>
      <c r="DU64" s="126">
        <v>2</v>
      </c>
      <c r="DV64" s="126">
        <v>29</v>
      </c>
      <c r="DW64" s="126">
        <v>3</v>
      </c>
      <c r="DX64" s="126">
        <v>1</v>
      </c>
      <c r="DY64" s="126">
        <v>0</v>
      </c>
      <c r="DZ64" s="126">
        <v>0</v>
      </c>
      <c r="EA64" s="126">
        <v>47</v>
      </c>
      <c r="EB64" s="126">
        <v>0</v>
      </c>
      <c r="EC64" s="126">
        <v>2</v>
      </c>
      <c r="ED64" s="126">
        <v>10</v>
      </c>
      <c r="EE64" s="126">
        <v>0</v>
      </c>
      <c r="EF64" s="126">
        <v>0</v>
      </c>
      <c r="EG64" s="126">
        <v>1</v>
      </c>
      <c r="EH64" s="126">
        <v>0</v>
      </c>
      <c r="EI64" s="126">
        <v>34</v>
      </c>
      <c r="EJ64" s="126">
        <v>0</v>
      </c>
      <c r="EK64" s="126">
        <v>47</v>
      </c>
      <c r="EL64" s="126">
        <v>46</v>
      </c>
      <c r="EM64" s="126">
        <v>0</v>
      </c>
      <c r="EN64" s="126">
        <v>1</v>
      </c>
      <c r="EO64" s="126">
        <v>0</v>
      </c>
      <c r="EP64" s="126">
        <v>0</v>
      </c>
      <c r="EQ64" s="127" t="b">
        <v>0</v>
      </c>
      <c r="ER64" s="127" t="b">
        <v>0</v>
      </c>
      <c r="ES64" s="127" t="b">
        <v>0</v>
      </c>
      <c r="ET64" s="128">
        <v>0</v>
      </c>
      <c r="EU64" s="128">
        <v>0</v>
      </c>
      <c r="EV64" s="128">
        <v>0</v>
      </c>
      <c r="EW64" s="128">
        <v>0</v>
      </c>
      <c r="EX64" s="128">
        <v>0</v>
      </c>
      <c r="EY64" s="128">
        <v>0</v>
      </c>
      <c r="EZ64" s="127" t="b">
        <v>0</v>
      </c>
      <c r="FA64" s="127" t="b">
        <v>0</v>
      </c>
      <c r="FB64" s="127" t="b">
        <v>0</v>
      </c>
      <c r="FC64" s="128">
        <v>0</v>
      </c>
      <c r="FD64" s="128">
        <v>0</v>
      </c>
      <c r="FE64" s="128">
        <v>0</v>
      </c>
      <c r="FF64" s="128">
        <v>0</v>
      </c>
      <c r="FG64" s="128">
        <v>0</v>
      </c>
      <c r="FH64" s="128">
        <v>0</v>
      </c>
      <c r="FI64" s="127" t="b">
        <v>0</v>
      </c>
      <c r="FJ64" s="127" t="b">
        <v>0</v>
      </c>
      <c r="FK64" s="127" t="b">
        <v>0</v>
      </c>
      <c r="FL64" s="128">
        <v>0</v>
      </c>
      <c r="FM64" s="128">
        <v>0</v>
      </c>
      <c r="FN64" s="128">
        <v>0</v>
      </c>
      <c r="FO64" s="128">
        <v>0</v>
      </c>
      <c r="FP64" s="128">
        <v>0</v>
      </c>
      <c r="FQ64" s="128">
        <v>0</v>
      </c>
      <c r="FR64" s="183" t="s">
        <v>993</v>
      </c>
      <c r="FS64" s="128">
        <v>0</v>
      </c>
      <c r="FT64" s="126">
        <v>0</v>
      </c>
      <c r="FU64" s="126">
        <v>47</v>
      </c>
      <c r="FV64" s="126">
        <v>0</v>
      </c>
      <c r="FW64" s="126">
        <v>0</v>
      </c>
      <c r="FX64" s="126">
        <v>0</v>
      </c>
      <c r="FY64" s="126">
        <v>0</v>
      </c>
      <c r="FZ64" s="126">
        <v>0</v>
      </c>
      <c r="GA64" s="126">
        <v>0</v>
      </c>
      <c r="GB64" s="126">
        <v>0</v>
      </c>
      <c r="GC64" s="126">
        <v>0</v>
      </c>
      <c r="GD64" s="126">
        <v>0</v>
      </c>
      <c r="GE64" s="126">
        <v>0</v>
      </c>
      <c r="GF64" s="126">
        <v>0</v>
      </c>
      <c r="GG64" s="126">
        <v>0</v>
      </c>
      <c r="GH64" s="126">
        <v>0</v>
      </c>
      <c r="GI64" s="126">
        <v>0</v>
      </c>
      <c r="GJ64" s="126">
        <v>0</v>
      </c>
      <c r="GK64" s="126">
        <v>0</v>
      </c>
      <c r="GL64" s="127" t="b">
        <v>0</v>
      </c>
      <c r="GM64" s="183" t="s">
        <v>993</v>
      </c>
      <c r="GN64" s="183" t="s">
        <v>993</v>
      </c>
      <c r="GO64" s="183" t="s">
        <v>993</v>
      </c>
      <c r="GP64" s="183" t="s">
        <v>993</v>
      </c>
      <c r="GQ64" s="127"/>
      <c r="GR64" s="123"/>
    </row>
    <row r="65" spans="1:200">
      <c r="A65" s="122"/>
      <c r="B65" s="1348" t="s">
        <v>657</v>
      </c>
      <c r="C65" s="1349"/>
      <c r="D65" s="183" t="s">
        <v>1069</v>
      </c>
      <c r="E65" s="183" t="s">
        <v>1070</v>
      </c>
      <c r="F65" s="183" t="s">
        <v>437</v>
      </c>
      <c r="G65" s="183" t="s">
        <v>986</v>
      </c>
      <c r="H65" s="183" t="s">
        <v>1062</v>
      </c>
      <c r="I65" s="183" t="s">
        <v>1063</v>
      </c>
      <c r="J65" s="183" t="s">
        <v>1064</v>
      </c>
      <c r="K65" s="183" t="s">
        <v>1065</v>
      </c>
      <c r="L65" s="126">
        <v>2</v>
      </c>
      <c r="M65" s="183" t="s">
        <v>1070</v>
      </c>
      <c r="N65" s="183" t="s">
        <v>1040</v>
      </c>
      <c r="O65" s="183" t="s">
        <v>661</v>
      </c>
      <c r="P65" s="183" t="s">
        <v>1072</v>
      </c>
      <c r="Q65" s="183" t="s">
        <v>290</v>
      </c>
      <c r="R65" s="183" t="s">
        <v>296</v>
      </c>
      <c r="S65" s="127" t="b">
        <v>0</v>
      </c>
      <c r="T65" s="126">
        <v>0</v>
      </c>
      <c r="U65" s="127" t="b">
        <v>0</v>
      </c>
      <c r="V65" s="126">
        <v>0</v>
      </c>
      <c r="W65" s="127" t="b">
        <v>0</v>
      </c>
      <c r="X65" s="127" t="b">
        <v>1</v>
      </c>
      <c r="Y65" s="183" t="s">
        <v>301</v>
      </c>
      <c r="Z65" s="183" t="s">
        <v>270</v>
      </c>
      <c r="AA65" s="127" t="b">
        <v>0</v>
      </c>
      <c r="AB65" s="183" t="s">
        <v>993</v>
      </c>
      <c r="AC65" s="183" t="s">
        <v>993</v>
      </c>
      <c r="AD65" s="183" t="s">
        <v>993</v>
      </c>
      <c r="AE65" s="183">
        <f t="shared" si="1"/>
        <v>60</v>
      </c>
      <c r="AF65" s="183">
        <f t="shared" si="1"/>
        <v>44</v>
      </c>
      <c r="AG65" s="183">
        <f t="shared" si="1"/>
        <v>34</v>
      </c>
      <c r="AH65" s="183">
        <f t="shared" si="1"/>
        <v>0</v>
      </c>
      <c r="AI65" s="183">
        <v>0</v>
      </c>
      <c r="AJ65" s="126">
        <v>0</v>
      </c>
      <c r="AK65" s="126">
        <v>0</v>
      </c>
      <c r="AL65" s="126">
        <v>0</v>
      </c>
      <c r="AM65" s="126">
        <v>0</v>
      </c>
      <c r="AN65" s="126">
        <v>0</v>
      </c>
      <c r="AO65" s="126">
        <v>60</v>
      </c>
      <c r="AP65" s="126">
        <v>44</v>
      </c>
      <c r="AQ65" s="126">
        <v>34</v>
      </c>
      <c r="AR65" s="126">
        <v>0</v>
      </c>
      <c r="AS65" s="126">
        <v>60</v>
      </c>
      <c r="AT65" s="126">
        <v>44</v>
      </c>
      <c r="AU65" s="126">
        <v>34</v>
      </c>
      <c r="AV65" s="126">
        <v>0</v>
      </c>
      <c r="AW65" s="126">
        <v>0</v>
      </c>
      <c r="AX65" s="126">
        <v>0</v>
      </c>
      <c r="AY65" s="126">
        <v>0</v>
      </c>
      <c r="AZ65" s="126">
        <v>0</v>
      </c>
      <c r="BA65" s="126">
        <v>0</v>
      </c>
      <c r="BB65" s="126">
        <v>0</v>
      </c>
      <c r="BC65" s="126">
        <v>0</v>
      </c>
      <c r="BD65" s="127" t="b">
        <v>0</v>
      </c>
      <c r="BE65" s="127"/>
      <c r="BF65" s="183" t="s">
        <v>425</v>
      </c>
      <c r="BG65" s="126">
        <v>60</v>
      </c>
      <c r="BH65" s="183" t="s">
        <v>993</v>
      </c>
      <c r="BI65" s="126">
        <v>0</v>
      </c>
      <c r="BJ65" s="183" t="s">
        <v>993</v>
      </c>
      <c r="BK65" s="126">
        <v>0</v>
      </c>
      <c r="BL65" s="126">
        <v>0</v>
      </c>
      <c r="BM65" s="126">
        <v>0</v>
      </c>
      <c r="BN65" s="183" t="s">
        <v>993</v>
      </c>
      <c r="BO65" s="183" t="s">
        <v>993</v>
      </c>
      <c r="BP65" s="183" t="s">
        <v>993</v>
      </c>
      <c r="BQ65" s="126">
        <v>0</v>
      </c>
      <c r="BR65" s="183" t="s">
        <v>993</v>
      </c>
      <c r="BS65" s="126">
        <v>0</v>
      </c>
      <c r="BT65" s="183" t="s">
        <v>993</v>
      </c>
      <c r="BU65" s="126">
        <v>0</v>
      </c>
      <c r="BV65" s="126">
        <v>0</v>
      </c>
      <c r="BW65" s="126">
        <v>0</v>
      </c>
      <c r="BX65" s="183" t="s">
        <v>993</v>
      </c>
      <c r="BY65" s="126">
        <v>0</v>
      </c>
      <c r="BZ65" s="183" t="s">
        <v>993</v>
      </c>
      <c r="CA65" s="126">
        <v>0</v>
      </c>
      <c r="CB65" s="183" t="s">
        <v>993</v>
      </c>
      <c r="CC65" s="126">
        <v>0</v>
      </c>
      <c r="CD65" s="126">
        <v>0</v>
      </c>
      <c r="CE65" s="126">
        <v>0</v>
      </c>
      <c r="CF65" s="183" t="s">
        <v>993</v>
      </c>
      <c r="CG65" s="126">
        <v>0</v>
      </c>
      <c r="CH65" s="183" t="s">
        <v>993</v>
      </c>
      <c r="CI65" s="126">
        <v>0</v>
      </c>
      <c r="CJ65" s="183" t="s">
        <v>993</v>
      </c>
      <c r="CK65" s="126">
        <v>0</v>
      </c>
      <c r="CL65" s="126">
        <v>0</v>
      </c>
      <c r="CM65" s="126">
        <v>0</v>
      </c>
      <c r="CN65" s="126">
        <v>11</v>
      </c>
      <c r="CO65" s="126">
        <v>2</v>
      </c>
      <c r="CP65" s="126">
        <v>7</v>
      </c>
      <c r="CQ65" s="126">
        <v>0.8</v>
      </c>
      <c r="CR65" s="126">
        <v>15</v>
      </c>
      <c r="CS65" s="126">
        <v>0.8</v>
      </c>
      <c r="CT65" s="126">
        <v>0</v>
      </c>
      <c r="CU65" s="126">
        <v>0</v>
      </c>
      <c r="CV65" s="126">
        <v>0</v>
      </c>
      <c r="CW65" s="126">
        <v>0</v>
      </c>
      <c r="CX65" s="126">
        <v>0</v>
      </c>
      <c r="CY65" s="126">
        <v>0</v>
      </c>
      <c r="CZ65" s="126">
        <v>0</v>
      </c>
      <c r="DA65" s="126">
        <v>0</v>
      </c>
      <c r="DB65" s="126">
        <v>0</v>
      </c>
      <c r="DC65" s="126">
        <v>0</v>
      </c>
      <c r="DD65" s="126">
        <v>0</v>
      </c>
      <c r="DE65" s="126">
        <v>0</v>
      </c>
      <c r="DF65" s="126">
        <v>0</v>
      </c>
      <c r="DG65" s="126">
        <v>0</v>
      </c>
      <c r="DH65" s="127" t="b">
        <v>0</v>
      </c>
      <c r="DI65" s="183" t="s">
        <v>270</v>
      </c>
      <c r="DJ65" s="183" t="s">
        <v>993</v>
      </c>
      <c r="DK65" s="183" t="s">
        <v>993</v>
      </c>
      <c r="DL65" s="183" t="s">
        <v>993</v>
      </c>
      <c r="DM65" s="126">
        <v>24</v>
      </c>
      <c r="DN65" s="126">
        <v>24</v>
      </c>
      <c r="DO65" s="126">
        <v>0</v>
      </c>
      <c r="DP65" s="126">
        <v>0</v>
      </c>
      <c r="DQ65" s="126">
        <v>14768</v>
      </c>
      <c r="DR65" s="126">
        <v>30</v>
      </c>
      <c r="DS65" s="126">
        <v>24</v>
      </c>
      <c r="DT65" s="126">
        <v>0</v>
      </c>
      <c r="DU65" s="126">
        <v>0</v>
      </c>
      <c r="DV65" s="126">
        <v>23</v>
      </c>
      <c r="DW65" s="126">
        <v>1</v>
      </c>
      <c r="DX65" s="126">
        <v>0</v>
      </c>
      <c r="DY65" s="126">
        <v>0</v>
      </c>
      <c r="DZ65" s="126">
        <v>0</v>
      </c>
      <c r="EA65" s="126">
        <v>30</v>
      </c>
      <c r="EB65" s="126">
        <v>0</v>
      </c>
      <c r="EC65" s="126">
        <v>0</v>
      </c>
      <c r="ED65" s="126">
        <v>0</v>
      </c>
      <c r="EE65" s="126">
        <v>0</v>
      </c>
      <c r="EF65" s="126">
        <v>0</v>
      </c>
      <c r="EG65" s="126">
        <v>0</v>
      </c>
      <c r="EH65" s="126">
        <v>0</v>
      </c>
      <c r="EI65" s="126">
        <v>30</v>
      </c>
      <c r="EJ65" s="126">
        <v>0</v>
      </c>
      <c r="EK65" s="126">
        <v>30</v>
      </c>
      <c r="EL65" s="126">
        <v>30</v>
      </c>
      <c r="EM65" s="126">
        <v>0</v>
      </c>
      <c r="EN65" s="126">
        <v>0</v>
      </c>
      <c r="EO65" s="126">
        <v>0</v>
      </c>
      <c r="EP65" s="126">
        <v>0</v>
      </c>
      <c r="EQ65" s="127" t="b">
        <v>0</v>
      </c>
      <c r="ER65" s="127" t="b">
        <v>0</v>
      </c>
      <c r="ES65" s="127" t="b">
        <v>0</v>
      </c>
      <c r="ET65" s="128">
        <v>0</v>
      </c>
      <c r="EU65" s="128">
        <v>0</v>
      </c>
      <c r="EV65" s="128">
        <v>0</v>
      </c>
      <c r="EW65" s="128">
        <v>0</v>
      </c>
      <c r="EX65" s="128">
        <v>0</v>
      </c>
      <c r="EY65" s="128">
        <v>0</v>
      </c>
      <c r="EZ65" s="127" t="b">
        <v>0</v>
      </c>
      <c r="FA65" s="127" t="b">
        <v>0</v>
      </c>
      <c r="FB65" s="127" t="b">
        <v>0</v>
      </c>
      <c r="FC65" s="128">
        <v>0</v>
      </c>
      <c r="FD65" s="128">
        <v>0</v>
      </c>
      <c r="FE65" s="128">
        <v>0</v>
      </c>
      <c r="FF65" s="128">
        <v>0</v>
      </c>
      <c r="FG65" s="128">
        <v>0</v>
      </c>
      <c r="FH65" s="128">
        <v>0</v>
      </c>
      <c r="FI65" s="127" t="b">
        <v>0</v>
      </c>
      <c r="FJ65" s="127" t="b">
        <v>0</v>
      </c>
      <c r="FK65" s="127" t="b">
        <v>0</v>
      </c>
      <c r="FL65" s="128">
        <v>0</v>
      </c>
      <c r="FM65" s="128">
        <v>0</v>
      </c>
      <c r="FN65" s="128">
        <v>0</v>
      </c>
      <c r="FO65" s="128">
        <v>0</v>
      </c>
      <c r="FP65" s="128">
        <v>0</v>
      </c>
      <c r="FQ65" s="128">
        <v>0</v>
      </c>
      <c r="FR65" s="183" t="s">
        <v>993</v>
      </c>
      <c r="FS65" s="128">
        <v>0</v>
      </c>
      <c r="FT65" s="126">
        <v>0</v>
      </c>
      <c r="FU65" s="126">
        <v>30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7" t="b">
        <v>0</v>
      </c>
      <c r="GM65" s="183" t="s">
        <v>993</v>
      </c>
      <c r="GN65" s="183" t="s">
        <v>993</v>
      </c>
      <c r="GO65" s="183" t="s">
        <v>993</v>
      </c>
      <c r="GP65" s="183" t="s">
        <v>993</v>
      </c>
      <c r="GQ65" s="127"/>
      <c r="GR65" s="123"/>
    </row>
    <row r="66" spans="1:200">
      <c r="A66" s="122"/>
      <c r="B66" s="1348" t="s">
        <v>657</v>
      </c>
      <c r="C66" s="1349"/>
      <c r="D66" s="183" t="s">
        <v>1069</v>
      </c>
      <c r="E66" s="183" t="s">
        <v>1070</v>
      </c>
      <c r="F66" s="183" t="s">
        <v>437</v>
      </c>
      <c r="G66" s="183" t="s">
        <v>986</v>
      </c>
      <c r="H66" s="183" t="s">
        <v>1062</v>
      </c>
      <c r="I66" s="183" t="s">
        <v>1063</v>
      </c>
      <c r="J66" s="183" t="s">
        <v>1064</v>
      </c>
      <c r="K66" s="183" t="s">
        <v>1065</v>
      </c>
      <c r="L66" s="126">
        <v>3</v>
      </c>
      <c r="M66" s="183" t="s">
        <v>1070</v>
      </c>
      <c r="N66" s="183" t="s">
        <v>1046</v>
      </c>
      <c r="O66" s="183" t="s">
        <v>722</v>
      </c>
      <c r="P66" s="183" t="s">
        <v>1072</v>
      </c>
      <c r="Q66" s="183" t="s">
        <v>290</v>
      </c>
      <c r="R66" s="183" t="s">
        <v>298</v>
      </c>
      <c r="S66" s="127" t="b">
        <v>0</v>
      </c>
      <c r="T66" s="126">
        <v>0</v>
      </c>
      <c r="U66" s="127" t="b">
        <v>0</v>
      </c>
      <c r="V66" s="126">
        <v>0</v>
      </c>
      <c r="W66" s="127" t="b">
        <v>0</v>
      </c>
      <c r="X66" s="127" t="b">
        <v>1</v>
      </c>
      <c r="Y66" s="183" t="s">
        <v>301</v>
      </c>
      <c r="Z66" s="183" t="s">
        <v>270</v>
      </c>
      <c r="AA66" s="127" t="b">
        <v>0</v>
      </c>
      <c r="AB66" s="183" t="s">
        <v>993</v>
      </c>
      <c r="AC66" s="183" t="s">
        <v>993</v>
      </c>
      <c r="AD66" s="183" t="s">
        <v>993</v>
      </c>
      <c r="AE66" s="183">
        <f t="shared" si="1"/>
        <v>60</v>
      </c>
      <c r="AF66" s="183">
        <f t="shared" si="1"/>
        <v>0</v>
      </c>
      <c r="AG66" s="183">
        <f t="shared" si="1"/>
        <v>0</v>
      </c>
      <c r="AH66" s="183">
        <f t="shared" si="1"/>
        <v>0</v>
      </c>
      <c r="AI66" s="183">
        <v>0</v>
      </c>
      <c r="AJ66" s="126">
        <v>0</v>
      </c>
      <c r="AK66" s="126">
        <v>0</v>
      </c>
      <c r="AL66" s="126">
        <v>0</v>
      </c>
      <c r="AM66" s="126">
        <v>0</v>
      </c>
      <c r="AN66" s="126">
        <v>0</v>
      </c>
      <c r="AO66" s="126">
        <v>60</v>
      </c>
      <c r="AP66" s="126">
        <v>0</v>
      </c>
      <c r="AQ66" s="126">
        <v>0</v>
      </c>
      <c r="AR66" s="126">
        <v>0</v>
      </c>
      <c r="AS66" s="126">
        <v>60</v>
      </c>
      <c r="AT66" s="126">
        <v>0</v>
      </c>
      <c r="AU66" s="126">
        <v>0</v>
      </c>
      <c r="AV66" s="126">
        <v>0</v>
      </c>
      <c r="AW66" s="126">
        <v>0</v>
      </c>
      <c r="AX66" s="126">
        <v>0</v>
      </c>
      <c r="AY66" s="126">
        <v>0</v>
      </c>
      <c r="AZ66" s="126">
        <v>0</v>
      </c>
      <c r="BA66" s="126">
        <v>0</v>
      </c>
      <c r="BB66" s="126">
        <v>0</v>
      </c>
      <c r="BC66" s="126">
        <v>0</v>
      </c>
      <c r="BD66" s="127" t="b">
        <v>0</v>
      </c>
      <c r="BE66" s="183" t="s">
        <v>1073</v>
      </c>
      <c r="BF66" s="183" t="s">
        <v>993</v>
      </c>
      <c r="BG66" s="126">
        <v>0</v>
      </c>
      <c r="BH66" s="183" t="s">
        <v>993</v>
      </c>
      <c r="BI66" s="126">
        <v>0</v>
      </c>
      <c r="BJ66" s="183" t="s">
        <v>993</v>
      </c>
      <c r="BK66" s="126">
        <v>0</v>
      </c>
      <c r="BL66" s="126">
        <v>0</v>
      </c>
      <c r="BM66" s="126">
        <v>60</v>
      </c>
      <c r="BN66" s="183" t="s">
        <v>993</v>
      </c>
      <c r="BO66" s="183" t="s">
        <v>993</v>
      </c>
      <c r="BP66" s="183" t="s">
        <v>993</v>
      </c>
      <c r="BQ66" s="126">
        <v>0</v>
      </c>
      <c r="BR66" s="183" t="s">
        <v>993</v>
      </c>
      <c r="BS66" s="126">
        <v>0</v>
      </c>
      <c r="BT66" s="183" t="s">
        <v>993</v>
      </c>
      <c r="BU66" s="126">
        <v>0</v>
      </c>
      <c r="BV66" s="126">
        <v>0</v>
      </c>
      <c r="BW66" s="126">
        <v>0</v>
      </c>
      <c r="BX66" s="183" t="s">
        <v>993</v>
      </c>
      <c r="BY66" s="126">
        <v>0</v>
      </c>
      <c r="BZ66" s="183" t="s">
        <v>993</v>
      </c>
      <c r="CA66" s="126">
        <v>0</v>
      </c>
      <c r="CB66" s="183" t="s">
        <v>993</v>
      </c>
      <c r="CC66" s="126">
        <v>0</v>
      </c>
      <c r="CD66" s="126">
        <v>0</v>
      </c>
      <c r="CE66" s="126">
        <v>0</v>
      </c>
      <c r="CF66" s="183" t="s">
        <v>993</v>
      </c>
      <c r="CG66" s="126">
        <v>0</v>
      </c>
      <c r="CH66" s="183" t="s">
        <v>993</v>
      </c>
      <c r="CI66" s="126">
        <v>0</v>
      </c>
      <c r="CJ66" s="183" t="s">
        <v>993</v>
      </c>
      <c r="CK66" s="126">
        <v>0</v>
      </c>
      <c r="CL66" s="126">
        <v>0</v>
      </c>
      <c r="CM66" s="126">
        <v>0</v>
      </c>
      <c r="CN66" s="126">
        <v>0</v>
      </c>
      <c r="CO66" s="126">
        <v>0</v>
      </c>
      <c r="CP66" s="126">
        <v>0</v>
      </c>
      <c r="CQ66" s="126">
        <v>0</v>
      </c>
      <c r="CR66" s="126">
        <v>0</v>
      </c>
      <c r="CS66" s="126">
        <v>0</v>
      </c>
      <c r="CT66" s="126">
        <v>0</v>
      </c>
      <c r="CU66" s="126">
        <v>0</v>
      </c>
      <c r="CV66" s="126">
        <v>0</v>
      </c>
      <c r="CW66" s="126">
        <v>0</v>
      </c>
      <c r="CX66" s="126">
        <v>0</v>
      </c>
      <c r="CY66" s="126">
        <v>0</v>
      </c>
      <c r="CZ66" s="126">
        <v>0</v>
      </c>
      <c r="DA66" s="126">
        <v>0</v>
      </c>
      <c r="DB66" s="126">
        <v>0</v>
      </c>
      <c r="DC66" s="126">
        <v>0</v>
      </c>
      <c r="DD66" s="126">
        <v>0</v>
      </c>
      <c r="DE66" s="126">
        <v>0</v>
      </c>
      <c r="DF66" s="126">
        <v>0</v>
      </c>
      <c r="DG66" s="126">
        <v>0</v>
      </c>
      <c r="DH66" s="127" t="b">
        <v>1</v>
      </c>
      <c r="DI66" s="183" t="s">
        <v>270</v>
      </c>
      <c r="DJ66" s="183" t="s">
        <v>993</v>
      </c>
      <c r="DK66" s="183" t="s">
        <v>993</v>
      </c>
      <c r="DL66" s="183" t="s">
        <v>993</v>
      </c>
      <c r="DM66" s="126">
        <v>0</v>
      </c>
      <c r="DN66" s="126">
        <v>0</v>
      </c>
      <c r="DO66" s="126">
        <v>0</v>
      </c>
      <c r="DP66" s="126">
        <v>0</v>
      </c>
      <c r="DQ66" s="126">
        <v>0</v>
      </c>
      <c r="DR66" s="126">
        <v>0</v>
      </c>
      <c r="DS66" s="126">
        <v>0</v>
      </c>
      <c r="DT66" s="126">
        <v>0</v>
      </c>
      <c r="DU66" s="126">
        <v>0</v>
      </c>
      <c r="DV66" s="126">
        <v>0</v>
      </c>
      <c r="DW66" s="126">
        <v>0</v>
      </c>
      <c r="DX66" s="126">
        <v>0</v>
      </c>
      <c r="DY66" s="126">
        <v>0</v>
      </c>
      <c r="DZ66" s="126">
        <v>0</v>
      </c>
      <c r="EA66" s="126">
        <v>0</v>
      </c>
      <c r="EB66" s="126">
        <v>0</v>
      </c>
      <c r="EC66" s="126">
        <v>0</v>
      </c>
      <c r="ED66" s="126">
        <v>0</v>
      </c>
      <c r="EE66" s="126">
        <v>0</v>
      </c>
      <c r="EF66" s="126">
        <v>0</v>
      </c>
      <c r="EG66" s="126">
        <v>0</v>
      </c>
      <c r="EH66" s="126">
        <v>0</v>
      </c>
      <c r="EI66" s="126">
        <v>0</v>
      </c>
      <c r="EJ66" s="126">
        <v>0</v>
      </c>
      <c r="EK66" s="126">
        <v>0</v>
      </c>
      <c r="EL66" s="126">
        <v>0</v>
      </c>
      <c r="EM66" s="126">
        <v>0</v>
      </c>
      <c r="EN66" s="126">
        <v>0</v>
      </c>
      <c r="EO66" s="126">
        <v>0</v>
      </c>
      <c r="EP66" s="126">
        <v>0</v>
      </c>
      <c r="EQ66" s="127" t="b">
        <v>0</v>
      </c>
      <c r="ER66" s="127" t="b">
        <v>0</v>
      </c>
      <c r="ES66" s="127" t="b">
        <v>0</v>
      </c>
      <c r="ET66" s="128">
        <v>0</v>
      </c>
      <c r="EU66" s="128">
        <v>0</v>
      </c>
      <c r="EV66" s="128">
        <v>0</v>
      </c>
      <c r="EW66" s="128">
        <v>0</v>
      </c>
      <c r="EX66" s="128">
        <v>0</v>
      </c>
      <c r="EY66" s="128">
        <v>0</v>
      </c>
      <c r="EZ66" s="127" t="b">
        <v>0</v>
      </c>
      <c r="FA66" s="127" t="b">
        <v>0</v>
      </c>
      <c r="FB66" s="127" t="b">
        <v>0</v>
      </c>
      <c r="FC66" s="128">
        <v>0</v>
      </c>
      <c r="FD66" s="128">
        <v>0</v>
      </c>
      <c r="FE66" s="128">
        <v>0</v>
      </c>
      <c r="FF66" s="128">
        <v>0</v>
      </c>
      <c r="FG66" s="128">
        <v>0</v>
      </c>
      <c r="FH66" s="128">
        <v>0</v>
      </c>
      <c r="FI66" s="127" t="b">
        <v>0</v>
      </c>
      <c r="FJ66" s="127" t="b">
        <v>0</v>
      </c>
      <c r="FK66" s="127" t="b">
        <v>0</v>
      </c>
      <c r="FL66" s="128">
        <v>0</v>
      </c>
      <c r="FM66" s="128">
        <v>0</v>
      </c>
      <c r="FN66" s="128">
        <v>0</v>
      </c>
      <c r="FO66" s="128">
        <v>0</v>
      </c>
      <c r="FP66" s="128">
        <v>0</v>
      </c>
      <c r="FQ66" s="128">
        <v>0</v>
      </c>
      <c r="FR66" s="183" t="s">
        <v>993</v>
      </c>
      <c r="FS66" s="128">
        <v>0</v>
      </c>
      <c r="FT66" s="126">
        <v>0</v>
      </c>
      <c r="FU66" s="126">
        <v>0</v>
      </c>
      <c r="FV66" s="126">
        <v>0</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7" t="b">
        <v>0</v>
      </c>
      <c r="GM66" s="183" t="s">
        <v>993</v>
      </c>
      <c r="GN66" s="183" t="s">
        <v>993</v>
      </c>
      <c r="GO66" s="183" t="s">
        <v>993</v>
      </c>
      <c r="GP66" s="183" t="s">
        <v>993</v>
      </c>
      <c r="GQ66" s="127"/>
      <c r="GR66" s="123"/>
    </row>
    <row r="67" spans="1:200">
      <c r="A67" s="122"/>
      <c r="B67" s="1348" t="s">
        <v>553</v>
      </c>
      <c r="C67" s="1349"/>
      <c r="D67" s="183" t="s">
        <v>1074</v>
      </c>
      <c r="E67" s="183" t="s">
        <v>1075</v>
      </c>
      <c r="F67" s="183" t="s">
        <v>437</v>
      </c>
      <c r="G67" s="183" t="s">
        <v>986</v>
      </c>
      <c r="H67" s="183" t="s">
        <v>1062</v>
      </c>
      <c r="I67" s="183" t="s">
        <v>1063</v>
      </c>
      <c r="J67" s="183" t="s">
        <v>1064</v>
      </c>
      <c r="K67" s="183" t="s">
        <v>1065</v>
      </c>
      <c r="L67" s="126">
        <v>1</v>
      </c>
      <c r="M67" s="183" t="s">
        <v>1075</v>
      </c>
      <c r="N67" s="183" t="s">
        <v>1019</v>
      </c>
      <c r="O67" s="183" t="s">
        <v>352</v>
      </c>
      <c r="P67" s="183" t="s">
        <v>997</v>
      </c>
      <c r="Q67" s="183" t="s">
        <v>293</v>
      </c>
      <c r="R67" s="183" t="s">
        <v>290</v>
      </c>
      <c r="S67" s="127" t="b">
        <v>0</v>
      </c>
      <c r="T67" s="126">
        <v>0</v>
      </c>
      <c r="U67" s="127" t="b">
        <v>0</v>
      </c>
      <c r="V67" s="126">
        <v>0</v>
      </c>
      <c r="W67" s="127" t="b">
        <v>1</v>
      </c>
      <c r="X67" s="127" t="b">
        <v>1</v>
      </c>
      <c r="Y67" s="183" t="s">
        <v>290</v>
      </c>
      <c r="Z67" s="183" t="s">
        <v>993</v>
      </c>
      <c r="AA67" s="127" t="b">
        <v>0</v>
      </c>
      <c r="AB67" s="183" t="s">
        <v>993</v>
      </c>
      <c r="AC67" s="183" t="s">
        <v>993</v>
      </c>
      <c r="AD67" s="183" t="s">
        <v>993</v>
      </c>
      <c r="AE67" s="183">
        <f t="shared" si="1"/>
        <v>40</v>
      </c>
      <c r="AF67" s="183">
        <f t="shared" si="1"/>
        <v>39</v>
      </c>
      <c r="AG67" s="183">
        <f t="shared" si="1"/>
        <v>20</v>
      </c>
      <c r="AH67" s="183">
        <f t="shared" si="1"/>
        <v>40</v>
      </c>
      <c r="AI67" s="183">
        <f t="shared" si="2"/>
        <v>0</v>
      </c>
      <c r="AJ67" s="126">
        <v>40</v>
      </c>
      <c r="AK67" s="126">
        <v>39</v>
      </c>
      <c r="AL67" s="126">
        <v>20</v>
      </c>
      <c r="AM67" s="126">
        <v>40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6">
        <v>0</v>
      </c>
      <c r="BD67" s="127" t="b">
        <v>0</v>
      </c>
      <c r="BE67" s="127"/>
      <c r="BF67" s="183" t="s">
        <v>296</v>
      </c>
      <c r="BG67" s="126">
        <v>39</v>
      </c>
      <c r="BH67" s="183" t="s">
        <v>993</v>
      </c>
      <c r="BI67" s="126">
        <v>0</v>
      </c>
      <c r="BJ67" s="183" t="s">
        <v>993</v>
      </c>
      <c r="BK67" s="126">
        <v>0</v>
      </c>
      <c r="BL67" s="126">
        <v>0</v>
      </c>
      <c r="BM67" s="126">
        <v>1</v>
      </c>
      <c r="BN67" s="183" t="s">
        <v>993</v>
      </c>
      <c r="BO67" s="183" t="s">
        <v>993</v>
      </c>
      <c r="BP67" s="183" t="s">
        <v>993</v>
      </c>
      <c r="BQ67" s="126">
        <v>0</v>
      </c>
      <c r="BR67" s="183" t="s">
        <v>993</v>
      </c>
      <c r="BS67" s="126">
        <v>0</v>
      </c>
      <c r="BT67" s="183" t="s">
        <v>993</v>
      </c>
      <c r="BU67" s="126">
        <v>0</v>
      </c>
      <c r="BV67" s="126">
        <v>0</v>
      </c>
      <c r="BW67" s="126">
        <v>0</v>
      </c>
      <c r="BX67" s="183" t="s">
        <v>993</v>
      </c>
      <c r="BY67" s="126">
        <v>0</v>
      </c>
      <c r="BZ67" s="183" t="s">
        <v>993</v>
      </c>
      <c r="CA67" s="126">
        <v>0</v>
      </c>
      <c r="CB67" s="183" t="s">
        <v>993</v>
      </c>
      <c r="CC67" s="126">
        <v>0</v>
      </c>
      <c r="CD67" s="126">
        <v>0</v>
      </c>
      <c r="CE67" s="126">
        <v>0</v>
      </c>
      <c r="CF67" s="183" t="s">
        <v>993</v>
      </c>
      <c r="CG67" s="126">
        <v>0</v>
      </c>
      <c r="CH67" s="183" t="s">
        <v>993</v>
      </c>
      <c r="CI67" s="126">
        <v>0</v>
      </c>
      <c r="CJ67" s="183" t="s">
        <v>993</v>
      </c>
      <c r="CK67" s="126">
        <v>0</v>
      </c>
      <c r="CL67" s="126">
        <v>0</v>
      </c>
      <c r="CM67" s="126">
        <v>0</v>
      </c>
      <c r="CN67" s="126">
        <v>15</v>
      </c>
      <c r="CO67" s="126">
        <v>5</v>
      </c>
      <c r="CP67" s="126">
        <v>0</v>
      </c>
      <c r="CQ67" s="126">
        <v>0</v>
      </c>
      <c r="CR67" s="126">
        <v>0</v>
      </c>
      <c r="CS67" s="126">
        <v>6.2</v>
      </c>
      <c r="CT67" s="126">
        <v>0</v>
      </c>
      <c r="CU67" s="126">
        <v>0</v>
      </c>
      <c r="CV67" s="126">
        <v>0</v>
      </c>
      <c r="CW67" s="126">
        <v>0</v>
      </c>
      <c r="CX67" s="126">
        <v>0</v>
      </c>
      <c r="CY67" s="126">
        <v>0</v>
      </c>
      <c r="CZ67" s="126">
        <v>0</v>
      </c>
      <c r="DA67" s="126">
        <v>0</v>
      </c>
      <c r="DB67" s="126">
        <v>0</v>
      </c>
      <c r="DC67" s="126">
        <v>0</v>
      </c>
      <c r="DD67" s="126">
        <v>0</v>
      </c>
      <c r="DE67" s="126">
        <v>0</v>
      </c>
      <c r="DF67" s="126">
        <v>0</v>
      </c>
      <c r="DG67" s="126">
        <v>0</v>
      </c>
      <c r="DH67" s="127" t="b">
        <v>0</v>
      </c>
      <c r="DI67" s="183" t="s">
        <v>999</v>
      </c>
      <c r="DJ67" s="183" t="s">
        <v>270</v>
      </c>
      <c r="DK67" s="183" t="s">
        <v>434</v>
      </c>
      <c r="DL67" s="183" t="s">
        <v>1000</v>
      </c>
      <c r="DM67" s="126">
        <v>809</v>
      </c>
      <c r="DN67" s="126">
        <v>468</v>
      </c>
      <c r="DO67" s="126">
        <v>311</v>
      </c>
      <c r="DP67" s="126">
        <v>30</v>
      </c>
      <c r="DQ67" s="126">
        <v>11236</v>
      </c>
      <c r="DR67" s="126">
        <v>814</v>
      </c>
      <c r="DS67" s="126">
        <v>809</v>
      </c>
      <c r="DT67" s="126">
        <v>14</v>
      </c>
      <c r="DU67" s="126">
        <v>724</v>
      </c>
      <c r="DV67" s="126">
        <v>26</v>
      </c>
      <c r="DW67" s="126">
        <v>45</v>
      </c>
      <c r="DX67" s="126">
        <v>0</v>
      </c>
      <c r="DY67" s="126">
        <v>0</v>
      </c>
      <c r="DZ67" s="126">
        <v>0</v>
      </c>
      <c r="EA67" s="126">
        <v>814</v>
      </c>
      <c r="EB67" s="126">
        <v>215</v>
      </c>
      <c r="EC67" s="126">
        <v>534</v>
      </c>
      <c r="ED67" s="126">
        <v>19</v>
      </c>
      <c r="EE67" s="126">
        <v>2</v>
      </c>
      <c r="EF67" s="126">
        <v>2</v>
      </c>
      <c r="EG67" s="126">
        <v>0</v>
      </c>
      <c r="EH67" s="126">
        <v>16</v>
      </c>
      <c r="EI67" s="126">
        <v>25</v>
      </c>
      <c r="EJ67" s="126">
        <v>1</v>
      </c>
      <c r="EK67" s="126">
        <v>599</v>
      </c>
      <c r="EL67" s="126">
        <v>561</v>
      </c>
      <c r="EM67" s="126">
        <v>11</v>
      </c>
      <c r="EN67" s="126">
        <v>27</v>
      </c>
      <c r="EO67" s="126">
        <v>0</v>
      </c>
      <c r="EP67" s="126">
        <v>0</v>
      </c>
      <c r="EQ67" s="127" t="b">
        <v>0</v>
      </c>
      <c r="ER67" s="127" t="b">
        <v>0</v>
      </c>
      <c r="ES67" s="127" t="b">
        <v>0</v>
      </c>
      <c r="ET67" s="128">
        <v>0.44</v>
      </c>
      <c r="EU67" s="128">
        <v>0.27</v>
      </c>
      <c r="EV67" s="128">
        <v>0.16</v>
      </c>
      <c r="EW67" s="128">
        <v>0.127</v>
      </c>
      <c r="EX67" s="128">
        <v>0.22600000000000001</v>
      </c>
      <c r="EY67" s="128">
        <v>0.35499999999999998</v>
      </c>
      <c r="EZ67" s="127" t="b">
        <v>0</v>
      </c>
      <c r="FA67" s="127" t="b">
        <v>0</v>
      </c>
      <c r="FB67" s="127" t="b">
        <v>0</v>
      </c>
      <c r="FC67" s="128">
        <v>0</v>
      </c>
      <c r="FD67" s="128">
        <v>0</v>
      </c>
      <c r="FE67" s="128">
        <v>0</v>
      </c>
      <c r="FF67" s="128">
        <v>0</v>
      </c>
      <c r="FG67" s="128">
        <v>0</v>
      </c>
      <c r="FH67" s="128">
        <v>0</v>
      </c>
      <c r="FI67" s="127" t="b">
        <v>0</v>
      </c>
      <c r="FJ67" s="127" t="b">
        <v>0</v>
      </c>
      <c r="FK67" s="127" t="b">
        <v>0</v>
      </c>
      <c r="FL67" s="128">
        <v>0</v>
      </c>
      <c r="FM67" s="128">
        <v>0</v>
      </c>
      <c r="FN67" s="128">
        <v>0</v>
      </c>
      <c r="FO67" s="128">
        <v>0</v>
      </c>
      <c r="FP67" s="128">
        <v>0</v>
      </c>
      <c r="FQ67" s="128">
        <v>0</v>
      </c>
      <c r="FR67" s="183" t="s">
        <v>293</v>
      </c>
      <c r="FS67" s="128">
        <v>0</v>
      </c>
      <c r="FT67" s="126">
        <v>0</v>
      </c>
      <c r="FU67" s="126">
        <v>599</v>
      </c>
      <c r="FV67" s="126">
        <v>0</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7" t="b">
        <v>0</v>
      </c>
      <c r="GM67" s="183" t="s">
        <v>993</v>
      </c>
      <c r="GN67" s="183" t="s">
        <v>993</v>
      </c>
      <c r="GO67" s="183" t="s">
        <v>993</v>
      </c>
      <c r="GP67" s="183" t="s">
        <v>993</v>
      </c>
      <c r="GQ67" s="127"/>
      <c r="GR67" s="123"/>
    </row>
    <row r="68" spans="1:200">
      <c r="A68" s="122"/>
      <c r="B68" s="1348" t="s">
        <v>553</v>
      </c>
      <c r="C68" s="1349"/>
      <c r="D68" s="183" t="s">
        <v>1074</v>
      </c>
      <c r="E68" s="183" t="s">
        <v>1075</v>
      </c>
      <c r="F68" s="183" t="s">
        <v>437</v>
      </c>
      <c r="G68" s="183" t="s">
        <v>986</v>
      </c>
      <c r="H68" s="183" t="s">
        <v>1062</v>
      </c>
      <c r="I68" s="183" t="s">
        <v>1063</v>
      </c>
      <c r="J68" s="183" t="s">
        <v>1064</v>
      </c>
      <c r="K68" s="183" t="s">
        <v>1065</v>
      </c>
      <c r="L68" s="126">
        <v>2</v>
      </c>
      <c r="M68" s="183" t="s">
        <v>1075</v>
      </c>
      <c r="N68" s="183" t="s">
        <v>1012</v>
      </c>
      <c r="O68" s="183" t="s">
        <v>354</v>
      </c>
      <c r="P68" s="183" t="s">
        <v>997</v>
      </c>
      <c r="Q68" s="183" t="s">
        <v>293</v>
      </c>
      <c r="R68" s="183" t="s">
        <v>290</v>
      </c>
      <c r="S68" s="127" t="b">
        <v>1</v>
      </c>
      <c r="T68" s="126">
        <v>2</v>
      </c>
      <c r="U68" s="127" t="b">
        <v>1</v>
      </c>
      <c r="V68" s="126">
        <v>4</v>
      </c>
      <c r="W68" s="127" t="b">
        <v>1</v>
      </c>
      <c r="X68" s="127" t="b">
        <v>0</v>
      </c>
      <c r="Y68" s="183" t="s">
        <v>290</v>
      </c>
      <c r="Z68" s="183" t="s">
        <v>993</v>
      </c>
      <c r="AA68" s="127" t="b">
        <v>0</v>
      </c>
      <c r="AB68" s="183" t="s">
        <v>993</v>
      </c>
      <c r="AC68" s="183" t="s">
        <v>993</v>
      </c>
      <c r="AD68" s="183" t="s">
        <v>993</v>
      </c>
      <c r="AE68" s="183">
        <f t="shared" si="1"/>
        <v>43</v>
      </c>
      <c r="AF68" s="183">
        <f t="shared" si="1"/>
        <v>41</v>
      </c>
      <c r="AG68" s="183">
        <f t="shared" si="1"/>
        <v>23</v>
      </c>
      <c r="AH68" s="183">
        <f t="shared" si="1"/>
        <v>43</v>
      </c>
      <c r="AI68" s="183">
        <f t="shared" si="2"/>
        <v>0</v>
      </c>
      <c r="AJ68" s="126">
        <v>43</v>
      </c>
      <c r="AK68" s="126">
        <v>41</v>
      </c>
      <c r="AL68" s="126">
        <v>23</v>
      </c>
      <c r="AM68" s="126">
        <v>43</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6">
        <v>0</v>
      </c>
      <c r="BD68" s="127" t="b">
        <v>0</v>
      </c>
      <c r="BE68" s="127"/>
      <c r="BF68" s="183" t="s">
        <v>1059</v>
      </c>
      <c r="BG68" s="126">
        <v>43</v>
      </c>
      <c r="BH68" s="183" t="s">
        <v>993</v>
      </c>
      <c r="BI68" s="126">
        <v>0</v>
      </c>
      <c r="BJ68" s="183" t="s">
        <v>993</v>
      </c>
      <c r="BK68" s="126">
        <v>0</v>
      </c>
      <c r="BL68" s="126">
        <v>0</v>
      </c>
      <c r="BM68" s="126">
        <v>0</v>
      </c>
      <c r="BN68" s="183" t="s">
        <v>993</v>
      </c>
      <c r="BO68" s="183" t="s">
        <v>993</v>
      </c>
      <c r="BP68" s="183" t="s">
        <v>993</v>
      </c>
      <c r="BQ68" s="126">
        <v>0</v>
      </c>
      <c r="BR68" s="183" t="s">
        <v>993</v>
      </c>
      <c r="BS68" s="126">
        <v>0</v>
      </c>
      <c r="BT68" s="183" t="s">
        <v>993</v>
      </c>
      <c r="BU68" s="126">
        <v>0</v>
      </c>
      <c r="BV68" s="126">
        <v>0</v>
      </c>
      <c r="BW68" s="126">
        <v>0</v>
      </c>
      <c r="BX68" s="183" t="s">
        <v>993</v>
      </c>
      <c r="BY68" s="126">
        <v>0</v>
      </c>
      <c r="BZ68" s="183" t="s">
        <v>993</v>
      </c>
      <c r="CA68" s="126">
        <v>0</v>
      </c>
      <c r="CB68" s="183" t="s">
        <v>993</v>
      </c>
      <c r="CC68" s="126">
        <v>0</v>
      </c>
      <c r="CD68" s="126">
        <v>0</v>
      </c>
      <c r="CE68" s="126">
        <v>0</v>
      </c>
      <c r="CF68" s="183" t="s">
        <v>993</v>
      </c>
      <c r="CG68" s="126">
        <v>0</v>
      </c>
      <c r="CH68" s="183" t="s">
        <v>993</v>
      </c>
      <c r="CI68" s="126">
        <v>0</v>
      </c>
      <c r="CJ68" s="183" t="s">
        <v>993</v>
      </c>
      <c r="CK68" s="126">
        <v>0</v>
      </c>
      <c r="CL68" s="126">
        <v>0</v>
      </c>
      <c r="CM68" s="126">
        <v>0</v>
      </c>
      <c r="CN68" s="126">
        <v>14</v>
      </c>
      <c r="CO68" s="126">
        <v>6</v>
      </c>
      <c r="CP68" s="126">
        <v>0</v>
      </c>
      <c r="CQ68" s="126">
        <v>0</v>
      </c>
      <c r="CR68" s="126">
        <v>0</v>
      </c>
      <c r="CS68" s="126">
        <v>6.2</v>
      </c>
      <c r="CT68" s="126">
        <v>0</v>
      </c>
      <c r="CU68" s="126">
        <v>0</v>
      </c>
      <c r="CV68" s="126">
        <v>0</v>
      </c>
      <c r="CW68" s="126">
        <v>0</v>
      </c>
      <c r="CX68" s="126">
        <v>0</v>
      </c>
      <c r="CY68" s="126">
        <v>0</v>
      </c>
      <c r="CZ68" s="126">
        <v>0</v>
      </c>
      <c r="DA68" s="126">
        <v>0</v>
      </c>
      <c r="DB68" s="126">
        <v>0</v>
      </c>
      <c r="DC68" s="126">
        <v>0</v>
      </c>
      <c r="DD68" s="126">
        <v>0</v>
      </c>
      <c r="DE68" s="126">
        <v>0</v>
      </c>
      <c r="DF68" s="126">
        <v>0</v>
      </c>
      <c r="DG68" s="126">
        <v>0</v>
      </c>
      <c r="DH68" s="127" t="b">
        <v>0</v>
      </c>
      <c r="DI68" s="183" t="s">
        <v>999</v>
      </c>
      <c r="DJ68" s="183" t="s">
        <v>270</v>
      </c>
      <c r="DK68" s="183" t="s">
        <v>434</v>
      </c>
      <c r="DL68" s="183" t="s">
        <v>1000</v>
      </c>
      <c r="DM68" s="126">
        <v>824</v>
      </c>
      <c r="DN68" s="126">
        <v>480</v>
      </c>
      <c r="DO68" s="126">
        <v>307</v>
      </c>
      <c r="DP68" s="126">
        <v>37</v>
      </c>
      <c r="DQ68" s="126">
        <v>13049</v>
      </c>
      <c r="DR68" s="126">
        <v>828</v>
      </c>
      <c r="DS68" s="126">
        <v>824</v>
      </c>
      <c r="DT68" s="126">
        <v>105</v>
      </c>
      <c r="DU68" s="126">
        <v>642</v>
      </c>
      <c r="DV68" s="126">
        <v>32</v>
      </c>
      <c r="DW68" s="126">
        <v>45</v>
      </c>
      <c r="DX68" s="126">
        <v>0</v>
      </c>
      <c r="DY68" s="126">
        <v>0</v>
      </c>
      <c r="DZ68" s="126">
        <v>0</v>
      </c>
      <c r="EA68" s="126">
        <v>828</v>
      </c>
      <c r="EB68" s="126">
        <v>16</v>
      </c>
      <c r="EC68" s="126">
        <v>676</v>
      </c>
      <c r="ED68" s="126">
        <v>29</v>
      </c>
      <c r="EE68" s="126">
        <v>7</v>
      </c>
      <c r="EF68" s="126">
        <v>16</v>
      </c>
      <c r="EG68" s="126">
        <v>0</v>
      </c>
      <c r="EH68" s="126">
        <v>48</v>
      </c>
      <c r="EI68" s="126">
        <v>36</v>
      </c>
      <c r="EJ68" s="126">
        <v>0</v>
      </c>
      <c r="EK68" s="126">
        <v>812</v>
      </c>
      <c r="EL68" s="126">
        <v>672</v>
      </c>
      <c r="EM68" s="126">
        <v>32</v>
      </c>
      <c r="EN68" s="126">
        <v>108</v>
      </c>
      <c r="EO68" s="126">
        <v>0</v>
      </c>
      <c r="EP68" s="126">
        <v>0</v>
      </c>
      <c r="EQ68" s="127" t="b">
        <v>0</v>
      </c>
      <c r="ER68" s="127" t="b">
        <v>0</v>
      </c>
      <c r="ES68" s="127" t="b">
        <v>0</v>
      </c>
      <c r="ET68" s="128">
        <v>0</v>
      </c>
      <c r="EU68" s="128">
        <v>0</v>
      </c>
      <c r="EV68" s="128">
        <v>0</v>
      </c>
      <c r="EW68" s="128">
        <v>0</v>
      </c>
      <c r="EX68" s="128">
        <v>0</v>
      </c>
      <c r="EY68" s="128">
        <v>0</v>
      </c>
      <c r="EZ68" s="127" t="b">
        <v>0</v>
      </c>
      <c r="FA68" s="127" t="b">
        <v>0</v>
      </c>
      <c r="FB68" s="127" t="b">
        <v>0</v>
      </c>
      <c r="FC68" s="128">
        <v>0.27399999999999997</v>
      </c>
      <c r="FD68" s="128">
        <v>0.107</v>
      </c>
      <c r="FE68" s="128">
        <v>0</v>
      </c>
      <c r="FF68" s="128">
        <v>3.2000000000000001E-2</v>
      </c>
      <c r="FG68" s="128">
        <v>2.3E-2</v>
      </c>
      <c r="FH68" s="128">
        <v>5.2999999999999999E-2</v>
      </c>
      <c r="FI68" s="127" t="b">
        <v>0</v>
      </c>
      <c r="FJ68" s="127" t="b">
        <v>0</v>
      </c>
      <c r="FK68" s="127" t="b">
        <v>0</v>
      </c>
      <c r="FL68" s="128">
        <v>0</v>
      </c>
      <c r="FM68" s="128">
        <v>0</v>
      </c>
      <c r="FN68" s="128">
        <v>0</v>
      </c>
      <c r="FO68" s="128">
        <v>0</v>
      </c>
      <c r="FP68" s="128">
        <v>0</v>
      </c>
      <c r="FQ68" s="128">
        <v>0</v>
      </c>
      <c r="FR68" s="183" t="s">
        <v>293</v>
      </c>
      <c r="FS68" s="128">
        <v>0</v>
      </c>
      <c r="FT68" s="126">
        <v>0</v>
      </c>
      <c r="FU68" s="126">
        <v>812</v>
      </c>
      <c r="FV68" s="126">
        <v>0</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7" t="b">
        <v>0</v>
      </c>
      <c r="GM68" s="183" t="s">
        <v>993</v>
      </c>
      <c r="GN68" s="183" t="s">
        <v>993</v>
      </c>
      <c r="GO68" s="183" t="s">
        <v>993</v>
      </c>
      <c r="GP68" s="183" t="s">
        <v>993</v>
      </c>
      <c r="GQ68" s="127"/>
      <c r="GR68" s="123"/>
    </row>
    <row r="69" spans="1:200">
      <c r="A69" s="122"/>
      <c r="B69" s="1348" t="s">
        <v>553</v>
      </c>
      <c r="C69" s="1349"/>
      <c r="D69" s="183" t="s">
        <v>1074</v>
      </c>
      <c r="E69" s="183" t="s">
        <v>1075</v>
      </c>
      <c r="F69" s="183" t="s">
        <v>437</v>
      </c>
      <c r="G69" s="183" t="s">
        <v>986</v>
      </c>
      <c r="H69" s="183" t="s">
        <v>1062</v>
      </c>
      <c r="I69" s="183" t="s">
        <v>1063</v>
      </c>
      <c r="J69" s="183" t="s">
        <v>1064</v>
      </c>
      <c r="K69" s="183" t="s">
        <v>1065</v>
      </c>
      <c r="L69" s="126">
        <v>3</v>
      </c>
      <c r="M69" s="183" t="s">
        <v>1075</v>
      </c>
      <c r="N69" s="183" t="s">
        <v>1076</v>
      </c>
      <c r="O69" s="183" t="s">
        <v>322</v>
      </c>
      <c r="P69" s="183" t="s">
        <v>993</v>
      </c>
      <c r="Q69" s="183" t="s">
        <v>293</v>
      </c>
      <c r="R69" s="183" t="s">
        <v>293</v>
      </c>
      <c r="S69" s="127" t="b">
        <v>0</v>
      </c>
      <c r="T69" s="126">
        <v>0</v>
      </c>
      <c r="U69" s="127" t="b">
        <v>0</v>
      </c>
      <c r="V69" s="126">
        <v>0</v>
      </c>
      <c r="W69" s="127" t="b">
        <v>1</v>
      </c>
      <c r="X69" s="127" t="b">
        <v>1</v>
      </c>
      <c r="Y69" s="183" t="s">
        <v>290</v>
      </c>
      <c r="Z69" s="183" t="s">
        <v>993</v>
      </c>
      <c r="AA69" s="127" t="b">
        <v>0</v>
      </c>
      <c r="AB69" s="183" t="s">
        <v>993</v>
      </c>
      <c r="AC69" s="183" t="s">
        <v>993</v>
      </c>
      <c r="AD69" s="183" t="s">
        <v>993</v>
      </c>
      <c r="AE69" s="183">
        <f t="shared" si="1"/>
        <v>42</v>
      </c>
      <c r="AF69" s="183">
        <f t="shared" si="1"/>
        <v>42</v>
      </c>
      <c r="AG69" s="183">
        <f t="shared" si="1"/>
        <v>22</v>
      </c>
      <c r="AH69" s="183">
        <f t="shared" si="1"/>
        <v>42</v>
      </c>
      <c r="AI69" s="183">
        <f t="shared" si="2"/>
        <v>0</v>
      </c>
      <c r="AJ69" s="126">
        <v>42</v>
      </c>
      <c r="AK69" s="126">
        <v>42</v>
      </c>
      <c r="AL69" s="126">
        <v>22</v>
      </c>
      <c r="AM69" s="126">
        <v>42</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6">
        <v>0</v>
      </c>
      <c r="BD69" s="127" t="b">
        <v>0</v>
      </c>
      <c r="BE69" s="127"/>
      <c r="BF69" s="183" t="s">
        <v>1059</v>
      </c>
      <c r="BG69" s="126">
        <v>42</v>
      </c>
      <c r="BH69" s="183" t="s">
        <v>993</v>
      </c>
      <c r="BI69" s="126">
        <v>0</v>
      </c>
      <c r="BJ69" s="183" t="s">
        <v>993</v>
      </c>
      <c r="BK69" s="126">
        <v>0</v>
      </c>
      <c r="BL69" s="126">
        <v>0</v>
      </c>
      <c r="BM69" s="126">
        <v>0</v>
      </c>
      <c r="BN69" s="183" t="s">
        <v>993</v>
      </c>
      <c r="BO69" s="183" t="s">
        <v>993</v>
      </c>
      <c r="BP69" s="183" t="s">
        <v>993</v>
      </c>
      <c r="BQ69" s="126">
        <v>0</v>
      </c>
      <c r="BR69" s="183" t="s">
        <v>993</v>
      </c>
      <c r="BS69" s="126">
        <v>0</v>
      </c>
      <c r="BT69" s="183" t="s">
        <v>993</v>
      </c>
      <c r="BU69" s="126">
        <v>0</v>
      </c>
      <c r="BV69" s="126">
        <v>0</v>
      </c>
      <c r="BW69" s="126">
        <v>0</v>
      </c>
      <c r="BX69" s="183" t="s">
        <v>993</v>
      </c>
      <c r="BY69" s="126">
        <v>0</v>
      </c>
      <c r="BZ69" s="183" t="s">
        <v>993</v>
      </c>
      <c r="CA69" s="126">
        <v>0</v>
      </c>
      <c r="CB69" s="183" t="s">
        <v>993</v>
      </c>
      <c r="CC69" s="126">
        <v>0</v>
      </c>
      <c r="CD69" s="126">
        <v>0</v>
      </c>
      <c r="CE69" s="126">
        <v>0</v>
      </c>
      <c r="CF69" s="183" t="s">
        <v>993</v>
      </c>
      <c r="CG69" s="126">
        <v>0</v>
      </c>
      <c r="CH69" s="183" t="s">
        <v>993</v>
      </c>
      <c r="CI69" s="126">
        <v>0</v>
      </c>
      <c r="CJ69" s="183" t="s">
        <v>993</v>
      </c>
      <c r="CK69" s="126">
        <v>0</v>
      </c>
      <c r="CL69" s="126">
        <v>0</v>
      </c>
      <c r="CM69" s="126">
        <v>0</v>
      </c>
      <c r="CN69" s="126">
        <v>9</v>
      </c>
      <c r="CO69" s="126">
        <v>9.9</v>
      </c>
      <c r="CP69" s="126">
        <v>0</v>
      </c>
      <c r="CQ69" s="126">
        <v>0</v>
      </c>
      <c r="CR69" s="126">
        <v>0</v>
      </c>
      <c r="CS69" s="126">
        <v>5.9</v>
      </c>
      <c r="CT69" s="126">
        <v>0</v>
      </c>
      <c r="CU69" s="126">
        <v>0</v>
      </c>
      <c r="CV69" s="126">
        <v>0</v>
      </c>
      <c r="CW69" s="126">
        <v>0</v>
      </c>
      <c r="CX69" s="126">
        <v>0</v>
      </c>
      <c r="CY69" s="126">
        <v>0</v>
      </c>
      <c r="CZ69" s="126">
        <v>0</v>
      </c>
      <c r="DA69" s="126">
        <v>0</v>
      </c>
      <c r="DB69" s="126">
        <v>0</v>
      </c>
      <c r="DC69" s="126">
        <v>0</v>
      </c>
      <c r="DD69" s="126">
        <v>0</v>
      </c>
      <c r="DE69" s="126">
        <v>0</v>
      </c>
      <c r="DF69" s="126">
        <v>0</v>
      </c>
      <c r="DG69" s="126">
        <v>0</v>
      </c>
      <c r="DH69" s="127" t="b">
        <v>0</v>
      </c>
      <c r="DI69" s="183" t="s">
        <v>999</v>
      </c>
      <c r="DJ69" s="183" t="s">
        <v>270</v>
      </c>
      <c r="DK69" s="183" t="s">
        <v>434</v>
      </c>
      <c r="DL69" s="183" t="s">
        <v>1000</v>
      </c>
      <c r="DM69" s="126">
        <v>756</v>
      </c>
      <c r="DN69" s="126">
        <v>457</v>
      </c>
      <c r="DO69" s="126">
        <v>285</v>
      </c>
      <c r="DP69" s="126">
        <v>14</v>
      </c>
      <c r="DQ69" s="126">
        <v>12860</v>
      </c>
      <c r="DR69" s="126">
        <v>758</v>
      </c>
      <c r="DS69" s="126">
        <v>756</v>
      </c>
      <c r="DT69" s="126">
        <v>117</v>
      </c>
      <c r="DU69" s="126">
        <v>552</v>
      </c>
      <c r="DV69" s="126">
        <v>42</v>
      </c>
      <c r="DW69" s="126">
        <v>45</v>
      </c>
      <c r="DX69" s="126">
        <v>0</v>
      </c>
      <c r="DY69" s="126">
        <v>0</v>
      </c>
      <c r="DZ69" s="126">
        <v>0</v>
      </c>
      <c r="EA69" s="126">
        <v>758</v>
      </c>
      <c r="EB69" s="126">
        <v>10</v>
      </c>
      <c r="EC69" s="126">
        <v>624</v>
      </c>
      <c r="ED69" s="126">
        <v>31</v>
      </c>
      <c r="EE69" s="126">
        <v>10</v>
      </c>
      <c r="EF69" s="126">
        <v>16</v>
      </c>
      <c r="EG69" s="126">
        <v>1</v>
      </c>
      <c r="EH69" s="126">
        <v>43</v>
      </c>
      <c r="EI69" s="126">
        <v>23</v>
      </c>
      <c r="EJ69" s="126">
        <v>0</v>
      </c>
      <c r="EK69" s="126">
        <v>748</v>
      </c>
      <c r="EL69" s="126">
        <v>615</v>
      </c>
      <c r="EM69" s="126">
        <v>29</v>
      </c>
      <c r="EN69" s="126">
        <v>104</v>
      </c>
      <c r="EO69" s="126">
        <v>0</v>
      </c>
      <c r="EP69" s="126">
        <v>0</v>
      </c>
      <c r="EQ69" s="127" t="b">
        <v>0</v>
      </c>
      <c r="ER69" s="127" t="b">
        <v>0</v>
      </c>
      <c r="ES69" s="127" t="b">
        <v>0</v>
      </c>
      <c r="ET69" s="128">
        <v>0</v>
      </c>
      <c r="EU69" s="128">
        <v>0</v>
      </c>
      <c r="EV69" s="128">
        <v>0</v>
      </c>
      <c r="EW69" s="128">
        <v>0</v>
      </c>
      <c r="EX69" s="128">
        <v>0</v>
      </c>
      <c r="EY69" s="128">
        <v>0</v>
      </c>
      <c r="EZ69" s="127" t="b">
        <v>0</v>
      </c>
      <c r="FA69" s="127" t="b">
        <v>0</v>
      </c>
      <c r="FB69" s="127" t="b">
        <v>0</v>
      </c>
      <c r="FC69" s="128">
        <v>0.247</v>
      </c>
      <c r="FD69" s="128">
        <v>0.09</v>
      </c>
      <c r="FE69" s="128">
        <v>0</v>
      </c>
      <c r="FF69" s="128">
        <v>2.6000000000000002E-2</v>
      </c>
      <c r="FG69" s="128">
        <v>1.2E-2</v>
      </c>
      <c r="FH69" s="128">
        <v>3.7999999999999999E-2</v>
      </c>
      <c r="FI69" s="127" t="b">
        <v>0</v>
      </c>
      <c r="FJ69" s="127" t="b">
        <v>0</v>
      </c>
      <c r="FK69" s="127" t="b">
        <v>0</v>
      </c>
      <c r="FL69" s="128">
        <v>0</v>
      </c>
      <c r="FM69" s="128">
        <v>0</v>
      </c>
      <c r="FN69" s="128">
        <v>0</v>
      </c>
      <c r="FO69" s="128">
        <v>0</v>
      </c>
      <c r="FP69" s="128">
        <v>0</v>
      </c>
      <c r="FQ69" s="128">
        <v>0</v>
      </c>
      <c r="FR69" s="183" t="s">
        <v>293</v>
      </c>
      <c r="FS69" s="128">
        <v>0</v>
      </c>
      <c r="FT69" s="126">
        <v>0</v>
      </c>
      <c r="FU69" s="126">
        <v>748</v>
      </c>
      <c r="FV69" s="126">
        <v>0</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7" t="b">
        <v>0</v>
      </c>
      <c r="GM69" s="183" t="s">
        <v>993</v>
      </c>
      <c r="GN69" s="183" t="s">
        <v>993</v>
      </c>
      <c r="GO69" s="183" t="s">
        <v>993</v>
      </c>
      <c r="GP69" s="183" t="s">
        <v>993</v>
      </c>
      <c r="GQ69" s="127"/>
      <c r="GR69" s="123"/>
    </row>
    <row r="70" spans="1:200">
      <c r="A70" s="122"/>
      <c r="B70" s="1348" t="s">
        <v>555</v>
      </c>
      <c r="C70" s="1349"/>
      <c r="D70" s="183" t="s">
        <v>1077</v>
      </c>
      <c r="E70" s="183" t="s">
        <v>21</v>
      </c>
      <c r="F70" s="183" t="s">
        <v>437</v>
      </c>
      <c r="G70" s="183" t="s">
        <v>986</v>
      </c>
      <c r="H70" s="183" t="s">
        <v>1062</v>
      </c>
      <c r="I70" s="183" t="s">
        <v>1063</v>
      </c>
      <c r="J70" s="183" t="s">
        <v>1064</v>
      </c>
      <c r="K70" s="183" t="s">
        <v>1065</v>
      </c>
      <c r="L70" s="126">
        <v>1</v>
      </c>
      <c r="M70" s="183" t="s">
        <v>21</v>
      </c>
      <c r="N70" s="183" t="s">
        <v>1019</v>
      </c>
      <c r="O70" s="183" t="s">
        <v>528</v>
      </c>
      <c r="P70" s="183" t="s">
        <v>1054</v>
      </c>
      <c r="Q70" s="183" t="s">
        <v>296</v>
      </c>
      <c r="R70" s="183" t="s">
        <v>290</v>
      </c>
      <c r="S70" s="127" t="b">
        <v>0</v>
      </c>
      <c r="T70" s="126">
        <v>0</v>
      </c>
      <c r="U70" s="127" t="b">
        <v>0</v>
      </c>
      <c r="V70" s="126">
        <v>0</v>
      </c>
      <c r="W70" s="127" t="b">
        <v>0</v>
      </c>
      <c r="X70" s="127" t="b">
        <v>1</v>
      </c>
      <c r="Y70" s="183" t="s">
        <v>290</v>
      </c>
      <c r="Z70" s="183" t="s">
        <v>993</v>
      </c>
      <c r="AA70" s="127" t="b">
        <v>0</v>
      </c>
      <c r="AB70" s="183" t="s">
        <v>993</v>
      </c>
      <c r="AC70" s="183" t="s">
        <v>993</v>
      </c>
      <c r="AD70" s="183" t="s">
        <v>993</v>
      </c>
      <c r="AE70" s="183">
        <f t="shared" si="1"/>
        <v>60</v>
      </c>
      <c r="AF70" s="183">
        <f t="shared" si="1"/>
        <v>59</v>
      </c>
      <c r="AG70" s="183">
        <f t="shared" si="1"/>
        <v>26</v>
      </c>
      <c r="AH70" s="183">
        <f t="shared" si="1"/>
        <v>60</v>
      </c>
      <c r="AI70" s="183">
        <f t="shared" si="2"/>
        <v>0</v>
      </c>
      <c r="AJ70" s="126">
        <v>60</v>
      </c>
      <c r="AK70" s="126">
        <v>59</v>
      </c>
      <c r="AL70" s="126">
        <v>26</v>
      </c>
      <c r="AM70" s="126">
        <v>60</v>
      </c>
      <c r="AN70" s="126">
        <v>42</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6">
        <v>0</v>
      </c>
      <c r="BD70" s="127" t="b">
        <v>0</v>
      </c>
      <c r="BE70" s="127"/>
      <c r="BF70" s="183" t="s">
        <v>270</v>
      </c>
      <c r="BG70" s="126">
        <v>60</v>
      </c>
      <c r="BH70" s="183" t="s">
        <v>993</v>
      </c>
      <c r="BI70" s="126">
        <v>0</v>
      </c>
      <c r="BJ70" s="183" t="s">
        <v>993</v>
      </c>
      <c r="BK70" s="126">
        <v>0</v>
      </c>
      <c r="BL70" s="126">
        <v>0</v>
      </c>
      <c r="BM70" s="126">
        <v>0</v>
      </c>
      <c r="BN70" s="183" t="s">
        <v>993</v>
      </c>
      <c r="BO70" s="183" t="s">
        <v>993</v>
      </c>
      <c r="BP70" s="183" t="s">
        <v>993</v>
      </c>
      <c r="BQ70" s="126">
        <v>0</v>
      </c>
      <c r="BR70" s="183" t="s">
        <v>993</v>
      </c>
      <c r="BS70" s="126">
        <v>0</v>
      </c>
      <c r="BT70" s="183" t="s">
        <v>993</v>
      </c>
      <c r="BU70" s="126">
        <v>0</v>
      </c>
      <c r="BV70" s="126">
        <v>0</v>
      </c>
      <c r="BW70" s="126">
        <v>0</v>
      </c>
      <c r="BX70" s="183" t="s">
        <v>993</v>
      </c>
      <c r="BY70" s="126">
        <v>0</v>
      </c>
      <c r="BZ70" s="183" t="s">
        <v>993</v>
      </c>
      <c r="CA70" s="126">
        <v>0</v>
      </c>
      <c r="CB70" s="183" t="s">
        <v>993</v>
      </c>
      <c r="CC70" s="126">
        <v>0</v>
      </c>
      <c r="CD70" s="126">
        <v>0</v>
      </c>
      <c r="CE70" s="126">
        <v>0</v>
      </c>
      <c r="CF70" s="183" t="s">
        <v>993</v>
      </c>
      <c r="CG70" s="126">
        <v>0</v>
      </c>
      <c r="CH70" s="183" t="s">
        <v>993</v>
      </c>
      <c r="CI70" s="126">
        <v>0</v>
      </c>
      <c r="CJ70" s="183" t="s">
        <v>993</v>
      </c>
      <c r="CK70" s="126">
        <v>0</v>
      </c>
      <c r="CL70" s="126">
        <v>0</v>
      </c>
      <c r="CM70" s="126">
        <v>0</v>
      </c>
      <c r="CN70" s="126">
        <v>38</v>
      </c>
      <c r="CO70" s="126">
        <v>0</v>
      </c>
      <c r="CP70" s="126">
        <v>0</v>
      </c>
      <c r="CQ70" s="126">
        <v>0</v>
      </c>
      <c r="CR70" s="126">
        <v>0</v>
      </c>
      <c r="CS70" s="126">
        <v>1.8</v>
      </c>
      <c r="CT70" s="126">
        <v>0</v>
      </c>
      <c r="CU70" s="126">
        <v>0</v>
      </c>
      <c r="CV70" s="126">
        <v>0</v>
      </c>
      <c r="CW70" s="126">
        <v>0</v>
      </c>
      <c r="CX70" s="126">
        <v>0</v>
      </c>
      <c r="CY70" s="126">
        <v>0</v>
      </c>
      <c r="CZ70" s="126">
        <v>0</v>
      </c>
      <c r="DA70" s="126">
        <v>0</v>
      </c>
      <c r="DB70" s="126">
        <v>0</v>
      </c>
      <c r="DC70" s="126">
        <v>0</v>
      </c>
      <c r="DD70" s="126">
        <v>0</v>
      </c>
      <c r="DE70" s="126">
        <v>0</v>
      </c>
      <c r="DF70" s="126">
        <v>0</v>
      </c>
      <c r="DG70" s="126">
        <v>0</v>
      </c>
      <c r="DH70" s="127" t="b">
        <v>0</v>
      </c>
      <c r="DI70" s="183" t="s">
        <v>999</v>
      </c>
      <c r="DJ70" s="183" t="s">
        <v>270</v>
      </c>
      <c r="DK70" s="183" t="s">
        <v>525</v>
      </c>
      <c r="DL70" s="183" t="s">
        <v>1000</v>
      </c>
      <c r="DM70" s="126">
        <v>1119</v>
      </c>
      <c r="DN70" s="126">
        <v>355</v>
      </c>
      <c r="DO70" s="126">
        <v>100</v>
      </c>
      <c r="DP70" s="126">
        <v>664</v>
      </c>
      <c r="DQ70" s="126">
        <v>17173</v>
      </c>
      <c r="DR70" s="126">
        <v>1105</v>
      </c>
      <c r="DS70" s="126">
        <v>1119</v>
      </c>
      <c r="DT70" s="126">
        <v>3</v>
      </c>
      <c r="DU70" s="126">
        <v>946</v>
      </c>
      <c r="DV70" s="126">
        <v>20</v>
      </c>
      <c r="DW70" s="126">
        <v>149</v>
      </c>
      <c r="DX70" s="126">
        <v>0</v>
      </c>
      <c r="DY70" s="126">
        <v>0</v>
      </c>
      <c r="DZ70" s="126">
        <v>1</v>
      </c>
      <c r="EA70" s="126">
        <v>1105</v>
      </c>
      <c r="EB70" s="126">
        <v>173</v>
      </c>
      <c r="EC70" s="126">
        <v>737</v>
      </c>
      <c r="ED70" s="126">
        <v>75</v>
      </c>
      <c r="EE70" s="126">
        <v>15</v>
      </c>
      <c r="EF70" s="126">
        <v>62</v>
      </c>
      <c r="EG70" s="126">
        <v>0</v>
      </c>
      <c r="EH70" s="126">
        <v>15</v>
      </c>
      <c r="EI70" s="126">
        <v>28</v>
      </c>
      <c r="EJ70" s="126">
        <v>0</v>
      </c>
      <c r="EK70" s="126">
        <v>932</v>
      </c>
      <c r="EL70" s="126">
        <v>830</v>
      </c>
      <c r="EM70" s="126">
        <v>0</v>
      </c>
      <c r="EN70" s="126">
        <v>102</v>
      </c>
      <c r="EO70" s="126">
        <v>0</v>
      </c>
      <c r="EP70" s="126">
        <v>0</v>
      </c>
      <c r="EQ70" s="127" t="b">
        <v>0</v>
      </c>
      <c r="ER70" s="127" t="b">
        <v>0</v>
      </c>
      <c r="ES70" s="127" t="b">
        <v>1</v>
      </c>
      <c r="ET70" s="128">
        <v>0.49399999999999999</v>
      </c>
      <c r="EU70" s="128">
        <v>0.36</v>
      </c>
      <c r="EV70" s="128">
        <v>0.26200000000000001</v>
      </c>
      <c r="EW70" s="128">
        <v>0.23100000000000001</v>
      </c>
      <c r="EX70" s="128">
        <v>0.17199999999999999</v>
      </c>
      <c r="EY70" s="128">
        <v>0.41200000000000003</v>
      </c>
      <c r="EZ70" s="127" t="b">
        <v>0</v>
      </c>
      <c r="FA70" s="127" t="b">
        <v>0</v>
      </c>
      <c r="FB70" s="127" t="b">
        <v>0</v>
      </c>
      <c r="FC70" s="128">
        <v>0</v>
      </c>
      <c r="FD70" s="128">
        <v>0</v>
      </c>
      <c r="FE70" s="128">
        <v>0</v>
      </c>
      <c r="FF70" s="128">
        <v>0</v>
      </c>
      <c r="FG70" s="128">
        <v>0</v>
      </c>
      <c r="FH70" s="128">
        <v>0</v>
      </c>
      <c r="FI70" s="127" t="b">
        <v>0</v>
      </c>
      <c r="FJ70" s="127" t="b">
        <v>0</v>
      </c>
      <c r="FK70" s="127" t="b">
        <v>0</v>
      </c>
      <c r="FL70" s="128">
        <v>0</v>
      </c>
      <c r="FM70" s="128">
        <v>0</v>
      </c>
      <c r="FN70" s="128">
        <v>0</v>
      </c>
      <c r="FO70" s="128">
        <v>0</v>
      </c>
      <c r="FP70" s="128">
        <v>0</v>
      </c>
      <c r="FQ70" s="128">
        <v>0</v>
      </c>
      <c r="FR70" s="183" t="s">
        <v>993</v>
      </c>
      <c r="FS70" s="128">
        <v>0</v>
      </c>
      <c r="FT70" s="126">
        <v>0</v>
      </c>
      <c r="FU70" s="126">
        <v>932</v>
      </c>
      <c r="FV70" s="126">
        <v>0</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7" t="b">
        <v>0</v>
      </c>
      <c r="GM70" s="183" t="s">
        <v>993</v>
      </c>
      <c r="GN70" s="183" t="s">
        <v>993</v>
      </c>
      <c r="GO70" s="183" t="s">
        <v>993</v>
      </c>
      <c r="GP70" s="183" t="s">
        <v>993</v>
      </c>
      <c r="GQ70" s="127"/>
      <c r="GR70" s="123"/>
    </row>
    <row r="71" spans="1:200">
      <c r="A71" s="122"/>
      <c r="B71" s="1348" t="s">
        <v>555</v>
      </c>
      <c r="C71" s="1349"/>
      <c r="D71" s="183" t="s">
        <v>1077</v>
      </c>
      <c r="E71" s="183" t="s">
        <v>21</v>
      </c>
      <c r="F71" s="183" t="s">
        <v>437</v>
      </c>
      <c r="G71" s="183" t="s">
        <v>986</v>
      </c>
      <c r="H71" s="183" t="s">
        <v>1062</v>
      </c>
      <c r="I71" s="183" t="s">
        <v>1063</v>
      </c>
      <c r="J71" s="183" t="s">
        <v>1064</v>
      </c>
      <c r="K71" s="183" t="s">
        <v>1065</v>
      </c>
      <c r="L71" s="126">
        <v>2</v>
      </c>
      <c r="M71" s="183" t="s">
        <v>21</v>
      </c>
      <c r="N71" s="183" t="s">
        <v>1013</v>
      </c>
      <c r="O71" s="183" t="s">
        <v>556</v>
      </c>
      <c r="P71" s="183" t="s">
        <v>1054</v>
      </c>
      <c r="Q71" s="183" t="s">
        <v>296</v>
      </c>
      <c r="R71" s="183" t="s">
        <v>290</v>
      </c>
      <c r="S71" s="127" t="b">
        <v>0</v>
      </c>
      <c r="T71" s="126">
        <v>0</v>
      </c>
      <c r="U71" s="127" t="b">
        <v>0</v>
      </c>
      <c r="V71" s="126">
        <v>0</v>
      </c>
      <c r="W71" s="127" t="b">
        <v>0</v>
      </c>
      <c r="X71" s="127" t="b">
        <v>1</v>
      </c>
      <c r="Y71" s="183" t="s">
        <v>290</v>
      </c>
      <c r="Z71" s="183" t="s">
        <v>993</v>
      </c>
      <c r="AA71" s="127" t="b">
        <v>0</v>
      </c>
      <c r="AB71" s="183" t="s">
        <v>993</v>
      </c>
      <c r="AC71" s="183" t="s">
        <v>993</v>
      </c>
      <c r="AD71" s="183" t="s">
        <v>993</v>
      </c>
      <c r="AE71" s="183">
        <f t="shared" si="1"/>
        <v>55</v>
      </c>
      <c r="AF71" s="183">
        <f t="shared" si="1"/>
        <v>55</v>
      </c>
      <c r="AG71" s="183">
        <f t="shared" si="1"/>
        <v>36</v>
      </c>
      <c r="AH71" s="183">
        <f t="shared" si="1"/>
        <v>55</v>
      </c>
      <c r="AI71" s="183">
        <f t="shared" si="2"/>
        <v>0</v>
      </c>
      <c r="AJ71" s="126">
        <v>55</v>
      </c>
      <c r="AK71" s="126">
        <v>55</v>
      </c>
      <c r="AL71" s="126">
        <v>36</v>
      </c>
      <c r="AM71" s="126">
        <v>55</v>
      </c>
      <c r="AN71" s="126">
        <v>42</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6">
        <v>0</v>
      </c>
      <c r="BD71" s="127" t="b">
        <v>0</v>
      </c>
      <c r="BE71" s="127"/>
      <c r="BF71" s="183" t="s">
        <v>270</v>
      </c>
      <c r="BG71" s="126">
        <v>55</v>
      </c>
      <c r="BH71" s="183" t="s">
        <v>993</v>
      </c>
      <c r="BI71" s="126">
        <v>0</v>
      </c>
      <c r="BJ71" s="183" t="s">
        <v>993</v>
      </c>
      <c r="BK71" s="126">
        <v>0</v>
      </c>
      <c r="BL71" s="126">
        <v>0</v>
      </c>
      <c r="BM71" s="126">
        <v>0</v>
      </c>
      <c r="BN71" s="183" t="s">
        <v>993</v>
      </c>
      <c r="BO71" s="183" t="s">
        <v>993</v>
      </c>
      <c r="BP71" s="183" t="s">
        <v>993</v>
      </c>
      <c r="BQ71" s="126">
        <v>0</v>
      </c>
      <c r="BR71" s="183" t="s">
        <v>993</v>
      </c>
      <c r="BS71" s="126">
        <v>0</v>
      </c>
      <c r="BT71" s="183" t="s">
        <v>993</v>
      </c>
      <c r="BU71" s="126">
        <v>0</v>
      </c>
      <c r="BV71" s="126">
        <v>0</v>
      </c>
      <c r="BW71" s="126">
        <v>0</v>
      </c>
      <c r="BX71" s="183" t="s">
        <v>993</v>
      </c>
      <c r="BY71" s="126">
        <v>0</v>
      </c>
      <c r="BZ71" s="183" t="s">
        <v>993</v>
      </c>
      <c r="CA71" s="126">
        <v>0</v>
      </c>
      <c r="CB71" s="183" t="s">
        <v>993</v>
      </c>
      <c r="CC71" s="126">
        <v>0</v>
      </c>
      <c r="CD71" s="126">
        <v>0</v>
      </c>
      <c r="CE71" s="126">
        <v>0</v>
      </c>
      <c r="CF71" s="183" t="s">
        <v>993</v>
      </c>
      <c r="CG71" s="126">
        <v>0</v>
      </c>
      <c r="CH71" s="183" t="s">
        <v>993</v>
      </c>
      <c r="CI71" s="126">
        <v>0</v>
      </c>
      <c r="CJ71" s="183" t="s">
        <v>993</v>
      </c>
      <c r="CK71" s="126">
        <v>0</v>
      </c>
      <c r="CL71" s="126">
        <v>0</v>
      </c>
      <c r="CM71" s="126">
        <v>0</v>
      </c>
      <c r="CN71" s="126">
        <v>37</v>
      </c>
      <c r="CO71" s="126">
        <v>0</v>
      </c>
      <c r="CP71" s="126">
        <v>0</v>
      </c>
      <c r="CQ71" s="126">
        <v>0</v>
      </c>
      <c r="CR71" s="126">
        <v>0</v>
      </c>
      <c r="CS71" s="126">
        <v>1.8</v>
      </c>
      <c r="CT71" s="126">
        <v>0</v>
      </c>
      <c r="CU71" s="126">
        <v>0</v>
      </c>
      <c r="CV71" s="126">
        <v>0</v>
      </c>
      <c r="CW71" s="126">
        <v>0</v>
      </c>
      <c r="CX71" s="126">
        <v>0</v>
      </c>
      <c r="CY71" s="126">
        <v>0</v>
      </c>
      <c r="CZ71" s="126">
        <v>0</v>
      </c>
      <c r="DA71" s="126">
        <v>0</v>
      </c>
      <c r="DB71" s="126">
        <v>0</v>
      </c>
      <c r="DC71" s="126">
        <v>0</v>
      </c>
      <c r="DD71" s="126">
        <v>0</v>
      </c>
      <c r="DE71" s="126">
        <v>0</v>
      </c>
      <c r="DF71" s="126">
        <v>0</v>
      </c>
      <c r="DG71" s="126">
        <v>0</v>
      </c>
      <c r="DH71" s="127" t="b">
        <v>0</v>
      </c>
      <c r="DI71" s="183" t="s">
        <v>270</v>
      </c>
      <c r="DJ71" s="183" t="s">
        <v>993</v>
      </c>
      <c r="DK71" s="183" t="s">
        <v>993</v>
      </c>
      <c r="DL71" s="183" t="s">
        <v>993</v>
      </c>
      <c r="DM71" s="126">
        <v>1325</v>
      </c>
      <c r="DN71" s="126">
        <v>544</v>
      </c>
      <c r="DO71" s="126">
        <v>92</v>
      </c>
      <c r="DP71" s="126">
        <v>689</v>
      </c>
      <c r="DQ71" s="126">
        <v>17044</v>
      </c>
      <c r="DR71" s="126">
        <v>1316</v>
      </c>
      <c r="DS71" s="126">
        <v>1325</v>
      </c>
      <c r="DT71" s="126">
        <v>4</v>
      </c>
      <c r="DU71" s="126">
        <v>1070</v>
      </c>
      <c r="DV71" s="126">
        <v>30</v>
      </c>
      <c r="DW71" s="126">
        <v>221</v>
      </c>
      <c r="DX71" s="126">
        <v>0</v>
      </c>
      <c r="DY71" s="126">
        <v>0</v>
      </c>
      <c r="DZ71" s="126">
        <v>0</v>
      </c>
      <c r="EA71" s="126">
        <v>1316</v>
      </c>
      <c r="EB71" s="126">
        <v>204</v>
      </c>
      <c r="EC71" s="126">
        <v>881</v>
      </c>
      <c r="ED71" s="126">
        <v>33</v>
      </c>
      <c r="EE71" s="126">
        <v>9</v>
      </c>
      <c r="EF71" s="126">
        <v>61</v>
      </c>
      <c r="EG71" s="126">
        <v>0</v>
      </c>
      <c r="EH71" s="126">
        <v>49</v>
      </c>
      <c r="EI71" s="126">
        <v>79</v>
      </c>
      <c r="EJ71" s="126">
        <v>0</v>
      </c>
      <c r="EK71" s="126">
        <v>1112</v>
      </c>
      <c r="EL71" s="126">
        <v>964</v>
      </c>
      <c r="EM71" s="126">
        <v>0</v>
      </c>
      <c r="EN71" s="126">
        <v>148</v>
      </c>
      <c r="EO71" s="126">
        <v>0</v>
      </c>
      <c r="EP71" s="126">
        <v>0</v>
      </c>
      <c r="EQ71" s="127" t="b">
        <v>0</v>
      </c>
      <c r="ER71" s="127" t="b">
        <v>0</v>
      </c>
      <c r="ES71" s="127" t="b">
        <v>0</v>
      </c>
      <c r="ET71" s="128">
        <v>0.60699999999999998</v>
      </c>
      <c r="EU71" s="128">
        <v>0.41299999999999998</v>
      </c>
      <c r="EV71" s="128">
        <v>0.28800000000000003</v>
      </c>
      <c r="EW71" s="128">
        <v>0.26500000000000001</v>
      </c>
      <c r="EX71" s="128">
        <v>5.9000000000000004E-2</v>
      </c>
      <c r="EY71" s="128">
        <v>0.38799999999999996</v>
      </c>
      <c r="EZ71" s="127" t="b">
        <v>0</v>
      </c>
      <c r="FA71" s="127" t="b">
        <v>0</v>
      </c>
      <c r="FB71" s="127" t="b">
        <v>0</v>
      </c>
      <c r="FC71" s="128">
        <v>0</v>
      </c>
      <c r="FD71" s="128">
        <v>0</v>
      </c>
      <c r="FE71" s="128">
        <v>0</v>
      </c>
      <c r="FF71" s="128">
        <v>0</v>
      </c>
      <c r="FG71" s="128">
        <v>0</v>
      </c>
      <c r="FH71" s="128">
        <v>0</v>
      </c>
      <c r="FI71" s="127" t="b">
        <v>0</v>
      </c>
      <c r="FJ71" s="127" t="b">
        <v>0</v>
      </c>
      <c r="FK71" s="127" t="b">
        <v>0</v>
      </c>
      <c r="FL71" s="128">
        <v>0</v>
      </c>
      <c r="FM71" s="128">
        <v>0</v>
      </c>
      <c r="FN71" s="128">
        <v>0</v>
      </c>
      <c r="FO71" s="128">
        <v>0</v>
      </c>
      <c r="FP71" s="128">
        <v>0</v>
      </c>
      <c r="FQ71" s="128">
        <v>0</v>
      </c>
      <c r="FR71" s="183" t="s">
        <v>993</v>
      </c>
      <c r="FS71" s="128">
        <v>0</v>
      </c>
      <c r="FT71" s="126">
        <v>0</v>
      </c>
      <c r="FU71" s="126">
        <v>1112</v>
      </c>
      <c r="FV71" s="126">
        <v>0</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7" t="b">
        <v>0</v>
      </c>
      <c r="GM71" s="183" t="s">
        <v>993</v>
      </c>
      <c r="GN71" s="183" t="s">
        <v>993</v>
      </c>
      <c r="GO71" s="183" t="s">
        <v>993</v>
      </c>
      <c r="GP71" s="183" t="s">
        <v>993</v>
      </c>
      <c r="GQ71" s="127"/>
      <c r="GR71" s="123"/>
    </row>
    <row r="72" spans="1:200">
      <c r="A72" s="122"/>
      <c r="B72" s="1348" t="s">
        <v>555</v>
      </c>
      <c r="C72" s="1349"/>
      <c r="D72" s="183" t="s">
        <v>1077</v>
      </c>
      <c r="E72" s="183" t="s">
        <v>21</v>
      </c>
      <c r="F72" s="183" t="s">
        <v>437</v>
      </c>
      <c r="G72" s="183" t="s">
        <v>986</v>
      </c>
      <c r="H72" s="183" t="s">
        <v>1062</v>
      </c>
      <c r="I72" s="183" t="s">
        <v>1063</v>
      </c>
      <c r="J72" s="183" t="s">
        <v>1064</v>
      </c>
      <c r="K72" s="183" t="s">
        <v>1065</v>
      </c>
      <c r="L72" s="126">
        <v>3</v>
      </c>
      <c r="M72" s="183" t="s">
        <v>21</v>
      </c>
      <c r="N72" s="183" t="s">
        <v>1078</v>
      </c>
      <c r="O72" s="183" t="s">
        <v>534</v>
      </c>
      <c r="P72" s="183" t="s">
        <v>1054</v>
      </c>
      <c r="Q72" s="183" t="s">
        <v>296</v>
      </c>
      <c r="R72" s="183" t="s">
        <v>290</v>
      </c>
      <c r="S72" s="127" t="b">
        <v>0</v>
      </c>
      <c r="T72" s="126">
        <v>0</v>
      </c>
      <c r="U72" s="127" t="b">
        <v>0</v>
      </c>
      <c r="V72" s="126">
        <v>0</v>
      </c>
      <c r="W72" s="127" t="b">
        <v>0</v>
      </c>
      <c r="X72" s="127" t="b">
        <v>1</v>
      </c>
      <c r="Y72" s="183" t="s">
        <v>290</v>
      </c>
      <c r="Z72" s="183" t="s">
        <v>993</v>
      </c>
      <c r="AA72" s="127" t="b">
        <v>0</v>
      </c>
      <c r="AB72" s="183" t="s">
        <v>993</v>
      </c>
      <c r="AC72" s="183" t="s">
        <v>993</v>
      </c>
      <c r="AD72" s="183" t="s">
        <v>993</v>
      </c>
      <c r="AE72" s="183">
        <f t="shared" si="1"/>
        <v>44</v>
      </c>
      <c r="AF72" s="183">
        <f t="shared" si="1"/>
        <v>39</v>
      </c>
      <c r="AG72" s="183">
        <f t="shared" si="1"/>
        <v>20</v>
      </c>
      <c r="AH72" s="183">
        <f t="shared" si="1"/>
        <v>44</v>
      </c>
      <c r="AI72" s="183">
        <f t="shared" si="2"/>
        <v>0</v>
      </c>
      <c r="AJ72" s="126">
        <v>44</v>
      </c>
      <c r="AK72" s="126">
        <v>39</v>
      </c>
      <c r="AL72" s="126">
        <v>20</v>
      </c>
      <c r="AM72" s="126">
        <v>44</v>
      </c>
      <c r="AN72" s="126">
        <v>34</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6">
        <v>0</v>
      </c>
      <c r="BD72" s="127" t="b">
        <v>0</v>
      </c>
      <c r="BE72" s="127"/>
      <c r="BF72" s="183" t="s">
        <v>270</v>
      </c>
      <c r="BG72" s="126">
        <v>44</v>
      </c>
      <c r="BH72" s="183" t="s">
        <v>993</v>
      </c>
      <c r="BI72" s="126">
        <v>0</v>
      </c>
      <c r="BJ72" s="183" t="s">
        <v>993</v>
      </c>
      <c r="BK72" s="126">
        <v>0</v>
      </c>
      <c r="BL72" s="126">
        <v>0</v>
      </c>
      <c r="BM72" s="126">
        <v>0</v>
      </c>
      <c r="BN72" s="183" t="s">
        <v>993</v>
      </c>
      <c r="BO72" s="183" t="s">
        <v>993</v>
      </c>
      <c r="BP72" s="183" t="s">
        <v>993</v>
      </c>
      <c r="BQ72" s="126">
        <v>0</v>
      </c>
      <c r="BR72" s="183" t="s">
        <v>993</v>
      </c>
      <c r="BS72" s="126">
        <v>0</v>
      </c>
      <c r="BT72" s="183" t="s">
        <v>993</v>
      </c>
      <c r="BU72" s="126">
        <v>0</v>
      </c>
      <c r="BV72" s="126">
        <v>0</v>
      </c>
      <c r="BW72" s="126">
        <v>0</v>
      </c>
      <c r="BX72" s="183" t="s">
        <v>993</v>
      </c>
      <c r="BY72" s="126">
        <v>0</v>
      </c>
      <c r="BZ72" s="183" t="s">
        <v>993</v>
      </c>
      <c r="CA72" s="126">
        <v>0</v>
      </c>
      <c r="CB72" s="183" t="s">
        <v>993</v>
      </c>
      <c r="CC72" s="126">
        <v>0</v>
      </c>
      <c r="CD72" s="126">
        <v>0</v>
      </c>
      <c r="CE72" s="126">
        <v>0</v>
      </c>
      <c r="CF72" s="183" t="s">
        <v>993</v>
      </c>
      <c r="CG72" s="126">
        <v>0</v>
      </c>
      <c r="CH72" s="183" t="s">
        <v>993</v>
      </c>
      <c r="CI72" s="126">
        <v>0</v>
      </c>
      <c r="CJ72" s="183" t="s">
        <v>993</v>
      </c>
      <c r="CK72" s="126">
        <v>0</v>
      </c>
      <c r="CL72" s="126">
        <v>0</v>
      </c>
      <c r="CM72" s="126">
        <v>0</v>
      </c>
      <c r="CN72" s="126">
        <v>25</v>
      </c>
      <c r="CO72" s="126">
        <v>0.7</v>
      </c>
      <c r="CP72" s="126">
        <v>0</v>
      </c>
      <c r="CQ72" s="126">
        <v>0</v>
      </c>
      <c r="CR72" s="126">
        <v>0</v>
      </c>
      <c r="CS72" s="126">
        <v>0.9</v>
      </c>
      <c r="CT72" s="126">
        <v>1</v>
      </c>
      <c r="CU72" s="126">
        <v>0</v>
      </c>
      <c r="CV72" s="126">
        <v>0</v>
      </c>
      <c r="CW72" s="126">
        <v>0</v>
      </c>
      <c r="CX72" s="126">
        <v>0</v>
      </c>
      <c r="CY72" s="126">
        <v>0</v>
      </c>
      <c r="CZ72" s="126">
        <v>0</v>
      </c>
      <c r="DA72" s="126">
        <v>0</v>
      </c>
      <c r="DB72" s="126">
        <v>0</v>
      </c>
      <c r="DC72" s="126">
        <v>0</v>
      </c>
      <c r="DD72" s="126">
        <v>0</v>
      </c>
      <c r="DE72" s="126">
        <v>0</v>
      </c>
      <c r="DF72" s="126">
        <v>0</v>
      </c>
      <c r="DG72" s="126">
        <v>0</v>
      </c>
      <c r="DH72" s="127" t="b">
        <v>0</v>
      </c>
      <c r="DI72" s="183" t="s">
        <v>270</v>
      </c>
      <c r="DJ72" s="183" t="s">
        <v>993</v>
      </c>
      <c r="DK72" s="183" t="s">
        <v>993</v>
      </c>
      <c r="DL72" s="183" t="s">
        <v>993</v>
      </c>
      <c r="DM72" s="126">
        <v>949</v>
      </c>
      <c r="DN72" s="126">
        <v>390</v>
      </c>
      <c r="DO72" s="126">
        <v>105</v>
      </c>
      <c r="DP72" s="126">
        <v>454</v>
      </c>
      <c r="DQ72" s="126">
        <v>11564</v>
      </c>
      <c r="DR72" s="126">
        <v>957</v>
      </c>
      <c r="DS72" s="126">
        <v>949</v>
      </c>
      <c r="DT72" s="126">
        <v>2</v>
      </c>
      <c r="DU72" s="126">
        <v>706</v>
      </c>
      <c r="DV72" s="126">
        <v>2</v>
      </c>
      <c r="DW72" s="126">
        <v>227</v>
      </c>
      <c r="DX72" s="126">
        <v>0</v>
      </c>
      <c r="DY72" s="126">
        <v>12</v>
      </c>
      <c r="DZ72" s="126">
        <v>0</v>
      </c>
      <c r="EA72" s="126">
        <v>957</v>
      </c>
      <c r="EB72" s="126">
        <v>153</v>
      </c>
      <c r="EC72" s="126">
        <v>620</v>
      </c>
      <c r="ED72" s="126">
        <v>29</v>
      </c>
      <c r="EE72" s="126">
        <v>11</v>
      </c>
      <c r="EF72" s="126">
        <v>77</v>
      </c>
      <c r="EG72" s="126">
        <v>0</v>
      </c>
      <c r="EH72" s="126">
        <v>46</v>
      </c>
      <c r="EI72" s="126">
        <v>21</v>
      </c>
      <c r="EJ72" s="126">
        <v>0</v>
      </c>
      <c r="EK72" s="126">
        <v>804</v>
      </c>
      <c r="EL72" s="126">
        <v>680</v>
      </c>
      <c r="EM72" s="126">
        <v>0</v>
      </c>
      <c r="EN72" s="126">
        <v>124</v>
      </c>
      <c r="EO72" s="126">
        <v>0</v>
      </c>
      <c r="EP72" s="126">
        <v>33</v>
      </c>
      <c r="EQ72" s="127" t="b">
        <v>0</v>
      </c>
      <c r="ER72" s="127" t="b">
        <v>0</v>
      </c>
      <c r="ES72" s="127" t="b">
        <v>0</v>
      </c>
      <c r="ET72" s="128">
        <v>0.47499999999999998</v>
      </c>
      <c r="EU72" s="128">
        <v>0.315</v>
      </c>
      <c r="EV72" s="128">
        <v>0.26200000000000001</v>
      </c>
      <c r="EW72" s="128">
        <v>0.17100000000000001</v>
      </c>
      <c r="EX72" s="128">
        <v>3.3000000000000002E-2</v>
      </c>
      <c r="EY72" s="128">
        <v>0.30399999999999999</v>
      </c>
      <c r="EZ72" s="127" t="b">
        <v>0</v>
      </c>
      <c r="FA72" s="127" t="b">
        <v>0</v>
      </c>
      <c r="FB72" s="127" t="b">
        <v>0</v>
      </c>
      <c r="FC72" s="128">
        <v>0</v>
      </c>
      <c r="FD72" s="128">
        <v>0</v>
      </c>
      <c r="FE72" s="128">
        <v>0</v>
      </c>
      <c r="FF72" s="128">
        <v>0</v>
      </c>
      <c r="FG72" s="128">
        <v>0</v>
      </c>
      <c r="FH72" s="128">
        <v>0</v>
      </c>
      <c r="FI72" s="127" t="b">
        <v>0</v>
      </c>
      <c r="FJ72" s="127" t="b">
        <v>0</v>
      </c>
      <c r="FK72" s="127" t="b">
        <v>0</v>
      </c>
      <c r="FL72" s="128">
        <v>0</v>
      </c>
      <c r="FM72" s="128">
        <v>0</v>
      </c>
      <c r="FN72" s="128">
        <v>0</v>
      </c>
      <c r="FO72" s="128">
        <v>0</v>
      </c>
      <c r="FP72" s="128">
        <v>0</v>
      </c>
      <c r="FQ72" s="128">
        <v>0</v>
      </c>
      <c r="FR72" s="183" t="s">
        <v>993</v>
      </c>
      <c r="FS72" s="128">
        <v>0</v>
      </c>
      <c r="FT72" s="126">
        <v>0</v>
      </c>
      <c r="FU72" s="126">
        <v>804</v>
      </c>
      <c r="FV72" s="126">
        <v>0</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7" t="b">
        <v>0</v>
      </c>
      <c r="GM72" s="183" t="s">
        <v>993</v>
      </c>
      <c r="GN72" s="183" t="s">
        <v>993</v>
      </c>
      <c r="GO72" s="183" t="s">
        <v>993</v>
      </c>
      <c r="GP72" s="183" t="s">
        <v>993</v>
      </c>
      <c r="GQ72" s="127"/>
      <c r="GR72" s="123"/>
    </row>
    <row r="73" spans="1:200">
      <c r="A73" s="122"/>
      <c r="B73" s="1348" t="s">
        <v>555</v>
      </c>
      <c r="C73" s="1349"/>
      <c r="D73" s="183" t="s">
        <v>1077</v>
      </c>
      <c r="E73" s="183" t="s">
        <v>21</v>
      </c>
      <c r="F73" s="183" t="s">
        <v>437</v>
      </c>
      <c r="G73" s="183" t="s">
        <v>986</v>
      </c>
      <c r="H73" s="183" t="s">
        <v>1062</v>
      </c>
      <c r="I73" s="183" t="s">
        <v>1063</v>
      </c>
      <c r="J73" s="183" t="s">
        <v>1064</v>
      </c>
      <c r="K73" s="183" t="s">
        <v>1065</v>
      </c>
      <c r="L73" s="126">
        <v>4</v>
      </c>
      <c r="M73" s="183" t="s">
        <v>21</v>
      </c>
      <c r="N73" s="183" t="s">
        <v>1015</v>
      </c>
      <c r="O73" s="183" t="s">
        <v>323</v>
      </c>
      <c r="P73" s="183" t="s">
        <v>1054</v>
      </c>
      <c r="Q73" s="183" t="s">
        <v>296</v>
      </c>
      <c r="R73" s="183" t="s">
        <v>290</v>
      </c>
      <c r="S73" s="127" t="b">
        <v>1</v>
      </c>
      <c r="T73" s="126">
        <v>28</v>
      </c>
      <c r="U73" s="127" t="b">
        <v>1</v>
      </c>
      <c r="V73" s="126">
        <v>32</v>
      </c>
      <c r="W73" s="127" t="b">
        <v>1</v>
      </c>
      <c r="X73" s="127" t="b">
        <v>0</v>
      </c>
      <c r="Y73" s="183" t="s">
        <v>290</v>
      </c>
      <c r="Z73" s="183" t="s">
        <v>993</v>
      </c>
      <c r="AA73" s="127" t="b">
        <v>0</v>
      </c>
      <c r="AB73" s="183" t="s">
        <v>993</v>
      </c>
      <c r="AC73" s="183" t="s">
        <v>993</v>
      </c>
      <c r="AD73" s="183" t="s">
        <v>993</v>
      </c>
      <c r="AE73" s="183">
        <f t="shared" si="1"/>
        <v>50</v>
      </c>
      <c r="AF73" s="183">
        <f t="shared" si="1"/>
        <v>17</v>
      </c>
      <c r="AG73" s="183">
        <f t="shared" si="1"/>
        <v>0</v>
      </c>
      <c r="AH73" s="183">
        <f t="shared" si="1"/>
        <v>50</v>
      </c>
      <c r="AI73" s="183">
        <f t="shared" si="2"/>
        <v>0</v>
      </c>
      <c r="AJ73" s="126">
        <v>50</v>
      </c>
      <c r="AK73" s="126">
        <v>17</v>
      </c>
      <c r="AL73" s="126">
        <v>0</v>
      </c>
      <c r="AM73" s="126">
        <v>50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6">
        <v>0</v>
      </c>
      <c r="BD73" s="127" t="b">
        <v>0</v>
      </c>
      <c r="BE73" s="127"/>
      <c r="BF73" s="183" t="s">
        <v>993</v>
      </c>
      <c r="BG73" s="126">
        <v>45</v>
      </c>
      <c r="BH73" s="183" t="s">
        <v>993</v>
      </c>
      <c r="BI73" s="126">
        <v>0</v>
      </c>
      <c r="BJ73" s="183" t="s">
        <v>993</v>
      </c>
      <c r="BK73" s="126">
        <v>0</v>
      </c>
      <c r="BL73" s="126">
        <v>0</v>
      </c>
      <c r="BM73" s="126">
        <v>5</v>
      </c>
      <c r="BN73" s="183" t="s">
        <v>993</v>
      </c>
      <c r="BO73" s="183" t="s">
        <v>993</v>
      </c>
      <c r="BP73" s="183" t="s">
        <v>993</v>
      </c>
      <c r="BQ73" s="126">
        <v>0</v>
      </c>
      <c r="BR73" s="183" t="s">
        <v>993</v>
      </c>
      <c r="BS73" s="126">
        <v>0</v>
      </c>
      <c r="BT73" s="183" t="s">
        <v>993</v>
      </c>
      <c r="BU73" s="126">
        <v>0</v>
      </c>
      <c r="BV73" s="126">
        <v>0</v>
      </c>
      <c r="BW73" s="126">
        <v>0</v>
      </c>
      <c r="BX73" s="183" t="s">
        <v>993</v>
      </c>
      <c r="BY73" s="126">
        <v>0</v>
      </c>
      <c r="BZ73" s="183" t="s">
        <v>993</v>
      </c>
      <c r="CA73" s="126">
        <v>0</v>
      </c>
      <c r="CB73" s="183" t="s">
        <v>993</v>
      </c>
      <c r="CC73" s="126">
        <v>0</v>
      </c>
      <c r="CD73" s="126">
        <v>0</v>
      </c>
      <c r="CE73" s="126">
        <v>0</v>
      </c>
      <c r="CF73" s="183" t="s">
        <v>993</v>
      </c>
      <c r="CG73" s="126">
        <v>0</v>
      </c>
      <c r="CH73" s="183" t="s">
        <v>993</v>
      </c>
      <c r="CI73" s="126">
        <v>0</v>
      </c>
      <c r="CJ73" s="183" t="s">
        <v>993</v>
      </c>
      <c r="CK73" s="126">
        <v>0</v>
      </c>
      <c r="CL73" s="126">
        <v>0</v>
      </c>
      <c r="CM73" s="126">
        <v>0</v>
      </c>
      <c r="CN73" s="126">
        <v>19</v>
      </c>
      <c r="CO73" s="126">
        <v>1.6</v>
      </c>
      <c r="CP73" s="126">
        <v>0</v>
      </c>
      <c r="CQ73" s="126">
        <v>0</v>
      </c>
      <c r="CR73" s="126">
        <v>0</v>
      </c>
      <c r="CS73" s="126">
        <v>0</v>
      </c>
      <c r="CT73" s="126">
        <v>0</v>
      </c>
      <c r="CU73" s="126">
        <v>0</v>
      </c>
      <c r="CV73" s="126">
        <v>0</v>
      </c>
      <c r="CW73" s="126">
        <v>0</v>
      </c>
      <c r="CX73" s="126">
        <v>0</v>
      </c>
      <c r="CY73" s="126">
        <v>0</v>
      </c>
      <c r="CZ73" s="126">
        <v>0</v>
      </c>
      <c r="DA73" s="126">
        <v>0</v>
      </c>
      <c r="DB73" s="126">
        <v>0</v>
      </c>
      <c r="DC73" s="126">
        <v>0</v>
      </c>
      <c r="DD73" s="126">
        <v>0</v>
      </c>
      <c r="DE73" s="126">
        <v>0</v>
      </c>
      <c r="DF73" s="126">
        <v>0</v>
      </c>
      <c r="DG73" s="126">
        <v>0</v>
      </c>
      <c r="DH73" s="127" t="b">
        <v>0</v>
      </c>
      <c r="DI73" s="183" t="s">
        <v>270</v>
      </c>
      <c r="DJ73" s="183" t="s">
        <v>993</v>
      </c>
      <c r="DK73" s="183" t="s">
        <v>993</v>
      </c>
      <c r="DL73" s="183" t="s">
        <v>993</v>
      </c>
      <c r="DM73" s="126">
        <v>290</v>
      </c>
      <c r="DN73" s="126">
        <v>195</v>
      </c>
      <c r="DO73" s="126">
        <v>0</v>
      </c>
      <c r="DP73" s="126">
        <v>95</v>
      </c>
      <c r="DQ73" s="126">
        <v>2078</v>
      </c>
      <c r="DR73" s="126">
        <v>291</v>
      </c>
      <c r="DS73" s="126">
        <v>290</v>
      </c>
      <c r="DT73" s="126">
        <v>195</v>
      </c>
      <c r="DU73" s="126">
        <v>92</v>
      </c>
      <c r="DV73" s="126">
        <v>2</v>
      </c>
      <c r="DW73" s="126">
        <v>0</v>
      </c>
      <c r="DX73" s="126">
        <v>0</v>
      </c>
      <c r="DY73" s="126">
        <v>0</v>
      </c>
      <c r="DZ73" s="126">
        <v>1</v>
      </c>
      <c r="EA73" s="126">
        <v>291</v>
      </c>
      <c r="EB73" s="126">
        <v>6</v>
      </c>
      <c r="EC73" s="126">
        <v>231</v>
      </c>
      <c r="ED73" s="126">
        <v>11</v>
      </c>
      <c r="EE73" s="126">
        <v>0</v>
      </c>
      <c r="EF73" s="126">
        <v>6</v>
      </c>
      <c r="EG73" s="126">
        <v>0</v>
      </c>
      <c r="EH73" s="126">
        <v>7</v>
      </c>
      <c r="EI73" s="126">
        <v>0</v>
      </c>
      <c r="EJ73" s="126">
        <v>30</v>
      </c>
      <c r="EK73" s="126">
        <v>285</v>
      </c>
      <c r="EL73" s="126">
        <v>272</v>
      </c>
      <c r="EM73" s="126">
        <v>0</v>
      </c>
      <c r="EN73" s="126">
        <v>13</v>
      </c>
      <c r="EO73" s="126">
        <v>0</v>
      </c>
      <c r="EP73" s="126">
        <v>0</v>
      </c>
      <c r="EQ73" s="127" t="b">
        <v>1</v>
      </c>
      <c r="ER73" s="127" t="b">
        <v>0</v>
      </c>
      <c r="ES73" s="127" t="b">
        <v>0</v>
      </c>
      <c r="ET73" s="128">
        <v>0.498</v>
      </c>
      <c r="EU73" s="128">
        <v>0.38200000000000001</v>
      </c>
      <c r="EV73" s="128">
        <v>0.127</v>
      </c>
      <c r="EW73" s="128">
        <v>0.11699999999999999</v>
      </c>
      <c r="EX73" s="128">
        <v>0</v>
      </c>
      <c r="EY73" s="128">
        <v>0.17699999999999999</v>
      </c>
      <c r="EZ73" s="127" t="b">
        <v>0</v>
      </c>
      <c r="FA73" s="127" t="b">
        <v>0</v>
      </c>
      <c r="FB73" s="127" t="b">
        <v>0</v>
      </c>
      <c r="FC73" s="128">
        <v>0</v>
      </c>
      <c r="FD73" s="128">
        <v>0</v>
      </c>
      <c r="FE73" s="128">
        <v>0</v>
      </c>
      <c r="FF73" s="128">
        <v>0</v>
      </c>
      <c r="FG73" s="128">
        <v>0</v>
      </c>
      <c r="FH73" s="128">
        <v>0</v>
      </c>
      <c r="FI73" s="127" t="b">
        <v>0</v>
      </c>
      <c r="FJ73" s="127" t="b">
        <v>0</v>
      </c>
      <c r="FK73" s="127" t="b">
        <v>0</v>
      </c>
      <c r="FL73" s="128">
        <v>0</v>
      </c>
      <c r="FM73" s="128">
        <v>0</v>
      </c>
      <c r="FN73" s="128">
        <v>0</v>
      </c>
      <c r="FO73" s="128">
        <v>0</v>
      </c>
      <c r="FP73" s="128">
        <v>0</v>
      </c>
      <c r="FQ73" s="128">
        <v>0</v>
      </c>
      <c r="FR73" s="183" t="s">
        <v>993</v>
      </c>
      <c r="FS73" s="128">
        <v>0</v>
      </c>
      <c r="FT73" s="126">
        <v>0</v>
      </c>
      <c r="FU73" s="126">
        <v>285</v>
      </c>
      <c r="FV73" s="126">
        <v>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7" t="b">
        <v>0</v>
      </c>
      <c r="GM73" s="183" t="s">
        <v>993</v>
      </c>
      <c r="GN73" s="183" t="s">
        <v>993</v>
      </c>
      <c r="GO73" s="183" t="s">
        <v>993</v>
      </c>
      <c r="GP73" s="183" t="s">
        <v>993</v>
      </c>
      <c r="GQ73" s="127"/>
      <c r="GR73" s="123"/>
    </row>
    <row r="74" spans="1:200">
      <c r="A74" s="122"/>
      <c r="B74" s="1348" t="s">
        <v>555</v>
      </c>
      <c r="C74" s="1349"/>
      <c r="D74" s="183" t="s">
        <v>1077</v>
      </c>
      <c r="E74" s="183" t="s">
        <v>21</v>
      </c>
      <c r="F74" s="183" t="s">
        <v>437</v>
      </c>
      <c r="G74" s="183" t="s">
        <v>986</v>
      </c>
      <c r="H74" s="183" t="s">
        <v>1062</v>
      </c>
      <c r="I74" s="183" t="s">
        <v>1063</v>
      </c>
      <c r="J74" s="183" t="s">
        <v>1064</v>
      </c>
      <c r="K74" s="183" t="s">
        <v>1065</v>
      </c>
      <c r="L74" s="126">
        <v>6</v>
      </c>
      <c r="M74" s="183" t="s">
        <v>21</v>
      </c>
      <c r="N74" s="183" t="s">
        <v>1030</v>
      </c>
      <c r="O74" s="183" t="s">
        <v>531</v>
      </c>
      <c r="P74" s="183" t="s">
        <v>1054</v>
      </c>
      <c r="Q74" s="183" t="s">
        <v>296</v>
      </c>
      <c r="R74" s="183" t="s">
        <v>293</v>
      </c>
      <c r="S74" s="127" t="b">
        <v>0</v>
      </c>
      <c r="T74" s="126">
        <v>0</v>
      </c>
      <c r="U74" s="127" t="b">
        <v>0</v>
      </c>
      <c r="V74" s="126">
        <v>0</v>
      </c>
      <c r="W74" s="127" t="b">
        <v>1</v>
      </c>
      <c r="X74" s="127" t="b">
        <v>1</v>
      </c>
      <c r="Y74" s="183" t="s">
        <v>293</v>
      </c>
      <c r="Z74" s="183" t="s">
        <v>993</v>
      </c>
      <c r="AA74" s="127" t="b">
        <v>0</v>
      </c>
      <c r="AB74" s="183" t="s">
        <v>993</v>
      </c>
      <c r="AC74" s="183" t="s">
        <v>993</v>
      </c>
      <c r="AD74" s="183" t="s">
        <v>993</v>
      </c>
      <c r="AE74" s="183">
        <f t="shared" si="1"/>
        <v>54</v>
      </c>
      <c r="AF74" s="183">
        <f t="shared" si="1"/>
        <v>48</v>
      </c>
      <c r="AG74" s="183">
        <f t="shared" si="1"/>
        <v>31</v>
      </c>
      <c r="AH74" s="183">
        <f t="shared" si="1"/>
        <v>54</v>
      </c>
      <c r="AI74" s="183">
        <f t="shared" si="2"/>
        <v>0</v>
      </c>
      <c r="AJ74" s="126">
        <v>54</v>
      </c>
      <c r="AK74" s="126">
        <v>48</v>
      </c>
      <c r="AL74" s="126">
        <v>31</v>
      </c>
      <c r="AM74" s="126">
        <v>54</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6">
        <v>0</v>
      </c>
      <c r="BD74" s="127" t="b">
        <v>0</v>
      </c>
      <c r="BE74" s="127"/>
      <c r="BF74" s="183" t="s">
        <v>1031</v>
      </c>
      <c r="BG74" s="126">
        <v>54</v>
      </c>
      <c r="BH74" s="183" t="s">
        <v>993</v>
      </c>
      <c r="BI74" s="126">
        <v>0</v>
      </c>
      <c r="BJ74" s="183" t="s">
        <v>993</v>
      </c>
      <c r="BK74" s="126">
        <v>0</v>
      </c>
      <c r="BL74" s="126">
        <v>0</v>
      </c>
      <c r="BM74" s="126">
        <v>0</v>
      </c>
      <c r="BN74" s="183" t="s">
        <v>993</v>
      </c>
      <c r="BO74" s="183" t="s">
        <v>993</v>
      </c>
      <c r="BP74" s="183" t="s">
        <v>993</v>
      </c>
      <c r="BQ74" s="126">
        <v>0</v>
      </c>
      <c r="BR74" s="183" t="s">
        <v>993</v>
      </c>
      <c r="BS74" s="126">
        <v>0</v>
      </c>
      <c r="BT74" s="183" t="s">
        <v>993</v>
      </c>
      <c r="BU74" s="126">
        <v>0</v>
      </c>
      <c r="BV74" s="126">
        <v>0</v>
      </c>
      <c r="BW74" s="126">
        <v>0</v>
      </c>
      <c r="BX74" s="183" t="s">
        <v>993</v>
      </c>
      <c r="BY74" s="126">
        <v>0</v>
      </c>
      <c r="BZ74" s="183" t="s">
        <v>993</v>
      </c>
      <c r="CA74" s="126">
        <v>0</v>
      </c>
      <c r="CB74" s="183" t="s">
        <v>993</v>
      </c>
      <c r="CC74" s="126">
        <v>0</v>
      </c>
      <c r="CD74" s="126">
        <v>0</v>
      </c>
      <c r="CE74" s="126">
        <v>0</v>
      </c>
      <c r="CF74" s="183" t="s">
        <v>993</v>
      </c>
      <c r="CG74" s="126">
        <v>0</v>
      </c>
      <c r="CH74" s="183" t="s">
        <v>993</v>
      </c>
      <c r="CI74" s="126">
        <v>0</v>
      </c>
      <c r="CJ74" s="183" t="s">
        <v>993</v>
      </c>
      <c r="CK74" s="126">
        <v>0</v>
      </c>
      <c r="CL74" s="126">
        <v>0</v>
      </c>
      <c r="CM74" s="126">
        <v>0</v>
      </c>
      <c r="CN74" s="126">
        <v>27</v>
      </c>
      <c r="CO74" s="126">
        <v>2.1</v>
      </c>
      <c r="CP74" s="126">
        <v>0</v>
      </c>
      <c r="CQ74" s="126">
        <v>0</v>
      </c>
      <c r="CR74" s="126">
        <v>0</v>
      </c>
      <c r="CS74" s="126">
        <v>4.2</v>
      </c>
      <c r="CT74" s="126">
        <v>0</v>
      </c>
      <c r="CU74" s="126">
        <v>0</v>
      </c>
      <c r="CV74" s="126">
        <v>0</v>
      </c>
      <c r="CW74" s="126">
        <v>0</v>
      </c>
      <c r="CX74" s="126">
        <v>0</v>
      </c>
      <c r="CY74" s="126">
        <v>0</v>
      </c>
      <c r="CZ74" s="126">
        <v>0</v>
      </c>
      <c r="DA74" s="126">
        <v>0</v>
      </c>
      <c r="DB74" s="126">
        <v>0</v>
      </c>
      <c r="DC74" s="126">
        <v>0</v>
      </c>
      <c r="DD74" s="126">
        <v>0</v>
      </c>
      <c r="DE74" s="126">
        <v>0</v>
      </c>
      <c r="DF74" s="126">
        <v>0</v>
      </c>
      <c r="DG74" s="126">
        <v>0</v>
      </c>
      <c r="DH74" s="127" t="b">
        <v>0</v>
      </c>
      <c r="DI74" s="183" t="s">
        <v>270</v>
      </c>
      <c r="DJ74" s="183" t="s">
        <v>993</v>
      </c>
      <c r="DK74" s="183" t="s">
        <v>993</v>
      </c>
      <c r="DL74" s="183" t="s">
        <v>993</v>
      </c>
      <c r="DM74" s="126">
        <v>733</v>
      </c>
      <c r="DN74" s="126">
        <v>707</v>
      </c>
      <c r="DO74" s="126">
        <v>26</v>
      </c>
      <c r="DP74" s="126">
        <v>0</v>
      </c>
      <c r="DQ74" s="126">
        <v>15317</v>
      </c>
      <c r="DR74" s="126">
        <v>721</v>
      </c>
      <c r="DS74" s="126">
        <v>733</v>
      </c>
      <c r="DT74" s="126">
        <v>547</v>
      </c>
      <c r="DU74" s="126">
        <v>168</v>
      </c>
      <c r="DV74" s="126">
        <v>7</v>
      </c>
      <c r="DW74" s="126">
        <v>11</v>
      </c>
      <c r="DX74" s="126">
        <v>0</v>
      </c>
      <c r="DY74" s="126">
        <v>0</v>
      </c>
      <c r="DZ74" s="126">
        <v>0</v>
      </c>
      <c r="EA74" s="126">
        <v>721</v>
      </c>
      <c r="EB74" s="126">
        <v>7</v>
      </c>
      <c r="EC74" s="126">
        <v>379</v>
      </c>
      <c r="ED74" s="126">
        <v>99</v>
      </c>
      <c r="EE74" s="126">
        <v>25</v>
      </c>
      <c r="EF74" s="126">
        <v>92</v>
      </c>
      <c r="EG74" s="126">
        <v>0</v>
      </c>
      <c r="EH74" s="126">
        <v>76</v>
      </c>
      <c r="EI74" s="126">
        <v>43</v>
      </c>
      <c r="EJ74" s="126">
        <v>0</v>
      </c>
      <c r="EK74" s="126">
        <v>714</v>
      </c>
      <c r="EL74" s="126">
        <v>555</v>
      </c>
      <c r="EM74" s="126">
        <v>0</v>
      </c>
      <c r="EN74" s="126">
        <v>159</v>
      </c>
      <c r="EO74" s="126">
        <v>0</v>
      </c>
      <c r="EP74" s="126">
        <v>0</v>
      </c>
      <c r="EQ74" s="127" t="b">
        <v>0</v>
      </c>
      <c r="ER74" s="127" t="b">
        <v>0</v>
      </c>
      <c r="ES74" s="127" t="b">
        <v>0</v>
      </c>
      <c r="ET74" s="128">
        <v>0</v>
      </c>
      <c r="EU74" s="128">
        <v>0</v>
      </c>
      <c r="EV74" s="128">
        <v>0</v>
      </c>
      <c r="EW74" s="128">
        <v>0</v>
      </c>
      <c r="EX74" s="128">
        <v>0</v>
      </c>
      <c r="EY74" s="128">
        <v>0</v>
      </c>
      <c r="EZ74" s="127" t="b">
        <v>0</v>
      </c>
      <c r="FA74" s="127" t="b">
        <v>0</v>
      </c>
      <c r="FB74" s="127" t="b">
        <v>0</v>
      </c>
      <c r="FC74" s="128">
        <v>0.254</v>
      </c>
      <c r="FD74" s="128">
        <v>0.13100000000000001</v>
      </c>
      <c r="FE74" s="128">
        <v>0.128</v>
      </c>
      <c r="FF74" s="128">
        <v>4.7E-2</v>
      </c>
      <c r="FG74" s="128">
        <v>0</v>
      </c>
      <c r="FH74" s="128">
        <v>0.128</v>
      </c>
      <c r="FI74" s="127" t="b">
        <v>0</v>
      </c>
      <c r="FJ74" s="127" t="b">
        <v>0</v>
      </c>
      <c r="FK74" s="127" t="b">
        <v>0</v>
      </c>
      <c r="FL74" s="128">
        <v>0</v>
      </c>
      <c r="FM74" s="128">
        <v>0</v>
      </c>
      <c r="FN74" s="128">
        <v>0</v>
      </c>
      <c r="FO74" s="128">
        <v>0</v>
      </c>
      <c r="FP74" s="128">
        <v>0</v>
      </c>
      <c r="FQ74" s="128">
        <v>0</v>
      </c>
      <c r="FR74" s="183" t="s">
        <v>993</v>
      </c>
      <c r="FS74" s="128">
        <v>0</v>
      </c>
      <c r="FT74" s="126">
        <v>0</v>
      </c>
      <c r="FU74" s="126">
        <v>714</v>
      </c>
      <c r="FV74" s="126">
        <v>0</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7" t="b">
        <v>0</v>
      </c>
      <c r="GM74" s="183" t="s">
        <v>993</v>
      </c>
      <c r="GN74" s="183" t="s">
        <v>993</v>
      </c>
      <c r="GO74" s="183" t="s">
        <v>993</v>
      </c>
      <c r="GP74" s="183" t="s">
        <v>993</v>
      </c>
      <c r="GQ74" s="127"/>
      <c r="GR74" s="123"/>
    </row>
    <row r="75" spans="1:200">
      <c r="A75" s="122"/>
      <c r="B75" s="1348" t="s">
        <v>555</v>
      </c>
      <c r="C75" s="1349"/>
      <c r="D75" s="183" t="s">
        <v>1077</v>
      </c>
      <c r="E75" s="183" t="s">
        <v>21</v>
      </c>
      <c r="F75" s="183" t="s">
        <v>437</v>
      </c>
      <c r="G75" s="183" t="s">
        <v>986</v>
      </c>
      <c r="H75" s="183" t="s">
        <v>1062</v>
      </c>
      <c r="I75" s="183" t="s">
        <v>1063</v>
      </c>
      <c r="J75" s="183" t="s">
        <v>1064</v>
      </c>
      <c r="K75" s="183" t="s">
        <v>1065</v>
      </c>
      <c r="L75" s="126">
        <v>5</v>
      </c>
      <c r="M75" s="183" t="s">
        <v>21</v>
      </c>
      <c r="N75" s="183" t="s">
        <v>1079</v>
      </c>
      <c r="O75" s="183" t="s">
        <v>557</v>
      </c>
      <c r="P75" s="183" t="s">
        <v>1001</v>
      </c>
      <c r="Q75" s="183" t="s">
        <v>296</v>
      </c>
      <c r="R75" s="183" t="s">
        <v>290</v>
      </c>
      <c r="S75" s="127" t="b">
        <v>0</v>
      </c>
      <c r="T75" s="126">
        <v>0</v>
      </c>
      <c r="U75" s="127" t="b">
        <v>0</v>
      </c>
      <c r="V75" s="126">
        <v>0</v>
      </c>
      <c r="W75" s="127" t="b">
        <v>0</v>
      </c>
      <c r="X75" s="127" t="b">
        <v>1</v>
      </c>
      <c r="Y75" s="183" t="s">
        <v>290</v>
      </c>
      <c r="Z75" s="183" t="s">
        <v>993</v>
      </c>
      <c r="AA75" s="127" t="b">
        <v>0</v>
      </c>
      <c r="AB75" s="183" t="s">
        <v>993</v>
      </c>
      <c r="AC75" s="183" t="s">
        <v>993</v>
      </c>
      <c r="AD75" s="183" t="s">
        <v>993</v>
      </c>
      <c r="AE75" s="183">
        <f t="shared" si="1"/>
        <v>8</v>
      </c>
      <c r="AF75" s="183">
        <f t="shared" si="1"/>
        <v>4</v>
      </c>
      <c r="AG75" s="183">
        <f t="shared" si="1"/>
        <v>0</v>
      </c>
      <c r="AH75" s="183">
        <f t="shared" si="1"/>
        <v>8</v>
      </c>
      <c r="AI75" s="183">
        <f t="shared" si="2"/>
        <v>0</v>
      </c>
      <c r="AJ75" s="126">
        <v>8</v>
      </c>
      <c r="AK75" s="126">
        <v>4</v>
      </c>
      <c r="AL75" s="126">
        <v>0</v>
      </c>
      <c r="AM75" s="126">
        <v>8</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6">
        <v>0</v>
      </c>
      <c r="BD75" s="127" t="b">
        <v>0</v>
      </c>
      <c r="BE75" s="127"/>
      <c r="BF75" s="183" t="s">
        <v>993</v>
      </c>
      <c r="BG75" s="126">
        <v>0</v>
      </c>
      <c r="BH75" s="183" t="s">
        <v>993</v>
      </c>
      <c r="BI75" s="126">
        <v>0</v>
      </c>
      <c r="BJ75" s="183" t="s">
        <v>993</v>
      </c>
      <c r="BK75" s="126">
        <v>0</v>
      </c>
      <c r="BL75" s="126">
        <v>0</v>
      </c>
      <c r="BM75" s="126">
        <v>8</v>
      </c>
      <c r="BN75" s="183" t="s">
        <v>993</v>
      </c>
      <c r="BO75" s="183" t="s">
        <v>993</v>
      </c>
      <c r="BP75" s="183" t="s">
        <v>993</v>
      </c>
      <c r="BQ75" s="126">
        <v>0</v>
      </c>
      <c r="BR75" s="183" t="s">
        <v>993</v>
      </c>
      <c r="BS75" s="126">
        <v>0</v>
      </c>
      <c r="BT75" s="183" t="s">
        <v>993</v>
      </c>
      <c r="BU75" s="126">
        <v>0</v>
      </c>
      <c r="BV75" s="126">
        <v>0</v>
      </c>
      <c r="BW75" s="126">
        <v>0</v>
      </c>
      <c r="BX75" s="183" t="s">
        <v>993</v>
      </c>
      <c r="BY75" s="126">
        <v>0</v>
      </c>
      <c r="BZ75" s="183" t="s">
        <v>993</v>
      </c>
      <c r="CA75" s="126">
        <v>0</v>
      </c>
      <c r="CB75" s="183" t="s">
        <v>993</v>
      </c>
      <c r="CC75" s="126">
        <v>0</v>
      </c>
      <c r="CD75" s="126">
        <v>0</v>
      </c>
      <c r="CE75" s="126">
        <v>0</v>
      </c>
      <c r="CF75" s="183" t="s">
        <v>993</v>
      </c>
      <c r="CG75" s="126">
        <v>0</v>
      </c>
      <c r="CH75" s="183" t="s">
        <v>993</v>
      </c>
      <c r="CI75" s="126">
        <v>0</v>
      </c>
      <c r="CJ75" s="183" t="s">
        <v>993</v>
      </c>
      <c r="CK75" s="126">
        <v>0</v>
      </c>
      <c r="CL75" s="126">
        <v>0</v>
      </c>
      <c r="CM75" s="126">
        <v>0</v>
      </c>
      <c r="CN75" s="126">
        <v>1</v>
      </c>
      <c r="CO75" s="126">
        <v>0</v>
      </c>
      <c r="CP75" s="126">
        <v>0</v>
      </c>
      <c r="CQ75" s="126">
        <v>0</v>
      </c>
      <c r="CR75" s="126">
        <v>0</v>
      </c>
      <c r="CS75" s="126">
        <v>0</v>
      </c>
      <c r="CT75" s="126">
        <v>0</v>
      </c>
      <c r="CU75" s="126">
        <v>0</v>
      </c>
      <c r="CV75" s="126">
        <v>0</v>
      </c>
      <c r="CW75" s="126">
        <v>0</v>
      </c>
      <c r="CX75" s="126">
        <v>0</v>
      </c>
      <c r="CY75" s="126">
        <v>0</v>
      </c>
      <c r="CZ75" s="126">
        <v>0</v>
      </c>
      <c r="DA75" s="126">
        <v>0</v>
      </c>
      <c r="DB75" s="126">
        <v>0</v>
      </c>
      <c r="DC75" s="126">
        <v>0</v>
      </c>
      <c r="DD75" s="126">
        <v>0</v>
      </c>
      <c r="DE75" s="126">
        <v>0</v>
      </c>
      <c r="DF75" s="126">
        <v>0</v>
      </c>
      <c r="DG75" s="126">
        <v>0</v>
      </c>
      <c r="DH75" s="127" t="b">
        <v>0</v>
      </c>
      <c r="DI75" s="183" t="s">
        <v>270</v>
      </c>
      <c r="DJ75" s="183" t="s">
        <v>993</v>
      </c>
      <c r="DK75" s="183" t="s">
        <v>993</v>
      </c>
      <c r="DL75" s="183" t="s">
        <v>993</v>
      </c>
      <c r="DM75" s="126">
        <v>271</v>
      </c>
      <c r="DN75" s="126">
        <v>271</v>
      </c>
      <c r="DO75" s="126">
        <v>0</v>
      </c>
      <c r="DP75" s="126">
        <v>0</v>
      </c>
      <c r="DQ75" s="126">
        <v>542</v>
      </c>
      <c r="DR75" s="126">
        <v>271</v>
      </c>
      <c r="DS75" s="126">
        <v>271</v>
      </c>
      <c r="DT75" s="126">
        <v>0</v>
      </c>
      <c r="DU75" s="126">
        <v>271</v>
      </c>
      <c r="DV75" s="126">
        <v>0</v>
      </c>
      <c r="DW75" s="126">
        <v>0</v>
      </c>
      <c r="DX75" s="126">
        <v>0</v>
      </c>
      <c r="DY75" s="126">
        <v>0</v>
      </c>
      <c r="DZ75" s="126">
        <v>0</v>
      </c>
      <c r="EA75" s="126">
        <v>271</v>
      </c>
      <c r="EB75" s="126">
        <v>0</v>
      </c>
      <c r="EC75" s="126">
        <v>271</v>
      </c>
      <c r="ED75" s="126">
        <v>0</v>
      </c>
      <c r="EE75" s="126">
        <v>0</v>
      </c>
      <c r="EF75" s="126">
        <v>0</v>
      </c>
      <c r="EG75" s="126">
        <v>0</v>
      </c>
      <c r="EH75" s="126">
        <v>0</v>
      </c>
      <c r="EI75" s="126">
        <v>0</v>
      </c>
      <c r="EJ75" s="126">
        <v>0</v>
      </c>
      <c r="EK75" s="126">
        <v>271</v>
      </c>
      <c r="EL75" s="126">
        <v>271</v>
      </c>
      <c r="EM75" s="126">
        <v>0</v>
      </c>
      <c r="EN75" s="126">
        <v>0</v>
      </c>
      <c r="EO75" s="126">
        <v>0</v>
      </c>
      <c r="EP75" s="126">
        <v>0</v>
      </c>
      <c r="EQ75" s="127" t="b">
        <v>0</v>
      </c>
      <c r="ER75" s="127" t="b">
        <v>0</v>
      </c>
      <c r="ES75" s="127" t="b">
        <v>0</v>
      </c>
      <c r="ET75" s="128">
        <v>0</v>
      </c>
      <c r="EU75" s="128">
        <v>0</v>
      </c>
      <c r="EV75" s="128">
        <v>0</v>
      </c>
      <c r="EW75" s="128">
        <v>0</v>
      </c>
      <c r="EX75" s="128">
        <v>0</v>
      </c>
      <c r="EY75" s="128">
        <v>0</v>
      </c>
      <c r="EZ75" s="127" t="b">
        <v>0</v>
      </c>
      <c r="FA75" s="127" t="b">
        <v>0</v>
      </c>
      <c r="FB75" s="127" t="b">
        <v>0</v>
      </c>
      <c r="FC75" s="128">
        <v>0</v>
      </c>
      <c r="FD75" s="128">
        <v>0</v>
      </c>
      <c r="FE75" s="128">
        <v>0</v>
      </c>
      <c r="FF75" s="128">
        <v>0</v>
      </c>
      <c r="FG75" s="128">
        <v>0</v>
      </c>
      <c r="FH75" s="128">
        <v>0</v>
      </c>
      <c r="FI75" s="127" t="b">
        <v>0</v>
      </c>
      <c r="FJ75" s="127" t="b">
        <v>0</v>
      </c>
      <c r="FK75" s="127" t="b">
        <v>0</v>
      </c>
      <c r="FL75" s="128">
        <v>0</v>
      </c>
      <c r="FM75" s="128">
        <v>0</v>
      </c>
      <c r="FN75" s="128">
        <v>0</v>
      </c>
      <c r="FO75" s="128">
        <v>0</v>
      </c>
      <c r="FP75" s="128">
        <v>0</v>
      </c>
      <c r="FQ75" s="128">
        <v>0</v>
      </c>
      <c r="FR75" s="183" t="s">
        <v>993</v>
      </c>
      <c r="FS75" s="128">
        <v>0</v>
      </c>
      <c r="FT75" s="126">
        <v>0</v>
      </c>
      <c r="FU75" s="126">
        <v>271</v>
      </c>
      <c r="FV75" s="126">
        <v>0</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7" t="b">
        <v>0</v>
      </c>
      <c r="GM75" s="183" t="s">
        <v>993</v>
      </c>
      <c r="GN75" s="183" t="s">
        <v>993</v>
      </c>
      <c r="GO75" s="183" t="s">
        <v>993</v>
      </c>
      <c r="GP75" s="183" t="s">
        <v>993</v>
      </c>
      <c r="GQ75" s="127"/>
      <c r="GR75" s="123"/>
    </row>
    <row r="76" spans="1:200">
      <c r="A76" s="122"/>
      <c r="B76" s="1348" t="s">
        <v>555</v>
      </c>
      <c r="C76" s="1349"/>
      <c r="D76" s="183" t="s">
        <v>1077</v>
      </c>
      <c r="E76" s="183" t="s">
        <v>21</v>
      </c>
      <c r="F76" s="183" t="s">
        <v>437</v>
      </c>
      <c r="G76" s="183" t="s">
        <v>986</v>
      </c>
      <c r="H76" s="183" t="s">
        <v>1062</v>
      </c>
      <c r="I76" s="183" t="s">
        <v>1063</v>
      </c>
      <c r="J76" s="183" t="s">
        <v>1064</v>
      </c>
      <c r="K76" s="183" t="s">
        <v>1065</v>
      </c>
      <c r="L76" s="126">
        <v>7</v>
      </c>
      <c r="M76" s="183" t="s">
        <v>21</v>
      </c>
      <c r="N76" s="183" t="s">
        <v>1009</v>
      </c>
      <c r="O76" s="183" t="s">
        <v>1080</v>
      </c>
      <c r="P76" s="183" t="s">
        <v>993</v>
      </c>
      <c r="Q76" s="183" t="s">
        <v>993</v>
      </c>
      <c r="R76" s="183" t="s">
        <v>270</v>
      </c>
      <c r="S76" s="127" t="b">
        <v>0</v>
      </c>
      <c r="T76" s="126">
        <v>0</v>
      </c>
      <c r="U76" s="127" t="b">
        <v>0</v>
      </c>
      <c r="V76" s="126">
        <v>0</v>
      </c>
      <c r="W76" s="127" t="b">
        <v>0</v>
      </c>
      <c r="X76" s="127" t="b">
        <v>1</v>
      </c>
      <c r="Y76" s="183" t="s">
        <v>270</v>
      </c>
      <c r="Z76" s="183" t="s">
        <v>993</v>
      </c>
      <c r="AA76" s="127" t="b">
        <v>0</v>
      </c>
      <c r="AB76" s="183" t="s">
        <v>993</v>
      </c>
      <c r="AC76" s="183" t="s">
        <v>993</v>
      </c>
      <c r="AD76" s="183" t="s">
        <v>993</v>
      </c>
      <c r="AE76" s="183">
        <f t="shared" ref="AE76:AH139" si="3">AJ76+AO76</f>
        <v>4</v>
      </c>
      <c r="AF76" s="183">
        <f t="shared" si="3"/>
        <v>0</v>
      </c>
      <c r="AG76" s="183">
        <f t="shared" si="3"/>
        <v>0</v>
      </c>
      <c r="AH76" s="183">
        <f t="shared" si="3"/>
        <v>4</v>
      </c>
      <c r="AI76" s="183">
        <f t="shared" ref="AI76:AI139" si="4">AE76-AH76</f>
        <v>0</v>
      </c>
      <c r="AJ76" s="126">
        <v>4</v>
      </c>
      <c r="AK76" s="126">
        <v>0</v>
      </c>
      <c r="AL76" s="126">
        <v>0</v>
      </c>
      <c r="AM76" s="126">
        <v>4</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6">
        <v>0</v>
      </c>
      <c r="BD76" s="127" t="b">
        <v>0</v>
      </c>
      <c r="BE76" s="183" t="s">
        <v>1081</v>
      </c>
      <c r="BF76" s="183" t="s">
        <v>1011</v>
      </c>
      <c r="BG76" s="126">
        <v>4</v>
      </c>
      <c r="BH76" s="183" t="s">
        <v>993</v>
      </c>
      <c r="BI76" s="126">
        <v>0</v>
      </c>
      <c r="BJ76" s="183" t="s">
        <v>993</v>
      </c>
      <c r="BK76" s="126">
        <v>0</v>
      </c>
      <c r="BL76" s="126">
        <v>0</v>
      </c>
      <c r="BM76" s="126">
        <v>0</v>
      </c>
      <c r="BN76" s="183" t="s">
        <v>993</v>
      </c>
      <c r="BO76" s="183" t="s">
        <v>993</v>
      </c>
      <c r="BP76" s="183" t="s">
        <v>993</v>
      </c>
      <c r="BQ76" s="126">
        <v>0</v>
      </c>
      <c r="BR76" s="183" t="s">
        <v>993</v>
      </c>
      <c r="BS76" s="126">
        <v>0</v>
      </c>
      <c r="BT76" s="183" t="s">
        <v>993</v>
      </c>
      <c r="BU76" s="126">
        <v>0</v>
      </c>
      <c r="BV76" s="126">
        <v>0</v>
      </c>
      <c r="BW76" s="126">
        <v>0</v>
      </c>
      <c r="BX76" s="183" t="s">
        <v>993</v>
      </c>
      <c r="BY76" s="126">
        <v>0</v>
      </c>
      <c r="BZ76" s="183" t="s">
        <v>993</v>
      </c>
      <c r="CA76" s="126">
        <v>0</v>
      </c>
      <c r="CB76" s="183" t="s">
        <v>993</v>
      </c>
      <c r="CC76" s="126">
        <v>0</v>
      </c>
      <c r="CD76" s="126">
        <v>0</v>
      </c>
      <c r="CE76" s="126">
        <v>0</v>
      </c>
      <c r="CF76" s="183" t="s">
        <v>993</v>
      </c>
      <c r="CG76" s="126">
        <v>0</v>
      </c>
      <c r="CH76" s="183" t="s">
        <v>993</v>
      </c>
      <c r="CI76" s="126">
        <v>0</v>
      </c>
      <c r="CJ76" s="183" t="s">
        <v>993</v>
      </c>
      <c r="CK76" s="126">
        <v>0</v>
      </c>
      <c r="CL76" s="126">
        <v>0</v>
      </c>
      <c r="CM76" s="126">
        <v>0</v>
      </c>
      <c r="CN76" s="126">
        <v>9</v>
      </c>
      <c r="CO76" s="126">
        <v>0</v>
      </c>
      <c r="CP76" s="126">
        <v>0</v>
      </c>
      <c r="CQ76" s="126">
        <v>0</v>
      </c>
      <c r="CR76" s="126">
        <v>0</v>
      </c>
      <c r="CS76" s="126">
        <v>0</v>
      </c>
      <c r="CT76" s="126">
        <v>1</v>
      </c>
      <c r="CU76" s="126">
        <v>0</v>
      </c>
      <c r="CV76" s="126">
        <v>0</v>
      </c>
      <c r="CW76" s="126">
        <v>0</v>
      </c>
      <c r="CX76" s="126">
        <v>0</v>
      </c>
      <c r="CY76" s="126">
        <v>0</v>
      </c>
      <c r="CZ76" s="126">
        <v>0</v>
      </c>
      <c r="DA76" s="126">
        <v>0</v>
      </c>
      <c r="DB76" s="126">
        <v>0</v>
      </c>
      <c r="DC76" s="126">
        <v>0</v>
      </c>
      <c r="DD76" s="126">
        <v>0</v>
      </c>
      <c r="DE76" s="126">
        <v>0</v>
      </c>
      <c r="DF76" s="126">
        <v>0</v>
      </c>
      <c r="DG76" s="126">
        <v>0</v>
      </c>
      <c r="DH76" s="127" t="b">
        <v>0</v>
      </c>
      <c r="DI76" s="183" t="s">
        <v>270</v>
      </c>
      <c r="DJ76" s="183" t="s">
        <v>993</v>
      </c>
      <c r="DK76" s="183" t="s">
        <v>993</v>
      </c>
      <c r="DL76" s="183" t="s">
        <v>993</v>
      </c>
      <c r="DM76" s="126">
        <v>0</v>
      </c>
      <c r="DN76" s="126">
        <v>0</v>
      </c>
      <c r="DO76" s="126">
        <v>0</v>
      </c>
      <c r="DP76" s="126">
        <v>0</v>
      </c>
      <c r="DQ76" s="126">
        <v>0</v>
      </c>
      <c r="DR76" s="126">
        <v>0</v>
      </c>
      <c r="DS76" s="126">
        <v>0</v>
      </c>
      <c r="DT76" s="126">
        <v>0</v>
      </c>
      <c r="DU76" s="126">
        <v>0</v>
      </c>
      <c r="DV76" s="126">
        <v>0</v>
      </c>
      <c r="DW76" s="126">
        <v>0</v>
      </c>
      <c r="DX76" s="126">
        <v>0</v>
      </c>
      <c r="DY76" s="126">
        <v>0</v>
      </c>
      <c r="DZ76" s="126">
        <v>0</v>
      </c>
      <c r="EA76" s="126">
        <v>0</v>
      </c>
      <c r="EB76" s="126">
        <v>0</v>
      </c>
      <c r="EC76" s="126">
        <v>0</v>
      </c>
      <c r="ED76" s="126">
        <v>0</v>
      </c>
      <c r="EE76" s="126">
        <v>0</v>
      </c>
      <c r="EF76" s="126">
        <v>0</v>
      </c>
      <c r="EG76" s="126">
        <v>0</v>
      </c>
      <c r="EH76" s="126">
        <v>0</v>
      </c>
      <c r="EI76" s="126">
        <v>0</v>
      </c>
      <c r="EJ76" s="126">
        <v>0</v>
      </c>
      <c r="EK76" s="126">
        <v>0</v>
      </c>
      <c r="EL76" s="126">
        <v>0</v>
      </c>
      <c r="EM76" s="126">
        <v>0</v>
      </c>
      <c r="EN76" s="126">
        <v>0</v>
      </c>
      <c r="EO76" s="126">
        <v>0</v>
      </c>
      <c r="EP76" s="126">
        <v>0</v>
      </c>
      <c r="EQ76" s="127" t="b">
        <v>0</v>
      </c>
      <c r="ER76" s="127" t="b">
        <v>0</v>
      </c>
      <c r="ES76" s="127" t="b">
        <v>0</v>
      </c>
      <c r="ET76" s="128">
        <v>0</v>
      </c>
      <c r="EU76" s="128">
        <v>0</v>
      </c>
      <c r="EV76" s="128">
        <v>0</v>
      </c>
      <c r="EW76" s="128">
        <v>0</v>
      </c>
      <c r="EX76" s="128">
        <v>0</v>
      </c>
      <c r="EY76" s="128">
        <v>0</v>
      </c>
      <c r="EZ76" s="127" t="b">
        <v>0</v>
      </c>
      <c r="FA76" s="127" t="b">
        <v>0</v>
      </c>
      <c r="FB76" s="127" t="b">
        <v>0</v>
      </c>
      <c r="FC76" s="128">
        <v>0</v>
      </c>
      <c r="FD76" s="128">
        <v>0</v>
      </c>
      <c r="FE76" s="128">
        <v>0</v>
      </c>
      <c r="FF76" s="128">
        <v>0</v>
      </c>
      <c r="FG76" s="128">
        <v>0</v>
      </c>
      <c r="FH76" s="128">
        <v>0</v>
      </c>
      <c r="FI76" s="127" t="b">
        <v>0</v>
      </c>
      <c r="FJ76" s="127" t="b">
        <v>0</v>
      </c>
      <c r="FK76" s="127" t="b">
        <v>0</v>
      </c>
      <c r="FL76" s="128">
        <v>0</v>
      </c>
      <c r="FM76" s="128">
        <v>0</v>
      </c>
      <c r="FN76" s="128">
        <v>0</v>
      </c>
      <c r="FO76" s="128">
        <v>0</v>
      </c>
      <c r="FP76" s="128">
        <v>0</v>
      </c>
      <c r="FQ76" s="128">
        <v>0</v>
      </c>
      <c r="FR76" s="183" t="s">
        <v>993</v>
      </c>
      <c r="FS76" s="128">
        <v>0</v>
      </c>
      <c r="FT76" s="126">
        <v>0</v>
      </c>
      <c r="FU76" s="126">
        <v>0</v>
      </c>
      <c r="FV76" s="126">
        <v>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7" t="b">
        <v>0</v>
      </c>
      <c r="GM76" s="183" t="s">
        <v>993</v>
      </c>
      <c r="GN76" s="183" t="s">
        <v>993</v>
      </c>
      <c r="GO76" s="183" t="s">
        <v>993</v>
      </c>
      <c r="GP76" s="183" t="s">
        <v>993</v>
      </c>
      <c r="GQ76" s="127"/>
      <c r="GR76" s="123"/>
    </row>
    <row r="77" spans="1:200">
      <c r="A77" s="122"/>
      <c r="B77" s="1348" t="s">
        <v>662</v>
      </c>
      <c r="C77" s="1349"/>
      <c r="D77" s="183" t="s">
        <v>1082</v>
      </c>
      <c r="E77" s="183" t="s">
        <v>1083</v>
      </c>
      <c r="F77" s="183" t="s">
        <v>437</v>
      </c>
      <c r="G77" s="183" t="s">
        <v>986</v>
      </c>
      <c r="H77" s="183" t="s">
        <v>1062</v>
      </c>
      <c r="I77" s="183" t="s">
        <v>1063</v>
      </c>
      <c r="J77" s="183" t="s">
        <v>1064</v>
      </c>
      <c r="K77" s="183" t="s">
        <v>1065</v>
      </c>
      <c r="L77" s="126">
        <v>1</v>
      </c>
      <c r="M77" s="183" t="s">
        <v>1083</v>
      </c>
      <c r="N77" s="183" t="s">
        <v>991</v>
      </c>
      <c r="O77" s="183" t="s">
        <v>664</v>
      </c>
      <c r="P77" s="183" t="s">
        <v>1084</v>
      </c>
      <c r="Q77" s="183" t="s">
        <v>296</v>
      </c>
      <c r="R77" s="183" t="s">
        <v>296</v>
      </c>
      <c r="S77" s="127" t="b">
        <v>0</v>
      </c>
      <c r="T77" s="126">
        <v>0</v>
      </c>
      <c r="U77" s="127" t="b">
        <v>0</v>
      </c>
      <c r="V77" s="126">
        <v>0</v>
      </c>
      <c r="W77" s="127" t="b">
        <v>0</v>
      </c>
      <c r="X77" s="127" t="b">
        <v>1</v>
      </c>
      <c r="Y77" s="183" t="s">
        <v>296</v>
      </c>
      <c r="Z77" s="183" t="s">
        <v>993</v>
      </c>
      <c r="AA77" s="127" t="b">
        <v>0</v>
      </c>
      <c r="AB77" s="183" t="s">
        <v>993</v>
      </c>
      <c r="AC77" s="183" t="s">
        <v>993</v>
      </c>
      <c r="AD77" s="183" t="s">
        <v>993</v>
      </c>
      <c r="AE77" s="183">
        <f t="shared" si="3"/>
        <v>13</v>
      </c>
      <c r="AF77" s="183">
        <f t="shared" si="3"/>
        <v>13</v>
      </c>
      <c r="AG77" s="183">
        <f t="shared" si="3"/>
        <v>10</v>
      </c>
      <c r="AH77" s="183">
        <f t="shared" si="3"/>
        <v>13</v>
      </c>
      <c r="AI77" s="183">
        <f t="shared" si="4"/>
        <v>0</v>
      </c>
      <c r="AJ77" s="126">
        <v>0</v>
      </c>
      <c r="AK77" s="126">
        <v>0</v>
      </c>
      <c r="AL77" s="126">
        <v>0</v>
      </c>
      <c r="AM77" s="126">
        <v>0</v>
      </c>
      <c r="AN77" s="126">
        <v>0</v>
      </c>
      <c r="AO77" s="126">
        <v>13</v>
      </c>
      <c r="AP77" s="126">
        <v>13</v>
      </c>
      <c r="AQ77" s="126">
        <v>10</v>
      </c>
      <c r="AR77" s="126">
        <v>13</v>
      </c>
      <c r="AS77" s="126">
        <v>13</v>
      </c>
      <c r="AT77" s="126">
        <v>13</v>
      </c>
      <c r="AU77" s="126">
        <v>10</v>
      </c>
      <c r="AV77" s="126">
        <v>13</v>
      </c>
      <c r="AW77" s="126">
        <v>0</v>
      </c>
      <c r="AX77" s="126">
        <v>0</v>
      </c>
      <c r="AY77" s="126">
        <v>0</v>
      </c>
      <c r="AZ77" s="126">
        <v>0</v>
      </c>
      <c r="BA77" s="126">
        <v>0</v>
      </c>
      <c r="BB77" s="126">
        <v>0</v>
      </c>
      <c r="BC77" s="126">
        <v>0</v>
      </c>
      <c r="BD77" s="127" t="b">
        <v>0</v>
      </c>
      <c r="BE77" s="127"/>
      <c r="BF77" s="183" t="s">
        <v>422</v>
      </c>
      <c r="BG77" s="126">
        <v>13</v>
      </c>
      <c r="BH77" s="183" t="s">
        <v>993</v>
      </c>
      <c r="BI77" s="126">
        <v>0</v>
      </c>
      <c r="BJ77" s="183" t="s">
        <v>993</v>
      </c>
      <c r="BK77" s="126">
        <v>0</v>
      </c>
      <c r="BL77" s="126">
        <v>0</v>
      </c>
      <c r="BM77" s="126">
        <v>0</v>
      </c>
      <c r="BN77" s="183" t="s">
        <v>993</v>
      </c>
      <c r="BO77" s="183" t="s">
        <v>993</v>
      </c>
      <c r="BP77" s="183" t="s">
        <v>993</v>
      </c>
      <c r="BQ77" s="126">
        <v>0</v>
      </c>
      <c r="BR77" s="183" t="s">
        <v>993</v>
      </c>
      <c r="BS77" s="126">
        <v>0</v>
      </c>
      <c r="BT77" s="183" t="s">
        <v>993</v>
      </c>
      <c r="BU77" s="126">
        <v>0</v>
      </c>
      <c r="BV77" s="126">
        <v>0</v>
      </c>
      <c r="BW77" s="126">
        <v>0</v>
      </c>
      <c r="BX77" s="183" t="s">
        <v>993</v>
      </c>
      <c r="BY77" s="126">
        <v>0</v>
      </c>
      <c r="BZ77" s="183" t="s">
        <v>993</v>
      </c>
      <c r="CA77" s="126">
        <v>0</v>
      </c>
      <c r="CB77" s="183" t="s">
        <v>993</v>
      </c>
      <c r="CC77" s="126">
        <v>0</v>
      </c>
      <c r="CD77" s="126">
        <v>0</v>
      </c>
      <c r="CE77" s="126">
        <v>0</v>
      </c>
      <c r="CF77" s="183" t="s">
        <v>993</v>
      </c>
      <c r="CG77" s="126">
        <v>0</v>
      </c>
      <c r="CH77" s="183" t="s">
        <v>993</v>
      </c>
      <c r="CI77" s="126">
        <v>0</v>
      </c>
      <c r="CJ77" s="183" t="s">
        <v>993</v>
      </c>
      <c r="CK77" s="126">
        <v>0</v>
      </c>
      <c r="CL77" s="126">
        <v>0</v>
      </c>
      <c r="CM77" s="126">
        <v>0</v>
      </c>
      <c r="CN77" s="126">
        <v>7</v>
      </c>
      <c r="CO77" s="126">
        <v>0.7</v>
      </c>
      <c r="CP77" s="126">
        <v>1</v>
      </c>
      <c r="CQ77" s="126">
        <v>0.3</v>
      </c>
      <c r="CR77" s="126">
        <v>0</v>
      </c>
      <c r="CS77" s="126">
        <v>0.5</v>
      </c>
      <c r="CT77" s="126">
        <v>0</v>
      </c>
      <c r="CU77" s="126">
        <v>0</v>
      </c>
      <c r="CV77" s="126">
        <v>0</v>
      </c>
      <c r="CW77" s="126">
        <v>0</v>
      </c>
      <c r="CX77" s="126">
        <v>0</v>
      </c>
      <c r="CY77" s="126">
        <v>0</v>
      </c>
      <c r="CZ77" s="126">
        <v>0</v>
      </c>
      <c r="DA77" s="126">
        <v>0</v>
      </c>
      <c r="DB77" s="126">
        <v>0</v>
      </c>
      <c r="DC77" s="126">
        <v>0</v>
      </c>
      <c r="DD77" s="126">
        <v>0</v>
      </c>
      <c r="DE77" s="126">
        <v>0</v>
      </c>
      <c r="DF77" s="126">
        <v>0</v>
      </c>
      <c r="DG77" s="126">
        <v>0</v>
      </c>
      <c r="DH77" s="127" t="b">
        <v>0</v>
      </c>
      <c r="DI77" s="183" t="s">
        <v>270</v>
      </c>
      <c r="DJ77" s="183" t="s">
        <v>993</v>
      </c>
      <c r="DK77" s="183" t="s">
        <v>993</v>
      </c>
      <c r="DL77" s="183" t="s">
        <v>993</v>
      </c>
      <c r="DM77" s="126">
        <v>26</v>
      </c>
      <c r="DN77" s="126">
        <v>26</v>
      </c>
      <c r="DO77" s="126">
        <v>0</v>
      </c>
      <c r="DP77" s="126">
        <v>0</v>
      </c>
      <c r="DQ77" s="126">
        <v>4377</v>
      </c>
      <c r="DR77" s="126">
        <v>27</v>
      </c>
      <c r="DS77" s="126">
        <v>26</v>
      </c>
      <c r="DT77" s="126">
        <v>13</v>
      </c>
      <c r="DU77" s="126">
        <v>5</v>
      </c>
      <c r="DV77" s="126">
        <v>6</v>
      </c>
      <c r="DW77" s="126">
        <v>2</v>
      </c>
      <c r="DX77" s="126">
        <v>0</v>
      </c>
      <c r="DY77" s="126">
        <v>0</v>
      </c>
      <c r="DZ77" s="126">
        <v>0</v>
      </c>
      <c r="EA77" s="126">
        <v>27</v>
      </c>
      <c r="EB77" s="126">
        <v>5</v>
      </c>
      <c r="EC77" s="126">
        <v>3</v>
      </c>
      <c r="ED77" s="126">
        <v>4</v>
      </c>
      <c r="EE77" s="126">
        <v>0</v>
      </c>
      <c r="EF77" s="126">
        <v>0</v>
      </c>
      <c r="EG77" s="126">
        <v>0</v>
      </c>
      <c r="EH77" s="126">
        <v>2</v>
      </c>
      <c r="EI77" s="126">
        <v>13</v>
      </c>
      <c r="EJ77" s="126">
        <v>0</v>
      </c>
      <c r="EK77" s="126">
        <v>22</v>
      </c>
      <c r="EL77" s="126">
        <v>13</v>
      </c>
      <c r="EM77" s="126">
        <v>0</v>
      </c>
      <c r="EN77" s="126">
        <v>0</v>
      </c>
      <c r="EO77" s="126">
        <v>9</v>
      </c>
      <c r="EP77" s="126">
        <v>0</v>
      </c>
      <c r="EQ77" s="127" t="b">
        <v>0</v>
      </c>
      <c r="ER77" s="127" t="b">
        <v>0</v>
      </c>
      <c r="ES77" s="127" t="b">
        <v>0</v>
      </c>
      <c r="ET77" s="128">
        <v>0</v>
      </c>
      <c r="EU77" s="128">
        <v>0</v>
      </c>
      <c r="EV77" s="128">
        <v>0</v>
      </c>
      <c r="EW77" s="128">
        <v>0</v>
      </c>
      <c r="EX77" s="128">
        <v>0</v>
      </c>
      <c r="EY77" s="128">
        <v>0</v>
      </c>
      <c r="EZ77" s="127" t="b">
        <v>0</v>
      </c>
      <c r="FA77" s="127" t="b">
        <v>0</v>
      </c>
      <c r="FB77" s="127" t="b">
        <v>0</v>
      </c>
      <c r="FC77" s="128">
        <v>0</v>
      </c>
      <c r="FD77" s="128">
        <v>0</v>
      </c>
      <c r="FE77" s="128">
        <v>0</v>
      </c>
      <c r="FF77" s="128">
        <v>0</v>
      </c>
      <c r="FG77" s="128">
        <v>0</v>
      </c>
      <c r="FH77" s="128">
        <v>0</v>
      </c>
      <c r="FI77" s="127" t="b">
        <v>0</v>
      </c>
      <c r="FJ77" s="127" t="b">
        <v>0</v>
      </c>
      <c r="FK77" s="127" t="b">
        <v>0</v>
      </c>
      <c r="FL77" s="128">
        <v>0</v>
      </c>
      <c r="FM77" s="128">
        <v>0</v>
      </c>
      <c r="FN77" s="128">
        <v>0</v>
      </c>
      <c r="FO77" s="128">
        <v>0</v>
      </c>
      <c r="FP77" s="128">
        <v>0</v>
      </c>
      <c r="FQ77" s="128">
        <v>0</v>
      </c>
      <c r="FR77" s="183" t="s">
        <v>993</v>
      </c>
      <c r="FS77" s="128">
        <v>0</v>
      </c>
      <c r="FT77" s="126">
        <v>0</v>
      </c>
      <c r="FU77" s="126">
        <v>22</v>
      </c>
      <c r="FV77" s="126">
        <v>0</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7" t="b">
        <v>0</v>
      </c>
      <c r="GM77" s="183" t="s">
        <v>993</v>
      </c>
      <c r="GN77" s="183" t="s">
        <v>993</v>
      </c>
      <c r="GO77" s="183" t="s">
        <v>993</v>
      </c>
      <c r="GP77" s="183" t="s">
        <v>993</v>
      </c>
      <c r="GQ77" s="127"/>
      <c r="GR77" s="123"/>
    </row>
    <row r="78" spans="1:200">
      <c r="A78" s="122"/>
      <c r="B78" s="1348" t="s">
        <v>662</v>
      </c>
      <c r="C78" s="1349"/>
      <c r="D78" s="183" t="s">
        <v>1082</v>
      </c>
      <c r="E78" s="183" t="s">
        <v>1083</v>
      </c>
      <c r="F78" s="183" t="s">
        <v>437</v>
      </c>
      <c r="G78" s="183" t="s">
        <v>986</v>
      </c>
      <c r="H78" s="183" t="s">
        <v>1062</v>
      </c>
      <c r="I78" s="183" t="s">
        <v>1063</v>
      </c>
      <c r="J78" s="183" t="s">
        <v>1064</v>
      </c>
      <c r="K78" s="183" t="s">
        <v>1065</v>
      </c>
      <c r="L78" s="126">
        <v>2</v>
      </c>
      <c r="M78" s="183" t="s">
        <v>1083</v>
      </c>
      <c r="N78" s="183" t="s">
        <v>1040</v>
      </c>
      <c r="O78" s="183" t="s">
        <v>665</v>
      </c>
      <c r="P78" s="183" t="s">
        <v>1084</v>
      </c>
      <c r="Q78" s="183" t="s">
        <v>296</v>
      </c>
      <c r="R78" s="183" t="s">
        <v>296</v>
      </c>
      <c r="S78" s="127" t="b">
        <v>0</v>
      </c>
      <c r="T78" s="126">
        <v>0</v>
      </c>
      <c r="U78" s="127" t="b">
        <v>0</v>
      </c>
      <c r="V78" s="126">
        <v>0</v>
      </c>
      <c r="W78" s="127" t="b">
        <v>0</v>
      </c>
      <c r="X78" s="127" t="b">
        <v>1</v>
      </c>
      <c r="Y78" s="183" t="s">
        <v>296</v>
      </c>
      <c r="Z78" s="183" t="s">
        <v>993</v>
      </c>
      <c r="AA78" s="127" t="b">
        <v>0</v>
      </c>
      <c r="AB78" s="183" t="s">
        <v>993</v>
      </c>
      <c r="AC78" s="183" t="s">
        <v>993</v>
      </c>
      <c r="AD78" s="183" t="s">
        <v>993</v>
      </c>
      <c r="AE78" s="183">
        <f t="shared" si="3"/>
        <v>17</v>
      </c>
      <c r="AF78" s="183">
        <f t="shared" si="3"/>
        <v>17</v>
      </c>
      <c r="AG78" s="183">
        <f t="shared" si="3"/>
        <v>9</v>
      </c>
      <c r="AH78" s="183">
        <f t="shared" si="3"/>
        <v>17</v>
      </c>
      <c r="AI78" s="183">
        <f t="shared" si="4"/>
        <v>0</v>
      </c>
      <c r="AJ78" s="126">
        <v>0</v>
      </c>
      <c r="AK78" s="126">
        <v>0</v>
      </c>
      <c r="AL78" s="126">
        <v>0</v>
      </c>
      <c r="AM78" s="126">
        <v>0</v>
      </c>
      <c r="AN78" s="126">
        <v>0</v>
      </c>
      <c r="AO78" s="126">
        <v>17</v>
      </c>
      <c r="AP78" s="126">
        <v>17</v>
      </c>
      <c r="AQ78" s="126">
        <v>9</v>
      </c>
      <c r="AR78" s="126">
        <v>17</v>
      </c>
      <c r="AS78" s="126">
        <v>17</v>
      </c>
      <c r="AT78" s="126">
        <v>17</v>
      </c>
      <c r="AU78" s="126">
        <v>9</v>
      </c>
      <c r="AV78" s="126">
        <v>0</v>
      </c>
      <c r="AW78" s="126">
        <v>0</v>
      </c>
      <c r="AX78" s="126">
        <v>0</v>
      </c>
      <c r="AY78" s="126">
        <v>0</v>
      </c>
      <c r="AZ78" s="126">
        <v>17</v>
      </c>
      <c r="BA78" s="126">
        <v>0</v>
      </c>
      <c r="BB78" s="126">
        <v>0</v>
      </c>
      <c r="BC78" s="126">
        <v>0</v>
      </c>
      <c r="BD78" s="127" t="b">
        <v>0</v>
      </c>
      <c r="BE78" s="127"/>
      <c r="BF78" s="183" t="s">
        <v>422</v>
      </c>
      <c r="BG78" s="126">
        <v>17</v>
      </c>
      <c r="BH78" s="183" t="s">
        <v>993</v>
      </c>
      <c r="BI78" s="126">
        <v>0</v>
      </c>
      <c r="BJ78" s="183" t="s">
        <v>993</v>
      </c>
      <c r="BK78" s="126">
        <v>0</v>
      </c>
      <c r="BL78" s="126">
        <v>0</v>
      </c>
      <c r="BM78" s="126">
        <v>0</v>
      </c>
      <c r="BN78" s="183" t="s">
        <v>993</v>
      </c>
      <c r="BO78" s="183" t="s">
        <v>993</v>
      </c>
      <c r="BP78" s="183" t="s">
        <v>993</v>
      </c>
      <c r="BQ78" s="126">
        <v>0</v>
      </c>
      <c r="BR78" s="183" t="s">
        <v>993</v>
      </c>
      <c r="BS78" s="126">
        <v>0</v>
      </c>
      <c r="BT78" s="183" t="s">
        <v>993</v>
      </c>
      <c r="BU78" s="126">
        <v>0</v>
      </c>
      <c r="BV78" s="126">
        <v>0</v>
      </c>
      <c r="BW78" s="126">
        <v>0</v>
      </c>
      <c r="BX78" s="183" t="s">
        <v>993</v>
      </c>
      <c r="BY78" s="126">
        <v>0</v>
      </c>
      <c r="BZ78" s="183" t="s">
        <v>993</v>
      </c>
      <c r="CA78" s="126">
        <v>0</v>
      </c>
      <c r="CB78" s="183" t="s">
        <v>993</v>
      </c>
      <c r="CC78" s="126">
        <v>0</v>
      </c>
      <c r="CD78" s="126">
        <v>0</v>
      </c>
      <c r="CE78" s="126">
        <v>0</v>
      </c>
      <c r="CF78" s="183" t="s">
        <v>993</v>
      </c>
      <c r="CG78" s="126">
        <v>0</v>
      </c>
      <c r="CH78" s="183" t="s">
        <v>993</v>
      </c>
      <c r="CI78" s="126">
        <v>0</v>
      </c>
      <c r="CJ78" s="183" t="s">
        <v>993</v>
      </c>
      <c r="CK78" s="126">
        <v>0</v>
      </c>
      <c r="CL78" s="126">
        <v>0</v>
      </c>
      <c r="CM78" s="126">
        <v>0</v>
      </c>
      <c r="CN78" s="126">
        <v>7</v>
      </c>
      <c r="CO78" s="126">
        <v>0.7</v>
      </c>
      <c r="CP78" s="126">
        <v>1</v>
      </c>
      <c r="CQ78" s="126">
        <v>0.3</v>
      </c>
      <c r="CR78" s="126">
        <v>0</v>
      </c>
      <c r="CS78" s="126">
        <v>0.5</v>
      </c>
      <c r="CT78" s="126">
        <v>0</v>
      </c>
      <c r="CU78" s="126">
        <v>0</v>
      </c>
      <c r="CV78" s="126">
        <v>0</v>
      </c>
      <c r="CW78" s="126">
        <v>0</v>
      </c>
      <c r="CX78" s="126">
        <v>0</v>
      </c>
      <c r="CY78" s="126">
        <v>0</v>
      </c>
      <c r="CZ78" s="126">
        <v>0</v>
      </c>
      <c r="DA78" s="126">
        <v>0</v>
      </c>
      <c r="DB78" s="126">
        <v>0</v>
      </c>
      <c r="DC78" s="126">
        <v>0</v>
      </c>
      <c r="DD78" s="126">
        <v>0</v>
      </c>
      <c r="DE78" s="126">
        <v>0</v>
      </c>
      <c r="DF78" s="126">
        <v>0</v>
      </c>
      <c r="DG78" s="126">
        <v>0</v>
      </c>
      <c r="DH78" s="127" t="b">
        <v>0</v>
      </c>
      <c r="DI78" s="183" t="s">
        <v>270</v>
      </c>
      <c r="DJ78" s="183" t="s">
        <v>993</v>
      </c>
      <c r="DK78" s="183" t="s">
        <v>993</v>
      </c>
      <c r="DL78" s="183" t="s">
        <v>993</v>
      </c>
      <c r="DM78" s="126">
        <v>71</v>
      </c>
      <c r="DN78" s="126">
        <v>71</v>
      </c>
      <c r="DO78" s="126">
        <v>0</v>
      </c>
      <c r="DP78" s="126">
        <v>0</v>
      </c>
      <c r="DQ78" s="126">
        <v>4971</v>
      </c>
      <c r="DR78" s="126">
        <v>69</v>
      </c>
      <c r="DS78" s="126">
        <v>71</v>
      </c>
      <c r="DT78" s="126">
        <v>24</v>
      </c>
      <c r="DU78" s="126">
        <v>18</v>
      </c>
      <c r="DV78" s="126">
        <v>17</v>
      </c>
      <c r="DW78" s="126">
        <v>12</v>
      </c>
      <c r="DX78" s="126">
        <v>0</v>
      </c>
      <c r="DY78" s="126">
        <v>0</v>
      </c>
      <c r="DZ78" s="126">
        <v>0</v>
      </c>
      <c r="EA78" s="126">
        <v>69</v>
      </c>
      <c r="EB78" s="126">
        <v>17</v>
      </c>
      <c r="EC78" s="126">
        <v>14</v>
      </c>
      <c r="ED78" s="126">
        <v>15</v>
      </c>
      <c r="EE78" s="126">
        <v>7</v>
      </c>
      <c r="EF78" s="126">
        <v>1</v>
      </c>
      <c r="EG78" s="126">
        <v>0</v>
      </c>
      <c r="EH78" s="126">
        <v>8</v>
      </c>
      <c r="EI78" s="126">
        <v>7</v>
      </c>
      <c r="EJ78" s="126">
        <v>0</v>
      </c>
      <c r="EK78" s="126">
        <v>52</v>
      </c>
      <c r="EL78" s="126">
        <v>7</v>
      </c>
      <c r="EM78" s="126">
        <v>0</v>
      </c>
      <c r="EN78" s="126">
        <v>0</v>
      </c>
      <c r="EO78" s="126">
        <v>45</v>
      </c>
      <c r="EP78" s="126">
        <v>0</v>
      </c>
      <c r="EQ78" s="127" t="b">
        <v>0</v>
      </c>
      <c r="ER78" s="127" t="b">
        <v>0</v>
      </c>
      <c r="ES78" s="127" t="b">
        <v>0</v>
      </c>
      <c r="ET78" s="128">
        <v>0</v>
      </c>
      <c r="EU78" s="128">
        <v>0</v>
      </c>
      <c r="EV78" s="128">
        <v>0</v>
      </c>
      <c r="EW78" s="128">
        <v>0</v>
      </c>
      <c r="EX78" s="128">
        <v>0</v>
      </c>
      <c r="EY78" s="128">
        <v>0</v>
      </c>
      <c r="EZ78" s="127" t="b">
        <v>0</v>
      </c>
      <c r="FA78" s="127" t="b">
        <v>0</v>
      </c>
      <c r="FB78" s="127" t="b">
        <v>0</v>
      </c>
      <c r="FC78" s="128">
        <v>0</v>
      </c>
      <c r="FD78" s="128">
        <v>0</v>
      </c>
      <c r="FE78" s="128">
        <v>0</v>
      </c>
      <c r="FF78" s="128">
        <v>0</v>
      </c>
      <c r="FG78" s="128">
        <v>0</v>
      </c>
      <c r="FH78" s="128">
        <v>0</v>
      </c>
      <c r="FI78" s="127" t="b">
        <v>0</v>
      </c>
      <c r="FJ78" s="127" t="b">
        <v>0</v>
      </c>
      <c r="FK78" s="127" t="b">
        <v>0</v>
      </c>
      <c r="FL78" s="128">
        <v>0</v>
      </c>
      <c r="FM78" s="128">
        <v>0</v>
      </c>
      <c r="FN78" s="128">
        <v>0</v>
      </c>
      <c r="FO78" s="128">
        <v>0</v>
      </c>
      <c r="FP78" s="128">
        <v>0</v>
      </c>
      <c r="FQ78" s="128">
        <v>0</v>
      </c>
      <c r="FR78" s="183" t="s">
        <v>993</v>
      </c>
      <c r="FS78" s="128">
        <v>0</v>
      </c>
      <c r="FT78" s="126">
        <v>0</v>
      </c>
      <c r="FU78" s="126">
        <v>52</v>
      </c>
      <c r="FV78" s="126">
        <v>0</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7" t="b">
        <v>0</v>
      </c>
      <c r="GM78" s="183" t="s">
        <v>993</v>
      </c>
      <c r="GN78" s="183" t="s">
        <v>993</v>
      </c>
      <c r="GO78" s="183" t="s">
        <v>993</v>
      </c>
      <c r="GP78" s="183" t="s">
        <v>993</v>
      </c>
      <c r="GQ78" s="127"/>
      <c r="GR78" s="123"/>
    </row>
    <row r="79" spans="1:200">
      <c r="A79" s="122"/>
      <c r="B79" s="1348" t="s">
        <v>666</v>
      </c>
      <c r="C79" s="1349"/>
      <c r="D79" s="183" t="s">
        <v>1085</v>
      </c>
      <c r="E79" s="183" t="s">
        <v>1086</v>
      </c>
      <c r="F79" s="183" t="s">
        <v>437</v>
      </c>
      <c r="G79" s="183" t="s">
        <v>986</v>
      </c>
      <c r="H79" s="183" t="s">
        <v>1062</v>
      </c>
      <c r="I79" s="183" t="s">
        <v>1063</v>
      </c>
      <c r="J79" s="183" t="s">
        <v>1064</v>
      </c>
      <c r="K79" s="183" t="s">
        <v>1065</v>
      </c>
      <c r="L79" s="126">
        <v>1</v>
      </c>
      <c r="M79" s="183" t="s">
        <v>1086</v>
      </c>
      <c r="N79" s="183" t="s">
        <v>1087</v>
      </c>
      <c r="O79" s="183" t="s">
        <v>371</v>
      </c>
      <c r="P79" s="183" t="s">
        <v>1088</v>
      </c>
      <c r="Q79" s="183" t="s">
        <v>296</v>
      </c>
      <c r="R79" s="183" t="s">
        <v>296</v>
      </c>
      <c r="S79" s="127" t="b">
        <v>0</v>
      </c>
      <c r="T79" s="126">
        <v>0</v>
      </c>
      <c r="U79" s="127" t="b">
        <v>0</v>
      </c>
      <c r="V79" s="126">
        <v>0</v>
      </c>
      <c r="W79" s="127" t="b">
        <v>0</v>
      </c>
      <c r="X79" s="127" t="b">
        <v>1</v>
      </c>
      <c r="Y79" s="183" t="s">
        <v>296</v>
      </c>
      <c r="Z79" s="183" t="s">
        <v>993</v>
      </c>
      <c r="AA79" s="127" t="b">
        <v>0</v>
      </c>
      <c r="AB79" s="183" t="s">
        <v>993</v>
      </c>
      <c r="AC79" s="183" t="s">
        <v>993</v>
      </c>
      <c r="AD79" s="183" t="s">
        <v>993</v>
      </c>
      <c r="AE79" s="183">
        <f t="shared" si="3"/>
        <v>60</v>
      </c>
      <c r="AF79" s="183">
        <f t="shared" si="3"/>
        <v>56</v>
      </c>
      <c r="AG79" s="183">
        <f t="shared" si="3"/>
        <v>44</v>
      </c>
      <c r="AH79" s="183">
        <f t="shared" si="3"/>
        <v>60</v>
      </c>
      <c r="AI79" s="183">
        <f t="shared" si="4"/>
        <v>0</v>
      </c>
      <c r="AJ79" s="126">
        <v>60</v>
      </c>
      <c r="AK79" s="126">
        <v>56</v>
      </c>
      <c r="AL79" s="126">
        <v>44</v>
      </c>
      <c r="AM79" s="126">
        <v>60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6">
        <v>0</v>
      </c>
      <c r="BD79" s="127" t="b">
        <v>0</v>
      </c>
      <c r="BE79" s="127"/>
      <c r="BF79" s="183" t="s">
        <v>444</v>
      </c>
      <c r="BG79" s="126">
        <v>60</v>
      </c>
      <c r="BH79" s="183" t="s">
        <v>993</v>
      </c>
      <c r="BI79" s="126">
        <v>0</v>
      </c>
      <c r="BJ79" s="183" t="s">
        <v>993</v>
      </c>
      <c r="BK79" s="126">
        <v>0</v>
      </c>
      <c r="BL79" s="126">
        <v>0</v>
      </c>
      <c r="BM79" s="126">
        <v>0</v>
      </c>
      <c r="BN79" s="183" t="s">
        <v>993</v>
      </c>
      <c r="BO79" s="183" t="s">
        <v>993</v>
      </c>
      <c r="BP79" s="183" t="s">
        <v>993</v>
      </c>
      <c r="BQ79" s="126">
        <v>0</v>
      </c>
      <c r="BR79" s="183" t="s">
        <v>993</v>
      </c>
      <c r="BS79" s="126">
        <v>0</v>
      </c>
      <c r="BT79" s="183" t="s">
        <v>993</v>
      </c>
      <c r="BU79" s="126">
        <v>0</v>
      </c>
      <c r="BV79" s="126">
        <v>0</v>
      </c>
      <c r="BW79" s="126">
        <v>0</v>
      </c>
      <c r="BX79" s="183" t="s">
        <v>993</v>
      </c>
      <c r="BY79" s="126">
        <v>0</v>
      </c>
      <c r="BZ79" s="183" t="s">
        <v>993</v>
      </c>
      <c r="CA79" s="126">
        <v>0</v>
      </c>
      <c r="CB79" s="183" t="s">
        <v>993</v>
      </c>
      <c r="CC79" s="126">
        <v>0</v>
      </c>
      <c r="CD79" s="126">
        <v>0</v>
      </c>
      <c r="CE79" s="126">
        <v>0</v>
      </c>
      <c r="CF79" s="183" t="s">
        <v>993</v>
      </c>
      <c r="CG79" s="126">
        <v>0</v>
      </c>
      <c r="CH79" s="183" t="s">
        <v>993</v>
      </c>
      <c r="CI79" s="126">
        <v>0</v>
      </c>
      <c r="CJ79" s="183" t="s">
        <v>993</v>
      </c>
      <c r="CK79" s="126">
        <v>0</v>
      </c>
      <c r="CL79" s="126">
        <v>0</v>
      </c>
      <c r="CM79" s="126">
        <v>0</v>
      </c>
      <c r="CN79" s="126">
        <v>32</v>
      </c>
      <c r="CO79" s="126">
        <v>0.5</v>
      </c>
      <c r="CP79" s="126">
        <v>0</v>
      </c>
      <c r="CQ79" s="126">
        <v>0</v>
      </c>
      <c r="CR79" s="126">
        <v>0</v>
      </c>
      <c r="CS79" s="126">
        <v>0</v>
      </c>
      <c r="CT79" s="126">
        <v>0</v>
      </c>
      <c r="CU79" s="126">
        <v>0</v>
      </c>
      <c r="CV79" s="126">
        <v>0</v>
      </c>
      <c r="CW79" s="126">
        <v>0</v>
      </c>
      <c r="CX79" s="126">
        <v>0</v>
      </c>
      <c r="CY79" s="126">
        <v>0</v>
      </c>
      <c r="CZ79" s="126">
        <v>0</v>
      </c>
      <c r="DA79" s="126">
        <v>0</v>
      </c>
      <c r="DB79" s="126">
        <v>0</v>
      </c>
      <c r="DC79" s="126">
        <v>0</v>
      </c>
      <c r="DD79" s="126">
        <v>0</v>
      </c>
      <c r="DE79" s="126">
        <v>0</v>
      </c>
      <c r="DF79" s="126">
        <v>0</v>
      </c>
      <c r="DG79" s="126">
        <v>0</v>
      </c>
      <c r="DH79" s="127" t="b">
        <v>0</v>
      </c>
      <c r="DI79" s="183" t="s">
        <v>298</v>
      </c>
      <c r="DJ79" s="183" t="s">
        <v>993</v>
      </c>
      <c r="DK79" s="183" t="s">
        <v>993</v>
      </c>
      <c r="DL79" s="183" t="s">
        <v>993</v>
      </c>
      <c r="DM79" s="126">
        <v>149</v>
      </c>
      <c r="DN79" s="126">
        <v>139</v>
      </c>
      <c r="DO79" s="126">
        <v>10</v>
      </c>
      <c r="DP79" s="126">
        <v>0</v>
      </c>
      <c r="DQ79" s="126">
        <v>18450</v>
      </c>
      <c r="DR79" s="126">
        <v>145</v>
      </c>
      <c r="DS79" s="126">
        <v>149</v>
      </c>
      <c r="DT79" s="126">
        <v>4</v>
      </c>
      <c r="DU79" s="126">
        <v>126</v>
      </c>
      <c r="DV79" s="126">
        <v>16</v>
      </c>
      <c r="DW79" s="126">
        <v>3</v>
      </c>
      <c r="DX79" s="126">
        <v>0</v>
      </c>
      <c r="DY79" s="126">
        <v>0</v>
      </c>
      <c r="DZ79" s="126">
        <v>0</v>
      </c>
      <c r="EA79" s="126">
        <v>145</v>
      </c>
      <c r="EB79" s="126">
        <v>5</v>
      </c>
      <c r="EC79" s="126">
        <v>123</v>
      </c>
      <c r="ED79" s="126">
        <v>7</v>
      </c>
      <c r="EE79" s="126">
        <v>0</v>
      </c>
      <c r="EF79" s="126">
        <v>1</v>
      </c>
      <c r="EG79" s="126">
        <v>0</v>
      </c>
      <c r="EH79" s="126">
        <v>4</v>
      </c>
      <c r="EI79" s="126">
        <v>5</v>
      </c>
      <c r="EJ79" s="126">
        <v>0</v>
      </c>
      <c r="EK79" s="126">
        <v>140</v>
      </c>
      <c r="EL79" s="126">
        <v>102</v>
      </c>
      <c r="EM79" s="126">
        <v>7</v>
      </c>
      <c r="EN79" s="126">
        <v>31</v>
      </c>
      <c r="EO79" s="126">
        <v>0</v>
      </c>
      <c r="EP79" s="126">
        <v>0</v>
      </c>
      <c r="EQ79" s="127" t="b">
        <v>0</v>
      </c>
      <c r="ER79" s="127" t="b">
        <v>0</v>
      </c>
      <c r="ES79" s="127" t="b">
        <v>0</v>
      </c>
      <c r="ET79" s="128">
        <v>0</v>
      </c>
      <c r="EU79" s="128">
        <v>0</v>
      </c>
      <c r="EV79" s="128">
        <v>0</v>
      </c>
      <c r="EW79" s="128">
        <v>0</v>
      </c>
      <c r="EX79" s="128">
        <v>0</v>
      </c>
      <c r="EY79" s="128">
        <v>0</v>
      </c>
      <c r="EZ79" s="127" t="b">
        <v>0</v>
      </c>
      <c r="FA79" s="127" t="b">
        <v>0</v>
      </c>
      <c r="FB79" s="127" t="b">
        <v>0</v>
      </c>
      <c r="FC79" s="128">
        <v>0</v>
      </c>
      <c r="FD79" s="128">
        <v>0</v>
      </c>
      <c r="FE79" s="128">
        <v>0</v>
      </c>
      <c r="FF79" s="128">
        <v>0</v>
      </c>
      <c r="FG79" s="128">
        <v>0</v>
      </c>
      <c r="FH79" s="128">
        <v>0</v>
      </c>
      <c r="FI79" s="127" t="b">
        <v>0</v>
      </c>
      <c r="FJ79" s="127" t="b">
        <v>0</v>
      </c>
      <c r="FK79" s="127" t="b">
        <v>0</v>
      </c>
      <c r="FL79" s="128">
        <v>0</v>
      </c>
      <c r="FM79" s="128">
        <v>0</v>
      </c>
      <c r="FN79" s="128">
        <v>0</v>
      </c>
      <c r="FO79" s="128">
        <v>0</v>
      </c>
      <c r="FP79" s="128">
        <v>0</v>
      </c>
      <c r="FQ79" s="128">
        <v>0</v>
      </c>
      <c r="FR79" s="183" t="s">
        <v>993</v>
      </c>
      <c r="FS79" s="128">
        <v>0</v>
      </c>
      <c r="FT79" s="126">
        <v>0</v>
      </c>
      <c r="FU79" s="126">
        <v>140</v>
      </c>
      <c r="FV79" s="126">
        <v>0</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7" t="b">
        <v>0</v>
      </c>
      <c r="GM79" s="183" t="s">
        <v>993</v>
      </c>
      <c r="GN79" s="183" t="s">
        <v>993</v>
      </c>
      <c r="GO79" s="183" t="s">
        <v>993</v>
      </c>
      <c r="GP79" s="183" t="s">
        <v>993</v>
      </c>
      <c r="GQ79" s="127"/>
      <c r="GR79" s="123"/>
    </row>
    <row r="80" spans="1:200">
      <c r="A80" s="122"/>
      <c r="B80" s="1348" t="s">
        <v>666</v>
      </c>
      <c r="C80" s="1349"/>
      <c r="D80" s="183" t="s">
        <v>1085</v>
      </c>
      <c r="E80" s="183" t="s">
        <v>1086</v>
      </c>
      <c r="F80" s="183" t="s">
        <v>437</v>
      </c>
      <c r="G80" s="183" t="s">
        <v>986</v>
      </c>
      <c r="H80" s="183" t="s">
        <v>1062</v>
      </c>
      <c r="I80" s="183" t="s">
        <v>1063</v>
      </c>
      <c r="J80" s="183" t="s">
        <v>1064</v>
      </c>
      <c r="K80" s="183" t="s">
        <v>1065</v>
      </c>
      <c r="L80" s="126">
        <v>2</v>
      </c>
      <c r="M80" s="183" t="s">
        <v>1086</v>
      </c>
      <c r="N80" s="183" t="s">
        <v>1041</v>
      </c>
      <c r="O80" s="183" t="s">
        <v>669</v>
      </c>
      <c r="P80" s="183" t="s">
        <v>1089</v>
      </c>
      <c r="Q80" s="183" t="s">
        <v>293</v>
      </c>
      <c r="R80" s="183" t="s">
        <v>296</v>
      </c>
      <c r="S80" s="127" t="b">
        <v>1</v>
      </c>
      <c r="T80" s="755">
        <v>3</v>
      </c>
      <c r="U80" s="756" t="b">
        <v>1</v>
      </c>
      <c r="V80" s="754">
        <v>20</v>
      </c>
      <c r="W80" s="127" t="b">
        <v>0</v>
      </c>
      <c r="X80" s="127" t="b">
        <v>0</v>
      </c>
      <c r="Y80" s="183" t="s">
        <v>296</v>
      </c>
      <c r="Z80" s="183" t="s">
        <v>993</v>
      </c>
      <c r="AA80" s="127" t="b">
        <v>0</v>
      </c>
      <c r="AB80" s="183" t="s">
        <v>993</v>
      </c>
      <c r="AC80" s="183" t="s">
        <v>993</v>
      </c>
      <c r="AD80" s="183" t="s">
        <v>993</v>
      </c>
      <c r="AE80" s="183">
        <f t="shared" si="3"/>
        <v>50</v>
      </c>
      <c r="AF80" s="183">
        <f t="shared" si="3"/>
        <v>30</v>
      </c>
      <c r="AG80" s="183">
        <f t="shared" si="3"/>
        <v>22</v>
      </c>
      <c r="AH80" s="183">
        <f t="shared" si="3"/>
        <v>50</v>
      </c>
      <c r="AI80" s="183">
        <f t="shared" si="4"/>
        <v>0</v>
      </c>
      <c r="AJ80" s="126">
        <v>50</v>
      </c>
      <c r="AK80" s="126">
        <v>30</v>
      </c>
      <c r="AL80" s="126">
        <v>22</v>
      </c>
      <c r="AM80" s="126">
        <v>50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6">
        <v>0</v>
      </c>
      <c r="BD80" s="127" t="b">
        <v>0</v>
      </c>
      <c r="BE80" s="127"/>
      <c r="BF80" s="183" t="s">
        <v>444</v>
      </c>
      <c r="BG80" s="126">
        <v>50</v>
      </c>
      <c r="BH80" s="183" t="s">
        <v>993</v>
      </c>
      <c r="BI80" s="126">
        <v>0</v>
      </c>
      <c r="BJ80" s="183" t="s">
        <v>993</v>
      </c>
      <c r="BK80" s="126">
        <v>0</v>
      </c>
      <c r="BL80" s="126">
        <v>0</v>
      </c>
      <c r="BM80" s="126">
        <v>0</v>
      </c>
      <c r="BN80" s="183" t="s">
        <v>993</v>
      </c>
      <c r="BO80" s="183" t="s">
        <v>993</v>
      </c>
      <c r="BP80" s="183" t="s">
        <v>993</v>
      </c>
      <c r="BQ80" s="126">
        <v>0</v>
      </c>
      <c r="BR80" s="183" t="s">
        <v>993</v>
      </c>
      <c r="BS80" s="126">
        <v>0</v>
      </c>
      <c r="BT80" s="183" t="s">
        <v>993</v>
      </c>
      <c r="BU80" s="126">
        <v>0</v>
      </c>
      <c r="BV80" s="126">
        <v>0</v>
      </c>
      <c r="BW80" s="126">
        <v>0</v>
      </c>
      <c r="BX80" s="183" t="s">
        <v>993</v>
      </c>
      <c r="BY80" s="126">
        <v>0</v>
      </c>
      <c r="BZ80" s="183" t="s">
        <v>993</v>
      </c>
      <c r="CA80" s="126">
        <v>0</v>
      </c>
      <c r="CB80" s="183" t="s">
        <v>993</v>
      </c>
      <c r="CC80" s="126">
        <v>0</v>
      </c>
      <c r="CD80" s="126">
        <v>0</v>
      </c>
      <c r="CE80" s="126">
        <v>0</v>
      </c>
      <c r="CF80" s="183" t="s">
        <v>993</v>
      </c>
      <c r="CG80" s="126">
        <v>0</v>
      </c>
      <c r="CH80" s="183" t="s">
        <v>993</v>
      </c>
      <c r="CI80" s="126">
        <v>0</v>
      </c>
      <c r="CJ80" s="183" t="s">
        <v>993</v>
      </c>
      <c r="CK80" s="126">
        <v>0</v>
      </c>
      <c r="CL80" s="126">
        <v>0</v>
      </c>
      <c r="CM80" s="126">
        <v>0</v>
      </c>
      <c r="CN80" s="126">
        <v>22</v>
      </c>
      <c r="CO80" s="126">
        <v>0</v>
      </c>
      <c r="CP80" s="126">
        <v>0</v>
      </c>
      <c r="CQ80" s="126">
        <v>0</v>
      </c>
      <c r="CR80" s="126">
        <v>0</v>
      </c>
      <c r="CS80" s="126">
        <v>0</v>
      </c>
      <c r="CT80" s="126">
        <v>0</v>
      </c>
      <c r="CU80" s="126">
        <v>0</v>
      </c>
      <c r="CV80" s="126">
        <v>0</v>
      </c>
      <c r="CW80" s="126">
        <v>0</v>
      </c>
      <c r="CX80" s="126">
        <v>0</v>
      </c>
      <c r="CY80" s="126">
        <v>0</v>
      </c>
      <c r="CZ80" s="126">
        <v>0</v>
      </c>
      <c r="DA80" s="126">
        <v>0</v>
      </c>
      <c r="DB80" s="126">
        <v>0</v>
      </c>
      <c r="DC80" s="126">
        <v>0</v>
      </c>
      <c r="DD80" s="126">
        <v>0</v>
      </c>
      <c r="DE80" s="126">
        <v>0</v>
      </c>
      <c r="DF80" s="126">
        <v>0</v>
      </c>
      <c r="DG80" s="126">
        <v>0</v>
      </c>
      <c r="DH80" s="127" t="b">
        <v>0</v>
      </c>
      <c r="DI80" s="183" t="s">
        <v>298</v>
      </c>
      <c r="DJ80" s="183" t="s">
        <v>993</v>
      </c>
      <c r="DK80" s="183" t="s">
        <v>993</v>
      </c>
      <c r="DL80" s="183" t="s">
        <v>993</v>
      </c>
      <c r="DM80" s="126">
        <v>124</v>
      </c>
      <c r="DN80" s="126">
        <v>101</v>
      </c>
      <c r="DO80" s="126">
        <v>23</v>
      </c>
      <c r="DP80" s="126">
        <v>0</v>
      </c>
      <c r="DQ80" s="126">
        <v>10019</v>
      </c>
      <c r="DR80" s="126">
        <v>125</v>
      </c>
      <c r="DS80" s="126">
        <v>124</v>
      </c>
      <c r="DT80" s="126">
        <v>4</v>
      </c>
      <c r="DU80" s="126">
        <v>106</v>
      </c>
      <c r="DV80" s="126">
        <v>8</v>
      </c>
      <c r="DW80" s="126">
        <v>6</v>
      </c>
      <c r="DX80" s="126">
        <v>0</v>
      </c>
      <c r="DY80" s="126">
        <v>0</v>
      </c>
      <c r="DZ80" s="126">
        <v>0</v>
      </c>
      <c r="EA80" s="126">
        <v>125</v>
      </c>
      <c r="EB80" s="126">
        <v>8</v>
      </c>
      <c r="EC80" s="126">
        <v>97</v>
      </c>
      <c r="ED80" s="126">
        <v>6</v>
      </c>
      <c r="EE80" s="126">
        <v>0</v>
      </c>
      <c r="EF80" s="126">
        <v>1</v>
      </c>
      <c r="EG80" s="126">
        <v>0</v>
      </c>
      <c r="EH80" s="126">
        <v>5</v>
      </c>
      <c r="EI80" s="126">
        <v>8</v>
      </c>
      <c r="EJ80" s="126">
        <v>0</v>
      </c>
      <c r="EK80" s="126">
        <v>117</v>
      </c>
      <c r="EL80" s="126">
        <v>77</v>
      </c>
      <c r="EM80" s="126">
        <v>3</v>
      </c>
      <c r="EN80" s="126">
        <v>37</v>
      </c>
      <c r="EO80" s="126">
        <v>0</v>
      </c>
      <c r="EP80" s="126">
        <v>0</v>
      </c>
      <c r="EQ80" s="127" t="b">
        <v>0</v>
      </c>
      <c r="ER80" s="127" t="b">
        <v>0</v>
      </c>
      <c r="ES80" s="127" t="b">
        <v>0</v>
      </c>
      <c r="ET80" s="128">
        <v>0</v>
      </c>
      <c r="EU80" s="128">
        <v>0</v>
      </c>
      <c r="EV80" s="128">
        <v>0</v>
      </c>
      <c r="EW80" s="128">
        <v>0</v>
      </c>
      <c r="EX80" s="128">
        <v>0</v>
      </c>
      <c r="EY80" s="128">
        <v>0</v>
      </c>
      <c r="EZ80" s="127" t="b">
        <v>0</v>
      </c>
      <c r="FA80" s="127" t="b">
        <v>0</v>
      </c>
      <c r="FB80" s="127" t="b">
        <v>0</v>
      </c>
      <c r="FC80" s="128">
        <v>0</v>
      </c>
      <c r="FD80" s="128">
        <v>0</v>
      </c>
      <c r="FE80" s="128">
        <v>0</v>
      </c>
      <c r="FF80" s="128">
        <v>0</v>
      </c>
      <c r="FG80" s="128">
        <v>0</v>
      </c>
      <c r="FH80" s="128">
        <v>0</v>
      </c>
      <c r="FI80" s="127" t="b">
        <v>0</v>
      </c>
      <c r="FJ80" s="127" t="b">
        <v>0</v>
      </c>
      <c r="FK80" s="127" t="b">
        <v>0</v>
      </c>
      <c r="FL80" s="128">
        <v>0</v>
      </c>
      <c r="FM80" s="128">
        <v>0</v>
      </c>
      <c r="FN80" s="128">
        <v>0</v>
      </c>
      <c r="FO80" s="128">
        <v>0</v>
      </c>
      <c r="FP80" s="128">
        <v>0</v>
      </c>
      <c r="FQ80" s="128">
        <v>0</v>
      </c>
      <c r="FR80" s="183" t="s">
        <v>993</v>
      </c>
      <c r="FS80" s="128">
        <v>0</v>
      </c>
      <c r="FT80" s="126">
        <v>0</v>
      </c>
      <c r="FU80" s="126">
        <v>117</v>
      </c>
      <c r="FV80" s="126">
        <v>0</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7" t="b">
        <v>0</v>
      </c>
      <c r="GM80" s="183" t="s">
        <v>993</v>
      </c>
      <c r="GN80" s="183" t="s">
        <v>993</v>
      </c>
      <c r="GO80" s="183" t="s">
        <v>993</v>
      </c>
      <c r="GP80" s="183" t="s">
        <v>993</v>
      </c>
      <c r="GQ80" s="127"/>
      <c r="GR80" s="123"/>
    </row>
    <row r="81" spans="1:200">
      <c r="A81" s="122"/>
      <c r="B81" s="1348" t="s">
        <v>666</v>
      </c>
      <c r="C81" s="1349"/>
      <c r="D81" s="183" t="s">
        <v>1085</v>
      </c>
      <c r="E81" s="183" t="s">
        <v>1086</v>
      </c>
      <c r="F81" s="183" t="s">
        <v>437</v>
      </c>
      <c r="G81" s="183" t="s">
        <v>986</v>
      </c>
      <c r="H81" s="183" t="s">
        <v>1062</v>
      </c>
      <c r="I81" s="183" t="s">
        <v>1063</v>
      </c>
      <c r="J81" s="183" t="s">
        <v>1064</v>
      </c>
      <c r="K81" s="183" t="s">
        <v>1065</v>
      </c>
      <c r="L81" s="126">
        <v>3</v>
      </c>
      <c r="M81" s="183" t="s">
        <v>1086</v>
      </c>
      <c r="N81" s="183" t="s">
        <v>1090</v>
      </c>
      <c r="O81" s="183" t="s">
        <v>670</v>
      </c>
      <c r="P81" s="183" t="s">
        <v>1091</v>
      </c>
      <c r="Q81" s="183" t="s">
        <v>293</v>
      </c>
      <c r="R81" s="183" t="s">
        <v>296</v>
      </c>
      <c r="S81" s="127" t="b">
        <v>0</v>
      </c>
      <c r="T81" s="126">
        <v>0</v>
      </c>
      <c r="U81" s="127" t="b">
        <v>0</v>
      </c>
      <c r="V81" s="126">
        <v>0</v>
      </c>
      <c r="W81" s="127" t="b">
        <v>0</v>
      </c>
      <c r="X81" s="127" t="b">
        <v>1</v>
      </c>
      <c r="Y81" s="183" t="s">
        <v>296</v>
      </c>
      <c r="Z81" s="183" t="s">
        <v>993</v>
      </c>
      <c r="AA81" s="127" t="b">
        <v>0</v>
      </c>
      <c r="AB81" s="183" t="s">
        <v>993</v>
      </c>
      <c r="AC81" s="183" t="s">
        <v>993</v>
      </c>
      <c r="AD81" s="183" t="s">
        <v>993</v>
      </c>
      <c r="AE81" s="183">
        <f t="shared" si="3"/>
        <v>50</v>
      </c>
      <c r="AF81" s="183">
        <f t="shared" si="3"/>
        <v>50</v>
      </c>
      <c r="AG81" s="183">
        <f t="shared" si="3"/>
        <v>44</v>
      </c>
      <c r="AH81" s="183">
        <f t="shared" si="3"/>
        <v>50</v>
      </c>
      <c r="AI81" s="183">
        <f t="shared" si="4"/>
        <v>0</v>
      </c>
      <c r="AJ81" s="126">
        <v>50</v>
      </c>
      <c r="AK81" s="126">
        <v>50</v>
      </c>
      <c r="AL81" s="126">
        <v>44</v>
      </c>
      <c r="AM81" s="126">
        <v>50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6">
        <v>0</v>
      </c>
      <c r="BD81" s="127" t="b">
        <v>0</v>
      </c>
      <c r="BE81" s="127"/>
      <c r="BF81" s="183" t="s">
        <v>444</v>
      </c>
      <c r="BG81" s="126">
        <v>50</v>
      </c>
      <c r="BH81" s="183" t="s">
        <v>993</v>
      </c>
      <c r="BI81" s="126">
        <v>0</v>
      </c>
      <c r="BJ81" s="183" t="s">
        <v>993</v>
      </c>
      <c r="BK81" s="126">
        <v>0</v>
      </c>
      <c r="BL81" s="126">
        <v>0</v>
      </c>
      <c r="BM81" s="126">
        <v>0</v>
      </c>
      <c r="BN81" s="183" t="s">
        <v>993</v>
      </c>
      <c r="BO81" s="183" t="s">
        <v>993</v>
      </c>
      <c r="BP81" s="183" t="s">
        <v>993</v>
      </c>
      <c r="BQ81" s="126">
        <v>0</v>
      </c>
      <c r="BR81" s="183" t="s">
        <v>993</v>
      </c>
      <c r="BS81" s="126">
        <v>0</v>
      </c>
      <c r="BT81" s="183" t="s">
        <v>993</v>
      </c>
      <c r="BU81" s="126">
        <v>0</v>
      </c>
      <c r="BV81" s="126">
        <v>0</v>
      </c>
      <c r="BW81" s="126">
        <v>0</v>
      </c>
      <c r="BX81" s="183" t="s">
        <v>993</v>
      </c>
      <c r="BY81" s="126">
        <v>0</v>
      </c>
      <c r="BZ81" s="183" t="s">
        <v>993</v>
      </c>
      <c r="CA81" s="126">
        <v>0</v>
      </c>
      <c r="CB81" s="183" t="s">
        <v>993</v>
      </c>
      <c r="CC81" s="126">
        <v>0</v>
      </c>
      <c r="CD81" s="126">
        <v>0</v>
      </c>
      <c r="CE81" s="126">
        <v>0</v>
      </c>
      <c r="CF81" s="183" t="s">
        <v>993</v>
      </c>
      <c r="CG81" s="126">
        <v>0</v>
      </c>
      <c r="CH81" s="183" t="s">
        <v>993</v>
      </c>
      <c r="CI81" s="126">
        <v>0</v>
      </c>
      <c r="CJ81" s="183" t="s">
        <v>993</v>
      </c>
      <c r="CK81" s="126">
        <v>0</v>
      </c>
      <c r="CL81" s="126">
        <v>0</v>
      </c>
      <c r="CM81" s="126">
        <v>0</v>
      </c>
      <c r="CN81" s="126">
        <v>30</v>
      </c>
      <c r="CO81" s="126">
        <v>0.8</v>
      </c>
      <c r="CP81" s="126">
        <v>1</v>
      </c>
      <c r="CQ81" s="126">
        <v>0</v>
      </c>
      <c r="CR81" s="126">
        <v>4</v>
      </c>
      <c r="CS81" s="126">
        <v>0</v>
      </c>
      <c r="CT81" s="126">
        <v>0</v>
      </c>
      <c r="CU81" s="126">
        <v>0</v>
      </c>
      <c r="CV81" s="126">
        <v>0</v>
      </c>
      <c r="CW81" s="126">
        <v>0</v>
      </c>
      <c r="CX81" s="126">
        <v>0</v>
      </c>
      <c r="CY81" s="126">
        <v>0</v>
      </c>
      <c r="CZ81" s="126">
        <v>0</v>
      </c>
      <c r="DA81" s="126">
        <v>0</v>
      </c>
      <c r="DB81" s="126">
        <v>0</v>
      </c>
      <c r="DC81" s="126">
        <v>0</v>
      </c>
      <c r="DD81" s="126">
        <v>0</v>
      </c>
      <c r="DE81" s="126">
        <v>0</v>
      </c>
      <c r="DF81" s="126">
        <v>0</v>
      </c>
      <c r="DG81" s="126">
        <v>0</v>
      </c>
      <c r="DH81" s="127" t="b">
        <v>0</v>
      </c>
      <c r="DI81" s="183" t="s">
        <v>298</v>
      </c>
      <c r="DJ81" s="183" t="s">
        <v>993</v>
      </c>
      <c r="DK81" s="183" t="s">
        <v>993</v>
      </c>
      <c r="DL81" s="183" t="s">
        <v>993</v>
      </c>
      <c r="DM81" s="126">
        <v>47</v>
      </c>
      <c r="DN81" s="126">
        <v>41</v>
      </c>
      <c r="DO81" s="126">
        <v>6</v>
      </c>
      <c r="DP81" s="126">
        <v>0</v>
      </c>
      <c r="DQ81" s="126">
        <v>17666</v>
      </c>
      <c r="DR81" s="126">
        <v>48</v>
      </c>
      <c r="DS81" s="126">
        <v>47</v>
      </c>
      <c r="DT81" s="126">
        <v>3</v>
      </c>
      <c r="DU81" s="126">
        <v>42</v>
      </c>
      <c r="DV81" s="126">
        <v>1</v>
      </c>
      <c r="DW81" s="126">
        <v>1</v>
      </c>
      <c r="DX81" s="126">
        <v>0</v>
      </c>
      <c r="DY81" s="126">
        <v>0</v>
      </c>
      <c r="DZ81" s="126">
        <v>0</v>
      </c>
      <c r="EA81" s="126">
        <v>48</v>
      </c>
      <c r="EB81" s="126">
        <v>0</v>
      </c>
      <c r="EC81" s="126">
        <v>34</v>
      </c>
      <c r="ED81" s="126">
        <v>5</v>
      </c>
      <c r="EE81" s="126">
        <v>0</v>
      </c>
      <c r="EF81" s="126">
        <v>0</v>
      </c>
      <c r="EG81" s="126">
        <v>0</v>
      </c>
      <c r="EH81" s="126">
        <v>3</v>
      </c>
      <c r="EI81" s="126">
        <v>6</v>
      </c>
      <c r="EJ81" s="126">
        <v>0</v>
      </c>
      <c r="EK81" s="126">
        <v>48</v>
      </c>
      <c r="EL81" s="126">
        <v>29</v>
      </c>
      <c r="EM81" s="126">
        <v>0</v>
      </c>
      <c r="EN81" s="126">
        <v>19</v>
      </c>
      <c r="EO81" s="126">
        <v>0</v>
      </c>
      <c r="EP81" s="126">
        <v>0</v>
      </c>
      <c r="EQ81" s="127" t="b">
        <v>0</v>
      </c>
      <c r="ER81" s="127" t="b">
        <v>0</v>
      </c>
      <c r="ES81" s="127" t="b">
        <v>0</v>
      </c>
      <c r="ET81" s="128">
        <v>0</v>
      </c>
      <c r="EU81" s="128">
        <v>0</v>
      </c>
      <c r="EV81" s="128">
        <v>0</v>
      </c>
      <c r="EW81" s="128">
        <v>0</v>
      </c>
      <c r="EX81" s="128">
        <v>0</v>
      </c>
      <c r="EY81" s="128">
        <v>0</v>
      </c>
      <c r="EZ81" s="127" t="b">
        <v>0</v>
      </c>
      <c r="FA81" s="127" t="b">
        <v>0</v>
      </c>
      <c r="FB81" s="127" t="b">
        <v>0</v>
      </c>
      <c r="FC81" s="128">
        <v>0</v>
      </c>
      <c r="FD81" s="128">
        <v>0</v>
      </c>
      <c r="FE81" s="128">
        <v>0</v>
      </c>
      <c r="FF81" s="128">
        <v>0</v>
      </c>
      <c r="FG81" s="128">
        <v>0</v>
      </c>
      <c r="FH81" s="128">
        <v>0</v>
      </c>
      <c r="FI81" s="127" t="b">
        <v>0</v>
      </c>
      <c r="FJ81" s="127" t="b">
        <v>0</v>
      </c>
      <c r="FK81" s="127" t="b">
        <v>0</v>
      </c>
      <c r="FL81" s="128">
        <v>0</v>
      </c>
      <c r="FM81" s="128">
        <v>0</v>
      </c>
      <c r="FN81" s="128">
        <v>0</v>
      </c>
      <c r="FO81" s="128">
        <v>0</v>
      </c>
      <c r="FP81" s="128">
        <v>0</v>
      </c>
      <c r="FQ81" s="128">
        <v>0</v>
      </c>
      <c r="FR81" s="183" t="s">
        <v>993</v>
      </c>
      <c r="FS81" s="128">
        <v>0</v>
      </c>
      <c r="FT81" s="126">
        <v>0</v>
      </c>
      <c r="FU81" s="126">
        <v>48</v>
      </c>
      <c r="FV81" s="126">
        <v>0</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7" t="b">
        <v>0</v>
      </c>
      <c r="GM81" s="183" t="s">
        <v>993</v>
      </c>
      <c r="GN81" s="183" t="s">
        <v>993</v>
      </c>
      <c r="GO81" s="183" t="s">
        <v>993</v>
      </c>
      <c r="GP81" s="183" t="s">
        <v>993</v>
      </c>
      <c r="GQ81" s="127"/>
      <c r="GR81" s="123"/>
    </row>
    <row r="82" spans="1:200">
      <c r="A82" s="122"/>
      <c r="B82" s="1348" t="s">
        <v>666</v>
      </c>
      <c r="C82" s="1349"/>
      <c r="D82" s="183" t="s">
        <v>1085</v>
      </c>
      <c r="E82" s="183" t="s">
        <v>1086</v>
      </c>
      <c r="F82" s="183" t="s">
        <v>437</v>
      </c>
      <c r="G82" s="183" t="s">
        <v>986</v>
      </c>
      <c r="H82" s="183" t="s">
        <v>1062</v>
      </c>
      <c r="I82" s="183" t="s">
        <v>1063</v>
      </c>
      <c r="J82" s="183" t="s">
        <v>1064</v>
      </c>
      <c r="K82" s="183" t="s">
        <v>1065</v>
      </c>
      <c r="L82" s="126">
        <v>4</v>
      </c>
      <c r="M82" s="183" t="s">
        <v>1086</v>
      </c>
      <c r="N82" s="183" t="s">
        <v>1092</v>
      </c>
      <c r="O82" s="183" t="s">
        <v>671</v>
      </c>
      <c r="P82" s="183" t="s">
        <v>1091</v>
      </c>
      <c r="Q82" s="183" t="s">
        <v>293</v>
      </c>
      <c r="R82" s="183" t="s">
        <v>296</v>
      </c>
      <c r="S82" s="127" t="b">
        <v>0</v>
      </c>
      <c r="T82" s="126">
        <v>0</v>
      </c>
      <c r="U82" s="127" t="b">
        <v>0</v>
      </c>
      <c r="V82" s="126">
        <v>0</v>
      </c>
      <c r="W82" s="127" t="b">
        <v>0</v>
      </c>
      <c r="X82" s="127" t="b">
        <v>1</v>
      </c>
      <c r="Y82" s="183" t="s">
        <v>296</v>
      </c>
      <c r="Z82" s="183" t="s">
        <v>993</v>
      </c>
      <c r="AA82" s="127" t="b">
        <v>0</v>
      </c>
      <c r="AB82" s="183" t="s">
        <v>993</v>
      </c>
      <c r="AC82" s="183" t="s">
        <v>993</v>
      </c>
      <c r="AD82" s="183" t="s">
        <v>993</v>
      </c>
      <c r="AE82" s="183">
        <f t="shared" si="3"/>
        <v>50</v>
      </c>
      <c r="AF82" s="183">
        <f t="shared" si="3"/>
        <v>50</v>
      </c>
      <c r="AG82" s="183">
        <f t="shared" si="3"/>
        <v>43</v>
      </c>
      <c r="AH82" s="183">
        <f t="shared" si="3"/>
        <v>50</v>
      </c>
      <c r="AI82" s="183">
        <f t="shared" si="4"/>
        <v>0</v>
      </c>
      <c r="AJ82" s="126">
        <v>50</v>
      </c>
      <c r="AK82" s="126">
        <v>50</v>
      </c>
      <c r="AL82" s="126">
        <v>43</v>
      </c>
      <c r="AM82" s="126">
        <v>50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6">
        <v>0</v>
      </c>
      <c r="BD82" s="127" t="b">
        <v>0</v>
      </c>
      <c r="BE82" s="127"/>
      <c r="BF82" s="183" t="s">
        <v>444</v>
      </c>
      <c r="BG82" s="126">
        <v>50</v>
      </c>
      <c r="BH82" s="183" t="s">
        <v>993</v>
      </c>
      <c r="BI82" s="126">
        <v>0</v>
      </c>
      <c r="BJ82" s="183" t="s">
        <v>993</v>
      </c>
      <c r="BK82" s="126">
        <v>0</v>
      </c>
      <c r="BL82" s="126">
        <v>0</v>
      </c>
      <c r="BM82" s="126">
        <v>0</v>
      </c>
      <c r="BN82" s="183" t="s">
        <v>993</v>
      </c>
      <c r="BO82" s="183" t="s">
        <v>993</v>
      </c>
      <c r="BP82" s="183" t="s">
        <v>993</v>
      </c>
      <c r="BQ82" s="126">
        <v>0</v>
      </c>
      <c r="BR82" s="183" t="s">
        <v>993</v>
      </c>
      <c r="BS82" s="126">
        <v>0</v>
      </c>
      <c r="BT82" s="183" t="s">
        <v>993</v>
      </c>
      <c r="BU82" s="126">
        <v>0</v>
      </c>
      <c r="BV82" s="126">
        <v>0</v>
      </c>
      <c r="BW82" s="126">
        <v>0</v>
      </c>
      <c r="BX82" s="183" t="s">
        <v>993</v>
      </c>
      <c r="BY82" s="126">
        <v>0</v>
      </c>
      <c r="BZ82" s="183" t="s">
        <v>993</v>
      </c>
      <c r="CA82" s="126">
        <v>0</v>
      </c>
      <c r="CB82" s="183" t="s">
        <v>993</v>
      </c>
      <c r="CC82" s="126">
        <v>0</v>
      </c>
      <c r="CD82" s="126">
        <v>0</v>
      </c>
      <c r="CE82" s="126">
        <v>0</v>
      </c>
      <c r="CF82" s="183" t="s">
        <v>993</v>
      </c>
      <c r="CG82" s="126">
        <v>0</v>
      </c>
      <c r="CH82" s="183" t="s">
        <v>993</v>
      </c>
      <c r="CI82" s="126">
        <v>0</v>
      </c>
      <c r="CJ82" s="183" t="s">
        <v>993</v>
      </c>
      <c r="CK82" s="126">
        <v>0</v>
      </c>
      <c r="CL82" s="126">
        <v>0</v>
      </c>
      <c r="CM82" s="126">
        <v>0</v>
      </c>
      <c r="CN82" s="126">
        <v>32</v>
      </c>
      <c r="CO82" s="126">
        <v>0</v>
      </c>
      <c r="CP82" s="126">
        <v>1</v>
      </c>
      <c r="CQ82" s="126">
        <v>0</v>
      </c>
      <c r="CR82" s="126">
        <v>5</v>
      </c>
      <c r="CS82" s="126">
        <v>0</v>
      </c>
      <c r="CT82" s="126">
        <v>0</v>
      </c>
      <c r="CU82" s="126">
        <v>0</v>
      </c>
      <c r="CV82" s="126">
        <v>0</v>
      </c>
      <c r="CW82" s="126">
        <v>0</v>
      </c>
      <c r="CX82" s="126">
        <v>0</v>
      </c>
      <c r="CY82" s="126">
        <v>0</v>
      </c>
      <c r="CZ82" s="126">
        <v>0</v>
      </c>
      <c r="DA82" s="126">
        <v>0</v>
      </c>
      <c r="DB82" s="126">
        <v>0</v>
      </c>
      <c r="DC82" s="126">
        <v>0</v>
      </c>
      <c r="DD82" s="126">
        <v>0</v>
      </c>
      <c r="DE82" s="126">
        <v>0</v>
      </c>
      <c r="DF82" s="126">
        <v>0</v>
      </c>
      <c r="DG82" s="126">
        <v>0</v>
      </c>
      <c r="DH82" s="127" t="b">
        <v>0</v>
      </c>
      <c r="DI82" s="183" t="s">
        <v>298</v>
      </c>
      <c r="DJ82" s="183" t="s">
        <v>993</v>
      </c>
      <c r="DK82" s="183" t="s">
        <v>993</v>
      </c>
      <c r="DL82" s="183" t="s">
        <v>993</v>
      </c>
      <c r="DM82" s="126">
        <v>85</v>
      </c>
      <c r="DN82" s="126">
        <v>73</v>
      </c>
      <c r="DO82" s="126">
        <v>12</v>
      </c>
      <c r="DP82" s="126">
        <v>0</v>
      </c>
      <c r="DQ82" s="126">
        <v>17228</v>
      </c>
      <c r="DR82" s="126">
        <v>87</v>
      </c>
      <c r="DS82" s="126">
        <v>85</v>
      </c>
      <c r="DT82" s="126">
        <v>4</v>
      </c>
      <c r="DU82" s="126">
        <v>76</v>
      </c>
      <c r="DV82" s="126">
        <v>4</v>
      </c>
      <c r="DW82" s="126">
        <v>1</v>
      </c>
      <c r="DX82" s="126">
        <v>0</v>
      </c>
      <c r="DY82" s="126">
        <v>0</v>
      </c>
      <c r="DZ82" s="126">
        <v>0</v>
      </c>
      <c r="EA82" s="126">
        <v>87</v>
      </c>
      <c r="EB82" s="126">
        <v>1</v>
      </c>
      <c r="EC82" s="126">
        <v>71</v>
      </c>
      <c r="ED82" s="126">
        <v>2</v>
      </c>
      <c r="EE82" s="126">
        <v>0</v>
      </c>
      <c r="EF82" s="126">
        <v>0</v>
      </c>
      <c r="EG82" s="126">
        <v>0</v>
      </c>
      <c r="EH82" s="126">
        <v>2</v>
      </c>
      <c r="EI82" s="126">
        <v>11</v>
      </c>
      <c r="EJ82" s="126">
        <v>0</v>
      </c>
      <c r="EK82" s="126">
        <v>86</v>
      </c>
      <c r="EL82" s="126">
        <v>67</v>
      </c>
      <c r="EM82" s="126">
        <v>4</v>
      </c>
      <c r="EN82" s="126">
        <v>15</v>
      </c>
      <c r="EO82" s="126">
        <v>0</v>
      </c>
      <c r="EP82" s="126">
        <v>0</v>
      </c>
      <c r="EQ82" s="127" t="b">
        <v>0</v>
      </c>
      <c r="ER82" s="127" t="b">
        <v>0</v>
      </c>
      <c r="ES82" s="127" t="b">
        <v>0</v>
      </c>
      <c r="ET82" s="128">
        <v>0</v>
      </c>
      <c r="EU82" s="128">
        <v>0</v>
      </c>
      <c r="EV82" s="128">
        <v>0</v>
      </c>
      <c r="EW82" s="128">
        <v>0</v>
      </c>
      <c r="EX82" s="128">
        <v>0</v>
      </c>
      <c r="EY82" s="128">
        <v>0</v>
      </c>
      <c r="EZ82" s="127" t="b">
        <v>0</v>
      </c>
      <c r="FA82" s="127" t="b">
        <v>0</v>
      </c>
      <c r="FB82" s="127" t="b">
        <v>0</v>
      </c>
      <c r="FC82" s="128">
        <v>0</v>
      </c>
      <c r="FD82" s="128">
        <v>0</v>
      </c>
      <c r="FE82" s="128">
        <v>0</v>
      </c>
      <c r="FF82" s="128">
        <v>0</v>
      </c>
      <c r="FG82" s="128">
        <v>0</v>
      </c>
      <c r="FH82" s="128">
        <v>0</v>
      </c>
      <c r="FI82" s="127" t="b">
        <v>0</v>
      </c>
      <c r="FJ82" s="127" t="b">
        <v>0</v>
      </c>
      <c r="FK82" s="127" t="b">
        <v>0</v>
      </c>
      <c r="FL82" s="128">
        <v>0</v>
      </c>
      <c r="FM82" s="128">
        <v>0</v>
      </c>
      <c r="FN82" s="128">
        <v>0</v>
      </c>
      <c r="FO82" s="128">
        <v>0</v>
      </c>
      <c r="FP82" s="128">
        <v>0</v>
      </c>
      <c r="FQ82" s="128">
        <v>0</v>
      </c>
      <c r="FR82" s="183" t="s">
        <v>993</v>
      </c>
      <c r="FS82" s="128">
        <v>0</v>
      </c>
      <c r="FT82" s="126">
        <v>0</v>
      </c>
      <c r="FU82" s="126">
        <v>86</v>
      </c>
      <c r="FV82" s="126">
        <v>0</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7" t="b">
        <v>0</v>
      </c>
      <c r="GM82" s="183" t="s">
        <v>993</v>
      </c>
      <c r="GN82" s="183" t="s">
        <v>993</v>
      </c>
      <c r="GO82" s="183" t="s">
        <v>993</v>
      </c>
      <c r="GP82" s="183" t="s">
        <v>993</v>
      </c>
      <c r="GQ82" s="127"/>
      <c r="GR82" s="123"/>
    </row>
    <row r="83" spans="1:200">
      <c r="A83" s="122"/>
      <c r="B83" s="1348" t="s">
        <v>666</v>
      </c>
      <c r="C83" s="1349"/>
      <c r="D83" s="183" t="s">
        <v>1085</v>
      </c>
      <c r="E83" s="183" t="s">
        <v>1086</v>
      </c>
      <c r="F83" s="183" t="s">
        <v>437</v>
      </c>
      <c r="G83" s="183" t="s">
        <v>986</v>
      </c>
      <c r="H83" s="183" t="s">
        <v>1062</v>
      </c>
      <c r="I83" s="183" t="s">
        <v>1063</v>
      </c>
      <c r="J83" s="183" t="s">
        <v>1064</v>
      </c>
      <c r="K83" s="183" t="s">
        <v>1065</v>
      </c>
      <c r="L83" s="126">
        <v>5</v>
      </c>
      <c r="M83" s="183" t="s">
        <v>1086</v>
      </c>
      <c r="N83" s="183" t="s">
        <v>1093</v>
      </c>
      <c r="O83" s="183" t="s">
        <v>672</v>
      </c>
      <c r="P83" s="183" t="s">
        <v>1091</v>
      </c>
      <c r="Q83" s="183" t="s">
        <v>293</v>
      </c>
      <c r="R83" s="183" t="s">
        <v>296</v>
      </c>
      <c r="S83" s="127" t="b">
        <v>0</v>
      </c>
      <c r="T83" s="126">
        <v>0</v>
      </c>
      <c r="U83" s="127" t="b">
        <v>0</v>
      </c>
      <c r="V83" s="126">
        <v>0</v>
      </c>
      <c r="W83" s="127" t="b">
        <v>0</v>
      </c>
      <c r="X83" s="127" t="b">
        <v>1</v>
      </c>
      <c r="Y83" s="183" t="s">
        <v>296</v>
      </c>
      <c r="Z83" s="183" t="s">
        <v>993</v>
      </c>
      <c r="AA83" s="127" t="b">
        <v>0</v>
      </c>
      <c r="AB83" s="183" t="s">
        <v>993</v>
      </c>
      <c r="AC83" s="183" t="s">
        <v>993</v>
      </c>
      <c r="AD83" s="183" t="s">
        <v>993</v>
      </c>
      <c r="AE83" s="183">
        <f t="shared" si="3"/>
        <v>50</v>
      </c>
      <c r="AF83" s="183">
        <f t="shared" si="3"/>
        <v>50</v>
      </c>
      <c r="AG83" s="183">
        <f t="shared" si="3"/>
        <v>44</v>
      </c>
      <c r="AH83" s="183">
        <f t="shared" si="3"/>
        <v>50</v>
      </c>
      <c r="AI83" s="183">
        <f t="shared" si="4"/>
        <v>0</v>
      </c>
      <c r="AJ83" s="126">
        <v>50</v>
      </c>
      <c r="AK83" s="126">
        <v>50</v>
      </c>
      <c r="AL83" s="126">
        <v>44</v>
      </c>
      <c r="AM83" s="126">
        <v>50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6">
        <v>0</v>
      </c>
      <c r="BD83" s="127" t="b">
        <v>0</v>
      </c>
      <c r="BE83" s="127"/>
      <c r="BF83" s="183" t="s">
        <v>444</v>
      </c>
      <c r="BG83" s="126">
        <v>50</v>
      </c>
      <c r="BH83" s="183" t="s">
        <v>993</v>
      </c>
      <c r="BI83" s="126">
        <v>0</v>
      </c>
      <c r="BJ83" s="183" t="s">
        <v>993</v>
      </c>
      <c r="BK83" s="126">
        <v>0</v>
      </c>
      <c r="BL83" s="126">
        <v>0</v>
      </c>
      <c r="BM83" s="126">
        <v>0</v>
      </c>
      <c r="BN83" s="183" t="s">
        <v>993</v>
      </c>
      <c r="BO83" s="183" t="s">
        <v>993</v>
      </c>
      <c r="BP83" s="183" t="s">
        <v>993</v>
      </c>
      <c r="BQ83" s="126">
        <v>0</v>
      </c>
      <c r="BR83" s="183" t="s">
        <v>993</v>
      </c>
      <c r="BS83" s="126">
        <v>0</v>
      </c>
      <c r="BT83" s="183" t="s">
        <v>993</v>
      </c>
      <c r="BU83" s="126">
        <v>0</v>
      </c>
      <c r="BV83" s="126">
        <v>0</v>
      </c>
      <c r="BW83" s="126">
        <v>0</v>
      </c>
      <c r="BX83" s="183" t="s">
        <v>993</v>
      </c>
      <c r="BY83" s="126">
        <v>0</v>
      </c>
      <c r="BZ83" s="183" t="s">
        <v>993</v>
      </c>
      <c r="CA83" s="126">
        <v>0</v>
      </c>
      <c r="CB83" s="183" t="s">
        <v>993</v>
      </c>
      <c r="CC83" s="126">
        <v>0</v>
      </c>
      <c r="CD83" s="126">
        <v>0</v>
      </c>
      <c r="CE83" s="126">
        <v>0</v>
      </c>
      <c r="CF83" s="183" t="s">
        <v>993</v>
      </c>
      <c r="CG83" s="126">
        <v>0</v>
      </c>
      <c r="CH83" s="183" t="s">
        <v>993</v>
      </c>
      <c r="CI83" s="126">
        <v>0</v>
      </c>
      <c r="CJ83" s="183" t="s">
        <v>993</v>
      </c>
      <c r="CK83" s="126">
        <v>0</v>
      </c>
      <c r="CL83" s="126">
        <v>0</v>
      </c>
      <c r="CM83" s="126">
        <v>0</v>
      </c>
      <c r="CN83" s="126">
        <v>28</v>
      </c>
      <c r="CO83" s="126">
        <v>0.4</v>
      </c>
      <c r="CP83" s="126">
        <v>0</v>
      </c>
      <c r="CQ83" s="126">
        <v>0</v>
      </c>
      <c r="CR83" s="126">
        <v>4</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6">
        <v>0</v>
      </c>
      <c r="DH83" s="127" t="b">
        <v>0</v>
      </c>
      <c r="DI83" s="183" t="s">
        <v>427</v>
      </c>
      <c r="DJ83" s="183" t="s">
        <v>993</v>
      </c>
      <c r="DK83" s="183" t="s">
        <v>993</v>
      </c>
      <c r="DL83" s="183" t="s">
        <v>993</v>
      </c>
      <c r="DM83" s="126">
        <v>124</v>
      </c>
      <c r="DN83" s="126">
        <v>119</v>
      </c>
      <c r="DO83" s="126">
        <v>5</v>
      </c>
      <c r="DP83" s="126">
        <v>0</v>
      </c>
      <c r="DQ83" s="126">
        <v>17396</v>
      </c>
      <c r="DR83" s="126">
        <v>121</v>
      </c>
      <c r="DS83" s="126">
        <v>124</v>
      </c>
      <c r="DT83" s="126">
        <v>0</v>
      </c>
      <c r="DU83" s="126">
        <v>121</v>
      </c>
      <c r="DV83" s="126">
        <v>3</v>
      </c>
      <c r="DW83" s="126">
        <v>0</v>
      </c>
      <c r="DX83" s="126">
        <v>0</v>
      </c>
      <c r="DY83" s="126">
        <v>0</v>
      </c>
      <c r="DZ83" s="126">
        <v>0</v>
      </c>
      <c r="EA83" s="126">
        <v>121</v>
      </c>
      <c r="EB83" s="126">
        <v>0</v>
      </c>
      <c r="EC83" s="126">
        <v>119</v>
      </c>
      <c r="ED83" s="126">
        <v>2</v>
      </c>
      <c r="EE83" s="126">
        <v>0</v>
      </c>
      <c r="EF83" s="126">
        <v>0</v>
      </c>
      <c r="EG83" s="126">
        <v>0</v>
      </c>
      <c r="EH83" s="126">
        <v>0</v>
      </c>
      <c r="EI83" s="126">
        <v>0</v>
      </c>
      <c r="EJ83" s="126">
        <v>0</v>
      </c>
      <c r="EK83" s="126">
        <v>121</v>
      </c>
      <c r="EL83" s="126">
        <v>89</v>
      </c>
      <c r="EM83" s="126">
        <v>0</v>
      </c>
      <c r="EN83" s="126">
        <v>32</v>
      </c>
      <c r="EO83" s="126">
        <v>0</v>
      </c>
      <c r="EP83" s="126">
        <v>0</v>
      </c>
      <c r="EQ83" s="127" t="b">
        <v>0</v>
      </c>
      <c r="ER83" s="127" t="b">
        <v>0</v>
      </c>
      <c r="ES83" s="127" t="b">
        <v>0</v>
      </c>
      <c r="ET83" s="128">
        <v>0</v>
      </c>
      <c r="EU83" s="128">
        <v>0</v>
      </c>
      <c r="EV83" s="128">
        <v>0</v>
      </c>
      <c r="EW83" s="128">
        <v>0</v>
      </c>
      <c r="EX83" s="128">
        <v>0</v>
      </c>
      <c r="EY83" s="128">
        <v>0</v>
      </c>
      <c r="EZ83" s="127" t="b">
        <v>0</v>
      </c>
      <c r="FA83" s="127" t="b">
        <v>0</v>
      </c>
      <c r="FB83" s="127" t="b">
        <v>0</v>
      </c>
      <c r="FC83" s="128">
        <v>0</v>
      </c>
      <c r="FD83" s="128">
        <v>0</v>
      </c>
      <c r="FE83" s="128">
        <v>0</v>
      </c>
      <c r="FF83" s="128">
        <v>0</v>
      </c>
      <c r="FG83" s="128">
        <v>0</v>
      </c>
      <c r="FH83" s="128">
        <v>0</v>
      </c>
      <c r="FI83" s="127" t="b">
        <v>0</v>
      </c>
      <c r="FJ83" s="127" t="b">
        <v>0</v>
      </c>
      <c r="FK83" s="127" t="b">
        <v>0</v>
      </c>
      <c r="FL83" s="128">
        <v>0</v>
      </c>
      <c r="FM83" s="128">
        <v>0</v>
      </c>
      <c r="FN83" s="128">
        <v>0</v>
      </c>
      <c r="FO83" s="128">
        <v>0</v>
      </c>
      <c r="FP83" s="128">
        <v>0</v>
      </c>
      <c r="FQ83" s="128">
        <v>0</v>
      </c>
      <c r="FR83" s="183" t="s">
        <v>993</v>
      </c>
      <c r="FS83" s="128">
        <v>0</v>
      </c>
      <c r="FT83" s="126">
        <v>0</v>
      </c>
      <c r="FU83" s="126">
        <v>121</v>
      </c>
      <c r="FV83" s="126">
        <v>0</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7" t="b">
        <v>0</v>
      </c>
      <c r="GM83" s="183" t="s">
        <v>993</v>
      </c>
      <c r="GN83" s="183" t="s">
        <v>993</v>
      </c>
      <c r="GO83" s="183" t="s">
        <v>993</v>
      </c>
      <c r="GP83" s="183" t="s">
        <v>993</v>
      </c>
      <c r="GQ83" s="127"/>
      <c r="GR83" s="123"/>
    </row>
    <row r="84" spans="1:200">
      <c r="A84" s="122"/>
      <c r="B84" s="1348" t="s">
        <v>666</v>
      </c>
      <c r="C84" s="1349"/>
      <c r="D84" s="183" t="s">
        <v>1085</v>
      </c>
      <c r="E84" s="183" t="s">
        <v>1086</v>
      </c>
      <c r="F84" s="183" t="s">
        <v>437</v>
      </c>
      <c r="G84" s="183" t="s">
        <v>986</v>
      </c>
      <c r="H84" s="183" t="s">
        <v>1062</v>
      </c>
      <c r="I84" s="183" t="s">
        <v>1063</v>
      </c>
      <c r="J84" s="183" t="s">
        <v>1064</v>
      </c>
      <c r="K84" s="183" t="s">
        <v>1065</v>
      </c>
      <c r="L84" s="126">
        <v>6</v>
      </c>
      <c r="M84" s="183" t="s">
        <v>1086</v>
      </c>
      <c r="N84" s="183" t="s">
        <v>1094</v>
      </c>
      <c r="O84" s="183" t="s">
        <v>673</v>
      </c>
      <c r="P84" s="183" t="s">
        <v>1091</v>
      </c>
      <c r="Q84" s="183" t="s">
        <v>293</v>
      </c>
      <c r="R84" s="183" t="s">
        <v>296</v>
      </c>
      <c r="S84" s="127" t="b">
        <v>0</v>
      </c>
      <c r="T84" s="126">
        <v>0</v>
      </c>
      <c r="U84" s="127" t="b">
        <v>0</v>
      </c>
      <c r="V84" s="126">
        <v>0</v>
      </c>
      <c r="W84" s="127" t="b">
        <v>0</v>
      </c>
      <c r="X84" s="127" t="b">
        <v>1</v>
      </c>
      <c r="Y84" s="183" t="s">
        <v>296</v>
      </c>
      <c r="Z84" s="183" t="s">
        <v>993</v>
      </c>
      <c r="AA84" s="127" t="b">
        <v>0</v>
      </c>
      <c r="AB84" s="183" t="s">
        <v>993</v>
      </c>
      <c r="AC84" s="183" t="s">
        <v>993</v>
      </c>
      <c r="AD84" s="183" t="s">
        <v>993</v>
      </c>
      <c r="AE84" s="183">
        <f t="shared" si="3"/>
        <v>50</v>
      </c>
      <c r="AF84" s="183">
        <f t="shared" si="3"/>
        <v>50</v>
      </c>
      <c r="AG84" s="183">
        <f t="shared" si="3"/>
        <v>45</v>
      </c>
      <c r="AH84" s="183">
        <f t="shared" si="3"/>
        <v>50</v>
      </c>
      <c r="AI84" s="183">
        <f t="shared" si="4"/>
        <v>0</v>
      </c>
      <c r="AJ84" s="126">
        <v>50</v>
      </c>
      <c r="AK84" s="126">
        <v>50</v>
      </c>
      <c r="AL84" s="126">
        <v>45</v>
      </c>
      <c r="AM84" s="126">
        <v>50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6">
        <v>0</v>
      </c>
      <c r="BD84" s="127" t="b">
        <v>0</v>
      </c>
      <c r="BE84" s="127"/>
      <c r="BF84" s="183" t="s">
        <v>444</v>
      </c>
      <c r="BG84" s="126">
        <v>50</v>
      </c>
      <c r="BH84" s="183" t="s">
        <v>993</v>
      </c>
      <c r="BI84" s="126">
        <v>0</v>
      </c>
      <c r="BJ84" s="183" t="s">
        <v>993</v>
      </c>
      <c r="BK84" s="126">
        <v>0</v>
      </c>
      <c r="BL84" s="126">
        <v>0</v>
      </c>
      <c r="BM84" s="126">
        <v>0</v>
      </c>
      <c r="BN84" s="183" t="s">
        <v>993</v>
      </c>
      <c r="BO84" s="183" t="s">
        <v>993</v>
      </c>
      <c r="BP84" s="183" t="s">
        <v>993</v>
      </c>
      <c r="BQ84" s="126">
        <v>0</v>
      </c>
      <c r="BR84" s="183" t="s">
        <v>993</v>
      </c>
      <c r="BS84" s="126">
        <v>0</v>
      </c>
      <c r="BT84" s="183" t="s">
        <v>993</v>
      </c>
      <c r="BU84" s="126">
        <v>0</v>
      </c>
      <c r="BV84" s="126">
        <v>0</v>
      </c>
      <c r="BW84" s="126">
        <v>0</v>
      </c>
      <c r="BX84" s="183" t="s">
        <v>993</v>
      </c>
      <c r="BY84" s="126">
        <v>0</v>
      </c>
      <c r="BZ84" s="183" t="s">
        <v>993</v>
      </c>
      <c r="CA84" s="126">
        <v>0</v>
      </c>
      <c r="CB84" s="183" t="s">
        <v>993</v>
      </c>
      <c r="CC84" s="126">
        <v>0</v>
      </c>
      <c r="CD84" s="126">
        <v>0</v>
      </c>
      <c r="CE84" s="126">
        <v>0</v>
      </c>
      <c r="CF84" s="183" t="s">
        <v>993</v>
      </c>
      <c r="CG84" s="126">
        <v>0</v>
      </c>
      <c r="CH84" s="183" t="s">
        <v>993</v>
      </c>
      <c r="CI84" s="126">
        <v>0</v>
      </c>
      <c r="CJ84" s="183" t="s">
        <v>993</v>
      </c>
      <c r="CK84" s="126">
        <v>0</v>
      </c>
      <c r="CL84" s="126">
        <v>0</v>
      </c>
      <c r="CM84" s="126">
        <v>0</v>
      </c>
      <c r="CN84" s="126">
        <v>30</v>
      </c>
      <c r="CO84" s="126">
        <v>0</v>
      </c>
      <c r="CP84" s="126">
        <v>0</v>
      </c>
      <c r="CQ84" s="126">
        <v>0</v>
      </c>
      <c r="CR84" s="126">
        <v>4</v>
      </c>
      <c r="CS84" s="126">
        <v>0</v>
      </c>
      <c r="CT84" s="126">
        <v>0</v>
      </c>
      <c r="CU84" s="126">
        <v>0</v>
      </c>
      <c r="CV84" s="126">
        <v>0</v>
      </c>
      <c r="CW84" s="126">
        <v>0</v>
      </c>
      <c r="CX84" s="126">
        <v>0</v>
      </c>
      <c r="CY84" s="126">
        <v>0</v>
      </c>
      <c r="CZ84" s="126">
        <v>0</v>
      </c>
      <c r="DA84" s="126">
        <v>0</v>
      </c>
      <c r="DB84" s="126">
        <v>0</v>
      </c>
      <c r="DC84" s="126">
        <v>0</v>
      </c>
      <c r="DD84" s="126">
        <v>0</v>
      </c>
      <c r="DE84" s="126">
        <v>0</v>
      </c>
      <c r="DF84" s="126">
        <v>0</v>
      </c>
      <c r="DG84" s="126">
        <v>0</v>
      </c>
      <c r="DH84" s="127" t="b">
        <v>0</v>
      </c>
      <c r="DI84" s="183" t="s">
        <v>427</v>
      </c>
      <c r="DJ84" s="183" t="s">
        <v>993</v>
      </c>
      <c r="DK84" s="183" t="s">
        <v>993</v>
      </c>
      <c r="DL84" s="183" t="s">
        <v>993</v>
      </c>
      <c r="DM84" s="126">
        <v>101</v>
      </c>
      <c r="DN84" s="126">
        <v>98</v>
      </c>
      <c r="DO84" s="126">
        <v>3</v>
      </c>
      <c r="DP84" s="126">
        <v>0</v>
      </c>
      <c r="DQ84" s="126">
        <v>17487</v>
      </c>
      <c r="DR84" s="126">
        <v>102</v>
      </c>
      <c r="DS84" s="126">
        <v>101</v>
      </c>
      <c r="DT84" s="126">
        <v>1</v>
      </c>
      <c r="DU84" s="126">
        <v>100</v>
      </c>
      <c r="DV84" s="126">
        <v>0</v>
      </c>
      <c r="DW84" s="126">
        <v>0</v>
      </c>
      <c r="DX84" s="126">
        <v>0</v>
      </c>
      <c r="DY84" s="126">
        <v>0</v>
      </c>
      <c r="DZ84" s="126">
        <v>0</v>
      </c>
      <c r="EA84" s="126">
        <v>102</v>
      </c>
      <c r="EB84" s="126">
        <v>2</v>
      </c>
      <c r="EC84" s="126">
        <v>100</v>
      </c>
      <c r="ED84" s="126">
        <v>0</v>
      </c>
      <c r="EE84" s="126">
        <v>0</v>
      </c>
      <c r="EF84" s="126">
        <v>0</v>
      </c>
      <c r="EG84" s="126">
        <v>0</v>
      </c>
      <c r="EH84" s="126">
        <v>0</v>
      </c>
      <c r="EI84" s="126">
        <v>0</v>
      </c>
      <c r="EJ84" s="126">
        <v>0</v>
      </c>
      <c r="EK84" s="126">
        <v>100</v>
      </c>
      <c r="EL84" s="126">
        <v>70</v>
      </c>
      <c r="EM84" s="126">
        <v>4</v>
      </c>
      <c r="EN84" s="126">
        <v>26</v>
      </c>
      <c r="EO84" s="126">
        <v>0</v>
      </c>
      <c r="EP84" s="126">
        <v>0</v>
      </c>
      <c r="EQ84" s="127" t="b">
        <v>0</v>
      </c>
      <c r="ER84" s="127" t="b">
        <v>0</v>
      </c>
      <c r="ES84" s="127" t="b">
        <v>0</v>
      </c>
      <c r="ET84" s="128">
        <v>0</v>
      </c>
      <c r="EU84" s="128">
        <v>0</v>
      </c>
      <c r="EV84" s="128">
        <v>0</v>
      </c>
      <c r="EW84" s="128">
        <v>0</v>
      </c>
      <c r="EX84" s="128">
        <v>0</v>
      </c>
      <c r="EY84" s="128">
        <v>0</v>
      </c>
      <c r="EZ84" s="127" t="b">
        <v>0</v>
      </c>
      <c r="FA84" s="127" t="b">
        <v>0</v>
      </c>
      <c r="FB84" s="127" t="b">
        <v>0</v>
      </c>
      <c r="FC84" s="128">
        <v>0</v>
      </c>
      <c r="FD84" s="128">
        <v>0</v>
      </c>
      <c r="FE84" s="128">
        <v>0</v>
      </c>
      <c r="FF84" s="128">
        <v>0</v>
      </c>
      <c r="FG84" s="128">
        <v>0</v>
      </c>
      <c r="FH84" s="128">
        <v>0</v>
      </c>
      <c r="FI84" s="127" t="b">
        <v>0</v>
      </c>
      <c r="FJ84" s="127" t="b">
        <v>0</v>
      </c>
      <c r="FK84" s="127" t="b">
        <v>0</v>
      </c>
      <c r="FL84" s="128">
        <v>0</v>
      </c>
      <c r="FM84" s="128">
        <v>0</v>
      </c>
      <c r="FN84" s="128">
        <v>0</v>
      </c>
      <c r="FO84" s="128">
        <v>0</v>
      </c>
      <c r="FP84" s="128">
        <v>0</v>
      </c>
      <c r="FQ84" s="128">
        <v>0</v>
      </c>
      <c r="FR84" s="183" t="s">
        <v>993</v>
      </c>
      <c r="FS84" s="128">
        <v>0</v>
      </c>
      <c r="FT84" s="126">
        <v>0</v>
      </c>
      <c r="FU84" s="126">
        <v>100</v>
      </c>
      <c r="FV84" s="126">
        <v>0</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7" t="b">
        <v>0</v>
      </c>
      <c r="GM84" s="183" t="s">
        <v>993</v>
      </c>
      <c r="GN84" s="183" t="s">
        <v>993</v>
      </c>
      <c r="GO84" s="183" t="s">
        <v>993</v>
      </c>
      <c r="GP84" s="183" t="s">
        <v>993</v>
      </c>
      <c r="GQ84" s="127"/>
      <c r="GR84" s="123"/>
    </row>
    <row r="85" spans="1:200">
      <c r="A85" s="122"/>
      <c r="B85" s="1348" t="s">
        <v>558</v>
      </c>
      <c r="C85" s="1349"/>
      <c r="D85" s="183" t="s">
        <v>1095</v>
      </c>
      <c r="E85" s="183" t="s">
        <v>22</v>
      </c>
      <c r="F85" s="183" t="s">
        <v>437</v>
      </c>
      <c r="G85" s="183" t="s">
        <v>986</v>
      </c>
      <c r="H85" s="183" t="s">
        <v>1062</v>
      </c>
      <c r="I85" s="183" t="s">
        <v>1063</v>
      </c>
      <c r="J85" s="183" t="s">
        <v>1064</v>
      </c>
      <c r="K85" s="183" t="s">
        <v>1065</v>
      </c>
      <c r="L85" s="126">
        <v>6</v>
      </c>
      <c r="M85" s="183" t="s">
        <v>22</v>
      </c>
      <c r="N85" s="183" t="s">
        <v>1076</v>
      </c>
      <c r="O85" s="183" t="s">
        <v>636</v>
      </c>
      <c r="P85" s="183" t="s">
        <v>1001</v>
      </c>
      <c r="Q85" s="183" t="s">
        <v>290</v>
      </c>
      <c r="R85" s="183" t="s">
        <v>293</v>
      </c>
      <c r="S85" s="127" t="b">
        <v>1</v>
      </c>
      <c r="T85" s="126">
        <v>22</v>
      </c>
      <c r="U85" s="127" t="b">
        <v>0</v>
      </c>
      <c r="V85" s="126">
        <v>0</v>
      </c>
      <c r="W85" s="127" t="b">
        <v>0</v>
      </c>
      <c r="X85" s="127" t="b">
        <v>0</v>
      </c>
      <c r="Y85" s="183" t="s">
        <v>293</v>
      </c>
      <c r="Z85" s="183" t="s">
        <v>993</v>
      </c>
      <c r="AA85" s="127" t="b">
        <v>0</v>
      </c>
      <c r="AB85" s="183" t="s">
        <v>993</v>
      </c>
      <c r="AC85" s="183" t="s">
        <v>993</v>
      </c>
      <c r="AD85" s="183" t="s">
        <v>993</v>
      </c>
      <c r="AE85" s="183">
        <f t="shared" si="3"/>
        <v>40</v>
      </c>
      <c r="AF85" s="183">
        <f t="shared" si="3"/>
        <v>26</v>
      </c>
      <c r="AG85" s="183">
        <f t="shared" si="3"/>
        <v>0</v>
      </c>
      <c r="AH85" s="183">
        <f t="shared" si="3"/>
        <v>40</v>
      </c>
      <c r="AI85" s="183">
        <f t="shared" si="4"/>
        <v>0</v>
      </c>
      <c r="AJ85" s="126">
        <v>40</v>
      </c>
      <c r="AK85" s="126">
        <v>26</v>
      </c>
      <c r="AL85" s="126">
        <v>0</v>
      </c>
      <c r="AM85" s="126">
        <v>40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6">
        <v>0</v>
      </c>
      <c r="BD85" s="127" t="b">
        <v>0</v>
      </c>
      <c r="BE85" s="127"/>
      <c r="BF85" s="183" t="s">
        <v>1031</v>
      </c>
      <c r="BG85" s="126">
        <v>40</v>
      </c>
      <c r="BH85" s="183" t="s">
        <v>993</v>
      </c>
      <c r="BI85" s="126">
        <v>0</v>
      </c>
      <c r="BJ85" s="183" t="s">
        <v>993</v>
      </c>
      <c r="BK85" s="126">
        <v>0</v>
      </c>
      <c r="BL85" s="126">
        <v>0</v>
      </c>
      <c r="BM85" s="126">
        <v>0</v>
      </c>
      <c r="BN85" s="183" t="s">
        <v>993</v>
      </c>
      <c r="BO85" s="183" t="s">
        <v>993</v>
      </c>
      <c r="BP85" s="183" t="s">
        <v>993</v>
      </c>
      <c r="BQ85" s="126">
        <v>0</v>
      </c>
      <c r="BR85" s="183" t="s">
        <v>993</v>
      </c>
      <c r="BS85" s="126">
        <v>0</v>
      </c>
      <c r="BT85" s="183" t="s">
        <v>993</v>
      </c>
      <c r="BU85" s="126">
        <v>0</v>
      </c>
      <c r="BV85" s="126">
        <v>0</v>
      </c>
      <c r="BW85" s="126">
        <v>0</v>
      </c>
      <c r="BX85" s="183" t="s">
        <v>993</v>
      </c>
      <c r="BY85" s="126">
        <v>0</v>
      </c>
      <c r="BZ85" s="183" t="s">
        <v>993</v>
      </c>
      <c r="CA85" s="126">
        <v>0</v>
      </c>
      <c r="CB85" s="183" t="s">
        <v>993</v>
      </c>
      <c r="CC85" s="126">
        <v>0</v>
      </c>
      <c r="CD85" s="126">
        <v>0</v>
      </c>
      <c r="CE85" s="126">
        <v>0</v>
      </c>
      <c r="CF85" s="183" t="s">
        <v>993</v>
      </c>
      <c r="CG85" s="126">
        <v>0</v>
      </c>
      <c r="CH85" s="183" t="s">
        <v>993</v>
      </c>
      <c r="CI85" s="126">
        <v>0</v>
      </c>
      <c r="CJ85" s="183" t="s">
        <v>993</v>
      </c>
      <c r="CK85" s="126">
        <v>0</v>
      </c>
      <c r="CL85" s="126">
        <v>0</v>
      </c>
      <c r="CM85" s="126">
        <v>0</v>
      </c>
      <c r="CN85" s="126">
        <v>17</v>
      </c>
      <c r="CO85" s="126">
        <v>0</v>
      </c>
      <c r="CP85" s="126">
        <v>0</v>
      </c>
      <c r="CQ85" s="126">
        <v>0</v>
      </c>
      <c r="CR85" s="126">
        <v>7</v>
      </c>
      <c r="CS85" s="126">
        <v>0</v>
      </c>
      <c r="CT85" s="126">
        <v>0</v>
      </c>
      <c r="CU85" s="126">
        <v>0</v>
      </c>
      <c r="CV85" s="126">
        <v>0</v>
      </c>
      <c r="CW85" s="126">
        <v>0</v>
      </c>
      <c r="CX85" s="126">
        <v>0</v>
      </c>
      <c r="CY85" s="126">
        <v>0</v>
      </c>
      <c r="CZ85" s="126">
        <v>0</v>
      </c>
      <c r="DA85" s="126">
        <v>0</v>
      </c>
      <c r="DB85" s="126">
        <v>1</v>
      </c>
      <c r="DC85" s="126">
        <v>0</v>
      </c>
      <c r="DD85" s="126">
        <v>0</v>
      </c>
      <c r="DE85" s="126">
        <v>0</v>
      </c>
      <c r="DF85" s="126">
        <v>0</v>
      </c>
      <c r="DG85" s="126">
        <v>0</v>
      </c>
      <c r="DH85" s="127" t="b">
        <v>0</v>
      </c>
      <c r="DI85" s="183" t="s">
        <v>270</v>
      </c>
      <c r="DJ85" s="183" t="s">
        <v>993</v>
      </c>
      <c r="DK85" s="183" t="s">
        <v>993</v>
      </c>
      <c r="DL85" s="183" t="s">
        <v>993</v>
      </c>
      <c r="DM85" s="126">
        <v>516</v>
      </c>
      <c r="DN85" s="126">
        <v>102</v>
      </c>
      <c r="DO85" s="126">
        <v>410</v>
      </c>
      <c r="DP85" s="126">
        <v>4</v>
      </c>
      <c r="DQ85" s="126">
        <v>3828</v>
      </c>
      <c r="DR85" s="126">
        <v>529</v>
      </c>
      <c r="DS85" s="126">
        <v>516</v>
      </c>
      <c r="DT85" s="126">
        <v>46</v>
      </c>
      <c r="DU85" s="126">
        <v>411</v>
      </c>
      <c r="DV85" s="126">
        <v>51</v>
      </c>
      <c r="DW85" s="126">
        <v>4</v>
      </c>
      <c r="DX85" s="126">
        <v>0</v>
      </c>
      <c r="DY85" s="126">
        <v>0</v>
      </c>
      <c r="DZ85" s="126">
        <v>4</v>
      </c>
      <c r="EA85" s="126">
        <v>529</v>
      </c>
      <c r="EB85" s="126">
        <v>35</v>
      </c>
      <c r="EC85" s="126">
        <v>325</v>
      </c>
      <c r="ED85" s="126">
        <v>27</v>
      </c>
      <c r="EE85" s="126">
        <v>3</v>
      </c>
      <c r="EF85" s="126">
        <v>5</v>
      </c>
      <c r="EG85" s="126">
        <v>0</v>
      </c>
      <c r="EH85" s="126">
        <v>4</v>
      </c>
      <c r="EI85" s="126">
        <v>0</v>
      </c>
      <c r="EJ85" s="126">
        <v>130</v>
      </c>
      <c r="EK85" s="126">
        <v>494</v>
      </c>
      <c r="EL85" s="126">
        <v>478</v>
      </c>
      <c r="EM85" s="126">
        <v>1</v>
      </c>
      <c r="EN85" s="126">
        <v>14</v>
      </c>
      <c r="EO85" s="126">
        <v>1</v>
      </c>
      <c r="EP85" s="126">
        <v>0</v>
      </c>
      <c r="EQ85" s="127" t="b">
        <v>0</v>
      </c>
      <c r="ER85" s="127" t="b">
        <v>0</v>
      </c>
      <c r="ES85" s="127" t="b">
        <v>0</v>
      </c>
      <c r="ET85" s="128">
        <v>0</v>
      </c>
      <c r="EU85" s="128">
        <v>0</v>
      </c>
      <c r="EV85" s="128">
        <v>0</v>
      </c>
      <c r="EW85" s="128">
        <v>0</v>
      </c>
      <c r="EX85" s="128">
        <v>0</v>
      </c>
      <c r="EY85" s="128">
        <v>0</v>
      </c>
      <c r="EZ85" s="127" t="b">
        <v>0</v>
      </c>
      <c r="FA85" s="127" t="b">
        <v>0</v>
      </c>
      <c r="FB85" s="127" t="b">
        <v>0</v>
      </c>
      <c r="FC85" s="128">
        <v>0.161</v>
      </c>
      <c r="FD85" s="128">
        <v>3.7000000000000005E-2</v>
      </c>
      <c r="FE85" s="128">
        <v>6.0000000000000001E-3</v>
      </c>
      <c r="FF85" s="128">
        <v>8.0000000000000002E-3</v>
      </c>
      <c r="FG85" s="128">
        <v>0</v>
      </c>
      <c r="FH85" s="128">
        <v>1.2E-2</v>
      </c>
      <c r="FI85" s="127" t="b">
        <v>0</v>
      </c>
      <c r="FJ85" s="127" t="b">
        <v>0</v>
      </c>
      <c r="FK85" s="127" t="b">
        <v>0</v>
      </c>
      <c r="FL85" s="128">
        <v>0</v>
      </c>
      <c r="FM85" s="128">
        <v>0</v>
      </c>
      <c r="FN85" s="128">
        <v>0</v>
      </c>
      <c r="FO85" s="128">
        <v>0</v>
      </c>
      <c r="FP85" s="128">
        <v>0</v>
      </c>
      <c r="FQ85" s="128">
        <v>0</v>
      </c>
      <c r="FR85" s="183" t="s">
        <v>993</v>
      </c>
      <c r="FS85" s="128">
        <v>0</v>
      </c>
      <c r="FT85" s="126">
        <v>0</v>
      </c>
      <c r="FU85" s="126">
        <v>494</v>
      </c>
      <c r="FV85" s="126">
        <v>0</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7" t="b">
        <v>0</v>
      </c>
      <c r="GM85" s="183" t="s">
        <v>993</v>
      </c>
      <c r="GN85" s="183" t="s">
        <v>993</v>
      </c>
      <c r="GO85" s="183" t="s">
        <v>993</v>
      </c>
      <c r="GP85" s="183" t="s">
        <v>993</v>
      </c>
      <c r="GQ85" s="127"/>
      <c r="GR85" s="123"/>
    </row>
    <row r="86" spans="1:200">
      <c r="A86" s="122"/>
      <c r="B86" s="1348" t="s">
        <v>558</v>
      </c>
      <c r="C86" s="1349"/>
      <c r="D86" s="183" t="s">
        <v>1095</v>
      </c>
      <c r="E86" s="183" t="s">
        <v>22</v>
      </c>
      <c r="F86" s="183" t="s">
        <v>437</v>
      </c>
      <c r="G86" s="183" t="s">
        <v>986</v>
      </c>
      <c r="H86" s="183" t="s">
        <v>1062</v>
      </c>
      <c r="I86" s="183" t="s">
        <v>1063</v>
      </c>
      <c r="J86" s="183" t="s">
        <v>1064</v>
      </c>
      <c r="K86" s="183" t="s">
        <v>1065</v>
      </c>
      <c r="L86" s="126">
        <v>1</v>
      </c>
      <c r="M86" s="183" t="s">
        <v>22</v>
      </c>
      <c r="N86" s="183" t="s">
        <v>1012</v>
      </c>
      <c r="O86" s="183" t="s">
        <v>559</v>
      </c>
      <c r="P86" s="183" t="s">
        <v>1001</v>
      </c>
      <c r="Q86" s="183" t="s">
        <v>290</v>
      </c>
      <c r="R86" s="183" t="s">
        <v>290</v>
      </c>
      <c r="S86" s="127" t="b">
        <v>0</v>
      </c>
      <c r="T86" s="126">
        <v>0</v>
      </c>
      <c r="U86" s="127" t="b">
        <v>0</v>
      </c>
      <c r="V86" s="126">
        <v>0</v>
      </c>
      <c r="W86" s="127" t="b">
        <v>0</v>
      </c>
      <c r="X86" s="127" t="b">
        <v>1</v>
      </c>
      <c r="Y86" s="183" t="s">
        <v>290</v>
      </c>
      <c r="Z86" s="183" t="s">
        <v>993</v>
      </c>
      <c r="AA86" s="127" t="b">
        <v>0</v>
      </c>
      <c r="AB86" s="183" t="s">
        <v>993</v>
      </c>
      <c r="AC86" s="183" t="s">
        <v>993</v>
      </c>
      <c r="AD86" s="183" t="s">
        <v>993</v>
      </c>
      <c r="AE86" s="183">
        <f t="shared" si="3"/>
        <v>40</v>
      </c>
      <c r="AF86" s="183">
        <f t="shared" si="3"/>
        <v>40</v>
      </c>
      <c r="AG86" s="183">
        <f t="shared" si="3"/>
        <v>20</v>
      </c>
      <c r="AH86" s="183">
        <f t="shared" si="3"/>
        <v>40</v>
      </c>
      <c r="AI86" s="183">
        <f t="shared" si="4"/>
        <v>0</v>
      </c>
      <c r="AJ86" s="126">
        <v>40</v>
      </c>
      <c r="AK86" s="126">
        <v>40</v>
      </c>
      <c r="AL86" s="126">
        <v>20</v>
      </c>
      <c r="AM86" s="126">
        <v>40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6">
        <v>0</v>
      </c>
      <c r="BD86" s="127" t="b">
        <v>0</v>
      </c>
      <c r="BE86" s="127"/>
      <c r="BF86" s="183" t="s">
        <v>270</v>
      </c>
      <c r="BG86" s="126">
        <v>40</v>
      </c>
      <c r="BH86" s="183" t="s">
        <v>993</v>
      </c>
      <c r="BI86" s="126">
        <v>0</v>
      </c>
      <c r="BJ86" s="183" t="s">
        <v>993</v>
      </c>
      <c r="BK86" s="126">
        <v>0</v>
      </c>
      <c r="BL86" s="126">
        <v>0</v>
      </c>
      <c r="BM86" s="126">
        <v>0</v>
      </c>
      <c r="BN86" s="183" t="s">
        <v>993</v>
      </c>
      <c r="BO86" s="183" t="s">
        <v>993</v>
      </c>
      <c r="BP86" s="183" t="s">
        <v>993</v>
      </c>
      <c r="BQ86" s="126">
        <v>0</v>
      </c>
      <c r="BR86" s="183" t="s">
        <v>993</v>
      </c>
      <c r="BS86" s="126">
        <v>0</v>
      </c>
      <c r="BT86" s="183" t="s">
        <v>993</v>
      </c>
      <c r="BU86" s="126">
        <v>0</v>
      </c>
      <c r="BV86" s="126">
        <v>0</v>
      </c>
      <c r="BW86" s="126">
        <v>0</v>
      </c>
      <c r="BX86" s="183" t="s">
        <v>993</v>
      </c>
      <c r="BY86" s="126">
        <v>0</v>
      </c>
      <c r="BZ86" s="183" t="s">
        <v>993</v>
      </c>
      <c r="CA86" s="126">
        <v>0</v>
      </c>
      <c r="CB86" s="183" t="s">
        <v>993</v>
      </c>
      <c r="CC86" s="126">
        <v>0</v>
      </c>
      <c r="CD86" s="126">
        <v>0</v>
      </c>
      <c r="CE86" s="126">
        <v>0</v>
      </c>
      <c r="CF86" s="183" t="s">
        <v>993</v>
      </c>
      <c r="CG86" s="126">
        <v>0</v>
      </c>
      <c r="CH86" s="183" t="s">
        <v>993</v>
      </c>
      <c r="CI86" s="126">
        <v>0</v>
      </c>
      <c r="CJ86" s="183" t="s">
        <v>993</v>
      </c>
      <c r="CK86" s="126">
        <v>0</v>
      </c>
      <c r="CL86" s="126">
        <v>0</v>
      </c>
      <c r="CM86" s="126">
        <v>0</v>
      </c>
      <c r="CN86" s="126">
        <v>22</v>
      </c>
      <c r="CO86" s="126">
        <v>0</v>
      </c>
      <c r="CP86" s="126">
        <v>0</v>
      </c>
      <c r="CQ86" s="126">
        <v>0</v>
      </c>
      <c r="CR86" s="126">
        <v>7</v>
      </c>
      <c r="CS86" s="126">
        <v>0</v>
      </c>
      <c r="CT86" s="126">
        <v>0</v>
      </c>
      <c r="CU86" s="126">
        <v>0</v>
      </c>
      <c r="CV86" s="126">
        <v>0</v>
      </c>
      <c r="CW86" s="126">
        <v>0</v>
      </c>
      <c r="CX86" s="126">
        <v>0</v>
      </c>
      <c r="CY86" s="126">
        <v>0</v>
      </c>
      <c r="CZ86" s="126">
        <v>0</v>
      </c>
      <c r="DA86" s="126">
        <v>0</v>
      </c>
      <c r="DB86" s="126">
        <v>1</v>
      </c>
      <c r="DC86" s="126">
        <v>0</v>
      </c>
      <c r="DD86" s="126">
        <v>0</v>
      </c>
      <c r="DE86" s="126">
        <v>0</v>
      </c>
      <c r="DF86" s="126">
        <v>0</v>
      </c>
      <c r="DG86" s="126">
        <v>0</v>
      </c>
      <c r="DH86" s="127" t="b">
        <v>0</v>
      </c>
      <c r="DI86" s="183" t="s">
        <v>999</v>
      </c>
      <c r="DJ86" s="183" t="s">
        <v>270</v>
      </c>
      <c r="DK86" s="183" t="s">
        <v>417</v>
      </c>
      <c r="DL86" s="183" t="s">
        <v>993</v>
      </c>
      <c r="DM86" s="126">
        <v>818</v>
      </c>
      <c r="DN86" s="126">
        <v>266</v>
      </c>
      <c r="DO86" s="126">
        <v>167</v>
      </c>
      <c r="DP86" s="126">
        <v>385</v>
      </c>
      <c r="DQ86" s="126">
        <v>11214</v>
      </c>
      <c r="DR86" s="126">
        <v>823</v>
      </c>
      <c r="DS86" s="126">
        <v>818</v>
      </c>
      <c r="DT86" s="126">
        <v>23</v>
      </c>
      <c r="DU86" s="126">
        <v>653</v>
      </c>
      <c r="DV86" s="126">
        <v>11</v>
      </c>
      <c r="DW86" s="126">
        <v>131</v>
      </c>
      <c r="DX86" s="126">
        <v>0</v>
      </c>
      <c r="DY86" s="126">
        <v>0</v>
      </c>
      <c r="DZ86" s="126">
        <v>0</v>
      </c>
      <c r="EA86" s="126">
        <v>823</v>
      </c>
      <c r="EB86" s="126">
        <v>159</v>
      </c>
      <c r="EC86" s="126">
        <v>545</v>
      </c>
      <c r="ED86" s="126">
        <v>18</v>
      </c>
      <c r="EE86" s="126">
        <v>0</v>
      </c>
      <c r="EF86" s="126">
        <v>0</v>
      </c>
      <c r="EG86" s="126">
        <v>0</v>
      </c>
      <c r="EH86" s="126">
        <v>36</v>
      </c>
      <c r="EI86" s="126">
        <v>65</v>
      </c>
      <c r="EJ86" s="126">
        <v>0</v>
      </c>
      <c r="EK86" s="126">
        <v>664</v>
      </c>
      <c r="EL86" s="126">
        <v>654</v>
      </c>
      <c r="EM86" s="126">
        <v>0</v>
      </c>
      <c r="EN86" s="126">
        <v>10</v>
      </c>
      <c r="EO86" s="126">
        <v>0</v>
      </c>
      <c r="EP86" s="126">
        <v>0</v>
      </c>
      <c r="EQ86" s="127" t="b">
        <v>0</v>
      </c>
      <c r="ER86" s="127" t="b">
        <v>0</v>
      </c>
      <c r="ES86" s="127" t="b">
        <v>0</v>
      </c>
      <c r="ET86" s="128">
        <v>0.6409999999999999</v>
      </c>
      <c r="EU86" s="128">
        <v>0.31</v>
      </c>
      <c r="EV86" s="128">
        <v>0.218</v>
      </c>
      <c r="EW86" s="128">
        <v>0.16899999999999998</v>
      </c>
      <c r="EX86" s="128">
        <v>3.4000000000000002E-2</v>
      </c>
      <c r="EY86" s="128">
        <v>0.35</v>
      </c>
      <c r="EZ86" s="127" t="b">
        <v>1</v>
      </c>
      <c r="FA86" s="127" t="b">
        <v>0</v>
      </c>
      <c r="FB86" s="127" t="b">
        <v>0</v>
      </c>
      <c r="FC86" s="128">
        <v>0</v>
      </c>
      <c r="FD86" s="128">
        <v>0</v>
      </c>
      <c r="FE86" s="128">
        <v>0</v>
      </c>
      <c r="FF86" s="128">
        <v>0</v>
      </c>
      <c r="FG86" s="128">
        <v>0</v>
      </c>
      <c r="FH86" s="128">
        <v>0</v>
      </c>
      <c r="FI86" s="127" t="b">
        <v>0</v>
      </c>
      <c r="FJ86" s="127" t="b">
        <v>0</v>
      </c>
      <c r="FK86" s="127" t="b">
        <v>0</v>
      </c>
      <c r="FL86" s="128">
        <v>0</v>
      </c>
      <c r="FM86" s="128">
        <v>0</v>
      </c>
      <c r="FN86" s="128">
        <v>0</v>
      </c>
      <c r="FO86" s="128">
        <v>0</v>
      </c>
      <c r="FP86" s="128">
        <v>0</v>
      </c>
      <c r="FQ86" s="128">
        <v>0</v>
      </c>
      <c r="FR86" s="183" t="s">
        <v>993</v>
      </c>
      <c r="FS86" s="128">
        <v>0</v>
      </c>
      <c r="FT86" s="126">
        <v>0</v>
      </c>
      <c r="FU86" s="126">
        <v>664</v>
      </c>
      <c r="FV86" s="126">
        <v>0</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7" t="b">
        <v>0</v>
      </c>
      <c r="GM86" s="183" t="s">
        <v>993</v>
      </c>
      <c r="GN86" s="183" t="s">
        <v>993</v>
      </c>
      <c r="GO86" s="183" t="s">
        <v>993</v>
      </c>
      <c r="GP86" s="183" t="s">
        <v>993</v>
      </c>
      <c r="GQ86" s="127"/>
      <c r="GR86" s="123"/>
    </row>
    <row r="87" spans="1:200">
      <c r="A87" s="122"/>
      <c r="B87" s="1348" t="s">
        <v>558</v>
      </c>
      <c r="C87" s="1349"/>
      <c r="D87" s="183" t="s">
        <v>1095</v>
      </c>
      <c r="E87" s="183" t="s">
        <v>22</v>
      </c>
      <c r="F87" s="183" t="s">
        <v>437</v>
      </c>
      <c r="G87" s="183" t="s">
        <v>986</v>
      </c>
      <c r="H87" s="183" t="s">
        <v>1062</v>
      </c>
      <c r="I87" s="183" t="s">
        <v>1063</v>
      </c>
      <c r="J87" s="183" t="s">
        <v>1064</v>
      </c>
      <c r="K87" s="183" t="s">
        <v>1065</v>
      </c>
      <c r="L87" s="126">
        <v>4</v>
      </c>
      <c r="M87" s="183" t="s">
        <v>22</v>
      </c>
      <c r="N87" s="183" t="s">
        <v>996</v>
      </c>
      <c r="O87" s="183" t="s">
        <v>637</v>
      </c>
      <c r="P87" s="183" t="s">
        <v>1001</v>
      </c>
      <c r="Q87" s="183" t="s">
        <v>290</v>
      </c>
      <c r="R87" s="183" t="s">
        <v>293</v>
      </c>
      <c r="S87" s="127" t="b">
        <v>0</v>
      </c>
      <c r="T87" s="126">
        <v>0</v>
      </c>
      <c r="U87" s="127" t="b">
        <v>0</v>
      </c>
      <c r="V87" s="126">
        <v>0</v>
      </c>
      <c r="W87" s="127" t="b">
        <v>1</v>
      </c>
      <c r="X87" s="127" t="b">
        <v>0</v>
      </c>
      <c r="Y87" s="183" t="s">
        <v>293</v>
      </c>
      <c r="Z87" s="183" t="s">
        <v>993</v>
      </c>
      <c r="AA87" s="127" t="b">
        <v>0</v>
      </c>
      <c r="AB87" s="183" t="s">
        <v>993</v>
      </c>
      <c r="AC87" s="183" t="s">
        <v>993</v>
      </c>
      <c r="AD87" s="183" t="s">
        <v>993</v>
      </c>
      <c r="AE87" s="183">
        <f t="shared" si="3"/>
        <v>40</v>
      </c>
      <c r="AF87" s="183">
        <f t="shared" si="3"/>
        <v>37</v>
      </c>
      <c r="AG87" s="183">
        <f t="shared" si="3"/>
        <v>14</v>
      </c>
      <c r="AH87" s="183">
        <f t="shared" si="3"/>
        <v>40</v>
      </c>
      <c r="AI87" s="183">
        <f t="shared" si="4"/>
        <v>0</v>
      </c>
      <c r="AJ87" s="126">
        <v>40</v>
      </c>
      <c r="AK87" s="126">
        <v>37</v>
      </c>
      <c r="AL87" s="126">
        <v>14</v>
      </c>
      <c r="AM87" s="126">
        <v>40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6">
        <v>0</v>
      </c>
      <c r="BD87" s="127" t="b">
        <v>0</v>
      </c>
      <c r="BE87" s="127"/>
      <c r="BF87" s="183" t="s">
        <v>1031</v>
      </c>
      <c r="BG87" s="126">
        <v>40</v>
      </c>
      <c r="BH87" s="183" t="s">
        <v>993</v>
      </c>
      <c r="BI87" s="126">
        <v>0</v>
      </c>
      <c r="BJ87" s="183" t="s">
        <v>993</v>
      </c>
      <c r="BK87" s="126">
        <v>0</v>
      </c>
      <c r="BL87" s="126">
        <v>0</v>
      </c>
      <c r="BM87" s="126">
        <v>0</v>
      </c>
      <c r="BN87" s="183" t="s">
        <v>993</v>
      </c>
      <c r="BO87" s="183" t="s">
        <v>993</v>
      </c>
      <c r="BP87" s="183" t="s">
        <v>993</v>
      </c>
      <c r="BQ87" s="126">
        <v>0</v>
      </c>
      <c r="BR87" s="183" t="s">
        <v>993</v>
      </c>
      <c r="BS87" s="126">
        <v>0</v>
      </c>
      <c r="BT87" s="183" t="s">
        <v>993</v>
      </c>
      <c r="BU87" s="126">
        <v>0</v>
      </c>
      <c r="BV87" s="126">
        <v>0</v>
      </c>
      <c r="BW87" s="126">
        <v>0</v>
      </c>
      <c r="BX87" s="183" t="s">
        <v>993</v>
      </c>
      <c r="BY87" s="126">
        <v>0</v>
      </c>
      <c r="BZ87" s="183" t="s">
        <v>993</v>
      </c>
      <c r="CA87" s="126">
        <v>0</v>
      </c>
      <c r="CB87" s="183" t="s">
        <v>993</v>
      </c>
      <c r="CC87" s="126">
        <v>0</v>
      </c>
      <c r="CD87" s="126">
        <v>0</v>
      </c>
      <c r="CE87" s="126">
        <v>0</v>
      </c>
      <c r="CF87" s="183" t="s">
        <v>993</v>
      </c>
      <c r="CG87" s="126">
        <v>0</v>
      </c>
      <c r="CH87" s="183" t="s">
        <v>993</v>
      </c>
      <c r="CI87" s="126">
        <v>0</v>
      </c>
      <c r="CJ87" s="183" t="s">
        <v>993</v>
      </c>
      <c r="CK87" s="126">
        <v>0</v>
      </c>
      <c r="CL87" s="126">
        <v>0</v>
      </c>
      <c r="CM87" s="126">
        <v>0</v>
      </c>
      <c r="CN87" s="126">
        <v>20</v>
      </c>
      <c r="CO87" s="126">
        <v>0</v>
      </c>
      <c r="CP87" s="126">
        <v>0</v>
      </c>
      <c r="CQ87" s="126">
        <v>0</v>
      </c>
      <c r="CR87" s="126">
        <v>7</v>
      </c>
      <c r="CS87" s="126">
        <v>0</v>
      </c>
      <c r="CT87" s="126">
        <v>0</v>
      </c>
      <c r="CU87" s="126">
        <v>0</v>
      </c>
      <c r="CV87" s="126">
        <v>0</v>
      </c>
      <c r="CW87" s="126">
        <v>0</v>
      </c>
      <c r="CX87" s="126">
        <v>0</v>
      </c>
      <c r="CY87" s="126">
        <v>0</v>
      </c>
      <c r="CZ87" s="126">
        <v>0</v>
      </c>
      <c r="DA87" s="126">
        <v>0</v>
      </c>
      <c r="DB87" s="126">
        <v>1</v>
      </c>
      <c r="DC87" s="126">
        <v>0</v>
      </c>
      <c r="DD87" s="126">
        <v>0</v>
      </c>
      <c r="DE87" s="126">
        <v>0</v>
      </c>
      <c r="DF87" s="126">
        <v>0</v>
      </c>
      <c r="DG87" s="126">
        <v>0</v>
      </c>
      <c r="DH87" s="127" t="b">
        <v>0</v>
      </c>
      <c r="DI87" s="183" t="s">
        <v>999</v>
      </c>
      <c r="DJ87" s="183" t="s">
        <v>270</v>
      </c>
      <c r="DK87" s="183" t="s">
        <v>434</v>
      </c>
      <c r="DL87" s="183" t="s">
        <v>1000</v>
      </c>
      <c r="DM87" s="126">
        <v>826</v>
      </c>
      <c r="DN87" s="126">
        <v>628</v>
      </c>
      <c r="DO87" s="126">
        <v>195</v>
      </c>
      <c r="DP87" s="126">
        <v>3</v>
      </c>
      <c r="DQ87" s="126">
        <v>9469</v>
      </c>
      <c r="DR87" s="126">
        <v>829</v>
      </c>
      <c r="DS87" s="126">
        <v>826</v>
      </c>
      <c r="DT87" s="126">
        <v>246</v>
      </c>
      <c r="DU87" s="126">
        <v>540</v>
      </c>
      <c r="DV87" s="126">
        <v>4</v>
      </c>
      <c r="DW87" s="126">
        <v>36</v>
      </c>
      <c r="DX87" s="126">
        <v>0</v>
      </c>
      <c r="DY87" s="126">
        <v>0</v>
      </c>
      <c r="DZ87" s="126">
        <v>0</v>
      </c>
      <c r="EA87" s="126">
        <v>829</v>
      </c>
      <c r="EB87" s="126">
        <v>12</v>
      </c>
      <c r="EC87" s="126">
        <v>644</v>
      </c>
      <c r="ED87" s="126">
        <v>56</v>
      </c>
      <c r="EE87" s="126">
        <v>14</v>
      </c>
      <c r="EF87" s="126">
        <v>32</v>
      </c>
      <c r="EG87" s="126">
        <v>0</v>
      </c>
      <c r="EH87" s="126">
        <v>43</v>
      </c>
      <c r="EI87" s="126">
        <v>28</v>
      </c>
      <c r="EJ87" s="126">
        <v>0</v>
      </c>
      <c r="EK87" s="126">
        <v>817</v>
      </c>
      <c r="EL87" s="126">
        <v>693</v>
      </c>
      <c r="EM87" s="126">
        <v>2</v>
      </c>
      <c r="EN87" s="126">
        <v>122</v>
      </c>
      <c r="EO87" s="126">
        <v>0</v>
      </c>
      <c r="EP87" s="126">
        <v>0</v>
      </c>
      <c r="EQ87" s="127" t="b">
        <v>0</v>
      </c>
      <c r="ER87" s="127" t="b">
        <v>0</v>
      </c>
      <c r="ES87" s="127" t="b">
        <v>0</v>
      </c>
      <c r="ET87" s="128">
        <v>0</v>
      </c>
      <c r="EU87" s="128">
        <v>0</v>
      </c>
      <c r="EV87" s="128">
        <v>0</v>
      </c>
      <c r="EW87" s="128">
        <v>0</v>
      </c>
      <c r="EX87" s="128">
        <v>0</v>
      </c>
      <c r="EY87" s="128">
        <v>0</v>
      </c>
      <c r="EZ87" s="127" t="b">
        <v>0</v>
      </c>
      <c r="FA87" s="127" t="b">
        <v>0</v>
      </c>
      <c r="FB87" s="127" t="b">
        <v>0</v>
      </c>
      <c r="FC87" s="128">
        <v>0.26400000000000001</v>
      </c>
      <c r="FD87" s="128">
        <v>8.8000000000000009E-2</v>
      </c>
      <c r="FE87" s="128">
        <v>6.4000000000000001E-2</v>
      </c>
      <c r="FF87" s="128">
        <v>1.8000000000000002E-2</v>
      </c>
      <c r="FG87" s="128">
        <v>1.2E-2</v>
      </c>
      <c r="FH87" s="128">
        <v>0.11199999999999999</v>
      </c>
      <c r="FI87" s="127" t="b">
        <v>0</v>
      </c>
      <c r="FJ87" s="127" t="b">
        <v>0</v>
      </c>
      <c r="FK87" s="127" t="b">
        <v>0</v>
      </c>
      <c r="FL87" s="128">
        <v>0</v>
      </c>
      <c r="FM87" s="128">
        <v>0</v>
      </c>
      <c r="FN87" s="128">
        <v>0</v>
      </c>
      <c r="FO87" s="128">
        <v>0</v>
      </c>
      <c r="FP87" s="128">
        <v>0</v>
      </c>
      <c r="FQ87" s="128">
        <v>0</v>
      </c>
      <c r="FR87" s="183" t="s">
        <v>993</v>
      </c>
      <c r="FS87" s="128">
        <v>0</v>
      </c>
      <c r="FT87" s="126">
        <v>0</v>
      </c>
      <c r="FU87" s="126">
        <v>817</v>
      </c>
      <c r="FV87" s="126">
        <v>0</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7" t="b">
        <v>0</v>
      </c>
      <c r="GM87" s="183" t="s">
        <v>993</v>
      </c>
      <c r="GN87" s="183" t="s">
        <v>993</v>
      </c>
      <c r="GO87" s="183" t="s">
        <v>993</v>
      </c>
      <c r="GP87" s="183" t="s">
        <v>993</v>
      </c>
      <c r="GQ87" s="127"/>
      <c r="GR87" s="123"/>
    </row>
    <row r="88" spans="1:200">
      <c r="A88" s="122"/>
      <c r="B88" s="1348" t="s">
        <v>558</v>
      </c>
      <c r="C88" s="1349"/>
      <c r="D88" s="183" t="s">
        <v>1095</v>
      </c>
      <c r="E88" s="183" t="s">
        <v>22</v>
      </c>
      <c r="F88" s="183" t="s">
        <v>437</v>
      </c>
      <c r="G88" s="183" t="s">
        <v>986</v>
      </c>
      <c r="H88" s="183" t="s">
        <v>1062</v>
      </c>
      <c r="I88" s="183" t="s">
        <v>1063</v>
      </c>
      <c r="J88" s="183" t="s">
        <v>1064</v>
      </c>
      <c r="K88" s="183" t="s">
        <v>1065</v>
      </c>
      <c r="L88" s="126">
        <v>5</v>
      </c>
      <c r="M88" s="183" t="s">
        <v>22</v>
      </c>
      <c r="N88" s="183" t="s">
        <v>1030</v>
      </c>
      <c r="O88" s="183" t="s">
        <v>638</v>
      </c>
      <c r="P88" s="183" t="s">
        <v>1096</v>
      </c>
      <c r="Q88" s="183" t="s">
        <v>293</v>
      </c>
      <c r="R88" s="183" t="s">
        <v>293</v>
      </c>
      <c r="S88" s="127" t="b">
        <v>0</v>
      </c>
      <c r="T88" s="126">
        <v>0</v>
      </c>
      <c r="U88" s="127" t="b">
        <v>0</v>
      </c>
      <c r="V88" s="126">
        <v>0</v>
      </c>
      <c r="W88" s="127" t="b">
        <v>0</v>
      </c>
      <c r="X88" s="127" t="b">
        <v>1</v>
      </c>
      <c r="Y88" s="183" t="s">
        <v>293</v>
      </c>
      <c r="Z88" s="183" t="s">
        <v>993</v>
      </c>
      <c r="AA88" s="127" t="b">
        <v>0</v>
      </c>
      <c r="AB88" s="183" t="s">
        <v>993</v>
      </c>
      <c r="AC88" s="183" t="s">
        <v>993</v>
      </c>
      <c r="AD88" s="183" t="s">
        <v>993</v>
      </c>
      <c r="AE88" s="183">
        <f t="shared" si="3"/>
        <v>43</v>
      </c>
      <c r="AF88" s="183">
        <f t="shared" si="3"/>
        <v>40</v>
      </c>
      <c r="AG88" s="183">
        <f t="shared" si="3"/>
        <v>27</v>
      </c>
      <c r="AH88" s="183">
        <f t="shared" si="3"/>
        <v>43</v>
      </c>
      <c r="AI88" s="183">
        <f t="shared" si="4"/>
        <v>0</v>
      </c>
      <c r="AJ88" s="126">
        <v>43</v>
      </c>
      <c r="AK88" s="126">
        <v>40</v>
      </c>
      <c r="AL88" s="126">
        <v>27</v>
      </c>
      <c r="AM88" s="126">
        <v>43</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6">
        <v>0</v>
      </c>
      <c r="BD88" s="127" t="b">
        <v>0</v>
      </c>
      <c r="BE88" s="127"/>
      <c r="BF88" s="183" t="s">
        <v>1028</v>
      </c>
      <c r="BG88" s="126">
        <v>43</v>
      </c>
      <c r="BH88" s="183" t="s">
        <v>993</v>
      </c>
      <c r="BI88" s="126">
        <v>0</v>
      </c>
      <c r="BJ88" s="183" t="s">
        <v>993</v>
      </c>
      <c r="BK88" s="126">
        <v>0</v>
      </c>
      <c r="BL88" s="126">
        <v>0</v>
      </c>
      <c r="BM88" s="126">
        <v>0</v>
      </c>
      <c r="BN88" s="183" t="s">
        <v>993</v>
      </c>
      <c r="BO88" s="183" t="s">
        <v>993</v>
      </c>
      <c r="BP88" s="183" t="s">
        <v>993</v>
      </c>
      <c r="BQ88" s="126">
        <v>0</v>
      </c>
      <c r="BR88" s="183" t="s">
        <v>993</v>
      </c>
      <c r="BS88" s="126">
        <v>0</v>
      </c>
      <c r="BT88" s="183" t="s">
        <v>993</v>
      </c>
      <c r="BU88" s="126">
        <v>0</v>
      </c>
      <c r="BV88" s="126">
        <v>0</v>
      </c>
      <c r="BW88" s="126">
        <v>0</v>
      </c>
      <c r="BX88" s="183" t="s">
        <v>993</v>
      </c>
      <c r="BY88" s="126">
        <v>0</v>
      </c>
      <c r="BZ88" s="183" t="s">
        <v>993</v>
      </c>
      <c r="CA88" s="126">
        <v>0</v>
      </c>
      <c r="CB88" s="183" t="s">
        <v>993</v>
      </c>
      <c r="CC88" s="126">
        <v>0</v>
      </c>
      <c r="CD88" s="126">
        <v>0</v>
      </c>
      <c r="CE88" s="126">
        <v>0</v>
      </c>
      <c r="CF88" s="183" t="s">
        <v>993</v>
      </c>
      <c r="CG88" s="126">
        <v>0</v>
      </c>
      <c r="CH88" s="183" t="s">
        <v>993</v>
      </c>
      <c r="CI88" s="126">
        <v>0</v>
      </c>
      <c r="CJ88" s="183" t="s">
        <v>993</v>
      </c>
      <c r="CK88" s="126">
        <v>0</v>
      </c>
      <c r="CL88" s="126">
        <v>0</v>
      </c>
      <c r="CM88" s="126">
        <v>0</v>
      </c>
      <c r="CN88" s="126">
        <v>17</v>
      </c>
      <c r="CO88" s="126">
        <v>0</v>
      </c>
      <c r="CP88" s="126">
        <v>0</v>
      </c>
      <c r="CQ88" s="126">
        <v>0</v>
      </c>
      <c r="CR88" s="126">
        <v>7</v>
      </c>
      <c r="CS88" s="126">
        <v>0</v>
      </c>
      <c r="CT88" s="126">
        <v>0</v>
      </c>
      <c r="CU88" s="126">
        <v>0</v>
      </c>
      <c r="CV88" s="126">
        <v>0</v>
      </c>
      <c r="CW88" s="126">
        <v>0</v>
      </c>
      <c r="CX88" s="126">
        <v>0</v>
      </c>
      <c r="CY88" s="126">
        <v>0</v>
      </c>
      <c r="CZ88" s="126">
        <v>0</v>
      </c>
      <c r="DA88" s="126">
        <v>0</v>
      </c>
      <c r="DB88" s="126">
        <v>1</v>
      </c>
      <c r="DC88" s="126">
        <v>0</v>
      </c>
      <c r="DD88" s="126">
        <v>0</v>
      </c>
      <c r="DE88" s="126">
        <v>0</v>
      </c>
      <c r="DF88" s="126">
        <v>0</v>
      </c>
      <c r="DG88" s="126">
        <v>0</v>
      </c>
      <c r="DH88" s="127" t="b">
        <v>0</v>
      </c>
      <c r="DI88" s="183" t="s">
        <v>1029</v>
      </c>
      <c r="DJ88" s="183" t="s">
        <v>993</v>
      </c>
      <c r="DK88" s="183" t="s">
        <v>993</v>
      </c>
      <c r="DL88" s="183" t="s">
        <v>993</v>
      </c>
      <c r="DM88" s="126">
        <v>252</v>
      </c>
      <c r="DN88" s="126">
        <v>252</v>
      </c>
      <c r="DO88" s="126">
        <v>0</v>
      </c>
      <c r="DP88" s="126">
        <v>0</v>
      </c>
      <c r="DQ88" s="126">
        <v>12747</v>
      </c>
      <c r="DR88" s="126">
        <v>259</v>
      </c>
      <c r="DS88" s="126">
        <v>252</v>
      </c>
      <c r="DT88" s="126">
        <v>157</v>
      </c>
      <c r="DU88" s="126">
        <v>1</v>
      </c>
      <c r="DV88" s="126">
        <v>94</v>
      </c>
      <c r="DW88" s="126">
        <v>0</v>
      </c>
      <c r="DX88" s="126">
        <v>0</v>
      </c>
      <c r="DY88" s="126">
        <v>0</v>
      </c>
      <c r="DZ88" s="126">
        <v>0</v>
      </c>
      <c r="EA88" s="126">
        <v>259</v>
      </c>
      <c r="EB88" s="126">
        <v>17</v>
      </c>
      <c r="EC88" s="126">
        <v>190</v>
      </c>
      <c r="ED88" s="126">
        <v>11</v>
      </c>
      <c r="EE88" s="126">
        <v>8</v>
      </c>
      <c r="EF88" s="126">
        <v>14</v>
      </c>
      <c r="EG88" s="126">
        <v>0</v>
      </c>
      <c r="EH88" s="126">
        <v>19</v>
      </c>
      <c r="EI88" s="126">
        <v>0</v>
      </c>
      <c r="EJ88" s="126">
        <v>0</v>
      </c>
      <c r="EK88" s="126">
        <v>242</v>
      </c>
      <c r="EL88" s="126">
        <v>204</v>
      </c>
      <c r="EM88" s="126">
        <v>0</v>
      </c>
      <c r="EN88" s="126">
        <v>38</v>
      </c>
      <c r="EO88" s="126">
        <v>0</v>
      </c>
      <c r="EP88" s="126">
        <v>0</v>
      </c>
      <c r="EQ88" s="127" t="b">
        <v>0</v>
      </c>
      <c r="ER88" s="127" t="b">
        <v>0</v>
      </c>
      <c r="ES88" s="127" t="b">
        <v>0</v>
      </c>
      <c r="ET88" s="128">
        <v>0</v>
      </c>
      <c r="EU88" s="128">
        <v>0</v>
      </c>
      <c r="EV88" s="128">
        <v>0</v>
      </c>
      <c r="EW88" s="128">
        <v>0</v>
      </c>
      <c r="EX88" s="128">
        <v>0</v>
      </c>
      <c r="EY88" s="128">
        <v>0</v>
      </c>
      <c r="EZ88" s="127" t="b">
        <v>0</v>
      </c>
      <c r="FA88" s="127" t="b">
        <v>0</v>
      </c>
      <c r="FB88" s="127" t="b">
        <v>0</v>
      </c>
      <c r="FC88" s="128">
        <v>0</v>
      </c>
      <c r="FD88" s="128">
        <v>0</v>
      </c>
      <c r="FE88" s="128">
        <v>0</v>
      </c>
      <c r="FF88" s="128">
        <v>0</v>
      </c>
      <c r="FG88" s="128">
        <v>0</v>
      </c>
      <c r="FH88" s="128">
        <v>0</v>
      </c>
      <c r="FI88" s="127" t="b">
        <v>0</v>
      </c>
      <c r="FJ88" s="127" t="b">
        <v>0</v>
      </c>
      <c r="FK88" s="127" t="b">
        <v>0</v>
      </c>
      <c r="FL88" s="128">
        <v>0</v>
      </c>
      <c r="FM88" s="128">
        <v>0</v>
      </c>
      <c r="FN88" s="128">
        <v>0</v>
      </c>
      <c r="FO88" s="128">
        <v>0</v>
      </c>
      <c r="FP88" s="128">
        <v>0</v>
      </c>
      <c r="FQ88" s="128">
        <v>0</v>
      </c>
      <c r="FR88" s="183" t="s">
        <v>270</v>
      </c>
      <c r="FS88" s="128">
        <v>1</v>
      </c>
      <c r="FT88" s="126">
        <v>4.5</v>
      </c>
      <c r="FU88" s="126">
        <v>242</v>
      </c>
      <c r="FV88" s="126">
        <v>76</v>
      </c>
      <c r="FW88" s="126">
        <v>63</v>
      </c>
      <c r="FX88" s="126">
        <v>44</v>
      </c>
      <c r="FY88" s="126">
        <v>25</v>
      </c>
      <c r="FZ88" s="126">
        <v>112</v>
      </c>
      <c r="GA88" s="126">
        <v>120</v>
      </c>
      <c r="GB88" s="126">
        <v>110</v>
      </c>
      <c r="GC88" s="126">
        <v>105</v>
      </c>
      <c r="GD88" s="126">
        <v>99</v>
      </c>
      <c r="GE88" s="126">
        <v>106</v>
      </c>
      <c r="GF88" s="126">
        <v>98</v>
      </c>
      <c r="GG88" s="126">
        <v>90</v>
      </c>
      <c r="GH88" s="126">
        <v>49.2</v>
      </c>
      <c r="GI88" s="126">
        <v>52.9</v>
      </c>
      <c r="GJ88" s="126">
        <v>46.5</v>
      </c>
      <c r="GK88" s="126">
        <v>51.9</v>
      </c>
      <c r="GL88" s="127" t="b">
        <v>0</v>
      </c>
      <c r="GM88" s="183" t="s">
        <v>993</v>
      </c>
      <c r="GN88" s="183" t="s">
        <v>993</v>
      </c>
      <c r="GO88" s="183" t="s">
        <v>993</v>
      </c>
      <c r="GP88" s="183" t="s">
        <v>993</v>
      </c>
      <c r="GQ88" s="127"/>
      <c r="GR88" s="123"/>
    </row>
    <row r="89" spans="1:200">
      <c r="A89" s="122"/>
      <c r="B89" s="1348" t="s">
        <v>558</v>
      </c>
      <c r="C89" s="1349"/>
      <c r="D89" s="183" t="s">
        <v>1095</v>
      </c>
      <c r="E89" s="183" t="s">
        <v>22</v>
      </c>
      <c r="F89" s="183" t="s">
        <v>437</v>
      </c>
      <c r="G89" s="183" t="s">
        <v>986</v>
      </c>
      <c r="H89" s="183" t="s">
        <v>1062</v>
      </c>
      <c r="I89" s="183" t="s">
        <v>1063</v>
      </c>
      <c r="J89" s="183" t="s">
        <v>1064</v>
      </c>
      <c r="K89" s="183" t="s">
        <v>1065</v>
      </c>
      <c r="L89" s="126">
        <v>2</v>
      </c>
      <c r="M89" s="183" t="s">
        <v>22</v>
      </c>
      <c r="N89" s="183" t="s">
        <v>1013</v>
      </c>
      <c r="O89" s="183" t="s">
        <v>560</v>
      </c>
      <c r="P89" s="183" t="s">
        <v>1096</v>
      </c>
      <c r="Q89" s="183" t="s">
        <v>293</v>
      </c>
      <c r="R89" s="183" t="s">
        <v>290</v>
      </c>
      <c r="S89" s="127" t="b">
        <v>0</v>
      </c>
      <c r="T89" s="126">
        <v>0</v>
      </c>
      <c r="U89" s="127" t="b">
        <v>0</v>
      </c>
      <c r="V89" s="126">
        <v>0</v>
      </c>
      <c r="W89" s="127" t="b">
        <v>0</v>
      </c>
      <c r="X89" s="127" t="b">
        <v>1</v>
      </c>
      <c r="Y89" s="183" t="s">
        <v>290</v>
      </c>
      <c r="Z89" s="183" t="s">
        <v>993</v>
      </c>
      <c r="AA89" s="127" t="b">
        <v>0</v>
      </c>
      <c r="AB89" s="183" t="s">
        <v>993</v>
      </c>
      <c r="AC89" s="183" t="s">
        <v>993</v>
      </c>
      <c r="AD89" s="183" t="s">
        <v>993</v>
      </c>
      <c r="AE89" s="183">
        <f t="shared" si="3"/>
        <v>50</v>
      </c>
      <c r="AF89" s="183">
        <f t="shared" si="3"/>
        <v>40</v>
      </c>
      <c r="AG89" s="183">
        <f t="shared" si="3"/>
        <v>22</v>
      </c>
      <c r="AH89" s="183">
        <f t="shared" si="3"/>
        <v>50</v>
      </c>
      <c r="AI89" s="183">
        <f t="shared" si="4"/>
        <v>0</v>
      </c>
      <c r="AJ89" s="126">
        <v>50</v>
      </c>
      <c r="AK89" s="126">
        <v>40</v>
      </c>
      <c r="AL89" s="126">
        <v>22</v>
      </c>
      <c r="AM89" s="126">
        <v>50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6">
        <v>0</v>
      </c>
      <c r="BD89" s="127" t="b">
        <v>0</v>
      </c>
      <c r="BE89" s="127"/>
      <c r="BF89" s="183" t="s">
        <v>993</v>
      </c>
      <c r="BG89" s="126">
        <v>0</v>
      </c>
      <c r="BH89" s="183" t="s">
        <v>993</v>
      </c>
      <c r="BI89" s="126">
        <v>0</v>
      </c>
      <c r="BJ89" s="183" t="s">
        <v>993</v>
      </c>
      <c r="BK89" s="126">
        <v>0</v>
      </c>
      <c r="BL89" s="126">
        <v>0</v>
      </c>
      <c r="BM89" s="126">
        <v>50</v>
      </c>
      <c r="BN89" s="183" t="s">
        <v>993</v>
      </c>
      <c r="BO89" s="183" t="s">
        <v>993</v>
      </c>
      <c r="BP89" s="183" t="s">
        <v>993</v>
      </c>
      <c r="BQ89" s="126">
        <v>0</v>
      </c>
      <c r="BR89" s="183" t="s">
        <v>993</v>
      </c>
      <c r="BS89" s="126">
        <v>0</v>
      </c>
      <c r="BT89" s="183" t="s">
        <v>993</v>
      </c>
      <c r="BU89" s="126">
        <v>0</v>
      </c>
      <c r="BV89" s="126">
        <v>0</v>
      </c>
      <c r="BW89" s="126">
        <v>0</v>
      </c>
      <c r="BX89" s="183" t="s">
        <v>993</v>
      </c>
      <c r="BY89" s="126">
        <v>0</v>
      </c>
      <c r="BZ89" s="183" t="s">
        <v>993</v>
      </c>
      <c r="CA89" s="126">
        <v>0</v>
      </c>
      <c r="CB89" s="183" t="s">
        <v>993</v>
      </c>
      <c r="CC89" s="126">
        <v>0</v>
      </c>
      <c r="CD89" s="126">
        <v>0</v>
      </c>
      <c r="CE89" s="126">
        <v>0</v>
      </c>
      <c r="CF89" s="183" t="s">
        <v>993</v>
      </c>
      <c r="CG89" s="126">
        <v>0</v>
      </c>
      <c r="CH89" s="183" t="s">
        <v>993</v>
      </c>
      <c r="CI89" s="126">
        <v>0</v>
      </c>
      <c r="CJ89" s="183" t="s">
        <v>993</v>
      </c>
      <c r="CK89" s="126">
        <v>0</v>
      </c>
      <c r="CL89" s="126">
        <v>0</v>
      </c>
      <c r="CM89" s="126">
        <v>0</v>
      </c>
      <c r="CN89" s="126">
        <v>22</v>
      </c>
      <c r="CO89" s="126">
        <v>0</v>
      </c>
      <c r="CP89" s="126">
        <v>0</v>
      </c>
      <c r="CQ89" s="126">
        <v>0</v>
      </c>
      <c r="CR89" s="126">
        <v>2</v>
      </c>
      <c r="CS89" s="126">
        <v>0</v>
      </c>
      <c r="CT89" s="126">
        <v>0</v>
      </c>
      <c r="CU89" s="126">
        <v>0</v>
      </c>
      <c r="CV89" s="126">
        <v>0</v>
      </c>
      <c r="CW89" s="126">
        <v>0</v>
      </c>
      <c r="CX89" s="126">
        <v>0</v>
      </c>
      <c r="CY89" s="126">
        <v>0</v>
      </c>
      <c r="CZ89" s="126">
        <v>0</v>
      </c>
      <c r="DA89" s="126">
        <v>0</v>
      </c>
      <c r="DB89" s="126">
        <v>1</v>
      </c>
      <c r="DC89" s="126">
        <v>0</v>
      </c>
      <c r="DD89" s="126">
        <v>0</v>
      </c>
      <c r="DE89" s="126">
        <v>0</v>
      </c>
      <c r="DF89" s="126">
        <v>0</v>
      </c>
      <c r="DG89" s="126">
        <v>0</v>
      </c>
      <c r="DH89" s="127" t="b">
        <v>0</v>
      </c>
      <c r="DI89" s="183" t="s">
        <v>999</v>
      </c>
      <c r="DJ89" s="183" t="s">
        <v>1000</v>
      </c>
      <c r="DK89" s="183" t="s">
        <v>525</v>
      </c>
      <c r="DL89" s="183" t="s">
        <v>270</v>
      </c>
      <c r="DM89" s="126">
        <v>803</v>
      </c>
      <c r="DN89" s="126">
        <v>313</v>
      </c>
      <c r="DO89" s="126">
        <v>259</v>
      </c>
      <c r="DP89" s="126">
        <v>231</v>
      </c>
      <c r="DQ89" s="126">
        <v>11072</v>
      </c>
      <c r="DR89" s="126">
        <v>802</v>
      </c>
      <c r="DS89" s="126">
        <v>803</v>
      </c>
      <c r="DT89" s="126">
        <v>16</v>
      </c>
      <c r="DU89" s="126">
        <v>676</v>
      </c>
      <c r="DV89" s="126">
        <v>61</v>
      </c>
      <c r="DW89" s="126">
        <v>50</v>
      </c>
      <c r="DX89" s="126">
        <v>0</v>
      </c>
      <c r="DY89" s="126">
        <v>0</v>
      </c>
      <c r="DZ89" s="126">
        <v>0</v>
      </c>
      <c r="EA89" s="126">
        <v>802</v>
      </c>
      <c r="EB89" s="126">
        <v>220</v>
      </c>
      <c r="EC89" s="126">
        <v>519</v>
      </c>
      <c r="ED89" s="126">
        <v>18</v>
      </c>
      <c r="EE89" s="126">
        <v>6</v>
      </c>
      <c r="EF89" s="126">
        <v>6</v>
      </c>
      <c r="EG89" s="126">
        <v>0</v>
      </c>
      <c r="EH89" s="126">
        <v>30</v>
      </c>
      <c r="EI89" s="126">
        <v>3</v>
      </c>
      <c r="EJ89" s="126">
        <v>0</v>
      </c>
      <c r="EK89" s="126">
        <v>582</v>
      </c>
      <c r="EL89" s="126">
        <v>573</v>
      </c>
      <c r="EM89" s="126">
        <v>0</v>
      </c>
      <c r="EN89" s="126">
        <v>9</v>
      </c>
      <c r="EO89" s="126">
        <v>0</v>
      </c>
      <c r="EP89" s="126">
        <v>0</v>
      </c>
      <c r="EQ89" s="127" t="b">
        <v>0</v>
      </c>
      <c r="ER89" s="127" t="b">
        <v>0</v>
      </c>
      <c r="ES89" s="127" t="b">
        <v>0</v>
      </c>
      <c r="ET89" s="128">
        <v>0.27200000000000002</v>
      </c>
      <c r="EU89" s="128">
        <v>0.184</v>
      </c>
      <c r="EV89" s="128">
        <v>0.14800000000000002</v>
      </c>
      <c r="EW89" s="128">
        <v>3.9E-2</v>
      </c>
      <c r="EX89" s="128">
        <v>0.19500000000000001</v>
      </c>
      <c r="EY89" s="128">
        <v>0.32400000000000001</v>
      </c>
      <c r="EZ89" s="127" t="b">
        <v>0</v>
      </c>
      <c r="FA89" s="127" t="b">
        <v>0</v>
      </c>
      <c r="FB89" s="127" t="b">
        <v>0</v>
      </c>
      <c r="FC89" s="128">
        <v>0</v>
      </c>
      <c r="FD89" s="128">
        <v>0</v>
      </c>
      <c r="FE89" s="128">
        <v>0</v>
      </c>
      <c r="FF89" s="128">
        <v>0</v>
      </c>
      <c r="FG89" s="128">
        <v>0</v>
      </c>
      <c r="FH89" s="128">
        <v>0</v>
      </c>
      <c r="FI89" s="127" t="b">
        <v>0</v>
      </c>
      <c r="FJ89" s="127" t="b">
        <v>0</v>
      </c>
      <c r="FK89" s="127" t="b">
        <v>0</v>
      </c>
      <c r="FL89" s="128">
        <v>0</v>
      </c>
      <c r="FM89" s="128">
        <v>0</v>
      </c>
      <c r="FN89" s="128">
        <v>0</v>
      </c>
      <c r="FO89" s="128">
        <v>0</v>
      </c>
      <c r="FP89" s="128">
        <v>0</v>
      </c>
      <c r="FQ89" s="128">
        <v>0</v>
      </c>
      <c r="FR89" s="183" t="s">
        <v>993</v>
      </c>
      <c r="FS89" s="128">
        <v>0</v>
      </c>
      <c r="FT89" s="126">
        <v>0</v>
      </c>
      <c r="FU89" s="126">
        <v>582</v>
      </c>
      <c r="FV89" s="126">
        <v>0</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7" t="b">
        <v>0</v>
      </c>
      <c r="GM89" s="183" t="s">
        <v>993</v>
      </c>
      <c r="GN89" s="183" t="s">
        <v>993</v>
      </c>
      <c r="GO89" s="183" t="s">
        <v>993</v>
      </c>
      <c r="GP89" s="183" t="s">
        <v>993</v>
      </c>
      <c r="GQ89" s="127"/>
      <c r="GR89" s="123"/>
    </row>
    <row r="90" spans="1:200">
      <c r="A90" s="122"/>
      <c r="B90" s="1348" t="s">
        <v>558</v>
      </c>
      <c r="C90" s="1349"/>
      <c r="D90" s="183" t="s">
        <v>1095</v>
      </c>
      <c r="E90" s="183" t="s">
        <v>22</v>
      </c>
      <c r="F90" s="183" t="s">
        <v>437</v>
      </c>
      <c r="G90" s="183" t="s">
        <v>986</v>
      </c>
      <c r="H90" s="183" t="s">
        <v>1062</v>
      </c>
      <c r="I90" s="183" t="s">
        <v>1063</v>
      </c>
      <c r="J90" s="183" t="s">
        <v>1064</v>
      </c>
      <c r="K90" s="183" t="s">
        <v>1065</v>
      </c>
      <c r="L90" s="126">
        <v>3</v>
      </c>
      <c r="M90" s="183" t="s">
        <v>22</v>
      </c>
      <c r="N90" s="183" t="s">
        <v>1078</v>
      </c>
      <c r="O90" s="183" t="s">
        <v>561</v>
      </c>
      <c r="P90" s="183" t="s">
        <v>1096</v>
      </c>
      <c r="Q90" s="183" t="s">
        <v>293</v>
      </c>
      <c r="R90" s="183" t="s">
        <v>290</v>
      </c>
      <c r="S90" s="127" t="b">
        <v>0</v>
      </c>
      <c r="T90" s="126">
        <v>0</v>
      </c>
      <c r="U90" s="127" t="b">
        <v>0</v>
      </c>
      <c r="V90" s="126">
        <v>0</v>
      </c>
      <c r="W90" s="127" t="b">
        <v>0</v>
      </c>
      <c r="X90" s="127" t="b">
        <v>1</v>
      </c>
      <c r="Y90" s="183" t="s">
        <v>290</v>
      </c>
      <c r="Z90" s="183" t="s">
        <v>993</v>
      </c>
      <c r="AA90" s="127" t="b">
        <v>0</v>
      </c>
      <c r="AB90" s="183" t="s">
        <v>993</v>
      </c>
      <c r="AC90" s="183" t="s">
        <v>993</v>
      </c>
      <c r="AD90" s="183" t="s">
        <v>993</v>
      </c>
      <c r="AE90" s="183">
        <f t="shared" si="3"/>
        <v>49</v>
      </c>
      <c r="AF90" s="183">
        <f t="shared" si="3"/>
        <v>39</v>
      </c>
      <c r="AG90" s="183">
        <f t="shared" si="3"/>
        <v>19</v>
      </c>
      <c r="AH90" s="183">
        <f t="shared" si="3"/>
        <v>49</v>
      </c>
      <c r="AI90" s="183">
        <f t="shared" si="4"/>
        <v>0</v>
      </c>
      <c r="AJ90" s="126">
        <v>49</v>
      </c>
      <c r="AK90" s="126">
        <v>39</v>
      </c>
      <c r="AL90" s="126">
        <v>19</v>
      </c>
      <c r="AM90" s="126">
        <v>49</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6">
        <v>0</v>
      </c>
      <c r="BD90" s="127" t="b">
        <v>0</v>
      </c>
      <c r="BE90" s="127"/>
      <c r="BF90" s="183" t="s">
        <v>993</v>
      </c>
      <c r="BG90" s="126">
        <v>0</v>
      </c>
      <c r="BH90" s="183" t="s">
        <v>993</v>
      </c>
      <c r="BI90" s="126">
        <v>0</v>
      </c>
      <c r="BJ90" s="183" t="s">
        <v>993</v>
      </c>
      <c r="BK90" s="126">
        <v>0</v>
      </c>
      <c r="BL90" s="126">
        <v>0</v>
      </c>
      <c r="BM90" s="126">
        <v>49</v>
      </c>
      <c r="BN90" s="183" t="s">
        <v>993</v>
      </c>
      <c r="BO90" s="183" t="s">
        <v>993</v>
      </c>
      <c r="BP90" s="183" t="s">
        <v>993</v>
      </c>
      <c r="BQ90" s="126">
        <v>0</v>
      </c>
      <c r="BR90" s="183" t="s">
        <v>993</v>
      </c>
      <c r="BS90" s="126">
        <v>0</v>
      </c>
      <c r="BT90" s="183" t="s">
        <v>993</v>
      </c>
      <c r="BU90" s="126">
        <v>0</v>
      </c>
      <c r="BV90" s="126">
        <v>0</v>
      </c>
      <c r="BW90" s="126">
        <v>0</v>
      </c>
      <c r="BX90" s="183" t="s">
        <v>993</v>
      </c>
      <c r="BY90" s="126">
        <v>0</v>
      </c>
      <c r="BZ90" s="183" t="s">
        <v>993</v>
      </c>
      <c r="CA90" s="126">
        <v>0</v>
      </c>
      <c r="CB90" s="183" t="s">
        <v>993</v>
      </c>
      <c r="CC90" s="126">
        <v>0</v>
      </c>
      <c r="CD90" s="126">
        <v>0</v>
      </c>
      <c r="CE90" s="126">
        <v>0</v>
      </c>
      <c r="CF90" s="183" t="s">
        <v>993</v>
      </c>
      <c r="CG90" s="126">
        <v>0</v>
      </c>
      <c r="CH90" s="183" t="s">
        <v>993</v>
      </c>
      <c r="CI90" s="126">
        <v>0</v>
      </c>
      <c r="CJ90" s="183" t="s">
        <v>993</v>
      </c>
      <c r="CK90" s="126">
        <v>0</v>
      </c>
      <c r="CL90" s="126">
        <v>0</v>
      </c>
      <c r="CM90" s="126">
        <v>0</v>
      </c>
      <c r="CN90" s="126">
        <v>25</v>
      </c>
      <c r="CO90" s="126">
        <v>0</v>
      </c>
      <c r="CP90" s="126">
        <v>0</v>
      </c>
      <c r="CQ90" s="126">
        <v>0</v>
      </c>
      <c r="CR90" s="126">
        <v>2</v>
      </c>
      <c r="CS90" s="126">
        <v>0.5</v>
      </c>
      <c r="CT90" s="126">
        <v>0</v>
      </c>
      <c r="CU90" s="126">
        <v>0</v>
      </c>
      <c r="CV90" s="126">
        <v>0</v>
      </c>
      <c r="CW90" s="126">
        <v>0</v>
      </c>
      <c r="CX90" s="126">
        <v>0</v>
      </c>
      <c r="CY90" s="126">
        <v>0</v>
      </c>
      <c r="CZ90" s="126">
        <v>0</v>
      </c>
      <c r="DA90" s="126">
        <v>0</v>
      </c>
      <c r="DB90" s="126">
        <v>1</v>
      </c>
      <c r="DC90" s="126">
        <v>0</v>
      </c>
      <c r="DD90" s="126">
        <v>0</v>
      </c>
      <c r="DE90" s="126">
        <v>0</v>
      </c>
      <c r="DF90" s="126">
        <v>0</v>
      </c>
      <c r="DG90" s="126">
        <v>0</v>
      </c>
      <c r="DH90" s="127" t="b">
        <v>0</v>
      </c>
      <c r="DI90" s="183" t="s">
        <v>999</v>
      </c>
      <c r="DJ90" s="183" t="s">
        <v>270</v>
      </c>
      <c r="DK90" s="183" t="s">
        <v>434</v>
      </c>
      <c r="DL90" s="183" t="s">
        <v>521</v>
      </c>
      <c r="DM90" s="126">
        <v>1261</v>
      </c>
      <c r="DN90" s="126">
        <v>649</v>
      </c>
      <c r="DO90" s="126">
        <v>331</v>
      </c>
      <c r="DP90" s="126">
        <v>281</v>
      </c>
      <c r="DQ90" s="126">
        <v>11015</v>
      </c>
      <c r="DR90" s="126">
        <v>1258</v>
      </c>
      <c r="DS90" s="126">
        <v>1261</v>
      </c>
      <c r="DT90" s="126">
        <v>22</v>
      </c>
      <c r="DU90" s="126">
        <v>1167</v>
      </c>
      <c r="DV90" s="126">
        <v>16</v>
      </c>
      <c r="DW90" s="126">
        <v>56</v>
      </c>
      <c r="DX90" s="126">
        <v>0</v>
      </c>
      <c r="DY90" s="126">
        <v>0</v>
      </c>
      <c r="DZ90" s="126">
        <v>0</v>
      </c>
      <c r="EA90" s="126">
        <v>1258</v>
      </c>
      <c r="EB90" s="126">
        <v>67</v>
      </c>
      <c r="EC90" s="126">
        <v>1104</v>
      </c>
      <c r="ED90" s="126">
        <v>20</v>
      </c>
      <c r="EE90" s="126">
        <v>3</v>
      </c>
      <c r="EF90" s="126">
        <v>8</v>
      </c>
      <c r="EG90" s="126">
        <v>0</v>
      </c>
      <c r="EH90" s="126">
        <v>22</v>
      </c>
      <c r="EI90" s="126">
        <v>34</v>
      </c>
      <c r="EJ90" s="126">
        <v>0</v>
      </c>
      <c r="EK90" s="126">
        <v>1191</v>
      </c>
      <c r="EL90" s="126">
        <v>1174</v>
      </c>
      <c r="EM90" s="126">
        <v>0</v>
      </c>
      <c r="EN90" s="126">
        <v>17</v>
      </c>
      <c r="EO90" s="126">
        <v>0</v>
      </c>
      <c r="EP90" s="126">
        <v>0</v>
      </c>
      <c r="EQ90" s="127" t="b">
        <v>0</v>
      </c>
      <c r="ER90" s="127" t="b">
        <v>0</v>
      </c>
      <c r="ES90" s="127" t="b">
        <v>0</v>
      </c>
      <c r="ET90" s="128">
        <v>0.40200000000000002</v>
      </c>
      <c r="EU90" s="128">
        <v>0.312</v>
      </c>
      <c r="EV90" s="128">
        <v>0.14800000000000002</v>
      </c>
      <c r="EW90" s="128">
        <v>0.11599999999999999</v>
      </c>
      <c r="EX90" s="128">
        <v>0.18</v>
      </c>
      <c r="EY90" s="128">
        <v>0.34100000000000003</v>
      </c>
      <c r="EZ90" s="127" t="b">
        <v>0</v>
      </c>
      <c r="FA90" s="127" t="b">
        <v>0</v>
      </c>
      <c r="FB90" s="127" t="b">
        <v>0</v>
      </c>
      <c r="FC90" s="128">
        <v>0</v>
      </c>
      <c r="FD90" s="128">
        <v>0</v>
      </c>
      <c r="FE90" s="128">
        <v>0</v>
      </c>
      <c r="FF90" s="128">
        <v>0</v>
      </c>
      <c r="FG90" s="128">
        <v>0</v>
      </c>
      <c r="FH90" s="128">
        <v>0</v>
      </c>
      <c r="FI90" s="127" t="b">
        <v>0</v>
      </c>
      <c r="FJ90" s="127" t="b">
        <v>0</v>
      </c>
      <c r="FK90" s="127" t="b">
        <v>0</v>
      </c>
      <c r="FL90" s="128">
        <v>0</v>
      </c>
      <c r="FM90" s="128">
        <v>0</v>
      </c>
      <c r="FN90" s="128">
        <v>0</v>
      </c>
      <c r="FO90" s="128">
        <v>0</v>
      </c>
      <c r="FP90" s="128">
        <v>0</v>
      </c>
      <c r="FQ90" s="128">
        <v>0</v>
      </c>
      <c r="FR90" s="183" t="s">
        <v>993</v>
      </c>
      <c r="FS90" s="128">
        <v>0</v>
      </c>
      <c r="FT90" s="126">
        <v>0</v>
      </c>
      <c r="FU90" s="126">
        <v>1191</v>
      </c>
      <c r="FV90" s="126">
        <v>0</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7" t="b">
        <v>0</v>
      </c>
      <c r="GM90" s="183" t="s">
        <v>993</v>
      </c>
      <c r="GN90" s="183" t="s">
        <v>993</v>
      </c>
      <c r="GO90" s="183" t="s">
        <v>993</v>
      </c>
      <c r="GP90" s="183" t="s">
        <v>993</v>
      </c>
      <c r="GQ90" s="127"/>
      <c r="GR90" s="123"/>
    </row>
    <row r="91" spans="1:200">
      <c r="A91" s="122"/>
      <c r="B91" s="1348" t="s">
        <v>674</v>
      </c>
      <c r="C91" s="1349"/>
      <c r="D91" s="183" t="s">
        <v>1097</v>
      </c>
      <c r="E91" s="183" t="s">
        <v>33</v>
      </c>
      <c r="F91" s="183" t="s">
        <v>437</v>
      </c>
      <c r="G91" s="183" t="s">
        <v>986</v>
      </c>
      <c r="H91" s="183" t="s">
        <v>1062</v>
      </c>
      <c r="I91" s="183" t="s">
        <v>1063</v>
      </c>
      <c r="J91" s="183" t="s">
        <v>1064</v>
      </c>
      <c r="K91" s="183" t="s">
        <v>1065</v>
      </c>
      <c r="L91" s="126">
        <v>1</v>
      </c>
      <c r="M91" s="183" t="s">
        <v>33</v>
      </c>
      <c r="N91" s="183" t="s">
        <v>991</v>
      </c>
      <c r="O91" s="183" t="s">
        <v>675</v>
      </c>
      <c r="P91" s="183" t="s">
        <v>1098</v>
      </c>
      <c r="Q91" s="183" t="s">
        <v>293</v>
      </c>
      <c r="R91" s="183" t="s">
        <v>296</v>
      </c>
      <c r="S91" s="127" t="b">
        <v>0</v>
      </c>
      <c r="T91" s="126">
        <v>0</v>
      </c>
      <c r="U91" s="127" t="b">
        <v>0</v>
      </c>
      <c r="V91" s="126">
        <v>0</v>
      </c>
      <c r="W91" s="127" t="b">
        <v>0</v>
      </c>
      <c r="X91" s="127" t="b">
        <v>1</v>
      </c>
      <c r="Y91" s="183" t="s">
        <v>296</v>
      </c>
      <c r="Z91" s="183" t="s">
        <v>993</v>
      </c>
      <c r="AA91" s="127" t="b">
        <v>0</v>
      </c>
      <c r="AB91" s="183" t="s">
        <v>993</v>
      </c>
      <c r="AC91" s="183" t="s">
        <v>993</v>
      </c>
      <c r="AD91" s="183" t="s">
        <v>993</v>
      </c>
      <c r="AE91" s="183">
        <f t="shared" si="3"/>
        <v>45</v>
      </c>
      <c r="AF91" s="183">
        <f t="shared" si="3"/>
        <v>45</v>
      </c>
      <c r="AG91" s="183">
        <f t="shared" si="3"/>
        <v>0</v>
      </c>
      <c r="AH91" s="183">
        <f t="shared" si="3"/>
        <v>45</v>
      </c>
      <c r="AI91" s="183">
        <f t="shared" si="4"/>
        <v>0</v>
      </c>
      <c r="AJ91" s="126">
        <v>0</v>
      </c>
      <c r="AK91" s="126">
        <v>0</v>
      </c>
      <c r="AL91" s="126">
        <v>0</v>
      </c>
      <c r="AM91" s="126">
        <v>0</v>
      </c>
      <c r="AN91" s="126">
        <v>0</v>
      </c>
      <c r="AO91" s="126">
        <v>45</v>
      </c>
      <c r="AP91" s="126">
        <v>45</v>
      </c>
      <c r="AQ91" s="126">
        <v>0</v>
      </c>
      <c r="AR91" s="126">
        <v>45</v>
      </c>
      <c r="AS91" s="126">
        <v>45</v>
      </c>
      <c r="AT91" s="126">
        <v>45</v>
      </c>
      <c r="AU91" s="126">
        <v>0</v>
      </c>
      <c r="AV91" s="126">
        <v>45</v>
      </c>
      <c r="AW91" s="126">
        <v>0</v>
      </c>
      <c r="AX91" s="126">
        <v>0</v>
      </c>
      <c r="AY91" s="126">
        <v>0</v>
      </c>
      <c r="AZ91" s="126">
        <v>0</v>
      </c>
      <c r="BA91" s="126">
        <v>0</v>
      </c>
      <c r="BB91" s="126">
        <v>0</v>
      </c>
      <c r="BC91" s="126">
        <v>0</v>
      </c>
      <c r="BD91" s="127" t="b">
        <v>0</v>
      </c>
      <c r="BE91" s="127"/>
      <c r="BF91" s="183" t="s">
        <v>422</v>
      </c>
      <c r="BG91" s="126">
        <v>45</v>
      </c>
      <c r="BH91" s="183" t="s">
        <v>993</v>
      </c>
      <c r="BI91" s="126">
        <v>0</v>
      </c>
      <c r="BJ91" s="183" t="s">
        <v>993</v>
      </c>
      <c r="BK91" s="126">
        <v>0</v>
      </c>
      <c r="BL91" s="126">
        <v>0</v>
      </c>
      <c r="BM91" s="126">
        <v>0</v>
      </c>
      <c r="BN91" s="183" t="s">
        <v>993</v>
      </c>
      <c r="BO91" s="183" t="s">
        <v>993</v>
      </c>
      <c r="BP91" s="183" t="s">
        <v>993</v>
      </c>
      <c r="BQ91" s="126">
        <v>0</v>
      </c>
      <c r="BR91" s="183" t="s">
        <v>993</v>
      </c>
      <c r="BS91" s="126">
        <v>0</v>
      </c>
      <c r="BT91" s="183" t="s">
        <v>993</v>
      </c>
      <c r="BU91" s="126">
        <v>0</v>
      </c>
      <c r="BV91" s="126">
        <v>0</v>
      </c>
      <c r="BW91" s="126">
        <v>0</v>
      </c>
      <c r="BX91" s="183" t="s">
        <v>993</v>
      </c>
      <c r="BY91" s="126">
        <v>0</v>
      </c>
      <c r="BZ91" s="183" t="s">
        <v>993</v>
      </c>
      <c r="CA91" s="126">
        <v>0</v>
      </c>
      <c r="CB91" s="183" t="s">
        <v>993</v>
      </c>
      <c r="CC91" s="126">
        <v>0</v>
      </c>
      <c r="CD91" s="126">
        <v>0</v>
      </c>
      <c r="CE91" s="126">
        <v>0</v>
      </c>
      <c r="CF91" s="183" t="s">
        <v>993</v>
      </c>
      <c r="CG91" s="126">
        <v>0</v>
      </c>
      <c r="CH91" s="183" t="s">
        <v>993</v>
      </c>
      <c r="CI91" s="126">
        <v>0</v>
      </c>
      <c r="CJ91" s="183" t="s">
        <v>993</v>
      </c>
      <c r="CK91" s="126">
        <v>0</v>
      </c>
      <c r="CL91" s="126">
        <v>0</v>
      </c>
      <c r="CM91" s="126">
        <v>0</v>
      </c>
      <c r="CN91" s="126">
        <v>7</v>
      </c>
      <c r="CO91" s="126">
        <v>0.8</v>
      </c>
      <c r="CP91" s="126">
        <v>4</v>
      </c>
      <c r="CQ91" s="126">
        <v>0</v>
      </c>
      <c r="CR91" s="126">
        <v>14</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6">
        <v>0</v>
      </c>
      <c r="DH91" s="127" t="b">
        <v>0</v>
      </c>
      <c r="DI91" s="183" t="s">
        <v>270</v>
      </c>
      <c r="DJ91" s="183" t="s">
        <v>993</v>
      </c>
      <c r="DK91" s="183" t="s">
        <v>993</v>
      </c>
      <c r="DL91" s="183" t="s">
        <v>993</v>
      </c>
      <c r="DM91" s="126">
        <v>103</v>
      </c>
      <c r="DN91" s="126">
        <v>89</v>
      </c>
      <c r="DO91" s="126">
        <v>14</v>
      </c>
      <c r="DP91" s="126">
        <v>0</v>
      </c>
      <c r="DQ91" s="126">
        <v>16349</v>
      </c>
      <c r="DR91" s="126">
        <v>108</v>
      </c>
      <c r="DS91" s="126">
        <v>103</v>
      </c>
      <c r="DT91" s="126">
        <v>9</v>
      </c>
      <c r="DU91" s="126">
        <v>31</v>
      </c>
      <c r="DV91" s="126">
        <v>42</v>
      </c>
      <c r="DW91" s="126">
        <v>18</v>
      </c>
      <c r="DX91" s="126">
        <v>3</v>
      </c>
      <c r="DY91" s="126">
        <v>0</v>
      </c>
      <c r="DZ91" s="126">
        <v>0</v>
      </c>
      <c r="EA91" s="126">
        <v>108</v>
      </c>
      <c r="EB91" s="126">
        <v>23</v>
      </c>
      <c r="EC91" s="126">
        <v>28</v>
      </c>
      <c r="ED91" s="126">
        <v>1</v>
      </c>
      <c r="EE91" s="126">
        <v>0</v>
      </c>
      <c r="EF91" s="126">
        <v>4</v>
      </c>
      <c r="EG91" s="126">
        <v>0</v>
      </c>
      <c r="EH91" s="126">
        <v>0</v>
      </c>
      <c r="EI91" s="126">
        <v>52</v>
      </c>
      <c r="EJ91" s="126">
        <v>0</v>
      </c>
      <c r="EK91" s="126">
        <v>85</v>
      </c>
      <c r="EL91" s="126">
        <v>81</v>
      </c>
      <c r="EM91" s="126">
        <v>4</v>
      </c>
      <c r="EN91" s="126">
        <v>0</v>
      </c>
      <c r="EO91" s="126">
        <v>0</v>
      </c>
      <c r="EP91" s="126">
        <v>0</v>
      </c>
      <c r="EQ91" s="127" t="b">
        <v>0</v>
      </c>
      <c r="ER91" s="127" t="b">
        <v>0</v>
      </c>
      <c r="ES91" s="127" t="b">
        <v>0</v>
      </c>
      <c r="ET91" s="128">
        <v>0</v>
      </c>
      <c r="EU91" s="128">
        <v>0</v>
      </c>
      <c r="EV91" s="128">
        <v>0</v>
      </c>
      <c r="EW91" s="128">
        <v>0</v>
      </c>
      <c r="EX91" s="128">
        <v>0</v>
      </c>
      <c r="EY91" s="128">
        <v>0</v>
      </c>
      <c r="EZ91" s="127" t="b">
        <v>0</v>
      </c>
      <c r="FA91" s="127" t="b">
        <v>0</v>
      </c>
      <c r="FB91" s="127" t="b">
        <v>0</v>
      </c>
      <c r="FC91" s="128">
        <v>0</v>
      </c>
      <c r="FD91" s="128">
        <v>0</v>
      </c>
      <c r="FE91" s="128">
        <v>0</v>
      </c>
      <c r="FF91" s="128">
        <v>0</v>
      </c>
      <c r="FG91" s="128">
        <v>0</v>
      </c>
      <c r="FH91" s="128">
        <v>0</v>
      </c>
      <c r="FI91" s="127" t="b">
        <v>0</v>
      </c>
      <c r="FJ91" s="127" t="b">
        <v>0</v>
      </c>
      <c r="FK91" s="127" t="b">
        <v>0</v>
      </c>
      <c r="FL91" s="128">
        <v>0</v>
      </c>
      <c r="FM91" s="128">
        <v>0</v>
      </c>
      <c r="FN91" s="128">
        <v>0</v>
      </c>
      <c r="FO91" s="128">
        <v>0</v>
      </c>
      <c r="FP91" s="128">
        <v>0</v>
      </c>
      <c r="FQ91" s="128">
        <v>0</v>
      </c>
      <c r="FR91" s="183" t="s">
        <v>993</v>
      </c>
      <c r="FS91" s="128">
        <v>0</v>
      </c>
      <c r="FT91" s="126">
        <v>0</v>
      </c>
      <c r="FU91" s="126">
        <v>85</v>
      </c>
      <c r="FV91" s="126">
        <v>0</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7" t="b">
        <v>0</v>
      </c>
      <c r="GM91" s="183" t="s">
        <v>993</v>
      </c>
      <c r="GN91" s="183" t="s">
        <v>993</v>
      </c>
      <c r="GO91" s="183" t="s">
        <v>993</v>
      </c>
      <c r="GP91" s="183" t="s">
        <v>993</v>
      </c>
      <c r="GQ91" s="127"/>
      <c r="GR91" s="123"/>
    </row>
    <row r="92" spans="1:200">
      <c r="A92" s="122"/>
      <c r="B92" s="1348" t="s">
        <v>674</v>
      </c>
      <c r="C92" s="1349"/>
      <c r="D92" s="183" t="s">
        <v>1097</v>
      </c>
      <c r="E92" s="183" t="s">
        <v>33</v>
      </c>
      <c r="F92" s="183" t="s">
        <v>437</v>
      </c>
      <c r="G92" s="183" t="s">
        <v>986</v>
      </c>
      <c r="H92" s="183" t="s">
        <v>1062</v>
      </c>
      <c r="I92" s="183" t="s">
        <v>1063</v>
      </c>
      <c r="J92" s="183" t="s">
        <v>1064</v>
      </c>
      <c r="K92" s="183" t="s">
        <v>1065</v>
      </c>
      <c r="L92" s="126">
        <v>2</v>
      </c>
      <c r="M92" s="183" t="s">
        <v>33</v>
      </c>
      <c r="N92" s="183" t="s">
        <v>1040</v>
      </c>
      <c r="O92" s="183" t="s">
        <v>676</v>
      </c>
      <c r="P92" s="183" t="s">
        <v>1098</v>
      </c>
      <c r="Q92" s="183" t="s">
        <v>293</v>
      </c>
      <c r="R92" s="183" t="s">
        <v>296</v>
      </c>
      <c r="S92" s="127" t="b">
        <v>0</v>
      </c>
      <c r="T92" s="126">
        <v>0</v>
      </c>
      <c r="U92" s="127" t="b">
        <v>0</v>
      </c>
      <c r="V92" s="126">
        <v>0</v>
      </c>
      <c r="W92" s="127" t="b">
        <v>0</v>
      </c>
      <c r="X92" s="127" t="b">
        <v>1</v>
      </c>
      <c r="Y92" s="183" t="s">
        <v>296</v>
      </c>
      <c r="Z92" s="183" t="s">
        <v>993</v>
      </c>
      <c r="AA92" s="127" t="b">
        <v>0</v>
      </c>
      <c r="AB92" s="183" t="s">
        <v>993</v>
      </c>
      <c r="AC92" s="183" t="s">
        <v>993</v>
      </c>
      <c r="AD92" s="183" t="s">
        <v>993</v>
      </c>
      <c r="AE92" s="183">
        <f t="shared" si="3"/>
        <v>15</v>
      </c>
      <c r="AF92" s="183">
        <f t="shared" si="3"/>
        <v>15</v>
      </c>
      <c r="AG92" s="183">
        <f t="shared" si="3"/>
        <v>0</v>
      </c>
      <c r="AH92" s="183">
        <f t="shared" si="3"/>
        <v>15</v>
      </c>
      <c r="AI92" s="183">
        <f t="shared" si="4"/>
        <v>0</v>
      </c>
      <c r="AJ92" s="126">
        <v>0</v>
      </c>
      <c r="AK92" s="126">
        <v>0</v>
      </c>
      <c r="AL92" s="126">
        <v>0</v>
      </c>
      <c r="AM92" s="126">
        <v>0</v>
      </c>
      <c r="AN92" s="126">
        <v>0</v>
      </c>
      <c r="AO92" s="126">
        <v>15</v>
      </c>
      <c r="AP92" s="126">
        <v>15</v>
      </c>
      <c r="AQ92" s="126">
        <v>0</v>
      </c>
      <c r="AR92" s="126">
        <v>15</v>
      </c>
      <c r="AS92" s="126">
        <v>15</v>
      </c>
      <c r="AT92" s="126">
        <v>15</v>
      </c>
      <c r="AU92" s="126">
        <v>0</v>
      </c>
      <c r="AV92" s="126">
        <v>15</v>
      </c>
      <c r="AW92" s="126">
        <v>0</v>
      </c>
      <c r="AX92" s="126">
        <v>0</v>
      </c>
      <c r="AY92" s="126">
        <v>0</v>
      </c>
      <c r="AZ92" s="126">
        <v>0</v>
      </c>
      <c r="BA92" s="126">
        <v>0</v>
      </c>
      <c r="BB92" s="126">
        <v>0</v>
      </c>
      <c r="BC92" s="126">
        <v>0</v>
      </c>
      <c r="BD92" s="127" t="b">
        <v>0</v>
      </c>
      <c r="BE92" s="127"/>
      <c r="BF92" s="183" t="s">
        <v>422</v>
      </c>
      <c r="BG92" s="126">
        <v>15</v>
      </c>
      <c r="BH92" s="183" t="s">
        <v>993</v>
      </c>
      <c r="BI92" s="126">
        <v>0</v>
      </c>
      <c r="BJ92" s="183" t="s">
        <v>993</v>
      </c>
      <c r="BK92" s="126">
        <v>0</v>
      </c>
      <c r="BL92" s="126">
        <v>0</v>
      </c>
      <c r="BM92" s="126">
        <v>0</v>
      </c>
      <c r="BN92" s="183" t="s">
        <v>993</v>
      </c>
      <c r="BO92" s="183" t="s">
        <v>993</v>
      </c>
      <c r="BP92" s="183" t="s">
        <v>993</v>
      </c>
      <c r="BQ92" s="126">
        <v>0</v>
      </c>
      <c r="BR92" s="183" t="s">
        <v>993</v>
      </c>
      <c r="BS92" s="126">
        <v>0</v>
      </c>
      <c r="BT92" s="183" t="s">
        <v>993</v>
      </c>
      <c r="BU92" s="126">
        <v>0</v>
      </c>
      <c r="BV92" s="126">
        <v>0</v>
      </c>
      <c r="BW92" s="126">
        <v>0</v>
      </c>
      <c r="BX92" s="183" t="s">
        <v>993</v>
      </c>
      <c r="BY92" s="126">
        <v>0</v>
      </c>
      <c r="BZ92" s="183" t="s">
        <v>993</v>
      </c>
      <c r="CA92" s="126">
        <v>0</v>
      </c>
      <c r="CB92" s="183" t="s">
        <v>993</v>
      </c>
      <c r="CC92" s="126">
        <v>0</v>
      </c>
      <c r="CD92" s="126">
        <v>0</v>
      </c>
      <c r="CE92" s="126">
        <v>0</v>
      </c>
      <c r="CF92" s="183" t="s">
        <v>993</v>
      </c>
      <c r="CG92" s="126">
        <v>0</v>
      </c>
      <c r="CH92" s="183" t="s">
        <v>993</v>
      </c>
      <c r="CI92" s="126">
        <v>0</v>
      </c>
      <c r="CJ92" s="183" t="s">
        <v>993</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6">
        <v>0</v>
      </c>
      <c r="DH92" s="127" t="b">
        <v>1</v>
      </c>
      <c r="DI92" s="183" t="s">
        <v>270</v>
      </c>
      <c r="DJ92" s="183" t="s">
        <v>993</v>
      </c>
      <c r="DK92" s="183" t="s">
        <v>993</v>
      </c>
      <c r="DL92" s="183" t="s">
        <v>993</v>
      </c>
      <c r="DM92" s="126">
        <v>43</v>
      </c>
      <c r="DN92" s="126">
        <v>35</v>
      </c>
      <c r="DO92" s="126">
        <v>8</v>
      </c>
      <c r="DP92" s="126">
        <v>0</v>
      </c>
      <c r="DQ92" s="126">
        <v>5458</v>
      </c>
      <c r="DR92" s="126">
        <v>41</v>
      </c>
      <c r="DS92" s="126">
        <v>43</v>
      </c>
      <c r="DT92" s="126">
        <v>6</v>
      </c>
      <c r="DU92" s="126">
        <v>18</v>
      </c>
      <c r="DV92" s="126">
        <v>16</v>
      </c>
      <c r="DW92" s="126">
        <v>3</v>
      </c>
      <c r="DX92" s="126">
        <v>0</v>
      </c>
      <c r="DY92" s="126">
        <v>0</v>
      </c>
      <c r="DZ92" s="126">
        <v>0</v>
      </c>
      <c r="EA92" s="126">
        <v>41</v>
      </c>
      <c r="EB92" s="126">
        <v>9</v>
      </c>
      <c r="EC92" s="126">
        <v>13</v>
      </c>
      <c r="ED92" s="126">
        <v>0</v>
      </c>
      <c r="EE92" s="126">
        <v>0</v>
      </c>
      <c r="EF92" s="126">
        <v>3</v>
      </c>
      <c r="EG92" s="126">
        <v>3</v>
      </c>
      <c r="EH92" s="126">
        <v>0</v>
      </c>
      <c r="EI92" s="126">
        <v>13</v>
      </c>
      <c r="EJ92" s="126">
        <v>0</v>
      </c>
      <c r="EK92" s="126">
        <v>32</v>
      </c>
      <c r="EL92" s="126">
        <v>31</v>
      </c>
      <c r="EM92" s="126">
        <v>1</v>
      </c>
      <c r="EN92" s="126">
        <v>0</v>
      </c>
      <c r="EO92" s="126">
        <v>0</v>
      </c>
      <c r="EP92" s="126">
        <v>0</v>
      </c>
      <c r="EQ92" s="127" t="b">
        <v>0</v>
      </c>
      <c r="ER92" s="127" t="b">
        <v>0</v>
      </c>
      <c r="ES92" s="127" t="b">
        <v>0</v>
      </c>
      <c r="ET92" s="128">
        <v>0</v>
      </c>
      <c r="EU92" s="128">
        <v>0</v>
      </c>
      <c r="EV92" s="128">
        <v>0</v>
      </c>
      <c r="EW92" s="128">
        <v>0</v>
      </c>
      <c r="EX92" s="128">
        <v>0</v>
      </c>
      <c r="EY92" s="128">
        <v>0</v>
      </c>
      <c r="EZ92" s="127" t="b">
        <v>0</v>
      </c>
      <c r="FA92" s="127" t="b">
        <v>0</v>
      </c>
      <c r="FB92" s="127" t="b">
        <v>0</v>
      </c>
      <c r="FC92" s="128">
        <v>0</v>
      </c>
      <c r="FD92" s="128">
        <v>0</v>
      </c>
      <c r="FE92" s="128">
        <v>0</v>
      </c>
      <c r="FF92" s="128">
        <v>0</v>
      </c>
      <c r="FG92" s="128">
        <v>0</v>
      </c>
      <c r="FH92" s="128">
        <v>0</v>
      </c>
      <c r="FI92" s="127" t="b">
        <v>0</v>
      </c>
      <c r="FJ92" s="127" t="b">
        <v>0</v>
      </c>
      <c r="FK92" s="127" t="b">
        <v>0</v>
      </c>
      <c r="FL92" s="128">
        <v>0</v>
      </c>
      <c r="FM92" s="128">
        <v>0</v>
      </c>
      <c r="FN92" s="128">
        <v>0</v>
      </c>
      <c r="FO92" s="128">
        <v>0</v>
      </c>
      <c r="FP92" s="128">
        <v>0</v>
      </c>
      <c r="FQ92" s="128">
        <v>0</v>
      </c>
      <c r="FR92" s="183" t="s">
        <v>993</v>
      </c>
      <c r="FS92" s="128">
        <v>0</v>
      </c>
      <c r="FT92" s="126">
        <v>0</v>
      </c>
      <c r="FU92" s="126">
        <v>32</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7" t="b">
        <v>0</v>
      </c>
      <c r="GM92" s="183" t="s">
        <v>993</v>
      </c>
      <c r="GN92" s="183" t="s">
        <v>993</v>
      </c>
      <c r="GO92" s="183" t="s">
        <v>993</v>
      </c>
      <c r="GP92" s="183" t="s">
        <v>993</v>
      </c>
      <c r="GQ92" s="127"/>
      <c r="GR92" s="123"/>
    </row>
    <row r="93" spans="1:200">
      <c r="A93" s="122"/>
      <c r="B93" s="1348" t="s">
        <v>562</v>
      </c>
      <c r="C93" s="1349"/>
      <c r="D93" s="183" t="s">
        <v>1099</v>
      </c>
      <c r="E93" s="183" t="s">
        <v>23</v>
      </c>
      <c r="F93" s="183" t="s">
        <v>437</v>
      </c>
      <c r="G93" s="183" t="s">
        <v>986</v>
      </c>
      <c r="H93" s="183" t="s">
        <v>1062</v>
      </c>
      <c r="I93" s="183" t="s">
        <v>1063</v>
      </c>
      <c r="J93" s="183" t="s">
        <v>1064</v>
      </c>
      <c r="K93" s="183" t="s">
        <v>1065</v>
      </c>
      <c r="L93" s="126">
        <v>4</v>
      </c>
      <c r="M93" s="183" t="s">
        <v>23</v>
      </c>
      <c r="N93" s="183" t="s">
        <v>996</v>
      </c>
      <c r="O93" s="183" t="s">
        <v>639</v>
      </c>
      <c r="P93" s="183" t="s">
        <v>1100</v>
      </c>
      <c r="Q93" s="183" t="s">
        <v>293</v>
      </c>
      <c r="R93" s="183" t="s">
        <v>293</v>
      </c>
      <c r="S93" s="127" t="b">
        <v>0</v>
      </c>
      <c r="T93" s="126">
        <v>0</v>
      </c>
      <c r="U93" s="127" t="b">
        <v>0</v>
      </c>
      <c r="V93" s="126">
        <v>0</v>
      </c>
      <c r="W93" s="127" t="b">
        <v>0</v>
      </c>
      <c r="X93" s="127" t="b">
        <v>1</v>
      </c>
      <c r="Y93" s="183" t="s">
        <v>293</v>
      </c>
      <c r="Z93" s="183" t="s">
        <v>993</v>
      </c>
      <c r="AA93" s="127" t="b">
        <v>0</v>
      </c>
      <c r="AB93" s="183" t="s">
        <v>993</v>
      </c>
      <c r="AC93" s="183" t="s">
        <v>993</v>
      </c>
      <c r="AD93" s="183" t="s">
        <v>993</v>
      </c>
      <c r="AE93" s="183">
        <f t="shared" si="3"/>
        <v>28</v>
      </c>
      <c r="AF93" s="183">
        <f t="shared" si="3"/>
        <v>25</v>
      </c>
      <c r="AG93" s="183">
        <f t="shared" si="3"/>
        <v>7</v>
      </c>
      <c r="AH93" s="183">
        <f t="shared" si="3"/>
        <v>28</v>
      </c>
      <c r="AI93" s="183">
        <f t="shared" si="4"/>
        <v>0</v>
      </c>
      <c r="AJ93" s="126">
        <v>28</v>
      </c>
      <c r="AK93" s="126">
        <v>25</v>
      </c>
      <c r="AL93" s="126">
        <v>7</v>
      </c>
      <c r="AM93" s="126">
        <v>28</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6">
        <v>0</v>
      </c>
      <c r="BD93" s="127" t="b">
        <v>0</v>
      </c>
      <c r="BE93" s="127"/>
      <c r="BF93" s="183" t="s">
        <v>1101</v>
      </c>
      <c r="BG93" s="126">
        <v>28</v>
      </c>
      <c r="BH93" s="183" t="s">
        <v>993</v>
      </c>
      <c r="BI93" s="126">
        <v>0</v>
      </c>
      <c r="BJ93" s="183" t="s">
        <v>993</v>
      </c>
      <c r="BK93" s="126">
        <v>0</v>
      </c>
      <c r="BL93" s="126">
        <v>0</v>
      </c>
      <c r="BM93" s="126">
        <v>0</v>
      </c>
      <c r="BN93" s="183" t="s">
        <v>993</v>
      </c>
      <c r="BO93" s="183" t="s">
        <v>993</v>
      </c>
      <c r="BP93" s="183" t="s">
        <v>993</v>
      </c>
      <c r="BQ93" s="126">
        <v>0</v>
      </c>
      <c r="BR93" s="183" t="s">
        <v>993</v>
      </c>
      <c r="BS93" s="126">
        <v>0</v>
      </c>
      <c r="BT93" s="183" t="s">
        <v>993</v>
      </c>
      <c r="BU93" s="126">
        <v>0</v>
      </c>
      <c r="BV93" s="126">
        <v>0</v>
      </c>
      <c r="BW93" s="126">
        <v>0</v>
      </c>
      <c r="BX93" s="183" t="s">
        <v>993</v>
      </c>
      <c r="BY93" s="126">
        <v>0</v>
      </c>
      <c r="BZ93" s="183" t="s">
        <v>993</v>
      </c>
      <c r="CA93" s="126">
        <v>0</v>
      </c>
      <c r="CB93" s="183" t="s">
        <v>993</v>
      </c>
      <c r="CC93" s="126">
        <v>0</v>
      </c>
      <c r="CD93" s="126">
        <v>0</v>
      </c>
      <c r="CE93" s="126">
        <v>0</v>
      </c>
      <c r="CF93" s="183" t="s">
        <v>993</v>
      </c>
      <c r="CG93" s="126">
        <v>0</v>
      </c>
      <c r="CH93" s="183" t="s">
        <v>993</v>
      </c>
      <c r="CI93" s="126">
        <v>0</v>
      </c>
      <c r="CJ93" s="183" t="s">
        <v>993</v>
      </c>
      <c r="CK93" s="126">
        <v>0</v>
      </c>
      <c r="CL93" s="126">
        <v>0</v>
      </c>
      <c r="CM93" s="126">
        <v>0</v>
      </c>
      <c r="CN93" s="126">
        <v>18</v>
      </c>
      <c r="CO93" s="126">
        <v>1.4</v>
      </c>
      <c r="CP93" s="126">
        <v>0</v>
      </c>
      <c r="CQ93" s="126">
        <v>0</v>
      </c>
      <c r="CR93" s="126">
        <v>1</v>
      </c>
      <c r="CS93" s="126">
        <v>1.4</v>
      </c>
      <c r="CT93" s="126">
        <v>0</v>
      </c>
      <c r="CU93" s="126">
        <v>0</v>
      </c>
      <c r="CV93" s="126">
        <v>0</v>
      </c>
      <c r="CW93" s="126">
        <v>0</v>
      </c>
      <c r="CX93" s="126">
        <v>0</v>
      </c>
      <c r="CY93" s="126">
        <v>0</v>
      </c>
      <c r="CZ93" s="126">
        <v>0</v>
      </c>
      <c r="DA93" s="126">
        <v>0</v>
      </c>
      <c r="DB93" s="126">
        <v>0</v>
      </c>
      <c r="DC93" s="126">
        <v>0</v>
      </c>
      <c r="DD93" s="126">
        <v>0</v>
      </c>
      <c r="DE93" s="126">
        <v>0</v>
      </c>
      <c r="DF93" s="126">
        <v>0</v>
      </c>
      <c r="DG93" s="126">
        <v>0</v>
      </c>
      <c r="DH93" s="127" t="b">
        <v>0</v>
      </c>
      <c r="DI93" s="183" t="s">
        <v>434</v>
      </c>
      <c r="DJ93" s="183" t="s">
        <v>993</v>
      </c>
      <c r="DK93" s="183" t="s">
        <v>993</v>
      </c>
      <c r="DL93" s="183" t="s">
        <v>993</v>
      </c>
      <c r="DM93" s="126">
        <v>177</v>
      </c>
      <c r="DN93" s="126">
        <v>120</v>
      </c>
      <c r="DO93" s="126">
        <v>57</v>
      </c>
      <c r="DP93" s="126">
        <v>0</v>
      </c>
      <c r="DQ93" s="126">
        <v>6042</v>
      </c>
      <c r="DR93" s="126">
        <v>225</v>
      </c>
      <c r="DS93" s="126">
        <v>177</v>
      </c>
      <c r="DT93" s="126">
        <v>6</v>
      </c>
      <c r="DU93" s="126">
        <v>99</v>
      </c>
      <c r="DV93" s="126">
        <v>65</v>
      </c>
      <c r="DW93" s="126">
        <v>7</v>
      </c>
      <c r="DX93" s="126">
        <v>0</v>
      </c>
      <c r="DY93" s="126">
        <v>0</v>
      </c>
      <c r="DZ93" s="126">
        <v>0</v>
      </c>
      <c r="EA93" s="126">
        <v>225</v>
      </c>
      <c r="EB93" s="126">
        <v>0</v>
      </c>
      <c r="EC93" s="126">
        <v>38</v>
      </c>
      <c r="ED93" s="126">
        <v>6</v>
      </c>
      <c r="EE93" s="126">
        <v>0</v>
      </c>
      <c r="EF93" s="126">
        <v>0</v>
      </c>
      <c r="EG93" s="126">
        <v>0</v>
      </c>
      <c r="EH93" s="126">
        <v>7</v>
      </c>
      <c r="EI93" s="126">
        <v>174</v>
      </c>
      <c r="EJ93" s="126">
        <v>0</v>
      </c>
      <c r="EK93" s="126">
        <v>225</v>
      </c>
      <c r="EL93" s="126">
        <v>220</v>
      </c>
      <c r="EM93" s="126">
        <v>1</v>
      </c>
      <c r="EN93" s="126">
        <v>4</v>
      </c>
      <c r="EO93" s="126">
        <v>0</v>
      </c>
      <c r="EP93" s="126">
        <v>0</v>
      </c>
      <c r="EQ93" s="127" t="b">
        <v>0</v>
      </c>
      <c r="ER93" s="127" t="b">
        <v>0</v>
      </c>
      <c r="ES93" s="127" t="b">
        <v>0</v>
      </c>
      <c r="ET93" s="128">
        <v>0</v>
      </c>
      <c r="EU93" s="128">
        <v>0</v>
      </c>
      <c r="EV93" s="128">
        <v>0</v>
      </c>
      <c r="EW93" s="128">
        <v>0</v>
      </c>
      <c r="EX93" s="128">
        <v>0</v>
      </c>
      <c r="EY93" s="128">
        <v>0</v>
      </c>
      <c r="EZ93" s="127" t="b">
        <v>0</v>
      </c>
      <c r="FA93" s="127" t="b">
        <v>0</v>
      </c>
      <c r="FB93" s="127" t="b">
        <v>0</v>
      </c>
      <c r="FC93" s="128">
        <v>0</v>
      </c>
      <c r="FD93" s="128">
        <v>0</v>
      </c>
      <c r="FE93" s="128">
        <v>0</v>
      </c>
      <c r="FF93" s="128">
        <v>0</v>
      </c>
      <c r="FG93" s="128">
        <v>0</v>
      </c>
      <c r="FH93" s="128">
        <v>0</v>
      </c>
      <c r="FI93" s="127" t="b">
        <v>0</v>
      </c>
      <c r="FJ93" s="127" t="b">
        <v>0</v>
      </c>
      <c r="FK93" s="127" t="b">
        <v>0</v>
      </c>
      <c r="FL93" s="128">
        <v>0</v>
      </c>
      <c r="FM93" s="128">
        <v>0</v>
      </c>
      <c r="FN93" s="128">
        <v>0</v>
      </c>
      <c r="FO93" s="128">
        <v>0</v>
      </c>
      <c r="FP93" s="128">
        <v>0</v>
      </c>
      <c r="FQ93" s="128">
        <v>0</v>
      </c>
      <c r="FR93" s="183" t="s">
        <v>993</v>
      </c>
      <c r="FS93" s="128">
        <v>0</v>
      </c>
      <c r="FT93" s="126">
        <v>0</v>
      </c>
      <c r="FU93" s="126">
        <v>225</v>
      </c>
      <c r="FV93" s="126">
        <v>0</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7" t="b">
        <v>0</v>
      </c>
      <c r="GM93" s="183" t="s">
        <v>993</v>
      </c>
      <c r="GN93" s="183" t="s">
        <v>993</v>
      </c>
      <c r="GO93" s="183" t="s">
        <v>993</v>
      </c>
      <c r="GP93" s="183" t="s">
        <v>993</v>
      </c>
      <c r="GQ93" s="127"/>
      <c r="GR93" s="123"/>
    </row>
    <row r="94" spans="1:200">
      <c r="A94" s="122"/>
      <c r="B94" s="1348" t="s">
        <v>562</v>
      </c>
      <c r="C94" s="1349"/>
      <c r="D94" s="183" t="s">
        <v>1099</v>
      </c>
      <c r="E94" s="183" t="s">
        <v>23</v>
      </c>
      <c r="F94" s="183" t="s">
        <v>437</v>
      </c>
      <c r="G94" s="183" t="s">
        <v>986</v>
      </c>
      <c r="H94" s="183" t="s">
        <v>1062</v>
      </c>
      <c r="I94" s="183" t="s">
        <v>1063</v>
      </c>
      <c r="J94" s="183" t="s">
        <v>1064</v>
      </c>
      <c r="K94" s="183" t="s">
        <v>1065</v>
      </c>
      <c r="L94" s="126">
        <v>5</v>
      </c>
      <c r="M94" s="183" t="s">
        <v>23</v>
      </c>
      <c r="N94" s="183" t="s">
        <v>1030</v>
      </c>
      <c r="O94" s="183" t="s">
        <v>640</v>
      </c>
      <c r="P94" s="183" t="s">
        <v>1100</v>
      </c>
      <c r="Q94" s="183" t="s">
        <v>293</v>
      </c>
      <c r="R94" s="183" t="s">
        <v>293</v>
      </c>
      <c r="S94" s="127" t="b">
        <v>0</v>
      </c>
      <c r="T94" s="126">
        <v>0</v>
      </c>
      <c r="U94" s="127" t="b">
        <v>0</v>
      </c>
      <c r="V94" s="126">
        <v>0</v>
      </c>
      <c r="W94" s="127" t="b">
        <v>0</v>
      </c>
      <c r="X94" s="127" t="b">
        <v>1</v>
      </c>
      <c r="Y94" s="183" t="s">
        <v>293</v>
      </c>
      <c r="Z94" s="183" t="s">
        <v>993</v>
      </c>
      <c r="AA94" s="127" t="b">
        <v>0</v>
      </c>
      <c r="AB94" s="183" t="s">
        <v>993</v>
      </c>
      <c r="AC94" s="183" t="s">
        <v>993</v>
      </c>
      <c r="AD94" s="183" t="s">
        <v>993</v>
      </c>
      <c r="AE94" s="183">
        <f t="shared" si="3"/>
        <v>45</v>
      </c>
      <c r="AF94" s="183">
        <f t="shared" si="3"/>
        <v>45</v>
      </c>
      <c r="AG94" s="183">
        <f t="shared" si="3"/>
        <v>30</v>
      </c>
      <c r="AH94" s="183">
        <f t="shared" si="3"/>
        <v>45</v>
      </c>
      <c r="AI94" s="183">
        <f t="shared" si="4"/>
        <v>0</v>
      </c>
      <c r="AJ94" s="126">
        <v>45</v>
      </c>
      <c r="AK94" s="126">
        <v>45</v>
      </c>
      <c r="AL94" s="126">
        <v>30</v>
      </c>
      <c r="AM94" s="126">
        <v>45</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6">
        <v>0</v>
      </c>
      <c r="BD94" s="127" t="b">
        <v>0</v>
      </c>
      <c r="BE94" s="127"/>
      <c r="BF94" s="183" t="s">
        <v>1102</v>
      </c>
      <c r="BG94" s="126">
        <v>45</v>
      </c>
      <c r="BH94" s="183" t="s">
        <v>993</v>
      </c>
      <c r="BI94" s="126">
        <v>0</v>
      </c>
      <c r="BJ94" s="183" t="s">
        <v>993</v>
      </c>
      <c r="BK94" s="126">
        <v>0</v>
      </c>
      <c r="BL94" s="126">
        <v>0</v>
      </c>
      <c r="BM94" s="126">
        <v>0</v>
      </c>
      <c r="BN94" s="183" t="s">
        <v>993</v>
      </c>
      <c r="BO94" s="183" t="s">
        <v>993</v>
      </c>
      <c r="BP94" s="183" t="s">
        <v>993</v>
      </c>
      <c r="BQ94" s="126">
        <v>0</v>
      </c>
      <c r="BR94" s="183" t="s">
        <v>993</v>
      </c>
      <c r="BS94" s="126">
        <v>0</v>
      </c>
      <c r="BT94" s="183" t="s">
        <v>993</v>
      </c>
      <c r="BU94" s="126">
        <v>0</v>
      </c>
      <c r="BV94" s="126">
        <v>0</v>
      </c>
      <c r="BW94" s="126">
        <v>0</v>
      </c>
      <c r="BX94" s="183" t="s">
        <v>993</v>
      </c>
      <c r="BY94" s="126">
        <v>0</v>
      </c>
      <c r="BZ94" s="183" t="s">
        <v>993</v>
      </c>
      <c r="CA94" s="126">
        <v>0</v>
      </c>
      <c r="CB94" s="183" t="s">
        <v>993</v>
      </c>
      <c r="CC94" s="126">
        <v>0</v>
      </c>
      <c r="CD94" s="126">
        <v>0</v>
      </c>
      <c r="CE94" s="126">
        <v>0</v>
      </c>
      <c r="CF94" s="183" t="s">
        <v>993</v>
      </c>
      <c r="CG94" s="126">
        <v>0</v>
      </c>
      <c r="CH94" s="183" t="s">
        <v>993</v>
      </c>
      <c r="CI94" s="126">
        <v>0</v>
      </c>
      <c r="CJ94" s="183" t="s">
        <v>993</v>
      </c>
      <c r="CK94" s="126">
        <v>0</v>
      </c>
      <c r="CL94" s="126">
        <v>0</v>
      </c>
      <c r="CM94" s="126">
        <v>0</v>
      </c>
      <c r="CN94" s="126">
        <v>20</v>
      </c>
      <c r="CO94" s="126">
        <v>1.2</v>
      </c>
      <c r="CP94" s="126">
        <v>0</v>
      </c>
      <c r="CQ94" s="126">
        <v>0.8</v>
      </c>
      <c r="CR94" s="126">
        <v>9</v>
      </c>
      <c r="CS94" s="126">
        <v>0.9</v>
      </c>
      <c r="CT94" s="126">
        <v>0</v>
      </c>
      <c r="CU94" s="126">
        <v>0</v>
      </c>
      <c r="CV94" s="126">
        <v>5</v>
      </c>
      <c r="CW94" s="126">
        <v>0</v>
      </c>
      <c r="CX94" s="126">
        <v>4</v>
      </c>
      <c r="CY94" s="126">
        <v>0</v>
      </c>
      <c r="CZ94" s="126">
        <v>1</v>
      </c>
      <c r="DA94" s="126">
        <v>0</v>
      </c>
      <c r="DB94" s="126">
        <v>0</v>
      </c>
      <c r="DC94" s="126">
        <v>0</v>
      </c>
      <c r="DD94" s="126">
        <v>0</v>
      </c>
      <c r="DE94" s="126">
        <v>0</v>
      </c>
      <c r="DF94" s="126">
        <v>0</v>
      </c>
      <c r="DG94" s="126">
        <v>0</v>
      </c>
      <c r="DH94" s="127" t="b">
        <v>0</v>
      </c>
      <c r="DI94" s="183" t="s">
        <v>1029</v>
      </c>
      <c r="DJ94" s="183" t="s">
        <v>993</v>
      </c>
      <c r="DK94" s="183" t="s">
        <v>993</v>
      </c>
      <c r="DL94" s="183" t="s">
        <v>993</v>
      </c>
      <c r="DM94" s="126">
        <v>171</v>
      </c>
      <c r="DN94" s="126">
        <v>171</v>
      </c>
      <c r="DO94" s="126">
        <v>0</v>
      </c>
      <c r="DP94" s="126">
        <v>0</v>
      </c>
      <c r="DQ94" s="126">
        <v>14285</v>
      </c>
      <c r="DR94" s="126">
        <v>202</v>
      </c>
      <c r="DS94" s="126">
        <v>171</v>
      </c>
      <c r="DT94" s="126">
        <v>79</v>
      </c>
      <c r="DU94" s="126">
        <v>8</v>
      </c>
      <c r="DV94" s="126">
        <v>84</v>
      </c>
      <c r="DW94" s="126">
        <v>0</v>
      </c>
      <c r="DX94" s="126">
        <v>0</v>
      </c>
      <c r="DY94" s="126">
        <v>0</v>
      </c>
      <c r="DZ94" s="126">
        <v>0</v>
      </c>
      <c r="EA94" s="126">
        <v>202</v>
      </c>
      <c r="EB94" s="126">
        <v>10</v>
      </c>
      <c r="EC94" s="126">
        <v>142</v>
      </c>
      <c r="ED94" s="126">
        <v>14</v>
      </c>
      <c r="EE94" s="126">
        <v>7</v>
      </c>
      <c r="EF94" s="126">
        <v>4</v>
      </c>
      <c r="EG94" s="126">
        <v>0</v>
      </c>
      <c r="EH94" s="126">
        <v>23</v>
      </c>
      <c r="EI94" s="126">
        <v>2</v>
      </c>
      <c r="EJ94" s="126">
        <v>0</v>
      </c>
      <c r="EK94" s="126">
        <v>192</v>
      </c>
      <c r="EL94" s="126">
        <v>174</v>
      </c>
      <c r="EM94" s="126">
        <v>3</v>
      </c>
      <c r="EN94" s="126">
        <v>15</v>
      </c>
      <c r="EO94" s="126">
        <v>0</v>
      </c>
      <c r="EP94" s="126">
        <v>0</v>
      </c>
      <c r="EQ94" s="127" t="b">
        <v>0</v>
      </c>
      <c r="ER94" s="127" t="b">
        <v>0</v>
      </c>
      <c r="ES94" s="127" t="b">
        <v>0</v>
      </c>
      <c r="ET94" s="128">
        <v>0</v>
      </c>
      <c r="EU94" s="128">
        <v>0</v>
      </c>
      <c r="EV94" s="128">
        <v>0</v>
      </c>
      <c r="EW94" s="128">
        <v>0</v>
      </c>
      <c r="EX94" s="128">
        <v>0</v>
      </c>
      <c r="EY94" s="128">
        <v>0</v>
      </c>
      <c r="EZ94" s="127" t="b">
        <v>0</v>
      </c>
      <c r="FA94" s="127" t="b">
        <v>0</v>
      </c>
      <c r="FB94" s="127" t="b">
        <v>0</v>
      </c>
      <c r="FC94" s="128">
        <v>0</v>
      </c>
      <c r="FD94" s="128">
        <v>0</v>
      </c>
      <c r="FE94" s="128">
        <v>0</v>
      </c>
      <c r="FF94" s="128">
        <v>0</v>
      </c>
      <c r="FG94" s="128">
        <v>0</v>
      </c>
      <c r="FH94" s="128">
        <v>0</v>
      </c>
      <c r="FI94" s="127" t="b">
        <v>0</v>
      </c>
      <c r="FJ94" s="127" t="b">
        <v>0</v>
      </c>
      <c r="FK94" s="127" t="b">
        <v>0</v>
      </c>
      <c r="FL94" s="128">
        <v>0</v>
      </c>
      <c r="FM94" s="128">
        <v>0</v>
      </c>
      <c r="FN94" s="128">
        <v>0</v>
      </c>
      <c r="FO94" s="128">
        <v>0</v>
      </c>
      <c r="FP94" s="128">
        <v>0</v>
      </c>
      <c r="FQ94" s="128">
        <v>0</v>
      </c>
      <c r="FR94" s="183" t="s">
        <v>290</v>
      </c>
      <c r="FS94" s="128">
        <v>0.997</v>
      </c>
      <c r="FT94" s="126">
        <v>4.5999999999999996</v>
      </c>
      <c r="FU94" s="126">
        <v>192</v>
      </c>
      <c r="FV94" s="126">
        <v>74</v>
      </c>
      <c r="FW94" s="126">
        <v>65</v>
      </c>
      <c r="FX94" s="126">
        <v>45</v>
      </c>
      <c r="FY94" s="126">
        <v>41</v>
      </c>
      <c r="FZ94" s="126">
        <v>103</v>
      </c>
      <c r="GA94" s="126">
        <v>105</v>
      </c>
      <c r="GB94" s="126">
        <v>99</v>
      </c>
      <c r="GC94" s="126">
        <v>100</v>
      </c>
      <c r="GD94" s="126">
        <v>81</v>
      </c>
      <c r="GE94" s="126">
        <v>84</v>
      </c>
      <c r="GF94" s="126">
        <v>85</v>
      </c>
      <c r="GG94" s="126">
        <v>83</v>
      </c>
      <c r="GH94" s="126">
        <v>33.5</v>
      </c>
      <c r="GI94" s="126">
        <v>28.9</v>
      </c>
      <c r="GJ94" s="126">
        <v>28.3</v>
      </c>
      <c r="GK94" s="126">
        <v>35</v>
      </c>
      <c r="GL94" s="127" t="b">
        <v>0</v>
      </c>
      <c r="GM94" s="183" t="s">
        <v>993</v>
      </c>
      <c r="GN94" s="183" t="s">
        <v>993</v>
      </c>
      <c r="GO94" s="183" t="s">
        <v>993</v>
      </c>
      <c r="GP94" s="183" t="s">
        <v>993</v>
      </c>
      <c r="GQ94" s="127"/>
      <c r="GR94" s="123"/>
    </row>
    <row r="95" spans="1:200">
      <c r="A95" s="122"/>
      <c r="B95" s="1348" t="s">
        <v>562</v>
      </c>
      <c r="C95" s="1349"/>
      <c r="D95" s="183" t="s">
        <v>1099</v>
      </c>
      <c r="E95" s="183" t="s">
        <v>23</v>
      </c>
      <c r="F95" s="183" t="s">
        <v>437</v>
      </c>
      <c r="G95" s="183" t="s">
        <v>986</v>
      </c>
      <c r="H95" s="183" t="s">
        <v>1062</v>
      </c>
      <c r="I95" s="183" t="s">
        <v>1063</v>
      </c>
      <c r="J95" s="183" t="s">
        <v>1064</v>
      </c>
      <c r="K95" s="183" t="s">
        <v>1065</v>
      </c>
      <c r="L95" s="126">
        <v>6</v>
      </c>
      <c r="M95" s="183" t="s">
        <v>23</v>
      </c>
      <c r="N95" s="183" t="s">
        <v>1076</v>
      </c>
      <c r="O95" s="183" t="s">
        <v>641</v>
      </c>
      <c r="P95" s="183" t="s">
        <v>1100</v>
      </c>
      <c r="Q95" s="183" t="s">
        <v>293</v>
      </c>
      <c r="R95" s="183" t="s">
        <v>293</v>
      </c>
      <c r="S95" s="127" t="b">
        <v>0</v>
      </c>
      <c r="T95" s="126">
        <v>0</v>
      </c>
      <c r="U95" s="127" t="b">
        <v>0</v>
      </c>
      <c r="V95" s="126">
        <v>0</v>
      </c>
      <c r="W95" s="127" t="b">
        <v>0</v>
      </c>
      <c r="X95" s="127" t="b">
        <v>1</v>
      </c>
      <c r="Y95" s="183" t="s">
        <v>293</v>
      </c>
      <c r="Z95" s="183" t="s">
        <v>993</v>
      </c>
      <c r="AA95" s="127" t="b">
        <v>0</v>
      </c>
      <c r="AB95" s="183" t="s">
        <v>993</v>
      </c>
      <c r="AC95" s="183" t="s">
        <v>993</v>
      </c>
      <c r="AD95" s="183" t="s">
        <v>993</v>
      </c>
      <c r="AE95" s="183">
        <f t="shared" si="3"/>
        <v>50</v>
      </c>
      <c r="AF95" s="183">
        <f t="shared" si="3"/>
        <v>41</v>
      </c>
      <c r="AG95" s="183">
        <f t="shared" si="3"/>
        <v>17</v>
      </c>
      <c r="AH95" s="183">
        <f t="shared" si="3"/>
        <v>50</v>
      </c>
      <c r="AI95" s="183">
        <f t="shared" si="4"/>
        <v>0</v>
      </c>
      <c r="AJ95" s="126">
        <v>50</v>
      </c>
      <c r="AK95" s="126">
        <v>41</v>
      </c>
      <c r="AL95" s="126">
        <v>17</v>
      </c>
      <c r="AM95" s="126">
        <v>50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6">
        <v>0</v>
      </c>
      <c r="BD95" s="127" t="b">
        <v>0</v>
      </c>
      <c r="BE95" s="127"/>
      <c r="BF95" s="183" t="s">
        <v>1031</v>
      </c>
      <c r="BG95" s="126">
        <v>47</v>
      </c>
      <c r="BH95" s="183" t="s">
        <v>993</v>
      </c>
      <c r="BI95" s="126">
        <v>0</v>
      </c>
      <c r="BJ95" s="183" t="s">
        <v>993</v>
      </c>
      <c r="BK95" s="126">
        <v>0</v>
      </c>
      <c r="BL95" s="126">
        <v>0</v>
      </c>
      <c r="BM95" s="126">
        <v>3</v>
      </c>
      <c r="BN95" s="183" t="s">
        <v>993</v>
      </c>
      <c r="BO95" s="183" t="s">
        <v>993</v>
      </c>
      <c r="BP95" s="183" t="s">
        <v>993</v>
      </c>
      <c r="BQ95" s="126">
        <v>0</v>
      </c>
      <c r="BR95" s="183" t="s">
        <v>993</v>
      </c>
      <c r="BS95" s="126">
        <v>0</v>
      </c>
      <c r="BT95" s="183" t="s">
        <v>993</v>
      </c>
      <c r="BU95" s="126">
        <v>0</v>
      </c>
      <c r="BV95" s="126">
        <v>0</v>
      </c>
      <c r="BW95" s="126">
        <v>0</v>
      </c>
      <c r="BX95" s="183" t="s">
        <v>993</v>
      </c>
      <c r="BY95" s="126">
        <v>0</v>
      </c>
      <c r="BZ95" s="183" t="s">
        <v>993</v>
      </c>
      <c r="CA95" s="126">
        <v>0</v>
      </c>
      <c r="CB95" s="183" t="s">
        <v>993</v>
      </c>
      <c r="CC95" s="126">
        <v>0</v>
      </c>
      <c r="CD95" s="126">
        <v>0</v>
      </c>
      <c r="CE95" s="126">
        <v>0</v>
      </c>
      <c r="CF95" s="183" t="s">
        <v>993</v>
      </c>
      <c r="CG95" s="126">
        <v>0</v>
      </c>
      <c r="CH95" s="183" t="s">
        <v>993</v>
      </c>
      <c r="CI95" s="126">
        <v>0</v>
      </c>
      <c r="CJ95" s="183" t="s">
        <v>993</v>
      </c>
      <c r="CK95" s="126">
        <v>0</v>
      </c>
      <c r="CL95" s="126">
        <v>0</v>
      </c>
      <c r="CM95" s="126">
        <v>0</v>
      </c>
      <c r="CN95" s="126">
        <v>20</v>
      </c>
      <c r="CO95" s="126">
        <v>0.4</v>
      </c>
      <c r="CP95" s="126">
        <v>0</v>
      </c>
      <c r="CQ95" s="126">
        <v>0</v>
      </c>
      <c r="CR95" s="126">
        <v>4</v>
      </c>
      <c r="CS95" s="126">
        <v>2.7</v>
      </c>
      <c r="CT95" s="126">
        <v>0</v>
      </c>
      <c r="CU95" s="126">
        <v>0</v>
      </c>
      <c r="CV95" s="126">
        <v>1</v>
      </c>
      <c r="CW95" s="126">
        <v>0</v>
      </c>
      <c r="CX95" s="126">
        <v>0</v>
      </c>
      <c r="CY95" s="126">
        <v>0</v>
      </c>
      <c r="CZ95" s="126">
        <v>0</v>
      </c>
      <c r="DA95" s="126">
        <v>0</v>
      </c>
      <c r="DB95" s="126">
        <v>0</v>
      </c>
      <c r="DC95" s="126">
        <v>0</v>
      </c>
      <c r="DD95" s="126">
        <v>0</v>
      </c>
      <c r="DE95" s="126">
        <v>0</v>
      </c>
      <c r="DF95" s="126">
        <v>0</v>
      </c>
      <c r="DG95" s="126">
        <v>0</v>
      </c>
      <c r="DH95" s="127" t="b">
        <v>0</v>
      </c>
      <c r="DI95" s="183" t="s">
        <v>999</v>
      </c>
      <c r="DJ95" s="183" t="s">
        <v>270</v>
      </c>
      <c r="DK95" s="183" t="s">
        <v>1000</v>
      </c>
      <c r="DL95" s="183" t="s">
        <v>296</v>
      </c>
      <c r="DM95" s="126">
        <v>369</v>
      </c>
      <c r="DN95" s="126">
        <v>352</v>
      </c>
      <c r="DO95" s="126">
        <v>17</v>
      </c>
      <c r="DP95" s="126">
        <v>0</v>
      </c>
      <c r="DQ95" s="126">
        <v>12418</v>
      </c>
      <c r="DR95" s="126">
        <v>690</v>
      </c>
      <c r="DS95" s="126">
        <v>369</v>
      </c>
      <c r="DT95" s="126">
        <v>6</v>
      </c>
      <c r="DU95" s="126">
        <v>315</v>
      </c>
      <c r="DV95" s="126">
        <v>38</v>
      </c>
      <c r="DW95" s="126">
        <v>10</v>
      </c>
      <c r="DX95" s="126">
        <v>0</v>
      </c>
      <c r="DY95" s="126">
        <v>0</v>
      </c>
      <c r="DZ95" s="126">
        <v>0</v>
      </c>
      <c r="EA95" s="126">
        <v>690</v>
      </c>
      <c r="EB95" s="126">
        <v>15</v>
      </c>
      <c r="EC95" s="126">
        <v>560</v>
      </c>
      <c r="ED95" s="126">
        <v>42</v>
      </c>
      <c r="EE95" s="126">
        <v>9</v>
      </c>
      <c r="EF95" s="126">
        <v>11</v>
      </c>
      <c r="EG95" s="126">
        <v>0</v>
      </c>
      <c r="EH95" s="126">
        <v>53</v>
      </c>
      <c r="EI95" s="126">
        <v>0</v>
      </c>
      <c r="EJ95" s="126">
        <v>0</v>
      </c>
      <c r="EK95" s="126">
        <v>675</v>
      </c>
      <c r="EL95" s="126">
        <v>634</v>
      </c>
      <c r="EM95" s="126">
        <v>11</v>
      </c>
      <c r="EN95" s="126">
        <v>30</v>
      </c>
      <c r="EO95" s="126">
        <v>0</v>
      </c>
      <c r="EP95" s="126">
        <v>0</v>
      </c>
      <c r="EQ95" s="127" t="b">
        <v>0</v>
      </c>
      <c r="ER95" s="127" t="b">
        <v>0</v>
      </c>
      <c r="ES95" s="127" t="b">
        <v>0</v>
      </c>
      <c r="ET95" s="128">
        <v>0</v>
      </c>
      <c r="EU95" s="128">
        <v>0</v>
      </c>
      <c r="EV95" s="128">
        <v>0</v>
      </c>
      <c r="EW95" s="128">
        <v>0</v>
      </c>
      <c r="EX95" s="128">
        <v>0</v>
      </c>
      <c r="EY95" s="128">
        <v>0</v>
      </c>
      <c r="EZ95" s="127" t="b">
        <v>0</v>
      </c>
      <c r="FA95" s="127" t="b">
        <v>0</v>
      </c>
      <c r="FB95" s="127" t="b">
        <v>0</v>
      </c>
      <c r="FC95" s="128">
        <v>0.217</v>
      </c>
      <c r="FD95" s="128">
        <v>9.4E-2</v>
      </c>
      <c r="FE95" s="128">
        <v>0</v>
      </c>
      <c r="FF95" s="128">
        <v>2.2000000000000002E-2</v>
      </c>
      <c r="FG95" s="128">
        <v>0.01</v>
      </c>
      <c r="FH95" s="128">
        <v>0.03</v>
      </c>
      <c r="FI95" s="127" t="b">
        <v>0</v>
      </c>
      <c r="FJ95" s="127" t="b">
        <v>0</v>
      </c>
      <c r="FK95" s="127" t="b">
        <v>0</v>
      </c>
      <c r="FL95" s="128">
        <v>0</v>
      </c>
      <c r="FM95" s="128">
        <v>0</v>
      </c>
      <c r="FN95" s="128">
        <v>0</v>
      </c>
      <c r="FO95" s="128">
        <v>0</v>
      </c>
      <c r="FP95" s="128">
        <v>0</v>
      </c>
      <c r="FQ95" s="128">
        <v>0</v>
      </c>
      <c r="FR95" s="183" t="s">
        <v>993</v>
      </c>
      <c r="FS95" s="128">
        <v>0</v>
      </c>
      <c r="FT95" s="126">
        <v>0</v>
      </c>
      <c r="FU95" s="126">
        <v>675</v>
      </c>
      <c r="FV95" s="126">
        <v>0</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7" t="b">
        <v>0</v>
      </c>
      <c r="GM95" s="183" t="s">
        <v>993</v>
      </c>
      <c r="GN95" s="183" t="s">
        <v>993</v>
      </c>
      <c r="GO95" s="183" t="s">
        <v>993</v>
      </c>
      <c r="GP95" s="183" t="s">
        <v>993</v>
      </c>
      <c r="GQ95" s="127"/>
      <c r="GR95" s="123"/>
    </row>
    <row r="96" spans="1:200">
      <c r="A96" s="122"/>
      <c r="B96" s="1348" t="s">
        <v>562</v>
      </c>
      <c r="C96" s="1349"/>
      <c r="D96" s="183" t="s">
        <v>1099</v>
      </c>
      <c r="E96" s="183" t="s">
        <v>23</v>
      </c>
      <c r="F96" s="183" t="s">
        <v>437</v>
      </c>
      <c r="G96" s="183" t="s">
        <v>986</v>
      </c>
      <c r="H96" s="183" t="s">
        <v>1062</v>
      </c>
      <c r="I96" s="183" t="s">
        <v>1063</v>
      </c>
      <c r="J96" s="183" t="s">
        <v>1064</v>
      </c>
      <c r="K96" s="183" t="s">
        <v>1065</v>
      </c>
      <c r="L96" s="126">
        <v>1</v>
      </c>
      <c r="M96" s="183" t="s">
        <v>23</v>
      </c>
      <c r="N96" s="183" t="s">
        <v>1019</v>
      </c>
      <c r="O96" s="183" t="s">
        <v>564</v>
      </c>
      <c r="P96" s="183" t="s">
        <v>1100</v>
      </c>
      <c r="Q96" s="183" t="s">
        <v>293</v>
      </c>
      <c r="R96" s="183" t="s">
        <v>290</v>
      </c>
      <c r="S96" s="127" t="b">
        <v>0</v>
      </c>
      <c r="T96" s="126">
        <v>0</v>
      </c>
      <c r="U96" s="127" t="b">
        <v>0</v>
      </c>
      <c r="V96" s="126">
        <v>0</v>
      </c>
      <c r="W96" s="127" t="b">
        <v>0</v>
      </c>
      <c r="X96" s="127" t="b">
        <v>1</v>
      </c>
      <c r="Y96" s="183" t="s">
        <v>290</v>
      </c>
      <c r="Z96" s="183" t="s">
        <v>993</v>
      </c>
      <c r="AA96" s="127" t="b">
        <v>0</v>
      </c>
      <c r="AB96" s="183" t="s">
        <v>993</v>
      </c>
      <c r="AC96" s="183" t="s">
        <v>993</v>
      </c>
      <c r="AD96" s="183" t="s">
        <v>993</v>
      </c>
      <c r="AE96" s="183">
        <f t="shared" si="3"/>
        <v>45</v>
      </c>
      <c r="AF96" s="183">
        <f t="shared" si="3"/>
        <v>45</v>
      </c>
      <c r="AG96" s="183">
        <f t="shared" si="3"/>
        <v>16</v>
      </c>
      <c r="AH96" s="183">
        <f t="shared" si="3"/>
        <v>45</v>
      </c>
      <c r="AI96" s="183">
        <f t="shared" si="4"/>
        <v>0</v>
      </c>
      <c r="AJ96" s="126">
        <v>45</v>
      </c>
      <c r="AK96" s="126">
        <v>45</v>
      </c>
      <c r="AL96" s="126">
        <v>16</v>
      </c>
      <c r="AM96" s="126">
        <v>45</v>
      </c>
      <c r="AN96" s="126">
        <v>30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6">
        <v>0</v>
      </c>
      <c r="BD96" s="127" t="b">
        <v>0</v>
      </c>
      <c r="BE96" s="127"/>
      <c r="BF96" s="183" t="s">
        <v>270</v>
      </c>
      <c r="BG96" s="126">
        <v>45</v>
      </c>
      <c r="BH96" s="183" t="s">
        <v>993</v>
      </c>
      <c r="BI96" s="126">
        <v>0</v>
      </c>
      <c r="BJ96" s="183" t="s">
        <v>993</v>
      </c>
      <c r="BK96" s="126">
        <v>0</v>
      </c>
      <c r="BL96" s="126">
        <v>0</v>
      </c>
      <c r="BM96" s="126">
        <v>0</v>
      </c>
      <c r="BN96" s="183" t="s">
        <v>993</v>
      </c>
      <c r="BO96" s="183" t="s">
        <v>993</v>
      </c>
      <c r="BP96" s="183" t="s">
        <v>993</v>
      </c>
      <c r="BQ96" s="126">
        <v>0</v>
      </c>
      <c r="BR96" s="183" t="s">
        <v>993</v>
      </c>
      <c r="BS96" s="126">
        <v>0</v>
      </c>
      <c r="BT96" s="183" t="s">
        <v>993</v>
      </c>
      <c r="BU96" s="126">
        <v>0</v>
      </c>
      <c r="BV96" s="126">
        <v>0</v>
      </c>
      <c r="BW96" s="126">
        <v>0</v>
      </c>
      <c r="BX96" s="183" t="s">
        <v>993</v>
      </c>
      <c r="BY96" s="126">
        <v>0</v>
      </c>
      <c r="BZ96" s="183" t="s">
        <v>993</v>
      </c>
      <c r="CA96" s="126">
        <v>0</v>
      </c>
      <c r="CB96" s="183" t="s">
        <v>993</v>
      </c>
      <c r="CC96" s="126">
        <v>0</v>
      </c>
      <c r="CD96" s="126">
        <v>0</v>
      </c>
      <c r="CE96" s="126">
        <v>0</v>
      </c>
      <c r="CF96" s="183" t="s">
        <v>993</v>
      </c>
      <c r="CG96" s="126">
        <v>0</v>
      </c>
      <c r="CH96" s="183" t="s">
        <v>993</v>
      </c>
      <c r="CI96" s="126">
        <v>0</v>
      </c>
      <c r="CJ96" s="183" t="s">
        <v>993</v>
      </c>
      <c r="CK96" s="126">
        <v>0</v>
      </c>
      <c r="CL96" s="126">
        <v>0</v>
      </c>
      <c r="CM96" s="126">
        <v>0</v>
      </c>
      <c r="CN96" s="126">
        <v>27</v>
      </c>
      <c r="CO96" s="126">
        <v>0</v>
      </c>
      <c r="CP96" s="126">
        <v>0</v>
      </c>
      <c r="CQ96" s="126">
        <v>0</v>
      </c>
      <c r="CR96" s="126">
        <v>1</v>
      </c>
      <c r="CS96" s="126">
        <v>2.2000000000000002</v>
      </c>
      <c r="CT96" s="126">
        <v>0</v>
      </c>
      <c r="CU96" s="126">
        <v>0</v>
      </c>
      <c r="CV96" s="126">
        <v>0</v>
      </c>
      <c r="CW96" s="126">
        <v>0</v>
      </c>
      <c r="CX96" s="126">
        <v>0</v>
      </c>
      <c r="CY96" s="126">
        <v>0</v>
      </c>
      <c r="CZ96" s="126">
        <v>0</v>
      </c>
      <c r="DA96" s="126">
        <v>0</v>
      </c>
      <c r="DB96" s="126">
        <v>1</v>
      </c>
      <c r="DC96" s="126">
        <v>0</v>
      </c>
      <c r="DD96" s="126">
        <v>0</v>
      </c>
      <c r="DE96" s="126">
        <v>0</v>
      </c>
      <c r="DF96" s="126">
        <v>0</v>
      </c>
      <c r="DG96" s="126">
        <v>0</v>
      </c>
      <c r="DH96" s="127" t="b">
        <v>0</v>
      </c>
      <c r="DI96" s="183" t="s">
        <v>1000</v>
      </c>
      <c r="DJ96" s="183" t="s">
        <v>993</v>
      </c>
      <c r="DK96" s="183" t="s">
        <v>993</v>
      </c>
      <c r="DL96" s="183" t="s">
        <v>993</v>
      </c>
      <c r="DM96" s="126">
        <v>867</v>
      </c>
      <c r="DN96" s="126">
        <v>625</v>
      </c>
      <c r="DO96" s="126">
        <v>51</v>
      </c>
      <c r="DP96" s="126">
        <v>191</v>
      </c>
      <c r="DQ96" s="126">
        <v>13628</v>
      </c>
      <c r="DR96" s="126">
        <v>660</v>
      </c>
      <c r="DS96" s="126">
        <v>867</v>
      </c>
      <c r="DT96" s="126">
        <v>21</v>
      </c>
      <c r="DU96" s="126">
        <v>762</v>
      </c>
      <c r="DV96" s="126">
        <v>25</v>
      </c>
      <c r="DW96" s="126">
        <v>57</v>
      </c>
      <c r="DX96" s="126">
        <v>0</v>
      </c>
      <c r="DY96" s="126">
        <v>0</v>
      </c>
      <c r="DZ96" s="126">
        <v>2</v>
      </c>
      <c r="EA96" s="126">
        <v>660</v>
      </c>
      <c r="EB96" s="126">
        <v>80</v>
      </c>
      <c r="EC96" s="126">
        <v>514</v>
      </c>
      <c r="ED96" s="126">
        <v>15</v>
      </c>
      <c r="EE96" s="126">
        <v>1</v>
      </c>
      <c r="EF96" s="126">
        <v>8</v>
      </c>
      <c r="EG96" s="126">
        <v>0</v>
      </c>
      <c r="EH96" s="126">
        <v>23</v>
      </c>
      <c r="EI96" s="126">
        <v>17</v>
      </c>
      <c r="EJ96" s="126">
        <v>2</v>
      </c>
      <c r="EK96" s="126">
        <v>580</v>
      </c>
      <c r="EL96" s="126">
        <v>534</v>
      </c>
      <c r="EM96" s="126">
        <v>9</v>
      </c>
      <c r="EN96" s="126">
        <v>37</v>
      </c>
      <c r="EO96" s="126">
        <v>0</v>
      </c>
      <c r="EP96" s="126">
        <v>0</v>
      </c>
      <c r="EQ96" s="127" t="b">
        <v>0</v>
      </c>
      <c r="ER96" s="127" t="b">
        <v>0</v>
      </c>
      <c r="ES96" s="127" t="b">
        <v>0</v>
      </c>
      <c r="ET96" s="128">
        <v>0.48599999999999999</v>
      </c>
      <c r="EU96" s="128">
        <v>0.313</v>
      </c>
      <c r="EV96" s="128">
        <v>0.154</v>
      </c>
      <c r="EW96" s="128">
        <v>0.14000000000000001</v>
      </c>
      <c r="EX96" s="128">
        <v>0.20100000000000001</v>
      </c>
      <c r="EY96" s="128">
        <v>0.35799999999999998</v>
      </c>
      <c r="EZ96" s="127" t="b">
        <v>0</v>
      </c>
      <c r="FA96" s="127" t="b">
        <v>0</v>
      </c>
      <c r="FB96" s="127" t="b">
        <v>0</v>
      </c>
      <c r="FC96" s="128">
        <v>0</v>
      </c>
      <c r="FD96" s="128">
        <v>0</v>
      </c>
      <c r="FE96" s="128">
        <v>0</v>
      </c>
      <c r="FF96" s="128">
        <v>0</v>
      </c>
      <c r="FG96" s="128">
        <v>0</v>
      </c>
      <c r="FH96" s="128">
        <v>0</v>
      </c>
      <c r="FI96" s="127" t="b">
        <v>0</v>
      </c>
      <c r="FJ96" s="127" t="b">
        <v>0</v>
      </c>
      <c r="FK96" s="127" t="b">
        <v>0</v>
      </c>
      <c r="FL96" s="128">
        <v>0</v>
      </c>
      <c r="FM96" s="128">
        <v>0</v>
      </c>
      <c r="FN96" s="128">
        <v>0</v>
      </c>
      <c r="FO96" s="128">
        <v>0</v>
      </c>
      <c r="FP96" s="128">
        <v>0</v>
      </c>
      <c r="FQ96" s="128">
        <v>0</v>
      </c>
      <c r="FR96" s="183" t="s">
        <v>993</v>
      </c>
      <c r="FS96" s="128">
        <v>0</v>
      </c>
      <c r="FT96" s="126">
        <v>0</v>
      </c>
      <c r="FU96" s="126">
        <v>580</v>
      </c>
      <c r="FV96" s="126">
        <v>0</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7" t="b">
        <v>0</v>
      </c>
      <c r="GM96" s="183" t="s">
        <v>993</v>
      </c>
      <c r="GN96" s="183" t="s">
        <v>993</v>
      </c>
      <c r="GO96" s="183" t="s">
        <v>993</v>
      </c>
      <c r="GP96" s="183" t="s">
        <v>993</v>
      </c>
      <c r="GQ96" s="127"/>
      <c r="GR96" s="123"/>
    </row>
    <row r="97" spans="1:200">
      <c r="A97" s="122"/>
      <c r="B97" s="1348" t="s">
        <v>562</v>
      </c>
      <c r="C97" s="1349"/>
      <c r="D97" s="183" t="s">
        <v>1099</v>
      </c>
      <c r="E97" s="183" t="s">
        <v>23</v>
      </c>
      <c r="F97" s="183" t="s">
        <v>437</v>
      </c>
      <c r="G97" s="183" t="s">
        <v>986</v>
      </c>
      <c r="H97" s="183" t="s">
        <v>1062</v>
      </c>
      <c r="I97" s="183" t="s">
        <v>1063</v>
      </c>
      <c r="J97" s="183" t="s">
        <v>1064</v>
      </c>
      <c r="K97" s="183" t="s">
        <v>1065</v>
      </c>
      <c r="L97" s="126">
        <v>2</v>
      </c>
      <c r="M97" s="183" t="s">
        <v>23</v>
      </c>
      <c r="N97" s="183" t="s">
        <v>1012</v>
      </c>
      <c r="O97" s="183" t="s">
        <v>565</v>
      </c>
      <c r="P97" s="183" t="s">
        <v>1100</v>
      </c>
      <c r="Q97" s="183" t="s">
        <v>293</v>
      </c>
      <c r="R97" s="183" t="s">
        <v>290</v>
      </c>
      <c r="S97" s="127" t="b">
        <v>0</v>
      </c>
      <c r="T97" s="126">
        <v>0</v>
      </c>
      <c r="U97" s="127" t="b">
        <v>0</v>
      </c>
      <c r="V97" s="126">
        <v>0</v>
      </c>
      <c r="W97" s="127" t="b">
        <v>0</v>
      </c>
      <c r="X97" s="127" t="b">
        <v>1</v>
      </c>
      <c r="Y97" s="183" t="s">
        <v>290</v>
      </c>
      <c r="Z97" s="183" t="s">
        <v>993</v>
      </c>
      <c r="AA97" s="127" t="b">
        <v>0</v>
      </c>
      <c r="AB97" s="183" t="s">
        <v>993</v>
      </c>
      <c r="AC97" s="183" t="s">
        <v>993</v>
      </c>
      <c r="AD97" s="183" t="s">
        <v>993</v>
      </c>
      <c r="AE97" s="183">
        <f t="shared" si="3"/>
        <v>47</v>
      </c>
      <c r="AF97" s="183">
        <f t="shared" si="3"/>
        <v>45</v>
      </c>
      <c r="AG97" s="183">
        <f t="shared" si="3"/>
        <v>13</v>
      </c>
      <c r="AH97" s="183">
        <f t="shared" si="3"/>
        <v>47</v>
      </c>
      <c r="AI97" s="183">
        <f t="shared" si="4"/>
        <v>0</v>
      </c>
      <c r="AJ97" s="126">
        <v>47</v>
      </c>
      <c r="AK97" s="126">
        <v>45</v>
      </c>
      <c r="AL97" s="126">
        <v>13</v>
      </c>
      <c r="AM97" s="126">
        <v>47</v>
      </c>
      <c r="AN97" s="126">
        <v>35</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6">
        <v>0</v>
      </c>
      <c r="BD97" s="127" t="b">
        <v>0</v>
      </c>
      <c r="BE97" s="127"/>
      <c r="BF97" s="183" t="s">
        <v>270</v>
      </c>
      <c r="BG97" s="126">
        <v>47</v>
      </c>
      <c r="BH97" s="183" t="s">
        <v>993</v>
      </c>
      <c r="BI97" s="126">
        <v>0</v>
      </c>
      <c r="BJ97" s="183" t="s">
        <v>993</v>
      </c>
      <c r="BK97" s="126">
        <v>0</v>
      </c>
      <c r="BL97" s="126">
        <v>0</v>
      </c>
      <c r="BM97" s="126">
        <v>0</v>
      </c>
      <c r="BN97" s="183" t="s">
        <v>993</v>
      </c>
      <c r="BO97" s="183" t="s">
        <v>993</v>
      </c>
      <c r="BP97" s="183" t="s">
        <v>993</v>
      </c>
      <c r="BQ97" s="126">
        <v>0</v>
      </c>
      <c r="BR97" s="183" t="s">
        <v>993</v>
      </c>
      <c r="BS97" s="126">
        <v>0</v>
      </c>
      <c r="BT97" s="183" t="s">
        <v>993</v>
      </c>
      <c r="BU97" s="126">
        <v>0</v>
      </c>
      <c r="BV97" s="126">
        <v>0</v>
      </c>
      <c r="BW97" s="126">
        <v>0</v>
      </c>
      <c r="BX97" s="183" t="s">
        <v>993</v>
      </c>
      <c r="BY97" s="126">
        <v>0</v>
      </c>
      <c r="BZ97" s="183" t="s">
        <v>993</v>
      </c>
      <c r="CA97" s="126">
        <v>0</v>
      </c>
      <c r="CB97" s="183" t="s">
        <v>993</v>
      </c>
      <c r="CC97" s="126">
        <v>0</v>
      </c>
      <c r="CD97" s="126">
        <v>0</v>
      </c>
      <c r="CE97" s="126">
        <v>0</v>
      </c>
      <c r="CF97" s="183" t="s">
        <v>993</v>
      </c>
      <c r="CG97" s="126">
        <v>0</v>
      </c>
      <c r="CH97" s="183" t="s">
        <v>993</v>
      </c>
      <c r="CI97" s="126">
        <v>0</v>
      </c>
      <c r="CJ97" s="183" t="s">
        <v>993</v>
      </c>
      <c r="CK97" s="126">
        <v>0</v>
      </c>
      <c r="CL97" s="126">
        <v>0</v>
      </c>
      <c r="CM97" s="126">
        <v>0</v>
      </c>
      <c r="CN97" s="126">
        <v>27</v>
      </c>
      <c r="CO97" s="126">
        <v>0</v>
      </c>
      <c r="CP97" s="126">
        <v>0</v>
      </c>
      <c r="CQ97" s="126">
        <v>0</v>
      </c>
      <c r="CR97" s="126">
        <v>0</v>
      </c>
      <c r="CS97" s="126">
        <v>3.9</v>
      </c>
      <c r="CT97" s="126">
        <v>0</v>
      </c>
      <c r="CU97" s="126">
        <v>0</v>
      </c>
      <c r="CV97" s="126">
        <v>0</v>
      </c>
      <c r="CW97" s="126">
        <v>0</v>
      </c>
      <c r="CX97" s="126">
        <v>0</v>
      </c>
      <c r="CY97" s="126">
        <v>0</v>
      </c>
      <c r="CZ97" s="126">
        <v>0</v>
      </c>
      <c r="DA97" s="126">
        <v>0</v>
      </c>
      <c r="DB97" s="126">
        <v>1</v>
      </c>
      <c r="DC97" s="126">
        <v>0</v>
      </c>
      <c r="DD97" s="126">
        <v>0</v>
      </c>
      <c r="DE97" s="126">
        <v>0</v>
      </c>
      <c r="DF97" s="126">
        <v>0</v>
      </c>
      <c r="DG97" s="126">
        <v>0</v>
      </c>
      <c r="DH97" s="127" t="b">
        <v>0</v>
      </c>
      <c r="DI97" s="183" t="s">
        <v>999</v>
      </c>
      <c r="DJ97" s="183" t="s">
        <v>434</v>
      </c>
      <c r="DK97" s="183" t="s">
        <v>296</v>
      </c>
      <c r="DL97" s="183" t="s">
        <v>270</v>
      </c>
      <c r="DM97" s="126">
        <v>1019</v>
      </c>
      <c r="DN97" s="126">
        <v>834</v>
      </c>
      <c r="DO97" s="126">
        <v>49</v>
      </c>
      <c r="DP97" s="126">
        <v>136</v>
      </c>
      <c r="DQ97" s="126">
        <v>12935</v>
      </c>
      <c r="DR97" s="126">
        <v>866</v>
      </c>
      <c r="DS97" s="126">
        <v>1019</v>
      </c>
      <c r="DT97" s="126">
        <v>23</v>
      </c>
      <c r="DU97" s="126">
        <v>899</v>
      </c>
      <c r="DV97" s="126">
        <v>19</v>
      </c>
      <c r="DW97" s="126">
        <v>74</v>
      </c>
      <c r="DX97" s="126">
        <v>0</v>
      </c>
      <c r="DY97" s="126">
        <v>0</v>
      </c>
      <c r="DZ97" s="126">
        <v>4</v>
      </c>
      <c r="EA97" s="126">
        <v>866</v>
      </c>
      <c r="EB97" s="126">
        <v>29</v>
      </c>
      <c r="EC97" s="126">
        <v>737</v>
      </c>
      <c r="ED97" s="126">
        <v>26</v>
      </c>
      <c r="EE97" s="126">
        <v>1</v>
      </c>
      <c r="EF97" s="126">
        <v>6</v>
      </c>
      <c r="EG97" s="126">
        <v>0</v>
      </c>
      <c r="EH97" s="126">
        <v>17</v>
      </c>
      <c r="EI97" s="126">
        <v>47</v>
      </c>
      <c r="EJ97" s="126">
        <v>3</v>
      </c>
      <c r="EK97" s="126">
        <v>837</v>
      </c>
      <c r="EL97" s="126">
        <v>765</v>
      </c>
      <c r="EM97" s="126">
        <v>15</v>
      </c>
      <c r="EN97" s="126">
        <v>57</v>
      </c>
      <c r="EO97" s="126">
        <v>0</v>
      </c>
      <c r="EP97" s="126">
        <v>0</v>
      </c>
      <c r="EQ97" s="127" t="b">
        <v>0</v>
      </c>
      <c r="ER97" s="127" t="b">
        <v>0</v>
      </c>
      <c r="ES97" s="127" t="b">
        <v>0</v>
      </c>
      <c r="ET97" s="128">
        <v>0.48599999999999999</v>
      </c>
      <c r="EU97" s="128">
        <v>0.313</v>
      </c>
      <c r="EV97" s="128">
        <v>0.154</v>
      </c>
      <c r="EW97" s="128">
        <v>0.14000000000000001</v>
      </c>
      <c r="EX97" s="128">
        <v>0.20100000000000001</v>
      </c>
      <c r="EY97" s="128">
        <v>0.35799999999999998</v>
      </c>
      <c r="EZ97" s="127" t="b">
        <v>0</v>
      </c>
      <c r="FA97" s="127" t="b">
        <v>0</v>
      </c>
      <c r="FB97" s="127" t="b">
        <v>0</v>
      </c>
      <c r="FC97" s="128">
        <v>0</v>
      </c>
      <c r="FD97" s="128">
        <v>0</v>
      </c>
      <c r="FE97" s="128">
        <v>0</v>
      </c>
      <c r="FF97" s="128">
        <v>0</v>
      </c>
      <c r="FG97" s="128">
        <v>0</v>
      </c>
      <c r="FH97" s="128">
        <v>0</v>
      </c>
      <c r="FI97" s="127" t="b">
        <v>0</v>
      </c>
      <c r="FJ97" s="127" t="b">
        <v>0</v>
      </c>
      <c r="FK97" s="127" t="b">
        <v>0</v>
      </c>
      <c r="FL97" s="128">
        <v>0</v>
      </c>
      <c r="FM97" s="128">
        <v>0</v>
      </c>
      <c r="FN97" s="128">
        <v>0</v>
      </c>
      <c r="FO97" s="128">
        <v>0</v>
      </c>
      <c r="FP97" s="128">
        <v>0</v>
      </c>
      <c r="FQ97" s="128">
        <v>0</v>
      </c>
      <c r="FR97" s="183" t="s">
        <v>993</v>
      </c>
      <c r="FS97" s="128">
        <v>0</v>
      </c>
      <c r="FT97" s="126">
        <v>0</v>
      </c>
      <c r="FU97" s="126">
        <v>837</v>
      </c>
      <c r="FV97" s="126">
        <v>0</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7" t="b">
        <v>0</v>
      </c>
      <c r="GM97" s="183" t="s">
        <v>993</v>
      </c>
      <c r="GN97" s="183" t="s">
        <v>993</v>
      </c>
      <c r="GO97" s="183" t="s">
        <v>993</v>
      </c>
      <c r="GP97" s="183" t="s">
        <v>993</v>
      </c>
      <c r="GQ97" s="127"/>
      <c r="GR97" s="123"/>
    </row>
    <row r="98" spans="1:200">
      <c r="A98" s="122"/>
      <c r="B98" s="1348" t="s">
        <v>562</v>
      </c>
      <c r="C98" s="1349"/>
      <c r="D98" s="183" t="s">
        <v>1099</v>
      </c>
      <c r="E98" s="183" t="s">
        <v>23</v>
      </c>
      <c r="F98" s="183" t="s">
        <v>437</v>
      </c>
      <c r="G98" s="183" t="s">
        <v>986</v>
      </c>
      <c r="H98" s="183" t="s">
        <v>1062</v>
      </c>
      <c r="I98" s="183" t="s">
        <v>1063</v>
      </c>
      <c r="J98" s="183" t="s">
        <v>1064</v>
      </c>
      <c r="K98" s="183" t="s">
        <v>1065</v>
      </c>
      <c r="L98" s="126">
        <v>3</v>
      </c>
      <c r="M98" s="183" t="s">
        <v>23</v>
      </c>
      <c r="N98" s="183" t="s">
        <v>1013</v>
      </c>
      <c r="O98" s="183" t="s">
        <v>566</v>
      </c>
      <c r="P98" s="183" t="s">
        <v>1100</v>
      </c>
      <c r="Q98" s="183" t="s">
        <v>293</v>
      </c>
      <c r="R98" s="183" t="s">
        <v>290</v>
      </c>
      <c r="S98" s="127" t="b">
        <v>1</v>
      </c>
      <c r="T98" s="126">
        <v>16</v>
      </c>
      <c r="U98" s="127" t="b">
        <v>1</v>
      </c>
      <c r="V98" s="126">
        <v>29</v>
      </c>
      <c r="W98" s="127" t="b">
        <v>0</v>
      </c>
      <c r="X98" s="127" t="b">
        <v>0</v>
      </c>
      <c r="Y98" s="183" t="s">
        <v>290</v>
      </c>
      <c r="Z98" s="183" t="s">
        <v>993</v>
      </c>
      <c r="AA98" s="127" t="b">
        <v>0</v>
      </c>
      <c r="AB98" s="183" t="s">
        <v>993</v>
      </c>
      <c r="AC98" s="183" t="s">
        <v>993</v>
      </c>
      <c r="AD98" s="183" t="s">
        <v>993</v>
      </c>
      <c r="AE98" s="183">
        <f t="shared" si="3"/>
        <v>45</v>
      </c>
      <c r="AF98" s="183">
        <f t="shared" si="3"/>
        <v>23</v>
      </c>
      <c r="AG98" s="183">
        <f t="shared" si="3"/>
        <v>0</v>
      </c>
      <c r="AH98" s="183">
        <f t="shared" si="3"/>
        <v>45</v>
      </c>
      <c r="AI98" s="183">
        <f t="shared" si="4"/>
        <v>0</v>
      </c>
      <c r="AJ98" s="126">
        <v>45</v>
      </c>
      <c r="AK98" s="126">
        <v>23</v>
      </c>
      <c r="AL98" s="126">
        <v>0</v>
      </c>
      <c r="AM98" s="126">
        <v>45</v>
      </c>
      <c r="AN98" s="126">
        <v>30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6">
        <v>0</v>
      </c>
      <c r="BD98" s="127" t="b">
        <v>0</v>
      </c>
      <c r="BE98" s="127"/>
      <c r="BF98" s="183" t="s">
        <v>270</v>
      </c>
      <c r="BG98" s="126">
        <v>45</v>
      </c>
      <c r="BH98" s="183" t="s">
        <v>993</v>
      </c>
      <c r="BI98" s="126">
        <v>0</v>
      </c>
      <c r="BJ98" s="183" t="s">
        <v>993</v>
      </c>
      <c r="BK98" s="126">
        <v>0</v>
      </c>
      <c r="BL98" s="126">
        <v>0</v>
      </c>
      <c r="BM98" s="126">
        <v>0</v>
      </c>
      <c r="BN98" s="183" t="s">
        <v>993</v>
      </c>
      <c r="BO98" s="183" t="s">
        <v>993</v>
      </c>
      <c r="BP98" s="183" t="s">
        <v>993</v>
      </c>
      <c r="BQ98" s="126">
        <v>0</v>
      </c>
      <c r="BR98" s="183" t="s">
        <v>993</v>
      </c>
      <c r="BS98" s="126">
        <v>0</v>
      </c>
      <c r="BT98" s="183" t="s">
        <v>993</v>
      </c>
      <c r="BU98" s="126">
        <v>0</v>
      </c>
      <c r="BV98" s="126">
        <v>0</v>
      </c>
      <c r="BW98" s="126">
        <v>0</v>
      </c>
      <c r="BX98" s="183" t="s">
        <v>993</v>
      </c>
      <c r="BY98" s="126">
        <v>0</v>
      </c>
      <c r="BZ98" s="183" t="s">
        <v>993</v>
      </c>
      <c r="CA98" s="126">
        <v>0</v>
      </c>
      <c r="CB98" s="183" t="s">
        <v>993</v>
      </c>
      <c r="CC98" s="126">
        <v>0</v>
      </c>
      <c r="CD98" s="126">
        <v>0</v>
      </c>
      <c r="CE98" s="126">
        <v>0</v>
      </c>
      <c r="CF98" s="183" t="s">
        <v>993</v>
      </c>
      <c r="CG98" s="126">
        <v>0</v>
      </c>
      <c r="CH98" s="183" t="s">
        <v>993</v>
      </c>
      <c r="CI98" s="126">
        <v>0</v>
      </c>
      <c r="CJ98" s="183" t="s">
        <v>993</v>
      </c>
      <c r="CK98" s="126">
        <v>0</v>
      </c>
      <c r="CL98" s="126">
        <v>0</v>
      </c>
      <c r="CM98" s="126">
        <v>0</v>
      </c>
      <c r="CN98" s="126">
        <v>13</v>
      </c>
      <c r="CO98" s="126">
        <v>0</v>
      </c>
      <c r="CP98" s="126">
        <v>0</v>
      </c>
      <c r="CQ98" s="126">
        <v>0</v>
      </c>
      <c r="CR98" s="126">
        <v>0</v>
      </c>
      <c r="CS98" s="126">
        <v>2.4</v>
      </c>
      <c r="CT98" s="126">
        <v>0</v>
      </c>
      <c r="CU98" s="126">
        <v>0</v>
      </c>
      <c r="CV98" s="126">
        <v>0</v>
      </c>
      <c r="CW98" s="126">
        <v>0</v>
      </c>
      <c r="CX98" s="126">
        <v>0</v>
      </c>
      <c r="CY98" s="126">
        <v>0</v>
      </c>
      <c r="CZ98" s="126">
        <v>0</v>
      </c>
      <c r="DA98" s="126">
        <v>0</v>
      </c>
      <c r="DB98" s="126">
        <v>1</v>
      </c>
      <c r="DC98" s="126">
        <v>0</v>
      </c>
      <c r="DD98" s="126">
        <v>0</v>
      </c>
      <c r="DE98" s="126">
        <v>0</v>
      </c>
      <c r="DF98" s="126">
        <v>0</v>
      </c>
      <c r="DG98" s="126">
        <v>0</v>
      </c>
      <c r="DH98" s="127" t="b">
        <v>0</v>
      </c>
      <c r="DI98" s="183" t="s">
        <v>270</v>
      </c>
      <c r="DJ98" s="183" t="s">
        <v>993</v>
      </c>
      <c r="DK98" s="183" t="s">
        <v>993</v>
      </c>
      <c r="DL98" s="183" t="s">
        <v>993</v>
      </c>
      <c r="DM98" s="126">
        <v>445</v>
      </c>
      <c r="DN98" s="126">
        <v>387</v>
      </c>
      <c r="DO98" s="126">
        <v>25</v>
      </c>
      <c r="DP98" s="126">
        <v>33</v>
      </c>
      <c r="DQ98" s="126">
        <v>2666</v>
      </c>
      <c r="DR98" s="126">
        <v>409</v>
      </c>
      <c r="DS98" s="126">
        <v>445</v>
      </c>
      <c r="DT98" s="126">
        <v>7</v>
      </c>
      <c r="DU98" s="126">
        <v>386</v>
      </c>
      <c r="DV98" s="126">
        <v>35</v>
      </c>
      <c r="DW98" s="126">
        <v>16</v>
      </c>
      <c r="DX98" s="126">
        <v>0</v>
      </c>
      <c r="DY98" s="126">
        <v>0</v>
      </c>
      <c r="DZ98" s="126">
        <v>1</v>
      </c>
      <c r="EA98" s="126">
        <v>409</v>
      </c>
      <c r="EB98" s="126">
        <v>5</v>
      </c>
      <c r="EC98" s="126">
        <v>220</v>
      </c>
      <c r="ED98" s="126">
        <v>16</v>
      </c>
      <c r="EE98" s="126">
        <v>1</v>
      </c>
      <c r="EF98" s="126">
        <v>1</v>
      </c>
      <c r="EG98" s="126">
        <v>0</v>
      </c>
      <c r="EH98" s="126">
        <v>0</v>
      </c>
      <c r="EI98" s="126">
        <v>7</v>
      </c>
      <c r="EJ98" s="126">
        <v>159</v>
      </c>
      <c r="EK98" s="126">
        <v>404</v>
      </c>
      <c r="EL98" s="126">
        <v>387</v>
      </c>
      <c r="EM98" s="126">
        <v>4</v>
      </c>
      <c r="EN98" s="126">
        <v>13</v>
      </c>
      <c r="EO98" s="126">
        <v>0</v>
      </c>
      <c r="EP98" s="126">
        <v>0</v>
      </c>
      <c r="EQ98" s="127" t="b">
        <v>0</v>
      </c>
      <c r="ER98" s="127" t="b">
        <v>0</v>
      </c>
      <c r="ES98" s="127" t="b">
        <v>0</v>
      </c>
      <c r="ET98" s="128">
        <v>0.48599999999999999</v>
      </c>
      <c r="EU98" s="128">
        <v>0.313</v>
      </c>
      <c r="EV98" s="128">
        <v>0.154</v>
      </c>
      <c r="EW98" s="128">
        <v>0.14000000000000001</v>
      </c>
      <c r="EX98" s="128">
        <v>0.20100000000000001</v>
      </c>
      <c r="EY98" s="128">
        <v>0.35799999999999998</v>
      </c>
      <c r="EZ98" s="127" t="b">
        <v>0</v>
      </c>
      <c r="FA98" s="127" t="b">
        <v>0</v>
      </c>
      <c r="FB98" s="127" t="b">
        <v>0</v>
      </c>
      <c r="FC98" s="128">
        <v>0</v>
      </c>
      <c r="FD98" s="128">
        <v>0</v>
      </c>
      <c r="FE98" s="128">
        <v>0</v>
      </c>
      <c r="FF98" s="128">
        <v>0</v>
      </c>
      <c r="FG98" s="128">
        <v>0</v>
      </c>
      <c r="FH98" s="128">
        <v>0</v>
      </c>
      <c r="FI98" s="127" t="b">
        <v>0</v>
      </c>
      <c r="FJ98" s="127" t="b">
        <v>0</v>
      </c>
      <c r="FK98" s="127" t="b">
        <v>0</v>
      </c>
      <c r="FL98" s="128">
        <v>0</v>
      </c>
      <c r="FM98" s="128">
        <v>0</v>
      </c>
      <c r="FN98" s="128">
        <v>0</v>
      </c>
      <c r="FO98" s="128">
        <v>0</v>
      </c>
      <c r="FP98" s="128">
        <v>0</v>
      </c>
      <c r="FQ98" s="128">
        <v>0</v>
      </c>
      <c r="FR98" s="183" t="s">
        <v>993</v>
      </c>
      <c r="FS98" s="128">
        <v>0</v>
      </c>
      <c r="FT98" s="126">
        <v>0</v>
      </c>
      <c r="FU98" s="126">
        <v>404</v>
      </c>
      <c r="FV98" s="126">
        <v>0</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7" t="b">
        <v>0</v>
      </c>
      <c r="GM98" s="183" t="s">
        <v>993</v>
      </c>
      <c r="GN98" s="183" t="s">
        <v>993</v>
      </c>
      <c r="GO98" s="183" t="s">
        <v>993</v>
      </c>
      <c r="GP98" s="183" t="s">
        <v>993</v>
      </c>
      <c r="GQ98" s="127"/>
      <c r="GR98" s="123"/>
    </row>
    <row r="99" spans="1:200">
      <c r="A99" s="122"/>
      <c r="B99" s="1348" t="s">
        <v>677</v>
      </c>
      <c r="C99" s="1349"/>
      <c r="D99" s="183" t="s">
        <v>1103</v>
      </c>
      <c r="E99" s="183" t="s">
        <v>1104</v>
      </c>
      <c r="F99" s="183" t="s">
        <v>437</v>
      </c>
      <c r="G99" s="183" t="s">
        <v>986</v>
      </c>
      <c r="H99" s="183" t="s">
        <v>1062</v>
      </c>
      <c r="I99" s="183" t="s">
        <v>1063</v>
      </c>
      <c r="J99" s="183" t="s">
        <v>1064</v>
      </c>
      <c r="K99" s="183" t="s">
        <v>1065</v>
      </c>
      <c r="L99" s="126">
        <v>1</v>
      </c>
      <c r="M99" s="183" t="s">
        <v>1104</v>
      </c>
      <c r="N99" s="183" t="s">
        <v>991</v>
      </c>
      <c r="O99" s="183" t="s">
        <v>679</v>
      </c>
      <c r="P99" s="183" t="s">
        <v>997</v>
      </c>
      <c r="Q99" s="183" t="s">
        <v>290</v>
      </c>
      <c r="R99" s="183" t="s">
        <v>296</v>
      </c>
      <c r="S99" s="127" t="b">
        <v>0</v>
      </c>
      <c r="T99" s="126">
        <v>0</v>
      </c>
      <c r="U99" s="127" t="b">
        <v>0</v>
      </c>
      <c r="V99" s="126">
        <v>0</v>
      </c>
      <c r="W99" s="127" t="b">
        <v>1</v>
      </c>
      <c r="X99" s="127" t="b">
        <v>1</v>
      </c>
      <c r="Y99" s="183" t="s">
        <v>296</v>
      </c>
      <c r="Z99" s="183" t="s">
        <v>993</v>
      </c>
      <c r="AA99" s="127" t="b">
        <v>0</v>
      </c>
      <c r="AB99" s="183" t="s">
        <v>993</v>
      </c>
      <c r="AC99" s="183" t="s">
        <v>993</v>
      </c>
      <c r="AD99" s="183" t="s">
        <v>993</v>
      </c>
      <c r="AE99" s="183">
        <f t="shared" si="3"/>
        <v>20</v>
      </c>
      <c r="AF99" s="183">
        <f t="shared" si="3"/>
        <v>20</v>
      </c>
      <c r="AG99" s="183">
        <f t="shared" si="3"/>
        <v>0</v>
      </c>
      <c r="AH99" s="183">
        <f t="shared" si="3"/>
        <v>20</v>
      </c>
      <c r="AI99" s="183">
        <f t="shared" si="4"/>
        <v>0</v>
      </c>
      <c r="AJ99" s="126">
        <v>0</v>
      </c>
      <c r="AK99" s="126">
        <v>0</v>
      </c>
      <c r="AL99" s="126">
        <v>0</v>
      </c>
      <c r="AM99" s="126">
        <v>0</v>
      </c>
      <c r="AN99" s="126">
        <v>0</v>
      </c>
      <c r="AO99" s="126">
        <v>20</v>
      </c>
      <c r="AP99" s="126">
        <v>20</v>
      </c>
      <c r="AQ99" s="126">
        <v>0</v>
      </c>
      <c r="AR99" s="126">
        <v>20</v>
      </c>
      <c r="AS99" s="126">
        <v>20</v>
      </c>
      <c r="AT99" s="126">
        <v>20</v>
      </c>
      <c r="AU99" s="126">
        <v>0</v>
      </c>
      <c r="AV99" s="126">
        <v>20</v>
      </c>
      <c r="AW99" s="126">
        <v>0</v>
      </c>
      <c r="AX99" s="126">
        <v>0</v>
      </c>
      <c r="AY99" s="126">
        <v>0</v>
      </c>
      <c r="AZ99" s="126">
        <v>0</v>
      </c>
      <c r="BA99" s="126">
        <v>0</v>
      </c>
      <c r="BB99" s="126">
        <v>0</v>
      </c>
      <c r="BC99" s="126">
        <v>0</v>
      </c>
      <c r="BD99" s="127" t="b">
        <v>0</v>
      </c>
      <c r="BE99" s="127"/>
      <c r="BF99" s="183" t="s">
        <v>993</v>
      </c>
      <c r="BG99" s="126">
        <v>0</v>
      </c>
      <c r="BH99" s="183" t="s">
        <v>993</v>
      </c>
      <c r="BI99" s="126">
        <v>0</v>
      </c>
      <c r="BJ99" s="183" t="s">
        <v>993</v>
      </c>
      <c r="BK99" s="126">
        <v>0</v>
      </c>
      <c r="BL99" s="126">
        <v>0</v>
      </c>
      <c r="BM99" s="126">
        <v>20</v>
      </c>
      <c r="BN99" s="183" t="s">
        <v>993</v>
      </c>
      <c r="BO99" s="183" t="s">
        <v>993</v>
      </c>
      <c r="BP99" s="183" t="s">
        <v>993</v>
      </c>
      <c r="BQ99" s="126">
        <v>0</v>
      </c>
      <c r="BR99" s="183" t="s">
        <v>993</v>
      </c>
      <c r="BS99" s="126">
        <v>0</v>
      </c>
      <c r="BT99" s="183" t="s">
        <v>993</v>
      </c>
      <c r="BU99" s="126">
        <v>0</v>
      </c>
      <c r="BV99" s="126">
        <v>0</v>
      </c>
      <c r="BW99" s="126">
        <v>0</v>
      </c>
      <c r="BX99" s="183" t="s">
        <v>993</v>
      </c>
      <c r="BY99" s="126">
        <v>0</v>
      </c>
      <c r="BZ99" s="183" t="s">
        <v>993</v>
      </c>
      <c r="CA99" s="126">
        <v>0</v>
      </c>
      <c r="CB99" s="183" t="s">
        <v>993</v>
      </c>
      <c r="CC99" s="126">
        <v>0</v>
      </c>
      <c r="CD99" s="126">
        <v>0</v>
      </c>
      <c r="CE99" s="126">
        <v>0</v>
      </c>
      <c r="CF99" s="183" t="s">
        <v>993</v>
      </c>
      <c r="CG99" s="126">
        <v>0</v>
      </c>
      <c r="CH99" s="183" t="s">
        <v>993</v>
      </c>
      <c r="CI99" s="126">
        <v>0</v>
      </c>
      <c r="CJ99" s="183" t="s">
        <v>993</v>
      </c>
      <c r="CK99" s="126">
        <v>0</v>
      </c>
      <c r="CL99" s="126">
        <v>0</v>
      </c>
      <c r="CM99" s="126">
        <v>0</v>
      </c>
      <c r="CN99" s="126">
        <v>5</v>
      </c>
      <c r="CO99" s="126">
        <v>0</v>
      </c>
      <c r="CP99" s="126">
        <v>2</v>
      </c>
      <c r="CQ99" s="126">
        <v>0</v>
      </c>
      <c r="CR99" s="126">
        <v>3</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6">
        <v>0</v>
      </c>
      <c r="DH99" s="127" t="b">
        <v>0</v>
      </c>
      <c r="DI99" s="183" t="s">
        <v>270</v>
      </c>
      <c r="DJ99" s="183" t="s">
        <v>993</v>
      </c>
      <c r="DK99" s="183" t="s">
        <v>993</v>
      </c>
      <c r="DL99" s="183" t="s">
        <v>993</v>
      </c>
      <c r="DM99" s="126">
        <v>10</v>
      </c>
      <c r="DN99" s="126">
        <v>10</v>
      </c>
      <c r="DO99" s="126">
        <v>0</v>
      </c>
      <c r="DP99" s="126">
        <v>0</v>
      </c>
      <c r="DQ99" s="126">
        <v>4993</v>
      </c>
      <c r="DR99" s="126">
        <v>10</v>
      </c>
      <c r="DS99" s="126">
        <v>10</v>
      </c>
      <c r="DT99" s="126">
        <v>10</v>
      </c>
      <c r="DU99" s="126">
        <v>0</v>
      </c>
      <c r="DV99" s="126">
        <v>0</v>
      </c>
      <c r="DW99" s="126">
        <v>0</v>
      </c>
      <c r="DX99" s="126">
        <v>0</v>
      </c>
      <c r="DY99" s="126">
        <v>0</v>
      </c>
      <c r="DZ99" s="126">
        <v>0</v>
      </c>
      <c r="EA99" s="126">
        <v>10</v>
      </c>
      <c r="EB99" s="126">
        <v>0</v>
      </c>
      <c r="EC99" s="126">
        <v>1</v>
      </c>
      <c r="ED99" s="126">
        <v>0</v>
      </c>
      <c r="EE99" s="126">
        <v>0</v>
      </c>
      <c r="EF99" s="126">
        <v>0</v>
      </c>
      <c r="EG99" s="126">
        <v>0</v>
      </c>
      <c r="EH99" s="126">
        <v>0</v>
      </c>
      <c r="EI99" s="126">
        <v>9</v>
      </c>
      <c r="EJ99" s="126">
        <v>0</v>
      </c>
      <c r="EK99" s="126">
        <v>10</v>
      </c>
      <c r="EL99" s="126">
        <v>10</v>
      </c>
      <c r="EM99" s="126">
        <v>0</v>
      </c>
      <c r="EN99" s="126">
        <v>0</v>
      </c>
      <c r="EO99" s="126">
        <v>0</v>
      </c>
      <c r="EP99" s="126">
        <v>0</v>
      </c>
      <c r="EQ99" s="127" t="b">
        <v>0</v>
      </c>
      <c r="ER99" s="127" t="b">
        <v>0</v>
      </c>
      <c r="ES99" s="127" t="b">
        <v>0</v>
      </c>
      <c r="ET99" s="128">
        <v>0</v>
      </c>
      <c r="EU99" s="128">
        <v>0</v>
      </c>
      <c r="EV99" s="128">
        <v>0</v>
      </c>
      <c r="EW99" s="128">
        <v>0</v>
      </c>
      <c r="EX99" s="128">
        <v>0</v>
      </c>
      <c r="EY99" s="128">
        <v>0</v>
      </c>
      <c r="EZ99" s="127" t="b">
        <v>0</v>
      </c>
      <c r="FA99" s="127" t="b">
        <v>0</v>
      </c>
      <c r="FB99" s="127" t="b">
        <v>0</v>
      </c>
      <c r="FC99" s="128">
        <v>0</v>
      </c>
      <c r="FD99" s="128">
        <v>0</v>
      </c>
      <c r="FE99" s="128">
        <v>0</v>
      </c>
      <c r="FF99" s="128">
        <v>0</v>
      </c>
      <c r="FG99" s="128">
        <v>0</v>
      </c>
      <c r="FH99" s="128">
        <v>0</v>
      </c>
      <c r="FI99" s="127" t="b">
        <v>0</v>
      </c>
      <c r="FJ99" s="127" t="b">
        <v>0</v>
      </c>
      <c r="FK99" s="127" t="b">
        <v>0</v>
      </c>
      <c r="FL99" s="128">
        <v>0</v>
      </c>
      <c r="FM99" s="128">
        <v>0</v>
      </c>
      <c r="FN99" s="128">
        <v>0</v>
      </c>
      <c r="FO99" s="128">
        <v>0</v>
      </c>
      <c r="FP99" s="128">
        <v>0</v>
      </c>
      <c r="FQ99" s="128">
        <v>0</v>
      </c>
      <c r="FR99" s="183" t="s">
        <v>993</v>
      </c>
      <c r="FS99" s="128">
        <v>0</v>
      </c>
      <c r="FT99" s="126">
        <v>0</v>
      </c>
      <c r="FU99" s="126">
        <v>10</v>
      </c>
      <c r="FV99" s="126">
        <v>0</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7" t="b">
        <v>0</v>
      </c>
      <c r="GM99" s="183" t="s">
        <v>993</v>
      </c>
      <c r="GN99" s="183" t="s">
        <v>993</v>
      </c>
      <c r="GO99" s="183" t="s">
        <v>993</v>
      </c>
      <c r="GP99" s="183" t="s">
        <v>993</v>
      </c>
      <c r="GQ99" s="127"/>
      <c r="GR99" s="123"/>
    </row>
    <row r="100" spans="1:200">
      <c r="A100" s="122"/>
      <c r="B100" s="1348" t="s">
        <v>677</v>
      </c>
      <c r="C100" s="1349"/>
      <c r="D100" s="183" t="s">
        <v>1103</v>
      </c>
      <c r="E100" s="183" t="s">
        <v>1104</v>
      </c>
      <c r="F100" s="183" t="s">
        <v>437</v>
      </c>
      <c r="G100" s="183" t="s">
        <v>986</v>
      </c>
      <c r="H100" s="183" t="s">
        <v>1062</v>
      </c>
      <c r="I100" s="183" t="s">
        <v>1063</v>
      </c>
      <c r="J100" s="183" t="s">
        <v>1064</v>
      </c>
      <c r="K100" s="183" t="s">
        <v>1065</v>
      </c>
      <c r="L100" s="126">
        <v>2</v>
      </c>
      <c r="M100" s="183" t="s">
        <v>1104</v>
      </c>
      <c r="N100" s="183" t="s">
        <v>1040</v>
      </c>
      <c r="O100" s="183" t="s">
        <v>680</v>
      </c>
      <c r="P100" s="183" t="s">
        <v>997</v>
      </c>
      <c r="Q100" s="183" t="s">
        <v>290</v>
      </c>
      <c r="R100" s="183" t="s">
        <v>296</v>
      </c>
      <c r="S100" s="127" t="b">
        <v>0</v>
      </c>
      <c r="T100" s="126">
        <v>0</v>
      </c>
      <c r="U100" s="127" t="b">
        <v>0</v>
      </c>
      <c r="V100" s="126">
        <v>0</v>
      </c>
      <c r="W100" s="127" t="b">
        <v>1</v>
      </c>
      <c r="X100" s="127" t="b">
        <v>1</v>
      </c>
      <c r="Y100" s="183" t="s">
        <v>296</v>
      </c>
      <c r="Z100" s="183" t="s">
        <v>993</v>
      </c>
      <c r="AA100" s="127" t="b">
        <v>0</v>
      </c>
      <c r="AB100" s="183" t="s">
        <v>993</v>
      </c>
      <c r="AC100" s="183" t="s">
        <v>993</v>
      </c>
      <c r="AD100" s="183" t="s">
        <v>993</v>
      </c>
      <c r="AE100" s="183">
        <f t="shared" si="3"/>
        <v>20</v>
      </c>
      <c r="AF100" s="183">
        <f t="shared" si="3"/>
        <v>20</v>
      </c>
      <c r="AG100" s="183">
        <f t="shared" si="3"/>
        <v>0</v>
      </c>
      <c r="AH100" s="183">
        <f t="shared" si="3"/>
        <v>20</v>
      </c>
      <c r="AI100" s="183">
        <f t="shared" si="4"/>
        <v>0</v>
      </c>
      <c r="AJ100" s="126">
        <v>0</v>
      </c>
      <c r="AK100" s="126">
        <v>0</v>
      </c>
      <c r="AL100" s="126">
        <v>0</v>
      </c>
      <c r="AM100" s="126">
        <v>0</v>
      </c>
      <c r="AN100" s="126">
        <v>0</v>
      </c>
      <c r="AO100" s="126">
        <v>20</v>
      </c>
      <c r="AP100" s="126">
        <v>20</v>
      </c>
      <c r="AQ100" s="126">
        <v>0</v>
      </c>
      <c r="AR100" s="126">
        <v>20</v>
      </c>
      <c r="AS100" s="126">
        <v>20</v>
      </c>
      <c r="AT100" s="126">
        <v>20</v>
      </c>
      <c r="AU100" s="126">
        <v>0</v>
      </c>
      <c r="AV100" s="126">
        <v>20</v>
      </c>
      <c r="AW100" s="126">
        <v>0</v>
      </c>
      <c r="AX100" s="126">
        <v>0</v>
      </c>
      <c r="AY100" s="126">
        <v>0</v>
      </c>
      <c r="AZ100" s="126">
        <v>0</v>
      </c>
      <c r="BA100" s="126">
        <v>0</v>
      </c>
      <c r="BB100" s="126">
        <v>0</v>
      </c>
      <c r="BC100" s="126">
        <v>0</v>
      </c>
      <c r="BD100" s="127" t="b">
        <v>0</v>
      </c>
      <c r="BE100" s="127"/>
      <c r="BF100" s="183" t="s">
        <v>425</v>
      </c>
      <c r="BG100" s="126">
        <v>20</v>
      </c>
      <c r="BH100" s="183" t="s">
        <v>993</v>
      </c>
      <c r="BI100" s="126">
        <v>0</v>
      </c>
      <c r="BJ100" s="183" t="s">
        <v>993</v>
      </c>
      <c r="BK100" s="126">
        <v>0</v>
      </c>
      <c r="BL100" s="126">
        <v>0</v>
      </c>
      <c r="BM100" s="126">
        <v>0</v>
      </c>
      <c r="BN100" s="183" t="s">
        <v>993</v>
      </c>
      <c r="BO100" s="183" t="s">
        <v>993</v>
      </c>
      <c r="BP100" s="183" t="s">
        <v>993</v>
      </c>
      <c r="BQ100" s="126">
        <v>0</v>
      </c>
      <c r="BR100" s="183" t="s">
        <v>993</v>
      </c>
      <c r="BS100" s="126">
        <v>0</v>
      </c>
      <c r="BT100" s="183" t="s">
        <v>993</v>
      </c>
      <c r="BU100" s="126">
        <v>0</v>
      </c>
      <c r="BV100" s="126">
        <v>0</v>
      </c>
      <c r="BW100" s="126">
        <v>0</v>
      </c>
      <c r="BX100" s="183" t="s">
        <v>993</v>
      </c>
      <c r="BY100" s="126">
        <v>0</v>
      </c>
      <c r="BZ100" s="183" t="s">
        <v>993</v>
      </c>
      <c r="CA100" s="126">
        <v>0</v>
      </c>
      <c r="CB100" s="183" t="s">
        <v>993</v>
      </c>
      <c r="CC100" s="126">
        <v>0</v>
      </c>
      <c r="CD100" s="126">
        <v>0</v>
      </c>
      <c r="CE100" s="126">
        <v>0</v>
      </c>
      <c r="CF100" s="183" t="s">
        <v>993</v>
      </c>
      <c r="CG100" s="126">
        <v>0</v>
      </c>
      <c r="CH100" s="183" t="s">
        <v>993</v>
      </c>
      <c r="CI100" s="126">
        <v>0</v>
      </c>
      <c r="CJ100" s="183" t="s">
        <v>993</v>
      </c>
      <c r="CK100" s="126">
        <v>0</v>
      </c>
      <c r="CL100" s="126">
        <v>0</v>
      </c>
      <c r="CM100" s="126">
        <v>0</v>
      </c>
      <c r="CN100" s="126">
        <v>4</v>
      </c>
      <c r="CO100" s="126">
        <v>0</v>
      </c>
      <c r="CP100" s="126">
        <v>2</v>
      </c>
      <c r="CQ100" s="126">
        <v>0</v>
      </c>
      <c r="CR100" s="126">
        <v>4</v>
      </c>
      <c r="CS100" s="126">
        <v>0</v>
      </c>
      <c r="CT100" s="126">
        <v>0</v>
      </c>
      <c r="CU100" s="126">
        <v>0</v>
      </c>
      <c r="CV100" s="126">
        <v>0</v>
      </c>
      <c r="CW100" s="126">
        <v>0</v>
      </c>
      <c r="CX100" s="126">
        <v>0</v>
      </c>
      <c r="CY100" s="126">
        <v>0</v>
      </c>
      <c r="CZ100" s="126">
        <v>0</v>
      </c>
      <c r="DA100" s="126">
        <v>0</v>
      </c>
      <c r="DB100" s="126">
        <v>0</v>
      </c>
      <c r="DC100" s="126">
        <v>0</v>
      </c>
      <c r="DD100" s="126">
        <v>0</v>
      </c>
      <c r="DE100" s="126">
        <v>0</v>
      </c>
      <c r="DF100" s="126">
        <v>0</v>
      </c>
      <c r="DG100" s="126">
        <v>0</v>
      </c>
      <c r="DH100" s="127" t="b">
        <v>0</v>
      </c>
      <c r="DI100" s="183" t="s">
        <v>270</v>
      </c>
      <c r="DJ100" s="183" t="s">
        <v>993</v>
      </c>
      <c r="DK100" s="183" t="s">
        <v>993</v>
      </c>
      <c r="DL100" s="183" t="s">
        <v>993</v>
      </c>
      <c r="DM100" s="126">
        <v>9</v>
      </c>
      <c r="DN100" s="126">
        <v>9</v>
      </c>
      <c r="DO100" s="126">
        <v>0</v>
      </c>
      <c r="DP100" s="126">
        <v>0</v>
      </c>
      <c r="DQ100" s="126">
        <v>4991</v>
      </c>
      <c r="DR100" s="126">
        <v>10</v>
      </c>
      <c r="DS100" s="126">
        <v>9</v>
      </c>
      <c r="DT100" s="126">
        <v>0</v>
      </c>
      <c r="DU100" s="126">
        <v>0</v>
      </c>
      <c r="DV100" s="126">
        <v>9</v>
      </c>
      <c r="DW100" s="126">
        <v>0</v>
      </c>
      <c r="DX100" s="126">
        <v>0</v>
      </c>
      <c r="DY100" s="126">
        <v>0</v>
      </c>
      <c r="DZ100" s="126">
        <v>0</v>
      </c>
      <c r="EA100" s="126">
        <v>10</v>
      </c>
      <c r="EB100" s="126">
        <v>0</v>
      </c>
      <c r="EC100" s="126">
        <v>0</v>
      </c>
      <c r="ED100" s="126">
        <v>0</v>
      </c>
      <c r="EE100" s="126">
        <v>0</v>
      </c>
      <c r="EF100" s="126">
        <v>0</v>
      </c>
      <c r="EG100" s="126">
        <v>0</v>
      </c>
      <c r="EH100" s="126">
        <v>0</v>
      </c>
      <c r="EI100" s="126">
        <v>10</v>
      </c>
      <c r="EJ100" s="126">
        <v>0</v>
      </c>
      <c r="EK100" s="126">
        <v>10</v>
      </c>
      <c r="EL100" s="126">
        <v>10</v>
      </c>
      <c r="EM100" s="126">
        <v>0</v>
      </c>
      <c r="EN100" s="126">
        <v>0</v>
      </c>
      <c r="EO100" s="126">
        <v>0</v>
      </c>
      <c r="EP100" s="126">
        <v>0</v>
      </c>
      <c r="EQ100" s="127" t="b">
        <v>0</v>
      </c>
      <c r="ER100" s="127" t="b">
        <v>0</v>
      </c>
      <c r="ES100" s="127" t="b">
        <v>0</v>
      </c>
      <c r="ET100" s="128">
        <v>0</v>
      </c>
      <c r="EU100" s="128">
        <v>0</v>
      </c>
      <c r="EV100" s="128">
        <v>0</v>
      </c>
      <c r="EW100" s="128">
        <v>0</v>
      </c>
      <c r="EX100" s="128">
        <v>0</v>
      </c>
      <c r="EY100" s="128">
        <v>0</v>
      </c>
      <c r="EZ100" s="127" t="b">
        <v>0</v>
      </c>
      <c r="FA100" s="127" t="b">
        <v>0</v>
      </c>
      <c r="FB100" s="127" t="b">
        <v>0</v>
      </c>
      <c r="FC100" s="128">
        <v>0</v>
      </c>
      <c r="FD100" s="128">
        <v>0</v>
      </c>
      <c r="FE100" s="128">
        <v>0</v>
      </c>
      <c r="FF100" s="128">
        <v>0</v>
      </c>
      <c r="FG100" s="128">
        <v>0</v>
      </c>
      <c r="FH100" s="128">
        <v>0</v>
      </c>
      <c r="FI100" s="127" t="b">
        <v>0</v>
      </c>
      <c r="FJ100" s="127" t="b">
        <v>0</v>
      </c>
      <c r="FK100" s="127" t="b">
        <v>0</v>
      </c>
      <c r="FL100" s="128">
        <v>0</v>
      </c>
      <c r="FM100" s="128">
        <v>0</v>
      </c>
      <c r="FN100" s="128">
        <v>0</v>
      </c>
      <c r="FO100" s="128">
        <v>0</v>
      </c>
      <c r="FP100" s="128">
        <v>0</v>
      </c>
      <c r="FQ100" s="128">
        <v>0</v>
      </c>
      <c r="FR100" s="183" t="s">
        <v>993</v>
      </c>
      <c r="FS100" s="128">
        <v>0</v>
      </c>
      <c r="FT100" s="126">
        <v>0</v>
      </c>
      <c r="FU100" s="126">
        <v>10</v>
      </c>
      <c r="FV100" s="126">
        <v>0</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7" t="b">
        <v>0</v>
      </c>
      <c r="GM100" s="183" t="s">
        <v>993</v>
      </c>
      <c r="GN100" s="183" t="s">
        <v>993</v>
      </c>
      <c r="GO100" s="183" t="s">
        <v>993</v>
      </c>
      <c r="GP100" s="183" t="s">
        <v>993</v>
      </c>
      <c r="GQ100" s="127"/>
      <c r="GR100" s="123"/>
    </row>
    <row r="101" spans="1:200">
      <c r="A101" s="122"/>
      <c r="B101" s="1348" t="s">
        <v>677</v>
      </c>
      <c r="C101" s="1349"/>
      <c r="D101" s="183" t="s">
        <v>1103</v>
      </c>
      <c r="E101" s="183" t="s">
        <v>1104</v>
      </c>
      <c r="F101" s="183" t="s">
        <v>437</v>
      </c>
      <c r="G101" s="183" t="s">
        <v>986</v>
      </c>
      <c r="H101" s="183" t="s">
        <v>1062</v>
      </c>
      <c r="I101" s="183" t="s">
        <v>1063</v>
      </c>
      <c r="J101" s="183" t="s">
        <v>1064</v>
      </c>
      <c r="K101" s="183" t="s">
        <v>1065</v>
      </c>
      <c r="L101" s="126">
        <v>3</v>
      </c>
      <c r="M101" s="183" t="s">
        <v>1104</v>
      </c>
      <c r="N101" s="183" t="s">
        <v>1041</v>
      </c>
      <c r="O101" s="183" t="s">
        <v>363</v>
      </c>
      <c r="P101" s="183" t="s">
        <v>997</v>
      </c>
      <c r="Q101" s="183" t="s">
        <v>290</v>
      </c>
      <c r="R101" s="183" t="s">
        <v>296</v>
      </c>
      <c r="S101" s="127" t="b">
        <v>0</v>
      </c>
      <c r="T101" s="126">
        <v>0</v>
      </c>
      <c r="U101" s="127" t="b">
        <v>0</v>
      </c>
      <c r="V101" s="126">
        <v>0</v>
      </c>
      <c r="W101" s="127" t="b">
        <v>1</v>
      </c>
      <c r="X101" s="127" t="b">
        <v>0</v>
      </c>
      <c r="Y101" s="183" t="s">
        <v>296</v>
      </c>
      <c r="Z101" s="183" t="s">
        <v>993</v>
      </c>
      <c r="AA101" s="127" t="b">
        <v>0</v>
      </c>
      <c r="AB101" s="183" t="s">
        <v>993</v>
      </c>
      <c r="AC101" s="183" t="s">
        <v>993</v>
      </c>
      <c r="AD101" s="183" t="s">
        <v>993</v>
      </c>
      <c r="AE101" s="183">
        <f t="shared" si="3"/>
        <v>60</v>
      </c>
      <c r="AF101" s="183">
        <f t="shared" si="3"/>
        <v>60</v>
      </c>
      <c r="AG101" s="183">
        <f t="shared" si="3"/>
        <v>0</v>
      </c>
      <c r="AH101" s="183">
        <f t="shared" si="3"/>
        <v>60</v>
      </c>
      <c r="AI101" s="183">
        <f t="shared" si="4"/>
        <v>0</v>
      </c>
      <c r="AJ101" s="126">
        <v>0</v>
      </c>
      <c r="AK101" s="126">
        <v>0</v>
      </c>
      <c r="AL101" s="126">
        <v>0</v>
      </c>
      <c r="AM101" s="126">
        <v>0</v>
      </c>
      <c r="AN101" s="126">
        <v>0</v>
      </c>
      <c r="AO101" s="126">
        <v>60</v>
      </c>
      <c r="AP101" s="126">
        <v>60</v>
      </c>
      <c r="AQ101" s="126">
        <v>0</v>
      </c>
      <c r="AR101" s="126">
        <v>60</v>
      </c>
      <c r="AS101" s="126">
        <v>60</v>
      </c>
      <c r="AT101" s="126">
        <v>60</v>
      </c>
      <c r="AU101" s="126">
        <v>0</v>
      </c>
      <c r="AV101" s="126">
        <v>0</v>
      </c>
      <c r="AW101" s="126">
        <v>0</v>
      </c>
      <c r="AX101" s="126">
        <v>0</v>
      </c>
      <c r="AY101" s="126">
        <v>0</v>
      </c>
      <c r="AZ101" s="126">
        <v>60</v>
      </c>
      <c r="BA101" s="126">
        <v>0</v>
      </c>
      <c r="BB101" s="126">
        <v>0</v>
      </c>
      <c r="BC101" s="126">
        <v>0</v>
      </c>
      <c r="BD101" s="127" t="b">
        <v>0</v>
      </c>
      <c r="BE101" s="127"/>
      <c r="BF101" s="183" t="s">
        <v>425</v>
      </c>
      <c r="BG101" s="126">
        <v>60</v>
      </c>
      <c r="BH101" s="183" t="s">
        <v>993</v>
      </c>
      <c r="BI101" s="126">
        <v>0</v>
      </c>
      <c r="BJ101" s="183" t="s">
        <v>993</v>
      </c>
      <c r="BK101" s="126">
        <v>0</v>
      </c>
      <c r="BL101" s="126">
        <v>0</v>
      </c>
      <c r="BM101" s="126">
        <v>0</v>
      </c>
      <c r="BN101" s="183" t="s">
        <v>993</v>
      </c>
      <c r="BO101" s="183" t="s">
        <v>993</v>
      </c>
      <c r="BP101" s="183" t="s">
        <v>993</v>
      </c>
      <c r="BQ101" s="126">
        <v>0</v>
      </c>
      <c r="BR101" s="183" t="s">
        <v>993</v>
      </c>
      <c r="BS101" s="126">
        <v>0</v>
      </c>
      <c r="BT101" s="183" t="s">
        <v>993</v>
      </c>
      <c r="BU101" s="126">
        <v>0</v>
      </c>
      <c r="BV101" s="126">
        <v>0</v>
      </c>
      <c r="BW101" s="126">
        <v>0</v>
      </c>
      <c r="BX101" s="183" t="s">
        <v>993</v>
      </c>
      <c r="BY101" s="126">
        <v>0</v>
      </c>
      <c r="BZ101" s="183" t="s">
        <v>993</v>
      </c>
      <c r="CA101" s="126">
        <v>0</v>
      </c>
      <c r="CB101" s="183" t="s">
        <v>993</v>
      </c>
      <c r="CC101" s="126">
        <v>0</v>
      </c>
      <c r="CD101" s="126">
        <v>0</v>
      </c>
      <c r="CE101" s="126">
        <v>0</v>
      </c>
      <c r="CF101" s="183" t="s">
        <v>993</v>
      </c>
      <c r="CG101" s="126">
        <v>0</v>
      </c>
      <c r="CH101" s="183" t="s">
        <v>993</v>
      </c>
      <c r="CI101" s="126">
        <v>0</v>
      </c>
      <c r="CJ101" s="183" t="s">
        <v>993</v>
      </c>
      <c r="CK101" s="126">
        <v>0</v>
      </c>
      <c r="CL101" s="126">
        <v>0</v>
      </c>
      <c r="CM101" s="126">
        <v>0</v>
      </c>
      <c r="CN101" s="126">
        <v>13</v>
      </c>
      <c r="CO101" s="126">
        <v>0</v>
      </c>
      <c r="CP101" s="126">
        <v>4</v>
      </c>
      <c r="CQ101" s="126">
        <v>0</v>
      </c>
      <c r="CR101" s="126">
        <v>8</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6">
        <v>0</v>
      </c>
      <c r="DH101" s="127" t="b">
        <v>0</v>
      </c>
      <c r="DI101" s="183" t="s">
        <v>270</v>
      </c>
      <c r="DJ101" s="183" t="s">
        <v>993</v>
      </c>
      <c r="DK101" s="183" t="s">
        <v>993</v>
      </c>
      <c r="DL101" s="183" t="s">
        <v>993</v>
      </c>
      <c r="DM101" s="126">
        <v>41</v>
      </c>
      <c r="DN101" s="126">
        <v>41</v>
      </c>
      <c r="DO101" s="126">
        <v>0</v>
      </c>
      <c r="DP101" s="126">
        <v>0</v>
      </c>
      <c r="DQ101" s="126">
        <v>15710</v>
      </c>
      <c r="DR101" s="126">
        <v>46</v>
      </c>
      <c r="DS101" s="126">
        <v>41</v>
      </c>
      <c r="DT101" s="126">
        <v>0</v>
      </c>
      <c r="DU101" s="126">
        <v>0</v>
      </c>
      <c r="DV101" s="126">
        <v>41</v>
      </c>
      <c r="DW101" s="126">
        <v>0</v>
      </c>
      <c r="DX101" s="126">
        <v>0</v>
      </c>
      <c r="DY101" s="126">
        <v>0</v>
      </c>
      <c r="DZ101" s="126">
        <v>0</v>
      </c>
      <c r="EA101" s="126">
        <v>46</v>
      </c>
      <c r="EB101" s="126">
        <v>0</v>
      </c>
      <c r="EC101" s="126">
        <v>0</v>
      </c>
      <c r="ED101" s="126">
        <v>0</v>
      </c>
      <c r="EE101" s="126">
        <v>0</v>
      </c>
      <c r="EF101" s="126">
        <v>0</v>
      </c>
      <c r="EG101" s="126">
        <v>2</v>
      </c>
      <c r="EH101" s="126">
        <v>0</v>
      </c>
      <c r="EI101" s="126">
        <v>44</v>
      </c>
      <c r="EJ101" s="126">
        <v>0</v>
      </c>
      <c r="EK101" s="126">
        <v>46</v>
      </c>
      <c r="EL101" s="126">
        <v>46</v>
      </c>
      <c r="EM101" s="126">
        <v>0</v>
      </c>
      <c r="EN101" s="126">
        <v>0</v>
      </c>
      <c r="EO101" s="126">
        <v>0</v>
      </c>
      <c r="EP101" s="126">
        <v>0</v>
      </c>
      <c r="EQ101" s="127" t="b">
        <v>0</v>
      </c>
      <c r="ER101" s="127" t="b">
        <v>0</v>
      </c>
      <c r="ES101" s="127" t="b">
        <v>0</v>
      </c>
      <c r="ET101" s="128">
        <v>0</v>
      </c>
      <c r="EU101" s="128">
        <v>0</v>
      </c>
      <c r="EV101" s="128">
        <v>0</v>
      </c>
      <c r="EW101" s="128">
        <v>0</v>
      </c>
      <c r="EX101" s="128">
        <v>0</v>
      </c>
      <c r="EY101" s="128">
        <v>0</v>
      </c>
      <c r="EZ101" s="127" t="b">
        <v>0</v>
      </c>
      <c r="FA101" s="127" t="b">
        <v>0</v>
      </c>
      <c r="FB101" s="127" t="b">
        <v>0</v>
      </c>
      <c r="FC101" s="128">
        <v>0</v>
      </c>
      <c r="FD101" s="128">
        <v>0</v>
      </c>
      <c r="FE101" s="128">
        <v>0</v>
      </c>
      <c r="FF101" s="128">
        <v>0</v>
      </c>
      <c r="FG101" s="128">
        <v>0</v>
      </c>
      <c r="FH101" s="128">
        <v>0</v>
      </c>
      <c r="FI101" s="127" t="b">
        <v>0</v>
      </c>
      <c r="FJ101" s="127" t="b">
        <v>0</v>
      </c>
      <c r="FK101" s="127" t="b">
        <v>0</v>
      </c>
      <c r="FL101" s="128">
        <v>0</v>
      </c>
      <c r="FM101" s="128">
        <v>0</v>
      </c>
      <c r="FN101" s="128">
        <v>0</v>
      </c>
      <c r="FO101" s="128">
        <v>0</v>
      </c>
      <c r="FP101" s="128">
        <v>0</v>
      </c>
      <c r="FQ101" s="128">
        <v>0</v>
      </c>
      <c r="FR101" s="183" t="s">
        <v>993</v>
      </c>
      <c r="FS101" s="128">
        <v>0</v>
      </c>
      <c r="FT101" s="126">
        <v>0</v>
      </c>
      <c r="FU101" s="126">
        <v>46</v>
      </c>
      <c r="FV101" s="126">
        <v>0</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7" t="b">
        <v>0</v>
      </c>
      <c r="GM101" s="183" t="s">
        <v>993</v>
      </c>
      <c r="GN101" s="183" t="s">
        <v>993</v>
      </c>
      <c r="GO101" s="183" t="s">
        <v>993</v>
      </c>
      <c r="GP101" s="183" t="s">
        <v>993</v>
      </c>
      <c r="GQ101" s="127"/>
      <c r="GR101" s="123"/>
    </row>
    <row r="102" spans="1:200">
      <c r="A102" s="122"/>
      <c r="B102" s="1348" t="s">
        <v>677</v>
      </c>
      <c r="C102" s="1349"/>
      <c r="D102" s="183" t="s">
        <v>1103</v>
      </c>
      <c r="E102" s="183" t="s">
        <v>1104</v>
      </c>
      <c r="F102" s="183" t="s">
        <v>437</v>
      </c>
      <c r="G102" s="183" t="s">
        <v>986</v>
      </c>
      <c r="H102" s="183" t="s">
        <v>1062</v>
      </c>
      <c r="I102" s="183" t="s">
        <v>1063</v>
      </c>
      <c r="J102" s="183" t="s">
        <v>1064</v>
      </c>
      <c r="K102" s="183" t="s">
        <v>1065</v>
      </c>
      <c r="L102" s="126">
        <v>4</v>
      </c>
      <c r="M102" s="183" t="s">
        <v>1104</v>
      </c>
      <c r="N102" s="183" t="s">
        <v>1045</v>
      </c>
      <c r="O102" s="183" t="s">
        <v>681</v>
      </c>
      <c r="P102" s="183" t="s">
        <v>997</v>
      </c>
      <c r="Q102" s="183" t="s">
        <v>290</v>
      </c>
      <c r="R102" s="183" t="s">
        <v>296</v>
      </c>
      <c r="S102" s="127" t="b">
        <v>0</v>
      </c>
      <c r="T102" s="126">
        <v>0</v>
      </c>
      <c r="U102" s="127" t="b">
        <v>0</v>
      </c>
      <c r="V102" s="126">
        <v>0</v>
      </c>
      <c r="W102" s="127" t="b">
        <v>1</v>
      </c>
      <c r="X102" s="127" t="b">
        <v>1</v>
      </c>
      <c r="Y102" s="183" t="s">
        <v>296</v>
      </c>
      <c r="Z102" s="183" t="s">
        <v>993</v>
      </c>
      <c r="AA102" s="127" t="b">
        <v>0</v>
      </c>
      <c r="AB102" s="183" t="s">
        <v>993</v>
      </c>
      <c r="AC102" s="183" t="s">
        <v>993</v>
      </c>
      <c r="AD102" s="183" t="s">
        <v>993</v>
      </c>
      <c r="AE102" s="183">
        <f t="shared" si="3"/>
        <v>60</v>
      </c>
      <c r="AF102" s="183">
        <f t="shared" si="3"/>
        <v>60</v>
      </c>
      <c r="AG102" s="183">
        <f t="shared" si="3"/>
        <v>0</v>
      </c>
      <c r="AH102" s="183">
        <f t="shared" si="3"/>
        <v>60</v>
      </c>
      <c r="AI102" s="183">
        <f t="shared" si="4"/>
        <v>0</v>
      </c>
      <c r="AJ102" s="126">
        <v>0</v>
      </c>
      <c r="AK102" s="126">
        <v>0</v>
      </c>
      <c r="AL102" s="126">
        <v>0</v>
      </c>
      <c r="AM102" s="126">
        <v>0</v>
      </c>
      <c r="AN102" s="126">
        <v>0</v>
      </c>
      <c r="AO102" s="126">
        <v>60</v>
      </c>
      <c r="AP102" s="126">
        <v>60</v>
      </c>
      <c r="AQ102" s="126">
        <v>0</v>
      </c>
      <c r="AR102" s="126">
        <v>60</v>
      </c>
      <c r="AS102" s="126">
        <v>60</v>
      </c>
      <c r="AT102" s="126">
        <v>60</v>
      </c>
      <c r="AU102" s="126">
        <v>0</v>
      </c>
      <c r="AV102" s="126">
        <v>0</v>
      </c>
      <c r="AW102" s="126">
        <v>0</v>
      </c>
      <c r="AX102" s="126">
        <v>0</v>
      </c>
      <c r="AY102" s="126">
        <v>0</v>
      </c>
      <c r="AZ102" s="126">
        <v>60</v>
      </c>
      <c r="BA102" s="126">
        <v>0</v>
      </c>
      <c r="BB102" s="126">
        <v>0</v>
      </c>
      <c r="BC102" s="126">
        <v>0</v>
      </c>
      <c r="BD102" s="127" t="b">
        <v>0</v>
      </c>
      <c r="BE102" s="127"/>
      <c r="BF102" s="183" t="s">
        <v>425</v>
      </c>
      <c r="BG102" s="126">
        <v>60</v>
      </c>
      <c r="BH102" s="183" t="s">
        <v>993</v>
      </c>
      <c r="BI102" s="126">
        <v>0</v>
      </c>
      <c r="BJ102" s="183" t="s">
        <v>993</v>
      </c>
      <c r="BK102" s="126">
        <v>0</v>
      </c>
      <c r="BL102" s="126">
        <v>0</v>
      </c>
      <c r="BM102" s="126">
        <v>0</v>
      </c>
      <c r="BN102" s="183" t="s">
        <v>993</v>
      </c>
      <c r="BO102" s="183" t="s">
        <v>993</v>
      </c>
      <c r="BP102" s="183" t="s">
        <v>993</v>
      </c>
      <c r="BQ102" s="126">
        <v>0</v>
      </c>
      <c r="BR102" s="183" t="s">
        <v>993</v>
      </c>
      <c r="BS102" s="126">
        <v>0</v>
      </c>
      <c r="BT102" s="183" t="s">
        <v>993</v>
      </c>
      <c r="BU102" s="126">
        <v>0</v>
      </c>
      <c r="BV102" s="126">
        <v>0</v>
      </c>
      <c r="BW102" s="126">
        <v>0</v>
      </c>
      <c r="BX102" s="183" t="s">
        <v>993</v>
      </c>
      <c r="BY102" s="126">
        <v>0</v>
      </c>
      <c r="BZ102" s="183" t="s">
        <v>993</v>
      </c>
      <c r="CA102" s="126">
        <v>0</v>
      </c>
      <c r="CB102" s="183" t="s">
        <v>993</v>
      </c>
      <c r="CC102" s="126">
        <v>0</v>
      </c>
      <c r="CD102" s="126">
        <v>0</v>
      </c>
      <c r="CE102" s="126">
        <v>0</v>
      </c>
      <c r="CF102" s="183" t="s">
        <v>993</v>
      </c>
      <c r="CG102" s="126">
        <v>0</v>
      </c>
      <c r="CH102" s="183" t="s">
        <v>993</v>
      </c>
      <c r="CI102" s="126">
        <v>0</v>
      </c>
      <c r="CJ102" s="183" t="s">
        <v>993</v>
      </c>
      <c r="CK102" s="126">
        <v>0</v>
      </c>
      <c r="CL102" s="126">
        <v>0</v>
      </c>
      <c r="CM102" s="126">
        <v>0</v>
      </c>
      <c r="CN102" s="126">
        <v>15</v>
      </c>
      <c r="CO102" s="126">
        <v>0.9</v>
      </c>
      <c r="CP102" s="126">
        <v>3</v>
      </c>
      <c r="CQ102" s="126">
        <v>0</v>
      </c>
      <c r="CR102" s="126">
        <v>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6">
        <v>0</v>
      </c>
      <c r="DH102" s="127" t="b">
        <v>0</v>
      </c>
      <c r="DI102" s="183" t="s">
        <v>270</v>
      </c>
      <c r="DJ102" s="183" t="s">
        <v>993</v>
      </c>
      <c r="DK102" s="183" t="s">
        <v>993</v>
      </c>
      <c r="DL102" s="183" t="s">
        <v>993</v>
      </c>
      <c r="DM102" s="126">
        <v>49</v>
      </c>
      <c r="DN102" s="126">
        <v>49</v>
      </c>
      <c r="DO102" s="126">
        <v>0</v>
      </c>
      <c r="DP102" s="126">
        <v>0</v>
      </c>
      <c r="DQ102" s="126">
        <v>17302</v>
      </c>
      <c r="DR102" s="126">
        <v>42</v>
      </c>
      <c r="DS102" s="126">
        <v>49</v>
      </c>
      <c r="DT102" s="126">
        <v>0</v>
      </c>
      <c r="DU102" s="126">
        <v>0</v>
      </c>
      <c r="DV102" s="126">
        <v>49</v>
      </c>
      <c r="DW102" s="126">
        <v>0</v>
      </c>
      <c r="DX102" s="126">
        <v>0</v>
      </c>
      <c r="DY102" s="126">
        <v>0</v>
      </c>
      <c r="DZ102" s="126">
        <v>0</v>
      </c>
      <c r="EA102" s="126">
        <v>42</v>
      </c>
      <c r="EB102" s="126">
        <v>0</v>
      </c>
      <c r="EC102" s="126">
        <v>2</v>
      </c>
      <c r="ED102" s="126">
        <v>2</v>
      </c>
      <c r="EE102" s="126">
        <v>0</v>
      </c>
      <c r="EF102" s="126">
        <v>0</v>
      </c>
      <c r="EG102" s="126">
        <v>1</v>
      </c>
      <c r="EH102" s="126">
        <v>2</v>
      </c>
      <c r="EI102" s="126">
        <v>35</v>
      </c>
      <c r="EJ102" s="126">
        <v>0</v>
      </c>
      <c r="EK102" s="126">
        <v>42</v>
      </c>
      <c r="EL102" s="126">
        <v>42</v>
      </c>
      <c r="EM102" s="126">
        <v>0</v>
      </c>
      <c r="EN102" s="126">
        <v>0</v>
      </c>
      <c r="EO102" s="126">
        <v>0</v>
      </c>
      <c r="EP102" s="126">
        <v>0</v>
      </c>
      <c r="EQ102" s="127" t="b">
        <v>0</v>
      </c>
      <c r="ER102" s="127" t="b">
        <v>0</v>
      </c>
      <c r="ES102" s="127" t="b">
        <v>0</v>
      </c>
      <c r="ET102" s="128">
        <v>0</v>
      </c>
      <c r="EU102" s="128">
        <v>0</v>
      </c>
      <c r="EV102" s="128">
        <v>0</v>
      </c>
      <c r="EW102" s="128">
        <v>0</v>
      </c>
      <c r="EX102" s="128">
        <v>0</v>
      </c>
      <c r="EY102" s="128">
        <v>0</v>
      </c>
      <c r="EZ102" s="127" t="b">
        <v>0</v>
      </c>
      <c r="FA102" s="127" t="b">
        <v>0</v>
      </c>
      <c r="FB102" s="127" t="b">
        <v>0</v>
      </c>
      <c r="FC102" s="128">
        <v>0</v>
      </c>
      <c r="FD102" s="128">
        <v>0</v>
      </c>
      <c r="FE102" s="128">
        <v>0</v>
      </c>
      <c r="FF102" s="128">
        <v>0</v>
      </c>
      <c r="FG102" s="128">
        <v>0</v>
      </c>
      <c r="FH102" s="128">
        <v>0</v>
      </c>
      <c r="FI102" s="127" t="b">
        <v>0</v>
      </c>
      <c r="FJ102" s="127" t="b">
        <v>0</v>
      </c>
      <c r="FK102" s="127" t="b">
        <v>0</v>
      </c>
      <c r="FL102" s="128">
        <v>0</v>
      </c>
      <c r="FM102" s="128">
        <v>0</v>
      </c>
      <c r="FN102" s="128">
        <v>0</v>
      </c>
      <c r="FO102" s="128">
        <v>0</v>
      </c>
      <c r="FP102" s="128">
        <v>0</v>
      </c>
      <c r="FQ102" s="128">
        <v>0</v>
      </c>
      <c r="FR102" s="183" t="s">
        <v>993</v>
      </c>
      <c r="FS102" s="128">
        <v>0</v>
      </c>
      <c r="FT102" s="126">
        <v>0</v>
      </c>
      <c r="FU102" s="126">
        <v>42</v>
      </c>
      <c r="FV102" s="126">
        <v>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7" t="b">
        <v>0</v>
      </c>
      <c r="GM102" s="183" t="s">
        <v>993</v>
      </c>
      <c r="GN102" s="183" t="s">
        <v>993</v>
      </c>
      <c r="GO102" s="183" t="s">
        <v>993</v>
      </c>
      <c r="GP102" s="183" t="s">
        <v>993</v>
      </c>
      <c r="GQ102" s="127"/>
      <c r="GR102" s="123"/>
    </row>
    <row r="103" spans="1:200">
      <c r="A103" s="122"/>
      <c r="B103" s="1348" t="s">
        <v>677</v>
      </c>
      <c r="C103" s="1349"/>
      <c r="D103" s="183" t="s">
        <v>1103</v>
      </c>
      <c r="E103" s="183" t="s">
        <v>1104</v>
      </c>
      <c r="F103" s="183" t="s">
        <v>437</v>
      </c>
      <c r="G103" s="183" t="s">
        <v>986</v>
      </c>
      <c r="H103" s="183" t="s">
        <v>1062</v>
      </c>
      <c r="I103" s="183" t="s">
        <v>1063</v>
      </c>
      <c r="J103" s="183" t="s">
        <v>1064</v>
      </c>
      <c r="K103" s="183" t="s">
        <v>1065</v>
      </c>
      <c r="L103" s="126">
        <v>5</v>
      </c>
      <c r="M103" s="183" t="s">
        <v>1104</v>
      </c>
      <c r="N103" s="183" t="s">
        <v>1090</v>
      </c>
      <c r="O103" s="183" t="s">
        <v>682</v>
      </c>
      <c r="P103" s="183" t="s">
        <v>997</v>
      </c>
      <c r="Q103" s="183" t="s">
        <v>290</v>
      </c>
      <c r="R103" s="183" t="s">
        <v>296</v>
      </c>
      <c r="S103" s="127" t="b">
        <v>0</v>
      </c>
      <c r="T103" s="126">
        <v>0</v>
      </c>
      <c r="U103" s="127" t="b">
        <v>0</v>
      </c>
      <c r="V103" s="126">
        <v>0</v>
      </c>
      <c r="W103" s="127" t="b">
        <v>1</v>
      </c>
      <c r="X103" s="127" t="b">
        <v>0</v>
      </c>
      <c r="Y103" s="183" t="s">
        <v>296</v>
      </c>
      <c r="Z103" s="183" t="s">
        <v>993</v>
      </c>
      <c r="AA103" s="127" t="b">
        <v>0</v>
      </c>
      <c r="AB103" s="183" t="s">
        <v>993</v>
      </c>
      <c r="AC103" s="183" t="s">
        <v>993</v>
      </c>
      <c r="AD103" s="183" t="s">
        <v>993</v>
      </c>
      <c r="AE103" s="183">
        <f t="shared" si="3"/>
        <v>60</v>
      </c>
      <c r="AF103" s="183">
        <f t="shared" si="3"/>
        <v>60</v>
      </c>
      <c r="AG103" s="183">
        <f t="shared" si="3"/>
        <v>0</v>
      </c>
      <c r="AH103" s="183">
        <f t="shared" si="3"/>
        <v>60</v>
      </c>
      <c r="AI103" s="183">
        <f t="shared" si="4"/>
        <v>0</v>
      </c>
      <c r="AJ103" s="126">
        <v>0</v>
      </c>
      <c r="AK103" s="126">
        <v>0</v>
      </c>
      <c r="AL103" s="126">
        <v>0</v>
      </c>
      <c r="AM103" s="126">
        <v>0</v>
      </c>
      <c r="AN103" s="126">
        <v>0</v>
      </c>
      <c r="AO103" s="126">
        <v>60</v>
      </c>
      <c r="AP103" s="126">
        <v>60</v>
      </c>
      <c r="AQ103" s="126">
        <v>0</v>
      </c>
      <c r="AR103" s="126">
        <v>60</v>
      </c>
      <c r="AS103" s="126">
        <v>60</v>
      </c>
      <c r="AT103" s="126">
        <v>60</v>
      </c>
      <c r="AU103" s="126">
        <v>0</v>
      </c>
      <c r="AV103" s="126">
        <v>60</v>
      </c>
      <c r="AW103" s="126">
        <v>0</v>
      </c>
      <c r="AX103" s="126">
        <v>0</v>
      </c>
      <c r="AY103" s="126">
        <v>0</v>
      </c>
      <c r="AZ103" s="126">
        <v>0</v>
      </c>
      <c r="BA103" s="126">
        <v>0</v>
      </c>
      <c r="BB103" s="126">
        <v>0</v>
      </c>
      <c r="BC103" s="126">
        <v>0</v>
      </c>
      <c r="BD103" s="127" t="b">
        <v>0</v>
      </c>
      <c r="BE103" s="127"/>
      <c r="BF103" s="183" t="s">
        <v>425</v>
      </c>
      <c r="BG103" s="126">
        <v>60</v>
      </c>
      <c r="BH103" s="183" t="s">
        <v>993</v>
      </c>
      <c r="BI103" s="126">
        <v>0</v>
      </c>
      <c r="BJ103" s="183" t="s">
        <v>993</v>
      </c>
      <c r="BK103" s="126">
        <v>0</v>
      </c>
      <c r="BL103" s="126">
        <v>0</v>
      </c>
      <c r="BM103" s="126">
        <v>0</v>
      </c>
      <c r="BN103" s="183" t="s">
        <v>993</v>
      </c>
      <c r="BO103" s="183" t="s">
        <v>993</v>
      </c>
      <c r="BP103" s="183" t="s">
        <v>993</v>
      </c>
      <c r="BQ103" s="126">
        <v>0</v>
      </c>
      <c r="BR103" s="183" t="s">
        <v>993</v>
      </c>
      <c r="BS103" s="126">
        <v>0</v>
      </c>
      <c r="BT103" s="183" t="s">
        <v>993</v>
      </c>
      <c r="BU103" s="126">
        <v>0</v>
      </c>
      <c r="BV103" s="126">
        <v>0</v>
      </c>
      <c r="BW103" s="126">
        <v>0</v>
      </c>
      <c r="BX103" s="183" t="s">
        <v>993</v>
      </c>
      <c r="BY103" s="126">
        <v>0</v>
      </c>
      <c r="BZ103" s="183" t="s">
        <v>993</v>
      </c>
      <c r="CA103" s="126">
        <v>0</v>
      </c>
      <c r="CB103" s="183" t="s">
        <v>993</v>
      </c>
      <c r="CC103" s="126">
        <v>0</v>
      </c>
      <c r="CD103" s="126">
        <v>0</v>
      </c>
      <c r="CE103" s="126">
        <v>0</v>
      </c>
      <c r="CF103" s="183" t="s">
        <v>993</v>
      </c>
      <c r="CG103" s="126">
        <v>0</v>
      </c>
      <c r="CH103" s="183" t="s">
        <v>993</v>
      </c>
      <c r="CI103" s="126">
        <v>0</v>
      </c>
      <c r="CJ103" s="183" t="s">
        <v>993</v>
      </c>
      <c r="CK103" s="126">
        <v>0</v>
      </c>
      <c r="CL103" s="126">
        <v>0</v>
      </c>
      <c r="CM103" s="126">
        <v>0</v>
      </c>
      <c r="CN103" s="126">
        <v>14</v>
      </c>
      <c r="CO103" s="126">
        <v>0.9</v>
      </c>
      <c r="CP103" s="126">
        <v>5</v>
      </c>
      <c r="CQ103" s="126">
        <v>0</v>
      </c>
      <c r="CR103" s="126">
        <v>9</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6">
        <v>0</v>
      </c>
      <c r="DH103" s="127" t="b">
        <v>0</v>
      </c>
      <c r="DI103" s="183" t="s">
        <v>270</v>
      </c>
      <c r="DJ103" s="183" t="s">
        <v>993</v>
      </c>
      <c r="DK103" s="183" t="s">
        <v>993</v>
      </c>
      <c r="DL103" s="183" t="s">
        <v>993</v>
      </c>
      <c r="DM103" s="126">
        <v>45</v>
      </c>
      <c r="DN103" s="126">
        <v>45</v>
      </c>
      <c r="DO103" s="126">
        <v>0</v>
      </c>
      <c r="DP103" s="126">
        <v>0</v>
      </c>
      <c r="DQ103" s="126">
        <v>17406</v>
      </c>
      <c r="DR103" s="126">
        <v>39</v>
      </c>
      <c r="DS103" s="126">
        <v>45</v>
      </c>
      <c r="DT103" s="126">
        <v>45</v>
      </c>
      <c r="DU103" s="126">
        <v>0</v>
      </c>
      <c r="DV103" s="126">
        <v>0</v>
      </c>
      <c r="DW103" s="126">
        <v>0</v>
      </c>
      <c r="DX103" s="126">
        <v>0</v>
      </c>
      <c r="DY103" s="126">
        <v>0</v>
      </c>
      <c r="DZ103" s="126">
        <v>0</v>
      </c>
      <c r="EA103" s="126">
        <v>39</v>
      </c>
      <c r="EB103" s="126">
        <v>0</v>
      </c>
      <c r="EC103" s="126">
        <v>0</v>
      </c>
      <c r="ED103" s="126">
        <v>0</v>
      </c>
      <c r="EE103" s="126">
        <v>0</v>
      </c>
      <c r="EF103" s="126">
        <v>0</v>
      </c>
      <c r="EG103" s="126">
        <v>0</v>
      </c>
      <c r="EH103" s="126">
        <v>0</v>
      </c>
      <c r="EI103" s="126">
        <v>39</v>
      </c>
      <c r="EJ103" s="126">
        <v>0</v>
      </c>
      <c r="EK103" s="126">
        <v>39</v>
      </c>
      <c r="EL103" s="126">
        <v>39</v>
      </c>
      <c r="EM103" s="126">
        <v>0</v>
      </c>
      <c r="EN103" s="126">
        <v>0</v>
      </c>
      <c r="EO103" s="126">
        <v>0</v>
      </c>
      <c r="EP103" s="126">
        <v>0</v>
      </c>
      <c r="EQ103" s="127" t="b">
        <v>0</v>
      </c>
      <c r="ER103" s="127" t="b">
        <v>0</v>
      </c>
      <c r="ES103" s="127" t="b">
        <v>0</v>
      </c>
      <c r="ET103" s="128">
        <v>0</v>
      </c>
      <c r="EU103" s="128">
        <v>0</v>
      </c>
      <c r="EV103" s="128">
        <v>0</v>
      </c>
      <c r="EW103" s="128">
        <v>0</v>
      </c>
      <c r="EX103" s="128">
        <v>0</v>
      </c>
      <c r="EY103" s="128">
        <v>0</v>
      </c>
      <c r="EZ103" s="127" t="b">
        <v>0</v>
      </c>
      <c r="FA103" s="127" t="b">
        <v>0</v>
      </c>
      <c r="FB103" s="127" t="b">
        <v>0</v>
      </c>
      <c r="FC103" s="128">
        <v>0</v>
      </c>
      <c r="FD103" s="128">
        <v>0</v>
      </c>
      <c r="FE103" s="128">
        <v>0</v>
      </c>
      <c r="FF103" s="128">
        <v>0</v>
      </c>
      <c r="FG103" s="128">
        <v>0</v>
      </c>
      <c r="FH103" s="128">
        <v>0</v>
      </c>
      <c r="FI103" s="127" t="b">
        <v>0</v>
      </c>
      <c r="FJ103" s="127" t="b">
        <v>0</v>
      </c>
      <c r="FK103" s="127" t="b">
        <v>0</v>
      </c>
      <c r="FL103" s="128">
        <v>0</v>
      </c>
      <c r="FM103" s="128">
        <v>0</v>
      </c>
      <c r="FN103" s="128">
        <v>0</v>
      </c>
      <c r="FO103" s="128">
        <v>0</v>
      </c>
      <c r="FP103" s="128">
        <v>0</v>
      </c>
      <c r="FQ103" s="128">
        <v>0</v>
      </c>
      <c r="FR103" s="183" t="s">
        <v>993</v>
      </c>
      <c r="FS103" s="128">
        <v>0</v>
      </c>
      <c r="FT103" s="126">
        <v>0</v>
      </c>
      <c r="FU103" s="126">
        <v>39</v>
      </c>
      <c r="FV103" s="126">
        <v>0</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7" t="b">
        <v>0</v>
      </c>
      <c r="GM103" s="183" t="s">
        <v>993</v>
      </c>
      <c r="GN103" s="183" t="s">
        <v>993</v>
      </c>
      <c r="GO103" s="183" t="s">
        <v>993</v>
      </c>
      <c r="GP103" s="183" t="s">
        <v>993</v>
      </c>
      <c r="GQ103" s="127"/>
      <c r="GR103" s="123"/>
    </row>
    <row r="104" spans="1:200">
      <c r="A104" s="122"/>
      <c r="B104" s="1348" t="s">
        <v>567</v>
      </c>
      <c r="C104" s="1349"/>
      <c r="D104" s="183" t="s">
        <v>1105</v>
      </c>
      <c r="E104" s="183" t="s">
        <v>29</v>
      </c>
      <c r="F104" s="183" t="s">
        <v>437</v>
      </c>
      <c r="G104" s="183" t="s">
        <v>986</v>
      </c>
      <c r="H104" s="183" t="s">
        <v>1062</v>
      </c>
      <c r="I104" s="183" t="s">
        <v>1063</v>
      </c>
      <c r="J104" s="183" t="s">
        <v>1064</v>
      </c>
      <c r="K104" s="183" t="s">
        <v>1065</v>
      </c>
      <c r="L104" s="126">
        <v>1</v>
      </c>
      <c r="M104" s="183" t="s">
        <v>29</v>
      </c>
      <c r="N104" s="183" t="s">
        <v>1019</v>
      </c>
      <c r="O104" s="183" t="s">
        <v>346</v>
      </c>
      <c r="P104" s="183" t="s">
        <v>1106</v>
      </c>
      <c r="Q104" s="183" t="s">
        <v>293</v>
      </c>
      <c r="R104" s="183" t="s">
        <v>290</v>
      </c>
      <c r="S104" s="127" t="b">
        <v>0</v>
      </c>
      <c r="T104" s="126">
        <v>0</v>
      </c>
      <c r="U104" s="127" t="b">
        <v>0</v>
      </c>
      <c r="V104" s="126">
        <v>0</v>
      </c>
      <c r="W104" s="127" t="b">
        <v>1</v>
      </c>
      <c r="X104" s="127" t="b">
        <v>1</v>
      </c>
      <c r="Y104" s="183" t="s">
        <v>290</v>
      </c>
      <c r="Z104" s="183" t="s">
        <v>993</v>
      </c>
      <c r="AA104" s="127" t="b">
        <v>0</v>
      </c>
      <c r="AB104" s="183" t="s">
        <v>993</v>
      </c>
      <c r="AC104" s="183" t="s">
        <v>993</v>
      </c>
      <c r="AD104" s="183" t="s">
        <v>993</v>
      </c>
      <c r="AE104" s="183">
        <f t="shared" si="3"/>
        <v>22</v>
      </c>
      <c r="AF104" s="183">
        <f t="shared" si="3"/>
        <v>22</v>
      </c>
      <c r="AG104" s="183">
        <f t="shared" si="3"/>
        <v>16</v>
      </c>
      <c r="AH104" s="183">
        <f t="shared" si="3"/>
        <v>22</v>
      </c>
      <c r="AI104" s="183">
        <f t="shared" si="4"/>
        <v>0</v>
      </c>
      <c r="AJ104" s="126">
        <v>22</v>
      </c>
      <c r="AK104" s="126">
        <v>22</v>
      </c>
      <c r="AL104" s="126">
        <v>16</v>
      </c>
      <c r="AM104" s="126">
        <v>22</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6">
        <v>0</v>
      </c>
      <c r="BD104" s="127" t="b">
        <v>0</v>
      </c>
      <c r="BE104" s="127"/>
      <c r="BF104" s="183" t="s">
        <v>296</v>
      </c>
      <c r="BG104" s="126">
        <v>22</v>
      </c>
      <c r="BH104" s="183" t="s">
        <v>993</v>
      </c>
      <c r="BI104" s="126">
        <v>0</v>
      </c>
      <c r="BJ104" s="183" t="s">
        <v>993</v>
      </c>
      <c r="BK104" s="126">
        <v>0</v>
      </c>
      <c r="BL104" s="126">
        <v>0</v>
      </c>
      <c r="BM104" s="126">
        <v>0</v>
      </c>
      <c r="BN104" s="183" t="s">
        <v>993</v>
      </c>
      <c r="BO104" s="183" t="s">
        <v>993</v>
      </c>
      <c r="BP104" s="183" t="s">
        <v>993</v>
      </c>
      <c r="BQ104" s="126">
        <v>0</v>
      </c>
      <c r="BR104" s="183" t="s">
        <v>993</v>
      </c>
      <c r="BS104" s="126">
        <v>0</v>
      </c>
      <c r="BT104" s="183" t="s">
        <v>993</v>
      </c>
      <c r="BU104" s="126">
        <v>0</v>
      </c>
      <c r="BV104" s="126">
        <v>0</v>
      </c>
      <c r="BW104" s="126">
        <v>0</v>
      </c>
      <c r="BX104" s="183" t="s">
        <v>993</v>
      </c>
      <c r="BY104" s="126">
        <v>0</v>
      </c>
      <c r="BZ104" s="183" t="s">
        <v>993</v>
      </c>
      <c r="CA104" s="126">
        <v>0</v>
      </c>
      <c r="CB104" s="183" t="s">
        <v>993</v>
      </c>
      <c r="CC104" s="126">
        <v>0</v>
      </c>
      <c r="CD104" s="126">
        <v>0</v>
      </c>
      <c r="CE104" s="126">
        <v>0</v>
      </c>
      <c r="CF104" s="183" t="s">
        <v>993</v>
      </c>
      <c r="CG104" s="126">
        <v>0</v>
      </c>
      <c r="CH104" s="183" t="s">
        <v>993</v>
      </c>
      <c r="CI104" s="126">
        <v>0</v>
      </c>
      <c r="CJ104" s="183" t="s">
        <v>993</v>
      </c>
      <c r="CK104" s="126">
        <v>0</v>
      </c>
      <c r="CL104" s="126">
        <v>0</v>
      </c>
      <c r="CM104" s="126">
        <v>0</v>
      </c>
      <c r="CN104" s="126">
        <v>12</v>
      </c>
      <c r="CO104" s="126">
        <v>0.4</v>
      </c>
      <c r="CP104" s="126">
        <v>2</v>
      </c>
      <c r="CQ104" s="126">
        <v>0.4</v>
      </c>
      <c r="CR104" s="126">
        <v>2</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6">
        <v>0</v>
      </c>
      <c r="DH104" s="127" t="b">
        <v>0</v>
      </c>
      <c r="DI104" s="183" t="s">
        <v>270</v>
      </c>
      <c r="DJ104" s="183" t="s">
        <v>993</v>
      </c>
      <c r="DK104" s="183" t="s">
        <v>993</v>
      </c>
      <c r="DL104" s="183" t="s">
        <v>993</v>
      </c>
      <c r="DM104" s="126">
        <v>194</v>
      </c>
      <c r="DN104" s="126">
        <v>22</v>
      </c>
      <c r="DO104" s="126">
        <v>169</v>
      </c>
      <c r="DP104" s="126">
        <v>3</v>
      </c>
      <c r="DQ104" s="126">
        <v>7068</v>
      </c>
      <c r="DR104" s="126">
        <v>0</v>
      </c>
      <c r="DS104" s="126">
        <v>194</v>
      </c>
      <c r="DT104" s="126">
        <v>0</v>
      </c>
      <c r="DU104" s="126">
        <v>143</v>
      </c>
      <c r="DV104" s="126">
        <v>22</v>
      </c>
      <c r="DW104" s="126">
        <v>29</v>
      </c>
      <c r="DX104" s="126">
        <v>0</v>
      </c>
      <c r="DY104" s="126">
        <v>0</v>
      </c>
      <c r="DZ104" s="126">
        <v>0</v>
      </c>
      <c r="EA104" s="126">
        <v>0</v>
      </c>
      <c r="EB104" s="126">
        <v>0</v>
      </c>
      <c r="EC104" s="126">
        <v>0</v>
      </c>
      <c r="ED104" s="126">
        <v>0</v>
      </c>
      <c r="EE104" s="126">
        <v>0</v>
      </c>
      <c r="EF104" s="126">
        <v>0</v>
      </c>
      <c r="EG104" s="126">
        <v>0</v>
      </c>
      <c r="EH104" s="126">
        <v>0</v>
      </c>
      <c r="EI104" s="126">
        <v>0</v>
      </c>
      <c r="EJ104" s="126">
        <v>0</v>
      </c>
      <c r="EK104" s="126">
        <v>0</v>
      </c>
      <c r="EL104" s="126">
        <v>0</v>
      </c>
      <c r="EM104" s="126">
        <v>0</v>
      </c>
      <c r="EN104" s="126">
        <v>0</v>
      </c>
      <c r="EO104" s="126">
        <v>0</v>
      </c>
      <c r="EP104" s="126">
        <v>0</v>
      </c>
      <c r="EQ104" s="127" t="b">
        <v>0</v>
      </c>
      <c r="ER104" s="127" t="b">
        <v>0</v>
      </c>
      <c r="ES104" s="127" t="b">
        <v>0</v>
      </c>
      <c r="ET104" s="128">
        <v>0.46299999999999997</v>
      </c>
      <c r="EU104" s="128">
        <v>0.30199999999999999</v>
      </c>
      <c r="EV104" s="128">
        <v>0.30199999999999999</v>
      </c>
      <c r="EW104" s="128">
        <v>0.106</v>
      </c>
      <c r="EX104" s="128">
        <v>0</v>
      </c>
      <c r="EY104" s="128">
        <v>0</v>
      </c>
      <c r="EZ104" s="127" t="b">
        <v>0</v>
      </c>
      <c r="FA104" s="127" t="b">
        <v>0</v>
      </c>
      <c r="FB104" s="127" t="b">
        <v>0</v>
      </c>
      <c r="FC104" s="128">
        <v>0</v>
      </c>
      <c r="FD104" s="128">
        <v>0</v>
      </c>
      <c r="FE104" s="128">
        <v>0</v>
      </c>
      <c r="FF104" s="128">
        <v>0</v>
      </c>
      <c r="FG104" s="128">
        <v>0</v>
      </c>
      <c r="FH104" s="128">
        <v>0</v>
      </c>
      <c r="FI104" s="127" t="b">
        <v>0</v>
      </c>
      <c r="FJ104" s="127" t="b">
        <v>0</v>
      </c>
      <c r="FK104" s="127" t="b">
        <v>0</v>
      </c>
      <c r="FL104" s="128">
        <v>0</v>
      </c>
      <c r="FM104" s="128">
        <v>0</v>
      </c>
      <c r="FN104" s="128">
        <v>0</v>
      </c>
      <c r="FO104" s="128">
        <v>0</v>
      </c>
      <c r="FP104" s="128">
        <v>0</v>
      </c>
      <c r="FQ104" s="128">
        <v>0</v>
      </c>
      <c r="FR104" s="183" t="s">
        <v>993</v>
      </c>
      <c r="FS104" s="128">
        <v>0</v>
      </c>
      <c r="FT104" s="126">
        <v>0</v>
      </c>
      <c r="FU104" s="126">
        <v>0</v>
      </c>
      <c r="FV104" s="126">
        <v>0</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7" t="b">
        <v>0</v>
      </c>
      <c r="GM104" s="183" t="s">
        <v>993</v>
      </c>
      <c r="GN104" s="183" t="s">
        <v>993</v>
      </c>
      <c r="GO104" s="183" t="s">
        <v>993</v>
      </c>
      <c r="GP104" s="183" t="s">
        <v>993</v>
      </c>
      <c r="GQ104" s="127"/>
      <c r="GR104" s="123"/>
    </row>
    <row r="105" spans="1:200">
      <c r="A105" s="122"/>
      <c r="B105" s="1348" t="s">
        <v>567</v>
      </c>
      <c r="C105" s="1349"/>
      <c r="D105" s="183" t="s">
        <v>1105</v>
      </c>
      <c r="E105" s="183" t="s">
        <v>29</v>
      </c>
      <c r="F105" s="183" t="s">
        <v>437</v>
      </c>
      <c r="G105" s="183" t="s">
        <v>986</v>
      </c>
      <c r="H105" s="183" t="s">
        <v>1062</v>
      </c>
      <c r="I105" s="183" t="s">
        <v>1063</v>
      </c>
      <c r="J105" s="183" t="s">
        <v>1064</v>
      </c>
      <c r="K105" s="183" t="s">
        <v>1065</v>
      </c>
      <c r="L105" s="126">
        <v>2</v>
      </c>
      <c r="M105" s="183" t="s">
        <v>29</v>
      </c>
      <c r="N105" s="183" t="s">
        <v>1040</v>
      </c>
      <c r="O105" s="183" t="s">
        <v>373</v>
      </c>
      <c r="P105" s="183" t="s">
        <v>1106</v>
      </c>
      <c r="Q105" s="183" t="s">
        <v>293</v>
      </c>
      <c r="R105" s="183" t="s">
        <v>296</v>
      </c>
      <c r="S105" s="127" t="b">
        <v>0</v>
      </c>
      <c r="T105" s="126">
        <v>0</v>
      </c>
      <c r="U105" s="127" t="b">
        <v>0</v>
      </c>
      <c r="V105" s="126">
        <v>0</v>
      </c>
      <c r="W105" s="127" t="b">
        <v>1</v>
      </c>
      <c r="X105" s="127" t="b">
        <v>1</v>
      </c>
      <c r="Y105" s="183" t="s">
        <v>296</v>
      </c>
      <c r="Z105" s="183" t="s">
        <v>993</v>
      </c>
      <c r="AA105" s="127" t="b">
        <v>0</v>
      </c>
      <c r="AB105" s="183" t="s">
        <v>993</v>
      </c>
      <c r="AC105" s="183" t="s">
        <v>993</v>
      </c>
      <c r="AD105" s="183" t="s">
        <v>993</v>
      </c>
      <c r="AE105" s="183">
        <f t="shared" si="3"/>
        <v>48</v>
      </c>
      <c r="AF105" s="183">
        <f t="shared" si="3"/>
        <v>47</v>
      </c>
      <c r="AG105" s="183">
        <f t="shared" si="3"/>
        <v>42</v>
      </c>
      <c r="AH105" s="183">
        <f t="shared" si="3"/>
        <v>48</v>
      </c>
      <c r="AI105" s="183">
        <f t="shared" si="4"/>
        <v>0</v>
      </c>
      <c r="AJ105" s="126">
        <v>0</v>
      </c>
      <c r="AK105" s="126">
        <v>0</v>
      </c>
      <c r="AL105" s="126">
        <v>0</v>
      </c>
      <c r="AM105" s="126">
        <v>0</v>
      </c>
      <c r="AN105" s="126">
        <v>0</v>
      </c>
      <c r="AO105" s="126">
        <v>48</v>
      </c>
      <c r="AP105" s="126">
        <v>47</v>
      </c>
      <c r="AQ105" s="126">
        <v>42</v>
      </c>
      <c r="AR105" s="126">
        <v>48</v>
      </c>
      <c r="AS105" s="126">
        <v>48</v>
      </c>
      <c r="AT105" s="126">
        <v>47</v>
      </c>
      <c r="AU105" s="126">
        <v>42</v>
      </c>
      <c r="AV105" s="126">
        <v>48</v>
      </c>
      <c r="AW105" s="126">
        <v>0</v>
      </c>
      <c r="AX105" s="126">
        <v>0</v>
      </c>
      <c r="AY105" s="126">
        <v>0</v>
      </c>
      <c r="AZ105" s="126">
        <v>0</v>
      </c>
      <c r="BA105" s="126">
        <v>0</v>
      </c>
      <c r="BB105" s="126">
        <v>0</v>
      </c>
      <c r="BC105" s="126">
        <v>0</v>
      </c>
      <c r="BD105" s="127" t="b">
        <v>0</v>
      </c>
      <c r="BE105" s="127"/>
      <c r="BF105" s="183" t="s">
        <v>422</v>
      </c>
      <c r="BG105" s="126">
        <v>48</v>
      </c>
      <c r="BH105" s="183" t="s">
        <v>993</v>
      </c>
      <c r="BI105" s="126">
        <v>0</v>
      </c>
      <c r="BJ105" s="183" t="s">
        <v>993</v>
      </c>
      <c r="BK105" s="126">
        <v>0</v>
      </c>
      <c r="BL105" s="126">
        <v>0</v>
      </c>
      <c r="BM105" s="126">
        <v>0</v>
      </c>
      <c r="BN105" s="183" t="s">
        <v>993</v>
      </c>
      <c r="BO105" s="183" t="s">
        <v>993</v>
      </c>
      <c r="BP105" s="183" t="s">
        <v>993</v>
      </c>
      <c r="BQ105" s="126">
        <v>0</v>
      </c>
      <c r="BR105" s="183" t="s">
        <v>993</v>
      </c>
      <c r="BS105" s="126">
        <v>0</v>
      </c>
      <c r="BT105" s="183" t="s">
        <v>993</v>
      </c>
      <c r="BU105" s="126">
        <v>0</v>
      </c>
      <c r="BV105" s="126">
        <v>0</v>
      </c>
      <c r="BW105" s="126">
        <v>0</v>
      </c>
      <c r="BX105" s="183" t="s">
        <v>993</v>
      </c>
      <c r="BY105" s="126">
        <v>0</v>
      </c>
      <c r="BZ105" s="183" t="s">
        <v>993</v>
      </c>
      <c r="CA105" s="126">
        <v>0</v>
      </c>
      <c r="CB105" s="183" t="s">
        <v>993</v>
      </c>
      <c r="CC105" s="126">
        <v>0</v>
      </c>
      <c r="CD105" s="126">
        <v>0</v>
      </c>
      <c r="CE105" s="126">
        <v>0</v>
      </c>
      <c r="CF105" s="183" t="s">
        <v>993</v>
      </c>
      <c r="CG105" s="126">
        <v>0</v>
      </c>
      <c r="CH105" s="183" t="s">
        <v>993</v>
      </c>
      <c r="CI105" s="126">
        <v>0</v>
      </c>
      <c r="CJ105" s="183" t="s">
        <v>993</v>
      </c>
      <c r="CK105" s="126">
        <v>0</v>
      </c>
      <c r="CL105" s="126">
        <v>0</v>
      </c>
      <c r="CM105" s="126">
        <v>0</v>
      </c>
      <c r="CN105" s="126">
        <v>11</v>
      </c>
      <c r="CO105" s="126">
        <v>0</v>
      </c>
      <c r="CP105" s="126">
        <v>3</v>
      </c>
      <c r="CQ105" s="126">
        <v>1.8</v>
      </c>
      <c r="CR105" s="126">
        <v>13</v>
      </c>
      <c r="CS105" s="126">
        <v>0</v>
      </c>
      <c r="CT105" s="126">
        <v>0</v>
      </c>
      <c r="CU105" s="126">
        <v>0</v>
      </c>
      <c r="CV105" s="126">
        <v>0</v>
      </c>
      <c r="CW105" s="126">
        <v>0</v>
      </c>
      <c r="CX105" s="126">
        <v>0</v>
      </c>
      <c r="CY105" s="126">
        <v>0</v>
      </c>
      <c r="CZ105" s="126">
        <v>0</v>
      </c>
      <c r="DA105" s="126">
        <v>0</v>
      </c>
      <c r="DB105" s="126">
        <v>0</v>
      </c>
      <c r="DC105" s="126">
        <v>0</v>
      </c>
      <c r="DD105" s="126">
        <v>0</v>
      </c>
      <c r="DE105" s="126">
        <v>0</v>
      </c>
      <c r="DF105" s="126">
        <v>0</v>
      </c>
      <c r="DG105" s="126">
        <v>0</v>
      </c>
      <c r="DH105" s="127" t="b">
        <v>0</v>
      </c>
      <c r="DI105" s="183" t="s">
        <v>270</v>
      </c>
      <c r="DJ105" s="183" t="s">
        <v>993</v>
      </c>
      <c r="DK105" s="183" t="s">
        <v>993</v>
      </c>
      <c r="DL105" s="183" t="s">
        <v>993</v>
      </c>
      <c r="DM105" s="126">
        <v>24</v>
      </c>
      <c r="DN105" s="126">
        <v>23</v>
      </c>
      <c r="DO105" s="126">
        <v>1</v>
      </c>
      <c r="DP105" s="126">
        <v>0</v>
      </c>
      <c r="DQ105" s="126">
        <v>16312</v>
      </c>
      <c r="DR105" s="126">
        <v>24</v>
      </c>
      <c r="DS105" s="126">
        <v>24</v>
      </c>
      <c r="DT105" s="126">
        <v>23</v>
      </c>
      <c r="DU105" s="126">
        <v>1</v>
      </c>
      <c r="DV105" s="126">
        <v>0</v>
      </c>
      <c r="DW105" s="126">
        <v>0</v>
      </c>
      <c r="DX105" s="126">
        <v>0</v>
      </c>
      <c r="DY105" s="126">
        <v>0</v>
      </c>
      <c r="DZ105" s="126">
        <v>0</v>
      </c>
      <c r="EA105" s="126">
        <v>24</v>
      </c>
      <c r="EB105" s="126">
        <v>0</v>
      </c>
      <c r="EC105" s="126">
        <v>2</v>
      </c>
      <c r="ED105" s="126">
        <v>2</v>
      </c>
      <c r="EE105" s="126">
        <v>0</v>
      </c>
      <c r="EF105" s="126">
        <v>0</v>
      </c>
      <c r="EG105" s="126">
        <v>0</v>
      </c>
      <c r="EH105" s="126">
        <v>3</v>
      </c>
      <c r="EI105" s="126">
        <v>17</v>
      </c>
      <c r="EJ105" s="126">
        <v>0</v>
      </c>
      <c r="EK105" s="126">
        <v>24</v>
      </c>
      <c r="EL105" s="126">
        <v>23</v>
      </c>
      <c r="EM105" s="126">
        <v>0</v>
      </c>
      <c r="EN105" s="126">
        <v>0</v>
      </c>
      <c r="EO105" s="126">
        <v>1</v>
      </c>
      <c r="EP105" s="126">
        <v>0</v>
      </c>
      <c r="EQ105" s="127" t="b">
        <v>0</v>
      </c>
      <c r="ER105" s="127" t="b">
        <v>0</v>
      </c>
      <c r="ES105" s="127" t="b">
        <v>0</v>
      </c>
      <c r="ET105" s="128">
        <v>0</v>
      </c>
      <c r="EU105" s="128">
        <v>0</v>
      </c>
      <c r="EV105" s="128">
        <v>0</v>
      </c>
      <c r="EW105" s="128">
        <v>0</v>
      </c>
      <c r="EX105" s="128">
        <v>0</v>
      </c>
      <c r="EY105" s="128">
        <v>0</v>
      </c>
      <c r="EZ105" s="127" t="b">
        <v>0</v>
      </c>
      <c r="FA105" s="127" t="b">
        <v>0</v>
      </c>
      <c r="FB105" s="127" t="b">
        <v>0</v>
      </c>
      <c r="FC105" s="128">
        <v>0</v>
      </c>
      <c r="FD105" s="128">
        <v>0</v>
      </c>
      <c r="FE105" s="128">
        <v>0</v>
      </c>
      <c r="FF105" s="128">
        <v>0</v>
      </c>
      <c r="FG105" s="128">
        <v>0</v>
      </c>
      <c r="FH105" s="128">
        <v>0</v>
      </c>
      <c r="FI105" s="127" t="b">
        <v>0</v>
      </c>
      <c r="FJ105" s="127" t="b">
        <v>0</v>
      </c>
      <c r="FK105" s="127" t="b">
        <v>0</v>
      </c>
      <c r="FL105" s="128">
        <v>0</v>
      </c>
      <c r="FM105" s="128">
        <v>0</v>
      </c>
      <c r="FN105" s="128">
        <v>0</v>
      </c>
      <c r="FO105" s="128">
        <v>0</v>
      </c>
      <c r="FP105" s="128">
        <v>0</v>
      </c>
      <c r="FQ105" s="128">
        <v>0</v>
      </c>
      <c r="FR105" s="183" t="s">
        <v>993</v>
      </c>
      <c r="FS105" s="128">
        <v>0</v>
      </c>
      <c r="FT105" s="126">
        <v>0</v>
      </c>
      <c r="FU105" s="126">
        <v>24</v>
      </c>
      <c r="FV105" s="126">
        <v>0</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7" t="b">
        <v>0</v>
      </c>
      <c r="GM105" s="183" t="s">
        <v>993</v>
      </c>
      <c r="GN105" s="183" t="s">
        <v>993</v>
      </c>
      <c r="GO105" s="183" t="s">
        <v>993</v>
      </c>
      <c r="GP105" s="183" t="s">
        <v>993</v>
      </c>
      <c r="GQ105" s="127"/>
      <c r="GR105" s="123"/>
    </row>
    <row r="106" spans="1:200">
      <c r="A106" s="122"/>
      <c r="B106" s="1348" t="s">
        <v>683</v>
      </c>
      <c r="C106" s="1349"/>
      <c r="D106" s="183" t="s">
        <v>1107</v>
      </c>
      <c r="E106" s="183" t="s">
        <v>32</v>
      </c>
      <c r="F106" s="183" t="s">
        <v>437</v>
      </c>
      <c r="G106" s="183" t="s">
        <v>986</v>
      </c>
      <c r="H106" s="183" t="s">
        <v>1062</v>
      </c>
      <c r="I106" s="183" t="s">
        <v>1063</v>
      </c>
      <c r="J106" s="183" t="s">
        <v>1064</v>
      </c>
      <c r="K106" s="183" t="s">
        <v>1065</v>
      </c>
      <c r="L106" s="126">
        <v>1</v>
      </c>
      <c r="M106" s="183" t="s">
        <v>32</v>
      </c>
      <c r="N106" s="183" t="s">
        <v>991</v>
      </c>
      <c r="O106" s="183" t="s">
        <v>684</v>
      </c>
      <c r="P106" s="183" t="s">
        <v>1108</v>
      </c>
      <c r="Q106" s="183" t="s">
        <v>293</v>
      </c>
      <c r="R106" s="183" t="s">
        <v>296</v>
      </c>
      <c r="S106" s="127" t="b">
        <v>0</v>
      </c>
      <c r="T106" s="126">
        <v>0</v>
      </c>
      <c r="U106" s="127" t="b">
        <v>0</v>
      </c>
      <c r="V106" s="126">
        <v>0</v>
      </c>
      <c r="W106" s="127" t="b">
        <v>0</v>
      </c>
      <c r="X106" s="127" t="b">
        <v>1</v>
      </c>
      <c r="Y106" s="183" t="s">
        <v>296</v>
      </c>
      <c r="Z106" s="183" t="s">
        <v>993</v>
      </c>
      <c r="AA106" s="127" t="b">
        <v>0</v>
      </c>
      <c r="AB106" s="183" t="s">
        <v>993</v>
      </c>
      <c r="AC106" s="183" t="s">
        <v>993</v>
      </c>
      <c r="AD106" s="183" t="s">
        <v>993</v>
      </c>
      <c r="AE106" s="183">
        <f t="shared" si="3"/>
        <v>50</v>
      </c>
      <c r="AF106" s="183">
        <f t="shared" si="3"/>
        <v>50</v>
      </c>
      <c r="AG106" s="183">
        <f t="shared" si="3"/>
        <v>23</v>
      </c>
      <c r="AH106" s="183">
        <f t="shared" si="3"/>
        <v>50</v>
      </c>
      <c r="AI106" s="183">
        <f t="shared" si="4"/>
        <v>0</v>
      </c>
      <c r="AJ106" s="126">
        <v>50</v>
      </c>
      <c r="AK106" s="126">
        <v>50</v>
      </c>
      <c r="AL106" s="126">
        <v>23</v>
      </c>
      <c r="AM106" s="126">
        <v>50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6">
        <v>0</v>
      </c>
      <c r="BD106" s="127" t="b">
        <v>0</v>
      </c>
      <c r="BE106" s="127"/>
      <c r="BF106" s="183" t="s">
        <v>447</v>
      </c>
      <c r="BG106" s="126">
        <v>50</v>
      </c>
      <c r="BH106" s="183" t="s">
        <v>993</v>
      </c>
      <c r="BI106" s="126">
        <v>0</v>
      </c>
      <c r="BJ106" s="183" t="s">
        <v>993</v>
      </c>
      <c r="BK106" s="126">
        <v>0</v>
      </c>
      <c r="BL106" s="126">
        <v>0</v>
      </c>
      <c r="BM106" s="126">
        <v>0</v>
      </c>
      <c r="BN106" s="183" t="s">
        <v>993</v>
      </c>
      <c r="BO106" s="183" t="s">
        <v>993</v>
      </c>
      <c r="BP106" s="183" t="s">
        <v>993</v>
      </c>
      <c r="BQ106" s="126">
        <v>0</v>
      </c>
      <c r="BR106" s="183" t="s">
        <v>993</v>
      </c>
      <c r="BS106" s="126">
        <v>0</v>
      </c>
      <c r="BT106" s="183" t="s">
        <v>993</v>
      </c>
      <c r="BU106" s="126">
        <v>0</v>
      </c>
      <c r="BV106" s="126">
        <v>0</v>
      </c>
      <c r="BW106" s="126">
        <v>0</v>
      </c>
      <c r="BX106" s="183" t="s">
        <v>993</v>
      </c>
      <c r="BY106" s="126">
        <v>0</v>
      </c>
      <c r="BZ106" s="183" t="s">
        <v>993</v>
      </c>
      <c r="CA106" s="126">
        <v>0</v>
      </c>
      <c r="CB106" s="183" t="s">
        <v>993</v>
      </c>
      <c r="CC106" s="126">
        <v>0</v>
      </c>
      <c r="CD106" s="126">
        <v>0</v>
      </c>
      <c r="CE106" s="126">
        <v>0</v>
      </c>
      <c r="CF106" s="183" t="s">
        <v>993</v>
      </c>
      <c r="CG106" s="126">
        <v>0</v>
      </c>
      <c r="CH106" s="183" t="s">
        <v>993</v>
      </c>
      <c r="CI106" s="126">
        <v>0</v>
      </c>
      <c r="CJ106" s="183" t="s">
        <v>993</v>
      </c>
      <c r="CK106" s="126">
        <v>0</v>
      </c>
      <c r="CL106" s="126">
        <v>0</v>
      </c>
      <c r="CM106" s="126">
        <v>0</v>
      </c>
      <c r="CN106" s="126">
        <v>17</v>
      </c>
      <c r="CO106" s="126">
        <v>0</v>
      </c>
      <c r="CP106" s="126">
        <v>0</v>
      </c>
      <c r="CQ106" s="126">
        <v>0</v>
      </c>
      <c r="CR106" s="126">
        <v>6</v>
      </c>
      <c r="CS106" s="126">
        <v>0</v>
      </c>
      <c r="CT106" s="126">
        <v>0</v>
      </c>
      <c r="CU106" s="126">
        <v>0</v>
      </c>
      <c r="CV106" s="126">
        <v>1</v>
      </c>
      <c r="CW106" s="126">
        <v>0</v>
      </c>
      <c r="CX106" s="126">
        <v>1</v>
      </c>
      <c r="CY106" s="126">
        <v>0</v>
      </c>
      <c r="CZ106" s="126">
        <v>1</v>
      </c>
      <c r="DA106" s="126">
        <v>0</v>
      </c>
      <c r="DB106" s="126">
        <v>1</v>
      </c>
      <c r="DC106" s="126">
        <v>0</v>
      </c>
      <c r="DD106" s="126">
        <v>0</v>
      </c>
      <c r="DE106" s="126">
        <v>0</v>
      </c>
      <c r="DF106" s="126">
        <v>0</v>
      </c>
      <c r="DG106" s="126">
        <v>0</v>
      </c>
      <c r="DH106" s="127" t="b">
        <v>0</v>
      </c>
      <c r="DI106" s="183" t="s">
        <v>1000</v>
      </c>
      <c r="DJ106" s="183" t="s">
        <v>993</v>
      </c>
      <c r="DK106" s="183" t="s">
        <v>993</v>
      </c>
      <c r="DL106" s="183" t="s">
        <v>993</v>
      </c>
      <c r="DM106" s="126">
        <v>30</v>
      </c>
      <c r="DN106" s="126">
        <v>27</v>
      </c>
      <c r="DO106" s="126">
        <v>3</v>
      </c>
      <c r="DP106" s="126">
        <v>0</v>
      </c>
      <c r="DQ106" s="126">
        <v>306</v>
      </c>
      <c r="DR106" s="126">
        <v>28</v>
      </c>
      <c r="DS106" s="126">
        <v>30</v>
      </c>
      <c r="DT106" s="126">
        <v>0</v>
      </c>
      <c r="DU106" s="126">
        <v>29</v>
      </c>
      <c r="DV106" s="126">
        <v>1</v>
      </c>
      <c r="DW106" s="126">
        <v>0</v>
      </c>
      <c r="DX106" s="126">
        <v>0</v>
      </c>
      <c r="DY106" s="126">
        <v>0</v>
      </c>
      <c r="DZ106" s="126">
        <v>0</v>
      </c>
      <c r="EA106" s="126">
        <v>28</v>
      </c>
      <c r="EB106" s="126">
        <v>0</v>
      </c>
      <c r="EC106" s="126">
        <v>28</v>
      </c>
      <c r="ED106" s="126">
        <v>0</v>
      </c>
      <c r="EE106" s="126">
        <v>0</v>
      </c>
      <c r="EF106" s="126">
        <v>0</v>
      </c>
      <c r="EG106" s="126">
        <v>0</v>
      </c>
      <c r="EH106" s="126">
        <v>0</v>
      </c>
      <c r="EI106" s="126">
        <v>0</v>
      </c>
      <c r="EJ106" s="126">
        <v>0</v>
      </c>
      <c r="EK106" s="126">
        <v>28</v>
      </c>
      <c r="EL106" s="126">
        <v>0</v>
      </c>
      <c r="EM106" s="126">
        <v>28</v>
      </c>
      <c r="EN106" s="126">
        <v>0</v>
      </c>
      <c r="EO106" s="126">
        <v>0</v>
      </c>
      <c r="EP106" s="126">
        <v>0</v>
      </c>
      <c r="EQ106" s="127" t="b">
        <v>0</v>
      </c>
      <c r="ER106" s="127" t="b">
        <v>0</v>
      </c>
      <c r="ES106" s="127" t="b">
        <v>0</v>
      </c>
      <c r="ET106" s="128">
        <v>0</v>
      </c>
      <c r="EU106" s="128">
        <v>0</v>
      </c>
      <c r="EV106" s="128">
        <v>0</v>
      </c>
      <c r="EW106" s="128">
        <v>0</v>
      </c>
      <c r="EX106" s="128">
        <v>0</v>
      </c>
      <c r="EY106" s="128">
        <v>0</v>
      </c>
      <c r="EZ106" s="127" t="b">
        <v>0</v>
      </c>
      <c r="FA106" s="127" t="b">
        <v>0</v>
      </c>
      <c r="FB106" s="127" t="b">
        <v>0</v>
      </c>
      <c r="FC106" s="128">
        <v>0</v>
      </c>
      <c r="FD106" s="128">
        <v>0</v>
      </c>
      <c r="FE106" s="128">
        <v>0</v>
      </c>
      <c r="FF106" s="128">
        <v>0</v>
      </c>
      <c r="FG106" s="128">
        <v>0</v>
      </c>
      <c r="FH106" s="128">
        <v>0</v>
      </c>
      <c r="FI106" s="127" t="b">
        <v>0</v>
      </c>
      <c r="FJ106" s="127" t="b">
        <v>0</v>
      </c>
      <c r="FK106" s="127" t="b">
        <v>0</v>
      </c>
      <c r="FL106" s="128">
        <v>0</v>
      </c>
      <c r="FM106" s="128">
        <v>0</v>
      </c>
      <c r="FN106" s="128">
        <v>0</v>
      </c>
      <c r="FO106" s="128">
        <v>0</v>
      </c>
      <c r="FP106" s="128">
        <v>0</v>
      </c>
      <c r="FQ106" s="128">
        <v>0</v>
      </c>
      <c r="FR106" s="183" t="s">
        <v>993</v>
      </c>
      <c r="FS106" s="128">
        <v>0</v>
      </c>
      <c r="FT106" s="126">
        <v>0</v>
      </c>
      <c r="FU106" s="126">
        <v>28</v>
      </c>
      <c r="FV106" s="126">
        <v>0</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7" t="b">
        <v>0</v>
      </c>
      <c r="GM106" s="183" t="s">
        <v>993</v>
      </c>
      <c r="GN106" s="183" t="s">
        <v>993</v>
      </c>
      <c r="GO106" s="183" t="s">
        <v>993</v>
      </c>
      <c r="GP106" s="183" t="s">
        <v>993</v>
      </c>
      <c r="GQ106" s="127"/>
      <c r="GR106" s="123"/>
    </row>
    <row r="107" spans="1:200">
      <c r="A107" s="122"/>
      <c r="B107" s="1348" t="s">
        <v>683</v>
      </c>
      <c r="C107" s="1349"/>
      <c r="D107" s="183" t="s">
        <v>1107</v>
      </c>
      <c r="E107" s="183" t="s">
        <v>32</v>
      </c>
      <c r="F107" s="183" t="s">
        <v>437</v>
      </c>
      <c r="G107" s="183" t="s">
        <v>986</v>
      </c>
      <c r="H107" s="183" t="s">
        <v>1062</v>
      </c>
      <c r="I107" s="183" t="s">
        <v>1063</v>
      </c>
      <c r="J107" s="183" t="s">
        <v>1064</v>
      </c>
      <c r="K107" s="183" t="s">
        <v>1065</v>
      </c>
      <c r="L107" s="126">
        <v>2</v>
      </c>
      <c r="M107" s="183" t="s">
        <v>32</v>
      </c>
      <c r="N107" s="183" t="s">
        <v>1040</v>
      </c>
      <c r="O107" s="183" t="s">
        <v>685</v>
      </c>
      <c r="P107" s="183" t="s">
        <v>1108</v>
      </c>
      <c r="Q107" s="183" t="s">
        <v>293</v>
      </c>
      <c r="R107" s="183" t="s">
        <v>296</v>
      </c>
      <c r="S107" s="127" t="b">
        <v>0</v>
      </c>
      <c r="T107" s="126">
        <v>0</v>
      </c>
      <c r="U107" s="127" t="b">
        <v>0</v>
      </c>
      <c r="V107" s="126">
        <v>0</v>
      </c>
      <c r="W107" s="127" t="b">
        <v>0</v>
      </c>
      <c r="X107" s="127" t="b">
        <v>1</v>
      </c>
      <c r="Y107" s="183" t="s">
        <v>296</v>
      </c>
      <c r="Z107" s="183" t="s">
        <v>993</v>
      </c>
      <c r="AA107" s="127" t="b">
        <v>0</v>
      </c>
      <c r="AB107" s="183" t="s">
        <v>993</v>
      </c>
      <c r="AC107" s="183" t="s">
        <v>993</v>
      </c>
      <c r="AD107" s="183" t="s">
        <v>993</v>
      </c>
      <c r="AE107" s="183">
        <f t="shared" si="3"/>
        <v>50</v>
      </c>
      <c r="AF107" s="183">
        <f t="shared" si="3"/>
        <v>50</v>
      </c>
      <c r="AG107" s="183">
        <f t="shared" si="3"/>
        <v>46</v>
      </c>
      <c r="AH107" s="183">
        <f t="shared" si="3"/>
        <v>50</v>
      </c>
      <c r="AI107" s="183">
        <f t="shared" si="4"/>
        <v>0</v>
      </c>
      <c r="AJ107" s="126">
        <v>50</v>
      </c>
      <c r="AK107" s="126">
        <v>50</v>
      </c>
      <c r="AL107" s="126">
        <v>46</v>
      </c>
      <c r="AM107" s="126">
        <v>50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6">
        <v>0</v>
      </c>
      <c r="BD107" s="127" t="b">
        <v>0</v>
      </c>
      <c r="BE107" s="127"/>
      <c r="BF107" s="183" t="s">
        <v>447</v>
      </c>
      <c r="BG107" s="126">
        <v>50</v>
      </c>
      <c r="BH107" s="183" t="s">
        <v>993</v>
      </c>
      <c r="BI107" s="126">
        <v>0</v>
      </c>
      <c r="BJ107" s="183" t="s">
        <v>993</v>
      </c>
      <c r="BK107" s="126">
        <v>0</v>
      </c>
      <c r="BL107" s="126">
        <v>0</v>
      </c>
      <c r="BM107" s="126">
        <v>0</v>
      </c>
      <c r="BN107" s="183" t="s">
        <v>993</v>
      </c>
      <c r="BO107" s="183" t="s">
        <v>993</v>
      </c>
      <c r="BP107" s="183" t="s">
        <v>993</v>
      </c>
      <c r="BQ107" s="126">
        <v>0</v>
      </c>
      <c r="BR107" s="183" t="s">
        <v>993</v>
      </c>
      <c r="BS107" s="126">
        <v>0</v>
      </c>
      <c r="BT107" s="183" t="s">
        <v>993</v>
      </c>
      <c r="BU107" s="126">
        <v>0</v>
      </c>
      <c r="BV107" s="126">
        <v>0</v>
      </c>
      <c r="BW107" s="126">
        <v>0</v>
      </c>
      <c r="BX107" s="183" t="s">
        <v>993</v>
      </c>
      <c r="BY107" s="126">
        <v>0</v>
      </c>
      <c r="BZ107" s="183" t="s">
        <v>993</v>
      </c>
      <c r="CA107" s="126">
        <v>0</v>
      </c>
      <c r="CB107" s="183" t="s">
        <v>993</v>
      </c>
      <c r="CC107" s="126">
        <v>0</v>
      </c>
      <c r="CD107" s="126">
        <v>0</v>
      </c>
      <c r="CE107" s="126">
        <v>0</v>
      </c>
      <c r="CF107" s="183" t="s">
        <v>993</v>
      </c>
      <c r="CG107" s="126">
        <v>0</v>
      </c>
      <c r="CH107" s="183" t="s">
        <v>993</v>
      </c>
      <c r="CI107" s="126">
        <v>0</v>
      </c>
      <c r="CJ107" s="183" t="s">
        <v>993</v>
      </c>
      <c r="CK107" s="126">
        <v>0</v>
      </c>
      <c r="CL107" s="126">
        <v>0</v>
      </c>
      <c r="CM107" s="126">
        <v>0</v>
      </c>
      <c r="CN107" s="126">
        <v>23</v>
      </c>
      <c r="CO107" s="126">
        <v>1</v>
      </c>
      <c r="CP107" s="126">
        <v>1</v>
      </c>
      <c r="CQ107" s="126">
        <v>0</v>
      </c>
      <c r="CR107" s="126">
        <v>15</v>
      </c>
      <c r="CS107" s="126">
        <v>3.1</v>
      </c>
      <c r="CT107" s="126">
        <v>0</v>
      </c>
      <c r="CU107" s="126">
        <v>0</v>
      </c>
      <c r="CV107" s="126">
        <v>1</v>
      </c>
      <c r="CW107" s="126">
        <v>0</v>
      </c>
      <c r="CX107" s="126">
        <v>1</v>
      </c>
      <c r="CY107" s="126">
        <v>0</v>
      </c>
      <c r="CZ107" s="126">
        <v>1</v>
      </c>
      <c r="DA107" s="126">
        <v>0</v>
      </c>
      <c r="DB107" s="126">
        <v>1</v>
      </c>
      <c r="DC107" s="126">
        <v>0</v>
      </c>
      <c r="DD107" s="126">
        <v>0</v>
      </c>
      <c r="DE107" s="126">
        <v>0</v>
      </c>
      <c r="DF107" s="126">
        <v>1</v>
      </c>
      <c r="DG107" s="126">
        <v>0</v>
      </c>
      <c r="DH107" s="127" t="b">
        <v>0</v>
      </c>
      <c r="DI107" s="183" t="s">
        <v>427</v>
      </c>
      <c r="DJ107" s="183" t="s">
        <v>993</v>
      </c>
      <c r="DK107" s="183" t="s">
        <v>993</v>
      </c>
      <c r="DL107" s="183" t="s">
        <v>993</v>
      </c>
      <c r="DM107" s="126">
        <v>0</v>
      </c>
      <c r="DN107" s="126">
        <v>0</v>
      </c>
      <c r="DO107" s="126">
        <v>0</v>
      </c>
      <c r="DP107" s="126">
        <v>0</v>
      </c>
      <c r="DQ107" s="126">
        <v>561</v>
      </c>
      <c r="DR107" s="126">
        <v>3</v>
      </c>
      <c r="DS107" s="126">
        <v>0</v>
      </c>
      <c r="DT107" s="126">
        <v>0</v>
      </c>
      <c r="DU107" s="126">
        <v>0</v>
      </c>
      <c r="DV107" s="126">
        <v>0</v>
      </c>
      <c r="DW107" s="126">
        <v>0</v>
      </c>
      <c r="DX107" s="126">
        <v>0</v>
      </c>
      <c r="DY107" s="126">
        <v>0</v>
      </c>
      <c r="DZ107" s="126">
        <v>0</v>
      </c>
      <c r="EA107" s="126">
        <v>3</v>
      </c>
      <c r="EB107" s="126">
        <v>0</v>
      </c>
      <c r="EC107" s="126">
        <v>0</v>
      </c>
      <c r="ED107" s="126">
        <v>1</v>
      </c>
      <c r="EE107" s="126">
        <v>0</v>
      </c>
      <c r="EF107" s="126">
        <v>0</v>
      </c>
      <c r="EG107" s="126">
        <v>0</v>
      </c>
      <c r="EH107" s="126">
        <v>0</v>
      </c>
      <c r="EI107" s="126">
        <v>2</v>
      </c>
      <c r="EJ107" s="126">
        <v>0</v>
      </c>
      <c r="EK107" s="126">
        <v>3</v>
      </c>
      <c r="EL107" s="126">
        <v>3</v>
      </c>
      <c r="EM107" s="126">
        <v>0</v>
      </c>
      <c r="EN107" s="126">
        <v>0</v>
      </c>
      <c r="EO107" s="126">
        <v>0</v>
      </c>
      <c r="EP107" s="126">
        <v>0</v>
      </c>
      <c r="EQ107" s="127" t="b">
        <v>0</v>
      </c>
      <c r="ER107" s="127" t="b">
        <v>0</v>
      </c>
      <c r="ES107" s="127" t="b">
        <v>0</v>
      </c>
      <c r="ET107" s="128">
        <v>0</v>
      </c>
      <c r="EU107" s="128">
        <v>0</v>
      </c>
      <c r="EV107" s="128">
        <v>0</v>
      </c>
      <c r="EW107" s="128">
        <v>0</v>
      </c>
      <c r="EX107" s="128">
        <v>0</v>
      </c>
      <c r="EY107" s="128">
        <v>0</v>
      </c>
      <c r="EZ107" s="127" t="b">
        <v>0</v>
      </c>
      <c r="FA107" s="127" t="b">
        <v>0</v>
      </c>
      <c r="FB107" s="127" t="b">
        <v>0</v>
      </c>
      <c r="FC107" s="128">
        <v>0</v>
      </c>
      <c r="FD107" s="128">
        <v>0</v>
      </c>
      <c r="FE107" s="128">
        <v>0</v>
      </c>
      <c r="FF107" s="128">
        <v>0</v>
      </c>
      <c r="FG107" s="128">
        <v>0</v>
      </c>
      <c r="FH107" s="128">
        <v>0</v>
      </c>
      <c r="FI107" s="127" t="b">
        <v>0</v>
      </c>
      <c r="FJ107" s="127" t="b">
        <v>0</v>
      </c>
      <c r="FK107" s="127" t="b">
        <v>0</v>
      </c>
      <c r="FL107" s="128">
        <v>0</v>
      </c>
      <c r="FM107" s="128">
        <v>0</v>
      </c>
      <c r="FN107" s="128">
        <v>0</v>
      </c>
      <c r="FO107" s="128">
        <v>0</v>
      </c>
      <c r="FP107" s="128">
        <v>0</v>
      </c>
      <c r="FQ107" s="128">
        <v>0</v>
      </c>
      <c r="FR107" s="183" t="s">
        <v>993</v>
      </c>
      <c r="FS107" s="128">
        <v>0</v>
      </c>
      <c r="FT107" s="126">
        <v>0</v>
      </c>
      <c r="FU107" s="126">
        <v>3</v>
      </c>
      <c r="FV107" s="126">
        <v>0</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7" t="b">
        <v>0</v>
      </c>
      <c r="GM107" s="183" t="s">
        <v>993</v>
      </c>
      <c r="GN107" s="183" t="s">
        <v>993</v>
      </c>
      <c r="GO107" s="183" t="s">
        <v>993</v>
      </c>
      <c r="GP107" s="183" t="s">
        <v>993</v>
      </c>
      <c r="GQ107" s="127"/>
      <c r="GR107" s="123"/>
    </row>
    <row r="108" spans="1:200">
      <c r="A108" s="122"/>
      <c r="B108" s="1348" t="s">
        <v>568</v>
      </c>
      <c r="C108" s="1349"/>
      <c r="D108" s="183" t="s">
        <v>1109</v>
      </c>
      <c r="E108" s="183" t="s">
        <v>1110</v>
      </c>
      <c r="F108" s="183" t="s">
        <v>437</v>
      </c>
      <c r="G108" s="183" t="s">
        <v>986</v>
      </c>
      <c r="H108" s="183" t="s">
        <v>1062</v>
      </c>
      <c r="I108" s="183" t="s">
        <v>1063</v>
      </c>
      <c r="J108" s="183" t="s">
        <v>1064</v>
      </c>
      <c r="K108" s="183" t="s">
        <v>1065</v>
      </c>
      <c r="L108" s="126">
        <v>1</v>
      </c>
      <c r="M108" s="183" t="s">
        <v>1110</v>
      </c>
      <c r="N108" s="183" t="s">
        <v>1016</v>
      </c>
      <c r="O108" s="183" t="s">
        <v>570</v>
      </c>
      <c r="P108" s="183" t="s">
        <v>1044</v>
      </c>
      <c r="Q108" s="183" t="s">
        <v>290</v>
      </c>
      <c r="R108" s="183" t="s">
        <v>290</v>
      </c>
      <c r="S108" s="127" t="b">
        <v>0</v>
      </c>
      <c r="T108" s="126">
        <v>0</v>
      </c>
      <c r="U108" s="127" t="b">
        <v>0</v>
      </c>
      <c r="V108" s="126">
        <v>0</v>
      </c>
      <c r="W108" s="127" t="b">
        <v>0</v>
      </c>
      <c r="X108" s="127" t="b">
        <v>1</v>
      </c>
      <c r="Y108" s="183" t="s">
        <v>290</v>
      </c>
      <c r="Z108" s="183" t="s">
        <v>993</v>
      </c>
      <c r="AA108" s="127" t="b">
        <v>0</v>
      </c>
      <c r="AB108" s="183" t="s">
        <v>993</v>
      </c>
      <c r="AC108" s="183" t="s">
        <v>993</v>
      </c>
      <c r="AD108" s="183" t="s">
        <v>993</v>
      </c>
      <c r="AE108" s="183">
        <f t="shared" si="3"/>
        <v>22</v>
      </c>
      <c r="AF108" s="183">
        <f t="shared" si="3"/>
        <v>22</v>
      </c>
      <c r="AG108" s="183">
        <f t="shared" si="3"/>
        <v>11</v>
      </c>
      <c r="AH108" s="183">
        <f t="shared" si="3"/>
        <v>22</v>
      </c>
      <c r="AI108" s="183">
        <f t="shared" si="4"/>
        <v>0</v>
      </c>
      <c r="AJ108" s="126">
        <v>22</v>
      </c>
      <c r="AK108" s="126">
        <v>22</v>
      </c>
      <c r="AL108" s="126">
        <v>11</v>
      </c>
      <c r="AM108" s="126">
        <v>22</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6">
        <v>0</v>
      </c>
      <c r="BD108" s="127" t="b">
        <v>0</v>
      </c>
      <c r="BE108" s="127"/>
      <c r="BF108" s="183" t="s">
        <v>270</v>
      </c>
      <c r="BG108" s="126">
        <v>22</v>
      </c>
      <c r="BH108" s="183" t="s">
        <v>993</v>
      </c>
      <c r="BI108" s="126">
        <v>0</v>
      </c>
      <c r="BJ108" s="183" t="s">
        <v>993</v>
      </c>
      <c r="BK108" s="126">
        <v>0</v>
      </c>
      <c r="BL108" s="126">
        <v>0</v>
      </c>
      <c r="BM108" s="126">
        <v>0</v>
      </c>
      <c r="BN108" s="183" t="s">
        <v>993</v>
      </c>
      <c r="BO108" s="183" t="s">
        <v>993</v>
      </c>
      <c r="BP108" s="183" t="s">
        <v>993</v>
      </c>
      <c r="BQ108" s="126">
        <v>0</v>
      </c>
      <c r="BR108" s="183" t="s">
        <v>993</v>
      </c>
      <c r="BS108" s="126">
        <v>0</v>
      </c>
      <c r="BT108" s="183" t="s">
        <v>993</v>
      </c>
      <c r="BU108" s="126">
        <v>0</v>
      </c>
      <c r="BV108" s="126">
        <v>0</v>
      </c>
      <c r="BW108" s="126">
        <v>0</v>
      </c>
      <c r="BX108" s="183" t="s">
        <v>993</v>
      </c>
      <c r="BY108" s="126">
        <v>0</v>
      </c>
      <c r="BZ108" s="183" t="s">
        <v>993</v>
      </c>
      <c r="CA108" s="126">
        <v>0</v>
      </c>
      <c r="CB108" s="183" t="s">
        <v>993</v>
      </c>
      <c r="CC108" s="126">
        <v>0</v>
      </c>
      <c r="CD108" s="126">
        <v>0</v>
      </c>
      <c r="CE108" s="126">
        <v>0</v>
      </c>
      <c r="CF108" s="183" t="s">
        <v>993</v>
      </c>
      <c r="CG108" s="126">
        <v>0</v>
      </c>
      <c r="CH108" s="183" t="s">
        <v>993</v>
      </c>
      <c r="CI108" s="126">
        <v>0</v>
      </c>
      <c r="CJ108" s="183" t="s">
        <v>993</v>
      </c>
      <c r="CK108" s="126">
        <v>0</v>
      </c>
      <c r="CL108" s="126">
        <v>0</v>
      </c>
      <c r="CM108" s="126">
        <v>0</v>
      </c>
      <c r="CN108" s="126">
        <v>12</v>
      </c>
      <c r="CO108" s="126">
        <v>0</v>
      </c>
      <c r="CP108" s="126">
        <v>0</v>
      </c>
      <c r="CQ108" s="126">
        <v>0</v>
      </c>
      <c r="CR108" s="126">
        <v>3</v>
      </c>
      <c r="CS108" s="126">
        <v>0</v>
      </c>
      <c r="CT108" s="126">
        <v>8</v>
      </c>
      <c r="CU108" s="126">
        <v>0</v>
      </c>
      <c r="CV108" s="126">
        <v>0</v>
      </c>
      <c r="CW108" s="126">
        <v>0</v>
      </c>
      <c r="CX108" s="126">
        <v>0</v>
      </c>
      <c r="CY108" s="126">
        <v>0</v>
      </c>
      <c r="CZ108" s="126">
        <v>0</v>
      </c>
      <c r="DA108" s="126">
        <v>0</v>
      </c>
      <c r="DB108" s="126">
        <v>1</v>
      </c>
      <c r="DC108" s="126">
        <v>0</v>
      </c>
      <c r="DD108" s="126">
        <v>0</v>
      </c>
      <c r="DE108" s="126">
        <v>0</v>
      </c>
      <c r="DF108" s="126">
        <v>1</v>
      </c>
      <c r="DG108" s="126">
        <v>0</v>
      </c>
      <c r="DH108" s="127" t="b">
        <v>0</v>
      </c>
      <c r="DI108" s="183" t="s">
        <v>999</v>
      </c>
      <c r="DJ108" s="183" t="s">
        <v>1000</v>
      </c>
      <c r="DK108" s="183" t="s">
        <v>1011</v>
      </c>
      <c r="DL108" s="183" t="s">
        <v>270</v>
      </c>
      <c r="DM108" s="126">
        <v>581</v>
      </c>
      <c r="DN108" s="126">
        <v>260</v>
      </c>
      <c r="DO108" s="126">
        <v>168</v>
      </c>
      <c r="DP108" s="126">
        <v>153</v>
      </c>
      <c r="DQ108" s="126">
        <v>7298</v>
      </c>
      <c r="DR108" s="126">
        <v>578</v>
      </c>
      <c r="DS108" s="126">
        <v>581</v>
      </c>
      <c r="DT108" s="126">
        <v>17</v>
      </c>
      <c r="DU108" s="126">
        <v>413</v>
      </c>
      <c r="DV108" s="126">
        <v>10</v>
      </c>
      <c r="DW108" s="126">
        <v>81</v>
      </c>
      <c r="DX108" s="126">
        <v>0</v>
      </c>
      <c r="DY108" s="126">
        <v>60</v>
      </c>
      <c r="DZ108" s="126">
        <v>0</v>
      </c>
      <c r="EA108" s="126">
        <v>578</v>
      </c>
      <c r="EB108" s="126">
        <v>157</v>
      </c>
      <c r="EC108" s="126">
        <v>353</v>
      </c>
      <c r="ED108" s="126">
        <v>12</v>
      </c>
      <c r="EE108" s="126">
        <v>20</v>
      </c>
      <c r="EF108" s="126">
        <v>8</v>
      </c>
      <c r="EG108" s="126">
        <v>0</v>
      </c>
      <c r="EH108" s="126">
        <v>15</v>
      </c>
      <c r="EI108" s="126">
        <v>12</v>
      </c>
      <c r="EJ108" s="126">
        <v>1</v>
      </c>
      <c r="EK108" s="126">
        <v>421</v>
      </c>
      <c r="EL108" s="126">
        <v>403</v>
      </c>
      <c r="EM108" s="126">
        <v>0</v>
      </c>
      <c r="EN108" s="126">
        <v>18</v>
      </c>
      <c r="EO108" s="126">
        <v>0</v>
      </c>
      <c r="EP108" s="126">
        <v>62</v>
      </c>
      <c r="EQ108" s="127" t="b">
        <v>0</v>
      </c>
      <c r="ER108" s="127" t="b">
        <v>0</v>
      </c>
      <c r="ES108" s="127" t="b">
        <v>0</v>
      </c>
      <c r="ET108" s="128">
        <v>0.38200000000000001</v>
      </c>
      <c r="EU108" s="128">
        <v>0.217</v>
      </c>
      <c r="EV108" s="128">
        <v>0.184</v>
      </c>
      <c r="EW108" s="128">
        <v>7.5999999999999998E-2</v>
      </c>
      <c r="EX108" s="128">
        <v>0.249</v>
      </c>
      <c r="EY108" s="128">
        <v>0.374</v>
      </c>
      <c r="EZ108" s="127" t="b">
        <v>0</v>
      </c>
      <c r="FA108" s="127" t="b">
        <v>0</v>
      </c>
      <c r="FB108" s="127" t="b">
        <v>0</v>
      </c>
      <c r="FC108" s="128">
        <v>0</v>
      </c>
      <c r="FD108" s="128">
        <v>0</v>
      </c>
      <c r="FE108" s="128">
        <v>0</v>
      </c>
      <c r="FF108" s="128">
        <v>0</v>
      </c>
      <c r="FG108" s="128">
        <v>0</v>
      </c>
      <c r="FH108" s="128">
        <v>0</v>
      </c>
      <c r="FI108" s="127" t="b">
        <v>0</v>
      </c>
      <c r="FJ108" s="127" t="b">
        <v>0</v>
      </c>
      <c r="FK108" s="127" t="b">
        <v>0</v>
      </c>
      <c r="FL108" s="128">
        <v>0.38200000000000001</v>
      </c>
      <c r="FM108" s="128">
        <v>0.217</v>
      </c>
      <c r="FN108" s="128">
        <v>0.184</v>
      </c>
      <c r="FO108" s="128">
        <v>7.5999999999999998E-2</v>
      </c>
      <c r="FP108" s="128">
        <v>0.249</v>
      </c>
      <c r="FQ108" s="128">
        <v>0.374</v>
      </c>
      <c r="FR108" s="183" t="s">
        <v>993</v>
      </c>
      <c r="FS108" s="128">
        <v>0</v>
      </c>
      <c r="FT108" s="126">
        <v>0</v>
      </c>
      <c r="FU108" s="126">
        <v>421</v>
      </c>
      <c r="FV108" s="126">
        <v>0</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7" t="b">
        <v>0</v>
      </c>
      <c r="GM108" s="183" t="s">
        <v>993</v>
      </c>
      <c r="GN108" s="183" t="s">
        <v>993</v>
      </c>
      <c r="GO108" s="183" t="s">
        <v>993</v>
      </c>
      <c r="GP108" s="183" t="s">
        <v>993</v>
      </c>
      <c r="GQ108" s="127"/>
      <c r="GR108" s="123"/>
    </row>
    <row r="109" spans="1:200">
      <c r="A109" s="122"/>
      <c r="B109" s="1348" t="s">
        <v>568</v>
      </c>
      <c r="C109" s="1349"/>
      <c r="D109" s="183" t="s">
        <v>1109</v>
      </c>
      <c r="E109" s="183" t="s">
        <v>1110</v>
      </c>
      <c r="F109" s="183" t="s">
        <v>437</v>
      </c>
      <c r="G109" s="183" t="s">
        <v>986</v>
      </c>
      <c r="H109" s="183" t="s">
        <v>1062</v>
      </c>
      <c r="I109" s="183" t="s">
        <v>1063</v>
      </c>
      <c r="J109" s="183" t="s">
        <v>1064</v>
      </c>
      <c r="K109" s="183" t="s">
        <v>1065</v>
      </c>
      <c r="L109" s="126">
        <v>2</v>
      </c>
      <c r="M109" s="183" t="s">
        <v>1110</v>
      </c>
      <c r="N109" s="183" t="s">
        <v>1018</v>
      </c>
      <c r="O109" s="183" t="s">
        <v>1111</v>
      </c>
      <c r="P109" s="183" t="s">
        <v>1044</v>
      </c>
      <c r="Q109" s="183" t="s">
        <v>290</v>
      </c>
      <c r="R109" s="183" t="s">
        <v>290</v>
      </c>
      <c r="S109" s="127" t="b">
        <v>0</v>
      </c>
      <c r="T109" s="126">
        <v>0</v>
      </c>
      <c r="U109" s="127" t="b">
        <v>0</v>
      </c>
      <c r="V109" s="126">
        <v>0</v>
      </c>
      <c r="W109" s="127" t="b">
        <v>0</v>
      </c>
      <c r="X109" s="127" t="b">
        <v>1</v>
      </c>
      <c r="Y109" s="183" t="s">
        <v>290</v>
      </c>
      <c r="Z109" s="183" t="s">
        <v>993</v>
      </c>
      <c r="AA109" s="127" t="b">
        <v>0</v>
      </c>
      <c r="AB109" s="183" t="s">
        <v>993</v>
      </c>
      <c r="AC109" s="183" t="s">
        <v>993</v>
      </c>
      <c r="AD109" s="183" t="s">
        <v>993</v>
      </c>
      <c r="AE109" s="183">
        <f t="shared" si="3"/>
        <v>51</v>
      </c>
      <c r="AF109" s="183">
        <f t="shared" si="3"/>
        <v>47</v>
      </c>
      <c r="AG109" s="183">
        <f t="shared" si="3"/>
        <v>22</v>
      </c>
      <c r="AH109" s="183">
        <f t="shared" si="3"/>
        <v>51</v>
      </c>
      <c r="AI109" s="183">
        <f t="shared" si="4"/>
        <v>0</v>
      </c>
      <c r="AJ109" s="126">
        <v>51</v>
      </c>
      <c r="AK109" s="126">
        <v>47</v>
      </c>
      <c r="AL109" s="126">
        <v>22</v>
      </c>
      <c r="AM109" s="126">
        <v>51</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6">
        <v>0</v>
      </c>
      <c r="BD109" s="127" t="b">
        <v>0</v>
      </c>
      <c r="BE109" s="127"/>
      <c r="BF109" s="183" t="s">
        <v>270</v>
      </c>
      <c r="BG109" s="126">
        <v>51</v>
      </c>
      <c r="BH109" s="183" t="s">
        <v>993</v>
      </c>
      <c r="BI109" s="126">
        <v>0</v>
      </c>
      <c r="BJ109" s="183" t="s">
        <v>993</v>
      </c>
      <c r="BK109" s="126">
        <v>0</v>
      </c>
      <c r="BL109" s="126">
        <v>0</v>
      </c>
      <c r="BM109" s="126">
        <v>0</v>
      </c>
      <c r="BN109" s="183" t="s">
        <v>993</v>
      </c>
      <c r="BO109" s="183" t="s">
        <v>993</v>
      </c>
      <c r="BP109" s="183" t="s">
        <v>993</v>
      </c>
      <c r="BQ109" s="126">
        <v>0</v>
      </c>
      <c r="BR109" s="183" t="s">
        <v>993</v>
      </c>
      <c r="BS109" s="126">
        <v>0</v>
      </c>
      <c r="BT109" s="183" t="s">
        <v>993</v>
      </c>
      <c r="BU109" s="126">
        <v>0</v>
      </c>
      <c r="BV109" s="126">
        <v>0</v>
      </c>
      <c r="BW109" s="126">
        <v>0</v>
      </c>
      <c r="BX109" s="183" t="s">
        <v>993</v>
      </c>
      <c r="BY109" s="126">
        <v>0</v>
      </c>
      <c r="BZ109" s="183" t="s">
        <v>993</v>
      </c>
      <c r="CA109" s="126">
        <v>0</v>
      </c>
      <c r="CB109" s="183" t="s">
        <v>993</v>
      </c>
      <c r="CC109" s="126">
        <v>0</v>
      </c>
      <c r="CD109" s="126">
        <v>0</v>
      </c>
      <c r="CE109" s="126">
        <v>0</v>
      </c>
      <c r="CF109" s="183" t="s">
        <v>993</v>
      </c>
      <c r="CG109" s="126">
        <v>0</v>
      </c>
      <c r="CH109" s="183" t="s">
        <v>993</v>
      </c>
      <c r="CI109" s="126">
        <v>0</v>
      </c>
      <c r="CJ109" s="183" t="s">
        <v>993</v>
      </c>
      <c r="CK109" s="126">
        <v>0</v>
      </c>
      <c r="CL109" s="126">
        <v>0</v>
      </c>
      <c r="CM109" s="126">
        <v>0</v>
      </c>
      <c r="CN109" s="126">
        <v>28</v>
      </c>
      <c r="CO109" s="126">
        <v>0</v>
      </c>
      <c r="CP109" s="126">
        <v>0</v>
      </c>
      <c r="CQ109" s="126">
        <v>0</v>
      </c>
      <c r="CR109" s="126">
        <v>5</v>
      </c>
      <c r="CS109" s="126">
        <v>0</v>
      </c>
      <c r="CT109" s="126">
        <v>0</v>
      </c>
      <c r="CU109" s="126">
        <v>0</v>
      </c>
      <c r="CV109" s="126">
        <v>0</v>
      </c>
      <c r="CW109" s="126">
        <v>0</v>
      </c>
      <c r="CX109" s="126">
        <v>0</v>
      </c>
      <c r="CY109" s="126">
        <v>0</v>
      </c>
      <c r="CZ109" s="126">
        <v>0</v>
      </c>
      <c r="DA109" s="126">
        <v>0</v>
      </c>
      <c r="DB109" s="126">
        <v>1</v>
      </c>
      <c r="DC109" s="126">
        <v>0</v>
      </c>
      <c r="DD109" s="126">
        <v>0</v>
      </c>
      <c r="DE109" s="126">
        <v>0</v>
      </c>
      <c r="DF109" s="126">
        <v>0</v>
      </c>
      <c r="DG109" s="126">
        <v>0</v>
      </c>
      <c r="DH109" s="127" t="b">
        <v>0</v>
      </c>
      <c r="DI109" s="183" t="s">
        <v>999</v>
      </c>
      <c r="DJ109" s="183" t="s">
        <v>434</v>
      </c>
      <c r="DK109" s="183" t="s">
        <v>1000</v>
      </c>
      <c r="DL109" s="183" t="s">
        <v>270</v>
      </c>
      <c r="DM109" s="126">
        <v>1168</v>
      </c>
      <c r="DN109" s="126">
        <v>580</v>
      </c>
      <c r="DO109" s="126">
        <v>204</v>
      </c>
      <c r="DP109" s="126">
        <v>384</v>
      </c>
      <c r="DQ109" s="126">
        <v>14739</v>
      </c>
      <c r="DR109" s="126">
        <v>1169</v>
      </c>
      <c r="DS109" s="126">
        <v>1168</v>
      </c>
      <c r="DT109" s="126">
        <v>61</v>
      </c>
      <c r="DU109" s="126">
        <v>1000</v>
      </c>
      <c r="DV109" s="126">
        <v>29</v>
      </c>
      <c r="DW109" s="126">
        <v>78</v>
      </c>
      <c r="DX109" s="126">
        <v>0</v>
      </c>
      <c r="DY109" s="126">
        <v>0</v>
      </c>
      <c r="DZ109" s="126">
        <v>0</v>
      </c>
      <c r="EA109" s="126">
        <v>1169</v>
      </c>
      <c r="EB109" s="126">
        <v>242</v>
      </c>
      <c r="EC109" s="126">
        <v>826</v>
      </c>
      <c r="ED109" s="126">
        <v>25</v>
      </c>
      <c r="EE109" s="126">
        <v>13</v>
      </c>
      <c r="EF109" s="126">
        <v>12</v>
      </c>
      <c r="EG109" s="126">
        <v>0</v>
      </c>
      <c r="EH109" s="126">
        <v>21</v>
      </c>
      <c r="EI109" s="126">
        <v>30</v>
      </c>
      <c r="EJ109" s="126">
        <v>0</v>
      </c>
      <c r="EK109" s="126">
        <v>927</v>
      </c>
      <c r="EL109" s="126">
        <v>906</v>
      </c>
      <c r="EM109" s="126">
        <v>3</v>
      </c>
      <c r="EN109" s="126">
        <v>17</v>
      </c>
      <c r="EO109" s="126">
        <v>1</v>
      </c>
      <c r="EP109" s="126">
        <v>0</v>
      </c>
      <c r="EQ109" s="127" t="b">
        <v>0</v>
      </c>
      <c r="ER109" s="127" t="b">
        <v>0</v>
      </c>
      <c r="ES109" s="127" t="b">
        <v>0</v>
      </c>
      <c r="ET109" s="128">
        <v>0.56499999999999995</v>
      </c>
      <c r="EU109" s="128">
        <v>0.40700000000000003</v>
      </c>
      <c r="EV109" s="128">
        <v>0.23600000000000002</v>
      </c>
      <c r="EW109" s="128">
        <v>0.17100000000000001</v>
      </c>
      <c r="EX109" s="128">
        <v>0.20499999999999999</v>
      </c>
      <c r="EY109" s="128">
        <v>0.42700000000000005</v>
      </c>
      <c r="EZ109" s="127" t="b">
        <v>0</v>
      </c>
      <c r="FA109" s="127" t="b">
        <v>0</v>
      </c>
      <c r="FB109" s="127" t="b">
        <v>0</v>
      </c>
      <c r="FC109" s="128">
        <v>0</v>
      </c>
      <c r="FD109" s="128">
        <v>0</v>
      </c>
      <c r="FE109" s="128">
        <v>0</v>
      </c>
      <c r="FF109" s="128">
        <v>0</v>
      </c>
      <c r="FG109" s="128">
        <v>0</v>
      </c>
      <c r="FH109" s="128">
        <v>0</v>
      </c>
      <c r="FI109" s="127" t="b">
        <v>0</v>
      </c>
      <c r="FJ109" s="127" t="b">
        <v>0</v>
      </c>
      <c r="FK109" s="127" t="b">
        <v>0</v>
      </c>
      <c r="FL109" s="128">
        <v>0.56499999999999995</v>
      </c>
      <c r="FM109" s="128">
        <v>0.40700000000000003</v>
      </c>
      <c r="FN109" s="128">
        <v>0.23600000000000002</v>
      </c>
      <c r="FO109" s="128">
        <v>0.17100000000000001</v>
      </c>
      <c r="FP109" s="128">
        <v>0.20499999999999999</v>
      </c>
      <c r="FQ109" s="128">
        <v>0.42700000000000005</v>
      </c>
      <c r="FR109" s="183" t="s">
        <v>993</v>
      </c>
      <c r="FS109" s="128">
        <v>0</v>
      </c>
      <c r="FT109" s="126">
        <v>0</v>
      </c>
      <c r="FU109" s="126">
        <v>927</v>
      </c>
      <c r="FV109" s="126">
        <v>0</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7" t="b">
        <v>0</v>
      </c>
      <c r="GM109" s="183" t="s">
        <v>993</v>
      </c>
      <c r="GN109" s="183" t="s">
        <v>993</v>
      </c>
      <c r="GO109" s="183" t="s">
        <v>993</v>
      </c>
      <c r="GP109" s="183" t="s">
        <v>993</v>
      </c>
      <c r="GQ109" s="127"/>
      <c r="GR109" s="123"/>
    </row>
    <row r="110" spans="1:200">
      <c r="A110" s="122"/>
      <c r="B110" s="1348" t="s">
        <v>568</v>
      </c>
      <c r="C110" s="1349"/>
      <c r="D110" s="183" t="s">
        <v>1109</v>
      </c>
      <c r="E110" s="183" t="s">
        <v>1110</v>
      </c>
      <c r="F110" s="183" t="s">
        <v>437</v>
      </c>
      <c r="G110" s="183" t="s">
        <v>986</v>
      </c>
      <c r="H110" s="183" t="s">
        <v>1062</v>
      </c>
      <c r="I110" s="183" t="s">
        <v>1063</v>
      </c>
      <c r="J110" s="183" t="s">
        <v>1064</v>
      </c>
      <c r="K110" s="183" t="s">
        <v>1065</v>
      </c>
      <c r="L110" s="126">
        <v>3</v>
      </c>
      <c r="M110" s="183" t="s">
        <v>1110</v>
      </c>
      <c r="N110" s="183" t="s">
        <v>1112</v>
      </c>
      <c r="O110" s="183" t="s">
        <v>572</v>
      </c>
      <c r="P110" s="183" t="s">
        <v>1044</v>
      </c>
      <c r="Q110" s="183" t="s">
        <v>290</v>
      </c>
      <c r="R110" s="183" t="s">
        <v>290</v>
      </c>
      <c r="S110" s="127" t="b">
        <v>0</v>
      </c>
      <c r="T110" s="126">
        <v>0</v>
      </c>
      <c r="U110" s="127" t="b">
        <v>0</v>
      </c>
      <c r="V110" s="126">
        <v>0</v>
      </c>
      <c r="W110" s="127" t="b">
        <v>1</v>
      </c>
      <c r="X110" s="127" t="b">
        <v>0</v>
      </c>
      <c r="Y110" s="183" t="s">
        <v>290</v>
      </c>
      <c r="Z110" s="183" t="s">
        <v>993</v>
      </c>
      <c r="AA110" s="127" t="b">
        <v>0</v>
      </c>
      <c r="AB110" s="183" t="s">
        <v>993</v>
      </c>
      <c r="AC110" s="183" t="s">
        <v>993</v>
      </c>
      <c r="AD110" s="183" t="s">
        <v>993</v>
      </c>
      <c r="AE110" s="183">
        <f t="shared" si="3"/>
        <v>36</v>
      </c>
      <c r="AF110" s="183">
        <f t="shared" si="3"/>
        <v>36</v>
      </c>
      <c r="AG110" s="183">
        <f t="shared" si="3"/>
        <v>11</v>
      </c>
      <c r="AH110" s="183">
        <f t="shared" si="3"/>
        <v>36</v>
      </c>
      <c r="AI110" s="183">
        <f t="shared" si="4"/>
        <v>0</v>
      </c>
      <c r="AJ110" s="126">
        <v>36</v>
      </c>
      <c r="AK110" s="126">
        <v>36</v>
      </c>
      <c r="AL110" s="126">
        <v>11</v>
      </c>
      <c r="AM110" s="126">
        <v>36</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6">
        <v>0</v>
      </c>
      <c r="BD110" s="127" t="b">
        <v>0</v>
      </c>
      <c r="BE110" s="127"/>
      <c r="BF110" s="183" t="s">
        <v>270</v>
      </c>
      <c r="BG110" s="126">
        <v>36</v>
      </c>
      <c r="BH110" s="183" t="s">
        <v>993</v>
      </c>
      <c r="BI110" s="126">
        <v>0</v>
      </c>
      <c r="BJ110" s="183" t="s">
        <v>993</v>
      </c>
      <c r="BK110" s="126">
        <v>0</v>
      </c>
      <c r="BL110" s="126">
        <v>0</v>
      </c>
      <c r="BM110" s="126">
        <v>0</v>
      </c>
      <c r="BN110" s="183" t="s">
        <v>993</v>
      </c>
      <c r="BO110" s="183" t="s">
        <v>993</v>
      </c>
      <c r="BP110" s="183" t="s">
        <v>993</v>
      </c>
      <c r="BQ110" s="126">
        <v>0</v>
      </c>
      <c r="BR110" s="183" t="s">
        <v>993</v>
      </c>
      <c r="BS110" s="126">
        <v>0</v>
      </c>
      <c r="BT110" s="183" t="s">
        <v>993</v>
      </c>
      <c r="BU110" s="126">
        <v>0</v>
      </c>
      <c r="BV110" s="126">
        <v>0</v>
      </c>
      <c r="BW110" s="126">
        <v>0</v>
      </c>
      <c r="BX110" s="183" t="s">
        <v>993</v>
      </c>
      <c r="BY110" s="126">
        <v>0</v>
      </c>
      <c r="BZ110" s="183" t="s">
        <v>993</v>
      </c>
      <c r="CA110" s="126">
        <v>0</v>
      </c>
      <c r="CB110" s="183" t="s">
        <v>993</v>
      </c>
      <c r="CC110" s="126">
        <v>0</v>
      </c>
      <c r="CD110" s="126">
        <v>0</v>
      </c>
      <c r="CE110" s="126">
        <v>0</v>
      </c>
      <c r="CF110" s="183" t="s">
        <v>993</v>
      </c>
      <c r="CG110" s="126">
        <v>0</v>
      </c>
      <c r="CH110" s="183" t="s">
        <v>993</v>
      </c>
      <c r="CI110" s="126">
        <v>0</v>
      </c>
      <c r="CJ110" s="183" t="s">
        <v>993</v>
      </c>
      <c r="CK110" s="126">
        <v>0</v>
      </c>
      <c r="CL110" s="126">
        <v>0</v>
      </c>
      <c r="CM110" s="126">
        <v>0</v>
      </c>
      <c r="CN110" s="126">
        <v>29</v>
      </c>
      <c r="CO110" s="126">
        <v>0.8</v>
      </c>
      <c r="CP110" s="126">
        <v>0</v>
      </c>
      <c r="CQ110" s="126">
        <v>0</v>
      </c>
      <c r="CR110" s="126">
        <v>4</v>
      </c>
      <c r="CS110" s="126">
        <v>0</v>
      </c>
      <c r="CT110" s="126">
        <v>0</v>
      </c>
      <c r="CU110" s="126">
        <v>0</v>
      </c>
      <c r="CV110" s="126">
        <v>0</v>
      </c>
      <c r="CW110" s="126">
        <v>0</v>
      </c>
      <c r="CX110" s="126">
        <v>0</v>
      </c>
      <c r="CY110" s="126">
        <v>0</v>
      </c>
      <c r="CZ110" s="126">
        <v>0</v>
      </c>
      <c r="DA110" s="126">
        <v>0</v>
      </c>
      <c r="DB110" s="126">
        <v>1</v>
      </c>
      <c r="DC110" s="126">
        <v>0</v>
      </c>
      <c r="DD110" s="126">
        <v>0</v>
      </c>
      <c r="DE110" s="126">
        <v>0</v>
      </c>
      <c r="DF110" s="126">
        <v>0</v>
      </c>
      <c r="DG110" s="126">
        <v>0</v>
      </c>
      <c r="DH110" s="127" t="b">
        <v>0</v>
      </c>
      <c r="DI110" s="183" t="s">
        <v>999</v>
      </c>
      <c r="DJ110" s="183" t="s">
        <v>270</v>
      </c>
      <c r="DK110" s="183" t="s">
        <v>282</v>
      </c>
      <c r="DL110" s="183" t="s">
        <v>1055</v>
      </c>
      <c r="DM110" s="126">
        <v>967</v>
      </c>
      <c r="DN110" s="126">
        <v>449</v>
      </c>
      <c r="DO110" s="126">
        <v>125</v>
      </c>
      <c r="DP110" s="126">
        <v>393</v>
      </c>
      <c r="DQ110" s="126">
        <v>12601</v>
      </c>
      <c r="DR110" s="126">
        <v>973</v>
      </c>
      <c r="DS110" s="126">
        <v>967</v>
      </c>
      <c r="DT110" s="126">
        <v>24</v>
      </c>
      <c r="DU110" s="126">
        <v>780</v>
      </c>
      <c r="DV110" s="126">
        <v>20</v>
      </c>
      <c r="DW110" s="126">
        <v>143</v>
      </c>
      <c r="DX110" s="126">
        <v>0</v>
      </c>
      <c r="DY110" s="126">
        <v>0</v>
      </c>
      <c r="DZ110" s="126">
        <v>0</v>
      </c>
      <c r="EA110" s="126">
        <v>973</v>
      </c>
      <c r="EB110" s="126">
        <v>108</v>
      </c>
      <c r="EC110" s="126">
        <v>704</v>
      </c>
      <c r="ED110" s="126">
        <v>16</v>
      </c>
      <c r="EE110" s="126">
        <v>24</v>
      </c>
      <c r="EF110" s="126">
        <v>31</v>
      </c>
      <c r="EG110" s="126">
        <v>0</v>
      </c>
      <c r="EH110" s="126">
        <v>43</v>
      </c>
      <c r="EI110" s="126">
        <v>47</v>
      </c>
      <c r="EJ110" s="126">
        <v>0</v>
      </c>
      <c r="EK110" s="126">
        <v>865</v>
      </c>
      <c r="EL110" s="126">
        <v>816</v>
      </c>
      <c r="EM110" s="126">
        <v>2</v>
      </c>
      <c r="EN110" s="126">
        <v>41</v>
      </c>
      <c r="EO110" s="126">
        <v>6</v>
      </c>
      <c r="EP110" s="126">
        <v>0</v>
      </c>
      <c r="EQ110" s="127" t="b">
        <v>0</v>
      </c>
      <c r="ER110" s="127" t="b">
        <v>0</v>
      </c>
      <c r="ES110" s="127" t="b">
        <v>0</v>
      </c>
      <c r="ET110" s="128">
        <v>0.50600000000000001</v>
      </c>
      <c r="EU110" s="128">
        <v>0.315</v>
      </c>
      <c r="EV110" s="128">
        <v>0.18899999999999997</v>
      </c>
      <c r="EW110" s="128">
        <v>0.127</v>
      </c>
      <c r="EX110" s="128">
        <v>3.7000000000000005E-2</v>
      </c>
      <c r="EY110" s="128">
        <v>0.253</v>
      </c>
      <c r="EZ110" s="127" t="b">
        <v>0</v>
      </c>
      <c r="FA110" s="127" t="b">
        <v>0</v>
      </c>
      <c r="FB110" s="127" t="b">
        <v>0</v>
      </c>
      <c r="FC110" s="128">
        <v>0</v>
      </c>
      <c r="FD110" s="128">
        <v>0</v>
      </c>
      <c r="FE110" s="128">
        <v>0</v>
      </c>
      <c r="FF110" s="128">
        <v>0</v>
      </c>
      <c r="FG110" s="128">
        <v>0</v>
      </c>
      <c r="FH110" s="128">
        <v>0</v>
      </c>
      <c r="FI110" s="127" t="b">
        <v>0</v>
      </c>
      <c r="FJ110" s="127" t="b">
        <v>0</v>
      </c>
      <c r="FK110" s="127" t="b">
        <v>0</v>
      </c>
      <c r="FL110" s="128">
        <v>0.50600000000000001</v>
      </c>
      <c r="FM110" s="128">
        <v>0.315</v>
      </c>
      <c r="FN110" s="128">
        <v>0.18899999999999997</v>
      </c>
      <c r="FO110" s="128">
        <v>0.127</v>
      </c>
      <c r="FP110" s="128">
        <v>3.7000000000000005E-2</v>
      </c>
      <c r="FQ110" s="128">
        <v>0.253</v>
      </c>
      <c r="FR110" s="183" t="s">
        <v>993</v>
      </c>
      <c r="FS110" s="128">
        <v>0</v>
      </c>
      <c r="FT110" s="126">
        <v>0</v>
      </c>
      <c r="FU110" s="126">
        <v>865</v>
      </c>
      <c r="FV110" s="126">
        <v>0</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7" t="b">
        <v>0</v>
      </c>
      <c r="GM110" s="183" t="s">
        <v>993</v>
      </c>
      <c r="GN110" s="183" t="s">
        <v>993</v>
      </c>
      <c r="GO110" s="183" t="s">
        <v>993</v>
      </c>
      <c r="GP110" s="183" t="s">
        <v>993</v>
      </c>
      <c r="GQ110" s="127"/>
      <c r="GR110" s="123"/>
    </row>
    <row r="111" spans="1:200">
      <c r="A111" s="122"/>
      <c r="B111" s="1348" t="s">
        <v>568</v>
      </c>
      <c r="C111" s="1349"/>
      <c r="D111" s="183" t="s">
        <v>1109</v>
      </c>
      <c r="E111" s="183" t="s">
        <v>1110</v>
      </c>
      <c r="F111" s="183" t="s">
        <v>437</v>
      </c>
      <c r="G111" s="183" t="s">
        <v>986</v>
      </c>
      <c r="H111" s="183" t="s">
        <v>1062</v>
      </c>
      <c r="I111" s="183" t="s">
        <v>1063</v>
      </c>
      <c r="J111" s="183" t="s">
        <v>1064</v>
      </c>
      <c r="K111" s="183" t="s">
        <v>1065</v>
      </c>
      <c r="L111" s="126">
        <v>4</v>
      </c>
      <c r="M111" s="183" t="s">
        <v>1110</v>
      </c>
      <c r="N111" s="183" t="s">
        <v>1113</v>
      </c>
      <c r="O111" s="183" t="s">
        <v>573</v>
      </c>
      <c r="P111" s="183" t="s">
        <v>1027</v>
      </c>
      <c r="Q111" s="183" t="s">
        <v>290</v>
      </c>
      <c r="R111" s="183" t="s">
        <v>290</v>
      </c>
      <c r="S111" s="127" t="b">
        <v>0</v>
      </c>
      <c r="T111" s="126">
        <v>0</v>
      </c>
      <c r="U111" s="127" t="b">
        <v>0</v>
      </c>
      <c r="V111" s="126">
        <v>0</v>
      </c>
      <c r="W111" s="127" t="b">
        <v>0</v>
      </c>
      <c r="X111" s="127" t="b">
        <v>1</v>
      </c>
      <c r="Y111" s="183" t="s">
        <v>290</v>
      </c>
      <c r="Z111" s="183" t="s">
        <v>993</v>
      </c>
      <c r="AA111" s="127" t="b">
        <v>0</v>
      </c>
      <c r="AB111" s="183" t="s">
        <v>993</v>
      </c>
      <c r="AC111" s="183" t="s">
        <v>993</v>
      </c>
      <c r="AD111" s="183" t="s">
        <v>993</v>
      </c>
      <c r="AE111" s="183">
        <f t="shared" si="3"/>
        <v>48</v>
      </c>
      <c r="AF111" s="183">
        <f t="shared" si="3"/>
        <v>46</v>
      </c>
      <c r="AG111" s="183">
        <f t="shared" si="3"/>
        <v>24</v>
      </c>
      <c r="AH111" s="183">
        <f t="shared" si="3"/>
        <v>48</v>
      </c>
      <c r="AI111" s="183">
        <f t="shared" si="4"/>
        <v>0</v>
      </c>
      <c r="AJ111" s="126">
        <v>48</v>
      </c>
      <c r="AK111" s="126">
        <v>46</v>
      </c>
      <c r="AL111" s="126">
        <v>24</v>
      </c>
      <c r="AM111" s="126">
        <v>48</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6">
        <v>0</v>
      </c>
      <c r="BD111" s="127" t="b">
        <v>0</v>
      </c>
      <c r="BE111" s="127"/>
      <c r="BF111" s="183" t="s">
        <v>270</v>
      </c>
      <c r="BG111" s="126">
        <v>48</v>
      </c>
      <c r="BH111" s="183" t="s">
        <v>993</v>
      </c>
      <c r="BI111" s="126">
        <v>0</v>
      </c>
      <c r="BJ111" s="183" t="s">
        <v>993</v>
      </c>
      <c r="BK111" s="126">
        <v>0</v>
      </c>
      <c r="BL111" s="126">
        <v>0</v>
      </c>
      <c r="BM111" s="126">
        <v>0</v>
      </c>
      <c r="BN111" s="183" t="s">
        <v>993</v>
      </c>
      <c r="BO111" s="183" t="s">
        <v>993</v>
      </c>
      <c r="BP111" s="183" t="s">
        <v>993</v>
      </c>
      <c r="BQ111" s="126">
        <v>0</v>
      </c>
      <c r="BR111" s="183" t="s">
        <v>993</v>
      </c>
      <c r="BS111" s="126">
        <v>0</v>
      </c>
      <c r="BT111" s="183" t="s">
        <v>993</v>
      </c>
      <c r="BU111" s="126">
        <v>0</v>
      </c>
      <c r="BV111" s="126">
        <v>0</v>
      </c>
      <c r="BW111" s="126">
        <v>0</v>
      </c>
      <c r="BX111" s="183" t="s">
        <v>993</v>
      </c>
      <c r="BY111" s="126">
        <v>0</v>
      </c>
      <c r="BZ111" s="183" t="s">
        <v>993</v>
      </c>
      <c r="CA111" s="126">
        <v>0</v>
      </c>
      <c r="CB111" s="183" t="s">
        <v>993</v>
      </c>
      <c r="CC111" s="126">
        <v>0</v>
      </c>
      <c r="CD111" s="126">
        <v>0</v>
      </c>
      <c r="CE111" s="126">
        <v>0</v>
      </c>
      <c r="CF111" s="183" t="s">
        <v>993</v>
      </c>
      <c r="CG111" s="126">
        <v>0</v>
      </c>
      <c r="CH111" s="183" t="s">
        <v>993</v>
      </c>
      <c r="CI111" s="126">
        <v>0</v>
      </c>
      <c r="CJ111" s="183" t="s">
        <v>993</v>
      </c>
      <c r="CK111" s="126">
        <v>0</v>
      </c>
      <c r="CL111" s="126">
        <v>0</v>
      </c>
      <c r="CM111" s="126">
        <v>0</v>
      </c>
      <c r="CN111" s="126">
        <v>30</v>
      </c>
      <c r="CO111" s="126">
        <v>1.3</v>
      </c>
      <c r="CP111" s="126">
        <v>0</v>
      </c>
      <c r="CQ111" s="126">
        <v>0</v>
      </c>
      <c r="CR111" s="126">
        <v>4</v>
      </c>
      <c r="CS111" s="126">
        <v>0</v>
      </c>
      <c r="CT111" s="126">
        <v>0</v>
      </c>
      <c r="CU111" s="126">
        <v>0</v>
      </c>
      <c r="CV111" s="126">
        <v>0</v>
      </c>
      <c r="CW111" s="126">
        <v>0</v>
      </c>
      <c r="CX111" s="126">
        <v>0</v>
      </c>
      <c r="CY111" s="126">
        <v>0</v>
      </c>
      <c r="CZ111" s="126">
        <v>0</v>
      </c>
      <c r="DA111" s="126">
        <v>0</v>
      </c>
      <c r="DB111" s="126">
        <v>1</v>
      </c>
      <c r="DC111" s="126">
        <v>0</v>
      </c>
      <c r="DD111" s="126">
        <v>0</v>
      </c>
      <c r="DE111" s="126">
        <v>0</v>
      </c>
      <c r="DF111" s="126">
        <v>0</v>
      </c>
      <c r="DG111" s="126">
        <v>0</v>
      </c>
      <c r="DH111" s="127" t="b">
        <v>0</v>
      </c>
      <c r="DI111" s="183" t="s">
        <v>999</v>
      </c>
      <c r="DJ111" s="183" t="s">
        <v>525</v>
      </c>
      <c r="DK111" s="183" t="s">
        <v>298</v>
      </c>
      <c r="DL111" s="183" t="s">
        <v>1055</v>
      </c>
      <c r="DM111" s="126">
        <v>1379</v>
      </c>
      <c r="DN111" s="126">
        <v>779</v>
      </c>
      <c r="DO111" s="126">
        <v>143</v>
      </c>
      <c r="DP111" s="126">
        <v>457</v>
      </c>
      <c r="DQ111" s="126">
        <v>13924</v>
      </c>
      <c r="DR111" s="126">
        <v>1376</v>
      </c>
      <c r="DS111" s="126">
        <v>1379</v>
      </c>
      <c r="DT111" s="126">
        <v>17</v>
      </c>
      <c r="DU111" s="126">
        <v>1180</v>
      </c>
      <c r="DV111" s="126">
        <v>50</v>
      </c>
      <c r="DW111" s="126">
        <v>132</v>
      </c>
      <c r="DX111" s="126">
        <v>0</v>
      </c>
      <c r="DY111" s="126">
        <v>0</v>
      </c>
      <c r="DZ111" s="126">
        <v>0</v>
      </c>
      <c r="EA111" s="126">
        <v>1376</v>
      </c>
      <c r="EB111" s="126">
        <v>253</v>
      </c>
      <c r="EC111" s="126">
        <v>977</v>
      </c>
      <c r="ED111" s="126">
        <v>43</v>
      </c>
      <c r="EE111" s="126">
        <v>14</v>
      </c>
      <c r="EF111" s="126">
        <v>20</v>
      </c>
      <c r="EG111" s="126">
        <v>0</v>
      </c>
      <c r="EH111" s="126">
        <v>42</v>
      </c>
      <c r="EI111" s="126">
        <v>27</v>
      </c>
      <c r="EJ111" s="126">
        <v>0</v>
      </c>
      <c r="EK111" s="126">
        <v>1123</v>
      </c>
      <c r="EL111" s="126">
        <v>1065</v>
      </c>
      <c r="EM111" s="126">
        <v>29</v>
      </c>
      <c r="EN111" s="126">
        <v>26</v>
      </c>
      <c r="EO111" s="126">
        <v>3</v>
      </c>
      <c r="EP111" s="126">
        <v>0</v>
      </c>
      <c r="EQ111" s="127" t="b">
        <v>0</v>
      </c>
      <c r="ER111" s="127" t="b">
        <v>0</v>
      </c>
      <c r="ES111" s="127" t="b">
        <v>0</v>
      </c>
      <c r="ET111" s="128">
        <v>0.48499999999999999</v>
      </c>
      <c r="EU111" s="128">
        <v>0.35899999999999999</v>
      </c>
      <c r="EV111" s="128">
        <v>0.23600000000000002</v>
      </c>
      <c r="EW111" s="128">
        <v>0.156</v>
      </c>
      <c r="EX111" s="128">
        <v>8.1000000000000003E-2</v>
      </c>
      <c r="EY111" s="128">
        <v>0.32400000000000001</v>
      </c>
      <c r="EZ111" s="127" t="b">
        <v>0</v>
      </c>
      <c r="FA111" s="127" t="b">
        <v>0</v>
      </c>
      <c r="FB111" s="127" t="b">
        <v>0</v>
      </c>
      <c r="FC111" s="128">
        <v>0</v>
      </c>
      <c r="FD111" s="128">
        <v>0</v>
      </c>
      <c r="FE111" s="128">
        <v>0</v>
      </c>
      <c r="FF111" s="128">
        <v>0</v>
      </c>
      <c r="FG111" s="128">
        <v>0</v>
      </c>
      <c r="FH111" s="128">
        <v>0</v>
      </c>
      <c r="FI111" s="127" t="b">
        <v>0</v>
      </c>
      <c r="FJ111" s="127" t="b">
        <v>0</v>
      </c>
      <c r="FK111" s="127" t="b">
        <v>0</v>
      </c>
      <c r="FL111" s="128">
        <v>0.48499999999999999</v>
      </c>
      <c r="FM111" s="128">
        <v>0.35899999999999999</v>
      </c>
      <c r="FN111" s="128">
        <v>0.23600000000000002</v>
      </c>
      <c r="FO111" s="128">
        <v>0.156</v>
      </c>
      <c r="FP111" s="128">
        <v>8.1000000000000003E-2</v>
      </c>
      <c r="FQ111" s="128">
        <v>0.32400000000000001</v>
      </c>
      <c r="FR111" s="183" t="s">
        <v>993</v>
      </c>
      <c r="FS111" s="128">
        <v>0</v>
      </c>
      <c r="FT111" s="126">
        <v>0</v>
      </c>
      <c r="FU111" s="126">
        <v>1123</v>
      </c>
      <c r="FV111" s="126">
        <v>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7" t="b">
        <v>0</v>
      </c>
      <c r="GM111" s="183" t="s">
        <v>993</v>
      </c>
      <c r="GN111" s="183" t="s">
        <v>993</v>
      </c>
      <c r="GO111" s="183" t="s">
        <v>993</v>
      </c>
      <c r="GP111" s="183" t="s">
        <v>993</v>
      </c>
      <c r="GQ111" s="127"/>
      <c r="GR111" s="123"/>
    </row>
    <row r="112" spans="1:200">
      <c r="A112" s="122"/>
      <c r="B112" s="1348" t="s">
        <v>568</v>
      </c>
      <c r="C112" s="1349"/>
      <c r="D112" s="183" t="s">
        <v>1109</v>
      </c>
      <c r="E112" s="183" t="s">
        <v>1110</v>
      </c>
      <c r="F112" s="183" t="s">
        <v>437</v>
      </c>
      <c r="G112" s="183" t="s">
        <v>986</v>
      </c>
      <c r="H112" s="183" t="s">
        <v>1062</v>
      </c>
      <c r="I112" s="183" t="s">
        <v>1063</v>
      </c>
      <c r="J112" s="183" t="s">
        <v>1064</v>
      </c>
      <c r="K112" s="183" t="s">
        <v>1065</v>
      </c>
      <c r="L112" s="126">
        <v>5</v>
      </c>
      <c r="M112" s="183" t="s">
        <v>1110</v>
      </c>
      <c r="N112" s="183" t="s">
        <v>1114</v>
      </c>
      <c r="O112" s="183" t="s">
        <v>574</v>
      </c>
      <c r="P112" s="183" t="s">
        <v>1027</v>
      </c>
      <c r="Q112" s="183" t="s">
        <v>290</v>
      </c>
      <c r="R112" s="183" t="s">
        <v>290</v>
      </c>
      <c r="S112" s="127" t="b">
        <v>1</v>
      </c>
      <c r="T112" s="126">
        <v>8</v>
      </c>
      <c r="U112" s="127" t="b">
        <v>1</v>
      </c>
      <c r="V112" s="126">
        <v>16</v>
      </c>
      <c r="W112" s="127" t="b">
        <v>1</v>
      </c>
      <c r="X112" s="127" t="b">
        <v>0</v>
      </c>
      <c r="Y112" s="183" t="s">
        <v>290</v>
      </c>
      <c r="Z112" s="183" t="s">
        <v>993</v>
      </c>
      <c r="AA112" s="127" t="b">
        <v>0</v>
      </c>
      <c r="AB112" s="183" t="s">
        <v>993</v>
      </c>
      <c r="AC112" s="183" t="s">
        <v>993</v>
      </c>
      <c r="AD112" s="183" t="s">
        <v>993</v>
      </c>
      <c r="AE112" s="183">
        <f t="shared" si="3"/>
        <v>48</v>
      </c>
      <c r="AF112" s="183">
        <f t="shared" si="3"/>
        <v>40</v>
      </c>
      <c r="AG112" s="183">
        <f t="shared" si="3"/>
        <v>16</v>
      </c>
      <c r="AH112" s="183">
        <f t="shared" si="3"/>
        <v>48</v>
      </c>
      <c r="AI112" s="183">
        <f t="shared" si="4"/>
        <v>0</v>
      </c>
      <c r="AJ112" s="126">
        <v>48</v>
      </c>
      <c r="AK112" s="126">
        <v>40</v>
      </c>
      <c r="AL112" s="126">
        <v>16</v>
      </c>
      <c r="AM112" s="126">
        <v>48</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6">
        <v>0</v>
      </c>
      <c r="BD112" s="127" t="b">
        <v>0</v>
      </c>
      <c r="BE112" s="127"/>
      <c r="BF112" s="183" t="s">
        <v>270</v>
      </c>
      <c r="BG112" s="126">
        <v>48</v>
      </c>
      <c r="BH112" s="183" t="s">
        <v>993</v>
      </c>
      <c r="BI112" s="126">
        <v>0</v>
      </c>
      <c r="BJ112" s="183" t="s">
        <v>993</v>
      </c>
      <c r="BK112" s="126">
        <v>0</v>
      </c>
      <c r="BL112" s="126">
        <v>0</v>
      </c>
      <c r="BM112" s="126">
        <v>0</v>
      </c>
      <c r="BN112" s="183" t="s">
        <v>993</v>
      </c>
      <c r="BO112" s="183" t="s">
        <v>993</v>
      </c>
      <c r="BP112" s="183" t="s">
        <v>993</v>
      </c>
      <c r="BQ112" s="126">
        <v>0</v>
      </c>
      <c r="BR112" s="183" t="s">
        <v>993</v>
      </c>
      <c r="BS112" s="126">
        <v>0</v>
      </c>
      <c r="BT112" s="183" t="s">
        <v>993</v>
      </c>
      <c r="BU112" s="126">
        <v>0</v>
      </c>
      <c r="BV112" s="126">
        <v>0</v>
      </c>
      <c r="BW112" s="126">
        <v>0</v>
      </c>
      <c r="BX112" s="183" t="s">
        <v>993</v>
      </c>
      <c r="BY112" s="126">
        <v>0</v>
      </c>
      <c r="BZ112" s="183" t="s">
        <v>993</v>
      </c>
      <c r="CA112" s="126">
        <v>0</v>
      </c>
      <c r="CB112" s="183" t="s">
        <v>993</v>
      </c>
      <c r="CC112" s="126">
        <v>0</v>
      </c>
      <c r="CD112" s="126">
        <v>0</v>
      </c>
      <c r="CE112" s="126">
        <v>0</v>
      </c>
      <c r="CF112" s="183" t="s">
        <v>993</v>
      </c>
      <c r="CG112" s="126">
        <v>0</v>
      </c>
      <c r="CH112" s="183" t="s">
        <v>993</v>
      </c>
      <c r="CI112" s="126">
        <v>0</v>
      </c>
      <c r="CJ112" s="183" t="s">
        <v>993</v>
      </c>
      <c r="CK112" s="126">
        <v>0</v>
      </c>
      <c r="CL112" s="126">
        <v>0</v>
      </c>
      <c r="CM112" s="126">
        <v>0</v>
      </c>
      <c r="CN112" s="126">
        <v>33</v>
      </c>
      <c r="CO112" s="126">
        <v>0</v>
      </c>
      <c r="CP112" s="126">
        <v>0</v>
      </c>
      <c r="CQ112" s="126">
        <v>0</v>
      </c>
      <c r="CR112" s="126">
        <v>3</v>
      </c>
      <c r="CS112" s="126">
        <v>0</v>
      </c>
      <c r="CT112" s="126">
        <v>0</v>
      </c>
      <c r="CU112" s="126">
        <v>0</v>
      </c>
      <c r="CV112" s="126">
        <v>0</v>
      </c>
      <c r="CW112" s="126">
        <v>0</v>
      </c>
      <c r="CX112" s="126">
        <v>0</v>
      </c>
      <c r="CY112" s="126">
        <v>0</v>
      </c>
      <c r="CZ112" s="126">
        <v>0</v>
      </c>
      <c r="DA112" s="126">
        <v>0</v>
      </c>
      <c r="DB112" s="126">
        <v>1</v>
      </c>
      <c r="DC112" s="126">
        <v>0</v>
      </c>
      <c r="DD112" s="126">
        <v>0</v>
      </c>
      <c r="DE112" s="126">
        <v>0</v>
      </c>
      <c r="DF112" s="126">
        <v>1</v>
      </c>
      <c r="DG112" s="126">
        <v>0</v>
      </c>
      <c r="DH112" s="127" t="b">
        <v>0</v>
      </c>
      <c r="DI112" s="183" t="s">
        <v>999</v>
      </c>
      <c r="DJ112" s="183" t="s">
        <v>270</v>
      </c>
      <c r="DK112" s="183" t="s">
        <v>282</v>
      </c>
      <c r="DL112" s="183" t="s">
        <v>1014</v>
      </c>
      <c r="DM112" s="126">
        <v>708</v>
      </c>
      <c r="DN112" s="126">
        <v>150</v>
      </c>
      <c r="DO112" s="126">
        <v>122</v>
      </c>
      <c r="DP112" s="126">
        <v>436</v>
      </c>
      <c r="DQ112" s="126">
        <v>11939</v>
      </c>
      <c r="DR112" s="126">
        <v>721</v>
      </c>
      <c r="DS112" s="126">
        <v>708</v>
      </c>
      <c r="DT112" s="126">
        <v>28</v>
      </c>
      <c r="DU112" s="126">
        <v>479</v>
      </c>
      <c r="DV112" s="126">
        <v>30</v>
      </c>
      <c r="DW112" s="126">
        <v>171</v>
      </c>
      <c r="DX112" s="126">
        <v>0</v>
      </c>
      <c r="DY112" s="126">
        <v>0</v>
      </c>
      <c r="DZ112" s="126">
        <v>0</v>
      </c>
      <c r="EA112" s="126">
        <v>721</v>
      </c>
      <c r="EB112" s="126">
        <v>119</v>
      </c>
      <c r="EC112" s="126">
        <v>403</v>
      </c>
      <c r="ED112" s="126">
        <v>38</v>
      </c>
      <c r="EE112" s="126">
        <v>31</v>
      </c>
      <c r="EF112" s="126">
        <v>33</v>
      </c>
      <c r="EG112" s="126">
        <v>0</v>
      </c>
      <c r="EH112" s="126">
        <v>39</v>
      </c>
      <c r="EI112" s="126">
        <v>51</v>
      </c>
      <c r="EJ112" s="126">
        <v>7</v>
      </c>
      <c r="EK112" s="126">
        <v>602</v>
      </c>
      <c r="EL112" s="126">
        <v>561</v>
      </c>
      <c r="EM112" s="126">
        <v>11</v>
      </c>
      <c r="EN112" s="126">
        <v>27</v>
      </c>
      <c r="EO112" s="126">
        <v>3</v>
      </c>
      <c r="EP112" s="126">
        <v>0</v>
      </c>
      <c r="EQ112" s="127" t="b">
        <v>0</v>
      </c>
      <c r="ER112" s="127" t="b">
        <v>0</v>
      </c>
      <c r="ES112" s="127" t="b">
        <v>0</v>
      </c>
      <c r="ET112" s="128">
        <v>0.503</v>
      </c>
      <c r="EU112" s="128">
        <v>0.33899999999999997</v>
      </c>
      <c r="EV112" s="128">
        <v>0.22399999999999998</v>
      </c>
      <c r="EW112" s="128">
        <v>0.13900000000000001</v>
      </c>
      <c r="EX112" s="128">
        <v>2.2000000000000002E-2</v>
      </c>
      <c r="EY112" s="128">
        <v>0.27800000000000002</v>
      </c>
      <c r="EZ112" s="127" t="b">
        <v>0</v>
      </c>
      <c r="FA112" s="127" t="b">
        <v>0</v>
      </c>
      <c r="FB112" s="127" t="b">
        <v>0</v>
      </c>
      <c r="FC112" s="128">
        <v>0</v>
      </c>
      <c r="FD112" s="128">
        <v>0</v>
      </c>
      <c r="FE112" s="128">
        <v>0</v>
      </c>
      <c r="FF112" s="128">
        <v>0</v>
      </c>
      <c r="FG112" s="128">
        <v>0</v>
      </c>
      <c r="FH112" s="128">
        <v>0</v>
      </c>
      <c r="FI112" s="127" t="b">
        <v>0</v>
      </c>
      <c r="FJ112" s="127" t="b">
        <v>0</v>
      </c>
      <c r="FK112" s="127" t="b">
        <v>0</v>
      </c>
      <c r="FL112" s="128">
        <v>0.503</v>
      </c>
      <c r="FM112" s="128">
        <v>0.33899999999999997</v>
      </c>
      <c r="FN112" s="128">
        <v>0.22399999999999998</v>
      </c>
      <c r="FO112" s="128">
        <v>0.13900000000000001</v>
      </c>
      <c r="FP112" s="128">
        <v>2.2000000000000002E-2</v>
      </c>
      <c r="FQ112" s="128">
        <v>0.27800000000000002</v>
      </c>
      <c r="FR112" s="183" t="s">
        <v>993</v>
      </c>
      <c r="FS112" s="128">
        <v>0</v>
      </c>
      <c r="FT112" s="126">
        <v>0</v>
      </c>
      <c r="FU112" s="126">
        <v>602</v>
      </c>
      <c r="FV112" s="126">
        <v>0</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7" t="b">
        <v>0</v>
      </c>
      <c r="GM112" s="183" t="s">
        <v>993</v>
      </c>
      <c r="GN112" s="183" t="s">
        <v>993</v>
      </c>
      <c r="GO112" s="183" t="s">
        <v>993</v>
      </c>
      <c r="GP112" s="183" t="s">
        <v>993</v>
      </c>
      <c r="GQ112" s="127"/>
      <c r="GR112" s="123"/>
    </row>
    <row r="113" spans="1:200">
      <c r="A113" s="122"/>
      <c r="B113" s="1348" t="s">
        <v>568</v>
      </c>
      <c r="C113" s="1349"/>
      <c r="D113" s="183" t="s">
        <v>1109</v>
      </c>
      <c r="E113" s="183" t="s">
        <v>1110</v>
      </c>
      <c r="F113" s="183" t="s">
        <v>437</v>
      </c>
      <c r="G113" s="183" t="s">
        <v>986</v>
      </c>
      <c r="H113" s="183" t="s">
        <v>1062</v>
      </c>
      <c r="I113" s="183" t="s">
        <v>1063</v>
      </c>
      <c r="J113" s="183" t="s">
        <v>1064</v>
      </c>
      <c r="K113" s="183" t="s">
        <v>1065</v>
      </c>
      <c r="L113" s="126">
        <v>6</v>
      </c>
      <c r="M113" s="183" t="s">
        <v>1110</v>
      </c>
      <c r="N113" s="183" t="s">
        <v>1076</v>
      </c>
      <c r="O113" s="183" t="s">
        <v>642</v>
      </c>
      <c r="P113" s="183" t="s">
        <v>1044</v>
      </c>
      <c r="Q113" s="183" t="s">
        <v>290</v>
      </c>
      <c r="R113" s="183" t="s">
        <v>293</v>
      </c>
      <c r="S113" s="127" t="b">
        <v>0</v>
      </c>
      <c r="T113" s="126">
        <v>0</v>
      </c>
      <c r="U113" s="127" t="b">
        <v>0</v>
      </c>
      <c r="V113" s="126">
        <v>0</v>
      </c>
      <c r="W113" s="127" t="b">
        <v>0</v>
      </c>
      <c r="X113" s="127" t="b">
        <v>1</v>
      </c>
      <c r="Y113" s="183" t="s">
        <v>293</v>
      </c>
      <c r="Z113" s="183" t="s">
        <v>993</v>
      </c>
      <c r="AA113" s="127" t="b">
        <v>0</v>
      </c>
      <c r="AB113" s="183" t="s">
        <v>993</v>
      </c>
      <c r="AC113" s="183" t="s">
        <v>993</v>
      </c>
      <c r="AD113" s="183" t="s">
        <v>993</v>
      </c>
      <c r="AE113" s="183">
        <f t="shared" si="3"/>
        <v>34</v>
      </c>
      <c r="AF113" s="183">
        <f t="shared" si="3"/>
        <v>34</v>
      </c>
      <c r="AG113" s="183">
        <f t="shared" si="3"/>
        <v>17</v>
      </c>
      <c r="AH113" s="183">
        <f t="shared" si="3"/>
        <v>34</v>
      </c>
      <c r="AI113" s="183">
        <f t="shared" si="4"/>
        <v>0</v>
      </c>
      <c r="AJ113" s="126">
        <v>34</v>
      </c>
      <c r="AK113" s="126">
        <v>34</v>
      </c>
      <c r="AL113" s="126">
        <v>17</v>
      </c>
      <c r="AM113" s="126">
        <v>34</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6">
        <v>0</v>
      </c>
      <c r="BD113" s="127" t="b">
        <v>0</v>
      </c>
      <c r="BE113" s="127"/>
      <c r="BF113" s="183" t="s">
        <v>1031</v>
      </c>
      <c r="BG113" s="126">
        <v>34</v>
      </c>
      <c r="BH113" s="183" t="s">
        <v>993</v>
      </c>
      <c r="BI113" s="126">
        <v>0</v>
      </c>
      <c r="BJ113" s="183" t="s">
        <v>993</v>
      </c>
      <c r="BK113" s="126">
        <v>0</v>
      </c>
      <c r="BL113" s="126">
        <v>0</v>
      </c>
      <c r="BM113" s="126">
        <v>0</v>
      </c>
      <c r="BN113" s="183" t="s">
        <v>993</v>
      </c>
      <c r="BO113" s="183" t="s">
        <v>993</v>
      </c>
      <c r="BP113" s="183" t="s">
        <v>993</v>
      </c>
      <c r="BQ113" s="126">
        <v>0</v>
      </c>
      <c r="BR113" s="183" t="s">
        <v>993</v>
      </c>
      <c r="BS113" s="126">
        <v>0</v>
      </c>
      <c r="BT113" s="183" t="s">
        <v>993</v>
      </c>
      <c r="BU113" s="126">
        <v>0</v>
      </c>
      <c r="BV113" s="126">
        <v>0</v>
      </c>
      <c r="BW113" s="126">
        <v>0</v>
      </c>
      <c r="BX113" s="183" t="s">
        <v>993</v>
      </c>
      <c r="BY113" s="126">
        <v>0</v>
      </c>
      <c r="BZ113" s="183" t="s">
        <v>993</v>
      </c>
      <c r="CA113" s="126">
        <v>0</v>
      </c>
      <c r="CB113" s="183" t="s">
        <v>993</v>
      </c>
      <c r="CC113" s="126">
        <v>0</v>
      </c>
      <c r="CD113" s="126">
        <v>0</v>
      </c>
      <c r="CE113" s="126">
        <v>0</v>
      </c>
      <c r="CF113" s="183" t="s">
        <v>993</v>
      </c>
      <c r="CG113" s="126">
        <v>0</v>
      </c>
      <c r="CH113" s="183" t="s">
        <v>993</v>
      </c>
      <c r="CI113" s="126">
        <v>0</v>
      </c>
      <c r="CJ113" s="183" t="s">
        <v>993</v>
      </c>
      <c r="CK113" s="126">
        <v>0</v>
      </c>
      <c r="CL113" s="126">
        <v>0</v>
      </c>
      <c r="CM113" s="126">
        <v>0</v>
      </c>
      <c r="CN113" s="126">
        <v>21</v>
      </c>
      <c r="CO113" s="126">
        <v>0</v>
      </c>
      <c r="CP113" s="126">
        <v>0</v>
      </c>
      <c r="CQ113" s="126">
        <v>0</v>
      </c>
      <c r="CR113" s="126">
        <v>1</v>
      </c>
      <c r="CS113" s="126">
        <v>0</v>
      </c>
      <c r="CT113" s="126">
        <v>0</v>
      </c>
      <c r="CU113" s="126">
        <v>0</v>
      </c>
      <c r="CV113" s="126">
        <v>4</v>
      </c>
      <c r="CW113" s="126">
        <v>0</v>
      </c>
      <c r="CX113" s="126">
        <v>1</v>
      </c>
      <c r="CY113" s="126">
        <v>0</v>
      </c>
      <c r="CZ113" s="126">
        <v>0</v>
      </c>
      <c r="DA113" s="126">
        <v>0</v>
      </c>
      <c r="DB113" s="126">
        <v>1</v>
      </c>
      <c r="DC113" s="126">
        <v>0</v>
      </c>
      <c r="DD113" s="126">
        <v>0</v>
      </c>
      <c r="DE113" s="126">
        <v>0</v>
      </c>
      <c r="DF113" s="126">
        <v>0</v>
      </c>
      <c r="DG113" s="126">
        <v>0</v>
      </c>
      <c r="DH113" s="127" t="b">
        <v>0</v>
      </c>
      <c r="DI113" s="183" t="s">
        <v>999</v>
      </c>
      <c r="DJ113" s="183" t="s">
        <v>270</v>
      </c>
      <c r="DK113" s="183" t="s">
        <v>1000</v>
      </c>
      <c r="DL113" s="183" t="s">
        <v>298</v>
      </c>
      <c r="DM113" s="126">
        <v>626</v>
      </c>
      <c r="DN113" s="126">
        <v>477</v>
      </c>
      <c r="DO113" s="126">
        <v>148</v>
      </c>
      <c r="DP113" s="126">
        <v>1</v>
      </c>
      <c r="DQ113" s="126">
        <v>10709</v>
      </c>
      <c r="DR113" s="126">
        <v>622</v>
      </c>
      <c r="DS113" s="126">
        <v>626</v>
      </c>
      <c r="DT113" s="126">
        <v>191</v>
      </c>
      <c r="DU113" s="126">
        <v>389</v>
      </c>
      <c r="DV113" s="126">
        <v>32</v>
      </c>
      <c r="DW113" s="126">
        <v>14</v>
      </c>
      <c r="DX113" s="126">
        <v>0</v>
      </c>
      <c r="DY113" s="126">
        <v>0</v>
      </c>
      <c r="DZ113" s="126">
        <v>0</v>
      </c>
      <c r="EA113" s="126">
        <v>622</v>
      </c>
      <c r="EB113" s="126">
        <v>40</v>
      </c>
      <c r="EC113" s="126">
        <v>462</v>
      </c>
      <c r="ED113" s="126">
        <v>50</v>
      </c>
      <c r="EE113" s="126">
        <v>26</v>
      </c>
      <c r="EF113" s="126">
        <v>7</v>
      </c>
      <c r="EG113" s="126">
        <v>0</v>
      </c>
      <c r="EH113" s="126">
        <v>24</v>
      </c>
      <c r="EI113" s="126">
        <v>13</v>
      </c>
      <c r="EJ113" s="126">
        <v>0</v>
      </c>
      <c r="EK113" s="126">
        <v>582</v>
      </c>
      <c r="EL113" s="126">
        <v>559</v>
      </c>
      <c r="EM113" s="126">
        <v>5</v>
      </c>
      <c r="EN113" s="126">
        <v>18</v>
      </c>
      <c r="EO113" s="126">
        <v>0</v>
      </c>
      <c r="EP113" s="126">
        <v>0</v>
      </c>
      <c r="EQ113" s="127" t="b">
        <v>0</v>
      </c>
      <c r="ER113" s="127" t="b">
        <v>0</v>
      </c>
      <c r="ES113" s="127" t="b">
        <v>0</v>
      </c>
      <c r="ET113" s="128">
        <v>0</v>
      </c>
      <c r="EU113" s="128">
        <v>0</v>
      </c>
      <c r="EV113" s="128">
        <v>0</v>
      </c>
      <c r="EW113" s="128">
        <v>0</v>
      </c>
      <c r="EX113" s="128">
        <v>0</v>
      </c>
      <c r="EY113" s="128">
        <v>0</v>
      </c>
      <c r="EZ113" s="127" t="b">
        <v>0</v>
      </c>
      <c r="FA113" s="127" t="b">
        <v>0</v>
      </c>
      <c r="FB113" s="127" t="b">
        <v>0</v>
      </c>
      <c r="FC113" s="128">
        <v>0.23699999999999999</v>
      </c>
      <c r="FD113" s="128">
        <v>5.7999999999999996E-2</v>
      </c>
      <c r="FE113" s="128">
        <v>4.2999999999999997E-2</v>
      </c>
      <c r="FF113" s="128">
        <v>9.0000000000000011E-3</v>
      </c>
      <c r="FG113" s="128">
        <v>4.0000000000000001E-3</v>
      </c>
      <c r="FH113" s="128">
        <v>4.7E-2</v>
      </c>
      <c r="FI113" s="127" t="b">
        <v>0</v>
      </c>
      <c r="FJ113" s="127" t="b">
        <v>0</v>
      </c>
      <c r="FK113" s="127" t="b">
        <v>0</v>
      </c>
      <c r="FL113" s="128">
        <v>0</v>
      </c>
      <c r="FM113" s="128">
        <v>0</v>
      </c>
      <c r="FN113" s="128">
        <v>0</v>
      </c>
      <c r="FO113" s="128">
        <v>0</v>
      </c>
      <c r="FP113" s="128">
        <v>0</v>
      </c>
      <c r="FQ113" s="128">
        <v>0</v>
      </c>
      <c r="FR113" s="183" t="s">
        <v>993</v>
      </c>
      <c r="FS113" s="128">
        <v>0</v>
      </c>
      <c r="FT113" s="126">
        <v>0</v>
      </c>
      <c r="FU113" s="126">
        <v>582</v>
      </c>
      <c r="FV113" s="126">
        <v>0</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7" t="b">
        <v>0</v>
      </c>
      <c r="GM113" s="183" t="s">
        <v>993</v>
      </c>
      <c r="GN113" s="183" t="s">
        <v>993</v>
      </c>
      <c r="GO113" s="183" t="s">
        <v>993</v>
      </c>
      <c r="GP113" s="183" t="s">
        <v>993</v>
      </c>
      <c r="GQ113" s="127"/>
      <c r="GR113" s="123"/>
    </row>
    <row r="114" spans="1:200">
      <c r="A114" s="122"/>
      <c r="B114" s="1348" t="s">
        <v>568</v>
      </c>
      <c r="C114" s="1349"/>
      <c r="D114" s="183" t="s">
        <v>1109</v>
      </c>
      <c r="E114" s="183" t="s">
        <v>1110</v>
      </c>
      <c r="F114" s="183" t="s">
        <v>437</v>
      </c>
      <c r="G114" s="183" t="s">
        <v>986</v>
      </c>
      <c r="H114" s="183" t="s">
        <v>1062</v>
      </c>
      <c r="I114" s="183" t="s">
        <v>1063</v>
      </c>
      <c r="J114" s="183" t="s">
        <v>1064</v>
      </c>
      <c r="K114" s="183" t="s">
        <v>1065</v>
      </c>
      <c r="L114" s="126">
        <v>7</v>
      </c>
      <c r="M114" s="183" t="s">
        <v>1110</v>
      </c>
      <c r="N114" s="183" t="s">
        <v>1115</v>
      </c>
      <c r="O114" s="183" t="s">
        <v>643</v>
      </c>
      <c r="P114" s="183" t="s">
        <v>1044</v>
      </c>
      <c r="Q114" s="183" t="s">
        <v>290</v>
      </c>
      <c r="R114" s="183" t="s">
        <v>293</v>
      </c>
      <c r="S114" s="127" t="b">
        <v>0</v>
      </c>
      <c r="T114" s="126">
        <v>0</v>
      </c>
      <c r="U114" s="127" t="b">
        <v>0</v>
      </c>
      <c r="V114" s="126">
        <v>0</v>
      </c>
      <c r="W114" s="127" t="b">
        <v>0</v>
      </c>
      <c r="X114" s="127" t="b">
        <v>1</v>
      </c>
      <c r="Y114" s="183" t="s">
        <v>293</v>
      </c>
      <c r="Z114" s="183" t="s">
        <v>993</v>
      </c>
      <c r="AA114" s="127" t="b">
        <v>0</v>
      </c>
      <c r="AB114" s="183" t="s">
        <v>993</v>
      </c>
      <c r="AC114" s="183" t="s">
        <v>993</v>
      </c>
      <c r="AD114" s="183" t="s">
        <v>993</v>
      </c>
      <c r="AE114" s="183">
        <f t="shared" si="3"/>
        <v>53</v>
      </c>
      <c r="AF114" s="183">
        <f t="shared" si="3"/>
        <v>53</v>
      </c>
      <c r="AG114" s="183">
        <f t="shared" si="3"/>
        <v>29</v>
      </c>
      <c r="AH114" s="183">
        <f t="shared" si="3"/>
        <v>53</v>
      </c>
      <c r="AI114" s="183">
        <f t="shared" si="4"/>
        <v>0</v>
      </c>
      <c r="AJ114" s="126">
        <v>53</v>
      </c>
      <c r="AK114" s="126">
        <v>53</v>
      </c>
      <c r="AL114" s="126">
        <v>29</v>
      </c>
      <c r="AM114" s="126">
        <v>53</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6">
        <v>0</v>
      </c>
      <c r="BD114" s="127" t="b">
        <v>0</v>
      </c>
      <c r="BE114" s="127"/>
      <c r="BF114" s="183" t="s">
        <v>1031</v>
      </c>
      <c r="BG114" s="126">
        <v>53</v>
      </c>
      <c r="BH114" s="183" t="s">
        <v>993</v>
      </c>
      <c r="BI114" s="126">
        <v>0</v>
      </c>
      <c r="BJ114" s="183" t="s">
        <v>993</v>
      </c>
      <c r="BK114" s="126">
        <v>0</v>
      </c>
      <c r="BL114" s="126">
        <v>0</v>
      </c>
      <c r="BM114" s="126">
        <v>0</v>
      </c>
      <c r="BN114" s="183" t="s">
        <v>993</v>
      </c>
      <c r="BO114" s="183" t="s">
        <v>993</v>
      </c>
      <c r="BP114" s="183" t="s">
        <v>993</v>
      </c>
      <c r="BQ114" s="126">
        <v>0</v>
      </c>
      <c r="BR114" s="183" t="s">
        <v>993</v>
      </c>
      <c r="BS114" s="126">
        <v>0</v>
      </c>
      <c r="BT114" s="183" t="s">
        <v>993</v>
      </c>
      <c r="BU114" s="126">
        <v>0</v>
      </c>
      <c r="BV114" s="126">
        <v>0</v>
      </c>
      <c r="BW114" s="126">
        <v>0</v>
      </c>
      <c r="BX114" s="183" t="s">
        <v>993</v>
      </c>
      <c r="BY114" s="126">
        <v>0</v>
      </c>
      <c r="BZ114" s="183" t="s">
        <v>993</v>
      </c>
      <c r="CA114" s="126">
        <v>0</v>
      </c>
      <c r="CB114" s="183" t="s">
        <v>993</v>
      </c>
      <c r="CC114" s="126">
        <v>0</v>
      </c>
      <c r="CD114" s="126">
        <v>0</v>
      </c>
      <c r="CE114" s="126">
        <v>0</v>
      </c>
      <c r="CF114" s="183" t="s">
        <v>993</v>
      </c>
      <c r="CG114" s="126">
        <v>0</v>
      </c>
      <c r="CH114" s="183" t="s">
        <v>993</v>
      </c>
      <c r="CI114" s="126">
        <v>0</v>
      </c>
      <c r="CJ114" s="183" t="s">
        <v>993</v>
      </c>
      <c r="CK114" s="126">
        <v>0</v>
      </c>
      <c r="CL114" s="126">
        <v>0</v>
      </c>
      <c r="CM114" s="126">
        <v>0</v>
      </c>
      <c r="CN114" s="126">
        <v>24</v>
      </c>
      <c r="CO114" s="126">
        <v>0</v>
      </c>
      <c r="CP114" s="126">
        <v>0</v>
      </c>
      <c r="CQ114" s="126">
        <v>0</v>
      </c>
      <c r="CR114" s="126">
        <v>8</v>
      </c>
      <c r="CS114" s="126">
        <v>0.7</v>
      </c>
      <c r="CT114" s="126">
        <v>0</v>
      </c>
      <c r="CU114" s="126">
        <v>0</v>
      </c>
      <c r="CV114" s="126">
        <v>6</v>
      </c>
      <c r="CW114" s="126">
        <v>0</v>
      </c>
      <c r="CX114" s="126">
        <v>3</v>
      </c>
      <c r="CY114" s="126">
        <v>0</v>
      </c>
      <c r="CZ114" s="126">
        <v>0</v>
      </c>
      <c r="DA114" s="126">
        <v>0</v>
      </c>
      <c r="DB114" s="126">
        <v>1</v>
      </c>
      <c r="DC114" s="126">
        <v>0</v>
      </c>
      <c r="DD114" s="126">
        <v>0</v>
      </c>
      <c r="DE114" s="126">
        <v>0</v>
      </c>
      <c r="DF114" s="126">
        <v>1</v>
      </c>
      <c r="DG114" s="126">
        <v>0</v>
      </c>
      <c r="DH114" s="127" t="b">
        <v>0</v>
      </c>
      <c r="DI114" s="183" t="s">
        <v>999</v>
      </c>
      <c r="DJ114" s="183" t="s">
        <v>270</v>
      </c>
      <c r="DK114" s="183" t="s">
        <v>1000</v>
      </c>
      <c r="DL114" s="183" t="s">
        <v>298</v>
      </c>
      <c r="DM114" s="126">
        <v>675</v>
      </c>
      <c r="DN114" s="126">
        <v>564</v>
      </c>
      <c r="DO114" s="126">
        <v>109</v>
      </c>
      <c r="DP114" s="126">
        <v>2</v>
      </c>
      <c r="DQ114" s="126">
        <v>17036</v>
      </c>
      <c r="DR114" s="126">
        <v>672</v>
      </c>
      <c r="DS114" s="126">
        <v>675</v>
      </c>
      <c r="DT114" s="126">
        <v>296</v>
      </c>
      <c r="DU114" s="126">
        <v>320</v>
      </c>
      <c r="DV114" s="126">
        <v>41</v>
      </c>
      <c r="DW114" s="126">
        <v>18</v>
      </c>
      <c r="DX114" s="126">
        <v>0</v>
      </c>
      <c r="DY114" s="126">
        <v>0</v>
      </c>
      <c r="DZ114" s="126">
        <v>0</v>
      </c>
      <c r="EA114" s="126">
        <v>672</v>
      </c>
      <c r="EB114" s="126">
        <v>42</v>
      </c>
      <c r="EC114" s="126">
        <v>453</v>
      </c>
      <c r="ED114" s="126">
        <v>65</v>
      </c>
      <c r="EE114" s="126">
        <v>24</v>
      </c>
      <c r="EF114" s="126">
        <v>15</v>
      </c>
      <c r="EG114" s="126">
        <v>1</v>
      </c>
      <c r="EH114" s="126">
        <v>41</v>
      </c>
      <c r="EI114" s="126">
        <v>31</v>
      </c>
      <c r="EJ114" s="126">
        <v>0</v>
      </c>
      <c r="EK114" s="126">
        <v>630</v>
      </c>
      <c r="EL114" s="126">
        <v>564</v>
      </c>
      <c r="EM114" s="126">
        <v>22</v>
      </c>
      <c r="EN114" s="126">
        <v>43</v>
      </c>
      <c r="EO114" s="126">
        <v>1</v>
      </c>
      <c r="EP114" s="126">
        <v>0</v>
      </c>
      <c r="EQ114" s="127" t="b">
        <v>0</v>
      </c>
      <c r="ER114" s="127" t="b">
        <v>0</v>
      </c>
      <c r="ES114" s="127" t="b">
        <v>0</v>
      </c>
      <c r="ET114" s="128">
        <v>0</v>
      </c>
      <c r="EU114" s="128">
        <v>0</v>
      </c>
      <c r="EV114" s="128">
        <v>0</v>
      </c>
      <c r="EW114" s="128">
        <v>0</v>
      </c>
      <c r="EX114" s="128">
        <v>0</v>
      </c>
      <c r="EY114" s="128">
        <v>0</v>
      </c>
      <c r="EZ114" s="127" t="b">
        <v>0</v>
      </c>
      <c r="FA114" s="127" t="b">
        <v>0</v>
      </c>
      <c r="FB114" s="127" t="b">
        <v>0</v>
      </c>
      <c r="FC114" s="128">
        <v>0.22800000000000001</v>
      </c>
      <c r="FD114" s="128">
        <v>5.4000000000000006E-2</v>
      </c>
      <c r="FE114" s="128">
        <v>4.0999999999999995E-2</v>
      </c>
      <c r="FF114" s="128">
        <v>0.01</v>
      </c>
      <c r="FG114" s="128">
        <v>2E-3</v>
      </c>
      <c r="FH114" s="128">
        <v>4.4000000000000004E-2</v>
      </c>
      <c r="FI114" s="127" t="b">
        <v>0</v>
      </c>
      <c r="FJ114" s="127" t="b">
        <v>0</v>
      </c>
      <c r="FK114" s="127" t="b">
        <v>0</v>
      </c>
      <c r="FL114" s="128">
        <v>0</v>
      </c>
      <c r="FM114" s="128">
        <v>0</v>
      </c>
      <c r="FN114" s="128">
        <v>0</v>
      </c>
      <c r="FO114" s="128">
        <v>0</v>
      </c>
      <c r="FP114" s="128">
        <v>0</v>
      </c>
      <c r="FQ114" s="128">
        <v>0</v>
      </c>
      <c r="FR114" s="183" t="s">
        <v>993</v>
      </c>
      <c r="FS114" s="128">
        <v>0</v>
      </c>
      <c r="FT114" s="126">
        <v>0</v>
      </c>
      <c r="FU114" s="126">
        <v>630</v>
      </c>
      <c r="FV114" s="126">
        <v>0</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7" t="b">
        <v>0</v>
      </c>
      <c r="GM114" s="183" t="s">
        <v>993</v>
      </c>
      <c r="GN114" s="183" t="s">
        <v>993</v>
      </c>
      <c r="GO114" s="183" t="s">
        <v>993</v>
      </c>
      <c r="GP114" s="183" t="s">
        <v>993</v>
      </c>
      <c r="GQ114" s="127"/>
      <c r="GR114" s="123"/>
    </row>
    <row r="115" spans="1:200">
      <c r="A115" s="122"/>
      <c r="B115" s="1348" t="s">
        <v>568</v>
      </c>
      <c r="C115" s="1349"/>
      <c r="D115" s="183" t="s">
        <v>1109</v>
      </c>
      <c r="E115" s="183" t="s">
        <v>1110</v>
      </c>
      <c r="F115" s="183" t="s">
        <v>437</v>
      </c>
      <c r="G115" s="183" t="s">
        <v>986</v>
      </c>
      <c r="H115" s="183" t="s">
        <v>1062</v>
      </c>
      <c r="I115" s="183" t="s">
        <v>1063</v>
      </c>
      <c r="J115" s="183" t="s">
        <v>1064</v>
      </c>
      <c r="K115" s="183" t="s">
        <v>1065</v>
      </c>
      <c r="L115" s="126">
        <v>8</v>
      </c>
      <c r="M115" s="183" t="s">
        <v>1110</v>
      </c>
      <c r="N115" s="183" t="s">
        <v>1116</v>
      </c>
      <c r="O115" s="183" t="s">
        <v>644</v>
      </c>
      <c r="P115" s="183" t="s">
        <v>1027</v>
      </c>
      <c r="Q115" s="183" t="s">
        <v>290</v>
      </c>
      <c r="R115" s="183" t="s">
        <v>293</v>
      </c>
      <c r="S115" s="127" t="b">
        <v>0</v>
      </c>
      <c r="T115" s="126">
        <v>0</v>
      </c>
      <c r="U115" s="127" t="b">
        <v>0</v>
      </c>
      <c r="V115" s="126">
        <v>0</v>
      </c>
      <c r="W115" s="127" t="b">
        <v>0</v>
      </c>
      <c r="X115" s="127" t="b">
        <v>1</v>
      </c>
      <c r="Y115" s="183" t="s">
        <v>293</v>
      </c>
      <c r="Z115" s="183" t="s">
        <v>993</v>
      </c>
      <c r="AA115" s="127" t="b">
        <v>0</v>
      </c>
      <c r="AB115" s="183" t="s">
        <v>993</v>
      </c>
      <c r="AC115" s="183" t="s">
        <v>993</v>
      </c>
      <c r="AD115" s="183" t="s">
        <v>993</v>
      </c>
      <c r="AE115" s="183">
        <f t="shared" si="3"/>
        <v>50</v>
      </c>
      <c r="AF115" s="183">
        <f t="shared" si="3"/>
        <v>50</v>
      </c>
      <c r="AG115" s="183">
        <f t="shared" si="3"/>
        <v>37</v>
      </c>
      <c r="AH115" s="183">
        <f t="shared" si="3"/>
        <v>50</v>
      </c>
      <c r="AI115" s="183">
        <f t="shared" si="4"/>
        <v>0</v>
      </c>
      <c r="AJ115" s="126">
        <v>0</v>
      </c>
      <c r="AK115" s="126">
        <v>0</v>
      </c>
      <c r="AL115" s="126">
        <v>0</v>
      </c>
      <c r="AM115" s="126">
        <v>0</v>
      </c>
      <c r="AN115" s="126">
        <v>0</v>
      </c>
      <c r="AO115" s="126">
        <v>50</v>
      </c>
      <c r="AP115" s="126">
        <v>50</v>
      </c>
      <c r="AQ115" s="126">
        <v>37</v>
      </c>
      <c r="AR115" s="126">
        <v>50</v>
      </c>
      <c r="AS115" s="126">
        <v>50</v>
      </c>
      <c r="AT115" s="126">
        <v>50</v>
      </c>
      <c r="AU115" s="126">
        <v>37</v>
      </c>
      <c r="AV115" s="126">
        <v>50</v>
      </c>
      <c r="AW115" s="126">
        <v>0</v>
      </c>
      <c r="AX115" s="126">
        <v>0</v>
      </c>
      <c r="AY115" s="126">
        <v>0</v>
      </c>
      <c r="AZ115" s="126">
        <v>0</v>
      </c>
      <c r="BA115" s="126">
        <v>0</v>
      </c>
      <c r="BB115" s="126">
        <v>0</v>
      </c>
      <c r="BC115" s="126">
        <v>0</v>
      </c>
      <c r="BD115" s="127" t="b">
        <v>0</v>
      </c>
      <c r="BE115" s="127"/>
      <c r="BF115" s="183" t="s">
        <v>1028</v>
      </c>
      <c r="BG115" s="126">
        <v>50</v>
      </c>
      <c r="BH115" s="183" t="s">
        <v>993</v>
      </c>
      <c r="BI115" s="126">
        <v>0</v>
      </c>
      <c r="BJ115" s="183" t="s">
        <v>993</v>
      </c>
      <c r="BK115" s="126">
        <v>0</v>
      </c>
      <c r="BL115" s="126">
        <v>0</v>
      </c>
      <c r="BM115" s="126">
        <v>0</v>
      </c>
      <c r="BN115" s="183" t="s">
        <v>993</v>
      </c>
      <c r="BO115" s="183" t="s">
        <v>993</v>
      </c>
      <c r="BP115" s="183" t="s">
        <v>993</v>
      </c>
      <c r="BQ115" s="126">
        <v>0</v>
      </c>
      <c r="BR115" s="183" t="s">
        <v>993</v>
      </c>
      <c r="BS115" s="126">
        <v>0</v>
      </c>
      <c r="BT115" s="183" t="s">
        <v>993</v>
      </c>
      <c r="BU115" s="126">
        <v>0</v>
      </c>
      <c r="BV115" s="126">
        <v>0</v>
      </c>
      <c r="BW115" s="126">
        <v>0</v>
      </c>
      <c r="BX115" s="183" t="s">
        <v>993</v>
      </c>
      <c r="BY115" s="126">
        <v>0</v>
      </c>
      <c r="BZ115" s="183" t="s">
        <v>993</v>
      </c>
      <c r="CA115" s="126">
        <v>0</v>
      </c>
      <c r="CB115" s="183" t="s">
        <v>993</v>
      </c>
      <c r="CC115" s="126">
        <v>0</v>
      </c>
      <c r="CD115" s="126">
        <v>0</v>
      </c>
      <c r="CE115" s="126">
        <v>0</v>
      </c>
      <c r="CF115" s="183" t="s">
        <v>993</v>
      </c>
      <c r="CG115" s="126">
        <v>0</v>
      </c>
      <c r="CH115" s="183" t="s">
        <v>993</v>
      </c>
      <c r="CI115" s="126">
        <v>0</v>
      </c>
      <c r="CJ115" s="183" t="s">
        <v>993</v>
      </c>
      <c r="CK115" s="126">
        <v>0</v>
      </c>
      <c r="CL115" s="126">
        <v>0</v>
      </c>
      <c r="CM115" s="126">
        <v>0</v>
      </c>
      <c r="CN115" s="126">
        <v>22</v>
      </c>
      <c r="CO115" s="126">
        <v>0</v>
      </c>
      <c r="CP115" s="126">
        <v>0</v>
      </c>
      <c r="CQ115" s="126">
        <v>0</v>
      </c>
      <c r="CR115" s="126">
        <v>12</v>
      </c>
      <c r="CS115" s="126">
        <v>0</v>
      </c>
      <c r="CT115" s="126">
        <v>0</v>
      </c>
      <c r="CU115" s="126">
        <v>0</v>
      </c>
      <c r="CV115" s="126">
        <v>17</v>
      </c>
      <c r="CW115" s="126">
        <v>0</v>
      </c>
      <c r="CX115" s="126">
        <v>9</v>
      </c>
      <c r="CY115" s="126">
        <v>0</v>
      </c>
      <c r="CZ115" s="126">
        <v>1</v>
      </c>
      <c r="DA115" s="126">
        <v>0</v>
      </c>
      <c r="DB115" s="126">
        <v>0</v>
      </c>
      <c r="DC115" s="126">
        <v>0</v>
      </c>
      <c r="DD115" s="126">
        <v>0</v>
      </c>
      <c r="DE115" s="126">
        <v>0</v>
      </c>
      <c r="DF115" s="126">
        <v>1</v>
      </c>
      <c r="DG115" s="126">
        <v>0</v>
      </c>
      <c r="DH115" s="127" t="b">
        <v>0</v>
      </c>
      <c r="DI115" s="183" t="s">
        <v>999</v>
      </c>
      <c r="DJ115" s="183" t="s">
        <v>1029</v>
      </c>
      <c r="DK115" s="183" t="s">
        <v>1000</v>
      </c>
      <c r="DL115" s="183" t="s">
        <v>993</v>
      </c>
      <c r="DM115" s="126">
        <v>275</v>
      </c>
      <c r="DN115" s="126">
        <v>275</v>
      </c>
      <c r="DO115" s="126">
        <v>0</v>
      </c>
      <c r="DP115" s="126">
        <v>0</v>
      </c>
      <c r="DQ115" s="126">
        <v>16620</v>
      </c>
      <c r="DR115" s="126">
        <v>276</v>
      </c>
      <c r="DS115" s="126">
        <v>275</v>
      </c>
      <c r="DT115" s="126">
        <v>223</v>
      </c>
      <c r="DU115" s="126">
        <v>0</v>
      </c>
      <c r="DV115" s="126">
        <v>52</v>
      </c>
      <c r="DW115" s="126">
        <v>0</v>
      </c>
      <c r="DX115" s="126">
        <v>0</v>
      </c>
      <c r="DY115" s="126">
        <v>0</v>
      </c>
      <c r="DZ115" s="126">
        <v>0</v>
      </c>
      <c r="EA115" s="126">
        <v>276</v>
      </c>
      <c r="EB115" s="126">
        <v>22</v>
      </c>
      <c r="EC115" s="126">
        <v>167</v>
      </c>
      <c r="ED115" s="126">
        <v>24</v>
      </c>
      <c r="EE115" s="126">
        <v>20</v>
      </c>
      <c r="EF115" s="126">
        <v>13</v>
      </c>
      <c r="EG115" s="126">
        <v>2</v>
      </c>
      <c r="EH115" s="126">
        <v>27</v>
      </c>
      <c r="EI115" s="126">
        <v>1</v>
      </c>
      <c r="EJ115" s="126">
        <v>0</v>
      </c>
      <c r="EK115" s="126">
        <v>254</v>
      </c>
      <c r="EL115" s="126">
        <v>252</v>
      </c>
      <c r="EM115" s="126">
        <v>0</v>
      </c>
      <c r="EN115" s="126">
        <v>2</v>
      </c>
      <c r="EO115" s="126">
        <v>0</v>
      </c>
      <c r="EP115" s="126">
        <v>0</v>
      </c>
      <c r="EQ115" s="127" t="b">
        <v>0</v>
      </c>
      <c r="ER115" s="127" t="b">
        <v>0</v>
      </c>
      <c r="ES115" s="127" t="b">
        <v>0</v>
      </c>
      <c r="ET115" s="128">
        <v>0</v>
      </c>
      <c r="EU115" s="128">
        <v>0</v>
      </c>
      <c r="EV115" s="128">
        <v>0</v>
      </c>
      <c r="EW115" s="128">
        <v>0</v>
      </c>
      <c r="EX115" s="128">
        <v>0</v>
      </c>
      <c r="EY115" s="128">
        <v>0</v>
      </c>
      <c r="EZ115" s="127" t="b">
        <v>0</v>
      </c>
      <c r="FA115" s="127" t="b">
        <v>0</v>
      </c>
      <c r="FB115" s="127" t="b">
        <v>0</v>
      </c>
      <c r="FC115" s="128">
        <v>0</v>
      </c>
      <c r="FD115" s="128">
        <v>0</v>
      </c>
      <c r="FE115" s="128">
        <v>0</v>
      </c>
      <c r="FF115" s="128">
        <v>0</v>
      </c>
      <c r="FG115" s="128">
        <v>0</v>
      </c>
      <c r="FH115" s="128">
        <v>0</v>
      </c>
      <c r="FI115" s="127" t="b">
        <v>0</v>
      </c>
      <c r="FJ115" s="127" t="b">
        <v>0</v>
      </c>
      <c r="FK115" s="127" t="b">
        <v>0</v>
      </c>
      <c r="FL115" s="128">
        <v>0</v>
      </c>
      <c r="FM115" s="128">
        <v>0</v>
      </c>
      <c r="FN115" s="128">
        <v>0</v>
      </c>
      <c r="FO115" s="128">
        <v>0</v>
      </c>
      <c r="FP115" s="128">
        <v>0</v>
      </c>
      <c r="FQ115" s="128">
        <v>0</v>
      </c>
      <c r="FR115" s="183" t="s">
        <v>270</v>
      </c>
      <c r="FS115" s="128">
        <v>1</v>
      </c>
      <c r="FT115" s="126">
        <v>6.1</v>
      </c>
      <c r="FU115" s="126">
        <v>254</v>
      </c>
      <c r="FV115" s="126">
        <v>97</v>
      </c>
      <c r="FW115" s="126">
        <v>38</v>
      </c>
      <c r="FX115" s="126">
        <v>58</v>
      </c>
      <c r="FY115" s="126">
        <v>42</v>
      </c>
      <c r="FZ115" s="126">
        <v>141</v>
      </c>
      <c r="GA115" s="126">
        <v>131</v>
      </c>
      <c r="GB115" s="126">
        <v>132</v>
      </c>
      <c r="GC115" s="126">
        <v>138</v>
      </c>
      <c r="GD115" s="126">
        <v>104</v>
      </c>
      <c r="GE115" s="126">
        <v>95</v>
      </c>
      <c r="GF115" s="126">
        <v>92</v>
      </c>
      <c r="GG115" s="126">
        <v>101</v>
      </c>
      <c r="GH115" s="126">
        <v>49</v>
      </c>
      <c r="GI115" s="126">
        <v>42.5</v>
      </c>
      <c r="GJ115" s="126">
        <v>43.8</v>
      </c>
      <c r="GK115" s="126">
        <v>46.9</v>
      </c>
      <c r="GL115" s="127" t="b">
        <v>0</v>
      </c>
      <c r="GM115" s="183" t="s">
        <v>993</v>
      </c>
      <c r="GN115" s="183" t="s">
        <v>993</v>
      </c>
      <c r="GO115" s="183" t="s">
        <v>993</v>
      </c>
      <c r="GP115" s="183" t="s">
        <v>993</v>
      </c>
      <c r="GQ115" s="127"/>
      <c r="GR115" s="123"/>
    </row>
    <row r="116" spans="1:200">
      <c r="A116" s="122"/>
      <c r="B116" s="1348" t="s">
        <v>568</v>
      </c>
      <c r="C116" s="1349"/>
      <c r="D116" s="183" t="s">
        <v>1109</v>
      </c>
      <c r="E116" s="183" t="s">
        <v>1110</v>
      </c>
      <c r="F116" s="183" t="s">
        <v>437</v>
      </c>
      <c r="G116" s="183" t="s">
        <v>986</v>
      </c>
      <c r="H116" s="183" t="s">
        <v>1062</v>
      </c>
      <c r="I116" s="183" t="s">
        <v>1063</v>
      </c>
      <c r="J116" s="183" t="s">
        <v>1064</v>
      </c>
      <c r="K116" s="183" t="s">
        <v>1065</v>
      </c>
      <c r="L116" s="126">
        <v>9</v>
      </c>
      <c r="M116" s="183" t="s">
        <v>1110</v>
      </c>
      <c r="N116" s="183" t="s">
        <v>1045</v>
      </c>
      <c r="O116" s="183" t="s">
        <v>686</v>
      </c>
      <c r="P116" s="183" t="s">
        <v>1001</v>
      </c>
      <c r="Q116" s="183" t="s">
        <v>290</v>
      </c>
      <c r="R116" s="183" t="s">
        <v>296</v>
      </c>
      <c r="S116" s="127" t="b">
        <v>0</v>
      </c>
      <c r="T116" s="126">
        <v>0</v>
      </c>
      <c r="U116" s="127" t="b">
        <v>0</v>
      </c>
      <c r="V116" s="126">
        <v>0</v>
      </c>
      <c r="W116" s="127" t="b">
        <v>0</v>
      </c>
      <c r="X116" s="127" t="b">
        <v>1</v>
      </c>
      <c r="Y116" s="183" t="s">
        <v>296</v>
      </c>
      <c r="Z116" s="183" t="s">
        <v>993</v>
      </c>
      <c r="AA116" s="127" t="b">
        <v>0</v>
      </c>
      <c r="AB116" s="183" t="s">
        <v>993</v>
      </c>
      <c r="AC116" s="183" t="s">
        <v>993</v>
      </c>
      <c r="AD116" s="183" t="s">
        <v>993</v>
      </c>
      <c r="AE116" s="183">
        <f t="shared" si="3"/>
        <v>55</v>
      </c>
      <c r="AF116" s="183">
        <f t="shared" si="3"/>
        <v>55</v>
      </c>
      <c r="AG116" s="183">
        <f t="shared" si="3"/>
        <v>51</v>
      </c>
      <c r="AH116" s="183">
        <f t="shared" si="3"/>
        <v>55</v>
      </c>
      <c r="AI116" s="183">
        <f t="shared" si="4"/>
        <v>0</v>
      </c>
      <c r="AJ116" s="126">
        <v>0</v>
      </c>
      <c r="AK116" s="126">
        <v>0</v>
      </c>
      <c r="AL116" s="126">
        <v>0</v>
      </c>
      <c r="AM116" s="126">
        <v>0</v>
      </c>
      <c r="AN116" s="126">
        <v>0</v>
      </c>
      <c r="AO116" s="126">
        <v>55</v>
      </c>
      <c r="AP116" s="126">
        <v>55</v>
      </c>
      <c r="AQ116" s="126">
        <v>51</v>
      </c>
      <c r="AR116" s="126">
        <v>55</v>
      </c>
      <c r="AS116" s="126">
        <v>55</v>
      </c>
      <c r="AT116" s="126">
        <v>55</v>
      </c>
      <c r="AU116" s="126">
        <v>51</v>
      </c>
      <c r="AV116" s="126">
        <v>55</v>
      </c>
      <c r="AW116" s="126">
        <v>0</v>
      </c>
      <c r="AX116" s="126">
        <v>0</v>
      </c>
      <c r="AY116" s="126">
        <v>0</v>
      </c>
      <c r="AZ116" s="126">
        <v>0</v>
      </c>
      <c r="BA116" s="126">
        <v>0</v>
      </c>
      <c r="BB116" s="126">
        <v>0</v>
      </c>
      <c r="BC116" s="126">
        <v>0</v>
      </c>
      <c r="BD116" s="127" t="b">
        <v>0</v>
      </c>
      <c r="BE116" s="127"/>
      <c r="BF116" s="183" t="s">
        <v>422</v>
      </c>
      <c r="BG116" s="126">
        <v>55</v>
      </c>
      <c r="BH116" s="183" t="s">
        <v>993</v>
      </c>
      <c r="BI116" s="126">
        <v>0</v>
      </c>
      <c r="BJ116" s="183" t="s">
        <v>993</v>
      </c>
      <c r="BK116" s="126">
        <v>0</v>
      </c>
      <c r="BL116" s="126">
        <v>0</v>
      </c>
      <c r="BM116" s="126">
        <v>0</v>
      </c>
      <c r="BN116" s="183" t="s">
        <v>993</v>
      </c>
      <c r="BO116" s="183" t="s">
        <v>993</v>
      </c>
      <c r="BP116" s="183" t="s">
        <v>993</v>
      </c>
      <c r="BQ116" s="126">
        <v>0</v>
      </c>
      <c r="BR116" s="183" t="s">
        <v>993</v>
      </c>
      <c r="BS116" s="126">
        <v>0</v>
      </c>
      <c r="BT116" s="183" t="s">
        <v>993</v>
      </c>
      <c r="BU116" s="126">
        <v>0</v>
      </c>
      <c r="BV116" s="126">
        <v>0</v>
      </c>
      <c r="BW116" s="126">
        <v>0</v>
      </c>
      <c r="BX116" s="183" t="s">
        <v>993</v>
      </c>
      <c r="BY116" s="126">
        <v>0</v>
      </c>
      <c r="BZ116" s="183" t="s">
        <v>993</v>
      </c>
      <c r="CA116" s="126">
        <v>0</v>
      </c>
      <c r="CB116" s="183" t="s">
        <v>993</v>
      </c>
      <c r="CC116" s="126">
        <v>0</v>
      </c>
      <c r="CD116" s="126">
        <v>0</v>
      </c>
      <c r="CE116" s="126">
        <v>0</v>
      </c>
      <c r="CF116" s="183" t="s">
        <v>993</v>
      </c>
      <c r="CG116" s="126">
        <v>0</v>
      </c>
      <c r="CH116" s="183" t="s">
        <v>993</v>
      </c>
      <c r="CI116" s="126">
        <v>0</v>
      </c>
      <c r="CJ116" s="183" t="s">
        <v>993</v>
      </c>
      <c r="CK116" s="126">
        <v>0</v>
      </c>
      <c r="CL116" s="126">
        <v>0</v>
      </c>
      <c r="CM116" s="126">
        <v>0</v>
      </c>
      <c r="CN116" s="126">
        <v>18</v>
      </c>
      <c r="CO116" s="126">
        <v>0</v>
      </c>
      <c r="CP116" s="126">
        <v>1</v>
      </c>
      <c r="CQ116" s="126">
        <v>0</v>
      </c>
      <c r="CR116" s="126">
        <v>11</v>
      </c>
      <c r="CS116" s="126">
        <v>0</v>
      </c>
      <c r="CT116" s="126">
        <v>0</v>
      </c>
      <c r="CU116" s="126">
        <v>0</v>
      </c>
      <c r="CV116" s="126">
        <v>0</v>
      </c>
      <c r="CW116" s="126">
        <v>0</v>
      </c>
      <c r="CX116" s="126">
        <v>0</v>
      </c>
      <c r="CY116" s="126">
        <v>0</v>
      </c>
      <c r="CZ116" s="126">
        <v>0</v>
      </c>
      <c r="DA116" s="126">
        <v>0</v>
      </c>
      <c r="DB116" s="126">
        <v>1</v>
      </c>
      <c r="DC116" s="126">
        <v>0</v>
      </c>
      <c r="DD116" s="126">
        <v>0</v>
      </c>
      <c r="DE116" s="126">
        <v>0</v>
      </c>
      <c r="DF116" s="126">
        <v>0</v>
      </c>
      <c r="DG116" s="126">
        <v>0</v>
      </c>
      <c r="DH116" s="127" t="b">
        <v>0</v>
      </c>
      <c r="DI116" s="183" t="s">
        <v>999</v>
      </c>
      <c r="DJ116" s="183" t="s">
        <v>270</v>
      </c>
      <c r="DK116" s="183" t="s">
        <v>282</v>
      </c>
      <c r="DL116" s="183" t="s">
        <v>525</v>
      </c>
      <c r="DM116" s="126">
        <v>69</v>
      </c>
      <c r="DN116" s="126">
        <v>69</v>
      </c>
      <c r="DO116" s="126">
        <v>0</v>
      </c>
      <c r="DP116" s="126">
        <v>0</v>
      </c>
      <c r="DQ116" s="126">
        <v>19912</v>
      </c>
      <c r="DR116" s="126">
        <v>72</v>
      </c>
      <c r="DS116" s="126">
        <v>69</v>
      </c>
      <c r="DT116" s="126">
        <v>69</v>
      </c>
      <c r="DU116" s="126">
        <v>0</v>
      </c>
      <c r="DV116" s="126">
        <v>0</v>
      </c>
      <c r="DW116" s="126">
        <v>0</v>
      </c>
      <c r="DX116" s="126">
        <v>0</v>
      </c>
      <c r="DY116" s="126">
        <v>0</v>
      </c>
      <c r="DZ116" s="126">
        <v>0</v>
      </c>
      <c r="EA116" s="126">
        <v>72</v>
      </c>
      <c r="EB116" s="126">
        <v>6</v>
      </c>
      <c r="EC116" s="126">
        <v>4</v>
      </c>
      <c r="ED116" s="126">
        <v>10</v>
      </c>
      <c r="EE116" s="126">
        <v>0</v>
      </c>
      <c r="EF116" s="126">
        <v>1</v>
      </c>
      <c r="EG116" s="126">
        <v>0</v>
      </c>
      <c r="EH116" s="126">
        <v>0</v>
      </c>
      <c r="EI116" s="126">
        <v>51</v>
      </c>
      <c r="EJ116" s="126">
        <v>0</v>
      </c>
      <c r="EK116" s="126">
        <v>66</v>
      </c>
      <c r="EL116" s="126">
        <v>64</v>
      </c>
      <c r="EM116" s="126">
        <v>2</v>
      </c>
      <c r="EN116" s="126">
        <v>0</v>
      </c>
      <c r="EO116" s="126">
        <v>0</v>
      </c>
      <c r="EP116" s="126">
        <v>0</v>
      </c>
      <c r="EQ116" s="127" t="b">
        <v>0</v>
      </c>
      <c r="ER116" s="127" t="b">
        <v>0</v>
      </c>
      <c r="ES116" s="127" t="b">
        <v>0</v>
      </c>
      <c r="ET116" s="128">
        <v>0</v>
      </c>
      <c r="EU116" s="128">
        <v>0</v>
      </c>
      <c r="EV116" s="128">
        <v>0</v>
      </c>
      <c r="EW116" s="128">
        <v>0</v>
      </c>
      <c r="EX116" s="128">
        <v>0</v>
      </c>
      <c r="EY116" s="128">
        <v>0</v>
      </c>
      <c r="EZ116" s="127" t="b">
        <v>0</v>
      </c>
      <c r="FA116" s="127" t="b">
        <v>0</v>
      </c>
      <c r="FB116" s="127" t="b">
        <v>0</v>
      </c>
      <c r="FC116" s="128">
        <v>0</v>
      </c>
      <c r="FD116" s="128">
        <v>0</v>
      </c>
      <c r="FE116" s="128">
        <v>0</v>
      </c>
      <c r="FF116" s="128">
        <v>0</v>
      </c>
      <c r="FG116" s="128">
        <v>0</v>
      </c>
      <c r="FH116" s="128">
        <v>0</v>
      </c>
      <c r="FI116" s="127" t="b">
        <v>0</v>
      </c>
      <c r="FJ116" s="127" t="b">
        <v>0</v>
      </c>
      <c r="FK116" s="127" t="b">
        <v>0</v>
      </c>
      <c r="FL116" s="128">
        <v>0</v>
      </c>
      <c r="FM116" s="128">
        <v>0</v>
      </c>
      <c r="FN116" s="128">
        <v>0</v>
      </c>
      <c r="FO116" s="128">
        <v>0</v>
      </c>
      <c r="FP116" s="128">
        <v>0</v>
      </c>
      <c r="FQ116" s="128">
        <v>0</v>
      </c>
      <c r="FR116" s="183" t="s">
        <v>993</v>
      </c>
      <c r="FS116" s="128">
        <v>0</v>
      </c>
      <c r="FT116" s="126">
        <v>0</v>
      </c>
      <c r="FU116" s="126">
        <v>66</v>
      </c>
      <c r="FV116" s="126">
        <v>0</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7" t="b">
        <v>0</v>
      </c>
      <c r="GM116" s="183" t="s">
        <v>993</v>
      </c>
      <c r="GN116" s="183" t="s">
        <v>993</v>
      </c>
      <c r="GO116" s="183" t="s">
        <v>993</v>
      </c>
      <c r="GP116" s="183" t="s">
        <v>993</v>
      </c>
      <c r="GQ116" s="127"/>
      <c r="GR116" s="123"/>
    </row>
    <row r="117" spans="1:200">
      <c r="A117" s="122"/>
      <c r="B117" s="1348" t="s">
        <v>568</v>
      </c>
      <c r="C117" s="1349"/>
      <c r="D117" s="183" t="s">
        <v>1109</v>
      </c>
      <c r="E117" s="183" t="s">
        <v>1110</v>
      </c>
      <c r="F117" s="183" t="s">
        <v>437</v>
      </c>
      <c r="G117" s="183" t="s">
        <v>986</v>
      </c>
      <c r="H117" s="183" t="s">
        <v>1062</v>
      </c>
      <c r="I117" s="183" t="s">
        <v>1063</v>
      </c>
      <c r="J117" s="183" t="s">
        <v>1064</v>
      </c>
      <c r="K117" s="183" t="s">
        <v>1065</v>
      </c>
      <c r="L117" s="126">
        <v>10</v>
      </c>
      <c r="M117" s="183" t="s">
        <v>1110</v>
      </c>
      <c r="N117" s="183" t="s">
        <v>1090</v>
      </c>
      <c r="O117" s="183" t="s">
        <v>687</v>
      </c>
      <c r="P117" s="183" t="s">
        <v>1001</v>
      </c>
      <c r="Q117" s="183" t="s">
        <v>290</v>
      </c>
      <c r="R117" s="183" t="s">
        <v>296</v>
      </c>
      <c r="S117" s="127" t="b">
        <v>0</v>
      </c>
      <c r="T117" s="126">
        <v>0</v>
      </c>
      <c r="U117" s="127" t="b">
        <v>0</v>
      </c>
      <c r="V117" s="126">
        <v>0</v>
      </c>
      <c r="W117" s="127" t="b">
        <v>0</v>
      </c>
      <c r="X117" s="127" t="b">
        <v>1</v>
      </c>
      <c r="Y117" s="183" t="s">
        <v>296</v>
      </c>
      <c r="Z117" s="183" t="s">
        <v>993</v>
      </c>
      <c r="AA117" s="127" t="b">
        <v>0</v>
      </c>
      <c r="AB117" s="183" t="s">
        <v>993</v>
      </c>
      <c r="AC117" s="183" t="s">
        <v>993</v>
      </c>
      <c r="AD117" s="183" t="s">
        <v>993</v>
      </c>
      <c r="AE117" s="183">
        <f t="shared" si="3"/>
        <v>55</v>
      </c>
      <c r="AF117" s="183">
        <f t="shared" si="3"/>
        <v>55</v>
      </c>
      <c r="AG117" s="183">
        <f t="shared" si="3"/>
        <v>53</v>
      </c>
      <c r="AH117" s="183">
        <f t="shared" si="3"/>
        <v>55</v>
      </c>
      <c r="AI117" s="183">
        <f t="shared" si="4"/>
        <v>0</v>
      </c>
      <c r="AJ117" s="126">
        <v>0</v>
      </c>
      <c r="AK117" s="126">
        <v>0</v>
      </c>
      <c r="AL117" s="126">
        <v>0</v>
      </c>
      <c r="AM117" s="126">
        <v>0</v>
      </c>
      <c r="AN117" s="126">
        <v>0</v>
      </c>
      <c r="AO117" s="126">
        <v>55</v>
      </c>
      <c r="AP117" s="126">
        <v>55</v>
      </c>
      <c r="AQ117" s="126">
        <v>53</v>
      </c>
      <c r="AR117" s="126">
        <v>55</v>
      </c>
      <c r="AS117" s="126">
        <v>55</v>
      </c>
      <c r="AT117" s="126">
        <v>55</v>
      </c>
      <c r="AU117" s="126">
        <v>53</v>
      </c>
      <c r="AV117" s="126">
        <v>55</v>
      </c>
      <c r="AW117" s="126">
        <v>0</v>
      </c>
      <c r="AX117" s="126">
        <v>0</v>
      </c>
      <c r="AY117" s="126">
        <v>0</v>
      </c>
      <c r="AZ117" s="126">
        <v>0</v>
      </c>
      <c r="BA117" s="126">
        <v>0</v>
      </c>
      <c r="BB117" s="126">
        <v>0</v>
      </c>
      <c r="BC117" s="126">
        <v>0</v>
      </c>
      <c r="BD117" s="127" t="b">
        <v>0</v>
      </c>
      <c r="BE117" s="127"/>
      <c r="BF117" s="183" t="s">
        <v>422</v>
      </c>
      <c r="BG117" s="126">
        <v>55</v>
      </c>
      <c r="BH117" s="183" t="s">
        <v>993</v>
      </c>
      <c r="BI117" s="126">
        <v>0</v>
      </c>
      <c r="BJ117" s="183" t="s">
        <v>993</v>
      </c>
      <c r="BK117" s="126">
        <v>0</v>
      </c>
      <c r="BL117" s="126">
        <v>0</v>
      </c>
      <c r="BM117" s="126">
        <v>0</v>
      </c>
      <c r="BN117" s="183" t="s">
        <v>993</v>
      </c>
      <c r="BO117" s="183" t="s">
        <v>993</v>
      </c>
      <c r="BP117" s="183" t="s">
        <v>993</v>
      </c>
      <c r="BQ117" s="126">
        <v>0</v>
      </c>
      <c r="BR117" s="183" t="s">
        <v>993</v>
      </c>
      <c r="BS117" s="126">
        <v>0</v>
      </c>
      <c r="BT117" s="183" t="s">
        <v>993</v>
      </c>
      <c r="BU117" s="126">
        <v>0</v>
      </c>
      <c r="BV117" s="126">
        <v>0</v>
      </c>
      <c r="BW117" s="126">
        <v>0</v>
      </c>
      <c r="BX117" s="183" t="s">
        <v>993</v>
      </c>
      <c r="BY117" s="126">
        <v>0</v>
      </c>
      <c r="BZ117" s="183" t="s">
        <v>993</v>
      </c>
      <c r="CA117" s="126">
        <v>0</v>
      </c>
      <c r="CB117" s="183" t="s">
        <v>993</v>
      </c>
      <c r="CC117" s="126">
        <v>0</v>
      </c>
      <c r="CD117" s="126">
        <v>0</v>
      </c>
      <c r="CE117" s="126">
        <v>0</v>
      </c>
      <c r="CF117" s="183" t="s">
        <v>993</v>
      </c>
      <c r="CG117" s="126">
        <v>0</v>
      </c>
      <c r="CH117" s="183" t="s">
        <v>993</v>
      </c>
      <c r="CI117" s="126">
        <v>0</v>
      </c>
      <c r="CJ117" s="183" t="s">
        <v>993</v>
      </c>
      <c r="CK117" s="126">
        <v>0</v>
      </c>
      <c r="CL117" s="126">
        <v>0</v>
      </c>
      <c r="CM117" s="126">
        <v>0</v>
      </c>
      <c r="CN117" s="126">
        <v>16</v>
      </c>
      <c r="CO117" s="126">
        <v>0.8</v>
      </c>
      <c r="CP117" s="126">
        <v>1</v>
      </c>
      <c r="CQ117" s="126">
        <v>0</v>
      </c>
      <c r="CR117" s="126">
        <v>14</v>
      </c>
      <c r="CS117" s="126">
        <v>0</v>
      </c>
      <c r="CT117" s="126">
        <v>0</v>
      </c>
      <c r="CU117" s="126">
        <v>0</v>
      </c>
      <c r="CV117" s="126">
        <v>0</v>
      </c>
      <c r="CW117" s="126">
        <v>0</v>
      </c>
      <c r="CX117" s="126">
        <v>0</v>
      </c>
      <c r="CY117" s="126">
        <v>0</v>
      </c>
      <c r="CZ117" s="126">
        <v>0</v>
      </c>
      <c r="DA117" s="126">
        <v>0</v>
      </c>
      <c r="DB117" s="126">
        <v>1</v>
      </c>
      <c r="DC117" s="126">
        <v>0</v>
      </c>
      <c r="DD117" s="126">
        <v>0</v>
      </c>
      <c r="DE117" s="126">
        <v>0</v>
      </c>
      <c r="DF117" s="126">
        <v>1</v>
      </c>
      <c r="DG117" s="126">
        <v>0</v>
      </c>
      <c r="DH117" s="127" t="b">
        <v>0</v>
      </c>
      <c r="DI117" s="183" t="s">
        <v>999</v>
      </c>
      <c r="DJ117" s="183" t="s">
        <v>270</v>
      </c>
      <c r="DK117" s="183" t="s">
        <v>282</v>
      </c>
      <c r="DL117" s="183" t="s">
        <v>525</v>
      </c>
      <c r="DM117" s="126">
        <v>43</v>
      </c>
      <c r="DN117" s="126">
        <v>43</v>
      </c>
      <c r="DO117" s="126">
        <v>0</v>
      </c>
      <c r="DP117" s="126">
        <v>0</v>
      </c>
      <c r="DQ117" s="126">
        <v>19977</v>
      </c>
      <c r="DR117" s="126">
        <v>45</v>
      </c>
      <c r="DS117" s="126">
        <v>43</v>
      </c>
      <c r="DT117" s="126">
        <v>42</v>
      </c>
      <c r="DU117" s="126">
        <v>0</v>
      </c>
      <c r="DV117" s="126">
        <v>1</v>
      </c>
      <c r="DW117" s="126">
        <v>0</v>
      </c>
      <c r="DX117" s="126">
        <v>0</v>
      </c>
      <c r="DY117" s="126">
        <v>0</v>
      </c>
      <c r="DZ117" s="126">
        <v>0</v>
      </c>
      <c r="EA117" s="126">
        <v>45</v>
      </c>
      <c r="EB117" s="126">
        <v>7</v>
      </c>
      <c r="EC117" s="126">
        <v>3</v>
      </c>
      <c r="ED117" s="126">
        <v>9</v>
      </c>
      <c r="EE117" s="126">
        <v>1</v>
      </c>
      <c r="EF117" s="126">
        <v>0</v>
      </c>
      <c r="EG117" s="126">
        <v>0</v>
      </c>
      <c r="EH117" s="126">
        <v>0</v>
      </c>
      <c r="EI117" s="126">
        <v>25</v>
      </c>
      <c r="EJ117" s="126">
        <v>0</v>
      </c>
      <c r="EK117" s="126">
        <v>38</v>
      </c>
      <c r="EL117" s="126">
        <v>37</v>
      </c>
      <c r="EM117" s="126">
        <v>1</v>
      </c>
      <c r="EN117" s="126">
        <v>0</v>
      </c>
      <c r="EO117" s="126">
        <v>0</v>
      </c>
      <c r="EP117" s="126">
        <v>0</v>
      </c>
      <c r="EQ117" s="127" t="b">
        <v>0</v>
      </c>
      <c r="ER117" s="127" t="b">
        <v>0</v>
      </c>
      <c r="ES117" s="127" t="b">
        <v>0</v>
      </c>
      <c r="ET117" s="128">
        <v>0</v>
      </c>
      <c r="EU117" s="128">
        <v>0</v>
      </c>
      <c r="EV117" s="128">
        <v>0</v>
      </c>
      <c r="EW117" s="128">
        <v>0</v>
      </c>
      <c r="EX117" s="128">
        <v>0</v>
      </c>
      <c r="EY117" s="128">
        <v>0</v>
      </c>
      <c r="EZ117" s="127" t="b">
        <v>0</v>
      </c>
      <c r="FA117" s="127" t="b">
        <v>0</v>
      </c>
      <c r="FB117" s="127" t="b">
        <v>0</v>
      </c>
      <c r="FC117" s="128">
        <v>0</v>
      </c>
      <c r="FD117" s="128">
        <v>0</v>
      </c>
      <c r="FE117" s="128">
        <v>0</v>
      </c>
      <c r="FF117" s="128">
        <v>0</v>
      </c>
      <c r="FG117" s="128">
        <v>0</v>
      </c>
      <c r="FH117" s="128">
        <v>0</v>
      </c>
      <c r="FI117" s="127" t="b">
        <v>0</v>
      </c>
      <c r="FJ117" s="127" t="b">
        <v>0</v>
      </c>
      <c r="FK117" s="127" t="b">
        <v>0</v>
      </c>
      <c r="FL117" s="128">
        <v>0</v>
      </c>
      <c r="FM117" s="128">
        <v>0</v>
      </c>
      <c r="FN117" s="128">
        <v>0</v>
      </c>
      <c r="FO117" s="128">
        <v>0</v>
      </c>
      <c r="FP117" s="128">
        <v>0</v>
      </c>
      <c r="FQ117" s="128">
        <v>0</v>
      </c>
      <c r="FR117" s="183" t="s">
        <v>993</v>
      </c>
      <c r="FS117" s="128">
        <v>0</v>
      </c>
      <c r="FT117" s="126">
        <v>0</v>
      </c>
      <c r="FU117" s="126">
        <v>38</v>
      </c>
      <c r="FV117" s="126">
        <v>0</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7" t="b">
        <v>0</v>
      </c>
      <c r="GM117" s="183" t="s">
        <v>993</v>
      </c>
      <c r="GN117" s="183" t="s">
        <v>993</v>
      </c>
      <c r="GO117" s="183" t="s">
        <v>993</v>
      </c>
      <c r="GP117" s="183" t="s">
        <v>993</v>
      </c>
      <c r="GQ117" s="127"/>
      <c r="GR117" s="123"/>
    </row>
    <row r="118" spans="1:200">
      <c r="A118" s="122"/>
      <c r="B118" s="1348" t="s">
        <v>568</v>
      </c>
      <c r="C118" s="1349"/>
      <c r="D118" s="183" t="s">
        <v>1109</v>
      </c>
      <c r="E118" s="183" t="s">
        <v>1110</v>
      </c>
      <c r="F118" s="183" t="s">
        <v>437</v>
      </c>
      <c r="G118" s="183" t="s">
        <v>986</v>
      </c>
      <c r="H118" s="183" t="s">
        <v>1062</v>
      </c>
      <c r="I118" s="183" t="s">
        <v>1063</v>
      </c>
      <c r="J118" s="183" t="s">
        <v>1064</v>
      </c>
      <c r="K118" s="183" t="s">
        <v>1065</v>
      </c>
      <c r="L118" s="126">
        <v>11</v>
      </c>
      <c r="M118" s="183" t="s">
        <v>1110</v>
      </c>
      <c r="N118" s="183" t="s">
        <v>1092</v>
      </c>
      <c r="O118" s="183" t="s">
        <v>688</v>
      </c>
      <c r="P118" s="183" t="s">
        <v>1027</v>
      </c>
      <c r="Q118" s="183" t="s">
        <v>290</v>
      </c>
      <c r="R118" s="183" t="s">
        <v>296</v>
      </c>
      <c r="S118" s="127" t="b">
        <v>0</v>
      </c>
      <c r="T118" s="126">
        <v>0</v>
      </c>
      <c r="U118" s="127" t="b">
        <v>0</v>
      </c>
      <c r="V118" s="126">
        <v>0</v>
      </c>
      <c r="W118" s="127" t="b">
        <v>0</v>
      </c>
      <c r="X118" s="127" t="b">
        <v>1</v>
      </c>
      <c r="Y118" s="183" t="s">
        <v>296</v>
      </c>
      <c r="Z118" s="183" t="s">
        <v>993</v>
      </c>
      <c r="AA118" s="127" t="b">
        <v>0</v>
      </c>
      <c r="AB118" s="183" t="s">
        <v>993</v>
      </c>
      <c r="AC118" s="183" t="s">
        <v>993</v>
      </c>
      <c r="AD118" s="183" t="s">
        <v>993</v>
      </c>
      <c r="AE118" s="183">
        <f t="shared" si="3"/>
        <v>47</v>
      </c>
      <c r="AF118" s="183">
        <f t="shared" si="3"/>
        <v>35</v>
      </c>
      <c r="AG118" s="183">
        <f t="shared" si="3"/>
        <v>34</v>
      </c>
      <c r="AH118" s="183">
        <f t="shared" si="3"/>
        <v>47</v>
      </c>
      <c r="AI118" s="183">
        <f t="shared" si="4"/>
        <v>0</v>
      </c>
      <c r="AJ118" s="126">
        <v>47</v>
      </c>
      <c r="AK118" s="126">
        <v>35</v>
      </c>
      <c r="AL118" s="126">
        <v>34</v>
      </c>
      <c r="AM118" s="126">
        <v>47</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6">
        <v>0</v>
      </c>
      <c r="BD118" s="127" t="b">
        <v>0</v>
      </c>
      <c r="BE118" s="127"/>
      <c r="BF118" s="183" t="s">
        <v>447</v>
      </c>
      <c r="BG118" s="126">
        <v>47</v>
      </c>
      <c r="BH118" s="183" t="s">
        <v>993</v>
      </c>
      <c r="BI118" s="126">
        <v>0</v>
      </c>
      <c r="BJ118" s="183" t="s">
        <v>993</v>
      </c>
      <c r="BK118" s="126">
        <v>0</v>
      </c>
      <c r="BL118" s="126">
        <v>0</v>
      </c>
      <c r="BM118" s="126">
        <v>0</v>
      </c>
      <c r="BN118" s="183" t="s">
        <v>993</v>
      </c>
      <c r="BO118" s="183" t="s">
        <v>993</v>
      </c>
      <c r="BP118" s="183" t="s">
        <v>993</v>
      </c>
      <c r="BQ118" s="126">
        <v>0</v>
      </c>
      <c r="BR118" s="183" t="s">
        <v>993</v>
      </c>
      <c r="BS118" s="126">
        <v>0</v>
      </c>
      <c r="BT118" s="183" t="s">
        <v>993</v>
      </c>
      <c r="BU118" s="126">
        <v>0</v>
      </c>
      <c r="BV118" s="126">
        <v>0</v>
      </c>
      <c r="BW118" s="126">
        <v>0</v>
      </c>
      <c r="BX118" s="183" t="s">
        <v>993</v>
      </c>
      <c r="BY118" s="126">
        <v>0</v>
      </c>
      <c r="BZ118" s="183" t="s">
        <v>993</v>
      </c>
      <c r="CA118" s="126">
        <v>0</v>
      </c>
      <c r="CB118" s="183" t="s">
        <v>993</v>
      </c>
      <c r="CC118" s="126">
        <v>0</v>
      </c>
      <c r="CD118" s="126">
        <v>0</v>
      </c>
      <c r="CE118" s="126">
        <v>0</v>
      </c>
      <c r="CF118" s="183" t="s">
        <v>993</v>
      </c>
      <c r="CG118" s="126">
        <v>0</v>
      </c>
      <c r="CH118" s="183" t="s">
        <v>993</v>
      </c>
      <c r="CI118" s="126">
        <v>0</v>
      </c>
      <c r="CJ118" s="183" t="s">
        <v>993</v>
      </c>
      <c r="CK118" s="126">
        <v>0</v>
      </c>
      <c r="CL118" s="126">
        <v>0</v>
      </c>
      <c r="CM118" s="126">
        <v>0</v>
      </c>
      <c r="CN118" s="126">
        <v>23</v>
      </c>
      <c r="CO118" s="126">
        <v>0</v>
      </c>
      <c r="CP118" s="126">
        <v>0</v>
      </c>
      <c r="CQ118" s="126">
        <v>0</v>
      </c>
      <c r="CR118" s="126">
        <v>12</v>
      </c>
      <c r="CS118" s="126">
        <v>0</v>
      </c>
      <c r="CT118" s="126">
        <v>0</v>
      </c>
      <c r="CU118" s="126">
        <v>0</v>
      </c>
      <c r="CV118" s="126">
        <v>0</v>
      </c>
      <c r="CW118" s="126">
        <v>0</v>
      </c>
      <c r="CX118" s="126">
        <v>0</v>
      </c>
      <c r="CY118" s="126">
        <v>0</v>
      </c>
      <c r="CZ118" s="126">
        <v>0</v>
      </c>
      <c r="DA118" s="126">
        <v>0</v>
      </c>
      <c r="DB118" s="126">
        <v>0</v>
      </c>
      <c r="DC118" s="126">
        <v>0</v>
      </c>
      <c r="DD118" s="126">
        <v>1</v>
      </c>
      <c r="DE118" s="126">
        <v>0</v>
      </c>
      <c r="DF118" s="126">
        <v>1</v>
      </c>
      <c r="DG118" s="126">
        <v>0</v>
      </c>
      <c r="DH118" s="127" t="b">
        <v>0</v>
      </c>
      <c r="DI118" s="183" t="s">
        <v>1117</v>
      </c>
      <c r="DJ118" s="183" t="s">
        <v>993</v>
      </c>
      <c r="DK118" s="183" t="s">
        <v>993</v>
      </c>
      <c r="DL118" s="183" t="s">
        <v>993</v>
      </c>
      <c r="DM118" s="126">
        <v>4</v>
      </c>
      <c r="DN118" s="126">
        <v>4</v>
      </c>
      <c r="DO118" s="126">
        <v>0</v>
      </c>
      <c r="DP118" s="126">
        <v>0</v>
      </c>
      <c r="DQ118" s="126">
        <v>12693</v>
      </c>
      <c r="DR118" s="126">
        <v>3</v>
      </c>
      <c r="DS118" s="126">
        <v>4</v>
      </c>
      <c r="DT118" s="126">
        <v>0</v>
      </c>
      <c r="DU118" s="126">
        <v>0</v>
      </c>
      <c r="DV118" s="126">
        <v>4</v>
      </c>
      <c r="DW118" s="126">
        <v>0</v>
      </c>
      <c r="DX118" s="126">
        <v>0</v>
      </c>
      <c r="DY118" s="126">
        <v>0</v>
      </c>
      <c r="DZ118" s="126">
        <v>0</v>
      </c>
      <c r="EA118" s="126">
        <v>3</v>
      </c>
      <c r="EB118" s="126">
        <v>0</v>
      </c>
      <c r="EC118" s="126">
        <v>0</v>
      </c>
      <c r="ED118" s="126">
        <v>0</v>
      </c>
      <c r="EE118" s="126">
        <v>0</v>
      </c>
      <c r="EF118" s="126">
        <v>0</v>
      </c>
      <c r="EG118" s="126">
        <v>0</v>
      </c>
      <c r="EH118" s="126">
        <v>0</v>
      </c>
      <c r="EI118" s="126">
        <v>3</v>
      </c>
      <c r="EJ118" s="126">
        <v>0</v>
      </c>
      <c r="EK118" s="126">
        <v>3</v>
      </c>
      <c r="EL118" s="126">
        <v>3</v>
      </c>
      <c r="EM118" s="126">
        <v>0</v>
      </c>
      <c r="EN118" s="126">
        <v>0</v>
      </c>
      <c r="EO118" s="126">
        <v>0</v>
      </c>
      <c r="EP118" s="126">
        <v>0</v>
      </c>
      <c r="EQ118" s="127" t="b">
        <v>0</v>
      </c>
      <c r="ER118" s="127" t="b">
        <v>0</v>
      </c>
      <c r="ES118" s="127" t="b">
        <v>0</v>
      </c>
      <c r="ET118" s="128">
        <v>0</v>
      </c>
      <c r="EU118" s="128">
        <v>0</v>
      </c>
      <c r="EV118" s="128">
        <v>0</v>
      </c>
      <c r="EW118" s="128">
        <v>0</v>
      </c>
      <c r="EX118" s="128">
        <v>0</v>
      </c>
      <c r="EY118" s="128">
        <v>0</v>
      </c>
      <c r="EZ118" s="127" t="b">
        <v>0</v>
      </c>
      <c r="FA118" s="127" t="b">
        <v>0</v>
      </c>
      <c r="FB118" s="127" t="b">
        <v>0</v>
      </c>
      <c r="FC118" s="128">
        <v>0</v>
      </c>
      <c r="FD118" s="128">
        <v>0</v>
      </c>
      <c r="FE118" s="128">
        <v>0</v>
      </c>
      <c r="FF118" s="128">
        <v>0</v>
      </c>
      <c r="FG118" s="128">
        <v>0</v>
      </c>
      <c r="FH118" s="128">
        <v>0</v>
      </c>
      <c r="FI118" s="127" t="b">
        <v>0</v>
      </c>
      <c r="FJ118" s="127" t="b">
        <v>0</v>
      </c>
      <c r="FK118" s="127" t="b">
        <v>0</v>
      </c>
      <c r="FL118" s="128">
        <v>0</v>
      </c>
      <c r="FM118" s="128">
        <v>0</v>
      </c>
      <c r="FN118" s="128">
        <v>0</v>
      </c>
      <c r="FO118" s="128">
        <v>0</v>
      </c>
      <c r="FP118" s="128">
        <v>0</v>
      </c>
      <c r="FQ118" s="128">
        <v>0</v>
      </c>
      <c r="FR118" s="183" t="s">
        <v>993</v>
      </c>
      <c r="FS118" s="128">
        <v>0</v>
      </c>
      <c r="FT118" s="126">
        <v>0</v>
      </c>
      <c r="FU118" s="126">
        <v>3</v>
      </c>
      <c r="FV118" s="126">
        <v>0</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7" t="b">
        <v>0</v>
      </c>
      <c r="GM118" s="183" t="s">
        <v>993</v>
      </c>
      <c r="GN118" s="183" t="s">
        <v>993</v>
      </c>
      <c r="GO118" s="183" t="s">
        <v>993</v>
      </c>
      <c r="GP118" s="183" t="s">
        <v>993</v>
      </c>
      <c r="GQ118" s="127"/>
      <c r="GR118" s="123"/>
    </row>
    <row r="119" spans="1:200">
      <c r="A119" s="122"/>
      <c r="B119" s="1348" t="s">
        <v>575</v>
      </c>
      <c r="C119" s="1349"/>
      <c r="D119" s="183" t="s">
        <v>1118</v>
      </c>
      <c r="E119" s="183" t="s">
        <v>1119</v>
      </c>
      <c r="F119" s="183" t="s">
        <v>437</v>
      </c>
      <c r="G119" s="183" t="s">
        <v>986</v>
      </c>
      <c r="H119" s="183" t="s">
        <v>1062</v>
      </c>
      <c r="I119" s="183" t="s">
        <v>1063</v>
      </c>
      <c r="J119" s="183" t="s">
        <v>1064</v>
      </c>
      <c r="K119" s="183" t="s">
        <v>1065</v>
      </c>
      <c r="L119" s="126">
        <v>1</v>
      </c>
      <c r="M119" s="183" t="s">
        <v>1119</v>
      </c>
      <c r="N119" s="183" t="s">
        <v>1018</v>
      </c>
      <c r="O119" s="183" t="s">
        <v>577</v>
      </c>
      <c r="P119" s="183" t="s">
        <v>1120</v>
      </c>
      <c r="Q119" s="183" t="s">
        <v>296</v>
      </c>
      <c r="R119" s="183" t="s">
        <v>290</v>
      </c>
      <c r="S119" s="127" t="b">
        <v>1</v>
      </c>
      <c r="T119" s="126">
        <v>3</v>
      </c>
      <c r="U119" s="127" t="b">
        <v>0</v>
      </c>
      <c r="V119" s="126">
        <v>0</v>
      </c>
      <c r="W119" s="127" t="b">
        <v>1</v>
      </c>
      <c r="X119" s="127" t="b">
        <v>0</v>
      </c>
      <c r="Y119" s="183" t="s">
        <v>290</v>
      </c>
      <c r="Z119" s="183" t="s">
        <v>993</v>
      </c>
      <c r="AA119" s="127" t="b">
        <v>0</v>
      </c>
      <c r="AB119" s="183" t="s">
        <v>993</v>
      </c>
      <c r="AC119" s="183" t="s">
        <v>993</v>
      </c>
      <c r="AD119" s="183" t="s">
        <v>993</v>
      </c>
      <c r="AE119" s="183">
        <f t="shared" si="3"/>
        <v>10</v>
      </c>
      <c r="AF119" s="183">
        <f t="shared" si="3"/>
        <v>8</v>
      </c>
      <c r="AG119" s="183">
        <f t="shared" si="3"/>
        <v>2</v>
      </c>
      <c r="AH119" s="183">
        <f t="shared" si="3"/>
        <v>10</v>
      </c>
      <c r="AI119" s="183">
        <f t="shared" si="4"/>
        <v>0</v>
      </c>
      <c r="AJ119" s="126">
        <v>10</v>
      </c>
      <c r="AK119" s="126">
        <v>8</v>
      </c>
      <c r="AL119" s="126">
        <v>2</v>
      </c>
      <c r="AM119" s="126">
        <v>10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6">
        <v>0</v>
      </c>
      <c r="BD119" s="127" t="b">
        <v>0</v>
      </c>
      <c r="BE119" s="127"/>
      <c r="BF119" s="183" t="s">
        <v>1017</v>
      </c>
      <c r="BG119" s="126">
        <v>10</v>
      </c>
      <c r="BH119" s="183" t="s">
        <v>993</v>
      </c>
      <c r="BI119" s="126">
        <v>0</v>
      </c>
      <c r="BJ119" s="183" t="s">
        <v>993</v>
      </c>
      <c r="BK119" s="126">
        <v>0</v>
      </c>
      <c r="BL119" s="126">
        <v>0</v>
      </c>
      <c r="BM119" s="126">
        <v>0</v>
      </c>
      <c r="BN119" s="183" t="s">
        <v>993</v>
      </c>
      <c r="BO119" s="183" t="s">
        <v>993</v>
      </c>
      <c r="BP119" s="183" t="s">
        <v>993</v>
      </c>
      <c r="BQ119" s="126">
        <v>0</v>
      </c>
      <c r="BR119" s="183" t="s">
        <v>993</v>
      </c>
      <c r="BS119" s="126">
        <v>0</v>
      </c>
      <c r="BT119" s="183" t="s">
        <v>993</v>
      </c>
      <c r="BU119" s="126">
        <v>0</v>
      </c>
      <c r="BV119" s="126">
        <v>0</v>
      </c>
      <c r="BW119" s="126">
        <v>0</v>
      </c>
      <c r="BX119" s="183" t="s">
        <v>993</v>
      </c>
      <c r="BY119" s="126">
        <v>0</v>
      </c>
      <c r="BZ119" s="183" t="s">
        <v>993</v>
      </c>
      <c r="CA119" s="126">
        <v>0</v>
      </c>
      <c r="CB119" s="183" t="s">
        <v>993</v>
      </c>
      <c r="CC119" s="126">
        <v>0</v>
      </c>
      <c r="CD119" s="126">
        <v>0</v>
      </c>
      <c r="CE119" s="126">
        <v>0</v>
      </c>
      <c r="CF119" s="183" t="s">
        <v>993</v>
      </c>
      <c r="CG119" s="126">
        <v>0</v>
      </c>
      <c r="CH119" s="183" t="s">
        <v>993</v>
      </c>
      <c r="CI119" s="126">
        <v>0</v>
      </c>
      <c r="CJ119" s="183" t="s">
        <v>993</v>
      </c>
      <c r="CK119" s="126">
        <v>0</v>
      </c>
      <c r="CL119" s="126">
        <v>0</v>
      </c>
      <c r="CM119" s="126">
        <v>0</v>
      </c>
      <c r="CN119" s="126">
        <v>13</v>
      </c>
      <c r="CO119" s="126">
        <v>0</v>
      </c>
      <c r="CP119" s="126">
        <v>0</v>
      </c>
      <c r="CQ119" s="126">
        <v>0</v>
      </c>
      <c r="CR119" s="126">
        <v>0</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6">
        <v>0</v>
      </c>
      <c r="DH119" s="127" t="b">
        <v>0</v>
      </c>
      <c r="DI119" s="183" t="s">
        <v>270</v>
      </c>
      <c r="DJ119" s="183" t="s">
        <v>993</v>
      </c>
      <c r="DK119" s="183" t="s">
        <v>993</v>
      </c>
      <c r="DL119" s="183" t="s">
        <v>993</v>
      </c>
      <c r="DM119" s="126">
        <v>568</v>
      </c>
      <c r="DN119" s="126">
        <v>113</v>
      </c>
      <c r="DO119" s="126">
        <v>241</v>
      </c>
      <c r="DP119" s="126">
        <v>214</v>
      </c>
      <c r="DQ119" s="126">
        <v>2397</v>
      </c>
      <c r="DR119" s="126">
        <v>592</v>
      </c>
      <c r="DS119" s="126">
        <v>568</v>
      </c>
      <c r="DT119" s="126">
        <v>104</v>
      </c>
      <c r="DU119" s="126">
        <v>326</v>
      </c>
      <c r="DV119" s="126">
        <v>14</v>
      </c>
      <c r="DW119" s="126">
        <v>124</v>
      </c>
      <c r="DX119" s="126">
        <v>0</v>
      </c>
      <c r="DY119" s="126">
        <v>0</v>
      </c>
      <c r="DZ119" s="126">
        <v>0</v>
      </c>
      <c r="EA119" s="126">
        <v>592</v>
      </c>
      <c r="EB119" s="126">
        <v>516</v>
      </c>
      <c r="EC119" s="126">
        <v>26</v>
      </c>
      <c r="ED119" s="126">
        <v>14</v>
      </c>
      <c r="EE119" s="126">
        <v>0</v>
      </c>
      <c r="EF119" s="126">
        <v>1</v>
      </c>
      <c r="EG119" s="126">
        <v>0</v>
      </c>
      <c r="EH119" s="126">
        <v>1</v>
      </c>
      <c r="EI119" s="126">
        <v>34</v>
      </c>
      <c r="EJ119" s="126">
        <v>0</v>
      </c>
      <c r="EK119" s="126">
        <v>76</v>
      </c>
      <c r="EL119" s="126">
        <v>74</v>
      </c>
      <c r="EM119" s="126">
        <v>0</v>
      </c>
      <c r="EN119" s="126">
        <v>2</v>
      </c>
      <c r="EO119" s="126">
        <v>0</v>
      </c>
      <c r="EP119" s="126">
        <v>0</v>
      </c>
      <c r="EQ119" s="127" t="b">
        <v>0</v>
      </c>
      <c r="ER119" s="127" t="b">
        <v>0</v>
      </c>
      <c r="ES119" s="127" t="b">
        <v>0</v>
      </c>
      <c r="ET119" s="128">
        <v>0</v>
      </c>
      <c r="EU119" s="128">
        <v>0</v>
      </c>
      <c r="EV119" s="128">
        <v>0</v>
      </c>
      <c r="EW119" s="128">
        <v>0</v>
      </c>
      <c r="EX119" s="128">
        <v>0</v>
      </c>
      <c r="EY119" s="128">
        <v>0</v>
      </c>
      <c r="EZ119" s="127" t="b">
        <v>0</v>
      </c>
      <c r="FA119" s="127" t="b">
        <v>0</v>
      </c>
      <c r="FB119" s="127" t="b">
        <v>0</v>
      </c>
      <c r="FC119" s="128">
        <v>0</v>
      </c>
      <c r="FD119" s="128">
        <v>0</v>
      </c>
      <c r="FE119" s="128">
        <v>0</v>
      </c>
      <c r="FF119" s="128">
        <v>0</v>
      </c>
      <c r="FG119" s="128">
        <v>0</v>
      </c>
      <c r="FH119" s="128">
        <v>0</v>
      </c>
      <c r="FI119" s="127" t="b">
        <v>0</v>
      </c>
      <c r="FJ119" s="127" t="b">
        <v>0</v>
      </c>
      <c r="FK119" s="127" t="b">
        <v>0</v>
      </c>
      <c r="FL119" s="128">
        <v>0</v>
      </c>
      <c r="FM119" s="128">
        <v>0</v>
      </c>
      <c r="FN119" s="128">
        <v>0</v>
      </c>
      <c r="FO119" s="128">
        <v>0</v>
      </c>
      <c r="FP119" s="128">
        <v>0</v>
      </c>
      <c r="FQ119" s="128">
        <v>0</v>
      </c>
      <c r="FR119" s="183" t="s">
        <v>993</v>
      </c>
      <c r="FS119" s="128">
        <v>0</v>
      </c>
      <c r="FT119" s="126">
        <v>0</v>
      </c>
      <c r="FU119" s="126">
        <v>76</v>
      </c>
      <c r="FV119" s="126">
        <v>0</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7" t="b">
        <v>0</v>
      </c>
      <c r="GM119" s="183" t="s">
        <v>993</v>
      </c>
      <c r="GN119" s="183" t="s">
        <v>993</v>
      </c>
      <c r="GO119" s="183" t="s">
        <v>993</v>
      </c>
      <c r="GP119" s="183" t="s">
        <v>993</v>
      </c>
      <c r="GQ119" s="127"/>
      <c r="GR119" s="123"/>
    </row>
    <row r="120" spans="1:200">
      <c r="A120" s="122"/>
      <c r="B120" s="1348" t="s">
        <v>575</v>
      </c>
      <c r="C120" s="1349"/>
      <c r="D120" s="183" t="s">
        <v>1118</v>
      </c>
      <c r="E120" s="183" t="s">
        <v>1119</v>
      </c>
      <c r="F120" s="183" t="s">
        <v>437</v>
      </c>
      <c r="G120" s="183" t="s">
        <v>986</v>
      </c>
      <c r="H120" s="183" t="s">
        <v>1062</v>
      </c>
      <c r="I120" s="183" t="s">
        <v>1063</v>
      </c>
      <c r="J120" s="183" t="s">
        <v>1064</v>
      </c>
      <c r="K120" s="183" t="s">
        <v>1065</v>
      </c>
      <c r="L120" s="126">
        <v>4</v>
      </c>
      <c r="M120" s="183" t="s">
        <v>1119</v>
      </c>
      <c r="N120" s="183" t="s">
        <v>1121</v>
      </c>
      <c r="O120" s="183" t="s">
        <v>579</v>
      </c>
      <c r="P120" s="183" t="s">
        <v>1120</v>
      </c>
      <c r="Q120" s="183" t="s">
        <v>296</v>
      </c>
      <c r="R120" s="183" t="s">
        <v>290</v>
      </c>
      <c r="S120" s="127" t="b">
        <v>1</v>
      </c>
      <c r="T120" s="126">
        <v>1</v>
      </c>
      <c r="U120" s="127" t="b">
        <v>0</v>
      </c>
      <c r="V120" s="126">
        <v>0</v>
      </c>
      <c r="W120" s="127" t="b">
        <v>1</v>
      </c>
      <c r="X120" s="127" t="b">
        <v>0</v>
      </c>
      <c r="Y120" s="183" t="s">
        <v>290</v>
      </c>
      <c r="Z120" s="183" t="s">
        <v>993</v>
      </c>
      <c r="AA120" s="127" t="b">
        <v>0</v>
      </c>
      <c r="AB120" s="183" t="s">
        <v>993</v>
      </c>
      <c r="AC120" s="183" t="s">
        <v>993</v>
      </c>
      <c r="AD120" s="183" t="s">
        <v>993</v>
      </c>
      <c r="AE120" s="183">
        <f t="shared" si="3"/>
        <v>44</v>
      </c>
      <c r="AF120" s="183">
        <f t="shared" si="3"/>
        <v>43</v>
      </c>
      <c r="AG120" s="183">
        <f t="shared" si="3"/>
        <v>20</v>
      </c>
      <c r="AH120" s="183">
        <f t="shared" si="3"/>
        <v>44</v>
      </c>
      <c r="AI120" s="183">
        <f t="shared" si="4"/>
        <v>0</v>
      </c>
      <c r="AJ120" s="126">
        <v>44</v>
      </c>
      <c r="AK120" s="126">
        <v>43</v>
      </c>
      <c r="AL120" s="126">
        <v>20</v>
      </c>
      <c r="AM120" s="126">
        <v>44</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6">
        <v>0</v>
      </c>
      <c r="BD120" s="127" t="b">
        <v>0</v>
      </c>
      <c r="BE120" s="127"/>
      <c r="BF120" s="183" t="s">
        <v>290</v>
      </c>
      <c r="BG120" s="126">
        <v>44</v>
      </c>
      <c r="BH120" s="183" t="s">
        <v>993</v>
      </c>
      <c r="BI120" s="126">
        <v>0</v>
      </c>
      <c r="BJ120" s="183" t="s">
        <v>993</v>
      </c>
      <c r="BK120" s="126">
        <v>0</v>
      </c>
      <c r="BL120" s="126">
        <v>0</v>
      </c>
      <c r="BM120" s="126">
        <v>0</v>
      </c>
      <c r="BN120" s="183" t="s">
        <v>993</v>
      </c>
      <c r="BO120" s="183" t="s">
        <v>993</v>
      </c>
      <c r="BP120" s="183" t="s">
        <v>993</v>
      </c>
      <c r="BQ120" s="126">
        <v>0</v>
      </c>
      <c r="BR120" s="183" t="s">
        <v>993</v>
      </c>
      <c r="BS120" s="126">
        <v>0</v>
      </c>
      <c r="BT120" s="183" t="s">
        <v>993</v>
      </c>
      <c r="BU120" s="126">
        <v>0</v>
      </c>
      <c r="BV120" s="126">
        <v>0</v>
      </c>
      <c r="BW120" s="126">
        <v>0</v>
      </c>
      <c r="BX120" s="183" t="s">
        <v>993</v>
      </c>
      <c r="BY120" s="126">
        <v>0</v>
      </c>
      <c r="BZ120" s="183" t="s">
        <v>993</v>
      </c>
      <c r="CA120" s="126">
        <v>0</v>
      </c>
      <c r="CB120" s="183" t="s">
        <v>993</v>
      </c>
      <c r="CC120" s="126">
        <v>0</v>
      </c>
      <c r="CD120" s="126">
        <v>0</v>
      </c>
      <c r="CE120" s="126">
        <v>0</v>
      </c>
      <c r="CF120" s="183" t="s">
        <v>993</v>
      </c>
      <c r="CG120" s="126">
        <v>0</v>
      </c>
      <c r="CH120" s="183" t="s">
        <v>993</v>
      </c>
      <c r="CI120" s="126">
        <v>0</v>
      </c>
      <c r="CJ120" s="183" t="s">
        <v>993</v>
      </c>
      <c r="CK120" s="126">
        <v>0</v>
      </c>
      <c r="CL120" s="126">
        <v>0</v>
      </c>
      <c r="CM120" s="126">
        <v>0</v>
      </c>
      <c r="CN120" s="126">
        <v>20</v>
      </c>
      <c r="CO120" s="126">
        <v>1.8</v>
      </c>
      <c r="CP120" s="126">
        <v>1</v>
      </c>
      <c r="CQ120" s="126">
        <v>1</v>
      </c>
      <c r="CR120" s="126">
        <v>2</v>
      </c>
      <c r="CS120" s="126">
        <v>2.5</v>
      </c>
      <c r="CT120" s="126">
        <v>0</v>
      </c>
      <c r="CU120" s="126">
        <v>0</v>
      </c>
      <c r="CV120" s="126">
        <v>5</v>
      </c>
      <c r="CW120" s="126">
        <v>0</v>
      </c>
      <c r="CX120" s="126">
        <v>3</v>
      </c>
      <c r="CY120" s="126">
        <v>0</v>
      </c>
      <c r="CZ120" s="126">
        <v>0</v>
      </c>
      <c r="DA120" s="126">
        <v>0</v>
      </c>
      <c r="DB120" s="126">
        <v>2</v>
      </c>
      <c r="DC120" s="126">
        <v>0</v>
      </c>
      <c r="DD120" s="126">
        <v>0</v>
      </c>
      <c r="DE120" s="126">
        <v>0</v>
      </c>
      <c r="DF120" s="126">
        <v>0</v>
      </c>
      <c r="DG120" s="126">
        <v>0</v>
      </c>
      <c r="DH120" s="127" t="b">
        <v>0</v>
      </c>
      <c r="DI120" s="183" t="s">
        <v>270</v>
      </c>
      <c r="DJ120" s="183" t="s">
        <v>993</v>
      </c>
      <c r="DK120" s="183" t="s">
        <v>993</v>
      </c>
      <c r="DL120" s="183" t="s">
        <v>993</v>
      </c>
      <c r="DM120" s="126">
        <v>1307</v>
      </c>
      <c r="DN120" s="126">
        <v>851</v>
      </c>
      <c r="DO120" s="126">
        <v>391</v>
      </c>
      <c r="DP120" s="126">
        <v>65</v>
      </c>
      <c r="DQ120" s="126">
        <v>14118</v>
      </c>
      <c r="DR120" s="126">
        <v>1330</v>
      </c>
      <c r="DS120" s="126">
        <v>1307</v>
      </c>
      <c r="DT120" s="126">
        <v>243</v>
      </c>
      <c r="DU120" s="126">
        <v>923</v>
      </c>
      <c r="DV120" s="126">
        <v>19</v>
      </c>
      <c r="DW120" s="126">
        <v>122</v>
      </c>
      <c r="DX120" s="126">
        <v>0</v>
      </c>
      <c r="DY120" s="126">
        <v>0</v>
      </c>
      <c r="DZ120" s="126">
        <v>0</v>
      </c>
      <c r="EA120" s="126">
        <v>1330</v>
      </c>
      <c r="EB120" s="126">
        <v>421</v>
      </c>
      <c r="EC120" s="126">
        <v>793</v>
      </c>
      <c r="ED120" s="126">
        <v>23</v>
      </c>
      <c r="EE120" s="126">
        <v>13</v>
      </c>
      <c r="EF120" s="126">
        <v>21</v>
      </c>
      <c r="EG120" s="126">
        <v>0</v>
      </c>
      <c r="EH120" s="126">
        <v>38</v>
      </c>
      <c r="EI120" s="126">
        <v>21</v>
      </c>
      <c r="EJ120" s="126">
        <v>0</v>
      </c>
      <c r="EK120" s="126">
        <v>909</v>
      </c>
      <c r="EL120" s="126">
        <v>822</v>
      </c>
      <c r="EM120" s="126">
        <v>1</v>
      </c>
      <c r="EN120" s="126">
        <v>86</v>
      </c>
      <c r="EO120" s="126">
        <v>0</v>
      </c>
      <c r="EP120" s="126">
        <v>0</v>
      </c>
      <c r="EQ120" s="127" t="b">
        <v>0</v>
      </c>
      <c r="ER120" s="127" t="b">
        <v>0</v>
      </c>
      <c r="ES120" s="127" t="b">
        <v>0</v>
      </c>
      <c r="ET120" s="128">
        <v>0.56799999999999995</v>
      </c>
      <c r="EU120" s="128">
        <v>0.35200000000000004</v>
      </c>
      <c r="EV120" s="128">
        <v>0.254</v>
      </c>
      <c r="EW120" s="128">
        <v>0.185</v>
      </c>
      <c r="EX120" s="128">
        <v>0.16200000000000001</v>
      </c>
      <c r="EY120" s="128">
        <v>0.39299999999999996</v>
      </c>
      <c r="EZ120" s="127" t="b">
        <v>0</v>
      </c>
      <c r="FA120" s="127" t="b">
        <v>0</v>
      </c>
      <c r="FB120" s="127" t="b">
        <v>0</v>
      </c>
      <c r="FC120" s="128">
        <v>0</v>
      </c>
      <c r="FD120" s="128">
        <v>0</v>
      </c>
      <c r="FE120" s="128">
        <v>0</v>
      </c>
      <c r="FF120" s="128">
        <v>0</v>
      </c>
      <c r="FG120" s="128">
        <v>0</v>
      </c>
      <c r="FH120" s="128">
        <v>0</v>
      </c>
      <c r="FI120" s="127" t="b">
        <v>0</v>
      </c>
      <c r="FJ120" s="127" t="b">
        <v>0</v>
      </c>
      <c r="FK120" s="127" t="b">
        <v>0</v>
      </c>
      <c r="FL120" s="128">
        <v>0</v>
      </c>
      <c r="FM120" s="128">
        <v>0</v>
      </c>
      <c r="FN120" s="128">
        <v>0</v>
      </c>
      <c r="FO120" s="128">
        <v>0</v>
      </c>
      <c r="FP120" s="128">
        <v>0</v>
      </c>
      <c r="FQ120" s="128">
        <v>0</v>
      </c>
      <c r="FR120" s="183" t="s">
        <v>993</v>
      </c>
      <c r="FS120" s="128">
        <v>0</v>
      </c>
      <c r="FT120" s="126">
        <v>0</v>
      </c>
      <c r="FU120" s="126">
        <v>909</v>
      </c>
      <c r="FV120" s="126">
        <v>0</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7" t="b">
        <v>0</v>
      </c>
      <c r="GM120" s="183" t="s">
        <v>993</v>
      </c>
      <c r="GN120" s="183" t="s">
        <v>993</v>
      </c>
      <c r="GO120" s="183" t="s">
        <v>993</v>
      </c>
      <c r="GP120" s="183" t="s">
        <v>993</v>
      </c>
      <c r="GQ120" s="127"/>
      <c r="GR120" s="123"/>
    </row>
    <row r="121" spans="1:200">
      <c r="A121" s="122"/>
      <c r="B121" s="1348" t="s">
        <v>575</v>
      </c>
      <c r="C121" s="1349"/>
      <c r="D121" s="183" t="s">
        <v>1118</v>
      </c>
      <c r="E121" s="183" t="s">
        <v>1119</v>
      </c>
      <c r="F121" s="183" t="s">
        <v>437</v>
      </c>
      <c r="G121" s="183" t="s">
        <v>986</v>
      </c>
      <c r="H121" s="183" t="s">
        <v>1062</v>
      </c>
      <c r="I121" s="183" t="s">
        <v>1063</v>
      </c>
      <c r="J121" s="183" t="s">
        <v>1064</v>
      </c>
      <c r="K121" s="183" t="s">
        <v>1065</v>
      </c>
      <c r="L121" s="126">
        <v>2</v>
      </c>
      <c r="M121" s="183" t="s">
        <v>1119</v>
      </c>
      <c r="N121" s="183" t="s">
        <v>1112</v>
      </c>
      <c r="O121" s="183" t="s">
        <v>581</v>
      </c>
      <c r="P121" s="183" t="s">
        <v>1120</v>
      </c>
      <c r="Q121" s="183" t="s">
        <v>296</v>
      </c>
      <c r="R121" s="183" t="s">
        <v>290</v>
      </c>
      <c r="S121" s="127" t="b">
        <v>1</v>
      </c>
      <c r="T121" s="126">
        <v>1</v>
      </c>
      <c r="U121" s="127" t="b">
        <v>0</v>
      </c>
      <c r="V121" s="126">
        <v>0</v>
      </c>
      <c r="W121" s="127" t="b">
        <v>1</v>
      </c>
      <c r="X121" s="127" t="b">
        <v>0</v>
      </c>
      <c r="Y121" s="183" t="s">
        <v>290</v>
      </c>
      <c r="Z121" s="183" t="s">
        <v>993</v>
      </c>
      <c r="AA121" s="127" t="b">
        <v>0</v>
      </c>
      <c r="AB121" s="183" t="s">
        <v>993</v>
      </c>
      <c r="AC121" s="183" t="s">
        <v>993</v>
      </c>
      <c r="AD121" s="183" t="s">
        <v>993</v>
      </c>
      <c r="AE121" s="183">
        <f t="shared" si="3"/>
        <v>48</v>
      </c>
      <c r="AF121" s="183">
        <f t="shared" si="3"/>
        <v>44</v>
      </c>
      <c r="AG121" s="183">
        <f t="shared" si="3"/>
        <v>24</v>
      </c>
      <c r="AH121" s="183">
        <f t="shared" si="3"/>
        <v>48</v>
      </c>
      <c r="AI121" s="183">
        <f t="shared" si="4"/>
        <v>0</v>
      </c>
      <c r="AJ121" s="126">
        <v>48</v>
      </c>
      <c r="AK121" s="126">
        <v>44</v>
      </c>
      <c r="AL121" s="126">
        <v>24</v>
      </c>
      <c r="AM121" s="126">
        <v>48</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6">
        <v>0</v>
      </c>
      <c r="BD121" s="127" t="b">
        <v>0</v>
      </c>
      <c r="BE121" s="127"/>
      <c r="BF121" s="183" t="s">
        <v>290</v>
      </c>
      <c r="BG121" s="126">
        <v>48</v>
      </c>
      <c r="BH121" s="183" t="s">
        <v>993</v>
      </c>
      <c r="BI121" s="126">
        <v>0</v>
      </c>
      <c r="BJ121" s="183" t="s">
        <v>993</v>
      </c>
      <c r="BK121" s="126">
        <v>0</v>
      </c>
      <c r="BL121" s="126">
        <v>0</v>
      </c>
      <c r="BM121" s="126">
        <v>0</v>
      </c>
      <c r="BN121" s="183" t="s">
        <v>993</v>
      </c>
      <c r="BO121" s="183" t="s">
        <v>993</v>
      </c>
      <c r="BP121" s="183" t="s">
        <v>993</v>
      </c>
      <c r="BQ121" s="126">
        <v>0</v>
      </c>
      <c r="BR121" s="183" t="s">
        <v>993</v>
      </c>
      <c r="BS121" s="126">
        <v>0</v>
      </c>
      <c r="BT121" s="183" t="s">
        <v>993</v>
      </c>
      <c r="BU121" s="126">
        <v>0</v>
      </c>
      <c r="BV121" s="126">
        <v>0</v>
      </c>
      <c r="BW121" s="126">
        <v>0</v>
      </c>
      <c r="BX121" s="183" t="s">
        <v>993</v>
      </c>
      <c r="BY121" s="126">
        <v>0</v>
      </c>
      <c r="BZ121" s="183" t="s">
        <v>993</v>
      </c>
      <c r="CA121" s="126">
        <v>0</v>
      </c>
      <c r="CB121" s="183" t="s">
        <v>993</v>
      </c>
      <c r="CC121" s="126">
        <v>0</v>
      </c>
      <c r="CD121" s="126">
        <v>0</v>
      </c>
      <c r="CE121" s="126">
        <v>0</v>
      </c>
      <c r="CF121" s="183" t="s">
        <v>993</v>
      </c>
      <c r="CG121" s="126">
        <v>0</v>
      </c>
      <c r="CH121" s="183" t="s">
        <v>993</v>
      </c>
      <c r="CI121" s="126">
        <v>0</v>
      </c>
      <c r="CJ121" s="183" t="s">
        <v>993</v>
      </c>
      <c r="CK121" s="126">
        <v>0</v>
      </c>
      <c r="CL121" s="126">
        <v>0</v>
      </c>
      <c r="CM121" s="126">
        <v>0</v>
      </c>
      <c r="CN121" s="126">
        <v>19</v>
      </c>
      <c r="CO121" s="126">
        <v>0.8</v>
      </c>
      <c r="CP121" s="126">
        <v>1</v>
      </c>
      <c r="CQ121" s="126">
        <v>0</v>
      </c>
      <c r="CR121" s="126">
        <v>5</v>
      </c>
      <c r="CS121" s="126">
        <v>4.9000000000000004</v>
      </c>
      <c r="CT121" s="126">
        <v>0</v>
      </c>
      <c r="CU121" s="126">
        <v>0</v>
      </c>
      <c r="CV121" s="126">
        <v>5</v>
      </c>
      <c r="CW121" s="126">
        <v>0</v>
      </c>
      <c r="CX121" s="126">
        <v>3</v>
      </c>
      <c r="CY121" s="126">
        <v>0</v>
      </c>
      <c r="CZ121" s="126">
        <v>1</v>
      </c>
      <c r="DA121" s="126">
        <v>0</v>
      </c>
      <c r="DB121" s="126">
        <v>2</v>
      </c>
      <c r="DC121" s="126">
        <v>0</v>
      </c>
      <c r="DD121" s="126">
        <v>0</v>
      </c>
      <c r="DE121" s="126">
        <v>0</v>
      </c>
      <c r="DF121" s="126">
        <v>0</v>
      </c>
      <c r="DG121" s="126">
        <v>0</v>
      </c>
      <c r="DH121" s="127" t="b">
        <v>0</v>
      </c>
      <c r="DI121" s="183" t="s">
        <v>270</v>
      </c>
      <c r="DJ121" s="183" t="s">
        <v>993</v>
      </c>
      <c r="DK121" s="183" t="s">
        <v>993</v>
      </c>
      <c r="DL121" s="183" t="s">
        <v>993</v>
      </c>
      <c r="DM121" s="126">
        <v>1134</v>
      </c>
      <c r="DN121" s="126">
        <v>539</v>
      </c>
      <c r="DO121" s="126">
        <v>524</v>
      </c>
      <c r="DP121" s="126">
        <v>71</v>
      </c>
      <c r="DQ121" s="126">
        <v>14348</v>
      </c>
      <c r="DR121" s="126">
        <v>1154</v>
      </c>
      <c r="DS121" s="126">
        <v>1134</v>
      </c>
      <c r="DT121" s="126">
        <v>280</v>
      </c>
      <c r="DU121" s="126">
        <v>657</v>
      </c>
      <c r="DV121" s="126">
        <v>33</v>
      </c>
      <c r="DW121" s="126">
        <v>164</v>
      </c>
      <c r="DX121" s="126">
        <v>0</v>
      </c>
      <c r="DY121" s="126">
        <v>0</v>
      </c>
      <c r="DZ121" s="126">
        <v>0</v>
      </c>
      <c r="EA121" s="126">
        <v>1154</v>
      </c>
      <c r="EB121" s="126">
        <v>585</v>
      </c>
      <c r="EC121" s="126">
        <v>441</v>
      </c>
      <c r="ED121" s="126">
        <v>14</v>
      </c>
      <c r="EE121" s="126">
        <v>7</v>
      </c>
      <c r="EF121" s="126">
        <v>32</v>
      </c>
      <c r="EG121" s="126">
        <v>0</v>
      </c>
      <c r="EH121" s="126">
        <v>52</v>
      </c>
      <c r="EI121" s="126">
        <v>23</v>
      </c>
      <c r="EJ121" s="126">
        <v>0</v>
      </c>
      <c r="EK121" s="126">
        <v>569</v>
      </c>
      <c r="EL121" s="126">
        <v>503</v>
      </c>
      <c r="EM121" s="126">
        <v>2</v>
      </c>
      <c r="EN121" s="126">
        <v>64</v>
      </c>
      <c r="EO121" s="126">
        <v>0</v>
      </c>
      <c r="EP121" s="126">
        <v>0</v>
      </c>
      <c r="EQ121" s="127" t="b">
        <v>0</v>
      </c>
      <c r="ER121" s="127" t="b">
        <v>0</v>
      </c>
      <c r="ES121" s="127" t="b">
        <v>0</v>
      </c>
      <c r="ET121" s="128">
        <v>0.56499999999999995</v>
      </c>
      <c r="EU121" s="128">
        <v>0.35299999999999998</v>
      </c>
      <c r="EV121" s="128">
        <v>0.307</v>
      </c>
      <c r="EW121" s="128">
        <v>0.14400000000000002</v>
      </c>
      <c r="EX121" s="128">
        <v>2E-3</v>
      </c>
      <c r="EY121" s="128">
        <v>0.32799999999999996</v>
      </c>
      <c r="EZ121" s="127" t="b">
        <v>0</v>
      </c>
      <c r="FA121" s="127" t="b">
        <v>0</v>
      </c>
      <c r="FB121" s="127" t="b">
        <v>0</v>
      </c>
      <c r="FC121" s="128">
        <v>0</v>
      </c>
      <c r="FD121" s="128">
        <v>0</v>
      </c>
      <c r="FE121" s="128">
        <v>0</v>
      </c>
      <c r="FF121" s="128">
        <v>0</v>
      </c>
      <c r="FG121" s="128">
        <v>0</v>
      </c>
      <c r="FH121" s="128">
        <v>0</v>
      </c>
      <c r="FI121" s="127" t="b">
        <v>0</v>
      </c>
      <c r="FJ121" s="127" t="b">
        <v>0</v>
      </c>
      <c r="FK121" s="127" t="b">
        <v>0</v>
      </c>
      <c r="FL121" s="128">
        <v>0</v>
      </c>
      <c r="FM121" s="128">
        <v>0</v>
      </c>
      <c r="FN121" s="128">
        <v>0</v>
      </c>
      <c r="FO121" s="128">
        <v>0</v>
      </c>
      <c r="FP121" s="128">
        <v>0</v>
      </c>
      <c r="FQ121" s="128">
        <v>0</v>
      </c>
      <c r="FR121" s="183" t="s">
        <v>993</v>
      </c>
      <c r="FS121" s="128">
        <v>0</v>
      </c>
      <c r="FT121" s="126">
        <v>0</v>
      </c>
      <c r="FU121" s="126">
        <v>569</v>
      </c>
      <c r="FV121" s="126">
        <v>0</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7" t="b">
        <v>0</v>
      </c>
      <c r="GM121" s="183" t="s">
        <v>993</v>
      </c>
      <c r="GN121" s="183" t="s">
        <v>993</v>
      </c>
      <c r="GO121" s="183" t="s">
        <v>993</v>
      </c>
      <c r="GP121" s="183" t="s">
        <v>993</v>
      </c>
      <c r="GQ121" s="127"/>
      <c r="GR121" s="123"/>
    </row>
    <row r="122" spans="1:200">
      <c r="A122" s="122"/>
      <c r="B122" s="1348" t="s">
        <v>575</v>
      </c>
      <c r="C122" s="1349"/>
      <c r="D122" s="183" t="s">
        <v>1118</v>
      </c>
      <c r="E122" s="183" t="s">
        <v>1119</v>
      </c>
      <c r="F122" s="183" t="s">
        <v>437</v>
      </c>
      <c r="G122" s="183" t="s">
        <v>986</v>
      </c>
      <c r="H122" s="183" t="s">
        <v>1062</v>
      </c>
      <c r="I122" s="183" t="s">
        <v>1063</v>
      </c>
      <c r="J122" s="183" t="s">
        <v>1064</v>
      </c>
      <c r="K122" s="183" t="s">
        <v>1065</v>
      </c>
      <c r="L122" s="126">
        <v>3</v>
      </c>
      <c r="M122" s="183" t="s">
        <v>1119</v>
      </c>
      <c r="N122" s="183" t="s">
        <v>1114</v>
      </c>
      <c r="O122" s="183" t="s">
        <v>582</v>
      </c>
      <c r="P122" s="183" t="s">
        <v>1120</v>
      </c>
      <c r="Q122" s="183" t="s">
        <v>296</v>
      </c>
      <c r="R122" s="183" t="s">
        <v>290</v>
      </c>
      <c r="S122" s="127" t="b">
        <v>0</v>
      </c>
      <c r="T122" s="126">
        <v>0</v>
      </c>
      <c r="U122" s="127" t="b">
        <v>0</v>
      </c>
      <c r="V122" s="126">
        <v>0</v>
      </c>
      <c r="W122" s="127" t="b">
        <v>1</v>
      </c>
      <c r="X122" s="127" t="b">
        <v>0</v>
      </c>
      <c r="Y122" s="183" t="s">
        <v>290</v>
      </c>
      <c r="Z122" s="183" t="s">
        <v>993</v>
      </c>
      <c r="AA122" s="127" t="b">
        <v>0</v>
      </c>
      <c r="AB122" s="183" t="s">
        <v>993</v>
      </c>
      <c r="AC122" s="183" t="s">
        <v>993</v>
      </c>
      <c r="AD122" s="183" t="s">
        <v>993</v>
      </c>
      <c r="AE122" s="183">
        <f t="shared" si="3"/>
        <v>20</v>
      </c>
      <c r="AF122" s="183">
        <f t="shared" si="3"/>
        <v>20</v>
      </c>
      <c r="AG122" s="183">
        <f t="shared" si="3"/>
        <v>13</v>
      </c>
      <c r="AH122" s="183">
        <f t="shared" si="3"/>
        <v>20</v>
      </c>
      <c r="AI122" s="183">
        <f t="shared" si="4"/>
        <v>0</v>
      </c>
      <c r="AJ122" s="126">
        <v>20</v>
      </c>
      <c r="AK122" s="126">
        <v>20</v>
      </c>
      <c r="AL122" s="126">
        <v>13</v>
      </c>
      <c r="AM122" s="126">
        <v>20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6">
        <v>0</v>
      </c>
      <c r="BD122" s="127" t="b">
        <v>0</v>
      </c>
      <c r="BE122" s="127"/>
      <c r="BF122" s="183" t="s">
        <v>1101</v>
      </c>
      <c r="BG122" s="126">
        <v>20</v>
      </c>
      <c r="BH122" s="183" t="s">
        <v>993</v>
      </c>
      <c r="BI122" s="126">
        <v>0</v>
      </c>
      <c r="BJ122" s="183" t="s">
        <v>993</v>
      </c>
      <c r="BK122" s="126">
        <v>0</v>
      </c>
      <c r="BL122" s="126">
        <v>0</v>
      </c>
      <c r="BM122" s="126">
        <v>0</v>
      </c>
      <c r="BN122" s="183" t="s">
        <v>993</v>
      </c>
      <c r="BO122" s="183" t="s">
        <v>993</v>
      </c>
      <c r="BP122" s="183" t="s">
        <v>993</v>
      </c>
      <c r="BQ122" s="126">
        <v>0</v>
      </c>
      <c r="BR122" s="183" t="s">
        <v>993</v>
      </c>
      <c r="BS122" s="126">
        <v>0</v>
      </c>
      <c r="BT122" s="183" t="s">
        <v>993</v>
      </c>
      <c r="BU122" s="126">
        <v>0</v>
      </c>
      <c r="BV122" s="126">
        <v>0</v>
      </c>
      <c r="BW122" s="126">
        <v>0</v>
      </c>
      <c r="BX122" s="183" t="s">
        <v>993</v>
      </c>
      <c r="BY122" s="126">
        <v>0</v>
      </c>
      <c r="BZ122" s="183" t="s">
        <v>993</v>
      </c>
      <c r="CA122" s="126">
        <v>0</v>
      </c>
      <c r="CB122" s="183" t="s">
        <v>993</v>
      </c>
      <c r="CC122" s="126">
        <v>0</v>
      </c>
      <c r="CD122" s="126">
        <v>0</v>
      </c>
      <c r="CE122" s="126">
        <v>0</v>
      </c>
      <c r="CF122" s="183" t="s">
        <v>993</v>
      </c>
      <c r="CG122" s="126">
        <v>0</v>
      </c>
      <c r="CH122" s="183" t="s">
        <v>993</v>
      </c>
      <c r="CI122" s="126">
        <v>0</v>
      </c>
      <c r="CJ122" s="183" t="s">
        <v>993</v>
      </c>
      <c r="CK122" s="126">
        <v>0</v>
      </c>
      <c r="CL122" s="126">
        <v>0</v>
      </c>
      <c r="CM122" s="126">
        <v>0</v>
      </c>
      <c r="CN122" s="126">
        <v>16</v>
      </c>
      <c r="CO122" s="126">
        <v>0.5</v>
      </c>
      <c r="CP122" s="126">
        <v>0</v>
      </c>
      <c r="CQ122" s="126">
        <v>0</v>
      </c>
      <c r="CR122" s="126">
        <v>0</v>
      </c>
      <c r="CS122" s="126">
        <v>0.5</v>
      </c>
      <c r="CT122" s="126">
        <v>0</v>
      </c>
      <c r="CU122" s="126">
        <v>0</v>
      </c>
      <c r="CV122" s="126">
        <v>1</v>
      </c>
      <c r="CW122" s="126">
        <v>0</v>
      </c>
      <c r="CX122" s="126">
        <v>1</v>
      </c>
      <c r="CY122" s="126">
        <v>0</v>
      </c>
      <c r="CZ122" s="126">
        <v>0</v>
      </c>
      <c r="DA122" s="126">
        <v>0</v>
      </c>
      <c r="DB122" s="126">
        <v>0</v>
      </c>
      <c r="DC122" s="126">
        <v>0</v>
      </c>
      <c r="DD122" s="126">
        <v>0</v>
      </c>
      <c r="DE122" s="126">
        <v>0</v>
      </c>
      <c r="DF122" s="126">
        <v>0</v>
      </c>
      <c r="DG122" s="126">
        <v>0</v>
      </c>
      <c r="DH122" s="127" t="b">
        <v>0</v>
      </c>
      <c r="DI122" s="183" t="s">
        <v>434</v>
      </c>
      <c r="DJ122" s="183" t="s">
        <v>993</v>
      </c>
      <c r="DK122" s="183" t="s">
        <v>993</v>
      </c>
      <c r="DL122" s="183" t="s">
        <v>993</v>
      </c>
      <c r="DM122" s="126">
        <v>175</v>
      </c>
      <c r="DN122" s="126">
        <v>95</v>
      </c>
      <c r="DO122" s="126">
        <v>80</v>
      </c>
      <c r="DP122" s="126">
        <v>0</v>
      </c>
      <c r="DQ122" s="126">
        <v>6689</v>
      </c>
      <c r="DR122" s="126">
        <v>177</v>
      </c>
      <c r="DS122" s="126">
        <v>175</v>
      </c>
      <c r="DT122" s="126">
        <v>57</v>
      </c>
      <c r="DU122" s="126">
        <v>50</v>
      </c>
      <c r="DV122" s="126">
        <v>61</v>
      </c>
      <c r="DW122" s="126">
        <v>7</v>
      </c>
      <c r="DX122" s="126">
        <v>0</v>
      </c>
      <c r="DY122" s="126">
        <v>0</v>
      </c>
      <c r="DZ122" s="126">
        <v>0</v>
      </c>
      <c r="EA122" s="126">
        <v>177</v>
      </c>
      <c r="EB122" s="126">
        <v>1</v>
      </c>
      <c r="EC122" s="126">
        <v>17</v>
      </c>
      <c r="ED122" s="126">
        <v>0</v>
      </c>
      <c r="EE122" s="126">
        <v>0</v>
      </c>
      <c r="EF122" s="126">
        <v>0</v>
      </c>
      <c r="EG122" s="126">
        <v>0</v>
      </c>
      <c r="EH122" s="126">
        <v>0</v>
      </c>
      <c r="EI122" s="126">
        <v>159</v>
      </c>
      <c r="EJ122" s="126">
        <v>0</v>
      </c>
      <c r="EK122" s="126">
        <v>176</v>
      </c>
      <c r="EL122" s="126">
        <v>164</v>
      </c>
      <c r="EM122" s="126">
        <v>0</v>
      </c>
      <c r="EN122" s="126">
        <v>12</v>
      </c>
      <c r="EO122" s="126">
        <v>0</v>
      </c>
      <c r="EP122" s="126">
        <v>0</v>
      </c>
      <c r="EQ122" s="127" t="b">
        <v>0</v>
      </c>
      <c r="ER122" s="127" t="b">
        <v>0</v>
      </c>
      <c r="ES122" s="127" t="b">
        <v>0</v>
      </c>
      <c r="ET122" s="128">
        <v>0</v>
      </c>
      <c r="EU122" s="128">
        <v>0</v>
      </c>
      <c r="EV122" s="128">
        <v>0</v>
      </c>
      <c r="EW122" s="128">
        <v>0</v>
      </c>
      <c r="EX122" s="128">
        <v>0</v>
      </c>
      <c r="EY122" s="128">
        <v>0</v>
      </c>
      <c r="EZ122" s="127" t="b">
        <v>0</v>
      </c>
      <c r="FA122" s="127" t="b">
        <v>0</v>
      </c>
      <c r="FB122" s="127" t="b">
        <v>0</v>
      </c>
      <c r="FC122" s="128">
        <v>0</v>
      </c>
      <c r="FD122" s="128">
        <v>0</v>
      </c>
      <c r="FE122" s="128">
        <v>0</v>
      </c>
      <c r="FF122" s="128">
        <v>0</v>
      </c>
      <c r="FG122" s="128">
        <v>0</v>
      </c>
      <c r="FH122" s="128">
        <v>0</v>
      </c>
      <c r="FI122" s="127" t="b">
        <v>0</v>
      </c>
      <c r="FJ122" s="127" t="b">
        <v>0</v>
      </c>
      <c r="FK122" s="127" t="b">
        <v>0</v>
      </c>
      <c r="FL122" s="128">
        <v>0</v>
      </c>
      <c r="FM122" s="128">
        <v>0</v>
      </c>
      <c r="FN122" s="128">
        <v>0</v>
      </c>
      <c r="FO122" s="128">
        <v>0</v>
      </c>
      <c r="FP122" s="128">
        <v>0</v>
      </c>
      <c r="FQ122" s="128">
        <v>0</v>
      </c>
      <c r="FR122" s="183" t="s">
        <v>993</v>
      </c>
      <c r="FS122" s="128">
        <v>0</v>
      </c>
      <c r="FT122" s="126">
        <v>0</v>
      </c>
      <c r="FU122" s="126">
        <v>176</v>
      </c>
      <c r="FV122" s="126">
        <v>0</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7" t="b">
        <v>0</v>
      </c>
      <c r="GM122" s="183" t="s">
        <v>993</v>
      </c>
      <c r="GN122" s="183" t="s">
        <v>993</v>
      </c>
      <c r="GO122" s="183" t="s">
        <v>993</v>
      </c>
      <c r="GP122" s="183" t="s">
        <v>993</v>
      </c>
      <c r="GQ122" s="127"/>
      <c r="GR122" s="123"/>
    </row>
    <row r="123" spans="1:200">
      <c r="A123" s="122"/>
      <c r="B123" s="1348" t="s">
        <v>575</v>
      </c>
      <c r="C123" s="1349"/>
      <c r="D123" s="183" t="s">
        <v>1118</v>
      </c>
      <c r="E123" s="183" t="s">
        <v>1119</v>
      </c>
      <c r="F123" s="183" t="s">
        <v>437</v>
      </c>
      <c r="G123" s="183" t="s">
        <v>986</v>
      </c>
      <c r="H123" s="183" t="s">
        <v>1062</v>
      </c>
      <c r="I123" s="183" t="s">
        <v>1063</v>
      </c>
      <c r="J123" s="183" t="s">
        <v>1064</v>
      </c>
      <c r="K123" s="183" t="s">
        <v>1065</v>
      </c>
      <c r="L123" s="126">
        <v>6</v>
      </c>
      <c r="M123" s="183" t="s">
        <v>1119</v>
      </c>
      <c r="N123" s="183" t="s">
        <v>1115</v>
      </c>
      <c r="O123" s="183" t="s">
        <v>597</v>
      </c>
      <c r="P123" s="183" t="s">
        <v>1120</v>
      </c>
      <c r="Q123" s="183" t="s">
        <v>293</v>
      </c>
      <c r="R123" s="183" t="s">
        <v>293</v>
      </c>
      <c r="S123" s="127" t="b">
        <v>0</v>
      </c>
      <c r="T123" s="126">
        <v>0</v>
      </c>
      <c r="U123" s="127" t="b">
        <v>0</v>
      </c>
      <c r="V123" s="126">
        <v>0</v>
      </c>
      <c r="W123" s="127" t="b">
        <v>1</v>
      </c>
      <c r="X123" s="127" t="b">
        <v>0</v>
      </c>
      <c r="Y123" s="183" t="s">
        <v>293</v>
      </c>
      <c r="Z123" s="183" t="s">
        <v>993</v>
      </c>
      <c r="AA123" s="127" t="b">
        <v>0</v>
      </c>
      <c r="AB123" s="183" t="s">
        <v>993</v>
      </c>
      <c r="AC123" s="183" t="s">
        <v>993</v>
      </c>
      <c r="AD123" s="183" t="s">
        <v>993</v>
      </c>
      <c r="AE123" s="183">
        <f t="shared" si="3"/>
        <v>42</v>
      </c>
      <c r="AF123" s="183">
        <f t="shared" si="3"/>
        <v>42</v>
      </c>
      <c r="AG123" s="183">
        <f t="shared" si="3"/>
        <v>36</v>
      </c>
      <c r="AH123" s="183">
        <f t="shared" si="3"/>
        <v>42</v>
      </c>
      <c r="AI123" s="183">
        <f t="shared" si="4"/>
        <v>0</v>
      </c>
      <c r="AJ123" s="126">
        <v>42</v>
      </c>
      <c r="AK123" s="126">
        <v>42</v>
      </c>
      <c r="AL123" s="126">
        <v>36</v>
      </c>
      <c r="AM123" s="126">
        <v>42</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6">
        <v>0</v>
      </c>
      <c r="BD123" s="127" t="b">
        <v>0</v>
      </c>
      <c r="BE123" s="127"/>
      <c r="BF123" s="183" t="s">
        <v>1031</v>
      </c>
      <c r="BG123" s="126">
        <v>42</v>
      </c>
      <c r="BH123" s="183" t="s">
        <v>993</v>
      </c>
      <c r="BI123" s="126">
        <v>0</v>
      </c>
      <c r="BJ123" s="183" t="s">
        <v>993</v>
      </c>
      <c r="BK123" s="126">
        <v>0</v>
      </c>
      <c r="BL123" s="126">
        <v>0</v>
      </c>
      <c r="BM123" s="126">
        <v>0</v>
      </c>
      <c r="BN123" s="183" t="s">
        <v>993</v>
      </c>
      <c r="BO123" s="183" t="s">
        <v>993</v>
      </c>
      <c r="BP123" s="183" t="s">
        <v>993</v>
      </c>
      <c r="BQ123" s="126">
        <v>0</v>
      </c>
      <c r="BR123" s="183" t="s">
        <v>993</v>
      </c>
      <c r="BS123" s="126">
        <v>0</v>
      </c>
      <c r="BT123" s="183" t="s">
        <v>993</v>
      </c>
      <c r="BU123" s="126">
        <v>0</v>
      </c>
      <c r="BV123" s="126">
        <v>0</v>
      </c>
      <c r="BW123" s="126">
        <v>0</v>
      </c>
      <c r="BX123" s="183" t="s">
        <v>993</v>
      </c>
      <c r="BY123" s="126">
        <v>0</v>
      </c>
      <c r="BZ123" s="183" t="s">
        <v>993</v>
      </c>
      <c r="CA123" s="126">
        <v>0</v>
      </c>
      <c r="CB123" s="183" t="s">
        <v>993</v>
      </c>
      <c r="CC123" s="126">
        <v>0</v>
      </c>
      <c r="CD123" s="126">
        <v>0</v>
      </c>
      <c r="CE123" s="126">
        <v>0</v>
      </c>
      <c r="CF123" s="183" t="s">
        <v>993</v>
      </c>
      <c r="CG123" s="126">
        <v>0</v>
      </c>
      <c r="CH123" s="183" t="s">
        <v>993</v>
      </c>
      <c r="CI123" s="126">
        <v>0</v>
      </c>
      <c r="CJ123" s="183" t="s">
        <v>993</v>
      </c>
      <c r="CK123" s="126">
        <v>0</v>
      </c>
      <c r="CL123" s="126">
        <v>0</v>
      </c>
      <c r="CM123" s="126">
        <v>0</v>
      </c>
      <c r="CN123" s="126">
        <v>17</v>
      </c>
      <c r="CO123" s="126">
        <v>3.1</v>
      </c>
      <c r="CP123" s="126">
        <v>0</v>
      </c>
      <c r="CQ123" s="126">
        <v>0</v>
      </c>
      <c r="CR123" s="126">
        <v>4</v>
      </c>
      <c r="CS123" s="126">
        <v>3.3</v>
      </c>
      <c r="CT123" s="126">
        <v>0</v>
      </c>
      <c r="CU123" s="126">
        <v>0</v>
      </c>
      <c r="CV123" s="126">
        <v>2</v>
      </c>
      <c r="CW123" s="126">
        <v>0.7</v>
      </c>
      <c r="CX123" s="126">
        <v>3</v>
      </c>
      <c r="CY123" s="126">
        <v>0</v>
      </c>
      <c r="CZ123" s="126">
        <v>0</v>
      </c>
      <c r="DA123" s="126">
        <v>0</v>
      </c>
      <c r="DB123" s="126">
        <v>0</v>
      </c>
      <c r="DC123" s="126">
        <v>0</v>
      </c>
      <c r="DD123" s="126">
        <v>0</v>
      </c>
      <c r="DE123" s="126">
        <v>0</v>
      </c>
      <c r="DF123" s="126">
        <v>0</v>
      </c>
      <c r="DG123" s="126">
        <v>0</v>
      </c>
      <c r="DH123" s="127" t="b">
        <v>0</v>
      </c>
      <c r="DI123" s="183" t="s">
        <v>270</v>
      </c>
      <c r="DJ123" s="183" t="s">
        <v>993</v>
      </c>
      <c r="DK123" s="183" t="s">
        <v>993</v>
      </c>
      <c r="DL123" s="183" t="s">
        <v>993</v>
      </c>
      <c r="DM123" s="126">
        <v>589</v>
      </c>
      <c r="DN123" s="126">
        <v>574</v>
      </c>
      <c r="DO123" s="126">
        <v>15</v>
      </c>
      <c r="DP123" s="126">
        <v>0</v>
      </c>
      <c r="DQ123" s="126">
        <v>15019</v>
      </c>
      <c r="DR123" s="126">
        <v>587</v>
      </c>
      <c r="DS123" s="126">
        <v>589</v>
      </c>
      <c r="DT123" s="126">
        <v>488</v>
      </c>
      <c r="DU123" s="126">
        <v>94</v>
      </c>
      <c r="DV123" s="126">
        <v>4</v>
      </c>
      <c r="DW123" s="126">
        <v>3</v>
      </c>
      <c r="DX123" s="126">
        <v>0</v>
      </c>
      <c r="DY123" s="126">
        <v>0</v>
      </c>
      <c r="DZ123" s="126">
        <v>0</v>
      </c>
      <c r="EA123" s="126">
        <v>587</v>
      </c>
      <c r="EB123" s="126">
        <v>57</v>
      </c>
      <c r="EC123" s="126">
        <v>379</v>
      </c>
      <c r="ED123" s="126">
        <v>13</v>
      </c>
      <c r="EE123" s="126">
        <v>11</v>
      </c>
      <c r="EF123" s="126">
        <v>39</v>
      </c>
      <c r="EG123" s="126">
        <v>0</v>
      </c>
      <c r="EH123" s="126">
        <v>78</v>
      </c>
      <c r="EI123" s="126">
        <v>10</v>
      </c>
      <c r="EJ123" s="126">
        <v>0</v>
      </c>
      <c r="EK123" s="126">
        <v>530</v>
      </c>
      <c r="EL123" s="126">
        <v>383</v>
      </c>
      <c r="EM123" s="126">
        <v>2</v>
      </c>
      <c r="EN123" s="126">
        <v>145</v>
      </c>
      <c r="EO123" s="126">
        <v>0</v>
      </c>
      <c r="EP123" s="126">
        <v>0</v>
      </c>
      <c r="EQ123" s="127" t="b">
        <v>0</v>
      </c>
      <c r="ER123" s="127" t="b">
        <v>0</v>
      </c>
      <c r="ES123" s="127" t="b">
        <v>0</v>
      </c>
      <c r="ET123" s="128">
        <v>0</v>
      </c>
      <c r="EU123" s="128">
        <v>0</v>
      </c>
      <c r="EV123" s="128">
        <v>0</v>
      </c>
      <c r="EW123" s="128">
        <v>0</v>
      </c>
      <c r="EX123" s="128">
        <v>0</v>
      </c>
      <c r="EY123" s="128">
        <v>0</v>
      </c>
      <c r="EZ123" s="127" t="b">
        <v>0</v>
      </c>
      <c r="FA123" s="127" t="b">
        <v>0</v>
      </c>
      <c r="FB123" s="127" t="b">
        <v>0</v>
      </c>
      <c r="FC123" s="128">
        <v>0.26</v>
      </c>
      <c r="FD123" s="128">
        <v>7.9000000000000001E-2</v>
      </c>
      <c r="FE123" s="128">
        <v>6.7000000000000004E-2</v>
      </c>
      <c r="FF123" s="128">
        <v>1.3999999999999999E-2</v>
      </c>
      <c r="FG123" s="128">
        <v>1E-3</v>
      </c>
      <c r="FH123" s="128">
        <v>7.0999999999999994E-2</v>
      </c>
      <c r="FI123" s="127" t="b">
        <v>0</v>
      </c>
      <c r="FJ123" s="127" t="b">
        <v>0</v>
      </c>
      <c r="FK123" s="127" t="b">
        <v>0</v>
      </c>
      <c r="FL123" s="128">
        <v>0</v>
      </c>
      <c r="FM123" s="128">
        <v>0</v>
      </c>
      <c r="FN123" s="128">
        <v>0</v>
      </c>
      <c r="FO123" s="128">
        <v>0</v>
      </c>
      <c r="FP123" s="128">
        <v>0</v>
      </c>
      <c r="FQ123" s="128">
        <v>0</v>
      </c>
      <c r="FR123" s="183" t="s">
        <v>993</v>
      </c>
      <c r="FS123" s="128">
        <v>0</v>
      </c>
      <c r="FT123" s="126">
        <v>0</v>
      </c>
      <c r="FU123" s="126">
        <v>530</v>
      </c>
      <c r="FV123" s="126">
        <v>0</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7" t="b">
        <v>0</v>
      </c>
      <c r="GM123" s="183" t="s">
        <v>993</v>
      </c>
      <c r="GN123" s="183" t="s">
        <v>993</v>
      </c>
      <c r="GO123" s="183" t="s">
        <v>993</v>
      </c>
      <c r="GP123" s="183" t="s">
        <v>993</v>
      </c>
      <c r="GQ123" s="127"/>
      <c r="GR123" s="123"/>
    </row>
    <row r="124" spans="1:200">
      <c r="A124" s="122"/>
      <c r="B124" s="1348" t="s">
        <v>575</v>
      </c>
      <c r="C124" s="1349"/>
      <c r="D124" s="183" t="s">
        <v>1118</v>
      </c>
      <c r="E124" s="183" t="s">
        <v>1119</v>
      </c>
      <c r="F124" s="183" t="s">
        <v>437</v>
      </c>
      <c r="G124" s="183" t="s">
        <v>986</v>
      </c>
      <c r="H124" s="183" t="s">
        <v>1062</v>
      </c>
      <c r="I124" s="183" t="s">
        <v>1063</v>
      </c>
      <c r="J124" s="183" t="s">
        <v>1064</v>
      </c>
      <c r="K124" s="183" t="s">
        <v>1065</v>
      </c>
      <c r="L124" s="126">
        <v>5</v>
      </c>
      <c r="M124" s="183" t="s">
        <v>1119</v>
      </c>
      <c r="N124" s="183" t="s">
        <v>1030</v>
      </c>
      <c r="O124" s="183" t="s">
        <v>645</v>
      </c>
      <c r="P124" s="183" t="s">
        <v>1122</v>
      </c>
      <c r="Q124" s="183" t="s">
        <v>296</v>
      </c>
      <c r="R124" s="183" t="s">
        <v>293</v>
      </c>
      <c r="S124" s="127" t="b">
        <v>0</v>
      </c>
      <c r="T124" s="126">
        <v>0</v>
      </c>
      <c r="U124" s="127" t="b">
        <v>0</v>
      </c>
      <c r="V124" s="126">
        <v>0</v>
      </c>
      <c r="W124" s="127" t="b">
        <v>1</v>
      </c>
      <c r="X124" s="127" t="b">
        <v>0</v>
      </c>
      <c r="Y124" s="183" t="s">
        <v>293</v>
      </c>
      <c r="Z124" s="183" t="s">
        <v>993</v>
      </c>
      <c r="AA124" s="127" t="b">
        <v>0</v>
      </c>
      <c r="AB124" s="183" t="s">
        <v>993</v>
      </c>
      <c r="AC124" s="183" t="s">
        <v>993</v>
      </c>
      <c r="AD124" s="183" t="s">
        <v>993</v>
      </c>
      <c r="AE124" s="183">
        <f t="shared" si="3"/>
        <v>46</v>
      </c>
      <c r="AF124" s="183">
        <f t="shared" si="3"/>
        <v>46</v>
      </c>
      <c r="AG124" s="183">
        <f t="shared" si="3"/>
        <v>39</v>
      </c>
      <c r="AH124" s="183">
        <f t="shared" si="3"/>
        <v>46</v>
      </c>
      <c r="AI124" s="183">
        <f t="shared" si="4"/>
        <v>0</v>
      </c>
      <c r="AJ124" s="126">
        <v>46</v>
      </c>
      <c r="AK124" s="126">
        <v>46</v>
      </c>
      <c r="AL124" s="126">
        <v>39</v>
      </c>
      <c r="AM124" s="126">
        <v>46</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6">
        <v>0</v>
      </c>
      <c r="BD124" s="127" t="b">
        <v>0</v>
      </c>
      <c r="BE124" s="127"/>
      <c r="BF124" s="183" t="s">
        <v>1028</v>
      </c>
      <c r="BG124" s="126">
        <v>46</v>
      </c>
      <c r="BH124" s="183" t="s">
        <v>993</v>
      </c>
      <c r="BI124" s="126">
        <v>0</v>
      </c>
      <c r="BJ124" s="183" t="s">
        <v>993</v>
      </c>
      <c r="BK124" s="126">
        <v>0</v>
      </c>
      <c r="BL124" s="126">
        <v>0</v>
      </c>
      <c r="BM124" s="126">
        <v>0</v>
      </c>
      <c r="BN124" s="183" t="s">
        <v>993</v>
      </c>
      <c r="BO124" s="183" t="s">
        <v>993</v>
      </c>
      <c r="BP124" s="183" t="s">
        <v>993</v>
      </c>
      <c r="BQ124" s="126">
        <v>0</v>
      </c>
      <c r="BR124" s="183" t="s">
        <v>993</v>
      </c>
      <c r="BS124" s="126">
        <v>0</v>
      </c>
      <c r="BT124" s="183" t="s">
        <v>993</v>
      </c>
      <c r="BU124" s="126">
        <v>0</v>
      </c>
      <c r="BV124" s="126">
        <v>0</v>
      </c>
      <c r="BW124" s="126">
        <v>0</v>
      </c>
      <c r="BX124" s="183" t="s">
        <v>993</v>
      </c>
      <c r="BY124" s="126">
        <v>0</v>
      </c>
      <c r="BZ124" s="183" t="s">
        <v>993</v>
      </c>
      <c r="CA124" s="126">
        <v>0</v>
      </c>
      <c r="CB124" s="183" t="s">
        <v>993</v>
      </c>
      <c r="CC124" s="126">
        <v>0</v>
      </c>
      <c r="CD124" s="126">
        <v>0</v>
      </c>
      <c r="CE124" s="126">
        <v>0</v>
      </c>
      <c r="CF124" s="183" t="s">
        <v>993</v>
      </c>
      <c r="CG124" s="126">
        <v>0</v>
      </c>
      <c r="CH124" s="183" t="s">
        <v>993</v>
      </c>
      <c r="CI124" s="126">
        <v>0</v>
      </c>
      <c r="CJ124" s="183" t="s">
        <v>993</v>
      </c>
      <c r="CK124" s="126">
        <v>0</v>
      </c>
      <c r="CL124" s="126">
        <v>0</v>
      </c>
      <c r="CM124" s="126">
        <v>0</v>
      </c>
      <c r="CN124" s="126">
        <v>14</v>
      </c>
      <c r="CO124" s="126">
        <v>1.8</v>
      </c>
      <c r="CP124" s="126">
        <v>3</v>
      </c>
      <c r="CQ124" s="126">
        <v>0</v>
      </c>
      <c r="CR124" s="126">
        <v>5</v>
      </c>
      <c r="CS124" s="126">
        <v>2.1</v>
      </c>
      <c r="CT124" s="126">
        <v>0</v>
      </c>
      <c r="CU124" s="126">
        <v>0</v>
      </c>
      <c r="CV124" s="126">
        <v>16</v>
      </c>
      <c r="CW124" s="126">
        <v>0</v>
      </c>
      <c r="CX124" s="126">
        <v>10</v>
      </c>
      <c r="CY124" s="126">
        <v>0</v>
      </c>
      <c r="CZ124" s="126">
        <v>3</v>
      </c>
      <c r="DA124" s="126">
        <v>0</v>
      </c>
      <c r="DB124" s="126">
        <v>0</v>
      </c>
      <c r="DC124" s="126">
        <v>0</v>
      </c>
      <c r="DD124" s="126">
        <v>0</v>
      </c>
      <c r="DE124" s="126">
        <v>0</v>
      </c>
      <c r="DF124" s="126">
        <v>0</v>
      </c>
      <c r="DG124" s="126">
        <v>0</v>
      </c>
      <c r="DH124" s="127" t="b">
        <v>0</v>
      </c>
      <c r="DI124" s="183" t="s">
        <v>270</v>
      </c>
      <c r="DJ124" s="183" t="s">
        <v>993</v>
      </c>
      <c r="DK124" s="183" t="s">
        <v>993</v>
      </c>
      <c r="DL124" s="183" t="s">
        <v>993</v>
      </c>
      <c r="DM124" s="126">
        <v>218</v>
      </c>
      <c r="DN124" s="126">
        <v>218</v>
      </c>
      <c r="DO124" s="126">
        <v>0</v>
      </c>
      <c r="DP124" s="126">
        <v>0</v>
      </c>
      <c r="DQ124" s="126">
        <v>16050</v>
      </c>
      <c r="DR124" s="126">
        <v>223</v>
      </c>
      <c r="DS124" s="126">
        <v>218</v>
      </c>
      <c r="DT124" s="126">
        <v>151</v>
      </c>
      <c r="DU124" s="126">
        <v>4</v>
      </c>
      <c r="DV124" s="126">
        <v>63</v>
      </c>
      <c r="DW124" s="126">
        <v>0</v>
      </c>
      <c r="DX124" s="126">
        <v>0</v>
      </c>
      <c r="DY124" s="126">
        <v>0</v>
      </c>
      <c r="DZ124" s="126">
        <v>0</v>
      </c>
      <c r="EA124" s="126">
        <v>223</v>
      </c>
      <c r="EB124" s="126">
        <v>33</v>
      </c>
      <c r="EC124" s="126">
        <v>134</v>
      </c>
      <c r="ED124" s="126">
        <v>8</v>
      </c>
      <c r="EE124" s="126">
        <v>9</v>
      </c>
      <c r="EF124" s="126">
        <v>12</v>
      </c>
      <c r="EG124" s="126">
        <v>0</v>
      </c>
      <c r="EH124" s="126">
        <v>24</v>
      </c>
      <c r="EI124" s="126">
        <v>3</v>
      </c>
      <c r="EJ124" s="126">
        <v>0</v>
      </c>
      <c r="EK124" s="126">
        <v>190</v>
      </c>
      <c r="EL124" s="126">
        <v>160</v>
      </c>
      <c r="EM124" s="126">
        <v>1</v>
      </c>
      <c r="EN124" s="126">
        <v>29</v>
      </c>
      <c r="EO124" s="126">
        <v>0</v>
      </c>
      <c r="EP124" s="126">
        <v>0</v>
      </c>
      <c r="EQ124" s="127" t="b">
        <v>0</v>
      </c>
      <c r="ER124" s="127" t="b">
        <v>0</v>
      </c>
      <c r="ES124" s="127" t="b">
        <v>0</v>
      </c>
      <c r="ET124" s="128">
        <v>0</v>
      </c>
      <c r="EU124" s="128">
        <v>0</v>
      </c>
      <c r="EV124" s="128">
        <v>0</v>
      </c>
      <c r="EW124" s="128">
        <v>0</v>
      </c>
      <c r="EX124" s="128">
        <v>0</v>
      </c>
      <c r="EY124" s="128">
        <v>0</v>
      </c>
      <c r="EZ124" s="127" t="b">
        <v>0</v>
      </c>
      <c r="FA124" s="127" t="b">
        <v>0</v>
      </c>
      <c r="FB124" s="127" t="b">
        <v>0</v>
      </c>
      <c r="FC124" s="128">
        <v>0</v>
      </c>
      <c r="FD124" s="128">
        <v>0</v>
      </c>
      <c r="FE124" s="128">
        <v>0</v>
      </c>
      <c r="FF124" s="128">
        <v>0</v>
      </c>
      <c r="FG124" s="128">
        <v>0</v>
      </c>
      <c r="FH124" s="128">
        <v>0</v>
      </c>
      <c r="FI124" s="127" t="b">
        <v>0</v>
      </c>
      <c r="FJ124" s="127" t="b">
        <v>0</v>
      </c>
      <c r="FK124" s="127" t="b">
        <v>0</v>
      </c>
      <c r="FL124" s="128">
        <v>0</v>
      </c>
      <c r="FM124" s="128">
        <v>0</v>
      </c>
      <c r="FN124" s="128">
        <v>0</v>
      </c>
      <c r="FO124" s="128">
        <v>0</v>
      </c>
      <c r="FP124" s="128">
        <v>0</v>
      </c>
      <c r="FQ124" s="128">
        <v>0</v>
      </c>
      <c r="FR124" s="183" t="s">
        <v>293</v>
      </c>
      <c r="FS124" s="128">
        <v>0.96599999999999997</v>
      </c>
      <c r="FT124" s="126">
        <v>4.9000000000000004</v>
      </c>
      <c r="FU124" s="126">
        <v>190</v>
      </c>
      <c r="FV124" s="126">
        <v>98</v>
      </c>
      <c r="FW124" s="126">
        <v>88</v>
      </c>
      <c r="FX124" s="126">
        <v>65</v>
      </c>
      <c r="FY124" s="126">
        <v>61</v>
      </c>
      <c r="FZ124" s="126">
        <v>126</v>
      </c>
      <c r="GA124" s="126">
        <v>116</v>
      </c>
      <c r="GB124" s="126">
        <v>112</v>
      </c>
      <c r="GC124" s="126">
        <v>112</v>
      </c>
      <c r="GD124" s="126">
        <v>93</v>
      </c>
      <c r="GE124" s="126">
        <v>81</v>
      </c>
      <c r="GF124" s="126">
        <v>81</v>
      </c>
      <c r="GG124" s="126">
        <v>82</v>
      </c>
      <c r="GH124" s="126">
        <v>54.5</v>
      </c>
      <c r="GI124" s="126">
        <v>54.2</v>
      </c>
      <c r="GJ124" s="126">
        <v>51.2</v>
      </c>
      <c r="GK124" s="126">
        <v>50.6</v>
      </c>
      <c r="GL124" s="127" t="b">
        <v>0</v>
      </c>
      <c r="GM124" s="183" t="s">
        <v>993</v>
      </c>
      <c r="GN124" s="183" t="s">
        <v>993</v>
      </c>
      <c r="GO124" s="183" t="s">
        <v>993</v>
      </c>
      <c r="GP124" s="183" t="s">
        <v>993</v>
      </c>
      <c r="GQ124" s="127"/>
      <c r="GR124" s="123"/>
    </row>
    <row r="125" spans="1:200">
      <c r="A125" s="122"/>
      <c r="B125" s="1348" t="s">
        <v>575</v>
      </c>
      <c r="C125" s="1349"/>
      <c r="D125" s="183" t="s">
        <v>1118</v>
      </c>
      <c r="E125" s="183" t="s">
        <v>1119</v>
      </c>
      <c r="F125" s="183" t="s">
        <v>437</v>
      </c>
      <c r="G125" s="183" t="s">
        <v>986</v>
      </c>
      <c r="H125" s="183" t="s">
        <v>1062</v>
      </c>
      <c r="I125" s="183" t="s">
        <v>1063</v>
      </c>
      <c r="J125" s="183" t="s">
        <v>1064</v>
      </c>
      <c r="K125" s="183" t="s">
        <v>1065</v>
      </c>
      <c r="L125" s="126">
        <v>7</v>
      </c>
      <c r="M125" s="183" t="s">
        <v>1119</v>
      </c>
      <c r="N125" s="183" t="s">
        <v>991</v>
      </c>
      <c r="O125" s="183" t="s">
        <v>689</v>
      </c>
      <c r="P125" s="183" t="s">
        <v>1122</v>
      </c>
      <c r="Q125" s="183" t="s">
        <v>296</v>
      </c>
      <c r="R125" s="183" t="s">
        <v>296</v>
      </c>
      <c r="S125" s="127" t="b">
        <v>0</v>
      </c>
      <c r="T125" s="126">
        <v>0</v>
      </c>
      <c r="U125" s="127" t="b">
        <v>0</v>
      </c>
      <c r="V125" s="126">
        <v>0</v>
      </c>
      <c r="W125" s="127" t="b">
        <v>1</v>
      </c>
      <c r="X125" s="127" t="b">
        <v>0</v>
      </c>
      <c r="Y125" s="183" t="s">
        <v>296</v>
      </c>
      <c r="Z125" s="183" t="s">
        <v>993</v>
      </c>
      <c r="AA125" s="127" t="b">
        <v>0</v>
      </c>
      <c r="AB125" s="183" t="s">
        <v>993</v>
      </c>
      <c r="AC125" s="183" t="s">
        <v>993</v>
      </c>
      <c r="AD125" s="183" t="s">
        <v>993</v>
      </c>
      <c r="AE125" s="183">
        <f t="shared" si="3"/>
        <v>48</v>
      </c>
      <c r="AF125" s="183">
        <f t="shared" si="3"/>
        <v>48</v>
      </c>
      <c r="AG125" s="183">
        <f t="shared" si="3"/>
        <v>39</v>
      </c>
      <c r="AH125" s="183">
        <f t="shared" si="3"/>
        <v>48</v>
      </c>
      <c r="AI125" s="183">
        <f t="shared" si="4"/>
        <v>0</v>
      </c>
      <c r="AJ125" s="126">
        <v>0</v>
      </c>
      <c r="AK125" s="126">
        <v>0</v>
      </c>
      <c r="AL125" s="126">
        <v>0</v>
      </c>
      <c r="AM125" s="126">
        <v>0</v>
      </c>
      <c r="AN125" s="126">
        <v>0</v>
      </c>
      <c r="AO125" s="126">
        <v>48</v>
      </c>
      <c r="AP125" s="126">
        <v>48</v>
      </c>
      <c r="AQ125" s="126">
        <v>39</v>
      </c>
      <c r="AR125" s="126">
        <v>48</v>
      </c>
      <c r="AS125" s="126">
        <v>48</v>
      </c>
      <c r="AT125" s="126">
        <v>48</v>
      </c>
      <c r="AU125" s="126">
        <v>39</v>
      </c>
      <c r="AV125" s="126">
        <v>48</v>
      </c>
      <c r="AW125" s="126">
        <v>0</v>
      </c>
      <c r="AX125" s="126">
        <v>0</v>
      </c>
      <c r="AY125" s="126">
        <v>0</v>
      </c>
      <c r="AZ125" s="126">
        <v>0</v>
      </c>
      <c r="BA125" s="126">
        <v>0</v>
      </c>
      <c r="BB125" s="126">
        <v>0</v>
      </c>
      <c r="BC125" s="126">
        <v>0</v>
      </c>
      <c r="BD125" s="127" t="b">
        <v>0</v>
      </c>
      <c r="BE125" s="127"/>
      <c r="BF125" s="183" t="s">
        <v>422</v>
      </c>
      <c r="BG125" s="126">
        <v>48</v>
      </c>
      <c r="BH125" s="183" t="s">
        <v>993</v>
      </c>
      <c r="BI125" s="126">
        <v>0</v>
      </c>
      <c r="BJ125" s="183" t="s">
        <v>993</v>
      </c>
      <c r="BK125" s="126">
        <v>0</v>
      </c>
      <c r="BL125" s="126">
        <v>0</v>
      </c>
      <c r="BM125" s="126">
        <v>0</v>
      </c>
      <c r="BN125" s="183" t="s">
        <v>993</v>
      </c>
      <c r="BO125" s="183" t="s">
        <v>993</v>
      </c>
      <c r="BP125" s="183" t="s">
        <v>993</v>
      </c>
      <c r="BQ125" s="126">
        <v>0</v>
      </c>
      <c r="BR125" s="183" t="s">
        <v>993</v>
      </c>
      <c r="BS125" s="126">
        <v>0</v>
      </c>
      <c r="BT125" s="183" t="s">
        <v>993</v>
      </c>
      <c r="BU125" s="126">
        <v>0</v>
      </c>
      <c r="BV125" s="126">
        <v>0</v>
      </c>
      <c r="BW125" s="126">
        <v>0</v>
      </c>
      <c r="BX125" s="183" t="s">
        <v>993</v>
      </c>
      <c r="BY125" s="126">
        <v>0</v>
      </c>
      <c r="BZ125" s="183" t="s">
        <v>993</v>
      </c>
      <c r="CA125" s="126">
        <v>0</v>
      </c>
      <c r="CB125" s="183" t="s">
        <v>993</v>
      </c>
      <c r="CC125" s="126">
        <v>0</v>
      </c>
      <c r="CD125" s="126">
        <v>0</v>
      </c>
      <c r="CE125" s="126">
        <v>0</v>
      </c>
      <c r="CF125" s="183" t="s">
        <v>993</v>
      </c>
      <c r="CG125" s="126">
        <v>0</v>
      </c>
      <c r="CH125" s="183" t="s">
        <v>993</v>
      </c>
      <c r="CI125" s="126">
        <v>0</v>
      </c>
      <c r="CJ125" s="183" t="s">
        <v>993</v>
      </c>
      <c r="CK125" s="126">
        <v>0</v>
      </c>
      <c r="CL125" s="126">
        <v>0</v>
      </c>
      <c r="CM125" s="126">
        <v>0</v>
      </c>
      <c r="CN125" s="126">
        <v>6</v>
      </c>
      <c r="CO125" s="126">
        <v>2.2000000000000002</v>
      </c>
      <c r="CP125" s="126">
        <v>2</v>
      </c>
      <c r="CQ125" s="126">
        <v>0</v>
      </c>
      <c r="CR125" s="126">
        <v>12</v>
      </c>
      <c r="CS125" s="126">
        <v>1.8</v>
      </c>
      <c r="CT125" s="126">
        <v>0</v>
      </c>
      <c r="CU125" s="126">
        <v>0</v>
      </c>
      <c r="CV125" s="126">
        <v>2</v>
      </c>
      <c r="CW125" s="126">
        <v>0</v>
      </c>
      <c r="CX125" s="126">
        <v>2</v>
      </c>
      <c r="CY125" s="126">
        <v>0</v>
      </c>
      <c r="CZ125" s="126">
        <v>0</v>
      </c>
      <c r="DA125" s="126">
        <v>0</v>
      </c>
      <c r="DB125" s="126">
        <v>0</v>
      </c>
      <c r="DC125" s="126">
        <v>0</v>
      </c>
      <c r="DD125" s="126">
        <v>0</v>
      </c>
      <c r="DE125" s="126">
        <v>0</v>
      </c>
      <c r="DF125" s="126">
        <v>0</v>
      </c>
      <c r="DG125" s="126">
        <v>0</v>
      </c>
      <c r="DH125" s="127" t="b">
        <v>0</v>
      </c>
      <c r="DI125" s="183" t="s">
        <v>270</v>
      </c>
      <c r="DJ125" s="183" t="s">
        <v>993</v>
      </c>
      <c r="DK125" s="183" t="s">
        <v>993</v>
      </c>
      <c r="DL125" s="183" t="s">
        <v>993</v>
      </c>
      <c r="DM125" s="126">
        <v>130</v>
      </c>
      <c r="DN125" s="126">
        <v>127</v>
      </c>
      <c r="DO125" s="126">
        <v>3</v>
      </c>
      <c r="DP125" s="126">
        <v>0</v>
      </c>
      <c r="DQ125" s="126">
        <v>16309</v>
      </c>
      <c r="DR125" s="126">
        <v>163</v>
      </c>
      <c r="DS125" s="126">
        <v>130</v>
      </c>
      <c r="DT125" s="126">
        <v>113</v>
      </c>
      <c r="DU125" s="126">
        <v>10</v>
      </c>
      <c r="DV125" s="126">
        <v>3</v>
      </c>
      <c r="DW125" s="126">
        <v>4</v>
      </c>
      <c r="DX125" s="126">
        <v>0</v>
      </c>
      <c r="DY125" s="126">
        <v>0</v>
      </c>
      <c r="DZ125" s="126">
        <v>0</v>
      </c>
      <c r="EA125" s="126">
        <v>163</v>
      </c>
      <c r="EB125" s="126">
        <v>40</v>
      </c>
      <c r="EC125" s="126">
        <v>49</v>
      </c>
      <c r="ED125" s="126">
        <v>12</v>
      </c>
      <c r="EE125" s="126">
        <v>9</v>
      </c>
      <c r="EF125" s="126">
        <v>14</v>
      </c>
      <c r="EG125" s="126">
        <v>2</v>
      </c>
      <c r="EH125" s="126">
        <v>17</v>
      </c>
      <c r="EI125" s="126">
        <v>20</v>
      </c>
      <c r="EJ125" s="126">
        <v>0</v>
      </c>
      <c r="EK125" s="126">
        <v>123</v>
      </c>
      <c r="EL125" s="126">
        <v>91</v>
      </c>
      <c r="EM125" s="126">
        <v>0</v>
      </c>
      <c r="EN125" s="126">
        <v>31</v>
      </c>
      <c r="EO125" s="126">
        <v>1</v>
      </c>
      <c r="EP125" s="126">
        <v>0</v>
      </c>
      <c r="EQ125" s="127" t="b">
        <v>0</v>
      </c>
      <c r="ER125" s="127" t="b">
        <v>0</v>
      </c>
      <c r="ES125" s="127" t="b">
        <v>0</v>
      </c>
      <c r="ET125" s="128">
        <v>0</v>
      </c>
      <c r="EU125" s="128">
        <v>0</v>
      </c>
      <c r="EV125" s="128">
        <v>0</v>
      </c>
      <c r="EW125" s="128">
        <v>0</v>
      </c>
      <c r="EX125" s="128">
        <v>0</v>
      </c>
      <c r="EY125" s="128">
        <v>0</v>
      </c>
      <c r="EZ125" s="127" t="b">
        <v>0</v>
      </c>
      <c r="FA125" s="127" t="b">
        <v>0</v>
      </c>
      <c r="FB125" s="127" t="b">
        <v>0</v>
      </c>
      <c r="FC125" s="128">
        <v>0</v>
      </c>
      <c r="FD125" s="128">
        <v>0</v>
      </c>
      <c r="FE125" s="128">
        <v>0</v>
      </c>
      <c r="FF125" s="128">
        <v>0</v>
      </c>
      <c r="FG125" s="128">
        <v>0</v>
      </c>
      <c r="FH125" s="128">
        <v>0</v>
      </c>
      <c r="FI125" s="127" t="b">
        <v>0</v>
      </c>
      <c r="FJ125" s="127" t="b">
        <v>0</v>
      </c>
      <c r="FK125" s="127" t="b">
        <v>0</v>
      </c>
      <c r="FL125" s="128">
        <v>0</v>
      </c>
      <c r="FM125" s="128">
        <v>0</v>
      </c>
      <c r="FN125" s="128">
        <v>0</v>
      </c>
      <c r="FO125" s="128">
        <v>0</v>
      </c>
      <c r="FP125" s="128">
        <v>0</v>
      </c>
      <c r="FQ125" s="128">
        <v>0</v>
      </c>
      <c r="FR125" s="183" t="s">
        <v>993</v>
      </c>
      <c r="FS125" s="128">
        <v>0</v>
      </c>
      <c r="FT125" s="126">
        <v>0</v>
      </c>
      <c r="FU125" s="126">
        <v>123</v>
      </c>
      <c r="FV125" s="126">
        <v>0</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7" t="b">
        <v>0</v>
      </c>
      <c r="GM125" s="183" t="s">
        <v>993</v>
      </c>
      <c r="GN125" s="183" t="s">
        <v>993</v>
      </c>
      <c r="GO125" s="183" t="s">
        <v>993</v>
      </c>
      <c r="GP125" s="183" t="s">
        <v>993</v>
      </c>
      <c r="GQ125" s="127"/>
      <c r="GR125" s="123"/>
    </row>
    <row r="126" spans="1:200">
      <c r="A126" s="122"/>
      <c r="B126" s="1348" t="s">
        <v>575</v>
      </c>
      <c r="C126" s="1349"/>
      <c r="D126" s="183" t="s">
        <v>1118</v>
      </c>
      <c r="E126" s="183" t="s">
        <v>1119</v>
      </c>
      <c r="F126" s="183" t="s">
        <v>437</v>
      </c>
      <c r="G126" s="183" t="s">
        <v>986</v>
      </c>
      <c r="H126" s="183" t="s">
        <v>1062</v>
      </c>
      <c r="I126" s="183" t="s">
        <v>1063</v>
      </c>
      <c r="J126" s="183" t="s">
        <v>1064</v>
      </c>
      <c r="K126" s="183" t="s">
        <v>1065</v>
      </c>
      <c r="L126" s="126">
        <v>8</v>
      </c>
      <c r="M126" s="183" t="s">
        <v>1119</v>
      </c>
      <c r="N126" s="183" t="s">
        <v>1090</v>
      </c>
      <c r="O126" s="183" t="s">
        <v>690</v>
      </c>
      <c r="P126" s="183" t="s">
        <v>1120</v>
      </c>
      <c r="Q126" s="183" t="s">
        <v>296</v>
      </c>
      <c r="R126" s="183" t="s">
        <v>296</v>
      </c>
      <c r="S126" s="127" t="b">
        <v>0</v>
      </c>
      <c r="T126" s="126">
        <v>0</v>
      </c>
      <c r="U126" s="127" t="b">
        <v>0</v>
      </c>
      <c r="V126" s="126">
        <v>0</v>
      </c>
      <c r="W126" s="127" t="b">
        <v>1</v>
      </c>
      <c r="X126" s="127" t="b">
        <v>0</v>
      </c>
      <c r="Y126" s="183" t="s">
        <v>296</v>
      </c>
      <c r="Z126" s="183" t="s">
        <v>993</v>
      </c>
      <c r="AA126" s="127" t="b">
        <v>0</v>
      </c>
      <c r="AB126" s="183" t="s">
        <v>993</v>
      </c>
      <c r="AC126" s="183" t="s">
        <v>993</v>
      </c>
      <c r="AD126" s="183" t="s">
        <v>993</v>
      </c>
      <c r="AE126" s="183">
        <f t="shared" si="3"/>
        <v>42</v>
      </c>
      <c r="AF126" s="183">
        <f t="shared" si="3"/>
        <v>42</v>
      </c>
      <c r="AG126" s="183">
        <f t="shared" si="3"/>
        <v>35</v>
      </c>
      <c r="AH126" s="183">
        <f t="shared" si="3"/>
        <v>42</v>
      </c>
      <c r="AI126" s="183">
        <f t="shared" si="4"/>
        <v>0</v>
      </c>
      <c r="AJ126" s="126">
        <v>0</v>
      </c>
      <c r="AK126" s="126">
        <v>0</v>
      </c>
      <c r="AL126" s="126">
        <v>0</v>
      </c>
      <c r="AM126" s="126">
        <v>0</v>
      </c>
      <c r="AN126" s="126">
        <v>0</v>
      </c>
      <c r="AO126" s="126">
        <v>42</v>
      </c>
      <c r="AP126" s="126">
        <v>42</v>
      </c>
      <c r="AQ126" s="126">
        <v>35</v>
      </c>
      <c r="AR126" s="126">
        <v>42</v>
      </c>
      <c r="AS126" s="126">
        <v>42</v>
      </c>
      <c r="AT126" s="126">
        <v>42</v>
      </c>
      <c r="AU126" s="126">
        <v>35</v>
      </c>
      <c r="AV126" s="126">
        <v>42</v>
      </c>
      <c r="AW126" s="126">
        <v>0</v>
      </c>
      <c r="AX126" s="126">
        <v>0</v>
      </c>
      <c r="AY126" s="126">
        <v>0</v>
      </c>
      <c r="AZ126" s="126">
        <v>0</v>
      </c>
      <c r="BA126" s="126">
        <v>0</v>
      </c>
      <c r="BB126" s="126">
        <v>0</v>
      </c>
      <c r="BC126" s="126">
        <v>0</v>
      </c>
      <c r="BD126" s="127" t="b">
        <v>0</v>
      </c>
      <c r="BE126" s="127"/>
      <c r="BF126" s="183" t="s">
        <v>422</v>
      </c>
      <c r="BG126" s="126">
        <v>42</v>
      </c>
      <c r="BH126" s="183" t="s">
        <v>993</v>
      </c>
      <c r="BI126" s="126">
        <v>0</v>
      </c>
      <c r="BJ126" s="183" t="s">
        <v>993</v>
      </c>
      <c r="BK126" s="126">
        <v>0</v>
      </c>
      <c r="BL126" s="126">
        <v>0</v>
      </c>
      <c r="BM126" s="126">
        <v>0</v>
      </c>
      <c r="BN126" s="183" t="s">
        <v>993</v>
      </c>
      <c r="BO126" s="183" t="s">
        <v>993</v>
      </c>
      <c r="BP126" s="183" t="s">
        <v>993</v>
      </c>
      <c r="BQ126" s="126">
        <v>0</v>
      </c>
      <c r="BR126" s="183" t="s">
        <v>993</v>
      </c>
      <c r="BS126" s="126">
        <v>0</v>
      </c>
      <c r="BT126" s="183" t="s">
        <v>993</v>
      </c>
      <c r="BU126" s="126">
        <v>0</v>
      </c>
      <c r="BV126" s="126">
        <v>0</v>
      </c>
      <c r="BW126" s="126">
        <v>0</v>
      </c>
      <c r="BX126" s="183" t="s">
        <v>993</v>
      </c>
      <c r="BY126" s="126">
        <v>0</v>
      </c>
      <c r="BZ126" s="183" t="s">
        <v>993</v>
      </c>
      <c r="CA126" s="126">
        <v>0</v>
      </c>
      <c r="CB126" s="183" t="s">
        <v>993</v>
      </c>
      <c r="CC126" s="126">
        <v>0</v>
      </c>
      <c r="CD126" s="126">
        <v>0</v>
      </c>
      <c r="CE126" s="126">
        <v>0</v>
      </c>
      <c r="CF126" s="183" t="s">
        <v>993</v>
      </c>
      <c r="CG126" s="126">
        <v>0</v>
      </c>
      <c r="CH126" s="183" t="s">
        <v>993</v>
      </c>
      <c r="CI126" s="126">
        <v>0</v>
      </c>
      <c r="CJ126" s="183" t="s">
        <v>993</v>
      </c>
      <c r="CK126" s="126">
        <v>0</v>
      </c>
      <c r="CL126" s="126">
        <v>0</v>
      </c>
      <c r="CM126" s="126">
        <v>0</v>
      </c>
      <c r="CN126" s="126">
        <v>16</v>
      </c>
      <c r="CO126" s="126">
        <v>0.8</v>
      </c>
      <c r="CP126" s="126">
        <v>0</v>
      </c>
      <c r="CQ126" s="126">
        <v>0</v>
      </c>
      <c r="CR126" s="126">
        <v>5</v>
      </c>
      <c r="CS126" s="126">
        <v>2.6</v>
      </c>
      <c r="CT126" s="126">
        <v>0</v>
      </c>
      <c r="CU126" s="126">
        <v>0</v>
      </c>
      <c r="CV126" s="126">
        <v>3</v>
      </c>
      <c r="CW126" s="126">
        <v>0</v>
      </c>
      <c r="CX126" s="126">
        <v>2</v>
      </c>
      <c r="CY126" s="126">
        <v>0</v>
      </c>
      <c r="CZ126" s="126">
        <v>0</v>
      </c>
      <c r="DA126" s="126">
        <v>0</v>
      </c>
      <c r="DB126" s="126">
        <v>1</v>
      </c>
      <c r="DC126" s="126">
        <v>0</v>
      </c>
      <c r="DD126" s="126">
        <v>0</v>
      </c>
      <c r="DE126" s="126">
        <v>0</v>
      </c>
      <c r="DF126" s="126">
        <v>0</v>
      </c>
      <c r="DG126" s="126">
        <v>0</v>
      </c>
      <c r="DH126" s="127" t="b">
        <v>0</v>
      </c>
      <c r="DI126" s="183" t="s">
        <v>270</v>
      </c>
      <c r="DJ126" s="183" t="s">
        <v>993</v>
      </c>
      <c r="DK126" s="183" t="s">
        <v>993</v>
      </c>
      <c r="DL126" s="183" t="s">
        <v>993</v>
      </c>
      <c r="DM126" s="126">
        <v>162</v>
      </c>
      <c r="DN126" s="126">
        <v>162</v>
      </c>
      <c r="DO126" s="126">
        <v>0</v>
      </c>
      <c r="DP126" s="126">
        <v>0</v>
      </c>
      <c r="DQ126" s="126">
        <v>14701</v>
      </c>
      <c r="DR126" s="126">
        <v>169</v>
      </c>
      <c r="DS126" s="126">
        <v>162</v>
      </c>
      <c r="DT126" s="126">
        <v>156</v>
      </c>
      <c r="DU126" s="126">
        <v>4</v>
      </c>
      <c r="DV126" s="126">
        <v>0</v>
      </c>
      <c r="DW126" s="126">
        <v>2</v>
      </c>
      <c r="DX126" s="126">
        <v>0</v>
      </c>
      <c r="DY126" s="126">
        <v>0</v>
      </c>
      <c r="DZ126" s="126">
        <v>0</v>
      </c>
      <c r="EA126" s="126">
        <v>169</v>
      </c>
      <c r="EB126" s="126">
        <v>45</v>
      </c>
      <c r="EC126" s="126">
        <v>31</v>
      </c>
      <c r="ED126" s="126">
        <v>17</v>
      </c>
      <c r="EE126" s="126">
        <v>6</v>
      </c>
      <c r="EF126" s="126">
        <v>19</v>
      </c>
      <c r="EG126" s="126">
        <v>0</v>
      </c>
      <c r="EH126" s="126">
        <v>26</v>
      </c>
      <c r="EI126" s="126">
        <v>25</v>
      </c>
      <c r="EJ126" s="126">
        <v>0</v>
      </c>
      <c r="EK126" s="126">
        <v>124</v>
      </c>
      <c r="EL126" s="126">
        <v>90</v>
      </c>
      <c r="EM126" s="126">
        <v>0</v>
      </c>
      <c r="EN126" s="126">
        <v>33</v>
      </c>
      <c r="EO126" s="126">
        <v>1</v>
      </c>
      <c r="EP126" s="126">
        <v>0</v>
      </c>
      <c r="EQ126" s="127" t="b">
        <v>0</v>
      </c>
      <c r="ER126" s="127" t="b">
        <v>0</v>
      </c>
      <c r="ES126" s="127" t="b">
        <v>0</v>
      </c>
      <c r="ET126" s="128">
        <v>0</v>
      </c>
      <c r="EU126" s="128">
        <v>0</v>
      </c>
      <c r="EV126" s="128">
        <v>0</v>
      </c>
      <c r="EW126" s="128">
        <v>0</v>
      </c>
      <c r="EX126" s="128">
        <v>0</v>
      </c>
      <c r="EY126" s="128">
        <v>0</v>
      </c>
      <c r="EZ126" s="127" t="b">
        <v>0</v>
      </c>
      <c r="FA126" s="127" t="b">
        <v>0</v>
      </c>
      <c r="FB126" s="127" t="b">
        <v>0</v>
      </c>
      <c r="FC126" s="128">
        <v>0</v>
      </c>
      <c r="FD126" s="128">
        <v>0</v>
      </c>
      <c r="FE126" s="128">
        <v>0</v>
      </c>
      <c r="FF126" s="128">
        <v>0</v>
      </c>
      <c r="FG126" s="128">
        <v>0</v>
      </c>
      <c r="FH126" s="128">
        <v>0</v>
      </c>
      <c r="FI126" s="127" t="b">
        <v>0</v>
      </c>
      <c r="FJ126" s="127" t="b">
        <v>0</v>
      </c>
      <c r="FK126" s="127" t="b">
        <v>0</v>
      </c>
      <c r="FL126" s="128">
        <v>0</v>
      </c>
      <c r="FM126" s="128">
        <v>0</v>
      </c>
      <c r="FN126" s="128">
        <v>0</v>
      </c>
      <c r="FO126" s="128">
        <v>0</v>
      </c>
      <c r="FP126" s="128">
        <v>0</v>
      </c>
      <c r="FQ126" s="128">
        <v>0</v>
      </c>
      <c r="FR126" s="183" t="s">
        <v>993</v>
      </c>
      <c r="FS126" s="128">
        <v>0</v>
      </c>
      <c r="FT126" s="126">
        <v>0</v>
      </c>
      <c r="FU126" s="126">
        <v>124</v>
      </c>
      <c r="FV126" s="126">
        <v>0</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7" t="b">
        <v>0</v>
      </c>
      <c r="GM126" s="183" t="s">
        <v>993</v>
      </c>
      <c r="GN126" s="183" t="s">
        <v>993</v>
      </c>
      <c r="GO126" s="183" t="s">
        <v>993</v>
      </c>
      <c r="GP126" s="183" t="s">
        <v>993</v>
      </c>
      <c r="GQ126" s="127"/>
      <c r="GR126" s="123"/>
    </row>
    <row r="127" spans="1:200">
      <c r="A127" s="122"/>
      <c r="B127" s="1348" t="s">
        <v>584</v>
      </c>
      <c r="C127" s="1349"/>
      <c r="D127" s="183" t="s">
        <v>1123</v>
      </c>
      <c r="E127" s="183" t="s">
        <v>1124</v>
      </c>
      <c r="F127" s="183" t="s">
        <v>437</v>
      </c>
      <c r="G127" s="183" t="s">
        <v>986</v>
      </c>
      <c r="H127" s="183" t="s">
        <v>1062</v>
      </c>
      <c r="I127" s="183" t="s">
        <v>1063</v>
      </c>
      <c r="J127" s="183" t="s">
        <v>1064</v>
      </c>
      <c r="K127" s="183" t="s">
        <v>1065</v>
      </c>
      <c r="L127" s="126">
        <v>1</v>
      </c>
      <c r="M127" s="183" t="s">
        <v>1124</v>
      </c>
      <c r="N127" s="183" t="s">
        <v>1019</v>
      </c>
      <c r="O127" s="183" t="s">
        <v>586</v>
      </c>
      <c r="P127" s="183" t="s">
        <v>1001</v>
      </c>
      <c r="Q127" s="183" t="s">
        <v>290</v>
      </c>
      <c r="R127" s="183" t="s">
        <v>290</v>
      </c>
      <c r="S127" s="127" t="b">
        <v>1</v>
      </c>
      <c r="T127" s="126">
        <v>20</v>
      </c>
      <c r="U127" s="127" t="b">
        <v>1</v>
      </c>
      <c r="V127" s="126">
        <v>14</v>
      </c>
      <c r="W127" s="127" t="b">
        <v>1</v>
      </c>
      <c r="X127" s="127" t="b">
        <v>0</v>
      </c>
      <c r="Y127" s="183" t="s">
        <v>290</v>
      </c>
      <c r="Z127" s="183" t="s">
        <v>993</v>
      </c>
      <c r="AA127" s="127" t="b">
        <v>0</v>
      </c>
      <c r="AB127" s="183" t="s">
        <v>993</v>
      </c>
      <c r="AC127" s="183" t="s">
        <v>993</v>
      </c>
      <c r="AD127" s="183" t="s">
        <v>993</v>
      </c>
      <c r="AE127" s="183">
        <f t="shared" si="3"/>
        <v>38</v>
      </c>
      <c r="AF127" s="183">
        <f t="shared" si="3"/>
        <v>22</v>
      </c>
      <c r="AG127" s="183">
        <f t="shared" si="3"/>
        <v>1</v>
      </c>
      <c r="AH127" s="183">
        <f t="shared" si="3"/>
        <v>38</v>
      </c>
      <c r="AI127" s="183">
        <f t="shared" si="4"/>
        <v>0</v>
      </c>
      <c r="AJ127" s="126">
        <v>38</v>
      </c>
      <c r="AK127" s="126">
        <v>22</v>
      </c>
      <c r="AL127" s="126">
        <v>1</v>
      </c>
      <c r="AM127" s="126">
        <v>38</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6">
        <v>0</v>
      </c>
      <c r="BD127" s="127" t="b">
        <v>0</v>
      </c>
      <c r="BE127" s="127"/>
      <c r="BF127" s="183" t="s">
        <v>270</v>
      </c>
      <c r="BG127" s="126">
        <v>38</v>
      </c>
      <c r="BH127" s="183" t="s">
        <v>993</v>
      </c>
      <c r="BI127" s="126">
        <v>0</v>
      </c>
      <c r="BJ127" s="183" t="s">
        <v>993</v>
      </c>
      <c r="BK127" s="126">
        <v>0</v>
      </c>
      <c r="BL127" s="126">
        <v>0</v>
      </c>
      <c r="BM127" s="126">
        <v>0</v>
      </c>
      <c r="BN127" s="183" t="s">
        <v>993</v>
      </c>
      <c r="BO127" s="183" t="s">
        <v>993</v>
      </c>
      <c r="BP127" s="183" t="s">
        <v>993</v>
      </c>
      <c r="BQ127" s="126">
        <v>0</v>
      </c>
      <c r="BR127" s="183" t="s">
        <v>993</v>
      </c>
      <c r="BS127" s="126">
        <v>0</v>
      </c>
      <c r="BT127" s="183" t="s">
        <v>993</v>
      </c>
      <c r="BU127" s="126">
        <v>0</v>
      </c>
      <c r="BV127" s="126">
        <v>0</v>
      </c>
      <c r="BW127" s="126">
        <v>0</v>
      </c>
      <c r="BX127" s="183" t="s">
        <v>993</v>
      </c>
      <c r="BY127" s="126">
        <v>0</v>
      </c>
      <c r="BZ127" s="183" t="s">
        <v>993</v>
      </c>
      <c r="CA127" s="126">
        <v>0</v>
      </c>
      <c r="CB127" s="183" t="s">
        <v>993</v>
      </c>
      <c r="CC127" s="126">
        <v>0</v>
      </c>
      <c r="CD127" s="126">
        <v>0</v>
      </c>
      <c r="CE127" s="126">
        <v>0</v>
      </c>
      <c r="CF127" s="183" t="s">
        <v>993</v>
      </c>
      <c r="CG127" s="126">
        <v>0</v>
      </c>
      <c r="CH127" s="183" t="s">
        <v>993</v>
      </c>
      <c r="CI127" s="126">
        <v>0</v>
      </c>
      <c r="CJ127" s="183" t="s">
        <v>993</v>
      </c>
      <c r="CK127" s="126">
        <v>0</v>
      </c>
      <c r="CL127" s="126">
        <v>0</v>
      </c>
      <c r="CM127" s="126">
        <v>0</v>
      </c>
      <c r="CN127" s="126">
        <v>19</v>
      </c>
      <c r="CO127" s="126">
        <v>0</v>
      </c>
      <c r="CP127" s="126">
        <v>0</v>
      </c>
      <c r="CQ127" s="126">
        <v>0</v>
      </c>
      <c r="CR127" s="126">
        <v>1</v>
      </c>
      <c r="CS127" s="126">
        <v>0</v>
      </c>
      <c r="CT127" s="126">
        <v>0</v>
      </c>
      <c r="CU127" s="126">
        <v>0</v>
      </c>
      <c r="CV127" s="126">
        <v>0</v>
      </c>
      <c r="CW127" s="126">
        <v>0</v>
      </c>
      <c r="CX127" s="126">
        <v>0</v>
      </c>
      <c r="CY127" s="126">
        <v>0</v>
      </c>
      <c r="CZ127" s="126">
        <v>0</v>
      </c>
      <c r="DA127" s="126">
        <v>0</v>
      </c>
      <c r="DB127" s="126">
        <v>0</v>
      </c>
      <c r="DC127" s="126">
        <v>0</v>
      </c>
      <c r="DD127" s="126">
        <v>0</v>
      </c>
      <c r="DE127" s="126">
        <v>0</v>
      </c>
      <c r="DF127" s="126">
        <v>0</v>
      </c>
      <c r="DG127" s="126">
        <v>0</v>
      </c>
      <c r="DH127" s="127" t="b">
        <v>0</v>
      </c>
      <c r="DI127" s="183" t="s">
        <v>270</v>
      </c>
      <c r="DJ127" s="183" t="s">
        <v>993</v>
      </c>
      <c r="DK127" s="183" t="s">
        <v>993</v>
      </c>
      <c r="DL127" s="183" t="s">
        <v>993</v>
      </c>
      <c r="DM127" s="126">
        <v>594</v>
      </c>
      <c r="DN127" s="126">
        <v>72</v>
      </c>
      <c r="DO127" s="126">
        <v>75</v>
      </c>
      <c r="DP127" s="126">
        <v>447</v>
      </c>
      <c r="DQ127" s="126">
        <v>4360</v>
      </c>
      <c r="DR127" s="126">
        <v>588</v>
      </c>
      <c r="DS127" s="126">
        <v>594</v>
      </c>
      <c r="DT127" s="126">
        <v>0</v>
      </c>
      <c r="DU127" s="126">
        <v>533</v>
      </c>
      <c r="DV127" s="126">
        <v>28</v>
      </c>
      <c r="DW127" s="126">
        <v>33</v>
      </c>
      <c r="DX127" s="126">
        <v>0</v>
      </c>
      <c r="DY127" s="126">
        <v>0</v>
      </c>
      <c r="DZ127" s="126">
        <v>0</v>
      </c>
      <c r="EA127" s="126">
        <v>588</v>
      </c>
      <c r="EB127" s="126">
        <v>64</v>
      </c>
      <c r="EC127" s="126">
        <v>486</v>
      </c>
      <c r="ED127" s="126">
        <v>22</v>
      </c>
      <c r="EE127" s="126">
        <v>6</v>
      </c>
      <c r="EF127" s="126">
        <v>2</v>
      </c>
      <c r="EG127" s="126">
        <v>0</v>
      </c>
      <c r="EH127" s="126">
        <v>6</v>
      </c>
      <c r="EI127" s="126">
        <v>2</v>
      </c>
      <c r="EJ127" s="126">
        <v>0</v>
      </c>
      <c r="EK127" s="126">
        <v>524</v>
      </c>
      <c r="EL127" s="126">
        <v>486</v>
      </c>
      <c r="EM127" s="126">
        <v>13</v>
      </c>
      <c r="EN127" s="126">
        <v>25</v>
      </c>
      <c r="EO127" s="126">
        <v>0</v>
      </c>
      <c r="EP127" s="126">
        <v>0</v>
      </c>
      <c r="EQ127" s="127" t="b">
        <v>0</v>
      </c>
      <c r="ER127" s="127" t="b">
        <v>1</v>
      </c>
      <c r="ES127" s="127" t="b">
        <v>0</v>
      </c>
      <c r="ET127" s="128">
        <v>0</v>
      </c>
      <c r="EU127" s="128">
        <v>0</v>
      </c>
      <c r="EV127" s="128">
        <v>0</v>
      </c>
      <c r="EW127" s="128">
        <v>0</v>
      </c>
      <c r="EX127" s="128">
        <v>0</v>
      </c>
      <c r="EY127" s="128">
        <v>0</v>
      </c>
      <c r="EZ127" s="127" t="b">
        <v>0</v>
      </c>
      <c r="FA127" s="127" t="b">
        <v>0</v>
      </c>
      <c r="FB127" s="127" t="b">
        <v>0</v>
      </c>
      <c r="FC127" s="128">
        <v>0</v>
      </c>
      <c r="FD127" s="128">
        <v>0</v>
      </c>
      <c r="FE127" s="128">
        <v>0</v>
      </c>
      <c r="FF127" s="128">
        <v>0</v>
      </c>
      <c r="FG127" s="128">
        <v>0</v>
      </c>
      <c r="FH127" s="128">
        <v>0</v>
      </c>
      <c r="FI127" s="127" t="b">
        <v>0</v>
      </c>
      <c r="FJ127" s="127" t="b">
        <v>0</v>
      </c>
      <c r="FK127" s="127" t="b">
        <v>0</v>
      </c>
      <c r="FL127" s="128">
        <v>0</v>
      </c>
      <c r="FM127" s="128">
        <v>0</v>
      </c>
      <c r="FN127" s="128">
        <v>0</v>
      </c>
      <c r="FO127" s="128">
        <v>0</v>
      </c>
      <c r="FP127" s="128">
        <v>0</v>
      </c>
      <c r="FQ127" s="128">
        <v>0</v>
      </c>
      <c r="FR127" s="183" t="s">
        <v>993</v>
      </c>
      <c r="FS127" s="128">
        <v>0</v>
      </c>
      <c r="FT127" s="126">
        <v>0</v>
      </c>
      <c r="FU127" s="126">
        <v>524</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7" t="b">
        <v>0</v>
      </c>
      <c r="GM127" s="183" t="s">
        <v>993</v>
      </c>
      <c r="GN127" s="183" t="s">
        <v>993</v>
      </c>
      <c r="GO127" s="183" t="s">
        <v>993</v>
      </c>
      <c r="GP127" s="183" t="s">
        <v>993</v>
      </c>
      <c r="GQ127" s="127"/>
      <c r="GR127" s="123"/>
    </row>
    <row r="128" spans="1:200">
      <c r="A128" s="122"/>
      <c r="B128" s="1348" t="s">
        <v>584</v>
      </c>
      <c r="C128" s="1349"/>
      <c r="D128" s="183" t="s">
        <v>1123</v>
      </c>
      <c r="E128" s="183" t="s">
        <v>1124</v>
      </c>
      <c r="F128" s="183" t="s">
        <v>437</v>
      </c>
      <c r="G128" s="183" t="s">
        <v>986</v>
      </c>
      <c r="H128" s="183" t="s">
        <v>1062</v>
      </c>
      <c r="I128" s="183" t="s">
        <v>1063</v>
      </c>
      <c r="J128" s="183" t="s">
        <v>1064</v>
      </c>
      <c r="K128" s="183" t="s">
        <v>1065</v>
      </c>
      <c r="L128" s="126">
        <v>2</v>
      </c>
      <c r="M128" s="183" t="s">
        <v>1124</v>
      </c>
      <c r="N128" s="183" t="s">
        <v>1012</v>
      </c>
      <c r="O128" s="183" t="s">
        <v>587</v>
      </c>
      <c r="P128" s="183" t="s">
        <v>1001</v>
      </c>
      <c r="Q128" s="183" t="s">
        <v>290</v>
      </c>
      <c r="R128" s="183" t="s">
        <v>290</v>
      </c>
      <c r="S128" s="127" t="b">
        <v>0</v>
      </c>
      <c r="T128" s="126">
        <v>0</v>
      </c>
      <c r="U128" s="127" t="b">
        <v>0</v>
      </c>
      <c r="V128" s="126">
        <v>0</v>
      </c>
      <c r="W128" s="127" t="b">
        <v>0</v>
      </c>
      <c r="X128" s="127" t="b">
        <v>1</v>
      </c>
      <c r="Y128" s="183" t="s">
        <v>290</v>
      </c>
      <c r="Z128" s="183" t="s">
        <v>993</v>
      </c>
      <c r="AA128" s="127" t="b">
        <v>0</v>
      </c>
      <c r="AB128" s="183" t="s">
        <v>993</v>
      </c>
      <c r="AC128" s="183" t="s">
        <v>993</v>
      </c>
      <c r="AD128" s="183" t="s">
        <v>993</v>
      </c>
      <c r="AE128" s="183">
        <f t="shared" si="3"/>
        <v>51</v>
      </c>
      <c r="AF128" s="183">
        <f t="shared" si="3"/>
        <v>51</v>
      </c>
      <c r="AG128" s="183">
        <f t="shared" si="3"/>
        <v>22</v>
      </c>
      <c r="AH128" s="183">
        <f t="shared" si="3"/>
        <v>51</v>
      </c>
      <c r="AI128" s="183">
        <f t="shared" si="4"/>
        <v>0</v>
      </c>
      <c r="AJ128" s="126">
        <v>51</v>
      </c>
      <c r="AK128" s="126">
        <v>51</v>
      </c>
      <c r="AL128" s="126">
        <v>22</v>
      </c>
      <c r="AM128" s="126">
        <v>51</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6">
        <v>0</v>
      </c>
      <c r="BD128" s="127" t="b">
        <v>0</v>
      </c>
      <c r="BE128" s="127"/>
      <c r="BF128" s="183" t="s">
        <v>270</v>
      </c>
      <c r="BG128" s="126">
        <v>51</v>
      </c>
      <c r="BH128" s="183" t="s">
        <v>993</v>
      </c>
      <c r="BI128" s="126">
        <v>0</v>
      </c>
      <c r="BJ128" s="183" t="s">
        <v>993</v>
      </c>
      <c r="BK128" s="126">
        <v>0</v>
      </c>
      <c r="BL128" s="126">
        <v>0</v>
      </c>
      <c r="BM128" s="126">
        <v>0</v>
      </c>
      <c r="BN128" s="183" t="s">
        <v>993</v>
      </c>
      <c r="BO128" s="183" t="s">
        <v>993</v>
      </c>
      <c r="BP128" s="183" t="s">
        <v>993</v>
      </c>
      <c r="BQ128" s="126">
        <v>0</v>
      </c>
      <c r="BR128" s="183" t="s">
        <v>993</v>
      </c>
      <c r="BS128" s="126">
        <v>0</v>
      </c>
      <c r="BT128" s="183" t="s">
        <v>993</v>
      </c>
      <c r="BU128" s="126">
        <v>0</v>
      </c>
      <c r="BV128" s="126">
        <v>0</v>
      </c>
      <c r="BW128" s="126">
        <v>0</v>
      </c>
      <c r="BX128" s="183" t="s">
        <v>993</v>
      </c>
      <c r="BY128" s="126">
        <v>0</v>
      </c>
      <c r="BZ128" s="183" t="s">
        <v>993</v>
      </c>
      <c r="CA128" s="126">
        <v>0</v>
      </c>
      <c r="CB128" s="183" t="s">
        <v>993</v>
      </c>
      <c r="CC128" s="126">
        <v>0</v>
      </c>
      <c r="CD128" s="126">
        <v>0</v>
      </c>
      <c r="CE128" s="126">
        <v>0</v>
      </c>
      <c r="CF128" s="183" t="s">
        <v>993</v>
      </c>
      <c r="CG128" s="126">
        <v>0</v>
      </c>
      <c r="CH128" s="183" t="s">
        <v>993</v>
      </c>
      <c r="CI128" s="126">
        <v>0</v>
      </c>
      <c r="CJ128" s="183" t="s">
        <v>993</v>
      </c>
      <c r="CK128" s="126">
        <v>0</v>
      </c>
      <c r="CL128" s="126">
        <v>0</v>
      </c>
      <c r="CM128" s="126">
        <v>0</v>
      </c>
      <c r="CN128" s="126">
        <v>35</v>
      </c>
      <c r="CO128" s="126">
        <v>0</v>
      </c>
      <c r="CP128" s="126">
        <v>0</v>
      </c>
      <c r="CQ128" s="126">
        <v>0</v>
      </c>
      <c r="CR128" s="126">
        <v>1</v>
      </c>
      <c r="CS128" s="126">
        <v>4</v>
      </c>
      <c r="CT128" s="126">
        <v>0</v>
      </c>
      <c r="CU128" s="126">
        <v>0</v>
      </c>
      <c r="CV128" s="126">
        <v>0</v>
      </c>
      <c r="CW128" s="126">
        <v>0</v>
      </c>
      <c r="CX128" s="126">
        <v>0</v>
      </c>
      <c r="CY128" s="126">
        <v>0</v>
      </c>
      <c r="CZ128" s="126">
        <v>0</v>
      </c>
      <c r="DA128" s="126">
        <v>0</v>
      </c>
      <c r="DB128" s="126">
        <v>0</v>
      </c>
      <c r="DC128" s="126">
        <v>0</v>
      </c>
      <c r="DD128" s="126">
        <v>0</v>
      </c>
      <c r="DE128" s="126">
        <v>0</v>
      </c>
      <c r="DF128" s="126">
        <v>0</v>
      </c>
      <c r="DG128" s="126">
        <v>0</v>
      </c>
      <c r="DH128" s="127" t="b">
        <v>0</v>
      </c>
      <c r="DI128" s="183" t="s">
        <v>999</v>
      </c>
      <c r="DJ128" s="183" t="s">
        <v>270</v>
      </c>
      <c r="DK128" s="183" t="s">
        <v>434</v>
      </c>
      <c r="DL128" s="183" t="s">
        <v>993</v>
      </c>
      <c r="DM128" s="126">
        <v>1335</v>
      </c>
      <c r="DN128" s="126">
        <v>946</v>
      </c>
      <c r="DO128" s="126">
        <v>244</v>
      </c>
      <c r="DP128" s="126">
        <v>145</v>
      </c>
      <c r="DQ128" s="126">
        <v>16714</v>
      </c>
      <c r="DR128" s="126">
        <v>1335</v>
      </c>
      <c r="DS128" s="126">
        <v>1335</v>
      </c>
      <c r="DT128" s="126">
        <v>42</v>
      </c>
      <c r="DU128" s="126">
        <v>1211</v>
      </c>
      <c r="DV128" s="126">
        <v>21</v>
      </c>
      <c r="DW128" s="126">
        <v>61</v>
      </c>
      <c r="DX128" s="126">
        <v>0</v>
      </c>
      <c r="DY128" s="126">
        <v>0</v>
      </c>
      <c r="DZ128" s="126">
        <v>0</v>
      </c>
      <c r="EA128" s="126">
        <v>1335</v>
      </c>
      <c r="EB128" s="126">
        <v>213</v>
      </c>
      <c r="EC128" s="126">
        <v>1023</v>
      </c>
      <c r="ED128" s="126">
        <v>22</v>
      </c>
      <c r="EE128" s="126">
        <v>17</v>
      </c>
      <c r="EF128" s="126">
        <v>2</v>
      </c>
      <c r="EG128" s="126">
        <v>0</v>
      </c>
      <c r="EH128" s="126">
        <v>15</v>
      </c>
      <c r="EI128" s="126">
        <v>43</v>
      </c>
      <c r="EJ128" s="126">
        <v>0</v>
      </c>
      <c r="EK128" s="126">
        <v>1122</v>
      </c>
      <c r="EL128" s="126">
        <v>1097</v>
      </c>
      <c r="EM128" s="126">
        <v>13</v>
      </c>
      <c r="EN128" s="126">
        <v>11</v>
      </c>
      <c r="EO128" s="126">
        <v>1</v>
      </c>
      <c r="EP128" s="126">
        <v>0</v>
      </c>
      <c r="EQ128" s="127" t="b">
        <v>0</v>
      </c>
      <c r="ER128" s="127" t="b">
        <v>1</v>
      </c>
      <c r="ES128" s="127" t="b">
        <v>0</v>
      </c>
      <c r="ET128" s="128">
        <v>0</v>
      </c>
      <c r="EU128" s="128">
        <v>0</v>
      </c>
      <c r="EV128" s="128">
        <v>0</v>
      </c>
      <c r="EW128" s="128">
        <v>0</v>
      </c>
      <c r="EX128" s="128">
        <v>0</v>
      </c>
      <c r="EY128" s="128">
        <v>0</v>
      </c>
      <c r="EZ128" s="127" t="b">
        <v>0</v>
      </c>
      <c r="FA128" s="127" t="b">
        <v>0</v>
      </c>
      <c r="FB128" s="127" t="b">
        <v>0</v>
      </c>
      <c r="FC128" s="128">
        <v>0</v>
      </c>
      <c r="FD128" s="128">
        <v>0</v>
      </c>
      <c r="FE128" s="128">
        <v>0</v>
      </c>
      <c r="FF128" s="128">
        <v>0</v>
      </c>
      <c r="FG128" s="128">
        <v>0</v>
      </c>
      <c r="FH128" s="128">
        <v>0</v>
      </c>
      <c r="FI128" s="127" t="b">
        <v>0</v>
      </c>
      <c r="FJ128" s="127" t="b">
        <v>0</v>
      </c>
      <c r="FK128" s="127" t="b">
        <v>0</v>
      </c>
      <c r="FL128" s="128">
        <v>0</v>
      </c>
      <c r="FM128" s="128">
        <v>0</v>
      </c>
      <c r="FN128" s="128">
        <v>0</v>
      </c>
      <c r="FO128" s="128">
        <v>0</v>
      </c>
      <c r="FP128" s="128">
        <v>0</v>
      </c>
      <c r="FQ128" s="128">
        <v>0</v>
      </c>
      <c r="FR128" s="183" t="s">
        <v>993</v>
      </c>
      <c r="FS128" s="128">
        <v>0</v>
      </c>
      <c r="FT128" s="126">
        <v>0</v>
      </c>
      <c r="FU128" s="126">
        <v>1122</v>
      </c>
      <c r="FV128" s="126">
        <v>0</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7" t="b">
        <v>0</v>
      </c>
      <c r="GM128" s="183" t="s">
        <v>993</v>
      </c>
      <c r="GN128" s="183" t="s">
        <v>993</v>
      </c>
      <c r="GO128" s="183" t="s">
        <v>993</v>
      </c>
      <c r="GP128" s="183" t="s">
        <v>993</v>
      </c>
      <c r="GQ128" s="127"/>
      <c r="GR128" s="123"/>
    </row>
    <row r="129" spans="1:200">
      <c r="A129" s="122"/>
      <c r="B129" s="1348" t="s">
        <v>584</v>
      </c>
      <c r="C129" s="1349"/>
      <c r="D129" s="183" t="s">
        <v>1123</v>
      </c>
      <c r="E129" s="183" t="s">
        <v>1124</v>
      </c>
      <c r="F129" s="183" t="s">
        <v>437</v>
      </c>
      <c r="G129" s="183" t="s">
        <v>986</v>
      </c>
      <c r="H129" s="183" t="s">
        <v>1062</v>
      </c>
      <c r="I129" s="183" t="s">
        <v>1063</v>
      </c>
      <c r="J129" s="183" t="s">
        <v>1064</v>
      </c>
      <c r="K129" s="183" t="s">
        <v>1065</v>
      </c>
      <c r="L129" s="126">
        <v>3</v>
      </c>
      <c r="M129" s="183" t="s">
        <v>1124</v>
      </c>
      <c r="N129" s="183" t="s">
        <v>1013</v>
      </c>
      <c r="O129" s="183" t="s">
        <v>588</v>
      </c>
      <c r="P129" s="183" t="s">
        <v>1001</v>
      </c>
      <c r="Q129" s="183" t="s">
        <v>290</v>
      </c>
      <c r="R129" s="183" t="s">
        <v>290</v>
      </c>
      <c r="S129" s="127" t="b">
        <v>0</v>
      </c>
      <c r="T129" s="126">
        <v>0</v>
      </c>
      <c r="U129" s="127" t="b">
        <v>0</v>
      </c>
      <c r="V129" s="126">
        <v>0</v>
      </c>
      <c r="W129" s="127" t="b">
        <v>0</v>
      </c>
      <c r="X129" s="127" t="b">
        <v>1</v>
      </c>
      <c r="Y129" s="183" t="s">
        <v>290</v>
      </c>
      <c r="Z129" s="183" t="s">
        <v>993</v>
      </c>
      <c r="AA129" s="127" t="b">
        <v>0</v>
      </c>
      <c r="AB129" s="183" t="s">
        <v>993</v>
      </c>
      <c r="AC129" s="183" t="s">
        <v>993</v>
      </c>
      <c r="AD129" s="183" t="s">
        <v>993</v>
      </c>
      <c r="AE129" s="183">
        <f t="shared" si="3"/>
        <v>53</v>
      </c>
      <c r="AF129" s="183">
        <f t="shared" si="3"/>
        <v>53</v>
      </c>
      <c r="AG129" s="183">
        <f t="shared" si="3"/>
        <v>34</v>
      </c>
      <c r="AH129" s="183">
        <f t="shared" si="3"/>
        <v>53</v>
      </c>
      <c r="AI129" s="183">
        <f t="shared" si="4"/>
        <v>0</v>
      </c>
      <c r="AJ129" s="126">
        <v>53</v>
      </c>
      <c r="AK129" s="126">
        <v>53</v>
      </c>
      <c r="AL129" s="126">
        <v>34</v>
      </c>
      <c r="AM129" s="126">
        <v>53</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6">
        <v>0</v>
      </c>
      <c r="BD129" s="127" t="b">
        <v>0</v>
      </c>
      <c r="BE129" s="127"/>
      <c r="BF129" s="183" t="s">
        <v>270</v>
      </c>
      <c r="BG129" s="126">
        <v>53</v>
      </c>
      <c r="BH129" s="183" t="s">
        <v>993</v>
      </c>
      <c r="BI129" s="126">
        <v>0</v>
      </c>
      <c r="BJ129" s="183" t="s">
        <v>993</v>
      </c>
      <c r="BK129" s="126">
        <v>0</v>
      </c>
      <c r="BL129" s="126">
        <v>0</v>
      </c>
      <c r="BM129" s="126">
        <v>0</v>
      </c>
      <c r="BN129" s="183" t="s">
        <v>993</v>
      </c>
      <c r="BO129" s="183" t="s">
        <v>993</v>
      </c>
      <c r="BP129" s="183" t="s">
        <v>993</v>
      </c>
      <c r="BQ129" s="126">
        <v>0</v>
      </c>
      <c r="BR129" s="183" t="s">
        <v>993</v>
      </c>
      <c r="BS129" s="126">
        <v>0</v>
      </c>
      <c r="BT129" s="183" t="s">
        <v>993</v>
      </c>
      <c r="BU129" s="126">
        <v>0</v>
      </c>
      <c r="BV129" s="126">
        <v>0</v>
      </c>
      <c r="BW129" s="126">
        <v>0</v>
      </c>
      <c r="BX129" s="183" t="s">
        <v>993</v>
      </c>
      <c r="BY129" s="126">
        <v>0</v>
      </c>
      <c r="BZ129" s="183" t="s">
        <v>993</v>
      </c>
      <c r="CA129" s="126">
        <v>0</v>
      </c>
      <c r="CB129" s="183" t="s">
        <v>993</v>
      </c>
      <c r="CC129" s="126">
        <v>0</v>
      </c>
      <c r="CD129" s="126">
        <v>0</v>
      </c>
      <c r="CE129" s="126">
        <v>0</v>
      </c>
      <c r="CF129" s="183" t="s">
        <v>993</v>
      </c>
      <c r="CG129" s="126">
        <v>0</v>
      </c>
      <c r="CH129" s="183" t="s">
        <v>993</v>
      </c>
      <c r="CI129" s="126">
        <v>0</v>
      </c>
      <c r="CJ129" s="183" t="s">
        <v>993</v>
      </c>
      <c r="CK129" s="126">
        <v>0</v>
      </c>
      <c r="CL129" s="126">
        <v>0</v>
      </c>
      <c r="CM129" s="126">
        <v>0</v>
      </c>
      <c r="CN129" s="126">
        <v>32</v>
      </c>
      <c r="CO129" s="126">
        <v>0</v>
      </c>
      <c r="CP129" s="126">
        <v>0</v>
      </c>
      <c r="CQ129" s="126">
        <v>0</v>
      </c>
      <c r="CR129" s="126">
        <v>1</v>
      </c>
      <c r="CS129" s="126">
        <v>2.4</v>
      </c>
      <c r="CT129" s="126">
        <v>0</v>
      </c>
      <c r="CU129" s="126">
        <v>0</v>
      </c>
      <c r="CV129" s="126">
        <v>0</v>
      </c>
      <c r="CW129" s="126">
        <v>0</v>
      </c>
      <c r="CX129" s="126">
        <v>0</v>
      </c>
      <c r="CY129" s="126">
        <v>0</v>
      </c>
      <c r="CZ129" s="126">
        <v>0</v>
      </c>
      <c r="DA129" s="126">
        <v>0</v>
      </c>
      <c r="DB129" s="126">
        <v>0</v>
      </c>
      <c r="DC129" s="126">
        <v>0</v>
      </c>
      <c r="DD129" s="126">
        <v>0</v>
      </c>
      <c r="DE129" s="126">
        <v>0</v>
      </c>
      <c r="DF129" s="126">
        <v>0</v>
      </c>
      <c r="DG129" s="126">
        <v>0</v>
      </c>
      <c r="DH129" s="127" t="b">
        <v>0</v>
      </c>
      <c r="DI129" s="183" t="s">
        <v>999</v>
      </c>
      <c r="DJ129" s="183" t="s">
        <v>270</v>
      </c>
      <c r="DK129" s="183" t="s">
        <v>525</v>
      </c>
      <c r="DL129" s="183" t="s">
        <v>993</v>
      </c>
      <c r="DM129" s="126">
        <v>1153</v>
      </c>
      <c r="DN129" s="126">
        <v>474</v>
      </c>
      <c r="DO129" s="126">
        <v>434</v>
      </c>
      <c r="DP129" s="126">
        <v>245</v>
      </c>
      <c r="DQ129" s="126">
        <v>17659</v>
      </c>
      <c r="DR129" s="126">
        <v>1149</v>
      </c>
      <c r="DS129" s="126">
        <v>1153</v>
      </c>
      <c r="DT129" s="126">
        <v>52</v>
      </c>
      <c r="DU129" s="126">
        <v>943</v>
      </c>
      <c r="DV129" s="126">
        <v>23</v>
      </c>
      <c r="DW129" s="126">
        <v>135</v>
      </c>
      <c r="DX129" s="126">
        <v>0</v>
      </c>
      <c r="DY129" s="126">
        <v>0</v>
      </c>
      <c r="DZ129" s="126">
        <v>0</v>
      </c>
      <c r="EA129" s="126">
        <v>1149</v>
      </c>
      <c r="EB129" s="126">
        <v>216</v>
      </c>
      <c r="EC129" s="126">
        <v>724</v>
      </c>
      <c r="ED129" s="126">
        <v>74</v>
      </c>
      <c r="EE129" s="126">
        <v>26</v>
      </c>
      <c r="EF129" s="126">
        <v>17</v>
      </c>
      <c r="EG129" s="126">
        <v>0</v>
      </c>
      <c r="EH129" s="126">
        <v>35</v>
      </c>
      <c r="EI129" s="126">
        <v>57</v>
      </c>
      <c r="EJ129" s="126">
        <v>0</v>
      </c>
      <c r="EK129" s="126">
        <v>933</v>
      </c>
      <c r="EL129" s="126">
        <v>851</v>
      </c>
      <c r="EM129" s="126">
        <v>29</v>
      </c>
      <c r="EN129" s="126">
        <v>52</v>
      </c>
      <c r="EO129" s="126">
        <v>1</v>
      </c>
      <c r="EP129" s="126">
        <v>0</v>
      </c>
      <c r="EQ129" s="127" t="b">
        <v>0</v>
      </c>
      <c r="ER129" s="127" t="b">
        <v>1</v>
      </c>
      <c r="ES129" s="127" t="b">
        <v>0</v>
      </c>
      <c r="ET129" s="128">
        <v>0</v>
      </c>
      <c r="EU129" s="128">
        <v>0</v>
      </c>
      <c r="EV129" s="128">
        <v>0</v>
      </c>
      <c r="EW129" s="128">
        <v>0</v>
      </c>
      <c r="EX129" s="128">
        <v>0</v>
      </c>
      <c r="EY129" s="128">
        <v>0</v>
      </c>
      <c r="EZ129" s="127" t="b">
        <v>0</v>
      </c>
      <c r="FA129" s="127" t="b">
        <v>0</v>
      </c>
      <c r="FB129" s="127" t="b">
        <v>0</v>
      </c>
      <c r="FC129" s="128">
        <v>0</v>
      </c>
      <c r="FD129" s="128">
        <v>0</v>
      </c>
      <c r="FE129" s="128">
        <v>0</v>
      </c>
      <c r="FF129" s="128">
        <v>0</v>
      </c>
      <c r="FG129" s="128">
        <v>0</v>
      </c>
      <c r="FH129" s="128">
        <v>0</v>
      </c>
      <c r="FI129" s="127" t="b">
        <v>0</v>
      </c>
      <c r="FJ129" s="127" t="b">
        <v>0</v>
      </c>
      <c r="FK129" s="127" t="b">
        <v>0</v>
      </c>
      <c r="FL129" s="128">
        <v>0</v>
      </c>
      <c r="FM129" s="128">
        <v>0</v>
      </c>
      <c r="FN129" s="128">
        <v>0</v>
      </c>
      <c r="FO129" s="128">
        <v>0</v>
      </c>
      <c r="FP129" s="128">
        <v>0</v>
      </c>
      <c r="FQ129" s="128">
        <v>0</v>
      </c>
      <c r="FR129" s="183" t="s">
        <v>993</v>
      </c>
      <c r="FS129" s="128">
        <v>0</v>
      </c>
      <c r="FT129" s="126">
        <v>0</v>
      </c>
      <c r="FU129" s="126">
        <v>933</v>
      </c>
      <c r="FV129" s="126">
        <v>0</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7" t="b">
        <v>0</v>
      </c>
      <c r="GM129" s="183" t="s">
        <v>993</v>
      </c>
      <c r="GN129" s="183" t="s">
        <v>993</v>
      </c>
      <c r="GO129" s="183" t="s">
        <v>993</v>
      </c>
      <c r="GP129" s="183" t="s">
        <v>993</v>
      </c>
      <c r="GQ129" s="127"/>
      <c r="GR129" s="123"/>
    </row>
    <row r="130" spans="1:200">
      <c r="A130" s="122"/>
      <c r="B130" s="1348" t="s">
        <v>584</v>
      </c>
      <c r="C130" s="1349"/>
      <c r="D130" s="183" t="s">
        <v>1123</v>
      </c>
      <c r="E130" s="183" t="s">
        <v>1124</v>
      </c>
      <c r="F130" s="183" t="s">
        <v>437</v>
      </c>
      <c r="G130" s="183" t="s">
        <v>986</v>
      </c>
      <c r="H130" s="183" t="s">
        <v>1062</v>
      </c>
      <c r="I130" s="183" t="s">
        <v>1063</v>
      </c>
      <c r="J130" s="183" t="s">
        <v>1064</v>
      </c>
      <c r="K130" s="183" t="s">
        <v>1065</v>
      </c>
      <c r="L130" s="126">
        <v>4</v>
      </c>
      <c r="M130" s="183" t="s">
        <v>1124</v>
      </c>
      <c r="N130" s="183" t="s">
        <v>1078</v>
      </c>
      <c r="O130" s="183" t="s">
        <v>589</v>
      </c>
      <c r="P130" s="183" t="s">
        <v>1001</v>
      </c>
      <c r="Q130" s="183" t="s">
        <v>290</v>
      </c>
      <c r="R130" s="183" t="s">
        <v>290</v>
      </c>
      <c r="S130" s="127" t="b">
        <v>0</v>
      </c>
      <c r="T130" s="126">
        <v>0</v>
      </c>
      <c r="U130" s="127" t="b">
        <v>0</v>
      </c>
      <c r="V130" s="126">
        <v>0</v>
      </c>
      <c r="W130" s="127" t="b">
        <v>0</v>
      </c>
      <c r="X130" s="127" t="b">
        <v>1</v>
      </c>
      <c r="Y130" s="183" t="s">
        <v>290</v>
      </c>
      <c r="Z130" s="183" t="s">
        <v>993</v>
      </c>
      <c r="AA130" s="127" t="b">
        <v>0</v>
      </c>
      <c r="AB130" s="183" t="s">
        <v>993</v>
      </c>
      <c r="AC130" s="183" t="s">
        <v>993</v>
      </c>
      <c r="AD130" s="183" t="s">
        <v>993</v>
      </c>
      <c r="AE130" s="183">
        <f t="shared" si="3"/>
        <v>53</v>
      </c>
      <c r="AF130" s="183">
        <f t="shared" si="3"/>
        <v>53</v>
      </c>
      <c r="AG130" s="183">
        <f t="shared" si="3"/>
        <v>34</v>
      </c>
      <c r="AH130" s="183">
        <f t="shared" si="3"/>
        <v>53</v>
      </c>
      <c r="AI130" s="183">
        <f t="shared" si="4"/>
        <v>0</v>
      </c>
      <c r="AJ130" s="126">
        <v>53</v>
      </c>
      <c r="AK130" s="126">
        <v>53</v>
      </c>
      <c r="AL130" s="126">
        <v>34</v>
      </c>
      <c r="AM130" s="126">
        <v>53</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6">
        <v>0</v>
      </c>
      <c r="BD130" s="127" t="b">
        <v>0</v>
      </c>
      <c r="BE130" s="127"/>
      <c r="BF130" s="183" t="s">
        <v>270</v>
      </c>
      <c r="BG130" s="126">
        <v>53</v>
      </c>
      <c r="BH130" s="183" t="s">
        <v>993</v>
      </c>
      <c r="BI130" s="126">
        <v>0</v>
      </c>
      <c r="BJ130" s="183" t="s">
        <v>993</v>
      </c>
      <c r="BK130" s="126">
        <v>0</v>
      </c>
      <c r="BL130" s="126">
        <v>0</v>
      </c>
      <c r="BM130" s="126">
        <v>0</v>
      </c>
      <c r="BN130" s="183" t="s">
        <v>993</v>
      </c>
      <c r="BO130" s="183" t="s">
        <v>993</v>
      </c>
      <c r="BP130" s="183" t="s">
        <v>993</v>
      </c>
      <c r="BQ130" s="126">
        <v>0</v>
      </c>
      <c r="BR130" s="183" t="s">
        <v>993</v>
      </c>
      <c r="BS130" s="126">
        <v>0</v>
      </c>
      <c r="BT130" s="183" t="s">
        <v>993</v>
      </c>
      <c r="BU130" s="126">
        <v>0</v>
      </c>
      <c r="BV130" s="126">
        <v>0</v>
      </c>
      <c r="BW130" s="126">
        <v>0</v>
      </c>
      <c r="BX130" s="183" t="s">
        <v>993</v>
      </c>
      <c r="BY130" s="126">
        <v>0</v>
      </c>
      <c r="BZ130" s="183" t="s">
        <v>993</v>
      </c>
      <c r="CA130" s="126">
        <v>0</v>
      </c>
      <c r="CB130" s="183" t="s">
        <v>993</v>
      </c>
      <c r="CC130" s="126">
        <v>0</v>
      </c>
      <c r="CD130" s="126">
        <v>0</v>
      </c>
      <c r="CE130" s="126">
        <v>0</v>
      </c>
      <c r="CF130" s="183" t="s">
        <v>993</v>
      </c>
      <c r="CG130" s="126">
        <v>0</v>
      </c>
      <c r="CH130" s="183" t="s">
        <v>993</v>
      </c>
      <c r="CI130" s="126">
        <v>0</v>
      </c>
      <c r="CJ130" s="183" t="s">
        <v>993</v>
      </c>
      <c r="CK130" s="126">
        <v>0</v>
      </c>
      <c r="CL130" s="126">
        <v>0</v>
      </c>
      <c r="CM130" s="126">
        <v>0</v>
      </c>
      <c r="CN130" s="126">
        <v>31</v>
      </c>
      <c r="CO130" s="126">
        <v>0</v>
      </c>
      <c r="CP130" s="126">
        <v>0</v>
      </c>
      <c r="CQ130" s="126">
        <v>0</v>
      </c>
      <c r="CR130" s="126">
        <v>2</v>
      </c>
      <c r="CS130" s="126">
        <v>3.2</v>
      </c>
      <c r="CT130" s="126">
        <v>1</v>
      </c>
      <c r="CU130" s="126">
        <v>0</v>
      </c>
      <c r="CV130" s="126">
        <v>0</v>
      </c>
      <c r="CW130" s="126">
        <v>0</v>
      </c>
      <c r="CX130" s="126">
        <v>0</v>
      </c>
      <c r="CY130" s="126">
        <v>0</v>
      </c>
      <c r="CZ130" s="126">
        <v>0</v>
      </c>
      <c r="DA130" s="126">
        <v>0</v>
      </c>
      <c r="DB130" s="126">
        <v>0</v>
      </c>
      <c r="DC130" s="126">
        <v>0</v>
      </c>
      <c r="DD130" s="126">
        <v>0</v>
      </c>
      <c r="DE130" s="126">
        <v>0</v>
      </c>
      <c r="DF130" s="126">
        <v>0</v>
      </c>
      <c r="DG130" s="126">
        <v>0</v>
      </c>
      <c r="DH130" s="127" t="b">
        <v>0</v>
      </c>
      <c r="DI130" s="183" t="s">
        <v>999</v>
      </c>
      <c r="DJ130" s="183" t="s">
        <v>270</v>
      </c>
      <c r="DK130" s="183" t="s">
        <v>1000</v>
      </c>
      <c r="DL130" s="183" t="s">
        <v>521</v>
      </c>
      <c r="DM130" s="126">
        <v>1143</v>
      </c>
      <c r="DN130" s="126">
        <v>574</v>
      </c>
      <c r="DO130" s="126">
        <v>477</v>
      </c>
      <c r="DP130" s="126">
        <v>92</v>
      </c>
      <c r="DQ130" s="126">
        <v>18012</v>
      </c>
      <c r="DR130" s="126">
        <v>1144</v>
      </c>
      <c r="DS130" s="126">
        <v>1143</v>
      </c>
      <c r="DT130" s="126">
        <v>45</v>
      </c>
      <c r="DU130" s="126">
        <v>923</v>
      </c>
      <c r="DV130" s="126">
        <v>42</v>
      </c>
      <c r="DW130" s="126">
        <v>133</v>
      </c>
      <c r="DX130" s="126">
        <v>0</v>
      </c>
      <c r="DY130" s="126">
        <v>0</v>
      </c>
      <c r="DZ130" s="126">
        <v>0</v>
      </c>
      <c r="EA130" s="126">
        <v>1144</v>
      </c>
      <c r="EB130" s="126">
        <v>254</v>
      </c>
      <c r="EC130" s="126">
        <v>716</v>
      </c>
      <c r="ED130" s="126">
        <v>60</v>
      </c>
      <c r="EE130" s="126">
        <v>21</v>
      </c>
      <c r="EF130" s="126">
        <v>18</v>
      </c>
      <c r="EG130" s="126">
        <v>0</v>
      </c>
      <c r="EH130" s="126">
        <v>42</v>
      </c>
      <c r="EI130" s="126">
        <v>33</v>
      </c>
      <c r="EJ130" s="126">
        <v>0</v>
      </c>
      <c r="EK130" s="126">
        <v>890</v>
      </c>
      <c r="EL130" s="126">
        <v>819</v>
      </c>
      <c r="EM130" s="126">
        <v>12</v>
      </c>
      <c r="EN130" s="126">
        <v>52</v>
      </c>
      <c r="EO130" s="126">
        <v>7</v>
      </c>
      <c r="EP130" s="126">
        <v>0</v>
      </c>
      <c r="EQ130" s="127" t="b">
        <v>0</v>
      </c>
      <c r="ER130" s="127" t="b">
        <v>1</v>
      </c>
      <c r="ES130" s="127" t="b">
        <v>0</v>
      </c>
      <c r="ET130" s="128">
        <v>0</v>
      </c>
      <c r="EU130" s="128">
        <v>0</v>
      </c>
      <c r="EV130" s="128">
        <v>0</v>
      </c>
      <c r="EW130" s="128">
        <v>0</v>
      </c>
      <c r="EX130" s="128">
        <v>0</v>
      </c>
      <c r="EY130" s="128">
        <v>0</v>
      </c>
      <c r="EZ130" s="127" t="b">
        <v>0</v>
      </c>
      <c r="FA130" s="127" t="b">
        <v>0</v>
      </c>
      <c r="FB130" s="127" t="b">
        <v>0</v>
      </c>
      <c r="FC130" s="128">
        <v>0</v>
      </c>
      <c r="FD130" s="128">
        <v>0</v>
      </c>
      <c r="FE130" s="128">
        <v>0</v>
      </c>
      <c r="FF130" s="128">
        <v>0</v>
      </c>
      <c r="FG130" s="128">
        <v>0</v>
      </c>
      <c r="FH130" s="128">
        <v>0</v>
      </c>
      <c r="FI130" s="127" t="b">
        <v>0</v>
      </c>
      <c r="FJ130" s="127" t="b">
        <v>0</v>
      </c>
      <c r="FK130" s="127" t="b">
        <v>0</v>
      </c>
      <c r="FL130" s="128">
        <v>0</v>
      </c>
      <c r="FM130" s="128">
        <v>0</v>
      </c>
      <c r="FN130" s="128">
        <v>0</v>
      </c>
      <c r="FO130" s="128">
        <v>0</v>
      </c>
      <c r="FP130" s="128">
        <v>0</v>
      </c>
      <c r="FQ130" s="128">
        <v>0</v>
      </c>
      <c r="FR130" s="183" t="s">
        <v>993</v>
      </c>
      <c r="FS130" s="128">
        <v>0</v>
      </c>
      <c r="FT130" s="126">
        <v>0</v>
      </c>
      <c r="FU130" s="126">
        <v>890</v>
      </c>
      <c r="FV130" s="126">
        <v>0</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7" t="b">
        <v>0</v>
      </c>
      <c r="GM130" s="183" t="s">
        <v>993</v>
      </c>
      <c r="GN130" s="183" t="s">
        <v>993</v>
      </c>
      <c r="GO130" s="183" t="s">
        <v>993</v>
      </c>
      <c r="GP130" s="183" t="s">
        <v>993</v>
      </c>
      <c r="GQ130" s="127"/>
      <c r="GR130" s="123"/>
    </row>
    <row r="131" spans="1:200">
      <c r="A131" s="122"/>
      <c r="B131" s="1348" t="s">
        <v>584</v>
      </c>
      <c r="C131" s="1349"/>
      <c r="D131" s="183" t="s">
        <v>1123</v>
      </c>
      <c r="E131" s="183" t="s">
        <v>1124</v>
      </c>
      <c r="F131" s="183" t="s">
        <v>437</v>
      </c>
      <c r="G131" s="183" t="s">
        <v>986</v>
      </c>
      <c r="H131" s="183" t="s">
        <v>1062</v>
      </c>
      <c r="I131" s="183" t="s">
        <v>1063</v>
      </c>
      <c r="J131" s="183" t="s">
        <v>1064</v>
      </c>
      <c r="K131" s="183" t="s">
        <v>1065</v>
      </c>
      <c r="L131" s="126">
        <v>5</v>
      </c>
      <c r="M131" s="183" t="s">
        <v>1124</v>
      </c>
      <c r="N131" s="183" t="s">
        <v>1116</v>
      </c>
      <c r="O131" s="183" t="s">
        <v>646</v>
      </c>
      <c r="P131" s="183" t="s">
        <v>1001</v>
      </c>
      <c r="Q131" s="183" t="s">
        <v>290</v>
      </c>
      <c r="R131" s="183" t="s">
        <v>293</v>
      </c>
      <c r="S131" s="127" t="b">
        <v>0</v>
      </c>
      <c r="T131" s="126">
        <v>0</v>
      </c>
      <c r="U131" s="127" t="b">
        <v>0</v>
      </c>
      <c r="V131" s="126">
        <v>0</v>
      </c>
      <c r="W131" s="127" t="b">
        <v>0</v>
      </c>
      <c r="X131" s="127" t="b">
        <v>1</v>
      </c>
      <c r="Y131" s="183" t="s">
        <v>293</v>
      </c>
      <c r="Z131" s="183" t="s">
        <v>993</v>
      </c>
      <c r="AA131" s="127" t="b">
        <v>0</v>
      </c>
      <c r="AB131" s="183" t="s">
        <v>993</v>
      </c>
      <c r="AC131" s="183" t="s">
        <v>993</v>
      </c>
      <c r="AD131" s="183" t="s">
        <v>993</v>
      </c>
      <c r="AE131" s="183">
        <f t="shared" si="3"/>
        <v>53</v>
      </c>
      <c r="AF131" s="183">
        <f t="shared" si="3"/>
        <v>48</v>
      </c>
      <c r="AG131" s="183">
        <f t="shared" si="3"/>
        <v>26</v>
      </c>
      <c r="AH131" s="183">
        <f t="shared" si="3"/>
        <v>53</v>
      </c>
      <c r="AI131" s="183">
        <f t="shared" si="4"/>
        <v>0</v>
      </c>
      <c r="AJ131" s="126">
        <v>53</v>
      </c>
      <c r="AK131" s="126">
        <v>48</v>
      </c>
      <c r="AL131" s="126">
        <v>26</v>
      </c>
      <c r="AM131" s="126">
        <v>53</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6">
        <v>0</v>
      </c>
      <c r="BD131" s="127" t="b">
        <v>0</v>
      </c>
      <c r="BE131" s="127"/>
      <c r="BF131" s="183" t="s">
        <v>1031</v>
      </c>
      <c r="BG131" s="126">
        <v>53</v>
      </c>
      <c r="BH131" s="183" t="s">
        <v>993</v>
      </c>
      <c r="BI131" s="126">
        <v>0</v>
      </c>
      <c r="BJ131" s="183" t="s">
        <v>993</v>
      </c>
      <c r="BK131" s="126">
        <v>0</v>
      </c>
      <c r="BL131" s="126">
        <v>0</v>
      </c>
      <c r="BM131" s="126">
        <v>0</v>
      </c>
      <c r="BN131" s="183" t="s">
        <v>993</v>
      </c>
      <c r="BO131" s="183" t="s">
        <v>993</v>
      </c>
      <c r="BP131" s="183" t="s">
        <v>993</v>
      </c>
      <c r="BQ131" s="126">
        <v>0</v>
      </c>
      <c r="BR131" s="183" t="s">
        <v>993</v>
      </c>
      <c r="BS131" s="126">
        <v>0</v>
      </c>
      <c r="BT131" s="183" t="s">
        <v>993</v>
      </c>
      <c r="BU131" s="126">
        <v>0</v>
      </c>
      <c r="BV131" s="126">
        <v>0</v>
      </c>
      <c r="BW131" s="126">
        <v>0</v>
      </c>
      <c r="BX131" s="183" t="s">
        <v>993</v>
      </c>
      <c r="BY131" s="126">
        <v>0</v>
      </c>
      <c r="BZ131" s="183" t="s">
        <v>993</v>
      </c>
      <c r="CA131" s="126">
        <v>0</v>
      </c>
      <c r="CB131" s="183" t="s">
        <v>993</v>
      </c>
      <c r="CC131" s="126">
        <v>0</v>
      </c>
      <c r="CD131" s="126">
        <v>0</v>
      </c>
      <c r="CE131" s="126">
        <v>0</v>
      </c>
      <c r="CF131" s="183" t="s">
        <v>993</v>
      </c>
      <c r="CG131" s="126">
        <v>0</v>
      </c>
      <c r="CH131" s="183" t="s">
        <v>993</v>
      </c>
      <c r="CI131" s="126">
        <v>0</v>
      </c>
      <c r="CJ131" s="183" t="s">
        <v>993</v>
      </c>
      <c r="CK131" s="126">
        <v>0</v>
      </c>
      <c r="CL131" s="126">
        <v>0</v>
      </c>
      <c r="CM131" s="126">
        <v>0</v>
      </c>
      <c r="CN131" s="126">
        <v>25</v>
      </c>
      <c r="CO131" s="126">
        <v>0</v>
      </c>
      <c r="CP131" s="126">
        <v>0</v>
      </c>
      <c r="CQ131" s="126">
        <v>0</v>
      </c>
      <c r="CR131" s="126">
        <v>0</v>
      </c>
      <c r="CS131" s="126">
        <v>2.4</v>
      </c>
      <c r="CT131" s="126">
        <v>0</v>
      </c>
      <c r="CU131" s="126">
        <v>0</v>
      </c>
      <c r="CV131" s="126">
        <v>1</v>
      </c>
      <c r="CW131" s="126">
        <v>0</v>
      </c>
      <c r="CX131" s="126">
        <v>0</v>
      </c>
      <c r="CY131" s="126">
        <v>0</v>
      </c>
      <c r="CZ131" s="126">
        <v>0</v>
      </c>
      <c r="DA131" s="126">
        <v>0</v>
      </c>
      <c r="DB131" s="126">
        <v>0</v>
      </c>
      <c r="DC131" s="126">
        <v>0</v>
      </c>
      <c r="DD131" s="126">
        <v>0</v>
      </c>
      <c r="DE131" s="126">
        <v>0</v>
      </c>
      <c r="DF131" s="126">
        <v>0</v>
      </c>
      <c r="DG131" s="126">
        <v>0</v>
      </c>
      <c r="DH131" s="127" t="b">
        <v>0</v>
      </c>
      <c r="DI131" s="183" t="s">
        <v>999</v>
      </c>
      <c r="DJ131" s="183" t="s">
        <v>1000</v>
      </c>
      <c r="DK131" s="183" t="s">
        <v>270</v>
      </c>
      <c r="DL131" s="183" t="s">
        <v>525</v>
      </c>
      <c r="DM131" s="126">
        <v>782</v>
      </c>
      <c r="DN131" s="126">
        <v>762</v>
      </c>
      <c r="DO131" s="126">
        <v>19</v>
      </c>
      <c r="DP131" s="126">
        <v>1</v>
      </c>
      <c r="DQ131" s="126">
        <v>14676</v>
      </c>
      <c r="DR131" s="126">
        <v>780</v>
      </c>
      <c r="DS131" s="126">
        <v>782</v>
      </c>
      <c r="DT131" s="126">
        <v>629</v>
      </c>
      <c r="DU131" s="126">
        <v>142</v>
      </c>
      <c r="DV131" s="126">
        <v>10</v>
      </c>
      <c r="DW131" s="126">
        <v>1</v>
      </c>
      <c r="DX131" s="126">
        <v>0</v>
      </c>
      <c r="DY131" s="126">
        <v>0</v>
      </c>
      <c r="DZ131" s="126">
        <v>0</v>
      </c>
      <c r="EA131" s="126">
        <v>780</v>
      </c>
      <c r="EB131" s="126">
        <v>21</v>
      </c>
      <c r="EC131" s="126">
        <v>582</v>
      </c>
      <c r="ED131" s="126">
        <v>37</v>
      </c>
      <c r="EE131" s="126">
        <v>37</v>
      </c>
      <c r="EF131" s="126">
        <v>23</v>
      </c>
      <c r="EG131" s="126">
        <v>0</v>
      </c>
      <c r="EH131" s="126">
        <v>68</v>
      </c>
      <c r="EI131" s="126">
        <v>12</v>
      </c>
      <c r="EJ131" s="126">
        <v>0</v>
      </c>
      <c r="EK131" s="126">
        <v>759</v>
      </c>
      <c r="EL131" s="126">
        <v>658</v>
      </c>
      <c r="EM131" s="126">
        <v>45</v>
      </c>
      <c r="EN131" s="126">
        <v>55</v>
      </c>
      <c r="EO131" s="126">
        <v>1</v>
      </c>
      <c r="EP131" s="126">
        <v>0</v>
      </c>
      <c r="EQ131" s="127" t="b">
        <v>0</v>
      </c>
      <c r="ER131" s="127" t="b">
        <v>1</v>
      </c>
      <c r="ES131" s="127" t="b">
        <v>0</v>
      </c>
      <c r="ET131" s="128">
        <v>0</v>
      </c>
      <c r="EU131" s="128">
        <v>0</v>
      </c>
      <c r="EV131" s="128">
        <v>0</v>
      </c>
      <c r="EW131" s="128">
        <v>0</v>
      </c>
      <c r="EX131" s="128">
        <v>0</v>
      </c>
      <c r="EY131" s="128">
        <v>0</v>
      </c>
      <c r="EZ131" s="127" t="b">
        <v>0</v>
      </c>
      <c r="FA131" s="127" t="b">
        <v>1</v>
      </c>
      <c r="FB131" s="127" t="b">
        <v>0</v>
      </c>
      <c r="FC131" s="128">
        <v>0</v>
      </c>
      <c r="FD131" s="128">
        <v>0</v>
      </c>
      <c r="FE131" s="128">
        <v>0</v>
      </c>
      <c r="FF131" s="128">
        <v>0</v>
      </c>
      <c r="FG131" s="128">
        <v>0</v>
      </c>
      <c r="FH131" s="128">
        <v>0</v>
      </c>
      <c r="FI131" s="127" t="b">
        <v>0</v>
      </c>
      <c r="FJ131" s="127" t="b">
        <v>0</v>
      </c>
      <c r="FK131" s="127" t="b">
        <v>0</v>
      </c>
      <c r="FL131" s="128">
        <v>0</v>
      </c>
      <c r="FM131" s="128">
        <v>0</v>
      </c>
      <c r="FN131" s="128">
        <v>0</v>
      </c>
      <c r="FO131" s="128">
        <v>0</v>
      </c>
      <c r="FP131" s="128">
        <v>0</v>
      </c>
      <c r="FQ131" s="128">
        <v>0</v>
      </c>
      <c r="FR131" s="183" t="s">
        <v>993</v>
      </c>
      <c r="FS131" s="128">
        <v>0</v>
      </c>
      <c r="FT131" s="126">
        <v>0</v>
      </c>
      <c r="FU131" s="126">
        <v>759</v>
      </c>
      <c r="FV131" s="126">
        <v>0</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7" t="b">
        <v>0</v>
      </c>
      <c r="GM131" s="183" t="s">
        <v>993</v>
      </c>
      <c r="GN131" s="183" t="s">
        <v>993</v>
      </c>
      <c r="GO131" s="183" t="s">
        <v>993</v>
      </c>
      <c r="GP131" s="183" t="s">
        <v>993</v>
      </c>
      <c r="GQ131" s="127"/>
      <c r="GR131" s="123"/>
    </row>
    <row r="132" spans="1:200">
      <c r="A132" s="122"/>
      <c r="B132" s="1348" t="s">
        <v>691</v>
      </c>
      <c r="C132" s="1349"/>
      <c r="D132" s="183" t="s">
        <v>1125</v>
      </c>
      <c r="E132" s="183" t="s">
        <v>1126</v>
      </c>
      <c r="F132" s="183" t="s">
        <v>437</v>
      </c>
      <c r="G132" s="183" t="s">
        <v>986</v>
      </c>
      <c r="H132" s="183" t="s">
        <v>1062</v>
      </c>
      <c r="I132" s="183" t="s">
        <v>1063</v>
      </c>
      <c r="J132" s="183" t="s">
        <v>1064</v>
      </c>
      <c r="K132" s="183" t="s">
        <v>1065</v>
      </c>
      <c r="L132" s="126">
        <v>1</v>
      </c>
      <c r="M132" s="183" t="s">
        <v>1126</v>
      </c>
      <c r="N132" s="183" t="s">
        <v>991</v>
      </c>
      <c r="O132" s="183" t="s">
        <v>317</v>
      </c>
      <c r="P132" s="183" t="s">
        <v>1127</v>
      </c>
      <c r="Q132" s="183" t="s">
        <v>290</v>
      </c>
      <c r="R132" s="183" t="s">
        <v>296</v>
      </c>
      <c r="S132" s="127" t="b">
        <v>0</v>
      </c>
      <c r="T132" s="126">
        <v>0</v>
      </c>
      <c r="U132" s="127" t="b">
        <v>0</v>
      </c>
      <c r="V132" s="126">
        <v>0</v>
      </c>
      <c r="W132" s="127" t="b">
        <v>1</v>
      </c>
      <c r="X132" s="127" t="b">
        <v>0</v>
      </c>
      <c r="Y132" s="183" t="s">
        <v>296</v>
      </c>
      <c r="Z132" s="183" t="s">
        <v>993</v>
      </c>
      <c r="AA132" s="127" t="b">
        <v>0</v>
      </c>
      <c r="AB132" s="183" t="s">
        <v>993</v>
      </c>
      <c r="AC132" s="183" t="s">
        <v>993</v>
      </c>
      <c r="AD132" s="183" t="s">
        <v>993</v>
      </c>
      <c r="AE132" s="183">
        <f t="shared" si="3"/>
        <v>60</v>
      </c>
      <c r="AF132" s="183">
        <f t="shared" si="3"/>
        <v>53</v>
      </c>
      <c r="AG132" s="183">
        <f t="shared" si="3"/>
        <v>41</v>
      </c>
      <c r="AH132" s="183">
        <f t="shared" si="3"/>
        <v>60</v>
      </c>
      <c r="AI132" s="183">
        <f t="shared" si="4"/>
        <v>0</v>
      </c>
      <c r="AJ132" s="126">
        <v>0</v>
      </c>
      <c r="AK132" s="126">
        <v>0</v>
      </c>
      <c r="AL132" s="126">
        <v>0</v>
      </c>
      <c r="AM132" s="126">
        <v>0</v>
      </c>
      <c r="AN132" s="126">
        <v>0</v>
      </c>
      <c r="AO132" s="126">
        <v>60</v>
      </c>
      <c r="AP132" s="126">
        <v>53</v>
      </c>
      <c r="AQ132" s="126">
        <v>41</v>
      </c>
      <c r="AR132" s="126">
        <v>60</v>
      </c>
      <c r="AS132" s="126">
        <v>60</v>
      </c>
      <c r="AT132" s="126">
        <v>53</v>
      </c>
      <c r="AU132" s="126">
        <v>41</v>
      </c>
      <c r="AV132" s="126">
        <v>60</v>
      </c>
      <c r="AW132" s="126">
        <v>0</v>
      </c>
      <c r="AX132" s="126">
        <v>0</v>
      </c>
      <c r="AY132" s="126">
        <v>0</v>
      </c>
      <c r="AZ132" s="126">
        <v>0</v>
      </c>
      <c r="BA132" s="126">
        <v>0</v>
      </c>
      <c r="BB132" s="126">
        <v>0</v>
      </c>
      <c r="BC132" s="126">
        <v>0</v>
      </c>
      <c r="BD132" s="127" t="b">
        <v>0</v>
      </c>
      <c r="BE132" s="127"/>
      <c r="BF132" s="183" t="s">
        <v>422</v>
      </c>
      <c r="BG132" s="126">
        <v>60</v>
      </c>
      <c r="BH132" s="183" t="s">
        <v>993</v>
      </c>
      <c r="BI132" s="126">
        <v>0</v>
      </c>
      <c r="BJ132" s="183" t="s">
        <v>993</v>
      </c>
      <c r="BK132" s="126">
        <v>0</v>
      </c>
      <c r="BL132" s="126">
        <v>0</v>
      </c>
      <c r="BM132" s="126">
        <v>0</v>
      </c>
      <c r="BN132" s="183" t="s">
        <v>993</v>
      </c>
      <c r="BO132" s="183" t="s">
        <v>993</v>
      </c>
      <c r="BP132" s="183" t="s">
        <v>993</v>
      </c>
      <c r="BQ132" s="126">
        <v>0</v>
      </c>
      <c r="BR132" s="183" t="s">
        <v>993</v>
      </c>
      <c r="BS132" s="126">
        <v>0</v>
      </c>
      <c r="BT132" s="183" t="s">
        <v>993</v>
      </c>
      <c r="BU132" s="126">
        <v>0</v>
      </c>
      <c r="BV132" s="126">
        <v>0</v>
      </c>
      <c r="BW132" s="126">
        <v>0</v>
      </c>
      <c r="BX132" s="183" t="s">
        <v>993</v>
      </c>
      <c r="BY132" s="126">
        <v>0</v>
      </c>
      <c r="BZ132" s="183" t="s">
        <v>993</v>
      </c>
      <c r="CA132" s="126">
        <v>0</v>
      </c>
      <c r="CB132" s="183" t="s">
        <v>993</v>
      </c>
      <c r="CC132" s="126">
        <v>0</v>
      </c>
      <c r="CD132" s="126">
        <v>0</v>
      </c>
      <c r="CE132" s="126">
        <v>0</v>
      </c>
      <c r="CF132" s="183" t="s">
        <v>993</v>
      </c>
      <c r="CG132" s="126">
        <v>0</v>
      </c>
      <c r="CH132" s="183" t="s">
        <v>993</v>
      </c>
      <c r="CI132" s="126">
        <v>0</v>
      </c>
      <c r="CJ132" s="183" t="s">
        <v>993</v>
      </c>
      <c r="CK132" s="126">
        <v>0</v>
      </c>
      <c r="CL132" s="126">
        <v>0</v>
      </c>
      <c r="CM132" s="126">
        <v>0</v>
      </c>
      <c r="CN132" s="126">
        <v>13</v>
      </c>
      <c r="CO132" s="126">
        <v>0.8</v>
      </c>
      <c r="CP132" s="126">
        <v>1</v>
      </c>
      <c r="CQ132" s="126">
        <v>0</v>
      </c>
      <c r="CR132" s="126">
        <v>11</v>
      </c>
      <c r="CS132" s="126">
        <v>0.8</v>
      </c>
      <c r="CT132" s="126">
        <v>0</v>
      </c>
      <c r="CU132" s="126">
        <v>0</v>
      </c>
      <c r="CV132" s="126">
        <v>0</v>
      </c>
      <c r="CW132" s="126">
        <v>0.8</v>
      </c>
      <c r="CX132" s="126">
        <v>0</v>
      </c>
      <c r="CY132" s="126">
        <v>0</v>
      </c>
      <c r="CZ132" s="126">
        <v>0</v>
      </c>
      <c r="DA132" s="126">
        <v>0.4</v>
      </c>
      <c r="DB132" s="126">
        <v>0</v>
      </c>
      <c r="DC132" s="126">
        <v>0.5</v>
      </c>
      <c r="DD132" s="126">
        <v>0</v>
      </c>
      <c r="DE132" s="126">
        <v>0</v>
      </c>
      <c r="DF132" s="126">
        <v>0</v>
      </c>
      <c r="DG132" s="126">
        <v>0.5</v>
      </c>
      <c r="DH132" s="127" t="b">
        <v>0</v>
      </c>
      <c r="DI132" s="183" t="s">
        <v>270</v>
      </c>
      <c r="DJ132" s="183" t="s">
        <v>993</v>
      </c>
      <c r="DK132" s="183" t="s">
        <v>993</v>
      </c>
      <c r="DL132" s="183" t="s">
        <v>993</v>
      </c>
      <c r="DM132" s="126">
        <v>81</v>
      </c>
      <c r="DN132" s="126">
        <v>81</v>
      </c>
      <c r="DO132" s="126">
        <v>0</v>
      </c>
      <c r="DP132" s="126">
        <v>0</v>
      </c>
      <c r="DQ132" s="126">
        <v>16981</v>
      </c>
      <c r="DR132" s="126">
        <v>77</v>
      </c>
      <c r="DS132" s="126">
        <v>81</v>
      </c>
      <c r="DT132" s="126">
        <v>2</v>
      </c>
      <c r="DU132" s="126">
        <v>0</v>
      </c>
      <c r="DV132" s="126">
        <v>69</v>
      </c>
      <c r="DW132" s="126">
        <v>10</v>
      </c>
      <c r="DX132" s="126">
        <v>0</v>
      </c>
      <c r="DY132" s="126">
        <v>0</v>
      </c>
      <c r="DZ132" s="126">
        <v>0</v>
      </c>
      <c r="EA132" s="126">
        <v>77</v>
      </c>
      <c r="EB132" s="126">
        <v>0</v>
      </c>
      <c r="EC132" s="126">
        <v>0</v>
      </c>
      <c r="ED132" s="126">
        <v>5</v>
      </c>
      <c r="EE132" s="126">
        <v>0</v>
      </c>
      <c r="EF132" s="126">
        <v>0</v>
      </c>
      <c r="EG132" s="126">
        <v>0</v>
      </c>
      <c r="EH132" s="126">
        <v>0</v>
      </c>
      <c r="EI132" s="126">
        <v>67</v>
      </c>
      <c r="EJ132" s="126">
        <v>5</v>
      </c>
      <c r="EK132" s="126">
        <v>77</v>
      </c>
      <c r="EL132" s="126">
        <v>77</v>
      </c>
      <c r="EM132" s="126">
        <v>0</v>
      </c>
      <c r="EN132" s="126">
        <v>0</v>
      </c>
      <c r="EO132" s="126">
        <v>0</v>
      </c>
      <c r="EP132" s="126">
        <v>0</v>
      </c>
      <c r="EQ132" s="127" t="b">
        <v>0</v>
      </c>
      <c r="ER132" s="127" t="b">
        <v>0</v>
      </c>
      <c r="ES132" s="127" t="b">
        <v>0</v>
      </c>
      <c r="ET132" s="128">
        <v>0</v>
      </c>
      <c r="EU132" s="128">
        <v>0</v>
      </c>
      <c r="EV132" s="128">
        <v>0</v>
      </c>
      <c r="EW132" s="128">
        <v>0</v>
      </c>
      <c r="EX132" s="128">
        <v>0</v>
      </c>
      <c r="EY132" s="128">
        <v>0</v>
      </c>
      <c r="EZ132" s="127" t="b">
        <v>0</v>
      </c>
      <c r="FA132" s="127" t="b">
        <v>0</v>
      </c>
      <c r="FB132" s="127" t="b">
        <v>0</v>
      </c>
      <c r="FC132" s="128">
        <v>0</v>
      </c>
      <c r="FD132" s="128">
        <v>0</v>
      </c>
      <c r="FE132" s="128">
        <v>0</v>
      </c>
      <c r="FF132" s="128">
        <v>0</v>
      </c>
      <c r="FG132" s="128">
        <v>0</v>
      </c>
      <c r="FH132" s="128">
        <v>0</v>
      </c>
      <c r="FI132" s="127" t="b">
        <v>0</v>
      </c>
      <c r="FJ132" s="127" t="b">
        <v>0</v>
      </c>
      <c r="FK132" s="127" t="b">
        <v>0</v>
      </c>
      <c r="FL132" s="128">
        <v>0</v>
      </c>
      <c r="FM132" s="128">
        <v>0</v>
      </c>
      <c r="FN132" s="128">
        <v>0</v>
      </c>
      <c r="FO132" s="128">
        <v>0</v>
      </c>
      <c r="FP132" s="128">
        <v>0</v>
      </c>
      <c r="FQ132" s="128">
        <v>0</v>
      </c>
      <c r="FR132" s="183" t="s">
        <v>993</v>
      </c>
      <c r="FS132" s="128">
        <v>0</v>
      </c>
      <c r="FT132" s="126">
        <v>0</v>
      </c>
      <c r="FU132" s="126">
        <v>77</v>
      </c>
      <c r="FV132" s="126">
        <v>0</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7" t="b">
        <v>0</v>
      </c>
      <c r="GM132" s="183" t="s">
        <v>993</v>
      </c>
      <c r="GN132" s="183" t="s">
        <v>993</v>
      </c>
      <c r="GO132" s="183" t="s">
        <v>993</v>
      </c>
      <c r="GP132" s="183" t="s">
        <v>993</v>
      </c>
      <c r="GQ132" s="127"/>
      <c r="GR132" s="123"/>
    </row>
    <row r="133" spans="1:200">
      <c r="A133" s="122"/>
      <c r="B133" s="1348" t="s">
        <v>691</v>
      </c>
      <c r="C133" s="1349"/>
      <c r="D133" s="183" t="s">
        <v>1125</v>
      </c>
      <c r="E133" s="183" t="s">
        <v>1126</v>
      </c>
      <c r="F133" s="183" t="s">
        <v>437</v>
      </c>
      <c r="G133" s="183" t="s">
        <v>986</v>
      </c>
      <c r="H133" s="183" t="s">
        <v>1062</v>
      </c>
      <c r="I133" s="183" t="s">
        <v>1063</v>
      </c>
      <c r="J133" s="183" t="s">
        <v>1064</v>
      </c>
      <c r="K133" s="183" t="s">
        <v>1065</v>
      </c>
      <c r="L133" s="126">
        <v>2</v>
      </c>
      <c r="M133" s="183" t="s">
        <v>1126</v>
      </c>
      <c r="N133" s="183" t="s">
        <v>1041</v>
      </c>
      <c r="O133" s="183" t="s">
        <v>363</v>
      </c>
      <c r="P133" s="183" t="s">
        <v>1127</v>
      </c>
      <c r="Q133" s="183" t="s">
        <v>290</v>
      </c>
      <c r="R133" s="183" t="s">
        <v>296</v>
      </c>
      <c r="S133" s="127" t="b">
        <v>0</v>
      </c>
      <c r="T133" s="126">
        <v>0</v>
      </c>
      <c r="U133" s="127" t="b">
        <v>0</v>
      </c>
      <c r="V133" s="126">
        <v>0</v>
      </c>
      <c r="W133" s="127" t="b">
        <v>1</v>
      </c>
      <c r="X133" s="127" t="b">
        <v>0</v>
      </c>
      <c r="Y133" s="183" t="s">
        <v>293</v>
      </c>
      <c r="Z133" s="183" t="s">
        <v>993</v>
      </c>
      <c r="AA133" s="127" t="b">
        <v>0</v>
      </c>
      <c r="AB133" s="183" t="s">
        <v>993</v>
      </c>
      <c r="AC133" s="183" t="s">
        <v>993</v>
      </c>
      <c r="AD133" s="183" t="s">
        <v>993</v>
      </c>
      <c r="AE133" s="183">
        <f t="shared" si="3"/>
        <v>60</v>
      </c>
      <c r="AF133" s="183">
        <f t="shared" si="3"/>
        <v>57</v>
      </c>
      <c r="AG133" s="183">
        <f t="shared" si="3"/>
        <v>45</v>
      </c>
      <c r="AH133" s="183">
        <f t="shared" si="3"/>
        <v>60</v>
      </c>
      <c r="AI133" s="183">
        <f t="shared" si="4"/>
        <v>0</v>
      </c>
      <c r="AJ133" s="126">
        <v>0</v>
      </c>
      <c r="AK133" s="126">
        <v>0</v>
      </c>
      <c r="AL133" s="126">
        <v>0</v>
      </c>
      <c r="AM133" s="126">
        <v>0</v>
      </c>
      <c r="AN133" s="126">
        <v>0</v>
      </c>
      <c r="AO133" s="126">
        <v>60</v>
      </c>
      <c r="AP133" s="126">
        <v>57</v>
      </c>
      <c r="AQ133" s="126">
        <v>45</v>
      </c>
      <c r="AR133" s="126">
        <v>60</v>
      </c>
      <c r="AS133" s="126">
        <v>60</v>
      </c>
      <c r="AT133" s="126">
        <v>57</v>
      </c>
      <c r="AU133" s="126">
        <v>45</v>
      </c>
      <c r="AV133" s="126">
        <v>60</v>
      </c>
      <c r="AW133" s="126">
        <v>0</v>
      </c>
      <c r="AX133" s="126">
        <v>0</v>
      </c>
      <c r="AY133" s="126">
        <v>0</v>
      </c>
      <c r="AZ133" s="126">
        <v>0</v>
      </c>
      <c r="BA133" s="126">
        <v>0</v>
      </c>
      <c r="BB133" s="126">
        <v>0</v>
      </c>
      <c r="BC133" s="126">
        <v>0</v>
      </c>
      <c r="BD133" s="127" t="b">
        <v>0</v>
      </c>
      <c r="BE133" s="127"/>
      <c r="BF133" s="183" t="s">
        <v>422</v>
      </c>
      <c r="BG133" s="126">
        <v>60</v>
      </c>
      <c r="BH133" s="183" t="s">
        <v>993</v>
      </c>
      <c r="BI133" s="126">
        <v>0</v>
      </c>
      <c r="BJ133" s="183" t="s">
        <v>993</v>
      </c>
      <c r="BK133" s="126">
        <v>0</v>
      </c>
      <c r="BL133" s="126">
        <v>0</v>
      </c>
      <c r="BM133" s="126">
        <v>0</v>
      </c>
      <c r="BN133" s="183" t="s">
        <v>993</v>
      </c>
      <c r="BO133" s="183" t="s">
        <v>993</v>
      </c>
      <c r="BP133" s="183" t="s">
        <v>993</v>
      </c>
      <c r="BQ133" s="126">
        <v>0</v>
      </c>
      <c r="BR133" s="183" t="s">
        <v>993</v>
      </c>
      <c r="BS133" s="126">
        <v>0</v>
      </c>
      <c r="BT133" s="183" t="s">
        <v>993</v>
      </c>
      <c r="BU133" s="126">
        <v>0</v>
      </c>
      <c r="BV133" s="126">
        <v>0</v>
      </c>
      <c r="BW133" s="126">
        <v>0</v>
      </c>
      <c r="BX133" s="183" t="s">
        <v>993</v>
      </c>
      <c r="BY133" s="126">
        <v>0</v>
      </c>
      <c r="BZ133" s="183" t="s">
        <v>993</v>
      </c>
      <c r="CA133" s="126">
        <v>0</v>
      </c>
      <c r="CB133" s="183" t="s">
        <v>993</v>
      </c>
      <c r="CC133" s="126">
        <v>0</v>
      </c>
      <c r="CD133" s="126">
        <v>0</v>
      </c>
      <c r="CE133" s="126">
        <v>0</v>
      </c>
      <c r="CF133" s="183" t="s">
        <v>993</v>
      </c>
      <c r="CG133" s="126">
        <v>0</v>
      </c>
      <c r="CH133" s="183" t="s">
        <v>993</v>
      </c>
      <c r="CI133" s="126">
        <v>0</v>
      </c>
      <c r="CJ133" s="183" t="s">
        <v>993</v>
      </c>
      <c r="CK133" s="126">
        <v>0</v>
      </c>
      <c r="CL133" s="126">
        <v>0</v>
      </c>
      <c r="CM133" s="126">
        <v>0</v>
      </c>
      <c r="CN133" s="126">
        <v>10</v>
      </c>
      <c r="CO133" s="126">
        <v>0.9</v>
      </c>
      <c r="CP133" s="126">
        <v>3</v>
      </c>
      <c r="CQ133" s="126">
        <v>0</v>
      </c>
      <c r="CR133" s="126">
        <v>12</v>
      </c>
      <c r="CS133" s="126">
        <v>0.8</v>
      </c>
      <c r="CT133" s="126">
        <v>0</v>
      </c>
      <c r="CU133" s="126">
        <v>0</v>
      </c>
      <c r="CV133" s="126">
        <v>0</v>
      </c>
      <c r="CW133" s="126">
        <v>0.8</v>
      </c>
      <c r="CX133" s="126">
        <v>0</v>
      </c>
      <c r="CY133" s="126">
        <v>0</v>
      </c>
      <c r="CZ133" s="126">
        <v>0</v>
      </c>
      <c r="DA133" s="126">
        <v>0.4</v>
      </c>
      <c r="DB133" s="126">
        <v>0</v>
      </c>
      <c r="DC133" s="126">
        <v>0.5</v>
      </c>
      <c r="DD133" s="126">
        <v>0</v>
      </c>
      <c r="DE133" s="126">
        <v>0</v>
      </c>
      <c r="DF133" s="126">
        <v>0</v>
      </c>
      <c r="DG133" s="126">
        <v>0.5</v>
      </c>
      <c r="DH133" s="127" t="b">
        <v>0</v>
      </c>
      <c r="DI133" s="183" t="s">
        <v>270</v>
      </c>
      <c r="DJ133" s="183" t="s">
        <v>993</v>
      </c>
      <c r="DK133" s="183" t="s">
        <v>993</v>
      </c>
      <c r="DL133" s="183" t="s">
        <v>993</v>
      </c>
      <c r="DM133" s="126">
        <v>57</v>
      </c>
      <c r="DN133" s="126">
        <v>57</v>
      </c>
      <c r="DO133" s="126">
        <v>0</v>
      </c>
      <c r="DP133" s="126">
        <v>0</v>
      </c>
      <c r="DQ133" s="126">
        <v>17925</v>
      </c>
      <c r="DR133" s="126">
        <v>59</v>
      </c>
      <c r="DS133" s="126">
        <v>57</v>
      </c>
      <c r="DT133" s="126">
        <v>0</v>
      </c>
      <c r="DU133" s="126">
        <v>0</v>
      </c>
      <c r="DV133" s="126">
        <v>46</v>
      </c>
      <c r="DW133" s="126">
        <v>11</v>
      </c>
      <c r="DX133" s="126">
        <v>0</v>
      </c>
      <c r="DY133" s="126">
        <v>0</v>
      </c>
      <c r="DZ133" s="126">
        <v>0</v>
      </c>
      <c r="EA133" s="126">
        <v>59</v>
      </c>
      <c r="EB133" s="126">
        <v>2</v>
      </c>
      <c r="EC133" s="126">
        <v>0</v>
      </c>
      <c r="ED133" s="126">
        <v>6</v>
      </c>
      <c r="EE133" s="126">
        <v>0</v>
      </c>
      <c r="EF133" s="126">
        <v>0</v>
      </c>
      <c r="EG133" s="126">
        <v>0</v>
      </c>
      <c r="EH133" s="126">
        <v>0</v>
      </c>
      <c r="EI133" s="126">
        <v>51</v>
      </c>
      <c r="EJ133" s="126">
        <v>0</v>
      </c>
      <c r="EK133" s="126">
        <v>57</v>
      </c>
      <c r="EL133" s="126">
        <v>57</v>
      </c>
      <c r="EM133" s="126">
        <v>0</v>
      </c>
      <c r="EN133" s="126">
        <v>0</v>
      </c>
      <c r="EO133" s="126">
        <v>0</v>
      </c>
      <c r="EP133" s="126">
        <v>0</v>
      </c>
      <c r="EQ133" s="127" t="b">
        <v>0</v>
      </c>
      <c r="ER133" s="127" t="b">
        <v>0</v>
      </c>
      <c r="ES133" s="127" t="b">
        <v>0</v>
      </c>
      <c r="ET133" s="128">
        <v>0</v>
      </c>
      <c r="EU133" s="128">
        <v>0</v>
      </c>
      <c r="EV133" s="128">
        <v>0</v>
      </c>
      <c r="EW133" s="128">
        <v>0</v>
      </c>
      <c r="EX133" s="128">
        <v>0</v>
      </c>
      <c r="EY133" s="128">
        <v>0</v>
      </c>
      <c r="EZ133" s="127" t="b">
        <v>0</v>
      </c>
      <c r="FA133" s="127" t="b">
        <v>0</v>
      </c>
      <c r="FB133" s="127" t="b">
        <v>0</v>
      </c>
      <c r="FC133" s="128">
        <v>0</v>
      </c>
      <c r="FD133" s="128">
        <v>0</v>
      </c>
      <c r="FE133" s="128">
        <v>0</v>
      </c>
      <c r="FF133" s="128">
        <v>0</v>
      </c>
      <c r="FG133" s="128">
        <v>0</v>
      </c>
      <c r="FH133" s="128">
        <v>0</v>
      </c>
      <c r="FI133" s="127" t="b">
        <v>0</v>
      </c>
      <c r="FJ133" s="127" t="b">
        <v>0</v>
      </c>
      <c r="FK133" s="127" t="b">
        <v>0</v>
      </c>
      <c r="FL133" s="128">
        <v>0</v>
      </c>
      <c r="FM133" s="128">
        <v>0</v>
      </c>
      <c r="FN133" s="128">
        <v>0</v>
      </c>
      <c r="FO133" s="128">
        <v>0</v>
      </c>
      <c r="FP133" s="128">
        <v>0</v>
      </c>
      <c r="FQ133" s="128">
        <v>0</v>
      </c>
      <c r="FR133" s="183" t="s">
        <v>993</v>
      </c>
      <c r="FS133" s="128">
        <v>0</v>
      </c>
      <c r="FT133" s="126">
        <v>0</v>
      </c>
      <c r="FU133" s="126">
        <v>57</v>
      </c>
      <c r="FV133" s="126">
        <v>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7" t="b">
        <v>0</v>
      </c>
      <c r="GM133" s="183" t="s">
        <v>993</v>
      </c>
      <c r="GN133" s="183" t="s">
        <v>993</v>
      </c>
      <c r="GO133" s="183" t="s">
        <v>993</v>
      </c>
      <c r="GP133" s="183" t="s">
        <v>993</v>
      </c>
      <c r="GQ133" s="127"/>
      <c r="GR133" s="123"/>
    </row>
    <row r="134" spans="1:200">
      <c r="A134" s="122"/>
      <c r="B134" s="1348" t="s">
        <v>399</v>
      </c>
      <c r="C134" s="1349"/>
      <c r="D134" s="183" t="s">
        <v>1128</v>
      </c>
      <c r="E134" s="183" t="s">
        <v>1129</v>
      </c>
      <c r="F134" s="183" t="s">
        <v>437</v>
      </c>
      <c r="G134" s="183" t="s">
        <v>986</v>
      </c>
      <c r="H134" s="183" t="s">
        <v>1062</v>
      </c>
      <c r="I134" s="183" t="s">
        <v>1063</v>
      </c>
      <c r="J134" s="183" t="s">
        <v>1064</v>
      </c>
      <c r="K134" s="183" t="s">
        <v>1065</v>
      </c>
      <c r="L134" s="126">
        <v>5</v>
      </c>
      <c r="M134" s="183" t="s">
        <v>1129</v>
      </c>
      <c r="N134" s="183" t="s">
        <v>1130</v>
      </c>
      <c r="O134" s="183" t="s">
        <v>402</v>
      </c>
      <c r="P134" s="183" t="s">
        <v>1071</v>
      </c>
      <c r="Q134" s="183" t="s">
        <v>290</v>
      </c>
      <c r="R134" s="183" t="s">
        <v>270</v>
      </c>
      <c r="S134" s="127" t="b">
        <v>0</v>
      </c>
      <c r="T134" s="126">
        <v>0</v>
      </c>
      <c r="U134" s="127" t="b">
        <v>0</v>
      </c>
      <c r="V134" s="126">
        <v>0</v>
      </c>
      <c r="W134" s="127" t="b">
        <v>0</v>
      </c>
      <c r="X134" s="127" t="b">
        <v>1</v>
      </c>
      <c r="Y134" s="183" t="s">
        <v>270</v>
      </c>
      <c r="Z134" s="183" t="s">
        <v>993</v>
      </c>
      <c r="AA134" s="127" t="b">
        <v>0</v>
      </c>
      <c r="AB134" s="183" t="s">
        <v>993</v>
      </c>
      <c r="AC134" s="183" t="s">
        <v>993</v>
      </c>
      <c r="AD134" s="183" t="s">
        <v>993</v>
      </c>
      <c r="AE134" s="183">
        <f t="shared" si="3"/>
        <v>36</v>
      </c>
      <c r="AF134" s="183">
        <f t="shared" si="3"/>
        <v>34</v>
      </c>
      <c r="AG134" s="183">
        <f t="shared" si="3"/>
        <v>11</v>
      </c>
      <c r="AH134" s="183">
        <f t="shared" si="3"/>
        <v>36</v>
      </c>
      <c r="AI134" s="183">
        <f t="shared" si="4"/>
        <v>0</v>
      </c>
      <c r="AJ134" s="126">
        <v>36</v>
      </c>
      <c r="AK134" s="126">
        <v>34</v>
      </c>
      <c r="AL134" s="126">
        <v>11</v>
      </c>
      <c r="AM134" s="126">
        <v>36</v>
      </c>
      <c r="AN134" s="126">
        <v>0</v>
      </c>
      <c r="AO134" s="126">
        <v>0</v>
      </c>
      <c r="AP134" s="126">
        <v>0</v>
      </c>
      <c r="AQ134" s="126">
        <v>0</v>
      </c>
      <c r="AR134" s="126">
        <v>0</v>
      </c>
      <c r="AS134" s="126">
        <v>0</v>
      </c>
      <c r="AT134" s="126">
        <v>0</v>
      </c>
      <c r="AU134" s="126">
        <v>0</v>
      </c>
      <c r="AV134" s="126">
        <v>0</v>
      </c>
      <c r="AW134" s="126">
        <v>0</v>
      </c>
      <c r="AX134" s="126">
        <v>0</v>
      </c>
      <c r="AY134" s="126">
        <v>0</v>
      </c>
      <c r="AZ134" s="126">
        <v>0</v>
      </c>
      <c r="BA134" s="126">
        <v>0</v>
      </c>
      <c r="BB134" s="126">
        <v>0</v>
      </c>
      <c r="BC134" s="126">
        <v>0</v>
      </c>
      <c r="BD134" s="127" t="b">
        <v>0</v>
      </c>
      <c r="BE134" s="127"/>
      <c r="BF134" s="183" t="s">
        <v>427</v>
      </c>
      <c r="BG134" s="126">
        <v>36</v>
      </c>
      <c r="BH134" s="183" t="s">
        <v>993</v>
      </c>
      <c r="BI134" s="126">
        <v>0</v>
      </c>
      <c r="BJ134" s="183" t="s">
        <v>993</v>
      </c>
      <c r="BK134" s="126">
        <v>0</v>
      </c>
      <c r="BL134" s="126">
        <v>0</v>
      </c>
      <c r="BM134" s="126">
        <v>0</v>
      </c>
      <c r="BN134" s="183" t="s">
        <v>993</v>
      </c>
      <c r="BO134" s="183" t="s">
        <v>993</v>
      </c>
      <c r="BP134" s="183" t="s">
        <v>993</v>
      </c>
      <c r="BQ134" s="126">
        <v>0</v>
      </c>
      <c r="BR134" s="183" t="s">
        <v>993</v>
      </c>
      <c r="BS134" s="126">
        <v>0</v>
      </c>
      <c r="BT134" s="183" t="s">
        <v>993</v>
      </c>
      <c r="BU134" s="126">
        <v>0</v>
      </c>
      <c r="BV134" s="126">
        <v>0</v>
      </c>
      <c r="BW134" s="126">
        <v>0</v>
      </c>
      <c r="BX134" s="183" t="s">
        <v>993</v>
      </c>
      <c r="BY134" s="126">
        <v>0</v>
      </c>
      <c r="BZ134" s="183" t="s">
        <v>993</v>
      </c>
      <c r="CA134" s="126">
        <v>0</v>
      </c>
      <c r="CB134" s="183" t="s">
        <v>993</v>
      </c>
      <c r="CC134" s="126">
        <v>0</v>
      </c>
      <c r="CD134" s="126">
        <v>0</v>
      </c>
      <c r="CE134" s="126">
        <v>0</v>
      </c>
      <c r="CF134" s="183" t="s">
        <v>993</v>
      </c>
      <c r="CG134" s="126">
        <v>0</v>
      </c>
      <c r="CH134" s="183" t="s">
        <v>993</v>
      </c>
      <c r="CI134" s="126">
        <v>0</v>
      </c>
      <c r="CJ134" s="183" t="s">
        <v>993</v>
      </c>
      <c r="CK134" s="126">
        <v>0</v>
      </c>
      <c r="CL134" s="126">
        <v>0</v>
      </c>
      <c r="CM134" s="126">
        <v>0</v>
      </c>
      <c r="CN134" s="126">
        <v>30</v>
      </c>
      <c r="CO134" s="126">
        <v>0</v>
      </c>
      <c r="CP134" s="126">
        <v>0</v>
      </c>
      <c r="CQ134" s="126">
        <v>0</v>
      </c>
      <c r="CR134" s="126">
        <v>0</v>
      </c>
      <c r="CS134" s="126">
        <v>0.8</v>
      </c>
      <c r="CT134" s="126">
        <v>0</v>
      </c>
      <c r="CU134" s="126">
        <v>0</v>
      </c>
      <c r="CV134" s="126">
        <v>0</v>
      </c>
      <c r="CW134" s="126">
        <v>0</v>
      </c>
      <c r="CX134" s="126">
        <v>0</v>
      </c>
      <c r="CY134" s="126">
        <v>0</v>
      </c>
      <c r="CZ134" s="126">
        <v>0</v>
      </c>
      <c r="DA134" s="126">
        <v>0</v>
      </c>
      <c r="DB134" s="126">
        <v>1</v>
      </c>
      <c r="DC134" s="126">
        <v>0</v>
      </c>
      <c r="DD134" s="126">
        <v>0</v>
      </c>
      <c r="DE134" s="126">
        <v>0</v>
      </c>
      <c r="DF134" s="126">
        <v>0</v>
      </c>
      <c r="DG134" s="126">
        <v>0</v>
      </c>
      <c r="DH134" s="127" t="b">
        <v>0</v>
      </c>
      <c r="DI134" s="183" t="s">
        <v>298</v>
      </c>
      <c r="DJ134" s="183" t="s">
        <v>993</v>
      </c>
      <c r="DK134" s="183" t="s">
        <v>993</v>
      </c>
      <c r="DL134" s="183" t="s">
        <v>993</v>
      </c>
      <c r="DM134" s="126">
        <v>594</v>
      </c>
      <c r="DN134" s="126">
        <v>510</v>
      </c>
      <c r="DO134" s="126">
        <v>34</v>
      </c>
      <c r="DP134" s="126">
        <v>50</v>
      </c>
      <c r="DQ134" s="126">
        <v>10494</v>
      </c>
      <c r="DR134" s="126">
        <v>600</v>
      </c>
      <c r="DS134" s="126">
        <v>594</v>
      </c>
      <c r="DT134" s="126">
        <v>45</v>
      </c>
      <c r="DU134" s="126">
        <v>521</v>
      </c>
      <c r="DV134" s="126">
        <v>10</v>
      </c>
      <c r="DW134" s="126">
        <v>8</v>
      </c>
      <c r="DX134" s="126">
        <v>0</v>
      </c>
      <c r="DY134" s="126">
        <v>0</v>
      </c>
      <c r="DZ134" s="126">
        <v>10</v>
      </c>
      <c r="EA134" s="126">
        <v>600</v>
      </c>
      <c r="EB134" s="126">
        <v>42</v>
      </c>
      <c r="EC134" s="126">
        <v>479</v>
      </c>
      <c r="ED134" s="126">
        <v>66</v>
      </c>
      <c r="EE134" s="126">
        <v>0</v>
      </c>
      <c r="EF134" s="126">
        <v>1</v>
      </c>
      <c r="EG134" s="126">
        <v>0</v>
      </c>
      <c r="EH134" s="126">
        <v>5</v>
      </c>
      <c r="EI134" s="126">
        <v>2</v>
      </c>
      <c r="EJ134" s="126">
        <v>5</v>
      </c>
      <c r="EK134" s="126">
        <v>558</v>
      </c>
      <c r="EL134" s="126">
        <v>548</v>
      </c>
      <c r="EM134" s="126">
        <v>0</v>
      </c>
      <c r="EN134" s="126">
        <v>5</v>
      </c>
      <c r="EO134" s="126">
        <v>5</v>
      </c>
      <c r="EP134" s="126">
        <v>0</v>
      </c>
      <c r="EQ134" s="127" t="b">
        <v>0</v>
      </c>
      <c r="ER134" s="127" t="b">
        <v>0</v>
      </c>
      <c r="ES134" s="127" t="b">
        <v>0</v>
      </c>
      <c r="ET134" s="128">
        <v>0.33899999999999997</v>
      </c>
      <c r="EU134" s="128">
        <v>0.14499999999999999</v>
      </c>
      <c r="EV134" s="128">
        <v>0.09</v>
      </c>
      <c r="EW134" s="128">
        <v>0.09</v>
      </c>
      <c r="EX134" s="128">
        <v>0.125</v>
      </c>
      <c r="EY134" s="128">
        <v>0.215</v>
      </c>
      <c r="EZ134" s="127" t="b">
        <v>0</v>
      </c>
      <c r="FA134" s="127" t="b">
        <v>1</v>
      </c>
      <c r="FB134" s="127" t="b">
        <v>0</v>
      </c>
      <c r="FC134" s="128">
        <v>0</v>
      </c>
      <c r="FD134" s="128">
        <v>0</v>
      </c>
      <c r="FE134" s="128">
        <v>0</v>
      </c>
      <c r="FF134" s="128">
        <v>0</v>
      </c>
      <c r="FG134" s="128">
        <v>0</v>
      </c>
      <c r="FH134" s="128">
        <v>0</v>
      </c>
      <c r="FI134" s="127" t="b">
        <v>0</v>
      </c>
      <c r="FJ134" s="127" t="b">
        <v>0</v>
      </c>
      <c r="FK134" s="127" t="b">
        <v>0</v>
      </c>
      <c r="FL134" s="128">
        <v>0</v>
      </c>
      <c r="FM134" s="128">
        <v>0</v>
      </c>
      <c r="FN134" s="128">
        <v>0</v>
      </c>
      <c r="FO134" s="128">
        <v>0</v>
      </c>
      <c r="FP134" s="128">
        <v>0</v>
      </c>
      <c r="FQ134" s="128">
        <v>0</v>
      </c>
      <c r="FR134" s="183" t="s">
        <v>993</v>
      </c>
      <c r="FS134" s="128">
        <v>0</v>
      </c>
      <c r="FT134" s="126">
        <v>0</v>
      </c>
      <c r="FU134" s="126">
        <v>558</v>
      </c>
      <c r="FV134" s="126">
        <v>0</v>
      </c>
      <c r="FW134" s="126">
        <v>0</v>
      </c>
      <c r="FX134" s="126">
        <v>0</v>
      </c>
      <c r="FY134" s="126">
        <v>0</v>
      </c>
      <c r="FZ134" s="126">
        <v>0</v>
      </c>
      <c r="GA134" s="126">
        <v>0</v>
      </c>
      <c r="GB134" s="126">
        <v>0</v>
      </c>
      <c r="GC134" s="126">
        <v>0</v>
      </c>
      <c r="GD134" s="126">
        <v>0</v>
      </c>
      <c r="GE134" s="126">
        <v>0</v>
      </c>
      <c r="GF134" s="126">
        <v>0</v>
      </c>
      <c r="GG134" s="126">
        <v>0</v>
      </c>
      <c r="GH134" s="126">
        <v>0</v>
      </c>
      <c r="GI134" s="126">
        <v>0</v>
      </c>
      <c r="GJ134" s="126">
        <v>0</v>
      </c>
      <c r="GK134" s="126">
        <v>0</v>
      </c>
      <c r="GL134" s="127" t="b">
        <v>0</v>
      </c>
      <c r="GM134" s="183" t="s">
        <v>993</v>
      </c>
      <c r="GN134" s="183" t="s">
        <v>993</v>
      </c>
      <c r="GO134" s="183" t="s">
        <v>993</v>
      </c>
      <c r="GP134" s="183" t="s">
        <v>993</v>
      </c>
      <c r="GQ134" s="127"/>
      <c r="GR134" s="123"/>
    </row>
    <row r="135" spans="1:200">
      <c r="A135" s="122"/>
      <c r="B135" s="1348" t="s">
        <v>399</v>
      </c>
      <c r="C135" s="1349"/>
      <c r="D135" s="183" t="s">
        <v>1128</v>
      </c>
      <c r="E135" s="183" t="s">
        <v>1129</v>
      </c>
      <c r="F135" s="183" t="s">
        <v>437</v>
      </c>
      <c r="G135" s="183" t="s">
        <v>986</v>
      </c>
      <c r="H135" s="183" t="s">
        <v>1062</v>
      </c>
      <c r="I135" s="183" t="s">
        <v>1063</v>
      </c>
      <c r="J135" s="183" t="s">
        <v>1064</v>
      </c>
      <c r="K135" s="183" t="s">
        <v>1065</v>
      </c>
      <c r="L135" s="126">
        <v>6</v>
      </c>
      <c r="M135" s="183" t="s">
        <v>1129</v>
      </c>
      <c r="N135" s="183" t="s">
        <v>1131</v>
      </c>
      <c r="O135" s="183" t="s">
        <v>404</v>
      </c>
      <c r="P135" s="183" t="s">
        <v>1071</v>
      </c>
      <c r="Q135" s="183" t="s">
        <v>290</v>
      </c>
      <c r="R135" s="183" t="s">
        <v>270</v>
      </c>
      <c r="S135" s="127" t="b">
        <v>0</v>
      </c>
      <c r="T135" s="126">
        <v>0</v>
      </c>
      <c r="U135" s="127" t="b">
        <v>0</v>
      </c>
      <c r="V135" s="126">
        <v>0</v>
      </c>
      <c r="W135" s="127" t="b">
        <v>0</v>
      </c>
      <c r="X135" s="127" t="b">
        <v>1</v>
      </c>
      <c r="Y135" s="183" t="s">
        <v>270</v>
      </c>
      <c r="Z135" s="183" t="s">
        <v>993</v>
      </c>
      <c r="AA135" s="127" t="b">
        <v>0</v>
      </c>
      <c r="AB135" s="183" t="s">
        <v>993</v>
      </c>
      <c r="AC135" s="183" t="s">
        <v>993</v>
      </c>
      <c r="AD135" s="183" t="s">
        <v>993</v>
      </c>
      <c r="AE135" s="183">
        <f t="shared" si="3"/>
        <v>29</v>
      </c>
      <c r="AF135" s="183">
        <f t="shared" si="3"/>
        <v>28</v>
      </c>
      <c r="AG135" s="183">
        <f t="shared" si="3"/>
        <v>13</v>
      </c>
      <c r="AH135" s="183">
        <f t="shared" si="3"/>
        <v>29</v>
      </c>
      <c r="AI135" s="183">
        <f t="shared" si="4"/>
        <v>0</v>
      </c>
      <c r="AJ135" s="126">
        <v>29</v>
      </c>
      <c r="AK135" s="126">
        <v>28</v>
      </c>
      <c r="AL135" s="126">
        <v>13</v>
      </c>
      <c r="AM135" s="126">
        <v>29</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6">
        <v>0</v>
      </c>
      <c r="BD135" s="127" t="b">
        <v>0</v>
      </c>
      <c r="BE135" s="127"/>
      <c r="BF135" s="183" t="s">
        <v>1132</v>
      </c>
      <c r="BG135" s="126">
        <v>29</v>
      </c>
      <c r="BH135" s="183" t="s">
        <v>993</v>
      </c>
      <c r="BI135" s="126">
        <v>0</v>
      </c>
      <c r="BJ135" s="183" t="s">
        <v>993</v>
      </c>
      <c r="BK135" s="126">
        <v>0</v>
      </c>
      <c r="BL135" s="126">
        <v>0</v>
      </c>
      <c r="BM135" s="126">
        <v>0</v>
      </c>
      <c r="BN135" s="183" t="s">
        <v>993</v>
      </c>
      <c r="BO135" s="183" t="s">
        <v>993</v>
      </c>
      <c r="BP135" s="183" t="s">
        <v>993</v>
      </c>
      <c r="BQ135" s="126">
        <v>0</v>
      </c>
      <c r="BR135" s="183" t="s">
        <v>993</v>
      </c>
      <c r="BS135" s="126">
        <v>0</v>
      </c>
      <c r="BT135" s="183" t="s">
        <v>993</v>
      </c>
      <c r="BU135" s="126">
        <v>0</v>
      </c>
      <c r="BV135" s="126">
        <v>0</v>
      </c>
      <c r="BW135" s="126">
        <v>0</v>
      </c>
      <c r="BX135" s="183" t="s">
        <v>993</v>
      </c>
      <c r="BY135" s="126">
        <v>0</v>
      </c>
      <c r="BZ135" s="183" t="s">
        <v>993</v>
      </c>
      <c r="CA135" s="126">
        <v>0</v>
      </c>
      <c r="CB135" s="183" t="s">
        <v>993</v>
      </c>
      <c r="CC135" s="126">
        <v>0</v>
      </c>
      <c r="CD135" s="126">
        <v>0</v>
      </c>
      <c r="CE135" s="126">
        <v>0</v>
      </c>
      <c r="CF135" s="183" t="s">
        <v>993</v>
      </c>
      <c r="CG135" s="126">
        <v>0</v>
      </c>
      <c r="CH135" s="183" t="s">
        <v>993</v>
      </c>
      <c r="CI135" s="126">
        <v>0</v>
      </c>
      <c r="CJ135" s="183" t="s">
        <v>993</v>
      </c>
      <c r="CK135" s="126">
        <v>0</v>
      </c>
      <c r="CL135" s="126">
        <v>0</v>
      </c>
      <c r="CM135" s="126">
        <v>0</v>
      </c>
      <c r="CN135" s="126">
        <v>33</v>
      </c>
      <c r="CO135" s="126">
        <v>0</v>
      </c>
      <c r="CP135" s="126">
        <v>0</v>
      </c>
      <c r="CQ135" s="126">
        <v>0</v>
      </c>
      <c r="CR135" s="126">
        <v>0</v>
      </c>
      <c r="CS135" s="126">
        <v>1.3</v>
      </c>
      <c r="CT135" s="126">
        <v>0</v>
      </c>
      <c r="CU135" s="126">
        <v>0</v>
      </c>
      <c r="CV135" s="126">
        <v>0</v>
      </c>
      <c r="CW135" s="126">
        <v>0</v>
      </c>
      <c r="CX135" s="126">
        <v>0</v>
      </c>
      <c r="CY135" s="126">
        <v>0</v>
      </c>
      <c r="CZ135" s="126">
        <v>0</v>
      </c>
      <c r="DA135" s="126">
        <v>0</v>
      </c>
      <c r="DB135" s="126">
        <v>1</v>
      </c>
      <c r="DC135" s="126">
        <v>0</v>
      </c>
      <c r="DD135" s="126">
        <v>0</v>
      </c>
      <c r="DE135" s="126">
        <v>0</v>
      </c>
      <c r="DF135" s="126">
        <v>0</v>
      </c>
      <c r="DG135" s="126">
        <v>0</v>
      </c>
      <c r="DH135" s="127" t="b">
        <v>0</v>
      </c>
      <c r="DI135" s="183" t="s">
        <v>427</v>
      </c>
      <c r="DJ135" s="183" t="s">
        <v>993</v>
      </c>
      <c r="DK135" s="183" t="s">
        <v>993</v>
      </c>
      <c r="DL135" s="183" t="s">
        <v>993</v>
      </c>
      <c r="DM135" s="126">
        <v>568</v>
      </c>
      <c r="DN135" s="126">
        <v>438</v>
      </c>
      <c r="DO135" s="126">
        <v>92</v>
      </c>
      <c r="DP135" s="126">
        <v>38</v>
      </c>
      <c r="DQ135" s="126">
        <v>7728</v>
      </c>
      <c r="DR135" s="126">
        <v>573</v>
      </c>
      <c r="DS135" s="126">
        <v>568</v>
      </c>
      <c r="DT135" s="126">
        <v>44</v>
      </c>
      <c r="DU135" s="126">
        <v>505</v>
      </c>
      <c r="DV135" s="126">
        <v>16</v>
      </c>
      <c r="DW135" s="126">
        <v>0</v>
      </c>
      <c r="DX135" s="126">
        <v>0</v>
      </c>
      <c r="DY135" s="126">
        <v>2</v>
      </c>
      <c r="DZ135" s="126">
        <v>1</v>
      </c>
      <c r="EA135" s="126">
        <v>573</v>
      </c>
      <c r="EB135" s="126">
        <v>42</v>
      </c>
      <c r="EC135" s="126">
        <v>525</v>
      </c>
      <c r="ED135" s="126">
        <v>4</v>
      </c>
      <c r="EE135" s="126">
        <v>0</v>
      </c>
      <c r="EF135" s="126">
        <v>0</v>
      </c>
      <c r="EG135" s="126">
        <v>0</v>
      </c>
      <c r="EH135" s="126">
        <v>0</v>
      </c>
      <c r="EI135" s="126">
        <v>2</v>
      </c>
      <c r="EJ135" s="126">
        <v>0</v>
      </c>
      <c r="EK135" s="126">
        <v>531</v>
      </c>
      <c r="EL135" s="126">
        <v>509</v>
      </c>
      <c r="EM135" s="126">
        <v>0</v>
      </c>
      <c r="EN135" s="126">
        <v>22</v>
      </c>
      <c r="EO135" s="126">
        <v>0</v>
      </c>
      <c r="EP135" s="126">
        <v>0</v>
      </c>
      <c r="EQ135" s="127" t="b">
        <v>0</v>
      </c>
      <c r="ER135" s="127" t="b">
        <v>0</v>
      </c>
      <c r="ES135" s="127" t="b">
        <v>0</v>
      </c>
      <c r="ET135" s="128">
        <v>0</v>
      </c>
      <c r="EU135" s="128">
        <v>0</v>
      </c>
      <c r="EV135" s="128">
        <v>0</v>
      </c>
      <c r="EW135" s="128">
        <v>0</v>
      </c>
      <c r="EX135" s="128">
        <v>0</v>
      </c>
      <c r="EY135" s="128">
        <v>0</v>
      </c>
      <c r="EZ135" s="127" t="b">
        <v>0</v>
      </c>
      <c r="FA135" s="127" t="b">
        <v>0</v>
      </c>
      <c r="FB135" s="127" t="b">
        <v>0</v>
      </c>
      <c r="FC135" s="128">
        <v>0</v>
      </c>
      <c r="FD135" s="128">
        <v>0</v>
      </c>
      <c r="FE135" s="128">
        <v>0</v>
      </c>
      <c r="FF135" s="128">
        <v>0</v>
      </c>
      <c r="FG135" s="128">
        <v>0</v>
      </c>
      <c r="FH135" s="128">
        <v>0</v>
      </c>
      <c r="FI135" s="127" t="b">
        <v>0</v>
      </c>
      <c r="FJ135" s="127" t="b">
        <v>0</v>
      </c>
      <c r="FK135" s="127" t="b">
        <v>0</v>
      </c>
      <c r="FL135" s="128">
        <v>0</v>
      </c>
      <c r="FM135" s="128">
        <v>0</v>
      </c>
      <c r="FN135" s="128">
        <v>0</v>
      </c>
      <c r="FO135" s="128">
        <v>0</v>
      </c>
      <c r="FP135" s="128">
        <v>0</v>
      </c>
      <c r="FQ135" s="128">
        <v>0</v>
      </c>
      <c r="FR135" s="183" t="s">
        <v>993</v>
      </c>
      <c r="FS135" s="128">
        <v>0</v>
      </c>
      <c r="FT135" s="126">
        <v>0</v>
      </c>
      <c r="FU135" s="126">
        <v>531</v>
      </c>
      <c r="FV135" s="126">
        <v>0</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7" t="b">
        <v>0</v>
      </c>
      <c r="GM135" s="183" t="s">
        <v>993</v>
      </c>
      <c r="GN135" s="183" t="s">
        <v>993</v>
      </c>
      <c r="GO135" s="183" t="s">
        <v>993</v>
      </c>
      <c r="GP135" s="183" t="s">
        <v>993</v>
      </c>
      <c r="GQ135" s="127"/>
      <c r="GR135" s="123"/>
    </row>
    <row r="136" spans="1:200">
      <c r="A136" s="122"/>
      <c r="B136" s="1348" t="s">
        <v>399</v>
      </c>
      <c r="C136" s="1349"/>
      <c r="D136" s="183" t="s">
        <v>1128</v>
      </c>
      <c r="E136" s="183" t="s">
        <v>1129</v>
      </c>
      <c r="F136" s="183" t="s">
        <v>437</v>
      </c>
      <c r="G136" s="183" t="s">
        <v>986</v>
      </c>
      <c r="H136" s="183" t="s">
        <v>1062</v>
      </c>
      <c r="I136" s="183" t="s">
        <v>1063</v>
      </c>
      <c r="J136" s="183" t="s">
        <v>1064</v>
      </c>
      <c r="K136" s="183" t="s">
        <v>1065</v>
      </c>
      <c r="L136" s="126">
        <v>7</v>
      </c>
      <c r="M136" s="183" t="s">
        <v>1129</v>
      </c>
      <c r="N136" s="183" t="s">
        <v>1133</v>
      </c>
      <c r="O136" s="183" t="s">
        <v>406</v>
      </c>
      <c r="P136" s="183" t="s">
        <v>1071</v>
      </c>
      <c r="Q136" s="183" t="s">
        <v>290</v>
      </c>
      <c r="R136" s="183" t="s">
        <v>270</v>
      </c>
      <c r="S136" s="127" t="b">
        <v>1</v>
      </c>
      <c r="T136" s="126">
        <v>10</v>
      </c>
      <c r="U136" s="127" t="b">
        <v>1</v>
      </c>
      <c r="V136" s="126">
        <v>39</v>
      </c>
      <c r="W136" s="127" t="b">
        <v>0</v>
      </c>
      <c r="X136" s="127" t="b">
        <v>0</v>
      </c>
      <c r="Y136" s="183" t="s">
        <v>270</v>
      </c>
      <c r="Z136" s="183" t="s">
        <v>993</v>
      </c>
      <c r="AA136" s="127" t="b">
        <v>0</v>
      </c>
      <c r="AB136" s="183" t="s">
        <v>993</v>
      </c>
      <c r="AC136" s="183" t="s">
        <v>993</v>
      </c>
      <c r="AD136" s="183" t="s">
        <v>993</v>
      </c>
      <c r="AE136" s="183">
        <f t="shared" si="3"/>
        <v>49</v>
      </c>
      <c r="AF136" s="183">
        <f t="shared" si="3"/>
        <v>9</v>
      </c>
      <c r="AG136" s="183">
        <f t="shared" si="3"/>
        <v>0</v>
      </c>
      <c r="AH136" s="183">
        <f t="shared" si="3"/>
        <v>49</v>
      </c>
      <c r="AI136" s="183">
        <f t="shared" si="4"/>
        <v>0</v>
      </c>
      <c r="AJ136" s="126">
        <v>49</v>
      </c>
      <c r="AK136" s="126">
        <v>9</v>
      </c>
      <c r="AL136" s="126">
        <v>0</v>
      </c>
      <c r="AM136" s="126">
        <v>49</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6">
        <v>0</v>
      </c>
      <c r="BD136" s="127" t="b">
        <v>0</v>
      </c>
      <c r="BE136" s="127"/>
      <c r="BF136" s="183" t="s">
        <v>427</v>
      </c>
      <c r="BG136" s="126">
        <v>49</v>
      </c>
      <c r="BH136" s="183" t="s">
        <v>993</v>
      </c>
      <c r="BI136" s="126">
        <v>0</v>
      </c>
      <c r="BJ136" s="183" t="s">
        <v>993</v>
      </c>
      <c r="BK136" s="126">
        <v>0</v>
      </c>
      <c r="BL136" s="126">
        <v>0</v>
      </c>
      <c r="BM136" s="126">
        <v>0</v>
      </c>
      <c r="BN136" s="183" t="s">
        <v>993</v>
      </c>
      <c r="BO136" s="183" t="s">
        <v>993</v>
      </c>
      <c r="BP136" s="183" t="s">
        <v>993</v>
      </c>
      <c r="BQ136" s="126">
        <v>0</v>
      </c>
      <c r="BR136" s="183" t="s">
        <v>993</v>
      </c>
      <c r="BS136" s="126">
        <v>0</v>
      </c>
      <c r="BT136" s="183" t="s">
        <v>993</v>
      </c>
      <c r="BU136" s="126">
        <v>0</v>
      </c>
      <c r="BV136" s="126">
        <v>0</v>
      </c>
      <c r="BW136" s="126">
        <v>0</v>
      </c>
      <c r="BX136" s="183" t="s">
        <v>993</v>
      </c>
      <c r="BY136" s="126">
        <v>0</v>
      </c>
      <c r="BZ136" s="183" t="s">
        <v>993</v>
      </c>
      <c r="CA136" s="126">
        <v>0</v>
      </c>
      <c r="CB136" s="183" t="s">
        <v>993</v>
      </c>
      <c r="CC136" s="126">
        <v>0</v>
      </c>
      <c r="CD136" s="126">
        <v>0</v>
      </c>
      <c r="CE136" s="126">
        <v>0</v>
      </c>
      <c r="CF136" s="183" t="s">
        <v>993</v>
      </c>
      <c r="CG136" s="126">
        <v>0</v>
      </c>
      <c r="CH136" s="183" t="s">
        <v>993</v>
      </c>
      <c r="CI136" s="126">
        <v>0</v>
      </c>
      <c r="CJ136" s="183" t="s">
        <v>993</v>
      </c>
      <c r="CK136" s="126">
        <v>0</v>
      </c>
      <c r="CL136" s="126">
        <v>0</v>
      </c>
      <c r="CM136" s="126">
        <v>0</v>
      </c>
      <c r="CN136" s="126">
        <v>27</v>
      </c>
      <c r="CO136" s="126">
        <v>0</v>
      </c>
      <c r="CP136" s="126">
        <v>0</v>
      </c>
      <c r="CQ136" s="126">
        <v>0</v>
      </c>
      <c r="CR136" s="126">
        <v>0</v>
      </c>
      <c r="CS136" s="126">
        <v>0</v>
      </c>
      <c r="CT136" s="126">
        <v>0</v>
      </c>
      <c r="CU136" s="126">
        <v>0</v>
      </c>
      <c r="CV136" s="126">
        <v>0</v>
      </c>
      <c r="CW136" s="126">
        <v>0</v>
      </c>
      <c r="CX136" s="126">
        <v>0</v>
      </c>
      <c r="CY136" s="126">
        <v>0</v>
      </c>
      <c r="CZ136" s="126">
        <v>0</v>
      </c>
      <c r="DA136" s="126">
        <v>0</v>
      </c>
      <c r="DB136" s="126">
        <v>0</v>
      </c>
      <c r="DC136" s="126">
        <v>0</v>
      </c>
      <c r="DD136" s="126">
        <v>0</v>
      </c>
      <c r="DE136" s="126">
        <v>0</v>
      </c>
      <c r="DF136" s="126">
        <v>0</v>
      </c>
      <c r="DG136" s="126">
        <v>0</v>
      </c>
      <c r="DH136" s="127" t="b">
        <v>0</v>
      </c>
      <c r="DI136" s="183" t="s">
        <v>450</v>
      </c>
      <c r="DJ136" s="183" t="s">
        <v>993</v>
      </c>
      <c r="DK136" s="183" t="s">
        <v>993</v>
      </c>
      <c r="DL136" s="183" t="s">
        <v>993</v>
      </c>
      <c r="DM136" s="126">
        <v>80</v>
      </c>
      <c r="DN136" s="126">
        <v>68</v>
      </c>
      <c r="DO136" s="126">
        <v>8</v>
      </c>
      <c r="DP136" s="126">
        <v>4</v>
      </c>
      <c r="DQ136" s="126">
        <v>930</v>
      </c>
      <c r="DR136" s="126">
        <v>78</v>
      </c>
      <c r="DS136" s="126">
        <v>80</v>
      </c>
      <c r="DT136" s="126">
        <v>13</v>
      </c>
      <c r="DU136" s="126">
        <v>19</v>
      </c>
      <c r="DV136" s="126">
        <v>47</v>
      </c>
      <c r="DW136" s="126">
        <v>1</v>
      </c>
      <c r="DX136" s="126">
        <v>0</v>
      </c>
      <c r="DY136" s="126">
        <v>0</v>
      </c>
      <c r="DZ136" s="126">
        <v>0</v>
      </c>
      <c r="EA136" s="126">
        <v>78</v>
      </c>
      <c r="EB136" s="126">
        <v>19</v>
      </c>
      <c r="EC136" s="126">
        <v>27</v>
      </c>
      <c r="ED136" s="126">
        <v>25</v>
      </c>
      <c r="EE136" s="126">
        <v>0</v>
      </c>
      <c r="EF136" s="126">
        <v>0</v>
      </c>
      <c r="EG136" s="126">
        <v>0</v>
      </c>
      <c r="EH136" s="126">
        <v>1</v>
      </c>
      <c r="EI136" s="126">
        <v>6</v>
      </c>
      <c r="EJ136" s="126">
        <v>0</v>
      </c>
      <c r="EK136" s="126">
        <v>59</v>
      </c>
      <c r="EL136" s="126">
        <v>59</v>
      </c>
      <c r="EM136" s="126">
        <v>0</v>
      </c>
      <c r="EN136" s="126">
        <v>0</v>
      </c>
      <c r="EO136" s="126">
        <v>0</v>
      </c>
      <c r="EP136" s="126">
        <v>0</v>
      </c>
      <c r="EQ136" s="127" t="b">
        <v>0</v>
      </c>
      <c r="ER136" s="127" t="b">
        <v>0</v>
      </c>
      <c r="ES136" s="127" t="b">
        <v>0</v>
      </c>
      <c r="ET136" s="128">
        <v>0</v>
      </c>
      <c r="EU136" s="128">
        <v>0</v>
      </c>
      <c r="EV136" s="128">
        <v>0</v>
      </c>
      <c r="EW136" s="128">
        <v>0</v>
      </c>
      <c r="EX136" s="128">
        <v>0</v>
      </c>
      <c r="EY136" s="128">
        <v>0</v>
      </c>
      <c r="EZ136" s="127" t="b">
        <v>0</v>
      </c>
      <c r="FA136" s="127" t="b">
        <v>0</v>
      </c>
      <c r="FB136" s="127" t="b">
        <v>0</v>
      </c>
      <c r="FC136" s="128">
        <v>0</v>
      </c>
      <c r="FD136" s="128">
        <v>0</v>
      </c>
      <c r="FE136" s="128">
        <v>0</v>
      </c>
      <c r="FF136" s="128">
        <v>0</v>
      </c>
      <c r="FG136" s="128">
        <v>0</v>
      </c>
      <c r="FH136" s="128">
        <v>0</v>
      </c>
      <c r="FI136" s="127" t="b">
        <v>0</v>
      </c>
      <c r="FJ136" s="127" t="b">
        <v>0</v>
      </c>
      <c r="FK136" s="127" t="b">
        <v>0</v>
      </c>
      <c r="FL136" s="128">
        <v>0</v>
      </c>
      <c r="FM136" s="128">
        <v>0</v>
      </c>
      <c r="FN136" s="128">
        <v>0</v>
      </c>
      <c r="FO136" s="128">
        <v>0</v>
      </c>
      <c r="FP136" s="128">
        <v>0</v>
      </c>
      <c r="FQ136" s="128">
        <v>0</v>
      </c>
      <c r="FR136" s="183" t="s">
        <v>993</v>
      </c>
      <c r="FS136" s="128">
        <v>0</v>
      </c>
      <c r="FT136" s="126">
        <v>0</v>
      </c>
      <c r="FU136" s="126">
        <v>59</v>
      </c>
      <c r="FV136" s="126">
        <v>0</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7" t="b">
        <v>0</v>
      </c>
      <c r="GM136" s="183" t="s">
        <v>993</v>
      </c>
      <c r="GN136" s="183" t="s">
        <v>993</v>
      </c>
      <c r="GO136" s="183" t="s">
        <v>993</v>
      </c>
      <c r="GP136" s="183" t="s">
        <v>993</v>
      </c>
      <c r="GQ136" s="127"/>
      <c r="GR136" s="123"/>
    </row>
    <row r="137" spans="1:200">
      <c r="A137" s="122"/>
      <c r="B137" s="1348" t="s">
        <v>399</v>
      </c>
      <c r="C137" s="1349"/>
      <c r="D137" s="183" t="s">
        <v>1128</v>
      </c>
      <c r="E137" s="183" t="s">
        <v>1129</v>
      </c>
      <c r="F137" s="183" t="s">
        <v>437</v>
      </c>
      <c r="G137" s="183" t="s">
        <v>986</v>
      </c>
      <c r="H137" s="183" t="s">
        <v>1062</v>
      </c>
      <c r="I137" s="183" t="s">
        <v>1063</v>
      </c>
      <c r="J137" s="183" t="s">
        <v>1064</v>
      </c>
      <c r="K137" s="183" t="s">
        <v>1065</v>
      </c>
      <c r="L137" s="126">
        <v>8</v>
      </c>
      <c r="M137" s="183" t="s">
        <v>1129</v>
      </c>
      <c r="N137" s="183" t="s">
        <v>1134</v>
      </c>
      <c r="O137" s="183" t="s">
        <v>408</v>
      </c>
      <c r="P137" s="183" t="s">
        <v>1071</v>
      </c>
      <c r="Q137" s="183" t="s">
        <v>290</v>
      </c>
      <c r="R137" s="183" t="s">
        <v>270</v>
      </c>
      <c r="S137" s="127" t="b">
        <v>0</v>
      </c>
      <c r="T137" s="126">
        <v>0</v>
      </c>
      <c r="U137" s="127" t="b">
        <v>0</v>
      </c>
      <c r="V137" s="126">
        <v>0</v>
      </c>
      <c r="W137" s="127" t="b">
        <v>0</v>
      </c>
      <c r="X137" s="127" t="b">
        <v>1</v>
      </c>
      <c r="Y137" s="183" t="s">
        <v>270</v>
      </c>
      <c r="Z137" s="183" t="s">
        <v>993</v>
      </c>
      <c r="AA137" s="127" t="b">
        <v>0</v>
      </c>
      <c r="AB137" s="183" t="s">
        <v>993</v>
      </c>
      <c r="AC137" s="183" t="s">
        <v>993</v>
      </c>
      <c r="AD137" s="183" t="s">
        <v>993</v>
      </c>
      <c r="AE137" s="183">
        <f t="shared" si="3"/>
        <v>50</v>
      </c>
      <c r="AF137" s="183">
        <f t="shared" si="3"/>
        <v>47</v>
      </c>
      <c r="AG137" s="183">
        <f t="shared" si="3"/>
        <v>11</v>
      </c>
      <c r="AH137" s="183">
        <f t="shared" si="3"/>
        <v>50</v>
      </c>
      <c r="AI137" s="183">
        <f t="shared" si="4"/>
        <v>0</v>
      </c>
      <c r="AJ137" s="126">
        <v>50</v>
      </c>
      <c r="AK137" s="126">
        <v>47</v>
      </c>
      <c r="AL137" s="126">
        <v>11</v>
      </c>
      <c r="AM137" s="126">
        <v>50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6">
        <v>0</v>
      </c>
      <c r="BD137" s="127" t="b">
        <v>0</v>
      </c>
      <c r="BE137" s="127"/>
      <c r="BF137" s="183" t="s">
        <v>427</v>
      </c>
      <c r="BG137" s="126">
        <v>50</v>
      </c>
      <c r="BH137" s="183" t="s">
        <v>993</v>
      </c>
      <c r="BI137" s="126">
        <v>0</v>
      </c>
      <c r="BJ137" s="183" t="s">
        <v>993</v>
      </c>
      <c r="BK137" s="126">
        <v>0</v>
      </c>
      <c r="BL137" s="126">
        <v>0</v>
      </c>
      <c r="BM137" s="126">
        <v>0</v>
      </c>
      <c r="BN137" s="183" t="s">
        <v>993</v>
      </c>
      <c r="BO137" s="183" t="s">
        <v>993</v>
      </c>
      <c r="BP137" s="183" t="s">
        <v>993</v>
      </c>
      <c r="BQ137" s="126">
        <v>0</v>
      </c>
      <c r="BR137" s="183" t="s">
        <v>993</v>
      </c>
      <c r="BS137" s="126">
        <v>0</v>
      </c>
      <c r="BT137" s="183" t="s">
        <v>993</v>
      </c>
      <c r="BU137" s="126">
        <v>0</v>
      </c>
      <c r="BV137" s="126">
        <v>0</v>
      </c>
      <c r="BW137" s="126">
        <v>0</v>
      </c>
      <c r="BX137" s="183" t="s">
        <v>993</v>
      </c>
      <c r="BY137" s="126">
        <v>0</v>
      </c>
      <c r="BZ137" s="183" t="s">
        <v>993</v>
      </c>
      <c r="CA137" s="126">
        <v>0</v>
      </c>
      <c r="CB137" s="183" t="s">
        <v>993</v>
      </c>
      <c r="CC137" s="126">
        <v>0</v>
      </c>
      <c r="CD137" s="126">
        <v>0</v>
      </c>
      <c r="CE137" s="126">
        <v>0</v>
      </c>
      <c r="CF137" s="183" t="s">
        <v>993</v>
      </c>
      <c r="CG137" s="126">
        <v>0</v>
      </c>
      <c r="CH137" s="183" t="s">
        <v>993</v>
      </c>
      <c r="CI137" s="126">
        <v>0</v>
      </c>
      <c r="CJ137" s="183" t="s">
        <v>993</v>
      </c>
      <c r="CK137" s="126">
        <v>0</v>
      </c>
      <c r="CL137" s="126">
        <v>0</v>
      </c>
      <c r="CM137" s="126">
        <v>0</v>
      </c>
      <c r="CN137" s="126">
        <v>34</v>
      </c>
      <c r="CO137" s="126">
        <v>0</v>
      </c>
      <c r="CP137" s="126">
        <v>0</v>
      </c>
      <c r="CQ137" s="126">
        <v>0</v>
      </c>
      <c r="CR137" s="126">
        <v>0</v>
      </c>
      <c r="CS137" s="126">
        <v>1.5</v>
      </c>
      <c r="CT137" s="126">
        <v>0</v>
      </c>
      <c r="CU137" s="126">
        <v>0</v>
      </c>
      <c r="CV137" s="126">
        <v>0</v>
      </c>
      <c r="CW137" s="126">
        <v>0</v>
      </c>
      <c r="CX137" s="126">
        <v>0</v>
      </c>
      <c r="CY137" s="126">
        <v>0</v>
      </c>
      <c r="CZ137" s="126">
        <v>0</v>
      </c>
      <c r="DA137" s="126">
        <v>0</v>
      </c>
      <c r="DB137" s="126">
        <v>1</v>
      </c>
      <c r="DC137" s="126">
        <v>0</v>
      </c>
      <c r="DD137" s="126">
        <v>0</v>
      </c>
      <c r="DE137" s="126">
        <v>0</v>
      </c>
      <c r="DF137" s="126">
        <v>0</v>
      </c>
      <c r="DG137" s="126">
        <v>0</v>
      </c>
      <c r="DH137" s="127" t="b">
        <v>0</v>
      </c>
      <c r="DI137" s="183" t="s">
        <v>1011</v>
      </c>
      <c r="DJ137" s="183" t="s">
        <v>993</v>
      </c>
      <c r="DK137" s="183" t="s">
        <v>993</v>
      </c>
      <c r="DL137" s="183" t="s">
        <v>993</v>
      </c>
      <c r="DM137" s="126">
        <v>1584</v>
      </c>
      <c r="DN137" s="126">
        <v>1472</v>
      </c>
      <c r="DO137" s="126">
        <v>87</v>
      </c>
      <c r="DP137" s="126">
        <v>25</v>
      </c>
      <c r="DQ137" s="126">
        <v>13335</v>
      </c>
      <c r="DR137" s="126">
        <v>1600</v>
      </c>
      <c r="DS137" s="126">
        <v>1584</v>
      </c>
      <c r="DT137" s="126">
        <v>40</v>
      </c>
      <c r="DU137" s="126">
        <v>1513</v>
      </c>
      <c r="DV137" s="126">
        <v>19</v>
      </c>
      <c r="DW137" s="126">
        <v>7</v>
      </c>
      <c r="DX137" s="126">
        <v>0</v>
      </c>
      <c r="DY137" s="126">
        <v>0</v>
      </c>
      <c r="DZ137" s="126">
        <v>5</v>
      </c>
      <c r="EA137" s="126">
        <v>1600</v>
      </c>
      <c r="EB137" s="126">
        <v>118</v>
      </c>
      <c r="EC137" s="126">
        <v>1443</v>
      </c>
      <c r="ED137" s="126">
        <v>14</v>
      </c>
      <c r="EE137" s="126">
        <v>0</v>
      </c>
      <c r="EF137" s="126">
        <v>0</v>
      </c>
      <c r="EG137" s="126">
        <v>0</v>
      </c>
      <c r="EH137" s="126">
        <v>7</v>
      </c>
      <c r="EI137" s="126">
        <v>14</v>
      </c>
      <c r="EJ137" s="126">
        <v>4</v>
      </c>
      <c r="EK137" s="126">
        <v>1482</v>
      </c>
      <c r="EL137" s="126">
        <v>1453</v>
      </c>
      <c r="EM137" s="126">
        <v>0</v>
      </c>
      <c r="EN137" s="126">
        <v>25</v>
      </c>
      <c r="EO137" s="126">
        <v>4</v>
      </c>
      <c r="EP137" s="126">
        <v>0</v>
      </c>
      <c r="EQ137" s="127" t="b">
        <v>0</v>
      </c>
      <c r="ER137" s="127" t="b">
        <v>0</v>
      </c>
      <c r="ES137" s="127" t="b">
        <v>0</v>
      </c>
      <c r="ET137" s="128">
        <v>0.47799999999999998</v>
      </c>
      <c r="EU137" s="128">
        <v>0.35100000000000003</v>
      </c>
      <c r="EV137" s="128">
        <v>0.23300000000000001</v>
      </c>
      <c r="EW137" s="128">
        <v>0.17600000000000002</v>
      </c>
      <c r="EX137" s="128">
        <v>0.184</v>
      </c>
      <c r="EY137" s="128">
        <v>0.42700000000000005</v>
      </c>
      <c r="EZ137" s="127" t="b">
        <v>0</v>
      </c>
      <c r="FA137" s="127" t="b">
        <v>0</v>
      </c>
      <c r="FB137" s="127" t="b">
        <v>0</v>
      </c>
      <c r="FC137" s="128">
        <v>0</v>
      </c>
      <c r="FD137" s="128">
        <v>0</v>
      </c>
      <c r="FE137" s="128">
        <v>0</v>
      </c>
      <c r="FF137" s="128">
        <v>0</v>
      </c>
      <c r="FG137" s="128">
        <v>0</v>
      </c>
      <c r="FH137" s="128">
        <v>0</v>
      </c>
      <c r="FI137" s="127" t="b">
        <v>0</v>
      </c>
      <c r="FJ137" s="127" t="b">
        <v>0</v>
      </c>
      <c r="FK137" s="127" t="b">
        <v>0</v>
      </c>
      <c r="FL137" s="128">
        <v>0</v>
      </c>
      <c r="FM137" s="128">
        <v>0</v>
      </c>
      <c r="FN137" s="128">
        <v>0</v>
      </c>
      <c r="FO137" s="128">
        <v>0</v>
      </c>
      <c r="FP137" s="128">
        <v>0</v>
      </c>
      <c r="FQ137" s="128">
        <v>0</v>
      </c>
      <c r="FR137" s="183" t="s">
        <v>993</v>
      </c>
      <c r="FS137" s="128">
        <v>0</v>
      </c>
      <c r="FT137" s="126">
        <v>0</v>
      </c>
      <c r="FU137" s="126">
        <v>1482</v>
      </c>
      <c r="FV137" s="126">
        <v>0</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7" t="b">
        <v>0</v>
      </c>
      <c r="GM137" s="183" t="s">
        <v>993</v>
      </c>
      <c r="GN137" s="183" t="s">
        <v>993</v>
      </c>
      <c r="GO137" s="183" t="s">
        <v>993</v>
      </c>
      <c r="GP137" s="183" t="s">
        <v>993</v>
      </c>
      <c r="GQ137" s="127"/>
      <c r="GR137" s="123"/>
    </row>
    <row r="138" spans="1:200">
      <c r="A138" s="122"/>
      <c r="B138" s="1348" t="s">
        <v>399</v>
      </c>
      <c r="C138" s="1349"/>
      <c r="D138" s="183" t="s">
        <v>1128</v>
      </c>
      <c r="E138" s="183" t="s">
        <v>1129</v>
      </c>
      <c r="F138" s="183" t="s">
        <v>437</v>
      </c>
      <c r="G138" s="183" t="s">
        <v>986</v>
      </c>
      <c r="H138" s="183" t="s">
        <v>1062</v>
      </c>
      <c r="I138" s="183" t="s">
        <v>1063</v>
      </c>
      <c r="J138" s="183" t="s">
        <v>1064</v>
      </c>
      <c r="K138" s="183" t="s">
        <v>1065</v>
      </c>
      <c r="L138" s="126">
        <v>9</v>
      </c>
      <c r="M138" s="183" t="s">
        <v>1129</v>
      </c>
      <c r="N138" s="183" t="s">
        <v>1135</v>
      </c>
      <c r="O138" s="183" t="s">
        <v>410</v>
      </c>
      <c r="P138" s="183" t="s">
        <v>1071</v>
      </c>
      <c r="Q138" s="183" t="s">
        <v>290</v>
      </c>
      <c r="R138" s="183" t="s">
        <v>270</v>
      </c>
      <c r="S138" s="127" t="b">
        <v>0</v>
      </c>
      <c r="T138" s="126">
        <v>0</v>
      </c>
      <c r="U138" s="127" t="b">
        <v>0</v>
      </c>
      <c r="V138" s="126">
        <v>0</v>
      </c>
      <c r="W138" s="127" t="b">
        <v>0</v>
      </c>
      <c r="X138" s="127" t="b">
        <v>1</v>
      </c>
      <c r="Y138" s="183" t="s">
        <v>270</v>
      </c>
      <c r="Z138" s="183" t="s">
        <v>993</v>
      </c>
      <c r="AA138" s="127" t="b">
        <v>0</v>
      </c>
      <c r="AB138" s="183" t="s">
        <v>993</v>
      </c>
      <c r="AC138" s="183" t="s">
        <v>993</v>
      </c>
      <c r="AD138" s="183" t="s">
        <v>993</v>
      </c>
      <c r="AE138" s="183">
        <f t="shared" si="3"/>
        <v>48</v>
      </c>
      <c r="AF138" s="183">
        <f t="shared" si="3"/>
        <v>48</v>
      </c>
      <c r="AG138" s="183">
        <f t="shared" si="3"/>
        <v>26</v>
      </c>
      <c r="AH138" s="183">
        <f t="shared" si="3"/>
        <v>48</v>
      </c>
      <c r="AI138" s="183">
        <f t="shared" si="4"/>
        <v>0</v>
      </c>
      <c r="AJ138" s="126">
        <v>48</v>
      </c>
      <c r="AK138" s="126">
        <v>48</v>
      </c>
      <c r="AL138" s="126">
        <v>26</v>
      </c>
      <c r="AM138" s="126">
        <v>48</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6">
        <v>0</v>
      </c>
      <c r="BD138" s="127" t="b">
        <v>0</v>
      </c>
      <c r="BE138" s="127"/>
      <c r="BF138" s="183" t="s">
        <v>427</v>
      </c>
      <c r="BG138" s="126">
        <v>48</v>
      </c>
      <c r="BH138" s="183" t="s">
        <v>993</v>
      </c>
      <c r="BI138" s="126">
        <v>0</v>
      </c>
      <c r="BJ138" s="183" t="s">
        <v>993</v>
      </c>
      <c r="BK138" s="126">
        <v>0</v>
      </c>
      <c r="BL138" s="126">
        <v>0</v>
      </c>
      <c r="BM138" s="126">
        <v>0</v>
      </c>
      <c r="BN138" s="183" t="s">
        <v>993</v>
      </c>
      <c r="BO138" s="183" t="s">
        <v>993</v>
      </c>
      <c r="BP138" s="183" t="s">
        <v>993</v>
      </c>
      <c r="BQ138" s="126">
        <v>0</v>
      </c>
      <c r="BR138" s="183" t="s">
        <v>993</v>
      </c>
      <c r="BS138" s="126">
        <v>0</v>
      </c>
      <c r="BT138" s="183" t="s">
        <v>993</v>
      </c>
      <c r="BU138" s="126">
        <v>0</v>
      </c>
      <c r="BV138" s="126">
        <v>0</v>
      </c>
      <c r="BW138" s="126">
        <v>0</v>
      </c>
      <c r="BX138" s="183" t="s">
        <v>993</v>
      </c>
      <c r="BY138" s="126">
        <v>0</v>
      </c>
      <c r="BZ138" s="183" t="s">
        <v>993</v>
      </c>
      <c r="CA138" s="126">
        <v>0</v>
      </c>
      <c r="CB138" s="183" t="s">
        <v>993</v>
      </c>
      <c r="CC138" s="126">
        <v>0</v>
      </c>
      <c r="CD138" s="126">
        <v>0</v>
      </c>
      <c r="CE138" s="126">
        <v>0</v>
      </c>
      <c r="CF138" s="183" t="s">
        <v>993</v>
      </c>
      <c r="CG138" s="126">
        <v>0</v>
      </c>
      <c r="CH138" s="183" t="s">
        <v>993</v>
      </c>
      <c r="CI138" s="126">
        <v>0</v>
      </c>
      <c r="CJ138" s="183" t="s">
        <v>993</v>
      </c>
      <c r="CK138" s="126">
        <v>0</v>
      </c>
      <c r="CL138" s="126">
        <v>0</v>
      </c>
      <c r="CM138" s="126">
        <v>0</v>
      </c>
      <c r="CN138" s="126">
        <v>37</v>
      </c>
      <c r="CO138" s="126">
        <v>0</v>
      </c>
      <c r="CP138" s="126">
        <v>0</v>
      </c>
      <c r="CQ138" s="126">
        <v>0</v>
      </c>
      <c r="CR138" s="126">
        <v>0</v>
      </c>
      <c r="CS138" s="126">
        <v>1.5</v>
      </c>
      <c r="CT138" s="126">
        <v>0</v>
      </c>
      <c r="CU138" s="126">
        <v>0</v>
      </c>
      <c r="CV138" s="126">
        <v>0</v>
      </c>
      <c r="CW138" s="126">
        <v>0</v>
      </c>
      <c r="CX138" s="126">
        <v>0</v>
      </c>
      <c r="CY138" s="126">
        <v>0</v>
      </c>
      <c r="CZ138" s="126">
        <v>0</v>
      </c>
      <c r="DA138" s="126">
        <v>0</v>
      </c>
      <c r="DB138" s="126">
        <v>2</v>
      </c>
      <c r="DC138" s="126">
        <v>0</v>
      </c>
      <c r="DD138" s="126">
        <v>0</v>
      </c>
      <c r="DE138" s="126">
        <v>0</v>
      </c>
      <c r="DF138" s="126">
        <v>0</v>
      </c>
      <c r="DG138" s="126">
        <v>0</v>
      </c>
      <c r="DH138" s="127" t="b">
        <v>0</v>
      </c>
      <c r="DI138" s="183" t="s">
        <v>339</v>
      </c>
      <c r="DJ138" s="183" t="s">
        <v>993</v>
      </c>
      <c r="DK138" s="183" t="s">
        <v>993</v>
      </c>
      <c r="DL138" s="183" t="s">
        <v>993</v>
      </c>
      <c r="DM138" s="126">
        <v>911</v>
      </c>
      <c r="DN138" s="126">
        <v>827</v>
      </c>
      <c r="DO138" s="126">
        <v>43</v>
      </c>
      <c r="DP138" s="126">
        <v>41</v>
      </c>
      <c r="DQ138" s="126">
        <v>16123</v>
      </c>
      <c r="DR138" s="126">
        <v>906</v>
      </c>
      <c r="DS138" s="126">
        <v>911</v>
      </c>
      <c r="DT138" s="126">
        <v>99</v>
      </c>
      <c r="DU138" s="126">
        <v>776</v>
      </c>
      <c r="DV138" s="126">
        <v>33</v>
      </c>
      <c r="DW138" s="126">
        <v>3</v>
      </c>
      <c r="DX138" s="126">
        <v>0</v>
      </c>
      <c r="DY138" s="126">
        <v>0</v>
      </c>
      <c r="DZ138" s="126">
        <v>0</v>
      </c>
      <c r="EA138" s="126">
        <v>906</v>
      </c>
      <c r="EB138" s="126">
        <v>40</v>
      </c>
      <c r="EC138" s="126">
        <v>776</v>
      </c>
      <c r="ED138" s="126">
        <v>56</v>
      </c>
      <c r="EE138" s="126">
        <v>0</v>
      </c>
      <c r="EF138" s="126">
        <v>1</v>
      </c>
      <c r="EG138" s="126">
        <v>0</v>
      </c>
      <c r="EH138" s="126">
        <v>0</v>
      </c>
      <c r="EI138" s="126">
        <v>33</v>
      </c>
      <c r="EJ138" s="126">
        <v>0</v>
      </c>
      <c r="EK138" s="126">
        <v>866</v>
      </c>
      <c r="EL138" s="126">
        <v>834</v>
      </c>
      <c r="EM138" s="126">
        <v>0</v>
      </c>
      <c r="EN138" s="126">
        <v>31</v>
      </c>
      <c r="EO138" s="126">
        <v>1</v>
      </c>
      <c r="EP138" s="126">
        <v>0</v>
      </c>
      <c r="EQ138" s="127" t="b">
        <v>0</v>
      </c>
      <c r="ER138" s="127" t="b">
        <v>0</v>
      </c>
      <c r="ES138" s="127" t="b">
        <v>0</v>
      </c>
      <c r="ET138" s="128">
        <v>0.61399999999999999</v>
      </c>
      <c r="EU138" s="128">
        <v>0.51900000000000002</v>
      </c>
      <c r="EV138" s="128">
        <v>0.12300000000000001</v>
      </c>
      <c r="EW138" s="128">
        <v>0.26500000000000001</v>
      </c>
      <c r="EX138" s="128">
        <v>6.0000000000000001E-3</v>
      </c>
      <c r="EY138" s="128">
        <v>0.32</v>
      </c>
      <c r="EZ138" s="127" t="b">
        <v>0</v>
      </c>
      <c r="FA138" s="127" t="b">
        <v>0</v>
      </c>
      <c r="FB138" s="127" t="b">
        <v>0</v>
      </c>
      <c r="FC138" s="128">
        <v>0</v>
      </c>
      <c r="FD138" s="128">
        <v>0</v>
      </c>
      <c r="FE138" s="128">
        <v>0</v>
      </c>
      <c r="FF138" s="128">
        <v>0</v>
      </c>
      <c r="FG138" s="128">
        <v>0</v>
      </c>
      <c r="FH138" s="128">
        <v>0</v>
      </c>
      <c r="FI138" s="127" t="b">
        <v>0</v>
      </c>
      <c r="FJ138" s="127" t="b">
        <v>0</v>
      </c>
      <c r="FK138" s="127" t="b">
        <v>0</v>
      </c>
      <c r="FL138" s="128">
        <v>0</v>
      </c>
      <c r="FM138" s="128">
        <v>0</v>
      </c>
      <c r="FN138" s="128">
        <v>0</v>
      </c>
      <c r="FO138" s="128">
        <v>0</v>
      </c>
      <c r="FP138" s="128">
        <v>0</v>
      </c>
      <c r="FQ138" s="128">
        <v>0</v>
      </c>
      <c r="FR138" s="183" t="s">
        <v>993</v>
      </c>
      <c r="FS138" s="128">
        <v>0</v>
      </c>
      <c r="FT138" s="126">
        <v>0</v>
      </c>
      <c r="FU138" s="126">
        <v>866</v>
      </c>
      <c r="FV138" s="126">
        <v>0</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7" t="b">
        <v>0</v>
      </c>
      <c r="GM138" s="183" t="s">
        <v>993</v>
      </c>
      <c r="GN138" s="183" t="s">
        <v>993</v>
      </c>
      <c r="GO138" s="183" t="s">
        <v>993</v>
      </c>
      <c r="GP138" s="183" t="s">
        <v>993</v>
      </c>
      <c r="GQ138" s="127"/>
      <c r="GR138" s="123"/>
    </row>
    <row r="139" spans="1:200">
      <c r="A139" s="122"/>
      <c r="B139" s="1348" t="s">
        <v>399</v>
      </c>
      <c r="C139" s="1349"/>
      <c r="D139" s="183" t="s">
        <v>1128</v>
      </c>
      <c r="E139" s="183" t="s">
        <v>1129</v>
      </c>
      <c r="F139" s="183" t="s">
        <v>437</v>
      </c>
      <c r="G139" s="183" t="s">
        <v>986</v>
      </c>
      <c r="H139" s="183" t="s">
        <v>1062</v>
      </c>
      <c r="I139" s="183" t="s">
        <v>1063</v>
      </c>
      <c r="J139" s="183" t="s">
        <v>1064</v>
      </c>
      <c r="K139" s="183" t="s">
        <v>1065</v>
      </c>
      <c r="L139" s="126">
        <v>10</v>
      </c>
      <c r="M139" s="183" t="s">
        <v>1129</v>
      </c>
      <c r="N139" s="183" t="s">
        <v>1136</v>
      </c>
      <c r="O139" s="183" t="s">
        <v>412</v>
      </c>
      <c r="P139" s="183" t="s">
        <v>1071</v>
      </c>
      <c r="Q139" s="183" t="s">
        <v>290</v>
      </c>
      <c r="R139" s="183" t="s">
        <v>270</v>
      </c>
      <c r="S139" s="127" t="b">
        <v>0</v>
      </c>
      <c r="T139" s="126">
        <v>0</v>
      </c>
      <c r="U139" s="127" t="b">
        <v>0</v>
      </c>
      <c r="V139" s="126">
        <v>0</v>
      </c>
      <c r="W139" s="127" t="b">
        <v>0</v>
      </c>
      <c r="X139" s="127" t="b">
        <v>1</v>
      </c>
      <c r="Y139" s="183" t="s">
        <v>270</v>
      </c>
      <c r="Z139" s="183" t="s">
        <v>993</v>
      </c>
      <c r="AA139" s="127" t="b">
        <v>0</v>
      </c>
      <c r="AB139" s="183" t="s">
        <v>993</v>
      </c>
      <c r="AC139" s="183" t="s">
        <v>993</v>
      </c>
      <c r="AD139" s="183" t="s">
        <v>993</v>
      </c>
      <c r="AE139" s="183">
        <f t="shared" si="3"/>
        <v>50</v>
      </c>
      <c r="AF139" s="183">
        <f t="shared" si="3"/>
        <v>50</v>
      </c>
      <c r="AG139" s="183">
        <f t="shared" si="3"/>
        <v>13</v>
      </c>
      <c r="AH139" s="183">
        <f t="shared" ref="AH139:AH202" si="5">AM139+AR139</f>
        <v>50</v>
      </c>
      <c r="AI139" s="183">
        <f t="shared" si="4"/>
        <v>0</v>
      </c>
      <c r="AJ139" s="126">
        <v>50</v>
      </c>
      <c r="AK139" s="126">
        <v>50</v>
      </c>
      <c r="AL139" s="126">
        <v>13</v>
      </c>
      <c r="AM139" s="126">
        <v>50</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6">
        <v>0</v>
      </c>
      <c r="BD139" s="127" t="b">
        <v>0</v>
      </c>
      <c r="BE139" s="127"/>
      <c r="BF139" s="183" t="s">
        <v>427</v>
      </c>
      <c r="BG139" s="126">
        <v>50</v>
      </c>
      <c r="BH139" s="183" t="s">
        <v>993</v>
      </c>
      <c r="BI139" s="126">
        <v>0</v>
      </c>
      <c r="BJ139" s="183" t="s">
        <v>993</v>
      </c>
      <c r="BK139" s="126">
        <v>0</v>
      </c>
      <c r="BL139" s="126">
        <v>0</v>
      </c>
      <c r="BM139" s="126">
        <v>0</v>
      </c>
      <c r="BN139" s="183" t="s">
        <v>993</v>
      </c>
      <c r="BO139" s="183" t="s">
        <v>993</v>
      </c>
      <c r="BP139" s="183" t="s">
        <v>993</v>
      </c>
      <c r="BQ139" s="126">
        <v>0</v>
      </c>
      <c r="BR139" s="183" t="s">
        <v>993</v>
      </c>
      <c r="BS139" s="126">
        <v>0</v>
      </c>
      <c r="BT139" s="183" t="s">
        <v>993</v>
      </c>
      <c r="BU139" s="126">
        <v>0</v>
      </c>
      <c r="BV139" s="126">
        <v>0</v>
      </c>
      <c r="BW139" s="126">
        <v>0</v>
      </c>
      <c r="BX139" s="183" t="s">
        <v>993</v>
      </c>
      <c r="BY139" s="126">
        <v>0</v>
      </c>
      <c r="BZ139" s="183" t="s">
        <v>993</v>
      </c>
      <c r="CA139" s="126">
        <v>0</v>
      </c>
      <c r="CB139" s="183" t="s">
        <v>993</v>
      </c>
      <c r="CC139" s="126">
        <v>0</v>
      </c>
      <c r="CD139" s="126">
        <v>0</v>
      </c>
      <c r="CE139" s="126">
        <v>0</v>
      </c>
      <c r="CF139" s="183" t="s">
        <v>993</v>
      </c>
      <c r="CG139" s="126">
        <v>0</v>
      </c>
      <c r="CH139" s="183" t="s">
        <v>993</v>
      </c>
      <c r="CI139" s="126">
        <v>0</v>
      </c>
      <c r="CJ139" s="183" t="s">
        <v>993</v>
      </c>
      <c r="CK139" s="126">
        <v>0</v>
      </c>
      <c r="CL139" s="126">
        <v>0</v>
      </c>
      <c r="CM139" s="126">
        <v>0</v>
      </c>
      <c r="CN139" s="126">
        <v>35</v>
      </c>
      <c r="CO139" s="126">
        <v>0.8</v>
      </c>
      <c r="CP139" s="126">
        <v>0</v>
      </c>
      <c r="CQ139" s="126">
        <v>0</v>
      </c>
      <c r="CR139" s="126">
        <v>0</v>
      </c>
      <c r="CS139" s="126">
        <v>0.8</v>
      </c>
      <c r="CT139" s="126">
        <v>0</v>
      </c>
      <c r="CU139" s="126">
        <v>0</v>
      </c>
      <c r="CV139" s="126">
        <v>0</v>
      </c>
      <c r="CW139" s="126">
        <v>0</v>
      </c>
      <c r="CX139" s="126">
        <v>0</v>
      </c>
      <c r="CY139" s="126">
        <v>0</v>
      </c>
      <c r="CZ139" s="126">
        <v>0</v>
      </c>
      <c r="DA139" s="126">
        <v>0</v>
      </c>
      <c r="DB139" s="126">
        <v>1</v>
      </c>
      <c r="DC139" s="126">
        <v>0</v>
      </c>
      <c r="DD139" s="126">
        <v>0</v>
      </c>
      <c r="DE139" s="126">
        <v>0</v>
      </c>
      <c r="DF139" s="126">
        <v>0</v>
      </c>
      <c r="DG139" s="126">
        <v>0</v>
      </c>
      <c r="DH139" s="127" t="b">
        <v>0</v>
      </c>
      <c r="DI139" s="183" t="s">
        <v>293</v>
      </c>
      <c r="DJ139" s="183" t="s">
        <v>993</v>
      </c>
      <c r="DK139" s="183" t="s">
        <v>993</v>
      </c>
      <c r="DL139" s="183" t="s">
        <v>993</v>
      </c>
      <c r="DM139" s="126">
        <v>1270</v>
      </c>
      <c r="DN139" s="126">
        <v>1087</v>
      </c>
      <c r="DO139" s="126">
        <v>84</v>
      </c>
      <c r="DP139" s="126">
        <v>99</v>
      </c>
      <c r="DQ139" s="126">
        <v>15393</v>
      </c>
      <c r="DR139" s="126">
        <v>1268</v>
      </c>
      <c r="DS139" s="126">
        <v>1270</v>
      </c>
      <c r="DT139" s="126">
        <v>175</v>
      </c>
      <c r="DU139" s="126">
        <v>1022</v>
      </c>
      <c r="DV139" s="126">
        <v>56</v>
      </c>
      <c r="DW139" s="126">
        <v>17</v>
      </c>
      <c r="DX139" s="126">
        <v>0</v>
      </c>
      <c r="DY139" s="126">
        <v>0</v>
      </c>
      <c r="DZ139" s="126">
        <v>0</v>
      </c>
      <c r="EA139" s="126">
        <v>1268</v>
      </c>
      <c r="EB139" s="126">
        <v>156</v>
      </c>
      <c r="EC139" s="126">
        <v>1028</v>
      </c>
      <c r="ED139" s="126">
        <v>56</v>
      </c>
      <c r="EE139" s="126">
        <v>1</v>
      </c>
      <c r="EF139" s="126">
        <v>3</v>
      </c>
      <c r="EG139" s="126">
        <v>0</v>
      </c>
      <c r="EH139" s="126">
        <v>13</v>
      </c>
      <c r="EI139" s="126">
        <v>11</v>
      </c>
      <c r="EJ139" s="126">
        <v>0</v>
      </c>
      <c r="EK139" s="126">
        <v>1112</v>
      </c>
      <c r="EL139" s="126">
        <v>1103</v>
      </c>
      <c r="EM139" s="126">
        <v>0</v>
      </c>
      <c r="EN139" s="126">
        <v>8</v>
      </c>
      <c r="EO139" s="126">
        <v>1</v>
      </c>
      <c r="EP139" s="126">
        <v>0</v>
      </c>
      <c r="EQ139" s="127" t="b">
        <v>0</v>
      </c>
      <c r="ER139" s="127" t="b">
        <v>0</v>
      </c>
      <c r="ES139" s="127" t="b">
        <v>0</v>
      </c>
      <c r="ET139" s="128">
        <v>0.746</v>
      </c>
      <c r="EU139" s="128">
        <v>0.20199999999999999</v>
      </c>
      <c r="EV139" s="128">
        <v>0.113</v>
      </c>
      <c r="EW139" s="128">
        <v>0.106</v>
      </c>
      <c r="EX139" s="128">
        <v>0.188</v>
      </c>
      <c r="EY139" s="128">
        <v>0.29100000000000004</v>
      </c>
      <c r="EZ139" s="127" t="b">
        <v>0</v>
      </c>
      <c r="FA139" s="127" t="b">
        <v>0</v>
      </c>
      <c r="FB139" s="127" t="b">
        <v>0</v>
      </c>
      <c r="FC139" s="128">
        <v>0</v>
      </c>
      <c r="FD139" s="128">
        <v>0</v>
      </c>
      <c r="FE139" s="128">
        <v>0</v>
      </c>
      <c r="FF139" s="128">
        <v>0</v>
      </c>
      <c r="FG139" s="128">
        <v>0</v>
      </c>
      <c r="FH139" s="128">
        <v>0</v>
      </c>
      <c r="FI139" s="127" t="b">
        <v>0</v>
      </c>
      <c r="FJ139" s="127" t="b">
        <v>0</v>
      </c>
      <c r="FK139" s="127" t="b">
        <v>0</v>
      </c>
      <c r="FL139" s="128">
        <v>0</v>
      </c>
      <c r="FM139" s="128">
        <v>0</v>
      </c>
      <c r="FN139" s="128">
        <v>0</v>
      </c>
      <c r="FO139" s="128">
        <v>0</v>
      </c>
      <c r="FP139" s="128">
        <v>0</v>
      </c>
      <c r="FQ139" s="128">
        <v>0</v>
      </c>
      <c r="FR139" s="183" t="s">
        <v>993</v>
      </c>
      <c r="FS139" s="128">
        <v>0</v>
      </c>
      <c r="FT139" s="126">
        <v>0</v>
      </c>
      <c r="FU139" s="126">
        <v>1112</v>
      </c>
      <c r="FV139" s="126">
        <v>0</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7" t="b">
        <v>0</v>
      </c>
      <c r="GM139" s="183" t="s">
        <v>993</v>
      </c>
      <c r="GN139" s="183" t="s">
        <v>993</v>
      </c>
      <c r="GO139" s="183" t="s">
        <v>993</v>
      </c>
      <c r="GP139" s="183" t="s">
        <v>993</v>
      </c>
      <c r="GQ139" s="127"/>
      <c r="GR139" s="123"/>
    </row>
    <row r="140" spans="1:200">
      <c r="A140" s="122"/>
      <c r="B140" s="1348" t="s">
        <v>399</v>
      </c>
      <c r="C140" s="1349"/>
      <c r="D140" s="183" t="s">
        <v>1128</v>
      </c>
      <c r="E140" s="183" t="s">
        <v>1129</v>
      </c>
      <c r="F140" s="183" t="s">
        <v>437</v>
      </c>
      <c r="G140" s="183" t="s">
        <v>986</v>
      </c>
      <c r="H140" s="183" t="s">
        <v>1062</v>
      </c>
      <c r="I140" s="183" t="s">
        <v>1063</v>
      </c>
      <c r="J140" s="183" t="s">
        <v>1064</v>
      </c>
      <c r="K140" s="183" t="s">
        <v>1065</v>
      </c>
      <c r="L140" s="126">
        <v>11</v>
      </c>
      <c r="M140" s="183" t="s">
        <v>1129</v>
      </c>
      <c r="N140" s="183" t="s">
        <v>1137</v>
      </c>
      <c r="O140" s="183" t="s">
        <v>413</v>
      </c>
      <c r="P140" s="183" t="s">
        <v>1071</v>
      </c>
      <c r="Q140" s="183" t="s">
        <v>290</v>
      </c>
      <c r="R140" s="183" t="s">
        <v>270</v>
      </c>
      <c r="S140" s="127" t="b">
        <v>0</v>
      </c>
      <c r="T140" s="126">
        <v>0</v>
      </c>
      <c r="U140" s="127" t="b">
        <v>0</v>
      </c>
      <c r="V140" s="126">
        <v>0</v>
      </c>
      <c r="W140" s="127" t="b">
        <v>0</v>
      </c>
      <c r="X140" s="127" t="b">
        <v>1</v>
      </c>
      <c r="Y140" s="183" t="s">
        <v>270</v>
      </c>
      <c r="Z140" s="183" t="s">
        <v>993</v>
      </c>
      <c r="AA140" s="127" t="b">
        <v>0</v>
      </c>
      <c r="AB140" s="183" t="s">
        <v>993</v>
      </c>
      <c r="AC140" s="183" t="s">
        <v>993</v>
      </c>
      <c r="AD140" s="183" t="s">
        <v>993</v>
      </c>
      <c r="AE140" s="183">
        <f t="shared" ref="AE140:AH203" si="6">AJ140+AO140</f>
        <v>50</v>
      </c>
      <c r="AF140" s="183">
        <f t="shared" si="6"/>
        <v>50</v>
      </c>
      <c r="AG140" s="183">
        <f t="shared" si="6"/>
        <v>12</v>
      </c>
      <c r="AH140" s="183">
        <f t="shared" si="5"/>
        <v>50</v>
      </c>
      <c r="AI140" s="183">
        <f t="shared" ref="AI140:AI203" si="7">AE140-AH140</f>
        <v>0</v>
      </c>
      <c r="AJ140" s="126">
        <v>50</v>
      </c>
      <c r="AK140" s="126">
        <v>50</v>
      </c>
      <c r="AL140" s="126">
        <v>12</v>
      </c>
      <c r="AM140" s="126">
        <v>50</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6">
        <v>0</v>
      </c>
      <c r="BD140" s="127" t="b">
        <v>0</v>
      </c>
      <c r="BE140" s="127"/>
      <c r="BF140" s="183" t="s">
        <v>427</v>
      </c>
      <c r="BG140" s="126">
        <v>50</v>
      </c>
      <c r="BH140" s="183" t="s">
        <v>993</v>
      </c>
      <c r="BI140" s="126">
        <v>0</v>
      </c>
      <c r="BJ140" s="183" t="s">
        <v>993</v>
      </c>
      <c r="BK140" s="126">
        <v>0</v>
      </c>
      <c r="BL140" s="126">
        <v>0</v>
      </c>
      <c r="BM140" s="126">
        <v>0</v>
      </c>
      <c r="BN140" s="183" t="s">
        <v>993</v>
      </c>
      <c r="BO140" s="183" t="s">
        <v>993</v>
      </c>
      <c r="BP140" s="183" t="s">
        <v>993</v>
      </c>
      <c r="BQ140" s="126">
        <v>0</v>
      </c>
      <c r="BR140" s="183" t="s">
        <v>993</v>
      </c>
      <c r="BS140" s="126">
        <v>0</v>
      </c>
      <c r="BT140" s="183" t="s">
        <v>993</v>
      </c>
      <c r="BU140" s="126">
        <v>0</v>
      </c>
      <c r="BV140" s="126">
        <v>0</v>
      </c>
      <c r="BW140" s="126">
        <v>0</v>
      </c>
      <c r="BX140" s="183" t="s">
        <v>993</v>
      </c>
      <c r="BY140" s="126">
        <v>0</v>
      </c>
      <c r="BZ140" s="183" t="s">
        <v>993</v>
      </c>
      <c r="CA140" s="126">
        <v>0</v>
      </c>
      <c r="CB140" s="183" t="s">
        <v>993</v>
      </c>
      <c r="CC140" s="126">
        <v>0</v>
      </c>
      <c r="CD140" s="126">
        <v>0</v>
      </c>
      <c r="CE140" s="126">
        <v>0</v>
      </c>
      <c r="CF140" s="183" t="s">
        <v>993</v>
      </c>
      <c r="CG140" s="126">
        <v>0</v>
      </c>
      <c r="CH140" s="183" t="s">
        <v>993</v>
      </c>
      <c r="CI140" s="126">
        <v>0</v>
      </c>
      <c r="CJ140" s="183" t="s">
        <v>993</v>
      </c>
      <c r="CK140" s="126">
        <v>0</v>
      </c>
      <c r="CL140" s="126">
        <v>0</v>
      </c>
      <c r="CM140" s="126">
        <v>0</v>
      </c>
      <c r="CN140" s="126">
        <v>37</v>
      </c>
      <c r="CO140" s="126">
        <v>0</v>
      </c>
      <c r="CP140" s="126">
        <v>0</v>
      </c>
      <c r="CQ140" s="126">
        <v>0</v>
      </c>
      <c r="CR140" s="126">
        <v>0</v>
      </c>
      <c r="CS140" s="126">
        <v>0.8</v>
      </c>
      <c r="CT140" s="126">
        <v>0</v>
      </c>
      <c r="CU140" s="126">
        <v>0</v>
      </c>
      <c r="CV140" s="126">
        <v>0</v>
      </c>
      <c r="CW140" s="126">
        <v>0</v>
      </c>
      <c r="CX140" s="126">
        <v>0</v>
      </c>
      <c r="CY140" s="126">
        <v>0</v>
      </c>
      <c r="CZ140" s="126">
        <v>0</v>
      </c>
      <c r="DA140" s="126">
        <v>0</v>
      </c>
      <c r="DB140" s="126">
        <v>1</v>
      </c>
      <c r="DC140" s="126">
        <v>0</v>
      </c>
      <c r="DD140" s="126">
        <v>0</v>
      </c>
      <c r="DE140" s="126">
        <v>0</v>
      </c>
      <c r="DF140" s="126">
        <v>0</v>
      </c>
      <c r="DG140" s="126">
        <v>0</v>
      </c>
      <c r="DH140" s="127" t="b">
        <v>0</v>
      </c>
      <c r="DI140" s="183" t="s">
        <v>296</v>
      </c>
      <c r="DJ140" s="183" t="s">
        <v>993</v>
      </c>
      <c r="DK140" s="183" t="s">
        <v>993</v>
      </c>
      <c r="DL140" s="183" t="s">
        <v>993</v>
      </c>
      <c r="DM140" s="126">
        <v>1323</v>
      </c>
      <c r="DN140" s="126">
        <v>1157</v>
      </c>
      <c r="DO140" s="126">
        <v>78</v>
      </c>
      <c r="DP140" s="126">
        <v>88</v>
      </c>
      <c r="DQ140" s="126">
        <v>16511</v>
      </c>
      <c r="DR140" s="126">
        <v>1317</v>
      </c>
      <c r="DS140" s="126">
        <v>1323</v>
      </c>
      <c r="DT140" s="126">
        <v>126</v>
      </c>
      <c r="DU140" s="126">
        <v>1139</v>
      </c>
      <c r="DV140" s="126">
        <v>45</v>
      </c>
      <c r="DW140" s="126">
        <v>12</v>
      </c>
      <c r="DX140" s="126">
        <v>0</v>
      </c>
      <c r="DY140" s="126">
        <v>0</v>
      </c>
      <c r="DZ140" s="126">
        <v>1</v>
      </c>
      <c r="EA140" s="126">
        <v>1317</v>
      </c>
      <c r="EB140" s="126">
        <v>73</v>
      </c>
      <c r="EC140" s="126">
        <v>1165</v>
      </c>
      <c r="ED140" s="126">
        <v>50</v>
      </c>
      <c r="EE140" s="126">
        <v>0</v>
      </c>
      <c r="EF140" s="126">
        <v>3</v>
      </c>
      <c r="EG140" s="126">
        <v>0</v>
      </c>
      <c r="EH140" s="126">
        <v>3</v>
      </c>
      <c r="EI140" s="126">
        <v>22</v>
      </c>
      <c r="EJ140" s="126">
        <v>1</v>
      </c>
      <c r="EK140" s="126">
        <v>1244</v>
      </c>
      <c r="EL140" s="126">
        <v>1237</v>
      </c>
      <c r="EM140" s="126">
        <v>0</v>
      </c>
      <c r="EN140" s="126">
        <v>7</v>
      </c>
      <c r="EO140" s="126">
        <v>0</v>
      </c>
      <c r="EP140" s="126">
        <v>0</v>
      </c>
      <c r="EQ140" s="127" t="b">
        <v>0</v>
      </c>
      <c r="ER140" s="127" t="b">
        <v>0</v>
      </c>
      <c r="ES140" s="127" t="b">
        <v>0</v>
      </c>
      <c r="ET140" s="128">
        <v>0.44500000000000001</v>
      </c>
      <c r="EU140" s="128">
        <v>0.26</v>
      </c>
      <c r="EV140" s="128">
        <v>0.18100000000000002</v>
      </c>
      <c r="EW140" s="128">
        <v>0.125</v>
      </c>
      <c r="EX140" s="128">
        <v>0.191</v>
      </c>
      <c r="EY140" s="128">
        <v>0.35200000000000004</v>
      </c>
      <c r="EZ140" s="127" t="b">
        <v>0</v>
      </c>
      <c r="FA140" s="127" t="b">
        <v>0</v>
      </c>
      <c r="FB140" s="127" t="b">
        <v>0</v>
      </c>
      <c r="FC140" s="128">
        <v>0</v>
      </c>
      <c r="FD140" s="128">
        <v>0</v>
      </c>
      <c r="FE140" s="128">
        <v>0</v>
      </c>
      <c r="FF140" s="128">
        <v>0</v>
      </c>
      <c r="FG140" s="128">
        <v>0</v>
      </c>
      <c r="FH140" s="128">
        <v>0</v>
      </c>
      <c r="FI140" s="127" t="b">
        <v>0</v>
      </c>
      <c r="FJ140" s="127" t="b">
        <v>0</v>
      </c>
      <c r="FK140" s="127" t="b">
        <v>0</v>
      </c>
      <c r="FL140" s="128">
        <v>0</v>
      </c>
      <c r="FM140" s="128">
        <v>0</v>
      </c>
      <c r="FN140" s="128">
        <v>0</v>
      </c>
      <c r="FO140" s="128">
        <v>0</v>
      </c>
      <c r="FP140" s="128">
        <v>0</v>
      </c>
      <c r="FQ140" s="128">
        <v>0</v>
      </c>
      <c r="FR140" s="183" t="s">
        <v>993</v>
      </c>
      <c r="FS140" s="128">
        <v>0</v>
      </c>
      <c r="FT140" s="126">
        <v>0</v>
      </c>
      <c r="FU140" s="126">
        <v>1244</v>
      </c>
      <c r="FV140" s="126">
        <v>0</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7" t="b">
        <v>0</v>
      </c>
      <c r="GM140" s="183" t="s">
        <v>993</v>
      </c>
      <c r="GN140" s="183" t="s">
        <v>993</v>
      </c>
      <c r="GO140" s="183" t="s">
        <v>993</v>
      </c>
      <c r="GP140" s="183" t="s">
        <v>993</v>
      </c>
      <c r="GQ140" s="127"/>
      <c r="GR140" s="123"/>
    </row>
    <row r="141" spans="1:200">
      <c r="A141" s="122"/>
      <c r="B141" s="1348" t="s">
        <v>399</v>
      </c>
      <c r="C141" s="1349"/>
      <c r="D141" s="183" t="s">
        <v>1128</v>
      </c>
      <c r="E141" s="183" t="s">
        <v>1129</v>
      </c>
      <c r="F141" s="183" t="s">
        <v>437</v>
      </c>
      <c r="G141" s="183" t="s">
        <v>986</v>
      </c>
      <c r="H141" s="183" t="s">
        <v>1062</v>
      </c>
      <c r="I141" s="183" t="s">
        <v>1063</v>
      </c>
      <c r="J141" s="183" t="s">
        <v>1064</v>
      </c>
      <c r="K141" s="183" t="s">
        <v>1065</v>
      </c>
      <c r="L141" s="126">
        <v>12</v>
      </c>
      <c r="M141" s="183" t="s">
        <v>1129</v>
      </c>
      <c r="N141" s="183" t="s">
        <v>1138</v>
      </c>
      <c r="O141" s="183" t="s">
        <v>415</v>
      </c>
      <c r="P141" s="183" t="s">
        <v>1071</v>
      </c>
      <c r="Q141" s="183" t="s">
        <v>290</v>
      </c>
      <c r="R141" s="183" t="s">
        <v>270</v>
      </c>
      <c r="S141" s="127" t="b">
        <v>0</v>
      </c>
      <c r="T141" s="126">
        <v>0</v>
      </c>
      <c r="U141" s="127" t="b">
        <v>0</v>
      </c>
      <c r="V141" s="126">
        <v>0</v>
      </c>
      <c r="W141" s="127" t="b">
        <v>0</v>
      </c>
      <c r="X141" s="127" t="b">
        <v>1</v>
      </c>
      <c r="Y141" s="183" t="s">
        <v>270</v>
      </c>
      <c r="Z141" s="183" t="s">
        <v>993</v>
      </c>
      <c r="AA141" s="127" t="b">
        <v>0</v>
      </c>
      <c r="AB141" s="183" t="s">
        <v>993</v>
      </c>
      <c r="AC141" s="183" t="s">
        <v>993</v>
      </c>
      <c r="AD141" s="183" t="s">
        <v>993</v>
      </c>
      <c r="AE141" s="183">
        <f t="shared" si="6"/>
        <v>44</v>
      </c>
      <c r="AF141" s="183">
        <f t="shared" si="6"/>
        <v>44</v>
      </c>
      <c r="AG141" s="183">
        <f t="shared" si="6"/>
        <v>13</v>
      </c>
      <c r="AH141" s="183">
        <f t="shared" si="5"/>
        <v>44</v>
      </c>
      <c r="AI141" s="183">
        <f t="shared" si="7"/>
        <v>0</v>
      </c>
      <c r="AJ141" s="126">
        <v>44</v>
      </c>
      <c r="AK141" s="126">
        <v>44</v>
      </c>
      <c r="AL141" s="126">
        <v>13</v>
      </c>
      <c r="AM141" s="126">
        <v>44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6">
        <v>0</v>
      </c>
      <c r="BD141" s="127" t="b">
        <v>0</v>
      </c>
      <c r="BE141" s="127"/>
      <c r="BF141" s="183" t="s">
        <v>427</v>
      </c>
      <c r="BG141" s="126">
        <v>44</v>
      </c>
      <c r="BH141" s="183" t="s">
        <v>993</v>
      </c>
      <c r="BI141" s="126">
        <v>0</v>
      </c>
      <c r="BJ141" s="183" t="s">
        <v>993</v>
      </c>
      <c r="BK141" s="126">
        <v>0</v>
      </c>
      <c r="BL141" s="126">
        <v>0</v>
      </c>
      <c r="BM141" s="126">
        <v>0</v>
      </c>
      <c r="BN141" s="183" t="s">
        <v>993</v>
      </c>
      <c r="BO141" s="183" t="s">
        <v>993</v>
      </c>
      <c r="BP141" s="183" t="s">
        <v>993</v>
      </c>
      <c r="BQ141" s="126">
        <v>0</v>
      </c>
      <c r="BR141" s="183" t="s">
        <v>993</v>
      </c>
      <c r="BS141" s="126">
        <v>0</v>
      </c>
      <c r="BT141" s="183" t="s">
        <v>993</v>
      </c>
      <c r="BU141" s="126">
        <v>0</v>
      </c>
      <c r="BV141" s="126">
        <v>0</v>
      </c>
      <c r="BW141" s="126">
        <v>0</v>
      </c>
      <c r="BX141" s="183" t="s">
        <v>993</v>
      </c>
      <c r="BY141" s="126">
        <v>0</v>
      </c>
      <c r="BZ141" s="183" t="s">
        <v>993</v>
      </c>
      <c r="CA141" s="126">
        <v>0</v>
      </c>
      <c r="CB141" s="183" t="s">
        <v>993</v>
      </c>
      <c r="CC141" s="126">
        <v>0</v>
      </c>
      <c r="CD141" s="126">
        <v>0</v>
      </c>
      <c r="CE141" s="126">
        <v>0</v>
      </c>
      <c r="CF141" s="183" t="s">
        <v>993</v>
      </c>
      <c r="CG141" s="126">
        <v>0</v>
      </c>
      <c r="CH141" s="183" t="s">
        <v>993</v>
      </c>
      <c r="CI141" s="126">
        <v>0</v>
      </c>
      <c r="CJ141" s="183" t="s">
        <v>993</v>
      </c>
      <c r="CK141" s="126">
        <v>0</v>
      </c>
      <c r="CL141" s="126">
        <v>0</v>
      </c>
      <c r="CM141" s="126">
        <v>0</v>
      </c>
      <c r="CN141" s="126">
        <v>35</v>
      </c>
      <c r="CO141" s="126">
        <v>0</v>
      </c>
      <c r="CP141" s="126">
        <v>0</v>
      </c>
      <c r="CQ141" s="126">
        <v>0</v>
      </c>
      <c r="CR141" s="126">
        <v>0</v>
      </c>
      <c r="CS141" s="126">
        <v>1.4</v>
      </c>
      <c r="CT141" s="126">
        <v>0</v>
      </c>
      <c r="CU141" s="126">
        <v>0</v>
      </c>
      <c r="CV141" s="126">
        <v>0</v>
      </c>
      <c r="CW141" s="126">
        <v>0</v>
      </c>
      <c r="CX141" s="126">
        <v>0</v>
      </c>
      <c r="CY141" s="126">
        <v>0</v>
      </c>
      <c r="CZ141" s="126">
        <v>0</v>
      </c>
      <c r="DA141" s="126">
        <v>0</v>
      </c>
      <c r="DB141" s="126">
        <v>1</v>
      </c>
      <c r="DC141" s="126">
        <v>0</v>
      </c>
      <c r="DD141" s="126">
        <v>0</v>
      </c>
      <c r="DE141" s="126">
        <v>0</v>
      </c>
      <c r="DF141" s="126">
        <v>0</v>
      </c>
      <c r="DG141" s="126">
        <v>0</v>
      </c>
      <c r="DH141" s="127" t="b">
        <v>0</v>
      </c>
      <c r="DI141" s="183" t="s">
        <v>999</v>
      </c>
      <c r="DJ141" s="183" t="s">
        <v>282</v>
      </c>
      <c r="DK141" s="183" t="s">
        <v>422</v>
      </c>
      <c r="DL141" s="183" t="s">
        <v>993</v>
      </c>
      <c r="DM141" s="126">
        <v>873</v>
      </c>
      <c r="DN141" s="126">
        <v>778</v>
      </c>
      <c r="DO141" s="126">
        <v>21</v>
      </c>
      <c r="DP141" s="126">
        <v>74</v>
      </c>
      <c r="DQ141" s="126">
        <v>11824</v>
      </c>
      <c r="DR141" s="126">
        <v>877</v>
      </c>
      <c r="DS141" s="126">
        <v>873</v>
      </c>
      <c r="DT141" s="126">
        <v>54</v>
      </c>
      <c r="DU141" s="126">
        <v>779</v>
      </c>
      <c r="DV141" s="126">
        <v>31</v>
      </c>
      <c r="DW141" s="126">
        <v>7</v>
      </c>
      <c r="DX141" s="126">
        <v>0</v>
      </c>
      <c r="DY141" s="126">
        <v>0</v>
      </c>
      <c r="DZ141" s="126">
        <v>2</v>
      </c>
      <c r="EA141" s="126">
        <v>877</v>
      </c>
      <c r="EB141" s="126">
        <v>77</v>
      </c>
      <c r="EC141" s="126">
        <v>738</v>
      </c>
      <c r="ED141" s="126">
        <v>47</v>
      </c>
      <c r="EE141" s="126">
        <v>1</v>
      </c>
      <c r="EF141" s="126">
        <v>3</v>
      </c>
      <c r="EG141" s="126">
        <v>0</v>
      </c>
      <c r="EH141" s="126">
        <v>4</v>
      </c>
      <c r="EI141" s="126">
        <v>4</v>
      </c>
      <c r="EJ141" s="126">
        <v>3</v>
      </c>
      <c r="EK141" s="126">
        <v>800</v>
      </c>
      <c r="EL141" s="126">
        <v>778</v>
      </c>
      <c r="EM141" s="126">
        <v>0</v>
      </c>
      <c r="EN141" s="126">
        <v>20</v>
      </c>
      <c r="EO141" s="126">
        <v>2</v>
      </c>
      <c r="EP141" s="126">
        <v>0</v>
      </c>
      <c r="EQ141" s="127" t="b">
        <v>0</v>
      </c>
      <c r="ER141" s="127" t="b">
        <v>0</v>
      </c>
      <c r="ES141" s="127" t="b">
        <v>0</v>
      </c>
      <c r="ET141" s="128">
        <v>0.40100000000000002</v>
      </c>
      <c r="EU141" s="128">
        <v>0.20100000000000001</v>
      </c>
      <c r="EV141" s="128">
        <v>8.4000000000000005E-2</v>
      </c>
      <c r="EW141" s="128">
        <v>0.11699999999999999</v>
      </c>
      <c r="EX141" s="128">
        <v>0.04</v>
      </c>
      <c r="EY141" s="128">
        <v>0.184</v>
      </c>
      <c r="EZ141" s="127" t="b">
        <v>0</v>
      </c>
      <c r="FA141" s="127" t="b">
        <v>0</v>
      </c>
      <c r="FB141" s="127" t="b">
        <v>0</v>
      </c>
      <c r="FC141" s="128">
        <v>0</v>
      </c>
      <c r="FD141" s="128">
        <v>0</v>
      </c>
      <c r="FE141" s="128">
        <v>0</v>
      </c>
      <c r="FF141" s="128">
        <v>0</v>
      </c>
      <c r="FG141" s="128">
        <v>0</v>
      </c>
      <c r="FH141" s="128">
        <v>0</v>
      </c>
      <c r="FI141" s="127" t="b">
        <v>0</v>
      </c>
      <c r="FJ141" s="127" t="b">
        <v>0</v>
      </c>
      <c r="FK141" s="127" t="b">
        <v>0</v>
      </c>
      <c r="FL141" s="128">
        <v>0</v>
      </c>
      <c r="FM141" s="128">
        <v>0</v>
      </c>
      <c r="FN141" s="128">
        <v>0</v>
      </c>
      <c r="FO141" s="128">
        <v>0</v>
      </c>
      <c r="FP141" s="128">
        <v>0</v>
      </c>
      <c r="FQ141" s="128">
        <v>0</v>
      </c>
      <c r="FR141" s="183" t="s">
        <v>993</v>
      </c>
      <c r="FS141" s="128">
        <v>0</v>
      </c>
      <c r="FT141" s="126">
        <v>0</v>
      </c>
      <c r="FU141" s="126">
        <v>800</v>
      </c>
      <c r="FV141" s="126">
        <v>0</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7" t="b">
        <v>0</v>
      </c>
      <c r="GM141" s="183" t="s">
        <v>993</v>
      </c>
      <c r="GN141" s="183" t="s">
        <v>993</v>
      </c>
      <c r="GO141" s="183" t="s">
        <v>993</v>
      </c>
      <c r="GP141" s="183" t="s">
        <v>993</v>
      </c>
      <c r="GQ141" s="127"/>
      <c r="GR141" s="123"/>
    </row>
    <row r="142" spans="1:200">
      <c r="A142" s="122"/>
      <c r="B142" s="1348" t="s">
        <v>399</v>
      </c>
      <c r="C142" s="1349"/>
      <c r="D142" s="183" t="s">
        <v>1128</v>
      </c>
      <c r="E142" s="183" t="s">
        <v>1129</v>
      </c>
      <c r="F142" s="183" t="s">
        <v>437</v>
      </c>
      <c r="G142" s="183" t="s">
        <v>986</v>
      </c>
      <c r="H142" s="183" t="s">
        <v>1062</v>
      </c>
      <c r="I142" s="183" t="s">
        <v>1063</v>
      </c>
      <c r="J142" s="183" t="s">
        <v>1064</v>
      </c>
      <c r="K142" s="183" t="s">
        <v>1065</v>
      </c>
      <c r="L142" s="126">
        <v>13</v>
      </c>
      <c r="M142" s="183" t="s">
        <v>1129</v>
      </c>
      <c r="N142" s="183" t="s">
        <v>1139</v>
      </c>
      <c r="O142" s="183" t="s">
        <v>418</v>
      </c>
      <c r="P142" s="183" t="s">
        <v>1071</v>
      </c>
      <c r="Q142" s="183" t="s">
        <v>290</v>
      </c>
      <c r="R142" s="183" t="s">
        <v>270</v>
      </c>
      <c r="S142" s="127" t="b">
        <v>0</v>
      </c>
      <c r="T142" s="126">
        <v>0</v>
      </c>
      <c r="U142" s="127" t="b">
        <v>0</v>
      </c>
      <c r="V142" s="126">
        <v>0</v>
      </c>
      <c r="W142" s="127" t="b">
        <v>0</v>
      </c>
      <c r="X142" s="127" t="b">
        <v>1</v>
      </c>
      <c r="Y142" s="183" t="s">
        <v>270</v>
      </c>
      <c r="Z142" s="183" t="s">
        <v>993</v>
      </c>
      <c r="AA142" s="127" t="b">
        <v>0</v>
      </c>
      <c r="AB142" s="183" t="s">
        <v>993</v>
      </c>
      <c r="AC142" s="183" t="s">
        <v>993</v>
      </c>
      <c r="AD142" s="183" t="s">
        <v>993</v>
      </c>
      <c r="AE142" s="183">
        <f t="shared" si="6"/>
        <v>49</v>
      </c>
      <c r="AF142" s="183">
        <f t="shared" si="6"/>
        <v>48</v>
      </c>
      <c r="AG142" s="183">
        <f t="shared" si="6"/>
        <v>15</v>
      </c>
      <c r="AH142" s="183">
        <f t="shared" si="5"/>
        <v>49</v>
      </c>
      <c r="AI142" s="183">
        <f t="shared" si="7"/>
        <v>0</v>
      </c>
      <c r="AJ142" s="126">
        <v>49</v>
      </c>
      <c r="AK142" s="126">
        <v>48</v>
      </c>
      <c r="AL142" s="126">
        <v>15</v>
      </c>
      <c r="AM142" s="126">
        <v>49</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6">
        <v>0</v>
      </c>
      <c r="BD142" s="127" t="b">
        <v>0</v>
      </c>
      <c r="BE142" s="127"/>
      <c r="BF142" s="183" t="s">
        <v>427</v>
      </c>
      <c r="BG142" s="126">
        <v>49</v>
      </c>
      <c r="BH142" s="183" t="s">
        <v>993</v>
      </c>
      <c r="BI142" s="126">
        <v>0</v>
      </c>
      <c r="BJ142" s="183" t="s">
        <v>993</v>
      </c>
      <c r="BK142" s="126">
        <v>0</v>
      </c>
      <c r="BL142" s="126">
        <v>0</v>
      </c>
      <c r="BM142" s="126">
        <v>0</v>
      </c>
      <c r="BN142" s="183" t="s">
        <v>993</v>
      </c>
      <c r="BO142" s="183" t="s">
        <v>993</v>
      </c>
      <c r="BP142" s="183" t="s">
        <v>993</v>
      </c>
      <c r="BQ142" s="126">
        <v>0</v>
      </c>
      <c r="BR142" s="183" t="s">
        <v>993</v>
      </c>
      <c r="BS142" s="126">
        <v>0</v>
      </c>
      <c r="BT142" s="183" t="s">
        <v>993</v>
      </c>
      <c r="BU142" s="126">
        <v>0</v>
      </c>
      <c r="BV142" s="126">
        <v>0</v>
      </c>
      <c r="BW142" s="126">
        <v>0</v>
      </c>
      <c r="BX142" s="183" t="s">
        <v>993</v>
      </c>
      <c r="BY142" s="126">
        <v>0</v>
      </c>
      <c r="BZ142" s="183" t="s">
        <v>993</v>
      </c>
      <c r="CA142" s="126">
        <v>0</v>
      </c>
      <c r="CB142" s="183" t="s">
        <v>993</v>
      </c>
      <c r="CC142" s="126">
        <v>0</v>
      </c>
      <c r="CD142" s="126">
        <v>0</v>
      </c>
      <c r="CE142" s="126">
        <v>0</v>
      </c>
      <c r="CF142" s="183" t="s">
        <v>993</v>
      </c>
      <c r="CG142" s="126">
        <v>0</v>
      </c>
      <c r="CH142" s="183" t="s">
        <v>993</v>
      </c>
      <c r="CI142" s="126">
        <v>0</v>
      </c>
      <c r="CJ142" s="183" t="s">
        <v>993</v>
      </c>
      <c r="CK142" s="126">
        <v>0</v>
      </c>
      <c r="CL142" s="126">
        <v>0</v>
      </c>
      <c r="CM142" s="126">
        <v>0</v>
      </c>
      <c r="CN142" s="126">
        <v>38</v>
      </c>
      <c r="CO142" s="126">
        <v>0</v>
      </c>
      <c r="CP142" s="126">
        <v>0</v>
      </c>
      <c r="CQ142" s="126">
        <v>0</v>
      </c>
      <c r="CR142" s="126">
        <v>0</v>
      </c>
      <c r="CS142" s="126">
        <v>1.5</v>
      </c>
      <c r="CT142" s="126">
        <v>0</v>
      </c>
      <c r="CU142" s="126">
        <v>0</v>
      </c>
      <c r="CV142" s="126">
        <v>0</v>
      </c>
      <c r="CW142" s="126">
        <v>0</v>
      </c>
      <c r="CX142" s="126">
        <v>0</v>
      </c>
      <c r="CY142" s="126">
        <v>0</v>
      </c>
      <c r="CZ142" s="126">
        <v>0</v>
      </c>
      <c r="DA142" s="126">
        <v>0</v>
      </c>
      <c r="DB142" s="126">
        <v>1</v>
      </c>
      <c r="DC142" s="126">
        <v>0</v>
      </c>
      <c r="DD142" s="126">
        <v>0</v>
      </c>
      <c r="DE142" s="126">
        <v>0</v>
      </c>
      <c r="DF142" s="126">
        <v>0</v>
      </c>
      <c r="DG142" s="126">
        <v>0</v>
      </c>
      <c r="DH142" s="127" t="b">
        <v>0</v>
      </c>
      <c r="DI142" s="183" t="s">
        <v>417</v>
      </c>
      <c r="DJ142" s="183" t="s">
        <v>993</v>
      </c>
      <c r="DK142" s="183" t="s">
        <v>993</v>
      </c>
      <c r="DL142" s="183" t="s">
        <v>993</v>
      </c>
      <c r="DM142" s="126">
        <v>928</v>
      </c>
      <c r="DN142" s="126">
        <v>841</v>
      </c>
      <c r="DO142" s="126">
        <v>47</v>
      </c>
      <c r="DP142" s="126">
        <v>40</v>
      </c>
      <c r="DQ142" s="126">
        <v>14824</v>
      </c>
      <c r="DR142" s="126">
        <v>956</v>
      </c>
      <c r="DS142" s="126">
        <v>928</v>
      </c>
      <c r="DT142" s="126">
        <v>81</v>
      </c>
      <c r="DU142" s="126">
        <v>824</v>
      </c>
      <c r="DV142" s="126">
        <v>16</v>
      </c>
      <c r="DW142" s="126">
        <v>7</v>
      </c>
      <c r="DX142" s="126">
        <v>0</v>
      </c>
      <c r="DY142" s="126">
        <v>0</v>
      </c>
      <c r="DZ142" s="126">
        <v>0</v>
      </c>
      <c r="EA142" s="126">
        <v>956</v>
      </c>
      <c r="EB142" s="126">
        <v>151</v>
      </c>
      <c r="EC142" s="126">
        <v>769</v>
      </c>
      <c r="ED142" s="126">
        <v>19</v>
      </c>
      <c r="EE142" s="126">
        <v>1</v>
      </c>
      <c r="EF142" s="126">
        <v>3</v>
      </c>
      <c r="EG142" s="126">
        <v>0</v>
      </c>
      <c r="EH142" s="126">
        <v>5</v>
      </c>
      <c r="EI142" s="126">
        <v>8</v>
      </c>
      <c r="EJ142" s="126">
        <v>0</v>
      </c>
      <c r="EK142" s="126">
        <v>805</v>
      </c>
      <c r="EL142" s="126">
        <v>787</v>
      </c>
      <c r="EM142" s="126">
        <v>0</v>
      </c>
      <c r="EN142" s="126">
        <v>17</v>
      </c>
      <c r="EO142" s="126">
        <v>1</v>
      </c>
      <c r="EP142" s="126">
        <v>0</v>
      </c>
      <c r="EQ142" s="127" t="b">
        <v>0</v>
      </c>
      <c r="ER142" s="127" t="b">
        <v>0</v>
      </c>
      <c r="ES142" s="127" t="b">
        <v>0</v>
      </c>
      <c r="ET142" s="128">
        <v>0.56499999999999995</v>
      </c>
      <c r="EU142" s="128">
        <v>0.26600000000000001</v>
      </c>
      <c r="EV142" s="128">
        <v>0.10199999999999999</v>
      </c>
      <c r="EW142" s="128">
        <v>0.121</v>
      </c>
      <c r="EX142" s="128">
        <v>0.121</v>
      </c>
      <c r="EY142" s="128">
        <v>0.22600000000000001</v>
      </c>
      <c r="EZ142" s="127" t="b">
        <v>0</v>
      </c>
      <c r="FA142" s="127" t="b">
        <v>0</v>
      </c>
      <c r="FB142" s="127" t="b">
        <v>0</v>
      </c>
      <c r="FC142" s="128">
        <v>0</v>
      </c>
      <c r="FD142" s="128">
        <v>0</v>
      </c>
      <c r="FE142" s="128">
        <v>0</v>
      </c>
      <c r="FF142" s="128">
        <v>0</v>
      </c>
      <c r="FG142" s="128">
        <v>0</v>
      </c>
      <c r="FH142" s="128">
        <v>0</v>
      </c>
      <c r="FI142" s="127" t="b">
        <v>0</v>
      </c>
      <c r="FJ142" s="127" t="b">
        <v>0</v>
      </c>
      <c r="FK142" s="127" t="b">
        <v>0</v>
      </c>
      <c r="FL142" s="128">
        <v>0</v>
      </c>
      <c r="FM142" s="128">
        <v>0</v>
      </c>
      <c r="FN142" s="128">
        <v>0</v>
      </c>
      <c r="FO142" s="128">
        <v>0</v>
      </c>
      <c r="FP142" s="128">
        <v>0</v>
      </c>
      <c r="FQ142" s="128">
        <v>0</v>
      </c>
      <c r="FR142" s="183" t="s">
        <v>993</v>
      </c>
      <c r="FS142" s="128">
        <v>0</v>
      </c>
      <c r="FT142" s="126">
        <v>0</v>
      </c>
      <c r="FU142" s="126">
        <v>805</v>
      </c>
      <c r="FV142" s="126">
        <v>0</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7" t="b">
        <v>0</v>
      </c>
      <c r="GM142" s="183" t="s">
        <v>993</v>
      </c>
      <c r="GN142" s="183" t="s">
        <v>993</v>
      </c>
      <c r="GO142" s="183" t="s">
        <v>993</v>
      </c>
      <c r="GP142" s="183" t="s">
        <v>993</v>
      </c>
      <c r="GQ142" s="127"/>
      <c r="GR142" s="123"/>
    </row>
    <row r="143" spans="1:200">
      <c r="A143" s="122"/>
      <c r="B143" s="1348" t="s">
        <v>399</v>
      </c>
      <c r="C143" s="1349"/>
      <c r="D143" s="183" t="s">
        <v>1128</v>
      </c>
      <c r="E143" s="183" t="s">
        <v>1129</v>
      </c>
      <c r="F143" s="183" t="s">
        <v>437</v>
      </c>
      <c r="G143" s="183" t="s">
        <v>986</v>
      </c>
      <c r="H143" s="183" t="s">
        <v>1062</v>
      </c>
      <c r="I143" s="183" t="s">
        <v>1063</v>
      </c>
      <c r="J143" s="183" t="s">
        <v>1064</v>
      </c>
      <c r="K143" s="183" t="s">
        <v>1065</v>
      </c>
      <c r="L143" s="126">
        <v>14</v>
      </c>
      <c r="M143" s="183" t="s">
        <v>1129</v>
      </c>
      <c r="N143" s="183" t="s">
        <v>1140</v>
      </c>
      <c r="O143" s="183" t="s">
        <v>421</v>
      </c>
      <c r="P143" s="183" t="s">
        <v>1027</v>
      </c>
      <c r="Q143" s="183" t="s">
        <v>290</v>
      </c>
      <c r="R143" s="183" t="s">
        <v>270</v>
      </c>
      <c r="S143" s="127" t="b">
        <v>0</v>
      </c>
      <c r="T143" s="126">
        <v>0</v>
      </c>
      <c r="U143" s="127" t="b">
        <v>0</v>
      </c>
      <c r="V143" s="126">
        <v>0</v>
      </c>
      <c r="W143" s="127" t="b">
        <v>0</v>
      </c>
      <c r="X143" s="127" t="b">
        <v>1</v>
      </c>
      <c r="Y143" s="183" t="s">
        <v>270</v>
      </c>
      <c r="Z143" s="183" t="s">
        <v>993</v>
      </c>
      <c r="AA143" s="127" t="b">
        <v>0</v>
      </c>
      <c r="AB143" s="183" t="s">
        <v>993</v>
      </c>
      <c r="AC143" s="183" t="s">
        <v>993</v>
      </c>
      <c r="AD143" s="183" t="s">
        <v>993</v>
      </c>
      <c r="AE143" s="183">
        <f t="shared" si="6"/>
        <v>45</v>
      </c>
      <c r="AF143" s="183">
        <f t="shared" si="6"/>
        <v>40</v>
      </c>
      <c r="AG143" s="183">
        <f t="shared" si="6"/>
        <v>11</v>
      </c>
      <c r="AH143" s="183">
        <f t="shared" si="5"/>
        <v>45</v>
      </c>
      <c r="AI143" s="183">
        <f t="shared" si="7"/>
        <v>0</v>
      </c>
      <c r="AJ143" s="126">
        <v>45</v>
      </c>
      <c r="AK143" s="126">
        <v>40</v>
      </c>
      <c r="AL143" s="126">
        <v>11</v>
      </c>
      <c r="AM143" s="126">
        <v>45</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6">
        <v>0</v>
      </c>
      <c r="BD143" s="127" t="b">
        <v>0</v>
      </c>
      <c r="BE143" s="127"/>
      <c r="BF143" s="183" t="s">
        <v>427</v>
      </c>
      <c r="BG143" s="126">
        <v>45</v>
      </c>
      <c r="BH143" s="183" t="s">
        <v>993</v>
      </c>
      <c r="BI143" s="126">
        <v>0</v>
      </c>
      <c r="BJ143" s="183" t="s">
        <v>993</v>
      </c>
      <c r="BK143" s="126">
        <v>0</v>
      </c>
      <c r="BL143" s="126">
        <v>0</v>
      </c>
      <c r="BM143" s="126">
        <v>0</v>
      </c>
      <c r="BN143" s="183" t="s">
        <v>993</v>
      </c>
      <c r="BO143" s="183" t="s">
        <v>993</v>
      </c>
      <c r="BP143" s="183" t="s">
        <v>993</v>
      </c>
      <c r="BQ143" s="126">
        <v>0</v>
      </c>
      <c r="BR143" s="183" t="s">
        <v>993</v>
      </c>
      <c r="BS143" s="126">
        <v>0</v>
      </c>
      <c r="BT143" s="183" t="s">
        <v>993</v>
      </c>
      <c r="BU143" s="126">
        <v>0</v>
      </c>
      <c r="BV143" s="126">
        <v>0</v>
      </c>
      <c r="BW143" s="126">
        <v>0</v>
      </c>
      <c r="BX143" s="183" t="s">
        <v>993</v>
      </c>
      <c r="BY143" s="126">
        <v>0</v>
      </c>
      <c r="BZ143" s="183" t="s">
        <v>993</v>
      </c>
      <c r="CA143" s="126">
        <v>0</v>
      </c>
      <c r="CB143" s="183" t="s">
        <v>993</v>
      </c>
      <c r="CC143" s="126">
        <v>0</v>
      </c>
      <c r="CD143" s="126">
        <v>0</v>
      </c>
      <c r="CE143" s="126">
        <v>0</v>
      </c>
      <c r="CF143" s="183" t="s">
        <v>993</v>
      </c>
      <c r="CG143" s="126">
        <v>0</v>
      </c>
      <c r="CH143" s="183" t="s">
        <v>993</v>
      </c>
      <c r="CI143" s="126">
        <v>0</v>
      </c>
      <c r="CJ143" s="183" t="s">
        <v>993</v>
      </c>
      <c r="CK143" s="126">
        <v>0</v>
      </c>
      <c r="CL143" s="126">
        <v>0</v>
      </c>
      <c r="CM143" s="126">
        <v>0</v>
      </c>
      <c r="CN143" s="126">
        <v>36</v>
      </c>
      <c r="CO143" s="126">
        <v>0</v>
      </c>
      <c r="CP143" s="126">
        <v>0</v>
      </c>
      <c r="CQ143" s="126">
        <v>0</v>
      </c>
      <c r="CR143" s="126">
        <v>0</v>
      </c>
      <c r="CS143" s="126">
        <v>1.5</v>
      </c>
      <c r="CT143" s="126">
        <v>0</v>
      </c>
      <c r="CU143" s="126">
        <v>0</v>
      </c>
      <c r="CV143" s="126">
        <v>0</v>
      </c>
      <c r="CW143" s="126">
        <v>0</v>
      </c>
      <c r="CX143" s="126">
        <v>0</v>
      </c>
      <c r="CY143" s="126">
        <v>0</v>
      </c>
      <c r="CZ143" s="126">
        <v>0</v>
      </c>
      <c r="DA143" s="126">
        <v>0</v>
      </c>
      <c r="DB143" s="126">
        <v>1</v>
      </c>
      <c r="DC143" s="126">
        <v>0</v>
      </c>
      <c r="DD143" s="126">
        <v>0</v>
      </c>
      <c r="DE143" s="126">
        <v>0</v>
      </c>
      <c r="DF143" s="126">
        <v>0</v>
      </c>
      <c r="DG143" s="126">
        <v>0</v>
      </c>
      <c r="DH143" s="127" t="b">
        <v>0</v>
      </c>
      <c r="DI143" s="183" t="s">
        <v>525</v>
      </c>
      <c r="DJ143" s="183" t="s">
        <v>993</v>
      </c>
      <c r="DK143" s="183" t="s">
        <v>993</v>
      </c>
      <c r="DL143" s="183" t="s">
        <v>993</v>
      </c>
      <c r="DM143" s="126">
        <v>903</v>
      </c>
      <c r="DN143" s="126">
        <v>775</v>
      </c>
      <c r="DO143" s="126">
        <v>37</v>
      </c>
      <c r="DP143" s="126">
        <v>91</v>
      </c>
      <c r="DQ143" s="126">
        <v>11572</v>
      </c>
      <c r="DR143" s="126">
        <v>947</v>
      </c>
      <c r="DS143" s="126">
        <v>903</v>
      </c>
      <c r="DT143" s="126">
        <v>119</v>
      </c>
      <c r="DU143" s="126">
        <v>530</v>
      </c>
      <c r="DV143" s="126">
        <v>25</v>
      </c>
      <c r="DW143" s="126">
        <v>1</v>
      </c>
      <c r="DX143" s="126">
        <v>0</v>
      </c>
      <c r="DY143" s="126">
        <v>0</v>
      </c>
      <c r="DZ143" s="126">
        <v>228</v>
      </c>
      <c r="EA143" s="126">
        <v>947</v>
      </c>
      <c r="EB143" s="126">
        <v>175</v>
      </c>
      <c r="EC143" s="126">
        <v>445</v>
      </c>
      <c r="ED143" s="126">
        <v>90</v>
      </c>
      <c r="EE143" s="126">
        <v>0</v>
      </c>
      <c r="EF143" s="126">
        <v>0</v>
      </c>
      <c r="EG143" s="126">
        <v>0</v>
      </c>
      <c r="EH143" s="126">
        <v>2</v>
      </c>
      <c r="EI143" s="126">
        <v>15</v>
      </c>
      <c r="EJ143" s="126">
        <v>220</v>
      </c>
      <c r="EK143" s="126">
        <v>772</v>
      </c>
      <c r="EL143" s="126">
        <v>537</v>
      </c>
      <c r="EM143" s="126">
        <v>0</v>
      </c>
      <c r="EN143" s="126">
        <v>15</v>
      </c>
      <c r="EO143" s="126">
        <v>220</v>
      </c>
      <c r="EP143" s="126">
        <v>0</v>
      </c>
      <c r="EQ143" s="127" t="b">
        <v>0</v>
      </c>
      <c r="ER143" s="127" t="b">
        <v>0</v>
      </c>
      <c r="ES143" s="127" t="b">
        <v>0</v>
      </c>
      <c r="ET143" s="128">
        <v>0.45700000000000002</v>
      </c>
      <c r="EU143" s="128">
        <v>0.28399999999999997</v>
      </c>
      <c r="EV143" s="128">
        <v>0.20600000000000002</v>
      </c>
      <c r="EW143" s="128">
        <v>0.153</v>
      </c>
      <c r="EX143" s="128">
        <v>0.317</v>
      </c>
      <c r="EY143" s="128">
        <v>0.436</v>
      </c>
      <c r="EZ143" s="127" t="b">
        <v>0</v>
      </c>
      <c r="FA143" s="127" t="b">
        <v>0</v>
      </c>
      <c r="FB143" s="127" t="b">
        <v>0</v>
      </c>
      <c r="FC143" s="128">
        <v>0</v>
      </c>
      <c r="FD143" s="128">
        <v>0</v>
      </c>
      <c r="FE143" s="128">
        <v>0</v>
      </c>
      <c r="FF143" s="128">
        <v>0</v>
      </c>
      <c r="FG143" s="128">
        <v>0</v>
      </c>
      <c r="FH143" s="128">
        <v>0</v>
      </c>
      <c r="FI143" s="127" t="b">
        <v>0</v>
      </c>
      <c r="FJ143" s="127" t="b">
        <v>0</v>
      </c>
      <c r="FK143" s="127" t="b">
        <v>0</v>
      </c>
      <c r="FL143" s="128">
        <v>0</v>
      </c>
      <c r="FM143" s="128">
        <v>0</v>
      </c>
      <c r="FN143" s="128">
        <v>0</v>
      </c>
      <c r="FO143" s="128">
        <v>0</v>
      </c>
      <c r="FP143" s="128">
        <v>0</v>
      </c>
      <c r="FQ143" s="128">
        <v>0</v>
      </c>
      <c r="FR143" s="183" t="s">
        <v>993</v>
      </c>
      <c r="FS143" s="128">
        <v>0</v>
      </c>
      <c r="FT143" s="126">
        <v>0</v>
      </c>
      <c r="FU143" s="126">
        <v>772</v>
      </c>
      <c r="FV143" s="126">
        <v>0</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7" t="b">
        <v>0</v>
      </c>
      <c r="GM143" s="183" t="s">
        <v>993</v>
      </c>
      <c r="GN143" s="183" t="s">
        <v>993</v>
      </c>
      <c r="GO143" s="183" t="s">
        <v>993</v>
      </c>
      <c r="GP143" s="183" t="s">
        <v>993</v>
      </c>
      <c r="GQ143" s="127"/>
      <c r="GR143" s="123"/>
    </row>
    <row r="144" spans="1:200">
      <c r="A144" s="122"/>
      <c r="B144" s="1348" t="s">
        <v>399</v>
      </c>
      <c r="C144" s="1349"/>
      <c r="D144" s="183" t="s">
        <v>1128</v>
      </c>
      <c r="E144" s="183" t="s">
        <v>1129</v>
      </c>
      <c r="F144" s="183" t="s">
        <v>437</v>
      </c>
      <c r="G144" s="183" t="s">
        <v>986</v>
      </c>
      <c r="H144" s="183" t="s">
        <v>1062</v>
      </c>
      <c r="I144" s="183" t="s">
        <v>1063</v>
      </c>
      <c r="J144" s="183" t="s">
        <v>1064</v>
      </c>
      <c r="K144" s="183" t="s">
        <v>1065</v>
      </c>
      <c r="L144" s="126">
        <v>15</v>
      </c>
      <c r="M144" s="183" t="s">
        <v>1129</v>
      </c>
      <c r="N144" s="183" t="s">
        <v>1141</v>
      </c>
      <c r="O144" s="183" t="s">
        <v>423</v>
      </c>
      <c r="P144" s="183" t="s">
        <v>1027</v>
      </c>
      <c r="Q144" s="183" t="s">
        <v>290</v>
      </c>
      <c r="R144" s="183" t="s">
        <v>270</v>
      </c>
      <c r="S144" s="127" t="b">
        <v>0</v>
      </c>
      <c r="T144" s="126">
        <v>0</v>
      </c>
      <c r="U144" s="127" t="b">
        <v>0</v>
      </c>
      <c r="V144" s="126">
        <v>0</v>
      </c>
      <c r="W144" s="127" t="b">
        <v>0</v>
      </c>
      <c r="X144" s="127" t="b">
        <v>1</v>
      </c>
      <c r="Y144" s="183" t="s">
        <v>270</v>
      </c>
      <c r="Z144" s="183" t="s">
        <v>993</v>
      </c>
      <c r="AA144" s="127" t="b">
        <v>0</v>
      </c>
      <c r="AB144" s="183" t="s">
        <v>993</v>
      </c>
      <c r="AC144" s="183" t="s">
        <v>993</v>
      </c>
      <c r="AD144" s="183" t="s">
        <v>993</v>
      </c>
      <c r="AE144" s="183">
        <f t="shared" si="6"/>
        <v>49</v>
      </c>
      <c r="AF144" s="183">
        <f t="shared" si="6"/>
        <v>48</v>
      </c>
      <c r="AG144" s="183">
        <f t="shared" si="6"/>
        <v>14</v>
      </c>
      <c r="AH144" s="183">
        <f t="shared" si="5"/>
        <v>49</v>
      </c>
      <c r="AI144" s="183">
        <f t="shared" si="7"/>
        <v>0</v>
      </c>
      <c r="AJ144" s="126">
        <v>49</v>
      </c>
      <c r="AK144" s="126">
        <v>48</v>
      </c>
      <c r="AL144" s="126">
        <v>14</v>
      </c>
      <c r="AM144" s="126">
        <v>49</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6">
        <v>0</v>
      </c>
      <c r="BD144" s="127" t="b">
        <v>0</v>
      </c>
      <c r="BE144" s="127"/>
      <c r="BF144" s="183" t="s">
        <v>427</v>
      </c>
      <c r="BG144" s="126">
        <v>49</v>
      </c>
      <c r="BH144" s="183" t="s">
        <v>993</v>
      </c>
      <c r="BI144" s="126">
        <v>0</v>
      </c>
      <c r="BJ144" s="183" t="s">
        <v>993</v>
      </c>
      <c r="BK144" s="126">
        <v>0</v>
      </c>
      <c r="BL144" s="126">
        <v>0</v>
      </c>
      <c r="BM144" s="126">
        <v>0</v>
      </c>
      <c r="BN144" s="183" t="s">
        <v>993</v>
      </c>
      <c r="BO144" s="183" t="s">
        <v>993</v>
      </c>
      <c r="BP144" s="183" t="s">
        <v>993</v>
      </c>
      <c r="BQ144" s="126">
        <v>0</v>
      </c>
      <c r="BR144" s="183" t="s">
        <v>993</v>
      </c>
      <c r="BS144" s="126">
        <v>0</v>
      </c>
      <c r="BT144" s="183" t="s">
        <v>993</v>
      </c>
      <c r="BU144" s="126">
        <v>0</v>
      </c>
      <c r="BV144" s="126">
        <v>0</v>
      </c>
      <c r="BW144" s="126">
        <v>0</v>
      </c>
      <c r="BX144" s="183" t="s">
        <v>993</v>
      </c>
      <c r="BY144" s="126">
        <v>0</v>
      </c>
      <c r="BZ144" s="183" t="s">
        <v>993</v>
      </c>
      <c r="CA144" s="126">
        <v>0</v>
      </c>
      <c r="CB144" s="183" t="s">
        <v>993</v>
      </c>
      <c r="CC144" s="126">
        <v>0</v>
      </c>
      <c r="CD144" s="126">
        <v>0</v>
      </c>
      <c r="CE144" s="126">
        <v>0</v>
      </c>
      <c r="CF144" s="183" t="s">
        <v>993</v>
      </c>
      <c r="CG144" s="126">
        <v>0</v>
      </c>
      <c r="CH144" s="183" t="s">
        <v>993</v>
      </c>
      <c r="CI144" s="126">
        <v>0</v>
      </c>
      <c r="CJ144" s="183" t="s">
        <v>993</v>
      </c>
      <c r="CK144" s="126">
        <v>0</v>
      </c>
      <c r="CL144" s="126">
        <v>0</v>
      </c>
      <c r="CM144" s="126">
        <v>0</v>
      </c>
      <c r="CN144" s="126">
        <v>37</v>
      </c>
      <c r="CO144" s="126">
        <v>0</v>
      </c>
      <c r="CP144" s="126">
        <v>0</v>
      </c>
      <c r="CQ144" s="126">
        <v>0</v>
      </c>
      <c r="CR144" s="126">
        <v>0</v>
      </c>
      <c r="CS144" s="126">
        <v>1.5</v>
      </c>
      <c r="CT144" s="126">
        <v>0</v>
      </c>
      <c r="CU144" s="126">
        <v>0</v>
      </c>
      <c r="CV144" s="126">
        <v>0</v>
      </c>
      <c r="CW144" s="126">
        <v>0</v>
      </c>
      <c r="CX144" s="126">
        <v>0</v>
      </c>
      <c r="CY144" s="126">
        <v>0</v>
      </c>
      <c r="CZ144" s="126">
        <v>0</v>
      </c>
      <c r="DA144" s="126">
        <v>0</v>
      </c>
      <c r="DB144" s="126">
        <v>1</v>
      </c>
      <c r="DC144" s="126">
        <v>0</v>
      </c>
      <c r="DD144" s="126">
        <v>0</v>
      </c>
      <c r="DE144" s="126">
        <v>0</v>
      </c>
      <c r="DF144" s="126">
        <v>0</v>
      </c>
      <c r="DG144" s="126">
        <v>0</v>
      </c>
      <c r="DH144" s="127" t="b">
        <v>0</v>
      </c>
      <c r="DI144" s="183" t="s">
        <v>521</v>
      </c>
      <c r="DJ144" s="183" t="s">
        <v>993</v>
      </c>
      <c r="DK144" s="183" t="s">
        <v>993</v>
      </c>
      <c r="DL144" s="183" t="s">
        <v>993</v>
      </c>
      <c r="DM144" s="126">
        <v>1242</v>
      </c>
      <c r="DN144" s="126">
        <v>1066</v>
      </c>
      <c r="DO144" s="126">
        <v>145</v>
      </c>
      <c r="DP144" s="126">
        <v>31</v>
      </c>
      <c r="DQ144" s="126">
        <v>14265</v>
      </c>
      <c r="DR144" s="126">
        <v>1250</v>
      </c>
      <c r="DS144" s="126">
        <v>1242</v>
      </c>
      <c r="DT144" s="126">
        <v>46</v>
      </c>
      <c r="DU144" s="126">
        <v>1176</v>
      </c>
      <c r="DV144" s="126">
        <v>13</v>
      </c>
      <c r="DW144" s="126">
        <v>7</v>
      </c>
      <c r="DX144" s="126">
        <v>0</v>
      </c>
      <c r="DY144" s="126">
        <v>0</v>
      </c>
      <c r="DZ144" s="126">
        <v>0</v>
      </c>
      <c r="EA144" s="126">
        <v>1250</v>
      </c>
      <c r="EB144" s="126">
        <v>80</v>
      </c>
      <c r="EC144" s="126">
        <v>1116</v>
      </c>
      <c r="ED144" s="126">
        <v>22</v>
      </c>
      <c r="EE144" s="126">
        <v>0</v>
      </c>
      <c r="EF144" s="126">
        <v>0</v>
      </c>
      <c r="EG144" s="126">
        <v>0</v>
      </c>
      <c r="EH144" s="126">
        <v>7</v>
      </c>
      <c r="EI144" s="126">
        <v>25</v>
      </c>
      <c r="EJ144" s="126">
        <v>0</v>
      </c>
      <c r="EK144" s="126">
        <v>1170</v>
      </c>
      <c r="EL144" s="126">
        <v>1160</v>
      </c>
      <c r="EM144" s="126">
        <v>0</v>
      </c>
      <c r="EN144" s="126">
        <v>10</v>
      </c>
      <c r="EO144" s="126">
        <v>0</v>
      </c>
      <c r="EP144" s="126">
        <v>0</v>
      </c>
      <c r="EQ144" s="127" t="b">
        <v>0</v>
      </c>
      <c r="ER144" s="127" t="b">
        <v>0</v>
      </c>
      <c r="ES144" s="127" t="b">
        <v>0</v>
      </c>
      <c r="ET144" s="128">
        <v>0.54700000000000004</v>
      </c>
      <c r="EU144" s="128">
        <v>0.26300000000000001</v>
      </c>
      <c r="EV144" s="128">
        <v>0.10199999999999999</v>
      </c>
      <c r="EW144" s="128">
        <v>0.14400000000000002</v>
      </c>
      <c r="EX144" s="128">
        <v>0.15</v>
      </c>
      <c r="EY144" s="128">
        <v>0.29199999999999998</v>
      </c>
      <c r="EZ144" s="127" t="b">
        <v>0</v>
      </c>
      <c r="FA144" s="127" t="b">
        <v>0</v>
      </c>
      <c r="FB144" s="127" t="b">
        <v>0</v>
      </c>
      <c r="FC144" s="128">
        <v>0</v>
      </c>
      <c r="FD144" s="128">
        <v>0</v>
      </c>
      <c r="FE144" s="128">
        <v>0</v>
      </c>
      <c r="FF144" s="128">
        <v>0</v>
      </c>
      <c r="FG144" s="128">
        <v>0</v>
      </c>
      <c r="FH144" s="128">
        <v>0</v>
      </c>
      <c r="FI144" s="127" t="b">
        <v>0</v>
      </c>
      <c r="FJ144" s="127" t="b">
        <v>0</v>
      </c>
      <c r="FK144" s="127" t="b">
        <v>0</v>
      </c>
      <c r="FL144" s="128">
        <v>0</v>
      </c>
      <c r="FM144" s="128">
        <v>0</v>
      </c>
      <c r="FN144" s="128">
        <v>0</v>
      </c>
      <c r="FO144" s="128">
        <v>0</v>
      </c>
      <c r="FP144" s="128">
        <v>0</v>
      </c>
      <c r="FQ144" s="128">
        <v>0</v>
      </c>
      <c r="FR144" s="183" t="s">
        <v>993</v>
      </c>
      <c r="FS144" s="128">
        <v>0</v>
      </c>
      <c r="FT144" s="126">
        <v>0</v>
      </c>
      <c r="FU144" s="126">
        <v>1170</v>
      </c>
      <c r="FV144" s="126">
        <v>0</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7" t="b">
        <v>0</v>
      </c>
      <c r="GM144" s="183" t="s">
        <v>993</v>
      </c>
      <c r="GN144" s="183" t="s">
        <v>993</v>
      </c>
      <c r="GO144" s="183" t="s">
        <v>993</v>
      </c>
      <c r="GP144" s="183" t="s">
        <v>993</v>
      </c>
      <c r="GQ144" s="127"/>
      <c r="GR144" s="123"/>
    </row>
    <row r="145" spans="1:200">
      <c r="A145" s="122"/>
      <c r="B145" s="1348" t="s">
        <v>399</v>
      </c>
      <c r="C145" s="1349"/>
      <c r="D145" s="183" t="s">
        <v>1128</v>
      </c>
      <c r="E145" s="183" t="s">
        <v>1129</v>
      </c>
      <c r="F145" s="183" t="s">
        <v>437</v>
      </c>
      <c r="G145" s="183" t="s">
        <v>986</v>
      </c>
      <c r="H145" s="183" t="s">
        <v>1062</v>
      </c>
      <c r="I145" s="183" t="s">
        <v>1063</v>
      </c>
      <c r="J145" s="183" t="s">
        <v>1064</v>
      </c>
      <c r="K145" s="183" t="s">
        <v>1065</v>
      </c>
      <c r="L145" s="126">
        <v>16</v>
      </c>
      <c r="M145" s="183" t="s">
        <v>1129</v>
      </c>
      <c r="N145" s="183" t="s">
        <v>1142</v>
      </c>
      <c r="O145" s="183" t="s">
        <v>426</v>
      </c>
      <c r="P145" s="183" t="s">
        <v>1027</v>
      </c>
      <c r="Q145" s="183" t="s">
        <v>290</v>
      </c>
      <c r="R145" s="183" t="s">
        <v>270</v>
      </c>
      <c r="S145" s="127" t="b">
        <v>0</v>
      </c>
      <c r="T145" s="126">
        <v>0</v>
      </c>
      <c r="U145" s="127" t="b">
        <v>0</v>
      </c>
      <c r="V145" s="126">
        <v>0</v>
      </c>
      <c r="W145" s="127" t="b">
        <v>0</v>
      </c>
      <c r="X145" s="127" t="b">
        <v>1</v>
      </c>
      <c r="Y145" s="183" t="s">
        <v>270</v>
      </c>
      <c r="Z145" s="183" t="s">
        <v>993</v>
      </c>
      <c r="AA145" s="127" t="b">
        <v>0</v>
      </c>
      <c r="AB145" s="183" t="s">
        <v>993</v>
      </c>
      <c r="AC145" s="183" t="s">
        <v>993</v>
      </c>
      <c r="AD145" s="183" t="s">
        <v>993</v>
      </c>
      <c r="AE145" s="183">
        <f t="shared" si="6"/>
        <v>15</v>
      </c>
      <c r="AF145" s="183">
        <f t="shared" si="6"/>
        <v>15</v>
      </c>
      <c r="AG145" s="183">
        <f t="shared" si="6"/>
        <v>4</v>
      </c>
      <c r="AH145" s="183">
        <f t="shared" si="5"/>
        <v>15</v>
      </c>
      <c r="AI145" s="183">
        <f t="shared" si="7"/>
        <v>0</v>
      </c>
      <c r="AJ145" s="126">
        <v>15</v>
      </c>
      <c r="AK145" s="126">
        <v>15</v>
      </c>
      <c r="AL145" s="126">
        <v>4</v>
      </c>
      <c r="AM145" s="126">
        <v>15</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6">
        <v>0</v>
      </c>
      <c r="BD145" s="127" t="b">
        <v>0</v>
      </c>
      <c r="BE145" s="127"/>
      <c r="BF145" s="183" t="s">
        <v>427</v>
      </c>
      <c r="BG145" s="126">
        <v>15</v>
      </c>
      <c r="BH145" s="183" t="s">
        <v>993</v>
      </c>
      <c r="BI145" s="126">
        <v>0</v>
      </c>
      <c r="BJ145" s="183" t="s">
        <v>993</v>
      </c>
      <c r="BK145" s="126">
        <v>0</v>
      </c>
      <c r="BL145" s="126">
        <v>0</v>
      </c>
      <c r="BM145" s="126">
        <v>0</v>
      </c>
      <c r="BN145" s="183" t="s">
        <v>993</v>
      </c>
      <c r="BO145" s="183" t="s">
        <v>993</v>
      </c>
      <c r="BP145" s="183" t="s">
        <v>993</v>
      </c>
      <c r="BQ145" s="126">
        <v>0</v>
      </c>
      <c r="BR145" s="183" t="s">
        <v>993</v>
      </c>
      <c r="BS145" s="126">
        <v>0</v>
      </c>
      <c r="BT145" s="183" t="s">
        <v>993</v>
      </c>
      <c r="BU145" s="126">
        <v>0</v>
      </c>
      <c r="BV145" s="126">
        <v>0</v>
      </c>
      <c r="BW145" s="126">
        <v>0</v>
      </c>
      <c r="BX145" s="183" t="s">
        <v>993</v>
      </c>
      <c r="BY145" s="126">
        <v>0</v>
      </c>
      <c r="BZ145" s="183" t="s">
        <v>993</v>
      </c>
      <c r="CA145" s="126">
        <v>0</v>
      </c>
      <c r="CB145" s="183" t="s">
        <v>993</v>
      </c>
      <c r="CC145" s="126">
        <v>0</v>
      </c>
      <c r="CD145" s="126">
        <v>0</v>
      </c>
      <c r="CE145" s="126">
        <v>0</v>
      </c>
      <c r="CF145" s="183" t="s">
        <v>993</v>
      </c>
      <c r="CG145" s="126">
        <v>0</v>
      </c>
      <c r="CH145" s="183" t="s">
        <v>993</v>
      </c>
      <c r="CI145" s="126">
        <v>0</v>
      </c>
      <c r="CJ145" s="183" t="s">
        <v>993</v>
      </c>
      <c r="CK145" s="126">
        <v>0</v>
      </c>
      <c r="CL145" s="126">
        <v>0</v>
      </c>
      <c r="CM145" s="126">
        <v>0</v>
      </c>
      <c r="CN145" s="126">
        <v>7</v>
      </c>
      <c r="CO145" s="126">
        <v>0</v>
      </c>
      <c r="CP145" s="126">
        <v>0</v>
      </c>
      <c r="CQ145" s="126">
        <v>0</v>
      </c>
      <c r="CR145" s="126">
        <v>0</v>
      </c>
      <c r="CS145" s="126">
        <v>0.8</v>
      </c>
      <c r="CT145" s="126">
        <v>19</v>
      </c>
      <c r="CU145" s="126">
        <v>0</v>
      </c>
      <c r="CV145" s="126">
        <v>0</v>
      </c>
      <c r="CW145" s="126">
        <v>0</v>
      </c>
      <c r="CX145" s="126">
        <v>0</v>
      </c>
      <c r="CY145" s="126">
        <v>0</v>
      </c>
      <c r="CZ145" s="126">
        <v>0</v>
      </c>
      <c r="DA145" s="126">
        <v>0</v>
      </c>
      <c r="DB145" s="126">
        <v>1</v>
      </c>
      <c r="DC145" s="126">
        <v>0</v>
      </c>
      <c r="DD145" s="126">
        <v>0</v>
      </c>
      <c r="DE145" s="126">
        <v>0</v>
      </c>
      <c r="DF145" s="126">
        <v>0</v>
      </c>
      <c r="DG145" s="126">
        <v>0</v>
      </c>
      <c r="DH145" s="127" t="b">
        <v>0</v>
      </c>
      <c r="DI145" s="183" t="s">
        <v>1011</v>
      </c>
      <c r="DJ145" s="183" t="s">
        <v>993</v>
      </c>
      <c r="DK145" s="183" t="s">
        <v>993</v>
      </c>
      <c r="DL145" s="183" t="s">
        <v>993</v>
      </c>
      <c r="DM145" s="126">
        <v>408</v>
      </c>
      <c r="DN145" s="126">
        <v>269</v>
      </c>
      <c r="DO145" s="126">
        <v>116</v>
      </c>
      <c r="DP145" s="126">
        <v>23</v>
      </c>
      <c r="DQ145" s="126">
        <v>4563</v>
      </c>
      <c r="DR145" s="126">
        <v>408</v>
      </c>
      <c r="DS145" s="126">
        <v>408</v>
      </c>
      <c r="DT145" s="126">
        <v>83</v>
      </c>
      <c r="DU145" s="126">
        <v>244</v>
      </c>
      <c r="DV145" s="126">
        <v>34</v>
      </c>
      <c r="DW145" s="126">
        <v>1</v>
      </c>
      <c r="DX145" s="126">
        <v>0</v>
      </c>
      <c r="DY145" s="126">
        <v>7</v>
      </c>
      <c r="DZ145" s="126">
        <v>39</v>
      </c>
      <c r="EA145" s="126">
        <v>408</v>
      </c>
      <c r="EB145" s="126">
        <v>31</v>
      </c>
      <c r="EC145" s="126">
        <v>331</v>
      </c>
      <c r="ED145" s="126">
        <v>5</v>
      </c>
      <c r="EE145" s="126">
        <v>0</v>
      </c>
      <c r="EF145" s="126">
        <v>0</v>
      </c>
      <c r="EG145" s="126">
        <v>0</v>
      </c>
      <c r="EH145" s="126">
        <v>0</v>
      </c>
      <c r="EI145" s="126">
        <v>0</v>
      </c>
      <c r="EJ145" s="126">
        <v>41</v>
      </c>
      <c r="EK145" s="126">
        <v>377</v>
      </c>
      <c r="EL145" s="126">
        <v>334</v>
      </c>
      <c r="EM145" s="126">
        <v>0</v>
      </c>
      <c r="EN145" s="126">
        <v>2</v>
      </c>
      <c r="EO145" s="126">
        <v>41</v>
      </c>
      <c r="EP145" s="126">
        <v>302</v>
      </c>
      <c r="EQ145" s="127" t="b">
        <v>0</v>
      </c>
      <c r="ER145" s="127" t="b">
        <v>0</v>
      </c>
      <c r="ES145" s="127" t="b">
        <v>0</v>
      </c>
      <c r="ET145" s="128">
        <v>0.56499999999999995</v>
      </c>
      <c r="EU145" s="128">
        <v>0.52200000000000002</v>
      </c>
      <c r="EV145" s="128">
        <v>0.26100000000000001</v>
      </c>
      <c r="EW145" s="128">
        <v>0.34799999999999998</v>
      </c>
      <c r="EX145" s="128">
        <v>0.52200000000000002</v>
      </c>
      <c r="EY145" s="128">
        <v>0.60899999999999999</v>
      </c>
      <c r="EZ145" s="127" t="b">
        <v>0</v>
      </c>
      <c r="FA145" s="127" t="b">
        <v>0</v>
      </c>
      <c r="FB145" s="127" t="b">
        <v>0</v>
      </c>
      <c r="FC145" s="128">
        <v>0</v>
      </c>
      <c r="FD145" s="128">
        <v>0</v>
      </c>
      <c r="FE145" s="128">
        <v>0</v>
      </c>
      <c r="FF145" s="128">
        <v>0</v>
      </c>
      <c r="FG145" s="128">
        <v>0</v>
      </c>
      <c r="FH145" s="128">
        <v>0</v>
      </c>
      <c r="FI145" s="127" t="b">
        <v>0</v>
      </c>
      <c r="FJ145" s="127" t="b">
        <v>0</v>
      </c>
      <c r="FK145" s="127" t="b">
        <v>0</v>
      </c>
      <c r="FL145" s="128">
        <v>0</v>
      </c>
      <c r="FM145" s="128">
        <v>0</v>
      </c>
      <c r="FN145" s="128">
        <v>0</v>
      </c>
      <c r="FO145" s="128">
        <v>0</v>
      </c>
      <c r="FP145" s="128">
        <v>0</v>
      </c>
      <c r="FQ145" s="128">
        <v>0</v>
      </c>
      <c r="FR145" s="183" t="s">
        <v>993</v>
      </c>
      <c r="FS145" s="128">
        <v>0</v>
      </c>
      <c r="FT145" s="126">
        <v>0</v>
      </c>
      <c r="FU145" s="126">
        <v>377</v>
      </c>
      <c r="FV145" s="126">
        <v>0</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7" t="b">
        <v>0</v>
      </c>
      <c r="GM145" s="183" t="s">
        <v>993</v>
      </c>
      <c r="GN145" s="183" t="s">
        <v>993</v>
      </c>
      <c r="GO145" s="183" t="s">
        <v>993</v>
      </c>
      <c r="GP145" s="183" t="s">
        <v>993</v>
      </c>
      <c r="GQ145" s="127"/>
      <c r="GR145" s="123"/>
    </row>
    <row r="146" spans="1:200">
      <c r="A146" s="122"/>
      <c r="B146" s="1348" t="s">
        <v>399</v>
      </c>
      <c r="C146" s="1349"/>
      <c r="D146" s="183" t="s">
        <v>1128</v>
      </c>
      <c r="E146" s="183" t="s">
        <v>1129</v>
      </c>
      <c r="F146" s="183" t="s">
        <v>437</v>
      </c>
      <c r="G146" s="183" t="s">
        <v>986</v>
      </c>
      <c r="H146" s="183" t="s">
        <v>1062</v>
      </c>
      <c r="I146" s="183" t="s">
        <v>1063</v>
      </c>
      <c r="J146" s="183" t="s">
        <v>1064</v>
      </c>
      <c r="K146" s="183" t="s">
        <v>1065</v>
      </c>
      <c r="L146" s="126">
        <v>17</v>
      </c>
      <c r="M146" s="183" t="s">
        <v>1129</v>
      </c>
      <c r="N146" s="183" t="s">
        <v>1143</v>
      </c>
      <c r="O146" s="183" t="s">
        <v>428</v>
      </c>
      <c r="P146" s="183" t="s">
        <v>1027</v>
      </c>
      <c r="Q146" s="183" t="s">
        <v>290</v>
      </c>
      <c r="R146" s="183" t="s">
        <v>270</v>
      </c>
      <c r="S146" s="127" t="b">
        <v>0</v>
      </c>
      <c r="T146" s="126">
        <v>0</v>
      </c>
      <c r="U146" s="127" t="b">
        <v>0</v>
      </c>
      <c r="V146" s="126">
        <v>0</v>
      </c>
      <c r="W146" s="127" t="b">
        <v>0</v>
      </c>
      <c r="X146" s="127" t="b">
        <v>1</v>
      </c>
      <c r="Y146" s="183" t="s">
        <v>270</v>
      </c>
      <c r="Z146" s="183" t="s">
        <v>993</v>
      </c>
      <c r="AA146" s="127" t="b">
        <v>0</v>
      </c>
      <c r="AB146" s="183" t="s">
        <v>993</v>
      </c>
      <c r="AC146" s="183" t="s">
        <v>993</v>
      </c>
      <c r="AD146" s="183" t="s">
        <v>993</v>
      </c>
      <c r="AE146" s="183">
        <f t="shared" si="6"/>
        <v>50</v>
      </c>
      <c r="AF146" s="183">
        <f t="shared" si="6"/>
        <v>49</v>
      </c>
      <c r="AG146" s="183">
        <f t="shared" si="6"/>
        <v>19</v>
      </c>
      <c r="AH146" s="183">
        <f t="shared" si="5"/>
        <v>50</v>
      </c>
      <c r="AI146" s="183">
        <f t="shared" si="7"/>
        <v>0</v>
      </c>
      <c r="AJ146" s="126">
        <v>50</v>
      </c>
      <c r="AK146" s="126">
        <v>49</v>
      </c>
      <c r="AL146" s="126">
        <v>19</v>
      </c>
      <c r="AM146" s="126">
        <v>50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6">
        <v>0</v>
      </c>
      <c r="BD146" s="127" t="b">
        <v>0</v>
      </c>
      <c r="BE146" s="127"/>
      <c r="BF146" s="183" t="s">
        <v>427</v>
      </c>
      <c r="BG146" s="126">
        <v>50</v>
      </c>
      <c r="BH146" s="183" t="s">
        <v>993</v>
      </c>
      <c r="BI146" s="126">
        <v>0</v>
      </c>
      <c r="BJ146" s="183" t="s">
        <v>993</v>
      </c>
      <c r="BK146" s="126">
        <v>0</v>
      </c>
      <c r="BL146" s="126">
        <v>0</v>
      </c>
      <c r="BM146" s="126">
        <v>0</v>
      </c>
      <c r="BN146" s="183" t="s">
        <v>993</v>
      </c>
      <c r="BO146" s="183" t="s">
        <v>993</v>
      </c>
      <c r="BP146" s="183" t="s">
        <v>993</v>
      </c>
      <c r="BQ146" s="126">
        <v>0</v>
      </c>
      <c r="BR146" s="183" t="s">
        <v>993</v>
      </c>
      <c r="BS146" s="126">
        <v>0</v>
      </c>
      <c r="BT146" s="183" t="s">
        <v>993</v>
      </c>
      <c r="BU146" s="126">
        <v>0</v>
      </c>
      <c r="BV146" s="126">
        <v>0</v>
      </c>
      <c r="BW146" s="126">
        <v>0</v>
      </c>
      <c r="BX146" s="183" t="s">
        <v>993</v>
      </c>
      <c r="BY146" s="126">
        <v>0</v>
      </c>
      <c r="BZ146" s="183" t="s">
        <v>993</v>
      </c>
      <c r="CA146" s="126">
        <v>0</v>
      </c>
      <c r="CB146" s="183" t="s">
        <v>993</v>
      </c>
      <c r="CC146" s="126">
        <v>0</v>
      </c>
      <c r="CD146" s="126">
        <v>0</v>
      </c>
      <c r="CE146" s="126">
        <v>0</v>
      </c>
      <c r="CF146" s="183" t="s">
        <v>993</v>
      </c>
      <c r="CG146" s="126">
        <v>0</v>
      </c>
      <c r="CH146" s="183" t="s">
        <v>993</v>
      </c>
      <c r="CI146" s="126">
        <v>0</v>
      </c>
      <c r="CJ146" s="183" t="s">
        <v>993</v>
      </c>
      <c r="CK146" s="126">
        <v>0</v>
      </c>
      <c r="CL146" s="126">
        <v>0</v>
      </c>
      <c r="CM146" s="126">
        <v>0</v>
      </c>
      <c r="CN146" s="126">
        <v>35</v>
      </c>
      <c r="CO146" s="126">
        <v>0</v>
      </c>
      <c r="CP146" s="126">
        <v>0</v>
      </c>
      <c r="CQ146" s="126">
        <v>0</v>
      </c>
      <c r="CR146" s="126">
        <v>0</v>
      </c>
      <c r="CS146" s="126">
        <v>0.8</v>
      </c>
      <c r="CT146" s="126">
        <v>0</v>
      </c>
      <c r="CU146" s="126">
        <v>0</v>
      </c>
      <c r="CV146" s="126">
        <v>0</v>
      </c>
      <c r="CW146" s="126">
        <v>0</v>
      </c>
      <c r="CX146" s="126">
        <v>0</v>
      </c>
      <c r="CY146" s="126">
        <v>0</v>
      </c>
      <c r="CZ146" s="126">
        <v>0</v>
      </c>
      <c r="DA146" s="126">
        <v>0</v>
      </c>
      <c r="DB146" s="126">
        <v>1</v>
      </c>
      <c r="DC146" s="126">
        <v>0</v>
      </c>
      <c r="DD146" s="126">
        <v>0</v>
      </c>
      <c r="DE146" s="126">
        <v>0</v>
      </c>
      <c r="DF146" s="126">
        <v>0</v>
      </c>
      <c r="DG146" s="126">
        <v>0</v>
      </c>
      <c r="DH146" s="127" t="b">
        <v>0</v>
      </c>
      <c r="DI146" s="183" t="s">
        <v>999</v>
      </c>
      <c r="DJ146" s="183" t="s">
        <v>437</v>
      </c>
      <c r="DK146" s="183" t="s">
        <v>440</v>
      </c>
      <c r="DL146" s="183" t="s">
        <v>993</v>
      </c>
      <c r="DM146" s="126">
        <v>968</v>
      </c>
      <c r="DN146" s="126">
        <v>885</v>
      </c>
      <c r="DO146" s="126">
        <v>51</v>
      </c>
      <c r="DP146" s="126">
        <v>32</v>
      </c>
      <c r="DQ146" s="126">
        <v>14970</v>
      </c>
      <c r="DR146" s="126">
        <v>1078</v>
      </c>
      <c r="DS146" s="126">
        <v>968</v>
      </c>
      <c r="DT146" s="126">
        <v>209</v>
      </c>
      <c r="DU146" s="126">
        <v>737</v>
      </c>
      <c r="DV146" s="126">
        <v>21</v>
      </c>
      <c r="DW146" s="126">
        <v>1</v>
      </c>
      <c r="DX146" s="126">
        <v>0</v>
      </c>
      <c r="DY146" s="126">
        <v>0</v>
      </c>
      <c r="DZ146" s="126">
        <v>0</v>
      </c>
      <c r="EA146" s="126">
        <v>1078</v>
      </c>
      <c r="EB146" s="126">
        <v>424</v>
      </c>
      <c r="EC146" s="126">
        <v>604</v>
      </c>
      <c r="ED146" s="126">
        <v>45</v>
      </c>
      <c r="EE146" s="126">
        <v>0</v>
      </c>
      <c r="EF146" s="126">
        <v>0</v>
      </c>
      <c r="EG146" s="126">
        <v>0</v>
      </c>
      <c r="EH146" s="126">
        <v>0</v>
      </c>
      <c r="EI146" s="126">
        <v>0</v>
      </c>
      <c r="EJ146" s="126">
        <v>5</v>
      </c>
      <c r="EK146" s="126">
        <v>654</v>
      </c>
      <c r="EL146" s="126">
        <v>651</v>
      </c>
      <c r="EM146" s="126">
        <v>0</v>
      </c>
      <c r="EN146" s="126">
        <v>3</v>
      </c>
      <c r="EO146" s="126">
        <v>0</v>
      </c>
      <c r="EP146" s="126">
        <v>0</v>
      </c>
      <c r="EQ146" s="127" t="b">
        <v>0</v>
      </c>
      <c r="ER146" s="127" t="b">
        <v>0</v>
      </c>
      <c r="ES146" s="127" t="b">
        <v>0</v>
      </c>
      <c r="ET146" s="128">
        <v>0.65799999999999992</v>
      </c>
      <c r="EU146" s="128">
        <v>0.27300000000000002</v>
      </c>
      <c r="EV146" s="128">
        <v>0.105</v>
      </c>
      <c r="EW146" s="128">
        <v>0.16600000000000001</v>
      </c>
      <c r="EX146" s="128">
        <v>0.18100000000000002</v>
      </c>
      <c r="EY146" s="128">
        <v>0.30199999999999999</v>
      </c>
      <c r="EZ146" s="127" t="b">
        <v>0</v>
      </c>
      <c r="FA146" s="127" t="b">
        <v>0</v>
      </c>
      <c r="FB146" s="127" t="b">
        <v>0</v>
      </c>
      <c r="FC146" s="128">
        <v>0</v>
      </c>
      <c r="FD146" s="128">
        <v>0</v>
      </c>
      <c r="FE146" s="128">
        <v>0</v>
      </c>
      <c r="FF146" s="128">
        <v>0</v>
      </c>
      <c r="FG146" s="128">
        <v>0</v>
      </c>
      <c r="FH146" s="128">
        <v>0</v>
      </c>
      <c r="FI146" s="127" t="b">
        <v>0</v>
      </c>
      <c r="FJ146" s="127" t="b">
        <v>0</v>
      </c>
      <c r="FK146" s="127" t="b">
        <v>0</v>
      </c>
      <c r="FL146" s="128">
        <v>0</v>
      </c>
      <c r="FM146" s="128">
        <v>0</v>
      </c>
      <c r="FN146" s="128">
        <v>0</v>
      </c>
      <c r="FO146" s="128">
        <v>0</v>
      </c>
      <c r="FP146" s="128">
        <v>0</v>
      </c>
      <c r="FQ146" s="128">
        <v>0</v>
      </c>
      <c r="FR146" s="183" t="s">
        <v>993</v>
      </c>
      <c r="FS146" s="128">
        <v>0</v>
      </c>
      <c r="FT146" s="126">
        <v>0</v>
      </c>
      <c r="FU146" s="126">
        <v>654</v>
      </c>
      <c r="FV146" s="126">
        <v>0</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7" t="b">
        <v>0</v>
      </c>
      <c r="GM146" s="183" t="s">
        <v>993</v>
      </c>
      <c r="GN146" s="183" t="s">
        <v>993</v>
      </c>
      <c r="GO146" s="183" t="s">
        <v>993</v>
      </c>
      <c r="GP146" s="183" t="s">
        <v>993</v>
      </c>
      <c r="GQ146" s="127"/>
      <c r="GR146" s="123"/>
    </row>
    <row r="147" spans="1:200">
      <c r="A147" s="122"/>
      <c r="B147" s="1348" t="s">
        <v>399</v>
      </c>
      <c r="C147" s="1349"/>
      <c r="D147" s="183" t="s">
        <v>1128</v>
      </c>
      <c r="E147" s="183" t="s">
        <v>1129</v>
      </c>
      <c r="F147" s="183" t="s">
        <v>437</v>
      </c>
      <c r="G147" s="183" t="s">
        <v>986</v>
      </c>
      <c r="H147" s="183" t="s">
        <v>1062</v>
      </c>
      <c r="I147" s="183" t="s">
        <v>1063</v>
      </c>
      <c r="J147" s="183" t="s">
        <v>1064</v>
      </c>
      <c r="K147" s="183" t="s">
        <v>1065</v>
      </c>
      <c r="L147" s="126">
        <v>18</v>
      </c>
      <c r="M147" s="183" t="s">
        <v>1129</v>
      </c>
      <c r="N147" s="183" t="s">
        <v>1144</v>
      </c>
      <c r="O147" s="183" t="s">
        <v>431</v>
      </c>
      <c r="P147" s="183" t="s">
        <v>1027</v>
      </c>
      <c r="Q147" s="183" t="s">
        <v>290</v>
      </c>
      <c r="R147" s="183" t="s">
        <v>270</v>
      </c>
      <c r="S147" s="127" t="b">
        <v>0</v>
      </c>
      <c r="T147" s="126">
        <v>0</v>
      </c>
      <c r="U147" s="127" t="b">
        <v>0</v>
      </c>
      <c r="V147" s="126">
        <v>0</v>
      </c>
      <c r="W147" s="127" t="b">
        <v>0</v>
      </c>
      <c r="X147" s="127" t="b">
        <v>1</v>
      </c>
      <c r="Y147" s="183" t="s">
        <v>270</v>
      </c>
      <c r="Z147" s="183" t="s">
        <v>993</v>
      </c>
      <c r="AA147" s="127" t="b">
        <v>0</v>
      </c>
      <c r="AB147" s="183" t="s">
        <v>993</v>
      </c>
      <c r="AC147" s="183" t="s">
        <v>993</v>
      </c>
      <c r="AD147" s="183" t="s">
        <v>993</v>
      </c>
      <c r="AE147" s="183">
        <f t="shared" si="6"/>
        <v>50</v>
      </c>
      <c r="AF147" s="183">
        <f t="shared" si="6"/>
        <v>50</v>
      </c>
      <c r="AG147" s="183">
        <f t="shared" si="6"/>
        <v>21</v>
      </c>
      <c r="AH147" s="183">
        <f t="shared" si="5"/>
        <v>50</v>
      </c>
      <c r="AI147" s="183">
        <f t="shared" si="7"/>
        <v>0</v>
      </c>
      <c r="AJ147" s="126">
        <v>50</v>
      </c>
      <c r="AK147" s="126">
        <v>50</v>
      </c>
      <c r="AL147" s="126">
        <v>21</v>
      </c>
      <c r="AM147" s="126">
        <v>50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6">
        <v>0</v>
      </c>
      <c r="BD147" s="127" t="b">
        <v>0</v>
      </c>
      <c r="BE147" s="127"/>
      <c r="BF147" s="183" t="s">
        <v>427</v>
      </c>
      <c r="BG147" s="126">
        <v>50</v>
      </c>
      <c r="BH147" s="183" t="s">
        <v>993</v>
      </c>
      <c r="BI147" s="126">
        <v>0</v>
      </c>
      <c r="BJ147" s="183" t="s">
        <v>993</v>
      </c>
      <c r="BK147" s="126">
        <v>0</v>
      </c>
      <c r="BL147" s="126">
        <v>0</v>
      </c>
      <c r="BM147" s="126">
        <v>0</v>
      </c>
      <c r="BN147" s="183" t="s">
        <v>993</v>
      </c>
      <c r="BO147" s="183" t="s">
        <v>993</v>
      </c>
      <c r="BP147" s="183" t="s">
        <v>993</v>
      </c>
      <c r="BQ147" s="126">
        <v>0</v>
      </c>
      <c r="BR147" s="183" t="s">
        <v>993</v>
      </c>
      <c r="BS147" s="126">
        <v>0</v>
      </c>
      <c r="BT147" s="183" t="s">
        <v>993</v>
      </c>
      <c r="BU147" s="126">
        <v>0</v>
      </c>
      <c r="BV147" s="126">
        <v>0</v>
      </c>
      <c r="BW147" s="126">
        <v>0</v>
      </c>
      <c r="BX147" s="183" t="s">
        <v>993</v>
      </c>
      <c r="BY147" s="126">
        <v>0</v>
      </c>
      <c r="BZ147" s="183" t="s">
        <v>993</v>
      </c>
      <c r="CA147" s="126">
        <v>0</v>
      </c>
      <c r="CB147" s="183" t="s">
        <v>993</v>
      </c>
      <c r="CC147" s="126">
        <v>0</v>
      </c>
      <c r="CD147" s="126">
        <v>0</v>
      </c>
      <c r="CE147" s="126">
        <v>0</v>
      </c>
      <c r="CF147" s="183" t="s">
        <v>993</v>
      </c>
      <c r="CG147" s="126">
        <v>0</v>
      </c>
      <c r="CH147" s="183" t="s">
        <v>993</v>
      </c>
      <c r="CI147" s="126">
        <v>0</v>
      </c>
      <c r="CJ147" s="183" t="s">
        <v>993</v>
      </c>
      <c r="CK147" s="126">
        <v>0</v>
      </c>
      <c r="CL147" s="126">
        <v>0</v>
      </c>
      <c r="CM147" s="126">
        <v>0</v>
      </c>
      <c r="CN147" s="126">
        <v>37</v>
      </c>
      <c r="CO147" s="126">
        <v>0</v>
      </c>
      <c r="CP147" s="126">
        <v>0</v>
      </c>
      <c r="CQ147" s="126">
        <v>0</v>
      </c>
      <c r="CR147" s="126">
        <v>0</v>
      </c>
      <c r="CS147" s="126">
        <v>0.8</v>
      </c>
      <c r="CT147" s="126">
        <v>0</v>
      </c>
      <c r="CU147" s="126">
        <v>0</v>
      </c>
      <c r="CV147" s="126">
        <v>0</v>
      </c>
      <c r="CW147" s="126">
        <v>0</v>
      </c>
      <c r="CX147" s="126">
        <v>0</v>
      </c>
      <c r="CY147" s="126">
        <v>0</v>
      </c>
      <c r="CZ147" s="126">
        <v>0</v>
      </c>
      <c r="DA147" s="126">
        <v>0</v>
      </c>
      <c r="DB147" s="126">
        <v>1</v>
      </c>
      <c r="DC147" s="126">
        <v>0</v>
      </c>
      <c r="DD147" s="126">
        <v>0</v>
      </c>
      <c r="DE147" s="126">
        <v>0</v>
      </c>
      <c r="DF147" s="126">
        <v>0</v>
      </c>
      <c r="DG147" s="126">
        <v>0</v>
      </c>
      <c r="DH147" s="127" t="b">
        <v>0</v>
      </c>
      <c r="DI147" s="183" t="s">
        <v>1000</v>
      </c>
      <c r="DJ147" s="183" t="s">
        <v>993</v>
      </c>
      <c r="DK147" s="183" t="s">
        <v>993</v>
      </c>
      <c r="DL147" s="183" t="s">
        <v>993</v>
      </c>
      <c r="DM147" s="126">
        <v>810</v>
      </c>
      <c r="DN147" s="126">
        <v>712</v>
      </c>
      <c r="DO147" s="126">
        <v>42</v>
      </c>
      <c r="DP147" s="126">
        <v>56</v>
      </c>
      <c r="DQ147" s="126">
        <v>15738</v>
      </c>
      <c r="DR147" s="126">
        <v>836</v>
      </c>
      <c r="DS147" s="126">
        <v>810</v>
      </c>
      <c r="DT147" s="126">
        <v>48</v>
      </c>
      <c r="DU147" s="126">
        <v>727</v>
      </c>
      <c r="DV147" s="126">
        <v>8</v>
      </c>
      <c r="DW147" s="126">
        <v>3</v>
      </c>
      <c r="DX147" s="126">
        <v>0</v>
      </c>
      <c r="DY147" s="126">
        <v>2</v>
      </c>
      <c r="DZ147" s="126">
        <v>22</v>
      </c>
      <c r="EA147" s="126">
        <v>836</v>
      </c>
      <c r="EB147" s="126">
        <v>95</v>
      </c>
      <c r="EC147" s="126">
        <v>627</v>
      </c>
      <c r="ED147" s="126">
        <v>98</v>
      </c>
      <c r="EE147" s="126">
        <v>0</v>
      </c>
      <c r="EF147" s="126">
        <v>0</v>
      </c>
      <c r="EG147" s="126">
        <v>0</v>
      </c>
      <c r="EH147" s="126">
        <v>1</v>
      </c>
      <c r="EI147" s="126">
        <v>3</v>
      </c>
      <c r="EJ147" s="126">
        <v>12</v>
      </c>
      <c r="EK147" s="126">
        <v>741</v>
      </c>
      <c r="EL147" s="126">
        <v>738</v>
      </c>
      <c r="EM147" s="126">
        <v>0</v>
      </c>
      <c r="EN147" s="126">
        <v>1</v>
      </c>
      <c r="EO147" s="126">
        <v>2</v>
      </c>
      <c r="EP147" s="126">
        <v>0</v>
      </c>
      <c r="EQ147" s="127" t="b">
        <v>0</v>
      </c>
      <c r="ER147" s="127" t="b">
        <v>1</v>
      </c>
      <c r="ES147" s="127" t="b">
        <v>0</v>
      </c>
      <c r="ET147" s="128">
        <v>0.43799999999999994</v>
      </c>
      <c r="EU147" s="128">
        <v>0.18100000000000002</v>
      </c>
      <c r="EV147" s="128">
        <v>0.10800000000000001</v>
      </c>
      <c r="EW147" s="128">
        <v>0.111</v>
      </c>
      <c r="EX147" s="128">
        <v>0.33700000000000002</v>
      </c>
      <c r="EY147" s="128">
        <v>0.39399999999999996</v>
      </c>
      <c r="EZ147" s="127" t="b">
        <v>0</v>
      </c>
      <c r="FA147" s="127" t="b">
        <v>1</v>
      </c>
      <c r="FB147" s="127" t="b">
        <v>0</v>
      </c>
      <c r="FC147" s="128">
        <v>0</v>
      </c>
      <c r="FD147" s="128">
        <v>0</v>
      </c>
      <c r="FE147" s="128">
        <v>0</v>
      </c>
      <c r="FF147" s="128">
        <v>0</v>
      </c>
      <c r="FG147" s="128">
        <v>0</v>
      </c>
      <c r="FH147" s="128">
        <v>0</v>
      </c>
      <c r="FI147" s="127" t="b">
        <v>0</v>
      </c>
      <c r="FJ147" s="127" t="b">
        <v>0</v>
      </c>
      <c r="FK147" s="127" t="b">
        <v>0</v>
      </c>
      <c r="FL147" s="128">
        <v>0</v>
      </c>
      <c r="FM147" s="128">
        <v>0</v>
      </c>
      <c r="FN147" s="128">
        <v>0</v>
      </c>
      <c r="FO147" s="128">
        <v>0</v>
      </c>
      <c r="FP147" s="128">
        <v>0</v>
      </c>
      <c r="FQ147" s="128">
        <v>0</v>
      </c>
      <c r="FR147" s="183" t="s">
        <v>993</v>
      </c>
      <c r="FS147" s="128">
        <v>0</v>
      </c>
      <c r="FT147" s="126">
        <v>0</v>
      </c>
      <c r="FU147" s="126">
        <v>741</v>
      </c>
      <c r="FV147" s="126">
        <v>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7" t="b">
        <v>0</v>
      </c>
      <c r="GM147" s="183" t="s">
        <v>993</v>
      </c>
      <c r="GN147" s="183" t="s">
        <v>993</v>
      </c>
      <c r="GO147" s="183" t="s">
        <v>993</v>
      </c>
      <c r="GP147" s="183" t="s">
        <v>993</v>
      </c>
      <c r="GQ147" s="127"/>
      <c r="GR147" s="123"/>
    </row>
    <row r="148" spans="1:200">
      <c r="A148" s="122"/>
      <c r="B148" s="1348" t="s">
        <v>399</v>
      </c>
      <c r="C148" s="1349"/>
      <c r="D148" s="183" t="s">
        <v>1128</v>
      </c>
      <c r="E148" s="183" t="s">
        <v>1129</v>
      </c>
      <c r="F148" s="183" t="s">
        <v>437</v>
      </c>
      <c r="G148" s="183" t="s">
        <v>986</v>
      </c>
      <c r="H148" s="183" t="s">
        <v>1062</v>
      </c>
      <c r="I148" s="183" t="s">
        <v>1063</v>
      </c>
      <c r="J148" s="183" t="s">
        <v>1064</v>
      </c>
      <c r="K148" s="183" t="s">
        <v>1065</v>
      </c>
      <c r="L148" s="126">
        <v>19</v>
      </c>
      <c r="M148" s="183" t="s">
        <v>1129</v>
      </c>
      <c r="N148" s="183" t="s">
        <v>1145</v>
      </c>
      <c r="O148" s="183" t="s">
        <v>433</v>
      </c>
      <c r="P148" s="183" t="s">
        <v>1027</v>
      </c>
      <c r="Q148" s="183" t="s">
        <v>290</v>
      </c>
      <c r="R148" s="183" t="s">
        <v>270</v>
      </c>
      <c r="S148" s="127" t="b">
        <v>0</v>
      </c>
      <c r="T148" s="126">
        <v>0</v>
      </c>
      <c r="U148" s="127" t="b">
        <v>0</v>
      </c>
      <c r="V148" s="126">
        <v>0</v>
      </c>
      <c r="W148" s="127" t="b">
        <v>0</v>
      </c>
      <c r="X148" s="127" t="b">
        <v>1</v>
      </c>
      <c r="Y148" s="183" t="s">
        <v>270</v>
      </c>
      <c r="Z148" s="183" t="s">
        <v>993</v>
      </c>
      <c r="AA148" s="127" t="b">
        <v>0</v>
      </c>
      <c r="AB148" s="183" t="s">
        <v>993</v>
      </c>
      <c r="AC148" s="183" t="s">
        <v>993</v>
      </c>
      <c r="AD148" s="183" t="s">
        <v>993</v>
      </c>
      <c r="AE148" s="183">
        <f t="shared" si="6"/>
        <v>50</v>
      </c>
      <c r="AF148" s="183">
        <f t="shared" si="6"/>
        <v>49</v>
      </c>
      <c r="AG148" s="183">
        <f t="shared" si="6"/>
        <v>19</v>
      </c>
      <c r="AH148" s="183">
        <f t="shared" si="5"/>
        <v>50</v>
      </c>
      <c r="AI148" s="183">
        <f t="shared" si="7"/>
        <v>0</v>
      </c>
      <c r="AJ148" s="126">
        <v>50</v>
      </c>
      <c r="AK148" s="126">
        <v>49</v>
      </c>
      <c r="AL148" s="126">
        <v>19</v>
      </c>
      <c r="AM148" s="126">
        <v>50</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6">
        <v>0</v>
      </c>
      <c r="BD148" s="127" t="b">
        <v>0</v>
      </c>
      <c r="BE148" s="127"/>
      <c r="BF148" s="183" t="s">
        <v>427</v>
      </c>
      <c r="BG148" s="126">
        <v>50</v>
      </c>
      <c r="BH148" s="183" t="s">
        <v>993</v>
      </c>
      <c r="BI148" s="126">
        <v>0</v>
      </c>
      <c r="BJ148" s="183" t="s">
        <v>993</v>
      </c>
      <c r="BK148" s="126">
        <v>0</v>
      </c>
      <c r="BL148" s="126">
        <v>0</v>
      </c>
      <c r="BM148" s="126">
        <v>0</v>
      </c>
      <c r="BN148" s="183" t="s">
        <v>993</v>
      </c>
      <c r="BO148" s="183" t="s">
        <v>993</v>
      </c>
      <c r="BP148" s="183" t="s">
        <v>993</v>
      </c>
      <c r="BQ148" s="126">
        <v>0</v>
      </c>
      <c r="BR148" s="183" t="s">
        <v>993</v>
      </c>
      <c r="BS148" s="126">
        <v>0</v>
      </c>
      <c r="BT148" s="183" t="s">
        <v>993</v>
      </c>
      <c r="BU148" s="126">
        <v>0</v>
      </c>
      <c r="BV148" s="126">
        <v>0</v>
      </c>
      <c r="BW148" s="126">
        <v>0</v>
      </c>
      <c r="BX148" s="183" t="s">
        <v>993</v>
      </c>
      <c r="BY148" s="126">
        <v>0</v>
      </c>
      <c r="BZ148" s="183" t="s">
        <v>993</v>
      </c>
      <c r="CA148" s="126">
        <v>0</v>
      </c>
      <c r="CB148" s="183" t="s">
        <v>993</v>
      </c>
      <c r="CC148" s="126">
        <v>0</v>
      </c>
      <c r="CD148" s="126">
        <v>0</v>
      </c>
      <c r="CE148" s="126">
        <v>0</v>
      </c>
      <c r="CF148" s="183" t="s">
        <v>993</v>
      </c>
      <c r="CG148" s="126">
        <v>0</v>
      </c>
      <c r="CH148" s="183" t="s">
        <v>993</v>
      </c>
      <c r="CI148" s="126">
        <v>0</v>
      </c>
      <c r="CJ148" s="183" t="s">
        <v>993</v>
      </c>
      <c r="CK148" s="126">
        <v>0</v>
      </c>
      <c r="CL148" s="126">
        <v>0</v>
      </c>
      <c r="CM148" s="126">
        <v>0</v>
      </c>
      <c r="CN148" s="126">
        <v>38</v>
      </c>
      <c r="CO148" s="126">
        <v>0</v>
      </c>
      <c r="CP148" s="126">
        <v>0</v>
      </c>
      <c r="CQ148" s="126">
        <v>0</v>
      </c>
      <c r="CR148" s="126">
        <v>0</v>
      </c>
      <c r="CS148" s="126">
        <v>0.8</v>
      </c>
      <c r="CT148" s="126">
        <v>0</v>
      </c>
      <c r="CU148" s="126">
        <v>0</v>
      </c>
      <c r="CV148" s="126">
        <v>0</v>
      </c>
      <c r="CW148" s="126">
        <v>0</v>
      </c>
      <c r="CX148" s="126">
        <v>0</v>
      </c>
      <c r="CY148" s="126">
        <v>0</v>
      </c>
      <c r="CZ148" s="126">
        <v>0</v>
      </c>
      <c r="DA148" s="126">
        <v>0</v>
      </c>
      <c r="DB148" s="126">
        <v>1</v>
      </c>
      <c r="DC148" s="126">
        <v>0</v>
      </c>
      <c r="DD148" s="126">
        <v>0</v>
      </c>
      <c r="DE148" s="126">
        <v>0</v>
      </c>
      <c r="DF148" s="126">
        <v>0</v>
      </c>
      <c r="DG148" s="126">
        <v>0</v>
      </c>
      <c r="DH148" s="127" t="b">
        <v>0</v>
      </c>
      <c r="DI148" s="183" t="s">
        <v>450</v>
      </c>
      <c r="DJ148" s="183" t="s">
        <v>993</v>
      </c>
      <c r="DK148" s="183" t="s">
        <v>993</v>
      </c>
      <c r="DL148" s="183" t="s">
        <v>993</v>
      </c>
      <c r="DM148" s="126">
        <v>953</v>
      </c>
      <c r="DN148" s="126">
        <v>839</v>
      </c>
      <c r="DO148" s="126">
        <v>64</v>
      </c>
      <c r="DP148" s="126">
        <v>50</v>
      </c>
      <c r="DQ148" s="126">
        <v>15977</v>
      </c>
      <c r="DR148" s="126">
        <v>1017</v>
      </c>
      <c r="DS148" s="126">
        <v>953</v>
      </c>
      <c r="DT148" s="126">
        <v>154</v>
      </c>
      <c r="DU148" s="126">
        <v>790</v>
      </c>
      <c r="DV148" s="126">
        <v>9</v>
      </c>
      <c r="DW148" s="126">
        <v>0</v>
      </c>
      <c r="DX148" s="126">
        <v>0</v>
      </c>
      <c r="DY148" s="126">
        <v>0</v>
      </c>
      <c r="DZ148" s="126">
        <v>0</v>
      </c>
      <c r="EA148" s="126">
        <v>1017</v>
      </c>
      <c r="EB148" s="126">
        <v>225</v>
      </c>
      <c r="EC148" s="126">
        <v>732</v>
      </c>
      <c r="ED148" s="126">
        <v>25</v>
      </c>
      <c r="EE148" s="126">
        <v>0</v>
      </c>
      <c r="EF148" s="126">
        <v>0</v>
      </c>
      <c r="EG148" s="126">
        <v>0</v>
      </c>
      <c r="EH148" s="126">
        <v>2</v>
      </c>
      <c r="EI148" s="126">
        <v>21</v>
      </c>
      <c r="EJ148" s="126">
        <v>12</v>
      </c>
      <c r="EK148" s="126">
        <v>792</v>
      </c>
      <c r="EL148" s="126">
        <v>764</v>
      </c>
      <c r="EM148" s="126">
        <v>0</v>
      </c>
      <c r="EN148" s="126">
        <v>28</v>
      </c>
      <c r="EO148" s="126">
        <v>0</v>
      </c>
      <c r="EP148" s="126">
        <v>0</v>
      </c>
      <c r="EQ148" s="127" t="b">
        <v>0</v>
      </c>
      <c r="ER148" s="127" t="b">
        <v>0</v>
      </c>
      <c r="ES148" s="127" t="b">
        <v>0</v>
      </c>
      <c r="ET148" s="128">
        <v>0.52300000000000002</v>
      </c>
      <c r="EU148" s="128">
        <v>0.38100000000000001</v>
      </c>
      <c r="EV148" s="128">
        <v>0.19699999999999998</v>
      </c>
      <c r="EW148" s="128">
        <v>0.17199999999999999</v>
      </c>
      <c r="EX148" s="128">
        <v>0.14300000000000002</v>
      </c>
      <c r="EY148" s="128">
        <v>0.32700000000000001</v>
      </c>
      <c r="EZ148" s="127" t="b">
        <v>0</v>
      </c>
      <c r="FA148" s="127" t="b">
        <v>0</v>
      </c>
      <c r="FB148" s="127" t="b">
        <v>0</v>
      </c>
      <c r="FC148" s="128">
        <v>0</v>
      </c>
      <c r="FD148" s="128">
        <v>0</v>
      </c>
      <c r="FE148" s="128">
        <v>0</v>
      </c>
      <c r="FF148" s="128">
        <v>0</v>
      </c>
      <c r="FG148" s="128">
        <v>0</v>
      </c>
      <c r="FH148" s="128">
        <v>0</v>
      </c>
      <c r="FI148" s="127" t="b">
        <v>0</v>
      </c>
      <c r="FJ148" s="127" t="b">
        <v>0</v>
      </c>
      <c r="FK148" s="127" t="b">
        <v>0</v>
      </c>
      <c r="FL148" s="128">
        <v>0</v>
      </c>
      <c r="FM148" s="128">
        <v>0</v>
      </c>
      <c r="FN148" s="128">
        <v>0</v>
      </c>
      <c r="FO148" s="128">
        <v>0</v>
      </c>
      <c r="FP148" s="128">
        <v>0</v>
      </c>
      <c r="FQ148" s="128">
        <v>0</v>
      </c>
      <c r="FR148" s="183" t="s">
        <v>993</v>
      </c>
      <c r="FS148" s="128">
        <v>0</v>
      </c>
      <c r="FT148" s="126">
        <v>0</v>
      </c>
      <c r="FU148" s="126">
        <v>792</v>
      </c>
      <c r="FV148" s="126">
        <v>0</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7" t="b">
        <v>0</v>
      </c>
      <c r="GM148" s="183" t="s">
        <v>993</v>
      </c>
      <c r="GN148" s="183" t="s">
        <v>993</v>
      </c>
      <c r="GO148" s="183" t="s">
        <v>993</v>
      </c>
      <c r="GP148" s="183" t="s">
        <v>993</v>
      </c>
      <c r="GQ148" s="127"/>
      <c r="GR148" s="123"/>
    </row>
    <row r="149" spans="1:200">
      <c r="A149" s="122"/>
      <c r="B149" s="1348" t="s">
        <v>399</v>
      </c>
      <c r="C149" s="1349"/>
      <c r="D149" s="183" t="s">
        <v>1128</v>
      </c>
      <c r="E149" s="183" t="s">
        <v>1129</v>
      </c>
      <c r="F149" s="183" t="s">
        <v>437</v>
      </c>
      <c r="G149" s="183" t="s">
        <v>986</v>
      </c>
      <c r="H149" s="183" t="s">
        <v>1062</v>
      </c>
      <c r="I149" s="183" t="s">
        <v>1063</v>
      </c>
      <c r="J149" s="183" t="s">
        <v>1064</v>
      </c>
      <c r="K149" s="183" t="s">
        <v>1065</v>
      </c>
      <c r="L149" s="126">
        <v>20</v>
      </c>
      <c r="M149" s="183" t="s">
        <v>1129</v>
      </c>
      <c r="N149" s="183" t="s">
        <v>1146</v>
      </c>
      <c r="O149" s="183" t="s">
        <v>435</v>
      </c>
      <c r="P149" s="183" t="s">
        <v>1027</v>
      </c>
      <c r="Q149" s="183" t="s">
        <v>290</v>
      </c>
      <c r="R149" s="183" t="s">
        <v>290</v>
      </c>
      <c r="S149" s="127" t="b">
        <v>0</v>
      </c>
      <c r="T149" s="126">
        <v>0</v>
      </c>
      <c r="U149" s="127" t="b">
        <v>0</v>
      </c>
      <c r="V149" s="126">
        <v>0</v>
      </c>
      <c r="W149" s="127" t="b">
        <v>0</v>
      </c>
      <c r="X149" s="127" t="b">
        <v>1</v>
      </c>
      <c r="Y149" s="183" t="s">
        <v>290</v>
      </c>
      <c r="Z149" s="183" t="s">
        <v>993</v>
      </c>
      <c r="AA149" s="127" t="b">
        <v>0</v>
      </c>
      <c r="AB149" s="183" t="s">
        <v>993</v>
      </c>
      <c r="AC149" s="183" t="s">
        <v>993</v>
      </c>
      <c r="AD149" s="183" t="s">
        <v>993</v>
      </c>
      <c r="AE149" s="183">
        <f t="shared" si="6"/>
        <v>43</v>
      </c>
      <c r="AF149" s="183">
        <f t="shared" si="6"/>
        <v>42</v>
      </c>
      <c r="AG149" s="183">
        <f t="shared" si="6"/>
        <v>5</v>
      </c>
      <c r="AH149" s="183">
        <f t="shared" si="5"/>
        <v>43</v>
      </c>
      <c r="AI149" s="183">
        <f t="shared" si="7"/>
        <v>0</v>
      </c>
      <c r="AJ149" s="126">
        <v>43</v>
      </c>
      <c r="AK149" s="126">
        <v>42</v>
      </c>
      <c r="AL149" s="126">
        <v>5</v>
      </c>
      <c r="AM149" s="126">
        <v>43</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6">
        <v>0</v>
      </c>
      <c r="BD149" s="127" t="b">
        <v>0</v>
      </c>
      <c r="BE149" s="127"/>
      <c r="BF149" s="183" t="s">
        <v>427</v>
      </c>
      <c r="BG149" s="126">
        <v>43</v>
      </c>
      <c r="BH149" s="183" t="s">
        <v>993</v>
      </c>
      <c r="BI149" s="126">
        <v>0</v>
      </c>
      <c r="BJ149" s="183" t="s">
        <v>993</v>
      </c>
      <c r="BK149" s="126">
        <v>0</v>
      </c>
      <c r="BL149" s="126">
        <v>0</v>
      </c>
      <c r="BM149" s="126">
        <v>0</v>
      </c>
      <c r="BN149" s="183" t="s">
        <v>993</v>
      </c>
      <c r="BO149" s="183" t="s">
        <v>993</v>
      </c>
      <c r="BP149" s="183" t="s">
        <v>993</v>
      </c>
      <c r="BQ149" s="126">
        <v>0</v>
      </c>
      <c r="BR149" s="183" t="s">
        <v>993</v>
      </c>
      <c r="BS149" s="126">
        <v>0</v>
      </c>
      <c r="BT149" s="183" t="s">
        <v>993</v>
      </c>
      <c r="BU149" s="126">
        <v>0</v>
      </c>
      <c r="BV149" s="126">
        <v>0</v>
      </c>
      <c r="BW149" s="126">
        <v>0</v>
      </c>
      <c r="BX149" s="183" t="s">
        <v>993</v>
      </c>
      <c r="BY149" s="126">
        <v>0</v>
      </c>
      <c r="BZ149" s="183" t="s">
        <v>993</v>
      </c>
      <c r="CA149" s="126">
        <v>0</v>
      </c>
      <c r="CB149" s="183" t="s">
        <v>993</v>
      </c>
      <c r="CC149" s="126">
        <v>0</v>
      </c>
      <c r="CD149" s="126">
        <v>0</v>
      </c>
      <c r="CE149" s="126">
        <v>0</v>
      </c>
      <c r="CF149" s="183" t="s">
        <v>993</v>
      </c>
      <c r="CG149" s="126">
        <v>0</v>
      </c>
      <c r="CH149" s="183" t="s">
        <v>993</v>
      </c>
      <c r="CI149" s="126">
        <v>0</v>
      </c>
      <c r="CJ149" s="183" t="s">
        <v>993</v>
      </c>
      <c r="CK149" s="126">
        <v>0</v>
      </c>
      <c r="CL149" s="126">
        <v>0</v>
      </c>
      <c r="CM149" s="126">
        <v>0</v>
      </c>
      <c r="CN149" s="126">
        <v>28</v>
      </c>
      <c r="CO149" s="126">
        <v>0</v>
      </c>
      <c r="CP149" s="126">
        <v>0</v>
      </c>
      <c r="CQ149" s="126">
        <v>0</v>
      </c>
      <c r="CR149" s="126">
        <v>0</v>
      </c>
      <c r="CS149" s="126">
        <v>1.2</v>
      </c>
      <c r="CT149" s="126">
        <v>0</v>
      </c>
      <c r="CU149" s="126">
        <v>0</v>
      </c>
      <c r="CV149" s="126">
        <v>0</v>
      </c>
      <c r="CW149" s="126">
        <v>0</v>
      </c>
      <c r="CX149" s="126">
        <v>0</v>
      </c>
      <c r="CY149" s="126">
        <v>0</v>
      </c>
      <c r="CZ149" s="126">
        <v>0</v>
      </c>
      <c r="DA149" s="126">
        <v>0</v>
      </c>
      <c r="DB149" s="126">
        <v>1</v>
      </c>
      <c r="DC149" s="126">
        <v>0</v>
      </c>
      <c r="DD149" s="126">
        <v>0</v>
      </c>
      <c r="DE149" s="126">
        <v>0</v>
      </c>
      <c r="DF149" s="126">
        <v>0</v>
      </c>
      <c r="DG149" s="126">
        <v>0</v>
      </c>
      <c r="DH149" s="127" t="b">
        <v>0</v>
      </c>
      <c r="DI149" s="183" t="s">
        <v>1055</v>
      </c>
      <c r="DJ149" s="183" t="s">
        <v>993</v>
      </c>
      <c r="DK149" s="183" t="s">
        <v>993</v>
      </c>
      <c r="DL149" s="183" t="s">
        <v>993</v>
      </c>
      <c r="DM149" s="126">
        <v>1463</v>
      </c>
      <c r="DN149" s="126">
        <v>1392</v>
      </c>
      <c r="DO149" s="126">
        <v>55</v>
      </c>
      <c r="DP149" s="126">
        <v>16</v>
      </c>
      <c r="DQ149" s="126">
        <v>10968</v>
      </c>
      <c r="DR149" s="126">
        <v>1458</v>
      </c>
      <c r="DS149" s="126">
        <v>1463</v>
      </c>
      <c r="DT149" s="126">
        <v>14</v>
      </c>
      <c r="DU149" s="126">
        <v>1440</v>
      </c>
      <c r="DV149" s="126">
        <v>7</v>
      </c>
      <c r="DW149" s="126">
        <v>2</v>
      </c>
      <c r="DX149" s="126">
        <v>0</v>
      </c>
      <c r="DY149" s="126">
        <v>0</v>
      </c>
      <c r="DZ149" s="126">
        <v>0</v>
      </c>
      <c r="EA149" s="126">
        <v>1458</v>
      </c>
      <c r="EB149" s="126">
        <v>28</v>
      </c>
      <c r="EC149" s="126">
        <v>1426</v>
      </c>
      <c r="ED149" s="126">
        <v>1</v>
      </c>
      <c r="EE149" s="126">
        <v>1</v>
      </c>
      <c r="EF149" s="126">
        <v>1</v>
      </c>
      <c r="EG149" s="126">
        <v>0</v>
      </c>
      <c r="EH149" s="126">
        <v>1</v>
      </c>
      <c r="EI149" s="126">
        <v>0</v>
      </c>
      <c r="EJ149" s="126">
        <v>0</v>
      </c>
      <c r="EK149" s="126">
        <v>1430</v>
      </c>
      <c r="EL149" s="126">
        <v>1426</v>
      </c>
      <c r="EM149" s="126">
        <v>0</v>
      </c>
      <c r="EN149" s="126">
        <v>4</v>
      </c>
      <c r="EO149" s="126">
        <v>0</v>
      </c>
      <c r="EP149" s="126">
        <v>0</v>
      </c>
      <c r="EQ149" s="127" t="b">
        <v>0</v>
      </c>
      <c r="ER149" s="127" t="b">
        <v>0</v>
      </c>
      <c r="ES149" s="127" t="b">
        <v>0</v>
      </c>
      <c r="ET149" s="128">
        <v>0.13200000000000001</v>
      </c>
      <c r="EU149" s="128">
        <v>0.19</v>
      </c>
      <c r="EV149" s="128">
        <v>1.7000000000000001E-2</v>
      </c>
      <c r="EW149" s="128">
        <v>2.1000000000000001E-2</v>
      </c>
      <c r="EX149" s="128">
        <v>8.5000000000000006E-2</v>
      </c>
      <c r="EY149" s="128">
        <v>0.107</v>
      </c>
      <c r="EZ149" s="127" t="b">
        <v>0</v>
      </c>
      <c r="FA149" s="127" t="b">
        <v>0</v>
      </c>
      <c r="FB149" s="127" t="b">
        <v>0</v>
      </c>
      <c r="FC149" s="128">
        <v>0</v>
      </c>
      <c r="FD149" s="128">
        <v>0</v>
      </c>
      <c r="FE149" s="128">
        <v>0</v>
      </c>
      <c r="FF149" s="128">
        <v>0</v>
      </c>
      <c r="FG149" s="128">
        <v>0</v>
      </c>
      <c r="FH149" s="128">
        <v>0</v>
      </c>
      <c r="FI149" s="127" t="b">
        <v>0</v>
      </c>
      <c r="FJ149" s="127" t="b">
        <v>0</v>
      </c>
      <c r="FK149" s="127" t="b">
        <v>0</v>
      </c>
      <c r="FL149" s="128">
        <v>0</v>
      </c>
      <c r="FM149" s="128">
        <v>0</v>
      </c>
      <c r="FN149" s="128">
        <v>0</v>
      </c>
      <c r="FO149" s="128">
        <v>0</v>
      </c>
      <c r="FP149" s="128">
        <v>0</v>
      </c>
      <c r="FQ149" s="128">
        <v>0</v>
      </c>
      <c r="FR149" s="183" t="s">
        <v>993</v>
      </c>
      <c r="FS149" s="128">
        <v>0</v>
      </c>
      <c r="FT149" s="126">
        <v>0</v>
      </c>
      <c r="FU149" s="126">
        <v>1430</v>
      </c>
      <c r="FV149" s="126">
        <v>0</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7" t="b">
        <v>0</v>
      </c>
      <c r="GM149" s="183" t="s">
        <v>993</v>
      </c>
      <c r="GN149" s="183" t="s">
        <v>993</v>
      </c>
      <c r="GO149" s="183" t="s">
        <v>993</v>
      </c>
      <c r="GP149" s="183" t="s">
        <v>993</v>
      </c>
      <c r="GQ149" s="127"/>
      <c r="GR149" s="123"/>
    </row>
    <row r="150" spans="1:200">
      <c r="A150" s="122"/>
      <c r="B150" s="1348" t="s">
        <v>399</v>
      </c>
      <c r="C150" s="1349"/>
      <c r="D150" s="183" t="s">
        <v>1128</v>
      </c>
      <c r="E150" s="183" t="s">
        <v>1129</v>
      </c>
      <c r="F150" s="183" t="s">
        <v>437</v>
      </c>
      <c r="G150" s="183" t="s">
        <v>986</v>
      </c>
      <c r="H150" s="183" t="s">
        <v>1062</v>
      </c>
      <c r="I150" s="183" t="s">
        <v>1063</v>
      </c>
      <c r="J150" s="183" t="s">
        <v>1064</v>
      </c>
      <c r="K150" s="183" t="s">
        <v>1065</v>
      </c>
      <c r="L150" s="126">
        <v>21</v>
      </c>
      <c r="M150" s="183" t="s">
        <v>1129</v>
      </c>
      <c r="N150" s="183" t="s">
        <v>1147</v>
      </c>
      <c r="O150" s="183" t="s">
        <v>438</v>
      </c>
      <c r="P150" s="183" t="s">
        <v>1027</v>
      </c>
      <c r="Q150" s="183" t="s">
        <v>290</v>
      </c>
      <c r="R150" s="183" t="s">
        <v>270</v>
      </c>
      <c r="S150" s="127" t="b">
        <v>0</v>
      </c>
      <c r="T150" s="126">
        <v>0</v>
      </c>
      <c r="U150" s="127" t="b">
        <v>0</v>
      </c>
      <c r="V150" s="126">
        <v>0</v>
      </c>
      <c r="W150" s="127" t="b">
        <v>0</v>
      </c>
      <c r="X150" s="127" t="b">
        <v>1</v>
      </c>
      <c r="Y150" s="183" t="s">
        <v>270</v>
      </c>
      <c r="Z150" s="183" t="s">
        <v>993</v>
      </c>
      <c r="AA150" s="127" t="b">
        <v>0</v>
      </c>
      <c r="AB150" s="183" t="s">
        <v>993</v>
      </c>
      <c r="AC150" s="183" t="s">
        <v>993</v>
      </c>
      <c r="AD150" s="183" t="s">
        <v>993</v>
      </c>
      <c r="AE150" s="183">
        <f t="shared" si="6"/>
        <v>42</v>
      </c>
      <c r="AF150" s="183">
        <f t="shared" si="6"/>
        <v>40</v>
      </c>
      <c r="AG150" s="183">
        <f t="shared" si="6"/>
        <v>11</v>
      </c>
      <c r="AH150" s="183">
        <f t="shared" si="5"/>
        <v>42</v>
      </c>
      <c r="AI150" s="183">
        <f t="shared" si="7"/>
        <v>0</v>
      </c>
      <c r="AJ150" s="126">
        <v>42</v>
      </c>
      <c r="AK150" s="126">
        <v>40</v>
      </c>
      <c r="AL150" s="126">
        <v>11</v>
      </c>
      <c r="AM150" s="126">
        <v>42</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6">
        <v>0</v>
      </c>
      <c r="BD150" s="127" t="b">
        <v>0</v>
      </c>
      <c r="BE150" s="127"/>
      <c r="BF150" s="183" t="s">
        <v>427</v>
      </c>
      <c r="BG150" s="126">
        <v>42</v>
      </c>
      <c r="BH150" s="183" t="s">
        <v>993</v>
      </c>
      <c r="BI150" s="126">
        <v>0</v>
      </c>
      <c r="BJ150" s="183" t="s">
        <v>993</v>
      </c>
      <c r="BK150" s="126">
        <v>0</v>
      </c>
      <c r="BL150" s="126">
        <v>0</v>
      </c>
      <c r="BM150" s="126">
        <v>0</v>
      </c>
      <c r="BN150" s="183" t="s">
        <v>993</v>
      </c>
      <c r="BO150" s="183" t="s">
        <v>993</v>
      </c>
      <c r="BP150" s="183" t="s">
        <v>993</v>
      </c>
      <c r="BQ150" s="126">
        <v>0</v>
      </c>
      <c r="BR150" s="183" t="s">
        <v>993</v>
      </c>
      <c r="BS150" s="126">
        <v>0</v>
      </c>
      <c r="BT150" s="183" t="s">
        <v>993</v>
      </c>
      <c r="BU150" s="126">
        <v>0</v>
      </c>
      <c r="BV150" s="126">
        <v>0</v>
      </c>
      <c r="BW150" s="126">
        <v>0</v>
      </c>
      <c r="BX150" s="183" t="s">
        <v>993</v>
      </c>
      <c r="BY150" s="126">
        <v>0</v>
      </c>
      <c r="BZ150" s="183" t="s">
        <v>993</v>
      </c>
      <c r="CA150" s="126">
        <v>0</v>
      </c>
      <c r="CB150" s="183" t="s">
        <v>993</v>
      </c>
      <c r="CC150" s="126">
        <v>0</v>
      </c>
      <c r="CD150" s="126">
        <v>0</v>
      </c>
      <c r="CE150" s="126">
        <v>0</v>
      </c>
      <c r="CF150" s="183" t="s">
        <v>993</v>
      </c>
      <c r="CG150" s="126">
        <v>0</v>
      </c>
      <c r="CH150" s="183" t="s">
        <v>993</v>
      </c>
      <c r="CI150" s="126">
        <v>0</v>
      </c>
      <c r="CJ150" s="183" t="s">
        <v>993</v>
      </c>
      <c r="CK150" s="126">
        <v>0</v>
      </c>
      <c r="CL150" s="126">
        <v>0</v>
      </c>
      <c r="CM150" s="126">
        <v>0</v>
      </c>
      <c r="CN150" s="126">
        <v>28</v>
      </c>
      <c r="CO150" s="126">
        <v>0</v>
      </c>
      <c r="CP150" s="126">
        <v>0</v>
      </c>
      <c r="CQ150" s="126">
        <v>0</v>
      </c>
      <c r="CR150" s="126">
        <v>0</v>
      </c>
      <c r="CS150" s="126">
        <v>0.8</v>
      </c>
      <c r="CT150" s="126">
        <v>0</v>
      </c>
      <c r="CU150" s="126">
        <v>0</v>
      </c>
      <c r="CV150" s="126">
        <v>0</v>
      </c>
      <c r="CW150" s="126">
        <v>0</v>
      </c>
      <c r="CX150" s="126">
        <v>0</v>
      </c>
      <c r="CY150" s="126">
        <v>0</v>
      </c>
      <c r="CZ150" s="126">
        <v>0</v>
      </c>
      <c r="DA150" s="126">
        <v>0</v>
      </c>
      <c r="DB150" s="126">
        <v>1</v>
      </c>
      <c r="DC150" s="126">
        <v>0</v>
      </c>
      <c r="DD150" s="126">
        <v>0</v>
      </c>
      <c r="DE150" s="126">
        <v>0</v>
      </c>
      <c r="DF150" s="126">
        <v>0</v>
      </c>
      <c r="DG150" s="126">
        <v>0</v>
      </c>
      <c r="DH150" s="127" t="b">
        <v>0</v>
      </c>
      <c r="DI150" s="183" t="s">
        <v>1014</v>
      </c>
      <c r="DJ150" s="183" t="s">
        <v>993</v>
      </c>
      <c r="DK150" s="183" t="s">
        <v>993</v>
      </c>
      <c r="DL150" s="183" t="s">
        <v>993</v>
      </c>
      <c r="DM150" s="126">
        <v>603</v>
      </c>
      <c r="DN150" s="126">
        <v>549</v>
      </c>
      <c r="DO150" s="126">
        <v>14</v>
      </c>
      <c r="DP150" s="126">
        <v>40</v>
      </c>
      <c r="DQ150" s="126">
        <v>10495</v>
      </c>
      <c r="DR150" s="126">
        <v>622</v>
      </c>
      <c r="DS150" s="126">
        <v>603</v>
      </c>
      <c r="DT150" s="126">
        <v>32</v>
      </c>
      <c r="DU150" s="126">
        <v>560</v>
      </c>
      <c r="DV150" s="126">
        <v>7</v>
      </c>
      <c r="DW150" s="126">
        <v>3</v>
      </c>
      <c r="DX150" s="126">
        <v>0</v>
      </c>
      <c r="DY150" s="126">
        <v>0</v>
      </c>
      <c r="DZ150" s="126">
        <v>1</v>
      </c>
      <c r="EA150" s="126">
        <v>622</v>
      </c>
      <c r="EB150" s="126">
        <v>55</v>
      </c>
      <c r="EC150" s="126">
        <v>544</v>
      </c>
      <c r="ED150" s="126">
        <v>15</v>
      </c>
      <c r="EE150" s="126">
        <v>2</v>
      </c>
      <c r="EF150" s="126">
        <v>0</v>
      </c>
      <c r="EG150" s="126">
        <v>0</v>
      </c>
      <c r="EH150" s="126">
        <v>1</v>
      </c>
      <c r="EI150" s="126">
        <v>4</v>
      </c>
      <c r="EJ150" s="126">
        <v>1</v>
      </c>
      <c r="EK150" s="126">
        <v>567</v>
      </c>
      <c r="EL150" s="126">
        <v>557</v>
      </c>
      <c r="EM150" s="126">
        <v>0</v>
      </c>
      <c r="EN150" s="126">
        <v>8</v>
      </c>
      <c r="EO150" s="126">
        <v>2</v>
      </c>
      <c r="EP150" s="126">
        <v>0</v>
      </c>
      <c r="EQ150" s="127" t="b">
        <v>0</v>
      </c>
      <c r="ER150" s="127" t="b">
        <v>0</v>
      </c>
      <c r="ES150" s="127" t="b">
        <v>0</v>
      </c>
      <c r="ET150" s="128">
        <v>0.54899999999999993</v>
      </c>
      <c r="EU150" s="128">
        <v>0.36399999999999999</v>
      </c>
      <c r="EV150" s="128">
        <v>7.9000000000000001E-2</v>
      </c>
      <c r="EW150" s="128">
        <v>0.192</v>
      </c>
      <c r="EX150" s="128">
        <v>0.17100000000000001</v>
      </c>
      <c r="EY150" s="128">
        <v>0.312</v>
      </c>
      <c r="EZ150" s="127" t="b">
        <v>0</v>
      </c>
      <c r="FA150" s="127" t="b">
        <v>0</v>
      </c>
      <c r="FB150" s="127" t="b">
        <v>0</v>
      </c>
      <c r="FC150" s="128">
        <v>0</v>
      </c>
      <c r="FD150" s="128">
        <v>0</v>
      </c>
      <c r="FE150" s="128">
        <v>0</v>
      </c>
      <c r="FF150" s="128">
        <v>0</v>
      </c>
      <c r="FG150" s="128">
        <v>0</v>
      </c>
      <c r="FH150" s="128">
        <v>0</v>
      </c>
      <c r="FI150" s="127" t="b">
        <v>0</v>
      </c>
      <c r="FJ150" s="127" t="b">
        <v>0</v>
      </c>
      <c r="FK150" s="127" t="b">
        <v>0</v>
      </c>
      <c r="FL150" s="128">
        <v>0</v>
      </c>
      <c r="FM150" s="128">
        <v>0</v>
      </c>
      <c r="FN150" s="128">
        <v>0</v>
      </c>
      <c r="FO150" s="128">
        <v>0</v>
      </c>
      <c r="FP150" s="128">
        <v>0</v>
      </c>
      <c r="FQ150" s="128">
        <v>0</v>
      </c>
      <c r="FR150" s="183" t="s">
        <v>993</v>
      </c>
      <c r="FS150" s="128">
        <v>0</v>
      </c>
      <c r="FT150" s="126">
        <v>0</v>
      </c>
      <c r="FU150" s="126">
        <v>567</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7" t="b">
        <v>0</v>
      </c>
      <c r="GM150" s="183" t="s">
        <v>993</v>
      </c>
      <c r="GN150" s="183" t="s">
        <v>993</v>
      </c>
      <c r="GO150" s="183" t="s">
        <v>993</v>
      </c>
      <c r="GP150" s="183" t="s">
        <v>993</v>
      </c>
      <c r="GQ150" s="127"/>
      <c r="GR150" s="123"/>
    </row>
    <row r="151" spans="1:200">
      <c r="A151" s="122"/>
      <c r="B151" s="1348" t="s">
        <v>399</v>
      </c>
      <c r="C151" s="1349"/>
      <c r="D151" s="183" t="s">
        <v>1128</v>
      </c>
      <c r="E151" s="183" t="s">
        <v>1129</v>
      </c>
      <c r="F151" s="183" t="s">
        <v>437</v>
      </c>
      <c r="G151" s="183" t="s">
        <v>986</v>
      </c>
      <c r="H151" s="183" t="s">
        <v>1062</v>
      </c>
      <c r="I151" s="183" t="s">
        <v>1063</v>
      </c>
      <c r="J151" s="183" t="s">
        <v>1064</v>
      </c>
      <c r="K151" s="183" t="s">
        <v>1065</v>
      </c>
      <c r="L151" s="126">
        <v>1</v>
      </c>
      <c r="M151" s="183" t="s">
        <v>1129</v>
      </c>
      <c r="N151" s="183" t="s">
        <v>1009</v>
      </c>
      <c r="O151" s="183" t="s">
        <v>1148</v>
      </c>
      <c r="P151" s="183" t="s">
        <v>1027</v>
      </c>
      <c r="Q151" s="183" t="s">
        <v>290</v>
      </c>
      <c r="R151" s="183" t="s">
        <v>270</v>
      </c>
      <c r="S151" s="127" t="b">
        <v>0</v>
      </c>
      <c r="T151" s="126">
        <v>0</v>
      </c>
      <c r="U151" s="127" t="b">
        <v>0</v>
      </c>
      <c r="V151" s="126">
        <v>0</v>
      </c>
      <c r="W151" s="127" t="b">
        <v>0</v>
      </c>
      <c r="X151" s="127" t="b">
        <v>1</v>
      </c>
      <c r="Y151" s="183" t="s">
        <v>270</v>
      </c>
      <c r="Z151" s="183" t="s">
        <v>993</v>
      </c>
      <c r="AA151" s="127" t="b">
        <v>0</v>
      </c>
      <c r="AB151" s="183" t="s">
        <v>993</v>
      </c>
      <c r="AC151" s="183" t="s">
        <v>993</v>
      </c>
      <c r="AD151" s="183" t="s">
        <v>993</v>
      </c>
      <c r="AE151" s="183">
        <f t="shared" si="6"/>
        <v>22</v>
      </c>
      <c r="AF151" s="183">
        <f t="shared" si="6"/>
        <v>21</v>
      </c>
      <c r="AG151" s="183">
        <f t="shared" si="6"/>
        <v>7</v>
      </c>
      <c r="AH151" s="183">
        <f t="shared" si="5"/>
        <v>22</v>
      </c>
      <c r="AI151" s="183">
        <f t="shared" si="7"/>
        <v>0</v>
      </c>
      <c r="AJ151" s="126">
        <v>22</v>
      </c>
      <c r="AK151" s="126">
        <v>21</v>
      </c>
      <c r="AL151" s="126">
        <v>7</v>
      </c>
      <c r="AM151" s="126">
        <v>22</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6">
        <v>0</v>
      </c>
      <c r="BD151" s="127" t="b">
        <v>0</v>
      </c>
      <c r="BE151" s="127"/>
      <c r="BF151" s="183" t="s">
        <v>1055</v>
      </c>
      <c r="BG151" s="126">
        <v>22</v>
      </c>
      <c r="BH151" s="183" t="s">
        <v>993</v>
      </c>
      <c r="BI151" s="126">
        <v>0</v>
      </c>
      <c r="BJ151" s="183" t="s">
        <v>993</v>
      </c>
      <c r="BK151" s="126">
        <v>0</v>
      </c>
      <c r="BL151" s="126">
        <v>0</v>
      </c>
      <c r="BM151" s="126">
        <v>0</v>
      </c>
      <c r="BN151" s="183" t="s">
        <v>993</v>
      </c>
      <c r="BO151" s="183" t="s">
        <v>993</v>
      </c>
      <c r="BP151" s="183" t="s">
        <v>993</v>
      </c>
      <c r="BQ151" s="126">
        <v>0</v>
      </c>
      <c r="BR151" s="183" t="s">
        <v>993</v>
      </c>
      <c r="BS151" s="126">
        <v>0</v>
      </c>
      <c r="BT151" s="183" t="s">
        <v>993</v>
      </c>
      <c r="BU151" s="126">
        <v>0</v>
      </c>
      <c r="BV151" s="126">
        <v>0</v>
      </c>
      <c r="BW151" s="126">
        <v>0</v>
      </c>
      <c r="BX151" s="183" t="s">
        <v>993</v>
      </c>
      <c r="BY151" s="126">
        <v>0</v>
      </c>
      <c r="BZ151" s="183" t="s">
        <v>993</v>
      </c>
      <c r="CA151" s="126">
        <v>0</v>
      </c>
      <c r="CB151" s="183" t="s">
        <v>993</v>
      </c>
      <c r="CC151" s="126">
        <v>0</v>
      </c>
      <c r="CD151" s="126">
        <v>0</v>
      </c>
      <c r="CE151" s="126">
        <v>0</v>
      </c>
      <c r="CF151" s="183" t="s">
        <v>993</v>
      </c>
      <c r="CG151" s="126">
        <v>0</v>
      </c>
      <c r="CH151" s="183" t="s">
        <v>993</v>
      </c>
      <c r="CI151" s="126">
        <v>0</v>
      </c>
      <c r="CJ151" s="183" t="s">
        <v>993</v>
      </c>
      <c r="CK151" s="126">
        <v>0</v>
      </c>
      <c r="CL151" s="126">
        <v>0</v>
      </c>
      <c r="CM151" s="126">
        <v>0</v>
      </c>
      <c r="CN151" s="126">
        <v>75</v>
      </c>
      <c r="CO151" s="126">
        <v>0.8</v>
      </c>
      <c r="CP151" s="126">
        <v>0</v>
      </c>
      <c r="CQ151" s="126">
        <v>0</v>
      </c>
      <c r="CR151" s="126">
        <v>0</v>
      </c>
      <c r="CS151" s="126">
        <v>0.8</v>
      </c>
      <c r="CT151" s="126">
        <v>0</v>
      </c>
      <c r="CU151" s="126">
        <v>0</v>
      </c>
      <c r="CV151" s="126">
        <v>0</v>
      </c>
      <c r="CW151" s="126">
        <v>0</v>
      </c>
      <c r="CX151" s="126">
        <v>0</v>
      </c>
      <c r="CY151" s="126">
        <v>0</v>
      </c>
      <c r="CZ151" s="126">
        <v>0</v>
      </c>
      <c r="DA151" s="126">
        <v>0</v>
      </c>
      <c r="DB151" s="126">
        <v>1</v>
      </c>
      <c r="DC151" s="126">
        <v>0</v>
      </c>
      <c r="DD151" s="126">
        <v>0</v>
      </c>
      <c r="DE151" s="126">
        <v>0</v>
      </c>
      <c r="DF151" s="126">
        <v>0</v>
      </c>
      <c r="DG151" s="126">
        <v>0</v>
      </c>
      <c r="DH151" s="127" t="b">
        <v>0</v>
      </c>
      <c r="DI151" s="183" t="s">
        <v>1117</v>
      </c>
      <c r="DJ151" s="183" t="s">
        <v>993</v>
      </c>
      <c r="DK151" s="183" t="s">
        <v>993</v>
      </c>
      <c r="DL151" s="183" t="s">
        <v>993</v>
      </c>
      <c r="DM151" s="126">
        <v>1601</v>
      </c>
      <c r="DN151" s="126">
        <v>1125</v>
      </c>
      <c r="DO151" s="126">
        <v>4</v>
      </c>
      <c r="DP151" s="126">
        <v>472</v>
      </c>
      <c r="DQ151" s="126">
        <v>5350</v>
      </c>
      <c r="DR151" s="126">
        <v>1605</v>
      </c>
      <c r="DS151" s="126">
        <v>1601</v>
      </c>
      <c r="DT151" s="126">
        <v>1166</v>
      </c>
      <c r="DU151" s="126">
        <v>316</v>
      </c>
      <c r="DV151" s="126">
        <v>103</v>
      </c>
      <c r="DW151" s="126">
        <v>14</v>
      </c>
      <c r="DX151" s="126">
        <v>0</v>
      </c>
      <c r="DY151" s="126">
        <v>0</v>
      </c>
      <c r="DZ151" s="126">
        <v>2</v>
      </c>
      <c r="EA151" s="126">
        <v>1605</v>
      </c>
      <c r="EB151" s="126">
        <v>1524</v>
      </c>
      <c r="EC151" s="126">
        <v>13</v>
      </c>
      <c r="ED151" s="126">
        <v>25</v>
      </c>
      <c r="EE151" s="126">
        <v>0</v>
      </c>
      <c r="EF151" s="126">
        <v>0</v>
      </c>
      <c r="EG151" s="126">
        <v>0</v>
      </c>
      <c r="EH151" s="126">
        <v>0</v>
      </c>
      <c r="EI151" s="126">
        <v>42</v>
      </c>
      <c r="EJ151" s="126">
        <v>1</v>
      </c>
      <c r="EK151" s="126">
        <v>81</v>
      </c>
      <c r="EL151" s="126">
        <v>80</v>
      </c>
      <c r="EM151" s="126">
        <v>0</v>
      </c>
      <c r="EN151" s="126">
        <v>0</v>
      </c>
      <c r="EO151" s="126">
        <v>1</v>
      </c>
      <c r="EP151" s="126">
        <v>0</v>
      </c>
      <c r="EQ151" s="127" t="b">
        <v>0</v>
      </c>
      <c r="ER151" s="127" t="b">
        <v>0</v>
      </c>
      <c r="ES151" s="127" t="b">
        <v>1</v>
      </c>
      <c r="ET151" s="128">
        <v>0</v>
      </c>
      <c r="EU151" s="128">
        <v>0</v>
      </c>
      <c r="EV151" s="128">
        <v>0</v>
      </c>
      <c r="EW151" s="128">
        <v>0</v>
      </c>
      <c r="EX151" s="128">
        <v>0</v>
      </c>
      <c r="EY151" s="128">
        <v>0</v>
      </c>
      <c r="EZ151" s="127" t="b">
        <v>0</v>
      </c>
      <c r="FA151" s="127" t="b">
        <v>0</v>
      </c>
      <c r="FB151" s="127" t="b">
        <v>0</v>
      </c>
      <c r="FC151" s="128">
        <v>0</v>
      </c>
      <c r="FD151" s="128">
        <v>0</v>
      </c>
      <c r="FE151" s="128">
        <v>0</v>
      </c>
      <c r="FF151" s="128">
        <v>0</v>
      </c>
      <c r="FG151" s="128">
        <v>0</v>
      </c>
      <c r="FH151" s="128">
        <v>0</v>
      </c>
      <c r="FI151" s="127" t="b">
        <v>0</v>
      </c>
      <c r="FJ151" s="127" t="b">
        <v>0</v>
      </c>
      <c r="FK151" s="127" t="b">
        <v>0</v>
      </c>
      <c r="FL151" s="128">
        <v>0</v>
      </c>
      <c r="FM151" s="128">
        <v>0</v>
      </c>
      <c r="FN151" s="128">
        <v>0</v>
      </c>
      <c r="FO151" s="128">
        <v>0</v>
      </c>
      <c r="FP151" s="128">
        <v>0</v>
      </c>
      <c r="FQ151" s="128">
        <v>0</v>
      </c>
      <c r="FR151" s="183" t="s">
        <v>993</v>
      </c>
      <c r="FS151" s="128">
        <v>0</v>
      </c>
      <c r="FT151" s="126">
        <v>0</v>
      </c>
      <c r="FU151" s="126">
        <v>81</v>
      </c>
      <c r="FV151" s="126">
        <v>0</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7" t="b">
        <v>0</v>
      </c>
      <c r="GM151" s="183" t="s">
        <v>993</v>
      </c>
      <c r="GN151" s="183" t="s">
        <v>993</v>
      </c>
      <c r="GO151" s="183" t="s">
        <v>993</v>
      </c>
      <c r="GP151" s="183" t="s">
        <v>993</v>
      </c>
      <c r="GQ151" s="127"/>
      <c r="GR151" s="123"/>
    </row>
    <row r="152" spans="1:200">
      <c r="A152" s="122"/>
      <c r="B152" s="1348" t="s">
        <v>399</v>
      </c>
      <c r="C152" s="1349"/>
      <c r="D152" s="183" t="s">
        <v>1128</v>
      </c>
      <c r="E152" s="183" t="s">
        <v>1129</v>
      </c>
      <c r="F152" s="183" t="s">
        <v>437</v>
      </c>
      <c r="G152" s="183" t="s">
        <v>986</v>
      </c>
      <c r="H152" s="183" t="s">
        <v>1062</v>
      </c>
      <c r="I152" s="183" t="s">
        <v>1063</v>
      </c>
      <c r="J152" s="183" t="s">
        <v>1064</v>
      </c>
      <c r="K152" s="183" t="s">
        <v>1065</v>
      </c>
      <c r="L152" s="126">
        <v>2</v>
      </c>
      <c r="M152" s="183" t="s">
        <v>1129</v>
      </c>
      <c r="N152" s="183" t="s">
        <v>1149</v>
      </c>
      <c r="O152" s="183" t="s">
        <v>445</v>
      </c>
      <c r="P152" s="183" t="s">
        <v>1027</v>
      </c>
      <c r="Q152" s="183" t="s">
        <v>290</v>
      </c>
      <c r="R152" s="183" t="s">
        <v>270</v>
      </c>
      <c r="S152" s="127" t="b">
        <v>0</v>
      </c>
      <c r="T152" s="126">
        <v>0</v>
      </c>
      <c r="U152" s="127" t="b">
        <v>0</v>
      </c>
      <c r="V152" s="126">
        <v>0</v>
      </c>
      <c r="W152" s="127" t="b">
        <v>0</v>
      </c>
      <c r="X152" s="127" t="b">
        <v>1</v>
      </c>
      <c r="Y152" s="183" t="s">
        <v>270</v>
      </c>
      <c r="Z152" s="183" t="s">
        <v>993</v>
      </c>
      <c r="AA152" s="127" t="b">
        <v>0</v>
      </c>
      <c r="AB152" s="183" t="s">
        <v>993</v>
      </c>
      <c r="AC152" s="183" t="s">
        <v>993</v>
      </c>
      <c r="AD152" s="183" t="s">
        <v>993</v>
      </c>
      <c r="AE152" s="183">
        <f t="shared" si="6"/>
        <v>6</v>
      </c>
      <c r="AF152" s="183">
        <f t="shared" si="6"/>
        <v>6</v>
      </c>
      <c r="AG152" s="183">
        <f t="shared" si="6"/>
        <v>2</v>
      </c>
      <c r="AH152" s="183">
        <f t="shared" si="5"/>
        <v>6</v>
      </c>
      <c r="AI152" s="183">
        <f t="shared" si="7"/>
        <v>0</v>
      </c>
      <c r="AJ152" s="126">
        <v>6</v>
      </c>
      <c r="AK152" s="126">
        <v>6</v>
      </c>
      <c r="AL152" s="126">
        <v>2</v>
      </c>
      <c r="AM152" s="126">
        <v>6</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6">
        <v>0</v>
      </c>
      <c r="BD152" s="127" t="b">
        <v>0</v>
      </c>
      <c r="BE152" s="127"/>
      <c r="BF152" s="183" t="s">
        <v>1150</v>
      </c>
      <c r="BG152" s="126">
        <v>6</v>
      </c>
      <c r="BH152" s="183" t="s">
        <v>993</v>
      </c>
      <c r="BI152" s="126">
        <v>0</v>
      </c>
      <c r="BJ152" s="183" t="s">
        <v>993</v>
      </c>
      <c r="BK152" s="126">
        <v>0</v>
      </c>
      <c r="BL152" s="126">
        <v>0</v>
      </c>
      <c r="BM152" s="126">
        <v>0</v>
      </c>
      <c r="BN152" s="183" t="s">
        <v>993</v>
      </c>
      <c r="BO152" s="183" t="s">
        <v>993</v>
      </c>
      <c r="BP152" s="183" t="s">
        <v>993</v>
      </c>
      <c r="BQ152" s="126">
        <v>0</v>
      </c>
      <c r="BR152" s="183" t="s">
        <v>993</v>
      </c>
      <c r="BS152" s="126">
        <v>0</v>
      </c>
      <c r="BT152" s="183" t="s">
        <v>993</v>
      </c>
      <c r="BU152" s="126">
        <v>0</v>
      </c>
      <c r="BV152" s="126">
        <v>0</v>
      </c>
      <c r="BW152" s="126">
        <v>0</v>
      </c>
      <c r="BX152" s="183" t="s">
        <v>993</v>
      </c>
      <c r="BY152" s="126">
        <v>0</v>
      </c>
      <c r="BZ152" s="183" t="s">
        <v>993</v>
      </c>
      <c r="CA152" s="126">
        <v>0</v>
      </c>
      <c r="CB152" s="183" t="s">
        <v>993</v>
      </c>
      <c r="CC152" s="126">
        <v>0</v>
      </c>
      <c r="CD152" s="126">
        <v>0</v>
      </c>
      <c r="CE152" s="126">
        <v>0</v>
      </c>
      <c r="CF152" s="183" t="s">
        <v>993</v>
      </c>
      <c r="CG152" s="126">
        <v>0</v>
      </c>
      <c r="CH152" s="183" t="s">
        <v>993</v>
      </c>
      <c r="CI152" s="126">
        <v>0</v>
      </c>
      <c r="CJ152" s="183" t="s">
        <v>993</v>
      </c>
      <c r="CK152" s="126">
        <v>0</v>
      </c>
      <c r="CL152" s="126">
        <v>0</v>
      </c>
      <c r="CM152" s="126">
        <v>0</v>
      </c>
      <c r="CN152" s="126">
        <v>18</v>
      </c>
      <c r="CO152" s="126">
        <v>0</v>
      </c>
      <c r="CP152" s="126">
        <v>0</v>
      </c>
      <c r="CQ152" s="126">
        <v>0</v>
      </c>
      <c r="CR152" s="126">
        <v>0</v>
      </c>
      <c r="CS152" s="126">
        <v>0</v>
      </c>
      <c r="CT152" s="126">
        <v>0</v>
      </c>
      <c r="CU152" s="126">
        <v>0</v>
      </c>
      <c r="CV152" s="126">
        <v>0</v>
      </c>
      <c r="CW152" s="126">
        <v>0</v>
      </c>
      <c r="CX152" s="126">
        <v>0</v>
      </c>
      <c r="CY152" s="126">
        <v>0</v>
      </c>
      <c r="CZ152" s="126">
        <v>0</v>
      </c>
      <c r="DA152" s="126">
        <v>0</v>
      </c>
      <c r="DB152" s="126">
        <v>0</v>
      </c>
      <c r="DC152" s="126">
        <v>0</v>
      </c>
      <c r="DD152" s="126">
        <v>0</v>
      </c>
      <c r="DE152" s="126">
        <v>0</v>
      </c>
      <c r="DF152" s="126">
        <v>0</v>
      </c>
      <c r="DG152" s="126">
        <v>0</v>
      </c>
      <c r="DH152" s="127" t="b">
        <v>0</v>
      </c>
      <c r="DI152" s="183" t="s">
        <v>427</v>
      </c>
      <c r="DJ152" s="183" t="s">
        <v>993</v>
      </c>
      <c r="DK152" s="183" t="s">
        <v>993</v>
      </c>
      <c r="DL152" s="183" t="s">
        <v>993</v>
      </c>
      <c r="DM152" s="126">
        <v>77</v>
      </c>
      <c r="DN152" s="126">
        <v>65</v>
      </c>
      <c r="DO152" s="126">
        <v>2</v>
      </c>
      <c r="DP152" s="126">
        <v>10</v>
      </c>
      <c r="DQ152" s="126">
        <v>1609</v>
      </c>
      <c r="DR152" s="126">
        <v>76</v>
      </c>
      <c r="DS152" s="126">
        <v>77</v>
      </c>
      <c r="DT152" s="126">
        <v>11</v>
      </c>
      <c r="DU152" s="126">
        <v>6</v>
      </c>
      <c r="DV152" s="126">
        <v>11</v>
      </c>
      <c r="DW152" s="126">
        <v>0</v>
      </c>
      <c r="DX152" s="126">
        <v>0</v>
      </c>
      <c r="DY152" s="126">
        <v>49</v>
      </c>
      <c r="DZ152" s="126">
        <v>0</v>
      </c>
      <c r="EA152" s="126">
        <v>76</v>
      </c>
      <c r="EB152" s="126">
        <v>62</v>
      </c>
      <c r="EC152" s="126">
        <v>11</v>
      </c>
      <c r="ED152" s="126">
        <v>3</v>
      </c>
      <c r="EE152" s="126">
        <v>0</v>
      </c>
      <c r="EF152" s="126">
        <v>0</v>
      </c>
      <c r="EG152" s="126">
        <v>0</v>
      </c>
      <c r="EH152" s="126">
        <v>0</v>
      </c>
      <c r="EI152" s="126">
        <v>0</v>
      </c>
      <c r="EJ152" s="126">
        <v>0</v>
      </c>
      <c r="EK152" s="126">
        <v>14</v>
      </c>
      <c r="EL152" s="126">
        <v>14</v>
      </c>
      <c r="EM152" s="126">
        <v>0</v>
      </c>
      <c r="EN152" s="126">
        <v>0</v>
      </c>
      <c r="EO152" s="126">
        <v>0</v>
      </c>
      <c r="EP152" s="126">
        <v>0</v>
      </c>
      <c r="EQ152" s="127" t="b">
        <v>0</v>
      </c>
      <c r="ER152" s="127" t="b">
        <v>0</v>
      </c>
      <c r="ES152" s="127" t="b">
        <v>0</v>
      </c>
      <c r="ET152" s="128">
        <v>0</v>
      </c>
      <c r="EU152" s="128">
        <v>0</v>
      </c>
      <c r="EV152" s="128">
        <v>0</v>
      </c>
      <c r="EW152" s="128">
        <v>0</v>
      </c>
      <c r="EX152" s="128">
        <v>0</v>
      </c>
      <c r="EY152" s="128">
        <v>0</v>
      </c>
      <c r="EZ152" s="127" t="b">
        <v>0</v>
      </c>
      <c r="FA152" s="127" t="b">
        <v>0</v>
      </c>
      <c r="FB152" s="127" t="b">
        <v>0</v>
      </c>
      <c r="FC152" s="128">
        <v>0</v>
      </c>
      <c r="FD152" s="128">
        <v>0</v>
      </c>
      <c r="FE152" s="128">
        <v>0</v>
      </c>
      <c r="FF152" s="128">
        <v>0</v>
      </c>
      <c r="FG152" s="128">
        <v>0</v>
      </c>
      <c r="FH152" s="128">
        <v>0</v>
      </c>
      <c r="FI152" s="127" t="b">
        <v>0</v>
      </c>
      <c r="FJ152" s="127" t="b">
        <v>0</v>
      </c>
      <c r="FK152" s="127" t="b">
        <v>0</v>
      </c>
      <c r="FL152" s="128">
        <v>0</v>
      </c>
      <c r="FM152" s="128">
        <v>0</v>
      </c>
      <c r="FN152" s="128">
        <v>0</v>
      </c>
      <c r="FO152" s="128">
        <v>0</v>
      </c>
      <c r="FP152" s="128">
        <v>0</v>
      </c>
      <c r="FQ152" s="128">
        <v>0</v>
      </c>
      <c r="FR152" s="183" t="s">
        <v>993</v>
      </c>
      <c r="FS152" s="128">
        <v>0</v>
      </c>
      <c r="FT152" s="126">
        <v>0</v>
      </c>
      <c r="FU152" s="126">
        <v>14</v>
      </c>
      <c r="FV152" s="126">
        <v>0</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7" t="b">
        <v>0</v>
      </c>
      <c r="GM152" s="183" t="s">
        <v>993</v>
      </c>
      <c r="GN152" s="183" t="s">
        <v>993</v>
      </c>
      <c r="GO152" s="183" t="s">
        <v>993</v>
      </c>
      <c r="GP152" s="183" t="s">
        <v>993</v>
      </c>
      <c r="GQ152" s="127"/>
      <c r="GR152" s="123"/>
    </row>
    <row r="153" spans="1:200">
      <c r="A153" s="122"/>
      <c r="B153" s="1348" t="s">
        <v>399</v>
      </c>
      <c r="C153" s="1349"/>
      <c r="D153" s="183" t="s">
        <v>1128</v>
      </c>
      <c r="E153" s="183" t="s">
        <v>1129</v>
      </c>
      <c r="F153" s="183" t="s">
        <v>437</v>
      </c>
      <c r="G153" s="183" t="s">
        <v>986</v>
      </c>
      <c r="H153" s="183" t="s">
        <v>1062</v>
      </c>
      <c r="I153" s="183" t="s">
        <v>1063</v>
      </c>
      <c r="J153" s="183" t="s">
        <v>1064</v>
      </c>
      <c r="K153" s="183" t="s">
        <v>1065</v>
      </c>
      <c r="L153" s="126">
        <v>3</v>
      </c>
      <c r="M153" s="183" t="s">
        <v>1129</v>
      </c>
      <c r="N153" s="183" t="s">
        <v>1151</v>
      </c>
      <c r="O153" s="183" t="s">
        <v>448</v>
      </c>
      <c r="P153" s="183" t="s">
        <v>1027</v>
      </c>
      <c r="Q153" s="183" t="s">
        <v>290</v>
      </c>
      <c r="R153" s="183" t="s">
        <v>270</v>
      </c>
      <c r="S153" s="127" t="b">
        <v>0</v>
      </c>
      <c r="T153" s="126">
        <v>0</v>
      </c>
      <c r="U153" s="127" t="b">
        <v>0</v>
      </c>
      <c r="V153" s="126">
        <v>0</v>
      </c>
      <c r="W153" s="127" t="b">
        <v>0</v>
      </c>
      <c r="X153" s="127" t="b">
        <v>1</v>
      </c>
      <c r="Y153" s="183" t="s">
        <v>270</v>
      </c>
      <c r="Z153" s="183" t="s">
        <v>993</v>
      </c>
      <c r="AA153" s="127" t="b">
        <v>0</v>
      </c>
      <c r="AB153" s="183" t="s">
        <v>993</v>
      </c>
      <c r="AC153" s="183" t="s">
        <v>993</v>
      </c>
      <c r="AD153" s="183" t="s">
        <v>993</v>
      </c>
      <c r="AE153" s="183">
        <f t="shared" si="6"/>
        <v>3</v>
      </c>
      <c r="AF153" s="183">
        <f t="shared" si="6"/>
        <v>3</v>
      </c>
      <c r="AG153" s="183">
        <f t="shared" si="6"/>
        <v>1</v>
      </c>
      <c r="AH153" s="183">
        <f t="shared" si="5"/>
        <v>3</v>
      </c>
      <c r="AI153" s="183">
        <f t="shared" si="7"/>
        <v>0</v>
      </c>
      <c r="AJ153" s="126">
        <v>3</v>
      </c>
      <c r="AK153" s="126">
        <v>3</v>
      </c>
      <c r="AL153" s="126">
        <v>1</v>
      </c>
      <c r="AM153" s="126">
        <v>3</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6">
        <v>0</v>
      </c>
      <c r="BD153" s="127" t="b">
        <v>0</v>
      </c>
      <c r="BE153" s="127"/>
      <c r="BF153" s="183" t="s">
        <v>1152</v>
      </c>
      <c r="BG153" s="126">
        <v>3</v>
      </c>
      <c r="BH153" s="183" t="s">
        <v>993</v>
      </c>
      <c r="BI153" s="126">
        <v>0</v>
      </c>
      <c r="BJ153" s="183" t="s">
        <v>993</v>
      </c>
      <c r="BK153" s="126">
        <v>0</v>
      </c>
      <c r="BL153" s="126">
        <v>0</v>
      </c>
      <c r="BM153" s="126">
        <v>0</v>
      </c>
      <c r="BN153" s="183" t="s">
        <v>993</v>
      </c>
      <c r="BO153" s="183" t="s">
        <v>993</v>
      </c>
      <c r="BP153" s="183" t="s">
        <v>993</v>
      </c>
      <c r="BQ153" s="126">
        <v>0</v>
      </c>
      <c r="BR153" s="183" t="s">
        <v>993</v>
      </c>
      <c r="BS153" s="126">
        <v>0</v>
      </c>
      <c r="BT153" s="183" t="s">
        <v>993</v>
      </c>
      <c r="BU153" s="126">
        <v>0</v>
      </c>
      <c r="BV153" s="126">
        <v>0</v>
      </c>
      <c r="BW153" s="126">
        <v>0</v>
      </c>
      <c r="BX153" s="183" t="s">
        <v>993</v>
      </c>
      <c r="BY153" s="126">
        <v>0</v>
      </c>
      <c r="BZ153" s="183" t="s">
        <v>993</v>
      </c>
      <c r="CA153" s="126">
        <v>0</v>
      </c>
      <c r="CB153" s="183" t="s">
        <v>993</v>
      </c>
      <c r="CC153" s="126">
        <v>0</v>
      </c>
      <c r="CD153" s="126">
        <v>0</v>
      </c>
      <c r="CE153" s="126">
        <v>0</v>
      </c>
      <c r="CF153" s="183" t="s">
        <v>993</v>
      </c>
      <c r="CG153" s="126">
        <v>0</v>
      </c>
      <c r="CH153" s="183" t="s">
        <v>993</v>
      </c>
      <c r="CI153" s="126">
        <v>0</v>
      </c>
      <c r="CJ153" s="183" t="s">
        <v>993</v>
      </c>
      <c r="CK153" s="126">
        <v>0</v>
      </c>
      <c r="CL153" s="126">
        <v>0</v>
      </c>
      <c r="CM153" s="126">
        <v>0</v>
      </c>
      <c r="CN153" s="126">
        <v>5</v>
      </c>
      <c r="CO153" s="126">
        <v>0</v>
      </c>
      <c r="CP153" s="126">
        <v>0</v>
      </c>
      <c r="CQ153" s="126">
        <v>0</v>
      </c>
      <c r="CR153" s="126">
        <v>0</v>
      </c>
      <c r="CS153" s="126">
        <v>0</v>
      </c>
      <c r="CT153" s="126">
        <v>4</v>
      </c>
      <c r="CU153" s="126">
        <v>0</v>
      </c>
      <c r="CV153" s="126">
        <v>0</v>
      </c>
      <c r="CW153" s="126">
        <v>0</v>
      </c>
      <c r="CX153" s="126">
        <v>0</v>
      </c>
      <c r="CY153" s="126">
        <v>0</v>
      </c>
      <c r="CZ153" s="126">
        <v>0</v>
      </c>
      <c r="DA153" s="126">
        <v>0</v>
      </c>
      <c r="DB153" s="126">
        <v>0</v>
      </c>
      <c r="DC153" s="126">
        <v>0</v>
      </c>
      <c r="DD153" s="126">
        <v>0</v>
      </c>
      <c r="DE153" s="126">
        <v>0</v>
      </c>
      <c r="DF153" s="126">
        <v>0</v>
      </c>
      <c r="DG153" s="126">
        <v>0</v>
      </c>
      <c r="DH153" s="127" t="b">
        <v>0</v>
      </c>
      <c r="DI153" s="183" t="s">
        <v>1011</v>
      </c>
      <c r="DJ153" s="183" t="s">
        <v>993</v>
      </c>
      <c r="DK153" s="183" t="s">
        <v>993</v>
      </c>
      <c r="DL153" s="183" t="s">
        <v>993</v>
      </c>
      <c r="DM153" s="126">
        <v>51</v>
      </c>
      <c r="DN153" s="126">
        <v>36</v>
      </c>
      <c r="DO153" s="126">
        <v>0</v>
      </c>
      <c r="DP153" s="126">
        <v>15</v>
      </c>
      <c r="DQ153" s="126">
        <v>1055</v>
      </c>
      <c r="DR153" s="126">
        <v>51</v>
      </c>
      <c r="DS153" s="126">
        <v>51</v>
      </c>
      <c r="DT153" s="126">
        <v>16</v>
      </c>
      <c r="DU153" s="126">
        <v>28</v>
      </c>
      <c r="DV153" s="126">
        <v>7</v>
      </c>
      <c r="DW153" s="126">
        <v>0</v>
      </c>
      <c r="DX153" s="126">
        <v>0</v>
      </c>
      <c r="DY153" s="126">
        <v>0</v>
      </c>
      <c r="DZ153" s="126">
        <v>0</v>
      </c>
      <c r="EA153" s="126">
        <v>51</v>
      </c>
      <c r="EB153" s="126">
        <v>36</v>
      </c>
      <c r="EC153" s="126">
        <v>14</v>
      </c>
      <c r="ED153" s="126">
        <v>1</v>
      </c>
      <c r="EE153" s="126">
        <v>0</v>
      </c>
      <c r="EF153" s="126">
        <v>0</v>
      </c>
      <c r="EG153" s="126">
        <v>0</v>
      </c>
      <c r="EH153" s="126">
        <v>0</v>
      </c>
      <c r="EI153" s="126">
        <v>0</v>
      </c>
      <c r="EJ153" s="126">
        <v>0</v>
      </c>
      <c r="EK153" s="126">
        <v>15</v>
      </c>
      <c r="EL153" s="126">
        <v>15</v>
      </c>
      <c r="EM153" s="126">
        <v>0</v>
      </c>
      <c r="EN153" s="126">
        <v>0</v>
      </c>
      <c r="EO153" s="126">
        <v>0</v>
      </c>
      <c r="EP153" s="126">
        <v>0</v>
      </c>
      <c r="EQ153" s="127" t="b">
        <v>0</v>
      </c>
      <c r="ER153" s="127" t="b">
        <v>0</v>
      </c>
      <c r="ES153" s="127" t="b">
        <v>0</v>
      </c>
      <c r="ET153" s="128">
        <v>0</v>
      </c>
      <c r="EU153" s="128">
        <v>0</v>
      </c>
      <c r="EV153" s="128">
        <v>0</v>
      </c>
      <c r="EW153" s="128">
        <v>0</v>
      </c>
      <c r="EX153" s="128">
        <v>0</v>
      </c>
      <c r="EY153" s="128">
        <v>0</v>
      </c>
      <c r="EZ153" s="127" t="b">
        <v>0</v>
      </c>
      <c r="FA153" s="127" t="b">
        <v>0</v>
      </c>
      <c r="FB153" s="127" t="b">
        <v>0</v>
      </c>
      <c r="FC153" s="128">
        <v>0</v>
      </c>
      <c r="FD153" s="128">
        <v>0</v>
      </c>
      <c r="FE153" s="128">
        <v>0</v>
      </c>
      <c r="FF153" s="128">
        <v>0</v>
      </c>
      <c r="FG153" s="128">
        <v>0</v>
      </c>
      <c r="FH153" s="128">
        <v>0</v>
      </c>
      <c r="FI153" s="127" t="b">
        <v>0</v>
      </c>
      <c r="FJ153" s="127" t="b">
        <v>0</v>
      </c>
      <c r="FK153" s="127" t="b">
        <v>0</v>
      </c>
      <c r="FL153" s="128">
        <v>0</v>
      </c>
      <c r="FM153" s="128">
        <v>0</v>
      </c>
      <c r="FN153" s="128">
        <v>0</v>
      </c>
      <c r="FO153" s="128">
        <v>0</v>
      </c>
      <c r="FP153" s="128">
        <v>0</v>
      </c>
      <c r="FQ153" s="128">
        <v>0</v>
      </c>
      <c r="FR153" s="183" t="s">
        <v>993</v>
      </c>
      <c r="FS153" s="128">
        <v>0</v>
      </c>
      <c r="FT153" s="126">
        <v>0</v>
      </c>
      <c r="FU153" s="126">
        <v>15</v>
      </c>
      <c r="FV153" s="126">
        <v>0</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7" t="b">
        <v>0</v>
      </c>
      <c r="GM153" s="183" t="s">
        <v>993</v>
      </c>
      <c r="GN153" s="183" t="s">
        <v>993</v>
      </c>
      <c r="GO153" s="183" t="s">
        <v>993</v>
      </c>
      <c r="GP153" s="183" t="s">
        <v>993</v>
      </c>
      <c r="GQ153" s="127"/>
      <c r="GR153" s="123"/>
    </row>
    <row r="154" spans="1:200">
      <c r="A154" s="122"/>
      <c r="B154" s="1348" t="s">
        <v>399</v>
      </c>
      <c r="C154" s="1349"/>
      <c r="D154" s="183" t="s">
        <v>1128</v>
      </c>
      <c r="E154" s="183" t="s">
        <v>1129</v>
      </c>
      <c r="F154" s="183" t="s">
        <v>437</v>
      </c>
      <c r="G154" s="183" t="s">
        <v>986</v>
      </c>
      <c r="H154" s="183" t="s">
        <v>1062</v>
      </c>
      <c r="I154" s="183" t="s">
        <v>1063</v>
      </c>
      <c r="J154" s="183" t="s">
        <v>1064</v>
      </c>
      <c r="K154" s="183" t="s">
        <v>1065</v>
      </c>
      <c r="L154" s="126">
        <v>4</v>
      </c>
      <c r="M154" s="183" t="s">
        <v>1129</v>
      </c>
      <c r="N154" s="183" t="s">
        <v>1153</v>
      </c>
      <c r="O154" s="183" t="s">
        <v>451</v>
      </c>
      <c r="P154" s="183" t="s">
        <v>1027</v>
      </c>
      <c r="Q154" s="183" t="s">
        <v>290</v>
      </c>
      <c r="R154" s="183" t="s">
        <v>270</v>
      </c>
      <c r="S154" s="127" t="b">
        <v>0</v>
      </c>
      <c r="T154" s="126">
        <v>0</v>
      </c>
      <c r="U154" s="127" t="b">
        <v>0</v>
      </c>
      <c r="V154" s="126">
        <v>0</v>
      </c>
      <c r="W154" s="127" t="b">
        <v>0</v>
      </c>
      <c r="X154" s="127" t="b">
        <v>1</v>
      </c>
      <c r="Y154" s="183" t="s">
        <v>270</v>
      </c>
      <c r="Z154" s="183" t="s">
        <v>993</v>
      </c>
      <c r="AA154" s="127" t="b">
        <v>0</v>
      </c>
      <c r="AB154" s="183" t="s">
        <v>993</v>
      </c>
      <c r="AC154" s="183" t="s">
        <v>993</v>
      </c>
      <c r="AD154" s="183" t="s">
        <v>993</v>
      </c>
      <c r="AE154" s="183">
        <f t="shared" si="6"/>
        <v>12</v>
      </c>
      <c r="AF154" s="183">
        <f t="shared" si="6"/>
        <v>9</v>
      </c>
      <c r="AG154" s="183">
        <f t="shared" si="6"/>
        <v>2</v>
      </c>
      <c r="AH154" s="183">
        <f t="shared" si="5"/>
        <v>12</v>
      </c>
      <c r="AI154" s="183">
        <f t="shared" si="7"/>
        <v>0</v>
      </c>
      <c r="AJ154" s="126">
        <v>12</v>
      </c>
      <c r="AK154" s="126">
        <v>9</v>
      </c>
      <c r="AL154" s="126">
        <v>2</v>
      </c>
      <c r="AM154" s="126">
        <v>12</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6">
        <v>0</v>
      </c>
      <c r="BD154" s="127" t="b">
        <v>0</v>
      </c>
      <c r="BE154" s="127"/>
      <c r="BF154" s="183" t="s">
        <v>1154</v>
      </c>
      <c r="BG154" s="126">
        <v>12</v>
      </c>
      <c r="BH154" s="183" t="s">
        <v>993</v>
      </c>
      <c r="BI154" s="126">
        <v>0</v>
      </c>
      <c r="BJ154" s="183" t="s">
        <v>993</v>
      </c>
      <c r="BK154" s="126">
        <v>0</v>
      </c>
      <c r="BL154" s="126">
        <v>0</v>
      </c>
      <c r="BM154" s="126">
        <v>0</v>
      </c>
      <c r="BN154" s="183" t="s">
        <v>993</v>
      </c>
      <c r="BO154" s="183" t="s">
        <v>993</v>
      </c>
      <c r="BP154" s="183" t="s">
        <v>993</v>
      </c>
      <c r="BQ154" s="126">
        <v>0</v>
      </c>
      <c r="BR154" s="183" t="s">
        <v>993</v>
      </c>
      <c r="BS154" s="126">
        <v>0</v>
      </c>
      <c r="BT154" s="183" t="s">
        <v>993</v>
      </c>
      <c r="BU154" s="126">
        <v>0</v>
      </c>
      <c r="BV154" s="126">
        <v>0</v>
      </c>
      <c r="BW154" s="126">
        <v>0</v>
      </c>
      <c r="BX154" s="183" t="s">
        <v>993</v>
      </c>
      <c r="BY154" s="126">
        <v>0</v>
      </c>
      <c r="BZ154" s="183" t="s">
        <v>993</v>
      </c>
      <c r="CA154" s="126">
        <v>0</v>
      </c>
      <c r="CB154" s="183" t="s">
        <v>993</v>
      </c>
      <c r="CC154" s="126">
        <v>0</v>
      </c>
      <c r="CD154" s="126">
        <v>0</v>
      </c>
      <c r="CE154" s="126">
        <v>0</v>
      </c>
      <c r="CF154" s="183" t="s">
        <v>993</v>
      </c>
      <c r="CG154" s="126">
        <v>0</v>
      </c>
      <c r="CH154" s="183" t="s">
        <v>993</v>
      </c>
      <c r="CI154" s="126">
        <v>0</v>
      </c>
      <c r="CJ154" s="183" t="s">
        <v>993</v>
      </c>
      <c r="CK154" s="126">
        <v>0</v>
      </c>
      <c r="CL154" s="126">
        <v>0</v>
      </c>
      <c r="CM154" s="126">
        <v>0</v>
      </c>
      <c r="CN154" s="126">
        <v>16</v>
      </c>
      <c r="CO154" s="126">
        <v>0</v>
      </c>
      <c r="CP154" s="126">
        <v>0</v>
      </c>
      <c r="CQ154" s="126">
        <v>0</v>
      </c>
      <c r="CR154" s="126">
        <v>0</v>
      </c>
      <c r="CS154" s="126">
        <v>0</v>
      </c>
      <c r="CT154" s="126">
        <v>0</v>
      </c>
      <c r="CU154" s="126">
        <v>0</v>
      </c>
      <c r="CV154" s="126">
        <v>0</v>
      </c>
      <c r="CW154" s="126">
        <v>0</v>
      </c>
      <c r="CX154" s="126">
        <v>0</v>
      </c>
      <c r="CY154" s="126">
        <v>0</v>
      </c>
      <c r="CZ154" s="126">
        <v>0</v>
      </c>
      <c r="DA154" s="126">
        <v>0</v>
      </c>
      <c r="DB154" s="126">
        <v>0</v>
      </c>
      <c r="DC154" s="126">
        <v>0</v>
      </c>
      <c r="DD154" s="126">
        <v>0</v>
      </c>
      <c r="DE154" s="126">
        <v>0</v>
      </c>
      <c r="DF154" s="126">
        <v>0</v>
      </c>
      <c r="DG154" s="126">
        <v>0</v>
      </c>
      <c r="DH154" s="127" t="b">
        <v>0</v>
      </c>
      <c r="DI154" s="183" t="s">
        <v>427</v>
      </c>
      <c r="DJ154" s="183" t="s">
        <v>993</v>
      </c>
      <c r="DK154" s="183" t="s">
        <v>993</v>
      </c>
      <c r="DL154" s="183" t="s">
        <v>993</v>
      </c>
      <c r="DM154" s="126">
        <v>97</v>
      </c>
      <c r="DN154" s="126">
        <v>92</v>
      </c>
      <c r="DO154" s="126">
        <v>5</v>
      </c>
      <c r="DP154" s="126">
        <v>0</v>
      </c>
      <c r="DQ154" s="126">
        <v>1943</v>
      </c>
      <c r="DR154" s="126">
        <v>95</v>
      </c>
      <c r="DS154" s="126">
        <v>97</v>
      </c>
      <c r="DT154" s="126">
        <v>63</v>
      </c>
      <c r="DU154" s="126">
        <v>9</v>
      </c>
      <c r="DV154" s="126">
        <v>3</v>
      </c>
      <c r="DW154" s="126">
        <v>0</v>
      </c>
      <c r="DX154" s="126">
        <v>0</v>
      </c>
      <c r="DY154" s="126">
        <v>22</v>
      </c>
      <c r="DZ154" s="126">
        <v>0</v>
      </c>
      <c r="EA154" s="126">
        <v>95</v>
      </c>
      <c r="EB154" s="126">
        <v>28</v>
      </c>
      <c r="EC154" s="126">
        <v>66</v>
      </c>
      <c r="ED154" s="126">
        <v>1</v>
      </c>
      <c r="EE154" s="126">
        <v>0</v>
      </c>
      <c r="EF154" s="126">
        <v>0</v>
      </c>
      <c r="EG154" s="126">
        <v>0</v>
      </c>
      <c r="EH154" s="126">
        <v>0</v>
      </c>
      <c r="EI154" s="126">
        <v>0</v>
      </c>
      <c r="EJ154" s="126">
        <v>0</v>
      </c>
      <c r="EK154" s="126">
        <v>67</v>
      </c>
      <c r="EL154" s="126">
        <v>66</v>
      </c>
      <c r="EM154" s="126">
        <v>0</v>
      </c>
      <c r="EN154" s="126">
        <v>1</v>
      </c>
      <c r="EO154" s="126">
        <v>0</v>
      </c>
      <c r="EP154" s="126">
        <v>0</v>
      </c>
      <c r="EQ154" s="127" t="b">
        <v>0</v>
      </c>
      <c r="ER154" s="127" t="b">
        <v>0</v>
      </c>
      <c r="ES154" s="127" t="b">
        <v>0</v>
      </c>
      <c r="ET154" s="128">
        <v>0</v>
      </c>
      <c r="EU154" s="128">
        <v>0</v>
      </c>
      <c r="EV154" s="128">
        <v>0</v>
      </c>
      <c r="EW154" s="128">
        <v>0</v>
      </c>
      <c r="EX154" s="128">
        <v>0</v>
      </c>
      <c r="EY154" s="128">
        <v>0</v>
      </c>
      <c r="EZ154" s="127" t="b">
        <v>0</v>
      </c>
      <c r="FA154" s="127" t="b">
        <v>0</v>
      </c>
      <c r="FB154" s="127" t="b">
        <v>0</v>
      </c>
      <c r="FC154" s="128">
        <v>0</v>
      </c>
      <c r="FD154" s="128">
        <v>0</v>
      </c>
      <c r="FE154" s="128">
        <v>0</v>
      </c>
      <c r="FF154" s="128">
        <v>0</v>
      </c>
      <c r="FG154" s="128">
        <v>0</v>
      </c>
      <c r="FH154" s="128">
        <v>0</v>
      </c>
      <c r="FI154" s="127" t="b">
        <v>0</v>
      </c>
      <c r="FJ154" s="127" t="b">
        <v>0</v>
      </c>
      <c r="FK154" s="127" t="b">
        <v>0</v>
      </c>
      <c r="FL154" s="128">
        <v>0</v>
      </c>
      <c r="FM154" s="128">
        <v>0</v>
      </c>
      <c r="FN154" s="128">
        <v>0</v>
      </c>
      <c r="FO154" s="128">
        <v>0</v>
      </c>
      <c r="FP154" s="128">
        <v>0</v>
      </c>
      <c r="FQ154" s="128">
        <v>0</v>
      </c>
      <c r="FR154" s="183" t="s">
        <v>993</v>
      </c>
      <c r="FS154" s="128">
        <v>0</v>
      </c>
      <c r="FT154" s="126">
        <v>0</v>
      </c>
      <c r="FU154" s="126">
        <v>67</v>
      </c>
      <c r="FV154" s="126">
        <v>0</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7" t="b">
        <v>0</v>
      </c>
      <c r="GM154" s="183" t="s">
        <v>993</v>
      </c>
      <c r="GN154" s="183" t="s">
        <v>993</v>
      </c>
      <c r="GO154" s="183" t="s">
        <v>993</v>
      </c>
      <c r="GP154" s="183" t="s">
        <v>993</v>
      </c>
      <c r="GQ154" s="127"/>
      <c r="GR154" s="123"/>
    </row>
    <row r="155" spans="1:200">
      <c r="A155" s="122"/>
      <c r="B155" s="1348" t="s">
        <v>693</v>
      </c>
      <c r="C155" s="1349"/>
      <c r="D155" s="183" t="s">
        <v>1155</v>
      </c>
      <c r="E155" s="183" t="s">
        <v>35</v>
      </c>
      <c r="F155" s="183" t="s">
        <v>437</v>
      </c>
      <c r="G155" s="183" t="s">
        <v>986</v>
      </c>
      <c r="H155" s="183" t="s">
        <v>1062</v>
      </c>
      <c r="I155" s="183" t="s">
        <v>1063</v>
      </c>
      <c r="J155" s="183" t="s">
        <v>1064</v>
      </c>
      <c r="K155" s="183" t="s">
        <v>1065</v>
      </c>
      <c r="L155" s="126">
        <v>1</v>
      </c>
      <c r="M155" s="183" t="s">
        <v>35</v>
      </c>
      <c r="N155" s="183" t="s">
        <v>991</v>
      </c>
      <c r="O155" s="183" t="s">
        <v>350</v>
      </c>
      <c r="P155" s="183" t="s">
        <v>1100</v>
      </c>
      <c r="Q155" s="183" t="s">
        <v>293</v>
      </c>
      <c r="R155" s="183" t="s">
        <v>296</v>
      </c>
      <c r="S155" s="127" t="b">
        <v>0</v>
      </c>
      <c r="T155" s="126">
        <v>0</v>
      </c>
      <c r="U155" s="127" t="b">
        <v>0</v>
      </c>
      <c r="V155" s="126">
        <v>0</v>
      </c>
      <c r="W155" s="127" t="b">
        <v>0</v>
      </c>
      <c r="X155" s="127" t="b">
        <v>1</v>
      </c>
      <c r="Y155" s="183" t="s">
        <v>296</v>
      </c>
      <c r="Z155" s="183" t="s">
        <v>993</v>
      </c>
      <c r="AA155" s="127" t="b">
        <v>0</v>
      </c>
      <c r="AB155" s="183" t="s">
        <v>993</v>
      </c>
      <c r="AC155" s="183" t="s">
        <v>993</v>
      </c>
      <c r="AD155" s="183" t="s">
        <v>993</v>
      </c>
      <c r="AE155" s="183">
        <f t="shared" si="6"/>
        <v>60</v>
      </c>
      <c r="AF155" s="183">
        <f t="shared" si="6"/>
        <v>60</v>
      </c>
      <c r="AG155" s="183">
        <f t="shared" si="6"/>
        <v>57</v>
      </c>
      <c r="AH155" s="183">
        <f t="shared" si="5"/>
        <v>60</v>
      </c>
      <c r="AI155" s="183">
        <f t="shared" si="7"/>
        <v>0</v>
      </c>
      <c r="AJ155" s="126">
        <v>60</v>
      </c>
      <c r="AK155" s="126">
        <v>60</v>
      </c>
      <c r="AL155" s="126">
        <v>57</v>
      </c>
      <c r="AM155" s="126">
        <v>60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6">
        <v>0</v>
      </c>
      <c r="BD155" s="127" t="b">
        <v>0</v>
      </c>
      <c r="BE155" s="127"/>
      <c r="BF155" s="183" t="s">
        <v>993</v>
      </c>
      <c r="BG155" s="126">
        <v>0</v>
      </c>
      <c r="BH155" s="183" t="s">
        <v>993</v>
      </c>
      <c r="BI155" s="126">
        <v>0</v>
      </c>
      <c r="BJ155" s="183" t="s">
        <v>993</v>
      </c>
      <c r="BK155" s="126">
        <v>0</v>
      </c>
      <c r="BL155" s="126">
        <v>0</v>
      </c>
      <c r="BM155" s="126">
        <v>60</v>
      </c>
      <c r="BN155" s="183" t="s">
        <v>993</v>
      </c>
      <c r="BO155" s="183" t="s">
        <v>993</v>
      </c>
      <c r="BP155" s="183" t="s">
        <v>993</v>
      </c>
      <c r="BQ155" s="126">
        <v>0</v>
      </c>
      <c r="BR155" s="183" t="s">
        <v>993</v>
      </c>
      <c r="BS155" s="126">
        <v>0</v>
      </c>
      <c r="BT155" s="183" t="s">
        <v>993</v>
      </c>
      <c r="BU155" s="126">
        <v>0</v>
      </c>
      <c r="BV155" s="126">
        <v>0</v>
      </c>
      <c r="BW155" s="126">
        <v>0</v>
      </c>
      <c r="BX155" s="183" t="s">
        <v>993</v>
      </c>
      <c r="BY155" s="126">
        <v>0</v>
      </c>
      <c r="BZ155" s="183" t="s">
        <v>993</v>
      </c>
      <c r="CA155" s="126">
        <v>0</v>
      </c>
      <c r="CB155" s="183" t="s">
        <v>993</v>
      </c>
      <c r="CC155" s="126">
        <v>0</v>
      </c>
      <c r="CD155" s="126">
        <v>0</v>
      </c>
      <c r="CE155" s="126">
        <v>0</v>
      </c>
      <c r="CF155" s="183" t="s">
        <v>993</v>
      </c>
      <c r="CG155" s="126">
        <v>0</v>
      </c>
      <c r="CH155" s="183" t="s">
        <v>993</v>
      </c>
      <c r="CI155" s="126">
        <v>0</v>
      </c>
      <c r="CJ155" s="183" t="s">
        <v>993</v>
      </c>
      <c r="CK155" s="126">
        <v>0</v>
      </c>
      <c r="CL155" s="126">
        <v>0</v>
      </c>
      <c r="CM155" s="126">
        <v>0</v>
      </c>
      <c r="CN155" s="126">
        <v>15</v>
      </c>
      <c r="CO155" s="126">
        <v>2.4</v>
      </c>
      <c r="CP155" s="126">
        <v>5</v>
      </c>
      <c r="CQ155" s="126">
        <v>0.8</v>
      </c>
      <c r="CR155" s="126">
        <v>22</v>
      </c>
      <c r="CS155" s="126">
        <v>1.8</v>
      </c>
      <c r="CT155" s="126">
        <v>0</v>
      </c>
      <c r="CU155" s="126">
        <v>0</v>
      </c>
      <c r="CV155" s="126">
        <v>1</v>
      </c>
      <c r="CW155" s="126">
        <v>0</v>
      </c>
      <c r="CX155" s="126">
        <v>1</v>
      </c>
      <c r="CY155" s="126">
        <v>0</v>
      </c>
      <c r="CZ155" s="126">
        <v>0</v>
      </c>
      <c r="DA155" s="126">
        <v>0</v>
      </c>
      <c r="DB155" s="126">
        <v>1</v>
      </c>
      <c r="DC155" s="126">
        <v>0</v>
      </c>
      <c r="DD155" s="126">
        <v>0</v>
      </c>
      <c r="DE155" s="126">
        <v>0</v>
      </c>
      <c r="DF155" s="126">
        <v>1</v>
      </c>
      <c r="DG155" s="126">
        <v>0</v>
      </c>
      <c r="DH155" s="127" t="b">
        <v>0</v>
      </c>
      <c r="DI155" s="183" t="s">
        <v>999</v>
      </c>
      <c r="DJ155" s="183" t="s">
        <v>427</v>
      </c>
      <c r="DK155" s="183" t="s">
        <v>430</v>
      </c>
      <c r="DL155" s="183" t="s">
        <v>993</v>
      </c>
      <c r="DM155" s="126">
        <v>1</v>
      </c>
      <c r="DN155" s="126">
        <v>1</v>
      </c>
      <c r="DO155" s="126">
        <v>0</v>
      </c>
      <c r="DP155" s="126">
        <v>0</v>
      </c>
      <c r="DQ155" s="126">
        <v>21408</v>
      </c>
      <c r="DR155" s="126">
        <v>1</v>
      </c>
      <c r="DS155" s="126">
        <v>1</v>
      </c>
      <c r="DT155" s="126">
        <v>0</v>
      </c>
      <c r="DU155" s="126">
        <v>1</v>
      </c>
      <c r="DV155" s="126">
        <v>0</v>
      </c>
      <c r="DW155" s="126">
        <v>0</v>
      </c>
      <c r="DX155" s="126">
        <v>0</v>
      </c>
      <c r="DY155" s="126">
        <v>0</v>
      </c>
      <c r="DZ155" s="126">
        <v>0</v>
      </c>
      <c r="EA155" s="126">
        <v>1</v>
      </c>
      <c r="EB155" s="126">
        <v>0</v>
      </c>
      <c r="EC155" s="126">
        <v>0</v>
      </c>
      <c r="ED155" s="126">
        <v>1</v>
      </c>
      <c r="EE155" s="126">
        <v>0</v>
      </c>
      <c r="EF155" s="126">
        <v>0</v>
      </c>
      <c r="EG155" s="126">
        <v>0</v>
      </c>
      <c r="EH155" s="126">
        <v>0</v>
      </c>
      <c r="EI155" s="126">
        <v>0</v>
      </c>
      <c r="EJ155" s="126">
        <v>0</v>
      </c>
      <c r="EK155" s="126">
        <v>1</v>
      </c>
      <c r="EL155" s="126">
        <v>1</v>
      </c>
      <c r="EM155" s="126">
        <v>0</v>
      </c>
      <c r="EN155" s="126">
        <v>0</v>
      </c>
      <c r="EO155" s="126">
        <v>0</v>
      </c>
      <c r="EP155" s="126">
        <v>0</v>
      </c>
      <c r="EQ155" s="127" t="b">
        <v>0</v>
      </c>
      <c r="ER155" s="127" t="b">
        <v>0</v>
      </c>
      <c r="ES155" s="127" t="b">
        <v>0</v>
      </c>
      <c r="ET155" s="128">
        <v>0</v>
      </c>
      <c r="EU155" s="128">
        <v>0</v>
      </c>
      <c r="EV155" s="128">
        <v>0</v>
      </c>
      <c r="EW155" s="128">
        <v>0</v>
      </c>
      <c r="EX155" s="128">
        <v>0</v>
      </c>
      <c r="EY155" s="128">
        <v>0</v>
      </c>
      <c r="EZ155" s="127" t="b">
        <v>0</v>
      </c>
      <c r="FA155" s="127" t="b">
        <v>0</v>
      </c>
      <c r="FB155" s="127" t="b">
        <v>0</v>
      </c>
      <c r="FC155" s="128">
        <v>0</v>
      </c>
      <c r="FD155" s="128">
        <v>0</v>
      </c>
      <c r="FE155" s="128">
        <v>0</v>
      </c>
      <c r="FF155" s="128">
        <v>0</v>
      </c>
      <c r="FG155" s="128">
        <v>0</v>
      </c>
      <c r="FH155" s="128">
        <v>0</v>
      </c>
      <c r="FI155" s="127" t="b">
        <v>0</v>
      </c>
      <c r="FJ155" s="127" t="b">
        <v>0</v>
      </c>
      <c r="FK155" s="127" t="b">
        <v>0</v>
      </c>
      <c r="FL155" s="128">
        <v>0</v>
      </c>
      <c r="FM155" s="128">
        <v>0</v>
      </c>
      <c r="FN155" s="128">
        <v>0</v>
      </c>
      <c r="FO155" s="128">
        <v>0</v>
      </c>
      <c r="FP155" s="128">
        <v>0</v>
      </c>
      <c r="FQ155" s="128">
        <v>0</v>
      </c>
      <c r="FR155" s="183" t="s">
        <v>993</v>
      </c>
      <c r="FS155" s="128">
        <v>0</v>
      </c>
      <c r="FT155" s="126">
        <v>0</v>
      </c>
      <c r="FU155" s="126">
        <v>1</v>
      </c>
      <c r="FV155" s="126">
        <v>0</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7" t="b">
        <v>0</v>
      </c>
      <c r="GM155" s="183" t="s">
        <v>993</v>
      </c>
      <c r="GN155" s="183" t="s">
        <v>993</v>
      </c>
      <c r="GO155" s="183" t="s">
        <v>993</v>
      </c>
      <c r="GP155" s="183" t="s">
        <v>993</v>
      </c>
      <c r="GQ155" s="127"/>
      <c r="GR155" s="123"/>
    </row>
    <row r="156" spans="1:200">
      <c r="A156" s="122"/>
      <c r="B156" s="1348" t="s">
        <v>590</v>
      </c>
      <c r="C156" s="1349"/>
      <c r="D156" s="183" t="s">
        <v>1156</v>
      </c>
      <c r="E156" s="183" t="s">
        <v>30</v>
      </c>
      <c r="F156" s="183" t="s">
        <v>437</v>
      </c>
      <c r="G156" s="183" t="s">
        <v>986</v>
      </c>
      <c r="H156" s="183" t="s">
        <v>1062</v>
      </c>
      <c r="I156" s="183" t="s">
        <v>1063</v>
      </c>
      <c r="J156" s="183" t="s">
        <v>1064</v>
      </c>
      <c r="K156" s="183" t="s">
        <v>1065</v>
      </c>
      <c r="L156" s="126">
        <v>1</v>
      </c>
      <c r="M156" s="183" t="s">
        <v>30</v>
      </c>
      <c r="N156" s="183" t="s">
        <v>1019</v>
      </c>
      <c r="O156" s="183" t="s">
        <v>591</v>
      </c>
      <c r="P156" s="183" t="s">
        <v>1001</v>
      </c>
      <c r="Q156" s="183" t="s">
        <v>293</v>
      </c>
      <c r="R156" s="183" t="s">
        <v>290</v>
      </c>
      <c r="S156" s="127" t="b">
        <v>0</v>
      </c>
      <c r="T156" s="126">
        <v>0</v>
      </c>
      <c r="U156" s="127" t="b">
        <v>0</v>
      </c>
      <c r="V156" s="126">
        <v>0</v>
      </c>
      <c r="W156" s="127" t="b">
        <v>0</v>
      </c>
      <c r="X156" s="127" t="b">
        <v>1</v>
      </c>
      <c r="Y156" s="183" t="s">
        <v>293</v>
      </c>
      <c r="Z156" s="183" t="s">
        <v>993</v>
      </c>
      <c r="AA156" s="127" t="b">
        <v>0</v>
      </c>
      <c r="AB156" s="183" t="s">
        <v>993</v>
      </c>
      <c r="AC156" s="183" t="s">
        <v>993</v>
      </c>
      <c r="AD156" s="183" t="s">
        <v>993</v>
      </c>
      <c r="AE156" s="183">
        <f t="shared" si="6"/>
        <v>28</v>
      </c>
      <c r="AF156" s="183">
        <f t="shared" si="6"/>
        <v>28</v>
      </c>
      <c r="AG156" s="183">
        <f t="shared" si="6"/>
        <v>0</v>
      </c>
      <c r="AH156" s="183">
        <f t="shared" si="5"/>
        <v>28</v>
      </c>
      <c r="AI156" s="183">
        <f t="shared" si="7"/>
        <v>0</v>
      </c>
      <c r="AJ156" s="126">
        <v>28</v>
      </c>
      <c r="AK156" s="126">
        <v>28</v>
      </c>
      <c r="AL156" s="126">
        <v>0</v>
      </c>
      <c r="AM156" s="126">
        <v>28</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6">
        <v>0</v>
      </c>
      <c r="BD156" s="127" t="b">
        <v>0</v>
      </c>
      <c r="BE156" s="127"/>
      <c r="BF156" s="183" t="s">
        <v>1059</v>
      </c>
      <c r="BG156" s="126">
        <v>28</v>
      </c>
      <c r="BH156" s="183" t="s">
        <v>993</v>
      </c>
      <c r="BI156" s="126">
        <v>0</v>
      </c>
      <c r="BJ156" s="183" t="s">
        <v>993</v>
      </c>
      <c r="BK156" s="126">
        <v>0</v>
      </c>
      <c r="BL156" s="126">
        <v>0</v>
      </c>
      <c r="BM156" s="126">
        <v>0</v>
      </c>
      <c r="BN156" s="183" t="s">
        <v>993</v>
      </c>
      <c r="BO156" s="183" t="s">
        <v>993</v>
      </c>
      <c r="BP156" s="183" t="s">
        <v>993</v>
      </c>
      <c r="BQ156" s="126">
        <v>0</v>
      </c>
      <c r="BR156" s="183" t="s">
        <v>993</v>
      </c>
      <c r="BS156" s="126">
        <v>0</v>
      </c>
      <c r="BT156" s="183" t="s">
        <v>993</v>
      </c>
      <c r="BU156" s="126">
        <v>0</v>
      </c>
      <c r="BV156" s="126">
        <v>0</v>
      </c>
      <c r="BW156" s="126">
        <v>0</v>
      </c>
      <c r="BX156" s="183" t="s">
        <v>993</v>
      </c>
      <c r="BY156" s="126">
        <v>0</v>
      </c>
      <c r="BZ156" s="183" t="s">
        <v>993</v>
      </c>
      <c r="CA156" s="126">
        <v>0</v>
      </c>
      <c r="CB156" s="183" t="s">
        <v>993</v>
      </c>
      <c r="CC156" s="126">
        <v>0</v>
      </c>
      <c r="CD156" s="126">
        <v>0</v>
      </c>
      <c r="CE156" s="126">
        <v>0</v>
      </c>
      <c r="CF156" s="183" t="s">
        <v>993</v>
      </c>
      <c r="CG156" s="126">
        <v>0</v>
      </c>
      <c r="CH156" s="183" t="s">
        <v>993</v>
      </c>
      <c r="CI156" s="126">
        <v>0</v>
      </c>
      <c r="CJ156" s="183" t="s">
        <v>993</v>
      </c>
      <c r="CK156" s="126">
        <v>0</v>
      </c>
      <c r="CL156" s="126">
        <v>0</v>
      </c>
      <c r="CM156" s="126">
        <v>0</v>
      </c>
      <c r="CN156" s="126">
        <v>13</v>
      </c>
      <c r="CO156" s="126">
        <v>0.7</v>
      </c>
      <c r="CP156" s="126">
        <v>2</v>
      </c>
      <c r="CQ156" s="126">
        <v>0</v>
      </c>
      <c r="CR156" s="126">
        <v>2</v>
      </c>
      <c r="CS156" s="126">
        <v>0.5</v>
      </c>
      <c r="CT156" s="126">
        <v>0</v>
      </c>
      <c r="CU156" s="126">
        <v>0</v>
      </c>
      <c r="CV156" s="126">
        <v>2</v>
      </c>
      <c r="CW156" s="126">
        <v>0</v>
      </c>
      <c r="CX156" s="126">
        <v>0</v>
      </c>
      <c r="CY156" s="126">
        <v>0</v>
      </c>
      <c r="CZ156" s="126">
        <v>0</v>
      </c>
      <c r="DA156" s="126">
        <v>0</v>
      </c>
      <c r="DB156" s="126">
        <v>1</v>
      </c>
      <c r="DC156" s="126">
        <v>0</v>
      </c>
      <c r="DD156" s="126">
        <v>0</v>
      </c>
      <c r="DE156" s="126">
        <v>0</v>
      </c>
      <c r="DF156" s="126">
        <v>1</v>
      </c>
      <c r="DG156" s="126">
        <v>0</v>
      </c>
      <c r="DH156" s="127" t="b">
        <v>0</v>
      </c>
      <c r="DI156" s="183" t="s">
        <v>999</v>
      </c>
      <c r="DJ156" s="183" t="s">
        <v>270</v>
      </c>
      <c r="DK156" s="183" t="s">
        <v>293</v>
      </c>
      <c r="DL156" s="183" t="s">
        <v>296</v>
      </c>
      <c r="DM156" s="126">
        <v>336</v>
      </c>
      <c r="DN156" s="126">
        <v>114</v>
      </c>
      <c r="DO156" s="126">
        <v>174</v>
      </c>
      <c r="DP156" s="126">
        <v>48</v>
      </c>
      <c r="DQ156" s="126">
        <v>292</v>
      </c>
      <c r="DR156" s="126">
        <v>332</v>
      </c>
      <c r="DS156" s="126">
        <v>336</v>
      </c>
      <c r="DT156" s="126">
        <v>3</v>
      </c>
      <c r="DU156" s="126">
        <v>257</v>
      </c>
      <c r="DV156" s="126">
        <v>15</v>
      </c>
      <c r="DW156" s="126">
        <v>61</v>
      </c>
      <c r="DX156" s="126">
        <v>0</v>
      </c>
      <c r="DY156" s="126">
        <v>0</v>
      </c>
      <c r="DZ156" s="126">
        <v>0</v>
      </c>
      <c r="EA156" s="126">
        <v>332</v>
      </c>
      <c r="EB156" s="126">
        <v>0</v>
      </c>
      <c r="EC156" s="126">
        <v>243</v>
      </c>
      <c r="ED156" s="126">
        <v>20</v>
      </c>
      <c r="EE156" s="126">
        <v>1</v>
      </c>
      <c r="EF156" s="126">
        <v>0</v>
      </c>
      <c r="EG156" s="126">
        <v>1</v>
      </c>
      <c r="EH156" s="126">
        <v>58</v>
      </c>
      <c r="EI156" s="126">
        <v>9</v>
      </c>
      <c r="EJ156" s="126">
        <v>0</v>
      </c>
      <c r="EK156" s="126">
        <v>332</v>
      </c>
      <c r="EL156" s="126">
        <v>268</v>
      </c>
      <c r="EM156" s="126">
        <v>63</v>
      </c>
      <c r="EN156" s="126">
        <v>0</v>
      </c>
      <c r="EO156" s="126">
        <v>1</v>
      </c>
      <c r="EP156" s="126">
        <v>0</v>
      </c>
      <c r="EQ156" s="127" t="b">
        <v>0</v>
      </c>
      <c r="ER156" s="127" t="b">
        <v>0</v>
      </c>
      <c r="ES156" s="127" t="b">
        <v>0</v>
      </c>
      <c r="ET156" s="128">
        <v>0</v>
      </c>
      <c r="EU156" s="128">
        <v>0</v>
      </c>
      <c r="EV156" s="128">
        <v>0</v>
      </c>
      <c r="EW156" s="128">
        <v>0</v>
      </c>
      <c r="EX156" s="128">
        <v>0</v>
      </c>
      <c r="EY156" s="128">
        <v>0</v>
      </c>
      <c r="EZ156" s="127" t="b">
        <v>0</v>
      </c>
      <c r="FA156" s="127" t="b">
        <v>0</v>
      </c>
      <c r="FB156" s="127" t="b">
        <v>0</v>
      </c>
      <c r="FC156" s="128">
        <v>0.73299999999999998</v>
      </c>
      <c r="FD156" s="128">
        <v>0.19699999999999998</v>
      </c>
      <c r="FE156" s="128">
        <v>0</v>
      </c>
      <c r="FF156" s="128">
        <v>7.0999999999999994E-2</v>
      </c>
      <c r="FG156" s="128">
        <v>0</v>
      </c>
      <c r="FH156" s="128">
        <v>7.0999999999999994E-2</v>
      </c>
      <c r="FI156" s="127" t="b">
        <v>0</v>
      </c>
      <c r="FJ156" s="127" t="b">
        <v>0</v>
      </c>
      <c r="FK156" s="127" t="b">
        <v>0</v>
      </c>
      <c r="FL156" s="128">
        <v>0</v>
      </c>
      <c r="FM156" s="128">
        <v>0</v>
      </c>
      <c r="FN156" s="128">
        <v>0</v>
      </c>
      <c r="FO156" s="128">
        <v>0</v>
      </c>
      <c r="FP156" s="128">
        <v>0</v>
      </c>
      <c r="FQ156" s="128">
        <v>0</v>
      </c>
      <c r="FR156" s="183" t="s">
        <v>993</v>
      </c>
      <c r="FS156" s="128">
        <v>0</v>
      </c>
      <c r="FT156" s="126">
        <v>0</v>
      </c>
      <c r="FU156" s="126">
        <v>332</v>
      </c>
      <c r="FV156" s="126">
        <v>0</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7" t="b">
        <v>0</v>
      </c>
      <c r="GM156" s="183" t="s">
        <v>993</v>
      </c>
      <c r="GN156" s="183" t="s">
        <v>993</v>
      </c>
      <c r="GO156" s="183" t="s">
        <v>993</v>
      </c>
      <c r="GP156" s="183" t="s">
        <v>993</v>
      </c>
      <c r="GQ156" s="127"/>
      <c r="GR156" s="123"/>
    </row>
    <row r="157" spans="1:200">
      <c r="A157" s="122"/>
      <c r="B157" s="1348" t="s">
        <v>694</v>
      </c>
      <c r="C157" s="1349"/>
      <c r="D157" s="183" t="s">
        <v>1157</v>
      </c>
      <c r="E157" s="183" t="s">
        <v>1158</v>
      </c>
      <c r="F157" s="183" t="s">
        <v>437</v>
      </c>
      <c r="G157" s="183" t="s">
        <v>986</v>
      </c>
      <c r="H157" s="183" t="s">
        <v>1062</v>
      </c>
      <c r="I157" s="183" t="s">
        <v>1063</v>
      </c>
      <c r="J157" s="183" t="s">
        <v>1064</v>
      </c>
      <c r="K157" s="183" t="s">
        <v>1065</v>
      </c>
      <c r="L157" s="126">
        <v>1</v>
      </c>
      <c r="M157" s="183" t="s">
        <v>1158</v>
      </c>
      <c r="N157" s="183" t="s">
        <v>991</v>
      </c>
      <c r="O157" s="183" t="s">
        <v>591</v>
      </c>
      <c r="P157" s="183" t="s">
        <v>1159</v>
      </c>
      <c r="Q157" s="183" t="s">
        <v>296</v>
      </c>
      <c r="R157" s="183" t="s">
        <v>296</v>
      </c>
      <c r="S157" s="127" t="b">
        <v>0</v>
      </c>
      <c r="T157" s="126">
        <v>0</v>
      </c>
      <c r="U157" s="127" t="b">
        <v>0</v>
      </c>
      <c r="V157" s="126">
        <v>0</v>
      </c>
      <c r="W157" s="127" t="b">
        <v>0</v>
      </c>
      <c r="X157" s="127" t="b">
        <v>1</v>
      </c>
      <c r="Y157" s="183" t="s">
        <v>296</v>
      </c>
      <c r="Z157" s="183" t="s">
        <v>993</v>
      </c>
      <c r="AA157" s="127" t="b">
        <v>0</v>
      </c>
      <c r="AB157" s="183" t="s">
        <v>993</v>
      </c>
      <c r="AC157" s="183" t="s">
        <v>993</v>
      </c>
      <c r="AD157" s="183" t="s">
        <v>993</v>
      </c>
      <c r="AE157" s="183">
        <f t="shared" si="6"/>
        <v>40</v>
      </c>
      <c r="AF157" s="183">
        <f t="shared" si="6"/>
        <v>35</v>
      </c>
      <c r="AG157" s="183">
        <f t="shared" si="6"/>
        <v>28</v>
      </c>
      <c r="AH157" s="183">
        <f t="shared" si="5"/>
        <v>40</v>
      </c>
      <c r="AI157" s="183">
        <f t="shared" si="7"/>
        <v>0</v>
      </c>
      <c r="AJ157" s="126">
        <v>0</v>
      </c>
      <c r="AK157" s="126">
        <v>0</v>
      </c>
      <c r="AL157" s="126">
        <v>0</v>
      </c>
      <c r="AM157" s="126">
        <v>0</v>
      </c>
      <c r="AN157" s="126">
        <v>0</v>
      </c>
      <c r="AO157" s="126">
        <v>40</v>
      </c>
      <c r="AP157" s="126">
        <v>35</v>
      </c>
      <c r="AQ157" s="126">
        <v>28</v>
      </c>
      <c r="AR157" s="126">
        <v>40</v>
      </c>
      <c r="AS157" s="126">
        <v>40</v>
      </c>
      <c r="AT157" s="126">
        <v>35</v>
      </c>
      <c r="AU157" s="126">
        <v>28</v>
      </c>
      <c r="AV157" s="126">
        <v>40</v>
      </c>
      <c r="AW157" s="126">
        <v>0</v>
      </c>
      <c r="AX157" s="126">
        <v>0</v>
      </c>
      <c r="AY157" s="126">
        <v>0</v>
      </c>
      <c r="AZ157" s="126">
        <v>0</v>
      </c>
      <c r="BA157" s="126">
        <v>0</v>
      </c>
      <c r="BB157" s="126">
        <v>0</v>
      </c>
      <c r="BC157" s="126">
        <v>0</v>
      </c>
      <c r="BD157" s="127" t="b">
        <v>0</v>
      </c>
      <c r="BE157" s="127"/>
      <c r="BF157" s="183" t="s">
        <v>422</v>
      </c>
      <c r="BG157" s="126">
        <v>40</v>
      </c>
      <c r="BH157" s="183" t="s">
        <v>993</v>
      </c>
      <c r="BI157" s="126">
        <v>0</v>
      </c>
      <c r="BJ157" s="183" t="s">
        <v>993</v>
      </c>
      <c r="BK157" s="126">
        <v>0</v>
      </c>
      <c r="BL157" s="126">
        <v>0</v>
      </c>
      <c r="BM157" s="126">
        <v>0</v>
      </c>
      <c r="BN157" s="183" t="s">
        <v>993</v>
      </c>
      <c r="BO157" s="183" t="s">
        <v>993</v>
      </c>
      <c r="BP157" s="183" t="s">
        <v>993</v>
      </c>
      <c r="BQ157" s="126">
        <v>0</v>
      </c>
      <c r="BR157" s="183" t="s">
        <v>993</v>
      </c>
      <c r="BS157" s="126">
        <v>0</v>
      </c>
      <c r="BT157" s="183" t="s">
        <v>993</v>
      </c>
      <c r="BU157" s="126">
        <v>0</v>
      </c>
      <c r="BV157" s="126">
        <v>0</v>
      </c>
      <c r="BW157" s="126">
        <v>0</v>
      </c>
      <c r="BX157" s="183" t="s">
        <v>993</v>
      </c>
      <c r="BY157" s="126">
        <v>0</v>
      </c>
      <c r="BZ157" s="183" t="s">
        <v>993</v>
      </c>
      <c r="CA157" s="126">
        <v>0</v>
      </c>
      <c r="CB157" s="183" t="s">
        <v>993</v>
      </c>
      <c r="CC157" s="126">
        <v>0</v>
      </c>
      <c r="CD157" s="126">
        <v>0</v>
      </c>
      <c r="CE157" s="126">
        <v>0</v>
      </c>
      <c r="CF157" s="183" t="s">
        <v>993</v>
      </c>
      <c r="CG157" s="126">
        <v>0</v>
      </c>
      <c r="CH157" s="183" t="s">
        <v>993</v>
      </c>
      <c r="CI157" s="126">
        <v>0</v>
      </c>
      <c r="CJ157" s="183" t="s">
        <v>993</v>
      </c>
      <c r="CK157" s="126">
        <v>0</v>
      </c>
      <c r="CL157" s="126">
        <v>0</v>
      </c>
      <c r="CM157" s="126">
        <v>0</v>
      </c>
      <c r="CN157" s="126">
        <v>4</v>
      </c>
      <c r="CO157" s="126">
        <v>0</v>
      </c>
      <c r="CP157" s="126">
        <v>5</v>
      </c>
      <c r="CQ157" s="126">
        <v>0</v>
      </c>
      <c r="CR157" s="126">
        <v>6</v>
      </c>
      <c r="CS157" s="126">
        <v>1.1000000000000001</v>
      </c>
      <c r="CT157" s="126">
        <v>0</v>
      </c>
      <c r="CU157" s="126">
        <v>0</v>
      </c>
      <c r="CV157" s="126">
        <v>1</v>
      </c>
      <c r="CW157" s="126">
        <v>0</v>
      </c>
      <c r="CX157" s="126">
        <v>0</v>
      </c>
      <c r="CY157" s="126">
        <v>0</v>
      </c>
      <c r="CZ157" s="126">
        <v>0</v>
      </c>
      <c r="DA157" s="126">
        <v>0</v>
      </c>
      <c r="DB157" s="126">
        <v>0</v>
      </c>
      <c r="DC157" s="126">
        <v>0.5</v>
      </c>
      <c r="DD157" s="126">
        <v>0</v>
      </c>
      <c r="DE157" s="126">
        <v>0</v>
      </c>
      <c r="DF157" s="126">
        <v>1</v>
      </c>
      <c r="DG157" s="126">
        <v>0</v>
      </c>
      <c r="DH157" s="127" t="b">
        <v>0</v>
      </c>
      <c r="DI157" s="183" t="s">
        <v>999</v>
      </c>
      <c r="DJ157" s="183" t="s">
        <v>1000</v>
      </c>
      <c r="DK157" s="183" t="s">
        <v>270</v>
      </c>
      <c r="DL157" s="183" t="s">
        <v>1029</v>
      </c>
      <c r="DM157" s="126">
        <v>42</v>
      </c>
      <c r="DN157" s="126">
        <v>1</v>
      </c>
      <c r="DO157" s="126">
        <v>37</v>
      </c>
      <c r="DP157" s="126">
        <v>4</v>
      </c>
      <c r="DQ157" s="126">
        <v>11454</v>
      </c>
      <c r="DR157" s="126">
        <v>40</v>
      </c>
      <c r="DS157" s="126">
        <v>42</v>
      </c>
      <c r="DT157" s="126">
        <v>0</v>
      </c>
      <c r="DU157" s="126">
        <v>41</v>
      </c>
      <c r="DV157" s="126">
        <v>1</v>
      </c>
      <c r="DW157" s="126">
        <v>0</v>
      </c>
      <c r="DX157" s="126">
        <v>0</v>
      </c>
      <c r="DY157" s="126">
        <v>0</v>
      </c>
      <c r="DZ157" s="126">
        <v>0</v>
      </c>
      <c r="EA157" s="126">
        <v>40</v>
      </c>
      <c r="EB157" s="126">
        <v>0</v>
      </c>
      <c r="EC157" s="126">
        <v>29</v>
      </c>
      <c r="ED157" s="126">
        <v>4</v>
      </c>
      <c r="EE157" s="126">
        <v>0</v>
      </c>
      <c r="EF157" s="126">
        <v>0</v>
      </c>
      <c r="EG157" s="126">
        <v>0</v>
      </c>
      <c r="EH157" s="126">
        <v>2</v>
      </c>
      <c r="EI157" s="126">
        <v>5</v>
      </c>
      <c r="EJ157" s="126">
        <v>0</v>
      </c>
      <c r="EK157" s="126">
        <v>40</v>
      </c>
      <c r="EL157" s="126">
        <v>5</v>
      </c>
      <c r="EM157" s="126">
        <v>29</v>
      </c>
      <c r="EN157" s="126">
        <v>6</v>
      </c>
      <c r="EO157" s="126">
        <v>0</v>
      </c>
      <c r="EP157" s="126">
        <v>0</v>
      </c>
      <c r="EQ157" s="127" t="b">
        <v>0</v>
      </c>
      <c r="ER157" s="127" t="b">
        <v>0</v>
      </c>
      <c r="ES157" s="127" t="b">
        <v>0</v>
      </c>
      <c r="ET157" s="128">
        <v>0</v>
      </c>
      <c r="EU157" s="128">
        <v>0</v>
      </c>
      <c r="EV157" s="128">
        <v>0</v>
      </c>
      <c r="EW157" s="128">
        <v>0</v>
      </c>
      <c r="EX157" s="128">
        <v>0</v>
      </c>
      <c r="EY157" s="128">
        <v>0</v>
      </c>
      <c r="EZ157" s="127" t="b">
        <v>0</v>
      </c>
      <c r="FA157" s="127" t="b">
        <v>0</v>
      </c>
      <c r="FB157" s="127" t="b">
        <v>0</v>
      </c>
      <c r="FC157" s="128">
        <v>0</v>
      </c>
      <c r="FD157" s="128">
        <v>0</v>
      </c>
      <c r="FE157" s="128">
        <v>0</v>
      </c>
      <c r="FF157" s="128">
        <v>0</v>
      </c>
      <c r="FG157" s="128">
        <v>0</v>
      </c>
      <c r="FH157" s="128">
        <v>0</v>
      </c>
      <c r="FI157" s="127" t="b">
        <v>0</v>
      </c>
      <c r="FJ157" s="127" t="b">
        <v>0</v>
      </c>
      <c r="FK157" s="127" t="b">
        <v>0</v>
      </c>
      <c r="FL157" s="128">
        <v>0</v>
      </c>
      <c r="FM157" s="128">
        <v>0</v>
      </c>
      <c r="FN157" s="128">
        <v>0</v>
      </c>
      <c r="FO157" s="128">
        <v>0</v>
      </c>
      <c r="FP157" s="128">
        <v>0</v>
      </c>
      <c r="FQ157" s="128">
        <v>0</v>
      </c>
      <c r="FR157" s="183" t="s">
        <v>993</v>
      </c>
      <c r="FS157" s="128">
        <v>0</v>
      </c>
      <c r="FT157" s="126">
        <v>0</v>
      </c>
      <c r="FU157" s="126">
        <v>40</v>
      </c>
      <c r="FV157" s="126">
        <v>0</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7" t="b">
        <v>0</v>
      </c>
      <c r="GM157" s="183" t="s">
        <v>993</v>
      </c>
      <c r="GN157" s="183" t="s">
        <v>993</v>
      </c>
      <c r="GO157" s="183" t="s">
        <v>993</v>
      </c>
      <c r="GP157" s="183" t="s">
        <v>993</v>
      </c>
      <c r="GQ157" s="127"/>
      <c r="GR157" s="123"/>
    </row>
    <row r="158" spans="1:200">
      <c r="A158" s="122"/>
      <c r="B158" s="1348" t="s">
        <v>592</v>
      </c>
      <c r="C158" s="1349"/>
      <c r="D158" s="183" t="s">
        <v>1160</v>
      </c>
      <c r="E158" s="183" t="s">
        <v>25</v>
      </c>
      <c r="F158" s="183" t="s">
        <v>437</v>
      </c>
      <c r="G158" s="183" t="s">
        <v>986</v>
      </c>
      <c r="H158" s="183" t="s">
        <v>1062</v>
      </c>
      <c r="I158" s="183" t="s">
        <v>1063</v>
      </c>
      <c r="J158" s="183" t="s">
        <v>1064</v>
      </c>
      <c r="K158" s="183" t="s">
        <v>1065</v>
      </c>
      <c r="L158" s="126">
        <v>1</v>
      </c>
      <c r="M158" s="183" t="s">
        <v>25</v>
      </c>
      <c r="N158" s="183" t="s">
        <v>1019</v>
      </c>
      <c r="O158" s="183" t="s">
        <v>346</v>
      </c>
      <c r="P158" s="183" t="s">
        <v>1161</v>
      </c>
      <c r="Q158" s="183" t="s">
        <v>290</v>
      </c>
      <c r="R158" s="183" t="s">
        <v>290</v>
      </c>
      <c r="S158" s="127" t="b">
        <v>0</v>
      </c>
      <c r="T158" s="126">
        <v>0</v>
      </c>
      <c r="U158" s="127" t="b">
        <v>0</v>
      </c>
      <c r="V158" s="126">
        <v>0</v>
      </c>
      <c r="W158" s="127" t="b">
        <v>1</v>
      </c>
      <c r="X158" s="127" t="b">
        <v>1</v>
      </c>
      <c r="Y158" s="183" t="s">
        <v>290</v>
      </c>
      <c r="Z158" s="183" t="s">
        <v>993</v>
      </c>
      <c r="AA158" s="127" t="b">
        <v>0</v>
      </c>
      <c r="AB158" s="183" t="s">
        <v>993</v>
      </c>
      <c r="AC158" s="183" t="s">
        <v>993</v>
      </c>
      <c r="AD158" s="183" t="s">
        <v>993</v>
      </c>
      <c r="AE158" s="183">
        <f t="shared" si="6"/>
        <v>60</v>
      </c>
      <c r="AF158" s="183">
        <f t="shared" si="6"/>
        <v>57</v>
      </c>
      <c r="AG158" s="183">
        <f t="shared" si="6"/>
        <v>30</v>
      </c>
      <c r="AH158" s="183">
        <f t="shared" si="5"/>
        <v>60</v>
      </c>
      <c r="AI158" s="183">
        <f t="shared" si="7"/>
        <v>0</v>
      </c>
      <c r="AJ158" s="126">
        <v>60</v>
      </c>
      <c r="AK158" s="126">
        <v>57</v>
      </c>
      <c r="AL158" s="126">
        <v>30</v>
      </c>
      <c r="AM158" s="126">
        <v>60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6">
        <v>0</v>
      </c>
      <c r="BD158" s="127" t="b">
        <v>0</v>
      </c>
      <c r="BE158" s="127"/>
      <c r="BF158" s="183" t="s">
        <v>298</v>
      </c>
      <c r="BG158" s="126">
        <v>42</v>
      </c>
      <c r="BH158" s="183" t="s">
        <v>1162</v>
      </c>
      <c r="BI158" s="126">
        <v>18</v>
      </c>
      <c r="BJ158" s="183" t="s">
        <v>993</v>
      </c>
      <c r="BK158" s="126">
        <v>0</v>
      </c>
      <c r="BL158" s="126">
        <v>0</v>
      </c>
      <c r="BM158" s="126">
        <v>18</v>
      </c>
      <c r="BN158" s="183" t="s">
        <v>993</v>
      </c>
      <c r="BO158" s="183" t="s">
        <v>993</v>
      </c>
      <c r="BP158" s="183" t="s">
        <v>993</v>
      </c>
      <c r="BQ158" s="126">
        <v>0</v>
      </c>
      <c r="BR158" s="183" t="s">
        <v>993</v>
      </c>
      <c r="BS158" s="126">
        <v>0</v>
      </c>
      <c r="BT158" s="183" t="s">
        <v>993</v>
      </c>
      <c r="BU158" s="126">
        <v>0</v>
      </c>
      <c r="BV158" s="126">
        <v>0</v>
      </c>
      <c r="BW158" s="126">
        <v>0</v>
      </c>
      <c r="BX158" s="183" t="s">
        <v>993</v>
      </c>
      <c r="BY158" s="126">
        <v>0</v>
      </c>
      <c r="BZ158" s="183" t="s">
        <v>993</v>
      </c>
      <c r="CA158" s="126">
        <v>0</v>
      </c>
      <c r="CB158" s="183" t="s">
        <v>993</v>
      </c>
      <c r="CC158" s="126">
        <v>0</v>
      </c>
      <c r="CD158" s="126">
        <v>0</v>
      </c>
      <c r="CE158" s="126">
        <v>0</v>
      </c>
      <c r="CF158" s="183" t="s">
        <v>993</v>
      </c>
      <c r="CG158" s="126">
        <v>0</v>
      </c>
      <c r="CH158" s="183" t="s">
        <v>993</v>
      </c>
      <c r="CI158" s="126">
        <v>0</v>
      </c>
      <c r="CJ158" s="183" t="s">
        <v>993</v>
      </c>
      <c r="CK158" s="126">
        <v>0</v>
      </c>
      <c r="CL158" s="126">
        <v>0</v>
      </c>
      <c r="CM158" s="126">
        <v>0</v>
      </c>
      <c r="CN158" s="126">
        <v>25</v>
      </c>
      <c r="CO158" s="126">
        <v>0</v>
      </c>
      <c r="CP158" s="126">
        <v>1</v>
      </c>
      <c r="CQ158" s="126">
        <v>0</v>
      </c>
      <c r="CR158" s="126">
        <v>4</v>
      </c>
      <c r="CS158" s="126">
        <v>0.7</v>
      </c>
      <c r="CT158" s="126">
        <v>0</v>
      </c>
      <c r="CU158" s="126">
        <v>0</v>
      </c>
      <c r="CV158" s="126">
        <v>0</v>
      </c>
      <c r="CW158" s="126">
        <v>0</v>
      </c>
      <c r="CX158" s="126">
        <v>0</v>
      </c>
      <c r="CY158" s="126">
        <v>0</v>
      </c>
      <c r="CZ158" s="126">
        <v>0</v>
      </c>
      <c r="DA158" s="126">
        <v>0</v>
      </c>
      <c r="DB158" s="126">
        <v>0</v>
      </c>
      <c r="DC158" s="126">
        <v>0</v>
      </c>
      <c r="DD158" s="126">
        <v>0</v>
      </c>
      <c r="DE158" s="126">
        <v>0</v>
      </c>
      <c r="DF158" s="126">
        <v>0</v>
      </c>
      <c r="DG158" s="126">
        <v>0</v>
      </c>
      <c r="DH158" s="127" t="b">
        <v>0</v>
      </c>
      <c r="DI158" s="183" t="s">
        <v>270</v>
      </c>
      <c r="DJ158" s="183" t="s">
        <v>993</v>
      </c>
      <c r="DK158" s="183" t="s">
        <v>993</v>
      </c>
      <c r="DL158" s="183" t="s">
        <v>993</v>
      </c>
      <c r="DM158" s="126">
        <v>623</v>
      </c>
      <c r="DN158" s="126">
        <v>136</v>
      </c>
      <c r="DO158" s="126">
        <v>377</v>
      </c>
      <c r="DP158" s="126">
        <v>110</v>
      </c>
      <c r="DQ158" s="126">
        <v>15243</v>
      </c>
      <c r="DR158" s="126">
        <v>623</v>
      </c>
      <c r="DS158" s="126">
        <v>623</v>
      </c>
      <c r="DT158" s="126">
        <v>0</v>
      </c>
      <c r="DU158" s="126">
        <v>494</v>
      </c>
      <c r="DV158" s="126">
        <v>27</v>
      </c>
      <c r="DW158" s="126">
        <v>102</v>
      </c>
      <c r="DX158" s="126">
        <v>0</v>
      </c>
      <c r="DY158" s="126">
        <v>0</v>
      </c>
      <c r="DZ158" s="126">
        <v>0</v>
      </c>
      <c r="EA158" s="126">
        <v>623</v>
      </c>
      <c r="EB158" s="126">
        <v>0</v>
      </c>
      <c r="EC158" s="126">
        <v>465</v>
      </c>
      <c r="ED158" s="126">
        <v>32</v>
      </c>
      <c r="EE158" s="126">
        <v>18</v>
      </c>
      <c r="EF158" s="126">
        <v>32</v>
      </c>
      <c r="EG158" s="126">
        <v>0</v>
      </c>
      <c r="EH158" s="126">
        <v>34</v>
      </c>
      <c r="EI158" s="126">
        <v>42</v>
      </c>
      <c r="EJ158" s="126">
        <v>0</v>
      </c>
      <c r="EK158" s="126">
        <v>623</v>
      </c>
      <c r="EL158" s="126">
        <v>431</v>
      </c>
      <c r="EM158" s="126">
        <v>8</v>
      </c>
      <c r="EN158" s="126">
        <v>181</v>
      </c>
      <c r="EO158" s="126">
        <v>3</v>
      </c>
      <c r="EP158" s="126">
        <v>0</v>
      </c>
      <c r="EQ158" s="127" t="b">
        <v>0</v>
      </c>
      <c r="ER158" s="127" t="b">
        <v>0</v>
      </c>
      <c r="ES158" s="127" t="b">
        <v>0</v>
      </c>
      <c r="ET158" s="128">
        <v>0.17499999999999999</v>
      </c>
      <c r="EU158" s="128">
        <v>9.1999999999999998E-2</v>
      </c>
      <c r="EV158" s="128">
        <v>1E-3</v>
      </c>
      <c r="EW158" s="128">
        <v>3.3000000000000002E-2</v>
      </c>
      <c r="EX158" s="128">
        <v>4.4000000000000004E-2</v>
      </c>
      <c r="EY158" s="128">
        <v>4.7E-2</v>
      </c>
      <c r="EZ158" s="127" t="b">
        <v>0</v>
      </c>
      <c r="FA158" s="127" t="b">
        <v>0</v>
      </c>
      <c r="FB158" s="127" t="b">
        <v>0</v>
      </c>
      <c r="FC158" s="128">
        <v>0.13500000000000001</v>
      </c>
      <c r="FD158" s="128">
        <v>3.7999999999999999E-2</v>
      </c>
      <c r="FE158" s="128">
        <v>0</v>
      </c>
      <c r="FF158" s="128">
        <v>0</v>
      </c>
      <c r="FG158" s="128">
        <v>6.9999999999999993E-3</v>
      </c>
      <c r="FH158" s="128">
        <v>9.0000000000000011E-3</v>
      </c>
      <c r="FI158" s="127" t="b">
        <v>0</v>
      </c>
      <c r="FJ158" s="127" t="b">
        <v>0</v>
      </c>
      <c r="FK158" s="127" t="b">
        <v>0</v>
      </c>
      <c r="FL158" s="128">
        <v>0</v>
      </c>
      <c r="FM158" s="128">
        <v>0</v>
      </c>
      <c r="FN158" s="128">
        <v>0</v>
      </c>
      <c r="FO158" s="128">
        <v>0</v>
      </c>
      <c r="FP158" s="128">
        <v>0</v>
      </c>
      <c r="FQ158" s="128">
        <v>0</v>
      </c>
      <c r="FR158" s="183" t="s">
        <v>993</v>
      </c>
      <c r="FS158" s="128">
        <v>0</v>
      </c>
      <c r="FT158" s="126">
        <v>0</v>
      </c>
      <c r="FU158" s="126">
        <v>623</v>
      </c>
      <c r="FV158" s="126">
        <v>0</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7" t="b">
        <v>0</v>
      </c>
      <c r="GM158" s="183" t="s">
        <v>993</v>
      </c>
      <c r="GN158" s="183" t="s">
        <v>993</v>
      </c>
      <c r="GO158" s="183" t="s">
        <v>993</v>
      </c>
      <c r="GP158" s="183" t="s">
        <v>993</v>
      </c>
      <c r="GQ158" s="127"/>
      <c r="GR158" s="123"/>
    </row>
    <row r="159" spans="1:200">
      <c r="A159" s="122"/>
      <c r="B159" s="1348" t="s">
        <v>453</v>
      </c>
      <c r="C159" s="1349"/>
      <c r="D159" s="183" t="s">
        <v>1163</v>
      </c>
      <c r="E159" s="183" t="s">
        <v>1164</v>
      </c>
      <c r="F159" s="183" t="s">
        <v>437</v>
      </c>
      <c r="G159" s="183" t="s">
        <v>986</v>
      </c>
      <c r="H159" s="183" t="s">
        <v>1062</v>
      </c>
      <c r="I159" s="183" t="s">
        <v>1063</v>
      </c>
      <c r="J159" s="183" t="s">
        <v>1064</v>
      </c>
      <c r="K159" s="183" t="s">
        <v>1065</v>
      </c>
      <c r="L159" s="126">
        <v>1</v>
      </c>
      <c r="M159" s="183" t="s">
        <v>1164</v>
      </c>
      <c r="N159" s="183" t="s">
        <v>1009</v>
      </c>
      <c r="O159" s="183" t="s">
        <v>455</v>
      </c>
      <c r="P159" s="183" t="s">
        <v>992</v>
      </c>
      <c r="Q159" s="183" t="s">
        <v>290</v>
      </c>
      <c r="R159" s="183" t="s">
        <v>270</v>
      </c>
      <c r="S159" s="127" t="b">
        <v>0</v>
      </c>
      <c r="T159" s="126">
        <v>0</v>
      </c>
      <c r="U159" s="127" t="b">
        <v>0</v>
      </c>
      <c r="V159" s="126">
        <v>0</v>
      </c>
      <c r="W159" s="127" t="b">
        <v>0</v>
      </c>
      <c r="X159" s="127" t="b">
        <v>1</v>
      </c>
      <c r="Y159" s="183" t="s">
        <v>290</v>
      </c>
      <c r="Z159" s="183" t="s">
        <v>993</v>
      </c>
      <c r="AA159" s="127" t="b">
        <v>0</v>
      </c>
      <c r="AB159" s="183" t="s">
        <v>993</v>
      </c>
      <c r="AC159" s="183" t="s">
        <v>993</v>
      </c>
      <c r="AD159" s="183" t="s">
        <v>993</v>
      </c>
      <c r="AE159" s="183">
        <f t="shared" si="6"/>
        <v>48</v>
      </c>
      <c r="AF159" s="183">
        <f t="shared" si="6"/>
        <v>48</v>
      </c>
      <c r="AG159" s="183">
        <f t="shared" si="6"/>
        <v>12</v>
      </c>
      <c r="AH159" s="183">
        <f t="shared" si="5"/>
        <v>48</v>
      </c>
      <c r="AI159" s="183">
        <f t="shared" si="7"/>
        <v>0</v>
      </c>
      <c r="AJ159" s="126">
        <v>48</v>
      </c>
      <c r="AK159" s="126">
        <v>48</v>
      </c>
      <c r="AL159" s="126">
        <v>12</v>
      </c>
      <c r="AM159" s="126">
        <v>48</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6">
        <v>0</v>
      </c>
      <c r="BD159" s="127" t="b">
        <v>0</v>
      </c>
      <c r="BE159" s="127"/>
      <c r="BF159" s="183" t="s">
        <v>270</v>
      </c>
      <c r="BG159" s="126">
        <v>48</v>
      </c>
      <c r="BH159" s="183" t="s">
        <v>993</v>
      </c>
      <c r="BI159" s="126">
        <v>0</v>
      </c>
      <c r="BJ159" s="183" t="s">
        <v>993</v>
      </c>
      <c r="BK159" s="126">
        <v>0</v>
      </c>
      <c r="BL159" s="126">
        <v>0</v>
      </c>
      <c r="BM159" s="126">
        <v>0</v>
      </c>
      <c r="BN159" s="183" t="s">
        <v>993</v>
      </c>
      <c r="BO159" s="183" t="s">
        <v>993</v>
      </c>
      <c r="BP159" s="183" t="s">
        <v>993</v>
      </c>
      <c r="BQ159" s="126">
        <v>0</v>
      </c>
      <c r="BR159" s="183" t="s">
        <v>993</v>
      </c>
      <c r="BS159" s="126">
        <v>0</v>
      </c>
      <c r="BT159" s="183" t="s">
        <v>993</v>
      </c>
      <c r="BU159" s="126">
        <v>0</v>
      </c>
      <c r="BV159" s="126">
        <v>0</v>
      </c>
      <c r="BW159" s="126">
        <v>0</v>
      </c>
      <c r="BX159" s="183" t="s">
        <v>993</v>
      </c>
      <c r="BY159" s="126">
        <v>0</v>
      </c>
      <c r="BZ159" s="183" t="s">
        <v>993</v>
      </c>
      <c r="CA159" s="126">
        <v>0</v>
      </c>
      <c r="CB159" s="183" t="s">
        <v>993</v>
      </c>
      <c r="CC159" s="126">
        <v>0</v>
      </c>
      <c r="CD159" s="126">
        <v>0</v>
      </c>
      <c r="CE159" s="126">
        <v>0</v>
      </c>
      <c r="CF159" s="183" t="s">
        <v>993</v>
      </c>
      <c r="CG159" s="126">
        <v>0</v>
      </c>
      <c r="CH159" s="183" t="s">
        <v>993</v>
      </c>
      <c r="CI159" s="126">
        <v>0</v>
      </c>
      <c r="CJ159" s="183" t="s">
        <v>993</v>
      </c>
      <c r="CK159" s="126">
        <v>0</v>
      </c>
      <c r="CL159" s="126">
        <v>0</v>
      </c>
      <c r="CM159" s="126">
        <v>0</v>
      </c>
      <c r="CN159" s="126">
        <v>38</v>
      </c>
      <c r="CO159" s="126">
        <v>0.6</v>
      </c>
      <c r="CP159" s="126">
        <v>0</v>
      </c>
      <c r="CQ159" s="126">
        <v>0</v>
      </c>
      <c r="CR159" s="126">
        <v>0</v>
      </c>
      <c r="CS159" s="126">
        <v>1.6</v>
      </c>
      <c r="CT159" s="126">
        <v>0</v>
      </c>
      <c r="CU159" s="126">
        <v>0</v>
      </c>
      <c r="CV159" s="126">
        <v>0</v>
      </c>
      <c r="CW159" s="126">
        <v>0</v>
      </c>
      <c r="CX159" s="126">
        <v>0</v>
      </c>
      <c r="CY159" s="126">
        <v>0</v>
      </c>
      <c r="CZ159" s="126">
        <v>0</v>
      </c>
      <c r="DA159" s="126">
        <v>0</v>
      </c>
      <c r="DB159" s="126">
        <v>0</v>
      </c>
      <c r="DC159" s="126">
        <v>0</v>
      </c>
      <c r="DD159" s="126">
        <v>0</v>
      </c>
      <c r="DE159" s="126">
        <v>0</v>
      </c>
      <c r="DF159" s="126">
        <v>0</v>
      </c>
      <c r="DG159" s="126">
        <v>0</v>
      </c>
      <c r="DH159" s="127" t="b">
        <v>0</v>
      </c>
      <c r="DI159" s="183" t="s">
        <v>999</v>
      </c>
      <c r="DJ159" s="183" t="s">
        <v>1000</v>
      </c>
      <c r="DK159" s="183" t="s">
        <v>417</v>
      </c>
      <c r="DL159" s="183" t="s">
        <v>993</v>
      </c>
      <c r="DM159" s="126">
        <v>931</v>
      </c>
      <c r="DN159" s="126">
        <v>682</v>
      </c>
      <c r="DO159" s="126">
        <v>0</v>
      </c>
      <c r="DP159" s="126">
        <v>249</v>
      </c>
      <c r="DQ159" s="126">
        <v>13765</v>
      </c>
      <c r="DR159" s="126">
        <v>935</v>
      </c>
      <c r="DS159" s="126">
        <v>931</v>
      </c>
      <c r="DT159" s="126">
        <v>71</v>
      </c>
      <c r="DU159" s="126">
        <v>761</v>
      </c>
      <c r="DV159" s="126">
        <v>27</v>
      </c>
      <c r="DW159" s="126">
        <v>72</v>
      </c>
      <c r="DX159" s="126">
        <v>0</v>
      </c>
      <c r="DY159" s="126">
        <v>0</v>
      </c>
      <c r="DZ159" s="126">
        <v>0</v>
      </c>
      <c r="EA159" s="126">
        <v>935</v>
      </c>
      <c r="EB159" s="126">
        <v>207</v>
      </c>
      <c r="EC159" s="126">
        <v>579</v>
      </c>
      <c r="ED159" s="126">
        <v>77</v>
      </c>
      <c r="EE159" s="126">
        <v>6</v>
      </c>
      <c r="EF159" s="126">
        <v>31</v>
      </c>
      <c r="EG159" s="126">
        <v>0</v>
      </c>
      <c r="EH159" s="126">
        <v>27</v>
      </c>
      <c r="EI159" s="126">
        <v>8</v>
      </c>
      <c r="EJ159" s="126">
        <v>0</v>
      </c>
      <c r="EK159" s="126">
        <v>728</v>
      </c>
      <c r="EL159" s="126">
        <v>698</v>
      </c>
      <c r="EM159" s="126">
        <v>1</v>
      </c>
      <c r="EN159" s="126">
        <v>25</v>
      </c>
      <c r="EO159" s="126">
        <v>4</v>
      </c>
      <c r="EP159" s="126">
        <v>0</v>
      </c>
      <c r="EQ159" s="127" t="b">
        <v>0</v>
      </c>
      <c r="ER159" s="127" t="b">
        <v>0</v>
      </c>
      <c r="ES159" s="127" t="b">
        <v>0</v>
      </c>
      <c r="ET159" s="128">
        <v>0.27899999999999997</v>
      </c>
      <c r="EU159" s="128">
        <v>0.16399999999999998</v>
      </c>
      <c r="EV159" s="128">
        <v>0.14400000000000002</v>
      </c>
      <c r="EW159" s="128">
        <v>9.6999999999999989E-2</v>
      </c>
      <c r="EX159" s="128">
        <v>0.28000000000000003</v>
      </c>
      <c r="EY159" s="128">
        <v>0.35100000000000003</v>
      </c>
      <c r="EZ159" s="127" t="b">
        <v>0</v>
      </c>
      <c r="FA159" s="127" t="b">
        <v>0</v>
      </c>
      <c r="FB159" s="127" t="b">
        <v>0</v>
      </c>
      <c r="FC159" s="128">
        <v>0</v>
      </c>
      <c r="FD159" s="128">
        <v>0</v>
      </c>
      <c r="FE159" s="128">
        <v>0</v>
      </c>
      <c r="FF159" s="128">
        <v>0</v>
      </c>
      <c r="FG159" s="128">
        <v>0</v>
      </c>
      <c r="FH159" s="128">
        <v>0</v>
      </c>
      <c r="FI159" s="127" t="b">
        <v>0</v>
      </c>
      <c r="FJ159" s="127" t="b">
        <v>0</v>
      </c>
      <c r="FK159" s="127" t="b">
        <v>0</v>
      </c>
      <c r="FL159" s="128">
        <v>0.27899999999999997</v>
      </c>
      <c r="FM159" s="128">
        <v>0.16399999999999998</v>
      </c>
      <c r="FN159" s="128">
        <v>0.14400000000000002</v>
      </c>
      <c r="FO159" s="128">
        <v>9.6999999999999989E-2</v>
      </c>
      <c r="FP159" s="128">
        <v>0.28000000000000003</v>
      </c>
      <c r="FQ159" s="128">
        <v>0.35100000000000003</v>
      </c>
      <c r="FR159" s="183" t="s">
        <v>993</v>
      </c>
      <c r="FS159" s="128">
        <v>0</v>
      </c>
      <c r="FT159" s="126">
        <v>0</v>
      </c>
      <c r="FU159" s="126">
        <v>728</v>
      </c>
      <c r="FV159" s="126">
        <v>0</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7" t="b">
        <v>0</v>
      </c>
      <c r="GM159" s="183" t="s">
        <v>993</v>
      </c>
      <c r="GN159" s="183" t="s">
        <v>993</v>
      </c>
      <c r="GO159" s="183" t="s">
        <v>993</v>
      </c>
      <c r="GP159" s="183" t="s">
        <v>993</v>
      </c>
      <c r="GQ159" s="127"/>
      <c r="GR159" s="123"/>
    </row>
    <row r="160" spans="1:200">
      <c r="A160" s="122"/>
      <c r="B160" s="1348" t="s">
        <v>453</v>
      </c>
      <c r="C160" s="1349"/>
      <c r="D160" s="183" t="s">
        <v>1163</v>
      </c>
      <c r="E160" s="183" t="s">
        <v>1164</v>
      </c>
      <c r="F160" s="183" t="s">
        <v>437</v>
      </c>
      <c r="G160" s="183" t="s">
        <v>986</v>
      </c>
      <c r="H160" s="183" t="s">
        <v>1062</v>
      </c>
      <c r="I160" s="183" t="s">
        <v>1063</v>
      </c>
      <c r="J160" s="183" t="s">
        <v>1064</v>
      </c>
      <c r="K160" s="183" t="s">
        <v>1065</v>
      </c>
      <c r="L160" s="126">
        <v>8</v>
      </c>
      <c r="M160" s="183" t="s">
        <v>1164</v>
      </c>
      <c r="N160" s="183" t="s">
        <v>1019</v>
      </c>
      <c r="O160" s="183" t="s">
        <v>594</v>
      </c>
      <c r="P160" s="183" t="s">
        <v>992</v>
      </c>
      <c r="Q160" s="183" t="s">
        <v>290</v>
      </c>
      <c r="R160" s="183" t="s">
        <v>290</v>
      </c>
      <c r="S160" s="127" t="b">
        <v>0</v>
      </c>
      <c r="T160" s="126">
        <v>0</v>
      </c>
      <c r="U160" s="127" t="b">
        <v>0</v>
      </c>
      <c r="V160" s="126">
        <v>0</v>
      </c>
      <c r="W160" s="127" t="b">
        <v>0</v>
      </c>
      <c r="X160" s="127" t="b">
        <v>1</v>
      </c>
      <c r="Y160" s="183" t="s">
        <v>290</v>
      </c>
      <c r="Z160" s="183" t="s">
        <v>993</v>
      </c>
      <c r="AA160" s="127" t="b">
        <v>0</v>
      </c>
      <c r="AB160" s="183" t="s">
        <v>993</v>
      </c>
      <c r="AC160" s="183" t="s">
        <v>993</v>
      </c>
      <c r="AD160" s="183" t="s">
        <v>993</v>
      </c>
      <c r="AE160" s="183">
        <f t="shared" si="6"/>
        <v>51</v>
      </c>
      <c r="AF160" s="183">
        <f t="shared" si="6"/>
        <v>50</v>
      </c>
      <c r="AG160" s="183">
        <f t="shared" si="6"/>
        <v>28</v>
      </c>
      <c r="AH160" s="183">
        <f t="shared" si="5"/>
        <v>51</v>
      </c>
      <c r="AI160" s="183">
        <f t="shared" si="7"/>
        <v>0</v>
      </c>
      <c r="AJ160" s="126">
        <v>51</v>
      </c>
      <c r="AK160" s="126">
        <v>50</v>
      </c>
      <c r="AL160" s="126">
        <v>28</v>
      </c>
      <c r="AM160" s="126">
        <v>51</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6">
        <v>0</v>
      </c>
      <c r="BD160" s="127" t="b">
        <v>0</v>
      </c>
      <c r="BE160" s="127"/>
      <c r="BF160" s="183" t="s">
        <v>270</v>
      </c>
      <c r="BG160" s="126">
        <v>51</v>
      </c>
      <c r="BH160" s="183" t="s">
        <v>993</v>
      </c>
      <c r="BI160" s="126">
        <v>0</v>
      </c>
      <c r="BJ160" s="183" t="s">
        <v>993</v>
      </c>
      <c r="BK160" s="126">
        <v>0</v>
      </c>
      <c r="BL160" s="126">
        <v>0</v>
      </c>
      <c r="BM160" s="126">
        <v>0</v>
      </c>
      <c r="BN160" s="183" t="s">
        <v>993</v>
      </c>
      <c r="BO160" s="183" t="s">
        <v>993</v>
      </c>
      <c r="BP160" s="183" t="s">
        <v>993</v>
      </c>
      <c r="BQ160" s="126">
        <v>0</v>
      </c>
      <c r="BR160" s="183" t="s">
        <v>993</v>
      </c>
      <c r="BS160" s="126">
        <v>0</v>
      </c>
      <c r="BT160" s="183" t="s">
        <v>993</v>
      </c>
      <c r="BU160" s="126">
        <v>0</v>
      </c>
      <c r="BV160" s="126">
        <v>0</v>
      </c>
      <c r="BW160" s="126">
        <v>0</v>
      </c>
      <c r="BX160" s="183" t="s">
        <v>993</v>
      </c>
      <c r="BY160" s="126">
        <v>0</v>
      </c>
      <c r="BZ160" s="183" t="s">
        <v>993</v>
      </c>
      <c r="CA160" s="126">
        <v>0</v>
      </c>
      <c r="CB160" s="183" t="s">
        <v>993</v>
      </c>
      <c r="CC160" s="126">
        <v>0</v>
      </c>
      <c r="CD160" s="126">
        <v>0</v>
      </c>
      <c r="CE160" s="126">
        <v>0</v>
      </c>
      <c r="CF160" s="183" t="s">
        <v>993</v>
      </c>
      <c r="CG160" s="126">
        <v>0</v>
      </c>
      <c r="CH160" s="183" t="s">
        <v>993</v>
      </c>
      <c r="CI160" s="126">
        <v>0</v>
      </c>
      <c r="CJ160" s="183" t="s">
        <v>993</v>
      </c>
      <c r="CK160" s="126">
        <v>0</v>
      </c>
      <c r="CL160" s="126">
        <v>0</v>
      </c>
      <c r="CM160" s="126">
        <v>0</v>
      </c>
      <c r="CN160" s="126">
        <v>33</v>
      </c>
      <c r="CO160" s="126">
        <v>1.2</v>
      </c>
      <c r="CP160" s="126">
        <v>0</v>
      </c>
      <c r="CQ160" s="126">
        <v>0</v>
      </c>
      <c r="CR160" s="126">
        <v>0</v>
      </c>
      <c r="CS160" s="126">
        <v>1.3</v>
      </c>
      <c r="CT160" s="126">
        <v>0</v>
      </c>
      <c r="CU160" s="126">
        <v>0</v>
      </c>
      <c r="CV160" s="126">
        <v>0</v>
      </c>
      <c r="CW160" s="126">
        <v>0</v>
      </c>
      <c r="CX160" s="126">
        <v>0</v>
      </c>
      <c r="CY160" s="126">
        <v>0</v>
      </c>
      <c r="CZ160" s="126">
        <v>0</v>
      </c>
      <c r="DA160" s="126">
        <v>0</v>
      </c>
      <c r="DB160" s="126">
        <v>0</v>
      </c>
      <c r="DC160" s="126">
        <v>0</v>
      </c>
      <c r="DD160" s="126">
        <v>0</v>
      </c>
      <c r="DE160" s="126">
        <v>0</v>
      </c>
      <c r="DF160" s="126">
        <v>0</v>
      </c>
      <c r="DG160" s="126">
        <v>0</v>
      </c>
      <c r="DH160" s="127" t="b">
        <v>0</v>
      </c>
      <c r="DI160" s="183" t="s">
        <v>999</v>
      </c>
      <c r="DJ160" s="183" t="s">
        <v>1055</v>
      </c>
      <c r="DK160" s="183" t="s">
        <v>521</v>
      </c>
      <c r="DL160" s="183" t="s">
        <v>339</v>
      </c>
      <c r="DM160" s="126">
        <v>1226</v>
      </c>
      <c r="DN160" s="126">
        <v>929</v>
      </c>
      <c r="DO160" s="126">
        <v>0</v>
      </c>
      <c r="DP160" s="126">
        <v>297</v>
      </c>
      <c r="DQ160" s="126">
        <v>15008</v>
      </c>
      <c r="DR160" s="126">
        <v>1232</v>
      </c>
      <c r="DS160" s="126">
        <v>1226</v>
      </c>
      <c r="DT160" s="126">
        <v>55</v>
      </c>
      <c r="DU160" s="126">
        <v>1061</v>
      </c>
      <c r="DV160" s="126">
        <v>31</v>
      </c>
      <c r="DW160" s="126">
        <v>79</v>
      </c>
      <c r="DX160" s="126">
        <v>0</v>
      </c>
      <c r="DY160" s="126">
        <v>0</v>
      </c>
      <c r="DZ160" s="126">
        <v>0</v>
      </c>
      <c r="EA160" s="126">
        <v>1232</v>
      </c>
      <c r="EB160" s="126">
        <v>115</v>
      </c>
      <c r="EC160" s="126">
        <v>980</v>
      </c>
      <c r="ED160" s="126">
        <v>37</v>
      </c>
      <c r="EE160" s="126">
        <v>8</v>
      </c>
      <c r="EF160" s="126">
        <v>16</v>
      </c>
      <c r="EG160" s="126">
        <v>0</v>
      </c>
      <c r="EH160" s="126">
        <v>42</v>
      </c>
      <c r="EI160" s="126">
        <v>34</v>
      </c>
      <c r="EJ160" s="126">
        <v>0</v>
      </c>
      <c r="EK160" s="126">
        <v>1117</v>
      </c>
      <c r="EL160" s="126">
        <v>1032</v>
      </c>
      <c r="EM160" s="126">
        <v>46</v>
      </c>
      <c r="EN160" s="126">
        <v>39</v>
      </c>
      <c r="EO160" s="126">
        <v>0</v>
      </c>
      <c r="EP160" s="126">
        <v>0</v>
      </c>
      <c r="EQ160" s="127" t="b">
        <v>0</v>
      </c>
      <c r="ER160" s="127" t="b">
        <v>0</v>
      </c>
      <c r="ES160" s="127" t="b">
        <v>0</v>
      </c>
      <c r="ET160" s="128">
        <v>0.46</v>
      </c>
      <c r="EU160" s="128">
        <v>0.33</v>
      </c>
      <c r="EV160" s="128">
        <v>0.18100000000000002</v>
      </c>
      <c r="EW160" s="128">
        <v>0.156</v>
      </c>
      <c r="EX160" s="128">
        <v>2.7000000000000003E-2</v>
      </c>
      <c r="EY160" s="128">
        <v>0.28600000000000003</v>
      </c>
      <c r="EZ160" s="127" t="b">
        <v>0</v>
      </c>
      <c r="FA160" s="127" t="b">
        <v>0</v>
      </c>
      <c r="FB160" s="127" t="b">
        <v>0</v>
      </c>
      <c r="FC160" s="128">
        <v>0</v>
      </c>
      <c r="FD160" s="128">
        <v>0</v>
      </c>
      <c r="FE160" s="128">
        <v>0</v>
      </c>
      <c r="FF160" s="128">
        <v>0</v>
      </c>
      <c r="FG160" s="128">
        <v>0</v>
      </c>
      <c r="FH160" s="128">
        <v>0</v>
      </c>
      <c r="FI160" s="127" t="b">
        <v>0</v>
      </c>
      <c r="FJ160" s="127" t="b">
        <v>0</v>
      </c>
      <c r="FK160" s="127" t="b">
        <v>0</v>
      </c>
      <c r="FL160" s="128">
        <v>0.46</v>
      </c>
      <c r="FM160" s="128">
        <v>0.33</v>
      </c>
      <c r="FN160" s="128">
        <v>0.18100000000000002</v>
      </c>
      <c r="FO160" s="128">
        <v>0.156</v>
      </c>
      <c r="FP160" s="128">
        <v>2.7000000000000003E-2</v>
      </c>
      <c r="FQ160" s="128">
        <v>0.28600000000000003</v>
      </c>
      <c r="FR160" s="183" t="s">
        <v>993</v>
      </c>
      <c r="FS160" s="128">
        <v>0</v>
      </c>
      <c r="FT160" s="126">
        <v>0</v>
      </c>
      <c r="FU160" s="126">
        <v>1117</v>
      </c>
      <c r="FV160" s="126">
        <v>0</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7" t="b">
        <v>0</v>
      </c>
      <c r="GM160" s="183" t="s">
        <v>993</v>
      </c>
      <c r="GN160" s="183" t="s">
        <v>993</v>
      </c>
      <c r="GO160" s="183" t="s">
        <v>993</v>
      </c>
      <c r="GP160" s="183" t="s">
        <v>993</v>
      </c>
      <c r="GQ160" s="127"/>
      <c r="GR160" s="123"/>
    </row>
    <row r="161" spans="1:200">
      <c r="A161" s="122"/>
      <c r="B161" s="1348" t="s">
        <v>453</v>
      </c>
      <c r="C161" s="1349"/>
      <c r="D161" s="183" t="s">
        <v>1163</v>
      </c>
      <c r="E161" s="183" t="s">
        <v>1164</v>
      </c>
      <c r="F161" s="183" t="s">
        <v>437</v>
      </c>
      <c r="G161" s="183" t="s">
        <v>986</v>
      </c>
      <c r="H161" s="183" t="s">
        <v>1062</v>
      </c>
      <c r="I161" s="183" t="s">
        <v>1063</v>
      </c>
      <c r="J161" s="183" t="s">
        <v>1064</v>
      </c>
      <c r="K161" s="183" t="s">
        <v>1065</v>
      </c>
      <c r="L161" s="126">
        <v>2</v>
      </c>
      <c r="M161" s="183" t="s">
        <v>1164</v>
      </c>
      <c r="N161" s="183" t="s">
        <v>1149</v>
      </c>
      <c r="O161" s="183" t="s">
        <v>456</v>
      </c>
      <c r="P161" s="183" t="s">
        <v>992</v>
      </c>
      <c r="Q161" s="183" t="s">
        <v>290</v>
      </c>
      <c r="R161" s="183" t="s">
        <v>270</v>
      </c>
      <c r="S161" s="127" t="b">
        <v>0</v>
      </c>
      <c r="T161" s="126">
        <v>0</v>
      </c>
      <c r="U161" s="127" t="b">
        <v>0</v>
      </c>
      <c r="V161" s="126">
        <v>0</v>
      </c>
      <c r="W161" s="127" t="b">
        <v>0</v>
      </c>
      <c r="X161" s="127" t="b">
        <v>1</v>
      </c>
      <c r="Y161" s="183" t="s">
        <v>290</v>
      </c>
      <c r="Z161" s="183" t="s">
        <v>993</v>
      </c>
      <c r="AA161" s="127" t="b">
        <v>0</v>
      </c>
      <c r="AB161" s="183" t="s">
        <v>993</v>
      </c>
      <c r="AC161" s="183" t="s">
        <v>993</v>
      </c>
      <c r="AD161" s="183" t="s">
        <v>993</v>
      </c>
      <c r="AE161" s="183">
        <f t="shared" si="6"/>
        <v>48</v>
      </c>
      <c r="AF161" s="183">
        <f t="shared" si="6"/>
        <v>48</v>
      </c>
      <c r="AG161" s="183">
        <f t="shared" si="6"/>
        <v>19</v>
      </c>
      <c r="AH161" s="183">
        <f t="shared" si="5"/>
        <v>48</v>
      </c>
      <c r="AI161" s="183">
        <f t="shared" si="7"/>
        <v>0</v>
      </c>
      <c r="AJ161" s="126">
        <v>48</v>
      </c>
      <c r="AK161" s="126">
        <v>48</v>
      </c>
      <c r="AL161" s="126">
        <v>19</v>
      </c>
      <c r="AM161" s="126">
        <v>48</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6">
        <v>0</v>
      </c>
      <c r="BD161" s="127" t="b">
        <v>0</v>
      </c>
      <c r="BE161" s="127"/>
      <c r="BF161" s="183" t="s">
        <v>270</v>
      </c>
      <c r="BG161" s="126">
        <v>48</v>
      </c>
      <c r="BH161" s="183" t="s">
        <v>993</v>
      </c>
      <c r="BI161" s="126">
        <v>0</v>
      </c>
      <c r="BJ161" s="183" t="s">
        <v>993</v>
      </c>
      <c r="BK161" s="126">
        <v>0</v>
      </c>
      <c r="BL161" s="126">
        <v>0</v>
      </c>
      <c r="BM161" s="126">
        <v>0</v>
      </c>
      <c r="BN161" s="183" t="s">
        <v>993</v>
      </c>
      <c r="BO161" s="183" t="s">
        <v>993</v>
      </c>
      <c r="BP161" s="183" t="s">
        <v>993</v>
      </c>
      <c r="BQ161" s="126">
        <v>0</v>
      </c>
      <c r="BR161" s="183" t="s">
        <v>993</v>
      </c>
      <c r="BS161" s="126">
        <v>0</v>
      </c>
      <c r="BT161" s="183" t="s">
        <v>993</v>
      </c>
      <c r="BU161" s="126">
        <v>0</v>
      </c>
      <c r="BV161" s="126">
        <v>0</v>
      </c>
      <c r="BW161" s="126">
        <v>0</v>
      </c>
      <c r="BX161" s="183" t="s">
        <v>993</v>
      </c>
      <c r="BY161" s="126">
        <v>0</v>
      </c>
      <c r="BZ161" s="183" t="s">
        <v>993</v>
      </c>
      <c r="CA161" s="126">
        <v>0</v>
      </c>
      <c r="CB161" s="183" t="s">
        <v>993</v>
      </c>
      <c r="CC161" s="126">
        <v>0</v>
      </c>
      <c r="CD161" s="126">
        <v>0</v>
      </c>
      <c r="CE161" s="126">
        <v>0</v>
      </c>
      <c r="CF161" s="183" t="s">
        <v>993</v>
      </c>
      <c r="CG161" s="126">
        <v>0</v>
      </c>
      <c r="CH161" s="183" t="s">
        <v>993</v>
      </c>
      <c r="CI161" s="126">
        <v>0</v>
      </c>
      <c r="CJ161" s="183" t="s">
        <v>993</v>
      </c>
      <c r="CK161" s="126">
        <v>0</v>
      </c>
      <c r="CL161" s="126">
        <v>0</v>
      </c>
      <c r="CM161" s="126">
        <v>0</v>
      </c>
      <c r="CN161" s="126">
        <v>35</v>
      </c>
      <c r="CO161" s="126">
        <v>0.6</v>
      </c>
      <c r="CP161" s="126">
        <v>0</v>
      </c>
      <c r="CQ161" s="126">
        <v>0</v>
      </c>
      <c r="CR161" s="126">
        <v>0</v>
      </c>
      <c r="CS161" s="126">
        <v>0.8</v>
      </c>
      <c r="CT161" s="126">
        <v>0</v>
      </c>
      <c r="CU161" s="126">
        <v>0</v>
      </c>
      <c r="CV161" s="126">
        <v>0</v>
      </c>
      <c r="CW161" s="126">
        <v>0</v>
      </c>
      <c r="CX161" s="126">
        <v>0</v>
      </c>
      <c r="CY161" s="126">
        <v>0</v>
      </c>
      <c r="CZ161" s="126">
        <v>0</v>
      </c>
      <c r="DA161" s="126">
        <v>0</v>
      </c>
      <c r="DB161" s="126">
        <v>0</v>
      </c>
      <c r="DC161" s="126">
        <v>0</v>
      </c>
      <c r="DD161" s="126">
        <v>0</v>
      </c>
      <c r="DE161" s="126">
        <v>0</v>
      </c>
      <c r="DF161" s="126">
        <v>0</v>
      </c>
      <c r="DG161" s="126">
        <v>0</v>
      </c>
      <c r="DH161" s="127" t="b">
        <v>0</v>
      </c>
      <c r="DI161" s="183" t="s">
        <v>999</v>
      </c>
      <c r="DJ161" s="183" t="s">
        <v>434</v>
      </c>
      <c r="DK161" s="183" t="s">
        <v>296</v>
      </c>
      <c r="DL161" s="183" t="s">
        <v>437</v>
      </c>
      <c r="DM161" s="126">
        <v>1470</v>
      </c>
      <c r="DN161" s="126">
        <v>1275</v>
      </c>
      <c r="DO161" s="126">
        <v>0</v>
      </c>
      <c r="DP161" s="126">
        <v>195</v>
      </c>
      <c r="DQ161" s="126">
        <v>14746</v>
      </c>
      <c r="DR161" s="126">
        <v>1480</v>
      </c>
      <c r="DS161" s="126">
        <v>1470</v>
      </c>
      <c r="DT161" s="126">
        <v>294</v>
      </c>
      <c r="DU161" s="126">
        <v>1062</v>
      </c>
      <c r="DV161" s="126">
        <v>44</v>
      </c>
      <c r="DW161" s="126">
        <v>70</v>
      </c>
      <c r="DX161" s="126">
        <v>0</v>
      </c>
      <c r="DY161" s="126">
        <v>0</v>
      </c>
      <c r="DZ161" s="126">
        <v>0</v>
      </c>
      <c r="EA161" s="126">
        <v>1480</v>
      </c>
      <c r="EB161" s="126">
        <v>221</v>
      </c>
      <c r="EC161" s="126">
        <v>1131</v>
      </c>
      <c r="ED161" s="126">
        <v>32</v>
      </c>
      <c r="EE161" s="126">
        <v>6</v>
      </c>
      <c r="EF161" s="126">
        <v>16</v>
      </c>
      <c r="EG161" s="126">
        <v>0</v>
      </c>
      <c r="EH161" s="126">
        <v>35</v>
      </c>
      <c r="EI161" s="126">
        <v>39</v>
      </c>
      <c r="EJ161" s="126">
        <v>0</v>
      </c>
      <c r="EK161" s="126">
        <v>1259</v>
      </c>
      <c r="EL161" s="126">
        <v>1212</v>
      </c>
      <c r="EM161" s="126">
        <v>8</v>
      </c>
      <c r="EN161" s="126">
        <v>37</v>
      </c>
      <c r="EO161" s="126">
        <v>2</v>
      </c>
      <c r="EP161" s="126">
        <v>0</v>
      </c>
      <c r="EQ161" s="127" t="b">
        <v>0</v>
      </c>
      <c r="ER161" s="127" t="b">
        <v>0</v>
      </c>
      <c r="ES161" s="127" t="b">
        <v>0</v>
      </c>
      <c r="ET161" s="128">
        <v>0.42700000000000005</v>
      </c>
      <c r="EU161" s="128">
        <v>0.30299999999999999</v>
      </c>
      <c r="EV161" s="128">
        <v>0.158</v>
      </c>
      <c r="EW161" s="128">
        <v>0.155</v>
      </c>
      <c r="EX161" s="128">
        <v>0.20800000000000002</v>
      </c>
      <c r="EY161" s="128">
        <v>0.35</v>
      </c>
      <c r="EZ161" s="127" t="b">
        <v>0</v>
      </c>
      <c r="FA161" s="127" t="b">
        <v>0</v>
      </c>
      <c r="FB161" s="127" t="b">
        <v>0</v>
      </c>
      <c r="FC161" s="128">
        <v>0</v>
      </c>
      <c r="FD161" s="128">
        <v>0</v>
      </c>
      <c r="FE161" s="128">
        <v>0</v>
      </c>
      <c r="FF161" s="128">
        <v>0</v>
      </c>
      <c r="FG161" s="128">
        <v>0</v>
      </c>
      <c r="FH161" s="128">
        <v>0</v>
      </c>
      <c r="FI161" s="127" t="b">
        <v>0</v>
      </c>
      <c r="FJ161" s="127" t="b">
        <v>0</v>
      </c>
      <c r="FK161" s="127" t="b">
        <v>0</v>
      </c>
      <c r="FL161" s="128">
        <v>0.42700000000000005</v>
      </c>
      <c r="FM161" s="128">
        <v>0.30299999999999999</v>
      </c>
      <c r="FN161" s="128">
        <v>0.158</v>
      </c>
      <c r="FO161" s="128">
        <v>0.155</v>
      </c>
      <c r="FP161" s="128">
        <v>0.20800000000000002</v>
      </c>
      <c r="FQ161" s="128">
        <v>0.35</v>
      </c>
      <c r="FR161" s="183" t="s">
        <v>993</v>
      </c>
      <c r="FS161" s="128">
        <v>0</v>
      </c>
      <c r="FT161" s="126">
        <v>0</v>
      </c>
      <c r="FU161" s="126">
        <v>1259</v>
      </c>
      <c r="FV161" s="126">
        <v>0</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7" t="b">
        <v>0</v>
      </c>
      <c r="GM161" s="183" t="s">
        <v>993</v>
      </c>
      <c r="GN161" s="183" t="s">
        <v>993</v>
      </c>
      <c r="GO161" s="183" t="s">
        <v>993</v>
      </c>
      <c r="GP161" s="183" t="s">
        <v>993</v>
      </c>
      <c r="GQ161" s="127"/>
      <c r="GR161" s="123"/>
    </row>
    <row r="162" spans="1:200">
      <c r="A162" s="122"/>
      <c r="B162" s="1348" t="s">
        <v>453</v>
      </c>
      <c r="C162" s="1349"/>
      <c r="D162" s="183" t="s">
        <v>1163</v>
      </c>
      <c r="E162" s="183" t="s">
        <v>1164</v>
      </c>
      <c r="F162" s="183" t="s">
        <v>437</v>
      </c>
      <c r="G162" s="183" t="s">
        <v>986</v>
      </c>
      <c r="H162" s="183" t="s">
        <v>1062</v>
      </c>
      <c r="I162" s="183" t="s">
        <v>1063</v>
      </c>
      <c r="J162" s="183" t="s">
        <v>1064</v>
      </c>
      <c r="K162" s="183" t="s">
        <v>1065</v>
      </c>
      <c r="L162" s="126">
        <v>10</v>
      </c>
      <c r="M162" s="183" t="s">
        <v>1164</v>
      </c>
      <c r="N162" s="183" t="s">
        <v>1013</v>
      </c>
      <c r="O162" s="183" t="s">
        <v>595</v>
      </c>
      <c r="P162" s="183" t="s">
        <v>992</v>
      </c>
      <c r="Q162" s="183" t="s">
        <v>290</v>
      </c>
      <c r="R162" s="183" t="s">
        <v>290</v>
      </c>
      <c r="S162" s="127" t="b">
        <v>0</v>
      </c>
      <c r="T162" s="126">
        <v>0</v>
      </c>
      <c r="U162" s="127" t="b">
        <v>0</v>
      </c>
      <c r="V162" s="126">
        <v>0</v>
      </c>
      <c r="W162" s="127" t="b">
        <v>0</v>
      </c>
      <c r="X162" s="127" t="b">
        <v>1</v>
      </c>
      <c r="Y162" s="183" t="s">
        <v>293</v>
      </c>
      <c r="Z162" s="183" t="s">
        <v>993</v>
      </c>
      <c r="AA162" s="127" t="b">
        <v>0</v>
      </c>
      <c r="AB162" s="183" t="s">
        <v>993</v>
      </c>
      <c r="AC162" s="183" t="s">
        <v>993</v>
      </c>
      <c r="AD162" s="183" t="s">
        <v>993</v>
      </c>
      <c r="AE162" s="183">
        <f t="shared" si="6"/>
        <v>47</v>
      </c>
      <c r="AF162" s="183">
        <f t="shared" si="6"/>
        <v>40</v>
      </c>
      <c r="AG162" s="183">
        <f t="shared" si="6"/>
        <v>15</v>
      </c>
      <c r="AH162" s="183">
        <f t="shared" si="5"/>
        <v>47</v>
      </c>
      <c r="AI162" s="183">
        <f t="shared" si="7"/>
        <v>0</v>
      </c>
      <c r="AJ162" s="126">
        <v>47</v>
      </c>
      <c r="AK162" s="126">
        <v>40</v>
      </c>
      <c r="AL162" s="126">
        <v>15</v>
      </c>
      <c r="AM162" s="126">
        <v>47</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6">
        <v>0</v>
      </c>
      <c r="BD162" s="127" t="b">
        <v>0</v>
      </c>
      <c r="BE162" s="127"/>
      <c r="BF162" s="183" t="s">
        <v>1031</v>
      </c>
      <c r="BG162" s="126">
        <v>47</v>
      </c>
      <c r="BH162" s="183" t="s">
        <v>993</v>
      </c>
      <c r="BI162" s="126">
        <v>0</v>
      </c>
      <c r="BJ162" s="183" t="s">
        <v>993</v>
      </c>
      <c r="BK162" s="126">
        <v>0</v>
      </c>
      <c r="BL162" s="126">
        <v>0</v>
      </c>
      <c r="BM162" s="126">
        <v>0</v>
      </c>
      <c r="BN162" s="183" t="s">
        <v>993</v>
      </c>
      <c r="BO162" s="183" t="s">
        <v>993</v>
      </c>
      <c r="BP162" s="183" t="s">
        <v>993</v>
      </c>
      <c r="BQ162" s="126">
        <v>0</v>
      </c>
      <c r="BR162" s="183" t="s">
        <v>993</v>
      </c>
      <c r="BS162" s="126">
        <v>0</v>
      </c>
      <c r="BT162" s="183" t="s">
        <v>993</v>
      </c>
      <c r="BU162" s="126">
        <v>0</v>
      </c>
      <c r="BV162" s="126">
        <v>0</v>
      </c>
      <c r="BW162" s="126">
        <v>0</v>
      </c>
      <c r="BX162" s="183" t="s">
        <v>993</v>
      </c>
      <c r="BY162" s="126">
        <v>0</v>
      </c>
      <c r="BZ162" s="183" t="s">
        <v>993</v>
      </c>
      <c r="CA162" s="126">
        <v>0</v>
      </c>
      <c r="CB162" s="183" t="s">
        <v>993</v>
      </c>
      <c r="CC162" s="126">
        <v>0</v>
      </c>
      <c r="CD162" s="126">
        <v>0</v>
      </c>
      <c r="CE162" s="126">
        <v>0</v>
      </c>
      <c r="CF162" s="183" t="s">
        <v>993</v>
      </c>
      <c r="CG162" s="126">
        <v>0</v>
      </c>
      <c r="CH162" s="183" t="s">
        <v>993</v>
      </c>
      <c r="CI162" s="126">
        <v>0</v>
      </c>
      <c r="CJ162" s="183" t="s">
        <v>993</v>
      </c>
      <c r="CK162" s="126">
        <v>0</v>
      </c>
      <c r="CL162" s="126">
        <v>0</v>
      </c>
      <c r="CM162" s="126">
        <v>0</v>
      </c>
      <c r="CN162" s="126">
        <v>27</v>
      </c>
      <c r="CO162" s="126">
        <v>1.8</v>
      </c>
      <c r="CP162" s="126">
        <v>0</v>
      </c>
      <c r="CQ162" s="126">
        <v>0</v>
      </c>
      <c r="CR162" s="126">
        <v>0</v>
      </c>
      <c r="CS162" s="126">
        <v>1.5</v>
      </c>
      <c r="CT162" s="126">
        <v>0</v>
      </c>
      <c r="CU162" s="126">
        <v>0</v>
      </c>
      <c r="CV162" s="126">
        <v>0</v>
      </c>
      <c r="CW162" s="126">
        <v>0</v>
      </c>
      <c r="CX162" s="126">
        <v>0</v>
      </c>
      <c r="CY162" s="126">
        <v>0</v>
      </c>
      <c r="CZ162" s="126">
        <v>0</v>
      </c>
      <c r="DA162" s="126">
        <v>0</v>
      </c>
      <c r="DB162" s="126">
        <v>0</v>
      </c>
      <c r="DC162" s="126">
        <v>0</v>
      </c>
      <c r="DD162" s="126">
        <v>0</v>
      </c>
      <c r="DE162" s="126">
        <v>0</v>
      </c>
      <c r="DF162" s="126">
        <v>0</v>
      </c>
      <c r="DG162" s="126">
        <v>0</v>
      </c>
      <c r="DH162" s="127" t="b">
        <v>0</v>
      </c>
      <c r="DI162" s="183" t="s">
        <v>999</v>
      </c>
      <c r="DJ162" s="183" t="s">
        <v>301</v>
      </c>
      <c r="DK162" s="183" t="s">
        <v>1000</v>
      </c>
      <c r="DL162" s="183" t="s">
        <v>296</v>
      </c>
      <c r="DM162" s="126">
        <v>693</v>
      </c>
      <c r="DN162" s="126">
        <v>691</v>
      </c>
      <c r="DO162" s="126">
        <v>0</v>
      </c>
      <c r="DP162" s="126">
        <v>2</v>
      </c>
      <c r="DQ162" s="126">
        <v>9658</v>
      </c>
      <c r="DR162" s="126">
        <v>690</v>
      </c>
      <c r="DS162" s="126">
        <v>693</v>
      </c>
      <c r="DT162" s="126">
        <v>347</v>
      </c>
      <c r="DU162" s="126">
        <v>343</v>
      </c>
      <c r="DV162" s="126">
        <v>1</v>
      </c>
      <c r="DW162" s="126">
        <v>2</v>
      </c>
      <c r="DX162" s="126">
        <v>0</v>
      </c>
      <c r="DY162" s="126">
        <v>0</v>
      </c>
      <c r="DZ162" s="126">
        <v>0</v>
      </c>
      <c r="EA162" s="126">
        <v>690</v>
      </c>
      <c r="EB162" s="126">
        <v>17</v>
      </c>
      <c r="EC162" s="126">
        <v>505</v>
      </c>
      <c r="ED162" s="126">
        <v>117</v>
      </c>
      <c r="EE162" s="126">
        <v>11</v>
      </c>
      <c r="EF162" s="126">
        <v>13</v>
      </c>
      <c r="EG162" s="126">
        <v>0</v>
      </c>
      <c r="EH162" s="126">
        <v>21</v>
      </c>
      <c r="EI162" s="126">
        <v>6</v>
      </c>
      <c r="EJ162" s="126">
        <v>0</v>
      </c>
      <c r="EK162" s="126">
        <v>673</v>
      </c>
      <c r="EL162" s="126">
        <v>614</v>
      </c>
      <c r="EM162" s="126">
        <v>28</v>
      </c>
      <c r="EN162" s="126">
        <v>28</v>
      </c>
      <c r="EO162" s="126">
        <v>3</v>
      </c>
      <c r="EP162" s="126">
        <v>0</v>
      </c>
      <c r="EQ162" s="127" t="b">
        <v>0</v>
      </c>
      <c r="ER162" s="127" t="b">
        <v>0</v>
      </c>
      <c r="ES162" s="127" t="b">
        <v>0</v>
      </c>
      <c r="ET162" s="128">
        <v>0</v>
      </c>
      <c r="EU162" s="128">
        <v>0</v>
      </c>
      <c r="EV162" s="128">
        <v>0</v>
      </c>
      <c r="EW162" s="128">
        <v>0</v>
      </c>
      <c r="EX162" s="128">
        <v>0</v>
      </c>
      <c r="EY162" s="128">
        <v>0</v>
      </c>
      <c r="EZ162" s="127" t="b">
        <v>0</v>
      </c>
      <c r="FA162" s="127" t="b">
        <v>0</v>
      </c>
      <c r="FB162" s="127" t="b">
        <v>0</v>
      </c>
      <c r="FC162" s="128">
        <v>0.183</v>
      </c>
      <c r="FD162" s="128">
        <v>5.9000000000000004E-2</v>
      </c>
      <c r="FE162" s="128">
        <v>3.1E-2</v>
      </c>
      <c r="FF162" s="128">
        <v>1.9E-2</v>
      </c>
      <c r="FG162" s="128">
        <v>1E-3</v>
      </c>
      <c r="FH162" s="128">
        <v>7.0000000000000007E-2</v>
      </c>
      <c r="FI162" s="127" t="b">
        <v>0</v>
      </c>
      <c r="FJ162" s="127" t="b">
        <v>0</v>
      </c>
      <c r="FK162" s="127" t="b">
        <v>0</v>
      </c>
      <c r="FL162" s="128">
        <v>0</v>
      </c>
      <c r="FM162" s="128">
        <v>0</v>
      </c>
      <c r="FN162" s="128">
        <v>0</v>
      </c>
      <c r="FO162" s="128">
        <v>0</v>
      </c>
      <c r="FP162" s="128">
        <v>0</v>
      </c>
      <c r="FQ162" s="128">
        <v>0</v>
      </c>
      <c r="FR162" s="183" t="s">
        <v>993</v>
      </c>
      <c r="FS162" s="128">
        <v>0</v>
      </c>
      <c r="FT162" s="126">
        <v>0</v>
      </c>
      <c r="FU162" s="126">
        <v>673</v>
      </c>
      <c r="FV162" s="126">
        <v>0</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7" t="b">
        <v>0</v>
      </c>
      <c r="GM162" s="183" t="s">
        <v>993</v>
      </c>
      <c r="GN162" s="183" t="s">
        <v>993</v>
      </c>
      <c r="GO162" s="183" t="s">
        <v>993</v>
      </c>
      <c r="GP162" s="183" t="s">
        <v>993</v>
      </c>
      <c r="GQ162" s="127"/>
      <c r="GR162" s="123"/>
    </row>
    <row r="163" spans="1:200">
      <c r="A163" s="122"/>
      <c r="B163" s="1348" t="s">
        <v>453</v>
      </c>
      <c r="C163" s="1349"/>
      <c r="D163" s="183" t="s">
        <v>1163</v>
      </c>
      <c r="E163" s="183" t="s">
        <v>1164</v>
      </c>
      <c r="F163" s="183" t="s">
        <v>437</v>
      </c>
      <c r="G163" s="183" t="s">
        <v>986</v>
      </c>
      <c r="H163" s="183" t="s">
        <v>1062</v>
      </c>
      <c r="I163" s="183" t="s">
        <v>1063</v>
      </c>
      <c r="J163" s="183" t="s">
        <v>1064</v>
      </c>
      <c r="K163" s="183" t="s">
        <v>1065</v>
      </c>
      <c r="L163" s="126">
        <v>12</v>
      </c>
      <c r="M163" s="183" t="s">
        <v>1164</v>
      </c>
      <c r="N163" s="183" t="s">
        <v>1015</v>
      </c>
      <c r="O163" s="183" t="s">
        <v>596</v>
      </c>
      <c r="P163" s="183" t="s">
        <v>992</v>
      </c>
      <c r="Q163" s="183" t="s">
        <v>290</v>
      </c>
      <c r="R163" s="183" t="s">
        <v>290</v>
      </c>
      <c r="S163" s="127" t="b">
        <v>0</v>
      </c>
      <c r="T163" s="126">
        <v>0</v>
      </c>
      <c r="U163" s="127" t="b">
        <v>0</v>
      </c>
      <c r="V163" s="126">
        <v>0</v>
      </c>
      <c r="W163" s="127" t="b">
        <v>0</v>
      </c>
      <c r="X163" s="127" t="b">
        <v>1</v>
      </c>
      <c r="Y163" s="183" t="s">
        <v>290</v>
      </c>
      <c r="Z163" s="183" t="s">
        <v>993</v>
      </c>
      <c r="AA163" s="127" t="b">
        <v>0</v>
      </c>
      <c r="AB163" s="183" t="s">
        <v>993</v>
      </c>
      <c r="AC163" s="183" t="s">
        <v>993</v>
      </c>
      <c r="AD163" s="183" t="s">
        <v>993</v>
      </c>
      <c r="AE163" s="183">
        <f t="shared" si="6"/>
        <v>51</v>
      </c>
      <c r="AF163" s="183">
        <f t="shared" si="6"/>
        <v>48</v>
      </c>
      <c r="AG163" s="183">
        <f t="shared" si="6"/>
        <v>20</v>
      </c>
      <c r="AH163" s="183">
        <f t="shared" si="5"/>
        <v>51</v>
      </c>
      <c r="AI163" s="183">
        <f t="shared" si="7"/>
        <v>0</v>
      </c>
      <c r="AJ163" s="126">
        <v>51</v>
      </c>
      <c r="AK163" s="126">
        <v>48</v>
      </c>
      <c r="AL163" s="126">
        <v>20</v>
      </c>
      <c r="AM163" s="126">
        <v>51</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6">
        <v>0</v>
      </c>
      <c r="BD163" s="127" t="b">
        <v>0</v>
      </c>
      <c r="BE163" s="127"/>
      <c r="BF163" s="183" t="s">
        <v>270</v>
      </c>
      <c r="BG163" s="126">
        <v>51</v>
      </c>
      <c r="BH163" s="183" t="s">
        <v>993</v>
      </c>
      <c r="BI163" s="126">
        <v>0</v>
      </c>
      <c r="BJ163" s="183" t="s">
        <v>993</v>
      </c>
      <c r="BK163" s="126">
        <v>0</v>
      </c>
      <c r="BL163" s="126">
        <v>0</v>
      </c>
      <c r="BM163" s="126">
        <v>0</v>
      </c>
      <c r="BN163" s="183" t="s">
        <v>993</v>
      </c>
      <c r="BO163" s="183" t="s">
        <v>993</v>
      </c>
      <c r="BP163" s="183" t="s">
        <v>993</v>
      </c>
      <c r="BQ163" s="126">
        <v>0</v>
      </c>
      <c r="BR163" s="183" t="s">
        <v>993</v>
      </c>
      <c r="BS163" s="126">
        <v>0</v>
      </c>
      <c r="BT163" s="183" t="s">
        <v>993</v>
      </c>
      <c r="BU163" s="126">
        <v>0</v>
      </c>
      <c r="BV163" s="126">
        <v>0</v>
      </c>
      <c r="BW163" s="126">
        <v>0</v>
      </c>
      <c r="BX163" s="183" t="s">
        <v>993</v>
      </c>
      <c r="BY163" s="126">
        <v>0</v>
      </c>
      <c r="BZ163" s="183" t="s">
        <v>993</v>
      </c>
      <c r="CA163" s="126">
        <v>0</v>
      </c>
      <c r="CB163" s="183" t="s">
        <v>993</v>
      </c>
      <c r="CC163" s="126">
        <v>0</v>
      </c>
      <c r="CD163" s="126">
        <v>0</v>
      </c>
      <c r="CE163" s="126">
        <v>0</v>
      </c>
      <c r="CF163" s="183" t="s">
        <v>993</v>
      </c>
      <c r="CG163" s="126">
        <v>0</v>
      </c>
      <c r="CH163" s="183" t="s">
        <v>993</v>
      </c>
      <c r="CI163" s="126">
        <v>0</v>
      </c>
      <c r="CJ163" s="183" t="s">
        <v>993</v>
      </c>
      <c r="CK163" s="126">
        <v>0</v>
      </c>
      <c r="CL163" s="126">
        <v>0</v>
      </c>
      <c r="CM163" s="126">
        <v>0</v>
      </c>
      <c r="CN163" s="126">
        <v>41</v>
      </c>
      <c r="CO163" s="126">
        <v>0.6</v>
      </c>
      <c r="CP163" s="126">
        <v>0</v>
      </c>
      <c r="CQ163" s="126">
        <v>0</v>
      </c>
      <c r="CR163" s="126">
        <v>0</v>
      </c>
      <c r="CS163" s="126">
        <v>1.6</v>
      </c>
      <c r="CT163" s="126">
        <v>0</v>
      </c>
      <c r="CU163" s="126">
        <v>0</v>
      </c>
      <c r="CV163" s="126">
        <v>0</v>
      </c>
      <c r="CW163" s="126">
        <v>0</v>
      </c>
      <c r="CX163" s="126">
        <v>0</v>
      </c>
      <c r="CY163" s="126">
        <v>0</v>
      </c>
      <c r="CZ163" s="126">
        <v>0</v>
      </c>
      <c r="DA163" s="126">
        <v>0</v>
      </c>
      <c r="DB163" s="126">
        <v>0</v>
      </c>
      <c r="DC163" s="126">
        <v>0</v>
      </c>
      <c r="DD163" s="126">
        <v>0</v>
      </c>
      <c r="DE163" s="126">
        <v>0</v>
      </c>
      <c r="DF163" s="126">
        <v>0</v>
      </c>
      <c r="DG163" s="126">
        <v>0</v>
      </c>
      <c r="DH163" s="127" t="b">
        <v>0</v>
      </c>
      <c r="DI163" s="183" t="s">
        <v>999</v>
      </c>
      <c r="DJ163" s="183" t="s">
        <v>296</v>
      </c>
      <c r="DK163" s="183" t="s">
        <v>282</v>
      </c>
      <c r="DL163" s="183" t="s">
        <v>293</v>
      </c>
      <c r="DM163" s="126">
        <v>1343</v>
      </c>
      <c r="DN163" s="126">
        <v>1086</v>
      </c>
      <c r="DO163" s="126">
        <v>0</v>
      </c>
      <c r="DP163" s="126">
        <v>257</v>
      </c>
      <c r="DQ163" s="126">
        <v>13083</v>
      </c>
      <c r="DR163" s="126">
        <v>1350</v>
      </c>
      <c r="DS163" s="126">
        <v>1343</v>
      </c>
      <c r="DT163" s="126">
        <v>132</v>
      </c>
      <c r="DU163" s="126">
        <v>1125</v>
      </c>
      <c r="DV163" s="126">
        <v>32</v>
      </c>
      <c r="DW163" s="126">
        <v>54</v>
      </c>
      <c r="DX163" s="126">
        <v>0</v>
      </c>
      <c r="DY163" s="126">
        <v>0</v>
      </c>
      <c r="DZ163" s="126">
        <v>0</v>
      </c>
      <c r="EA163" s="126">
        <v>1350</v>
      </c>
      <c r="EB163" s="126">
        <v>103</v>
      </c>
      <c r="EC163" s="126">
        <v>1119</v>
      </c>
      <c r="ED163" s="126">
        <v>51</v>
      </c>
      <c r="EE163" s="126">
        <v>4</v>
      </c>
      <c r="EF163" s="126">
        <v>5</v>
      </c>
      <c r="EG163" s="126">
        <v>0</v>
      </c>
      <c r="EH163" s="126">
        <v>30</v>
      </c>
      <c r="EI163" s="126">
        <v>38</v>
      </c>
      <c r="EJ163" s="126">
        <v>0</v>
      </c>
      <c r="EK163" s="126">
        <v>1247</v>
      </c>
      <c r="EL163" s="126">
        <v>1207</v>
      </c>
      <c r="EM163" s="126">
        <v>11</v>
      </c>
      <c r="EN163" s="126">
        <v>28</v>
      </c>
      <c r="EO163" s="126">
        <v>1</v>
      </c>
      <c r="EP163" s="126">
        <v>0</v>
      </c>
      <c r="EQ163" s="127" t="b">
        <v>0</v>
      </c>
      <c r="ER163" s="127" t="b">
        <v>0</v>
      </c>
      <c r="ES163" s="127" t="b">
        <v>0</v>
      </c>
      <c r="ET163" s="128">
        <v>0.45200000000000001</v>
      </c>
      <c r="EU163" s="128">
        <v>0.28600000000000003</v>
      </c>
      <c r="EV163" s="128">
        <v>0.14599999999999999</v>
      </c>
      <c r="EW163" s="128">
        <v>0.11900000000000001</v>
      </c>
      <c r="EX163" s="128">
        <v>0.109</v>
      </c>
      <c r="EY163" s="128">
        <v>0.29499999999999998</v>
      </c>
      <c r="EZ163" s="127" t="b">
        <v>0</v>
      </c>
      <c r="FA163" s="127" t="b">
        <v>0</v>
      </c>
      <c r="FB163" s="127" t="b">
        <v>0</v>
      </c>
      <c r="FC163" s="128">
        <v>0</v>
      </c>
      <c r="FD163" s="128">
        <v>0</v>
      </c>
      <c r="FE163" s="128">
        <v>0</v>
      </c>
      <c r="FF163" s="128">
        <v>0</v>
      </c>
      <c r="FG163" s="128">
        <v>0</v>
      </c>
      <c r="FH163" s="128">
        <v>0</v>
      </c>
      <c r="FI163" s="127" t="b">
        <v>0</v>
      </c>
      <c r="FJ163" s="127" t="b">
        <v>0</v>
      </c>
      <c r="FK163" s="127" t="b">
        <v>0</v>
      </c>
      <c r="FL163" s="128">
        <v>0.45200000000000001</v>
      </c>
      <c r="FM163" s="128">
        <v>0.28600000000000003</v>
      </c>
      <c r="FN163" s="128">
        <v>0.14599999999999999</v>
      </c>
      <c r="FO163" s="128">
        <v>0.11900000000000001</v>
      </c>
      <c r="FP163" s="128">
        <v>0.109</v>
      </c>
      <c r="FQ163" s="128">
        <v>0.29499999999999998</v>
      </c>
      <c r="FR163" s="183" t="s">
        <v>993</v>
      </c>
      <c r="FS163" s="128">
        <v>0</v>
      </c>
      <c r="FT163" s="126">
        <v>0</v>
      </c>
      <c r="FU163" s="126">
        <v>1247</v>
      </c>
      <c r="FV163" s="126">
        <v>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7" t="b">
        <v>0</v>
      </c>
      <c r="GM163" s="183" t="s">
        <v>993</v>
      </c>
      <c r="GN163" s="183" t="s">
        <v>993</v>
      </c>
      <c r="GO163" s="183" t="s">
        <v>993</v>
      </c>
      <c r="GP163" s="183" t="s">
        <v>993</v>
      </c>
      <c r="GQ163" s="127"/>
      <c r="GR163" s="123"/>
    </row>
    <row r="164" spans="1:200">
      <c r="A164" s="122"/>
      <c r="B164" s="1348" t="s">
        <v>453</v>
      </c>
      <c r="C164" s="1349"/>
      <c r="D164" s="183" t="s">
        <v>1163</v>
      </c>
      <c r="E164" s="183" t="s">
        <v>1164</v>
      </c>
      <c r="F164" s="183" t="s">
        <v>437</v>
      </c>
      <c r="G164" s="183" t="s">
        <v>986</v>
      </c>
      <c r="H164" s="183" t="s">
        <v>1062</v>
      </c>
      <c r="I164" s="183" t="s">
        <v>1063</v>
      </c>
      <c r="J164" s="183" t="s">
        <v>1064</v>
      </c>
      <c r="K164" s="183" t="s">
        <v>1065</v>
      </c>
      <c r="L164" s="126">
        <v>9</v>
      </c>
      <c r="M164" s="183" t="s">
        <v>1164</v>
      </c>
      <c r="N164" s="183" t="s">
        <v>1012</v>
      </c>
      <c r="O164" s="183" t="s">
        <v>597</v>
      </c>
      <c r="P164" s="183" t="s">
        <v>992</v>
      </c>
      <c r="Q164" s="183" t="s">
        <v>290</v>
      </c>
      <c r="R164" s="183" t="s">
        <v>290</v>
      </c>
      <c r="S164" s="127" t="b">
        <v>0</v>
      </c>
      <c r="T164" s="126">
        <v>0</v>
      </c>
      <c r="U164" s="127" t="b">
        <v>1</v>
      </c>
      <c r="V164" s="126">
        <v>5</v>
      </c>
      <c r="W164" s="127" t="b">
        <v>0</v>
      </c>
      <c r="X164" s="127" t="b">
        <v>1</v>
      </c>
      <c r="Y164" s="183" t="s">
        <v>290</v>
      </c>
      <c r="Z164" s="183" t="s">
        <v>993</v>
      </c>
      <c r="AA164" s="127" t="b">
        <v>0</v>
      </c>
      <c r="AB164" s="183" t="s">
        <v>993</v>
      </c>
      <c r="AC164" s="183" t="s">
        <v>993</v>
      </c>
      <c r="AD164" s="183" t="s">
        <v>993</v>
      </c>
      <c r="AE164" s="183">
        <f t="shared" si="6"/>
        <v>48</v>
      </c>
      <c r="AF164" s="183">
        <f t="shared" si="6"/>
        <v>31</v>
      </c>
      <c r="AG164" s="183">
        <f t="shared" si="6"/>
        <v>11</v>
      </c>
      <c r="AH164" s="183">
        <f t="shared" si="5"/>
        <v>48</v>
      </c>
      <c r="AI164" s="183">
        <f t="shared" si="7"/>
        <v>0</v>
      </c>
      <c r="AJ164" s="126">
        <v>48</v>
      </c>
      <c r="AK164" s="126">
        <v>31</v>
      </c>
      <c r="AL164" s="126">
        <v>11</v>
      </c>
      <c r="AM164" s="126">
        <v>48</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6">
        <v>0</v>
      </c>
      <c r="BD164" s="127" t="b">
        <v>0</v>
      </c>
      <c r="BE164" s="127"/>
      <c r="BF164" s="183" t="s">
        <v>270</v>
      </c>
      <c r="BG164" s="126">
        <v>31</v>
      </c>
      <c r="BH164" s="183" t="s">
        <v>1165</v>
      </c>
      <c r="BI164" s="126">
        <v>17</v>
      </c>
      <c r="BJ164" s="183" t="s">
        <v>993</v>
      </c>
      <c r="BK164" s="126">
        <v>0</v>
      </c>
      <c r="BL164" s="126">
        <v>0</v>
      </c>
      <c r="BM164" s="126">
        <v>17</v>
      </c>
      <c r="BN164" s="183" t="s">
        <v>993</v>
      </c>
      <c r="BO164" s="183" t="s">
        <v>993</v>
      </c>
      <c r="BP164" s="183" t="s">
        <v>993</v>
      </c>
      <c r="BQ164" s="126">
        <v>0</v>
      </c>
      <c r="BR164" s="183" t="s">
        <v>993</v>
      </c>
      <c r="BS164" s="126">
        <v>0</v>
      </c>
      <c r="BT164" s="183" t="s">
        <v>993</v>
      </c>
      <c r="BU164" s="126">
        <v>0</v>
      </c>
      <c r="BV164" s="126">
        <v>0</v>
      </c>
      <c r="BW164" s="126">
        <v>0</v>
      </c>
      <c r="BX164" s="183" t="s">
        <v>993</v>
      </c>
      <c r="BY164" s="126">
        <v>0</v>
      </c>
      <c r="BZ164" s="183" t="s">
        <v>993</v>
      </c>
      <c r="CA164" s="126">
        <v>0</v>
      </c>
      <c r="CB164" s="183" t="s">
        <v>993</v>
      </c>
      <c r="CC164" s="126">
        <v>0</v>
      </c>
      <c r="CD164" s="126">
        <v>0</v>
      </c>
      <c r="CE164" s="126">
        <v>0</v>
      </c>
      <c r="CF164" s="183" t="s">
        <v>993</v>
      </c>
      <c r="CG164" s="126">
        <v>0</v>
      </c>
      <c r="CH164" s="183" t="s">
        <v>993</v>
      </c>
      <c r="CI164" s="126">
        <v>0</v>
      </c>
      <c r="CJ164" s="183" t="s">
        <v>993</v>
      </c>
      <c r="CK164" s="126">
        <v>0</v>
      </c>
      <c r="CL164" s="126">
        <v>0</v>
      </c>
      <c r="CM164" s="126">
        <v>0</v>
      </c>
      <c r="CN164" s="126">
        <v>16</v>
      </c>
      <c r="CO164" s="126">
        <v>1.1000000000000001</v>
      </c>
      <c r="CP164" s="126">
        <v>0</v>
      </c>
      <c r="CQ164" s="126">
        <v>0</v>
      </c>
      <c r="CR164" s="126">
        <v>0</v>
      </c>
      <c r="CS164" s="126">
        <v>1.5</v>
      </c>
      <c r="CT164" s="126">
        <v>22</v>
      </c>
      <c r="CU164" s="126">
        <v>0</v>
      </c>
      <c r="CV164" s="126">
        <v>0</v>
      </c>
      <c r="CW164" s="126">
        <v>0</v>
      </c>
      <c r="CX164" s="126">
        <v>0</v>
      </c>
      <c r="CY164" s="126">
        <v>0</v>
      </c>
      <c r="CZ164" s="126">
        <v>0</v>
      </c>
      <c r="DA164" s="126">
        <v>0</v>
      </c>
      <c r="DB164" s="126">
        <v>0</v>
      </c>
      <c r="DC164" s="126">
        <v>0</v>
      </c>
      <c r="DD164" s="126">
        <v>0</v>
      </c>
      <c r="DE164" s="126">
        <v>0</v>
      </c>
      <c r="DF164" s="126">
        <v>0</v>
      </c>
      <c r="DG164" s="126">
        <v>0</v>
      </c>
      <c r="DH164" s="127" t="b">
        <v>0</v>
      </c>
      <c r="DI164" s="183" t="s">
        <v>999</v>
      </c>
      <c r="DJ164" s="183" t="s">
        <v>1011</v>
      </c>
      <c r="DK164" s="183" t="s">
        <v>427</v>
      </c>
      <c r="DL164" s="183" t="s">
        <v>296</v>
      </c>
      <c r="DM164" s="126">
        <v>1095</v>
      </c>
      <c r="DN164" s="126">
        <v>730</v>
      </c>
      <c r="DO164" s="126">
        <v>0</v>
      </c>
      <c r="DP164" s="126">
        <v>365</v>
      </c>
      <c r="DQ164" s="126">
        <v>7552</v>
      </c>
      <c r="DR164" s="126">
        <v>1095</v>
      </c>
      <c r="DS164" s="126">
        <v>1095</v>
      </c>
      <c r="DT164" s="126">
        <v>27</v>
      </c>
      <c r="DU164" s="126">
        <v>919</v>
      </c>
      <c r="DV164" s="126">
        <v>40</v>
      </c>
      <c r="DW164" s="126">
        <v>58</v>
      </c>
      <c r="DX164" s="126">
        <v>0</v>
      </c>
      <c r="DY164" s="126">
        <v>51</v>
      </c>
      <c r="DZ164" s="126">
        <v>0</v>
      </c>
      <c r="EA164" s="126">
        <v>1095</v>
      </c>
      <c r="EB164" s="126">
        <v>46</v>
      </c>
      <c r="EC164" s="126">
        <v>960</v>
      </c>
      <c r="ED164" s="126">
        <v>28</v>
      </c>
      <c r="EE164" s="126">
        <v>18</v>
      </c>
      <c r="EF164" s="126">
        <v>12</v>
      </c>
      <c r="EG164" s="126">
        <v>0</v>
      </c>
      <c r="EH164" s="126">
        <v>11</v>
      </c>
      <c r="EI164" s="126">
        <v>20</v>
      </c>
      <c r="EJ164" s="126">
        <v>0</v>
      </c>
      <c r="EK164" s="126">
        <v>1049</v>
      </c>
      <c r="EL164" s="126">
        <v>1024</v>
      </c>
      <c r="EM164" s="126">
        <v>3</v>
      </c>
      <c r="EN164" s="126">
        <v>17</v>
      </c>
      <c r="EO164" s="126">
        <v>5</v>
      </c>
      <c r="EP164" s="126">
        <v>90</v>
      </c>
      <c r="EQ164" s="127" t="b">
        <v>0</v>
      </c>
      <c r="ER164" s="127" t="b">
        <v>0</v>
      </c>
      <c r="ES164" s="127" t="b">
        <v>0</v>
      </c>
      <c r="ET164" s="128">
        <v>0.44400000000000001</v>
      </c>
      <c r="EU164" s="128">
        <v>0.308</v>
      </c>
      <c r="EV164" s="128">
        <v>0.17399999999999999</v>
      </c>
      <c r="EW164" s="128">
        <v>0.157</v>
      </c>
      <c r="EX164" s="128">
        <v>0.16600000000000001</v>
      </c>
      <c r="EY164" s="128">
        <v>0.35200000000000004</v>
      </c>
      <c r="EZ164" s="127" t="b">
        <v>0</v>
      </c>
      <c r="FA164" s="127" t="b">
        <v>0</v>
      </c>
      <c r="FB164" s="127" t="b">
        <v>0</v>
      </c>
      <c r="FC164" s="128">
        <v>0</v>
      </c>
      <c r="FD164" s="128">
        <v>0</v>
      </c>
      <c r="FE164" s="128">
        <v>0</v>
      </c>
      <c r="FF164" s="128">
        <v>0</v>
      </c>
      <c r="FG164" s="128">
        <v>0</v>
      </c>
      <c r="FH164" s="128">
        <v>0</v>
      </c>
      <c r="FI164" s="127" t="b">
        <v>0</v>
      </c>
      <c r="FJ164" s="127" t="b">
        <v>0</v>
      </c>
      <c r="FK164" s="127" t="b">
        <v>0</v>
      </c>
      <c r="FL164" s="128">
        <v>0.44400000000000001</v>
      </c>
      <c r="FM164" s="128">
        <v>0.308</v>
      </c>
      <c r="FN164" s="128">
        <v>0.17399999999999999</v>
      </c>
      <c r="FO164" s="128">
        <v>0.157</v>
      </c>
      <c r="FP164" s="128">
        <v>0.16600000000000001</v>
      </c>
      <c r="FQ164" s="128">
        <v>0.35200000000000004</v>
      </c>
      <c r="FR164" s="183" t="s">
        <v>993</v>
      </c>
      <c r="FS164" s="128">
        <v>0</v>
      </c>
      <c r="FT164" s="126">
        <v>0</v>
      </c>
      <c r="FU164" s="126">
        <v>1049</v>
      </c>
      <c r="FV164" s="126">
        <v>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7" t="b">
        <v>0</v>
      </c>
      <c r="GM164" s="183" t="s">
        <v>993</v>
      </c>
      <c r="GN164" s="183" t="s">
        <v>993</v>
      </c>
      <c r="GO164" s="183" t="s">
        <v>993</v>
      </c>
      <c r="GP164" s="183" t="s">
        <v>993</v>
      </c>
      <c r="GQ164" s="127"/>
      <c r="GR164" s="123"/>
    </row>
    <row r="165" spans="1:200">
      <c r="A165" s="122"/>
      <c r="B165" s="1348" t="s">
        <v>453</v>
      </c>
      <c r="C165" s="1349"/>
      <c r="D165" s="183" t="s">
        <v>1163</v>
      </c>
      <c r="E165" s="183" t="s">
        <v>1164</v>
      </c>
      <c r="F165" s="183" t="s">
        <v>437</v>
      </c>
      <c r="G165" s="183" t="s">
        <v>986</v>
      </c>
      <c r="H165" s="183" t="s">
        <v>1062</v>
      </c>
      <c r="I165" s="183" t="s">
        <v>1063</v>
      </c>
      <c r="J165" s="183" t="s">
        <v>1064</v>
      </c>
      <c r="K165" s="183" t="s">
        <v>1065</v>
      </c>
      <c r="L165" s="126">
        <v>11</v>
      </c>
      <c r="M165" s="183" t="s">
        <v>1164</v>
      </c>
      <c r="N165" s="183" t="s">
        <v>1078</v>
      </c>
      <c r="O165" s="183" t="s">
        <v>599</v>
      </c>
      <c r="P165" s="183" t="s">
        <v>992</v>
      </c>
      <c r="Q165" s="183" t="s">
        <v>290</v>
      </c>
      <c r="R165" s="183" t="s">
        <v>290</v>
      </c>
      <c r="S165" s="127" t="b">
        <v>0</v>
      </c>
      <c r="T165" s="126">
        <v>0</v>
      </c>
      <c r="U165" s="127" t="b">
        <v>0</v>
      </c>
      <c r="V165" s="126">
        <v>0</v>
      </c>
      <c r="W165" s="127" t="b">
        <v>0</v>
      </c>
      <c r="X165" s="127" t="b">
        <v>1</v>
      </c>
      <c r="Y165" s="183" t="s">
        <v>290</v>
      </c>
      <c r="Z165" s="183" t="s">
        <v>993</v>
      </c>
      <c r="AA165" s="127" t="b">
        <v>0</v>
      </c>
      <c r="AB165" s="183" t="s">
        <v>993</v>
      </c>
      <c r="AC165" s="183" t="s">
        <v>993</v>
      </c>
      <c r="AD165" s="183" t="s">
        <v>993</v>
      </c>
      <c r="AE165" s="183">
        <f t="shared" si="6"/>
        <v>48</v>
      </c>
      <c r="AF165" s="183">
        <f t="shared" si="6"/>
        <v>47</v>
      </c>
      <c r="AG165" s="183">
        <f t="shared" si="6"/>
        <v>25</v>
      </c>
      <c r="AH165" s="183">
        <f t="shared" si="5"/>
        <v>48</v>
      </c>
      <c r="AI165" s="183">
        <f t="shared" si="7"/>
        <v>0</v>
      </c>
      <c r="AJ165" s="126">
        <v>48</v>
      </c>
      <c r="AK165" s="126">
        <v>47</v>
      </c>
      <c r="AL165" s="126">
        <v>25</v>
      </c>
      <c r="AM165" s="126">
        <v>48</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6">
        <v>0</v>
      </c>
      <c r="BD165" s="127" t="b">
        <v>0</v>
      </c>
      <c r="BE165" s="127"/>
      <c r="BF165" s="183" t="s">
        <v>270</v>
      </c>
      <c r="BG165" s="126">
        <v>48</v>
      </c>
      <c r="BH165" s="183" t="s">
        <v>993</v>
      </c>
      <c r="BI165" s="126">
        <v>0</v>
      </c>
      <c r="BJ165" s="183" t="s">
        <v>993</v>
      </c>
      <c r="BK165" s="126">
        <v>0</v>
      </c>
      <c r="BL165" s="126">
        <v>0</v>
      </c>
      <c r="BM165" s="126">
        <v>0</v>
      </c>
      <c r="BN165" s="183" t="s">
        <v>993</v>
      </c>
      <c r="BO165" s="183" t="s">
        <v>993</v>
      </c>
      <c r="BP165" s="183" t="s">
        <v>993</v>
      </c>
      <c r="BQ165" s="126">
        <v>0</v>
      </c>
      <c r="BR165" s="183" t="s">
        <v>993</v>
      </c>
      <c r="BS165" s="126">
        <v>0</v>
      </c>
      <c r="BT165" s="183" t="s">
        <v>993</v>
      </c>
      <c r="BU165" s="126">
        <v>0</v>
      </c>
      <c r="BV165" s="126">
        <v>0</v>
      </c>
      <c r="BW165" s="126">
        <v>0</v>
      </c>
      <c r="BX165" s="183" t="s">
        <v>993</v>
      </c>
      <c r="BY165" s="126">
        <v>0</v>
      </c>
      <c r="BZ165" s="183" t="s">
        <v>993</v>
      </c>
      <c r="CA165" s="126">
        <v>0</v>
      </c>
      <c r="CB165" s="183" t="s">
        <v>993</v>
      </c>
      <c r="CC165" s="126">
        <v>0</v>
      </c>
      <c r="CD165" s="126">
        <v>0</v>
      </c>
      <c r="CE165" s="126">
        <v>0</v>
      </c>
      <c r="CF165" s="183" t="s">
        <v>993</v>
      </c>
      <c r="CG165" s="126">
        <v>0</v>
      </c>
      <c r="CH165" s="183" t="s">
        <v>993</v>
      </c>
      <c r="CI165" s="126">
        <v>0</v>
      </c>
      <c r="CJ165" s="183" t="s">
        <v>993</v>
      </c>
      <c r="CK165" s="126">
        <v>0</v>
      </c>
      <c r="CL165" s="126">
        <v>0</v>
      </c>
      <c r="CM165" s="126">
        <v>0</v>
      </c>
      <c r="CN165" s="126">
        <v>34</v>
      </c>
      <c r="CO165" s="126">
        <v>0</v>
      </c>
      <c r="CP165" s="126">
        <v>0</v>
      </c>
      <c r="CQ165" s="126">
        <v>0</v>
      </c>
      <c r="CR165" s="126">
        <v>0</v>
      </c>
      <c r="CS165" s="126">
        <v>1.5</v>
      </c>
      <c r="CT165" s="126">
        <v>0</v>
      </c>
      <c r="CU165" s="126">
        <v>0</v>
      </c>
      <c r="CV165" s="126">
        <v>0</v>
      </c>
      <c r="CW165" s="126">
        <v>0</v>
      </c>
      <c r="CX165" s="126">
        <v>0</v>
      </c>
      <c r="CY165" s="126">
        <v>0</v>
      </c>
      <c r="CZ165" s="126">
        <v>0</v>
      </c>
      <c r="DA165" s="126">
        <v>0</v>
      </c>
      <c r="DB165" s="126">
        <v>0</v>
      </c>
      <c r="DC165" s="126">
        <v>0</v>
      </c>
      <c r="DD165" s="126">
        <v>0</v>
      </c>
      <c r="DE165" s="126">
        <v>0</v>
      </c>
      <c r="DF165" s="126">
        <v>0</v>
      </c>
      <c r="DG165" s="126">
        <v>0</v>
      </c>
      <c r="DH165" s="127" t="b">
        <v>0</v>
      </c>
      <c r="DI165" s="183" t="s">
        <v>999</v>
      </c>
      <c r="DJ165" s="183" t="s">
        <v>290</v>
      </c>
      <c r="DK165" s="183" t="s">
        <v>296</v>
      </c>
      <c r="DL165" s="183" t="s">
        <v>298</v>
      </c>
      <c r="DM165" s="126">
        <v>800</v>
      </c>
      <c r="DN165" s="126">
        <v>556</v>
      </c>
      <c r="DO165" s="126">
        <v>0</v>
      </c>
      <c r="DP165" s="126">
        <v>244</v>
      </c>
      <c r="DQ165" s="126">
        <v>14381</v>
      </c>
      <c r="DR165" s="126">
        <v>804</v>
      </c>
      <c r="DS165" s="126">
        <v>800</v>
      </c>
      <c r="DT165" s="126">
        <v>78</v>
      </c>
      <c r="DU165" s="126">
        <v>595</v>
      </c>
      <c r="DV165" s="126">
        <v>40</v>
      </c>
      <c r="DW165" s="126">
        <v>87</v>
      </c>
      <c r="DX165" s="126">
        <v>0</v>
      </c>
      <c r="DY165" s="126">
        <v>0</v>
      </c>
      <c r="DZ165" s="126">
        <v>0</v>
      </c>
      <c r="EA165" s="126">
        <v>804</v>
      </c>
      <c r="EB165" s="126">
        <v>94</v>
      </c>
      <c r="EC165" s="126">
        <v>568</v>
      </c>
      <c r="ED165" s="126">
        <v>59</v>
      </c>
      <c r="EE165" s="126">
        <v>19</v>
      </c>
      <c r="EF165" s="126">
        <v>17</v>
      </c>
      <c r="EG165" s="126">
        <v>0</v>
      </c>
      <c r="EH165" s="126">
        <v>6</v>
      </c>
      <c r="EI165" s="126">
        <v>41</v>
      </c>
      <c r="EJ165" s="126">
        <v>0</v>
      </c>
      <c r="EK165" s="126">
        <v>710</v>
      </c>
      <c r="EL165" s="126">
        <v>667</v>
      </c>
      <c r="EM165" s="126">
        <v>14</v>
      </c>
      <c r="EN165" s="126">
        <v>29</v>
      </c>
      <c r="EO165" s="126">
        <v>0</v>
      </c>
      <c r="EP165" s="126">
        <v>0</v>
      </c>
      <c r="EQ165" s="127" t="b">
        <v>0</v>
      </c>
      <c r="ER165" s="127" t="b">
        <v>0</v>
      </c>
      <c r="ES165" s="127" t="b">
        <v>0</v>
      </c>
      <c r="ET165" s="128">
        <v>0.49700000000000005</v>
      </c>
      <c r="EU165" s="128">
        <v>0.32700000000000001</v>
      </c>
      <c r="EV165" s="128">
        <v>0.17600000000000002</v>
      </c>
      <c r="EW165" s="128">
        <v>0.127</v>
      </c>
      <c r="EX165" s="128">
        <v>2.4E-2</v>
      </c>
      <c r="EY165" s="128">
        <v>0.27600000000000002</v>
      </c>
      <c r="EZ165" s="127" t="b">
        <v>0</v>
      </c>
      <c r="FA165" s="127" t="b">
        <v>0</v>
      </c>
      <c r="FB165" s="127" t="b">
        <v>0</v>
      </c>
      <c r="FC165" s="128">
        <v>0</v>
      </c>
      <c r="FD165" s="128">
        <v>0</v>
      </c>
      <c r="FE165" s="128">
        <v>0</v>
      </c>
      <c r="FF165" s="128">
        <v>0</v>
      </c>
      <c r="FG165" s="128">
        <v>0</v>
      </c>
      <c r="FH165" s="128">
        <v>0</v>
      </c>
      <c r="FI165" s="127" t="b">
        <v>0</v>
      </c>
      <c r="FJ165" s="127" t="b">
        <v>0</v>
      </c>
      <c r="FK165" s="127" t="b">
        <v>0</v>
      </c>
      <c r="FL165" s="128">
        <v>0.49700000000000005</v>
      </c>
      <c r="FM165" s="128">
        <v>0.32700000000000001</v>
      </c>
      <c r="FN165" s="128">
        <v>0.17600000000000002</v>
      </c>
      <c r="FO165" s="128">
        <v>0.127</v>
      </c>
      <c r="FP165" s="128">
        <v>2.4E-2</v>
      </c>
      <c r="FQ165" s="128">
        <v>0.27600000000000002</v>
      </c>
      <c r="FR165" s="183" t="s">
        <v>993</v>
      </c>
      <c r="FS165" s="128">
        <v>0</v>
      </c>
      <c r="FT165" s="126">
        <v>0</v>
      </c>
      <c r="FU165" s="126">
        <v>710</v>
      </c>
      <c r="FV165" s="126">
        <v>0</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7" t="b">
        <v>0</v>
      </c>
      <c r="GM165" s="183" t="s">
        <v>993</v>
      </c>
      <c r="GN165" s="183" t="s">
        <v>993</v>
      </c>
      <c r="GO165" s="183" t="s">
        <v>993</v>
      </c>
      <c r="GP165" s="183" t="s">
        <v>993</v>
      </c>
      <c r="GQ165" s="127"/>
      <c r="GR165" s="123"/>
    </row>
    <row r="166" spans="1:200">
      <c r="A166" s="122"/>
      <c r="B166" s="1348" t="s">
        <v>453</v>
      </c>
      <c r="C166" s="1349"/>
      <c r="D166" s="183" t="s">
        <v>1163</v>
      </c>
      <c r="E166" s="183" t="s">
        <v>1164</v>
      </c>
      <c r="F166" s="183" t="s">
        <v>437</v>
      </c>
      <c r="G166" s="183" t="s">
        <v>986</v>
      </c>
      <c r="H166" s="183" t="s">
        <v>1062</v>
      </c>
      <c r="I166" s="183" t="s">
        <v>1063</v>
      </c>
      <c r="J166" s="183" t="s">
        <v>1064</v>
      </c>
      <c r="K166" s="183" t="s">
        <v>1065</v>
      </c>
      <c r="L166" s="126">
        <v>3</v>
      </c>
      <c r="M166" s="183" t="s">
        <v>1164</v>
      </c>
      <c r="N166" s="183" t="s">
        <v>1151</v>
      </c>
      <c r="O166" s="183" t="s">
        <v>457</v>
      </c>
      <c r="P166" s="183" t="s">
        <v>992</v>
      </c>
      <c r="Q166" s="183" t="s">
        <v>290</v>
      </c>
      <c r="R166" s="183" t="s">
        <v>270</v>
      </c>
      <c r="S166" s="127" t="b">
        <v>0</v>
      </c>
      <c r="T166" s="126">
        <v>0</v>
      </c>
      <c r="U166" s="127" t="b">
        <v>0</v>
      </c>
      <c r="V166" s="126">
        <v>0</v>
      </c>
      <c r="W166" s="127" t="b">
        <v>0</v>
      </c>
      <c r="X166" s="127" t="b">
        <v>1</v>
      </c>
      <c r="Y166" s="183" t="s">
        <v>270</v>
      </c>
      <c r="Z166" s="183" t="s">
        <v>993</v>
      </c>
      <c r="AA166" s="127" t="b">
        <v>0</v>
      </c>
      <c r="AB166" s="183" t="s">
        <v>993</v>
      </c>
      <c r="AC166" s="183" t="s">
        <v>993</v>
      </c>
      <c r="AD166" s="183" t="s">
        <v>993</v>
      </c>
      <c r="AE166" s="183">
        <f t="shared" si="6"/>
        <v>54</v>
      </c>
      <c r="AF166" s="183">
        <f t="shared" si="6"/>
        <v>54</v>
      </c>
      <c r="AG166" s="183">
        <f t="shared" si="6"/>
        <v>29</v>
      </c>
      <c r="AH166" s="183">
        <f t="shared" si="5"/>
        <v>54</v>
      </c>
      <c r="AI166" s="183">
        <f t="shared" si="7"/>
        <v>0</v>
      </c>
      <c r="AJ166" s="126">
        <v>54</v>
      </c>
      <c r="AK166" s="126">
        <v>54</v>
      </c>
      <c r="AL166" s="126">
        <v>29</v>
      </c>
      <c r="AM166" s="126">
        <v>54</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6">
        <v>0</v>
      </c>
      <c r="BD166" s="127" t="b">
        <v>0</v>
      </c>
      <c r="BE166" s="127"/>
      <c r="BF166" s="183" t="s">
        <v>270</v>
      </c>
      <c r="BG166" s="126">
        <v>54</v>
      </c>
      <c r="BH166" s="183" t="s">
        <v>993</v>
      </c>
      <c r="BI166" s="126">
        <v>0</v>
      </c>
      <c r="BJ166" s="183" t="s">
        <v>993</v>
      </c>
      <c r="BK166" s="126">
        <v>0</v>
      </c>
      <c r="BL166" s="126">
        <v>0</v>
      </c>
      <c r="BM166" s="126">
        <v>0</v>
      </c>
      <c r="BN166" s="183" t="s">
        <v>993</v>
      </c>
      <c r="BO166" s="183" t="s">
        <v>993</v>
      </c>
      <c r="BP166" s="183" t="s">
        <v>993</v>
      </c>
      <c r="BQ166" s="126">
        <v>0</v>
      </c>
      <c r="BR166" s="183" t="s">
        <v>993</v>
      </c>
      <c r="BS166" s="126">
        <v>0</v>
      </c>
      <c r="BT166" s="183" t="s">
        <v>993</v>
      </c>
      <c r="BU166" s="126">
        <v>0</v>
      </c>
      <c r="BV166" s="126">
        <v>0</v>
      </c>
      <c r="BW166" s="126">
        <v>0</v>
      </c>
      <c r="BX166" s="183" t="s">
        <v>993</v>
      </c>
      <c r="BY166" s="126">
        <v>0</v>
      </c>
      <c r="BZ166" s="183" t="s">
        <v>993</v>
      </c>
      <c r="CA166" s="126">
        <v>0</v>
      </c>
      <c r="CB166" s="183" t="s">
        <v>993</v>
      </c>
      <c r="CC166" s="126">
        <v>0</v>
      </c>
      <c r="CD166" s="126">
        <v>0</v>
      </c>
      <c r="CE166" s="126">
        <v>0</v>
      </c>
      <c r="CF166" s="183" t="s">
        <v>993</v>
      </c>
      <c r="CG166" s="126">
        <v>0</v>
      </c>
      <c r="CH166" s="183" t="s">
        <v>993</v>
      </c>
      <c r="CI166" s="126">
        <v>0</v>
      </c>
      <c r="CJ166" s="183" t="s">
        <v>993</v>
      </c>
      <c r="CK166" s="126">
        <v>0</v>
      </c>
      <c r="CL166" s="126">
        <v>0</v>
      </c>
      <c r="CM166" s="126">
        <v>0</v>
      </c>
      <c r="CN166" s="126">
        <v>37</v>
      </c>
      <c r="CO166" s="126">
        <v>0.6</v>
      </c>
      <c r="CP166" s="126">
        <v>0</v>
      </c>
      <c r="CQ166" s="126">
        <v>0</v>
      </c>
      <c r="CR166" s="126">
        <v>0</v>
      </c>
      <c r="CS166" s="126">
        <v>1.6</v>
      </c>
      <c r="CT166" s="126">
        <v>0</v>
      </c>
      <c r="CU166" s="126">
        <v>0</v>
      </c>
      <c r="CV166" s="126">
        <v>0</v>
      </c>
      <c r="CW166" s="126">
        <v>0</v>
      </c>
      <c r="CX166" s="126">
        <v>0</v>
      </c>
      <c r="CY166" s="126">
        <v>0</v>
      </c>
      <c r="CZ166" s="126">
        <v>0</v>
      </c>
      <c r="DA166" s="126">
        <v>0</v>
      </c>
      <c r="DB166" s="126">
        <v>0</v>
      </c>
      <c r="DC166" s="126">
        <v>0</v>
      </c>
      <c r="DD166" s="126">
        <v>0</v>
      </c>
      <c r="DE166" s="126">
        <v>0</v>
      </c>
      <c r="DF166" s="126">
        <v>0</v>
      </c>
      <c r="DG166" s="126">
        <v>0</v>
      </c>
      <c r="DH166" s="127" t="b">
        <v>0</v>
      </c>
      <c r="DI166" s="183" t="s">
        <v>999</v>
      </c>
      <c r="DJ166" s="183" t="s">
        <v>293</v>
      </c>
      <c r="DK166" s="183" t="s">
        <v>440</v>
      </c>
      <c r="DL166" s="183" t="s">
        <v>993</v>
      </c>
      <c r="DM166" s="126">
        <v>1234</v>
      </c>
      <c r="DN166" s="126">
        <v>1008</v>
      </c>
      <c r="DO166" s="126">
        <v>0</v>
      </c>
      <c r="DP166" s="126">
        <v>226</v>
      </c>
      <c r="DQ166" s="126">
        <v>14384</v>
      </c>
      <c r="DR166" s="126">
        <v>1229</v>
      </c>
      <c r="DS166" s="126">
        <v>1234</v>
      </c>
      <c r="DT166" s="126">
        <v>281</v>
      </c>
      <c r="DU166" s="126">
        <v>852</v>
      </c>
      <c r="DV166" s="126">
        <v>22</v>
      </c>
      <c r="DW166" s="126">
        <v>79</v>
      </c>
      <c r="DX166" s="126">
        <v>0</v>
      </c>
      <c r="DY166" s="126">
        <v>0</v>
      </c>
      <c r="DZ166" s="126">
        <v>0</v>
      </c>
      <c r="EA166" s="126">
        <v>1229</v>
      </c>
      <c r="EB166" s="126">
        <v>200</v>
      </c>
      <c r="EC166" s="126">
        <v>895</v>
      </c>
      <c r="ED166" s="126">
        <v>34</v>
      </c>
      <c r="EE166" s="126">
        <v>13</v>
      </c>
      <c r="EF166" s="126">
        <v>30</v>
      </c>
      <c r="EG166" s="126">
        <v>0</v>
      </c>
      <c r="EH166" s="126">
        <v>16</v>
      </c>
      <c r="EI166" s="126">
        <v>41</v>
      </c>
      <c r="EJ166" s="126">
        <v>0</v>
      </c>
      <c r="EK166" s="126">
        <v>1029</v>
      </c>
      <c r="EL166" s="126">
        <v>996</v>
      </c>
      <c r="EM166" s="126">
        <v>1</v>
      </c>
      <c r="EN166" s="126">
        <v>29</v>
      </c>
      <c r="EO166" s="126">
        <v>3</v>
      </c>
      <c r="EP166" s="126">
        <v>0</v>
      </c>
      <c r="EQ166" s="127" t="b">
        <v>0</v>
      </c>
      <c r="ER166" s="127" t="b">
        <v>0</v>
      </c>
      <c r="ES166" s="127" t="b">
        <v>0</v>
      </c>
      <c r="ET166" s="128">
        <v>0.67099999999999993</v>
      </c>
      <c r="EU166" s="128">
        <v>0.23300000000000001</v>
      </c>
      <c r="EV166" s="128">
        <v>0.16600000000000001</v>
      </c>
      <c r="EW166" s="128">
        <v>0.107</v>
      </c>
      <c r="EX166" s="128">
        <v>0.13400000000000001</v>
      </c>
      <c r="EY166" s="128">
        <v>0.32899999999999996</v>
      </c>
      <c r="EZ166" s="127" t="b">
        <v>0</v>
      </c>
      <c r="FA166" s="127" t="b">
        <v>0</v>
      </c>
      <c r="FB166" s="127" t="b">
        <v>0</v>
      </c>
      <c r="FC166" s="128">
        <v>0</v>
      </c>
      <c r="FD166" s="128">
        <v>0</v>
      </c>
      <c r="FE166" s="128">
        <v>0</v>
      </c>
      <c r="FF166" s="128">
        <v>0</v>
      </c>
      <c r="FG166" s="128">
        <v>0</v>
      </c>
      <c r="FH166" s="128">
        <v>0</v>
      </c>
      <c r="FI166" s="127" t="b">
        <v>0</v>
      </c>
      <c r="FJ166" s="127" t="b">
        <v>0</v>
      </c>
      <c r="FK166" s="127" t="b">
        <v>0</v>
      </c>
      <c r="FL166" s="128">
        <v>0.67099999999999993</v>
      </c>
      <c r="FM166" s="128">
        <v>0.23300000000000001</v>
      </c>
      <c r="FN166" s="128">
        <v>0.16600000000000001</v>
      </c>
      <c r="FO166" s="128">
        <v>0.107</v>
      </c>
      <c r="FP166" s="128">
        <v>0.13400000000000001</v>
      </c>
      <c r="FQ166" s="128">
        <v>0.32899999999999996</v>
      </c>
      <c r="FR166" s="183" t="s">
        <v>993</v>
      </c>
      <c r="FS166" s="128">
        <v>0</v>
      </c>
      <c r="FT166" s="126">
        <v>0</v>
      </c>
      <c r="FU166" s="126">
        <v>1029</v>
      </c>
      <c r="FV166" s="126">
        <v>0</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7" t="b">
        <v>0</v>
      </c>
      <c r="GM166" s="183" t="s">
        <v>993</v>
      </c>
      <c r="GN166" s="183" t="s">
        <v>993</v>
      </c>
      <c r="GO166" s="183" t="s">
        <v>993</v>
      </c>
      <c r="GP166" s="183" t="s">
        <v>993</v>
      </c>
      <c r="GQ166" s="127"/>
      <c r="GR166" s="123"/>
    </row>
    <row r="167" spans="1:200">
      <c r="A167" s="122"/>
      <c r="B167" s="1348" t="s">
        <v>453</v>
      </c>
      <c r="C167" s="1349"/>
      <c r="D167" s="183" t="s">
        <v>1163</v>
      </c>
      <c r="E167" s="183" t="s">
        <v>1164</v>
      </c>
      <c r="F167" s="183" t="s">
        <v>437</v>
      </c>
      <c r="G167" s="183" t="s">
        <v>986</v>
      </c>
      <c r="H167" s="183" t="s">
        <v>1062</v>
      </c>
      <c r="I167" s="183" t="s">
        <v>1063</v>
      </c>
      <c r="J167" s="183" t="s">
        <v>1064</v>
      </c>
      <c r="K167" s="183" t="s">
        <v>1065</v>
      </c>
      <c r="L167" s="126">
        <v>4</v>
      </c>
      <c r="M167" s="183" t="s">
        <v>1164</v>
      </c>
      <c r="N167" s="183" t="s">
        <v>1153</v>
      </c>
      <c r="O167" s="183" t="s">
        <v>458</v>
      </c>
      <c r="P167" s="183" t="s">
        <v>992</v>
      </c>
      <c r="Q167" s="183" t="s">
        <v>290</v>
      </c>
      <c r="R167" s="183" t="s">
        <v>270</v>
      </c>
      <c r="S167" s="127" t="b">
        <v>0</v>
      </c>
      <c r="T167" s="126">
        <v>0</v>
      </c>
      <c r="U167" s="127" t="b">
        <v>0</v>
      </c>
      <c r="V167" s="126">
        <v>0</v>
      </c>
      <c r="W167" s="127" t="b">
        <v>0</v>
      </c>
      <c r="X167" s="127" t="b">
        <v>1</v>
      </c>
      <c r="Y167" s="183" t="s">
        <v>270</v>
      </c>
      <c r="Z167" s="183" t="s">
        <v>993</v>
      </c>
      <c r="AA167" s="127" t="b">
        <v>0</v>
      </c>
      <c r="AB167" s="183" t="s">
        <v>993</v>
      </c>
      <c r="AC167" s="183" t="s">
        <v>993</v>
      </c>
      <c r="AD167" s="183" t="s">
        <v>993</v>
      </c>
      <c r="AE167" s="183">
        <f t="shared" si="6"/>
        <v>4</v>
      </c>
      <c r="AF167" s="183">
        <f t="shared" si="6"/>
        <v>4</v>
      </c>
      <c r="AG167" s="183">
        <f t="shared" si="6"/>
        <v>0</v>
      </c>
      <c r="AH167" s="183">
        <f t="shared" si="5"/>
        <v>4</v>
      </c>
      <c r="AI167" s="183">
        <f t="shared" si="7"/>
        <v>0</v>
      </c>
      <c r="AJ167" s="126">
        <v>4</v>
      </c>
      <c r="AK167" s="126">
        <v>4</v>
      </c>
      <c r="AL167" s="126">
        <v>0</v>
      </c>
      <c r="AM167" s="126">
        <v>4</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6">
        <v>0</v>
      </c>
      <c r="BD167" s="127" t="b">
        <v>0</v>
      </c>
      <c r="BE167" s="127"/>
      <c r="BF167" s="183" t="s">
        <v>1014</v>
      </c>
      <c r="BG167" s="126">
        <v>4</v>
      </c>
      <c r="BH167" s="183" t="s">
        <v>993</v>
      </c>
      <c r="BI167" s="126">
        <v>0</v>
      </c>
      <c r="BJ167" s="183" t="s">
        <v>993</v>
      </c>
      <c r="BK167" s="126">
        <v>0</v>
      </c>
      <c r="BL167" s="126">
        <v>0</v>
      </c>
      <c r="BM167" s="126">
        <v>0</v>
      </c>
      <c r="BN167" s="183" t="s">
        <v>993</v>
      </c>
      <c r="BO167" s="183" t="s">
        <v>993</v>
      </c>
      <c r="BP167" s="183" t="s">
        <v>993</v>
      </c>
      <c r="BQ167" s="126">
        <v>0</v>
      </c>
      <c r="BR167" s="183" t="s">
        <v>993</v>
      </c>
      <c r="BS167" s="126">
        <v>0</v>
      </c>
      <c r="BT167" s="183" t="s">
        <v>993</v>
      </c>
      <c r="BU167" s="126">
        <v>0</v>
      </c>
      <c r="BV167" s="126">
        <v>0</v>
      </c>
      <c r="BW167" s="126">
        <v>0</v>
      </c>
      <c r="BX167" s="183" t="s">
        <v>993</v>
      </c>
      <c r="BY167" s="126">
        <v>0</v>
      </c>
      <c r="BZ167" s="183" t="s">
        <v>993</v>
      </c>
      <c r="CA167" s="126">
        <v>0</v>
      </c>
      <c r="CB167" s="183" t="s">
        <v>993</v>
      </c>
      <c r="CC167" s="126">
        <v>0</v>
      </c>
      <c r="CD167" s="126">
        <v>0</v>
      </c>
      <c r="CE167" s="126">
        <v>0</v>
      </c>
      <c r="CF167" s="183" t="s">
        <v>993</v>
      </c>
      <c r="CG167" s="126">
        <v>0</v>
      </c>
      <c r="CH167" s="183" t="s">
        <v>993</v>
      </c>
      <c r="CI167" s="126">
        <v>0</v>
      </c>
      <c r="CJ167" s="183" t="s">
        <v>993</v>
      </c>
      <c r="CK167" s="126">
        <v>0</v>
      </c>
      <c r="CL167" s="126">
        <v>0</v>
      </c>
      <c r="CM167" s="126">
        <v>0</v>
      </c>
      <c r="CN167" s="126">
        <v>18</v>
      </c>
      <c r="CO167" s="126">
        <v>1.2</v>
      </c>
      <c r="CP167" s="126">
        <v>0</v>
      </c>
      <c r="CQ167" s="126">
        <v>0</v>
      </c>
      <c r="CR167" s="126">
        <v>0</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6">
        <v>0</v>
      </c>
      <c r="DH167" s="127" t="b">
        <v>0</v>
      </c>
      <c r="DI167" s="183" t="s">
        <v>999</v>
      </c>
      <c r="DJ167" s="183" t="s">
        <v>293</v>
      </c>
      <c r="DK167" s="183" t="s">
        <v>440</v>
      </c>
      <c r="DL167" s="183" t="s">
        <v>993</v>
      </c>
      <c r="DM167" s="126">
        <v>264</v>
      </c>
      <c r="DN167" s="126">
        <v>169</v>
      </c>
      <c r="DO167" s="126">
        <v>0</v>
      </c>
      <c r="DP167" s="126">
        <v>95</v>
      </c>
      <c r="DQ167" s="126">
        <v>744</v>
      </c>
      <c r="DR167" s="126">
        <v>263</v>
      </c>
      <c r="DS167" s="126">
        <v>264</v>
      </c>
      <c r="DT167" s="126">
        <v>150</v>
      </c>
      <c r="DU167" s="126">
        <v>111</v>
      </c>
      <c r="DV167" s="126">
        <v>0</v>
      </c>
      <c r="DW167" s="126">
        <v>3</v>
      </c>
      <c r="DX167" s="126">
        <v>0</v>
      </c>
      <c r="DY167" s="126">
        <v>0</v>
      </c>
      <c r="DZ167" s="126">
        <v>0</v>
      </c>
      <c r="EA167" s="126">
        <v>263</v>
      </c>
      <c r="EB167" s="126">
        <v>250</v>
      </c>
      <c r="EC167" s="126">
        <v>0</v>
      </c>
      <c r="ED167" s="126">
        <v>1</v>
      </c>
      <c r="EE167" s="126">
        <v>0</v>
      </c>
      <c r="EF167" s="126">
        <v>0</v>
      </c>
      <c r="EG167" s="126">
        <v>0</v>
      </c>
      <c r="EH167" s="126">
        <v>0</v>
      </c>
      <c r="EI167" s="126">
        <v>12</v>
      </c>
      <c r="EJ167" s="126">
        <v>0</v>
      </c>
      <c r="EK167" s="126">
        <v>13</v>
      </c>
      <c r="EL167" s="126">
        <v>13</v>
      </c>
      <c r="EM167" s="126">
        <v>0</v>
      </c>
      <c r="EN167" s="126">
        <v>0</v>
      </c>
      <c r="EO167" s="126">
        <v>0</v>
      </c>
      <c r="EP167" s="126">
        <v>0</v>
      </c>
      <c r="EQ167" s="127" t="b">
        <v>0</v>
      </c>
      <c r="ER167" s="127" t="b">
        <v>0</v>
      </c>
      <c r="ES167" s="127" t="b">
        <v>0</v>
      </c>
      <c r="ET167" s="128">
        <v>0</v>
      </c>
      <c r="EU167" s="128">
        <v>0</v>
      </c>
      <c r="EV167" s="128">
        <v>0</v>
      </c>
      <c r="EW167" s="128">
        <v>0</v>
      </c>
      <c r="EX167" s="128">
        <v>0</v>
      </c>
      <c r="EY167" s="128">
        <v>0</v>
      </c>
      <c r="EZ167" s="127" t="b">
        <v>0</v>
      </c>
      <c r="FA167" s="127" t="b">
        <v>0</v>
      </c>
      <c r="FB167" s="127" t="b">
        <v>0</v>
      </c>
      <c r="FC167" s="128">
        <v>0</v>
      </c>
      <c r="FD167" s="128">
        <v>0</v>
      </c>
      <c r="FE167" s="128">
        <v>0</v>
      </c>
      <c r="FF167" s="128">
        <v>0</v>
      </c>
      <c r="FG167" s="128">
        <v>0</v>
      </c>
      <c r="FH167" s="128">
        <v>0</v>
      </c>
      <c r="FI167" s="127" t="b">
        <v>0</v>
      </c>
      <c r="FJ167" s="127" t="b">
        <v>0</v>
      </c>
      <c r="FK167" s="127" t="b">
        <v>0</v>
      </c>
      <c r="FL167" s="128">
        <v>0</v>
      </c>
      <c r="FM167" s="128">
        <v>0</v>
      </c>
      <c r="FN167" s="128">
        <v>0</v>
      </c>
      <c r="FO167" s="128">
        <v>0</v>
      </c>
      <c r="FP167" s="128">
        <v>0</v>
      </c>
      <c r="FQ167" s="128">
        <v>0</v>
      </c>
      <c r="FR167" s="183" t="s">
        <v>993</v>
      </c>
      <c r="FS167" s="128">
        <v>0</v>
      </c>
      <c r="FT167" s="126">
        <v>0</v>
      </c>
      <c r="FU167" s="126">
        <v>13</v>
      </c>
      <c r="FV167" s="126">
        <v>0</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7" t="b">
        <v>0</v>
      </c>
      <c r="GM167" s="183" t="s">
        <v>993</v>
      </c>
      <c r="GN167" s="183" t="s">
        <v>993</v>
      </c>
      <c r="GO167" s="183" t="s">
        <v>993</v>
      </c>
      <c r="GP167" s="183" t="s">
        <v>993</v>
      </c>
      <c r="GQ167" s="127"/>
      <c r="GR167" s="123"/>
    </row>
    <row r="168" spans="1:200">
      <c r="A168" s="122"/>
      <c r="B168" s="1348" t="s">
        <v>453</v>
      </c>
      <c r="C168" s="1349"/>
      <c r="D168" s="183" t="s">
        <v>1163</v>
      </c>
      <c r="E168" s="183" t="s">
        <v>1164</v>
      </c>
      <c r="F168" s="183" t="s">
        <v>437</v>
      </c>
      <c r="G168" s="183" t="s">
        <v>986</v>
      </c>
      <c r="H168" s="183" t="s">
        <v>1062</v>
      </c>
      <c r="I168" s="183" t="s">
        <v>1063</v>
      </c>
      <c r="J168" s="183" t="s">
        <v>1064</v>
      </c>
      <c r="K168" s="183" t="s">
        <v>1065</v>
      </c>
      <c r="L168" s="126">
        <v>5</v>
      </c>
      <c r="M168" s="183" t="s">
        <v>1164</v>
      </c>
      <c r="N168" s="183" t="s">
        <v>1130</v>
      </c>
      <c r="O168" s="183" t="s">
        <v>459</v>
      </c>
      <c r="P168" s="183" t="s">
        <v>1127</v>
      </c>
      <c r="Q168" s="183" t="s">
        <v>290</v>
      </c>
      <c r="R168" s="183" t="s">
        <v>270</v>
      </c>
      <c r="S168" s="127" t="b">
        <v>1</v>
      </c>
      <c r="T168" s="126">
        <v>2</v>
      </c>
      <c r="U168" s="127" t="b">
        <v>0</v>
      </c>
      <c r="V168" s="126">
        <v>0</v>
      </c>
      <c r="W168" s="127" t="b">
        <v>0</v>
      </c>
      <c r="X168" s="127" t="b">
        <v>1</v>
      </c>
      <c r="Y168" s="183" t="s">
        <v>270</v>
      </c>
      <c r="Z168" s="183" t="s">
        <v>993</v>
      </c>
      <c r="AA168" s="127" t="b">
        <v>0</v>
      </c>
      <c r="AB168" s="183" t="s">
        <v>993</v>
      </c>
      <c r="AC168" s="183" t="s">
        <v>993</v>
      </c>
      <c r="AD168" s="183" t="s">
        <v>993</v>
      </c>
      <c r="AE168" s="183">
        <f t="shared" si="6"/>
        <v>37</v>
      </c>
      <c r="AF168" s="183">
        <f t="shared" si="6"/>
        <v>37</v>
      </c>
      <c r="AG168" s="183">
        <f t="shared" si="6"/>
        <v>22</v>
      </c>
      <c r="AH168" s="183">
        <f t="shared" si="5"/>
        <v>37</v>
      </c>
      <c r="AI168" s="183">
        <f t="shared" si="7"/>
        <v>0</v>
      </c>
      <c r="AJ168" s="126">
        <v>37</v>
      </c>
      <c r="AK168" s="126">
        <v>37</v>
      </c>
      <c r="AL168" s="126">
        <v>22</v>
      </c>
      <c r="AM168" s="126">
        <v>37</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6">
        <v>0</v>
      </c>
      <c r="BD168" s="127" t="b">
        <v>0</v>
      </c>
      <c r="BE168" s="127"/>
      <c r="BF168" s="183" t="s">
        <v>270</v>
      </c>
      <c r="BG168" s="126">
        <v>37</v>
      </c>
      <c r="BH168" s="183" t="s">
        <v>993</v>
      </c>
      <c r="BI168" s="126">
        <v>0</v>
      </c>
      <c r="BJ168" s="183" t="s">
        <v>993</v>
      </c>
      <c r="BK168" s="126">
        <v>0</v>
      </c>
      <c r="BL168" s="126">
        <v>0</v>
      </c>
      <c r="BM168" s="126">
        <v>0</v>
      </c>
      <c r="BN168" s="183" t="s">
        <v>993</v>
      </c>
      <c r="BO168" s="183" t="s">
        <v>993</v>
      </c>
      <c r="BP168" s="183" t="s">
        <v>993</v>
      </c>
      <c r="BQ168" s="126">
        <v>0</v>
      </c>
      <c r="BR168" s="183" t="s">
        <v>993</v>
      </c>
      <c r="BS168" s="126">
        <v>0</v>
      </c>
      <c r="BT168" s="183" t="s">
        <v>993</v>
      </c>
      <c r="BU168" s="126">
        <v>0</v>
      </c>
      <c r="BV168" s="126">
        <v>0</v>
      </c>
      <c r="BW168" s="126">
        <v>0</v>
      </c>
      <c r="BX168" s="183" t="s">
        <v>993</v>
      </c>
      <c r="BY168" s="126">
        <v>0</v>
      </c>
      <c r="BZ168" s="183" t="s">
        <v>993</v>
      </c>
      <c r="CA168" s="126">
        <v>0</v>
      </c>
      <c r="CB168" s="183" t="s">
        <v>993</v>
      </c>
      <c r="CC168" s="126">
        <v>0</v>
      </c>
      <c r="CD168" s="126">
        <v>0</v>
      </c>
      <c r="CE168" s="126">
        <v>0</v>
      </c>
      <c r="CF168" s="183" t="s">
        <v>993</v>
      </c>
      <c r="CG168" s="126">
        <v>0</v>
      </c>
      <c r="CH168" s="183" t="s">
        <v>993</v>
      </c>
      <c r="CI168" s="126">
        <v>0</v>
      </c>
      <c r="CJ168" s="183" t="s">
        <v>993</v>
      </c>
      <c r="CK168" s="126">
        <v>0</v>
      </c>
      <c r="CL168" s="126">
        <v>0</v>
      </c>
      <c r="CM168" s="126">
        <v>0</v>
      </c>
      <c r="CN168" s="126">
        <v>36</v>
      </c>
      <c r="CO168" s="126">
        <v>0</v>
      </c>
      <c r="CP168" s="126">
        <v>0</v>
      </c>
      <c r="CQ168" s="126">
        <v>0</v>
      </c>
      <c r="CR168" s="126">
        <v>0</v>
      </c>
      <c r="CS168" s="126">
        <v>0.8</v>
      </c>
      <c r="CT168" s="126">
        <v>0</v>
      </c>
      <c r="CU168" s="126">
        <v>0</v>
      </c>
      <c r="CV168" s="126">
        <v>0</v>
      </c>
      <c r="CW168" s="126">
        <v>0</v>
      </c>
      <c r="CX168" s="126">
        <v>0</v>
      </c>
      <c r="CY168" s="126">
        <v>0</v>
      </c>
      <c r="CZ168" s="126">
        <v>0</v>
      </c>
      <c r="DA168" s="126">
        <v>0</v>
      </c>
      <c r="DB168" s="126">
        <v>0</v>
      </c>
      <c r="DC168" s="126">
        <v>0</v>
      </c>
      <c r="DD168" s="126">
        <v>0</v>
      </c>
      <c r="DE168" s="126">
        <v>0</v>
      </c>
      <c r="DF168" s="126">
        <v>0</v>
      </c>
      <c r="DG168" s="126">
        <v>0</v>
      </c>
      <c r="DH168" s="127" t="b">
        <v>0</v>
      </c>
      <c r="DI168" s="183" t="s">
        <v>999</v>
      </c>
      <c r="DJ168" s="183" t="s">
        <v>525</v>
      </c>
      <c r="DK168" s="183" t="s">
        <v>339</v>
      </c>
      <c r="DL168" s="183" t="s">
        <v>298</v>
      </c>
      <c r="DM168" s="126">
        <v>522</v>
      </c>
      <c r="DN168" s="126">
        <v>383</v>
      </c>
      <c r="DO168" s="126">
        <v>0</v>
      </c>
      <c r="DP168" s="126">
        <v>139</v>
      </c>
      <c r="DQ168" s="126">
        <v>10278</v>
      </c>
      <c r="DR168" s="126">
        <v>521</v>
      </c>
      <c r="DS168" s="126">
        <v>522</v>
      </c>
      <c r="DT168" s="126">
        <v>143</v>
      </c>
      <c r="DU168" s="126">
        <v>306</v>
      </c>
      <c r="DV168" s="126">
        <v>38</v>
      </c>
      <c r="DW168" s="126">
        <v>35</v>
      </c>
      <c r="DX168" s="126">
        <v>0</v>
      </c>
      <c r="DY168" s="126">
        <v>0</v>
      </c>
      <c r="DZ168" s="126">
        <v>0</v>
      </c>
      <c r="EA168" s="126">
        <v>521</v>
      </c>
      <c r="EB168" s="126">
        <v>176</v>
      </c>
      <c r="EC168" s="126">
        <v>254</v>
      </c>
      <c r="ED168" s="126">
        <v>46</v>
      </c>
      <c r="EE168" s="126">
        <v>12</v>
      </c>
      <c r="EF168" s="126">
        <v>6</v>
      </c>
      <c r="EG168" s="126">
        <v>0</v>
      </c>
      <c r="EH168" s="126">
        <v>7</v>
      </c>
      <c r="EI168" s="126">
        <v>20</v>
      </c>
      <c r="EJ168" s="126">
        <v>0</v>
      </c>
      <c r="EK168" s="126">
        <v>345</v>
      </c>
      <c r="EL168" s="126">
        <v>315</v>
      </c>
      <c r="EM168" s="126">
        <v>9</v>
      </c>
      <c r="EN168" s="126">
        <v>21</v>
      </c>
      <c r="EO168" s="126">
        <v>0</v>
      </c>
      <c r="EP168" s="126">
        <v>0</v>
      </c>
      <c r="EQ168" s="127" t="b">
        <v>0</v>
      </c>
      <c r="ER168" s="127" t="b">
        <v>0</v>
      </c>
      <c r="ES168" s="127" t="b">
        <v>0</v>
      </c>
      <c r="ET168" s="128">
        <v>0.622</v>
      </c>
      <c r="EU168" s="128">
        <v>0.38500000000000001</v>
      </c>
      <c r="EV168" s="128">
        <v>0.24199999999999999</v>
      </c>
      <c r="EW168" s="128">
        <v>0.20699999999999999</v>
      </c>
      <c r="EX168" s="128">
        <v>4.5999999999999999E-2</v>
      </c>
      <c r="EY168" s="128">
        <v>0.42</v>
      </c>
      <c r="EZ168" s="127" t="b">
        <v>0</v>
      </c>
      <c r="FA168" s="127" t="b">
        <v>0</v>
      </c>
      <c r="FB168" s="127" t="b">
        <v>0</v>
      </c>
      <c r="FC168" s="128">
        <v>0</v>
      </c>
      <c r="FD168" s="128">
        <v>0</v>
      </c>
      <c r="FE168" s="128">
        <v>0</v>
      </c>
      <c r="FF168" s="128">
        <v>0</v>
      </c>
      <c r="FG168" s="128">
        <v>0</v>
      </c>
      <c r="FH168" s="128">
        <v>0</v>
      </c>
      <c r="FI168" s="127" t="b">
        <v>0</v>
      </c>
      <c r="FJ168" s="127" t="b">
        <v>0</v>
      </c>
      <c r="FK168" s="127" t="b">
        <v>0</v>
      </c>
      <c r="FL168" s="128">
        <v>0.622</v>
      </c>
      <c r="FM168" s="128">
        <v>0.38500000000000001</v>
      </c>
      <c r="FN168" s="128">
        <v>0.24199999999999999</v>
      </c>
      <c r="FO168" s="128">
        <v>0.20699999999999999</v>
      </c>
      <c r="FP168" s="128">
        <v>4.5999999999999999E-2</v>
      </c>
      <c r="FQ168" s="128">
        <v>0.42</v>
      </c>
      <c r="FR168" s="183" t="s">
        <v>993</v>
      </c>
      <c r="FS168" s="128">
        <v>0</v>
      </c>
      <c r="FT168" s="126">
        <v>0</v>
      </c>
      <c r="FU168" s="126">
        <v>345</v>
      </c>
      <c r="FV168" s="126">
        <v>0</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7" t="b">
        <v>0</v>
      </c>
      <c r="GM168" s="183" t="s">
        <v>993</v>
      </c>
      <c r="GN168" s="183" t="s">
        <v>993</v>
      </c>
      <c r="GO168" s="183" t="s">
        <v>993</v>
      </c>
      <c r="GP168" s="183" t="s">
        <v>993</v>
      </c>
      <c r="GQ168" s="127"/>
      <c r="GR168" s="123"/>
    </row>
    <row r="169" spans="1:200">
      <c r="A169" s="122"/>
      <c r="B169" s="1348" t="s">
        <v>453</v>
      </c>
      <c r="C169" s="1349"/>
      <c r="D169" s="183" t="s">
        <v>1163</v>
      </c>
      <c r="E169" s="183" t="s">
        <v>1164</v>
      </c>
      <c r="F169" s="183" t="s">
        <v>437</v>
      </c>
      <c r="G169" s="183" t="s">
        <v>986</v>
      </c>
      <c r="H169" s="183" t="s">
        <v>1062</v>
      </c>
      <c r="I169" s="183" t="s">
        <v>1063</v>
      </c>
      <c r="J169" s="183" t="s">
        <v>1064</v>
      </c>
      <c r="K169" s="183" t="s">
        <v>1065</v>
      </c>
      <c r="L169" s="126">
        <v>6</v>
      </c>
      <c r="M169" s="183" t="s">
        <v>1164</v>
      </c>
      <c r="N169" s="183" t="s">
        <v>1131</v>
      </c>
      <c r="O169" s="183" t="s">
        <v>460</v>
      </c>
      <c r="P169" s="183" t="s">
        <v>1127</v>
      </c>
      <c r="Q169" s="183" t="s">
        <v>290</v>
      </c>
      <c r="R169" s="183" t="s">
        <v>270</v>
      </c>
      <c r="S169" s="127" t="b">
        <v>0</v>
      </c>
      <c r="T169" s="126">
        <v>0</v>
      </c>
      <c r="U169" s="127" t="b">
        <v>0</v>
      </c>
      <c r="V169" s="126">
        <v>0</v>
      </c>
      <c r="W169" s="127" t="b">
        <v>0</v>
      </c>
      <c r="X169" s="127" t="b">
        <v>1</v>
      </c>
      <c r="Y169" s="183" t="s">
        <v>270</v>
      </c>
      <c r="Z169" s="183" t="s">
        <v>993</v>
      </c>
      <c r="AA169" s="127" t="b">
        <v>0</v>
      </c>
      <c r="AB169" s="183" t="s">
        <v>993</v>
      </c>
      <c r="AC169" s="183" t="s">
        <v>993</v>
      </c>
      <c r="AD169" s="183" t="s">
        <v>993</v>
      </c>
      <c r="AE169" s="183">
        <f t="shared" si="6"/>
        <v>6</v>
      </c>
      <c r="AF169" s="183">
        <f t="shared" si="6"/>
        <v>6</v>
      </c>
      <c r="AG169" s="183">
        <f t="shared" si="6"/>
        <v>0</v>
      </c>
      <c r="AH169" s="183">
        <f t="shared" si="5"/>
        <v>6</v>
      </c>
      <c r="AI169" s="183">
        <f t="shared" si="7"/>
        <v>0</v>
      </c>
      <c r="AJ169" s="126">
        <v>6</v>
      </c>
      <c r="AK169" s="126">
        <v>6</v>
      </c>
      <c r="AL169" s="126">
        <v>0</v>
      </c>
      <c r="AM169" s="126">
        <v>6</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6">
        <v>0</v>
      </c>
      <c r="BD169" s="127" t="b">
        <v>0</v>
      </c>
      <c r="BE169" s="127"/>
      <c r="BF169" s="183" t="s">
        <v>1014</v>
      </c>
      <c r="BG169" s="126">
        <v>6</v>
      </c>
      <c r="BH169" s="183" t="s">
        <v>993</v>
      </c>
      <c r="BI169" s="126">
        <v>0</v>
      </c>
      <c r="BJ169" s="183" t="s">
        <v>993</v>
      </c>
      <c r="BK169" s="126">
        <v>0</v>
      </c>
      <c r="BL169" s="126">
        <v>0</v>
      </c>
      <c r="BM169" s="126">
        <v>0</v>
      </c>
      <c r="BN169" s="183" t="s">
        <v>993</v>
      </c>
      <c r="BO169" s="183" t="s">
        <v>993</v>
      </c>
      <c r="BP169" s="183" t="s">
        <v>993</v>
      </c>
      <c r="BQ169" s="126">
        <v>0</v>
      </c>
      <c r="BR169" s="183" t="s">
        <v>993</v>
      </c>
      <c r="BS169" s="126">
        <v>0</v>
      </c>
      <c r="BT169" s="183" t="s">
        <v>993</v>
      </c>
      <c r="BU169" s="126">
        <v>0</v>
      </c>
      <c r="BV169" s="126">
        <v>0</v>
      </c>
      <c r="BW169" s="126">
        <v>0</v>
      </c>
      <c r="BX169" s="183" t="s">
        <v>993</v>
      </c>
      <c r="BY169" s="126">
        <v>0</v>
      </c>
      <c r="BZ169" s="183" t="s">
        <v>993</v>
      </c>
      <c r="CA169" s="126">
        <v>0</v>
      </c>
      <c r="CB169" s="183" t="s">
        <v>993</v>
      </c>
      <c r="CC169" s="126">
        <v>0</v>
      </c>
      <c r="CD169" s="126">
        <v>0</v>
      </c>
      <c r="CE169" s="126">
        <v>0</v>
      </c>
      <c r="CF169" s="183" t="s">
        <v>993</v>
      </c>
      <c r="CG169" s="126">
        <v>0</v>
      </c>
      <c r="CH169" s="183" t="s">
        <v>993</v>
      </c>
      <c r="CI169" s="126">
        <v>0</v>
      </c>
      <c r="CJ169" s="183" t="s">
        <v>993</v>
      </c>
      <c r="CK169" s="126">
        <v>0</v>
      </c>
      <c r="CL169" s="126">
        <v>0</v>
      </c>
      <c r="CM169" s="126">
        <v>0</v>
      </c>
      <c r="CN169" s="126">
        <v>28</v>
      </c>
      <c r="CO169" s="126">
        <v>0</v>
      </c>
      <c r="CP169" s="126">
        <v>0</v>
      </c>
      <c r="CQ169" s="126">
        <v>0</v>
      </c>
      <c r="CR169" s="126">
        <v>0</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6">
        <v>0</v>
      </c>
      <c r="DH169" s="127" t="b">
        <v>0</v>
      </c>
      <c r="DI169" s="183" t="s">
        <v>999</v>
      </c>
      <c r="DJ169" s="183" t="s">
        <v>434</v>
      </c>
      <c r="DK169" s="183" t="s">
        <v>525</v>
      </c>
      <c r="DL169" s="183" t="s">
        <v>437</v>
      </c>
      <c r="DM169" s="126">
        <v>465</v>
      </c>
      <c r="DN169" s="126">
        <v>299</v>
      </c>
      <c r="DO169" s="126">
        <v>0</v>
      </c>
      <c r="DP169" s="126">
        <v>166</v>
      </c>
      <c r="DQ169" s="126">
        <v>1168</v>
      </c>
      <c r="DR169" s="126">
        <v>462</v>
      </c>
      <c r="DS169" s="126">
        <v>465</v>
      </c>
      <c r="DT169" s="126">
        <v>280</v>
      </c>
      <c r="DU169" s="126">
        <v>174</v>
      </c>
      <c r="DV169" s="126">
        <v>9</v>
      </c>
      <c r="DW169" s="126">
        <v>2</v>
      </c>
      <c r="DX169" s="126">
        <v>0</v>
      </c>
      <c r="DY169" s="126">
        <v>0</v>
      </c>
      <c r="DZ169" s="126">
        <v>0</v>
      </c>
      <c r="EA169" s="126">
        <v>462</v>
      </c>
      <c r="EB169" s="126">
        <v>443</v>
      </c>
      <c r="EC169" s="126">
        <v>7</v>
      </c>
      <c r="ED169" s="126">
        <v>5</v>
      </c>
      <c r="EE169" s="126">
        <v>0</v>
      </c>
      <c r="EF169" s="126">
        <v>0</v>
      </c>
      <c r="EG169" s="126">
        <v>0</v>
      </c>
      <c r="EH169" s="126">
        <v>0</v>
      </c>
      <c r="EI169" s="126">
        <v>7</v>
      </c>
      <c r="EJ169" s="126">
        <v>0</v>
      </c>
      <c r="EK169" s="126">
        <v>19</v>
      </c>
      <c r="EL169" s="126">
        <v>16</v>
      </c>
      <c r="EM169" s="126">
        <v>1</v>
      </c>
      <c r="EN169" s="126">
        <v>1</v>
      </c>
      <c r="EO169" s="126">
        <v>1</v>
      </c>
      <c r="EP169" s="126">
        <v>0</v>
      </c>
      <c r="EQ169" s="127" t="b">
        <v>0</v>
      </c>
      <c r="ER169" s="127" t="b">
        <v>0</v>
      </c>
      <c r="ES169" s="127" t="b">
        <v>0</v>
      </c>
      <c r="ET169" s="128">
        <v>0</v>
      </c>
      <c r="EU169" s="128">
        <v>0</v>
      </c>
      <c r="EV169" s="128">
        <v>0</v>
      </c>
      <c r="EW169" s="128">
        <v>0</v>
      </c>
      <c r="EX169" s="128">
        <v>0</v>
      </c>
      <c r="EY169" s="128">
        <v>0</v>
      </c>
      <c r="EZ169" s="127" t="b">
        <v>0</v>
      </c>
      <c r="FA169" s="127" t="b">
        <v>0</v>
      </c>
      <c r="FB169" s="127" t="b">
        <v>0</v>
      </c>
      <c r="FC169" s="128">
        <v>0</v>
      </c>
      <c r="FD169" s="128">
        <v>0</v>
      </c>
      <c r="FE169" s="128">
        <v>0</v>
      </c>
      <c r="FF169" s="128">
        <v>0</v>
      </c>
      <c r="FG169" s="128">
        <v>0</v>
      </c>
      <c r="FH169" s="128">
        <v>0</v>
      </c>
      <c r="FI169" s="127" t="b">
        <v>0</v>
      </c>
      <c r="FJ169" s="127" t="b">
        <v>0</v>
      </c>
      <c r="FK169" s="127" t="b">
        <v>0</v>
      </c>
      <c r="FL169" s="128">
        <v>0</v>
      </c>
      <c r="FM169" s="128">
        <v>0</v>
      </c>
      <c r="FN169" s="128">
        <v>0</v>
      </c>
      <c r="FO169" s="128">
        <v>0</v>
      </c>
      <c r="FP169" s="128">
        <v>0</v>
      </c>
      <c r="FQ169" s="128">
        <v>0</v>
      </c>
      <c r="FR169" s="183" t="s">
        <v>993</v>
      </c>
      <c r="FS169" s="128">
        <v>0</v>
      </c>
      <c r="FT169" s="126">
        <v>0</v>
      </c>
      <c r="FU169" s="126">
        <v>19</v>
      </c>
      <c r="FV169" s="126">
        <v>0</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7" t="b">
        <v>0</v>
      </c>
      <c r="GM169" s="183" t="s">
        <v>993</v>
      </c>
      <c r="GN169" s="183" t="s">
        <v>993</v>
      </c>
      <c r="GO169" s="183" t="s">
        <v>993</v>
      </c>
      <c r="GP169" s="183" t="s">
        <v>993</v>
      </c>
      <c r="GQ169" s="127"/>
      <c r="GR169" s="123"/>
    </row>
    <row r="170" spans="1:200">
      <c r="A170" s="122"/>
      <c r="B170" s="1348" t="s">
        <v>453</v>
      </c>
      <c r="C170" s="1349"/>
      <c r="D170" s="183" t="s">
        <v>1163</v>
      </c>
      <c r="E170" s="183" t="s">
        <v>1164</v>
      </c>
      <c r="F170" s="183" t="s">
        <v>437</v>
      </c>
      <c r="G170" s="183" t="s">
        <v>986</v>
      </c>
      <c r="H170" s="183" t="s">
        <v>1062</v>
      </c>
      <c r="I170" s="183" t="s">
        <v>1063</v>
      </c>
      <c r="J170" s="183" t="s">
        <v>1064</v>
      </c>
      <c r="K170" s="183" t="s">
        <v>1065</v>
      </c>
      <c r="L170" s="126">
        <v>13</v>
      </c>
      <c r="M170" s="183" t="s">
        <v>1164</v>
      </c>
      <c r="N170" s="183" t="s">
        <v>1016</v>
      </c>
      <c r="O170" s="183" t="s">
        <v>600</v>
      </c>
      <c r="P170" s="183" t="s">
        <v>1127</v>
      </c>
      <c r="Q170" s="183" t="s">
        <v>290</v>
      </c>
      <c r="R170" s="183" t="s">
        <v>290</v>
      </c>
      <c r="S170" s="127" t="b">
        <v>1</v>
      </c>
      <c r="T170" s="126">
        <v>23</v>
      </c>
      <c r="U170" s="127" t="b">
        <v>1</v>
      </c>
      <c r="V170" s="126">
        <v>7</v>
      </c>
      <c r="W170" s="127" t="b">
        <v>0</v>
      </c>
      <c r="X170" s="127" t="b">
        <v>1</v>
      </c>
      <c r="Y170" s="183" t="s">
        <v>290</v>
      </c>
      <c r="Z170" s="183" t="s">
        <v>993</v>
      </c>
      <c r="AA170" s="127" t="b">
        <v>0</v>
      </c>
      <c r="AB170" s="183" t="s">
        <v>993</v>
      </c>
      <c r="AC170" s="183" t="s">
        <v>993</v>
      </c>
      <c r="AD170" s="183" t="s">
        <v>993</v>
      </c>
      <c r="AE170" s="183">
        <f t="shared" si="6"/>
        <v>30</v>
      </c>
      <c r="AF170" s="183">
        <f t="shared" si="6"/>
        <v>21</v>
      </c>
      <c r="AG170" s="183">
        <f t="shared" si="6"/>
        <v>0</v>
      </c>
      <c r="AH170" s="183">
        <f t="shared" si="5"/>
        <v>30</v>
      </c>
      <c r="AI170" s="183">
        <f t="shared" si="7"/>
        <v>0</v>
      </c>
      <c r="AJ170" s="126">
        <v>30</v>
      </c>
      <c r="AK170" s="126">
        <v>21</v>
      </c>
      <c r="AL170" s="126">
        <v>0</v>
      </c>
      <c r="AM170" s="126">
        <v>30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7" t="b">
        <v>0</v>
      </c>
      <c r="BE170" s="127"/>
      <c r="BF170" s="183" t="s">
        <v>270</v>
      </c>
      <c r="BG170" s="126">
        <v>30</v>
      </c>
      <c r="BH170" s="183" t="s">
        <v>993</v>
      </c>
      <c r="BI170" s="126">
        <v>0</v>
      </c>
      <c r="BJ170" s="183" t="s">
        <v>993</v>
      </c>
      <c r="BK170" s="126">
        <v>0</v>
      </c>
      <c r="BL170" s="126">
        <v>0</v>
      </c>
      <c r="BM170" s="126">
        <v>0</v>
      </c>
      <c r="BN170" s="183" t="s">
        <v>993</v>
      </c>
      <c r="BO170" s="183" t="s">
        <v>993</v>
      </c>
      <c r="BP170" s="183" t="s">
        <v>993</v>
      </c>
      <c r="BQ170" s="126">
        <v>0</v>
      </c>
      <c r="BR170" s="183" t="s">
        <v>993</v>
      </c>
      <c r="BS170" s="126">
        <v>0</v>
      </c>
      <c r="BT170" s="183" t="s">
        <v>993</v>
      </c>
      <c r="BU170" s="126">
        <v>0</v>
      </c>
      <c r="BV170" s="126">
        <v>0</v>
      </c>
      <c r="BW170" s="126">
        <v>0</v>
      </c>
      <c r="BX170" s="183" t="s">
        <v>993</v>
      </c>
      <c r="BY170" s="126">
        <v>0</v>
      </c>
      <c r="BZ170" s="183" t="s">
        <v>993</v>
      </c>
      <c r="CA170" s="126">
        <v>0</v>
      </c>
      <c r="CB170" s="183" t="s">
        <v>993</v>
      </c>
      <c r="CC170" s="126">
        <v>0</v>
      </c>
      <c r="CD170" s="126">
        <v>0</v>
      </c>
      <c r="CE170" s="126">
        <v>0</v>
      </c>
      <c r="CF170" s="183" t="s">
        <v>993</v>
      </c>
      <c r="CG170" s="126">
        <v>0</v>
      </c>
      <c r="CH170" s="183" t="s">
        <v>993</v>
      </c>
      <c r="CI170" s="126">
        <v>0</v>
      </c>
      <c r="CJ170" s="183" t="s">
        <v>993</v>
      </c>
      <c r="CK170" s="126">
        <v>0</v>
      </c>
      <c r="CL170" s="126">
        <v>0</v>
      </c>
      <c r="CM170" s="126">
        <v>0</v>
      </c>
      <c r="CN170" s="126">
        <v>15</v>
      </c>
      <c r="CO170" s="126">
        <v>0</v>
      </c>
      <c r="CP170" s="126">
        <v>0</v>
      </c>
      <c r="CQ170" s="126">
        <v>0</v>
      </c>
      <c r="CR170" s="126">
        <v>0</v>
      </c>
      <c r="CS170" s="126">
        <v>0</v>
      </c>
      <c r="CT170" s="126">
        <v>0</v>
      </c>
      <c r="CU170" s="126">
        <v>0</v>
      </c>
      <c r="CV170" s="126">
        <v>0</v>
      </c>
      <c r="CW170" s="126">
        <v>0</v>
      </c>
      <c r="CX170" s="126">
        <v>0</v>
      </c>
      <c r="CY170" s="126">
        <v>0</v>
      </c>
      <c r="CZ170" s="126">
        <v>0</v>
      </c>
      <c r="DA170" s="126">
        <v>0</v>
      </c>
      <c r="DB170" s="126">
        <v>0</v>
      </c>
      <c r="DC170" s="126">
        <v>0</v>
      </c>
      <c r="DD170" s="126">
        <v>0</v>
      </c>
      <c r="DE170" s="126">
        <v>0</v>
      </c>
      <c r="DF170" s="126">
        <v>0</v>
      </c>
      <c r="DG170" s="126">
        <v>0</v>
      </c>
      <c r="DH170" s="127" t="b">
        <v>0</v>
      </c>
      <c r="DI170" s="183" t="s">
        <v>999</v>
      </c>
      <c r="DJ170" s="183" t="s">
        <v>427</v>
      </c>
      <c r="DK170" s="183" t="s">
        <v>1011</v>
      </c>
      <c r="DL170" s="183" t="s">
        <v>290</v>
      </c>
      <c r="DM170" s="126">
        <v>364</v>
      </c>
      <c r="DN170" s="126">
        <v>123</v>
      </c>
      <c r="DO170" s="126">
        <v>0</v>
      </c>
      <c r="DP170" s="126">
        <v>241</v>
      </c>
      <c r="DQ170" s="126">
        <v>2192</v>
      </c>
      <c r="DR170" s="126">
        <v>361</v>
      </c>
      <c r="DS170" s="126">
        <v>364</v>
      </c>
      <c r="DT170" s="126">
        <v>116</v>
      </c>
      <c r="DU170" s="126">
        <v>214</v>
      </c>
      <c r="DV170" s="126">
        <v>18</v>
      </c>
      <c r="DW170" s="126">
        <v>15</v>
      </c>
      <c r="DX170" s="126">
        <v>0</v>
      </c>
      <c r="DY170" s="126">
        <v>0</v>
      </c>
      <c r="DZ170" s="126">
        <v>1</v>
      </c>
      <c r="EA170" s="126">
        <v>361</v>
      </c>
      <c r="EB170" s="126">
        <v>166</v>
      </c>
      <c r="EC170" s="126">
        <v>149</v>
      </c>
      <c r="ED170" s="126">
        <v>25</v>
      </c>
      <c r="EE170" s="126">
        <v>2</v>
      </c>
      <c r="EF170" s="126">
        <v>3</v>
      </c>
      <c r="EG170" s="126">
        <v>0</v>
      </c>
      <c r="EH170" s="126">
        <v>8</v>
      </c>
      <c r="EI170" s="126">
        <v>7</v>
      </c>
      <c r="EJ170" s="126">
        <v>1</v>
      </c>
      <c r="EK170" s="126">
        <v>195</v>
      </c>
      <c r="EL170" s="126">
        <v>177</v>
      </c>
      <c r="EM170" s="126">
        <v>6</v>
      </c>
      <c r="EN170" s="126">
        <v>12</v>
      </c>
      <c r="EO170" s="126">
        <v>0</v>
      </c>
      <c r="EP170" s="126">
        <v>0</v>
      </c>
      <c r="EQ170" s="127" t="b">
        <v>0</v>
      </c>
      <c r="ER170" s="127" t="b">
        <v>0</v>
      </c>
      <c r="ES170" s="127" t="b">
        <v>0</v>
      </c>
      <c r="ET170" s="128">
        <v>0.67700000000000005</v>
      </c>
      <c r="EU170" s="128">
        <v>0.55600000000000005</v>
      </c>
      <c r="EV170" s="128">
        <v>0.26500000000000001</v>
      </c>
      <c r="EW170" s="128">
        <v>0.254</v>
      </c>
      <c r="EX170" s="128">
        <v>1.3999999999999999E-2</v>
      </c>
      <c r="EY170" s="128">
        <v>0.35399999999999998</v>
      </c>
      <c r="EZ170" s="127" t="b">
        <v>0</v>
      </c>
      <c r="FA170" s="127" t="b">
        <v>0</v>
      </c>
      <c r="FB170" s="127" t="b">
        <v>0</v>
      </c>
      <c r="FC170" s="128">
        <v>0</v>
      </c>
      <c r="FD170" s="128">
        <v>0</v>
      </c>
      <c r="FE170" s="128">
        <v>0</v>
      </c>
      <c r="FF170" s="128">
        <v>0</v>
      </c>
      <c r="FG170" s="128">
        <v>0</v>
      </c>
      <c r="FH170" s="128">
        <v>0</v>
      </c>
      <c r="FI170" s="127" t="b">
        <v>0</v>
      </c>
      <c r="FJ170" s="127" t="b">
        <v>0</v>
      </c>
      <c r="FK170" s="127" t="b">
        <v>0</v>
      </c>
      <c r="FL170" s="128">
        <v>0.67700000000000005</v>
      </c>
      <c r="FM170" s="128">
        <v>0.55600000000000005</v>
      </c>
      <c r="FN170" s="128">
        <v>0.26500000000000001</v>
      </c>
      <c r="FO170" s="128">
        <v>0.254</v>
      </c>
      <c r="FP170" s="128">
        <v>1.3999999999999999E-2</v>
      </c>
      <c r="FQ170" s="128">
        <v>0.35399999999999998</v>
      </c>
      <c r="FR170" s="183" t="s">
        <v>993</v>
      </c>
      <c r="FS170" s="128">
        <v>0</v>
      </c>
      <c r="FT170" s="126">
        <v>0</v>
      </c>
      <c r="FU170" s="126">
        <v>195</v>
      </c>
      <c r="FV170" s="126">
        <v>0</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7" t="b">
        <v>0</v>
      </c>
      <c r="GM170" s="183" t="s">
        <v>993</v>
      </c>
      <c r="GN170" s="183" t="s">
        <v>993</v>
      </c>
      <c r="GO170" s="183" t="s">
        <v>993</v>
      </c>
      <c r="GP170" s="183" t="s">
        <v>993</v>
      </c>
      <c r="GQ170" s="127"/>
      <c r="GR170" s="123"/>
    </row>
    <row r="171" spans="1:200">
      <c r="A171" s="122"/>
      <c r="B171" s="1348" t="s">
        <v>453</v>
      </c>
      <c r="C171" s="1349"/>
      <c r="D171" s="183" t="s">
        <v>1163</v>
      </c>
      <c r="E171" s="183" t="s">
        <v>1164</v>
      </c>
      <c r="F171" s="183" t="s">
        <v>437</v>
      </c>
      <c r="G171" s="183" t="s">
        <v>986</v>
      </c>
      <c r="H171" s="183" t="s">
        <v>1062</v>
      </c>
      <c r="I171" s="183" t="s">
        <v>1063</v>
      </c>
      <c r="J171" s="183" t="s">
        <v>1064</v>
      </c>
      <c r="K171" s="183" t="s">
        <v>1065</v>
      </c>
      <c r="L171" s="126">
        <v>14</v>
      </c>
      <c r="M171" s="183" t="s">
        <v>1164</v>
      </c>
      <c r="N171" s="183" t="s">
        <v>1018</v>
      </c>
      <c r="O171" s="183" t="s">
        <v>601</v>
      </c>
      <c r="P171" s="183" t="s">
        <v>1127</v>
      </c>
      <c r="Q171" s="183" t="s">
        <v>290</v>
      </c>
      <c r="R171" s="183" t="s">
        <v>290</v>
      </c>
      <c r="S171" s="127" t="b">
        <v>1</v>
      </c>
      <c r="T171" s="126">
        <v>27</v>
      </c>
      <c r="U171" s="127" t="b">
        <v>1</v>
      </c>
      <c r="V171" s="126">
        <v>7</v>
      </c>
      <c r="W171" s="127" t="b">
        <v>0</v>
      </c>
      <c r="X171" s="127" t="b">
        <v>0</v>
      </c>
      <c r="Y171" s="183" t="s">
        <v>290</v>
      </c>
      <c r="Z171" s="183" t="s">
        <v>993</v>
      </c>
      <c r="AA171" s="127" t="b">
        <v>0</v>
      </c>
      <c r="AB171" s="183" t="s">
        <v>993</v>
      </c>
      <c r="AC171" s="183" t="s">
        <v>993</v>
      </c>
      <c r="AD171" s="183" t="s">
        <v>993</v>
      </c>
      <c r="AE171" s="183">
        <f t="shared" si="6"/>
        <v>34</v>
      </c>
      <c r="AF171" s="183">
        <f t="shared" si="6"/>
        <v>17</v>
      </c>
      <c r="AG171" s="183">
        <f t="shared" si="6"/>
        <v>0</v>
      </c>
      <c r="AH171" s="183">
        <f t="shared" si="5"/>
        <v>34</v>
      </c>
      <c r="AI171" s="183">
        <f t="shared" si="7"/>
        <v>0</v>
      </c>
      <c r="AJ171" s="126">
        <v>34</v>
      </c>
      <c r="AK171" s="126">
        <v>17</v>
      </c>
      <c r="AL171" s="126">
        <v>0</v>
      </c>
      <c r="AM171" s="126">
        <v>34</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6">
        <v>0</v>
      </c>
      <c r="BD171" s="127" t="b">
        <v>0</v>
      </c>
      <c r="BE171" s="127"/>
      <c r="BF171" s="183" t="s">
        <v>1166</v>
      </c>
      <c r="BG171" s="126">
        <v>34</v>
      </c>
      <c r="BH171" s="183" t="s">
        <v>993</v>
      </c>
      <c r="BI171" s="126">
        <v>0</v>
      </c>
      <c r="BJ171" s="183" t="s">
        <v>993</v>
      </c>
      <c r="BK171" s="126">
        <v>0</v>
      </c>
      <c r="BL171" s="126">
        <v>0</v>
      </c>
      <c r="BM171" s="126">
        <v>0</v>
      </c>
      <c r="BN171" s="183" t="s">
        <v>993</v>
      </c>
      <c r="BO171" s="183" t="s">
        <v>993</v>
      </c>
      <c r="BP171" s="183" t="s">
        <v>993</v>
      </c>
      <c r="BQ171" s="126">
        <v>0</v>
      </c>
      <c r="BR171" s="183" t="s">
        <v>993</v>
      </c>
      <c r="BS171" s="126">
        <v>0</v>
      </c>
      <c r="BT171" s="183" t="s">
        <v>993</v>
      </c>
      <c r="BU171" s="126">
        <v>0</v>
      </c>
      <c r="BV171" s="126">
        <v>0</v>
      </c>
      <c r="BW171" s="126">
        <v>0</v>
      </c>
      <c r="BX171" s="183" t="s">
        <v>993</v>
      </c>
      <c r="BY171" s="126">
        <v>0</v>
      </c>
      <c r="BZ171" s="183" t="s">
        <v>993</v>
      </c>
      <c r="CA171" s="126">
        <v>0</v>
      </c>
      <c r="CB171" s="183" t="s">
        <v>993</v>
      </c>
      <c r="CC171" s="126">
        <v>0</v>
      </c>
      <c r="CD171" s="126">
        <v>0</v>
      </c>
      <c r="CE171" s="126">
        <v>0</v>
      </c>
      <c r="CF171" s="183" t="s">
        <v>993</v>
      </c>
      <c r="CG171" s="126">
        <v>0</v>
      </c>
      <c r="CH171" s="183" t="s">
        <v>993</v>
      </c>
      <c r="CI171" s="126">
        <v>0</v>
      </c>
      <c r="CJ171" s="183" t="s">
        <v>993</v>
      </c>
      <c r="CK171" s="126">
        <v>0</v>
      </c>
      <c r="CL171" s="126">
        <v>0</v>
      </c>
      <c r="CM171" s="126">
        <v>0</v>
      </c>
      <c r="CN171" s="126">
        <v>0</v>
      </c>
      <c r="CO171" s="126">
        <v>0</v>
      </c>
      <c r="CP171" s="126">
        <v>0</v>
      </c>
      <c r="CQ171" s="126">
        <v>0</v>
      </c>
      <c r="CR171" s="126">
        <v>0</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6">
        <v>0</v>
      </c>
      <c r="DH171" s="127" t="b">
        <v>1</v>
      </c>
      <c r="DI171" s="183" t="s">
        <v>999</v>
      </c>
      <c r="DJ171" s="183" t="s">
        <v>290</v>
      </c>
      <c r="DK171" s="183" t="s">
        <v>293</v>
      </c>
      <c r="DL171" s="183" t="s">
        <v>296</v>
      </c>
      <c r="DM171" s="126">
        <v>306</v>
      </c>
      <c r="DN171" s="126">
        <v>135</v>
      </c>
      <c r="DO171" s="126">
        <v>0</v>
      </c>
      <c r="DP171" s="126">
        <v>171</v>
      </c>
      <c r="DQ171" s="126">
        <v>1861</v>
      </c>
      <c r="DR171" s="126">
        <v>308</v>
      </c>
      <c r="DS171" s="126">
        <v>306</v>
      </c>
      <c r="DT171" s="126">
        <v>137</v>
      </c>
      <c r="DU171" s="126">
        <v>163</v>
      </c>
      <c r="DV171" s="126">
        <v>1</v>
      </c>
      <c r="DW171" s="126">
        <v>4</v>
      </c>
      <c r="DX171" s="126">
        <v>0</v>
      </c>
      <c r="DY171" s="126">
        <v>0</v>
      </c>
      <c r="DZ171" s="126">
        <v>1</v>
      </c>
      <c r="EA171" s="126">
        <v>308</v>
      </c>
      <c r="EB171" s="126">
        <v>102</v>
      </c>
      <c r="EC171" s="126">
        <v>170</v>
      </c>
      <c r="ED171" s="126">
        <v>24</v>
      </c>
      <c r="EE171" s="126">
        <v>0</v>
      </c>
      <c r="EF171" s="126">
        <v>1</v>
      </c>
      <c r="EG171" s="126">
        <v>0</v>
      </c>
      <c r="EH171" s="126">
        <v>0</v>
      </c>
      <c r="EI171" s="126">
        <v>3</v>
      </c>
      <c r="EJ171" s="126">
        <v>8</v>
      </c>
      <c r="EK171" s="126">
        <v>206</v>
      </c>
      <c r="EL171" s="126">
        <v>206</v>
      </c>
      <c r="EM171" s="126">
        <v>0</v>
      </c>
      <c r="EN171" s="126">
        <v>0</v>
      </c>
      <c r="EO171" s="126">
        <v>0</v>
      </c>
      <c r="EP171" s="126">
        <v>0</v>
      </c>
      <c r="EQ171" s="127" t="b">
        <v>0</v>
      </c>
      <c r="ER171" s="127" t="b">
        <v>0</v>
      </c>
      <c r="ES171" s="127" t="b">
        <v>0</v>
      </c>
      <c r="ET171" s="128">
        <v>0.67599999999999993</v>
      </c>
      <c r="EU171" s="128">
        <v>0.624</v>
      </c>
      <c r="EV171" s="128">
        <v>0.1</v>
      </c>
      <c r="EW171" s="128">
        <v>0.161</v>
      </c>
      <c r="EX171" s="128">
        <v>1.3000000000000001E-2</v>
      </c>
      <c r="EY171" s="128">
        <v>0.20600000000000002</v>
      </c>
      <c r="EZ171" s="127" t="b">
        <v>0</v>
      </c>
      <c r="FA171" s="127" t="b">
        <v>0</v>
      </c>
      <c r="FB171" s="127" t="b">
        <v>0</v>
      </c>
      <c r="FC171" s="128">
        <v>0</v>
      </c>
      <c r="FD171" s="128">
        <v>0</v>
      </c>
      <c r="FE171" s="128">
        <v>0</v>
      </c>
      <c r="FF171" s="128">
        <v>0</v>
      </c>
      <c r="FG171" s="128">
        <v>0</v>
      </c>
      <c r="FH171" s="128">
        <v>0</v>
      </c>
      <c r="FI171" s="127" t="b">
        <v>0</v>
      </c>
      <c r="FJ171" s="127" t="b">
        <v>0</v>
      </c>
      <c r="FK171" s="127" t="b">
        <v>0</v>
      </c>
      <c r="FL171" s="128">
        <v>0.67599999999999993</v>
      </c>
      <c r="FM171" s="128">
        <v>0.624</v>
      </c>
      <c r="FN171" s="128">
        <v>0.1</v>
      </c>
      <c r="FO171" s="128">
        <v>0.161</v>
      </c>
      <c r="FP171" s="128">
        <v>1.3000000000000001E-2</v>
      </c>
      <c r="FQ171" s="128">
        <v>0.20600000000000002</v>
      </c>
      <c r="FR171" s="183" t="s">
        <v>993</v>
      </c>
      <c r="FS171" s="128">
        <v>0</v>
      </c>
      <c r="FT171" s="126">
        <v>0</v>
      </c>
      <c r="FU171" s="126">
        <v>206</v>
      </c>
      <c r="FV171" s="126">
        <v>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7" t="b">
        <v>0</v>
      </c>
      <c r="GM171" s="183" t="s">
        <v>993</v>
      </c>
      <c r="GN171" s="183" t="s">
        <v>993</v>
      </c>
      <c r="GO171" s="183" t="s">
        <v>993</v>
      </c>
      <c r="GP171" s="183" t="s">
        <v>993</v>
      </c>
      <c r="GQ171" s="127"/>
      <c r="GR171" s="123"/>
    </row>
    <row r="172" spans="1:200">
      <c r="A172" s="122"/>
      <c r="B172" s="1348" t="s">
        <v>453</v>
      </c>
      <c r="C172" s="1349"/>
      <c r="D172" s="183" t="s">
        <v>1163</v>
      </c>
      <c r="E172" s="183" t="s">
        <v>1164</v>
      </c>
      <c r="F172" s="183" t="s">
        <v>437</v>
      </c>
      <c r="G172" s="183" t="s">
        <v>986</v>
      </c>
      <c r="H172" s="183" t="s">
        <v>1062</v>
      </c>
      <c r="I172" s="183" t="s">
        <v>1063</v>
      </c>
      <c r="J172" s="183" t="s">
        <v>1064</v>
      </c>
      <c r="K172" s="183" t="s">
        <v>1065</v>
      </c>
      <c r="L172" s="126">
        <v>7</v>
      </c>
      <c r="M172" s="183" t="s">
        <v>1164</v>
      </c>
      <c r="N172" s="183" t="s">
        <v>1133</v>
      </c>
      <c r="O172" s="183" t="s">
        <v>461</v>
      </c>
      <c r="P172" s="183" t="s">
        <v>1127</v>
      </c>
      <c r="Q172" s="183" t="s">
        <v>290</v>
      </c>
      <c r="R172" s="183" t="s">
        <v>270</v>
      </c>
      <c r="S172" s="127" t="b">
        <v>0</v>
      </c>
      <c r="T172" s="126">
        <v>0</v>
      </c>
      <c r="U172" s="127" t="b">
        <v>1</v>
      </c>
      <c r="V172" s="126">
        <v>6</v>
      </c>
      <c r="W172" s="127" t="b">
        <v>0</v>
      </c>
      <c r="X172" s="127" t="b">
        <v>1</v>
      </c>
      <c r="Y172" s="183" t="s">
        <v>270</v>
      </c>
      <c r="Z172" s="183" t="s">
        <v>993</v>
      </c>
      <c r="AA172" s="127" t="b">
        <v>0</v>
      </c>
      <c r="AB172" s="183" t="s">
        <v>993</v>
      </c>
      <c r="AC172" s="183" t="s">
        <v>993</v>
      </c>
      <c r="AD172" s="183" t="s">
        <v>993</v>
      </c>
      <c r="AE172" s="183">
        <f t="shared" si="6"/>
        <v>6</v>
      </c>
      <c r="AF172" s="183">
        <f t="shared" si="6"/>
        <v>0</v>
      </c>
      <c r="AG172" s="183">
        <f t="shared" si="6"/>
        <v>0</v>
      </c>
      <c r="AH172" s="183">
        <f t="shared" si="5"/>
        <v>6</v>
      </c>
      <c r="AI172" s="183">
        <f t="shared" si="7"/>
        <v>0</v>
      </c>
      <c r="AJ172" s="126">
        <v>6</v>
      </c>
      <c r="AK172" s="126">
        <v>0</v>
      </c>
      <c r="AL172" s="126">
        <v>0</v>
      </c>
      <c r="AM172" s="126">
        <v>6</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6">
        <v>0</v>
      </c>
      <c r="BD172" s="127" t="b">
        <v>0</v>
      </c>
      <c r="BE172" s="183" t="s">
        <v>1167</v>
      </c>
      <c r="BF172" s="183" t="s">
        <v>1117</v>
      </c>
      <c r="BG172" s="126">
        <v>6</v>
      </c>
      <c r="BH172" s="183" t="s">
        <v>993</v>
      </c>
      <c r="BI172" s="126">
        <v>0</v>
      </c>
      <c r="BJ172" s="183" t="s">
        <v>993</v>
      </c>
      <c r="BK172" s="126">
        <v>0</v>
      </c>
      <c r="BL172" s="126">
        <v>0</v>
      </c>
      <c r="BM172" s="126">
        <v>0</v>
      </c>
      <c r="BN172" s="183" t="s">
        <v>993</v>
      </c>
      <c r="BO172" s="183" t="s">
        <v>993</v>
      </c>
      <c r="BP172" s="183" t="s">
        <v>993</v>
      </c>
      <c r="BQ172" s="126">
        <v>0</v>
      </c>
      <c r="BR172" s="183" t="s">
        <v>993</v>
      </c>
      <c r="BS172" s="126">
        <v>0</v>
      </c>
      <c r="BT172" s="183" t="s">
        <v>993</v>
      </c>
      <c r="BU172" s="126">
        <v>0</v>
      </c>
      <c r="BV172" s="126">
        <v>0</v>
      </c>
      <c r="BW172" s="126">
        <v>0</v>
      </c>
      <c r="BX172" s="183" t="s">
        <v>993</v>
      </c>
      <c r="BY172" s="126">
        <v>0</v>
      </c>
      <c r="BZ172" s="183" t="s">
        <v>993</v>
      </c>
      <c r="CA172" s="126">
        <v>0</v>
      </c>
      <c r="CB172" s="183" t="s">
        <v>993</v>
      </c>
      <c r="CC172" s="126">
        <v>0</v>
      </c>
      <c r="CD172" s="126">
        <v>0</v>
      </c>
      <c r="CE172" s="126">
        <v>0</v>
      </c>
      <c r="CF172" s="183" t="s">
        <v>993</v>
      </c>
      <c r="CG172" s="126">
        <v>0</v>
      </c>
      <c r="CH172" s="183" t="s">
        <v>993</v>
      </c>
      <c r="CI172" s="126">
        <v>0</v>
      </c>
      <c r="CJ172" s="183" t="s">
        <v>993</v>
      </c>
      <c r="CK172" s="126">
        <v>0</v>
      </c>
      <c r="CL172" s="126">
        <v>0</v>
      </c>
      <c r="CM172" s="126">
        <v>0</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6">
        <v>0</v>
      </c>
      <c r="DH172" s="127" t="b">
        <v>1</v>
      </c>
      <c r="DI172" s="183" t="s">
        <v>427</v>
      </c>
      <c r="DJ172" s="183" t="s">
        <v>993</v>
      </c>
      <c r="DK172" s="183" t="s">
        <v>993</v>
      </c>
      <c r="DL172" s="183" t="s">
        <v>993</v>
      </c>
      <c r="DM172" s="126">
        <v>0</v>
      </c>
      <c r="DN172" s="126">
        <v>0</v>
      </c>
      <c r="DO172" s="126">
        <v>0</v>
      </c>
      <c r="DP172" s="126">
        <v>0</v>
      </c>
      <c r="DQ172" s="126">
        <v>0</v>
      </c>
      <c r="DR172" s="126">
        <v>0</v>
      </c>
      <c r="DS172" s="126">
        <v>0</v>
      </c>
      <c r="DT172" s="126">
        <v>0</v>
      </c>
      <c r="DU172" s="126">
        <v>0</v>
      </c>
      <c r="DV172" s="126">
        <v>0</v>
      </c>
      <c r="DW172" s="126">
        <v>0</v>
      </c>
      <c r="DX172" s="126">
        <v>0</v>
      </c>
      <c r="DY172" s="126">
        <v>0</v>
      </c>
      <c r="DZ172" s="126">
        <v>0</v>
      </c>
      <c r="EA172" s="126">
        <v>0</v>
      </c>
      <c r="EB172" s="126">
        <v>0</v>
      </c>
      <c r="EC172" s="126">
        <v>0</v>
      </c>
      <c r="ED172" s="126">
        <v>0</v>
      </c>
      <c r="EE172" s="126">
        <v>0</v>
      </c>
      <c r="EF172" s="126">
        <v>0</v>
      </c>
      <c r="EG172" s="126">
        <v>0</v>
      </c>
      <c r="EH172" s="126">
        <v>0</v>
      </c>
      <c r="EI172" s="126">
        <v>0</v>
      </c>
      <c r="EJ172" s="126">
        <v>0</v>
      </c>
      <c r="EK172" s="126">
        <v>0</v>
      </c>
      <c r="EL172" s="126">
        <v>0</v>
      </c>
      <c r="EM172" s="126">
        <v>0</v>
      </c>
      <c r="EN172" s="126">
        <v>0</v>
      </c>
      <c r="EO172" s="126">
        <v>0</v>
      </c>
      <c r="EP172" s="126">
        <v>0</v>
      </c>
      <c r="EQ172" s="127" t="b">
        <v>0</v>
      </c>
      <c r="ER172" s="127" t="b">
        <v>0</v>
      </c>
      <c r="ES172" s="127" t="b">
        <v>0</v>
      </c>
      <c r="ET172" s="128">
        <v>0</v>
      </c>
      <c r="EU172" s="128">
        <v>0</v>
      </c>
      <c r="EV172" s="128">
        <v>0</v>
      </c>
      <c r="EW172" s="128">
        <v>0</v>
      </c>
      <c r="EX172" s="128">
        <v>0</v>
      </c>
      <c r="EY172" s="128">
        <v>0</v>
      </c>
      <c r="EZ172" s="127" t="b">
        <v>0</v>
      </c>
      <c r="FA172" s="127" t="b">
        <v>0</v>
      </c>
      <c r="FB172" s="127" t="b">
        <v>0</v>
      </c>
      <c r="FC172" s="128">
        <v>0</v>
      </c>
      <c r="FD172" s="128">
        <v>0</v>
      </c>
      <c r="FE172" s="128">
        <v>0</v>
      </c>
      <c r="FF172" s="128">
        <v>0</v>
      </c>
      <c r="FG172" s="128">
        <v>0</v>
      </c>
      <c r="FH172" s="128">
        <v>0</v>
      </c>
      <c r="FI172" s="127" t="b">
        <v>0</v>
      </c>
      <c r="FJ172" s="127" t="b">
        <v>0</v>
      </c>
      <c r="FK172" s="127" t="b">
        <v>0</v>
      </c>
      <c r="FL172" s="128">
        <v>0</v>
      </c>
      <c r="FM172" s="128">
        <v>0</v>
      </c>
      <c r="FN172" s="128">
        <v>0</v>
      </c>
      <c r="FO172" s="128">
        <v>0</v>
      </c>
      <c r="FP172" s="128">
        <v>0</v>
      </c>
      <c r="FQ172" s="128">
        <v>0</v>
      </c>
      <c r="FR172" s="183" t="s">
        <v>993</v>
      </c>
      <c r="FS172" s="128">
        <v>0</v>
      </c>
      <c r="FT172" s="126">
        <v>0</v>
      </c>
      <c r="FU172" s="126">
        <v>0</v>
      </c>
      <c r="FV172" s="126">
        <v>0</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7" t="b">
        <v>0</v>
      </c>
      <c r="GM172" s="183" t="s">
        <v>993</v>
      </c>
      <c r="GN172" s="183" t="s">
        <v>993</v>
      </c>
      <c r="GO172" s="183" t="s">
        <v>993</v>
      </c>
      <c r="GP172" s="183" t="s">
        <v>993</v>
      </c>
      <c r="GQ172" s="127"/>
      <c r="GR172" s="123"/>
    </row>
    <row r="173" spans="1:200">
      <c r="A173" s="122"/>
      <c r="B173" s="1348" t="s">
        <v>603</v>
      </c>
      <c r="C173" s="1349"/>
      <c r="D173" s="183" t="s">
        <v>1168</v>
      </c>
      <c r="E173" s="183" t="s">
        <v>31</v>
      </c>
      <c r="F173" s="183" t="s">
        <v>437</v>
      </c>
      <c r="G173" s="183" t="s">
        <v>986</v>
      </c>
      <c r="H173" s="183" t="s">
        <v>1062</v>
      </c>
      <c r="I173" s="183" t="s">
        <v>1063</v>
      </c>
      <c r="J173" s="183" t="s">
        <v>1064</v>
      </c>
      <c r="K173" s="183" t="s">
        <v>1065</v>
      </c>
      <c r="L173" s="126">
        <v>1</v>
      </c>
      <c r="M173" s="183" t="s">
        <v>31</v>
      </c>
      <c r="N173" s="183" t="s">
        <v>1019</v>
      </c>
      <c r="O173" s="183" t="s">
        <v>346</v>
      </c>
      <c r="P173" s="183" t="s">
        <v>1169</v>
      </c>
      <c r="Q173" s="183" t="s">
        <v>293</v>
      </c>
      <c r="R173" s="183" t="s">
        <v>290</v>
      </c>
      <c r="S173" s="127" t="b">
        <v>0</v>
      </c>
      <c r="T173" s="126">
        <v>0</v>
      </c>
      <c r="U173" s="127" t="b">
        <v>0</v>
      </c>
      <c r="V173" s="126">
        <v>0</v>
      </c>
      <c r="W173" s="127" t="b">
        <v>0</v>
      </c>
      <c r="X173" s="127" t="b">
        <v>1</v>
      </c>
      <c r="Y173" s="183" t="s">
        <v>290</v>
      </c>
      <c r="Z173" s="183" t="s">
        <v>993</v>
      </c>
      <c r="AA173" s="127" t="b">
        <v>0</v>
      </c>
      <c r="AB173" s="183" t="s">
        <v>993</v>
      </c>
      <c r="AC173" s="183" t="s">
        <v>993</v>
      </c>
      <c r="AD173" s="183" t="s">
        <v>993</v>
      </c>
      <c r="AE173" s="183">
        <f t="shared" si="6"/>
        <v>28</v>
      </c>
      <c r="AF173" s="183">
        <f t="shared" si="6"/>
        <v>18</v>
      </c>
      <c r="AG173" s="183">
        <f t="shared" si="6"/>
        <v>6</v>
      </c>
      <c r="AH173" s="183">
        <f t="shared" si="5"/>
        <v>28</v>
      </c>
      <c r="AI173" s="183">
        <f t="shared" si="7"/>
        <v>0</v>
      </c>
      <c r="AJ173" s="126">
        <v>28</v>
      </c>
      <c r="AK173" s="126">
        <v>18</v>
      </c>
      <c r="AL173" s="126">
        <v>6</v>
      </c>
      <c r="AM173" s="126">
        <v>28</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6">
        <v>0</v>
      </c>
      <c r="BD173" s="127" t="b">
        <v>0</v>
      </c>
      <c r="BE173" s="127"/>
      <c r="BF173" s="183" t="s">
        <v>298</v>
      </c>
      <c r="BG173" s="126">
        <v>28</v>
      </c>
      <c r="BH173" s="183" t="s">
        <v>993</v>
      </c>
      <c r="BI173" s="126">
        <v>0</v>
      </c>
      <c r="BJ173" s="183" t="s">
        <v>993</v>
      </c>
      <c r="BK173" s="126">
        <v>0</v>
      </c>
      <c r="BL173" s="126">
        <v>0</v>
      </c>
      <c r="BM173" s="126">
        <v>0</v>
      </c>
      <c r="BN173" s="183" t="s">
        <v>993</v>
      </c>
      <c r="BO173" s="183" t="s">
        <v>993</v>
      </c>
      <c r="BP173" s="183" t="s">
        <v>993</v>
      </c>
      <c r="BQ173" s="126">
        <v>0</v>
      </c>
      <c r="BR173" s="183" t="s">
        <v>993</v>
      </c>
      <c r="BS173" s="126">
        <v>0</v>
      </c>
      <c r="BT173" s="183" t="s">
        <v>993</v>
      </c>
      <c r="BU173" s="126">
        <v>0</v>
      </c>
      <c r="BV173" s="126">
        <v>0</v>
      </c>
      <c r="BW173" s="126">
        <v>0</v>
      </c>
      <c r="BX173" s="183" t="s">
        <v>993</v>
      </c>
      <c r="BY173" s="126">
        <v>0</v>
      </c>
      <c r="BZ173" s="183" t="s">
        <v>993</v>
      </c>
      <c r="CA173" s="126">
        <v>0</v>
      </c>
      <c r="CB173" s="183" t="s">
        <v>993</v>
      </c>
      <c r="CC173" s="126">
        <v>0</v>
      </c>
      <c r="CD173" s="126">
        <v>0</v>
      </c>
      <c r="CE173" s="126">
        <v>0</v>
      </c>
      <c r="CF173" s="183" t="s">
        <v>993</v>
      </c>
      <c r="CG173" s="126">
        <v>0</v>
      </c>
      <c r="CH173" s="183" t="s">
        <v>993</v>
      </c>
      <c r="CI173" s="126">
        <v>0</v>
      </c>
      <c r="CJ173" s="183" t="s">
        <v>993</v>
      </c>
      <c r="CK173" s="126">
        <v>0</v>
      </c>
      <c r="CL173" s="126">
        <v>0</v>
      </c>
      <c r="CM173" s="126">
        <v>0</v>
      </c>
      <c r="CN173" s="126">
        <v>13</v>
      </c>
      <c r="CO173" s="126">
        <v>0.3</v>
      </c>
      <c r="CP173" s="126">
        <v>2</v>
      </c>
      <c r="CQ173" s="126">
        <v>0</v>
      </c>
      <c r="CR173" s="126">
        <v>4</v>
      </c>
      <c r="CS173" s="126">
        <v>0.3</v>
      </c>
      <c r="CT173" s="126">
        <v>2</v>
      </c>
      <c r="CU173" s="126">
        <v>0.7</v>
      </c>
      <c r="CV173" s="126">
        <v>0</v>
      </c>
      <c r="CW173" s="126">
        <v>0.1</v>
      </c>
      <c r="CX173" s="126">
        <v>0</v>
      </c>
      <c r="CY173" s="126">
        <v>0</v>
      </c>
      <c r="CZ173" s="126">
        <v>0</v>
      </c>
      <c r="DA173" s="126">
        <v>0</v>
      </c>
      <c r="DB173" s="126">
        <v>1</v>
      </c>
      <c r="DC173" s="126">
        <v>0</v>
      </c>
      <c r="DD173" s="126">
        <v>0</v>
      </c>
      <c r="DE173" s="126">
        <v>0</v>
      </c>
      <c r="DF173" s="126">
        <v>1</v>
      </c>
      <c r="DG173" s="126">
        <v>0</v>
      </c>
      <c r="DH173" s="127" t="b">
        <v>0</v>
      </c>
      <c r="DI173" s="183" t="s">
        <v>1011</v>
      </c>
      <c r="DJ173" s="183" t="s">
        <v>993</v>
      </c>
      <c r="DK173" s="183" t="s">
        <v>993</v>
      </c>
      <c r="DL173" s="183" t="s">
        <v>993</v>
      </c>
      <c r="DM173" s="126">
        <v>665</v>
      </c>
      <c r="DN173" s="126">
        <v>665</v>
      </c>
      <c r="DO173" s="126">
        <v>0</v>
      </c>
      <c r="DP173" s="126">
        <v>0</v>
      </c>
      <c r="DQ173" s="126">
        <v>3993</v>
      </c>
      <c r="DR173" s="126">
        <v>668</v>
      </c>
      <c r="DS173" s="126">
        <v>665</v>
      </c>
      <c r="DT173" s="126">
        <v>0</v>
      </c>
      <c r="DU173" s="126">
        <v>402</v>
      </c>
      <c r="DV173" s="126">
        <v>0</v>
      </c>
      <c r="DW173" s="126">
        <v>0</v>
      </c>
      <c r="DX173" s="126">
        <v>0</v>
      </c>
      <c r="DY173" s="126">
        <v>263</v>
      </c>
      <c r="DZ173" s="126">
        <v>0</v>
      </c>
      <c r="EA173" s="126">
        <v>668</v>
      </c>
      <c r="EB173" s="126">
        <v>0</v>
      </c>
      <c r="EC173" s="126">
        <v>668</v>
      </c>
      <c r="ED173" s="126">
        <v>0</v>
      </c>
      <c r="EE173" s="126">
        <v>0</v>
      </c>
      <c r="EF173" s="126">
        <v>0</v>
      </c>
      <c r="EG173" s="126">
        <v>0</v>
      </c>
      <c r="EH173" s="126">
        <v>0</v>
      </c>
      <c r="EI173" s="126">
        <v>0</v>
      </c>
      <c r="EJ173" s="126">
        <v>0</v>
      </c>
      <c r="EK173" s="126">
        <v>668</v>
      </c>
      <c r="EL173" s="126">
        <v>668</v>
      </c>
      <c r="EM173" s="126">
        <v>0</v>
      </c>
      <c r="EN173" s="126">
        <v>0</v>
      </c>
      <c r="EO173" s="126">
        <v>0</v>
      </c>
      <c r="EP173" s="126">
        <v>263</v>
      </c>
      <c r="EQ173" s="127" t="b">
        <v>0</v>
      </c>
      <c r="ER173" s="127" t="b">
        <v>0</v>
      </c>
      <c r="ES173" s="127" t="b">
        <v>0</v>
      </c>
      <c r="ET173" s="128">
        <v>0.156</v>
      </c>
      <c r="EU173" s="128">
        <v>0.113</v>
      </c>
      <c r="EV173" s="128">
        <v>0.05</v>
      </c>
      <c r="EW173" s="128">
        <v>0</v>
      </c>
      <c r="EX173" s="128">
        <v>0</v>
      </c>
      <c r="EY173" s="128">
        <v>0.05</v>
      </c>
      <c r="EZ173" s="127" t="b">
        <v>0</v>
      </c>
      <c r="FA173" s="127" t="b">
        <v>0</v>
      </c>
      <c r="FB173" s="127" t="b">
        <v>0</v>
      </c>
      <c r="FC173" s="128">
        <v>0</v>
      </c>
      <c r="FD173" s="128">
        <v>0</v>
      </c>
      <c r="FE173" s="128">
        <v>0</v>
      </c>
      <c r="FF173" s="128">
        <v>0</v>
      </c>
      <c r="FG173" s="128">
        <v>0</v>
      </c>
      <c r="FH173" s="128">
        <v>0</v>
      </c>
      <c r="FI173" s="127" t="b">
        <v>0</v>
      </c>
      <c r="FJ173" s="127" t="b">
        <v>0</v>
      </c>
      <c r="FK173" s="127" t="b">
        <v>0</v>
      </c>
      <c r="FL173" s="128">
        <v>0</v>
      </c>
      <c r="FM173" s="128">
        <v>0</v>
      </c>
      <c r="FN173" s="128">
        <v>0</v>
      </c>
      <c r="FO173" s="128">
        <v>0</v>
      </c>
      <c r="FP173" s="128">
        <v>0</v>
      </c>
      <c r="FQ173" s="128">
        <v>0</v>
      </c>
      <c r="FR173" s="183" t="s">
        <v>993</v>
      </c>
      <c r="FS173" s="128">
        <v>0</v>
      </c>
      <c r="FT173" s="126">
        <v>0</v>
      </c>
      <c r="FU173" s="126">
        <v>668</v>
      </c>
      <c r="FV173" s="126">
        <v>0</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7" t="b">
        <v>0</v>
      </c>
      <c r="GM173" s="183" t="s">
        <v>993</v>
      </c>
      <c r="GN173" s="183" t="s">
        <v>993</v>
      </c>
      <c r="GO173" s="183" t="s">
        <v>993</v>
      </c>
      <c r="GP173" s="183" t="s">
        <v>993</v>
      </c>
      <c r="GQ173" s="127"/>
      <c r="GR173" s="123"/>
    </row>
    <row r="174" spans="1:200">
      <c r="A174" s="122"/>
      <c r="B174" s="1348" t="s">
        <v>463</v>
      </c>
      <c r="C174" s="1349"/>
      <c r="D174" s="183" t="s">
        <v>1170</v>
      </c>
      <c r="E174" s="183" t="s">
        <v>1171</v>
      </c>
      <c r="F174" s="183" t="s">
        <v>437</v>
      </c>
      <c r="G174" s="183" t="s">
        <v>986</v>
      </c>
      <c r="H174" s="183" t="s">
        <v>1062</v>
      </c>
      <c r="I174" s="183" t="s">
        <v>1063</v>
      </c>
      <c r="J174" s="183" t="s">
        <v>1064</v>
      </c>
      <c r="K174" s="183" t="s">
        <v>1065</v>
      </c>
      <c r="L174" s="126">
        <v>1</v>
      </c>
      <c r="M174" s="183" t="s">
        <v>1171</v>
      </c>
      <c r="N174" s="183" t="s">
        <v>1149</v>
      </c>
      <c r="O174" s="183" t="s">
        <v>465</v>
      </c>
      <c r="P174" s="183" t="s">
        <v>992</v>
      </c>
      <c r="Q174" s="183" t="s">
        <v>293</v>
      </c>
      <c r="R174" s="183" t="s">
        <v>270</v>
      </c>
      <c r="S174" s="127" t="b">
        <v>0</v>
      </c>
      <c r="T174" s="126">
        <v>0</v>
      </c>
      <c r="U174" s="127" t="b">
        <v>0</v>
      </c>
      <c r="V174" s="126">
        <v>0</v>
      </c>
      <c r="W174" s="127" t="b">
        <v>1</v>
      </c>
      <c r="X174" s="127" t="b">
        <v>1</v>
      </c>
      <c r="Y174" s="183" t="s">
        <v>270</v>
      </c>
      <c r="Z174" s="183" t="s">
        <v>993</v>
      </c>
      <c r="AA174" s="127" t="b">
        <v>0</v>
      </c>
      <c r="AB174" s="183" t="s">
        <v>993</v>
      </c>
      <c r="AC174" s="183" t="s">
        <v>993</v>
      </c>
      <c r="AD174" s="183" t="s">
        <v>993</v>
      </c>
      <c r="AE174" s="183">
        <f t="shared" si="6"/>
        <v>10</v>
      </c>
      <c r="AF174" s="183">
        <f t="shared" si="6"/>
        <v>10</v>
      </c>
      <c r="AG174" s="183">
        <f t="shared" si="6"/>
        <v>2</v>
      </c>
      <c r="AH174" s="183">
        <f t="shared" si="5"/>
        <v>10</v>
      </c>
      <c r="AI174" s="183">
        <f t="shared" si="7"/>
        <v>0</v>
      </c>
      <c r="AJ174" s="126">
        <v>10</v>
      </c>
      <c r="AK174" s="126">
        <v>10</v>
      </c>
      <c r="AL174" s="126">
        <v>2</v>
      </c>
      <c r="AM174" s="126">
        <v>10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6">
        <v>0</v>
      </c>
      <c r="BD174" s="127" t="b">
        <v>0</v>
      </c>
      <c r="BE174" s="127"/>
      <c r="BF174" s="183" t="s">
        <v>1011</v>
      </c>
      <c r="BG174" s="126">
        <v>10</v>
      </c>
      <c r="BH174" s="183" t="s">
        <v>993</v>
      </c>
      <c r="BI174" s="126">
        <v>0</v>
      </c>
      <c r="BJ174" s="183" t="s">
        <v>993</v>
      </c>
      <c r="BK174" s="126">
        <v>0</v>
      </c>
      <c r="BL174" s="126">
        <v>0</v>
      </c>
      <c r="BM174" s="126">
        <v>0</v>
      </c>
      <c r="BN174" s="183" t="s">
        <v>993</v>
      </c>
      <c r="BO174" s="183" t="s">
        <v>993</v>
      </c>
      <c r="BP174" s="183" t="s">
        <v>993</v>
      </c>
      <c r="BQ174" s="126">
        <v>0</v>
      </c>
      <c r="BR174" s="183" t="s">
        <v>993</v>
      </c>
      <c r="BS174" s="126">
        <v>0</v>
      </c>
      <c r="BT174" s="183" t="s">
        <v>993</v>
      </c>
      <c r="BU174" s="126">
        <v>0</v>
      </c>
      <c r="BV174" s="126">
        <v>0</v>
      </c>
      <c r="BW174" s="126">
        <v>0</v>
      </c>
      <c r="BX174" s="183" t="s">
        <v>993</v>
      </c>
      <c r="BY174" s="126">
        <v>0</v>
      </c>
      <c r="BZ174" s="183" t="s">
        <v>993</v>
      </c>
      <c r="CA174" s="126">
        <v>0</v>
      </c>
      <c r="CB174" s="183" t="s">
        <v>993</v>
      </c>
      <c r="CC174" s="126">
        <v>0</v>
      </c>
      <c r="CD174" s="126">
        <v>0</v>
      </c>
      <c r="CE174" s="126">
        <v>0</v>
      </c>
      <c r="CF174" s="183" t="s">
        <v>993</v>
      </c>
      <c r="CG174" s="126">
        <v>0</v>
      </c>
      <c r="CH174" s="183" t="s">
        <v>993</v>
      </c>
      <c r="CI174" s="126">
        <v>0</v>
      </c>
      <c r="CJ174" s="183" t="s">
        <v>993</v>
      </c>
      <c r="CK174" s="126">
        <v>0</v>
      </c>
      <c r="CL174" s="126">
        <v>0</v>
      </c>
      <c r="CM174" s="126">
        <v>0</v>
      </c>
      <c r="CN174" s="126">
        <v>22</v>
      </c>
      <c r="CO174" s="126">
        <v>0</v>
      </c>
      <c r="CP174" s="126">
        <v>0</v>
      </c>
      <c r="CQ174" s="126">
        <v>0</v>
      </c>
      <c r="CR174" s="126">
        <v>0</v>
      </c>
      <c r="CS174" s="126">
        <v>0</v>
      </c>
      <c r="CT174" s="126">
        <v>0</v>
      </c>
      <c r="CU174" s="126">
        <v>0</v>
      </c>
      <c r="CV174" s="126">
        <v>0</v>
      </c>
      <c r="CW174" s="126">
        <v>0</v>
      </c>
      <c r="CX174" s="126">
        <v>0</v>
      </c>
      <c r="CY174" s="126">
        <v>0</v>
      </c>
      <c r="CZ174" s="126">
        <v>0</v>
      </c>
      <c r="DA174" s="126">
        <v>0</v>
      </c>
      <c r="DB174" s="126">
        <v>0</v>
      </c>
      <c r="DC174" s="126">
        <v>0</v>
      </c>
      <c r="DD174" s="126">
        <v>0</v>
      </c>
      <c r="DE174" s="126">
        <v>0</v>
      </c>
      <c r="DF174" s="126">
        <v>0</v>
      </c>
      <c r="DG174" s="126">
        <v>0</v>
      </c>
      <c r="DH174" s="127" t="b">
        <v>0</v>
      </c>
      <c r="DI174" s="183" t="s">
        <v>440</v>
      </c>
      <c r="DJ174" s="183" t="s">
        <v>993</v>
      </c>
      <c r="DK174" s="183" t="s">
        <v>993</v>
      </c>
      <c r="DL174" s="183" t="s">
        <v>993</v>
      </c>
      <c r="DM174" s="126">
        <v>668</v>
      </c>
      <c r="DN174" s="126">
        <v>258</v>
      </c>
      <c r="DO174" s="126">
        <v>52</v>
      </c>
      <c r="DP174" s="126">
        <v>358</v>
      </c>
      <c r="DQ174" s="126">
        <v>2224</v>
      </c>
      <c r="DR174" s="126">
        <v>670</v>
      </c>
      <c r="DS174" s="126">
        <v>668</v>
      </c>
      <c r="DT174" s="126">
        <v>228</v>
      </c>
      <c r="DU174" s="126">
        <v>405</v>
      </c>
      <c r="DV174" s="126">
        <v>24</v>
      </c>
      <c r="DW174" s="126">
        <v>11</v>
      </c>
      <c r="DX174" s="126">
        <v>0</v>
      </c>
      <c r="DY174" s="126">
        <v>0</v>
      </c>
      <c r="DZ174" s="126">
        <v>0</v>
      </c>
      <c r="EA174" s="126">
        <v>670</v>
      </c>
      <c r="EB174" s="126">
        <v>586</v>
      </c>
      <c r="EC174" s="126">
        <v>48</v>
      </c>
      <c r="ED174" s="126">
        <v>12</v>
      </c>
      <c r="EE174" s="126">
        <v>0</v>
      </c>
      <c r="EF174" s="126">
        <v>0</v>
      </c>
      <c r="EG174" s="126">
        <v>0</v>
      </c>
      <c r="EH174" s="126">
        <v>1</v>
      </c>
      <c r="EI174" s="126">
        <v>23</v>
      </c>
      <c r="EJ174" s="126">
        <v>0</v>
      </c>
      <c r="EK174" s="126">
        <v>84</v>
      </c>
      <c r="EL174" s="126">
        <v>84</v>
      </c>
      <c r="EM174" s="126">
        <v>0</v>
      </c>
      <c r="EN174" s="126">
        <v>0</v>
      </c>
      <c r="EO174" s="126">
        <v>0</v>
      </c>
      <c r="EP174" s="126">
        <v>0</v>
      </c>
      <c r="EQ174" s="127" t="b">
        <v>0</v>
      </c>
      <c r="ER174" s="127" t="b">
        <v>0</v>
      </c>
      <c r="ES174" s="127" t="b">
        <v>0</v>
      </c>
      <c r="ET174" s="128">
        <v>0</v>
      </c>
      <c r="EU174" s="128">
        <v>0</v>
      </c>
      <c r="EV174" s="128">
        <v>0</v>
      </c>
      <c r="EW174" s="128">
        <v>0</v>
      </c>
      <c r="EX174" s="128">
        <v>0</v>
      </c>
      <c r="EY174" s="128">
        <v>0</v>
      </c>
      <c r="EZ174" s="127" t="b">
        <v>0</v>
      </c>
      <c r="FA174" s="127" t="b">
        <v>0</v>
      </c>
      <c r="FB174" s="127" t="b">
        <v>0</v>
      </c>
      <c r="FC174" s="128">
        <v>0</v>
      </c>
      <c r="FD174" s="128">
        <v>0</v>
      </c>
      <c r="FE174" s="128">
        <v>0</v>
      </c>
      <c r="FF174" s="128">
        <v>0</v>
      </c>
      <c r="FG174" s="128">
        <v>0</v>
      </c>
      <c r="FH174" s="128">
        <v>0</v>
      </c>
      <c r="FI174" s="127" t="b">
        <v>0</v>
      </c>
      <c r="FJ174" s="127" t="b">
        <v>0</v>
      </c>
      <c r="FK174" s="127" t="b">
        <v>0</v>
      </c>
      <c r="FL174" s="128">
        <v>0</v>
      </c>
      <c r="FM174" s="128">
        <v>0</v>
      </c>
      <c r="FN174" s="128">
        <v>0</v>
      </c>
      <c r="FO174" s="128">
        <v>0</v>
      </c>
      <c r="FP174" s="128">
        <v>0</v>
      </c>
      <c r="FQ174" s="128">
        <v>0</v>
      </c>
      <c r="FR174" s="183" t="s">
        <v>993</v>
      </c>
      <c r="FS174" s="128">
        <v>0</v>
      </c>
      <c r="FT174" s="126">
        <v>0</v>
      </c>
      <c r="FU174" s="126">
        <v>84</v>
      </c>
      <c r="FV174" s="126">
        <v>0</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7" t="b">
        <v>0</v>
      </c>
      <c r="GM174" s="183" t="s">
        <v>993</v>
      </c>
      <c r="GN174" s="183" t="s">
        <v>993</v>
      </c>
      <c r="GO174" s="183" t="s">
        <v>993</v>
      </c>
      <c r="GP174" s="183" t="s">
        <v>993</v>
      </c>
      <c r="GQ174" s="127"/>
      <c r="GR174" s="123"/>
    </row>
    <row r="175" spans="1:200">
      <c r="A175" s="122"/>
      <c r="B175" s="1348" t="s">
        <v>463</v>
      </c>
      <c r="C175" s="1349"/>
      <c r="D175" s="183" t="s">
        <v>1170</v>
      </c>
      <c r="E175" s="183" t="s">
        <v>1171</v>
      </c>
      <c r="F175" s="183" t="s">
        <v>437</v>
      </c>
      <c r="G175" s="183" t="s">
        <v>986</v>
      </c>
      <c r="H175" s="183" t="s">
        <v>1062</v>
      </c>
      <c r="I175" s="183" t="s">
        <v>1063</v>
      </c>
      <c r="J175" s="183" t="s">
        <v>1064</v>
      </c>
      <c r="K175" s="183" t="s">
        <v>1065</v>
      </c>
      <c r="L175" s="126">
        <v>4</v>
      </c>
      <c r="M175" s="183" t="s">
        <v>1171</v>
      </c>
      <c r="N175" s="183" t="s">
        <v>1045</v>
      </c>
      <c r="O175" s="183" t="s">
        <v>696</v>
      </c>
      <c r="P175" s="183" t="s">
        <v>992</v>
      </c>
      <c r="Q175" s="183" t="s">
        <v>293</v>
      </c>
      <c r="R175" s="183" t="s">
        <v>296</v>
      </c>
      <c r="S175" s="127" t="b">
        <v>0</v>
      </c>
      <c r="T175" s="126">
        <v>0</v>
      </c>
      <c r="U175" s="127" t="b">
        <v>0</v>
      </c>
      <c r="V175" s="126">
        <v>0</v>
      </c>
      <c r="W175" s="127" t="b">
        <v>1</v>
      </c>
      <c r="X175" s="127" t="b">
        <v>1</v>
      </c>
      <c r="Y175" s="183" t="s">
        <v>296</v>
      </c>
      <c r="Z175" s="183" t="s">
        <v>993</v>
      </c>
      <c r="AA175" s="127" t="b">
        <v>0</v>
      </c>
      <c r="AB175" s="183" t="s">
        <v>993</v>
      </c>
      <c r="AC175" s="183" t="s">
        <v>993</v>
      </c>
      <c r="AD175" s="183" t="s">
        <v>993</v>
      </c>
      <c r="AE175" s="183">
        <f t="shared" si="6"/>
        <v>50</v>
      </c>
      <c r="AF175" s="183">
        <f t="shared" si="6"/>
        <v>50</v>
      </c>
      <c r="AG175" s="183">
        <f t="shared" si="6"/>
        <v>43</v>
      </c>
      <c r="AH175" s="183">
        <f t="shared" si="5"/>
        <v>50</v>
      </c>
      <c r="AI175" s="183">
        <f t="shared" si="7"/>
        <v>0</v>
      </c>
      <c r="AJ175" s="126">
        <v>0</v>
      </c>
      <c r="AK175" s="126">
        <v>0</v>
      </c>
      <c r="AL175" s="126">
        <v>0</v>
      </c>
      <c r="AM175" s="126">
        <v>0</v>
      </c>
      <c r="AN175" s="126">
        <v>0</v>
      </c>
      <c r="AO175" s="126">
        <v>50</v>
      </c>
      <c r="AP175" s="126">
        <v>50</v>
      </c>
      <c r="AQ175" s="126">
        <v>43</v>
      </c>
      <c r="AR175" s="126">
        <v>50</v>
      </c>
      <c r="AS175" s="126">
        <v>50</v>
      </c>
      <c r="AT175" s="126">
        <v>50</v>
      </c>
      <c r="AU175" s="126">
        <v>43</v>
      </c>
      <c r="AV175" s="126">
        <v>50</v>
      </c>
      <c r="AW175" s="126">
        <v>0</v>
      </c>
      <c r="AX175" s="126">
        <v>0</v>
      </c>
      <c r="AY175" s="126">
        <v>0</v>
      </c>
      <c r="AZ175" s="126">
        <v>0</v>
      </c>
      <c r="BA175" s="126">
        <v>0</v>
      </c>
      <c r="BB175" s="126">
        <v>0</v>
      </c>
      <c r="BC175" s="126">
        <v>0</v>
      </c>
      <c r="BD175" s="127" t="b">
        <v>0</v>
      </c>
      <c r="BE175" s="127"/>
      <c r="BF175" s="183" t="s">
        <v>422</v>
      </c>
      <c r="BG175" s="126">
        <v>50</v>
      </c>
      <c r="BH175" s="183" t="s">
        <v>993</v>
      </c>
      <c r="BI175" s="126">
        <v>0</v>
      </c>
      <c r="BJ175" s="183" t="s">
        <v>993</v>
      </c>
      <c r="BK175" s="126">
        <v>0</v>
      </c>
      <c r="BL175" s="126">
        <v>0</v>
      </c>
      <c r="BM175" s="126">
        <v>0</v>
      </c>
      <c r="BN175" s="183" t="s">
        <v>993</v>
      </c>
      <c r="BO175" s="183" t="s">
        <v>993</v>
      </c>
      <c r="BP175" s="183" t="s">
        <v>993</v>
      </c>
      <c r="BQ175" s="126">
        <v>0</v>
      </c>
      <c r="BR175" s="183" t="s">
        <v>993</v>
      </c>
      <c r="BS175" s="126">
        <v>0</v>
      </c>
      <c r="BT175" s="183" t="s">
        <v>993</v>
      </c>
      <c r="BU175" s="126">
        <v>0</v>
      </c>
      <c r="BV175" s="126">
        <v>0</v>
      </c>
      <c r="BW175" s="126">
        <v>0</v>
      </c>
      <c r="BX175" s="183" t="s">
        <v>993</v>
      </c>
      <c r="BY175" s="126">
        <v>0</v>
      </c>
      <c r="BZ175" s="183" t="s">
        <v>993</v>
      </c>
      <c r="CA175" s="126">
        <v>0</v>
      </c>
      <c r="CB175" s="183" t="s">
        <v>993</v>
      </c>
      <c r="CC175" s="126">
        <v>0</v>
      </c>
      <c r="CD175" s="126">
        <v>0</v>
      </c>
      <c r="CE175" s="126">
        <v>0</v>
      </c>
      <c r="CF175" s="183" t="s">
        <v>993</v>
      </c>
      <c r="CG175" s="126">
        <v>0</v>
      </c>
      <c r="CH175" s="183" t="s">
        <v>993</v>
      </c>
      <c r="CI175" s="126">
        <v>0</v>
      </c>
      <c r="CJ175" s="183" t="s">
        <v>993</v>
      </c>
      <c r="CK175" s="126">
        <v>0</v>
      </c>
      <c r="CL175" s="126">
        <v>0</v>
      </c>
      <c r="CM175" s="126">
        <v>0</v>
      </c>
      <c r="CN175" s="126">
        <v>14</v>
      </c>
      <c r="CO175" s="126">
        <v>0.6</v>
      </c>
      <c r="CP175" s="126">
        <v>1</v>
      </c>
      <c r="CQ175" s="126">
        <v>1</v>
      </c>
      <c r="CR175" s="126">
        <v>9</v>
      </c>
      <c r="CS175" s="126">
        <v>1.2</v>
      </c>
      <c r="CT175" s="126">
        <v>0</v>
      </c>
      <c r="CU175" s="126">
        <v>0</v>
      </c>
      <c r="CV175" s="126">
        <v>0</v>
      </c>
      <c r="CW175" s="126">
        <v>0</v>
      </c>
      <c r="CX175" s="126">
        <v>0</v>
      </c>
      <c r="CY175" s="126">
        <v>0</v>
      </c>
      <c r="CZ175" s="126">
        <v>0</v>
      </c>
      <c r="DA175" s="126">
        <v>0</v>
      </c>
      <c r="DB175" s="126">
        <v>0</v>
      </c>
      <c r="DC175" s="126">
        <v>0</v>
      </c>
      <c r="DD175" s="126">
        <v>0</v>
      </c>
      <c r="DE175" s="126">
        <v>0</v>
      </c>
      <c r="DF175" s="126">
        <v>0</v>
      </c>
      <c r="DG175" s="126">
        <v>0</v>
      </c>
      <c r="DH175" s="127" t="b">
        <v>0</v>
      </c>
      <c r="DI175" s="183" t="s">
        <v>293</v>
      </c>
      <c r="DJ175" s="183" t="s">
        <v>993</v>
      </c>
      <c r="DK175" s="183" t="s">
        <v>993</v>
      </c>
      <c r="DL175" s="183" t="s">
        <v>993</v>
      </c>
      <c r="DM175" s="126">
        <v>49</v>
      </c>
      <c r="DN175" s="126">
        <v>49</v>
      </c>
      <c r="DO175" s="126">
        <v>0</v>
      </c>
      <c r="DP175" s="126">
        <v>0</v>
      </c>
      <c r="DQ175" s="126">
        <v>17465</v>
      </c>
      <c r="DR175" s="126">
        <v>47</v>
      </c>
      <c r="DS175" s="126">
        <v>49</v>
      </c>
      <c r="DT175" s="126">
        <v>26</v>
      </c>
      <c r="DU175" s="126">
        <v>7</v>
      </c>
      <c r="DV175" s="126">
        <v>15</v>
      </c>
      <c r="DW175" s="126">
        <v>1</v>
      </c>
      <c r="DX175" s="126">
        <v>0</v>
      </c>
      <c r="DY175" s="126">
        <v>0</v>
      </c>
      <c r="DZ175" s="126">
        <v>0</v>
      </c>
      <c r="EA175" s="126">
        <v>47</v>
      </c>
      <c r="EB175" s="126">
        <v>0</v>
      </c>
      <c r="EC175" s="126">
        <v>8</v>
      </c>
      <c r="ED175" s="126">
        <v>4</v>
      </c>
      <c r="EE175" s="126">
        <v>0</v>
      </c>
      <c r="EF175" s="126">
        <v>0</v>
      </c>
      <c r="EG175" s="126">
        <v>0</v>
      </c>
      <c r="EH175" s="126">
        <v>2</v>
      </c>
      <c r="EI175" s="126">
        <v>33</v>
      </c>
      <c r="EJ175" s="126">
        <v>0</v>
      </c>
      <c r="EK175" s="126">
        <v>47</v>
      </c>
      <c r="EL175" s="126">
        <v>41</v>
      </c>
      <c r="EM175" s="126">
        <v>1</v>
      </c>
      <c r="EN175" s="126">
        <v>5</v>
      </c>
      <c r="EO175" s="126">
        <v>0</v>
      </c>
      <c r="EP175" s="126">
        <v>0</v>
      </c>
      <c r="EQ175" s="127" t="b">
        <v>0</v>
      </c>
      <c r="ER175" s="127" t="b">
        <v>0</v>
      </c>
      <c r="ES175" s="127" t="b">
        <v>0</v>
      </c>
      <c r="ET175" s="128">
        <v>0</v>
      </c>
      <c r="EU175" s="128">
        <v>0</v>
      </c>
      <c r="EV175" s="128">
        <v>0</v>
      </c>
      <c r="EW175" s="128">
        <v>0</v>
      </c>
      <c r="EX175" s="128">
        <v>0</v>
      </c>
      <c r="EY175" s="128">
        <v>0</v>
      </c>
      <c r="EZ175" s="127" t="b">
        <v>0</v>
      </c>
      <c r="FA175" s="127" t="b">
        <v>0</v>
      </c>
      <c r="FB175" s="127" t="b">
        <v>0</v>
      </c>
      <c r="FC175" s="128">
        <v>0</v>
      </c>
      <c r="FD175" s="128">
        <v>0</v>
      </c>
      <c r="FE175" s="128">
        <v>0</v>
      </c>
      <c r="FF175" s="128">
        <v>0</v>
      </c>
      <c r="FG175" s="128">
        <v>0</v>
      </c>
      <c r="FH175" s="128">
        <v>0</v>
      </c>
      <c r="FI175" s="127" t="b">
        <v>0</v>
      </c>
      <c r="FJ175" s="127" t="b">
        <v>0</v>
      </c>
      <c r="FK175" s="127" t="b">
        <v>0</v>
      </c>
      <c r="FL175" s="128">
        <v>0</v>
      </c>
      <c r="FM175" s="128">
        <v>0</v>
      </c>
      <c r="FN175" s="128">
        <v>0</v>
      </c>
      <c r="FO175" s="128">
        <v>0</v>
      </c>
      <c r="FP175" s="128">
        <v>0</v>
      </c>
      <c r="FQ175" s="128">
        <v>0</v>
      </c>
      <c r="FR175" s="183" t="s">
        <v>993</v>
      </c>
      <c r="FS175" s="128">
        <v>0</v>
      </c>
      <c r="FT175" s="126">
        <v>0</v>
      </c>
      <c r="FU175" s="126">
        <v>47</v>
      </c>
      <c r="FV175" s="126">
        <v>0</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7" t="b">
        <v>0</v>
      </c>
      <c r="GM175" s="183" t="s">
        <v>993</v>
      </c>
      <c r="GN175" s="183" t="s">
        <v>993</v>
      </c>
      <c r="GO175" s="183" t="s">
        <v>993</v>
      </c>
      <c r="GP175" s="183" t="s">
        <v>993</v>
      </c>
      <c r="GQ175" s="127"/>
      <c r="GR175" s="123"/>
    </row>
    <row r="176" spans="1:200">
      <c r="A176" s="122"/>
      <c r="B176" s="1348" t="s">
        <v>463</v>
      </c>
      <c r="C176" s="1349"/>
      <c r="D176" s="183" t="s">
        <v>1170</v>
      </c>
      <c r="E176" s="183" t="s">
        <v>1171</v>
      </c>
      <c r="F176" s="183" t="s">
        <v>437</v>
      </c>
      <c r="G176" s="183" t="s">
        <v>986</v>
      </c>
      <c r="H176" s="183" t="s">
        <v>1062</v>
      </c>
      <c r="I176" s="183" t="s">
        <v>1063</v>
      </c>
      <c r="J176" s="183" t="s">
        <v>1064</v>
      </c>
      <c r="K176" s="183" t="s">
        <v>1065</v>
      </c>
      <c r="L176" s="126">
        <v>5</v>
      </c>
      <c r="M176" s="183" t="s">
        <v>1171</v>
      </c>
      <c r="N176" s="183" t="s">
        <v>1092</v>
      </c>
      <c r="O176" s="183" t="s">
        <v>697</v>
      </c>
      <c r="P176" s="183" t="s">
        <v>992</v>
      </c>
      <c r="Q176" s="183" t="s">
        <v>293</v>
      </c>
      <c r="R176" s="183" t="s">
        <v>296</v>
      </c>
      <c r="S176" s="127" t="b">
        <v>0</v>
      </c>
      <c r="T176" s="126">
        <v>0</v>
      </c>
      <c r="U176" s="127" t="b">
        <v>0</v>
      </c>
      <c r="V176" s="126">
        <v>0</v>
      </c>
      <c r="W176" s="127" t="b">
        <v>1</v>
      </c>
      <c r="X176" s="127" t="b">
        <v>1</v>
      </c>
      <c r="Y176" s="183" t="s">
        <v>296</v>
      </c>
      <c r="Z176" s="183" t="s">
        <v>993</v>
      </c>
      <c r="AA176" s="127" t="b">
        <v>0</v>
      </c>
      <c r="AB176" s="183" t="s">
        <v>993</v>
      </c>
      <c r="AC176" s="183" t="s">
        <v>993</v>
      </c>
      <c r="AD176" s="183" t="s">
        <v>993</v>
      </c>
      <c r="AE176" s="183">
        <f t="shared" si="6"/>
        <v>50</v>
      </c>
      <c r="AF176" s="183">
        <f t="shared" si="6"/>
        <v>50</v>
      </c>
      <c r="AG176" s="183">
        <f t="shared" si="6"/>
        <v>45</v>
      </c>
      <c r="AH176" s="183">
        <f t="shared" si="5"/>
        <v>50</v>
      </c>
      <c r="AI176" s="183">
        <f t="shared" si="7"/>
        <v>0</v>
      </c>
      <c r="AJ176" s="126">
        <v>0</v>
      </c>
      <c r="AK176" s="126">
        <v>0</v>
      </c>
      <c r="AL176" s="126">
        <v>0</v>
      </c>
      <c r="AM176" s="126">
        <v>0</v>
      </c>
      <c r="AN176" s="126">
        <v>0</v>
      </c>
      <c r="AO176" s="126">
        <v>50</v>
      </c>
      <c r="AP176" s="126">
        <v>50</v>
      </c>
      <c r="AQ176" s="126">
        <v>45</v>
      </c>
      <c r="AR176" s="126">
        <v>50</v>
      </c>
      <c r="AS176" s="126">
        <v>50</v>
      </c>
      <c r="AT176" s="126">
        <v>50</v>
      </c>
      <c r="AU176" s="126">
        <v>45</v>
      </c>
      <c r="AV176" s="126">
        <v>50</v>
      </c>
      <c r="AW176" s="126">
        <v>0</v>
      </c>
      <c r="AX176" s="126">
        <v>0</v>
      </c>
      <c r="AY176" s="126">
        <v>0</v>
      </c>
      <c r="AZ176" s="126">
        <v>0</v>
      </c>
      <c r="BA176" s="126">
        <v>0</v>
      </c>
      <c r="BB176" s="126">
        <v>0</v>
      </c>
      <c r="BC176" s="126">
        <v>0</v>
      </c>
      <c r="BD176" s="127" t="b">
        <v>0</v>
      </c>
      <c r="BE176" s="127"/>
      <c r="BF176" s="183" t="s">
        <v>422</v>
      </c>
      <c r="BG176" s="126">
        <v>50</v>
      </c>
      <c r="BH176" s="183" t="s">
        <v>993</v>
      </c>
      <c r="BI176" s="126">
        <v>0</v>
      </c>
      <c r="BJ176" s="183" t="s">
        <v>993</v>
      </c>
      <c r="BK176" s="126">
        <v>0</v>
      </c>
      <c r="BL176" s="126">
        <v>0</v>
      </c>
      <c r="BM176" s="126">
        <v>0</v>
      </c>
      <c r="BN176" s="183" t="s">
        <v>993</v>
      </c>
      <c r="BO176" s="183" t="s">
        <v>993</v>
      </c>
      <c r="BP176" s="183" t="s">
        <v>993</v>
      </c>
      <c r="BQ176" s="126">
        <v>0</v>
      </c>
      <c r="BR176" s="183" t="s">
        <v>993</v>
      </c>
      <c r="BS176" s="126">
        <v>0</v>
      </c>
      <c r="BT176" s="183" t="s">
        <v>993</v>
      </c>
      <c r="BU176" s="126">
        <v>0</v>
      </c>
      <c r="BV176" s="126">
        <v>0</v>
      </c>
      <c r="BW176" s="126">
        <v>0</v>
      </c>
      <c r="BX176" s="183" t="s">
        <v>993</v>
      </c>
      <c r="BY176" s="126">
        <v>0</v>
      </c>
      <c r="BZ176" s="183" t="s">
        <v>993</v>
      </c>
      <c r="CA176" s="126">
        <v>0</v>
      </c>
      <c r="CB176" s="183" t="s">
        <v>993</v>
      </c>
      <c r="CC176" s="126">
        <v>0</v>
      </c>
      <c r="CD176" s="126">
        <v>0</v>
      </c>
      <c r="CE176" s="126">
        <v>0</v>
      </c>
      <c r="CF176" s="183" t="s">
        <v>993</v>
      </c>
      <c r="CG176" s="126">
        <v>0</v>
      </c>
      <c r="CH176" s="183" t="s">
        <v>993</v>
      </c>
      <c r="CI176" s="126">
        <v>0</v>
      </c>
      <c r="CJ176" s="183" t="s">
        <v>993</v>
      </c>
      <c r="CK176" s="126">
        <v>0</v>
      </c>
      <c r="CL176" s="126">
        <v>0</v>
      </c>
      <c r="CM176" s="126">
        <v>0</v>
      </c>
      <c r="CN176" s="126">
        <v>14</v>
      </c>
      <c r="CO176" s="126">
        <v>0.9</v>
      </c>
      <c r="CP176" s="126">
        <v>2</v>
      </c>
      <c r="CQ176" s="126">
        <v>0</v>
      </c>
      <c r="CR176" s="126">
        <v>9</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6">
        <v>0</v>
      </c>
      <c r="DH176" s="127" t="b">
        <v>0</v>
      </c>
      <c r="DI176" s="183" t="s">
        <v>293</v>
      </c>
      <c r="DJ176" s="183" t="s">
        <v>993</v>
      </c>
      <c r="DK176" s="183" t="s">
        <v>993</v>
      </c>
      <c r="DL176" s="183" t="s">
        <v>993</v>
      </c>
      <c r="DM176" s="126">
        <v>40</v>
      </c>
      <c r="DN176" s="126">
        <v>40</v>
      </c>
      <c r="DO176" s="126">
        <v>0</v>
      </c>
      <c r="DP176" s="126">
        <v>0</v>
      </c>
      <c r="DQ176" s="126">
        <v>17306</v>
      </c>
      <c r="DR176" s="126">
        <v>40</v>
      </c>
      <c r="DS176" s="126">
        <v>40</v>
      </c>
      <c r="DT176" s="126">
        <v>14</v>
      </c>
      <c r="DU176" s="126">
        <v>5</v>
      </c>
      <c r="DV176" s="126">
        <v>19</v>
      </c>
      <c r="DW176" s="126">
        <v>2</v>
      </c>
      <c r="DX176" s="126">
        <v>0</v>
      </c>
      <c r="DY176" s="126">
        <v>0</v>
      </c>
      <c r="DZ176" s="126">
        <v>0</v>
      </c>
      <c r="EA176" s="126">
        <v>40</v>
      </c>
      <c r="EB176" s="126">
        <v>1</v>
      </c>
      <c r="EC176" s="126">
        <v>3</v>
      </c>
      <c r="ED176" s="126">
        <v>5</v>
      </c>
      <c r="EE176" s="126">
        <v>0</v>
      </c>
      <c r="EF176" s="126">
        <v>1</v>
      </c>
      <c r="EG176" s="126">
        <v>0</v>
      </c>
      <c r="EH176" s="126">
        <v>1</v>
      </c>
      <c r="EI176" s="126">
        <v>29</v>
      </c>
      <c r="EJ176" s="126">
        <v>0</v>
      </c>
      <c r="EK176" s="126">
        <v>39</v>
      </c>
      <c r="EL176" s="126">
        <v>35</v>
      </c>
      <c r="EM176" s="126">
        <v>1</v>
      </c>
      <c r="EN176" s="126">
        <v>3</v>
      </c>
      <c r="EO176" s="126">
        <v>0</v>
      </c>
      <c r="EP176" s="126">
        <v>0</v>
      </c>
      <c r="EQ176" s="127" t="b">
        <v>0</v>
      </c>
      <c r="ER176" s="127" t="b">
        <v>0</v>
      </c>
      <c r="ES176" s="127" t="b">
        <v>0</v>
      </c>
      <c r="ET176" s="128">
        <v>0</v>
      </c>
      <c r="EU176" s="128">
        <v>0</v>
      </c>
      <c r="EV176" s="128">
        <v>0</v>
      </c>
      <c r="EW176" s="128">
        <v>0</v>
      </c>
      <c r="EX176" s="128">
        <v>0</v>
      </c>
      <c r="EY176" s="128">
        <v>0</v>
      </c>
      <c r="EZ176" s="127" t="b">
        <v>0</v>
      </c>
      <c r="FA176" s="127" t="b">
        <v>0</v>
      </c>
      <c r="FB176" s="127" t="b">
        <v>0</v>
      </c>
      <c r="FC176" s="128">
        <v>0</v>
      </c>
      <c r="FD176" s="128">
        <v>0</v>
      </c>
      <c r="FE176" s="128">
        <v>0</v>
      </c>
      <c r="FF176" s="128">
        <v>0</v>
      </c>
      <c r="FG176" s="128">
        <v>0</v>
      </c>
      <c r="FH176" s="128">
        <v>0</v>
      </c>
      <c r="FI176" s="127" t="b">
        <v>0</v>
      </c>
      <c r="FJ176" s="127" t="b">
        <v>0</v>
      </c>
      <c r="FK176" s="127" t="b">
        <v>0</v>
      </c>
      <c r="FL176" s="128">
        <v>0</v>
      </c>
      <c r="FM176" s="128">
        <v>0</v>
      </c>
      <c r="FN176" s="128">
        <v>0</v>
      </c>
      <c r="FO176" s="128">
        <v>0</v>
      </c>
      <c r="FP176" s="128">
        <v>0</v>
      </c>
      <c r="FQ176" s="128">
        <v>0</v>
      </c>
      <c r="FR176" s="183" t="s">
        <v>993</v>
      </c>
      <c r="FS176" s="128">
        <v>0</v>
      </c>
      <c r="FT176" s="126">
        <v>0</v>
      </c>
      <c r="FU176" s="126">
        <v>39</v>
      </c>
      <c r="FV176" s="126">
        <v>0</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7" t="b">
        <v>0</v>
      </c>
      <c r="GM176" s="183" t="s">
        <v>993</v>
      </c>
      <c r="GN176" s="183" t="s">
        <v>993</v>
      </c>
      <c r="GO176" s="183" t="s">
        <v>993</v>
      </c>
      <c r="GP176" s="183" t="s">
        <v>993</v>
      </c>
      <c r="GQ176" s="127"/>
      <c r="GR176" s="123"/>
    </row>
    <row r="177" spans="1:200">
      <c r="A177" s="122"/>
      <c r="B177" s="1348" t="s">
        <v>463</v>
      </c>
      <c r="C177" s="1349"/>
      <c r="D177" s="183" t="s">
        <v>1170</v>
      </c>
      <c r="E177" s="183" t="s">
        <v>1171</v>
      </c>
      <c r="F177" s="183" t="s">
        <v>437</v>
      </c>
      <c r="G177" s="183" t="s">
        <v>986</v>
      </c>
      <c r="H177" s="183" t="s">
        <v>1062</v>
      </c>
      <c r="I177" s="183" t="s">
        <v>1063</v>
      </c>
      <c r="J177" s="183" t="s">
        <v>1064</v>
      </c>
      <c r="K177" s="183" t="s">
        <v>1065</v>
      </c>
      <c r="L177" s="126">
        <v>2</v>
      </c>
      <c r="M177" s="183" t="s">
        <v>1171</v>
      </c>
      <c r="N177" s="183" t="s">
        <v>1018</v>
      </c>
      <c r="O177" s="183" t="s">
        <v>605</v>
      </c>
      <c r="P177" s="183" t="s">
        <v>992</v>
      </c>
      <c r="Q177" s="183" t="s">
        <v>293</v>
      </c>
      <c r="R177" s="183" t="s">
        <v>290</v>
      </c>
      <c r="S177" s="127" t="b">
        <v>0</v>
      </c>
      <c r="T177" s="126">
        <v>0</v>
      </c>
      <c r="U177" s="127" t="b">
        <v>0</v>
      </c>
      <c r="V177" s="126">
        <v>0</v>
      </c>
      <c r="W177" s="127" t="b">
        <v>1</v>
      </c>
      <c r="X177" s="127" t="b">
        <v>1</v>
      </c>
      <c r="Y177" s="183" t="s">
        <v>290</v>
      </c>
      <c r="Z177" s="183" t="s">
        <v>993</v>
      </c>
      <c r="AA177" s="127" t="b">
        <v>0</v>
      </c>
      <c r="AB177" s="183" t="s">
        <v>993</v>
      </c>
      <c r="AC177" s="183" t="s">
        <v>993</v>
      </c>
      <c r="AD177" s="183" t="s">
        <v>993</v>
      </c>
      <c r="AE177" s="183">
        <f t="shared" si="6"/>
        <v>50</v>
      </c>
      <c r="AF177" s="183">
        <f t="shared" si="6"/>
        <v>50</v>
      </c>
      <c r="AG177" s="183">
        <f t="shared" si="6"/>
        <v>29</v>
      </c>
      <c r="AH177" s="183">
        <f t="shared" si="5"/>
        <v>50</v>
      </c>
      <c r="AI177" s="183">
        <f t="shared" si="7"/>
        <v>0</v>
      </c>
      <c r="AJ177" s="126">
        <v>50</v>
      </c>
      <c r="AK177" s="126">
        <v>50</v>
      </c>
      <c r="AL177" s="126">
        <v>29</v>
      </c>
      <c r="AM177" s="126">
        <v>50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6">
        <v>0</v>
      </c>
      <c r="BD177" s="127" t="b">
        <v>0</v>
      </c>
      <c r="BE177" s="127"/>
      <c r="BF177" s="183" t="s">
        <v>270</v>
      </c>
      <c r="BG177" s="126">
        <v>50</v>
      </c>
      <c r="BH177" s="183" t="s">
        <v>1162</v>
      </c>
      <c r="BI177" s="126">
        <v>8</v>
      </c>
      <c r="BJ177" s="183" t="s">
        <v>993</v>
      </c>
      <c r="BK177" s="126">
        <v>0</v>
      </c>
      <c r="BL177" s="126">
        <v>0</v>
      </c>
      <c r="BM177" s="126">
        <v>0</v>
      </c>
      <c r="BN177" s="183" t="s">
        <v>993</v>
      </c>
      <c r="BO177" s="183" t="s">
        <v>993</v>
      </c>
      <c r="BP177" s="183" t="s">
        <v>993</v>
      </c>
      <c r="BQ177" s="126">
        <v>0</v>
      </c>
      <c r="BR177" s="183" t="s">
        <v>993</v>
      </c>
      <c r="BS177" s="126">
        <v>0</v>
      </c>
      <c r="BT177" s="183" t="s">
        <v>993</v>
      </c>
      <c r="BU177" s="126">
        <v>0</v>
      </c>
      <c r="BV177" s="126">
        <v>0</v>
      </c>
      <c r="BW177" s="126">
        <v>0</v>
      </c>
      <c r="BX177" s="183" t="s">
        <v>993</v>
      </c>
      <c r="BY177" s="126">
        <v>0</v>
      </c>
      <c r="BZ177" s="183" t="s">
        <v>993</v>
      </c>
      <c r="CA177" s="126">
        <v>0</v>
      </c>
      <c r="CB177" s="183" t="s">
        <v>993</v>
      </c>
      <c r="CC177" s="126">
        <v>0</v>
      </c>
      <c r="CD177" s="126">
        <v>0</v>
      </c>
      <c r="CE177" s="126">
        <v>0</v>
      </c>
      <c r="CF177" s="183" t="s">
        <v>993</v>
      </c>
      <c r="CG177" s="126">
        <v>0</v>
      </c>
      <c r="CH177" s="183" t="s">
        <v>993</v>
      </c>
      <c r="CI177" s="126">
        <v>0</v>
      </c>
      <c r="CJ177" s="183" t="s">
        <v>993</v>
      </c>
      <c r="CK177" s="126">
        <v>0</v>
      </c>
      <c r="CL177" s="126">
        <v>0</v>
      </c>
      <c r="CM177" s="126">
        <v>0</v>
      </c>
      <c r="CN177" s="126">
        <v>30</v>
      </c>
      <c r="CO177" s="126">
        <v>0</v>
      </c>
      <c r="CP177" s="126">
        <v>0</v>
      </c>
      <c r="CQ177" s="126">
        <v>0</v>
      </c>
      <c r="CR177" s="126">
        <v>9</v>
      </c>
      <c r="CS177" s="126">
        <v>1.5</v>
      </c>
      <c r="CT177" s="126">
        <v>0</v>
      </c>
      <c r="CU177" s="126">
        <v>0</v>
      </c>
      <c r="CV177" s="126">
        <v>1</v>
      </c>
      <c r="CW177" s="126">
        <v>0</v>
      </c>
      <c r="CX177" s="126">
        <v>0</v>
      </c>
      <c r="CY177" s="126">
        <v>0</v>
      </c>
      <c r="CZ177" s="126">
        <v>0</v>
      </c>
      <c r="DA177" s="126">
        <v>0</v>
      </c>
      <c r="DB177" s="126">
        <v>0</v>
      </c>
      <c r="DC177" s="126">
        <v>0</v>
      </c>
      <c r="DD177" s="126">
        <v>0</v>
      </c>
      <c r="DE177" s="126">
        <v>0</v>
      </c>
      <c r="DF177" s="126">
        <v>0</v>
      </c>
      <c r="DG177" s="126">
        <v>0</v>
      </c>
      <c r="DH177" s="127" t="b">
        <v>0</v>
      </c>
      <c r="DI177" s="183" t="s">
        <v>293</v>
      </c>
      <c r="DJ177" s="183" t="s">
        <v>993</v>
      </c>
      <c r="DK177" s="183" t="s">
        <v>993</v>
      </c>
      <c r="DL177" s="183" t="s">
        <v>993</v>
      </c>
      <c r="DM177" s="126">
        <v>1213</v>
      </c>
      <c r="DN177" s="126">
        <v>1044</v>
      </c>
      <c r="DO177" s="126">
        <v>74</v>
      </c>
      <c r="DP177" s="126">
        <v>95</v>
      </c>
      <c r="DQ177" s="126">
        <v>15533</v>
      </c>
      <c r="DR177" s="126">
        <v>1212</v>
      </c>
      <c r="DS177" s="126">
        <v>1213</v>
      </c>
      <c r="DT177" s="126">
        <v>285</v>
      </c>
      <c r="DU177" s="126">
        <v>903</v>
      </c>
      <c r="DV177" s="126">
        <v>21</v>
      </c>
      <c r="DW177" s="126">
        <v>4</v>
      </c>
      <c r="DX177" s="126">
        <v>0</v>
      </c>
      <c r="DY177" s="126">
        <v>0</v>
      </c>
      <c r="DZ177" s="126">
        <v>0</v>
      </c>
      <c r="EA177" s="126">
        <v>1212</v>
      </c>
      <c r="EB177" s="126">
        <v>216</v>
      </c>
      <c r="EC177" s="126">
        <v>903</v>
      </c>
      <c r="ED177" s="126">
        <v>37</v>
      </c>
      <c r="EE177" s="126">
        <v>8</v>
      </c>
      <c r="EF177" s="126">
        <v>5</v>
      </c>
      <c r="EG177" s="126">
        <v>0</v>
      </c>
      <c r="EH177" s="126">
        <v>19</v>
      </c>
      <c r="EI177" s="126">
        <v>24</v>
      </c>
      <c r="EJ177" s="126">
        <v>0</v>
      </c>
      <c r="EK177" s="126">
        <v>996</v>
      </c>
      <c r="EL177" s="126">
        <v>938</v>
      </c>
      <c r="EM177" s="126">
        <v>6</v>
      </c>
      <c r="EN177" s="126">
        <v>45</v>
      </c>
      <c r="EO177" s="126">
        <v>7</v>
      </c>
      <c r="EP177" s="126">
        <v>0</v>
      </c>
      <c r="EQ177" s="127" t="b">
        <v>0</v>
      </c>
      <c r="ER177" s="127" t="b">
        <v>0</v>
      </c>
      <c r="ES177" s="127" t="b">
        <v>0</v>
      </c>
      <c r="ET177" s="128">
        <v>0.86900000000000011</v>
      </c>
      <c r="EU177" s="128">
        <v>0.33399999999999996</v>
      </c>
      <c r="EV177" s="128">
        <v>0.23100000000000001</v>
      </c>
      <c r="EW177" s="128">
        <v>0.14699999999999999</v>
      </c>
      <c r="EX177" s="128">
        <v>0.20199999999999999</v>
      </c>
      <c r="EY177" s="128">
        <v>0.39299999999999996</v>
      </c>
      <c r="EZ177" s="127" t="b">
        <v>0</v>
      </c>
      <c r="FA177" s="127" t="b">
        <v>0</v>
      </c>
      <c r="FB177" s="127" t="b">
        <v>0</v>
      </c>
      <c r="FC177" s="128">
        <v>0.44900000000000001</v>
      </c>
      <c r="FD177" s="128">
        <v>5.2999999999999999E-2</v>
      </c>
      <c r="FE177" s="128">
        <v>0</v>
      </c>
      <c r="FF177" s="128">
        <v>9.0000000000000011E-3</v>
      </c>
      <c r="FG177" s="128">
        <v>8.0000000000000002E-3</v>
      </c>
      <c r="FH177" s="128">
        <v>1.7000000000000001E-2</v>
      </c>
      <c r="FI177" s="127" t="b">
        <v>0</v>
      </c>
      <c r="FJ177" s="127" t="b">
        <v>0</v>
      </c>
      <c r="FK177" s="127" t="b">
        <v>0</v>
      </c>
      <c r="FL177" s="128">
        <v>0</v>
      </c>
      <c r="FM177" s="128">
        <v>0</v>
      </c>
      <c r="FN177" s="128">
        <v>0</v>
      </c>
      <c r="FO177" s="128">
        <v>0</v>
      </c>
      <c r="FP177" s="128">
        <v>0</v>
      </c>
      <c r="FQ177" s="128">
        <v>0</v>
      </c>
      <c r="FR177" s="183" t="s">
        <v>993</v>
      </c>
      <c r="FS177" s="128">
        <v>0</v>
      </c>
      <c r="FT177" s="126">
        <v>0</v>
      </c>
      <c r="FU177" s="126">
        <v>996</v>
      </c>
      <c r="FV177" s="126">
        <v>0</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7" t="b">
        <v>0</v>
      </c>
      <c r="GM177" s="183" t="s">
        <v>993</v>
      </c>
      <c r="GN177" s="183" t="s">
        <v>993</v>
      </c>
      <c r="GO177" s="183" t="s">
        <v>993</v>
      </c>
      <c r="GP177" s="183" t="s">
        <v>993</v>
      </c>
      <c r="GQ177" s="127"/>
      <c r="GR177" s="123"/>
    </row>
    <row r="178" spans="1:200">
      <c r="A178" s="122"/>
      <c r="B178" s="1348" t="s">
        <v>463</v>
      </c>
      <c r="C178" s="1349"/>
      <c r="D178" s="183" t="s">
        <v>1170</v>
      </c>
      <c r="E178" s="183" t="s">
        <v>1171</v>
      </c>
      <c r="F178" s="183" t="s">
        <v>437</v>
      </c>
      <c r="G178" s="183" t="s">
        <v>986</v>
      </c>
      <c r="H178" s="183" t="s">
        <v>1062</v>
      </c>
      <c r="I178" s="183" t="s">
        <v>1063</v>
      </c>
      <c r="J178" s="183" t="s">
        <v>1064</v>
      </c>
      <c r="K178" s="183" t="s">
        <v>1065</v>
      </c>
      <c r="L178" s="126">
        <v>3</v>
      </c>
      <c r="M178" s="183" t="s">
        <v>1171</v>
      </c>
      <c r="N178" s="183" t="s">
        <v>1112</v>
      </c>
      <c r="O178" s="183" t="s">
        <v>607</v>
      </c>
      <c r="P178" s="183" t="s">
        <v>992</v>
      </c>
      <c r="Q178" s="183" t="s">
        <v>293</v>
      </c>
      <c r="R178" s="183" t="s">
        <v>290</v>
      </c>
      <c r="S178" s="127" t="b">
        <v>0</v>
      </c>
      <c r="T178" s="126">
        <v>0</v>
      </c>
      <c r="U178" s="127" t="b">
        <v>0</v>
      </c>
      <c r="V178" s="126">
        <v>0</v>
      </c>
      <c r="W178" s="127" t="b">
        <v>1</v>
      </c>
      <c r="X178" s="127" t="b">
        <v>1</v>
      </c>
      <c r="Y178" s="183" t="s">
        <v>290</v>
      </c>
      <c r="Z178" s="183" t="s">
        <v>993</v>
      </c>
      <c r="AA178" s="127" t="b">
        <v>0</v>
      </c>
      <c r="AB178" s="183" t="s">
        <v>993</v>
      </c>
      <c r="AC178" s="183" t="s">
        <v>993</v>
      </c>
      <c r="AD178" s="183" t="s">
        <v>993</v>
      </c>
      <c r="AE178" s="183">
        <f t="shared" si="6"/>
        <v>24</v>
      </c>
      <c r="AF178" s="183">
        <f t="shared" si="6"/>
        <v>24</v>
      </c>
      <c r="AG178" s="183">
        <f t="shared" si="6"/>
        <v>8</v>
      </c>
      <c r="AH178" s="183">
        <f t="shared" si="5"/>
        <v>24</v>
      </c>
      <c r="AI178" s="183">
        <f t="shared" si="7"/>
        <v>0</v>
      </c>
      <c r="AJ178" s="126">
        <v>24</v>
      </c>
      <c r="AK178" s="126">
        <v>24</v>
      </c>
      <c r="AL178" s="126">
        <v>8</v>
      </c>
      <c r="AM178" s="126">
        <v>24</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6">
        <v>0</v>
      </c>
      <c r="BD178" s="127" t="b">
        <v>0</v>
      </c>
      <c r="BE178" s="127"/>
      <c r="BF178" s="183" t="s">
        <v>270</v>
      </c>
      <c r="BG178" s="126">
        <v>24</v>
      </c>
      <c r="BH178" s="183" t="s">
        <v>993</v>
      </c>
      <c r="BI178" s="126">
        <v>0</v>
      </c>
      <c r="BJ178" s="183" t="s">
        <v>993</v>
      </c>
      <c r="BK178" s="126">
        <v>0</v>
      </c>
      <c r="BL178" s="126">
        <v>0</v>
      </c>
      <c r="BM178" s="126">
        <v>0</v>
      </c>
      <c r="BN178" s="183" t="s">
        <v>993</v>
      </c>
      <c r="BO178" s="183" t="s">
        <v>993</v>
      </c>
      <c r="BP178" s="183" t="s">
        <v>993</v>
      </c>
      <c r="BQ178" s="126">
        <v>0</v>
      </c>
      <c r="BR178" s="183" t="s">
        <v>993</v>
      </c>
      <c r="BS178" s="126">
        <v>0</v>
      </c>
      <c r="BT178" s="183" t="s">
        <v>993</v>
      </c>
      <c r="BU178" s="126">
        <v>0</v>
      </c>
      <c r="BV178" s="126">
        <v>0</v>
      </c>
      <c r="BW178" s="126">
        <v>0</v>
      </c>
      <c r="BX178" s="183" t="s">
        <v>993</v>
      </c>
      <c r="BY178" s="126">
        <v>0</v>
      </c>
      <c r="BZ178" s="183" t="s">
        <v>993</v>
      </c>
      <c r="CA178" s="126">
        <v>0</v>
      </c>
      <c r="CB178" s="183" t="s">
        <v>993</v>
      </c>
      <c r="CC178" s="126">
        <v>0</v>
      </c>
      <c r="CD178" s="126">
        <v>0</v>
      </c>
      <c r="CE178" s="126">
        <v>0</v>
      </c>
      <c r="CF178" s="183" t="s">
        <v>993</v>
      </c>
      <c r="CG178" s="126">
        <v>0</v>
      </c>
      <c r="CH178" s="183" t="s">
        <v>993</v>
      </c>
      <c r="CI178" s="126">
        <v>0</v>
      </c>
      <c r="CJ178" s="183" t="s">
        <v>993</v>
      </c>
      <c r="CK178" s="126">
        <v>0</v>
      </c>
      <c r="CL178" s="126">
        <v>0</v>
      </c>
      <c r="CM178" s="126">
        <v>0</v>
      </c>
      <c r="CN178" s="126">
        <v>18</v>
      </c>
      <c r="CO178" s="126">
        <v>0</v>
      </c>
      <c r="CP178" s="126">
        <v>0</v>
      </c>
      <c r="CQ178" s="126">
        <v>0</v>
      </c>
      <c r="CR178" s="126">
        <v>3</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6">
        <v>0</v>
      </c>
      <c r="DH178" s="127" t="b">
        <v>0</v>
      </c>
      <c r="DI178" s="183" t="s">
        <v>440</v>
      </c>
      <c r="DJ178" s="183" t="s">
        <v>993</v>
      </c>
      <c r="DK178" s="183" t="s">
        <v>993</v>
      </c>
      <c r="DL178" s="183" t="s">
        <v>993</v>
      </c>
      <c r="DM178" s="126">
        <v>869</v>
      </c>
      <c r="DN178" s="126">
        <v>734</v>
      </c>
      <c r="DO178" s="126">
        <v>59</v>
      </c>
      <c r="DP178" s="126">
        <v>76</v>
      </c>
      <c r="DQ178" s="126">
        <v>6304</v>
      </c>
      <c r="DR178" s="126">
        <v>869</v>
      </c>
      <c r="DS178" s="126">
        <v>869</v>
      </c>
      <c r="DT178" s="126">
        <v>155</v>
      </c>
      <c r="DU178" s="126">
        <v>702</v>
      </c>
      <c r="DV178" s="126">
        <v>11</v>
      </c>
      <c r="DW178" s="126">
        <v>1</v>
      </c>
      <c r="DX178" s="126">
        <v>0</v>
      </c>
      <c r="DY178" s="126">
        <v>0</v>
      </c>
      <c r="DZ178" s="126">
        <v>0</v>
      </c>
      <c r="EA178" s="126">
        <v>869</v>
      </c>
      <c r="EB178" s="126">
        <v>135</v>
      </c>
      <c r="EC178" s="126">
        <v>719</v>
      </c>
      <c r="ED178" s="126">
        <v>8</v>
      </c>
      <c r="EE178" s="126">
        <v>0</v>
      </c>
      <c r="EF178" s="126">
        <v>0</v>
      </c>
      <c r="EG178" s="126">
        <v>0</v>
      </c>
      <c r="EH178" s="126">
        <v>4</v>
      </c>
      <c r="EI178" s="126">
        <v>3</v>
      </c>
      <c r="EJ178" s="126">
        <v>0</v>
      </c>
      <c r="EK178" s="126">
        <v>734</v>
      </c>
      <c r="EL178" s="126">
        <v>723</v>
      </c>
      <c r="EM178" s="126">
        <v>1</v>
      </c>
      <c r="EN178" s="126">
        <v>9</v>
      </c>
      <c r="EO178" s="126">
        <v>1</v>
      </c>
      <c r="EP178" s="126">
        <v>0</v>
      </c>
      <c r="EQ178" s="127" t="b">
        <v>0</v>
      </c>
      <c r="ER178" s="127" t="b">
        <v>0</v>
      </c>
      <c r="ES178" s="127" t="b">
        <v>0</v>
      </c>
      <c r="ET178" s="128">
        <v>0.86099999999999999</v>
      </c>
      <c r="EU178" s="128">
        <v>0.35799999999999998</v>
      </c>
      <c r="EV178" s="128">
        <v>0.307</v>
      </c>
      <c r="EW178" s="128">
        <v>0.16500000000000001</v>
      </c>
      <c r="EX178" s="128">
        <v>0.308</v>
      </c>
      <c r="EY178" s="128">
        <v>0.46899999999999997</v>
      </c>
      <c r="EZ178" s="127" t="b">
        <v>0</v>
      </c>
      <c r="FA178" s="127" t="b">
        <v>0</v>
      </c>
      <c r="FB178" s="127" t="b">
        <v>0</v>
      </c>
      <c r="FC178" s="128">
        <v>0</v>
      </c>
      <c r="FD178" s="128">
        <v>0</v>
      </c>
      <c r="FE178" s="128">
        <v>0</v>
      </c>
      <c r="FF178" s="128">
        <v>0</v>
      </c>
      <c r="FG178" s="128">
        <v>0</v>
      </c>
      <c r="FH178" s="128">
        <v>0</v>
      </c>
      <c r="FI178" s="127" t="b">
        <v>0</v>
      </c>
      <c r="FJ178" s="127" t="b">
        <v>0</v>
      </c>
      <c r="FK178" s="127" t="b">
        <v>0</v>
      </c>
      <c r="FL178" s="128">
        <v>0</v>
      </c>
      <c r="FM178" s="128">
        <v>0</v>
      </c>
      <c r="FN178" s="128">
        <v>0</v>
      </c>
      <c r="FO178" s="128">
        <v>0</v>
      </c>
      <c r="FP178" s="128">
        <v>0</v>
      </c>
      <c r="FQ178" s="128">
        <v>0</v>
      </c>
      <c r="FR178" s="183" t="s">
        <v>993</v>
      </c>
      <c r="FS178" s="128">
        <v>0</v>
      </c>
      <c r="FT178" s="126">
        <v>0</v>
      </c>
      <c r="FU178" s="126">
        <v>734</v>
      </c>
      <c r="FV178" s="126">
        <v>0</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7" t="b">
        <v>0</v>
      </c>
      <c r="GM178" s="183" t="s">
        <v>993</v>
      </c>
      <c r="GN178" s="183" t="s">
        <v>993</v>
      </c>
      <c r="GO178" s="183" t="s">
        <v>993</v>
      </c>
      <c r="GP178" s="183" t="s">
        <v>993</v>
      </c>
      <c r="GQ178" s="127"/>
      <c r="GR178" s="123"/>
    </row>
    <row r="179" spans="1:200">
      <c r="A179" s="122"/>
      <c r="B179" s="1348" t="s">
        <v>467</v>
      </c>
      <c r="C179" s="1349"/>
      <c r="D179" s="183" t="s">
        <v>1172</v>
      </c>
      <c r="E179" s="183" t="s">
        <v>20</v>
      </c>
      <c r="F179" s="183" t="s">
        <v>437</v>
      </c>
      <c r="G179" s="183" t="s">
        <v>986</v>
      </c>
      <c r="H179" s="183" t="s">
        <v>1062</v>
      </c>
      <c r="I179" s="183" t="s">
        <v>1063</v>
      </c>
      <c r="J179" s="183" t="s">
        <v>1064</v>
      </c>
      <c r="K179" s="183" t="s">
        <v>1065</v>
      </c>
      <c r="L179" s="126">
        <v>1</v>
      </c>
      <c r="M179" s="183" t="s">
        <v>20</v>
      </c>
      <c r="N179" s="183" t="s">
        <v>1009</v>
      </c>
      <c r="O179" s="183" t="s">
        <v>468</v>
      </c>
      <c r="P179" s="183" t="s">
        <v>993</v>
      </c>
      <c r="Q179" s="183" t="s">
        <v>993</v>
      </c>
      <c r="R179" s="183" t="s">
        <v>270</v>
      </c>
      <c r="S179" s="127" t="b">
        <v>0</v>
      </c>
      <c r="T179" s="126">
        <v>0</v>
      </c>
      <c r="U179" s="127" t="b">
        <v>0</v>
      </c>
      <c r="V179" s="126">
        <v>0</v>
      </c>
      <c r="W179" s="127" t="b">
        <v>0</v>
      </c>
      <c r="X179" s="127" t="b">
        <v>1</v>
      </c>
      <c r="Y179" s="183" t="s">
        <v>270</v>
      </c>
      <c r="Z179" s="183" t="s">
        <v>993</v>
      </c>
      <c r="AA179" s="127" t="b">
        <v>0</v>
      </c>
      <c r="AB179" s="183" t="s">
        <v>993</v>
      </c>
      <c r="AC179" s="183" t="s">
        <v>993</v>
      </c>
      <c r="AD179" s="183" t="s">
        <v>993</v>
      </c>
      <c r="AE179" s="183">
        <f t="shared" si="6"/>
        <v>42</v>
      </c>
      <c r="AF179" s="183">
        <f t="shared" si="6"/>
        <v>41</v>
      </c>
      <c r="AG179" s="183">
        <f t="shared" si="6"/>
        <v>17</v>
      </c>
      <c r="AH179" s="183">
        <f t="shared" si="5"/>
        <v>42</v>
      </c>
      <c r="AI179" s="183">
        <f t="shared" si="7"/>
        <v>0</v>
      </c>
      <c r="AJ179" s="126">
        <v>42</v>
      </c>
      <c r="AK179" s="126">
        <v>41</v>
      </c>
      <c r="AL179" s="126">
        <v>17</v>
      </c>
      <c r="AM179" s="126">
        <v>42</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6">
        <v>0</v>
      </c>
      <c r="BD179" s="127" t="b">
        <v>0</v>
      </c>
      <c r="BE179" s="127"/>
      <c r="BF179" s="183" t="s">
        <v>270</v>
      </c>
      <c r="BG179" s="126">
        <v>42</v>
      </c>
      <c r="BH179" s="183" t="s">
        <v>993</v>
      </c>
      <c r="BI179" s="126">
        <v>0</v>
      </c>
      <c r="BJ179" s="183" t="s">
        <v>993</v>
      </c>
      <c r="BK179" s="126">
        <v>0</v>
      </c>
      <c r="BL179" s="126">
        <v>0</v>
      </c>
      <c r="BM179" s="126">
        <v>0</v>
      </c>
      <c r="BN179" s="183" t="s">
        <v>993</v>
      </c>
      <c r="BO179" s="183" t="s">
        <v>993</v>
      </c>
      <c r="BP179" s="183" t="s">
        <v>993</v>
      </c>
      <c r="BQ179" s="126">
        <v>0</v>
      </c>
      <c r="BR179" s="183" t="s">
        <v>993</v>
      </c>
      <c r="BS179" s="126">
        <v>0</v>
      </c>
      <c r="BT179" s="183" t="s">
        <v>993</v>
      </c>
      <c r="BU179" s="126">
        <v>0</v>
      </c>
      <c r="BV179" s="126">
        <v>0</v>
      </c>
      <c r="BW179" s="126">
        <v>0</v>
      </c>
      <c r="BX179" s="183" t="s">
        <v>993</v>
      </c>
      <c r="BY179" s="126">
        <v>0</v>
      </c>
      <c r="BZ179" s="183" t="s">
        <v>993</v>
      </c>
      <c r="CA179" s="126">
        <v>0</v>
      </c>
      <c r="CB179" s="183" t="s">
        <v>993</v>
      </c>
      <c r="CC179" s="126">
        <v>0</v>
      </c>
      <c r="CD179" s="126">
        <v>0</v>
      </c>
      <c r="CE179" s="126">
        <v>0</v>
      </c>
      <c r="CF179" s="183" t="s">
        <v>993</v>
      </c>
      <c r="CG179" s="126">
        <v>0</v>
      </c>
      <c r="CH179" s="183" t="s">
        <v>993</v>
      </c>
      <c r="CI179" s="126">
        <v>0</v>
      </c>
      <c r="CJ179" s="183" t="s">
        <v>993</v>
      </c>
      <c r="CK179" s="126">
        <v>0</v>
      </c>
      <c r="CL179" s="126">
        <v>0</v>
      </c>
      <c r="CM179" s="126">
        <v>0</v>
      </c>
      <c r="CN179" s="126">
        <v>27</v>
      </c>
      <c r="CO179" s="126">
        <v>1.6</v>
      </c>
      <c r="CP179" s="126">
        <v>0</v>
      </c>
      <c r="CQ179" s="126">
        <v>0</v>
      </c>
      <c r="CR179" s="126">
        <v>0</v>
      </c>
      <c r="CS179" s="126">
        <v>2.5</v>
      </c>
      <c r="CT179" s="126">
        <v>0</v>
      </c>
      <c r="CU179" s="126">
        <v>0</v>
      </c>
      <c r="CV179" s="126">
        <v>0</v>
      </c>
      <c r="CW179" s="126">
        <v>0</v>
      </c>
      <c r="CX179" s="126">
        <v>0</v>
      </c>
      <c r="CY179" s="126">
        <v>0</v>
      </c>
      <c r="CZ179" s="126">
        <v>0</v>
      </c>
      <c r="DA179" s="126">
        <v>0</v>
      </c>
      <c r="DB179" s="126">
        <v>0</v>
      </c>
      <c r="DC179" s="126">
        <v>0</v>
      </c>
      <c r="DD179" s="126">
        <v>0</v>
      </c>
      <c r="DE179" s="126">
        <v>0</v>
      </c>
      <c r="DF179" s="126">
        <v>0</v>
      </c>
      <c r="DG179" s="126">
        <v>0</v>
      </c>
      <c r="DH179" s="127" t="b">
        <v>0</v>
      </c>
      <c r="DI179" s="183" t="s">
        <v>290</v>
      </c>
      <c r="DJ179" s="183" t="s">
        <v>993</v>
      </c>
      <c r="DK179" s="183" t="s">
        <v>993</v>
      </c>
      <c r="DL179" s="183" t="s">
        <v>993</v>
      </c>
      <c r="DM179" s="126">
        <v>1618</v>
      </c>
      <c r="DN179" s="126">
        <v>1083</v>
      </c>
      <c r="DO179" s="126">
        <v>69</v>
      </c>
      <c r="DP179" s="126">
        <v>466</v>
      </c>
      <c r="DQ179" s="126">
        <v>12468</v>
      </c>
      <c r="DR179" s="126">
        <v>1519</v>
      </c>
      <c r="DS179" s="126">
        <v>1618</v>
      </c>
      <c r="DT179" s="126">
        <v>274</v>
      </c>
      <c r="DU179" s="126">
        <v>1272</v>
      </c>
      <c r="DV179" s="126">
        <v>28</v>
      </c>
      <c r="DW179" s="126">
        <v>44</v>
      </c>
      <c r="DX179" s="126">
        <v>0</v>
      </c>
      <c r="DY179" s="126">
        <v>0</v>
      </c>
      <c r="DZ179" s="126">
        <v>0</v>
      </c>
      <c r="EA179" s="126">
        <v>1519</v>
      </c>
      <c r="EB179" s="126">
        <v>178</v>
      </c>
      <c r="EC179" s="126">
        <v>1170</v>
      </c>
      <c r="ED179" s="126">
        <v>103</v>
      </c>
      <c r="EE179" s="126">
        <v>2</v>
      </c>
      <c r="EF179" s="126">
        <v>2</v>
      </c>
      <c r="EG179" s="126">
        <v>0</v>
      </c>
      <c r="EH179" s="126">
        <v>15</v>
      </c>
      <c r="EI179" s="126">
        <v>49</v>
      </c>
      <c r="EJ179" s="126">
        <v>0</v>
      </c>
      <c r="EK179" s="126">
        <v>1341</v>
      </c>
      <c r="EL179" s="126">
        <v>1290</v>
      </c>
      <c r="EM179" s="126">
        <v>0</v>
      </c>
      <c r="EN179" s="126">
        <v>51</v>
      </c>
      <c r="EO179" s="126">
        <v>0</v>
      </c>
      <c r="EP179" s="126">
        <v>0</v>
      </c>
      <c r="EQ179" s="127" t="b">
        <v>0</v>
      </c>
      <c r="ER179" s="127" t="b">
        <v>0</v>
      </c>
      <c r="ES179" s="127" t="b">
        <v>0</v>
      </c>
      <c r="ET179" s="128">
        <v>0.68500000000000005</v>
      </c>
      <c r="EU179" s="128">
        <v>0.47</v>
      </c>
      <c r="EV179" s="128">
        <v>0.16300000000000001</v>
      </c>
      <c r="EW179" s="128">
        <v>0.24600000000000002</v>
      </c>
      <c r="EX179" s="128">
        <v>7.5999999999999998E-2</v>
      </c>
      <c r="EY179" s="128">
        <v>0.375</v>
      </c>
      <c r="EZ179" s="127" t="b">
        <v>0</v>
      </c>
      <c r="FA179" s="127" t="b">
        <v>0</v>
      </c>
      <c r="FB179" s="127" t="b">
        <v>1</v>
      </c>
      <c r="FC179" s="128">
        <v>0</v>
      </c>
      <c r="FD179" s="128">
        <v>0</v>
      </c>
      <c r="FE179" s="128">
        <v>0</v>
      </c>
      <c r="FF179" s="128">
        <v>0</v>
      </c>
      <c r="FG179" s="128">
        <v>0</v>
      </c>
      <c r="FH179" s="128">
        <v>0</v>
      </c>
      <c r="FI179" s="127" t="b">
        <v>0</v>
      </c>
      <c r="FJ179" s="127" t="b">
        <v>0</v>
      </c>
      <c r="FK179" s="127" t="b">
        <v>0</v>
      </c>
      <c r="FL179" s="128">
        <v>0.68500000000000005</v>
      </c>
      <c r="FM179" s="128">
        <v>0.47</v>
      </c>
      <c r="FN179" s="128">
        <v>0.16300000000000001</v>
      </c>
      <c r="FO179" s="128">
        <v>0.24600000000000002</v>
      </c>
      <c r="FP179" s="128">
        <v>7.5999999999999998E-2</v>
      </c>
      <c r="FQ179" s="128">
        <v>0.375</v>
      </c>
      <c r="FR179" s="183" t="s">
        <v>293</v>
      </c>
      <c r="FS179" s="128">
        <v>0</v>
      </c>
      <c r="FT179" s="126">
        <v>0</v>
      </c>
      <c r="FU179" s="126">
        <v>1341</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7" t="b">
        <v>0</v>
      </c>
      <c r="GM179" s="183" t="s">
        <v>993</v>
      </c>
      <c r="GN179" s="183" t="s">
        <v>993</v>
      </c>
      <c r="GO179" s="183" t="s">
        <v>993</v>
      </c>
      <c r="GP179" s="183" t="s">
        <v>993</v>
      </c>
      <c r="GQ179" s="127"/>
      <c r="GR179" s="123"/>
    </row>
    <row r="180" spans="1:200">
      <c r="A180" s="122"/>
      <c r="B180" s="1348" t="s">
        <v>467</v>
      </c>
      <c r="C180" s="1349"/>
      <c r="D180" s="183" t="s">
        <v>1172</v>
      </c>
      <c r="E180" s="183" t="s">
        <v>20</v>
      </c>
      <c r="F180" s="183" t="s">
        <v>437</v>
      </c>
      <c r="G180" s="183" t="s">
        <v>986</v>
      </c>
      <c r="H180" s="183" t="s">
        <v>1062</v>
      </c>
      <c r="I180" s="183" t="s">
        <v>1063</v>
      </c>
      <c r="J180" s="183" t="s">
        <v>1064</v>
      </c>
      <c r="K180" s="183" t="s">
        <v>1065</v>
      </c>
      <c r="L180" s="126">
        <v>2</v>
      </c>
      <c r="M180" s="183" t="s">
        <v>20</v>
      </c>
      <c r="N180" s="183" t="s">
        <v>1012</v>
      </c>
      <c r="O180" s="183" t="s">
        <v>470</v>
      </c>
      <c r="P180" s="183" t="s">
        <v>993</v>
      </c>
      <c r="Q180" s="183" t="s">
        <v>993</v>
      </c>
      <c r="R180" s="183" t="s">
        <v>290</v>
      </c>
      <c r="S180" s="127" t="b">
        <v>0</v>
      </c>
      <c r="T180" s="126">
        <v>0</v>
      </c>
      <c r="U180" s="127" t="b">
        <v>0</v>
      </c>
      <c r="V180" s="126">
        <v>0</v>
      </c>
      <c r="W180" s="127" t="b">
        <v>0</v>
      </c>
      <c r="X180" s="127" t="b">
        <v>1</v>
      </c>
      <c r="Y180" s="183" t="s">
        <v>290</v>
      </c>
      <c r="Z180" s="183" t="s">
        <v>993</v>
      </c>
      <c r="AA180" s="127" t="b">
        <v>0</v>
      </c>
      <c r="AB180" s="183" t="s">
        <v>993</v>
      </c>
      <c r="AC180" s="183" t="s">
        <v>993</v>
      </c>
      <c r="AD180" s="183" t="s">
        <v>993</v>
      </c>
      <c r="AE180" s="183">
        <f t="shared" si="6"/>
        <v>34</v>
      </c>
      <c r="AF180" s="183">
        <f t="shared" si="6"/>
        <v>34</v>
      </c>
      <c r="AG180" s="183">
        <f t="shared" si="6"/>
        <v>12</v>
      </c>
      <c r="AH180" s="183">
        <f t="shared" si="5"/>
        <v>34</v>
      </c>
      <c r="AI180" s="183">
        <f t="shared" si="7"/>
        <v>0</v>
      </c>
      <c r="AJ180" s="126">
        <v>34</v>
      </c>
      <c r="AK180" s="126">
        <v>34</v>
      </c>
      <c r="AL180" s="126">
        <v>12</v>
      </c>
      <c r="AM180" s="126">
        <v>34</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6">
        <v>0</v>
      </c>
      <c r="BD180" s="127" t="b">
        <v>0</v>
      </c>
      <c r="BE180" s="127"/>
      <c r="BF180" s="183" t="s">
        <v>270</v>
      </c>
      <c r="BG180" s="126">
        <v>34</v>
      </c>
      <c r="BH180" s="183" t="s">
        <v>993</v>
      </c>
      <c r="BI180" s="126">
        <v>0</v>
      </c>
      <c r="BJ180" s="183" t="s">
        <v>993</v>
      </c>
      <c r="BK180" s="126">
        <v>0</v>
      </c>
      <c r="BL180" s="126">
        <v>0</v>
      </c>
      <c r="BM180" s="126">
        <v>0</v>
      </c>
      <c r="BN180" s="183" t="s">
        <v>993</v>
      </c>
      <c r="BO180" s="183" t="s">
        <v>993</v>
      </c>
      <c r="BP180" s="183" t="s">
        <v>993</v>
      </c>
      <c r="BQ180" s="126">
        <v>0</v>
      </c>
      <c r="BR180" s="183" t="s">
        <v>993</v>
      </c>
      <c r="BS180" s="126">
        <v>0</v>
      </c>
      <c r="BT180" s="183" t="s">
        <v>993</v>
      </c>
      <c r="BU180" s="126">
        <v>0</v>
      </c>
      <c r="BV180" s="126">
        <v>0</v>
      </c>
      <c r="BW180" s="126">
        <v>0</v>
      </c>
      <c r="BX180" s="183" t="s">
        <v>993</v>
      </c>
      <c r="BY180" s="126">
        <v>0</v>
      </c>
      <c r="BZ180" s="183" t="s">
        <v>993</v>
      </c>
      <c r="CA180" s="126">
        <v>0</v>
      </c>
      <c r="CB180" s="183" t="s">
        <v>993</v>
      </c>
      <c r="CC180" s="126">
        <v>0</v>
      </c>
      <c r="CD180" s="126">
        <v>0</v>
      </c>
      <c r="CE180" s="126">
        <v>0</v>
      </c>
      <c r="CF180" s="183" t="s">
        <v>993</v>
      </c>
      <c r="CG180" s="126">
        <v>0</v>
      </c>
      <c r="CH180" s="183" t="s">
        <v>993</v>
      </c>
      <c r="CI180" s="126">
        <v>0</v>
      </c>
      <c r="CJ180" s="183" t="s">
        <v>993</v>
      </c>
      <c r="CK180" s="126">
        <v>0</v>
      </c>
      <c r="CL180" s="126">
        <v>0</v>
      </c>
      <c r="CM180" s="126">
        <v>0</v>
      </c>
      <c r="CN180" s="126">
        <v>24</v>
      </c>
      <c r="CO180" s="126">
        <v>2.4</v>
      </c>
      <c r="CP180" s="126">
        <v>0</v>
      </c>
      <c r="CQ180" s="126">
        <v>0</v>
      </c>
      <c r="CR180" s="126">
        <v>0</v>
      </c>
      <c r="CS180" s="126">
        <v>2</v>
      </c>
      <c r="CT180" s="126">
        <v>0</v>
      </c>
      <c r="CU180" s="126">
        <v>0</v>
      </c>
      <c r="CV180" s="126">
        <v>0</v>
      </c>
      <c r="CW180" s="126">
        <v>0</v>
      </c>
      <c r="CX180" s="126">
        <v>0</v>
      </c>
      <c r="CY180" s="126">
        <v>0</v>
      </c>
      <c r="CZ180" s="126">
        <v>0</v>
      </c>
      <c r="DA180" s="126">
        <v>0</v>
      </c>
      <c r="DB180" s="126">
        <v>0</v>
      </c>
      <c r="DC180" s="126">
        <v>0</v>
      </c>
      <c r="DD180" s="126">
        <v>0</v>
      </c>
      <c r="DE180" s="126">
        <v>0</v>
      </c>
      <c r="DF180" s="126">
        <v>0</v>
      </c>
      <c r="DG180" s="126">
        <v>0</v>
      </c>
      <c r="DH180" s="127" t="b">
        <v>0</v>
      </c>
      <c r="DI180" s="183" t="s">
        <v>339</v>
      </c>
      <c r="DJ180" s="183" t="s">
        <v>993</v>
      </c>
      <c r="DK180" s="183" t="s">
        <v>993</v>
      </c>
      <c r="DL180" s="183" t="s">
        <v>993</v>
      </c>
      <c r="DM180" s="126">
        <v>624</v>
      </c>
      <c r="DN180" s="126">
        <v>536</v>
      </c>
      <c r="DO180" s="126">
        <v>26</v>
      </c>
      <c r="DP180" s="126">
        <v>62</v>
      </c>
      <c r="DQ180" s="126">
        <v>9827</v>
      </c>
      <c r="DR180" s="126">
        <v>579</v>
      </c>
      <c r="DS180" s="126">
        <v>624</v>
      </c>
      <c r="DT180" s="126">
        <v>71</v>
      </c>
      <c r="DU180" s="126">
        <v>544</v>
      </c>
      <c r="DV180" s="126">
        <v>8</v>
      </c>
      <c r="DW180" s="126">
        <v>1</v>
      </c>
      <c r="DX180" s="126">
        <v>0</v>
      </c>
      <c r="DY180" s="126">
        <v>0</v>
      </c>
      <c r="DZ180" s="126">
        <v>0</v>
      </c>
      <c r="EA180" s="126">
        <v>579</v>
      </c>
      <c r="EB180" s="126">
        <v>40</v>
      </c>
      <c r="EC180" s="126">
        <v>503</v>
      </c>
      <c r="ED180" s="126">
        <v>11</v>
      </c>
      <c r="EE180" s="126">
        <v>0</v>
      </c>
      <c r="EF180" s="126">
        <v>0</v>
      </c>
      <c r="EG180" s="126">
        <v>0</v>
      </c>
      <c r="EH180" s="126">
        <v>1</v>
      </c>
      <c r="EI180" s="126">
        <v>24</v>
      </c>
      <c r="EJ180" s="126">
        <v>0</v>
      </c>
      <c r="EK180" s="126">
        <v>539</v>
      </c>
      <c r="EL180" s="126">
        <v>526</v>
      </c>
      <c r="EM180" s="126">
        <v>0</v>
      </c>
      <c r="EN180" s="126">
        <v>13</v>
      </c>
      <c r="EO180" s="126">
        <v>0</v>
      </c>
      <c r="EP180" s="126">
        <v>0</v>
      </c>
      <c r="EQ180" s="127" t="b">
        <v>0</v>
      </c>
      <c r="ER180" s="127" t="b">
        <v>0</v>
      </c>
      <c r="ES180" s="127" t="b">
        <v>0</v>
      </c>
      <c r="ET180" s="128">
        <v>0.58399999999999996</v>
      </c>
      <c r="EU180" s="128">
        <v>0.504</v>
      </c>
      <c r="EV180" s="128">
        <v>0.10400000000000001</v>
      </c>
      <c r="EW180" s="128">
        <v>0.3</v>
      </c>
      <c r="EX180" s="128">
        <v>4.0000000000000001E-3</v>
      </c>
      <c r="EY180" s="128">
        <v>0.33600000000000002</v>
      </c>
      <c r="EZ180" s="127" t="b">
        <v>0</v>
      </c>
      <c r="FA180" s="127" t="b">
        <v>0</v>
      </c>
      <c r="FB180" s="127" t="b">
        <v>1</v>
      </c>
      <c r="FC180" s="128">
        <v>0</v>
      </c>
      <c r="FD180" s="128">
        <v>0</v>
      </c>
      <c r="FE180" s="128">
        <v>0</v>
      </c>
      <c r="FF180" s="128">
        <v>0</v>
      </c>
      <c r="FG180" s="128">
        <v>0</v>
      </c>
      <c r="FH180" s="128">
        <v>0</v>
      </c>
      <c r="FI180" s="127" t="b">
        <v>0</v>
      </c>
      <c r="FJ180" s="127" t="b">
        <v>0</v>
      </c>
      <c r="FK180" s="127" t="b">
        <v>0</v>
      </c>
      <c r="FL180" s="128">
        <v>0.58399999999999996</v>
      </c>
      <c r="FM180" s="128">
        <v>0.504</v>
      </c>
      <c r="FN180" s="128">
        <v>0.10400000000000001</v>
      </c>
      <c r="FO180" s="128">
        <v>0.3</v>
      </c>
      <c r="FP180" s="128">
        <v>4.0000000000000001E-3</v>
      </c>
      <c r="FQ180" s="128">
        <v>0.33600000000000002</v>
      </c>
      <c r="FR180" s="183" t="s">
        <v>293</v>
      </c>
      <c r="FS180" s="128">
        <v>0</v>
      </c>
      <c r="FT180" s="126">
        <v>0</v>
      </c>
      <c r="FU180" s="126">
        <v>539</v>
      </c>
      <c r="FV180" s="126">
        <v>0</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7" t="b">
        <v>0</v>
      </c>
      <c r="GM180" s="183" t="s">
        <v>993</v>
      </c>
      <c r="GN180" s="183" t="s">
        <v>993</v>
      </c>
      <c r="GO180" s="183" t="s">
        <v>993</v>
      </c>
      <c r="GP180" s="183" t="s">
        <v>993</v>
      </c>
      <c r="GQ180" s="127"/>
      <c r="GR180" s="123"/>
    </row>
    <row r="181" spans="1:200">
      <c r="A181" s="122"/>
      <c r="B181" s="1348" t="s">
        <v>467</v>
      </c>
      <c r="C181" s="1349"/>
      <c r="D181" s="183" t="s">
        <v>1172</v>
      </c>
      <c r="E181" s="183" t="s">
        <v>20</v>
      </c>
      <c r="F181" s="183" t="s">
        <v>437</v>
      </c>
      <c r="G181" s="183" t="s">
        <v>986</v>
      </c>
      <c r="H181" s="183" t="s">
        <v>1062</v>
      </c>
      <c r="I181" s="183" t="s">
        <v>1063</v>
      </c>
      <c r="J181" s="183" t="s">
        <v>1064</v>
      </c>
      <c r="K181" s="183" t="s">
        <v>1065</v>
      </c>
      <c r="L181" s="126">
        <v>3</v>
      </c>
      <c r="M181" s="183" t="s">
        <v>20</v>
      </c>
      <c r="N181" s="183" t="s">
        <v>1013</v>
      </c>
      <c r="O181" s="183" t="s">
        <v>471</v>
      </c>
      <c r="P181" s="183" t="s">
        <v>993</v>
      </c>
      <c r="Q181" s="183" t="s">
        <v>993</v>
      </c>
      <c r="R181" s="183" t="s">
        <v>290</v>
      </c>
      <c r="S181" s="127" t="b">
        <v>0</v>
      </c>
      <c r="T181" s="126">
        <v>0</v>
      </c>
      <c r="U181" s="127" t="b">
        <v>0</v>
      </c>
      <c r="V181" s="126">
        <v>0</v>
      </c>
      <c r="W181" s="127" t="b">
        <v>0</v>
      </c>
      <c r="X181" s="127" t="b">
        <v>1</v>
      </c>
      <c r="Y181" s="183" t="s">
        <v>290</v>
      </c>
      <c r="Z181" s="183" t="s">
        <v>993</v>
      </c>
      <c r="AA181" s="127" t="b">
        <v>0</v>
      </c>
      <c r="AB181" s="183" t="s">
        <v>993</v>
      </c>
      <c r="AC181" s="183" t="s">
        <v>993</v>
      </c>
      <c r="AD181" s="183" t="s">
        <v>993</v>
      </c>
      <c r="AE181" s="183">
        <f t="shared" si="6"/>
        <v>48</v>
      </c>
      <c r="AF181" s="183">
        <f t="shared" si="6"/>
        <v>44</v>
      </c>
      <c r="AG181" s="183">
        <f t="shared" si="6"/>
        <v>18</v>
      </c>
      <c r="AH181" s="183">
        <f t="shared" si="5"/>
        <v>48</v>
      </c>
      <c r="AI181" s="183">
        <f t="shared" si="7"/>
        <v>0</v>
      </c>
      <c r="AJ181" s="126">
        <v>48</v>
      </c>
      <c r="AK181" s="126">
        <v>44</v>
      </c>
      <c r="AL181" s="126">
        <v>18</v>
      </c>
      <c r="AM181" s="126">
        <v>48</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6">
        <v>0</v>
      </c>
      <c r="BD181" s="127" t="b">
        <v>0</v>
      </c>
      <c r="BE181" s="127"/>
      <c r="BF181" s="183" t="s">
        <v>270</v>
      </c>
      <c r="BG181" s="126">
        <v>48</v>
      </c>
      <c r="BH181" s="183" t="s">
        <v>993</v>
      </c>
      <c r="BI181" s="126">
        <v>0</v>
      </c>
      <c r="BJ181" s="183" t="s">
        <v>993</v>
      </c>
      <c r="BK181" s="126">
        <v>0</v>
      </c>
      <c r="BL181" s="126">
        <v>0</v>
      </c>
      <c r="BM181" s="126">
        <v>0</v>
      </c>
      <c r="BN181" s="183" t="s">
        <v>993</v>
      </c>
      <c r="BO181" s="183" t="s">
        <v>993</v>
      </c>
      <c r="BP181" s="183" t="s">
        <v>993</v>
      </c>
      <c r="BQ181" s="126">
        <v>0</v>
      </c>
      <c r="BR181" s="183" t="s">
        <v>993</v>
      </c>
      <c r="BS181" s="126">
        <v>0</v>
      </c>
      <c r="BT181" s="183" t="s">
        <v>993</v>
      </c>
      <c r="BU181" s="126">
        <v>0</v>
      </c>
      <c r="BV181" s="126">
        <v>0</v>
      </c>
      <c r="BW181" s="126">
        <v>0</v>
      </c>
      <c r="BX181" s="183" t="s">
        <v>993</v>
      </c>
      <c r="BY181" s="126">
        <v>0</v>
      </c>
      <c r="BZ181" s="183" t="s">
        <v>993</v>
      </c>
      <c r="CA181" s="126">
        <v>0</v>
      </c>
      <c r="CB181" s="183" t="s">
        <v>993</v>
      </c>
      <c r="CC181" s="126">
        <v>0</v>
      </c>
      <c r="CD181" s="126">
        <v>0</v>
      </c>
      <c r="CE181" s="126">
        <v>0</v>
      </c>
      <c r="CF181" s="183" t="s">
        <v>993</v>
      </c>
      <c r="CG181" s="126">
        <v>0</v>
      </c>
      <c r="CH181" s="183" t="s">
        <v>993</v>
      </c>
      <c r="CI181" s="126">
        <v>0</v>
      </c>
      <c r="CJ181" s="183" t="s">
        <v>993</v>
      </c>
      <c r="CK181" s="126">
        <v>0</v>
      </c>
      <c r="CL181" s="126">
        <v>0</v>
      </c>
      <c r="CM181" s="126">
        <v>0</v>
      </c>
      <c r="CN181" s="126">
        <v>26</v>
      </c>
      <c r="CO181" s="126">
        <v>4</v>
      </c>
      <c r="CP181" s="126">
        <v>0</v>
      </c>
      <c r="CQ181" s="126">
        <v>0</v>
      </c>
      <c r="CR181" s="126">
        <v>0</v>
      </c>
      <c r="CS181" s="126">
        <v>4.0999999999999996</v>
      </c>
      <c r="CT181" s="126">
        <v>0</v>
      </c>
      <c r="CU181" s="126">
        <v>0</v>
      </c>
      <c r="CV181" s="126">
        <v>0</v>
      </c>
      <c r="CW181" s="126">
        <v>0</v>
      </c>
      <c r="CX181" s="126">
        <v>0</v>
      </c>
      <c r="CY181" s="126">
        <v>0</v>
      </c>
      <c r="CZ181" s="126">
        <v>0</v>
      </c>
      <c r="DA181" s="126">
        <v>0</v>
      </c>
      <c r="DB181" s="126">
        <v>0</v>
      </c>
      <c r="DC181" s="126">
        <v>0</v>
      </c>
      <c r="DD181" s="126">
        <v>0</v>
      </c>
      <c r="DE181" s="126">
        <v>0</v>
      </c>
      <c r="DF181" s="126">
        <v>0</v>
      </c>
      <c r="DG181" s="126">
        <v>0</v>
      </c>
      <c r="DH181" s="127" t="b">
        <v>0</v>
      </c>
      <c r="DI181" s="183" t="s">
        <v>999</v>
      </c>
      <c r="DJ181" s="183" t="s">
        <v>525</v>
      </c>
      <c r="DK181" s="183" t="s">
        <v>298</v>
      </c>
      <c r="DL181" s="183" t="s">
        <v>1055</v>
      </c>
      <c r="DM181" s="126">
        <v>1175</v>
      </c>
      <c r="DN181" s="126">
        <v>612</v>
      </c>
      <c r="DO181" s="126">
        <v>46</v>
      </c>
      <c r="DP181" s="126">
        <v>517</v>
      </c>
      <c r="DQ181" s="126">
        <v>11961</v>
      </c>
      <c r="DR181" s="126">
        <v>1000</v>
      </c>
      <c r="DS181" s="126">
        <v>1175</v>
      </c>
      <c r="DT181" s="126">
        <v>323</v>
      </c>
      <c r="DU181" s="126">
        <v>778</v>
      </c>
      <c r="DV181" s="126">
        <v>32</v>
      </c>
      <c r="DW181" s="126">
        <v>42</v>
      </c>
      <c r="DX181" s="126">
        <v>0</v>
      </c>
      <c r="DY181" s="126">
        <v>0</v>
      </c>
      <c r="DZ181" s="126">
        <v>0</v>
      </c>
      <c r="EA181" s="126">
        <v>1000</v>
      </c>
      <c r="EB181" s="126">
        <v>148</v>
      </c>
      <c r="EC181" s="126">
        <v>564</v>
      </c>
      <c r="ED181" s="126">
        <v>248</v>
      </c>
      <c r="EE181" s="126">
        <v>1</v>
      </c>
      <c r="EF181" s="126">
        <v>2</v>
      </c>
      <c r="EG181" s="126">
        <v>0</v>
      </c>
      <c r="EH181" s="126">
        <v>17</v>
      </c>
      <c r="EI181" s="126">
        <v>20</v>
      </c>
      <c r="EJ181" s="126">
        <v>0</v>
      </c>
      <c r="EK181" s="126">
        <v>852</v>
      </c>
      <c r="EL181" s="126">
        <v>827</v>
      </c>
      <c r="EM181" s="126">
        <v>0</v>
      </c>
      <c r="EN181" s="126">
        <v>25</v>
      </c>
      <c r="EO181" s="126">
        <v>0</v>
      </c>
      <c r="EP181" s="126">
        <v>0</v>
      </c>
      <c r="EQ181" s="127" t="b">
        <v>0</v>
      </c>
      <c r="ER181" s="127" t="b">
        <v>0</v>
      </c>
      <c r="ES181" s="127" t="b">
        <v>0</v>
      </c>
      <c r="ET181" s="128">
        <v>0.46799999999999997</v>
      </c>
      <c r="EU181" s="128">
        <v>0.27</v>
      </c>
      <c r="EV181" s="128">
        <v>0.16600000000000001</v>
      </c>
      <c r="EW181" s="128">
        <v>0.10400000000000001</v>
      </c>
      <c r="EX181" s="128">
        <v>7.4999999999999997E-2</v>
      </c>
      <c r="EY181" s="128">
        <v>0.28899999999999998</v>
      </c>
      <c r="EZ181" s="127" t="b">
        <v>0</v>
      </c>
      <c r="FA181" s="127" t="b">
        <v>0</v>
      </c>
      <c r="FB181" s="127" t="b">
        <v>1</v>
      </c>
      <c r="FC181" s="128">
        <v>0</v>
      </c>
      <c r="FD181" s="128">
        <v>0</v>
      </c>
      <c r="FE181" s="128">
        <v>0</v>
      </c>
      <c r="FF181" s="128">
        <v>0</v>
      </c>
      <c r="FG181" s="128">
        <v>0</v>
      </c>
      <c r="FH181" s="128">
        <v>0</v>
      </c>
      <c r="FI181" s="127" t="b">
        <v>0</v>
      </c>
      <c r="FJ181" s="127" t="b">
        <v>0</v>
      </c>
      <c r="FK181" s="127" t="b">
        <v>0</v>
      </c>
      <c r="FL181" s="128">
        <v>0.46799999999999997</v>
      </c>
      <c r="FM181" s="128">
        <v>0.27</v>
      </c>
      <c r="FN181" s="128">
        <v>0.16600000000000001</v>
      </c>
      <c r="FO181" s="128">
        <v>0.10400000000000001</v>
      </c>
      <c r="FP181" s="128">
        <v>7.4999999999999997E-2</v>
      </c>
      <c r="FQ181" s="128">
        <v>0.28899999999999998</v>
      </c>
      <c r="FR181" s="183" t="s">
        <v>293</v>
      </c>
      <c r="FS181" s="128">
        <v>0</v>
      </c>
      <c r="FT181" s="126">
        <v>0</v>
      </c>
      <c r="FU181" s="126">
        <v>852</v>
      </c>
      <c r="FV181" s="126">
        <v>0</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7" t="b">
        <v>0</v>
      </c>
      <c r="GM181" s="183" t="s">
        <v>993</v>
      </c>
      <c r="GN181" s="183" t="s">
        <v>993</v>
      </c>
      <c r="GO181" s="183" t="s">
        <v>993</v>
      </c>
      <c r="GP181" s="183" t="s">
        <v>993</v>
      </c>
      <c r="GQ181" s="127"/>
      <c r="GR181" s="123"/>
    </row>
    <row r="182" spans="1:200">
      <c r="A182" s="122"/>
      <c r="B182" s="1348" t="s">
        <v>467</v>
      </c>
      <c r="C182" s="1349"/>
      <c r="D182" s="183" t="s">
        <v>1172</v>
      </c>
      <c r="E182" s="183" t="s">
        <v>20</v>
      </c>
      <c r="F182" s="183" t="s">
        <v>437</v>
      </c>
      <c r="G182" s="183" t="s">
        <v>986</v>
      </c>
      <c r="H182" s="183" t="s">
        <v>1062</v>
      </c>
      <c r="I182" s="183" t="s">
        <v>1063</v>
      </c>
      <c r="J182" s="183" t="s">
        <v>1064</v>
      </c>
      <c r="K182" s="183" t="s">
        <v>1065</v>
      </c>
      <c r="L182" s="126">
        <v>4</v>
      </c>
      <c r="M182" s="183" t="s">
        <v>20</v>
      </c>
      <c r="N182" s="183" t="s">
        <v>1153</v>
      </c>
      <c r="O182" s="183" t="s">
        <v>472</v>
      </c>
      <c r="P182" s="183" t="s">
        <v>993</v>
      </c>
      <c r="Q182" s="183" t="s">
        <v>993</v>
      </c>
      <c r="R182" s="183" t="s">
        <v>270</v>
      </c>
      <c r="S182" s="127" t="b">
        <v>0</v>
      </c>
      <c r="T182" s="126">
        <v>0</v>
      </c>
      <c r="U182" s="127" t="b">
        <v>0</v>
      </c>
      <c r="V182" s="126">
        <v>0</v>
      </c>
      <c r="W182" s="127" t="b">
        <v>0</v>
      </c>
      <c r="X182" s="127" t="b">
        <v>1</v>
      </c>
      <c r="Y182" s="183" t="s">
        <v>270</v>
      </c>
      <c r="Z182" s="183" t="s">
        <v>993</v>
      </c>
      <c r="AA182" s="127" t="b">
        <v>0</v>
      </c>
      <c r="AB182" s="183" t="s">
        <v>993</v>
      </c>
      <c r="AC182" s="183" t="s">
        <v>993</v>
      </c>
      <c r="AD182" s="183" t="s">
        <v>993</v>
      </c>
      <c r="AE182" s="183">
        <f t="shared" si="6"/>
        <v>48</v>
      </c>
      <c r="AF182" s="183">
        <f t="shared" si="6"/>
        <v>44</v>
      </c>
      <c r="AG182" s="183">
        <f t="shared" si="6"/>
        <v>17</v>
      </c>
      <c r="AH182" s="183">
        <f t="shared" si="5"/>
        <v>48</v>
      </c>
      <c r="AI182" s="183">
        <f t="shared" si="7"/>
        <v>0</v>
      </c>
      <c r="AJ182" s="126">
        <v>48</v>
      </c>
      <c r="AK182" s="126">
        <v>44</v>
      </c>
      <c r="AL182" s="126">
        <v>17</v>
      </c>
      <c r="AM182" s="126">
        <v>48</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6">
        <v>0</v>
      </c>
      <c r="BD182" s="127" t="b">
        <v>0</v>
      </c>
      <c r="BE182" s="127"/>
      <c r="BF182" s="183" t="s">
        <v>270</v>
      </c>
      <c r="BG182" s="126">
        <v>48</v>
      </c>
      <c r="BH182" s="183" t="s">
        <v>993</v>
      </c>
      <c r="BI182" s="126">
        <v>0</v>
      </c>
      <c r="BJ182" s="183" t="s">
        <v>993</v>
      </c>
      <c r="BK182" s="126">
        <v>0</v>
      </c>
      <c r="BL182" s="126">
        <v>0</v>
      </c>
      <c r="BM182" s="126">
        <v>0</v>
      </c>
      <c r="BN182" s="183" t="s">
        <v>993</v>
      </c>
      <c r="BO182" s="183" t="s">
        <v>993</v>
      </c>
      <c r="BP182" s="183" t="s">
        <v>993</v>
      </c>
      <c r="BQ182" s="126">
        <v>0</v>
      </c>
      <c r="BR182" s="183" t="s">
        <v>993</v>
      </c>
      <c r="BS182" s="126">
        <v>0</v>
      </c>
      <c r="BT182" s="183" t="s">
        <v>993</v>
      </c>
      <c r="BU182" s="126">
        <v>0</v>
      </c>
      <c r="BV182" s="126">
        <v>0</v>
      </c>
      <c r="BW182" s="126">
        <v>0</v>
      </c>
      <c r="BX182" s="183" t="s">
        <v>993</v>
      </c>
      <c r="BY182" s="126">
        <v>0</v>
      </c>
      <c r="BZ182" s="183" t="s">
        <v>993</v>
      </c>
      <c r="CA182" s="126">
        <v>0</v>
      </c>
      <c r="CB182" s="183" t="s">
        <v>993</v>
      </c>
      <c r="CC182" s="126">
        <v>0</v>
      </c>
      <c r="CD182" s="126">
        <v>0</v>
      </c>
      <c r="CE182" s="126">
        <v>0</v>
      </c>
      <c r="CF182" s="183" t="s">
        <v>993</v>
      </c>
      <c r="CG182" s="126">
        <v>0</v>
      </c>
      <c r="CH182" s="183" t="s">
        <v>993</v>
      </c>
      <c r="CI182" s="126">
        <v>0</v>
      </c>
      <c r="CJ182" s="183" t="s">
        <v>993</v>
      </c>
      <c r="CK182" s="126">
        <v>0</v>
      </c>
      <c r="CL182" s="126">
        <v>0</v>
      </c>
      <c r="CM182" s="126">
        <v>0</v>
      </c>
      <c r="CN182" s="126">
        <v>28</v>
      </c>
      <c r="CO182" s="126">
        <v>1.5</v>
      </c>
      <c r="CP182" s="126">
        <v>0</v>
      </c>
      <c r="CQ182" s="126">
        <v>0</v>
      </c>
      <c r="CR182" s="126">
        <v>0</v>
      </c>
      <c r="CS182" s="126">
        <v>2.9</v>
      </c>
      <c r="CT182" s="126">
        <v>0</v>
      </c>
      <c r="CU182" s="126">
        <v>0</v>
      </c>
      <c r="CV182" s="126">
        <v>0</v>
      </c>
      <c r="CW182" s="126">
        <v>0</v>
      </c>
      <c r="CX182" s="126">
        <v>0</v>
      </c>
      <c r="CY182" s="126">
        <v>0</v>
      </c>
      <c r="CZ182" s="126">
        <v>0</v>
      </c>
      <c r="DA182" s="126">
        <v>0</v>
      </c>
      <c r="DB182" s="126">
        <v>0</v>
      </c>
      <c r="DC182" s="126">
        <v>0</v>
      </c>
      <c r="DD182" s="126">
        <v>0</v>
      </c>
      <c r="DE182" s="126">
        <v>0</v>
      </c>
      <c r="DF182" s="126">
        <v>0</v>
      </c>
      <c r="DG182" s="126">
        <v>0</v>
      </c>
      <c r="DH182" s="127" t="b">
        <v>0</v>
      </c>
      <c r="DI182" s="183" t="s">
        <v>1173</v>
      </c>
      <c r="DJ182" s="183" t="s">
        <v>993</v>
      </c>
      <c r="DK182" s="183" t="s">
        <v>993</v>
      </c>
      <c r="DL182" s="183" t="s">
        <v>993</v>
      </c>
      <c r="DM182" s="126">
        <v>1851</v>
      </c>
      <c r="DN182" s="126">
        <v>1386</v>
      </c>
      <c r="DO182" s="126">
        <v>78</v>
      </c>
      <c r="DP182" s="126">
        <v>387</v>
      </c>
      <c r="DQ182" s="126">
        <v>11276</v>
      </c>
      <c r="DR182" s="126">
        <v>1874</v>
      </c>
      <c r="DS182" s="126">
        <v>1851</v>
      </c>
      <c r="DT182" s="126">
        <v>127</v>
      </c>
      <c r="DU182" s="126">
        <v>1676</v>
      </c>
      <c r="DV182" s="126">
        <v>16</v>
      </c>
      <c r="DW182" s="126">
        <v>32</v>
      </c>
      <c r="DX182" s="126">
        <v>0</v>
      </c>
      <c r="DY182" s="126">
        <v>0</v>
      </c>
      <c r="DZ182" s="126">
        <v>0</v>
      </c>
      <c r="EA182" s="126">
        <v>1874</v>
      </c>
      <c r="EB182" s="126">
        <v>158</v>
      </c>
      <c r="EC182" s="126">
        <v>1624</v>
      </c>
      <c r="ED182" s="126">
        <v>56</v>
      </c>
      <c r="EE182" s="126">
        <v>1</v>
      </c>
      <c r="EF182" s="126">
        <v>5</v>
      </c>
      <c r="EG182" s="126">
        <v>0</v>
      </c>
      <c r="EH182" s="126">
        <v>10</v>
      </c>
      <c r="EI182" s="126">
        <v>20</v>
      </c>
      <c r="EJ182" s="126">
        <v>0</v>
      </c>
      <c r="EK182" s="126">
        <v>1716</v>
      </c>
      <c r="EL182" s="126">
        <v>1676</v>
      </c>
      <c r="EM182" s="126">
        <v>0</v>
      </c>
      <c r="EN182" s="126">
        <v>40</v>
      </c>
      <c r="EO182" s="126">
        <v>0</v>
      </c>
      <c r="EP182" s="126">
        <v>0</v>
      </c>
      <c r="EQ182" s="127" t="b">
        <v>0</v>
      </c>
      <c r="ER182" s="127" t="b">
        <v>0</v>
      </c>
      <c r="ES182" s="127" t="b">
        <v>0</v>
      </c>
      <c r="ET182" s="128">
        <v>0.61099999999999999</v>
      </c>
      <c r="EU182" s="128">
        <v>0.53500000000000003</v>
      </c>
      <c r="EV182" s="128">
        <v>8.5999999999999993E-2</v>
      </c>
      <c r="EW182" s="128">
        <v>0.28999999999999998</v>
      </c>
      <c r="EX182" s="128">
        <v>0.32</v>
      </c>
      <c r="EY182" s="128">
        <v>0.50900000000000001</v>
      </c>
      <c r="EZ182" s="127" t="b">
        <v>0</v>
      </c>
      <c r="FA182" s="127" t="b">
        <v>0</v>
      </c>
      <c r="FB182" s="127" t="b">
        <v>1</v>
      </c>
      <c r="FC182" s="128">
        <v>0</v>
      </c>
      <c r="FD182" s="128">
        <v>0</v>
      </c>
      <c r="FE182" s="128">
        <v>0</v>
      </c>
      <c r="FF182" s="128">
        <v>0</v>
      </c>
      <c r="FG182" s="128">
        <v>0</v>
      </c>
      <c r="FH182" s="128">
        <v>0</v>
      </c>
      <c r="FI182" s="127" t="b">
        <v>0</v>
      </c>
      <c r="FJ182" s="127" t="b">
        <v>0</v>
      </c>
      <c r="FK182" s="127" t="b">
        <v>0</v>
      </c>
      <c r="FL182" s="128">
        <v>0.61099999999999999</v>
      </c>
      <c r="FM182" s="128">
        <v>0.53500000000000003</v>
      </c>
      <c r="FN182" s="128">
        <v>8.5999999999999993E-2</v>
      </c>
      <c r="FO182" s="128">
        <v>0.28999999999999998</v>
      </c>
      <c r="FP182" s="128">
        <v>0.32</v>
      </c>
      <c r="FQ182" s="128">
        <v>0.50900000000000001</v>
      </c>
      <c r="FR182" s="183" t="s">
        <v>293</v>
      </c>
      <c r="FS182" s="128">
        <v>0</v>
      </c>
      <c r="FT182" s="126">
        <v>0</v>
      </c>
      <c r="FU182" s="126">
        <v>1716</v>
      </c>
      <c r="FV182" s="126">
        <v>0</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7" t="b">
        <v>0</v>
      </c>
      <c r="GM182" s="183" t="s">
        <v>993</v>
      </c>
      <c r="GN182" s="183" t="s">
        <v>993</v>
      </c>
      <c r="GO182" s="183" t="s">
        <v>993</v>
      </c>
      <c r="GP182" s="183" t="s">
        <v>993</v>
      </c>
      <c r="GQ182" s="127"/>
      <c r="GR182" s="123"/>
    </row>
    <row r="183" spans="1:200">
      <c r="A183" s="122"/>
      <c r="B183" s="1348" t="s">
        <v>467</v>
      </c>
      <c r="C183" s="1349"/>
      <c r="D183" s="183" t="s">
        <v>1172</v>
      </c>
      <c r="E183" s="183" t="s">
        <v>20</v>
      </c>
      <c r="F183" s="183" t="s">
        <v>437</v>
      </c>
      <c r="G183" s="183" t="s">
        <v>986</v>
      </c>
      <c r="H183" s="183" t="s">
        <v>1062</v>
      </c>
      <c r="I183" s="183" t="s">
        <v>1063</v>
      </c>
      <c r="J183" s="183" t="s">
        <v>1064</v>
      </c>
      <c r="K183" s="183" t="s">
        <v>1065</v>
      </c>
      <c r="L183" s="126">
        <v>5</v>
      </c>
      <c r="M183" s="183" t="s">
        <v>20</v>
      </c>
      <c r="N183" s="183" t="s">
        <v>1130</v>
      </c>
      <c r="O183" s="183" t="s">
        <v>474</v>
      </c>
      <c r="P183" s="183" t="s">
        <v>993</v>
      </c>
      <c r="Q183" s="183" t="s">
        <v>993</v>
      </c>
      <c r="R183" s="183" t="s">
        <v>270</v>
      </c>
      <c r="S183" s="127" t="b">
        <v>0</v>
      </c>
      <c r="T183" s="126">
        <v>0</v>
      </c>
      <c r="U183" s="127" t="b">
        <v>0</v>
      </c>
      <c r="V183" s="126">
        <v>0</v>
      </c>
      <c r="W183" s="127" t="b">
        <v>0</v>
      </c>
      <c r="X183" s="127" t="b">
        <v>1</v>
      </c>
      <c r="Y183" s="183" t="s">
        <v>270</v>
      </c>
      <c r="Z183" s="183" t="s">
        <v>993</v>
      </c>
      <c r="AA183" s="127" t="b">
        <v>0</v>
      </c>
      <c r="AB183" s="183" t="s">
        <v>993</v>
      </c>
      <c r="AC183" s="183" t="s">
        <v>993</v>
      </c>
      <c r="AD183" s="183" t="s">
        <v>993</v>
      </c>
      <c r="AE183" s="183">
        <f t="shared" si="6"/>
        <v>48</v>
      </c>
      <c r="AF183" s="183">
        <f t="shared" si="6"/>
        <v>44</v>
      </c>
      <c r="AG183" s="183">
        <f t="shared" si="6"/>
        <v>20</v>
      </c>
      <c r="AH183" s="183">
        <f t="shared" si="5"/>
        <v>48</v>
      </c>
      <c r="AI183" s="183">
        <f t="shared" si="7"/>
        <v>0</v>
      </c>
      <c r="AJ183" s="126">
        <v>48</v>
      </c>
      <c r="AK183" s="126">
        <v>44</v>
      </c>
      <c r="AL183" s="126">
        <v>20</v>
      </c>
      <c r="AM183" s="126">
        <v>48</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6">
        <v>0</v>
      </c>
      <c r="BD183" s="127" t="b">
        <v>0</v>
      </c>
      <c r="BE183" s="127"/>
      <c r="BF183" s="183" t="s">
        <v>270</v>
      </c>
      <c r="BG183" s="126">
        <v>48</v>
      </c>
      <c r="BH183" s="183" t="s">
        <v>993</v>
      </c>
      <c r="BI183" s="126">
        <v>0</v>
      </c>
      <c r="BJ183" s="183" t="s">
        <v>993</v>
      </c>
      <c r="BK183" s="126">
        <v>0</v>
      </c>
      <c r="BL183" s="126">
        <v>0</v>
      </c>
      <c r="BM183" s="126">
        <v>0</v>
      </c>
      <c r="BN183" s="183" t="s">
        <v>993</v>
      </c>
      <c r="BO183" s="183" t="s">
        <v>993</v>
      </c>
      <c r="BP183" s="183" t="s">
        <v>993</v>
      </c>
      <c r="BQ183" s="126">
        <v>0</v>
      </c>
      <c r="BR183" s="183" t="s">
        <v>993</v>
      </c>
      <c r="BS183" s="126">
        <v>0</v>
      </c>
      <c r="BT183" s="183" t="s">
        <v>993</v>
      </c>
      <c r="BU183" s="126">
        <v>0</v>
      </c>
      <c r="BV183" s="126">
        <v>0</v>
      </c>
      <c r="BW183" s="126">
        <v>0</v>
      </c>
      <c r="BX183" s="183" t="s">
        <v>993</v>
      </c>
      <c r="BY183" s="126">
        <v>0</v>
      </c>
      <c r="BZ183" s="183" t="s">
        <v>993</v>
      </c>
      <c r="CA183" s="126">
        <v>0</v>
      </c>
      <c r="CB183" s="183" t="s">
        <v>993</v>
      </c>
      <c r="CC183" s="126">
        <v>0</v>
      </c>
      <c r="CD183" s="126">
        <v>0</v>
      </c>
      <c r="CE183" s="126">
        <v>0</v>
      </c>
      <c r="CF183" s="183" t="s">
        <v>993</v>
      </c>
      <c r="CG183" s="126">
        <v>0</v>
      </c>
      <c r="CH183" s="183" t="s">
        <v>993</v>
      </c>
      <c r="CI183" s="126">
        <v>0</v>
      </c>
      <c r="CJ183" s="183" t="s">
        <v>993</v>
      </c>
      <c r="CK183" s="126">
        <v>0</v>
      </c>
      <c r="CL183" s="126">
        <v>0</v>
      </c>
      <c r="CM183" s="126">
        <v>0</v>
      </c>
      <c r="CN183" s="126">
        <v>29</v>
      </c>
      <c r="CO183" s="126">
        <v>1.6</v>
      </c>
      <c r="CP183" s="126">
        <v>0</v>
      </c>
      <c r="CQ183" s="126">
        <v>0</v>
      </c>
      <c r="CR183" s="126">
        <v>0</v>
      </c>
      <c r="CS183" s="126">
        <v>2.9</v>
      </c>
      <c r="CT183" s="126">
        <v>0</v>
      </c>
      <c r="CU183" s="126">
        <v>0</v>
      </c>
      <c r="CV183" s="126">
        <v>0</v>
      </c>
      <c r="CW183" s="126">
        <v>0</v>
      </c>
      <c r="CX183" s="126">
        <v>0</v>
      </c>
      <c r="CY183" s="126">
        <v>0</v>
      </c>
      <c r="CZ183" s="126">
        <v>0</v>
      </c>
      <c r="DA183" s="126">
        <v>0</v>
      </c>
      <c r="DB183" s="126">
        <v>0</v>
      </c>
      <c r="DC183" s="126">
        <v>0</v>
      </c>
      <c r="DD183" s="126">
        <v>0</v>
      </c>
      <c r="DE183" s="126">
        <v>0</v>
      </c>
      <c r="DF183" s="126">
        <v>0</v>
      </c>
      <c r="DG183" s="126">
        <v>0</v>
      </c>
      <c r="DH183" s="127" t="b">
        <v>0</v>
      </c>
      <c r="DI183" s="183" t="s">
        <v>999</v>
      </c>
      <c r="DJ183" s="183" t="s">
        <v>296</v>
      </c>
      <c r="DK183" s="183" t="s">
        <v>1000</v>
      </c>
      <c r="DL183" s="183" t="s">
        <v>1014</v>
      </c>
      <c r="DM183" s="126">
        <v>1546</v>
      </c>
      <c r="DN183" s="126">
        <v>1000</v>
      </c>
      <c r="DO183" s="126">
        <v>87</v>
      </c>
      <c r="DP183" s="126">
        <v>459</v>
      </c>
      <c r="DQ183" s="126">
        <v>13050</v>
      </c>
      <c r="DR183" s="126">
        <v>1506</v>
      </c>
      <c r="DS183" s="126">
        <v>1546</v>
      </c>
      <c r="DT183" s="126">
        <v>256</v>
      </c>
      <c r="DU183" s="126">
        <v>1219</v>
      </c>
      <c r="DV183" s="126">
        <v>44</v>
      </c>
      <c r="DW183" s="126">
        <v>27</v>
      </c>
      <c r="DX183" s="126">
        <v>0</v>
      </c>
      <c r="DY183" s="126">
        <v>0</v>
      </c>
      <c r="DZ183" s="126">
        <v>0</v>
      </c>
      <c r="EA183" s="126">
        <v>1506</v>
      </c>
      <c r="EB183" s="126">
        <v>224</v>
      </c>
      <c r="EC183" s="126">
        <v>1093</v>
      </c>
      <c r="ED183" s="126">
        <v>148</v>
      </c>
      <c r="EE183" s="126">
        <v>2</v>
      </c>
      <c r="EF183" s="126">
        <v>3</v>
      </c>
      <c r="EG183" s="126">
        <v>0</v>
      </c>
      <c r="EH183" s="126">
        <v>15</v>
      </c>
      <c r="EI183" s="126">
        <v>21</v>
      </c>
      <c r="EJ183" s="126">
        <v>0</v>
      </c>
      <c r="EK183" s="126">
        <v>1282</v>
      </c>
      <c r="EL183" s="126">
        <v>1228</v>
      </c>
      <c r="EM183" s="126">
        <v>0</v>
      </c>
      <c r="EN183" s="126">
        <v>54</v>
      </c>
      <c r="EO183" s="126">
        <v>0</v>
      </c>
      <c r="EP183" s="126">
        <v>0</v>
      </c>
      <c r="EQ183" s="127" t="b">
        <v>0</v>
      </c>
      <c r="ER183" s="127" t="b">
        <v>0</v>
      </c>
      <c r="ES183" s="127" t="b">
        <v>0</v>
      </c>
      <c r="ET183" s="128">
        <v>0.54200000000000004</v>
      </c>
      <c r="EU183" s="128">
        <v>0.42399999999999999</v>
      </c>
      <c r="EV183" s="128">
        <v>0.14400000000000002</v>
      </c>
      <c r="EW183" s="128">
        <v>0.17499999999999999</v>
      </c>
      <c r="EX183" s="128">
        <v>0.23100000000000001</v>
      </c>
      <c r="EY183" s="128">
        <v>0.40399999999999997</v>
      </c>
      <c r="EZ183" s="127" t="b">
        <v>0</v>
      </c>
      <c r="FA183" s="127" t="b">
        <v>0</v>
      </c>
      <c r="FB183" s="127" t="b">
        <v>1</v>
      </c>
      <c r="FC183" s="128">
        <v>0</v>
      </c>
      <c r="FD183" s="128">
        <v>0</v>
      </c>
      <c r="FE183" s="128">
        <v>0</v>
      </c>
      <c r="FF183" s="128">
        <v>0</v>
      </c>
      <c r="FG183" s="128">
        <v>0</v>
      </c>
      <c r="FH183" s="128">
        <v>0</v>
      </c>
      <c r="FI183" s="127" t="b">
        <v>0</v>
      </c>
      <c r="FJ183" s="127" t="b">
        <v>0</v>
      </c>
      <c r="FK183" s="127" t="b">
        <v>0</v>
      </c>
      <c r="FL183" s="128">
        <v>0.54200000000000004</v>
      </c>
      <c r="FM183" s="128">
        <v>0.42399999999999999</v>
      </c>
      <c r="FN183" s="128">
        <v>0.14400000000000002</v>
      </c>
      <c r="FO183" s="128">
        <v>0.17499999999999999</v>
      </c>
      <c r="FP183" s="128">
        <v>0.23100000000000001</v>
      </c>
      <c r="FQ183" s="128">
        <v>0.40399999999999997</v>
      </c>
      <c r="FR183" s="183" t="s">
        <v>293</v>
      </c>
      <c r="FS183" s="128">
        <v>0</v>
      </c>
      <c r="FT183" s="126">
        <v>0</v>
      </c>
      <c r="FU183" s="126">
        <v>1282</v>
      </c>
      <c r="FV183" s="126">
        <v>0</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7" t="b">
        <v>0</v>
      </c>
      <c r="GM183" s="183" t="s">
        <v>993</v>
      </c>
      <c r="GN183" s="183" t="s">
        <v>993</v>
      </c>
      <c r="GO183" s="183" t="s">
        <v>993</v>
      </c>
      <c r="GP183" s="183" t="s">
        <v>993</v>
      </c>
      <c r="GQ183" s="127"/>
      <c r="GR183" s="123"/>
    </row>
    <row r="184" spans="1:200">
      <c r="A184" s="122"/>
      <c r="B184" s="1348" t="s">
        <v>467</v>
      </c>
      <c r="C184" s="1349"/>
      <c r="D184" s="183" t="s">
        <v>1172</v>
      </c>
      <c r="E184" s="183" t="s">
        <v>20</v>
      </c>
      <c r="F184" s="183" t="s">
        <v>437</v>
      </c>
      <c r="G184" s="183" t="s">
        <v>986</v>
      </c>
      <c r="H184" s="183" t="s">
        <v>1062</v>
      </c>
      <c r="I184" s="183" t="s">
        <v>1063</v>
      </c>
      <c r="J184" s="183" t="s">
        <v>1064</v>
      </c>
      <c r="K184" s="183" t="s">
        <v>1065</v>
      </c>
      <c r="L184" s="126">
        <v>6</v>
      </c>
      <c r="M184" s="183" t="s">
        <v>20</v>
      </c>
      <c r="N184" s="183" t="s">
        <v>1131</v>
      </c>
      <c r="O184" s="183" t="s">
        <v>476</v>
      </c>
      <c r="P184" s="183" t="s">
        <v>993</v>
      </c>
      <c r="Q184" s="183" t="s">
        <v>993</v>
      </c>
      <c r="R184" s="183" t="s">
        <v>270</v>
      </c>
      <c r="S184" s="127" t="b">
        <v>0</v>
      </c>
      <c r="T184" s="126">
        <v>0</v>
      </c>
      <c r="U184" s="127" t="b">
        <v>0</v>
      </c>
      <c r="V184" s="126">
        <v>0</v>
      </c>
      <c r="W184" s="127" t="b">
        <v>0</v>
      </c>
      <c r="X184" s="127" t="b">
        <v>1</v>
      </c>
      <c r="Y184" s="183" t="s">
        <v>270</v>
      </c>
      <c r="Z184" s="183" t="s">
        <v>993</v>
      </c>
      <c r="AA184" s="127" t="b">
        <v>0</v>
      </c>
      <c r="AB184" s="183" t="s">
        <v>993</v>
      </c>
      <c r="AC184" s="183" t="s">
        <v>993</v>
      </c>
      <c r="AD184" s="183" t="s">
        <v>993</v>
      </c>
      <c r="AE184" s="183">
        <f t="shared" si="6"/>
        <v>48</v>
      </c>
      <c r="AF184" s="183">
        <f t="shared" si="6"/>
        <v>46</v>
      </c>
      <c r="AG184" s="183">
        <f t="shared" si="6"/>
        <v>14</v>
      </c>
      <c r="AH184" s="183">
        <f t="shared" si="5"/>
        <v>48</v>
      </c>
      <c r="AI184" s="183">
        <f t="shared" si="7"/>
        <v>0</v>
      </c>
      <c r="AJ184" s="126">
        <v>48</v>
      </c>
      <c r="AK184" s="126">
        <v>46</v>
      </c>
      <c r="AL184" s="126">
        <v>14</v>
      </c>
      <c r="AM184" s="126">
        <v>48</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6">
        <v>0</v>
      </c>
      <c r="BD184" s="127" t="b">
        <v>0</v>
      </c>
      <c r="BE184" s="127"/>
      <c r="BF184" s="183" t="s">
        <v>270</v>
      </c>
      <c r="BG184" s="126">
        <v>48</v>
      </c>
      <c r="BH184" s="183" t="s">
        <v>993</v>
      </c>
      <c r="BI184" s="126">
        <v>0</v>
      </c>
      <c r="BJ184" s="183" t="s">
        <v>993</v>
      </c>
      <c r="BK184" s="126">
        <v>0</v>
      </c>
      <c r="BL184" s="126">
        <v>0</v>
      </c>
      <c r="BM184" s="126">
        <v>0</v>
      </c>
      <c r="BN184" s="183" t="s">
        <v>993</v>
      </c>
      <c r="BO184" s="183" t="s">
        <v>993</v>
      </c>
      <c r="BP184" s="183" t="s">
        <v>993</v>
      </c>
      <c r="BQ184" s="126">
        <v>0</v>
      </c>
      <c r="BR184" s="183" t="s">
        <v>993</v>
      </c>
      <c r="BS184" s="126">
        <v>0</v>
      </c>
      <c r="BT184" s="183" t="s">
        <v>993</v>
      </c>
      <c r="BU184" s="126">
        <v>0</v>
      </c>
      <c r="BV184" s="126">
        <v>0</v>
      </c>
      <c r="BW184" s="126">
        <v>0</v>
      </c>
      <c r="BX184" s="183" t="s">
        <v>993</v>
      </c>
      <c r="BY184" s="126">
        <v>0</v>
      </c>
      <c r="BZ184" s="183" t="s">
        <v>993</v>
      </c>
      <c r="CA184" s="126">
        <v>0</v>
      </c>
      <c r="CB184" s="183" t="s">
        <v>993</v>
      </c>
      <c r="CC184" s="126">
        <v>0</v>
      </c>
      <c r="CD184" s="126">
        <v>0</v>
      </c>
      <c r="CE184" s="126">
        <v>0</v>
      </c>
      <c r="CF184" s="183" t="s">
        <v>993</v>
      </c>
      <c r="CG184" s="126">
        <v>0</v>
      </c>
      <c r="CH184" s="183" t="s">
        <v>993</v>
      </c>
      <c r="CI184" s="126">
        <v>0</v>
      </c>
      <c r="CJ184" s="183" t="s">
        <v>993</v>
      </c>
      <c r="CK184" s="126">
        <v>0</v>
      </c>
      <c r="CL184" s="126">
        <v>0</v>
      </c>
      <c r="CM184" s="126">
        <v>0</v>
      </c>
      <c r="CN184" s="126">
        <v>30</v>
      </c>
      <c r="CO184" s="126">
        <v>1.4</v>
      </c>
      <c r="CP184" s="126">
        <v>0</v>
      </c>
      <c r="CQ184" s="126">
        <v>0</v>
      </c>
      <c r="CR184" s="126">
        <v>0</v>
      </c>
      <c r="CS184" s="126">
        <v>2.9</v>
      </c>
      <c r="CT184" s="126">
        <v>0</v>
      </c>
      <c r="CU184" s="126">
        <v>0</v>
      </c>
      <c r="CV184" s="126">
        <v>0</v>
      </c>
      <c r="CW184" s="126">
        <v>0</v>
      </c>
      <c r="CX184" s="126">
        <v>0</v>
      </c>
      <c r="CY184" s="126">
        <v>0</v>
      </c>
      <c r="CZ184" s="126">
        <v>0</v>
      </c>
      <c r="DA184" s="126">
        <v>0</v>
      </c>
      <c r="DB184" s="126">
        <v>0</v>
      </c>
      <c r="DC184" s="126">
        <v>0</v>
      </c>
      <c r="DD184" s="126">
        <v>0</v>
      </c>
      <c r="DE184" s="126">
        <v>0</v>
      </c>
      <c r="DF184" s="126">
        <v>0</v>
      </c>
      <c r="DG184" s="126">
        <v>0</v>
      </c>
      <c r="DH184" s="127" t="b">
        <v>0</v>
      </c>
      <c r="DI184" s="183" t="s">
        <v>450</v>
      </c>
      <c r="DJ184" s="183" t="s">
        <v>993</v>
      </c>
      <c r="DK184" s="183" t="s">
        <v>993</v>
      </c>
      <c r="DL184" s="183" t="s">
        <v>993</v>
      </c>
      <c r="DM184" s="126">
        <v>1321</v>
      </c>
      <c r="DN184" s="126">
        <v>1028</v>
      </c>
      <c r="DO184" s="126">
        <v>41</v>
      </c>
      <c r="DP184" s="126">
        <v>252</v>
      </c>
      <c r="DQ184" s="126">
        <v>13203</v>
      </c>
      <c r="DR184" s="126">
        <v>1684</v>
      </c>
      <c r="DS184" s="126">
        <v>1321</v>
      </c>
      <c r="DT184" s="126">
        <v>245</v>
      </c>
      <c r="DU184" s="126">
        <v>1025</v>
      </c>
      <c r="DV184" s="126">
        <v>32</v>
      </c>
      <c r="DW184" s="126">
        <v>19</v>
      </c>
      <c r="DX184" s="126">
        <v>0</v>
      </c>
      <c r="DY184" s="126">
        <v>0</v>
      </c>
      <c r="DZ184" s="126">
        <v>0</v>
      </c>
      <c r="EA184" s="126">
        <v>1684</v>
      </c>
      <c r="EB184" s="126">
        <v>613</v>
      </c>
      <c r="EC184" s="126">
        <v>984</v>
      </c>
      <c r="ED184" s="126">
        <v>67</v>
      </c>
      <c r="EE184" s="126">
        <v>1</v>
      </c>
      <c r="EF184" s="126">
        <v>0</v>
      </c>
      <c r="EG184" s="126">
        <v>0</v>
      </c>
      <c r="EH184" s="126">
        <v>9</v>
      </c>
      <c r="EI184" s="126">
        <v>10</v>
      </c>
      <c r="EJ184" s="126">
        <v>0</v>
      </c>
      <c r="EK184" s="126">
        <v>1071</v>
      </c>
      <c r="EL184" s="126">
        <v>1042</v>
      </c>
      <c r="EM184" s="126">
        <v>0</v>
      </c>
      <c r="EN184" s="126">
        <v>29</v>
      </c>
      <c r="EO184" s="126">
        <v>0</v>
      </c>
      <c r="EP184" s="126">
        <v>0</v>
      </c>
      <c r="EQ184" s="127" t="b">
        <v>0</v>
      </c>
      <c r="ER184" s="127" t="b">
        <v>0</v>
      </c>
      <c r="ES184" s="127" t="b">
        <v>0</v>
      </c>
      <c r="ET184" s="128">
        <v>0.624</v>
      </c>
      <c r="EU184" s="128">
        <v>0.35299999999999998</v>
      </c>
      <c r="EV184" s="128">
        <v>0.15</v>
      </c>
      <c r="EW184" s="128">
        <v>0.21899999999999997</v>
      </c>
      <c r="EX184" s="128">
        <v>0.23600000000000002</v>
      </c>
      <c r="EY184" s="128">
        <v>0.36700000000000005</v>
      </c>
      <c r="EZ184" s="127" t="b">
        <v>0</v>
      </c>
      <c r="FA184" s="127" t="b">
        <v>0</v>
      </c>
      <c r="FB184" s="127" t="b">
        <v>1</v>
      </c>
      <c r="FC184" s="128">
        <v>0</v>
      </c>
      <c r="FD184" s="128">
        <v>0</v>
      </c>
      <c r="FE184" s="128">
        <v>0</v>
      </c>
      <c r="FF184" s="128">
        <v>0</v>
      </c>
      <c r="FG184" s="128">
        <v>0</v>
      </c>
      <c r="FH184" s="128">
        <v>0</v>
      </c>
      <c r="FI184" s="127" t="b">
        <v>0</v>
      </c>
      <c r="FJ184" s="127" t="b">
        <v>0</v>
      </c>
      <c r="FK184" s="127" t="b">
        <v>0</v>
      </c>
      <c r="FL184" s="128">
        <v>0.624</v>
      </c>
      <c r="FM184" s="128">
        <v>0.35299999999999998</v>
      </c>
      <c r="FN184" s="128">
        <v>0.15</v>
      </c>
      <c r="FO184" s="128">
        <v>0.21899999999999997</v>
      </c>
      <c r="FP184" s="128">
        <v>0.23600000000000002</v>
      </c>
      <c r="FQ184" s="128">
        <v>0.36700000000000005</v>
      </c>
      <c r="FR184" s="183" t="s">
        <v>293</v>
      </c>
      <c r="FS184" s="128">
        <v>0</v>
      </c>
      <c r="FT184" s="126">
        <v>0</v>
      </c>
      <c r="FU184" s="126">
        <v>1071</v>
      </c>
      <c r="FV184" s="126">
        <v>0</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7" t="b">
        <v>0</v>
      </c>
      <c r="GM184" s="183" t="s">
        <v>993</v>
      </c>
      <c r="GN184" s="183" t="s">
        <v>993</v>
      </c>
      <c r="GO184" s="183" t="s">
        <v>993</v>
      </c>
      <c r="GP184" s="183" t="s">
        <v>993</v>
      </c>
      <c r="GQ184" s="127"/>
      <c r="GR184" s="123"/>
    </row>
    <row r="185" spans="1:200">
      <c r="A185" s="122"/>
      <c r="B185" s="1348" t="s">
        <v>467</v>
      </c>
      <c r="C185" s="1349"/>
      <c r="D185" s="183" t="s">
        <v>1172</v>
      </c>
      <c r="E185" s="183" t="s">
        <v>20</v>
      </c>
      <c r="F185" s="183" t="s">
        <v>437</v>
      </c>
      <c r="G185" s="183" t="s">
        <v>986</v>
      </c>
      <c r="H185" s="183" t="s">
        <v>1062</v>
      </c>
      <c r="I185" s="183" t="s">
        <v>1063</v>
      </c>
      <c r="J185" s="183" t="s">
        <v>1064</v>
      </c>
      <c r="K185" s="183" t="s">
        <v>1065</v>
      </c>
      <c r="L185" s="126">
        <v>7</v>
      </c>
      <c r="M185" s="183" t="s">
        <v>20</v>
      </c>
      <c r="N185" s="183" t="s">
        <v>1133</v>
      </c>
      <c r="O185" s="183" t="s">
        <v>478</v>
      </c>
      <c r="P185" s="183" t="s">
        <v>993</v>
      </c>
      <c r="Q185" s="183" t="s">
        <v>290</v>
      </c>
      <c r="R185" s="183" t="s">
        <v>270</v>
      </c>
      <c r="S185" s="127" t="b">
        <v>0</v>
      </c>
      <c r="T185" s="126">
        <v>0</v>
      </c>
      <c r="U185" s="127" t="b">
        <v>0</v>
      </c>
      <c r="V185" s="126">
        <v>0</v>
      </c>
      <c r="W185" s="127" t="b">
        <v>0</v>
      </c>
      <c r="X185" s="127" t="b">
        <v>1</v>
      </c>
      <c r="Y185" s="183" t="s">
        <v>270</v>
      </c>
      <c r="Z185" s="183" t="s">
        <v>993</v>
      </c>
      <c r="AA185" s="127" t="b">
        <v>0</v>
      </c>
      <c r="AB185" s="183" t="s">
        <v>993</v>
      </c>
      <c r="AC185" s="183" t="s">
        <v>993</v>
      </c>
      <c r="AD185" s="183" t="s">
        <v>993</v>
      </c>
      <c r="AE185" s="183">
        <f t="shared" si="6"/>
        <v>48</v>
      </c>
      <c r="AF185" s="183">
        <f t="shared" si="6"/>
        <v>43</v>
      </c>
      <c r="AG185" s="183">
        <f t="shared" si="6"/>
        <v>0</v>
      </c>
      <c r="AH185" s="183">
        <f t="shared" si="5"/>
        <v>48</v>
      </c>
      <c r="AI185" s="183">
        <f t="shared" si="7"/>
        <v>0</v>
      </c>
      <c r="AJ185" s="126">
        <v>48</v>
      </c>
      <c r="AK185" s="126">
        <v>43</v>
      </c>
      <c r="AL185" s="126">
        <v>0</v>
      </c>
      <c r="AM185" s="126">
        <v>48</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6">
        <v>0</v>
      </c>
      <c r="BD185" s="127" t="b">
        <v>0</v>
      </c>
      <c r="BE185" s="127"/>
      <c r="BF185" s="183" t="s">
        <v>270</v>
      </c>
      <c r="BG185" s="126">
        <v>48</v>
      </c>
      <c r="BH185" s="183" t="s">
        <v>993</v>
      </c>
      <c r="BI185" s="126">
        <v>0</v>
      </c>
      <c r="BJ185" s="183" t="s">
        <v>993</v>
      </c>
      <c r="BK185" s="126">
        <v>0</v>
      </c>
      <c r="BL185" s="126">
        <v>0</v>
      </c>
      <c r="BM185" s="126">
        <v>0</v>
      </c>
      <c r="BN185" s="183" t="s">
        <v>993</v>
      </c>
      <c r="BO185" s="183" t="s">
        <v>993</v>
      </c>
      <c r="BP185" s="183" t="s">
        <v>993</v>
      </c>
      <c r="BQ185" s="126">
        <v>0</v>
      </c>
      <c r="BR185" s="183" t="s">
        <v>993</v>
      </c>
      <c r="BS185" s="126">
        <v>0</v>
      </c>
      <c r="BT185" s="183" t="s">
        <v>993</v>
      </c>
      <c r="BU185" s="126">
        <v>0</v>
      </c>
      <c r="BV185" s="126">
        <v>0</v>
      </c>
      <c r="BW185" s="126">
        <v>0</v>
      </c>
      <c r="BX185" s="183" t="s">
        <v>993</v>
      </c>
      <c r="BY185" s="126">
        <v>0</v>
      </c>
      <c r="BZ185" s="183" t="s">
        <v>993</v>
      </c>
      <c r="CA185" s="126">
        <v>0</v>
      </c>
      <c r="CB185" s="183" t="s">
        <v>993</v>
      </c>
      <c r="CC185" s="126">
        <v>0</v>
      </c>
      <c r="CD185" s="126">
        <v>0</v>
      </c>
      <c r="CE185" s="126">
        <v>0</v>
      </c>
      <c r="CF185" s="183" t="s">
        <v>993</v>
      </c>
      <c r="CG185" s="126">
        <v>0</v>
      </c>
      <c r="CH185" s="183" t="s">
        <v>993</v>
      </c>
      <c r="CI185" s="126">
        <v>0</v>
      </c>
      <c r="CJ185" s="183" t="s">
        <v>993</v>
      </c>
      <c r="CK185" s="126">
        <v>0</v>
      </c>
      <c r="CL185" s="126">
        <v>0</v>
      </c>
      <c r="CM185" s="126">
        <v>0</v>
      </c>
      <c r="CN185" s="126">
        <v>29</v>
      </c>
      <c r="CO185" s="126">
        <v>1.5</v>
      </c>
      <c r="CP185" s="126">
        <v>0</v>
      </c>
      <c r="CQ185" s="126">
        <v>0</v>
      </c>
      <c r="CR185" s="126">
        <v>0</v>
      </c>
      <c r="CS185" s="126">
        <v>3.3</v>
      </c>
      <c r="CT185" s="126">
        <v>0</v>
      </c>
      <c r="CU185" s="126">
        <v>0</v>
      </c>
      <c r="CV185" s="126">
        <v>0</v>
      </c>
      <c r="CW185" s="126">
        <v>0</v>
      </c>
      <c r="CX185" s="126">
        <v>0</v>
      </c>
      <c r="CY185" s="126">
        <v>0</v>
      </c>
      <c r="CZ185" s="126">
        <v>0</v>
      </c>
      <c r="DA185" s="126">
        <v>0</v>
      </c>
      <c r="DB185" s="126">
        <v>0</v>
      </c>
      <c r="DC185" s="126">
        <v>0</v>
      </c>
      <c r="DD185" s="126">
        <v>0</v>
      </c>
      <c r="DE185" s="126">
        <v>0</v>
      </c>
      <c r="DF185" s="126">
        <v>0</v>
      </c>
      <c r="DG185" s="126">
        <v>0</v>
      </c>
      <c r="DH185" s="127" t="b">
        <v>0</v>
      </c>
      <c r="DI185" s="183" t="s">
        <v>1000</v>
      </c>
      <c r="DJ185" s="183" t="s">
        <v>993</v>
      </c>
      <c r="DK185" s="183" t="s">
        <v>993</v>
      </c>
      <c r="DL185" s="183" t="s">
        <v>993</v>
      </c>
      <c r="DM185" s="126">
        <v>1043</v>
      </c>
      <c r="DN185" s="126">
        <v>702</v>
      </c>
      <c r="DO185" s="126">
        <v>28</v>
      </c>
      <c r="DP185" s="126">
        <v>313</v>
      </c>
      <c r="DQ185" s="126">
        <v>9151</v>
      </c>
      <c r="DR185" s="126">
        <v>1159</v>
      </c>
      <c r="DS185" s="126">
        <v>1043</v>
      </c>
      <c r="DT185" s="126">
        <v>184</v>
      </c>
      <c r="DU185" s="126">
        <v>827</v>
      </c>
      <c r="DV185" s="126">
        <v>16</v>
      </c>
      <c r="DW185" s="126">
        <v>16</v>
      </c>
      <c r="DX185" s="126">
        <v>0</v>
      </c>
      <c r="DY185" s="126">
        <v>0</v>
      </c>
      <c r="DZ185" s="126">
        <v>0</v>
      </c>
      <c r="EA185" s="126">
        <v>1159</v>
      </c>
      <c r="EB185" s="126">
        <v>301</v>
      </c>
      <c r="EC185" s="126">
        <v>700</v>
      </c>
      <c r="ED185" s="126">
        <v>143</v>
      </c>
      <c r="EE185" s="126">
        <v>1</v>
      </c>
      <c r="EF185" s="126">
        <v>0</v>
      </c>
      <c r="EG185" s="126">
        <v>0</v>
      </c>
      <c r="EH185" s="126">
        <v>5</v>
      </c>
      <c r="EI185" s="126">
        <v>9</v>
      </c>
      <c r="EJ185" s="126">
        <v>0</v>
      </c>
      <c r="EK185" s="126">
        <v>858</v>
      </c>
      <c r="EL185" s="126">
        <v>840</v>
      </c>
      <c r="EM185" s="126">
        <v>0</v>
      </c>
      <c r="EN185" s="126">
        <v>18</v>
      </c>
      <c r="EO185" s="126">
        <v>0</v>
      </c>
      <c r="EP185" s="126">
        <v>0</v>
      </c>
      <c r="EQ185" s="127" t="b">
        <v>0</v>
      </c>
      <c r="ER185" s="127" t="b">
        <v>0</v>
      </c>
      <c r="ES185" s="127" t="b">
        <v>0</v>
      </c>
      <c r="ET185" s="128">
        <v>0.48700000000000004</v>
      </c>
      <c r="EU185" s="128">
        <v>0.36499999999999999</v>
      </c>
      <c r="EV185" s="128">
        <v>0.17300000000000001</v>
      </c>
      <c r="EW185" s="128">
        <v>0.21100000000000002</v>
      </c>
      <c r="EX185" s="128">
        <v>0.247</v>
      </c>
      <c r="EY185" s="128">
        <v>0.42899999999999999</v>
      </c>
      <c r="EZ185" s="127" t="b">
        <v>0</v>
      </c>
      <c r="FA185" s="127" t="b">
        <v>0</v>
      </c>
      <c r="FB185" s="127" t="b">
        <v>1</v>
      </c>
      <c r="FC185" s="128">
        <v>0</v>
      </c>
      <c r="FD185" s="128">
        <v>0</v>
      </c>
      <c r="FE185" s="128">
        <v>0</v>
      </c>
      <c r="FF185" s="128">
        <v>0</v>
      </c>
      <c r="FG185" s="128">
        <v>0</v>
      </c>
      <c r="FH185" s="128">
        <v>0</v>
      </c>
      <c r="FI185" s="127" t="b">
        <v>0</v>
      </c>
      <c r="FJ185" s="127" t="b">
        <v>0</v>
      </c>
      <c r="FK185" s="127" t="b">
        <v>0</v>
      </c>
      <c r="FL185" s="128">
        <v>0.48700000000000004</v>
      </c>
      <c r="FM185" s="128">
        <v>0.36499999999999999</v>
      </c>
      <c r="FN185" s="128">
        <v>0.17300000000000001</v>
      </c>
      <c r="FO185" s="128">
        <v>0.21100000000000002</v>
      </c>
      <c r="FP185" s="128">
        <v>0.247</v>
      </c>
      <c r="FQ185" s="128">
        <v>0.42899999999999999</v>
      </c>
      <c r="FR185" s="183" t="s">
        <v>293</v>
      </c>
      <c r="FS185" s="128">
        <v>0</v>
      </c>
      <c r="FT185" s="126">
        <v>0</v>
      </c>
      <c r="FU185" s="126">
        <v>858</v>
      </c>
      <c r="FV185" s="126">
        <v>0</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7" t="b">
        <v>0</v>
      </c>
      <c r="GM185" s="183" t="s">
        <v>993</v>
      </c>
      <c r="GN185" s="183" t="s">
        <v>993</v>
      </c>
      <c r="GO185" s="183" t="s">
        <v>993</v>
      </c>
      <c r="GP185" s="183" t="s">
        <v>993</v>
      </c>
      <c r="GQ185" s="127"/>
      <c r="GR185" s="123"/>
    </row>
    <row r="186" spans="1:200">
      <c r="A186" s="122"/>
      <c r="B186" s="1348" t="s">
        <v>467</v>
      </c>
      <c r="C186" s="1349"/>
      <c r="D186" s="183" t="s">
        <v>1172</v>
      </c>
      <c r="E186" s="183" t="s">
        <v>20</v>
      </c>
      <c r="F186" s="183" t="s">
        <v>437</v>
      </c>
      <c r="G186" s="183" t="s">
        <v>986</v>
      </c>
      <c r="H186" s="183" t="s">
        <v>1062</v>
      </c>
      <c r="I186" s="183" t="s">
        <v>1063</v>
      </c>
      <c r="J186" s="183" t="s">
        <v>1064</v>
      </c>
      <c r="K186" s="183" t="s">
        <v>1065</v>
      </c>
      <c r="L186" s="126">
        <v>8</v>
      </c>
      <c r="M186" s="183" t="s">
        <v>20</v>
      </c>
      <c r="N186" s="183" t="s">
        <v>1134</v>
      </c>
      <c r="O186" s="183" t="s">
        <v>479</v>
      </c>
      <c r="P186" s="183" t="s">
        <v>993</v>
      </c>
      <c r="Q186" s="183" t="s">
        <v>993</v>
      </c>
      <c r="R186" s="183" t="s">
        <v>270</v>
      </c>
      <c r="S186" s="127" t="b">
        <v>0</v>
      </c>
      <c r="T186" s="126">
        <v>0</v>
      </c>
      <c r="U186" s="127" t="b">
        <v>0</v>
      </c>
      <c r="V186" s="126">
        <v>0</v>
      </c>
      <c r="W186" s="127" t="b">
        <v>0</v>
      </c>
      <c r="X186" s="127" t="b">
        <v>1</v>
      </c>
      <c r="Y186" s="183" t="s">
        <v>270</v>
      </c>
      <c r="Z186" s="183" t="s">
        <v>993</v>
      </c>
      <c r="AA186" s="127" t="b">
        <v>0</v>
      </c>
      <c r="AB186" s="183" t="s">
        <v>993</v>
      </c>
      <c r="AC186" s="183" t="s">
        <v>993</v>
      </c>
      <c r="AD186" s="183" t="s">
        <v>993</v>
      </c>
      <c r="AE186" s="183">
        <f t="shared" si="6"/>
        <v>48</v>
      </c>
      <c r="AF186" s="183">
        <f t="shared" si="6"/>
        <v>43</v>
      </c>
      <c r="AG186" s="183">
        <f t="shared" si="6"/>
        <v>7</v>
      </c>
      <c r="AH186" s="183">
        <f t="shared" si="5"/>
        <v>48</v>
      </c>
      <c r="AI186" s="183">
        <f t="shared" si="7"/>
        <v>0</v>
      </c>
      <c r="AJ186" s="126">
        <v>48</v>
      </c>
      <c r="AK186" s="126">
        <v>43</v>
      </c>
      <c r="AL186" s="126">
        <v>7</v>
      </c>
      <c r="AM186" s="126">
        <v>48</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6">
        <v>0</v>
      </c>
      <c r="BD186" s="127" t="b">
        <v>0</v>
      </c>
      <c r="BE186" s="127"/>
      <c r="BF186" s="183" t="s">
        <v>270</v>
      </c>
      <c r="BG186" s="126">
        <v>48</v>
      </c>
      <c r="BH186" s="183" t="s">
        <v>993</v>
      </c>
      <c r="BI186" s="126">
        <v>0</v>
      </c>
      <c r="BJ186" s="183" t="s">
        <v>993</v>
      </c>
      <c r="BK186" s="126">
        <v>0</v>
      </c>
      <c r="BL186" s="126">
        <v>0</v>
      </c>
      <c r="BM186" s="126">
        <v>0</v>
      </c>
      <c r="BN186" s="183" t="s">
        <v>993</v>
      </c>
      <c r="BO186" s="183" t="s">
        <v>993</v>
      </c>
      <c r="BP186" s="183" t="s">
        <v>993</v>
      </c>
      <c r="BQ186" s="126">
        <v>0</v>
      </c>
      <c r="BR186" s="183" t="s">
        <v>993</v>
      </c>
      <c r="BS186" s="126">
        <v>0</v>
      </c>
      <c r="BT186" s="183" t="s">
        <v>993</v>
      </c>
      <c r="BU186" s="126">
        <v>0</v>
      </c>
      <c r="BV186" s="126">
        <v>0</v>
      </c>
      <c r="BW186" s="126">
        <v>0</v>
      </c>
      <c r="BX186" s="183" t="s">
        <v>993</v>
      </c>
      <c r="BY186" s="126">
        <v>0</v>
      </c>
      <c r="BZ186" s="183" t="s">
        <v>993</v>
      </c>
      <c r="CA186" s="126">
        <v>0</v>
      </c>
      <c r="CB186" s="183" t="s">
        <v>993</v>
      </c>
      <c r="CC186" s="126">
        <v>0</v>
      </c>
      <c r="CD186" s="126">
        <v>0</v>
      </c>
      <c r="CE186" s="126">
        <v>0</v>
      </c>
      <c r="CF186" s="183" t="s">
        <v>993</v>
      </c>
      <c r="CG186" s="126">
        <v>0</v>
      </c>
      <c r="CH186" s="183" t="s">
        <v>993</v>
      </c>
      <c r="CI186" s="126">
        <v>0</v>
      </c>
      <c r="CJ186" s="183" t="s">
        <v>993</v>
      </c>
      <c r="CK186" s="126">
        <v>0</v>
      </c>
      <c r="CL186" s="126">
        <v>0</v>
      </c>
      <c r="CM186" s="126">
        <v>0</v>
      </c>
      <c r="CN186" s="126">
        <v>28</v>
      </c>
      <c r="CO186" s="126">
        <v>1.4</v>
      </c>
      <c r="CP186" s="126">
        <v>0</v>
      </c>
      <c r="CQ186" s="126">
        <v>0</v>
      </c>
      <c r="CR186" s="126">
        <v>0</v>
      </c>
      <c r="CS186" s="126">
        <v>3.7</v>
      </c>
      <c r="CT186" s="126">
        <v>0</v>
      </c>
      <c r="CU186" s="126">
        <v>0</v>
      </c>
      <c r="CV186" s="126">
        <v>0</v>
      </c>
      <c r="CW186" s="126">
        <v>0</v>
      </c>
      <c r="CX186" s="126">
        <v>0</v>
      </c>
      <c r="CY186" s="126">
        <v>0</v>
      </c>
      <c r="CZ186" s="126">
        <v>0</v>
      </c>
      <c r="DA186" s="126">
        <v>0</v>
      </c>
      <c r="DB186" s="126">
        <v>0</v>
      </c>
      <c r="DC186" s="126">
        <v>0</v>
      </c>
      <c r="DD186" s="126">
        <v>0</v>
      </c>
      <c r="DE186" s="126">
        <v>0</v>
      </c>
      <c r="DF186" s="126">
        <v>0</v>
      </c>
      <c r="DG186" s="126">
        <v>0</v>
      </c>
      <c r="DH186" s="127" t="b">
        <v>0</v>
      </c>
      <c r="DI186" s="183" t="s">
        <v>296</v>
      </c>
      <c r="DJ186" s="183" t="s">
        <v>993</v>
      </c>
      <c r="DK186" s="183" t="s">
        <v>993</v>
      </c>
      <c r="DL186" s="183" t="s">
        <v>993</v>
      </c>
      <c r="DM186" s="126">
        <v>2023</v>
      </c>
      <c r="DN186" s="126">
        <v>1529</v>
      </c>
      <c r="DO186" s="126">
        <v>114</v>
      </c>
      <c r="DP186" s="126">
        <v>380</v>
      </c>
      <c r="DQ186" s="126">
        <v>12053</v>
      </c>
      <c r="DR186" s="126">
        <v>2073</v>
      </c>
      <c r="DS186" s="126">
        <v>2023</v>
      </c>
      <c r="DT186" s="126">
        <v>259</v>
      </c>
      <c r="DU186" s="126">
        <v>1700</v>
      </c>
      <c r="DV186" s="126">
        <v>39</v>
      </c>
      <c r="DW186" s="126">
        <v>25</v>
      </c>
      <c r="DX186" s="126">
        <v>0</v>
      </c>
      <c r="DY186" s="126">
        <v>0</v>
      </c>
      <c r="DZ186" s="126">
        <v>0</v>
      </c>
      <c r="EA186" s="126">
        <v>2073</v>
      </c>
      <c r="EB186" s="126">
        <v>320</v>
      </c>
      <c r="EC186" s="126">
        <v>1624</v>
      </c>
      <c r="ED186" s="126">
        <v>91</v>
      </c>
      <c r="EE186" s="126">
        <v>2</v>
      </c>
      <c r="EF186" s="126">
        <v>7</v>
      </c>
      <c r="EG186" s="126">
        <v>0</v>
      </c>
      <c r="EH186" s="126">
        <v>8</v>
      </c>
      <c r="EI186" s="126">
        <v>21</v>
      </c>
      <c r="EJ186" s="126">
        <v>0</v>
      </c>
      <c r="EK186" s="126">
        <v>1753</v>
      </c>
      <c r="EL186" s="126">
        <v>1682</v>
      </c>
      <c r="EM186" s="126">
        <v>0</v>
      </c>
      <c r="EN186" s="126">
        <v>71</v>
      </c>
      <c r="EO186" s="126">
        <v>0</v>
      </c>
      <c r="EP186" s="126">
        <v>0</v>
      </c>
      <c r="EQ186" s="127" t="b">
        <v>0</v>
      </c>
      <c r="ER186" s="127" t="b">
        <v>0</v>
      </c>
      <c r="ES186" s="127" t="b">
        <v>0</v>
      </c>
      <c r="ET186" s="128">
        <v>0.47600000000000003</v>
      </c>
      <c r="EU186" s="128">
        <v>0.36399999999999999</v>
      </c>
      <c r="EV186" s="128">
        <v>0.14899999999999999</v>
      </c>
      <c r="EW186" s="128">
        <v>0.14899999999999999</v>
      </c>
      <c r="EX186" s="128">
        <v>0.23399999999999999</v>
      </c>
      <c r="EY186" s="128">
        <v>0.40100000000000002</v>
      </c>
      <c r="EZ186" s="127" t="b">
        <v>0</v>
      </c>
      <c r="FA186" s="127" t="b">
        <v>0</v>
      </c>
      <c r="FB186" s="127" t="b">
        <v>1</v>
      </c>
      <c r="FC186" s="128">
        <v>0</v>
      </c>
      <c r="FD186" s="128">
        <v>0</v>
      </c>
      <c r="FE186" s="128">
        <v>0</v>
      </c>
      <c r="FF186" s="128">
        <v>0</v>
      </c>
      <c r="FG186" s="128">
        <v>0</v>
      </c>
      <c r="FH186" s="128">
        <v>0</v>
      </c>
      <c r="FI186" s="127" t="b">
        <v>0</v>
      </c>
      <c r="FJ186" s="127" t="b">
        <v>0</v>
      </c>
      <c r="FK186" s="127" t="b">
        <v>0</v>
      </c>
      <c r="FL186" s="128">
        <v>0.47600000000000003</v>
      </c>
      <c r="FM186" s="128">
        <v>0.36399999999999999</v>
      </c>
      <c r="FN186" s="128">
        <v>0.14899999999999999</v>
      </c>
      <c r="FO186" s="128">
        <v>0.14899999999999999</v>
      </c>
      <c r="FP186" s="128">
        <v>0.23399999999999999</v>
      </c>
      <c r="FQ186" s="128">
        <v>0.40100000000000002</v>
      </c>
      <c r="FR186" s="183" t="s">
        <v>293</v>
      </c>
      <c r="FS186" s="128">
        <v>0</v>
      </c>
      <c r="FT186" s="126">
        <v>0</v>
      </c>
      <c r="FU186" s="126">
        <v>1753</v>
      </c>
      <c r="FV186" s="126">
        <v>0</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7" t="b">
        <v>0</v>
      </c>
      <c r="GM186" s="183" t="s">
        <v>993</v>
      </c>
      <c r="GN186" s="183" t="s">
        <v>993</v>
      </c>
      <c r="GO186" s="183" t="s">
        <v>993</v>
      </c>
      <c r="GP186" s="183" t="s">
        <v>993</v>
      </c>
      <c r="GQ186" s="127"/>
      <c r="GR186" s="123"/>
    </row>
    <row r="187" spans="1:200">
      <c r="A187" s="122"/>
      <c r="B187" s="1348" t="s">
        <v>467</v>
      </c>
      <c r="C187" s="1349"/>
      <c r="D187" s="183" t="s">
        <v>1172</v>
      </c>
      <c r="E187" s="183" t="s">
        <v>20</v>
      </c>
      <c r="F187" s="183" t="s">
        <v>437</v>
      </c>
      <c r="G187" s="183" t="s">
        <v>986</v>
      </c>
      <c r="H187" s="183" t="s">
        <v>1062</v>
      </c>
      <c r="I187" s="183" t="s">
        <v>1063</v>
      </c>
      <c r="J187" s="183" t="s">
        <v>1064</v>
      </c>
      <c r="K187" s="183" t="s">
        <v>1065</v>
      </c>
      <c r="L187" s="126">
        <v>9</v>
      </c>
      <c r="M187" s="183" t="s">
        <v>20</v>
      </c>
      <c r="N187" s="183" t="s">
        <v>1114</v>
      </c>
      <c r="O187" s="183" t="s">
        <v>480</v>
      </c>
      <c r="P187" s="183" t="s">
        <v>993</v>
      </c>
      <c r="Q187" s="183" t="s">
        <v>993</v>
      </c>
      <c r="R187" s="183" t="s">
        <v>290</v>
      </c>
      <c r="S187" s="127" t="b">
        <v>0</v>
      </c>
      <c r="T187" s="126">
        <v>0</v>
      </c>
      <c r="U187" s="127" t="b">
        <v>1</v>
      </c>
      <c r="V187" s="126">
        <v>41</v>
      </c>
      <c r="W187" s="127" t="b">
        <v>0</v>
      </c>
      <c r="X187" s="127" t="b">
        <v>1</v>
      </c>
      <c r="Y187" s="183" t="s">
        <v>290</v>
      </c>
      <c r="Z187" s="183" t="s">
        <v>993</v>
      </c>
      <c r="AA187" s="127" t="b">
        <v>0</v>
      </c>
      <c r="AB187" s="183" t="s">
        <v>993</v>
      </c>
      <c r="AC187" s="183" t="s">
        <v>993</v>
      </c>
      <c r="AD187" s="183" t="s">
        <v>993</v>
      </c>
      <c r="AE187" s="183">
        <f t="shared" si="6"/>
        <v>48</v>
      </c>
      <c r="AF187" s="183">
        <f t="shared" si="6"/>
        <v>0</v>
      </c>
      <c r="AG187" s="183">
        <f t="shared" si="6"/>
        <v>0</v>
      </c>
      <c r="AH187" s="183">
        <f t="shared" si="5"/>
        <v>48</v>
      </c>
      <c r="AI187" s="183">
        <f t="shared" si="7"/>
        <v>0</v>
      </c>
      <c r="AJ187" s="126">
        <v>48</v>
      </c>
      <c r="AK187" s="126">
        <v>0</v>
      </c>
      <c r="AL187" s="126">
        <v>0</v>
      </c>
      <c r="AM187" s="126">
        <v>48</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6">
        <v>0</v>
      </c>
      <c r="BD187" s="127" t="b">
        <v>0</v>
      </c>
      <c r="BE187" s="183" t="s">
        <v>1174</v>
      </c>
      <c r="BF187" s="183" t="s">
        <v>270</v>
      </c>
      <c r="BG187" s="126">
        <v>41</v>
      </c>
      <c r="BH187" s="183" t="s">
        <v>993</v>
      </c>
      <c r="BI187" s="126">
        <v>0</v>
      </c>
      <c r="BJ187" s="183" t="s">
        <v>993</v>
      </c>
      <c r="BK187" s="126">
        <v>0</v>
      </c>
      <c r="BL187" s="126">
        <v>0</v>
      </c>
      <c r="BM187" s="126">
        <v>7</v>
      </c>
      <c r="BN187" s="183" t="s">
        <v>993</v>
      </c>
      <c r="BO187" s="183" t="s">
        <v>993</v>
      </c>
      <c r="BP187" s="183" t="s">
        <v>993</v>
      </c>
      <c r="BQ187" s="126">
        <v>0</v>
      </c>
      <c r="BR187" s="183" t="s">
        <v>993</v>
      </c>
      <c r="BS187" s="126">
        <v>0</v>
      </c>
      <c r="BT187" s="183" t="s">
        <v>993</v>
      </c>
      <c r="BU187" s="126">
        <v>0</v>
      </c>
      <c r="BV187" s="126">
        <v>0</v>
      </c>
      <c r="BW187" s="126">
        <v>0</v>
      </c>
      <c r="BX187" s="183" t="s">
        <v>993</v>
      </c>
      <c r="BY187" s="126">
        <v>0</v>
      </c>
      <c r="BZ187" s="183" t="s">
        <v>993</v>
      </c>
      <c r="CA187" s="126">
        <v>0</v>
      </c>
      <c r="CB187" s="183" t="s">
        <v>993</v>
      </c>
      <c r="CC187" s="126">
        <v>0</v>
      </c>
      <c r="CD187" s="126">
        <v>0</v>
      </c>
      <c r="CE187" s="126">
        <v>0</v>
      </c>
      <c r="CF187" s="183" t="s">
        <v>993</v>
      </c>
      <c r="CG187" s="126">
        <v>0</v>
      </c>
      <c r="CH187" s="183" t="s">
        <v>993</v>
      </c>
      <c r="CI187" s="126">
        <v>0</v>
      </c>
      <c r="CJ187" s="183" t="s">
        <v>993</v>
      </c>
      <c r="CK187" s="126">
        <v>0</v>
      </c>
      <c r="CL187" s="126">
        <v>0</v>
      </c>
      <c r="CM187" s="126">
        <v>0</v>
      </c>
      <c r="CN187" s="126">
        <v>0</v>
      </c>
      <c r="CO187" s="126">
        <v>0</v>
      </c>
      <c r="CP187" s="126">
        <v>0</v>
      </c>
      <c r="CQ187" s="126">
        <v>0</v>
      </c>
      <c r="CR187" s="126">
        <v>0</v>
      </c>
      <c r="CS187" s="126">
        <v>0</v>
      </c>
      <c r="CT187" s="126">
        <v>0</v>
      </c>
      <c r="CU187" s="126">
        <v>0</v>
      </c>
      <c r="CV187" s="126">
        <v>0</v>
      </c>
      <c r="CW187" s="126">
        <v>0</v>
      </c>
      <c r="CX187" s="126">
        <v>0</v>
      </c>
      <c r="CY187" s="126">
        <v>0</v>
      </c>
      <c r="CZ187" s="126">
        <v>0</v>
      </c>
      <c r="DA187" s="126">
        <v>0</v>
      </c>
      <c r="DB187" s="126">
        <v>0</v>
      </c>
      <c r="DC187" s="126">
        <v>0</v>
      </c>
      <c r="DD187" s="126">
        <v>0</v>
      </c>
      <c r="DE187" s="126">
        <v>0</v>
      </c>
      <c r="DF187" s="126">
        <v>0</v>
      </c>
      <c r="DG187" s="126">
        <v>0</v>
      </c>
      <c r="DH187" s="127" t="b">
        <v>1</v>
      </c>
      <c r="DI187" s="183" t="s">
        <v>999</v>
      </c>
      <c r="DJ187" s="183" t="s">
        <v>282</v>
      </c>
      <c r="DK187" s="183" t="s">
        <v>301</v>
      </c>
      <c r="DL187" s="183" t="s">
        <v>437</v>
      </c>
      <c r="DM187" s="126">
        <v>0</v>
      </c>
      <c r="DN187" s="126">
        <v>0</v>
      </c>
      <c r="DO187" s="126">
        <v>0</v>
      </c>
      <c r="DP187" s="126">
        <v>0</v>
      </c>
      <c r="DQ187" s="126">
        <v>0</v>
      </c>
      <c r="DR187" s="126">
        <v>0</v>
      </c>
      <c r="DS187" s="126">
        <v>0</v>
      </c>
      <c r="DT187" s="126">
        <v>0</v>
      </c>
      <c r="DU187" s="126">
        <v>0</v>
      </c>
      <c r="DV187" s="126">
        <v>0</v>
      </c>
      <c r="DW187" s="126">
        <v>0</v>
      </c>
      <c r="DX187" s="126">
        <v>0</v>
      </c>
      <c r="DY187" s="126">
        <v>0</v>
      </c>
      <c r="DZ187" s="126">
        <v>0</v>
      </c>
      <c r="EA187" s="126">
        <v>0</v>
      </c>
      <c r="EB187" s="126">
        <v>0</v>
      </c>
      <c r="EC187" s="126">
        <v>0</v>
      </c>
      <c r="ED187" s="126">
        <v>0</v>
      </c>
      <c r="EE187" s="126">
        <v>0</v>
      </c>
      <c r="EF187" s="126">
        <v>0</v>
      </c>
      <c r="EG187" s="126">
        <v>0</v>
      </c>
      <c r="EH187" s="126">
        <v>0</v>
      </c>
      <c r="EI187" s="126">
        <v>0</v>
      </c>
      <c r="EJ187" s="126">
        <v>0</v>
      </c>
      <c r="EK187" s="126">
        <v>0</v>
      </c>
      <c r="EL187" s="126">
        <v>0</v>
      </c>
      <c r="EM187" s="126">
        <v>0</v>
      </c>
      <c r="EN187" s="126">
        <v>0</v>
      </c>
      <c r="EO187" s="126">
        <v>0</v>
      </c>
      <c r="EP187" s="126">
        <v>0</v>
      </c>
      <c r="EQ187" s="127" t="b">
        <v>0</v>
      </c>
      <c r="ER187" s="127" t="b">
        <v>0</v>
      </c>
      <c r="ES187" s="127" t="b">
        <v>0</v>
      </c>
      <c r="ET187" s="128">
        <v>0</v>
      </c>
      <c r="EU187" s="128">
        <v>0</v>
      </c>
      <c r="EV187" s="128">
        <v>0</v>
      </c>
      <c r="EW187" s="128">
        <v>0</v>
      </c>
      <c r="EX187" s="128">
        <v>0</v>
      </c>
      <c r="EY187" s="128">
        <v>0</v>
      </c>
      <c r="EZ187" s="127" t="b">
        <v>0</v>
      </c>
      <c r="FA187" s="127" t="b">
        <v>0</v>
      </c>
      <c r="FB187" s="127" t="b">
        <v>1</v>
      </c>
      <c r="FC187" s="128">
        <v>0</v>
      </c>
      <c r="FD187" s="128">
        <v>0</v>
      </c>
      <c r="FE187" s="128">
        <v>0</v>
      </c>
      <c r="FF187" s="128">
        <v>0</v>
      </c>
      <c r="FG187" s="128">
        <v>0</v>
      </c>
      <c r="FH187" s="128">
        <v>0</v>
      </c>
      <c r="FI187" s="127" t="b">
        <v>0</v>
      </c>
      <c r="FJ187" s="127" t="b">
        <v>0</v>
      </c>
      <c r="FK187" s="127" t="b">
        <v>0</v>
      </c>
      <c r="FL187" s="128">
        <v>0</v>
      </c>
      <c r="FM187" s="128">
        <v>0</v>
      </c>
      <c r="FN187" s="128">
        <v>0</v>
      </c>
      <c r="FO187" s="128">
        <v>0</v>
      </c>
      <c r="FP187" s="128">
        <v>0</v>
      </c>
      <c r="FQ187" s="128">
        <v>0</v>
      </c>
      <c r="FR187" s="183" t="s">
        <v>293</v>
      </c>
      <c r="FS187" s="128">
        <v>0</v>
      </c>
      <c r="FT187" s="126">
        <v>0</v>
      </c>
      <c r="FU187" s="126">
        <v>0</v>
      </c>
      <c r="FV187" s="126">
        <v>0</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7" t="b">
        <v>0</v>
      </c>
      <c r="GM187" s="183" t="s">
        <v>993</v>
      </c>
      <c r="GN187" s="183" t="s">
        <v>993</v>
      </c>
      <c r="GO187" s="183" t="s">
        <v>993</v>
      </c>
      <c r="GP187" s="183" t="s">
        <v>993</v>
      </c>
      <c r="GQ187" s="183" t="s">
        <v>1174</v>
      </c>
      <c r="GR187" s="123"/>
    </row>
    <row r="188" spans="1:200">
      <c r="A188" s="122"/>
      <c r="B188" s="1348" t="s">
        <v>467</v>
      </c>
      <c r="C188" s="1349"/>
      <c r="D188" s="183" t="s">
        <v>1172</v>
      </c>
      <c r="E188" s="183" t="s">
        <v>20</v>
      </c>
      <c r="F188" s="183" t="s">
        <v>437</v>
      </c>
      <c r="G188" s="183" t="s">
        <v>986</v>
      </c>
      <c r="H188" s="183" t="s">
        <v>1062</v>
      </c>
      <c r="I188" s="183" t="s">
        <v>1063</v>
      </c>
      <c r="J188" s="183" t="s">
        <v>1064</v>
      </c>
      <c r="K188" s="183" t="s">
        <v>1065</v>
      </c>
      <c r="L188" s="126">
        <v>10</v>
      </c>
      <c r="M188" s="183" t="s">
        <v>20</v>
      </c>
      <c r="N188" s="183" t="s">
        <v>1137</v>
      </c>
      <c r="O188" s="183" t="s">
        <v>481</v>
      </c>
      <c r="P188" s="183" t="s">
        <v>993</v>
      </c>
      <c r="Q188" s="183" t="s">
        <v>993</v>
      </c>
      <c r="R188" s="183" t="s">
        <v>270</v>
      </c>
      <c r="S188" s="127" t="b">
        <v>1</v>
      </c>
      <c r="T188" s="126">
        <v>56</v>
      </c>
      <c r="U188" s="127" t="b">
        <v>0</v>
      </c>
      <c r="V188" s="126">
        <v>0</v>
      </c>
      <c r="W188" s="127" t="b">
        <v>0</v>
      </c>
      <c r="X188" s="127" t="b">
        <v>1</v>
      </c>
      <c r="Y188" s="183" t="s">
        <v>270</v>
      </c>
      <c r="Z188" s="183" t="s">
        <v>993</v>
      </c>
      <c r="AA188" s="127" t="b">
        <v>0</v>
      </c>
      <c r="AB188" s="183" t="s">
        <v>993</v>
      </c>
      <c r="AC188" s="183" t="s">
        <v>993</v>
      </c>
      <c r="AD188" s="183" t="s">
        <v>993</v>
      </c>
      <c r="AE188" s="183">
        <f t="shared" si="6"/>
        <v>88</v>
      </c>
      <c r="AF188" s="183">
        <f t="shared" si="6"/>
        <v>55</v>
      </c>
      <c r="AG188" s="183">
        <f t="shared" si="6"/>
        <v>5</v>
      </c>
      <c r="AH188" s="183">
        <f t="shared" si="5"/>
        <v>88</v>
      </c>
      <c r="AI188" s="183">
        <f t="shared" si="7"/>
        <v>0</v>
      </c>
      <c r="AJ188" s="126">
        <v>88</v>
      </c>
      <c r="AK188" s="126">
        <v>55</v>
      </c>
      <c r="AL188" s="126">
        <v>5</v>
      </c>
      <c r="AM188" s="126">
        <v>88</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6">
        <v>0</v>
      </c>
      <c r="BD188" s="127" t="b">
        <v>1</v>
      </c>
      <c r="BE188" s="127"/>
      <c r="BF188" s="183" t="s">
        <v>270</v>
      </c>
      <c r="BG188" s="126">
        <v>68</v>
      </c>
      <c r="BH188" s="183" t="s">
        <v>993</v>
      </c>
      <c r="BI188" s="126">
        <v>0</v>
      </c>
      <c r="BJ188" s="183" t="s">
        <v>993</v>
      </c>
      <c r="BK188" s="126">
        <v>0</v>
      </c>
      <c r="BL188" s="126">
        <v>0</v>
      </c>
      <c r="BM188" s="126">
        <v>20</v>
      </c>
      <c r="BN188" s="183" t="s">
        <v>993</v>
      </c>
      <c r="BO188" s="183" t="s">
        <v>993</v>
      </c>
      <c r="BP188" s="183" t="s">
        <v>993</v>
      </c>
      <c r="BQ188" s="126">
        <v>0</v>
      </c>
      <c r="BR188" s="183" t="s">
        <v>993</v>
      </c>
      <c r="BS188" s="126">
        <v>0</v>
      </c>
      <c r="BT188" s="183" t="s">
        <v>993</v>
      </c>
      <c r="BU188" s="126">
        <v>0</v>
      </c>
      <c r="BV188" s="126">
        <v>0</v>
      </c>
      <c r="BW188" s="126">
        <v>0</v>
      </c>
      <c r="BX188" s="183" t="s">
        <v>993</v>
      </c>
      <c r="BY188" s="126">
        <v>0</v>
      </c>
      <c r="BZ188" s="183" t="s">
        <v>993</v>
      </c>
      <c r="CA188" s="126">
        <v>0</v>
      </c>
      <c r="CB188" s="183" t="s">
        <v>993</v>
      </c>
      <c r="CC188" s="126">
        <v>0</v>
      </c>
      <c r="CD188" s="126">
        <v>0</v>
      </c>
      <c r="CE188" s="126">
        <v>0</v>
      </c>
      <c r="CF188" s="183" t="s">
        <v>993</v>
      </c>
      <c r="CG188" s="126">
        <v>0</v>
      </c>
      <c r="CH188" s="183" t="s">
        <v>993</v>
      </c>
      <c r="CI188" s="126">
        <v>0</v>
      </c>
      <c r="CJ188" s="183" t="s">
        <v>993</v>
      </c>
      <c r="CK188" s="126">
        <v>0</v>
      </c>
      <c r="CL188" s="126">
        <v>0</v>
      </c>
      <c r="CM188" s="126">
        <v>0</v>
      </c>
      <c r="CN188" s="126">
        <v>29</v>
      </c>
      <c r="CO188" s="126">
        <v>1.6</v>
      </c>
      <c r="CP188" s="126">
        <v>0</v>
      </c>
      <c r="CQ188" s="126">
        <v>0</v>
      </c>
      <c r="CR188" s="126">
        <v>0</v>
      </c>
      <c r="CS188" s="126">
        <v>2.5</v>
      </c>
      <c r="CT188" s="126">
        <v>1</v>
      </c>
      <c r="CU188" s="126">
        <v>0</v>
      </c>
      <c r="CV188" s="126">
        <v>0</v>
      </c>
      <c r="CW188" s="126">
        <v>0</v>
      </c>
      <c r="CX188" s="126">
        <v>0</v>
      </c>
      <c r="CY188" s="126">
        <v>0</v>
      </c>
      <c r="CZ188" s="126">
        <v>0</v>
      </c>
      <c r="DA188" s="126">
        <v>0</v>
      </c>
      <c r="DB188" s="126">
        <v>0</v>
      </c>
      <c r="DC188" s="126">
        <v>0</v>
      </c>
      <c r="DD188" s="126">
        <v>0</v>
      </c>
      <c r="DE188" s="126">
        <v>0</v>
      </c>
      <c r="DF188" s="126">
        <v>0</v>
      </c>
      <c r="DG188" s="126">
        <v>0</v>
      </c>
      <c r="DH188" s="127" t="b">
        <v>0</v>
      </c>
      <c r="DI188" s="183" t="s">
        <v>999</v>
      </c>
      <c r="DJ188" s="183" t="s">
        <v>290</v>
      </c>
      <c r="DK188" s="183" t="s">
        <v>270</v>
      </c>
      <c r="DL188" s="183" t="s">
        <v>298</v>
      </c>
      <c r="DM188" s="126">
        <v>1222</v>
      </c>
      <c r="DN188" s="126">
        <v>321</v>
      </c>
      <c r="DO188" s="126">
        <v>42</v>
      </c>
      <c r="DP188" s="126">
        <v>859</v>
      </c>
      <c r="DQ188" s="126">
        <v>8974</v>
      </c>
      <c r="DR188" s="126">
        <v>1271</v>
      </c>
      <c r="DS188" s="126">
        <v>1222</v>
      </c>
      <c r="DT188" s="126">
        <v>167</v>
      </c>
      <c r="DU188" s="126">
        <v>893</v>
      </c>
      <c r="DV188" s="126">
        <v>100</v>
      </c>
      <c r="DW188" s="126">
        <v>62</v>
      </c>
      <c r="DX188" s="126">
        <v>0</v>
      </c>
      <c r="DY188" s="126">
        <v>0</v>
      </c>
      <c r="DZ188" s="126">
        <v>0</v>
      </c>
      <c r="EA188" s="126">
        <v>1271</v>
      </c>
      <c r="EB188" s="126">
        <v>184</v>
      </c>
      <c r="EC188" s="126">
        <v>821</v>
      </c>
      <c r="ED188" s="126">
        <v>200</v>
      </c>
      <c r="EE188" s="126">
        <v>4</v>
      </c>
      <c r="EF188" s="126">
        <v>8</v>
      </c>
      <c r="EG188" s="126">
        <v>0</v>
      </c>
      <c r="EH188" s="126">
        <v>18</v>
      </c>
      <c r="EI188" s="126">
        <v>36</v>
      </c>
      <c r="EJ188" s="126">
        <v>0</v>
      </c>
      <c r="EK188" s="126">
        <v>1087</v>
      </c>
      <c r="EL188" s="126">
        <v>1072</v>
      </c>
      <c r="EM188" s="126">
        <v>0</v>
      </c>
      <c r="EN188" s="126">
        <v>15</v>
      </c>
      <c r="EO188" s="126">
        <v>0</v>
      </c>
      <c r="EP188" s="126">
        <v>4</v>
      </c>
      <c r="EQ188" s="127" t="b">
        <v>0</v>
      </c>
      <c r="ER188" s="127" t="b">
        <v>0</v>
      </c>
      <c r="ES188" s="127" t="b">
        <v>0</v>
      </c>
      <c r="ET188" s="128">
        <v>0.69799999999999995</v>
      </c>
      <c r="EU188" s="128">
        <v>0.46200000000000002</v>
      </c>
      <c r="EV188" s="128">
        <v>0.17</v>
      </c>
      <c r="EW188" s="128">
        <v>0.23699999999999999</v>
      </c>
      <c r="EX188" s="128">
        <v>6.6000000000000003E-2</v>
      </c>
      <c r="EY188" s="128">
        <v>0.36200000000000004</v>
      </c>
      <c r="EZ188" s="127" t="b">
        <v>0</v>
      </c>
      <c r="FA188" s="127" t="b">
        <v>0</v>
      </c>
      <c r="FB188" s="127" t="b">
        <v>1</v>
      </c>
      <c r="FC188" s="128">
        <v>0</v>
      </c>
      <c r="FD188" s="128">
        <v>0</v>
      </c>
      <c r="FE188" s="128">
        <v>0</v>
      </c>
      <c r="FF188" s="128">
        <v>0</v>
      </c>
      <c r="FG188" s="128">
        <v>0</v>
      </c>
      <c r="FH188" s="128">
        <v>0</v>
      </c>
      <c r="FI188" s="127" t="b">
        <v>0</v>
      </c>
      <c r="FJ188" s="127" t="b">
        <v>0</v>
      </c>
      <c r="FK188" s="127" t="b">
        <v>0</v>
      </c>
      <c r="FL188" s="128">
        <v>0.69799999999999995</v>
      </c>
      <c r="FM188" s="128">
        <v>0.46200000000000002</v>
      </c>
      <c r="FN188" s="128">
        <v>0.17</v>
      </c>
      <c r="FO188" s="128">
        <v>0.23699999999999999</v>
      </c>
      <c r="FP188" s="128">
        <v>6.6000000000000003E-2</v>
      </c>
      <c r="FQ188" s="128">
        <v>0.36200000000000004</v>
      </c>
      <c r="FR188" s="183" t="s">
        <v>293</v>
      </c>
      <c r="FS188" s="128">
        <v>0</v>
      </c>
      <c r="FT188" s="126">
        <v>0</v>
      </c>
      <c r="FU188" s="126">
        <v>1087</v>
      </c>
      <c r="FV188" s="126">
        <v>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7" t="b">
        <v>0</v>
      </c>
      <c r="GM188" s="183" t="s">
        <v>993</v>
      </c>
      <c r="GN188" s="183" t="s">
        <v>993</v>
      </c>
      <c r="GO188" s="183" t="s">
        <v>993</v>
      </c>
      <c r="GP188" s="183" t="s">
        <v>993</v>
      </c>
      <c r="GQ188" s="183" t="s">
        <v>1175</v>
      </c>
      <c r="GR188" s="123"/>
    </row>
    <row r="189" spans="1:200">
      <c r="A189" s="122"/>
      <c r="B189" s="1348" t="s">
        <v>467</v>
      </c>
      <c r="C189" s="1349"/>
      <c r="D189" s="183" t="s">
        <v>1172</v>
      </c>
      <c r="E189" s="183" t="s">
        <v>20</v>
      </c>
      <c r="F189" s="183" t="s">
        <v>437</v>
      </c>
      <c r="G189" s="183" t="s">
        <v>986</v>
      </c>
      <c r="H189" s="183" t="s">
        <v>1062</v>
      </c>
      <c r="I189" s="183" t="s">
        <v>1063</v>
      </c>
      <c r="J189" s="183" t="s">
        <v>1064</v>
      </c>
      <c r="K189" s="183" t="s">
        <v>1065</v>
      </c>
      <c r="L189" s="126">
        <v>12</v>
      </c>
      <c r="M189" s="183" t="s">
        <v>20</v>
      </c>
      <c r="N189" s="183" t="s">
        <v>1139</v>
      </c>
      <c r="O189" s="183" t="s">
        <v>482</v>
      </c>
      <c r="P189" s="183" t="s">
        <v>993</v>
      </c>
      <c r="Q189" s="183" t="s">
        <v>993</v>
      </c>
      <c r="R189" s="183" t="s">
        <v>270</v>
      </c>
      <c r="S189" s="127" t="b">
        <v>0</v>
      </c>
      <c r="T189" s="126">
        <v>0</v>
      </c>
      <c r="U189" s="127" t="b">
        <v>1</v>
      </c>
      <c r="V189" s="126">
        <v>14</v>
      </c>
      <c r="W189" s="127" t="b">
        <v>0</v>
      </c>
      <c r="X189" s="127" t="b">
        <v>0</v>
      </c>
      <c r="Y189" s="183" t="s">
        <v>270</v>
      </c>
      <c r="Z189" s="183" t="s">
        <v>993</v>
      </c>
      <c r="AA189" s="127" t="b">
        <v>0</v>
      </c>
      <c r="AB189" s="183" t="s">
        <v>993</v>
      </c>
      <c r="AC189" s="183" t="s">
        <v>993</v>
      </c>
      <c r="AD189" s="183" t="s">
        <v>993</v>
      </c>
      <c r="AE189" s="183">
        <f t="shared" si="6"/>
        <v>14</v>
      </c>
      <c r="AF189" s="183">
        <f t="shared" si="6"/>
        <v>13</v>
      </c>
      <c r="AG189" s="183">
        <f t="shared" si="6"/>
        <v>0</v>
      </c>
      <c r="AH189" s="183">
        <f t="shared" si="5"/>
        <v>14</v>
      </c>
      <c r="AI189" s="183">
        <f t="shared" si="7"/>
        <v>0</v>
      </c>
      <c r="AJ189" s="126">
        <v>14</v>
      </c>
      <c r="AK189" s="126">
        <v>13</v>
      </c>
      <c r="AL189" s="126">
        <v>0</v>
      </c>
      <c r="AM189" s="126">
        <v>14</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6">
        <v>0</v>
      </c>
      <c r="BD189" s="127" t="b">
        <v>0</v>
      </c>
      <c r="BE189" s="127"/>
      <c r="BF189" s="183" t="s">
        <v>270</v>
      </c>
      <c r="BG189" s="126">
        <v>14</v>
      </c>
      <c r="BH189" s="183" t="s">
        <v>993</v>
      </c>
      <c r="BI189" s="126">
        <v>0</v>
      </c>
      <c r="BJ189" s="183" t="s">
        <v>993</v>
      </c>
      <c r="BK189" s="126">
        <v>0</v>
      </c>
      <c r="BL189" s="126">
        <v>0</v>
      </c>
      <c r="BM189" s="126">
        <v>0</v>
      </c>
      <c r="BN189" s="183" t="s">
        <v>993</v>
      </c>
      <c r="BO189" s="183" t="s">
        <v>993</v>
      </c>
      <c r="BP189" s="183" t="s">
        <v>993</v>
      </c>
      <c r="BQ189" s="126">
        <v>0</v>
      </c>
      <c r="BR189" s="183" t="s">
        <v>993</v>
      </c>
      <c r="BS189" s="126">
        <v>0</v>
      </c>
      <c r="BT189" s="183" t="s">
        <v>993</v>
      </c>
      <c r="BU189" s="126">
        <v>0</v>
      </c>
      <c r="BV189" s="126">
        <v>0</v>
      </c>
      <c r="BW189" s="126">
        <v>0</v>
      </c>
      <c r="BX189" s="183" t="s">
        <v>993</v>
      </c>
      <c r="BY189" s="126">
        <v>0</v>
      </c>
      <c r="BZ189" s="183" t="s">
        <v>993</v>
      </c>
      <c r="CA189" s="126">
        <v>0</v>
      </c>
      <c r="CB189" s="183" t="s">
        <v>993</v>
      </c>
      <c r="CC189" s="126">
        <v>0</v>
      </c>
      <c r="CD189" s="126">
        <v>0</v>
      </c>
      <c r="CE189" s="126">
        <v>0</v>
      </c>
      <c r="CF189" s="183" t="s">
        <v>993</v>
      </c>
      <c r="CG189" s="126">
        <v>0</v>
      </c>
      <c r="CH189" s="183" t="s">
        <v>993</v>
      </c>
      <c r="CI189" s="126">
        <v>0</v>
      </c>
      <c r="CJ189" s="183" t="s">
        <v>993</v>
      </c>
      <c r="CK189" s="126">
        <v>0</v>
      </c>
      <c r="CL189" s="126">
        <v>0</v>
      </c>
      <c r="CM189" s="126">
        <v>0</v>
      </c>
      <c r="CN189" s="126">
        <v>0</v>
      </c>
      <c r="CO189" s="126">
        <v>0</v>
      </c>
      <c r="CP189" s="126">
        <v>0</v>
      </c>
      <c r="CQ189" s="126">
        <v>0</v>
      </c>
      <c r="CR189" s="126">
        <v>0</v>
      </c>
      <c r="CS189" s="126">
        <v>0</v>
      </c>
      <c r="CT189" s="126">
        <v>0</v>
      </c>
      <c r="CU189" s="126">
        <v>0</v>
      </c>
      <c r="CV189" s="126">
        <v>0</v>
      </c>
      <c r="CW189" s="126">
        <v>0</v>
      </c>
      <c r="CX189" s="126">
        <v>0</v>
      </c>
      <c r="CY189" s="126">
        <v>0</v>
      </c>
      <c r="CZ189" s="126">
        <v>0</v>
      </c>
      <c r="DA189" s="126">
        <v>0</v>
      </c>
      <c r="DB189" s="126">
        <v>0</v>
      </c>
      <c r="DC189" s="126">
        <v>0</v>
      </c>
      <c r="DD189" s="126">
        <v>0</v>
      </c>
      <c r="DE189" s="126">
        <v>0</v>
      </c>
      <c r="DF189" s="126">
        <v>0</v>
      </c>
      <c r="DG189" s="126">
        <v>0</v>
      </c>
      <c r="DH189" s="127" t="b">
        <v>1</v>
      </c>
      <c r="DI189" s="183" t="s">
        <v>1154</v>
      </c>
      <c r="DJ189" s="183" t="s">
        <v>993</v>
      </c>
      <c r="DK189" s="183" t="s">
        <v>993</v>
      </c>
      <c r="DL189" s="183" t="s">
        <v>993</v>
      </c>
      <c r="DM189" s="126">
        <v>79</v>
      </c>
      <c r="DN189" s="126">
        <v>18</v>
      </c>
      <c r="DO189" s="126">
        <v>4</v>
      </c>
      <c r="DP189" s="126">
        <v>57</v>
      </c>
      <c r="DQ189" s="126">
        <v>272</v>
      </c>
      <c r="DR189" s="126">
        <v>105</v>
      </c>
      <c r="DS189" s="126">
        <v>79</v>
      </c>
      <c r="DT189" s="126">
        <v>18</v>
      </c>
      <c r="DU189" s="126">
        <v>60</v>
      </c>
      <c r="DV189" s="126">
        <v>0</v>
      </c>
      <c r="DW189" s="126">
        <v>1</v>
      </c>
      <c r="DX189" s="126">
        <v>0</v>
      </c>
      <c r="DY189" s="126">
        <v>0</v>
      </c>
      <c r="DZ189" s="126">
        <v>0</v>
      </c>
      <c r="EA189" s="126">
        <v>105</v>
      </c>
      <c r="EB189" s="126">
        <v>37</v>
      </c>
      <c r="EC189" s="126">
        <v>44</v>
      </c>
      <c r="ED189" s="126">
        <v>23</v>
      </c>
      <c r="EE189" s="126">
        <v>0</v>
      </c>
      <c r="EF189" s="126">
        <v>0</v>
      </c>
      <c r="EG189" s="126">
        <v>0</v>
      </c>
      <c r="EH189" s="126">
        <v>0</v>
      </c>
      <c r="EI189" s="126">
        <v>1</v>
      </c>
      <c r="EJ189" s="126">
        <v>0</v>
      </c>
      <c r="EK189" s="126">
        <v>68</v>
      </c>
      <c r="EL189" s="126">
        <v>68</v>
      </c>
      <c r="EM189" s="126">
        <v>0</v>
      </c>
      <c r="EN189" s="126">
        <v>0</v>
      </c>
      <c r="EO189" s="126">
        <v>0</v>
      </c>
      <c r="EP189" s="126">
        <v>0</v>
      </c>
      <c r="EQ189" s="127" t="b">
        <v>0</v>
      </c>
      <c r="ER189" s="127" t="b">
        <v>0</v>
      </c>
      <c r="ES189" s="127" t="b">
        <v>0</v>
      </c>
      <c r="ET189" s="128">
        <v>0.73299999999999998</v>
      </c>
      <c r="EU189" s="128">
        <v>0.63100000000000001</v>
      </c>
      <c r="EV189" s="128">
        <v>0.38799999999999996</v>
      </c>
      <c r="EW189" s="128">
        <v>0.28600000000000003</v>
      </c>
      <c r="EX189" s="128">
        <v>3.9E-2</v>
      </c>
      <c r="EY189" s="128">
        <v>0.53700000000000003</v>
      </c>
      <c r="EZ189" s="127" t="b">
        <v>0</v>
      </c>
      <c r="FA189" s="127" t="b">
        <v>0</v>
      </c>
      <c r="FB189" s="127" t="b">
        <v>1</v>
      </c>
      <c r="FC189" s="128">
        <v>0</v>
      </c>
      <c r="FD189" s="128">
        <v>0</v>
      </c>
      <c r="FE189" s="128">
        <v>0</v>
      </c>
      <c r="FF189" s="128">
        <v>0</v>
      </c>
      <c r="FG189" s="128">
        <v>0</v>
      </c>
      <c r="FH189" s="128">
        <v>0</v>
      </c>
      <c r="FI189" s="127" t="b">
        <v>0</v>
      </c>
      <c r="FJ189" s="127" t="b">
        <v>0</v>
      </c>
      <c r="FK189" s="127" t="b">
        <v>0</v>
      </c>
      <c r="FL189" s="128">
        <v>0.73299999999999998</v>
      </c>
      <c r="FM189" s="128">
        <v>0.63100000000000001</v>
      </c>
      <c r="FN189" s="128">
        <v>0.38799999999999996</v>
      </c>
      <c r="FO189" s="128">
        <v>0.28600000000000003</v>
      </c>
      <c r="FP189" s="128">
        <v>3.9E-2</v>
      </c>
      <c r="FQ189" s="128">
        <v>0.53700000000000003</v>
      </c>
      <c r="FR189" s="183" t="s">
        <v>293</v>
      </c>
      <c r="FS189" s="128">
        <v>0</v>
      </c>
      <c r="FT189" s="126">
        <v>0</v>
      </c>
      <c r="FU189" s="126">
        <v>68</v>
      </c>
      <c r="FV189" s="126">
        <v>0</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7" t="b">
        <v>0</v>
      </c>
      <c r="GM189" s="183" t="s">
        <v>993</v>
      </c>
      <c r="GN189" s="183" t="s">
        <v>993</v>
      </c>
      <c r="GO189" s="183" t="s">
        <v>993</v>
      </c>
      <c r="GP189" s="183" t="s">
        <v>993</v>
      </c>
      <c r="GQ189" s="183" t="s">
        <v>1176</v>
      </c>
      <c r="GR189" s="123"/>
    </row>
    <row r="190" spans="1:200">
      <c r="A190" s="122"/>
      <c r="B190" s="1348" t="s">
        <v>467</v>
      </c>
      <c r="C190" s="1349"/>
      <c r="D190" s="183" t="s">
        <v>1172</v>
      </c>
      <c r="E190" s="183" t="s">
        <v>20</v>
      </c>
      <c r="F190" s="183" t="s">
        <v>437</v>
      </c>
      <c r="G190" s="183" t="s">
        <v>986</v>
      </c>
      <c r="H190" s="183" t="s">
        <v>1062</v>
      </c>
      <c r="I190" s="183" t="s">
        <v>1063</v>
      </c>
      <c r="J190" s="183" t="s">
        <v>1064</v>
      </c>
      <c r="K190" s="183" t="s">
        <v>1065</v>
      </c>
      <c r="L190" s="126">
        <v>11</v>
      </c>
      <c r="M190" s="183" t="s">
        <v>20</v>
      </c>
      <c r="N190" s="183" t="s">
        <v>1138</v>
      </c>
      <c r="O190" s="183" t="s">
        <v>484</v>
      </c>
      <c r="P190" s="183" t="s">
        <v>993</v>
      </c>
      <c r="Q190" s="183" t="s">
        <v>993</v>
      </c>
      <c r="R190" s="183" t="s">
        <v>270</v>
      </c>
      <c r="S190" s="127" t="b">
        <v>1</v>
      </c>
      <c r="T190" s="126">
        <v>1</v>
      </c>
      <c r="U190" s="127" t="b">
        <v>0</v>
      </c>
      <c r="V190" s="126">
        <v>0</v>
      </c>
      <c r="W190" s="127" t="b">
        <v>0</v>
      </c>
      <c r="X190" s="127" t="b">
        <v>1</v>
      </c>
      <c r="Y190" s="183" t="s">
        <v>270</v>
      </c>
      <c r="Z190" s="183" t="s">
        <v>993</v>
      </c>
      <c r="AA190" s="127" t="b">
        <v>0</v>
      </c>
      <c r="AB190" s="183" t="s">
        <v>993</v>
      </c>
      <c r="AC190" s="183" t="s">
        <v>993</v>
      </c>
      <c r="AD190" s="183" t="s">
        <v>993</v>
      </c>
      <c r="AE190" s="183">
        <f t="shared" si="6"/>
        <v>12</v>
      </c>
      <c r="AF190" s="183">
        <f t="shared" si="6"/>
        <v>11</v>
      </c>
      <c r="AG190" s="183">
        <f t="shared" si="6"/>
        <v>2</v>
      </c>
      <c r="AH190" s="183">
        <f t="shared" si="5"/>
        <v>12</v>
      </c>
      <c r="AI190" s="183">
        <f t="shared" si="7"/>
        <v>0</v>
      </c>
      <c r="AJ190" s="126">
        <v>12</v>
      </c>
      <c r="AK190" s="126">
        <v>11</v>
      </c>
      <c r="AL190" s="126">
        <v>2</v>
      </c>
      <c r="AM190" s="126">
        <v>12</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6">
        <v>0</v>
      </c>
      <c r="BD190" s="127" t="b">
        <v>0</v>
      </c>
      <c r="BE190" s="127"/>
      <c r="BF190" s="183" t="s">
        <v>523</v>
      </c>
      <c r="BG190" s="126">
        <v>12</v>
      </c>
      <c r="BH190" s="183" t="s">
        <v>993</v>
      </c>
      <c r="BI190" s="126">
        <v>0</v>
      </c>
      <c r="BJ190" s="183" t="s">
        <v>993</v>
      </c>
      <c r="BK190" s="126">
        <v>0</v>
      </c>
      <c r="BL190" s="126">
        <v>0</v>
      </c>
      <c r="BM190" s="126">
        <v>0</v>
      </c>
      <c r="BN190" s="183" t="s">
        <v>993</v>
      </c>
      <c r="BO190" s="183" t="s">
        <v>993</v>
      </c>
      <c r="BP190" s="183" t="s">
        <v>993</v>
      </c>
      <c r="BQ190" s="126">
        <v>0</v>
      </c>
      <c r="BR190" s="183" t="s">
        <v>993</v>
      </c>
      <c r="BS190" s="126">
        <v>0</v>
      </c>
      <c r="BT190" s="183" t="s">
        <v>993</v>
      </c>
      <c r="BU190" s="126">
        <v>0</v>
      </c>
      <c r="BV190" s="126">
        <v>0</v>
      </c>
      <c r="BW190" s="126">
        <v>0</v>
      </c>
      <c r="BX190" s="183" t="s">
        <v>993</v>
      </c>
      <c r="BY190" s="126">
        <v>0</v>
      </c>
      <c r="BZ190" s="183" t="s">
        <v>993</v>
      </c>
      <c r="CA190" s="126">
        <v>0</v>
      </c>
      <c r="CB190" s="183" t="s">
        <v>993</v>
      </c>
      <c r="CC190" s="126">
        <v>0</v>
      </c>
      <c r="CD190" s="126">
        <v>0</v>
      </c>
      <c r="CE190" s="126">
        <v>0</v>
      </c>
      <c r="CF190" s="183" t="s">
        <v>993</v>
      </c>
      <c r="CG190" s="126">
        <v>0</v>
      </c>
      <c r="CH190" s="183" t="s">
        <v>993</v>
      </c>
      <c r="CI190" s="126">
        <v>0</v>
      </c>
      <c r="CJ190" s="183" t="s">
        <v>993</v>
      </c>
      <c r="CK190" s="126">
        <v>0</v>
      </c>
      <c r="CL190" s="126">
        <v>0</v>
      </c>
      <c r="CM190" s="126">
        <v>0</v>
      </c>
      <c r="CN190" s="126">
        <v>24</v>
      </c>
      <c r="CO190" s="126">
        <v>0.8</v>
      </c>
      <c r="CP190" s="126">
        <v>0</v>
      </c>
      <c r="CQ190" s="126">
        <v>0</v>
      </c>
      <c r="CR190" s="126">
        <v>0</v>
      </c>
      <c r="CS190" s="126">
        <v>0.8</v>
      </c>
      <c r="CT190" s="126">
        <v>0</v>
      </c>
      <c r="CU190" s="126">
        <v>0</v>
      </c>
      <c r="CV190" s="126">
        <v>0</v>
      </c>
      <c r="CW190" s="126">
        <v>0</v>
      </c>
      <c r="CX190" s="126">
        <v>0</v>
      </c>
      <c r="CY190" s="126">
        <v>0</v>
      </c>
      <c r="CZ190" s="126">
        <v>0</v>
      </c>
      <c r="DA190" s="126">
        <v>0</v>
      </c>
      <c r="DB190" s="126">
        <v>0</v>
      </c>
      <c r="DC190" s="126">
        <v>0</v>
      </c>
      <c r="DD190" s="126">
        <v>0</v>
      </c>
      <c r="DE190" s="126">
        <v>0</v>
      </c>
      <c r="DF190" s="126">
        <v>0</v>
      </c>
      <c r="DG190" s="126">
        <v>0</v>
      </c>
      <c r="DH190" s="127" t="b">
        <v>0</v>
      </c>
      <c r="DI190" s="183" t="s">
        <v>999</v>
      </c>
      <c r="DJ190" s="183" t="s">
        <v>1154</v>
      </c>
      <c r="DK190" s="183" t="s">
        <v>525</v>
      </c>
      <c r="DL190" s="183" t="s">
        <v>298</v>
      </c>
      <c r="DM190" s="126">
        <v>161</v>
      </c>
      <c r="DN190" s="126">
        <v>32</v>
      </c>
      <c r="DO190" s="126">
        <v>9</v>
      </c>
      <c r="DP190" s="126">
        <v>120</v>
      </c>
      <c r="DQ190" s="126">
        <v>2546</v>
      </c>
      <c r="DR190" s="126">
        <v>740</v>
      </c>
      <c r="DS190" s="126">
        <v>161</v>
      </c>
      <c r="DT190" s="126">
        <v>32</v>
      </c>
      <c r="DU190" s="126">
        <v>114</v>
      </c>
      <c r="DV190" s="126">
        <v>5</v>
      </c>
      <c r="DW190" s="126">
        <v>10</v>
      </c>
      <c r="DX190" s="126">
        <v>0</v>
      </c>
      <c r="DY190" s="126">
        <v>0</v>
      </c>
      <c r="DZ190" s="126">
        <v>0</v>
      </c>
      <c r="EA190" s="126">
        <v>740</v>
      </c>
      <c r="EB190" s="126">
        <v>610</v>
      </c>
      <c r="EC190" s="126">
        <v>50</v>
      </c>
      <c r="ED190" s="126">
        <v>18</v>
      </c>
      <c r="EE190" s="126">
        <v>1</v>
      </c>
      <c r="EF190" s="126">
        <v>0</v>
      </c>
      <c r="EG190" s="126">
        <v>0</v>
      </c>
      <c r="EH190" s="126">
        <v>1</v>
      </c>
      <c r="EI190" s="126">
        <v>60</v>
      </c>
      <c r="EJ190" s="126">
        <v>0</v>
      </c>
      <c r="EK190" s="126">
        <v>130</v>
      </c>
      <c r="EL190" s="126">
        <v>129</v>
      </c>
      <c r="EM190" s="126">
        <v>0</v>
      </c>
      <c r="EN190" s="126">
        <v>1</v>
      </c>
      <c r="EO190" s="126">
        <v>0</v>
      </c>
      <c r="EP190" s="126">
        <v>0</v>
      </c>
      <c r="EQ190" s="127" t="b">
        <v>0</v>
      </c>
      <c r="ER190" s="127" t="b">
        <v>0</v>
      </c>
      <c r="ES190" s="127" t="b">
        <v>1</v>
      </c>
      <c r="ET190" s="128">
        <v>0</v>
      </c>
      <c r="EU190" s="128">
        <v>0</v>
      </c>
      <c r="EV190" s="128">
        <v>0</v>
      </c>
      <c r="EW190" s="128">
        <v>0</v>
      </c>
      <c r="EX190" s="128">
        <v>0</v>
      </c>
      <c r="EY190" s="128">
        <v>0</v>
      </c>
      <c r="EZ190" s="127" t="b">
        <v>0</v>
      </c>
      <c r="FA190" s="127" t="b">
        <v>0</v>
      </c>
      <c r="FB190" s="127" t="b">
        <v>1</v>
      </c>
      <c r="FC190" s="128">
        <v>0</v>
      </c>
      <c r="FD190" s="128">
        <v>0</v>
      </c>
      <c r="FE190" s="128">
        <v>0</v>
      </c>
      <c r="FF190" s="128">
        <v>0</v>
      </c>
      <c r="FG190" s="128">
        <v>0</v>
      </c>
      <c r="FH190" s="128">
        <v>0</v>
      </c>
      <c r="FI190" s="127" t="b">
        <v>0</v>
      </c>
      <c r="FJ190" s="127" t="b">
        <v>0</v>
      </c>
      <c r="FK190" s="127" t="b">
        <v>1</v>
      </c>
      <c r="FL190" s="128">
        <v>0</v>
      </c>
      <c r="FM190" s="128">
        <v>0</v>
      </c>
      <c r="FN190" s="128">
        <v>0</v>
      </c>
      <c r="FO190" s="128">
        <v>0</v>
      </c>
      <c r="FP190" s="128">
        <v>0</v>
      </c>
      <c r="FQ190" s="128">
        <v>0</v>
      </c>
      <c r="FR190" s="183" t="s">
        <v>293</v>
      </c>
      <c r="FS190" s="128">
        <v>0</v>
      </c>
      <c r="FT190" s="126">
        <v>0</v>
      </c>
      <c r="FU190" s="126">
        <v>130</v>
      </c>
      <c r="FV190" s="126">
        <v>0</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7" t="b">
        <v>0</v>
      </c>
      <c r="GM190" s="183" t="s">
        <v>993</v>
      </c>
      <c r="GN190" s="183" t="s">
        <v>993</v>
      </c>
      <c r="GO190" s="183" t="s">
        <v>993</v>
      </c>
      <c r="GP190" s="183" t="s">
        <v>993</v>
      </c>
      <c r="GQ190" s="127"/>
      <c r="GR190" s="123"/>
    </row>
    <row r="191" spans="1:200">
      <c r="A191" s="122"/>
      <c r="B191" s="1348" t="s">
        <v>467</v>
      </c>
      <c r="C191" s="1349"/>
      <c r="D191" s="183" t="s">
        <v>1172</v>
      </c>
      <c r="E191" s="183" t="s">
        <v>20</v>
      </c>
      <c r="F191" s="183" t="s">
        <v>437</v>
      </c>
      <c r="G191" s="183" t="s">
        <v>986</v>
      </c>
      <c r="H191" s="183" t="s">
        <v>1062</v>
      </c>
      <c r="I191" s="183" t="s">
        <v>1063</v>
      </c>
      <c r="J191" s="183" t="s">
        <v>1064</v>
      </c>
      <c r="K191" s="183" t="s">
        <v>1065</v>
      </c>
      <c r="L191" s="126">
        <v>15</v>
      </c>
      <c r="M191" s="183" t="s">
        <v>20</v>
      </c>
      <c r="N191" s="183" t="s">
        <v>1142</v>
      </c>
      <c r="O191" s="183" t="s">
        <v>486</v>
      </c>
      <c r="P191" s="183" t="s">
        <v>993</v>
      </c>
      <c r="Q191" s="183" t="s">
        <v>993</v>
      </c>
      <c r="R191" s="183" t="s">
        <v>270</v>
      </c>
      <c r="S191" s="127" t="b">
        <v>1</v>
      </c>
      <c r="T191" s="126">
        <v>2</v>
      </c>
      <c r="U191" s="127" t="b">
        <v>0</v>
      </c>
      <c r="V191" s="126">
        <v>0</v>
      </c>
      <c r="W191" s="127" t="b">
        <v>0</v>
      </c>
      <c r="X191" s="127" t="b">
        <v>1</v>
      </c>
      <c r="Y191" s="183" t="s">
        <v>270</v>
      </c>
      <c r="Z191" s="183" t="s">
        <v>993</v>
      </c>
      <c r="AA191" s="127" t="b">
        <v>0</v>
      </c>
      <c r="AB191" s="183" t="s">
        <v>993</v>
      </c>
      <c r="AC191" s="183" t="s">
        <v>993</v>
      </c>
      <c r="AD191" s="183" t="s">
        <v>993</v>
      </c>
      <c r="AE191" s="183">
        <f t="shared" si="6"/>
        <v>6</v>
      </c>
      <c r="AF191" s="183">
        <f t="shared" si="6"/>
        <v>6</v>
      </c>
      <c r="AG191" s="183">
        <f t="shared" si="6"/>
        <v>1</v>
      </c>
      <c r="AH191" s="183">
        <f t="shared" si="5"/>
        <v>6</v>
      </c>
      <c r="AI191" s="183">
        <f t="shared" si="7"/>
        <v>0</v>
      </c>
      <c r="AJ191" s="126">
        <v>6</v>
      </c>
      <c r="AK191" s="126">
        <v>6</v>
      </c>
      <c r="AL191" s="126">
        <v>1</v>
      </c>
      <c r="AM191" s="126">
        <v>6</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6">
        <v>0</v>
      </c>
      <c r="BD191" s="127" t="b">
        <v>0</v>
      </c>
      <c r="BE191" s="127"/>
      <c r="BF191" s="183" t="s">
        <v>1177</v>
      </c>
      <c r="BG191" s="126">
        <v>6</v>
      </c>
      <c r="BH191" s="183" t="s">
        <v>993</v>
      </c>
      <c r="BI191" s="126">
        <v>0</v>
      </c>
      <c r="BJ191" s="183" t="s">
        <v>993</v>
      </c>
      <c r="BK191" s="126">
        <v>0</v>
      </c>
      <c r="BL191" s="126">
        <v>0</v>
      </c>
      <c r="BM191" s="126">
        <v>0</v>
      </c>
      <c r="BN191" s="183" t="s">
        <v>993</v>
      </c>
      <c r="BO191" s="183" t="s">
        <v>993</v>
      </c>
      <c r="BP191" s="183" t="s">
        <v>993</v>
      </c>
      <c r="BQ191" s="126">
        <v>0</v>
      </c>
      <c r="BR191" s="183" t="s">
        <v>993</v>
      </c>
      <c r="BS191" s="126">
        <v>0</v>
      </c>
      <c r="BT191" s="183" t="s">
        <v>993</v>
      </c>
      <c r="BU191" s="126">
        <v>0</v>
      </c>
      <c r="BV191" s="126">
        <v>0</v>
      </c>
      <c r="BW191" s="126">
        <v>0</v>
      </c>
      <c r="BX191" s="183" t="s">
        <v>993</v>
      </c>
      <c r="BY191" s="126">
        <v>0</v>
      </c>
      <c r="BZ191" s="183" t="s">
        <v>993</v>
      </c>
      <c r="CA191" s="126">
        <v>0</v>
      </c>
      <c r="CB191" s="183" t="s">
        <v>993</v>
      </c>
      <c r="CC191" s="126">
        <v>0</v>
      </c>
      <c r="CD191" s="126">
        <v>0</v>
      </c>
      <c r="CE191" s="126">
        <v>0</v>
      </c>
      <c r="CF191" s="183" t="s">
        <v>993</v>
      </c>
      <c r="CG191" s="126">
        <v>0</v>
      </c>
      <c r="CH191" s="183" t="s">
        <v>993</v>
      </c>
      <c r="CI191" s="126">
        <v>0</v>
      </c>
      <c r="CJ191" s="183" t="s">
        <v>993</v>
      </c>
      <c r="CK191" s="126">
        <v>0</v>
      </c>
      <c r="CL191" s="126">
        <v>0</v>
      </c>
      <c r="CM191" s="126">
        <v>0</v>
      </c>
      <c r="CN191" s="126">
        <v>27</v>
      </c>
      <c r="CO191" s="126">
        <v>0</v>
      </c>
      <c r="CP191" s="126">
        <v>0</v>
      </c>
      <c r="CQ191" s="126">
        <v>0</v>
      </c>
      <c r="CR191" s="126">
        <v>0</v>
      </c>
      <c r="CS191" s="126">
        <v>0.8</v>
      </c>
      <c r="CT191" s="126">
        <v>0</v>
      </c>
      <c r="CU191" s="126">
        <v>0</v>
      </c>
      <c r="CV191" s="126">
        <v>0</v>
      </c>
      <c r="CW191" s="126">
        <v>0</v>
      </c>
      <c r="CX191" s="126">
        <v>0</v>
      </c>
      <c r="CY191" s="126">
        <v>0</v>
      </c>
      <c r="CZ191" s="126">
        <v>0</v>
      </c>
      <c r="DA191" s="126">
        <v>0</v>
      </c>
      <c r="DB191" s="126">
        <v>0</v>
      </c>
      <c r="DC191" s="126">
        <v>0</v>
      </c>
      <c r="DD191" s="126">
        <v>0</v>
      </c>
      <c r="DE191" s="126">
        <v>0</v>
      </c>
      <c r="DF191" s="126">
        <v>0</v>
      </c>
      <c r="DG191" s="126">
        <v>0</v>
      </c>
      <c r="DH191" s="127" t="b">
        <v>0</v>
      </c>
      <c r="DI191" s="183" t="s">
        <v>999</v>
      </c>
      <c r="DJ191" s="183" t="s">
        <v>525</v>
      </c>
      <c r="DK191" s="183" t="s">
        <v>450</v>
      </c>
      <c r="DL191" s="183" t="s">
        <v>440</v>
      </c>
      <c r="DM191" s="126">
        <v>534</v>
      </c>
      <c r="DN191" s="126">
        <v>496</v>
      </c>
      <c r="DO191" s="126">
        <v>5</v>
      </c>
      <c r="DP191" s="126">
        <v>33</v>
      </c>
      <c r="DQ191" s="126">
        <v>2036</v>
      </c>
      <c r="DR191" s="126">
        <v>199</v>
      </c>
      <c r="DS191" s="126">
        <v>534</v>
      </c>
      <c r="DT191" s="126">
        <v>493</v>
      </c>
      <c r="DU191" s="126">
        <v>36</v>
      </c>
      <c r="DV191" s="126">
        <v>4</v>
      </c>
      <c r="DW191" s="126">
        <v>1</v>
      </c>
      <c r="DX191" s="126">
        <v>0</v>
      </c>
      <c r="DY191" s="126">
        <v>0</v>
      </c>
      <c r="DZ191" s="126">
        <v>0</v>
      </c>
      <c r="EA191" s="126">
        <v>199</v>
      </c>
      <c r="EB191" s="126">
        <v>161</v>
      </c>
      <c r="EC191" s="126">
        <v>0</v>
      </c>
      <c r="ED191" s="126">
        <v>1</v>
      </c>
      <c r="EE191" s="126">
        <v>0</v>
      </c>
      <c r="EF191" s="126">
        <v>0</v>
      </c>
      <c r="EG191" s="126">
        <v>0</v>
      </c>
      <c r="EH191" s="126">
        <v>0</v>
      </c>
      <c r="EI191" s="126">
        <v>37</v>
      </c>
      <c r="EJ191" s="126">
        <v>0</v>
      </c>
      <c r="EK191" s="126">
        <v>38</v>
      </c>
      <c r="EL191" s="126">
        <v>38</v>
      </c>
      <c r="EM191" s="126">
        <v>0</v>
      </c>
      <c r="EN191" s="126">
        <v>0</v>
      </c>
      <c r="EO191" s="126">
        <v>0</v>
      </c>
      <c r="EP191" s="126">
        <v>1</v>
      </c>
      <c r="EQ191" s="127" t="b">
        <v>0</v>
      </c>
      <c r="ER191" s="127" t="b">
        <v>0</v>
      </c>
      <c r="ES191" s="127" t="b">
        <v>1</v>
      </c>
      <c r="ET191" s="128">
        <v>0</v>
      </c>
      <c r="EU191" s="128">
        <v>0</v>
      </c>
      <c r="EV191" s="128">
        <v>0</v>
      </c>
      <c r="EW191" s="128">
        <v>0</v>
      </c>
      <c r="EX191" s="128">
        <v>0</v>
      </c>
      <c r="EY191" s="128">
        <v>0</v>
      </c>
      <c r="EZ191" s="127" t="b">
        <v>0</v>
      </c>
      <c r="FA191" s="127" t="b">
        <v>0</v>
      </c>
      <c r="FB191" s="127" t="b">
        <v>1</v>
      </c>
      <c r="FC191" s="128">
        <v>0</v>
      </c>
      <c r="FD191" s="128">
        <v>0</v>
      </c>
      <c r="FE191" s="128">
        <v>0</v>
      </c>
      <c r="FF191" s="128">
        <v>0</v>
      </c>
      <c r="FG191" s="128">
        <v>0</v>
      </c>
      <c r="FH191" s="128">
        <v>0</v>
      </c>
      <c r="FI191" s="127" t="b">
        <v>0</v>
      </c>
      <c r="FJ191" s="127" t="b">
        <v>0</v>
      </c>
      <c r="FK191" s="127" t="b">
        <v>1</v>
      </c>
      <c r="FL191" s="128">
        <v>0</v>
      </c>
      <c r="FM191" s="128">
        <v>0</v>
      </c>
      <c r="FN191" s="128">
        <v>0</v>
      </c>
      <c r="FO191" s="128">
        <v>0</v>
      </c>
      <c r="FP191" s="128">
        <v>0</v>
      </c>
      <c r="FQ191" s="128">
        <v>0</v>
      </c>
      <c r="FR191" s="183" t="s">
        <v>293</v>
      </c>
      <c r="FS191" s="128">
        <v>0</v>
      </c>
      <c r="FT191" s="126">
        <v>0</v>
      </c>
      <c r="FU191" s="126">
        <v>38</v>
      </c>
      <c r="FV191" s="126">
        <v>0</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7" t="b">
        <v>0</v>
      </c>
      <c r="GM191" s="183" t="s">
        <v>993</v>
      </c>
      <c r="GN191" s="183" t="s">
        <v>993</v>
      </c>
      <c r="GO191" s="183" t="s">
        <v>993</v>
      </c>
      <c r="GP191" s="183" t="s">
        <v>993</v>
      </c>
      <c r="GQ191" s="127"/>
      <c r="GR191" s="123"/>
    </row>
    <row r="192" spans="1:200">
      <c r="A192" s="122"/>
      <c r="B192" s="1348" t="s">
        <v>467</v>
      </c>
      <c r="C192" s="1349"/>
      <c r="D192" s="183" t="s">
        <v>1172</v>
      </c>
      <c r="E192" s="183" t="s">
        <v>20</v>
      </c>
      <c r="F192" s="183" t="s">
        <v>437</v>
      </c>
      <c r="G192" s="183" t="s">
        <v>986</v>
      </c>
      <c r="H192" s="183" t="s">
        <v>1062</v>
      </c>
      <c r="I192" s="183" t="s">
        <v>1063</v>
      </c>
      <c r="J192" s="183" t="s">
        <v>1064</v>
      </c>
      <c r="K192" s="183" t="s">
        <v>1065</v>
      </c>
      <c r="L192" s="126">
        <v>14</v>
      </c>
      <c r="M192" s="183" t="s">
        <v>20</v>
      </c>
      <c r="N192" s="183" t="s">
        <v>1141</v>
      </c>
      <c r="O192" s="183" t="s">
        <v>488</v>
      </c>
      <c r="P192" s="183" t="s">
        <v>993</v>
      </c>
      <c r="Q192" s="183" t="s">
        <v>993</v>
      </c>
      <c r="R192" s="183" t="s">
        <v>270</v>
      </c>
      <c r="S192" s="127" t="b">
        <v>1</v>
      </c>
      <c r="T192" s="126">
        <v>1</v>
      </c>
      <c r="U192" s="127" t="b">
        <v>0</v>
      </c>
      <c r="V192" s="126">
        <v>0</v>
      </c>
      <c r="W192" s="127" t="b">
        <v>0</v>
      </c>
      <c r="X192" s="127" t="b">
        <v>1</v>
      </c>
      <c r="Y192" s="183" t="s">
        <v>270</v>
      </c>
      <c r="Z192" s="183" t="s">
        <v>993</v>
      </c>
      <c r="AA192" s="127" t="b">
        <v>0</v>
      </c>
      <c r="AB192" s="183" t="s">
        <v>993</v>
      </c>
      <c r="AC192" s="183" t="s">
        <v>993</v>
      </c>
      <c r="AD192" s="183" t="s">
        <v>993</v>
      </c>
      <c r="AE192" s="183">
        <f t="shared" si="6"/>
        <v>16</v>
      </c>
      <c r="AF192" s="183">
        <f t="shared" si="6"/>
        <v>15</v>
      </c>
      <c r="AG192" s="183">
        <f t="shared" si="6"/>
        <v>0</v>
      </c>
      <c r="AH192" s="183">
        <f t="shared" si="5"/>
        <v>16</v>
      </c>
      <c r="AI192" s="183">
        <f t="shared" si="7"/>
        <v>0</v>
      </c>
      <c r="AJ192" s="126">
        <v>16</v>
      </c>
      <c r="AK192" s="126">
        <v>15</v>
      </c>
      <c r="AL192" s="126">
        <v>0</v>
      </c>
      <c r="AM192" s="126">
        <v>16</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6">
        <v>0</v>
      </c>
      <c r="BD192" s="127" t="b">
        <v>0</v>
      </c>
      <c r="BE192" s="127"/>
      <c r="BF192" s="183" t="s">
        <v>1011</v>
      </c>
      <c r="BG192" s="126">
        <v>16</v>
      </c>
      <c r="BH192" s="183" t="s">
        <v>993</v>
      </c>
      <c r="BI192" s="126">
        <v>0</v>
      </c>
      <c r="BJ192" s="183" t="s">
        <v>993</v>
      </c>
      <c r="BK192" s="126">
        <v>0</v>
      </c>
      <c r="BL192" s="126">
        <v>0</v>
      </c>
      <c r="BM192" s="126">
        <v>0</v>
      </c>
      <c r="BN192" s="183" t="s">
        <v>993</v>
      </c>
      <c r="BO192" s="183" t="s">
        <v>993</v>
      </c>
      <c r="BP192" s="183" t="s">
        <v>993</v>
      </c>
      <c r="BQ192" s="126">
        <v>0</v>
      </c>
      <c r="BR192" s="183" t="s">
        <v>993</v>
      </c>
      <c r="BS192" s="126">
        <v>0</v>
      </c>
      <c r="BT192" s="183" t="s">
        <v>993</v>
      </c>
      <c r="BU192" s="126">
        <v>0</v>
      </c>
      <c r="BV192" s="126">
        <v>0</v>
      </c>
      <c r="BW192" s="126">
        <v>0</v>
      </c>
      <c r="BX192" s="183" t="s">
        <v>993</v>
      </c>
      <c r="BY192" s="126">
        <v>0</v>
      </c>
      <c r="BZ192" s="183" t="s">
        <v>993</v>
      </c>
      <c r="CA192" s="126">
        <v>0</v>
      </c>
      <c r="CB192" s="183" t="s">
        <v>993</v>
      </c>
      <c r="CC192" s="126">
        <v>0</v>
      </c>
      <c r="CD192" s="126">
        <v>0</v>
      </c>
      <c r="CE192" s="126">
        <v>0</v>
      </c>
      <c r="CF192" s="183" t="s">
        <v>993</v>
      </c>
      <c r="CG192" s="126">
        <v>0</v>
      </c>
      <c r="CH192" s="183" t="s">
        <v>993</v>
      </c>
      <c r="CI192" s="126">
        <v>0</v>
      </c>
      <c r="CJ192" s="183" t="s">
        <v>993</v>
      </c>
      <c r="CK192" s="126">
        <v>0</v>
      </c>
      <c r="CL192" s="126">
        <v>0</v>
      </c>
      <c r="CM192" s="126">
        <v>0</v>
      </c>
      <c r="CN192" s="126">
        <v>28</v>
      </c>
      <c r="CO192" s="126">
        <v>0.8</v>
      </c>
      <c r="CP192" s="126">
        <v>0</v>
      </c>
      <c r="CQ192" s="126">
        <v>0</v>
      </c>
      <c r="CR192" s="126">
        <v>0</v>
      </c>
      <c r="CS192" s="126">
        <v>0</v>
      </c>
      <c r="CT192" s="126">
        <v>0</v>
      </c>
      <c r="CU192" s="126">
        <v>0</v>
      </c>
      <c r="CV192" s="126">
        <v>0</v>
      </c>
      <c r="CW192" s="126">
        <v>0</v>
      </c>
      <c r="CX192" s="126">
        <v>0</v>
      </c>
      <c r="CY192" s="126">
        <v>0</v>
      </c>
      <c r="CZ192" s="126">
        <v>0</v>
      </c>
      <c r="DA192" s="126">
        <v>0</v>
      </c>
      <c r="DB192" s="126">
        <v>0</v>
      </c>
      <c r="DC192" s="126">
        <v>0</v>
      </c>
      <c r="DD192" s="126">
        <v>0</v>
      </c>
      <c r="DE192" s="126">
        <v>0</v>
      </c>
      <c r="DF192" s="126">
        <v>0</v>
      </c>
      <c r="DG192" s="126">
        <v>0</v>
      </c>
      <c r="DH192" s="127" t="b">
        <v>0</v>
      </c>
      <c r="DI192" s="183" t="s">
        <v>450</v>
      </c>
      <c r="DJ192" s="183" t="s">
        <v>993</v>
      </c>
      <c r="DK192" s="183" t="s">
        <v>993</v>
      </c>
      <c r="DL192" s="183" t="s">
        <v>993</v>
      </c>
      <c r="DM192" s="126">
        <v>867</v>
      </c>
      <c r="DN192" s="126">
        <v>808</v>
      </c>
      <c r="DO192" s="126">
        <v>0</v>
      </c>
      <c r="DP192" s="126">
        <v>59</v>
      </c>
      <c r="DQ192" s="126">
        <v>2919</v>
      </c>
      <c r="DR192" s="126">
        <v>324</v>
      </c>
      <c r="DS192" s="126">
        <v>867</v>
      </c>
      <c r="DT192" s="126">
        <v>805</v>
      </c>
      <c r="DU192" s="126">
        <v>48</v>
      </c>
      <c r="DV192" s="126">
        <v>7</v>
      </c>
      <c r="DW192" s="126">
        <v>7</v>
      </c>
      <c r="DX192" s="126">
        <v>0</v>
      </c>
      <c r="DY192" s="126">
        <v>0</v>
      </c>
      <c r="DZ192" s="126">
        <v>0</v>
      </c>
      <c r="EA192" s="126">
        <v>324</v>
      </c>
      <c r="EB192" s="126">
        <v>260</v>
      </c>
      <c r="EC192" s="126">
        <v>7</v>
      </c>
      <c r="ED192" s="126">
        <v>15</v>
      </c>
      <c r="EE192" s="126">
        <v>0</v>
      </c>
      <c r="EF192" s="126">
        <v>0</v>
      </c>
      <c r="EG192" s="126">
        <v>0</v>
      </c>
      <c r="EH192" s="126">
        <v>0</v>
      </c>
      <c r="EI192" s="126">
        <v>42</v>
      </c>
      <c r="EJ192" s="126">
        <v>0</v>
      </c>
      <c r="EK192" s="126">
        <v>64</v>
      </c>
      <c r="EL192" s="126">
        <v>63</v>
      </c>
      <c r="EM192" s="126">
        <v>0</v>
      </c>
      <c r="EN192" s="126">
        <v>1</v>
      </c>
      <c r="EO192" s="126">
        <v>0</v>
      </c>
      <c r="EP192" s="126">
        <v>0</v>
      </c>
      <c r="EQ192" s="127" t="b">
        <v>0</v>
      </c>
      <c r="ER192" s="127" t="b">
        <v>0</v>
      </c>
      <c r="ES192" s="127" t="b">
        <v>1</v>
      </c>
      <c r="ET192" s="128">
        <v>0</v>
      </c>
      <c r="EU192" s="128">
        <v>0</v>
      </c>
      <c r="EV192" s="128">
        <v>0</v>
      </c>
      <c r="EW192" s="128">
        <v>0</v>
      </c>
      <c r="EX192" s="128">
        <v>0</v>
      </c>
      <c r="EY192" s="128">
        <v>0</v>
      </c>
      <c r="EZ192" s="127" t="b">
        <v>0</v>
      </c>
      <c r="FA192" s="127" t="b">
        <v>0</v>
      </c>
      <c r="FB192" s="127" t="b">
        <v>1</v>
      </c>
      <c r="FC192" s="128">
        <v>0</v>
      </c>
      <c r="FD192" s="128">
        <v>0</v>
      </c>
      <c r="FE192" s="128">
        <v>0</v>
      </c>
      <c r="FF192" s="128">
        <v>0</v>
      </c>
      <c r="FG192" s="128">
        <v>0</v>
      </c>
      <c r="FH192" s="128">
        <v>0</v>
      </c>
      <c r="FI192" s="127" t="b">
        <v>0</v>
      </c>
      <c r="FJ192" s="127" t="b">
        <v>0</v>
      </c>
      <c r="FK192" s="127" t="b">
        <v>1</v>
      </c>
      <c r="FL192" s="128">
        <v>0</v>
      </c>
      <c r="FM192" s="128">
        <v>0</v>
      </c>
      <c r="FN192" s="128">
        <v>0</v>
      </c>
      <c r="FO192" s="128">
        <v>0</v>
      </c>
      <c r="FP192" s="128">
        <v>0</v>
      </c>
      <c r="FQ192" s="128">
        <v>0</v>
      </c>
      <c r="FR192" s="183" t="s">
        <v>293</v>
      </c>
      <c r="FS192" s="128">
        <v>0</v>
      </c>
      <c r="FT192" s="126">
        <v>0</v>
      </c>
      <c r="FU192" s="126">
        <v>64</v>
      </c>
      <c r="FV192" s="126">
        <v>0</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7" t="b">
        <v>0</v>
      </c>
      <c r="GM192" s="183" t="s">
        <v>993</v>
      </c>
      <c r="GN192" s="183" t="s">
        <v>993</v>
      </c>
      <c r="GO192" s="183" t="s">
        <v>993</v>
      </c>
      <c r="GP192" s="183" t="s">
        <v>993</v>
      </c>
      <c r="GQ192" s="127"/>
      <c r="GR192" s="123"/>
    </row>
    <row r="193" spans="1:200">
      <c r="A193" s="122"/>
      <c r="B193" s="1348" t="s">
        <v>467</v>
      </c>
      <c r="C193" s="1349"/>
      <c r="D193" s="183" t="s">
        <v>1172</v>
      </c>
      <c r="E193" s="183" t="s">
        <v>20</v>
      </c>
      <c r="F193" s="183" t="s">
        <v>437</v>
      </c>
      <c r="G193" s="183" t="s">
        <v>986</v>
      </c>
      <c r="H193" s="183" t="s">
        <v>1062</v>
      </c>
      <c r="I193" s="183" t="s">
        <v>1063</v>
      </c>
      <c r="J193" s="183" t="s">
        <v>1064</v>
      </c>
      <c r="K193" s="183" t="s">
        <v>1065</v>
      </c>
      <c r="L193" s="126">
        <v>16</v>
      </c>
      <c r="M193" s="183" t="s">
        <v>20</v>
      </c>
      <c r="N193" s="183" t="s">
        <v>1143</v>
      </c>
      <c r="O193" s="183" t="s">
        <v>448</v>
      </c>
      <c r="P193" s="183" t="s">
        <v>993</v>
      </c>
      <c r="Q193" s="183" t="s">
        <v>993</v>
      </c>
      <c r="R193" s="183" t="s">
        <v>270</v>
      </c>
      <c r="S193" s="127" t="b">
        <v>0</v>
      </c>
      <c r="T193" s="126">
        <v>0</v>
      </c>
      <c r="U193" s="127" t="b">
        <v>0</v>
      </c>
      <c r="V193" s="126">
        <v>0</v>
      </c>
      <c r="W193" s="127" t="b">
        <v>0</v>
      </c>
      <c r="X193" s="127" t="b">
        <v>1</v>
      </c>
      <c r="Y193" s="183" t="s">
        <v>270</v>
      </c>
      <c r="Z193" s="183" t="s">
        <v>993</v>
      </c>
      <c r="AA193" s="127" t="b">
        <v>0</v>
      </c>
      <c r="AB193" s="183" t="s">
        <v>993</v>
      </c>
      <c r="AC193" s="183" t="s">
        <v>993</v>
      </c>
      <c r="AD193" s="183" t="s">
        <v>993</v>
      </c>
      <c r="AE193" s="183">
        <f t="shared" si="6"/>
        <v>6</v>
      </c>
      <c r="AF193" s="183">
        <f t="shared" si="6"/>
        <v>6</v>
      </c>
      <c r="AG193" s="183">
        <f t="shared" si="6"/>
        <v>1</v>
      </c>
      <c r="AH193" s="183">
        <f t="shared" si="5"/>
        <v>6</v>
      </c>
      <c r="AI193" s="183">
        <f t="shared" si="7"/>
        <v>0</v>
      </c>
      <c r="AJ193" s="126">
        <v>6</v>
      </c>
      <c r="AK193" s="126">
        <v>6</v>
      </c>
      <c r="AL193" s="126">
        <v>1</v>
      </c>
      <c r="AM193" s="126">
        <v>6</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6">
        <v>0</v>
      </c>
      <c r="BD193" s="127" t="b">
        <v>0</v>
      </c>
      <c r="BE193" s="127"/>
      <c r="BF193" s="183" t="s">
        <v>1152</v>
      </c>
      <c r="BG193" s="126">
        <v>6</v>
      </c>
      <c r="BH193" s="183" t="s">
        <v>993</v>
      </c>
      <c r="BI193" s="126">
        <v>0</v>
      </c>
      <c r="BJ193" s="183" t="s">
        <v>993</v>
      </c>
      <c r="BK193" s="126">
        <v>0</v>
      </c>
      <c r="BL193" s="126">
        <v>0</v>
      </c>
      <c r="BM193" s="126">
        <v>0</v>
      </c>
      <c r="BN193" s="183" t="s">
        <v>993</v>
      </c>
      <c r="BO193" s="183" t="s">
        <v>993</v>
      </c>
      <c r="BP193" s="183" t="s">
        <v>993</v>
      </c>
      <c r="BQ193" s="126">
        <v>0</v>
      </c>
      <c r="BR193" s="183" t="s">
        <v>993</v>
      </c>
      <c r="BS193" s="126">
        <v>0</v>
      </c>
      <c r="BT193" s="183" t="s">
        <v>993</v>
      </c>
      <c r="BU193" s="126">
        <v>0</v>
      </c>
      <c r="BV193" s="126">
        <v>0</v>
      </c>
      <c r="BW193" s="126">
        <v>0</v>
      </c>
      <c r="BX193" s="183" t="s">
        <v>993</v>
      </c>
      <c r="BY193" s="126">
        <v>0</v>
      </c>
      <c r="BZ193" s="183" t="s">
        <v>993</v>
      </c>
      <c r="CA193" s="126">
        <v>0</v>
      </c>
      <c r="CB193" s="183" t="s">
        <v>993</v>
      </c>
      <c r="CC193" s="126">
        <v>0</v>
      </c>
      <c r="CD193" s="126">
        <v>0</v>
      </c>
      <c r="CE193" s="126">
        <v>0</v>
      </c>
      <c r="CF193" s="183" t="s">
        <v>993</v>
      </c>
      <c r="CG193" s="126">
        <v>0</v>
      </c>
      <c r="CH193" s="183" t="s">
        <v>993</v>
      </c>
      <c r="CI193" s="126">
        <v>0</v>
      </c>
      <c r="CJ193" s="183" t="s">
        <v>993</v>
      </c>
      <c r="CK193" s="126">
        <v>0</v>
      </c>
      <c r="CL193" s="126">
        <v>0</v>
      </c>
      <c r="CM193" s="126">
        <v>0</v>
      </c>
      <c r="CN193" s="126">
        <v>1</v>
      </c>
      <c r="CO193" s="126">
        <v>0.8</v>
      </c>
      <c r="CP193" s="126">
        <v>0</v>
      </c>
      <c r="CQ193" s="126">
        <v>0</v>
      </c>
      <c r="CR193" s="126">
        <v>0</v>
      </c>
      <c r="CS193" s="126">
        <v>0</v>
      </c>
      <c r="CT193" s="126">
        <v>14</v>
      </c>
      <c r="CU193" s="126">
        <v>2.7</v>
      </c>
      <c r="CV193" s="126">
        <v>0</v>
      </c>
      <c r="CW193" s="126">
        <v>0</v>
      </c>
      <c r="CX193" s="126">
        <v>0</v>
      </c>
      <c r="CY193" s="126">
        <v>0</v>
      </c>
      <c r="CZ193" s="126">
        <v>0</v>
      </c>
      <c r="DA193" s="126">
        <v>0</v>
      </c>
      <c r="DB193" s="126">
        <v>0</v>
      </c>
      <c r="DC193" s="126">
        <v>0</v>
      </c>
      <c r="DD193" s="126">
        <v>0</v>
      </c>
      <c r="DE193" s="126">
        <v>0</v>
      </c>
      <c r="DF193" s="126">
        <v>0</v>
      </c>
      <c r="DG193" s="126">
        <v>0</v>
      </c>
      <c r="DH193" s="127" t="b">
        <v>0</v>
      </c>
      <c r="DI193" s="183" t="s">
        <v>1011</v>
      </c>
      <c r="DJ193" s="183" t="s">
        <v>993</v>
      </c>
      <c r="DK193" s="183" t="s">
        <v>993</v>
      </c>
      <c r="DL193" s="183" t="s">
        <v>993</v>
      </c>
      <c r="DM193" s="126">
        <v>235</v>
      </c>
      <c r="DN193" s="126">
        <v>119</v>
      </c>
      <c r="DO193" s="126">
        <v>25</v>
      </c>
      <c r="DP193" s="126">
        <v>91</v>
      </c>
      <c r="DQ193" s="126">
        <v>169</v>
      </c>
      <c r="DR193" s="126">
        <v>254</v>
      </c>
      <c r="DS193" s="126">
        <v>235</v>
      </c>
      <c r="DT193" s="126">
        <v>53</v>
      </c>
      <c r="DU193" s="126">
        <v>172</v>
      </c>
      <c r="DV193" s="126">
        <v>10</v>
      </c>
      <c r="DW193" s="126">
        <v>0</v>
      </c>
      <c r="DX193" s="126">
        <v>0</v>
      </c>
      <c r="DY193" s="126">
        <v>0</v>
      </c>
      <c r="DZ193" s="126">
        <v>0</v>
      </c>
      <c r="EA193" s="126">
        <v>254</v>
      </c>
      <c r="EB193" s="126">
        <v>70</v>
      </c>
      <c r="EC193" s="126">
        <v>178</v>
      </c>
      <c r="ED193" s="126">
        <v>6</v>
      </c>
      <c r="EE193" s="126">
        <v>0</v>
      </c>
      <c r="EF193" s="126">
        <v>0</v>
      </c>
      <c r="EG193" s="126">
        <v>0</v>
      </c>
      <c r="EH193" s="126">
        <v>0</v>
      </c>
      <c r="EI193" s="126">
        <v>0</v>
      </c>
      <c r="EJ193" s="126">
        <v>0</v>
      </c>
      <c r="EK193" s="126">
        <v>184</v>
      </c>
      <c r="EL193" s="126">
        <v>184</v>
      </c>
      <c r="EM193" s="126">
        <v>0</v>
      </c>
      <c r="EN193" s="126">
        <v>0</v>
      </c>
      <c r="EO193" s="126">
        <v>0</v>
      </c>
      <c r="EP193" s="126">
        <v>209</v>
      </c>
      <c r="EQ193" s="127" t="b">
        <v>0</v>
      </c>
      <c r="ER193" s="127" t="b">
        <v>0</v>
      </c>
      <c r="ES193" s="127" t="b">
        <v>1</v>
      </c>
      <c r="ET193" s="128">
        <v>0</v>
      </c>
      <c r="EU193" s="128">
        <v>0</v>
      </c>
      <c r="EV193" s="128">
        <v>0</v>
      </c>
      <c r="EW193" s="128">
        <v>0</v>
      </c>
      <c r="EX193" s="128">
        <v>0</v>
      </c>
      <c r="EY193" s="128">
        <v>0</v>
      </c>
      <c r="EZ193" s="127" t="b">
        <v>0</v>
      </c>
      <c r="FA193" s="127" t="b">
        <v>0</v>
      </c>
      <c r="FB193" s="127" t="b">
        <v>1</v>
      </c>
      <c r="FC193" s="128">
        <v>0</v>
      </c>
      <c r="FD193" s="128">
        <v>0</v>
      </c>
      <c r="FE193" s="128">
        <v>0</v>
      </c>
      <c r="FF193" s="128">
        <v>0</v>
      </c>
      <c r="FG193" s="128">
        <v>0</v>
      </c>
      <c r="FH193" s="128">
        <v>0</v>
      </c>
      <c r="FI193" s="127" t="b">
        <v>0</v>
      </c>
      <c r="FJ193" s="127" t="b">
        <v>0</v>
      </c>
      <c r="FK193" s="127" t="b">
        <v>1</v>
      </c>
      <c r="FL193" s="128">
        <v>0</v>
      </c>
      <c r="FM193" s="128">
        <v>0</v>
      </c>
      <c r="FN193" s="128">
        <v>0</v>
      </c>
      <c r="FO193" s="128">
        <v>0</v>
      </c>
      <c r="FP193" s="128">
        <v>0</v>
      </c>
      <c r="FQ193" s="128">
        <v>0</v>
      </c>
      <c r="FR193" s="183" t="s">
        <v>293</v>
      </c>
      <c r="FS193" s="128">
        <v>0</v>
      </c>
      <c r="FT193" s="126">
        <v>0</v>
      </c>
      <c r="FU193" s="126">
        <v>184</v>
      </c>
      <c r="FV193" s="126">
        <v>0</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7" t="b">
        <v>0</v>
      </c>
      <c r="GM193" s="183" t="s">
        <v>993</v>
      </c>
      <c r="GN193" s="183" t="s">
        <v>993</v>
      </c>
      <c r="GO193" s="183" t="s">
        <v>993</v>
      </c>
      <c r="GP193" s="183" t="s">
        <v>993</v>
      </c>
      <c r="GQ193" s="127"/>
      <c r="GR193" s="123"/>
    </row>
    <row r="194" spans="1:200">
      <c r="A194" s="122"/>
      <c r="B194" s="1348" t="s">
        <v>467</v>
      </c>
      <c r="C194" s="1349"/>
      <c r="D194" s="183" t="s">
        <v>1172</v>
      </c>
      <c r="E194" s="183" t="s">
        <v>20</v>
      </c>
      <c r="F194" s="183" t="s">
        <v>437</v>
      </c>
      <c r="G194" s="183" t="s">
        <v>986</v>
      </c>
      <c r="H194" s="183" t="s">
        <v>1062</v>
      </c>
      <c r="I194" s="183" t="s">
        <v>1063</v>
      </c>
      <c r="J194" s="183" t="s">
        <v>1064</v>
      </c>
      <c r="K194" s="183" t="s">
        <v>1065</v>
      </c>
      <c r="L194" s="126">
        <v>17</v>
      </c>
      <c r="M194" s="183" t="s">
        <v>20</v>
      </c>
      <c r="N194" s="183" t="s">
        <v>1144</v>
      </c>
      <c r="O194" s="183" t="s">
        <v>445</v>
      </c>
      <c r="P194" s="183" t="s">
        <v>993</v>
      </c>
      <c r="Q194" s="183" t="s">
        <v>993</v>
      </c>
      <c r="R194" s="183" t="s">
        <v>270</v>
      </c>
      <c r="S194" s="127" t="b">
        <v>0</v>
      </c>
      <c r="T194" s="126">
        <v>0</v>
      </c>
      <c r="U194" s="127" t="b">
        <v>0</v>
      </c>
      <c r="V194" s="126">
        <v>0</v>
      </c>
      <c r="W194" s="127" t="b">
        <v>0</v>
      </c>
      <c r="X194" s="127" t="b">
        <v>1</v>
      </c>
      <c r="Y194" s="183" t="s">
        <v>270</v>
      </c>
      <c r="Z194" s="183" t="s">
        <v>993</v>
      </c>
      <c r="AA194" s="127" t="b">
        <v>0</v>
      </c>
      <c r="AB194" s="183" t="s">
        <v>993</v>
      </c>
      <c r="AC194" s="183" t="s">
        <v>993</v>
      </c>
      <c r="AD194" s="183" t="s">
        <v>993</v>
      </c>
      <c r="AE194" s="183">
        <f t="shared" si="6"/>
        <v>12</v>
      </c>
      <c r="AF194" s="183">
        <f t="shared" si="6"/>
        <v>12</v>
      </c>
      <c r="AG194" s="183">
        <f t="shared" si="6"/>
        <v>7</v>
      </c>
      <c r="AH194" s="183">
        <f t="shared" si="5"/>
        <v>12</v>
      </c>
      <c r="AI194" s="183">
        <f t="shared" si="7"/>
        <v>0</v>
      </c>
      <c r="AJ194" s="126">
        <v>12</v>
      </c>
      <c r="AK194" s="126">
        <v>12</v>
      </c>
      <c r="AL194" s="126">
        <v>7</v>
      </c>
      <c r="AM194" s="126">
        <v>12</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6">
        <v>0</v>
      </c>
      <c r="BD194" s="127" t="b">
        <v>0</v>
      </c>
      <c r="BE194" s="127"/>
      <c r="BF194" s="183" t="s">
        <v>1150</v>
      </c>
      <c r="BG194" s="126">
        <v>12</v>
      </c>
      <c r="BH194" s="183" t="s">
        <v>993</v>
      </c>
      <c r="BI194" s="126">
        <v>0</v>
      </c>
      <c r="BJ194" s="183" t="s">
        <v>993</v>
      </c>
      <c r="BK194" s="126">
        <v>0</v>
      </c>
      <c r="BL194" s="126">
        <v>0</v>
      </c>
      <c r="BM194" s="126">
        <v>0</v>
      </c>
      <c r="BN194" s="183" t="s">
        <v>993</v>
      </c>
      <c r="BO194" s="183" t="s">
        <v>993</v>
      </c>
      <c r="BP194" s="183" t="s">
        <v>993</v>
      </c>
      <c r="BQ194" s="126">
        <v>0</v>
      </c>
      <c r="BR194" s="183" t="s">
        <v>993</v>
      </c>
      <c r="BS194" s="126">
        <v>0</v>
      </c>
      <c r="BT194" s="183" t="s">
        <v>993</v>
      </c>
      <c r="BU194" s="126">
        <v>0</v>
      </c>
      <c r="BV194" s="126">
        <v>0</v>
      </c>
      <c r="BW194" s="126">
        <v>0</v>
      </c>
      <c r="BX194" s="183" t="s">
        <v>993</v>
      </c>
      <c r="BY194" s="126">
        <v>0</v>
      </c>
      <c r="BZ194" s="183" t="s">
        <v>993</v>
      </c>
      <c r="CA194" s="126">
        <v>0</v>
      </c>
      <c r="CB194" s="183" t="s">
        <v>993</v>
      </c>
      <c r="CC194" s="126">
        <v>0</v>
      </c>
      <c r="CD194" s="126">
        <v>0</v>
      </c>
      <c r="CE194" s="126">
        <v>0</v>
      </c>
      <c r="CF194" s="183" t="s">
        <v>993</v>
      </c>
      <c r="CG194" s="126">
        <v>0</v>
      </c>
      <c r="CH194" s="183" t="s">
        <v>993</v>
      </c>
      <c r="CI194" s="126">
        <v>0</v>
      </c>
      <c r="CJ194" s="183" t="s">
        <v>993</v>
      </c>
      <c r="CK194" s="126">
        <v>0</v>
      </c>
      <c r="CL194" s="126">
        <v>0</v>
      </c>
      <c r="CM194" s="126">
        <v>0</v>
      </c>
      <c r="CN194" s="126">
        <v>24</v>
      </c>
      <c r="CO194" s="126">
        <v>1.6</v>
      </c>
      <c r="CP194" s="126">
        <v>0</v>
      </c>
      <c r="CQ194" s="126">
        <v>0</v>
      </c>
      <c r="CR194" s="126">
        <v>0</v>
      </c>
      <c r="CS194" s="126">
        <v>0</v>
      </c>
      <c r="CT194" s="126">
        <v>3</v>
      </c>
      <c r="CU194" s="126">
        <v>0</v>
      </c>
      <c r="CV194" s="126">
        <v>0</v>
      </c>
      <c r="CW194" s="126">
        <v>0</v>
      </c>
      <c r="CX194" s="126">
        <v>0</v>
      </c>
      <c r="CY194" s="126">
        <v>0</v>
      </c>
      <c r="CZ194" s="126">
        <v>0</v>
      </c>
      <c r="DA194" s="126">
        <v>0</v>
      </c>
      <c r="DB194" s="126">
        <v>0</v>
      </c>
      <c r="DC194" s="126">
        <v>0</v>
      </c>
      <c r="DD194" s="126">
        <v>0</v>
      </c>
      <c r="DE194" s="126">
        <v>0</v>
      </c>
      <c r="DF194" s="126">
        <v>0</v>
      </c>
      <c r="DG194" s="126">
        <v>0</v>
      </c>
      <c r="DH194" s="127" t="b">
        <v>0</v>
      </c>
      <c r="DI194" s="183" t="s">
        <v>427</v>
      </c>
      <c r="DJ194" s="183" t="s">
        <v>993</v>
      </c>
      <c r="DK194" s="183" t="s">
        <v>993</v>
      </c>
      <c r="DL194" s="183" t="s">
        <v>993</v>
      </c>
      <c r="DM194" s="126">
        <v>35</v>
      </c>
      <c r="DN194" s="126">
        <v>2</v>
      </c>
      <c r="DO194" s="126">
        <v>9</v>
      </c>
      <c r="DP194" s="126">
        <v>24</v>
      </c>
      <c r="DQ194" s="126">
        <v>3870</v>
      </c>
      <c r="DR194" s="126">
        <v>151</v>
      </c>
      <c r="DS194" s="126">
        <v>35</v>
      </c>
      <c r="DT194" s="126">
        <v>2</v>
      </c>
      <c r="DU194" s="126">
        <v>1</v>
      </c>
      <c r="DV194" s="126">
        <v>23</v>
      </c>
      <c r="DW194" s="126">
        <v>0</v>
      </c>
      <c r="DX194" s="126">
        <v>0</v>
      </c>
      <c r="DY194" s="126">
        <v>9</v>
      </c>
      <c r="DZ194" s="126">
        <v>0</v>
      </c>
      <c r="EA194" s="126">
        <v>151</v>
      </c>
      <c r="EB194" s="126">
        <v>119</v>
      </c>
      <c r="EC194" s="126">
        <v>24</v>
      </c>
      <c r="ED194" s="126">
        <v>5</v>
      </c>
      <c r="EE194" s="126">
        <v>0</v>
      </c>
      <c r="EF194" s="126">
        <v>0</v>
      </c>
      <c r="EG194" s="126">
        <v>0</v>
      </c>
      <c r="EH194" s="126">
        <v>0</v>
      </c>
      <c r="EI194" s="126">
        <v>3</v>
      </c>
      <c r="EJ194" s="126">
        <v>0</v>
      </c>
      <c r="EK194" s="126">
        <v>32</v>
      </c>
      <c r="EL194" s="126">
        <v>32</v>
      </c>
      <c r="EM194" s="126">
        <v>0</v>
      </c>
      <c r="EN194" s="126">
        <v>0</v>
      </c>
      <c r="EO194" s="126">
        <v>0</v>
      </c>
      <c r="EP194" s="126">
        <v>0</v>
      </c>
      <c r="EQ194" s="127" t="b">
        <v>0</v>
      </c>
      <c r="ER194" s="127" t="b">
        <v>0</v>
      </c>
      <c r="ES194" s="127" t="b">
        <v>1</v>
      </c>
      <c r="ET194" s="128">
        <v>0</v>
      </c>
      <c r="EU194" s="128">
        <v>0</v>
      </c>
      <c r="EV194" s="128">
        <v>0</v>
      </c>
      <c r="EW194" s="128">
        <v>0</v>
      </c>
      <c r="EX194" s="128">
        <v>0</v>
      </c>
      <c r="EY194" s="128">
        <v>0</v>
      </c>
      <c r="EZ194" s="127" t="b">
        <v>0</v>
      </c>
      <c r="FA194" s="127" t="b">
        <v>0</v>
      </c>
      <c r="FB194" s="127" t="b">
        <v>1</v>
      </c>
      <c r="FC194" s="128">
        <v>0</v>
      </c>
      <c r="FD194" s="128">
        <v>0</v>
      </c>
      <c r="FE194" s="128">
        <v>0</v>
      </c>
      <c r="FF194" s="128">
        <v>0</v>
      </c>
      <c r="FG194" s="128">
        <v>0</v>
      </c>
      <c r="FH194" s="128">
        <v>0</v>
      </c>
      <c r="FI194" s="127" t="b">
        <v>0</v>
      </c>
      <c r="FJ194" s="127" t="b">
        <v>0</v>
      </c>
      <c r="FK194" s="127" t="b">
        <v>1</v>
      </c>
      <c r="FL194" s="128">
        <v>0</v>
      </c>
      <c r="FM194" s="128">
        <v>0</v>
      </c>
      <c r="FN194" s="128">
        <v>0</v>
      </c>
      <c r="FO194" s="128">
        <v>0</v>
      </c>
      <c r="FP194" s="128">
        <v>0</v>
      </c>
      <c r="FQ194" s="128">
        <v>0</v>
      </c>
      <c r="FR194" s="183" t="s">
        <v>293</v>
      </c>
      <c r="FS194" s="128">
        <v>0</v>
      </c>
      <c r="FT194" s="126">
        <v>0</v>
      </c>
      <c r="FU194" s="126">
        <v>32</v>
      </c>
      <c r="FV194" s="126">
        <v>0</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7" t="b">
        <v>0</v>
      </c>
      <c r="GM194" s="183" t="s">
        <v>993</v>
      </c>
      <c r="GN194" s="183" t="s">
        <v>993</v>
      </c>
      <c r="GO194" s="183" t="s">
        <v>993</v>
      </c>
      <c r="GP194" s="183" t="s">
        <v>993</v>
      </c>
      <c r="GQ194" s="127"/>
      <c r="GR194" s="123"/>
    </row>
    <row r="195" spans="1:200">
      <c r="A195" s="122"/>
      <c r="B195" s="1348" t="s">
        <v>467</v>
      </c>
      <c r="C195" s="1349"/>
      <c r="D195" s="183" t="s">
        <v>1172</v>
      </c>
      <c r="E195" s="183" t="s">
        <v>20</v>
      </c>
      <c r="F195" s="183" t="s">
        <v>437</v>
      </c>
      <c r="G195" s="183" t="s">
        <v>986</v>
      </c>
      <c r="H195" s="183" t="s">
        <v>1062</v>
      </c>
      <c r="I195" s="183" t="s">
        <v>1063</v>
      </c>
      <c r="J195" s="183" t="s">
        <v>1064</v>
      </c>
      <c r="K195" s="183" t="s">
        <v>1065</v>
      </c>
      <c r="L195" s="126">
        <v>18</v>
      </c>
      <c r="M195" s="183" t="s">
        <v>20</v>
      </c>
      <c r="N195" s="183" t="s">
        <v>1145</v>
      </c>
      <c r="O195" s="183" t="s">
        <v>489</v>
      </c>
      <c r="P195" s="183" t="s">
        <v>993</v>
      </c>
      <c r="Q195" s="183" t="s">
        <v>993</v>
      </c>
      <c r="R195" s="183" t="s">
        <v>270</v>
      </c>
      <c r="S195" s="127" t="b">
        <v>0</v>
      </c>
      <c r="T195" s="126">
        <v>0</v>
      </c>
      <c r="U195" s="127" t="b">
        <v>0</v>
      </c>
      <c r="V195" s="126">
        <v>0</v>
      </c>
      <c r="W195" s="127" t="b">
        <v>0</v>
      </c>
      <c r="X195" s="127" t="b">
        <v>1</v>
      </c>
      <c r="Y195" s="183" t="s">
        <v>270</v>
      </c>
      <c r="Z195" s="183" t="s">
        <v>993</v>
      </c>
      <c r="AA195" s="127" t="b">
        <v>0</v>
      </c>
      <c r="AB195" s="183" t="s">
        <v>993</v>
      </c>
      <c r="AC195" s="183" t="s">
        <v>993</v>
      </c>
      <c r="AD195" s="183" t="s">
        <v>993</v>
      </c>
      <c r="AE195" s="183">
        <f t="shared" si="6"/>
        <v>16</v>
      </c>
      <c r="AF195" s="183">
        <f t="shared" si="6"/>
        <v>16</v>
      </c>
      <c r="AG195" s="183">
        <f t="shared" si="6"/>
        <v>2</v>
      </c>
      <c r="AH195" s="183">
        <f t="shared" si="5"/>
        <v>16</v>
      </c>
      <c r="AI195" s="183">
        <f t="shared" si="7"/>
        <v>0</v>
      </c>
      <c r="AJ195" s="126">
        <v>16</v>
      </c>
      <c r="AK195" s="126">
        <v>16</v>
      </c>
      <c r="AL195" s="126">
        <v>2</v>
      </c>
      <c r="AM195" s="126">
        <v>16</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6">
        <v>0</v>
      </c>
      <c r="BD195" s="127" t="b">
        <v>0</v>
      </c>
      <c r="BE195" s="127"/>
      <c r="BF195" s="183" t="s">
        <v>270</v>
      </c>
      <c r="BG195" s="126">
        <v>16</v>
      </c>
      <c r="BH195" s="183" t="s">
        <v>993</v>
      </c>
      <c r="BI195" s="126">
        <v>0</v>
      </c>
      <c r="BJ195" s="183" t="s">
        <v>993</v>
      </c>
      <c r="BK195" s="126">
        <v>0</v>
      </c>
      <c r="BL195" s="126">
        <v>0</v>
      </c>
      <c r="BM195" s="126">
        <v>0</v>
      </c>
      <c r="BN195" s="183" t="s">
        <v>993</v>
      </c>
      <c r="BO195" s="183" t="s">
        <v>993</v>
      </c>
      <c r="BP195" s="183" t="s">
        <v>993</v>
      </c>
      <c r="BQ195" s="126">
        <v>0</v>
      </c>
      <c r="BR195" s="183" t="s">
        <v>993</v>
      </c>
      <c r="BS195" s="126">
        <v>0</v>
      </c>
      <c r="BT195" s="183" t="s">
        <v>993</v>
      </c>
      <c r="BU195" s="126">
        <v>0</v>
      </c>
      <c r="BV195" s="126">
        <v>0</v>
      </c>
      <c r="BW195" s="126">
        <v>0</v>
      </c>
      <c r="BX195" s="183" t="s">
        <v>993</v>
      </c>
      <c r="BY195" s="126">
        <v>0</v>
      </c>
      <c r="BZ195" s="183" t="s">
        <v>993</v>
      </c>
      <c r="CA195" s="126">
        <v>0</v>
      </c>
      <c r="CB195" s="183" t="s">
        <v>993</v>
      </c>
      <c r="CC195" s="126">
        <v>0</v>
      </c>
      <c r="CD195" s="126">
        <v>0</v>
      </c>
      <c r="CE195" s="126">
        <v>0</v>
      </c>
      <c r="CF195" s="183" t="s">
        <v>993</v>
      </c>
      <c r="CG195" s="126">
        <v>0</v>
      </c>
      <c r="CH195" s="183" t="s">
        <v>993</v>
      </c>
      <c r="CI195" s="126">
        <v>0</v>
      </c>
      <c r="CJ195" s="183" t="s">
        <v>993</v>
      </c>
      <c r="CK195" s="126">
        <v>0</v>
      </c>
      <c r="CL195" s="126">
        <v>0</v>
      </c>
      <c r="CM195" s="126">
        <v>0</v>
      </c>
      <c r="CN195" s="126">
        <v>4</v>
      </c>
      <c r="CO195" s="126">
        <v>0.6</v>
      </c>
      <c r="CP195" s="126">
        <v>0</v>
      </c>
      <c r="CQ195" s="126">
        <v>0</v>
      </c>
      <c r="CR195" s="126">
        <v>0</v>
      </c>
      <c r="CS195" s="126">
        <v>0.8</v>
      </c>
      <c r="CT195" s="126">
        <v>18</v>
      </c>
      <c r="CU195" s="126">
        <v>0</v>
      </c>
      <c r="CV195" s="126">
        <v>0</v>
      </c>
      <c r="CW195" s="126">
        <v>0</v>
      </c>
      <c r="CX195" s="126">
        <v>0</v>
      </c>
      <c r="CY195" s="126">
        <v>0</v>
      </c>
      <c r="CZ195" s="126">
        <v>0</v>
      </c>
      <c r="DA195" s="126">
        <v>0</v>
      </c>
      <c r="DB195" s="126">
        <v>0</v>
      </c>
      <c r="DC195" s="126">
        <v>0</v>
      </c>
      <c r="DD195" s="126">
        <v>0</v>
      </c>
      <c r="DE195" s="126">
        <v>0</v>
      </c>
      <c r="DF195" s="126">
        <v>0</v>
      </c>
      <c r="DG195" s="126">
        <v>0</v>
      </c>
      <c r="DH195" s="127" t="b">
        <v>0</v>
      </c>
      <c r="DI195" s="183" t="s">
        <v>1011</v>
      </c>
      <c r="DJ195" s="183" t="s">
        <v>993</v>
      </c>
      <c r="DK195" s="183" t="s">
        <v>993</v>
      </c>
      <c r="DL195" s="183" t="s">
        <v>993</v>
      </c>
      <c r="DM195" s="126">
        <v>656</v>
      </c>
      <c r="DN195" s="126">
        <v>295</v>
      </c>
      <c r="DO195" s="126">
        <v>197</v>
      </c>
      <c r="DP195" s="126">
        <v>164</v>
      </c>
      <c r="DQ195" s="126">
        <v>3624</v>
      </c>
      <c r="DR195" s="126">
        <v>629</v>
      </c>
      <c r="DS195" s="126">
        <v>656</v>
      </c>
      <c r="DT195" s="126">
        <v>94</v>
      </c>
      <c r="DU195" s="126">
        <v>432</v>
      </c>
      <c r="DV195" s="126">
        <v>16</v>
      </c>
      <c r="DW195" s="126">
        <v>0</v>
      </c>
      <c r="DX195" s="126">
        <v>0</v>
      </c>
      <c r="DY195" s="126">
        <v>114</v>
      </c>
      <c r="DZ195" s="126">
        <v>0</v>
      </c>
      <c r="EA195" s="126">
        <v>629</v>
      </c>
      <c r="EB195" s="126">
        <v>70</v>
      </c>
      <c r="EC195" s="126">
        <v>555</v>
      </c>
      <c r="ED195" s="126">
        <v>4</v>
      </c>
      <c r="EE195" s="126">
        <v>0</v>
      </c>
      <c r="EF195" s="126">
        <v>0</v>
      </c>
      <c r="EG195" s="126">
        <v>0</v>
      </c>
      <c r="EH195" s="126">
        <v>0</v>
      </c>
      <c r="EI195" s="126">
        <v>0</v>
      </c>
      <c r="EJ195" s="126">
        <v>0</v>
      </c>
      <c r="EK195" s="126">
        <v>559</v>
      </c>
      <c r="EL195" s="126">
        <v>559</v>
      </c>
      <c r="EM195" s="126">
        <v>0</v>
      </c>
      <c r="EN195" s="126">
        <v>0</v>
      </c>
      <c r="EO195" s="126">
        <v>0</v>
      </c>
      <c r="EP195" s="126">
        <v>236</v>
      </c>
      <c r="EQ195" s="127" t="b">
        <v>0</v>
      </c>
      <c r="ER195" s="127" t="b">
        <v>0</v>
      </c>
      <c r="ES195" s="127" t="b">
        <v>0</v>
      </c>
      <c r="ET195" s="128">
        <v>0.52300000000000002</v>
      </c>
      <c r="EU195" s="128">
        <v>0.45500000000000002</v>
      </c>
      <c r="EV195" s="128">
        <v>0.03</v>
      </c>
      <c r="EW195" s="128">
        <v>0.20499999999999999</v>
      </c>
      <c r="EX195" s="128">
        <v>0.17399999999999999</v>
      </c>
      <c r="EY195" s="128">
        <v>0.28000000000000003</v>
      </c>
      <c r="EZ195" s="127" t="b">
        <v>0</v>
      </c>
      <c r="FA195" s="127" t="b">
        <v>0</v>
      </c>
      <c r="FB195" s="127" t="b">
        <v>1</v>
      </c>
      <c r="FC195" s="128">
        <v>0</v>
      </c>
      <c r="FD195" s="128">
        <v>0</v>
      </c>
      <c r="FE195" s="128">
        <v>0</v>
      </c>
      <c r="FF195" s="128">
        <v>0</v>
      </c>
      <c r="FG195" s="128">
        <v>0</v>
      </c>
      <c r="FH195" s="128">
        <v>0</v>
      </c>
      <c r="FI195" s="127" t="b">
        <v>0</v>
      </c>
      <c r="FJ195" s="127" t="b">
        <v>0</v>
      </c>
      <c r="FK195" s="127" t="b">
        <v>0</v>
      </c>
      <c r="FL195" s="128">
        <v>0.52300000000000002</v>
      </c>
      <c r="FM195" s="128">
        <v>0.45500000000000002</v>
      </c>
      <c r="FN195" s="128">
        <v>0.03</v>
      </c>
      <c r="FO195" s="128">
        <v>0.20499999999999999</v>
      </c>
      <c r="FP195" s="128">
        <v>0.17399999999999999</v>
      </c>
      <c r="FQ195" s="128">
        <v>0.28000000000000003</v>
      </c>
      <c r="FR195" s="183" t="s">
        <v>293</v>
      </c>
      <c r="FS195" s="128">
        <v>0</v>
      </c>
      <c r="FT195" s="126">
        <v>0</v>
      </c>
      <c r="FU195" s="126">
        <v>559</v>
      </c>
      <c r="FV195" s="126">
        <v>0</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7" t="b">
        <v>0</v>
      </c>
      <c r="GM195" s="183" t="s">
        <v>993</v>
      </c>
      <c r="GN195" s="183" t="s">
        <v>993</v>
      </c>
      <c r="GO195" s="183" t="s">
        <v>993</v>
      </c>
      <c r="GP195" s="183" t="s">
        <v>993</v>
      </c>
      <c r="GQ195" s="127"/>
      <c r="GR195" s="123"/>
    </row>
    <row r="196" spans="1:200">
      <c r="A196" s="122"/>
      <c r="B196" s="1348" t="s">
        <v>467</v>
      </c>
      <c r="C196" s="1349"/>
      <c r="D196" s="183" t="s">
        <v>1172</v>
      </c>
      <c r="E196" s="183" t="s">
        <v>20</v>
      </c>
      <c r="F196" s="183" t="s">
        <v>437</v>
      </c>
      <c r="G196" s="183" t="s">
        <v>986</v>
      </c>
      <c r="H196" s="183" t="s">
        <v>1062</v>
      </c>
      <c r="I196" s="183" t="s">
        <v>1063</v>
      </c>
      <c r="J196" s="183" t="s">
        <v>1064</v>
      </c>
      <c r="K196" s="183" t="s">
        <v>1065</v>
      </c>
      <c r="L196" s="126">
        <v>19</v>
      </c>
      <c r="M196" s="183" t="s">
        <v>20</v>
      </c>
      <c r="N196" s="183" t="s">
        <v>1146</v>
      </c>
      <c r="O196" s="183" t="s">
        <v>490</v>
      </c>
      <c r="P196" s="183" t="s">
        <v>993</v>
      </c>
      <c r="Q196" s="183" t="s">
        <v>993</v>
      </c>
      <c r="R196" s="183" t="s">
        <v>270</v>
      </c>
      <c r="S196" s="127" t="b">
        <v>0</v>
      </c>
      <c r="T196" s="126">
        <v>0</v>
      </c>
      <c r="U196" s="127" t="b">
        <v>0</v>
      </c>
      <c r="V196" s="126">
        <v>0</v>
      </c>
      <c r="W196" s="127" t="b">
        <v>0</v>
      </c>
      <c r="X196" s="127" t="b">
        <v>1</v>
      </c>
      <c r="Y196" s="183" t="s">
        <v>270</v>
      </c>
      <c r="Z196" s="183" t="s">
        <v>993</v>
      </c>
      <c r="AA196" s="127" t="b">
        <v>0</v>
      </c>
      <c r="AB196" s="183" t="s">
        <v>993</v>
      </c>
      <c r="AC196" s="183" t="s">
        <v>993</v>
      </c>
      <c r="AD196" s="183" t="s">
        <v>993</v>
      </c>
      <c r="AE196" s="183">
        <f t="shared" si="6"/>
        <v>28</v>
      </c>
      <c r="AF196" s="183">
        <f t="shared" si="6"/>
        <v>23</v>
      </c>
      <c r="AG196" s="183">
        <f t="shared" si="6"/>
        <v>3</v>
      </c>
      <c r="AH196" s="183">
        <f t="shared" si="5"/>
        <v>28</v>
      </c>
      <c r="AI196" s="183">
        <f t="shared" si="7"/>
        <v>0</v>
      </c>
      <c r="AJ196" s="126">
        <v>28</v>
      </c>
      <c r="AK196" s="126">
        <v>23</v>
      </c>
      <c r="AL196" s="126">
        <v>3</v>
      </c>
      <c r="AM196" s="126">
        <v>28</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6">
        <v>0</v>
      </c>
      <c r="BD196" s="127" t="b">
        <v>0</v>
      </c>
      <c r="BE196" s="127"/>
      <c r="BF196" s="183" t="s">
        <v>1132</v>
      </c>
      <c r="BG196" s="126">
        <v>28</v>
      </c>
      <c r="BH196" s="183" t="s">
        <v>993</v>
      </c>
      <c r="BI196" s="126">
        <v>0</v>
      </c>
      <c r="BJ196" s="183" t="s">
        <v>993</v>
      </c>
      <c r="BK196" s="126">
        <v>0</v>
      </c>
      <c r="BL196" s="126">
        <v>0</v>
      </c>
      <c r="BM196" s="126">
        <v>0</v>
      </c>
      <c r="BN196" s="183" t="s">
        <v>993</v>
      </c>
      <c r="BO196" s="183" t="s">
        <v>993</v>
      </c>
      <c r="BP196" s="183" t="s">
        <v>993</v>
      </c>
      <c r="BQ196" s="126">
        <v>0</v>
      </c>
      <c r="BR196" s="183" t="s">
        <v>993</v>
      </c>
      <c r="BS196" s="126">
        <v>0</v>
      </c>
      <c r="BT196" s="183" t="s">
        <v>993</v>
      </c>
      <c r="BU196" s="126">
        <v>0</v>
      </c>
      <c r="BV196" s="126">
        <v>0</v>
      </c>
      <c r="BW196" s="126">
        <v>0</v>
      </c>
      <c r="BX196" s="183" t="s">
        <v>993</v>
      </c>
      <c r="BY196" s="126">
        <v>0</v>
      </c>
      <c r="BZ196" s="183" t="s">
        <v>993</v>
      </c>
      <c r="CA196" s="126">
        <v>0</v>
      </c>
      <c r="CB196" s="183" t="s">
        <v>993</v>
      </c>
      <c r="CC196" s="126">
        <v>0</v>
      </c>
      <c r="CD196" s="126">
        <v>0</v>
      </c>
      <c r="CE196" s="126">
        <v>0</v>
      </c>
      <c r="CF196" s="183" t="s">
        <v>993</v>
      </c>
      <c r="CG196" s="126">
        <v>0</v>
      </c>
      <c r="CH196" s="183" t="s">
        <v>993</v>
      </c>
      <c r="CI196" s="126">
        <v>0</v>
      </c>
      <c r="CJ196" s="183" t="s">
        <v>993</v>
      </c>
      <c r="CK196" s="126">
        <v>0</v>
      </c>
      <c r="CL196" s="126">
        <v>0</v>
      </c>
      <c r="CM196" s="126">
        <v>0</v>
      </c>
      <c r="CN196" s="126">
        <v>19</v>
      </c>
      <c r="CO196" s="126">
        <v>0.7</v>
      </c>
      <c r="CP196" s="126">
        <v>0</v>
      </c>
      <c r="CQ196" s="126">
        <v>0</v>
      </c>
      <c r="CR196" s="126">
        <v>0</v>
      </c>
      <c r="CS196" s="126">
        <v>0.8</v>
      </c>
      <c r="CT196" s="126">
        <v>0</v>
      </c>
      <c r="CU196" s="126">
        <v>0</v>
      </c>
      <c r="CV196" s="126">
        <v>0</v>
      </c>
      <c r="CW196" s="126">
        <v>0</v>
      </c>
      <c r="CX196" s="126">
        <v>0</v>
      </c>
      <c r="CY196" s="126">
        <v>0</v>
      </c>
      <c r="CZ196" s="126">
        <v>0</v>
      </c>
      <c r="DA196" s="126">
        <v>0</v>
      </c>
      <c r="DB196" s="126">
        <v>0</v>
      </c>
      <c r="DC196" s="126">
        <v>0</v>
      </c>
      <c r="DD196" s="126">
        <v>0</v>
      </c>
      <c r="DE196" s="126">
        <v>0</v>
      </c>
      <c r="DF196" s="126">
        <v>0</v>
      </c>
      <c r="DG196" s="126">
        <v>0</v>
      </c>
      <c r="DH196" s="127" t="b">
        <v>0</v>
      </c>
      <c r="DI196" s="183" t="s">
        <v>427</v>
      </c>
      <c r="DJ196" s="183" t="s">
        <v>993</v>
      </c>
      <c r="DK196" s="183" t="s">
        <v>993</v>
      </c>
      <c r="DL196" s="183" t="s">
        <v>993</v>
      </c>
      <c r="DM196" s="126">
        <v>909</v>
      </c>
      <c r="DN196" s="126">
        <v>286</v>
      </c>
      <c r="DO196" s="126">
        <v>528</v>
      </c>
      <c r="DP196" s="126">
        <v>95</v>
      </c>
      <c r="DQ196" s="126">
        <v>4271</v>
      </c>
      <c r="DR196" s="126">
        <v>913</v>
      </c>
      <c r="DS196" s="126">
        <v>909</v>
      </c>
      <c r="DT196" s="126">
        <v>24</v>
      </c>
      <c r="DU196" s="126">
        <v>874</v>
      </c>
      <c r="DV196" s="126">
        <v>6</v>
      </c>
      <c r="DW196" s="126">
        <v>1</v>
      </c>
      <c r="DX196" s="126">
        <v>0</v>
      </c>
      <c r="DY196" s="126">
        <v>4</v>
      </c>
      <c r="DZ196" s="126">
        <v>0</v>
      </c>
      <c r="EA196" s="126">
        <v>913</v>
      </c>
      <c r="EB196" s="126">
        <v>22</v>
      </c>
      <c r="EC196" s="126">
        <v>881</v>
      </c>
      <c r="ED196" s="126">
        <v>9</v>
      </c>
      <c r="EE196" s="126">
        <v>0</v>
      </c>
      <c r="EF196" s="126">
        <v>0</v>
      </c>
      <c r="EG196" s="126">
        <v>0</v>
      </c>
      <c r="EH196" s="126">
        <v>1</v>
      </c>
      <c r="EI196" s="126">
        <v>0</v>
      </c>
      <c r="EJ196" s="126">
        <v>0</v>
      </c>
      <c r="EK196" s="126">
        <v>891</v>
      </c>
      <c r="EL196" s="126">
        <v>872</v>
      </c>
      <c r="EM196" s="126">
        <v>0</v>
      </c>
      <c r="EN196" s="126">
        <v>19</v>
      </c>
      <c r="EO196" s="126">
        <v>0</v>
      </c>
      <c r="EP196" s="126">
        <v>0</v>
      </c>
      <c r="EQ196" s="127" t="b">
        <v>0</v>
      </c>
      <c r="ER196" s="127" t="b">
        <v>0</v>
      </c>
      <c r="ES196" s="127" t="b">
        <v>1</v>
      </c>
      <c r="ET196" s="128">
        <v>0</v>
      </c>
      <c r="EU196" s="128">
        <v>0</v>
      </c>
      <c r="EV196" s="128">
        <v>0</v>
      </c>
      <c r="EW196" s="128">
        <v>0</v>
      </c>
      <c r="EX196" s="128">
        <v>0</v>
      </c>
      <c r="EY196" s="128">
        <v>0</v>
      </c>
      <c r="EZ196" s="127" t="b">
        <v>0</v>
      </c>
      <c r="FA196" s="127" t="b">
        <v>0</v>
      </c>
      <c r="FB196" s="127" t="b">
        <v>1</v>
      </c>
      <c r="FC196" s="128">
        <v>0</v>
      </c>
      <c r="FD196" s="128">
        <v>0</v>
      </c>
      <c r="FE196" s="128">
        <v>0</v>
      </c>
      <c r="FF196" s="128">
        <v>0</v>
      </c>
      <c r="FG196" s="128">
        <v>0</v>
      </c>
      <c r="FH196" s="128">
        <v>0</v>
      </c>
      <c r="FI196" s="127" t="b">
        <v>0</v>
      </c>
      <c r="FJ196" s="127" t="b">
        <v>0</v>
      </c>
      <c r="FK196" s="127" t="b">
        <v>1</v>
      </c>
      <c r="FL196" s="128">
        <v>0</v>
      </c>
      <c r="FM196" s="128">
        <v>0</v>
      </c>
      <c r="FN196" s="128">
        <v>0</v>
      </c>
      <c r="FO196" s="128">
        <v>0</v>
      </c>
      <c r="FP196" s="128">
        <v>0</v>
      </c>
      <c r="FQ196" s="128">
        <v>0</v>
      </c>
      <c r="FR196" s="183" t="s">
        <v>293</v>
      </c>
      <c r="FS196" s="128">
        <v>0</v>
      </c>
      <c r="FT196" s="126">
        <v>0</v>
      </c>
      <c r="FU196" s="126">
        <v>891</v>
      </c>
      <c r="FV196" s="126">
        <v>0</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7" t="b">
        <v>0</v>
      </c>
      <c r="GM196" s="183" t="s">
        <v>993</v>
      </c>
      <c r="GN196" s="183" t="s">
        <v>993</v>
      </c>
      <c r="GO196" s="183" t="s">
        <v>993</v>
      </c>
      <c r="GP196" s="183" t="s">
        <v>993</v>
      </c>
      <c r="GQ196" s="127"/>
      <c r="GR196" s="123"/>
    </row>
    <row r="197" spans="1:200">
      <c r="A197" s="122"/>
      <c r="B197" s="1348" t="s">
        <v>467</v>
      </c>
      <c r="C197" s="1349"/>
      <c r="D197" s="183" t="s">
        <v>1172</v>
      </c>
      <c r="E197" s="183" t="s">
        <v>20</v>
      </c>
      <c r="F197" s="183" t="s">
        <v>437</v>
      </c>
      <c r="G197" s="183" t="s">
        <v>986</v>
      </c>
      <c r="H197" s="183" t="s">
        <v>1062</v>
      </c>
      <c r="I197" s="183" t="s">
        <v>1063</v>
      </c>
      <c r="J197" s="183" t="s">
        <v>1064</v>
      </c>
      <c r="K197" s="183" t="s">
        <v>1065</v>
      </c>
      <c r="L197" s="126">
        <v>13</v>
      </c>
      <c r="M197" s="183" t="s">
        <v>20</v>
      </c>
      <c r="N197" s="183" t="s">
        <v>1140</v>
      </c>
      <c r="O197" s="183" t="s">
        <v>451</v>
      </c>
      <c r="P197" s="183" t="s">
        <v>993</v>
      </c>
      <c r="Q197" s="183" t="s">
        <v>993</v>
      </c>
      <c r="R197" s="183" t="s">
        <v>270</v>
      </c>
      <c r="S197" s="127" t="b">
        <v>0</v>
      </c>
      <c r="T197" s="126">
        <v>0</v>
      </c>
      <c r="U197" s="127" t="b">
        <v>0</v>
      </c>
      <c r="V197" s="126">
        <v>0</v>
      </c>
      <c r="W197" s="127" t="b">
        <v>0</v>
      </c>
      <c r="X197" s="127" t="b">
        <v>1</v>
      </c>
      <c r="Y197" s="183" t="s">
        <v>270</v>
      </c>
      <c r="Z197" s="183" t="s">
        <v>993</v>
      </c>
      <c r="AA197" s="127" t="b">
        <v>0</v>
      </c>
      <c r="AB197" s="183" t="s">
        <v>993</v>
      </c>
      <c r="AC197" s="183" t="s">
        <v>993</v>
      </c>
      <c r="AD197" s="183" t="s">
        <v>993</v>
      </c>
      <c r="AE197" s="183">
        <f t="shared" si="6"/>
        <v>18</v>
      </c>
      <c r="AF197" s="183">
        <f t="shared" si="6"/>
        <v>12</v>
      </c>
      <c r="AG197" s="183">
        <f t="shared" si="6"/>
        <v>0</v>
      </c>
      <c r="AH197" s="183">
        <f t="shared" si="5"/>
        <v>18</v>
      </c>
      <c r="AI197" s="183">
        <f t="shared" si="7"/>
        <v>0</v>
      </c>
      <c r="AJ197" s="126">
        <v>18</v>
      </c>
      <c r="AK197" s="126">
        <v>12</v>
      </c>
      <c r="AL197" s="126">
        <v>0</v>
      </c>
      <c r="AM197" s="126">
        <v>18</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6">
        <v>0</v>
      </c>
      <c r="BD197" s="127" t="b">
        <v>0</v>
      </c>
      <c r="BE197" s="127"/>
      <c r="BF197" s="183" t="s">
        <v>1154</v>
      </c>
      <c r="BG197" s="126">
        <v>12</v>
      </c>
      <c r="BH197" s="183" t="s">
        <v>993</v>
      </c>
      <c r="BI197" s="126">
        <v>0</v>
      </c>
      <c r="BJ197" s="183" t="s">
        <v>993</v>
      </c>
      <c r="BK197" s="126">
        <v>0</v>
      </c>
      <c r="BL197" s="126">
        <v>0</v>
      </c>
      <c r="BM197" s="126">
        <v>6</v>
      </c>
      <c r="BN197" s="183" t="s">
        <v>417</v>
      </c>
      <c r="BO197" s="183" t="s">
        <v>270</v>
      </c>
      <c r="BP197" s="183" t="s">
        <v>1154</v>
      </c>
      <c r="BQ197" s="126">
        <v>18</v>
      </c>
      <c r="BR197" s="183" t="s">
        <v>993</v>
      </c>
      <c r="BS197" s="126">
        <v>0</v>
      </c>
      <c r="BT197" s="183" t="s">
        <v>993</v>
      </c>
      <c r="BU197" s="126">
        <v>0</v>
      </c>
      <c r="BV197" s="126">
        <v>0</v>
      </c>
      <c r="BW197" s="126">
        <v>0</v>
      </c>
      <c r="BX197" s="183" t="s">
        <v>993</v>
      </c>
      <c r="BY197" s="126">
        <v>0</v>
      </c>
      <c r="BZ197" s="183" t="s">
        <v>993</v>
      </c>
      <c r="CA197" s="126">
        <v>0</v>
      </c>
      <c r="CB197" s="183" t="s">
        <v>993</v>
      </c>
      <c r="CC197" s="126">
        <v>0</v>
      </c>
      <c r="CD197" s="126">
        <v>0</v>
      </c>
      <c r="CE197" s="126">
        <v>0</v>
      </c>
      <c r="CF197" s="183" t="s">
        <v>993</v>
      </c>
      <c r="CG197" s="126">
        <v>0</v>
      </c>
      <c r="CH197" s="183" t="s">
        <v>993</v>
      </c>
      <c r="CI197" s="126">
        <v>0</v>
      </c>
      <c r="CJ197" s="183" t="s">
        <v>993</v>
      </c>
      <c r="CK197" s="126">
        <v>0</v>
      </c>
      <c r="CL197" s="126">
        <v>0</v>
      </c>
      <c r="CM197" s="126">
        <v>0</v>
      </c>
      <c r="CN197" s="126">
        <v>11</v>
      </c>
      <c r="CO197" s="126">
        <v>1.6</v>
      </c>
      <c r="CP197" s="126">
        <v>0</v>
      </c>
      <c r="CQ197" s="126">
        <v>0</v>
      </c>
      <c r="CR197" s="126">
        <v>0</v>
      </c>
      <c r="CS197" s="126">
        <v>0.8</v>
      </c>
      <c r="CT197" s="126">
        <v>1</v>
      </c>
      <c r="CU197" s="126">
        <v>0</v>
      </c>
      <c r="CV197" s="126">
        <v>0</v>
      </c>
      <c r="CW197" s="126">
        <v>0</v>
      </c>
      <c r="CX197" s="126">
        <v>0</v>
      </c>
      <c r="CY197" s="126">
        <v>0</v>
      </c>
      <c r="CZ197" s="126">
        <v>0</v>
      </c>
      <c r="DA197" s="126">
        <v>0</v>
      </c>
      <c r="DB197" s="126">
        <v>0</v>
      </c>
      <c r="DC197" s="126">
        <v>0</v>
      </c>
      <c r="DD197" s="126">
        <v>0</v>
      </c>
      <c r="DE197" s="126">
        <v>0</v>
      </c>
      <c r="DF197" s="126">
        <v>0</v>
      </c>
      <c r="DG197" s="126">
        <v>0</v>
      </c>
      <c r="DH197" s="127" t="b">
        <v>0</v>
      </c>
      <c r="DI197" s="183" t="s">
        <v>427</v>
      </c>
      <c r="DJ197" s="183" t="s">
        <v>993</v>
      </c>
      <c r="DK197" s="183" t="s">
        <v>993</v>
      </c>
      <c r="DL197" s="183" t="s">
        <v>993</v>
      </c>
      <c r="DM197" s="126">
        <v>220</v>
      </c>
      <c r="DN197" s="126">
        <v>105</v>
      </c>
      <c r="DO197" s="126">
        <v>88</v>
      </c>
      <c r="DP197" s="126">
        <v>27</v>
      </c>
      <c r="DQ197" s="126">
        <v>2241</v>
      </c>
      <c r="DR197" s="126">
        <v>125</v>
      </c>
      <c r="DS197" s="126">
        <v>220</v>
      </c>
      <c r="DT197" s="126">
        <v>105</v>
      </c>
      <c r="DU197" s="126">
        <v>2</v>
      </c>
      <c r="DV197" s="126">
        <v>26</v>
      </c>
      <c r="DW197" s="126">
        <v>0</v>
      </c>
      <c r="DX197" s="126">
        <v>0</v>
      </c>
      <c r="DY197" s="126">
        <v>87</v>
      </c>
      <c r="DZ197" s="126">
        <v>0</v>
      </c>
      <c r="EA197" s="126">
        <v>125</v>
      </c>
      <c r="EB197" s="126">
        <v>17</v>
      </c>
      <c r="EC197" s="126">
        <v>106</v>
      </c>
      <c r="ED197" s="126">
        <v>2</v>
      </c>
      <c r="EE197" s="126">
        <v>0</v>
      </c>
      <c r="EF197" s="126">
        <v>0</v>
      </c>
      <c r="EG197" s="126">
        <v>0</v>
      </c>
      <c r="EH197" s="126">
        <v>0</v>
      </c>
      <c r="EI197" s="126">
        <v>0</v>
      </c>
      <c r="EJ197" s="126">
        <v>0</v>
      </c>
      <c r="EK197" s="126">
        <v>108</v>
      </c>
      <c r="EL197" s="126">
        <v>107</v>
      </c>
      <c r="EM197" s="126">
        <v>0</v>
      </c>
      <c r="EN197" s="126">
        <v>1</v>
      </c>
      <c r="EO197" s="126">
        <v>0</v>
      </c>
      <c r="EP197" s="126">
        <v>0</v>
      </c>
      <c r="EQ197" s="127" t="b">
        <v>0</v>
      </c>
      <c r="ER197" s="127" t="b">
        <v>0</v>
      </c>
      <c r="ES197" s="127" t="b">
        <v>1</v>
      </c>
      <c r="ET197" s="128">
        <v>0</v>
      </c>
      <c r="EU197" s="128">
        <v>0</v>
      </c>
      <c r="EV197" s="128">
        <v>0</v>
      </c>
      <c r="EW197" s="128">
        <v>0</v>
      </c>
      <c r="EX197" s="128">
        <v>0</v>
      </c>
      <c r="EY197" s="128">
        <v>0</v>
      </c>
      <c r="EZ197" s="127" t="b">
        <v>0</v>
      </c>
      <c r="FA197" s="127" t="b">
        <v>0</v>
      </c>
      <c r="FB197" s="127" t="b">
        <v>1</v>
      </c>
      <c r="FC197" s="128">
        <v>0</v>
      </c>
      <c r="FD197" s="128">
        <v>0</v>
      </c>
      <c r="FE197" s="128">
        <v>0</v>
      </c>
      <c r="FF197" s="128">
        <v>0</v>
      </c>
      <c r="FG197" s="128">
        <v>0</v>
      </c>
      <c r="FH197" s="128">
        <v>0</v>
      </c>
      <c r="FI197" s="127" t="b">
        <v>0</v>
      </c>
      <c r="FJ197" s="127" t="b">
        <v>0</v>
      </c>
      <c r="FK197" s="127" t="b">
        <v>1</v>
      </c>
      <c r="FL197" s="128">
        <v>0</v>
      </c>
      <c r="FM197" s="128">
        <v>0</v>
      </c>
      <c r="FN197" s="128">
        <v>0</v>
      </c>
      <c r="FO197" s="128">
        <v>0</v>
      </c>
      <c r="FP197" s="128">
        <v>0</v>
      </c>
      <c r="FQ197" s="128">
        <v>0</v>
      </c>
      <c r="FR197" s="183" t="s">
        <v>293</v>
      </c>
      <c r="FS197" s="128">
        <v>0</v>
      </c>
      <c r="FT197" s="126">
        <v>0</v>
      </c>
      <c r="FU197" s="126">
        <v>108</v>
      </c>
      <c r="FV197" s="126">
        <v>0</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7" t="b">
        <v>0</v>
      </c>
      <c r="GM197" s="183" t="s">
        <v>993</v>
      </c>
      <c r="GN197" s="183" t="s">
        <v>993</v>
      </c>
      <c r="GO197" s="183" t="s">
        <v>993</v>
      </c>
      <c r="GP197" s="183" t="s">
        <v>993</v>
      </c>
      <c r="GQ197" s="127"/>
      <c r="GR197" s="123"/>
    </row>
    <row r="198" spans="1:200">
      <c r="A198" s="122"/>
      <c r="B198" s="1348" t="s">
        <v>609</v>
      </c>
      <c r="C198" s="1349"/>
      <c r="D198" s="183" t="s">
        <v>1178</v>
      </c>
      <c r="E198" s="183" t="s">
        <v>1179</v>
      </c>
      <c r="F198" s="183" t="s">
        <v>437</v>
      </c>
      <c r="G198" s="183" t="s">
        <v>986</v>
      </c>
      <c r="H198" s="183" t="s">
        <v>1062</v>
      </c>
      <c r="I198" s="183" t="s">
        <v>1063</v>
      </c>
      <c r="J198" s="183" t="s">
        <v>1064</v>
      </c>
      <c r="K198" s="183" t="s">
        <v>1065</v>
      </c>
      <c r="L198" s="126">
        <v>1</v>
      </c>
      <c r="M198" s="183" t="s">
        <v>1179</v>
      </c>
      <c r="N198" s="183" t="s">
        <v>1019</v>
      </c>
      <c r="O198" s="183" t="s">
        <v>611</v>
      </c>
      <c r="P198" s="183" t="s">
        <v>1180</v>
      </c>
      <c r="Q198" s="183" t="s">
        <v>290</v>
      </c>
      <c r="R198" s="183" t="s">
        <v>290</v>
      </c>
      <c r="S198" s="127" t="b">
        <v>0</v>
      </c>
      <c r="T198" s="126">
        <v>0</v>
      </c>
      <c r="U198" s="127" t="b">
        <v>0</v>
      </c>
      <c r="V198" s="126">
        <v>0</v>
      </c>
      <c r="W198" s="127" t="b">
        <v>1</v>
      </c>
      <c r="X198" s="127" t="b">
        <v>1</v>
      </c>
      <c r="Y198" s="183" t="s">
        <v>290</v>
      </c>
      <c r="Z198" s="183" t="s">
        <v>993</v>
      </c>
      <c r="AA198" s="127" t="b">
        <v>0</v>
      </c>
      <c r="AB198" s="183" t="s">
        <v>993</v>
      </c>
      <c r="AC198" s="183" t="s">
        <v>993</v>
      </c>
      <c r="AD198" s="183" t="s">
        <v>993</v>
      </c>
      <c r="AE198" s="183">
        <f t="shared" si="6"/>
        <v>44</v>
      </c>
      <c r="AF198" s="183">
        <f t="shared" si="6"/>
        <v>40</v>
      </c>
      <c r="AG198" s="183">
        <f t="shared" si="6"/>
        <v>16</v>
      </c>
      <c r="AH198" s="183">
        <f t="shared" si="5"/>
        <v>44</v>
      </c>
      <c r="AI198" s="183">
        <f t="shared" si="7"/>
        <v>0</v>
      </c>
      <c r="AJ198" s="126">
        <v>44</v>
      </c>
      <c r="AK198" s="126">
        <v>40</v>
      </c>
      <c r="AL198" s="126">
        <v>16</v>
      </c>
      <c r="AM198" s="126">
        <v>44</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6">
        <v>0</v>
      </c>
      <c r="BD198" s="127" t="b">
        <v>0</v>
      </c>
      <c r="BE198" s="127"/>
      <c r="BF198" s="183" t="s">
        <v>270</v>
      </c>
      <c r="BG198" s="126">
        <v>44</v>
      </c>
      <c r="BH198" s="183" t="s">
        <v>993</v>
      </c>
      <c r="BI198" s="126">
        <v>0</v>
      </c>
      <c r="BJ198" s="183" t="s">
        <v>993</v>
      </c>
      <c r="BK198" s="126">
        <v>0</v>
      </c>
      <c r="BL198" s="126">
        <v>0</v>
      </c>
      <c r="BM198" s="126">
        <v>0</v>
      </c>
      <c r="BN198" s="183" t="s">
        <v>993</v>
      </c>
      <c r="BO198" s="183" t="s">
        <v>993</v>
      </c>
      <c r="BP198" s="183" t="s">
        <v>993</v>
      </c>
      <c r="BQ198" s="126">
        <v>0</v>
      </c>
      <c r="BR198" s="183" t="s">
        <v>993</v>
      </c>
      <c r="BS198" s="126">
        <v>0</v>
      </c>
      <c r="BT198" s="183" t="s">
        <v>993</v>
      </c>
      <c r="BU198" s="126">
        <v>0</v>
      </c>
      <c r="BV198" s="126">
        <v>0</v>
      </c>
      <c r="BW198" s="126">
        <v>0</v>
      </c>
      <c r="BX198" s="183" t="s">
        <v>993</v>
      </c>
      <c r="BY198" s="126">
        <v>0</v>
      </c>
      <c r="BZ198" s="183" t="s">
        <v>993</v>
      </c>
      <c r="CA198" s="126">
        <v>0</v>
      </c>
      <c r="CB198" s="183" t="s">
        <v>993</v>
      </c>
      <c r="CC198" s="126">
        <v>0</v>
      </c>
      <c r="CD198" s="126">
        <v>0</v>
      </c>
      <c r="CE198" s="126">
        <v>0</v>
      </c>
      <c r="CF198" s="183" t="s">
        <v>993</v>
      </c>
      <c r="CG198" s="126">
        <v>0</v>
      </c>
      <c r="CH198" s="183" t="s">
        <v>993</v>
      </c>
      <c r="CI198" s="126">
        <v>0</v>
      </c>
      <c r="CJ198" s="183" t="s">
        <v>993</v>
      </c>
      <c r="CK198" s="126">
        <v>0</v>
      </c>
      <c r="CL198" s="126">
        <v>0</v>
      </c>
      <c r="CM198" s="126">
        <v>0</v>
      </c>
      <c r="CN198" s="126">
        <v>29</v>
      </c>
      <c r="CO198" s="126">
        <v>0</v>
      </c>
      <c r="CP198" s="126">
        <v>0</v>
      </c>
      <c r="CQ198" s="126">
        <v>0</v>
      </c>
      <c r="CR198" s="126">
        <v>3</v>
      </c>
      <c r="CS198" s="126">
        <v>0</v>
      </c>
      <c r="CT198" s="126">
        <v>0</v>
      </c>
      <c r="CU198" s="126">
        <v>0</v>
      </c>
      <c r="CV198" s="126">
        <v>2</v>
      </c>
      <c r="CW198" s="126">
        <v>0</v>
      </c>
      <c r="CX198" s="126">
        <v>1</v>
      </c>
      <c r="CY198" s="126">
        <v>0</v>
      </c>
      <c r="CZ198" s="126">
        <v>0</v>
      </c>
      <c r="DA198" s="126">
        <v>0</v>
      </c>
      <c r="DB198" s="126">
        <v>1</v>
      </c>
      <c r="DC198" s="126">
        <v>0.7</v>
      </c>
      <c r="DD198" s="126">
        <v>0</v>
      </c>
      <c r="DE198" s="126">
        <v>0</v>
      </c>
      <c r="DF198" s="126">
        <v>1</v>
      </c>
      <c r="DG198" s="126">
        <v>0</v>
      </c>
      <c r="DH198" s="127" t="b">
        <v>0</v>
      </c>
      <c r="DI198" s="183" t="s">
        <v>339</v>
      </c>
      <c r="DJ198" s="183" t="s">
        <v>993</v>
      </c>
      <c r="DK198" s="183" t="s">
        <v>993</v>
      </c>
      <c r="DL198" s="183" t="s">
        <v>993</v>
      </c>
      <c r="DM198" s="126">
        <v>732</v>
      </c>
      <c r="DN198" s="126">
        <v>667</v>
      </c>
      <c r="DO198" s="126">
        <v>56</v>
      </c>
      <c r="DP198" s="126">
        <v>9</v>
      </c>
      <c r="DQ198" s="126">
        <v>10821</v>
      </c>
      <c r="DR198" s="126">
        <v>742</v>
      </c>
      <c r="DS198" s="126">
        <v>732</v>
      </c>
      <c r="DT198" s="126">
        <v>7</v>
      </c>
      <c r="DU198" s="126">
        <v>680</v>
      </c>
      <c r="DV198" s="126">
        <v>18</v>
      </c>
      <c r="DW198" s="126">
        <v>27</v>
      </c>
      <c r="DX198" s="126">
        <v>0</v>
      </c>
      <c r="DY198" s="126">
        <v>0</v>
      </c>
      <c r="DZ198" s="126">
        <v>0</v>
      </c>
      <c r="EA198" s="126">
        <v>742</v>
      </c>
      <c r="EB198" s="126">
        <v>27</v>
      </c>
      <c r="EC198" s="126">
        <v>646</v>
      </c>
      <c r="ED198" s="126">
        <v>24</v>
      </c>
      <c r="EE198" s="126">
        <v>2</v>
      </c>
      <c r="EF198" s="126">
        <v>11</v>
      </c>
      <c r="EG198" s="126">
        <v>0</v>
      </c>
      <c r="EH198" s="126">
        <v>9</v>
      </c>
      <c r="EI198" s="126">
        <v>23</v>
      </c>
      <c r="EJ198" s="126">
        <v>0</v>
      </c>
      <c r="EK198" s="126">
        <v>715</v>
      </c>
      <c r="EL198" s="126">
        <v>679</v>
      </c>
      <c r="EM198" s="126">
        <v>18</v>
      </c>
      <c r="EN198" s="126">
        <v>14</v>
      </c>
      <c r="EO198" s="126">
        <v>4</v>
      </c>
      <c r="EP198" s="126">
        <v>0</v>
      </c>
      <c r="EQ198" s="127" t="b">
        <v>0</v>
      </c>
      <c r="ER198" s="127" t="b">
        <v>0</v>
      </c>
      <c r="ES198" s="127" t="b">
        <v>0</v>
      </c>
      <c r="ET198" s="128">
        <v>0.58499999999999996</v>
      </c>
      <c r="EU198" s="128">
        <v>0.53400000000000003</v>
      </c>
      <c r="EV198" s="128">
        <v>0.52200000000000002</v>
      </c>
      <c r="EW198" s="128">
        <v>0.125</v>
      </c>
      <c r="EX198" s="128">
        <v>0</v>
      </c>
      <c r="EY198" s="128">
        <v>0.52400000000000002</v>
      </c>
      <c r="EZ198" s="127" t="b">
        <v>0</v>
      </c>
      <c r="FA198" s="127" t="b">
        <v>0</v>
      </c>
      <c r="FB198" s="127" t="b">
        <v>0</v>
      </c>
      <c r="FC198" s="128">
        <v>0</v>
      </c>
      <c r="FD198" s="128">
        <v>0</v>
      </c>
      <c r="FE198" s="128">
        <v>0</v>
      </c>
      <c r="FF198" s="128">
        <v>0</v>
      </c>
      <c r="FG198" s="128">
        <v>0</v>
      </c>
      <c r="FH198" s="128">
        <v>0</v>
      </c>
      <c r="FI198" s="127" t="b">
        <v>0</v>
      </c>
      <c r="FJ198" s="127" t="b">
        <v>0</v>
      </c>
      <c r="FK198" s="127" t="b">
        <v>0</v>
      </c>
      <c r="FL198" s="128">
        <v>0</v>
      </c>
      <c r="FM198" s="128">
        <v>0</v>
      </c>
      <c r="FN198" s="128">
        <v>0</v>
      </c>
      <c r="FO198" s="128">
        <v>0</v>
      </c>
      <c r="FP198" s="128">
        <v>0</v>
      </c>
      <c r="FQ198" s="128">
        <v>0</v>
      </c>
      <c r="FR198" s="183" t="s">
        <v>993</v>
      </c>
      <c r="FS198" s="128">
        <v>0</v>
      </c>
      <c r="FT198" s="126">
        <v>0</v>
      </c>
      <c r="FU198" s="126">
        <v>715</v>
      </c>
      <c r="FV198" s="126">
        <v>0</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7" t="b">
        <v>0</v>
      </c>
      <c r="GM198" s="183" t="s">
        <v>993</v>
      </c>
      <c r="GN198" s="183" t="s">
        <v>993</v>
      </c>
      <c r="GO198" s="183" t="s">
        <v>993</v>
      </c>
      <c r="GP198" s="183" t="s">
        <v>993</v>
      </c>
      <c r="GQ198" s="127"/>
      <c r="GR198" s="123"/>
    </row>
    <row r="199" spans="1:200">
      <c r="A199" s="122"/>
      <c r="B199" s="1348" t="s">
        <v>609</v>
      </c>
      <c r="C199" s="1349"/>
      <c r="D199" s="183" t="s">
        <v>1178</v>
      </c>
      <c r="E199" s="183" t="s">
        <v>1179</v>
      </c>
      <c r="F199" s="183" t="s">
        <v>437</v>
      </c>
      <c r="G199" s="183" t="s">
        <v>986</v>
      </c>
      <c r="H199" s="183" t="s">
        <v>1062</v>
      </c>
      <c r="I199" s="183" t="s">
        <v>1063</v>
      </c>
      <c r="J199" s="183" t="s">
        <v>1064</v>
      </c>
      <c r="K199" s="183" t="s">
        <v>1065</v>
      </c>
      <c r="L199" s="126">
        <v>2</v>
      </c>
      <c r="M199" s="183" t="s">
        <v>1179</v>
      </c>
      <c r="N199" s="183" t="s">
        <v>1012</v>
      </c>
      <c r="O199" s="183" t="s">
        <v>352</v>
      </c>
      <c r="P199" s="183" t="s">
        <v>1180</v>
      </c>
      <c r="Q199" s="183" t="s">
        <v>290</v>
      </c>
      <c r="R199" s="183" t="s">
        <v>290</v>
      </c>
      <c r="S199" s="127" t="b">
        <v>1</v>
      </c>
      <c r="T199" s="126">
        <v>1</v>
      </c>
      <c r="U199" s="127" t="b">
        <v>1</v>
      </c>
      <c r="V199" s="126">
        <v>2</v>
      </c>
      <c r="W199" s="127" t="b">
        <v>1</v>
      </c>
      <c r="X199" s="127" t="b">
        <v>1</v>
      </c>
      <c r="Y199" s="183" t="s">
        <v>290</v>
      </c>
      <c r="Z199" s="183" t="s">
        <v>993</v>
      </c>
      <c r="AA199" s="127" t="b">
        <v>0</v>
      </c>
      <c r="AB199" s="183" t="s">
        <v>993</v>
      </c>
      <c r="AC199" s="183" t="s">
        <v>993</v>
      </c>
      <c r="AD199" s="183" t="s">
        <v>993</v>
      </c>
      <c r="AE199" s="183">
        <f t="shared" si="6"/>
        <v>45</v>
      </c>
      <c r="AF199" s="183">
        <f t="shared" si="6"/>
        <v>39</v>
      </c>
      <c r="AG199" s="183">
        <f t="shared" si="6"/>
        <v>12</v>
      </c>
      <c r="AH199" s="183">
        <f t="shared" si="5"/>
        <v>45</v>
      </c>
      <c r="AI199" s="183">
        <f t="shared" si="7"/>
        <v>0</v>
      </c>
      <c r="AJ199" s="126">
        <v>45</v>
      </c>
      <c r="AK199" s="126">
        <v>39</v>
      </c>
      <c r="AL199" s="126">
        <v>12</v>
      </c>
      <c r="AM199" s="126">
        <v>45</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6">
        <v>0</v>
      </c>
      <c r="BD199" s="127" t="b">
        <v>0</v>
      </c>
      <c r="BE199" s="127"/>
      <c r="BF199" s="183" t="s">
        <v>270</v>
      </c>
      <c r="BG199" s="126">
        <v>45</v>
      </c>
      <c r="BH199" s="183" t="s">
        <v>1162</v>
      </c>
      <c r="BI199" s="126">
        <v>10</v>
      </c>
      <c r="BJ199" s="183" t="s">
        <v>993</v>
      </c>
      <c r="BK199" s="126">
        <v>0</v>
      </c>
      <c r="BL199" s="126">
        <v>0</v>
      </c>
      <c r="BM199" s="126">
        <v>0</v>
      </c>
      <c r="BN199" s="183" t="s">
        <v>993</v>
      </c>
      <c r="BO199" s="183" t="s">
        <v>993</v>
      </c>
      <c r="BP199" s="183" t="s">
        <v>993</v>
      </c>
      <c r="BQ199" s="126">
        <v>0</v>
      </c>
      <c r="BR199" s="183" t="s">
        <v>993</v>
      </c>
      <c r="BS199" s="126">
        <v>0</v>
      </c>
      <c r="BT199" s="183" t="s">
        <v>993</v>
      </c>
      <c r="BU199" s="126">
        <v>0</v>
      </c>
      <c r="BV199" s="126">
        <v>0</v>
      </c>
      <c r="BW199" s="126">
        <v>0</v>
      </c>
      <c r="BX199" s="183" t="s">
        <v>993</v>
      </c>
      <c r="BY199" s="126">
        <v>0</v>
      </c>
      <c r="BZ199" s="183" t="s">
        <v>993</v>
      </c>
      <c r="CA199" s="126">
        <v>0</v>
      </c>
      <c r="CB199" s="183" t="s">
        <v>993</v>
      </c>
      <c r="CC199" s="126">
        <v>0</v>
      </c>
      <c r="CD199" s="126">
        <v>0</v>
      </c>
      <c r="CE199" s="126">
        <v>0</v>
      </c>
      <c r="CF199" s="183" t="s">
        <v>993</v>
      </c>
      <c r="CG199" s="126">
        <v>0</v>
      </c>
      <c r="CH199" s="183" t="s">
        <v>993</v>
      </c>
      <c r="CI199" s="126">
        <v>0</v>
      </c>
      <c r="CJ199" s="183" t="s">
        <v>993</v>
      </c>
      <c r="CK199" s="126">
        <v>0</v>
      </c>
      <c r="CL199" s="126">
        <v>0</v>
      </c>
      <c r="CM199" s="126">
        <v>0</v>
      </c>
      <c r="CN199" s="126">
        <v>28</v>
      </c>
      <c r="CO199" s="126">
        <v>0</v>
      </c>
      <c r="CP199" s="126">
        <v>0</v>
      </c>
      <c r="CQ199" s="126">
        <v>0</v>
      </c>
      <c r="CR199" s="126">
        <v>3</v>
      </c>
      <c r="CS199" s="126">
        <v>0</v>
      </c>
      <c r="CT199" s="126">
        <v>0</v>
      </c>
      <c r="CU199" s="126">
        <v>0</v>
      </c>
      <c r="CV199" s="126">
        <v>3</v>
      </c>
      <c r="CW199" s="126">
        <v>0</v>
      </c>
      <c r="CX199" s="126">
        <v>1</v>
      </c>
      <c r="CY199" s="126">
        <v>0</v>
      </c>
      <c r="CZ199" s="126">
        <v>0</v>
      </c>
      <c r="DA199" s="126">
        <v>0</v>
      </c>
      <c r="DB199" s="126">
        <v>1</v>
      </c>
      <c r="DC199" s="126">
        <v>0.6</v>
      </c>
      <c r="DD199" s="126">
        <v>0</v>
      </c>
      <c r="DE199" s="126">
        <v>0</v>
      </c>
      <c r="DF199" s="126">
        <v>1</v>
      </c>
      <c r="DG199" s="126">
        <v>0</v>
      </c>
      <c r="DH199" s="127" t="b">
        <v>0</v>
      </c>
      <c r="DI199" s="183" t="s">
        <v>999</v>
      </c>
      <c r="DJ199" s="183" t="s">
        <v>339</v>
      </c>
      <c r="DK199" s="183" t="s">
        <v>1000</v>
      </c>
      <c r="DL199" s="183" t="s">
        <v>434</v>
      </c>
      <c r="DM199" s="126">
        <v>787</v>
      </c>
      <c r="DN199" s="126">
        <v>695</v>
      </c>
      <c r="DO199" s="126">
        <v>90</v>
      </c>
      <c r="DP199" s="126">
        <v>2</v>
      </c>
      <c r="DQ199" s="126">
        <v>9802</v>
      </c>
      <c r="DR199" s="126">
        <v>787</v>
      </c>
      <c r="DS199" s="126">
        <v>787</v>
      </c>
      <c r="DT199" s="126">
        <v>68</v>
      </c>
      <c r="DU199" s="126">
        <v>666</v>
      </c>
      <c r="DV199" s="126">
        <v>40</v>
      </c>
      <c r="DW199" s="126">
        <v>13</v>
      </c>
      <c r="DX199" s="126">
        <v>0</v>
      </c>
      <c r="DY199" s="126">
        <v>0</v>
      </c>
      <c r="DZ199" s="126">
        <v>0</v>
      </c>
      <c r="EA199" s="126">
        <v>787</v>
      </c>
      <c r="EB199" s="126">
        <v>48</v>
      </c>
      <c r="EC199" s="126">
        <v>674</v>
      </c>
      <c r="ED199" s="126">
        <v>25</v>
      </c>
      <c r="EE199" s="126">
        <v>4</v>
      </c>
      <c r="EF199" s="126">
        <v>6</v>
      </c>
      <c r="EG199" s="126">
        <v>0</v>
      </c>
      <c r="EH199" s="126">
        <v>8</v>
      </c>
      <c r="EI199" s="126">
        <v>22</v>
      </c>
      <c r="EJ199" s="126">
        <v>0</v>
      </c>
      <c r="EK199" s="126">
        <v>739</v>
      </c>
      <c r="EL199" s="126">
        <v>695</v>
      </c>
      <c r="EM199" s="126">
        <v>28</v>
      </c>
      <c r="EN199" s="126">
        <v>14</v>
      </c>
      <c r="EO199" s="126">
        <v>2</v>
      </c>
      <c r="EP199" s="126">
        <v>0</v>
      </c>
      <c r="EQ199" s="127" t="b">
        <v>0</v>
      </c>
      <c r="ER199" s="127" t="b">
        <v>0</v>
      </c>
      <c r="ES199" s="127" t="b">
        <v>0</v>
      </c>
      <c r="ET199" s="128">
        <v>0.41399999999999998</v>
      </c>
      <c r="EU199" s="128">
        <v>0.317</v>
      </c>
      <c r="EV199" s="128">
        <v>0.26700000000000002</v>
      </c>
      <c r="EW199" s="128">
        <v>7.9000000000000001E-2</v>
      </c>
      <c r="EX199" s="128">
        <v>4.2999999999999997E-2</v>
      </c>
      <c r="EY199" s="128">
        <v>0.30299999999999999</v>
      </c>
      <c r="EZ199" s="127" t="b">
        <v>0</v>
      </c>
      <c r="FA199" s="127" t="b">
        <v>0</v>
      </c>
      <c r="FB199" s="127" t="b">
        <v>0</v>
      </c>
      <c r="FC199" s="128">
        <v>0.35299999999999998</v>
      </c>
      <c r="FD199" s="128">
        <v>0.255</v>
      </c>
      <c r="FE199" s="128">
        <v>0.223</v>
      </c>
      <c r="FF199" s="128">
        <v>3.9E-2</v>
      </c>
      <c r="FG199" s="128">
        <v>2.1000000000000001E-2</v>
      </c>
      <c r="FH199" s="128">
        <v>0.24100000000000002</v>
      </c>
      <c r="FI199" s="127" t="b">
        <v>0</v>
      </c>
      <c r="FJ199" s="127" t="b">
        <v>0</v>
      </c>
      <c r="FK199" s="127" t="b">
        <v>0</v>
      </c>
      <c r="FL199" s="128">
        <v>0</v>
      </c>
      <c r="FM199" s="128">
        <v>0</v>
      </c>
      <c r="FN199" s="128">
        <v>0</v>
      </c>
      <c r="FO199" s="128">
        <v>0</v>
      </c>
      <c r="FP199" s="128">
        <v>0</v>
      </c>
      <c r="FQ199" s="128">
        <v>0</v>
      </c>
      <c r="FR199" s="183" t="s">
        <v>993</v>
      </c>
      <c r="FS199" s="128">
        <v>0</v>
      </c>
      <c r="FT199" s="126">
        <v>0</v>
      </c>
      <c r="FU199" s="126">
        <v>739</v>
      </c>
      <c r="FV199" s="126">
        <v>0</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7" t="b">
        <v>0</v>
      </c>
      <c r="GM199" s="183" t="s">
        <v>993</v>
      </c>
      <c r="GN199" s="183" t="s">
        <v>993</v>
      </c>
      <c r="GO199" s="183" t="s">
        <v>993</v>
      </c>
      <c r="GP199" s="183" t="s">
        <v>993</v>
      </c>
      <c r="GQ199" s="127"/>
      <c r="GR199" s="123"/>
    </row>
    <row r="200" spans="1:200">
      <c r="A200" s="122"/>
      <c r="B200" s="1348" t="s">
        <v>698</v>
      </c>
      <c r="C200" s="1349"/>
      <c r="D200" s="183" t="s">
        <v>1181</v>
      </c>
      <c r="E200" s="183" t="s">
        <v>34</v>
      </c>
      <c r="F200" s="183" t="s">
        <v>437</v>
      </c>
      <c r="G200" s="183" t="s">
        <v>986</v>
      </c>
      <c r="H200" s="183" t="s">
        <v>1062</v>
      </c>
      <c r="I200" s="183" t="s">
        <v>1063</v>
      </c>
      <c r="J200" s="183" t="s">
        <v>1064</v>
      </c>
      <c r="K200" s="183" t="s">
        <v>1065</v>
      </c>
      <c r="L200" s="126">
        <v>1</v>
      </c>
      <c r="M200" s="183" t="s">
        <v>34</v>
      </c>
      <c r="N200" s="183" t="s">
        <v>991</v>
      </c>
      <c r="O200" s="183" t="s">
        <v>317</v>
      </c>
      <c r="P200" s="183" t="s">
        <v>1182</v>
      </c>
      <c r="Q200" s="183" t="s">
        <v>293</v>
      </c>
      <c r="R200" s="183" t="s">
        <v>296</v>
      </c>
      <c r="S200" s="127" t="b">
        <v>0</v>
      </c>
      <c r="T200" s="126">
        <v>0</v>
      </c>
      <c r="U200" s="127" t="b">
        <v>0</v>
      </c>
      <c r="V200" s="126">
        <v>0</v>
      </c>
      <c r="W200" s="127" t="b">
        <v>0</v>
      </c>
      <c r="X200" s="127" t="b">
        <v>1</v>
      </c>
      <c r="Y200" s="183" t="s">
        <v>296</v>
      </c>
      <c r="Z200" s="183" t="s">
        <v>993</v>
      </c>
      <c r="AA200" s="127" t="b">
        <v>0</v>
      </c>
      <c r="AB200" s="183" t="s">
        <v>993</v>
      </c>
      <c r="AC200" s="183" t="s">
        <v>993</v>
      </c>
      <c r="AD200" s="183" t="s">
        <v>993</v>
      </c>
      <c r="AE200" s="183">
        <f t="shared" si="6"/>
        <v>58</v>
      </c>
      <c r="AF200" s="183">
        <f t="shared" si="6"/>
        <v>46</v>
      </c>
      <c r="AG200" s="183">
        <f t="shared" si="6"/>
        <v>36</v>
      </c>
      <c r="AH200" s="183">
        <f t="shared" si="5"/>
        <v>58</v>
      </c>
      <c r="AI200" s="183">
        <f t="shared" si="7"/>
        <v>0</v>
      </c>
      <c r="AJ200" s="126">
        <v>0</v>
      </c>
      <c r="AK200" s="126">
        <v>0</v>
      </c>
      <c r="AL200" s="126">
        <v>0</v>
      </c>
      <c r="AM200" s="126">
        <v>0</v>
      </c>
      <c r="AN200" s="126">
        <v>0</v>
      </c>
      <c r="AO200" s="126">
        <v>58</v>
      </c>
      <c r="AP200" s="126">
        <v>46</v>
      </c>
      <c r="AQ200" s="126">
        <v>36</v>
      </c>
      <c r="AR200" s="126">
        <v>58</v>
      </c>
      <c r="AS200" s="126">
        <v>58</v>
      </c>
      <c r="AT200" s="126">
        <v>46</v>
      </c>
      <c r="AU200" s="126">
        <v>36</v>
      </c>
      <c r="AV200" s="126">
        <v>58</v>
      </c>
      <c r="AW200" s="126">
        <v>0</v>
      </c>
      <c r="AX200" s="126">
        <v>0</v>
      </c>
      <c r="AY200" s="126">
        <v>0</v>
      </c>
      <c r="AZ200" s="126">
        <v>0</v>
      </c>
      <c r="BA200" s="126">
        <v>0</v>
      </c>
      <c r="BB200" s="126">
        <v>0</v>
      </c>
      <c r="BC200" s="126">
        <v>0</v>
      </c>
      <c r="BD200" s="127" t="b">
        <v>0</v>
      </c>
      <c r="BE200" s="127"/>
      <c r="BF200" s="183" t="s">
        <v>422</v>
      </c>
      <c r="BG200" s="126">
        <v>58</v>
      </c>
      <c r="BH200" s="183" t="s">
        <v>993</v>
      </c>
      <c r="BI200" s="126">
        <v>0</v>
      </c>
      <c r="BJ200" s="183" t="s">
        <v>993</v>
      </c>
      <c r="BK200" s="126">
        <v>0</v>
      </c>
      <c r="BL200" s="126">
        <v>0</v>
      </c>
      <c r="BM200" s="126">
        <v>0</v>
      </c>
      <c r="BN200" s="183" t="s">
        <v>993</v>
      </c>
      <c r="BO200" s="183" t="s">
        <v>993</v>
      </c>
      <c r="BP200" s="183" t="s">
        <v>993</v>
      </c>
      <c r="BQ200" s="126">
        <v>0</v>
      </c>
      <c r="BR200" s="183" t="s">
        <v>993</v>
      </c>
      <c r="BS200" s="126">
        <v>0</v>
      </c>
      <c r="BT200" s="183" t="s">
        <v>993</v>
      </c>
      <c r="BU200" s="126">
        <v>0</v>
      </c>
      <c r="BV200" s="126">
        <v>0</v>
      </c>
      <c r="BW200" s="126">
        <v>0</v>
      </c>
      <c r="BX200" s="183" t="s">
        <v>993</v>
      </c>
      <c r="BY200" s="126">
        <v>0</v>
      </c>
      <c r="BZ200" s="183" t="s">
        <v>993</v>
      </c>
      <c r="CA200" s="126">
        <v>0</v>
      </c>
      <c r="CB200" s="183" t="s">
        <v>993</v>
      </c>
      <c r="CC200" s="126">
        <v>0</v>
      </c>
      <c r="CD200" s="126">
        <v>0</v>
      </c>
      <c r="CE200" s="126">
        <v>0</v>
      </c>
      <c r="CF200" s="183" t="s">
        <v>993</v>
      </c>
      <c r="CG200" s="126">
        <v>0</v>
      </c>
      <c r="CH200" s="183" t="s">
        <v>993</v>
      </c>
      <c r="CI200" s="126">
        <v>0</v>
      </c>
      <c r="CJ200" s="183" t="s">
        <v>993</v>
      </c>
      <c r="CK200" s="126">
        <v>0</v>
      </c>
      <c r="CL200" s="126">
        <v>0</v>
      </c>
      <c r="CM200" s="126">
        <v>0</v>
      </c>
      <c r="CN200" s="126">
        <v>8</v>
      </c>
      <c r="CO200" s="126">
        <v>1.8</v>
      </c>
      <c r="CP200" s="126">
        <v>1</v>
      </c>
      <c r="CQ200" s="126">
        <v>1.6</v>
      </c>
      <c r="CR200" s="126">
        <v>5</v>
      </c>
      <c r="CS200" s="126">
        <v>3</v>
      </c>
      <c r="CT200" s="126">
        <v>0</v>
      </c>
      <c r="CU200" s="126">
        <v>0</v>
      </c>
      <c r="CV200" s="126">
        <v>2</v>
      </c>
      <c r="CW200" s="126">
        <v>0</v>
      </c>
      <c r="CX200" s="126">
        <v>0</v>
      </c>
      <c r="CY200" s="126">
        <v>0</v>
      </c>
      <c r="CZ200" s="126">
        <v>0</v>
      </c>
      <c r="DA200" s="126">
        <v>0</v>
      </c>
      <c r="DB200" s="126">
        <v>1</v>
      </c>
      <c r="DC200" s="126">
        <v>0</v>
      </c>
      <c r="DD200" s="126">
        <v>0</v>
      </c>
      <c r="DE200" s="126">
        <v>0</v>
      </c>
      <c r="DF200" s="126">
        <v>1</v>
      </c>
      <c r="DG200" s="126">
        <v>0</v>
      </c>
      <c r="DH200" s="127" t="b">
        <v>0</v>
      </c>
      <c r="DI200" s="183" t="s">
        <v>999</v>
      </c>
      <c r="DJ200" s="183" t="s">
        <v>1000</v>
      </c>
      <c r="DK200" s="183" t="s">
        <v>1029</v>
      </c>
      <c r="DL200" s="183" t="s">
        <v>993</v>
      </c>
      <c r="DM200" s="126">
        <v>41</v>
      </c>
      <c r="DN200" s="126">
        <v>18</v>
      </c>
      <c r="DO200" s="126">
        <v>0</v>
      </c>
      <c r="DP200" s="126">
        <v>23</v>
      </c>
      <c r="DQ200" s="126">
        <v>14600</v>
      </c>
      <c r="DR200" s="126">
        <v>46</v>
      </c>
      <c r="DS200" s="126">
        <v>41</v>
      </c>
      <c r="DT200" s="126">
        <v>0</v>
      </c>
      <c r="DU200" s="126">
        <v>20</v>
      </c>
      <c r="DV200" s="126">
        <v>18</v>
      </c>
      <c r="DW200" s="126">
        <v>3</v>
      </c>
      <c r="DX200" s="126">
        <v>0</v>
      </c>
      <c r="DY200" s="126">
        <v>0</v>
      </c>
      <c r="DZ200" s="126">
        <v>0</v>
      </c>
      <c r="EA200" s="126">
        <v>46</v>
      </c>
      <c r="EB200" s="126">
        <v>0</v>
      </c>
      <c r="EC200" s="126">
        <v>21</v>
      </c>
      <c r="ED200" s="126">
        <v>5</v>
      </c>
      <c r="EE200" s="126">
        <v>0</v>
      </c>
      <c r="EF200" s="126">
        <v>1</v>
      </c>
      <c r="EG200" s="126">
        <v>0</v>
      </c>
      <c r="EH200" s="126">
        <v>3</v>
      </c>
      <c r="EI200" s="126">
        <v>16</v>
      </c>
      <c r="EJ200" s="126">
        <v>0</v>
      </c>
      <c r="EK200" s="126">
        <v>46</v>
      </c>
      <c r="EL200" s="126">
        <v>16</v>
      </c>
      <c r="EM200" s="126">
        <v>13</v>
      </c>
      <c r="EN200" s="126">
        <v>10</v>
      </c>
      <c r="EO200" s="126">
        <v>7</v>
      </c>
      <c r="EP200" s="126">
        <v>0</v>
      </c>
      <c r="EQ200" s="127" t="b">
        <v>0</v>
      </c>
      <c r="ER200" s="127" t="b">
        <v>0</v>
      </c>
      <c r="ES200" s="127" t="b">
        <v>0</v>
      </c>
      <c r="ET200" s="128">
        <v>0</v>
      </c>
      <c r="EU200" s="128">
        <v>0</v>
      </c>
      <c r="EV200" s="128">
        <v>0</v>
      </c>
      <c r="EW200" s="128">
        <v>0</v>
      </c>
      <c r="EX200" s="128">
        <v>0</v>
      </c>
      <c r="EY200" s="128">
        <v>0</v>
      </c>
      <c r="EZ200" s="127" t="b">
        <v>0</v>
      </c>
      <c r="FA200" s="127" t="b">
        <v>0</v>
      </c>
      <c r="FB200" s="127" t="b">
        <v>0</v>
      </c>
      <c r="FC200" s="128">
        <v>0</v>
      </c>
      <c r="FD200" s="128">
        <v>0</v>
      </c>
      <c r="FE200" s="128">
        <v>0</v>
      </c>
      <c r="FF200" s="128">
        <v>0</v>
      </c>
      <c r="FG200" s="128">
        <v>0</v>
      </c>
      <c r="FH200" s="128">
        <v>0</v>
      </c>
      <c r="FI200" s="127" t="b">
        <v>0</v>
      </c>
      <c r="FJ200" s="127" t="b">
        <v>0</v>
      </c>
      <c r="FK200" s="127" t="b">
        <v>0</v>
      </c>
      <c r="FL200" s="128">
        <v>0</v>
      </c>
      <c r="FM200" s="128">
        <v>0</v>
      </c>
      <c r="FN200" s="128">
        <v>0</v>
      </c>
      <c r="FO200" s="128">
        <v>0</v>
      </c>
      <c r="FP200" s="128">
        <v>0</v>
      </c>
      <c r="FQ200" s="128">
        <v>0</v>
      </c>
      <c r="FR200" s="183" t="s">
        <v>993</v>
      </c>
      <c r="FS200" s="128">
        <v>0</v>
      </c>
      <c r="FT200" s="126">
        <v>0</v>
      </c>
      <c r="FU200" s="126">
        <v>46</v>
      </c>
      <c r="FV200" s="126">
        <v>0</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7" t="b">
        <v>0</v>
      </c>
      <c r="GM200" s="183" t="s">
        <v>993</v>
      </c>
      <c r="GN200" s="183" t="s">
        <v>993</v>
      </c>
      <c r="GO200" s="183" t="s">
        <v>993</v>
      </c>
      <c r="GP200" s="183" t="s">
        <v>993</v>
      </c>
      <c r="GQ200" s="127"/>
      <c r="GR200" s="123"/>
    </row>
    <row r="201" spans="1:200">
      <c r="A201" s="122"/>
      <c r="B201" s="1348" t="s">
        <v>698</v>
      </c>
      <c r="C201" s="1349"/>
      <c r="D201" s="183" t="s">
        <v>1181</v>
      </c>
      <c r="E201" s="183" t="s">
        <v>34</v>
      </c>
      <c r="F201" s="183" t="s">
        <v>437</v>
      </c>
      <c r="G201" s="183" t="s">
        <v>986</v>
      </c>
      <c r="H201" s="183" t="s">
        <v>1062</v>
      </c>
      <c r="I201" s="183" t="s">
        <v>1063</v>
      </c>
      <c r="J201" s="183" t="s">
        <v>1064</v>
      </c>
      <c r="K201" s="183" t="s">
        <v>1065</v>
      </c>
      <c r="L201" s="126">
        <v>2</v>
      </c>
      <c r="M201" s="183" t="s">
        <v>34</v>
      </c>
      <c r="N201" s="183" t="s">
        <v>1917</v>
      </c>
      <c r="O201" s="183" t="s">
        <v>362</v>
      </c>
      <c r="P201" s="183" t="s">
        <v>1182</v>
      </c>
      <c r="Q201" s="183" t="s">
        <v>293</v>
      </c>
      <c r="R201" s="183" t="s">
        <v>282</v>
      </c>
      <c r="S201" s="127" t="b">
        <v>0</v>
      </c>
      <c r="T201" s="126">
        <v>0</v>
      </c>
      <c r="U201" s="127" t="b">
        <v>0</v>
      </c>
      <c r="V201" s="126">
        <v>0</v>
      </c>
      <c r="W201" s="127" t="b">
        <v>0</v>
      </c>
      <c r="X201" s="127" t="b">
        <v>1</v>
      </c>
      <c r="Y201" s="183" t="s">
        <v>282</v>
      </c>
      <c r="Z201" s="183" t="s">
        <v>993</v>
      </c>
      <c r="AA201" s="127" t="b">
        <v>0</v>
      </c>
      <c r="AB201" s="183" t="s">
        <v>993</v>
      </c>
      <c r="AC201" s="183" t="s">
        <v>993</v>
      </c>
      <c r="AD201" s="183" t="s">
        <v>993</v>
      </c>
      <c r="AE201" s="183">
        <f t="shared" si="6"/>
        <v>8</v>
      </c>
      <c r="AF201" s="183">
        <f t="shared" si="6"/>
        <v>0</v>
      </c>
      <c r="AG201" s="183">
        <f t="shared" si="6"/>
        <v>0</v>
      </c>
      <c r="AH201" s="183">
        <f t="shared" si="5"/>
        <v>8</v>
      </c>
      <c r="AI201" s="183">
        <f t="shared" si="7"/>
        <v>0</v>
      </c>
      <c r="AJ201" s="126">
        <v>0</v>
      </c>
      <c r="AK201" s="126">
        <v>0</v>
      </c>
      <c r="AL201" s="126">
        <v>0</v>
      </c>
      <c r="AM201" s="126">
        <v>0</v>
      </c>
      <c r="AN201" s="126">
        <v>0</v>
      </c>
      <c r="AO201" s="126">
        <v>8</v>
      </c>
      <c r="AP201" s="126">
        <v>0</v>
      </c>
      <c r="AQ201" s="126">
        <v>0</v>
      </c>
      <c r="AR201" s="126">
        <v>8</v>
      </c>
      <c r="AS201" s="126">
        <v>8</v>
      </c>
      <c r="AT201" s="126">
        <v>0</v>
      </c>
      <c r="AU201" s="126">
        <v>0</v>
      </c>
      <c r="AV201" s="126">
        <v>8</v>
      </c>
      <c r="AW201" s="126">
        <v>0</v>
      </c>
      <c r="AX201" s="126">
        <v>0</v>
      </c>
      <c r="AY201" s="126">
        <v>0</v>
      </c>
      <c r="AZ201" s="126">
        <v>0</v>
      </c>
      <c r="BA201" s="126">
        <v>0</v>
      </c>
      <c r="BB201" s="126">
        <v>0</v>
      </c>
      <c r="BC201" s="126">
        <v>0</v>
      </c>
      <c r="BD201" s="127" t="b">
        <v>0</v>
      </c>
      <c r="BE201" s="183" t="s">
        <v>1906</v>
      </c>
      <c r="BF201" s="183" t="s">
        <v>993</v>
      </c>
      <c r="BG201" s="126">
        <v>0</v>
      </c>
      <c r="BH201" s="183" t="s">
        <v>993</v>
      </c>
      <c r="BI201" s="126">
        <v>0</v>
      </c>
      <c r="BJ201" s="183" t="s">
        <v>993</v>
      </c>
      <c r="BK201" s="126">
        <v>0</v>
      </c>
      <c r="BL201" s="126">
        <v>0</v>
      </c>
      <c r="BM201" s="126">
        <v>8</v>
      </c>
      <c r="BN201" s="183" t="s">
        <v>993</v>
      </c>
      <c r="BO201" s="183" t="s">
        <v>993</v>
      </c>
      <c r="BP201" s="183" t="s">
        <v>993</v>
      </c>
      <c r="BQ201" s="126">
        <v>0</v>
      </c>
      <c r="BR201" s="183" t="s">
        <v>993</v>
      </c>
      <c r="BS201" s="126">
        <v>0</v>
      </c>
      <c r="BT201" s="183" t="s">
        <v>993</v>
      </c>
      <c r="BU201" s="126">
        <v>0</v>
      </c>
      <c r="BV201" s="126">
        <v>0</v>
      </c>
      <c r="BW201" s="126">
        <v>0</v>
      </c>
      <c r="BX201" s="183" t="s">
        <v>993</v>
      </c>
      <c r="BY201" s="126">
        <v>0</v>
      </c>
      <c r="BZ201" s="183" t="s">
        <v>993</v>
      </c>
      <c r="CA201" s="126">
        <v>0</v>
      </c>
      <c r="CB201" s="183" t="s">
        <v>993</v>
      </c>
      <c r="CC201" s="126">
        <v>0</v>
      </c>
      <c r="CD201" s="126">
        <v>0</v>
      </c>
      <c r="CE201" s="126">
        <v>0</v>
      </c>
      <c r="CF201" s="183" t="s">
        <v>993</v>
      </c>
      <c r="CG201" s="126">
        <v>0</v>
      </c>
      <c r="CH201" s="183" t="s">
        <v>993</v>
      </c>
      <c r="CI201" s="126">
        <v>0</v>
      </c>
      <c r="CJ201" s="183" t="s">
        <v>993</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6">
        <v>0</v>
      </c>
      <c r="DH201" s="127" t="b">
        <v>1</v>
      </c>
      <c r="DI201" s="183" t="s">
        <v>999</v>
      </c>
      <c r="DJ201" s="183" t="s">
        <v>1000</v>
      </c>
      <c r="DK201" s="183" t="s">
        <v>1029</v>
      </c>
      <c r="DL201" s="183" t="s">
        <v>993</v>
      </c>
      <c r="DM201" s="126">
        <v>0</v>
      </c>
      <c r="DN201" s="126">
        <v>0</v>
      </c>
      <c r="DO201" s="126">
        <v>0</v>
      </c>
      <c r="DP201" s="126">
        <v>0</v>
      </c>
      <c r="DQ201" s="126">
        <v>0</v>
      </c>
      <c r="DR201" s="126">
        <v>0</v>
      </c>
      <c r="DS201" s="126">
        <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7" t="b">
        <v>0</v>
      </c>
      <c r="ER201" s="127" t="b">
        <v>0</v>
      </c>
      <c r="ES201" s="127" t="b">
        <v>0</v>
      </c>
      <c r="ET201" s="128">
        <v>0</v>
      </c>
      <c r="EU201" s="128">
        <v>0</v>
      </c>
      <c r="EV201" s="128">
        <v>0</v>
      </c>
      <c r="EW201" s="128">
        <v>0</v>
      </c>
      <c r="EX201" s="128">
        <v>0</v>
      </c>
      <c r="EY201" s="128">
        <v>0</v>
      </c>
      <c r="EZ201" s="127" t="b">
        <v>0</v>
      </c>
      <c r="FA201" s="127" t="b">
        <v>0</v>
      </c>
      <c r="FB201" s="127" t="b">
        <v>0</v>
      </c>
      <c r="FC201" s="128">
        <v>0</v>
      </c>
      <c r="FD201" s="128">
        <v>0</v>
      </c>
      <c r="FE201" s="128">
        <v>0</v>
      </c>
      <c r="FF201" s="128">
        <v>0</v>
      </c>
      <c r="FG201" s="128">
        <v>0</v>
      </c>
      <c r="FH201" s="128">
        <v>0</v>
      </c>
      <c r="FI201" s="127" t="b">
        <v>0</v>
      </c>
      <c r="FJ201" s="127" t="b">
        <v>0</v>
      </c>
      <c r="FK201" s="127" t="b">
        <v>0</v>
      </c>
      <c r="FL201" s="128">
        <v>0</v>
      </c>
      <c r="FM201" s="128">
        <v>0</v>
      </c>
      <c r="FN201" s="128">
        <v>0</v>
      </c>
      <c r="FO201" s="128">
        <v>0</v>
      </c>
      <c r="FP201" s="128">
        <v>0</v>
      </c>
      <c r="FQ201" s="128">
        <v>0</v>
      </c>
      <c r="FR201" s="183" t="s">
        <v>993</v>
      </c>
      <c r="FS201" s="128">
        <v>0</v>
      </c>
      <c r="FT201" s="126">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7" t="b">
        <v>0</v>
      </c>
      <c r="GM201" s="183" t="s">
        <v>993</v>
      </c>
      <c r="GN201" s="183" t="s">
        <v>993</v>
      </c>
      <c r="GO201" s="183" t="s">
        <v>993</v>
      </c>
      <c r="GP201" s="183" t="s">
        <v>993</v>
      </c>
      <c r="GQ201" s="127"/>
      <c r="GR201" s="123"/>
    </row>
    <row r="202" spans="1:200">
      <c r="A202" s="122"/>
      <c r="B202" s="1348" t="s">
        <v>699</v>
      </c>
      <c r="C202" s="1349"/>
      <c r="D202" s="183" t="s">
        <v>1183</v>
      </c>
      <c r="E202" s="183" t="s">
        <v>1184</v>
      </c>
      <c r="F202" s="183" t="s">
        <v>437</v>
      </c>
      <c r="G202" s="183" t="s">
        <v>986</v>
      </c>
      <c r="H202" s="183" t="s">
        <v>1062</v>
      </c>
      <c r="I202" s="183" t="s">
        <v>1063</v>
      </c>
      <c r="J202" s="183" t="s">
        <v>1064</v>
      </c>
      <c r="K202" s="183" t="s">
        <v>1065</v>
      </c>
      <c r="L202" s="126">
        <v>1</v>
      </c>
      <c r="M202" s="183" t="s">
        <v>1184</v>
      </c>
      <c r="N202" s="183" t="s">
        <v>991</v>
      </c>
      <c r="O202" s="183" t="s">
        <v>701</v>
      </c>
      <c r="P202" s="183" t="s">
        <v>1022</v>
      </c>
      <c r="Q202" s="183" t="s">
        <v>296</v>
      </c>
      <c r="R202" s="183" t="s">
        <v>296</v>
      </c>
      <c r="S202" s="127" t="b">
        <v>0</v>
      </c>
      <c r="T202" s="126">
        <v>0</v>
      </c>
      <c r="U202" s="127" t="b">
        <v>0</v>
      </c>
      <c r="V202" s="126">
        <v>0</v>
      </c>
      <c r="W202" s="127" t="b">
        <v>1</v>
      </c>
      <c r="X202" s="127" t="b">
        <v>0</v>
      </c>
      <c r="Y202" s="183" t="s">
        <v>296</v>
      </c>
      <c r="Z202" s="183" t="s">
        <v>993</v>
      </c>
      <c r="AA202" s="127" t="b">
        <v>0</v>
      </c>
      <c r="AB202" s="183" t="s">
        <v>993</v>
      </c>
      <c r="AC202" s="183" t="s">
        <v>993</v>
      </c>
      <c r="AD202" s="183" t="s">
        <v>993</v>
      </c>
      <c r="AE202" s="183">
        <f t="shared" si="6"/>
        <v>52</v>
      </c>
      <c r="AF202" s="183">
        <f t="shared" si="6"/>
        <v>52</v>
      </c>
      <c r="AG202" s="183">
        <f t="shared" si="6"/>
        <v>47</v>
      </c>
      <c r="AH202" s="183">
        <f t="shared" si="5"/>
        <v>52</v>
      </c>
      <c r="AI202" s="183">
        <f t="shared" si="7"/>
        <v>0</v>
      </c>
      <c r="AJ202" s="126">
        <v>0</v>
      </c>
      <c r="AK202" s="126">
        <v>0</v>
      </c>
      <c r="AL202" s="126">
        <v>0</v>
      </c>
      <c r="AM202" s="126">
        <v>0</v>
      </c>
      <c r="AN202" s="126">
        <v>0</v>
      </c>
      <c r="AO202" s="126">
        <v>52</v>
      </c>
      <c r="AP202" s="126">
        <v>52</v>
      </c>
      <c r="AQ202" s="126">
        <v>47</v>
      </c>
      <c r="AR202" s="126">
        <v>52</v>
      </c>
      <c r="AS202" s="126">
        <v>52</v>
      </c>
      <c r="AT202" s="126">
        <v>52</v>
      </c>
      <c r="AU202" s="126">
        <v>47</v>
      </c>
      <c r="AV202" s="126">
        <v>52</v>
      </c>
      <c r="AW202" s="126">
        <v>0</v>
      </c>
      <c r="AX202" s="126">
        <v>0</v>
      </c>
      <c r="AY202" s="126">
        <v>0</v>
      </c>
      <c r="AZ202" s="126">
        <v>0</v>
      </c>
      <c r="BA202" s="126">
        <v>0</v>
      </c>
      <c r="BB202" s="126">
        <v>0</v>
      </c>
      <c r="BC202" s="126">
        <v>0</v>
      </c>
      <c r="BD202" s="127" t="b">
        <v>0</v>
      </c>
      <c r="BE202" s="127"/>
      <c r="BF202" s="183" t="s">
        <v>422</v>
      </c>
      <c r="BG202" s="126">
        <v>52</v>
      </c>
      <c r="BH202" s="183" t="s">
        <v>993</v>
      </c>
      <c r="BI202" s="126">
        <v>0</v>
      </c>
      <c r="BJ202" s="183" t="s">
        <v>993</v>
      </c>
      <c r="BK202" s="126">
        <v>0</v>
      </c>
      <c r="BL202" s="126">
        <v>0</v>
      </c>
      <c r="BM202" s="126">
        <v>0</v>
      </c>
      <c r="BN202" s="183" t="s">
        <v>993</v>
      </c>
      <c r="BO202" s="183" t="s">
        <v>993</v>
      </c>
      <c r="BP202" s="183" t="s">
        <v>993</v>
      </c>
      <c r="BQ202" s="126">
        <v>0</v>
      </c>
      <c r="BR202" s="183" t="s">
        <v>993</v>
      </c>
      <c r="BS202" s="126">
        <v>0</v>
      </c>
      <c r="BT202" s="183" t="s">
        <v>993</v>
      </c>
      <c r="BU202" s="126">
        <v>0</v>
      </c>
      <c r="BV202" s="126">
        <v>0</v>
      </c>
      <c r="BW202" s="126">
        <v>0</v>
      </c>
      <c r="BX202" s="183" t="s">
        <v>993</v>
      </c>
      <c r="BY202" s="126">
        <v>0</v>
      </c>
      <c r="BZ202" s="183" t="s">
        <v>993</v>
      </c>
      <c r="CA202" s="126">
        <v>0</v>
      </c>
      <c r="CB202" s="183" t="s">
        <v>993</v>
      </c>
      <c r="CC202" s="126">
        <v>0</v>
      </c>
      <c r="CD202" s="126">
        <v>0</v>
      </c>
      <c r="CE202" s="126">
        <v>0</v>
      </c>
      <c r="CF202" s="183" t="s">
        <v>993</v>
      </c>
      <c r="CG202" s="126">
        <v>0</v>
      </c>
      <c r="CH202" s="183" t="s">
        <v>993</v>
      </c>
      <c r="CI202" s="126">
        <v>0</v>
      </c>
      <c r="CJ202" s="183" t="s">
        <v>993</v>
      </c>
      <c r="CK202" s="126">
        <v>0</v>
      </c>
      <c r="CL202" s="126">
        <v>0</v>
      </c>
      <c r="CM202" s="126">
        <v>0</v>
      </c>
      <c r="CN202" s="126">
        <v>12</v>
      </c>
      <c r="CO202" s="126">
        <v>0</v>
      </c>
      <c r="CP202" s="126">
        <v>1</v>
      </c>
      <c r="CQ202" s="126">
        <v>0</v>
      </c>
      <c r="CR202" s="126">
        <v>10</v>
      </c>
      <c r="CS202" s="126">
        <v>1.7</v>
      </c>
      <c r="CT202" s="126">
        <v>0</v>
      </c>
      <c r="CU202" s="126">
        <v>0</v>
      </c>
      <c r="CV202" s="126">
        <v>0</v>
      </c>
      <c r="CW202" s="126">
        <v>0</v>
      </c>
      <c r="CX202" s="126">
        <v>0</v>
      </c>
      <c r="CY202" s="126">
        <v>0</v>
      </c>
      <c r="CZ202" s="126">
        <v>0</v>
      </c>
      <c r="DA202" s="126">
        <v>0</v>
      </c>
      <c r="DB202" s="126">
        <v>0</v>
      </c>
      <c r="DC202" s="126">
        <v>0</v>
      </c>
      <c r="DD202" s="126">
        <v>0</v>
      </c>
      <c r="DE202" s="126">
        <v>0</v>
      </c>
      <c r="DF202" s="126">
        <v>0</v>
      </c>
      <c r="DG202" s="126">
        <v>0</v>
      </c>
      <c r="DH202" s="127" t="b">
        <v>0</v>
      </c>
      <c r="DI202" s="183" t="s">
        <v>270</v>
      </c>
      <c r="DJ202" s="183" t="s">
        <v>993</v>
      </c>
      <c r="DK202" s="183" t="s">
        <v>993</v>
      </c>
      <c r="DL202" s="183" t="s">
        <v>993</v>
      </c>
      <c r="DM202" s="126">
        <v>46</v>
      </c>
      <c r="DN202" s="126">
        <v>45</v>
      </c>
      <c r="DO202" s="126">
        <v>1</v>
      </c>
      <c r="DP202" s="126">
        <v>0</v>
      </c>
      <c r="DQ202" s="126">
        <v>18276</v>
      </c>
      <c r="DR202" s="126">
        <v>44</v>
      </c>
      <c r="DS202" s="126">
        <v>46</v>
      </c>
      <c r="DT202" s="126">
        <v>7</v>
      </c>
      <c r="DU202" s="126">
        <v>0</v>
      </c>
      <c r="DV202" s="126">
        <v>36</v>
      </c>
      <c r="DW202" s="126">
        <v>3</v>
      </c>
      <c r="DX202" s="126">
        <v>0</v>
      </c>
      <c r="DY202" s="126">
        <v>0</v>
      </c>
      <c r="DZ202" s="126">
        <v>0</v>
      </c>
      <c r="EA202" s="126">
        <v>44</v>
      </c>
      <c r="EB202" s="126">
        <v>3</v>
      </c>
      <c r="EC202" s="126">
        <v>3</v>
      </c>
      <c r="ED202" s="126">
        <v>4</v>
      </c>
      <c r="EE202" s="126">
        <v>1</v>
      </c>
      <c r="EF202" s="126">
        <v>3</v>
      </c>
      <c r="EG202" s="126">
        <v>3</v>
      </c>
      <c r="EH202" s="126">
        <v>2</v>
      </c>
      <c r="EI202" s="126">
        <v>25</v>
      </c>
      <c r="EJ202" s="126">
        <v>0</v>
      </c>
      <c r="EK202" s="126">
        <v>41</v>
      </c>
      <c r="EL202" s="126">
        <v>31</v>
      </c>
      <c r="EM202" s="126">
        <v>0</v>
      </c>
      <c r="EN202" s="126">
        <v>10</v>
      </c>
      <c r="EO202" s="126">
        <v>0</v>
      </c>
      <c r="EP202" s="126">
        <v>0</v>
      </c>
      <c r="EQ202" s="127" t="b">
        <v>0</v>
      </c>
      <c r="ER202" s="127" t="b">
        <v>0</v>
      </c>
      <c r="ES202" s="127" t="b">
        <v>0</v>
      </c>
      <c r="ET202" s="128">
        <v>0</v>
      </c>
      <c r="EU202" s="128">
        <v>0</v>
      </c>
      <c r="EV202" s="128">
        <v>0</v>
      </c>
      <c r="EW202" s="128">
        <v>0</v>
      </c>
      <c r="EX202" s="128">
        <v>0</v>
      </c>
      <c r="EY202" s="128">
        <v>0</v>
      </c>
      <c r="EZ202" s="127" t="b">
        <v>0</v>
      </c>
      <c r="FA202" s="127" t="b">
        <v>0</v>
      </c>
      <c r="FB202" s="127" t="b">
        <v>0</v>
      </c>
      <c r="FC202" s="128">
        <v>0</v>
      </c>
      <c r="FD202" s="128">
        <v>0</v>
      </c>
      <c r="FE202" s="128">
        <v>0</v>
      </c>
      <c r="FF202" s="128">
        <v>0</v>
      </c>
      <c r="FG202" s="128">
        <v>0</v>
      </c>
      <c r="FH202" s="128">
        <v>0</v>
      </c>
      <c r="FI202" s="127" t="b">
        <v>0</v>
      </c>
      <c r="FJ202" s="127" t="b">
        <v>0</v>
      </c>
      <c r="FK202" s="127" t="b">
        <v>0</v>
      </c>
      <c r="FL202" s="128">
        <v>0</v>
      </c>
      <c r="FM202" s="128">
        <v>0</v>
      </c>
      <c r="FN202" s="128">
        <v>0</v>
      </c>
      <c r="FO202" s="128">
        <v>0</v>
      </c>
      <c r="FP202" s="128">
        <v>0</v>
      </c>
      <c r="FQ202" s="128">
        <v>0</v>
      </c>
      <c r="FR202" s="183" t="s">
        <v>993</v>
      </c>
      <c r="FS202" s="128">
        <v>0</v>
      </c>
      <c r="FT202" s="126">
        <v>0</v>
      </c>
      <c r="FU202" s="126">
        <v>41</v>
      </c>
      <c r="FV202" s="126">
        <v>0</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7" t="b">
        <v>0</v>
      </c>
      <c r="GM202" s="183" t="s">
        <v>993</v>
      </c>
      <c r="GN202" s="183" t="s">
        <v>993</v>
      </c>
      <c r="GO202" s="183" t="s">
        <v>993</v>
      </c>
      <c r="GP202" s="183" t="s">
        <v>993</v>
      </c>
      <c r="GQ202" s="127"/>
      <c r="GR202" s="123"/>
    </row>
    <row r="203" spans="1:200">
      <c r="A203" s="122"/>
      <c r="B203" s="1348" t="s">
        <v>699</v>
      </c>
      <c r="C203" s="1349"/>
      <c r="D203" s="183" t="s">
        <v>1183</v>
      </c>
      <c r="E203" s="183" t="s">
        <v>1184</v>
      </c>
      <c r="F203" s="183" t="s">
        <v>437</v>
      </c>
      <c r="G203" s="183" t="s">
        <v>986</v>
      </c>
      <c r="H203" s="183" t="s">
        <v>1062</v>
      </c>
      <c r="I203" s="183" t="s">
        <v>1063</v>
      </c>
      <c r="J203" s="183" t="s">
        <v>1064</v>
      </c>
      <c r="K203" s="183" t="s">
        <v>1065</v>
      </c>
      <c r="L203" s="126">
        <v>2</v>
      </c>
      <c r="M203" s="183" t="s">
        <v>1184</v>
      </c>
      <c r="N203" s="183" t="s">
        <v>1040</v>
      </c>
      <c r="O203" s="183" t="s">
        <v>702</v>
      </c>
      <c r="P203" s="183" t="s">
        <v>1022</v>
      </c>
      <c r="Q203" s="183" t="s">
        <v>296</v>
      </c>
      <c r="R203" s="183" t="s">
        <v>296</v>
      </c>
      <c r="S203" s="127" t="b">
        <v>0</v>
      </c>
      <c r="T203" s="126">
        <v>0</v>
      </c>
      <c r="U203" s="127" t="b">
        <v>0</v>
      </c>
      <c r="V203" s="126">
        <v>0</v>
      </c>
      <c r="W203" s="127" t="b">
        <v>1</v>
      </c>
      <c r="X203" s="127" t="b">
        <v>0</v>
      </c>
      <c r="Y203" s="183" t="s">
        <v>296</v>
      </c>
      <c r="Z203" s="183" t="s">
        <v>993</v>
      </c>
      <c r="AA203" s="127" t="b">
        <v>0</v>
      </c>
      <c r="AB203" s="183" t="s">
        <v>993</v>
      </c>
      <c r="AC203" s="183" t="s">
        <v>993</v>
      </c>
      <c r="AD203" s="183" t="s">
        <v>993</v>
      </c>
      <c r="AE203" s="183">
        <f t="shared" si="6"/>
        <v>48</v>
      </c>
      <c r="AF203" s="183">
        <f t="shared" si="6"/>
        <v>48</v>
      </c>
      <c r="AG203" s="183">
        <f t="shared" si="6"/>
        <v>42</v>
      </c>
      <c r="AH203" s="183">
        <f t="shared" si="6"/>
        <v>48</v>
      </c>
      <c r="AI203" s="183">
        <f t="shared" si="7"/>
        <v>0</v>
      </c>
      <c r="AJ203" s="126">
        <v>0</v>
      </c>
      <c r="AK203" s="126">
        <v>0</v>
      </c>
      <c r="AL203" s="126">
        <v>0</v>
      </c>
      <c r="AM203" s="126">
        <v>0</v>
      </c>
      <c r="AN203" s="126">
        <v>0</v>
      </c>
      <c r="AO203" s="126">
        <v>48</v>
      </c>
      <c r="AP203" s="126">
        <v>48</v>
      </c>
      <c r="AQ203" s="126">
        <v>42</v>
      </c>
      <c r="AR203" s="126">
        <v>48</v>
      </c>
      <c r="AS203" s="126">
        <v>48</v>
      </c>
      <c r="AT203" s="126">
        <v>48</v>
      </c>
      <c r="AU203" s="126">
        <v>42</v>
      </c>
      <c r="AV203" s="126">
        <v>48</v>
      </c>
      <c r="AW203" s="126">
        <v>0</v>
      </c>
      <c r="AX203" s="126">
        <v>0</v>
      </c>
      <c r="AY203" s="126">
        <v>0</v>
      </c>
      <c r="AZ203" s="126">
        <v>0</v>
      </c>
      <c r="BA203" s="126">
        <v>0</v>
      </c>
      <c r="BB203" s="126">
        <v>0</v>
      </c>
      <c r="BC203" s="126">
        <v>0</v>
      </c>
      <c r="BD203" s="127" t="b">
        <v>0</v>
      </c>
      <c r="BE203" s="127"/>
      <c r="BF203" s="183" t="s">
        <v>422</v>
      </c>
      <c r="BG203" s="126">
        <v>48</v>
      </c>
      <c r="BH203" s="183" t="s">
        <v>993</v>
      </c>
      <c r="BI203" s="126">
        <v>0</v>
      </c>
      <c r="BJ203" s="183" t="s">
        <v>993</v>
      </c>
      <c r="BK203" s="126">
        <v>0</v>
      </c>
      <c r="BL203" s="126">
        <v>0</v>
      </c>
      <c r="BM203" s="126">
        <v>0</v>
      </c>
      <c r="BN203" s="183" t="s">
        <v>993</v>
      </c>
      <c r="BO203" s="183" t="s">
        <v>993</v>
      </c>
      <c r="BP203" s="183" t="s">
        <v>993</v>
      </c>
      <c r="BQ203" s="126">
        <v>0</v>
      </c>
      <c r="BR203" s="183" t="s">
        <v>993</v>
      </c>
      <c r="BS203" s="126">
        <v>0</v>
      </c>
      <c r="BT203" s="183" t="s">
        <v>993</v>
      </c>
      <c r="BU203" s="126">
        <v>0</v>
      </c>
      <c r="BV203" s="126">
        <v>0</v>
      </c>
      <c r="BW203" s="126">
        <v>0</v>
      </c>
      <c r="BX203" s="183" t="s">
        <v>993</v>
      </c>
      <c r="BY203" s="126">
        <v>0</v>
      </c>
      <c r="BZ203" s="183" t="s">
        <v>993</v>
      </c>
      <c r="CA203" s="126">
        <v>0</v>
      </c>
      <c r="CB203" s="183" t="s">
        <v>993</v>
      </c>
      <c r="CC203" s="126">
        <v>0</v>
      </c>
      <c r="CD203" s="126">
        <v>0</v>
      </c>
      <c r="CE203" s="126">
        <v>0</v>
      </c>
      <c r="CF203" s="183" t="s">
        <v>993</v>
      </c>
      <c r="CG203" s="126">
        <v>0</v>
      </c>
      <c r="CH203" s="183" t="s">
        <v>993</v>
      </c>
      <c r="CI203" s="126">
        <v>0</v>
      </c>
      <c r="CJ203" s="183" t="s">
        <v>993</v>
      </c>
      <c r="CK203" s="126">
        <v>0</v>
      </c>
      <c r="CL203" s="126">
        <v>0</v>
      </c>
      <c r="CM203" s="126">
        <v>0</v>
      </c>
      <c r="CN203" s="126">
        <v>11</v>
      </c>
      <c r="CO203" s="126">
        <v>0</v>
      </c>
      <c r="CP203" s="126">
        <v>2</v>
      </c>
      <c r="CQ203" s="126">
        <v>0</v>
      </c>
      <c r="CR203" s="126">
        <v>8</v>
      </c>
      <c r="CS203" s="126">
        <v>3.6</v>
      </c>
      <c r="CT203" s="126">
        <v>0</v>
      </c>
      <c r="CU203" s="126">
        <v>0</v>
      </c>
      <c r="CV203" s="126">
        <v>0</v>
      </c>
      <c r="CW203" s="126">
        <v>0</v>
      </c>
      <c r="CX203" s="126">
        <v>0</v>
      </c>
      <c r="CY203" s="126">
        <v>0</v>
      </c>
      <c r="CZ203" s="126">
        <v>0</v>
      </c>
      <c r="DA203" s="126">
        <v>0</v>
      </c>
      <c r="DB203" s="126">
        <v>0</v>
      </c>
      <c r="DC203" s="126">
        <v>0</v>
      </c>
      <c r="DD203" s="126">
        <v>0</v>
      </c>
      <c r="DE203" s="126">
        <v>0</v>
      </c>
      <c r="DF203" s="126">
        <v>0</v>
      </c>
      <c r="DG203" s="126">
        <v>0</v>
      </c>
      <c r="DH203" s="127" t="b">
        <v>0</v>
      </c>
      <c r="DI203" s="183" t="s">
        <v>270</v>
      </c>
      <c r="DJ203" s="183" t="s">
        <v>993</v>
      </c>
      <c r="DK203" s="183" t="s">
        <v>993</v>
      </c>
      <c r="DL203" s="183" t="s">
        <v>993</v>
      </c>
      <c r="DM203" s="126">
        <v>48</v>
      </c>
      <c r="DN203" s="126">
        <v>48</v>
      </c>
      <c r="DO203" s="126">
        <v>0</v>
      </c>
      <c r="DP203" s="126">
        <v>0</v>
      </c>
      <c r="DQ203" s="126">
        <v>16836</v>
      </c>
      <c r="DR203" s="126">
        <v>53</v>
      </c>
      <c r="DS203" s="126">
        <v>48</v>
      </c>
      <c r="DT203" s="126">
        <v>0</v>
      </c>
      <c r="DU203" s="126">
        <v>0</v>
      </c>
      <c r="DV203" s="126">
        <v>47</v>
      </c>
      <c r="DW203" s="126">
        <v>1</v>
      </c>
      <c r="DX203" s="126">
        <v>0</v>
      </c>
      <c r="DY203" s="126">
        <v>0</v>
      </c>
      <c r="DZ203" s="126">
        <v>0</v>
      </c>
      <c r="EA203" s="126">
        <v>53</v>
      </c>
      <c r="EB203" s="126">
        <v>9</v>
      </c>
      <c r="EC203" s="126">
        <v>3</v>
      </c>
      <c r="ED203" s="126">
        <v>2</v>
      </c>
      <c r="EE203" s="126">
        <v>3</v>
      </c>
      <c r="EF203" s="126">
        <v>3</v>
      </c>
      <c r="EG203" s="126">
        <v>1</v>
      </c>
      <c r="EH203" s="126">
        <v>3</v>
      </c>
      <c r="EI203" s="126">
        <v>29</v>
      </c>
      <c r="EJ203" s="126">
        <v>0</v>
      </c>
      <c r="EK203" s="126">
        <v>44</v>
      </c>
      <c r="EL203" s="126">
        <v>36</v>
      </c>
      <c r="EM203" s="126">
        <v>0</v>
      </c>
      <c r="EN203" s="126">
        <v>8</v>
      </c>
      <c r="EO203" s="126">
        <v>0</v>
      </c>
      <c r="EP203" s="126">
        <v>0</v>
      </c>
      <c r="EQ203" s="127" t="b">
        <v>0</v>
      </c>
      <c r="ER203" s="127" t="b">
        <v>0</v>
      </c>
      <c r="ES203" s="127" t="b">
        <v>0</v>
      </c>
      <c r="ET203" s="128">
        <v>0</v>
      </c>
      <c r="EU203" s="128">
        <v>0</v>
      </c>
      <c r="EV203" s="128">
        <v>0</v>
      </c>
      <c r="EW203" s="128">
        <v>0</v>
      </c>
      <c r="EX203" s="128">
        <v>0</v>
      </c>
      <c r="EY203" s="128">
        <v>0</v>
      </c>
      <c r="EZ203" s="127" t="b">
        <v>0</v>
      </c>
      <c r="FA203" s="127" t="b">
        <v>0</v>
      </c>
      <c r="FB203" s="127" t="b">
        <v>0</v>
      </c>
      <c r="FC203" s="128">
        <v>0</v>
      </c>
      <c r="FD203" s="128">
        <v>0</v>
      </c>
      <c r="FE203" s="128">
        <v>0</v>
      </c>
      <c r="FF203" s="128">
        <v>0</v>
      </c>
      <c r="FG203" s="128">
        <v>0</v>
      </c>
      <c r="FH203" s="128">
        <v>0</v>
      </c>
      <c r="FI203" s="127" t="b">
        <v>0</v>
      </c>
      <c r="FJ203" s="127" t="b">
        <v>0</v>
      </c>
      <c r="FK203" s="127" t="b">
        <v>0</v>
      </c>
      <c r="FL203" s="128">
        <v>0</v>
      </c>
      <c r="FM203" s="128">
        <v>0</v>
      </c>
      <c r="FN203" s="128">
        <v>0</v>
      </c>
      <c r="FO203" s="128">
        <v>0</v>
      </c>
      <c r="FP203" s="128">
        <v>0</v>
      </c>
      <c r="FQ203" s="128">
        <v>0</v>
      </c>
      <c r="FR203" s="183" t="s">
        <v>993</v>
      </c>
      <c r="FS203" s="128">
        <v>0</v>
      </c>
      <c r="FT203" s="126">
        <v>0</v>
      </c>
      <c r="FU203" s="126">
        <v>44</v>
      </c>
      <c r="FV203" s="126">
        <v>0</v>
      </c>
      <c r="FW203" s="126">
        <v>0</v>
      </c>
      <c r="FX203" s="126">
        <v>0</v>
      </c>
      <c r="FY203" s="126">
        <v>0</v>
      </c>
      <c r="FZ203" s="126">
        <v>0</v>
      </c>
      <c r="GA203" s="126">
        <v>0</v>
      </c>
      <c r="GB203" s="126">
        <v>0</v>
      </c>
      <c r="GC203" s="126">
        <v>0</v>
      </c>
      <c r="GD203" s="126">
        <v>0</v>
      </c>
      <c r="GE203" s="126">
        <v>0</v>
      </c>
      <c r="GF203" s="126">
        <v>0</v>
      </c>
      <c r="GG203" s="126">
        <v>0</v>
      </c>
      <c r="GH203" s="126">
        <v>0</v>
      </c>
      <c r="GI203" s="126">
        <v>0</v>
      </c>
      <c r="GJ203" s="126">
        <v>0</v>
      </c>
      <c r="GK203" s="126">
        <v>0</v>
      </c>
      <c r="GL203" s="127" t="b">
        <v>0</v>
      </c>
      <c r="GM203" s="183" t="s">
        <v>993</v>
      </c>
      <c r="GN203" s="183" t="s">
        <v>993</v>
      </c>
      <c r="GO203" s="183" t="s">
        <v>993</v>
      </c>
      <c r="GP203" s="183" t="s">
        <v>993</v>
      </c>
      <c r="GQ203" s="127"/>
      <c r="GR203" s="123"/>
    </row>
    <row r="204" spans="1:200">
      <c r="A204" s="122"/>
      <c r="B204" s="1348" t="s">
        <v>699</v>
      </c>
      <c r="C204" s="1349"/>
      <c r="D204" s="183" t="s">
        <v>1183</v>
      </c>
      <c r="E204" s="183" t="s">
        <v>1184</v>
      </c>
      <c r="F204" s="183" t="s">
        <v>437</v>
      </c>
      <c r="G204" s="183" t="s">
        <v>986</v>
      </c>
      <c r="H204" s="183" t="s">
        <v>1062</v>
      </c>
      <c r="I204" s="183" t="s">
        <v>1063</v>
      </c>
      <c r="J204" s="183" t="s">
        <v>1064</v>
      </c>
      <c r="K204" s="183" t="s">
        <v>1065</v>
      </c>
      <c r="L204" s="126">
        <v>3</v>
      </c>
      <c r="M204" s="183" t="s">
        <v>1184</v>
      </c>
      <c r="N204" s="183" t="s">
        <v>1041</v>
      </c>
      <c r="O204" s="183" t="s">
        <v>703</v>
      </c>
      <c r="P204" s="183" t="s">
        <v>1022</v>
      </c>
      <c r="Q204" s="183" t="s">
        <v>296</v>
      </c>
      <c r="R204" s="183" t="s">
        <v>296</v>
      </c>
      <c r="S204" s="127" t="b">
        <v>0</v>
      </c>
      <c r="T204" s="126">
        <v>0</v>
      </c>
      <c r="U204" s="127" t="b">
        <v>0</v>
      </c>
      <c r="V204" s="126">
        <v>0</v>
      </c>
      <c r="W204" s="127" t="b">
        <v>1</v>
      </c>
      <c r="X204" s="127" t="b">
        <v>0</v>
      </c>
      <c r="Y204" s="183" t="s">
        <v>296</v>
      </c>
      <c r="Z204" s="183" t="s">
        <v>993</v>
      </c>
      <c r="AA204" s="127" t="b">
        <v>0</v>
      </c>
      <c r="AB204" s="183" t="s">
        <v>993</v>
      </c>
      <c r="AC204" s="183" t="s">
        <v>993</v>
      </c>
      <c r="AD204" s="183" t="s">
        <v>993</v>
      </c>
      <c r="AE204" s="183">
        <f t="shared" ref="AE204:AH267" si="8">AJ204+AO204</f>
        <v>52</v>
      </c>
      <c r="AF204" s="183">
        <f t="shared" si="8"/>
        <v>52</v>
      </c>
      <c r="AG204" s="183">
        <f t="shared" si="8"/>
        <v>35</v>
      </c>
      <c r="AH204" s="183">
        <f t="shared" si="8"/>
        <v>52</v>
      </c>
      <c r="AI204" s="183">
        <f t="shared" ref="AI204:AI267" si="9">AE204-AH204</f>
        <v>0</v>
      </c>
      <c r="AJ204" s="126">
        <v>0</v>
      </c>
      <c r="AK204" s="126">
        <v>0</v>
      </c>
      <c r="AL204" s="126">
        <v>0</v>
      </c>
      <c r="AM204" s="126">
        <v>0</v>
      </c>
      <c r="AN204" s="126">
        <v>0</v>
      </c>
      <c r="AO204" s="126">
        <v>52</v>
      </c>
      <c r="AP204" s="126">
        <v>52</v>
      </c>
      <c r="AQ204" s="126">
        <v>35</v>
      </c>
      <c r="AR204" s="126">
        <v>52</v>
      </c>
      <c r="AS204" s="126">
        <v>52</v>
      </c>
      <c r="AT204" s="126">
        <v>52</v>
      </c>
      <c r="AU204" s="126">
        <v>35</v>
      </c>
      <c r="AV204" s="126">
        <v>52</v>
      </c>
      <c r="AW204" s="126">
        <v>0</v>
      </c>
      <c r="AX204" s="126">
        <v>0</v>
      </c>
      <c r="AY204" s="126">
        <v>0</v>
      </c>
      <c r="AZ204" s="126">
        <v>0</v>
      </c>
      <c r="BA204" s="126">
        <v>0</v>
      </c>
      <c r="BB204" s="126">
        <v>0</v>
      </c>
      <c r="BC204" s="126">
        <v>0</v>
      </c>
      <c r="BD204" s="127" t="b">
        <v>0</v>
      </c>
      <c r="BE204" s="127"/>
      <c r="BF204" s="183" t="s">
        <v>422</v>
      </c>
      <c r="BG204" s="126">
        <v>52</v>
      </c>
      <c r="BH204" s="183" t="s">
        <v>993</v>
      </c>
      <c r="BI204" s="126">
        <v>0</v>
      </c>
      <c r="BJ204" s="183" t="s">
        <v>993</v>
      </c>
      <c r="BK204" s="126">
        <v>0</v>
      </c>
      <c r="BL204" s="126">
        <v>0</v>
      </c>
      <c r="BM204" s="126">
        <v>0</v>
      </c>
      <c r="BN204" s="183" t="s">
        <v>993</v>
      </c>
      <c r="BO204" s="183" t="s">
        <v>993</v>
      </c>
      <c r="BP204" s="183" t="s">
        <v>993</v>
      </c>
      <c r="BQ204" s="126">
        <v>0</v>
      </c>
      <c r="BR204" s="183" t="s">
        <v>993</v>
      </c>
      <c r="BS204" s="126">
        <v>0</v>
      </c>
      <c r="BT204" s="183" t="s">
        <v>993</v>
      </c>
      <c r="BU204" s="126">
        <v>0</v>
      </c>
      <c r="BV204" s="126">
        <v>0</v>
      </c>
      <c r="BW204" s="126">
        <v>0</v>
      </c>
      <c r="BX204" s="183" t="s">
        <v>993</v>
      </c>
      <c r="BY204" s="126">
        <v>0</v>
      </c>
      <c r="BZ204" s="183" t="s">
        <v>993</v>
      </c>
      <c r="CA204" s="126">
        <v>0</v>
      </c>
      <c r="CB204" s="183" t="s">
        <v>993</v>
      </c>
      <c r="CC204" s="126">
        <v>0</v>
      </c>
      <c r="CD204" s="126">
        <v>0</v>
      </c>
      <c r="CE204" s="126">
        <v>0</v>
      </c>
      <c r="CF204" s="183" t="s">
        <v>993</v>
      </c>
      <c r="CG204" s="126">
        <v>0</v>
      </c>
      <c r="CH204" s="183" t="s">
        <v>993</v>
      </c>
      <c r="CI204" s="126">
        <v>0</v>
      </c>
      <c r="CJ204" s="183" t="s">
        <v>993</v>
      </c>
      <c r="CK204" s="126">
        <v>0</v>
      </c>
      <c r="CL204" s="126">
        <v>0</v>
      </c>
      <c r="CM204" s="126">
        <v>0</v>
      </c>
      <c r="CN204" s="126">
        <v>14</v>
      </c>
      <c r="CO204" s="126">
        <v>0</v>
      </c>
      <c r="CP204" s="126">
        <v>1</v>
      </c>
      <c r="CQ204" s="126">
        <v>0</v>
      </c>
      <c r="CR204" s="126">
        <v>9</v>
      </c>
      <c r="CS204" s="126">
        <v>3.3</v>
      </c>
      <c r="CT204" s="126">
        <v>0</v>
      </c>
      <c r="CU204" s="126">
        <v>0</v>
      </c>
      <c r="CV204" s="126">
        <v>0</v>
      </c>
      <c r="CW204" s="126">
        <v>0</v>
      </c>
      <c r="CX204" s="126">
        <v>0</v>
      </c>
      <c r="CY204" s="126">
        <v>0</v>
      </c>
      <c r="CZ204" s="126">
        <v>0</v>
      </c>
      <c r="DA204" s="126">
        <v>0</v>
      </c>
      <c r="DB204" s="126">
        <v>0</v>
      </c>
      <c r="DC204" s="126">
        <v>0</v>
      </c>
      <c r="DD204" s="126">
        <v>0</v>
      </c>
      <c r="DE204" s="126">
        <v>0</v>
      </c>
      <c r="DF204" s="126">
        <v>0</v>
      </c>
      <c r="DG204" s="126">
        <v>0</v>
      </c>
      <c r="DH204" s="127" t="b">
        <v>0</v>
      </c>
      <c r="DI204" s="183" t="s">
        <v>270</v>
      </c>
      <c r="DJ204" s="183" t="s">
        <v>993</v>
      </c>
      <c r="DK204" s="183" t="s">
        <v>993</v>
      </c>
      <c r="DL204" s="183" t="s">
        <v>993</v>
      </c>
      <c r="DM204" s="126">
        <v>57</v>
      </c>
      <c r="DN204" s="126">
        <v>57</v>
      </c>
      <c r="DO204" s="126">
        <v>0</v>
      </c>
      <c r="DP204" s="126">
        <v>0</v>
      </c>
      <c r="DQ204" s="126">
        <v>17206</v>
      </c>
      <c r="DR204" s="126">
        <v>63</v>
      </c>
      <c r="DS204" s="126">
        <v>57</v>
      </c>
      <c r="DT204" s="126">
        <v>3</v>
      </c>
      <c r="DU204" s="126">
        <v>0</v>
      </c>
      <c r="DV204" s="126">
        <v>53</v>
      </c>
      <c r="DW204" s="126">
        <v>0</v>
      </c>
      <c r="DX204" s="126">
        <v>1</v>
      </c>
      <c r="DY204" s="126">
        <v>0</v>
      </c>
      <c r="DZ204" s="126">
        <v>0</v>
      </c>
      <c r="EA204" s="126">
        <v>63</v>
      </c>
      <c r="EB204" s="126">
        <v>3</v>
      </c>
      <c r="EC204" s="126">
        <v>1</v>
      </c>
      <c r="ED204" s="126">
        <v>9</v>
      </c>
      <c r="EE204" s="126">
        <v>2</v>
      </c>
      <c r="EF204" s="126">
        <v>0</v>
      </c>
      <c r="EG204" s="126">
        <v>2</v>
      </c>
      <c r="EH204" s="126">
        <v>0</v>
      </c>
      <c r="EI204" s="126">
        <v>46</v>
      </c>
      <c r="EJ204" s="126">
        <v>0</v>
      </c>
      <c r="EK204" s="126">
        <v>60</v>
      </c>
      <c r="EL204" s="126">
        <v>58</v>
      </c>
      <c r="EM204" s="126">
        <v>0</v>
      </c>
      <c r="EN204" s="126">
        <v>2</v>
      </c>
      <c r="EO204" s="126">
        <v>0</v>
      </c>
      <c r="EP204" s="126">
        <v>0</v>
      </c>
      <c r="EQ204" s="127" t="b">
        <v>0</v>
      </c>
      <c r="ER204" s="127" t="b">
        <v>0</v>
      </c>
      <c r="ES204" s="127" t="b">
        <v>0</v>
      </c>
      <c r="ET204" s="128">
        <v>0</v>
      </c>
      <c r="EU204" s="128">
        <v>0</v>
      </c>
      <c r="EV204" s="128">
        <v>0</v>
      </c>
      <c r="EW204" s="128">
        <v>0</v>
      </c>
      <c r="EX204" s="128">
        <v>0</v>
      </c>
      <c r="EY204" s="128">
        <v>0</v>
      </c>
      <c r="EZ204" s="127" t="b">
        <v>0</v>
      </c>
      <c r="FA204" s="127" t="b">
        <v>0</v>
      </c>
      <c r="FB204" s="127" t="b">
        <v>0</v>
      </c>
      <c r="FC204" s="128">
        <v>0</v>
      </c>
      <c r="FD204" s="128">
        <v>0</v>
      </c>
      <c r="FE204" s="128">
        <v>0</v>
      </c>
      <c r="FF204" s="128">
        <v>0</v>
      </c>
      <c r="FG204" s="128">
        <v>0</v>
      </c>
      <c r="FH204" s="128">
        <v>0</v>
      </c>
      <c r="FI204" s="127" t="b">
        <v>0</v>
      </c>
      <c r="FJ204" s="127" t="b">
        <v>0</v>
      </c>
      <c r="FK204" s="127" t="b">
        <v>0</v>
      </c>
      <c r="FL204" s="128">
        <v>0</v>
      </c>
      <c r="FM204" s="128">
        <v>0</v>
      </c>
      <c r="FN204" s="128">
        <v>0</v>
      </c>
      <c r="FO204" s="128">
        <v>0</v>
      </c>
      <c r="FP204" s="128">
        <v>0</v>
      </c>
      <c r="FQ204" s="128">
        <v>0</v>
      </c>
      <c r="FR204" s="183" t="s">
        <v>993</v>
      </c>
      <c r="FS204" s="128">
        <v>0</v>
      </c>
      <c r="FT204" s="126">
        <v>0</v>
      </c>
      <c r="FU204" s="126">
        <v>60</v>
      </c>
      <c r="FV204" s="126">
        <v>0</v>
      </c>
      <c r="FW204" s="126">
        <v>0</v>
      </c>
      <c r="FX204" s="126">
        <v>0</v>
      </c>
      <c r="FY204" s="126">
        <v>0</v>
      </c>
      <c r="FZ204" s="126">
        <v>0</v>
      </c>
      <c r="GA204" s="126">
        <v>0</v>
      </c>
      <c r="GB204" s="126">
        <v>0</v>
      </c>
      <c r="GC204" s="126">
        <v>0</v>
      </c>
      <c r="GD204" s="126">
        <v>0</v>
      </c>
      <c r="GE204" s="126">
        <v>0</v>
      </c>
      <c r="GF204" s="126">
        <v>0</v>
      </c>
      <c r="GG204" s="126">
        <v>0</v>
      </c>
      <c r="GH204" s="126">
        <v>0</v>
      </c>
      <c r="GI204" s="126">
        <v>0</v>
      </c>
      <c r="GJ204" s="126">
        <v>0</v>
      </c>
      <c r="GK204" s="126">
        <v>0</v>
      </c>
      <c r="GL204" s="127" t="b">
        <v>0</v>
      </c>
      <c r="GM204" s="183" t="s">
        <v>993</v>
      </c>
      <c r="GN204" s="183" t="s">
        <v>993</v>
      </c>
      <c r="GO204" s="183" t="s">
        <v>993</v>
      </c>
      <c r="GP204" s="183" t="s">
        <v>993</v>
      </c>
      <c r="GQ204" s="127"/>
      <c r="GR204" s="123"/>
    </row>
    <row r="205" spans="1:200">
      <c r="A205" s="122"/>
      <c r="B205" s="1348" t="s">
        <v>699</v>
      </c>
      <c r="C205" s="1349"/>
      <c r="D205" s="183" t="s">
        <v>1183</v>
      </c>
      <c r="E205" s="183" t="s">
        <v>1184</v>
      </c>
      <c r="F205" s="183" t="s">
        <v>437</v>
      </c>
      <c r="G205" s="183" t="s">
        <v>986</v>
      </c>
      <c r="H205" s="183" t="s">
        <v>1062</v>
      </c>
      <c r="I205" s="183" t="s">
        <v>1063</v>
      </c>
      <c r="J205" s="183" t="s">
        <v>1064</v>
      </c>
      <c r="K205" s="183" t="s">
        <v>1065</v>
      </c>
      <c r="L205" s="126">
        <v>4</v>
      </c>
      <c r="M205" s="183" t="s">
        <v>1184</v>
      </c>
      <c r="N205" s="183" t="s">
        <v>1045</v>
      </c>
      <c r="O205" s="183" t="s">
        <v>704</v>
      </c>
      <c r="P205" s="183" t="s">
        <v>1022</v>
      </c>
      <c r="Q205" s="183" t="s">
        <v>296</v>
      </c>
      <c r="R205" s="183" t="s">
        <v>296</v>
      </c>
      <c r="S205" s="127" t="b">
        <v>0</v>
      </c>
      <c r="T205" s="126">
        <v>0</v>
      </c>
      <c r="U205" s="127" t="b">
        <v>0</v>
      </c>
      <c r="V205" s="126">
        <v>0</v>
      </c>
      <c r="W205" s="127" t="b">
        <v>1</v>
      </c>
      <c r="X205" s="127" t="b">
        <v>0</v>
      </c>
      <c r="Y205" s="183" t="s">
        <v>296</v>
      </c>
      <c r="Z205" s="183" t="s">
        <v>993</v>
      </c>
      <c r="AA205" s="127" t="b">
        <v>0</v>
      </c>
      <c r="AB205" s="183" t="s">
        <v>993</v>
      </c>
      <c r="AC205" s="183" t="s">
        <v>993</v>
      </c>
      <c r="AD205" s="183" t="s">
        <v>993</v>
      </c>
      <c r="AE205" s="183">
        <f t="shared" si="8"/>
        <v>48</v>
      </c>
      <c r="AF205" s="183">
        <f t="shared" si="8"/>
        <v>48</v>
      </c>
      <c r="AG205" s="183">
        <f t="shared" si="8"/>
        <v>33</v>
      </c>
      <c r="AH205" s="183">
        <f t="shared" si="8"/>
        <v>48</v>
      </c>
      <c r="AI205" s="183">
        <f t="shared" si="9"/>
        <v>0</v>
      </c>
      <c r="AJ205" s="126">
        <v>0</v>
      </c>
      <c r="AK205" s="126">
        <v>0</v>
      </c>
      <c r="AL205" s="126">
        <v>0</v>
      </c>
      <c r="AM205" s="126">
        <v>0</v>
      </c>
      <c r="AN205" s="126">
        <v>0</v>
      </c>
      <c r="AO205" s="126">
        <v>48</v>
      </c>
      <c r="AP205" s="126">
        <v>48</v>
      </c>
      <c r="AQ205" s="126">
        <v>33</v>
      </c>
      <c r="AR205" s="126">
        <v>48</v>
      </c>
      <c r="AS205" s="126">
        <v>48</v>
      </c>
      <c r="AT205" s="126">
        <v>48</v>
      </c>
      <c r="AU205" s="126">
        <v>33</v>
      </c>
      <c r="AV205" s="126">
        <v>48</v>
      </c>
      <c r="AW205" s="126">
        <v>0</v>
      </c>
      <c r="AX205" s="126">
        <v>0</v>
      </c>
      <c r="AY205" s="126">
        <v>0</v>
      </c>
      <c r="AZ205" s="126">
        <v>0</v>
      </c>
      <c r="BA205" s="126">
        <v>0</v>
      </c>
      <c r="BB205" s="126">
        <v>0</v>
      </c>
      <c r="BC205" s="126">
        <v>0</v>
      </c>
      <c r="BD205" s="127" t="b">
        <v>0</v>
      </c>
      <c r="BE205" s="127"/>
      <c r="BF205" s="183" t="s">
        <v>422</v>
      </c>
      <c r="BG205" s="126">
        <v>48</v>
      </c>
      <c r="BH205" s="183" t="s">
        <v>993</v>
      </c>
      <c r="BI205" s="126">
        <v>0</v>
      </c>
      <c r="BJ205" s="183" t="s">
        <v>993</v>
      </c>
      <c r="BK205" s="126">
        <v>0</v>
      </c>
      <c r="BL205" s="126">
        <v>0</v>
      </c>
      <c r="BM205" s="126">
        <v>0</v>
      </c>
      <c r="BN205" s="183" t="s">
        <v>993</v>
      </c>
      <c r="BO205" s="183" t="s">
        <v>993</v>
      </c>
      <c r="BP205" s="183" t="s">
        <v>993</v>
      </c>
      <c r="BQ205" s="126">
        <v>0</v>
      </c>
      <c r="BR205" s="183" t="s">
        <v>993</v>
      </c>
      <c r="BS205" s="126">
        <v>0</v>
      </c>
      <c r="BT205" s="183" t="s">
        <v>993</v>
      </c>
      <c r="BU205" s="126">
        <v>0</v>
      </c>
      <c r="BV205" s="126">
        <v>0</v>
      </c>
      <c r="BW205" s="126">
        <v>0</v>
      </c>
      <c r="BX205" s="183" t="s">
        <v>993</v>
      </c>
      <c r="BY205" s="126">
        <v>0</v>
      </c>
      <c r="BZ205" s="183" t="s">
        <v>993</v>
      </c>
      <c r="CA205" s="126">
        <v>0</v>
      </c>
      <c r="CB205" s="183" t="s">
        <v>993</v>
      </c>
      <c r="CC205" s="126">
        <v>0</v>
      </c>
      <c r="CD205" s="126">
        <v>0</v>
      </c>
      <c r="CE205" s="126">
        <v>0</v>
      </c>
      <c r="CF205" s="183" t="s">
        <v>993</v>
      </c>
      <c r="CG205" s="126">
        <v>0</v>
      </c>
      <c r="CH205" s="183" t="s">
        <v>993</v>
      </c>
      <c r="CI205" s="126">
        <v>0</v>
      </c>
      <c r="CJ205" s="183" t="s">
        <v>993</v>
      </c>
      <c r="CK205" s="126">
        <v>0</v>
      </c>
      <c r="CL205" s="126">
        <v>0</v>
      </c>
      <c r="CM205" s="126">
        <v>0</v>
      </c>
      <c r="CN205" s="126">
        <v>12</v>
      </c>
      <c r="CO205" s="126">
        <v>0</v>
      </c>
      <c r="CP205" s="126">
        <v>1</v>
      </c>
      <c r="CQ205" s="126">
        <v>0</v>
      </c>
      <c r="CR205" s="126">
        <v>10</v>
      </c>
      <c r="CS205" s="126">
        <v>1.5</v>
      </c>
      <c r="CT205" s="126">
        <v>0</v>
      </c>
      <c r="CU205" s="126">
        <v>0</v>
      </c>
      <c r="CV205" s="126">
        <v>0</v>
      </c>
      <c r="CW205" s="126">
        <v>0</v>
      </c>
      <c r="CX205" s="126">
        <v>0</v>
      </c>
      <c r="CY205" s="126">
        <v>0</v>
      </c>
      <c r="CZ205" s="126">
        <v>0</v>
      </c>
      <c r="DA205" s="126">
        <v>0</v>
      </c>
      <c r="DB205" s="126">
        <v>0</v>
      </c>
      <c r="DC205" s="126">
        <v>0</v>
      </c>
      <c r="DD205" s="126">
        <v>0</v>
      </c>
      <c r="DE205" s="126">
        <v>0</v>
      </c>
      <c r="DF205" s="126">
        <v>0</v>
      </c>
      <c r="DG205" s="126">
        <v>0</v>
      </c>
      <c r="DH205" s="127" t="b">
        <v>0</v>
      </c>
      <c r="DI205" s="183" t="s">
        <v>270</v>
      </c>
      <c r="DJ205" s="183" t="s">
        <v>993</v>
      </c>
      <c r="DK205" s="183" t="s">
        <v>993</v>
      </c>
      <c r="DL205" s="183" t="s">
        <v>993</v>
      </c>
      <c r="DM205" s="126">
        <v>53</v>
      </c>
      <c r="DN205" s="126">
        <v>53</v>
      </c>
      <c r="DO205" s="126">
        <v>0</v>
      </c>
      <c r="DP205" s="126">
        <v>0</v>
      </c>
      <c r="DQ205" s="126">
        <v>16230</v>
      </c>
      <c r="DR205" s="126">
        <v>56</v>
      </c>
      <c r="DS205" s="126">
        <v>53</v>
      </c>
      <c r="DT205" s="126">
        <v>8</v>
      </c>
      <c r="DU205" s="126">
        <v>0</v>
      </c>
      <c r="DV205" s="126">
        <v>40</v>
      </c>
      <c r="DW205" s="126">
        <v>1</v>
      </c>
      <c r="DX205" s="126">
        <v>4</v>
      </c>
      <c r="DY205" s="126">
        <v>0</v>
      </c>
      <c r="DZ205" s="126">
        <v>0</v>
      </c>
      <c r="EA205" s="126">
        <v>56</v>
      </c>
      <c r="EB205" s="126">
        <v>3</v>
      </c>
      <c r="EC205" s="126">
        <v>1</v>
      </c>
      <c r="ED205" s="126">
        <v>12</v>
      </c>
      <c r="EE205" s="126">
        <v>1</v>
      </c>
      <c r="EF205" s="126">
        <v>2</v>
      </c>
      <c r="EG205" s="126">
        <v>2</v>
      </c>
      <c r="EH205" s="126">
        <v>1</v>
      </c>
      <c r="EI205" s="126">
        <v>34</v>
      </c>
      <c r="EJ205" s="126">
        <v>0</v>
      </c>
      <c r="EK205" s="126">
        <v>53</v>
      </c>
      <c r="EL205" s="126">
        <v>47</v>
      </c>
      <c r="EM205" s="126">
        <v>0</v>
      </c>
      <c r="EN205" s="126">
        <v>6</v>
      </c>
      <c r="EO205" s="126">
        <v>0</v>
      </c>
      <c r="EP205" s="126">
        <v>0</v>
      </c>
      <c r="EQ205" s="127" t="b">
        <v>0</v>
      </c>
      <c r="ER205" s="127" t="b">
        <v>0</v>
      </c>
      <c r="ES205" s="127" t="b">
        <v>0</v>
      </c>
      <c r="ET205" s="128">
        <v>0</v>
      </c>
      <c r="EU205" s="128">
        <v>0</v>
      </c>
      <c r="EV205" s="128">
        <v>0</v>
      </c>
      <c r="EW205" s="128">
        <v>0</v>
      </c>
      <c r="EX205" s="128">
        <v>0</v>
      </c>
      <c r="EY205" s="128">
        <v>0</v>
      </c>
      <c r="EZ205" s="127" t="b">
        <v>0</v>
      </c>
      <c r="FA205" s="127" t="b">
        <v>0</v>
      </c>
      <c r="FB205" s="127" t="b">
        <v>0</v>
      </c>
      <c r="FC205" s="128">
        <v>0</v>
      </c>
      <c r="FD205" s="128">
        <v>0</v>
      </c>
      <c r="FE205" s="128">
        <v>0</v>
      </c>
      <c r="FF205" s="128">
        <v>0</v>
      </c>
      <c r="FG205" s="128">
        <v>0</v>
      </c>
      <c r="FH205" s="128">
        <v>0</v>
      </c>
      <c r="FI205" s="127" t="b">
        <v>0</v>
      </c>
      <c r="FJ205" s="127" t="b">
        <v>0</v>
      </c>
      <c r="FK205" s="127" t="b">
        <v>0</v>
      </c>
      <c r="FL205" s="128">
        <v>0</v>
      </c>
      <c r="FM205" s="128">
        <v>0</v>
      </c>
      <c r="FN205" s="128">
        <v>0</v>
      </c>
      <c r="FO205" s="128">
        <v>0</v>
      </c>
      <c r="FP205" s="128">
        <v>0</v>
      </c>
      <c r="FQ205" s="128">
        <v>0</v>
      </c>
      <c r="FR205" s="183" t="s">
        <v>993</v>
      </c>
      <c r="FS205" s="128">
        <v>0</v>
      </c>
      <c r="FT205" s="126">
        <v>0</v>
      </c>
      <c r="FU205" s="126">
        <v>53</v>
      </c>
      <c r="FV205" s="126">
        <v>0</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7" t="b">
        <v>0</v>
      </c>
      <c r="GM205" s="183" t="s">
        <v>993</v>
      </c>
      <c r="GN205" s="183" t="s">
        <v>993</v>
      </c>
      <c r="GO205" s="183" t="s">
        <v>993</v>
      </c>
      <c r="GP205" s="183" t="s">
        <v>993</v>
      </c>
      <c r="GQ205" s="127"/>
      <c r="GR205" s="123"/>
    </row>
    <row r="206" spans="1:200">
      <c r="A206" s="122"/>
      <c r="B206" s="1348" t="s">
        <v>699</v>
      </c>
      <c r="C206" s="1349"/>
      <c r="D206" s="183" t="s">
        <v>1183</v>
      </c>
      <c r="E206" s="183" t="s">
        <v>1184</v>
      </c>
      <c r="F206" s="183" t="s">
        <v>437</v>
      </c>
      <c r="G206" s="183" t="s">
        <v>986</v>
      </c>
      <c r="H206" s="183" t="s">
        <v>1062</v>
      </c>
      <c r="I206" s="183" t="s">
        <v>1063</v>
      </c>
      <c r="J206" s="183" t="s">
        <v>1064</v>
      </c>
      <c r="K206" s="183" t="s">
        <v>1065</v>
      </c>
      <c r="L206" s="126">
        <v>5</v>
      </c>
      <c r="M206" s="183" t="s">
        <v>1184</v>
      </c>
      <c r="N206" s="183" t="s">
        <v>1090</v>
      </c>
      <c r="O206" s="183" t="s">
        <v>705</v>
      </c>
      <c r="P206" s="183" t="s">
        <v>1022</v>
      </c>
      <c r="Q206" s="183" t="s">
        <v>296</v>
      </c>
      <c r="R206" s="183" t="s">
        <v>296</v>
      </c>
      <c r="S206" s="127" t="b">
        <v>0</v>
      </c>
      <c r="T206" s="126">
        <v>0</v>
      </c>
      <c r="U206" s="127" t="b">
        <v>0</v>
      </c>
      <c r="V206" s="126">
        <v>0</v>
      </c>
      <c r="W206" s="127" t="b">
        <v>1</v>
      </c>
      <c r="X206" s="127" t="b">
        <v>0</v>
      </c>
      <c r="Y206" s="183" t="s">
        <v>296</v>
      </c>
      <c r="Z206" s="183" t="s">
        <v>993</v>
      </c>
      <c r="AA206" s="127" t="b">
        <v>0</v>
      </c>
      <c r="AB206" s="183" t="s">
        <v>993</v>
      </c>
      <c r="AC206" s="183" t="s">
        <v>993</v>
      </c>
      <c r="AD206" s="183" t="s">
        <v>993</v>
      </c>
      <c r="AE206" s="183">
        <f t="shared" si="8"/>
        <v>52</v>
      </c>
      <c r="AF206" s="183">
        <f t="shared" si="8"/>
        <v>52</v>
      </c>
      <c r="AG206" s="183">
        <f t="shared" si="8"/>
        <v>40</v>
      </c>
      <c r="AH206" s="183">
        <f t="shared" si="8"/>
        <v>52</v>
      </c>
      <c r="AI206" s="183">
        <f t="shared" si="9"/>
        <v>0</v>
      </c>
      <c r="AJ206" s="126">
        <v>0</v>
      </c>
      <c r="AK206" s="126">
        <v>0</v>
      </c>
      <c r="AL206" s="126">
        <v>0</v>
      </c>
      <c r="AM206" s="126">
        <v>0</v>
      </c>
      <c r="AN206" s="126">
        <v>0</v>
      </c>
      <c r="AO206" s="126">
        <v>52</v>
      </c>
      <c r="AP206" s="126">
        <v>52</v>
      </c>
      <c r="AQ206" s="126">
        <v>40</v>
      </c>
      <c r="AR206" s="126">
        <v>52</v>
      </c>
      <c r="AS206" s="126">
        <v>52</v>
      </c>
      <c r="AT206" s="126">
        <v>52</v>
      </c>
      <c r="AU206" s="126">
        <v>40</v>
      </c>
      <c r="AV206" s="126">
        <v>52</v>
      </c>
      <c r="AW206" s="126">
        <v>0</v>
      </c>
      <c r="AX206" s="126">
        <v>0</v>
      </c>
      <c r="AY206" s="126">
        <v>0</v>
      </c>
      <c r="AZ206" s="126">
        <v>0</v>
      </c>
      <c r="BA206" s="126">
        <v>0</v>
      </c>
      <c r="BB206" s="126">
        <v>0</v>
      </c>
      <c r="BC206" s="126">
        <v>0</v>
      </c>
      <c r="BD206" s="127" t="b">
        <v>0</v>
      </c>
      <c r="BE206" s="127"/>
      <c r="BF206" s="183" t="s">
        <v>422</v>
      </c>
      <c r="BG206" s="126">
        <v>52</v>
      </c>
      <c r="BH206" s="183" t="s">
        <v>993</v>
      </c>
      <c r="BI206" s="126">
        <v>0</v>
      </c>
      <c r="BJ206" s="183" t="s">
        <v>993</v>
      </c>
      <c r="BK206" s="126">
        <v>0</v>
      </c>
      <c r="BL206" s="126">
        <v>0</v>
      </c>
      <c r="BM206" s="126">
        <v>0</v>
      </c>
      <c r="BN206" s="183" t="s">
        <v>993</v>
      </c>
      <c r="BO206" s="183" t="s">
        <v>993</v>
      </c>
      <c r="BP206" s="183" t="s">
        <v>993</v>
      </c>
      <c r="BQ206" s="126">
        <v>0</v>
      </c>
      <c r="BR206" s="183" t="s">
        <v>993</v>
      </c>
      <c r="BS206" s="126">
        <v>0</v>
      </c>
      <c r="BT206" s="183" t="s">
        <v>993</v>
      </c>
      <c r="BU206" s="126">
        <v>0</v>
      </c>
      <c r="BV206" s="126">
        <v>0</v>
      </c>
      <c r="BW206" s="126">
        <v>0</v>
      </c>
      <c r="BX206" s="183" t="s">
        <v>993</v>
      </c>
      <c r="BY206" s="126">
        <v>0</v>
      </c>
      <c r="BZ206" s="183" t="s">
        <v>993</v>
      </c>
      <c r="CA206" s="126">
        <v>0</v>
      </c>
      <c r="CB206" s="183" t="s">
        <v>993</v>
      </c>
      <c r="CC206" s="126">
        <v>0</v>
      </c>
      <c r="CD206" s="126">
        <v>0</v>
      </c>
      <c r="CE206" s="126">
        <v>0</v>
      </c>
      <c r="CF206" s="183" t="s">
        <v>993</v>
      </c>
      <c r="CG206" s="126">
        <v>0</v>
      </c>
      <c r="CH206" s="183" t="s">
        <v>993</v>
      </c>
      <c r="CI206" s="126">
        <v>0</v>
      </c>
      <c r="CJ206" s="183" t="s">
        <v>993</v>
      </c>
      <c r="CK206" s="126">
        <v>0</v>
      </c>
      <c r="CL206" s="126">
        <v>0</v>
      </c>
      <c r="CM206" s="126">
        <v>0</v>
      </c>
      <c r="CN206" s="126">
        <v>14</v>
      </c>
      <c r="CO206" s="126">
        <v>0</v>
      </c>
      <c r="CP206" s="126">
        <v>0</v>
      </c>
      <c r="CQ206" s="126">
        <v>0</v>
      </c>
      <c r="CR206" s="126">
        <v>9</v>
      </c>
      <c r="CS206" s="126">
        <v>2.2000000000000002</v>
      </c>
      <c r="CT206" s="126">
        <v>0</v>
      </c>
      <c r="CU206" s="126">
        <v>0</v>
      </c>
      <c r="CV206" s="126">
        <v>0</v>
      </c>
      <c r="CW206" s="126">
        <v>0</v>
      </c>
      <c r="CX206" s="126">
        <v>0</v>
      </c>
      <c r="CY206" s="126">
        <v>0</v>
      </c>
      <c r="CZ206" s="126">
        <v>0</v>
      </c>
      <c r="DA206" s="126">
        <v>0</v>
      </c>
      <c r="DB206" s="126">
        <v>0</v>
      </c>
      <c r="DC206" s="126">
        <v>0</v>
      </c>
      <c r="DD206" s="126">
        <v>0</v>
      </c>
      <c r="DE206" s="126">
        <v>0</v>
      </c>
      <c r="DF206" s="126">
        <v>0</v>
      </c>
      <c r="DG206" s="126">
        <v>0</v>
      </c>
      <c r="DH206" s="127" t="b">
        <v>0</v>
      </c>
      <c r="DI206" s="183" t="s">
        <v>270</v>
      </c>
      <c r="DJ206" s="183" t="s">
        <v>993</v>
      </c>
      <c r="DK206" s="183" t="s">
        <v>993</v>
      </c>
      <c r="DL206" s="183" t="s">
        <v>993</v>
      </c>
      <c r="DM206" s="126">
        <v>53</v>
      </c>
      <c r="DN206" s="126">
        <v>53</v>
      </c>
      <c r="DO206" s="126">
        <v>0</v>
      </c>
      <c r="DP206" s="126">
        <v>0</v>
      </c>
      <c r="DQ206" s="126">
        <v>17615</v>
      </c>
      <c r="DR206" s="126">
        <v>61</v>
      </c>
      <c r="DS206" s="126">
        <v>53</v>
      </c>
      <c r="DT206" s="126">
        <v>0</v>
      </c>
      <c r="DU206" s="126">
        <v>0</v>
      </c>
      <c r="DV206" s="126">
        <v>51</v>
      </c>
      <c r="DW206" s="126">
        <v>0</v>
      </c>
      <c r="DX206" s="126">
        <v>2</v>
      </c>
      <c r="DY206" s="126">
        <v>0</v>
      </c>
      <c r="DZ206" s="126">
        <v>0</v>
      </c>
      <c r="EA206" s="126">
        <v>61</v>
      </c>
      <c r="EB206" s="126">
        <v>0</v>
      </c>
      <c r="EC206" s="126">
        <v>6</v>
      </c>
      <c r="ED206" s="126">
        <v>8</v>
      </c>
      <c r="EE206" s="126">
        <v>1</v>
      </c>
      <c r="EF206" s="126">
        <v>6</v>
      </c>
      <c r="EG206" s="126">
        <v>3</v>
      </c>
      <c r="EH206" s="126">
        <v>0</v>
      </c>
      <c r="EI206" s="126">
        <v>37</v>
      </c>
      <c r="EJ206" s="126">
        <v>0</v>
      </c>
      <c r="EK206" s="126">
        <v>61</v>
      </c>
      <c r="EL206" s="126">
        <v>48</v>
      </c>
      <c r="EM206" s="126">
        <v>0</v>
      </c>
      <c r="EN206" s="126">
        <v>13</v>
      </c>
      <c r="EO206" s="126">
        <v>0</v>
      </c>
      <c r="EP206" s="126">
        <v>0</v>
      </c>
      <c r="EQ206" s="127" t="b">
        <v>0</v>
      </c>
      <c r="ER206" s="127" t="b">
        <v>0</v>
      </c>
      <c r="ES206" s="127" t="b">
        <v>0</v>
      </c>
      <c r="ET206" s="128">
        <v>0</v>
      </c>
      <c r="EU206" s="128">
        <v>0</v>
      </c>
      <c r="EV206" s="128">
        <v>0</v>
      </c>
      <c r="EW206" s="128">
        <v>0</v>
      </c>
      <c r="EX206" s="128">
        <v>0</v>
      </c>
      <c r="EY206" s="128">
        <v>0</v>
      </c>
      <c r="EZ206" s="127" t="b">
        <v>0</v>
      </c>
      <c r="FA206" s="127" t="b">
        <v>0</v>
      </c>
      <c r="FB206" s="127" t="b">
        <v>0</v>
      </c>
      <c r="FC206" s="128">
        <v>0</v>
      </c>
      <c r="FD206" s="128">
        <v>0</v>
      </c>
      <c r="FE206" s="128">
        <v>0</v>
      </c>
      <c r="FF206" s="128">
        <v>0</v>
      </c>
      <c r="FG206" s="128">
        <v>0</v>
      </c>
      <c r="FH206" s="128">
        <v>0</v>
      </c>
      <c r="FI206" s="127" t="b">
        <v>0</v>
      </c>
      <c r="FJ206" s="127" t="b">
        <v>0</v>
      </c>
      <c r="FK206" s="127" t="b">
        <v>0</v>
      </c>
      <c r="FL206" s="128">
        <v>0</v>
      </c>
      <c r="FM206" s="128">
        <v>0</v>
      </c>
      <c r="FN206" s="128">
        <v>0</v>
      </c>
      <c r="FO206" s="128">
        <v>0</v>
      </c>
      <c r="FP206" s="128">
        <v>0</v>
      </c>
      <c r="FQ206" s="128">
        <v>0</v>
      </c>
      <c r="FR206" s="183" t="s">
        <v>993</v>
      </c>
      <c r="FS206" s="128">
        <v>0</v>
      </c>
      <c r="FT206" s="126">
        <v>0</v>
      </c>
      <c r="FU206" s="126">
        <v>61</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7" t="b">
        <v>0</v>
      </c>
      <c r="GM206" s="183" t="s">
        <v>993</v>
      </c>
      <c r="GN206" s="183" t="s">
        <v>993</v>
      </c>
      <c r="GO206" s="183" t="s">
        <v>993</v>
      </c>
      <c r="GP206" s="183" t="s">
        <v>993</v>
      </c>
      <c r="GQ206" s="127"/>
      <c r="GR206" s="123"/>
    </row>
    <row r="207" spans="1:200">
      <c r="A207" s="122"/>
      <c r="B207" s="1348" t="s">
        <v>699</v>
      </c>
      <c r="C207" s="1349"/>
      <c r="D207" s="183" t="s">
        <v>1183</v>
      </c>
      <c r="E207" s="183" t="s">
        <v>1184</v>
      </c>
      <c r="F207" s="183" t="s">
        <v>437</v>
      </c>
      <c r="G207" s="183" t="s">
        <v>986</v>
      </c>
      <c r="H207" s="183" t="s">
        <v>1062</v>
      </c>
      <c r="I207" s="183" t="s">
        <v>1063</v>
      </c>
      <c r="J207" s="183" t="s">
        <v>1064</v>
      </c>
      <c r="K207" s="183" t="s">
        <v>1065</v>
      </c>
      <c r="L207" s="126">
        <v>6</v>
      </c>
      <c r="M207" s="183" t="s">
        <v>1184</v>
      </c>
      <c r="N207" s="183" t="s">
        <v>1092</v>
      </c>
      <c r="O207" s="183" t="s">
        <v>706</v>
      </c>
      <c r="P207" s="183" t="s">
        <v>1022</v>
      </c>
      <c r="Q207" s="183" t="s">
        <v>296</v>
      </c>
      <c r="R207" s="183" t="s">
        <v>296</v>
      </c>
      <c r="S207" s="127" t="b">
        <v>0</v>
      </c>
      <c r="T207" s="126">
        <v>0</v>
      </c>
      <c r="U207" s="127" t="b">
        <v>0</v>
      </c>
      <c r="V207" s="126">
        <v>0</v>
      </c>
      <c r="W207" s="127" t="b">
        <v>1</v>
      </c>
      <c r="X207" s="127" t="b">
        <v>0</v>
      </c>
      <c r="Y207" s="183" t="s">
        <v>296</v>
      </c>
      <c r="Z207" s="183" t="s">
        <v>993</v>
      </c>
      <c r="AA207" s="127" t="b">
        <v>0</v>
      </c>
      <c r="AB207" s="183" t="s">
        <v>993</v>
      </c>
      <c r="AC207" s="183" t="s">
        <v>993</v>
      </c>
      <c r="AD207" s="183" t="s">
        <v>993</v>
      </c>
      <c r="AE207" s="183">
        <f t="shared" si="8"/>
        <v>48</v>
      </c>
      <c r="AF207" s="183">
        <f t="shared" si="8"/>
        <v>48</v>
      </c>
      <c r="AG207" s="183">
        <f t="shared" si="8"/>
        <v>38</v>
      </c>
      <c r="AH207" s="183">
        <f t="shared" si="8"/>
        <v>48</v>
      </c>
      <c r="AI207" s="183">
        <f t="shared" si="9"/>
        <v>0</v>
      </c>
      <c r="AJ207" s="126">
        <v>0</v>
      </c>
      <c r="AK207" s="126">
        <v>0</v>
      </c>
      <c r="AL207" s="126">
        <v>0</v>
      </c>
      <c r="AM207" s="126">
        <v>0</v>
      </c>
      <c r="AN207" s="126">
        <v>0</v>
      </c>
      <c r="AO207" s="126">
        <v>48</v>
      </c>
      <c r="AP207" s="126">
        <v>48</v>
      </c>
      <c r="AQ207" s="126">
        <v>38</v>
      </c>
      <c r="AR207" s="126">
        <v>48</v>
      </c>
      <c r="AS207" s="126">
        <v>48</v>
      </c>
      <c r="AT207" s="126">
        <v>48</v>
      </c>
      <c r="AU207" s="126">
        <v>38</v>
      </c>
      <c r="AV207" s="126">
        <v>48</v>
      </c>
      <c r="AW207" s="126">
        <v>0</v>
      </c>
      <c r="AX207" s="126">
        <v>0</v>
      </c>
      <c r="AY207" s="126">
        <v>0</v>
      </c>
      <c r="AZ207" s="126">
        <v>0</v>
      </c>
      <c r="BA207" s="126">
        <v>0</v>
      </c>
      <c r="BB207" s="126">
        <v>0</v>
      </c>
      <c r="BC207" s="126">
        <v>0</v>
      </c>
      <c r="BD207" s="127" t="b">
        <v>0</v>
      </c>
      <c r="BE207" s="127"/>
      <c r="BF207" s="183" t="s">
        <v>422</v>
      </c>
      <c r="BG207" s="126">
        <v>48</v>
      </c>
      <c r="BH207" s="183" t="s">
        <v>993</v>
      </c>
      <c r="BI207" s="126">
        <v>0</v>
      </c>
      <c r="BJ207" s="183" t="s">
        <v>993</v>
      </c>
      <c r="BK207" s="126">
        <v>0</v>
      </c>
      <c r="BL207" s="126">
        <v>0</v>
      </c>
      <c r="BM207" s="126">
        <v>0</v>
      </c>
      <c r="BN207" s="183" t="s">
        <v>993</v>
      </c>
      <c r="BO207" s="183" t="s">
        <v>993</v>
      </c>
      <c r="BP207" s="183" t="s">
        <v>993</v>
      </c>
      <c r="BQ207" s="126">
        <v>0</v>
      </c>
      <c r="BR207" s="183" t="s">
        <v>993</v>
      </c>
      <c r="BS207" s="126">
        <v>0</v>
      </c>
      <c r="BT207" s="183" t="s">
        <v>993</v>
      </c>
      <c r="BU207" s="126">
        <v>0</v>
      </c>
      <c r="BV207" s="126">
        <v>0</v>
      </c>
      <c r="BW207" s="126">
        <v>0</v>
      </c>
      <c r="BX207" s="183" t="s">
        <v>993</v>
      </c>
      <c r="BY207" s="126">
        <v>0</v>
      </c>
      <c r="BZ207" s="183" t="s">
        <v>993</v>
      </c>
      <c r="CA207" s="126">
        <v>0</v>
      </c>
      <c r="CB207" s="183" t="s">
        <v>993</v>
      </c>
      <c r="CC207" s="126">
        <v>0</v>
      </c>
      <c r="CD207" s="126">
        <v>0</v>
      </c>
      <c r="CE207" s="126">
        <v>0</v>
      </c>
      <c r="CF207" s="183" t="s">
        <v>993</v>
      </c>
      <c r="CG207" s="126">
        <v>0</v>
      </c>
      <c r="CH207" s="183" t="s">
        <v>993</v>
      </c>
      <c r="CI207" s="126">
        <v>0</v>
      </c>
      <c r="CJ207" s="183" t="s">
        <v>993</v>
      </c>
      <c r="CK207" s="126">
        <v>0</v>
      </c>
      <c r="CL207" s="126">
        <v>0</v>
      </c>
      <c r="CM207" s="126">
        <v>0</v>
      </c>
      <c r="CN207" s="126">
        <v>12</v>
      </c>
      <c r="CO207" s="126">
        <v>0.5</v>
      </c>
      <c r="CP207" s="126">
        <v>1</v>
      </c>
      <c r="CQ207" s="126">
        <v>0</v>
      </c>
      <c r="CR207" s="126">
        <v>9</v>
      </c>
      <c r="CS207" s="126">
        <v>2.9</v>
      </c>
      <c r="CT207" s="126">
        <v>0</v>
      </c>
      <c r="CU207" s="126">
        <v>0</v>
      </c>
      <c r="CV207" s="126">
        <v>0</v>
      </c>
      <c r="CW207" s="126">
        <v>0</v>
      </c>
      <c r="CX207" s="126">
        <v>0</v>
      </c>
      <c r="CY207" s="126">
        <v>0</v>
      </c>
      <c r="CZ207" s="126">
        <v>0</v>
      </c>
      <c r="DA207" s="126">
        <v>0</v>
      </c>
      <c r="DB207" s="126">
        <v>0</v>
      </c>
      <c r="DC207" s="126">
        <v>0</v>
      </c>
      <c r="DD207" s="126">
        <v>0</v>
      </c>
      <c r="DE207" s="126">
        <v>0</v>
      </c>
      <c r="DF207" s="126">
        <v>0</v>
      </c>
      <c r="DG207" s="126">
        <v>0</v>
      </c>
      <c r="DH207" s="127" t="b">
        <v>0</v>
      </c>
      <c r="DI207" s="183" t="s">
        <v>270</v>
      </c>
      <c r="DJ207" s="183" t="s">
        <v>993</v>
      </c>
      <c r="DK207" s="183" t="s">
        <v>993</v>
      </c>
      <c r="DL207" s="183" t="s">
        <v>993</v>
      </c>
      <c r="DM207" s="126">
        <v>58</v>
      </c>
      <c r="DN207" s="126">
        <v>58</v>
      </c>
      <c r="DO207" s="126">
        <v>0</v>
      </c>
      <c r="DP207" s="126">
        <v>0</v>
      </c>
      <c r="DQ207" s="126">
        <v>16442</v>
      </c>
      <c r="DR207" s="126">
        <v>62</v>
      </c>
      <c r="DS207" s="126">
        <v>58</v>
      </c>
      <c r="DT207" s="126">
        <v>1</v>
      </c>
      <c r="DU207" s="126">
        <v>0</v>
      </c>
      <c r="DV207" s="126">
        <v>56</v>
      </c>
      <c r="DW207" s="126">
        <v>0</v>
      </c>
      <c r="DX207" s="126">
        <v>1</v>
      </c>
      <c r="DY207" s="126">
        <v>0</v>
      </c>
      <c r="DZ207" s="126">
        <v>0</v>
      </c>
      <c r="EA207" s="126">
        <v>62</v>
      </c>
      <c r="EB207" s="126">
        <v>4</v>
      </c>
      <c r="EC207" s="126">
        <v>8</v>
      </c>
      <c r="ED207" s="126">
        <v>5</v>
      </c>
      <c r="EE207" s="126">
        <v>1</v>
      </c>
      <c r="EF207" s="126">
        <v>5</v>
      </c>
      <c r="EG207" s="126">
        <v>3</v>
      </c>
      <c r="EH207" s="126">
        <v>2</v>
      </c>
      <c r="EI207" s="126">
        <v>34</v>
      </c>
      <c r="EJ207" s="126">
        <v>0</v>
      </c>
      <c r="EK207" s="126">
        <v>58</v>
      </c>
      <c r="EL207" s="126">
        <v>45</v>
      </c>
      <c r="EM207" s="126">
        <v>0</v>
      </c>
      <c r="EN207" s="126">
        <v>13</v>
      </c>
      <c r="EO207" s="126">
        <v>0</v>
      </c>
      <c r="EP207" s="126">
        <v>0</v>
      </c>
      <c r="EQ207" s="127" t="b">
        <v>0</v>
      </c>
      <c r="ER207" s="127" t="b">
        <v>0</v>
      </c>
      <c r="ES207" s="127" t="b">
        <v>0</v>
      </c>
      <c r="ET207" s="128">
        <v>0</v>
      </c>
      <c r="EU207" s="128">
        <v>0</v>
      </c>
      <c r="EV207" s="128">
        <v>0</v>
      </c>
      <c r="EW207" s="128">
        <v>0</v>
      </c>
      <c r="EX207" s="128">
        <v>0</v>
      </c>
      <c r="EY207" s="128">
        <v>0</v>
      </c>
      <c r="EZ207" s="127" t="b">
        <v>0</v>
      </c>
      <c r="FA207" s="127" t="b">
        <v>0</v>
      </c>
      <c r="FB207" s="127" t="b">
        <v>0</v>
      </c>
      <c r="FC207" s="128">
        <v>0</v>
      </c>
      <c r="FD207" s="128">
        <v>0</v>
      </c>
      <c r="FE207" s="128">
        <v>0</v>
      </c>
      <c r="FF207" s="128">
        <v>0</v>
      </c>
      <c r="FG207" s="128">
        <v>0</v>
      </c>
      <c r="FH207" s="128">
        <v>0</v>
      </c>
      <c r="FI207" s="127" t="b">
        <v>0</v>
      </c>
      <c r="FJ207" s="127" t="b">
        <v>0</v>
      </c>
      <c r="FK207" s="127" t="b">
        <v>0</v>
      </c>
      <c r="FL207" s="128">
        <v>0</v>
      </c>
      <c r="FM207" s="128">
        <v>0</v>
      </c>
      <c r="FN207" s="128">
        <v>0</v>
      </c>
      <c r="FO207" s="128">
        <v>0</v>
      </c>
      <c r="FP207" s="128">
        <v>0</v>
      </c>
      <c r="FQ207" s="128">
        <v>0</v>
      </c>
      <c r="FR207" s="183" t="s">
        <v>993</v>
      </c>
      <c r="FS207" s="128">
        <v>0</v>
      </c>
      <c r="FT207" s="126">
        <v>0</v>
      </c>
      <c r="FU207" s="126">
        <v>58</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7" t="b">
        <v>0</v>
      </c>
      <c r="GM207" s="183" t="s">
        <v>993</v>
      </c>
      <c r="GN207" s="183" t="s">
        <v>993</v>
      </c>
      <c r="GO207" s="183" t="s">
        <v>993</v>
      </c>
      <c r="GP207" s="183" t="s">
        <v>993</v>
      </c>
      <c r="GQ207" s="127"/>
      <c r="GR207" s="123"/>
    </row>
    <row r="208" spans="1:200">
      <c r="A208" s="122"/>
      <c r="B208" s="1348" t="s">
        <v>699</v>
      </c>
      <c r="C208" s="1349"/>
      <c r="D208" s="183" t="s">
        <v>1183</v>
      </c>
      <c r="E208" s="183" t="s">
        <v>1184</v>
      </c>
      <c r="F208" s="183" t="s">
        <v>437</v>
      </c>
      <c r="G208" s="183" t="s">
        <v>986</v>
      </c>
      <c r="H208" s="183" t="s">
        <v>1062</v>
      </c>
      <c r="I208" s="183" t="s">
        <v>1063</v>
      </c>
      <c r="J208" s="183" t="s">
        <v>1064</v>
      </c>
      <c r="K208" s="183" t="s">
        <v>1065</v>
      </c>
      <c r="L208" s="126">
        <v>7</v>
      </c>
      <c r="M208" s="183" t="s">
        <v>1184</v>
      </c>
      <c r="N208" s="183" t="s">
        <v>1093</v>
      </c>
      <c r="O208" s="183" t="s">
        <v>707</v>
      </c>
      <c r="P208" s="183" t="s">
        <v>1022</v>
      </c>
      <c r="Q208" s="183" t="s">
        <v>296</v>
      </c>
      <c r="R208" s="183" t="s">
        <v>296</v>
      </c>
      <c r="S208" s="127" t="b">
        <v>0</v>
      </c>
      <c r="T208" s="126">
        <v>0</v>
      </c>
      <c r="U208" s="127" t="b">
        <v>0</v>
      </c>
      <c r="V208" s="126">
        <v>0</v>
      </c>
      <c r="W208" s="127" t="b">
        <v>1</v>
      </c>
      <c r="X208" s="127" t="b">
        <v>0</v>
      </c>
      <c r="Y208" s="183" t="s">
        <v>296</v>
      </c>
      <c r="Z208" s="183" t="s">
        <v>993</v>
      </c>
      <c r="AA208" s="127" t="b">
        <v>0</v>
      </c>
      <c r="AB208" s="183" t="s">
        <v>993</v>
      </c>
      <c r="AC208" s="183" t="s">
        <v>993</v>
      </c>
      <c r="AD208" s="183" t="s">
        <v>993</v>
      </c>
      <c r="AE208" s="183">
        <f t="shared" si="8"/>
        <v>52</v>
      </c>
      <c r="AF208" s="183">
        <f t="shared" si="8"/>
        <v>52</v>
      </c>
      <c r="AG208" s="183">
        <f t="shared" si="8"/>
        <v>46</v>
      </c>
      <c r="AH208" s="183">
        <f t="shared" si="8"/>
        <v>52</v>
      </c>
      <c r="AI208" s="183">
        <f t="shared" si="9"/>
        <v>0</v>
      </c>
      <c r="AJ208" s="126">
        <v>0</v>
      </c>
      <c r="AK208" s="126">
        <v>0</v>
      </c>
      <c r="AL208" s="126">
        <v>0</v>
      </c>
      <c r="AM208" s="126">
        <v>0</v>
      </c>
      <c r="AN208" s="126">
        <v>0</v>
      </c>
      <c r="AO208" s="126">
        <v>52</v>
      </c>
      <c r="AP208" s="126">
        <v>52</v>
      </c>
      <c r="AQ208" s="126">
        <v>46</v>
      </c>
      <c r="AR208" s="126">
        <v>52</v>
      </c>
      <c r="AS208" s="126">
        <v>52</v>
      </c>
      <c r="AT208" s="126">
        <v>52</v>
      </c>
      <c r="AU208" s="126">
        <v>46</v>
      </c>
      <c r="AV208" s="126">
        <v>52</v>
      </c>
      <c r="AW208" s="126">
        <v>0</v>
      </c>
      <c r="AX208" s="126">
        <v>0</v>
      </c>
      <c r="AY208" s="126">
        <v>0</v>
      </c>
      <c r="AZ208" s="126">
        <v>0</v>
      </c>
      <c r="BA208" s="126">
        <v>0</v>
      </c>
      <c r="BB208" s="126">
        <v>0</v>
      </c>
      <c r="BC208" s="126">
        <v>0</v>
      </c>
      <c r="BD208" s="127" t="b">
        <v>0</v>
      </c>
      <c r="BE208" s="127"/>
      <c r="BF208" s="183" t="s">
        <v>422</v>
      </c>
      <c r="BG208" s="126">
        <v>52</v>
      </c>
      <c r="BH208" s="183" t="s">
        <v>993</v>
      </c>
      <c r="BI208" s="126">
        <v>0</v>
      </c>
      <c r="BJ208" s="183" t="s">
        <v>993</v>
      </c>
      <c r="BK208" s="126">
        <v>0</v>
      </c>
      <c r="BL208" s="126">
        <v>0</v>
      </c>
      <c r="BM208" s="126">
        <v>0</v>
      </c>
      <c r="BN208" s="183" t="s">
        <v>993</v>
      </c>
      <c r="BO208" s="183" t="s">
        <v>993</v>
      </c>
      <c r="BP208" s="183" t="s">
        <v>993</v>
      </c>
      <c r="BQ208" s="126">
        <v>0</v>
      </c>
      <c r="BR208" s="183" t="s">
        <v>993</v>
      </c>
      <c r="BS208" s="126">
        <v>0</v>
      </c>
      <c r="BT208" s="183" t="s">
        <v>993</v>
      </c>
      <c r="BU208" s="126">
        <v>0</v>
      </c>
      <c r="BV208" s="126">
        <v>0</v>
      </c>
      <c r="BW208" s="126">
        <v>0</v>
      </c>
      <c r="BX208" s="183" t="s">
        <v>993</v>
      </c>
      <c r="BY208" s="126">
        <v>0</v>
      </c>
      <c r="BZ208" s="183" t="s">
        <v>993</v>
      </c>
      <c r="CA208" s="126">
        <v>0</v>
      </c>
      <c r="CB208" s="183" t="s">
        <v>993</v>
      </c>
      <c r="CC208" s="126">
        <v>0</v>
      </c>
      <c r="CD208" s="126">
        <v>0</v>
      </c>
      <c r="CE208" s="126">
        <v>0</v>
      </c>
      <c r="CF208" s="183" t="s">
        <v>993</v>
      </c>
      <c r="CG208" s="126">
        <v>0</v>
      </c>
      <c r="CH208" s="183" t="s">
        <v>993</v>
      </c>
      <c r="CI208" s="126">
        <v>0</v>
      </c>
      <c r="CJ208" s="183" t="s">
        <v>993</v>
      </c>
      <c r="CK208" s="126">
        <v>0</v>
      </c>
      <c r="CL208" s="126">
        <v>0</v>
      </c>
      <c r="CM208" s="126">
        <v>0</v>
      </c>
      <c r="CN208" s="126">
        <v>13</v>
      </c>
      <c r="CO208" s="126">
        <v>0</v>
      </c>
      <c r="CP208" s="126">
        <v>0</v>
      </c>
      <c r="CQ208" s="126">
        <v>0</v>
      </c>
      <c r="CR208" s="126">
        <v>10</v>
      </c>
      <c r="CS208" s="126">
        <v>1.3</v>
      </c>
      <c r="CT208" s="126">
        <v>0</v>
      </c>
      <c r="CU208" s="126">
        <v>0</v>
      </c>
      <c r="CV208" s="126">
        <v>0</v>
      </c>
      <c r="CW208" s="126">
        <v>0</v>
      </c>
      <c r="CX208" s="126">
        <v>0</v>
      </c>
      <c r="CY208" s="126">
        <v>0</v>
      </c>
      <c r="CZ208" s="126">
        <v>0</v>
      </c>
      <c r="DA208" s="126">
        <v>0</v>
      </c>
      <c r="DB208" s="126">
        <v>0</v>
      </c>
      <c r="DC208" s="126">
        <v>0</v>
      </c>
      <c r="DD208" s="126">
        <v>0</v>
      </c>
      <c r="DE208" s="126">
        <v>0</v>
      </c>
      <c r="DF208" s="126">
        <v>0</v>
      </c>
      <c r="DG208" s="126">
        <v>0</v>
      </c>
      <c r="DH208" s="127" t="b">
        <v>0</v>
      </c>
      <c r="DI208" s="183" t="s">
        <v>270</v>
      </c>
      <c r="DJ208" s="183" t="s">
        <v>993</v>
      </c>
      <c r="DK208" s="183" t="s">
        <v>993</v>
      </c>
      <c r="DL208" s="183" t="s">
        <v>993</v>
      </c>
      <c r="DM208" s="126">
        <v>45</v>
      </c>
      <c r="DN208" s="126">
        <v>45</v>
      </c>
      <c r="DO208" s="126">
        <v>0</v>
      </c>
      <c r="DP208" s="126">
        <v>0</v>
      </c>
      <c r="DQ208" s="126">
        <v>18179</v>
      </c>
      <c r="DR208" s="126">
        <v>48</v>
      </c>
      <c r="DS208" s="126">
        <v>45</v>
      </c>
      <c r="DT208" s="126">
        <v>0</v>
      </c>
      <c r="DU208" s="126">
        <v>0</v>
      </c>
      <c r="DV208" s="126">
        <v>45</v>
      </c>
      <c r="DW208" s="126">
        <v>0</v>
      </c>
      <c r="DX208" s="126">
        <v>0</v>
      </c>
      <c r="DY208" s="126">
        <v>0</v>
      </c>
      <c r="DZ208" s="126">
        <v>0</v>
      </c>
      <c r="EA208" s="126">
        <v>48</v>
      </c>
      <c r="EB208" s="126">
        <v>0</v>
      </c>
      <c r="EC208" s="126">
        <v>3</v>
      </c>
      <c r="ED208" s="126">
        <v>3</v>
      </c>
      <c r="EE208" s="126">
        <v>1</v>
      </c>
      <c r="EF208" s="126">
        <v>3</v>
      </c>
      <c r="EG208" s="126">
        <v>2</v>
      </c>
      <c r="EH208" s="126">
        <v>0</v>
      </c>
      <c r="EI208" s="126">
        <v>36</v>
      </c>
      <c r="EJ208" s="126">
        <v>0</v>
      </c>
      <c r="EK208" s="126">
        <v>48</v>
      </c>
      <c r="EL208" s="126">
        <v>41</v>
      </c>
      <c r="EM208" s="126">
        <v>0</v>
      </c>
      <c r="EN208" s="126">
        <v>7</v>
      </c>
      <c r="EO208" s="126">
        <v>0</v>
      </c>
      <c r="EP208" s="126">
        <v>0</v>
      </c>
      <c r="EQ208" s="127" t="b">
        <v>0</v>
      </c>
      <c r="ER208" s="127" t="b">
        <v>0</v>
      </c>
      <c r="ES208" s="127" t="b">
        <v>0</v>
      </c>
      <c r="ET208" s="128">
        <v>0</v>
      </c>
      <c r="EU208" s="128">
        <v>0</v>
      </c>
      <c r="EV208" s="128">
        <v>0</v>
      </c>
      <c r="EW208" s="128">
        <v>0</v>
      </c>
      <c r="EX208" s="128">
        <v>0</v>
      </c>
      <c r="EY208" s="128">
        <v>0</v>
      </c>
      <c r="EZ208" s="127" t="b">
        <v>0</v>
      </c>
      <c r="FA208" s="127" t="b">
        <v>0</v>
      </c>
      <c r="FB208" s="127" t="b">
        <v>0</v>
      </c>
      <c r="FC208" s="128">
        <v>0</v>
      </c>
      <c r="FD208" s="128">
        <v>0</v>
      </c>
      <c r="FE208" s="128">
        <v>0</v>
      </c>
      <c r="FF208" s="128">
        <v>0</v>
      </c>
      <c r="FG208" s="128">
        <v>0</v>
      </c>
      <c r="FH208" s="128">
        <v>0</v>
      </c>
      <c r="FI208" s="127" t="b">
        <v>0</v>
      </c>
      <c r="FJ208" s="127" t="b">
        <v>0</v>
      </c>
      <c r="FK208" s="127" t="b">
        <v>0</v>
      </c>
      <c r="FL208" s="128">
        <v>0</v>
      </c>
      <c r="FM208" s="128">
        <v>0</v>
      </c>
      <c r="FN208" s="128">
        <v>0</v>
      </c>
      <c r="FO208" s="128">
        <v>0</v>
      </c>
      <c r="FP208" s="128">
        <v>0</v>
      </c>
      <c r="FQ208" s="128">
        <v>0</v>
      </c>
      <c r="FR208" s="183" t="s">
        <v>993</v>
      </c>
      <c r="FS208" s="128">
        <v>0</v>
      </c>
      <c r="FT208" s="126">
        <v>0</v>
      </c>
      <c r="FU208" s="126">
        <v>48</v>
      </c>
      <c r="FV208" s="126">
        <v>0</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7" t="b">
        <v>0</v>
      </c>
      <c r="GM208" s="183" t="s">
        <v>993</v>
      </c>
      <c r="GN208" s="183" t="s">
        <v>993</v>
      </c>
      <c r="GO208" s="183" t="s">
        <v>993</v>
      </c>
      <c r="GP208" s="183" t="s">
        <v>993</v>
      </c>
      <c r="GQ208" s="127"/>
      <c r="GR208" s="123"/>
    </row>
    <row r="209" spans="1:200">
      <c r="A209" s="122"/>
      <c r="B209" s="1348" t="s">
        <v>699</v>
      </c>
      <c r="C209" s="1349"/>
      <c r="D209" s="183" t="s">
        <v>1183</v>
      </c>
      <c r="E209" s="183" t="s">
        <v>1184</v>
      </c>
      <c r="F209" s="183" t="s">
        <v>437</v>
      </c>
      <c r="G209" s="183" t="s">
        <v>986</v>
      </c>
      <c r="H209" s="183" t="s">
        <v>1062</v>
      </c>
      <c r="I209" s="183" t="s">
        <v>1063</v>
      </c>
      <c r="J209" s="183" t="s">
        <v>1064</v>
      </c>
      <c r="K209" s="183" t="s">
        <v>1065</v>
      </c>
      <c r="L209" s="126">
        <v>8</v>
      </c>
      <c r="M209" s="183" t="s">
        <v>1184</v>
      </c>
      <c r="N209" s="183" t="s">
        <v>1094</v>
      </c>
      <c r="O209" s="183" t="s">
        <v>708</v>
      </c>
      <c r="P209" s="183" t="s">
        <v>1022</v>
      </c>
      <c r="Q209" s="183" t="s">
        <v>296</v>
      </c>
      <c r="R209" s="183" t="s">
        <v>296</v>
      </c>
      <c r="S209" s="127" t="b">
        <v>0</v>
      </c>
      <c r="T209" s="126">
        <v>0</v>
      </c>
      <c r="U209" s="127" t="b">
        <v>0</v>
      </c>
      <c r="V209" s="126">
        <v>0</v>
      </c>
      <c r="W209" s="127" t="b">
        <v>1</v>
      </c>
      <c r="X209" s="127" t="b">
        <v>0</v>
      </c>
      <c r="Y209" s="183" t="s">
        <v>296</v>
      </c>
      <c r="Z209" s="183" t="s">
        <v>993</v>
      </c>
      <c r="AA209" s="127" t="b">
        <v>0</v>
      </c>
      <c r="AB209" s="183" t="s">
        <v>993</v>
      </c>
      <c r="AC209" s="183" t="s">
        <v>993</v>
      </c>
      <c r="AD209" s="183" t="s">
        <v>993</v>
      </c>
      <c r="AE209" s="183">
        <f t="shared" si="8"/>
        <v>48</v>
      </c>
      <c r="AF209" s="183">
        <f t="shared" si="8"/>
        <v>48</v>
      </c>
      <c r="AG209" s="183">
        <f t="shared" si="8"/>
        <v>39</v>
      </c>
      <c r="AH209" s="183">
        <f t="shared" si="8"/>
        <v>48</v>
      </c>
      <c r="AI209" s="183">
        <f t="shared" si="9"/>
        <v>0</v>
      </c>
      <c r="AJ209" s="126">
        <v>0</v>
      </c>
      <c r="AK209" s="126">
        <v>0</v>
      </c>
      <c r="AL209" s="126">
        <v>0</v>
      </c>
      <c r="AM209" s="126">
        <v>0</v>
      </c>
      <c r="AN209" s="126">
        <v>0</v>
      </c>
      <c r="AO209" s="126">
        <v>48</v>
      </c>
      <c r="AP209" s="126">
        <v>48</v>
      </c>
      <c r="AQ209" s="126">
        <v>39</v>
      </c>
      <c r="AR209" s="126">
        <v>48</v>
      </c>
      <c r="AS209" s="126">
        <v>48</v>
      </c>
      <c r="AT209" s="126">
        <v>48</v>
      </c>
      <c r="AU209" s="126">
        <v>39</v>
      </c>
      <c r="AV209" s="126">
        <v>48</v>
      </c>
      <c r="AW209" s="126">
        <v>0</v>
      </c>
      <c r="AX209" s="126">
        <v>0</v>
      </c>
      <c r="AY209" s="126">
        <v>0</v>
      </c>
      <c r="AZ209" s="126">
        <v>0</v>
      </c>
      <c r="BA209" s="126">
        <v>0</v>
      </c>
      <c r="BB209" s="126">
        <v>0</v>
      </c>
      <c r="BC209" s="126">
        <v>0</v>
      </c>
      <c r="BD209" s="127" t="b">
        <v>0</v>
      </c>
      <c r="BE209" s="127"/>
      <c r="BF209" s="183" t="s">
        <v>422</v>
      </c>
      <c r="BG209" s="126">
        <v>48</v>
      </c>
      <c r="BH209" s="183" t="s">
        <v>993</v>
      </c>
      <c r="BI209" s="126">
        <v>0</v>
      </c>
      <c r="BJ209" s="183" t="s">
        <v>993</v>
      </c>
      <c r="BK209" s="126">
        <v>0</v>
      </c>
      <c r="BL209" s="126">
        <v>0</v>
      </c>
      <c r="BM209" s="126">
        <v>0</v>
      </c>
      <c r="BN209" s="183" t="s">
        <v>993</v>
      </c>
      <c r="BO209" s="183" t="s">
        <v>993</v>
      </c>
      <c r="BP209" s="183" t="s">
        <v>993</v>
      </c>
      <c r="BQ209" s="126">
        <v>0</v>
      </c>
      <c r="BR209" s="183" t="s">
        <v>993</v>
      </c>
      <c r="BS209" s="126">
        <v>0</v>
      </c>
      <c r="BT209" s="183" t="s">
        <v>993</v>
      </c>
      <c r="BU209" s="126">
        <v>0</v>
      </c>
      <c r="BV209" s="126">
        <v>0</v>
      </c>
      <c r="BW209" s="126">
        <v>0</v>
      </c>
      <c r="BX209" s="183" t="s">
        <v>993</v>
      </c>
      <c r="BY209" s="126">
        <v>0</v>
      </c>
      <c r="BZ209" s="183" t="s">
        <v>993</v>
      </c>
      <c r="CA209" s="126">
        <v>0</v>
      </c>
      <c r="CB209" s="183" t="s">
        <v>993</v>
      </c>
      <c r="CC209" s="126">
        <v>0</v>
      </c>
      <c r="CD209" s="126">
        <v>0</v>
      </c>
      <c r="CE209" s="126">
        <v>0</v>
      </c>
      <c r="CF209" s="183" t="s">
        <v>993</v>
      </c>
      <c r="CG209" s="126">
        <v>0</v>
      </c>
      <c r="CH209" s="183" t="s">
        <v>993</v>
      </c>
      <c r="CI209" s="126">
        <v>0</v>
      </c>
      <c r="CJ209" s="183" t="s">
        <v>993</v>
      </c>
      <c r="CK209" s="126">
        <v>0</v>
      </c>
      <c r="CL209" s="126">
        <v>0</v>
      </c>
      <c r="CM209" s="126">
        <v>0</v>
      </c>
      <c r="CN209" s="126">
        <v>12</v>
      </c>
      <c r="CO209" s="126">
        <v>0</v>
      </c>
      <c r="CP209" s="126">
        <v>0</v>
      </c>
      <c r="CQ209" s="126">
        <v>0</v>
      </c>
      <c r="CR209" s="126">
        <v>10</v>
      </c>
      <c r="CS209" s="126">
        <v>1.3</v>
      </c>
      <c r="CT209" s="126">
        <v>0</v>
      </c>
      <c r="CU209" s="126">
        <v>0</v>
      </c>
      <c r="CV209" s="126">
        <v>0</v>
      </c>
      <c r="CW209" s="126">
        <v>0</v>
      </c>
      <c r="CX209" s="126">
        <v>0</v>
      </c>
      <c r="CY209" s="126">
        <v>0</v>
      </c>
      <c r="CZ209" s="126">
        <v>0</v>
      </c>
      <c r="DA209" s="126">
        <v>0</v>
      </c>
      <c r="DB209" s="126">
        <v>0</v>
      </c>
      <c r="DC209" s="126">
        <v>0</v>
      </c>
      <c r="DD209" s="126">
        <v>0</v>
      </c>
      <c r="DE209" s="126">
        <v>0</v>
      </c>
      <c r="DF209" s="126">
        <v>0</v>
      </c>
      <c r="DG209" s="126">
        <v>0</v>
      </c>
      <c r="DH209" s="127" t="b">
        <v>0</v>
      </c>
      <c r="DI209" s="183" t="s">
        <v>270</v>
      </c>
      <c r="DJ209" s="183" t="s">
        <v>993</v>
      </c>
      <c r="DK209" s="183" t="s">
        <v>993</v>
      </c>
      <c r="DL209" s="183" t="s">
        <v>993</v>
      </c>
      <c r="DM209" s="126">
        <v>48</v>
      </c>
      <c r="DN209" s="126">
        <v>48</v>
      </c>
      <c r="DO209" s="126">
        <v>0</v>
      </c>
      <c r="DP209" s="126">
        <v>0</v>
      </c>
      <c r="DQ209" s="126">
        <v>16677</v>
      </c>
      <c r="DR209" s="126">
        <v>44</v>
      </c>
      <c r="DS209" s="126">
        <v>48</v>
      </c>
      <c r="DT209" s="126">
        <v>5</v>
      </c>
      <c r="DU209" s="126">
        <v>0</v>
      </c>
      <c r="DV209" s="126">
        <v>41</v>
      </c>
      <c r="DW209" s="126">
        <v>0</v>
      </c>
      <c r="DX209" s="126">
        <v>2</v>
      </c>
      <c r="DY209" s="126">
        <v>0</v>
      </c>
      <c r="DZ209" s="126">
        <v>0</v>
      </c>
      <c r="EA209" s="126">
        <v>44</v>
      </c>
      <c r="EB209" s="126">
        <v>3</v>
      </c>
      <c r="EC209" s="126">
        <v>2</v>
      </c>
      <c r="ED209" s="126">
        <v>2</v>
      </c>
      <c r="EE209" s="126">
        <v>1</v>
      </c>
      <c r="EF209" s="126">
        <v>4</v>
      </c>
      <c r="EG209" s="126">
        <v>3</v>
      </c>
      <c r="EH209" s="126">
        <v>1</v>
      </c>
      <c r="EI209" s="126">
        <v>28</v>
      </c>
      <c r="EJ209" s="126">
        <v>0</v>
      </c>
      <c r="EK209" s="126">
        <v>41</v>
      </c>
      <c r="EL209" s="126">
        <v>31</v>
      </c>
      <c r="EM209" s="126">
        <v>0</v>
      </c>
      <c r="EN209" s="126">
        <v>10</v>
      </c>
      <c r="EO209" s="126">
        <v>0</v>
      </c>
      <c r="EP209" s="126">
        <v>0</v>
      </c>
      <c r="EQ209" s="127" t="b">
        <v>0</v>
      </c>
      <c r="ER209" s="127" t="b">
        <v>0</v>
      </c>
      <c r="ES209" s="127" t="b">
        <v>0</v>
      </c>
      <c r="ET209" s="128">
        <v>0</v>
      </c>
      <c r="EU209" s="128">
        <v>0</v>
      </c>
      <c r="EV209" s="128">
        <v>0</v>
      </c>
      <c r="EW209" s="128">
        <v>0</v>
      </c>
      <c r="EX209" s="128">
        <v>0</v>
      </c>
      <c r="EY209" s="128">
        <v>0</v>
      </c>
      <c r="EZ209" s="127" t="b">
        <v>0</v>
      </c>
      <c r="FA209" s="127" t="b">
        <v>0</v>
      </c>
      <c r="FB209" s="127" t="b">
        <v>0</v>
      </c>
      <c r="FC209" s="128">
        <v>0</v>
      </c>
      <c r="FD209" s="128">
        <v>0</v>
      </c>
      <c r="FE209" s="128">
        <v>0</v>
      </c>
      <c r="FF209" s="128">
        <v>0</v>
      </c>
      <c r="FG209" s="128">
        <v>0</v>
      </c>
      <c r="FH209" s="128">
        <v>0</v>
      </c>
      <c r="FI209" s="127" t="b">
        <v>0</v>
      </c>
      <c r="FJ209" s="127" t="b">
        <v>0</v>
      </c>
      <c r="FK209" s="127" t="b">
        <v>0</v>
      </c>
      <c r="FL209" s="128">
        <v>0</v>
      </c>
      <c r="FM209" s="128">
        <v>0</v>
      </c>
      <c r="FN209" s="128">
        <v>0</v>
      </c>
      <c r="FO209" s="128">
        <v>0</v>
      </c>
      <c r="FP209" s="128">
        <v>0</v>
      </c>
      <c r="FQ209" s="128">
        <v>0</v>
      </c>
      <c r="FR209" s="183" t="s">
        <v>993</v>
      </c>
      <c r="FS209" s="128">
        <v>0</v>
      </c>
      <c r="FT209" s="126">
        <v>0</v>
      </c>
      <c r="FU209" s="126">
        <v>41</v>
      </c>
      <c r="FV209" s="126">
        <v>0</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7" t="b">
        <v>0</v>
      </c>
      <c r="GM209" s="183" t="s">
        <v>993</v>
      </c>
      <c r="GN209" s="183" t="s">
        <v>993</v>
      </c>
      <c r="GO209" s="183" t="s">
        <v>993</v>
      </c>
      <c r="GP209" s="183" t="s">
        <v>993</v>
      </c>
      <c r="GQ209" s="127"/>
      <c r="GR209" s="123"/>
    </row>
    <row r="210" spans="1:200">
      <c r="A210" s="122"/>
      <c r="B210" s="1348" t="s">
        <v>544</v>
      </c>
      <c r="C210" s="1349"/>
      <c r="D210" s="183" t="s">
        <v>1185</v>
      </c>
      <c r="E210" s="183" t="s">
        <v>19</v>
      </c>
      <c r="F210" s="183" t="s">
        <v>437</v>
      </c>
      <c r="G210" s="183" t="s">
        <v>986</v>
      </c>
      <c r="H210" s="183" t="s">
        <v>1062</v>
      </c>
      <c r="I210" s="183" t="s">
        <v>1063</v>
      </c>
      <c r="J210" s="183" t="s">
        <v>1186</v>
      </c>
      <c r="K210" s="183" t="s">
        <v>1187</v>
      </c>
      <c r="L210" s="126">
        <v>1</v>
      </c>
      <c r="M210" s="183" t="s">
        <v>19</v>
      </c>
      <c r="N210" s="183" t="s">
        <v>1019</v>
      </c>
      <c r="O210" s="183" t="s">
        <v>545</v>
      </c>
      <c r="P210" s="183" t="s">
        <v>1188</v>
      </c>
      <c r="Q210" s="183" t="s">
        <v>296</v>
      </c>
      <c r="R210" s="183" t="s">
        <v>290</v>
      </c>
      <c r="S210" s="127" t="b">
        <v>0</v>
      </c>
      <c r="T210" s="126">
        <v>0</v>
      </c>
      <c r="U210" s="127" t="b">
        <v>0</v>
      </c>
      <c r="V210" s="126">
        <v>0</v>
      </c>
      <c r="W210" s="127" t="b">
        <v>0</v>
      </c>
      <c r="X210" s="127" t="b">
        <v>1</v>
      </c>
      <c r="Y210" s="183" t="s">
        <v>290</v>
      </c>
      <c r="Z210" s="183" t="s">
        <v>993</v>
      </c>
      <c r="AA210" s="127" t="b">
        <v>0</v>
      </c>
      <c r="AB210" s="183" t="s">
        <v>993</v>
      </c>
      <c r="AC210" s="183" t="s">
        <v>993</v>
      </c>
      <c r="AD210" s="183" t="s">
        <v>993</v>
      </c>
      <c r="AE210" s="183">
        <f t="shared" si="8"/>
        <v>35</v>
      </c>
      <c r="AF210" s="183">
        <f t="shared" si="8"/>
        <v>35</v>
      </c>
      <c r="AG210" s="183">
        <f t="shared" si="8"/>
        <v>18</v>
      </c>
      <c r="AH210" s="183">
        <f t="shared" si="8"/>
        <v>35</v>
      </c>
      <c r="AI210" s="183">
        <f t="shared" si="9"/>
        <v>0</v>
      </c>
      <c r="AJ210" s="126">
        <v>35</v>
      </c>
      <c r="AK210" s="126">
        <v>35</v>
      </c>
      <c r="AL210" s="126">
        <v>18</v>
      </c>
      <c r="AM210" s="126">
        <v>35</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6">
        <v>0</v>
      </c>
      <c r="BD210" s="127" t="b">
        <v>0</v>
      </c>
      <c r="BE210" s="127"/>
      <c r="BF210" s="183" t="s">
        <v>282</v>
      </c>
      <c r="BG210" s="126">
        <v>35</v>
      </c>
      <c r="BH210" s="183" t="s">
        <v>993</v>
      </c>
      <c r="BI210" s="126">
        <v>0</v>
      </c>
      <c r="BJ210" s="183" t="s">
        <v>993</v>
      </c>
      <c r="BK210" s="126">
        <v>0</v>
      </c>
      <c r="BL210" s="126">
        <v>0</v>
      </c>
      <c r="BM210" s="126">
        <v>0</v>
      </c>
      <c r="BN210" s="183" t="s">
        <v>993</v>
      </c>
      <c r="BO210" s="183" t="s">
        <v>993</v>
      </c>
      <c r="BP210" s="183" t="s">
        <v>993</v>
      </c>
      <c r="BQ210" s="126">
        <v>0</v>
      </c>
      <c r="BR210" s="183" t="s">
        <v>993</v>
      </c>
      <c r="BS210" s="126">
        <v>0</v>
      </c>
      <c r="BT210" s="183" t="s">
        <v>993</v>
      </c>
      <c r="BU210" s="126">
        <v>0</v>
      </c>
      <c r="BV210" s="126">
        <v>0</v>
      </c>
      <c r="BW210" s="126">
        <v>0</v>
      </c>
      <c r="BX210" s="183" t="s">
        <v>993</v>
      </c>
      <c r="BY210" s="126">
        <v>0</v>
      </c>
      <c r="BZ210" s="183" t="s">
        <v>993</v>
      </c>
      <c r="CA210" s="126">
        <v>0</v>
      </c>
      <c r="CB210" s="183" t="s">
        <v>993</v>
      </c>
      <c r="CC210" s="126">
        <v>0</v>
      </c>
      <c r="CD210" s="126">
        <v>0</v>
      </c>
      <c r="CE210" s="126">
        <v>0</v>
      </c>
      <c r="CF210" s="183" t="s">
        <v>993</v>
      </c>
      <c r="CG210" s="126">
        <v>0</v>
      </c>
      <c r="CH210" s="183" t="s">
        <v>993</v>
      </c>
      <c r="CI210" s="126">
        <v>0</v>
      </c>
      <c r="CJ210" s="183" t="s">
        <v>993</v>
      </c>
      <c r="CK210" s="126">
        <v>0</v>
      </c>
      <c r="CL210" s="126">
        <v>0</v>
      </c>
      <c r="CM210" s="126">
        <v>0</v>
      </c>
      <c r="CN210" s="126">
        <v>23</v>
      </c>
      <c r="CO210" s="126">
        <v>0</v>
      </c>
      <c r="CP210" s="126">
        <v>0</v>
      </c>
      <c r="CQ210" s="126">
        <v>0</v>
      </c>
      <c r="CR210" s="126">
        <v>4</v>
      </c>
      <c r="CS210" s="126">
        <v>2.2000000000000002</v>
      </c>
      <c r="CT210" s="126">
        <v>0</v>
      </c>
      <c r="CU210" s="126">
        <v>0</v>
      </c>
      <c r="CV210" s="126">
        <v>2</v>
      </c>
      <c r="CW210" s="126">
        <v>0</v>
      </c>
      <c r="CX210" s="126">
        <v>3</v>
      </c>
      <c r="CY210" s="126">
        <v>0</v>
      </c>
      <c r="CZ210" s="126">
        <v>0</v>
      </c>
      <c r="DA210" s="126">
        <v>0</v>
      </c>
      <c r="DB210" s="126">
        <v>0</v>
      </c>
      <c r="DC210" s="126">
        <v>0</v>
      </c>
      <c r="DD210" s="126">
        <v>0</v>
      </c>
      <c r="DE210" s="126">
        <v>0</v>
      </c>
      <c r="DF210" s="126">
        <v>0</v>
      </c>
      <c r="DG210" s="126">
        <v>0</v>
      </c>
      <c r="DH210" s="127" t="b">
        <v>0</v>
      </c>
      <c r="DI210" s="183" t="s">
        <v>999</v>
      </c>
      <c r="DJ210" s="183" t="s">
        <v>1000</v>
      </c>
      <c r="DK210" s="183" t="s">
        <v>434</v>
      </c>
      <c r="DL210" s="183" t="s">
        <v>270</v>
      </c>
      <c r="DM210" s="126">
        <v>956</v>
      </c>
      <c r="DN210" s="126">
        <v>320</v>
      </c>
      <c r="DO210" s="126">
        <v>560</v>
      </c>
      <c r="DP210" s="126">
        <v>76</v>
      </c>
      <c r="DQ210" s="126">
        <v>12363</v>
      </c>
      <c r="DR210" s="126">
        <v>963</v>
      </c>
      <c r="DS210" s="126">
        <v>956</v>
      </c>
      <c r="DT210" s="126">
        <v>9</v>
      </c>
      <c r="DU210" s="126">
        <v>699</v>
      </c>
      <c r="DV210" s="126">
        <v>70</v>
      </c>
      <c r="DW210" s="126">
        <v>177</v>
      </c>
      <c r="DX210" s="126">
        <v>0</v>
      </c>
      <c r="DY210" s="126">
        <v>0</v>
      </c>
      <c r="DZ210" s="126">
        <v>1</v>
      </c>
      <c r="EA210" s="126">
        <v>963</v>
      </c>
      <c r="EB210" s="126">
        <v>377</v>
      </c>
      <c r="EC210" s="126">
        <v>462</v>
      </c>
      <c r="ED210" s="126">
        <v>30</v>
      </c>
      <c r="EE210" s="126">
        <v>22</v>
      </c>
      <c r="EF210" s="126">
        <v>10</v>
      </c>
      <c r="EG210" s="126">
        <v>0</v>
      </c>
      <c r="EH210" s="126">
        <v>33</v>
      </c>
      <c r="EI210" s="126">
        <v>29</v>
      </c>
      <c r="EJ210" s="126">
        <v>0</v>
      </c>
      <c r="EK210" s="126">
        <v>586</v>
      </c>
      <c r="EL210" s="126">
        <v>506</v>
      </c>
      <c r="EM210" s="126">
        <v>48</v>
      </c>
      <c r="EN210" s="126">
        <v>31</v>
      </c>
      <c r="EO210" s="126">
        <v>1</v>
      </c>
      <c r="EP210" s="126">
        <v>0</v>
      </c>
      <c r="EQ210" s="127" t="b">
        <v>0</v>
      </c>
      <c r="ER210" s="127" t="b">
        <v>0</v>
      </c>
      <c r="ES210" s="127" t="b">
        <v>0</v>
      </c>
      <c r="ET210" s="128">
        <v>0.42599999999999999</v>
      </c>
      <c r="EU210" s="128">
        <v>0.249</v>
      </c>
      <c r="EV210" s="128">
        <v>0.21</v>
      </c>
      <c r="EW210" s="128">
        <v>8.199999999999999E-2</v>
      </c>
      <c r="EX210" s="128">
        <v>0.15</v>
      </c>
      <c r="EY210" s="128">
        <v>0.33</v>
      </c>
      <c r="EZ210" s="127" t="b">
        <v>0</v>
      </c>
      <c r="FA210" s="127" t="b">
        <v>0</v>
      </c>
      <c r="FB210" s="127" t="b">
        <v>0</v>
      </c>
      <c r="FC210" s="128">
        <v>0</v>
      </c>
      <c r="FD210" s="128">
        <v>0</v>
      </c>
      <c r="FE210" s="128">
        <v>0</v>
      </c>
      <c r="FF210" s="128">
        <v>0</v>
      </c>
      <c r="FG210" s="128">
        <v>0</v>
      </c>
      <c r="FH210" s="128">
        <v>0</v>
      </c>
      <c r="FI210" s="127" t="b">
        <v>0</v>
      </c>
      <c r="FJ210" s="127" t="b">
        <v>0</v>
      </c>
      <c r="FK210" s="127" t="b">
        <v>0</v>
      </c>
      <c r="FL210" s="128">
        <v>0</v>
      </c>
      <c r="FM210" s="128">
        <v>0</v>
      </c>
      <c r="FN210" s="128">
        <v>0</v>
      </c>
      <c r="FO210" s="128">
        <v>0</v>
      </c>
      <c r="FP210" s="128">
        <v>0</v>
      </c>
      <c r="FQ210" s="128">
        <v>0</v>
      </c>
      <c r="FR210" s="183" t="s">
        <v>993</v>
      </c>
      <c r="FS210" s="128">
        <v>0</v>
      </c>
      <c r="FT210" s="126">
        <v>0</v>
      </c>
      <c r="FU210" s="126">
        <v>586</v>
      </c>
      <c r="FV210" s="126">
        <v>0</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7" t="b">
        <v>0</v>
      </c>
      <c r="GM210" s="183" t="s">
        <v>993</v>
      </c>
      <c r="GN210" s="183" t="s">
        <v>993</v>
      </c>
      <c r="GO210" s="183" t="s">
        <v>993</v>
      </c>
      <c r="GP210" s="183" t="s">
        <v>993</v>
      </c>
      <c r="GQ210" s="183" t="s">
        <v>1189</v>
      </c>
      <c r="GR210" s="123"/>
    </row>
    <row r="211" spans="1:200">
      <c r="A211" s="122"/>
      <c r="B211" s="1348" t="s">
        <v>544</v>
      </c>
      <c r="C211" s="1349"/>
      <c r="D211" s="183" t="s">
        <v>1185</v>
      </c>
      <c r="E211" s="183" t="s">
        <v>19</v>
      </c>
      <c r="F211" s="183" t="s">
        <v>437</v>
      </c>
      <c r="G211" s="183" t="s">
        <v>986</v>
      </c>
      <c r="H211" s="183" t="s">
        <v>1062</v>
      </c>
      <c r="I211" s="183" t="s">
        <v>1063</v>
      </c>
      <c r="J211" s="183" t="s">
        <v>1186</v>
      </c>
      <c r="K211" s="183" t="s">
        <v>1187</v>
      </c>
      <c r="L211" s="126">
        <v>2</v>
      </c>
      <c r="M211" s="183" t="s">
        <v>19</v>
      </c>
      <c r="N211" s="183" t="s">
        <v>996</v>
      </c>
      <c r="O211" s="183" t="s">
        <v>628</v>
      </c>
      <c r="P211" s="183" t="s">
        <v>1188</v>
      </c>
      <c r="Q211" s="183" t="s">
        <v>296</v>
      </c>
      <c r="R211" s="183" t="s">
        <v>293</v>
      </c>
      <c r="S211" s="127" t="b">
        <v>0</v>
      </c>
      <c r="T211" s="126">
        <v>0</v>
      </c>
      <c r="U211" s="127" t="b">
        <v>0</v>
      </c>
      <c r="V211" s="126">
        <v>0</v>
      </c>
      <c r="W211" s="127" t="b">
        <v>0</v>
      </c>
      <c r="X211" s="127" t="b">
        <v>1</v>
      </c>
      <c r="Y211" s="183" t="s">
        <v>293</v>
      </c>
      <c r="Z211" s="183" t="s">
        <v>993</v>
      </c>
      <c r="AA211" s="127" t="b">
        <v>0</v>
      </c>
      <c r="AB211" s="183" t="s">
        <v>993</v>
      </c>
      <c r="AC211" s="183" t="s">
        <v>993</v>
      </c>
      <c r="AD211" s="183" t="s">
        <v>993</v>
      </c>
      <c r="AE211" s="183">
        <f t="shared" si="8"/>
        <v>50</v>
      </c>
      <c r="AF211" s="183">
        <f t="shared" si="8"/>
        <v>50</v>
      </c>
      <c r="AG211" s="183">
        <f t="shared" si="8"/>
        <v>23</v>
      </c>
      <c r="AH211" s="183">
        <f t="shared" si="8"/>
        <v>50</v>
      </c>
      <c r="AI211" s="183">
        <f t="shared" si="9"/>
        <v>0</v>
      </c>
      <c r="AJ211" s="126">
        <v>50</v>
      </c>
      <c r="AK211" s="126">
        <v>50</v>
      </c>
      <c r="AL211" s="126">
        <v>23</v>
      </c>
      <c r="AM211" s="126">
        <v>50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6">
        <v>0</v>
      </c>
      <c r="BD211" s="127" t="b">
        <v>0</v>
      </c>
      <c r="BE211" s="127"/>
      <c r="BF211" s="183" t="s">
        <v>1102</v>
      </c>
      <c r="BG211" s="126">
        <v>50</v>
      </c>
      <c r="BH211" s="183" t="s">
        <v>993</v>
      </c>
      <c r="BI211" s="126">
        <v>0</v>
      </c>
      <c r="BJ211" s="183" t="s">
        <v>993</v>
      </c>
      <c r="BK211" s="126">
        <v>0</v>
      </c>
      <c r="BL211" s="126">
        <v>0</v>
      </c>
      <c r="BM211" s="126">
        <v>0</v>
      </c>
      <c r="BN211" s="183" t="s">
        <v>993</v>
      </c>
      <c r="BO211" s="183" t="s">
        <v>993</v>
      </c>
      <c r="BP211" s="183" t="s">
        <v>993</v>
      </c>
      <c r="BQ211" s="126">
        <v>0</v>
      </c>
      <c r="BR211" s="183" t="s">
        <v>993</v>
      </c>
      <c r="BS211" s="126">
        <v>0</v>
      </c>
      <c r="BT211" s="183" t="s">
        <v>993</v>
      </c>
      <c r="BU211" s="126">
        <v>0</v>
      </c>
      <c r="BV211" s="126">
        <v>0</v>
      </c>
      <c r="BW211" s="126">
        <v>0</v>
      </c>
      <c r="BX211" s="183" t="s">
        <v>993</v>
      </c>
      <c r="BY211" s="126">
        <v>0</v>
      </c>
      <c r="BZ211" s="183" t="s">
        <v>993</v>
      </c>
      <c r="CA211" s="126">
        <v>0</v>
      </c>
      <c r="CB211" s="183" t="s">
        <v>993</v>
      </c>
      <c r="CC211" s="126">
        <v>0</v>
      </c>
      <c r="CD211" s="126">
        <v>0</v>
      </c>
      <c r="CE211" s="126">
        <v>0</v>
      </c>
      <c r="CF211" s="183" t="s">
        <v>993</v>
      </c>
      <c r="CG211" s="126">
        <v>0</v>
      </c>
      <c r="CH211" s="183" t="s">
        <v>993</v>
      </c>
      <c r="CI211" s="126">
        <v>0</v>
      </c>
      <c r="CJ211" s="183" t="s">
        <v>993</v>
      </c>
      <c r="CK211" s="126">
        <v>0</v>
      </c>
      <c r="CL211" s="126">
        <v>0</v>
      </c>
      <c r="CM211" s="126">
        <v>0</v>
      </c>
      <c r="CN211" s="126">
        <v>15</v>
      </c>
      <c r="CO211" s="126">
        <v>3.6</v>
      </c>
      <c r="CP211" s="126">
        <v>2</v>
      </c>
      <c r="CQ211" s="126">
        <v>0</v>
      </c>
      <c r="CR211" s="126">
        <v>7</v>
      </c>
      <c r="CS211" s="126">
        <v>1.3</v>
      </c>
      <c r="CT211" s="126">
        <v>0</v>
      </c>
      <c r="CU211" s="126">
        <v>0</v>
      </c>
      <c r="CV211" s="126">
        <v>3</v>
      </c>
      <c r="CW211" s="126">
        <v>0</v>
      </c>
      <c r="CX211" s="126">
        <v>3</v>
      </c>
      <c r="CY211" s="126">
        <v>0</v>
      </c>
      <c r="CZ211" s="126">
        <v>1</v>
      </c>
      <c r="DA211" s="126">
        <v>0</v>
      </c>
      <c r="DB211" s="126">
        <v>0</v>
      </c>
      <c r="DC211" s="126">
        <v>0</v>
      </c>
      <c r="DD211" s="126">
        <v>0</v>
      </c>
      <c r="DE211" s="126">
        <v>0</v>
      </c>
      <c r="DF211" s="126">
        <v>0</v>
      </c>
      <c r="DG211" s="126">
        <v>0</v>
      </c>
      <c r="DH211" s="127" t="b">
        <v>0</v>
      </c>
      <c r="DI211" s="183" t="s">
        <v>1029</v>
      </c>
      <c r="DJ211" s="183" t="s">
        <v>993</v>
      </c>
      <c r="DK211" s="183" t="s">
        <v>993</v>
      </c>
      <c r="DL211" s="183" t="s">
        <v>993</v>
      </c>
      <c r="DM211" s="126">
        <v>217</v>
      </c>
      <c r="DN211" s="126">
        <v>208</v>
      </c>
      <c r="DO211" s="126">
        <v>9</v>
      </c>
      <c r="DP211" s="126">
        <v>0</v>
      </c>
      <c r="DQ211" s="126">
        <v>13542</v>
      </c>
      <c r="DR211" s="126">
        <v>215</v>
      </c>
      <c r="DS211" s="126">
        <v>217</v>
      </c>
      <c r="DT211" s="126">
        <v>175</v>
      </c>
      <c r="DU211" s="126">
        <v>13</v>
      </c>
      <c r="DV211" s="126">
        <v>27</v>
      </c>
      <c r="DW211" s="126">
        <v>1</v>
      </c>
      <c r="DX211" s="126">
        <v>0</v>
      </c>
      <c r="DY211" s="126">
        <v>0</v>
      </c>
      <c r="DZ211" s="126">
        <v>1</v>
      </c>
      <c r="EA211" s="126">
        <v>215</v>
      </c>
      <c r="EB211" s="126">
        <v>12</v>
      </c>
      <c r="EC211" s="126">
        <v>126</v>
      </c>
      <c r="ED211" s="126">
        <v>17</v>
      </c>
      <c r="EE211" s="126">
        <v>15</v>
      </c>
      <c r="EF211" s="126">
        <v>1</v>
      </c>
      <c r="EG211" s="126">
        <v>0</v>
      </c>
      <c r="EH211" s="126">
        <v>39</v>
      </c>
      <c r="EI211" s="126">
        <v>4</v>
      </c>
      <c r="EJ211" s="126">
        <v>1</v>
      </c>
      <c r="EK211" s="126">
        <v>203</v>
      </c>
      <c r="EL211" s="126">
        <v>194</v>
      </c>
      <c r="EM211" s="126">
        <v>4</v>
      </c>
      <c r="EN211" s="126">
        <v>5</v>
      </c>
      <c r="EO211" s="126">
        <v>0</v>
      </c>
      <c r="EP211" s="126">
        <v>0</v>
      </c>
      <c r="EQ211" s="127" t="b">
        <v>0</v>
      </c>
      <c r="ER211" s="127" t="b">
        <v>0</v>
      </c>
      <c r="ES211" s="127" t="b">
        <v>0</v>
      </c>
      <c r="ET211" s="128">
        <v>0</v>
      </c>
      <c r="EU211" s="128">
        <v>0</v>
      </c>
      <c r="EV211" s="128">
        <v>0</v>
      </c>
      <c r="EW211" s="128">
        <v>0</v>
      </c>
      <c r="EX211" s="128">
        <v>0</v>
      </c>
      <c r="EY211" s="128">
        <v>0</v>
      </c>
      <c r="EZ211" s="127" t="b">
        <v>0</v>
      </c>
      <c r="FA211" s="127" t="b">
        <v>0</v>
      </c>
      <c r="FB211" s="127" t="b">
        <v>0</v>
      </c>
      <c r="FC211" s="128">
        <v>0</v>
      </c>
      <c r="FD211" s="128">
        <v>0</v>
      </c>
      <c r="FE211" s="128">
        <v>0</v>
      </c>
      <c r="FF211" s="128">
        <v>0</v>
      </c>
      <c r="FG211" s="128">
        <v>0</v>
      </c>
      <c r="FH211" s="128">
        <v>0</v>
      </c>
      <c r="FI211" s="127" t="b">
        <v>0</v>
      </c>
      <c r="FJ211" s="127" t="b">
        <v>0</v>
      </c>
      <c r="FK211" s="127" t="b">
        <v>0</v>
      </c>
      <c r="FL211" s="128">
        <v>0</v>
      </c>
      <c r="FM211" s="128">
        <v>0</v>
      </c>
      <c r="FN211" s="128">
        <v>0</v>
      </c>
      <c r="FO211" s="128">
        <v>0</v>
      </c>
      <c r="FP211" s="128">
        <v>0</v>
      </c>
      <c r="FQ211" s="128">
        <v>0</v>
      </c>
      <c r="FR211" s="183" t="s">
        <v>270</v>
      </c>
      <c r="FS211" s="128">
        <v>0.92200000000000004</v>
      </c>
      <c r="FT211" s="126">
        <v>3.6</v>
      </c>
      <c r="FU211" s="126">
        <v>203</v>
      </c>
      <c r="FV211" s="126">
        <v>83</v>
      </c>
      <c r="FW211" s="126">
        <v>83</v>
      </c>
      <c r="FX211" s="126">
        <v>43</v>
      </c>
      <c r="FY211" s="126">
        <v>43</v>
      </c>
      <c r="FZ211" s="126">
        <v>90</v>
      </c>
      <c r="GA211" s="126">
        <v>83</v>
      </c>
      <c r="GB211" s="126">
        <v>82</v>
      </c>
      <c r="GC211" s="126">
        <v>100</v>
      </c>
      <c r="GD211" s="126">
        <v>69</v>
      </c>
      <c r="GE211" s="126">
        <v>65</v>
      </c>
      <c r="GF211" s="126">
        <v>67</v>
      </c>
      <c r="GG211" s="126">
        <v>80</v>
      </c>
      <c r="GH211" s="126">
        <v>34.6</v>
      </c>
      <c r="GI211" s="126">
        <v>33.1</v>
      </c>
      <c r="GJ211" s="126">
        <v>33.9</v>
      </c>
      <c r="GK211" s="126">
        <v>36</v>
      </c>
      <c r="GL211" s="127" t="b">
        <v>0</v>
      </c>
      <c r="GM211" s="183" t="s">
        <v>993</v>
      </c>
      <c r="GN211" s="183" t="s">
        <v>993</v>
      </c>
      <c r="GO211" s="183" t="s">
        <v>993</v>
      </c>
      <c r="GP211" s="183" t="s">
        <v>993</v>
      </c>
      <c r="GQ211" s="183" t="s">
        <v>1189</v>
      </c>
      <c r="GR211" s="123"/>
    </row>
    <row r="212" spans="1:200">
      <c r="A212" s="122"/>
      <c r="B212" s="1348" t="s">
        <v>544</v>
      </c>
      <c r="C212" s="1349"/>
      <c r="D212" s="183" t="s">
        <v>1185</v>
      </c>
      <c r="E212" s="183" t="s">
        <v>19</v>
      </c>
      <c r="F212" s="183" t="s">
        <v>437</v>
      </c>
      <c r="G212" s="183" t="s">
        <v>986</v>
      </c>
      <c r="H212" s="183" t="s">
        <v>1062</v>
      </c>
      <c r="I212" s="183" t="s">
        <v>1063</v>
      </c>
      <c r="J212" s="183" t="s">
        <v>1186</v>
      </c>
      <c r="K212" s="183" t="s">
        <v>1187</v>
      </c>
      <c r="L212" s="126">
        <v>3</v>
      </c>
      <c r="M212" s="183" t="s">
        <v>19</v>
      </c>
      <c r="N212" s="183" t="s">
        <v>991</v>
      </c>
      <c r="O212" s="183" t="s">
        <v>630</v>
      </c>
      <c r="P212" s="183" t="s">
        <v>1188</v>
      </c>
      <c r="Q212" s="183" t="s">
        <v>290</v>
      </c>
      <c r="R212" s="183" t="s">
        <v>293</v>
      </c>
      <c r="S212" s="127" t="b">
        <v>0</v>
      </c>
      <c r="T212" s="126">
        <v>0</v>
      </c>
      <c r="U212" s="127" t="b">
        <v>0</v>
      </c>
      <c r="V212" s="126">
        <v>0</v>
      </c>
      <c r="W212" s="127" t="b">
        <v>0</v>
      </c>
      <c r="X212" s="127" t="b">
        <v>1</v>
      </c>
      <c r="Y212" s="183" t="s">
        <v>293</v>
      </c>
      <c r="Z212" s="183" t="s">
        <v>993</v>
      </c>
      <c r="AA212" s="127" t="b">
        <v>0</v>
      </c>
      <c r="AB212" s="183" t="s">
        <v>993</v>
      </c>
      <c r="AC212" s="183" t="s">
        <v>993</v>
      </c>
      <c r="AD212" s="183" t="s">
        <v>993</v>
      </c>
      <c r="AE212" s="183">
        <f t="shared" si="8"/>
        <v>35</v>
      </c>
      <c r="AF212" s="183">
        <f t="shared" si="8"/>
        <v>35</v>
      </c>
      <c r="AG212" s="183">
        <f t="shared" si="8"/>
        <v>18</v>
      </c>
      <c r="AH212" s="183">
        <f t="shared" si="8"/>
        <v>35</v>
      </c>
      <c r="AI212" s="183">
        <f t="shared" si="9"/>
        <v>0</v>
      </c>
      <c r="AJ212" s="126">
        <v>35</v>
      </c>
      <c r="AK212" s="126">
        <v>35</v>
      </c>
      <c r="AL212" s="126">
        <v>18</v>
      </c>
      <c r="AM212" s="126">
        <v>35</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6">
        <v>0</v>
      </c>
      <c r="BD212" s="127" t="b">
        <v>0</v>
      </c>
      <c r="BE212" s="127"/>
      <c r="BF212" s="183" t="s">
        <v>1059</v>
      </c>
      <c r="BG212" s="126">
        <v>35</v>
      </c>
      <c r="BH212" s="183" t="s">
        <v>993</v>
      </c>
      <c r="BI212" s="126">
        <v>0</v>
      </c>
      <c r="BJ212" s="183" t="s">
        <v>993</v>
      </c>
      <c r="BK212" s="126">
        <v>0</v>
      </c>
      <c r="BL212" s="126">
        <v>0</v>
      </c>
      <c r="BM212" s="126">
        <v>0</v>
      </c>
      <c r="BN212" s="183" t="s">
        <v>993</v>
      </c>
      <c r="BO212" s="183" t="s">
        <v>993</v>
      </c>
      <c r="BP212" s="183" t="s">
        <v>993</v>
      </c>
      <c r="BQ212" s="126">
        <v>0</v>
      </c>
      <c r="BR212" s="183" t="s">
        <v>993</v>
      </c>
      <c r="BS212" s="126">
        <v>0</v>
      </c>
      <c r="BT212" s="183" t="s">
        <v>993</v>
      </c>
      <c r="BU212" s="126">
        <v>0</v>
      </c>
      <c r="BV212" s="126">
        <v>0</v>
      </c>
      <c r="BW212" s="126">
        <v>0</v>
      </c>
      <c r="BX212" s="183" t="s">
        <v>993</v>
      </c>
      <c r="BY212" s="126">
        <v>0</v>
      </c>
      <c r="BZ212" s="183" t="s">
        <v>993</v>
      </c>
      <c r="CA212" s="126">
        <v>0</v>
      </c>
      <c r="CB212" s="183" t="s">
        <v>993</v>
      </c>
      <c r="CC212" s="126">
        <v>0</v>
      </c>
      <c r="CD212" s="126">
        <v>0</v>
      </c>
      <c r="CE212" s="126">
        <v>0</v>
      </c>
      <c r="CF212" s="183" t="s">
        <v>993</v>
      </c>
      <c r="CG212" s="126">
        <v>0</v>
      </c>
      <c r="CH212" s="183" t="s">
        <v>993</v>
      </c>
      <c r="CI212" s="126">
        <v>0</v>
      </c>
      <c r="CJ212" s="183" t="s">
        <v>993</v>
      </c>
      <c r="CK212" s="126">
        <v>0</v>
      </c>
      <c r="CL212" s="126">
        <v>0</v>
      </c>
      <c r="CM212" s="126">
        <v>0</v>
      </c>
      <c r="CN212" s="126">
        <v>17</v>
      </c>
      <c r="CO212" s="126">
        <v>0.9</v>
      </c>
      <c r="CP212" s="126">
        <v>1</v>
      </c>
      <c r="CQ212" s="126">
        <v>0</v>
      </c>
      <c r="CR212" s="126">
        <v>8</v>
      </c>
      <c r="CS212" s="126">
        <v>0</v>
      </c>
      <c r="CT212" s="126">
        <v>0</v>
      </c>
      <c r="CU212" s="126">
        <v>0</v>
      </c>
      <c r="CV212" s="126">
        <v>3</v>
      </c>
      <c r="CW212" s="126">
        <v>0</v>
      </c>
      <c r="CX212" s="126">
        <v>3</v>
      </c>
      <c r="CY212" s="126">
        <v>0</v>
      </c>
      <c r="CZ212" s="126">
        <v>1</v>
      </c>
      <c r="DA212" s="126">
        <v>0</v>
      </c>
      <c r="DB212" s="126">
        <v>0</v>
      </c>
      <c r="DC212" s="126">
        <v>0</v>
      </c>
      <c r="DD212" s="126">
        <v>0</v>
      </c>
      <c r="DE212" s="126">
        <v>0</v>
      </c>
      <c r="DF212" s="126">
        <v>0</v>
      </c>
      <c r="DG212" s="126">
        <v>0</v>
      </c>
      <c r="DH212" s="127" t="b">
        <v>0</v>
      </c>
      <c r="DI212" s="183" t="s">
        <v>999</v>
      </c>
      <c r="DJ212" s="183" t="s">
        <v>270</v>
      </c>
      <c r="DK212" s="183" t="s">
        <v>434</v>
      </c>
      <c r="DL212" s="183" t="s">
        <v>1000</v>
      </c>
      <c r="DM212" s="126">
        <v>391</v>
      </c>
      <c r="DN212" s="126">
        <v>295</v>
      </c>
      <c r="DO212" s="126">
        <v>96</v>
      </c>
      <c r="DP212" s="126">
        <v>0</v>
      </c>
      <c r="DQ212" s="126">
        <v>9557</v>
      </c>
      <c r="DR212" s="126">
        <v>362</v>
      </c>
      <c r="DS212" s="126">
        <v>391</v>
      </c>
      <c r="DT212" s="126">
        <v>231</v>
      </c>
      <c r="DU212" s="126">
        <v>129</v>
      </c>
      <c r="DV212" s="126">
        <v>7</v>
      </c>
      <c r="DW212" s="126">
        <v>23</v>
      </c>
      <c r="DX212" s="126">
        <v>0</v>
      </c>
      <c r="DY212" s="126">
        <v>0</v>
      </c>
      <c r="DZ212" s="126">
        <v>1</v>
      </c>
      <c r="EA212" s="126">
        <v>362</v>
      </c>
      <c r="EB212" s="126">
        <v>13</v>
      </c>
      <c r="EC212" s="126">
        <v>214</v>
      </c>
      <c r="ED212" s="126">
        <v>28</v>
      </c>
      <c r="EE212" s="126">
        <v>11</v>
      </c>
      <c r="EF212" s="126">
        <v>2</v>
      </c>
      <c r="EG212" s="126">
        <v>0</v>
      </c>
      <c r="EH212" s="126">
        <v>69</v>
      </c>
      <c r="EI212" s="126">
        <v>25</v>
      </c>
      <c r="EJ212" s="126">
        <v>0</v>
      </c>
      <c r="EK212" s="126">
        <v>349</v>
      </c>
      <c r="EL212" s="126">
        <v>244</v>
      </c>
      <c r="EM212" s="126">
        <v>52</v>
      </c>
      <c r="EN212" s="126">
        <v>45</v>
      </c>
      <c r="EO212" s="126">
        <v>8</v>
      </c>
      <c r="EP212" s="126">
        <v>0</v>
      </c>
      <c r="EQ212" s="127" t="b">
        <v>0</v>
      </c>
      <c r="ER212" s="127" t="b">
        <v>0</v>
      </c>
      <c r="ES212" s="127" t="b">
        <v>0</v>
      </c>
      <c r="ET212" s="128">
        <v>0</v>
      </c>
      <c r="EU212" s="128">
        <v>0</v>
      </c>
      <c r="EV212" s="128">
        <v>0</v>
      </c>
      <c r="EW212" s="128">
        <v>0</v>
      </c>
      <c r="EX212" s="128">
        <v>0</v>
      </c>
      <c r="EY212" s="128">
        <v>0</v>
      </c>
      <c r="EZ212" s="127" t="b">
        <v>0</v>
      </c>
      <c r="FA212" s="127" t="b">
        <v>0</v>
      </c>
      <c r="FB212" s="127" t="b">
        <v>0</v>
      </c>
      <c r="FC212" s="128">
        <v>0.39299999999999996</v>
      </c>
      <c r="FD212" s="128">
        <v>9.8000000000000004E-2</v>
      </c>
      <c r="FE212" s="128">
        <v>0</v>
      </c>
      <c r="FF212" s="128">
        <v>2.8999999999999998E-2</v>
      </c>
      <c r="FG212" s="128">
        <v>1E-3</v>
      </c>
      <c r="FH212" s="128">
        <v>0.03</v>
      </c>
      <c r="FI212" s="127" t="b">
        <v>0</v>
      </c>
      <c r="FJ212" s="127" t="b">
        <v>0</v>
      </c>
      <c r="FK212" s="127" t="b">
        <v>0</v>
      </c>
      <c r="FL212" s="128">
        <v>0</v>
      </c>
      <c r="FM212" s="128">
        <v>0</v>
      </c>
      <c r="FN212" s="128">
        <v>0</v>
      </c>
      <c r="FO212" s="128">
        <v>0</v>
      </c>
      <c r="FP212" s="128">
        <v>0</v>
      </c>
      <c r="FQ212" s="128">
        <v>0</v>
      </c>
      <c r="FR212" s="183" t="s">
        <v>993</v>
      </c>
      <c r="FS212" s="128">
        <v>0</v>
      </c>
      <c r="FT212" s="126">
        <v>0</v>
      </c>
      <c r="FU212" s="126">
        <v>349</v>
      </c>
      <c r="FV212" s="126">
        <v>0</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7" t="b">
        <v>1</v>
      </c>
      <c r="GM212" s="183" t="s">
        <v>293</v>
      </c>
      <c r="GN212" s="183" t="s">
        <v>298</v>
      </c>
      <c r="GO212" s="183" t="s">
        <v>296</v>
      </c>
      <c r="GP212" s="183" t="s">
        <v>293</v>
      </c>
      <c r="GQ212" s="183" t="s">
        <v>1190</v>
      </c>
      <c r="GR212" s="123"/>
    </row>
    <row r="213" spans="1:200">
      <c r="A213" s="122"/>
      <c r="B213" s="1348" t="s">
        <v>709</v>
      </c>
      <c r="C213" s="1349"/>
      <c r="D213" s="183" t="s">
        <v>1191</v>
      </c>
      <c r="E213" s="183" t="s">
        <v>710</v>
      </c>
      <c r="F213" s="183" t="s">
        <v>437</v>
      </c>
      <c r="G213" s="183" t="s">
        <v>986</v>
      </c>
      <c r="H213" s="183" t="s">
        <v>1062</v>
      </c>
      <c r="I213" s="183" t="s">
        <v>1063</v>
      </c>
      <c r="J213" s="183" t="s">
        <v>1064</v>
      </c>
      <c r="K213" s="183" t="s">
        <v>1065</v>
      </c>
      <c r="L213" s="126">
        <v>1</v>
      </c>
      <c r="M213" s="183" t="s">
        <v>710</v>
      </c>
      <c r="N213" s="183" t="s">
        <v>1192</v>
      </c>
      <c r="O213" s="183" t="s">
        <v>373</v>
      </c>
      <c r="P213" s="183" t="s">
        <v>1193</v>
      </c>
      <c r="Q213" s="183" t="s">
        <v>293</v>
      </c>
      <c r="R213" s="183" t="s">
        <v>296</v>
      </c>
      <c r="S213" s="127" t="b">
        <v>0</v>
      </c>
      <c r="T213" s="126">
        <v>0</v>
      </c>
      <c r="U213" s="127" t="b">
        <v>0</v>
      </c>
      <c r="V213" s="126">
        <v>0</v>
      </c>
      <c r="W213" s="127" t="b">
        <v>1</v>
      </c>
      <c r="X213" s="127" t="b">
        <v>0</v>
      </c>
      <c r="Y213" s="183" t="s">
        <v>296</v>
      </c>
      <c r="Z213" s="183" t="s">
        <v>993</v>
      </c>
      <c r="AA213" s="127" t="b">
        <v>0</v>
      </c>
      <c r="AB213" s="183" t="s">
        <v>993</v>
      </c>
      <c r="AC213" s="183" t="s">
        <v>993</v>
      </c>
      <c r="AD213" s="183" t="s">
        <v>993</v>
      </c>
      <c r="AE213" s="183">
        <f t="shared" si="8"/>
        <v>60</v>
      </c>
      <c r="AF213" s="183">
        <f t="shared" si="8"/>
        <v>60</v>
      </c>
      <c r="AG213" s="183">
        <f t="shared" si="8"/>
        <v>56</v>
      </c>
      <c r="AH213" s="183">
        <f t="shared" si="8"/>
        <v>60</v>
      </c>
      <c r="AI213" s="183">
        <f t="shared" si="9"/>
        <v>0</v>
      </c>
      <c r="AJ213" s="126">
        <v>0</v>
      </c>
      <c r="AK213" s="126">
        <v>0</v>
      </c>
      <c r="AL213" s="126">
        <v>0</v>
      </c>
      <c r="AM213" s="126">
        <v>0</v>
      </c>
      <c r="AN213" s="126">
        <v>0</v>
      </c>
      <c r="AO213" s="126">
        <v>60</v>
      </c>
      <c r="AP213" s="126">
        <v>60</v>
      </c>
      <c r="AQ213" s="126">
        <v>56</v>
      </c>
      <c r="AR213" s="126">
        <v>60</v>
      </c>
      <c r="AS213" s="126">
        <v>60</v>
      </c>
      <c r="AT213" s="126">
        <v>60</v>
      </c>
      <c r="AU213" s="126">
        <v>56</v>
      </c>
      <c r="AV213" s="126">
        <v>0</v>
      </c>
      <c r="AW213" s="126">
        <v>0</v>
      </c>
      <c r="AX213" s="126">
        <v>0</v>
      </c>
      <c r="AY213" s="126">
        <v>0</v>
      </c>
      <c r="AZ213" s="126">
        <v>60</v>
      </c>
      <c r="BA213" s="126">
        <v>0</v>
      </c>
      <c r="BB213" s="126">
        <v>0</v>
      </c>
      <c r="BC213" s="126">
        <v>0</v>
      </c>
      <c r="BD213" s="127" t="b">
        <v>1</v>
      </c>
      <c r="BE213" s="127"/>
      <c r="BF213" s="183" t="s">
        <v>422</v>
      </c>
      <c r="BG213" s="126">
        <v>60</v>
      </c>
      <c r="BH213" s="183" t="s">
        <v>993</v>
      </c>
      <c r="BI213" s="126">
        <v>0</v>
      </c>
      <c r="BJ213" s="183" t="s">
        <v>993</v>
      </c>
      <c r="BK213" s="126">
        <v>0</v>
      </c>
      <c r="BL213" s="126">
        <v>0</v>
      </c>
      <c r="BM213" s="126">
        <v>0</v>
      </c>
      <c r="BN213" s="183" t="s">
        <v>993</v>
      </c>
      <c r="BO213" s="183" t="s">
        <v>993</v>
      </c>
      <c r="BP213" s="183" t="s">
        <v>993</v>
      </c>
      <c r="BQ213" s="126">
        <v>0</v>
      </c>
      <c r="BR213" s="183" t="s">
        <v>993</v>
      </c>
      <c r="BS213" s="126">
        <v>0</v>
      </c>
      <c r="BT213" s="183" t="s">
        <v>993</v>
      </c>
      <c r="BU213" s="126">
        <v>0</v>
      </c>
      <c r="BV213" s="126">
        <v>0</v>
      </c>
      <c r="BW213" s="126">
        <v>0</v>
      </c>
      <c r="BX213" s="183" t="s">
        <v>993</v>
      </c>
      <c r="BY213" s="126">
        <v>0</v>
      </c>
      <c r="BZ213" s="183" t="s">
        <v>993</v>
      </c>
      <c r="CA213" s="126">
        <v>0</v>
      </c>
      <c r="CB213" s="183" t="s">
        <v>993</v>
      </c>
      <c r="CC213" s="126">
        <v>0</v>
      </c>
      <c r="CD213" s="126">
        <v>0</v>
      </c>
      <c r="CE213" s="126">
        <v>0</v>
      </c>
      <c r="CF213" s="183" t="s">
        <v>993</v>
      </c>
      <c r="CG213" s="126">
        <v>0</v>
      </c>
      <c r="CH213" s="183" t="s">
        <v>993</v>
      </c>
      <c r="CI213" s="126">
        <v>0</v>
      </c>
      <c r="CJ213" s="183" t="s">
        <v>993</v>
      </c>
      <c r="CK213" s="126">
        <v>0</v>
      </c>
      <c r="CL213" s="126">
        <v>0</v>
      </c>
      <c r="CM213" s="126">
        <v>0</v>
      </c>
      <c r="CN213" s="126">
        <v>13</v>
      </c>
      <c r="CO213" s="126">
        <v>0</v>
      </c>
      <c r="CP213" s="126">
        <v>6</v>
      </c>
      <c r="CQ213" s="126">
        <v>0</v>
      </c>
      <c r="CR213" s="126">
        <v>14</v>
      </c>
      <c r="CS213" s="126">
        <v>0</v>
      </c>
      <c r="CT213" s="126">
        <v>0</v>
      </c>
      <c r="CU213" s="126">
        <v>0</v>
      </c>
      <c r="CV213" s="126">
        <v>1</v>
      </c>
      <c r="CW213" s="126">
        <v>0</v>
      </c>
      <c r="CX213" s="126">
        <v>1</v>
      </c>
      <c r="CY213" s="126">
        <v>0</v>
      </c>
      <c r="CZ213" s="126">
        <v>0</v>
      </c>
      <c r="DA213" s="126">
        <v>0</v>
      </c>
      <c r="DB213" s="126">
        <v>1</v>
      </c>
      <c r="DC213" s="126">
        <v>0</v>
      </c>
      <c r="DD213" s="126">
        <v>0</v>
      </c>
      <c r="DE213" s="126">
        <v>0</v>
      </c>
      <c r="DF213" s="126">
        <v>0</v>
      </c>
      <c r="DG213" s="126">
        <v>0</v>
      </c>
      <c r="DH213" s="127" t="b">
        <v>0</v>
      </c>
      <c r="DI213" s="183" t="s">
        <v>1000</v>
      </c>
      <c r="DJ213" s="183" t="s">
        <v>993</v>
      </c>
      <c r="DK213" s="183" t="s">
        <v>993</v>
      </c>
      <c r="DL213" s="183" t="s">
        <v>993</v>
      </c>
      <c r="DM213" s="126">
        <v>89</v>
      </c>
      <c r="DN213" s="126">
        <v>89</v>
      </c>
      <c r="DO213" s="126">
        <v>0</v>
      </c>
      <c r="DP213" s="126">
        <v>0</v>
      </c>
      <c r="DQ213" s="126">
        <v>21967</v>
      </c>
      <c r="DR213" s="126">
        <v>92</v>
      </c>
      <c r="DS213" s="126">
        <v>89</v>
      </c>
      <c r="DT213" s="126">
        <v>0</v>
      </c>
      <c r="DU213" s="126">
        <v>26</v>
      </c>
      <c r="DV213" s="126">
        <v>61</v>
      </c>
      <c r="DW213" s="126">
        <v>1</v>
      </c>
      <c r="DX213" s="126">
        <v>0</v>
      </c>
      <c r="DY213" s="126">
        <v>0</v>
      </c>
      <c r="DZ213" s="126">
        <v>1</v>
      </c>
      <c r="EA213" s="126">
        <v>92</v>
      </c>
      <c r="EB213" s="126">
        <v>0</v>
      </c>
      <c r="EC213" s="126">
        <v>29</v>
      </c>
      <c r="ED213" s="126">
        <v>28</v>
      </c>
      <c r="EE213" s="126">
        <v>1</v>
      </c>
      <c r="EF213" s="126">
        <v>0</v>
      </c>
      <c r="EG213" s="126">
        <v>0</v>
      </c>
      <c r="EH213" s="126">
        <v>4</v>
      </c>
      <c r="EI213" s="126">
        <v>30</v>
      </c>
      <c r="EJ213" s="126">
        <v>0</v>
      </c>
      <c r="EK213" s="126">
        <v>92</v>
      </c>
      <c r="EL213" s="126">
        <v>92</v>
      </c>
      <c r="EM213" s="126">
        <v>0</v>
      </c>
      <c r="EN213" s="126">
        <v>0</v>
      </c>
      <c r="EO213" s="126">
        <v>0</v>
      </c>
      <c r="EP213" s="126">
        <v>0</v>
      </c>
      <c r="EQ213" s="127" t="b">
        <v>0</v>
      </c>
      <c r="ER213" s="127" t="b">
        <v>0</v>
      </c>
      <c r="ES213" s="127" t="b">
        <v>0</v>
      </c>
      <c r="ET213" s="128">
        <v>0</v>
      </c>
      <c r="EU213" s="128">
        <v>0</v>
      </c>
      <c r="EV213" s="128">
        <v>0</v>
      </c>
      <c r="EW213" s="128">
        <v>0</v>
      </c>
      <c r="EX213" s="128">
        <v>0</v>
      </c>
      <c r="EY213" s="128">
        <v>0</v>
      </c>
      <c r="EZ213" s="127" t="b">
        <v>0</v>
      </c>
      <c r="FA213" s="127" t="b">
        <v>0</v>
      </c>
      <c r="FB213" s="127" t="b">
        <v>0</v>
      </c>
      <c r="FC213" s="128">
        <v>0</v>
      </c>
      <c r="FD213" s="128">
        <v>0</v>
      </c>
      <c r="FE213" s="128">
        <v>0</v>
      </c>
      <c r="FF213" s="128">
        <v>0</v>
      </c>
      <c r="FG213" s="128">
        <v>0</v>
      </c>
      <c r="FH213" s="128">
        <v>0</v>
      </c>
      <c r="FI213" s="127" t="b">
        <v>0</v>
      </c>
      <c r="FJ213" s="127" t="b">
        <v>0</v>
      </c>
      <c r="FK213" s="127" t="b">
        <v>0</v>
      </c>
      <c r="FL213" s="128">
        <v>0</v>
      </c>
      <c r="FM213" s="128">
        <v>0</v>
      </c>
      <c r="FN213" s="128">
        <v>0</v>
      </c>
      <c r="FO213" s="128">
        <v>0</v>
      </c>
      <c r="FP213" s="128">
        <v>0</v>
      </c>
      <c r="FQ213" s="128">
        <v>0</v>
      </c>
      <c r="FR213" s="183" t="s">
        <v>993</v>
      </c>
      <c r="FS213" s="128">
        <v>0</v>
      </c>
      <c r="FT213" s="126">
        <v>0</v>
      </c>
      <c r="FU213" s="126">
        <v>92</v>
      </c>
      <c r="FV213" s="126">
        <v>0</v>
      </c>
      <c r="FW213" s="126">
        <v>0</v>
      </c>
      <c r="FX213" s="126">
        <v>0</v>
      </c>
      <c r="FY213" s="126">
        <v>0</v>
      </c>
      <c r="FZ213" s="126">
        <v>0</v>
      </c>
      <c r="GA213" s="126">
        <v>0</v>
      </c>
      <c r="GB213" s="126">
        <v>0</v>
      </c>
      <c r="GC213" s="126">
        <v>0</v>
      </c>
      <c r="GD213" s="126">
        <v>0</v>
      </c>
      <c r="GE213" s="126">
        <v>0</v>
      </c>
      <c r="GF213" s="126">
        <v>0</v>
      </c>
      <c r="GG213" s="126">
        <v>0</v>
      </c>
      <c r="GH213" s="126">
        <v>0</v>
      </c>
      <c r="GI213" s="126">
        <v>0</v>
      </c>
      <c r="GJ213" s="126">
        <v>0</v>
      </c>
      <c r="GK213" s="126">
        <v>0</v>
      </c>
      <c r="GL213" s="127" t="b">
        <v>0</v>
      </c>
      <c r="GM213" s="183" t="s">
        <v>993</v>
      </c>
      <c r="GN213" s="183" t="s">
        <v>993</v>
      </c>
      <c r="GO213" s="183" t="s">
        <v>993</v>
      </c>
      <c r="GP213" s="183" t="s">
        <v>993</v>
      </c>
      <c r="GQ213" s="127"/>
      <c r="GR213" s="123"/>
    </row>
    <row r="214" spans="1:200">
      <c r="A214" s="122"/>
      <c r="B214" s="1348" t="s">
        <v>613</v>
      </c>
      <c r="C214" s="1349"/>
      <c r="D214" s="183" t="s">
        <v>1194</v>
      </c>
      <c r="E214" s="183" t="s">
        <v>1195</v>
      </c>
      <c r="F214" s="183" t="s">
        <v>437</v>
      </c>
      <c r="G214" s="183" t="s">
        <v>986</v>
      </c>
      <c r="H214" s="183" t="s">
        <v>1062</v>
      </c>
      <c r="I214" s="183" t="s">
        <v>1063</v>
      </c>
      <c r="J214" s="183" t="s">
        <v>1064</v>
      </c>
      <c r="K214" s="183" t="s">
        <v>1065</v>
      </c>
      <c r="L214" s="126">
        <v>1</v>
      </c>
      <c r="M214" s="183" t="s">
        <v>1195</v>
      </c>
      <c r="N214" s="183" t="s">
        <v>1019</v>
      </c>
      <c r="O214" s="183" t="s">
        <v>611</v>
      </c>
      <c r="P214" s="183" t="s">
        <v>993</v>
      </c>
      <c r="Q214" s="183" t="s">
        <v>293</v>
      </c>
      <c r="R214" s="183" t="s">
        <v>290</v>
      </c>
      <c r="S214" s="127" t="b">
        <v>0</v>
      </c>
      <c r="T214" s="126">
        <v>0</v>
      </c>
      <c r="U214" s="127" t="b">
        <v>0</v>
      </c>
      <c r="V214" s="126">
        <v>0</v>
      </c>
      <c r="W214" s="127" t="b">
        <v>0</v>
      </c>
      <c r="X214" s="127" t="b">
        <v>1</v>
      </c>
      <c r="Y214" s="183" t="s">
        <v>290</v>
      </c>
      <c r="Z214" s="183" t="s">
        <v>993</v>
      </c>
      <c r="AA214" s="127" t="b">
        <v>0</v>
      </c>
      <c r="AB214" s="183" t="s">
        <v>993</v>
      </c>
      <c r="AC214" s="183" t="s">
        <v>993</v>
      </c>
      <c r="AD214" s="183" t="s">
        <v>993</v>
      </c>
      <c r="AE214" s="183">
        <f t="shared" si="8"/>
        <v>50</v>
      </c>
      <c r="AF214" s="183">
        <f t="shared" si="8"/>
        <v>50</v>
      </c>
      <c r="AG214" s="183">
        <f t="shared" si="8"/>
        <v>0</v>
      </c>
      <c r="AH214" s="183">
        <f t="shared" si="8"/>
        <v>50</v>
      </c>
      <c r="AI214" s="183">
        <f t="shared" si="9"/>
        <v>0</v>
      </c>
      <c r="AJ214" s="126">
        <v>50</v>
      </c>
      <c r="AK214" s="126">
        <v>50</v>
      </c>
      <c r="AL214" s="126">
        <v>0</v>
      </c>
      <c r="AM214" s="126">
        <v>50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6">
        <v>0</v>
      </c>
      <c r="BD214" s="127" t="b">
        <v>0</v>
      </c>
      <c r="BE214" s="127"/>
      <c r="BF214" s="183" t="s">
        <v>270</v>
      </c>
      <c r="BG214" s="126">
        <v>50</v>
      </c>
      <c r="BH214" s="183" t="s">
        <v>993</v>
      </c>
      <c r="BI214" s="126">
        <v>0</v>
      </c>
      <c r="BJ214" s="183" t="s">
        <v>993</v>
      </c>
      <c r="BK214" s="126">
        <v>0</v>
      </c>
      <c r="BL214" s="126">
        <v>0</v>
      </c>
      <c r="BM214" s="126">
        <v>0</v>
      </c>
      <c r="BN214" s="183" t="s">
        <v>993</v>
      </c>
      <c r="BO214" s="183" t="s">
        <v>993</v>
      </c>
      <c r="BP214" s="183" t="s">
        <v>993</v>
      </c>
      <c r="BQ214" s="126">
        <v>0</v>
      </c>
      <c r="BR214" s="183" t="s">
        <v>993</v>
      </c>
      <c r="BS214" s="126">
        <v>0</v>
      </c>
      <c r="BT214" s="183" t="s">
        <v>993</v>
      </c>
      <c r="BU214" s="126">
        <v>0</v>
      </c>
      <c r="BV214" s="126">
        <v>0</v>
      </c>
      <c r="BW214" s="126">
        <v>0</v>
      </c>
      <c r="BX214" s="183" t="s">
        <v>993</v>
      </c>
      <c r="BY214" s="126">
        <v>0</v>
      </c>
      <c r="BZ214" s="183" t="s">
        <v>993</v>
      </c>
      <c r="CA214" s="126">
        <v>0</v>
      </c>
      <c r="CB214" s="183" t="s">
        <v>993</v>
      </c>
      <c r="CC214" s="126">
        <v>0</v>
      </c>
      <c r="CD214" s="126">
        <v>0</v>
      </c>
      <c r="CE214" s="126">
        <v>0</v>
      </c>
      <c r="CF214" s="183" t="s">
        <v>993</v>
      </c>
      <c r="CG214" s="126">
        <v>0</v>
      </c>
      <c r="CH214" s="183" t="s">
        <v>993</v>
      </c>
      <c r="CI214" s="126">
        <v>0</v>
      </c>
      <c r="CJ214" s="183" t="s">
        <v>993</v>
      </c>
      <c r="CK214" s="126">
        <v>0</v>
      </c>
      <c r="CL214" s="126">
        <v>0</v>
      </c>
      <c r="CM214" s="126">
        <v>0</v>
      </c>
      <c r="CN214" s="126">
        <v>18</v>
      </c>
      <c r="CO214" s="126">
        <v>4.9000000000000004</v>
      </c>
      <c r="CP214" s="126">
        <v>4</v>
      </c>
      <c r="CQ214" s="126">
        <v>1.4</v>
      </c>
      <c r="CR214" s="126">
        <v>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6">
        <v>0</v>
      </c>
      <c r="DH214" s="127" t="b">
        <v>0</v>
      </c>
      <c r="DI214" s="183" t="s">
        <v>999</v>
      </c>
      <c r="DJ214" s="183" t="s">
        <v>270</v>
      </c>
      <c r="DK214" s="183" t="s">
        <v>434</v>
      </c>
      <c r="DL214" s="183" t="s">
        <v>1000</v>
      </c>
      <c r="DM214" s="126">
        <v>988</v>
      </c>
      <c r="DN214" s="126">
        <v>434</v>
      </c>
      <c r="DO214" s="126">
        <v>489</v>
      </c>
      <c r="DP214" s="126">
        <v>65</v>
      </c>
      <c r="DQ214" s="126">
        <v>14221</v>
      </c>
      <c r="DR214" s="126">
        <v>975</v>
      </c>
      <c r="DS214" s="126">
        <v>988</v>
      </c>
      <c r="DT214" s="126">
        <v>2</v>
      </c>
      <c r="DU214" s="126">
        <v>955</v>
      </c>
      <c r="DV214" s="126">
        <v>5</v>
      </c>
      <c r="DW214" s="126">
        <v>26</v>
      </c>
      <c r="DX214" s="126">
        <v>0</v>
      </c>
      <c r="DY214" s="126">
        <v>0</v>
      </c>
      <c r="DZ214" s="126">
        <v>0</v>
      </c>
      <c r="EA214" s="126">
        <v>975</v>
      </c>
      <c r="EB214" s="126">
        <v>117</v>
      </c>
      <c r="EC214" s="126">
        <v>783</v>
      </c>
      <c r="ED214" s="126">
        <v>10</v>
      </c>
      <c r="EE214" s="126">
        <v>0</v>
      </c>
      <c r="EF214" s="126">
        <v>12</v>
      </c>
      <c r="EG214" s="126">
        <v>0</v>
      </c>
      <c r="EH214" s="126">
        <v>15</v>
      </c>
      <c r="EI214" s="126">
        <v>38</v>
      </c>
      <c r="EJ214" s="126">
        <v>0</v>
      </c>
      <c r="EK214" s="126">
        <v>858</v>
      </c>
      <c r="EL214" s="126">
        <v>816</v>
      </c>
      <c r="EM214" s="126">
        <v>35</v>
      </c>
      <c r="EN214" s="126">
        <v>7</v>
      </c>
      <c r="EO214" s="126">
        <v>0</v>
      </c>
      <c r="EP214" s="126">
        <v>0</v>
      </c>
      <c r="EQ214" s="127" t="b">
        <v>0</v>
      </c>
      <c r="ER214" s="127" t="b">
        <v>0</v>
      </c>
      <c r="ES214" s="127" t="b">
        <v>0</v>
      </c>
      <c r="ET214" s="128">
        <v>0</v>
      </c>
      <c r="EU214" s="128">
        <v>0</v>
      </c>
      <c r="EV214" s="128">
        <v>0</v>
      </c>
      <c r="EW214" s="128">
        <v>0</v>
      </c>
      <c r="EX214" s="128">
        <v>0</v>
      </c>
      <c r="EY214" s="128">
        <v>0</v>
      </c>
      <c r="EZ214" s="127" t="b">
        <v>0</v>
      </c>
      <c r="FA214" s="127" t="b">
        <v>0</v>
      </c>
      <c r="FB214" s="127" t="b">
        <v>0</v>
      </c>
      <c r="FC214" s="128">
        <v>0</v>
      </c>
      <c r="FD214" s="128">
        <v>0</v>
      </c>
      <c r="FE214" s="128">
        <v>0</v>
      </c>
      <c r="FF214" s="128">
        <v>0</v>
      </c>
      <c r="FG214" s="128">
        <v>0</v>
      </c>
      <c r="FH214" s="128">
        <v>0</v>
      </c>
      <c r="FI214" s="127" t="b">
        <v>0</v>
      </c>
      <c r="FJ214" s="127" t="b">
        <v>0</v>
      </c>
      <c r="FK214" s="127" t="b">
        <v>0</v>
      </c>
      <c r="FL214" s="128">
        <v>0</v>
      </c>
      <c r="FM214" s="128">
        <v>0</v>
      </c>
      <c r="FN214" s="128">
        <v>0</v>
      </c>
      <c r="FO214" s="128">
        <v>0</v>
      </c>
      <c r="FP214" s="128">
        <v>0</v>
      </c>
      <c r="FQ214" s="128">
        <v>0</v>
      </c>
      <c r="FR214" s="183" t="s">
        <v>993</v>
      </c>
      <c r="FS214" s="128">
        <v>0</v>
      </c>
      <c r="FT214" s="126">
        <v>0</v>
      </c>
      <c r="FU214" s="126">
        <v>858</v>
      </c>
      <c r="FV214" s="126">
        <v>0</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7" t="b">
        <v>0</v>
      </c>
      <c r="GM214" s="183" t="s">
        <v>993</v>
      </c>
      <c r="GN214" s="183" t="s">
        <v>993</v>
      </c>
      <c r="GO214" s="183" t="s">
        <v>993</v>
      </c>
      <c r="GP214" s="183" t="s">
        <v>993</v>
      </c>
      <c r="GQ214" s="127"/>
      <c r="GR214" s="123"/>
    </row>
    <row r="215" spans="1:200">
      <c r="A215" s="122"/>
      <c r="B215" s="1348" t="s">
        <v>613</v>
      </c>
      <c r="C215" s="1349"/>
      <c r="D215" s="183" t="s">
        <v>1194</v>
      </c>
      <c r="E215" s="183" t="s">
        <v>1195</v>
      </c>
      <c r="F215" s="183" t="s">
        <v>437</v>
      </c>
      <c r="G215" s="183" t="s">
        <v>986</v>
      </c>
      <c r="H215" s="183" t="s">
        <v>1062</v>
      </c>
      <c r="I215" s="183" t="s">
        <v>1063</v>
      </c>
      <c r="J215" s="183" t="s">
        <v>1064</v>
      </c>
      <c r="K215" s="183" t="s">
        <v>1065</v>
      </c>
      <c r="L215" s="126">
        <v>2</v>
      </c>
      <c r="M215" s="183" t="s">
        <v>1195</v>
      </c>
      <c r="N215" s="183" t="s">
        <v>1013</v>
      </c>
      <c r="O215" s="183" t="s">
        <v>354</v>
      </c>
      <c r="P215" s="183" t="s">
        <v>993</v>
      </c>
      <c r="Q215" s="183" t="s">
        <v>293</v>
      </c>
      <c r="R215" s="183" t="s">
        <v>290</v>
      </c>
      <c r="S215" s="127" t="b">
        <v>1</v>
      </c>
      <c r="T215" s="126">
        <v>5</v>
      </c>
      <c r="U215" s="127" t="b">
        <v>0</v>
      </c>
      <c r="V215" s="126">
        <v>0</v>
      </c>
      <c r="W215" s="127" t="b">
        <v>1</v>
      </c>
      <c r="X215" s="127" t="b">
        <v>0</v>
      </c>
      <c r="Y215" s="183" t="s">
        <v>290</v>
      </c>
      <c r="Z215" s="183" t="s">
        <v>993</v>
      </c>
      <c r="AA215" s="127" t="b">
        <v>0</v>
      </c>
      <c r="AB215" s="183" t="s">
        <v>993</v>
      </c>
      <c r="AC215" s="183" t="s">
        <v>993</v>
      </c>
      <c r="AD215" s="183" t="s">
        <v>993</v>
      </c>
      <c r="AE215" s="183">
        <f t="shared" si="8"/>
        <v>40</v>
      </c>
      <c r="AF215" s="183">
        <f t="shared" si="8"/>
        <v>40</v>
      </c>
      <c r="AG215" s="183">
        <f t="shared" si="8"/>
        <v>0</v>
      </c>
      <c r="AH215" s="183">
        <f t="shared" si="8"/>
        <v>40</v>
      </c>
      <c r="AI215" s="183">
        <f t="shared" si="9"/>
        <v>0</v>
      </c>
      <c r="AJ215" s="126">
        <v>40</v>
      </c>
      <c r="AK215" s="126">
        <v>40</v>
      </c>
      <c r="AL215" s="126">
        <v>0</v>
      </c>
      <c r="AM215" s="126">
        <v>40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6">
        <v>0</v>
      </c>
      <c r="BD215" s="127" t="b">
        <v>0</v>
      </c>
      <c r="BE215" s="127"/>
      <c r="BF215" s="183" t="s">
        <v>270</v>
      </c>
      <c r="BG215" s="126">
        <v>40</v>
      </c>
      <c r="BH215" s="183" t="s">
        <v>993</v>
      </c>
      <c r="BI215" s="126">
        <v>0</v>
      </c>
      <c r="BJ215" s="183" t="s">
        <v>993</v>
      </c>
      <c r="BK215" s="126">
        <v>0</v>
      </c>
      <c r="BL215" s="126">
        <v>0</v>
      </c>
      <c r="BM215" s="126">
        <v>0</v>
      </c>
      <c r="BN215" s="183" t="s">
        <v>993</v>
      </c>
      <c r="BO215" s="183" t="s">
        <v>993</v>
      </c>
      <c r="BP215" s="183" t="s">
        <v>993</v>
      </c>
      <c r="BQ215" s="126">
        <v>0</v>
      </c>
      <c r="BR215" s="183" t="s">
        <v>993</v>
      </c>
      <c r="BS215" s="126">
        <v>0</v>
      </c>
      <c r="BT215" s="183" t="s">
        <v>993</v>
      </c>
      <c r="BU215" s="126">
        <v>0</v>
      </c>
      <c r="BV215" s="126">
        <v>0</v>
      </c>
      <c r="BW215" s="126">
        <v>0</v>
      </c>
      <c r="BX215" s="183" t="s">
        <v>993</v>
      </c>
      <c r="BY215" s="126">
        <v>0</v>
      </c>
      <c r="BZ215" s="183" t="s">
        <v>993</v>
      </c>
      <c r="CA215" s="126">
        <v>0</v>
      </c>
      <c r="CB215" s="183" t="s">
        <v>993</v>
      </c>
      <c r="CC215" s="126">
        <v>0</v>
      </c>
      <c r="CD215" s="126">
        <v>0</v>
      </c>
      <c r="CE215" s="126">
        <v>0</v>
      </c>
      <c r="CF215" s="183" t="s">
        <v>993</v>
      </c>
      <c r="CG215" s="126">
        <v>0</v>
      </c>
      <c r="CH215" s="183" t="s">
        <v>993</v>
      </c>
      <c r="CI215" s="126">
        <v>0</v>
      </c>
      <c r="CJ215" s="183" t="s">
        <v>993</v>
      </c>
      <c r="CK215" s="126">
        <v>0</v>
      </c>
      <c r="CL215" s="126">
        <v>0</v>
      </c>
      <c r="CM215" s="126">
        <v>0</v>
      </c>
      <c r="CN215" s="126">
        <v>19</v>
      </c>
      <c r="CO215" s="126">
        <v>3.8</v>
      </c>
      <c r="CP215" s="126">
        <v>3</v>
      </c>
      <c r="CQ215" s="126">
        <v>0</v>
      </c>
      <c r="CR215" s="126">
        <v>2</v>
      </c>
      <c r="CS215" s="126">
        <v>0.8</v>
      </c>
      <c r="CT215" s="126">
        <v>0</v>
      </c>
      <c r="CU215" s="126">
        <v>0</v>
      </c>
      <c r="CV215" s="126">
        <v>0</v>
      </c>
      <c r="CW215" s="126">
        <v>0</v>
      </c>
      <c r="CX215" s="126">
        <v>0</v>
      </c>
      <c r="CY215" s="126">
        <v>0</v>
      </c>
      <c r="CZ215" s="126">
        <v>0</v>
      </c>
      <c r="DA215" s="126">
        <v>0</v>
      </c>
      <c r="DB215" s="126">
        <v>0</v>
      </c>
      <c r="DC215" s="126">
        <v>0</v>
      </c>
      <c r="DD215" s="126">
        <v>0</v>
      </c>
      <c r="DE215" s="126">
        <v>0</v>
      </c>
      <c r="DF215" s="126">
        <v>0</v>
      </c>
      <c r="DG215" s="126">
        <v>0</v>
      </c>
      <c r="DH215" s="127" t="b">
        <v>0</v>
      </c>
      <c r="DI215" s="183" t="s">
        <v>999</v>
      </c>
      <c r="DJ215" s="183" t="s">
        <v>270</v>
      </c>
      <c r="DK215" s="183" t="s">
        <v>434</v>
      </c>
      <c r="DL215" s="183" t="s">
        <v>1000</v>
      </c>
      <c r="DM215" s="126">
        <v>822</v>
      </c>
      <c r="DN215" s="126">
        <v>309</v>
      </c>
      <c r="DO215" s="126">
        <v>309</v>
      </c>
      <c r="DP215" s="126">
        <v>204</v>
      </c>
      <c r="DQ215" s="126">
        <v>11045</v>
      </c>
      <c r="DR215" s="126">
        <v>805</v>
      </c>
      <c r="DS215" s="126">
        <v>822</v>
      </c>
      <c r="DT215" s="126">
        <v>2</v>
      </c>
      <c r="DU215" s="126">
        <v>795</v>
      </c>
      <c r="DV215" s="126">
        <v>6</v>
      </c>
      <c r="DW215" s="126">
        <v>19</v>
      </c>
      <c r="DX215" s="126">
        <v>0</v>
      </c>
      <c r="DY215" s="126">
        <v>0</v>
      </c>
      <c r="DZ215" s="126">
        <v>0</v>
      </c>
      <c r="EA215" s="126">
        <v>805</v>
      </c>
      <c r="EB215" s="126">
        <v>80</v>
      </c>
      <c r="EC215" s="126">
        <v>668</v>
      </c>
      <c r="ED215" s="126">
        <v>11</v>
      </c>
      <c r="EE215" s="126">
        <v>0</v>
      </c>
      <c r="EF215" s="126">
        <v>3</v>
      </c>
      <c r="EG215" s="126">
        <v>0</v>
      </c>
      <c r="EH215" s="126">
        <v>9</v>
      </c>
      <c r="EI215" s="126">
        <v>34</v>
      </c>
      <c r="EJ215" s="126">
        <v>0</v>
      </c>
      <c r="EK215" s="126">
        <v>725</v>
      </c>
      <c r="EL215" s="126">
        <v>690</v>
      </c>
      <c r="EM215" s="126">
        <v>29</v>
      </c>
      <c r="EN215" s="126">
        <v>6</v>
      </c>
      <c r="EO215" s="126">
        <v>0</v>
      </c>
      <c r="EP215" s="126">
        <v>0</v>
      </c>
      <c r="EQ215" s="127" t="b">
        <v>0</v>
      </c>
      <c r="ER215" s="127" t="b">
        <v>0</v>
      </c>
      <c r="ES215" s="127" t="b">
        <v>0</v>
      </c>
      <c r="ET215" s="128">
        <v>0</v>
      </c>
      <c r="EU215" s="128">
        <v>0</v>
      </c>
      <c r="EV215" s="128">
        <v>0</v>
      </c>
      <c r="EW215" s="128">
        <v>0</v>
      </c>
      <c r="EX215" s="128">
        <v>0</v>
      </c>
      <c r="EY215" s="128">
        <v>0</v>
      </c>
      <c r="EZ215" s="127" t="b">
        <v>0</v>
      </c>
      <c r="FA215" s="127" t="b">
        <v>0</v>
      </c>
      <c r="FB215" s="127" t="b">
        <v>0</v>
      </c>
      <c r="FC215" s="128">
        <v>0</v>
      </c>
      <c r="FD215" s="128">
        <v>0</v>
      </c>
      <c r="FE215" s="128">
        <v>0</v>
      </c>
      <c r="FF215" s="128">
        <v>0</v>
      </c>
      <c r="FG215" s="128">
        <v>0</v>
      </c>
      <c r="FH215" s="128">
        <v>0</v>
      </c>
      <c r="FI215" s="127" t="b">
        <v>0</v>
      </c>
      <c r="FJ215" s="127" t="b">
        <v>0</v>
      </c>
      <c r="FK215" s="127" t="b">
        <v>0</v>
      </c>
      <c r="FL215" s="128">
        <v>0</v>
      </c>
      <c r="FM215" s="128">
        <v>0</v>
      </c>
      <c r="FN215" s="128">
        <v>0</v>
      </c>
      <c r="FO215" s="128">
        <v>0</v>
      </c>
      <c r="FP215" s="128">
        <v>0</v>
      </c>
      <c r="FQ215" s="128">
        <v>0</v>
      </c>
      <c r="FR215" s="183" t="s">
        <v>993</v>
      </c>
      <c r="FS215" s="128">
        <v>0</v>
      </c>
      <c r="FT215" s="126">
        <v>0</v>
      </c>
      <c r="FU215" s="126">
        <v>725</v>
      </c>
      <c r="FV215" s="126">
        <v>0</v>
      </c>
      <c r="FW215" s="126">
        <v>0</v>
      </c>
      <c r="FX215" s="126">
        <v>0</v>
      </c>
      <c r="FY215" s="126">
        <v>0</v>
      </c>
      <c r="FZ215" s="126">
        <v>0</v>
      </c>
      <c r="GA215" s="126">
        <v>0</v>
      </c>
      <c r="GB215" s="126">
        <v>0</v>
      </c>
      <c r="GC215" s="126">
        <v>0</v>
      </c>
      <c r="GD215" s="126">
        <v>0</v>
      </c>
      <c r="GE215" s="126">
        <v>0</v>
      </c>
      <c r="GF215" s="126">
        <v>0</v>
      </c>
      <c r="GG215" s="126">
        <v>0</v>
      </c>
      <c r="GH215" s="126">
        <v>0</v>
      </c>
      <c r="GI215" s="126">
        <v>0</v>
      </c>
      <c r="GJ215" s="126">
        <v>0</v>
      </c>
      <c r="GK215" s="126">
        <v>0</v>
      </c>
      <c r="GL215" s="127" t="b">
        <v>0</v>
      </c>
      <c r="GM215" s="183" t="s">
        <v>993</v>
      </c>
      <c r="GN215" s="183" t="s">
        <v>993</v>
      </c>
      <c r="GO215" s="183" t="s">
        <v>993</v>
      </c>
      <c r="GP215" s="183" t="s">
        <v>993</v>
      </c>
      <c r="GQ215" s="127"/>
      <c r="GR215" s="123"/>
    </row>
    <row r="216" spans="1:200">
      <c r="A216" s="122"/>
      <c r="B216" s="1348" t="s">
        <v>613</v>
      </c>
      <c r="C216" s="1349"/>
      <c r="D216" s="183" t="s">
        <v>1194</v>
      </c>
      <c r="E216" s="183" t="s">
        <v>1195</v>
      </c>
      <c r="F216" s="183" t="s">
        <v>437</v>
      </c>
      <c r="G216" s="183" t="s">
        <v>986</v>
      </c>
      <c r="H216" s="183" t="s">
        <v>1062</v>
      </c>
      <c r="I216" s="183" t="s">
        <v>1063</v>
      </c>
      <c r="J216" s="183" t="s">
        <v>1064</v>
      </c>
      <c r="K216" s="183" t="s">
        <v>1065</v>
      </c>
      <c r="L216" s="126">
        <v>3</v>
      </c>
      <c r="M216" s="183" t="s">
        <v>1195</v>
      </c>
      <c r="N216" s="183" t="s">
        <v>1030</v>
      </c>
      <c r="O216" s="183" t="s">
        <v>352</v>
      </c>
      <c r="P216" s="183" t="s">
        <v>993</v>
      </c>
      <c r="Q216" s="183" t="s">
        <v>293</v>
      </c>
      <c r="R216" s="183" t="s">
        <v>293</v>
      </c>
      <c r="S216" s="127" t="b">
        <v>0</v>
      </c>
      <c r="T216" s="126">
        <v>0</v>
      </c>
      <c r="U216" s="127" t="b">
        <v>0</v>
      </c>
      <c r="V216" s="126">
        <v>0</v>
      </c>
      <c r="W216" s="127" t="b">
        <v>0</v>
      </c>
      <c r="X216" s="127" t="b">
        <v>1</v>
      </c>
      <c r="Y216" s="183" t="s">
        <v>293</v>
      </c>
      <c r="Z216" s="183" t="s">
        <v>993</v>
      </c>
      <c r="AA216" s="127" t="b">
        <v>0</v>
      </c>
      <c r="AB216" s="183" t="s">
        <v>993</v>
      </c>
      <c r="AC216" s="183" t="s">
        <v>993</v>
      </c>
      <c r="AD216" s="183" t="s">
        <v>993</v>
      </c>
      <c r="AE216" s="183">
        <f t="shared" si="8"/>
        <v>50</v>
      </c>
      <c r="AF216" s="183">
        <f t="shared" si="8"/>
        <v>50</v>
      </c>
      <c r="AG216" s="183">
        <f t="shared" si="8"/>
        <v>0</v>
      </c>
      <c r="AH216" s="183">
        <f t="shared" si="8"/>
        <v>50</v>
      </c>
      <c r="AI216" s="183">
        <f t="shared" si="9"/>
        <v>0</v>
      </c>
      <c r="AJ216" s="126">
        <v>50</v>
      </c>
      <c r="AK216" s="126">
        <v>50</v>
      </c>
      <c r="AL216" s="126">
        <v>0</v>
      </c>
      <c r="AM216" s="126">
        <v>50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6">
        <v>0</v>
      </c>
      <c r="BD216" s="127" t="b">
        <v>0</v>
      </c>
      <c r="BE216" s="127"/>
      <c r="BF216" s="183" t="s">
        <v>993</v>
      </c>
      <c r="BG216" s="126">
        <v>0</v>
      </c>
      <c r="BH216" s="183" t="s">
        <v>993</v>
      </c>
      <c r="BI216" s="126">
        <v>0</v>
      </c>
      <c r="BJ216" s="183" t="s">
        <v>993</v>
      </c>
      <c r="BK216" s="126">
        <v>0</v>
      </c>
      <c r="BL216" s="126">
        <v>0</v>
      </c>
      <c r="BM216" s="126">
        <v>50</v>
      </c>
      <c r="BN216" s="183" t="s">
        <v>993</v>
      </c>
      <c r="BO216" s="183" t="s">
        <v>993</v>
      </c>
      <c r="BP216" s="183" t="s">
        <v>993</v>
      </c>
      <c r="BQ216" s="126">
        <v>0</v>
      </c>
      <c r="BR216" s="183" t="s">
        <v>993</v>
      </c>
      <c r="BS216" s="126">
        <v>0</v>
      </c>
      <c r="BT216" s="183" t="s">
        <v>993</v>
      </c>
      <c r="BU216" s="126">
        <v>0</v>
      </c>
      <c r="BV216" s="126">
        <v>0</v>
      </c>
      <c r="BW216" s="126">
        <v>0</v>
      </c>
      <c r="BX216" s="183" t="s">
        <v>993</v>
      </c>
      <c r="BY216" s="126">
        <v>0</v>
      </c>
      <c r="BZ216" s="183" t="s">
        <v>993</v>
      </c>
      <c r="CA216" s="126">
        <v>0</v>
      </c>
      <c r="CB216" s="183" t="s">
        <v>993</v>
      </c>
      <c r="CC216" s="126">
        <v>0</v>
      </c>
      <c r="CD216" s="126">
        <v>0</v>
      </c>
      <c r="CE216" s="126">
        <v>0</v>
      </c>
      <c r="CF216" s="183" t="s">
        <v>993</v>
      </c>
      <c r="CG216" s="126">
        <v>0</v>
      </c>
      <c r="CH216" s="183" t="s">
        <v>993</v>
      </c>
      <c r="CI216" s="126">
        <v>0</v>
      </c>
      <c r="CJ216" s="183" t="s">
        <v>993</v>
      </c>
      <c r="CK216" s="126">
        <v>0</v>
      </c>
      <c r="CL216" s="126">
        <v>0</v>
      </c>
      <c r="CM216" s="126">
        <v>0</v>
      </c>
      <c r="CN216" s="126">
        <v>17</v>
      </c>
      <c r="CO216" s="126">
        <v>0.8</v>
      </c>
      <c r="CP216" s="126">
        <v>7</v>
      </c>
      <c r="CQ216" s="126">
        <v>0</v>
      </c>
      <c r="CR216" s="126">
        <v>11</v>
      </c>
      <c r="CS216" s="126">
        <v>1.4</v>
      </c>
      <c r="CT216" s="126">
        <v>0</v>
      </c>
      <c r="CU216" s="126">
        <v>0</v>
      </c>
      <c r="CV216" s="126">
        <v>1</v>
      </c>
      <c r="CW216" s="126">
        <v>0</v>
      </c>
      <c r="CX216" s="126">
        <v>0</v>
      </c>
      <c r="CY216" s="126">
        <v>0</v>
      </c>
      <c r="CZ216" s="126">
        <v>0</v>
      </c>
      <c r="DA216" s="126">
        <v>0</v>
      </c>
      <c r="DB216" s="126">
        <v>0</v>
      </c>
      <c r="DC216" s="126">
        <v>0</v>
      </c>
      <c r="DD216" s="126">
        <v>0</v>
      </c>
      <c r="DE216" s="126">
        <v>0</v>
      </c>
      <c r="DF216" s="126">
        <v>0</v>
      </c>
      <c r="DG216" s="126">
        <v>0</v>
      </c>
      <c r="DH216" s="127" t="b">
        <v>0</v>
      </c>
      <c r="DI216" s="183" t="s">
        <v>999</v>
      </c>
      <c r="DJ216" s="183" t="s">
        <v>270</v>
      </c>
      <c r="DK216" s="183" t="s">
        <v>434</v>
      </c>
      <c r="DL216" s="183" t="s">
        <v>1000</v>
      </c>
      <c r="DM216" s="126">
        <v>423</v>
      </c>
      <c r="DN216" s="126">
        <v>423</v>
      </c>
      <c r="DO216" s="126">
        <v>0</v>
      </c>
      <c r="DP216" s="126">
        <v>0</v>
      </c>
      <c r="DQ216" s="126">
        <v>16724</v>
      </c>
      <c r="DR216" s="126">
        <v>424</v>
      </c>
      <c r="DS216" s="126">
        <v>423</v>
      </c>
      <c r="DT216" s="126">
        <v>423</v>
      </c>
      <c r="DU216" s="126">
        <v>0</v>
      </c>
      <c r="DV216" s="126">
        <v>0</v>
      </c>
      <c r="DW216" s="126">
        <v>0</v>
      </c>
      <c r="DX216" s="126">
        <v>0</v>
      </c>
      <c r="DY216" s="126">
        <v>0</v>
      </c>
      <c r="DZ216" s="126">
        <v>0</v>
      </c>
      <c r="EA216" s="126">
        <v>424</v>
      </c>
      <c r="EB216" s="126">
        <v>0</v>
      </c>
      <c r="EC216" s="126">
        <v>180</v>
      </c>
      <c r="ED216" s="126">
        <v>2</v>
      </c>
      <c r="EE216" s="126">
        <v>2</v>
      </c>
      <c r="EF216" s="126">
        <v>89</v>
      </c>
      <c r="EG216" s="126">
        <v>0</v>
      </c>
      <c r="EH216" s="126">
        <v>39</v>
      </c>
      <c r="EI216" s="126">
        <v>112</v>
      </c>
      <c r="EJ216" s="126">
        <v>0</v>
      </c>
      <c r="EK216" s="126">
        <v>424</v>
      </c>
      <c r="EL216" s="126">
        <v>347</v>
      </c>
      <c r="EM216" s="126">
        <v>73</v>
      </c>
      <c r="EN216" s="126">
        <v>4</v>
      </c>
      <c r="EO216" s="126">
        <v>0</v>
      </c>
      <c r="EP216" s="126">
        <v>0</v>
      </c>
      <c r="EQ216" s="127" t="b">
        <v>0</v>
      </c>
      <c r="ER216" s="127" t="b">
        <v>0</v>
      </c>
      <c r="ES216" s="127" t="b">
        <v>0</v>
      </c>
      <c r="ET216" s="128">
        <v>0</v>
      </c>
      <c r="EU216" s="128">
        <v>0</v>
      </c>
      <c r="EV216" s="128">
        <v>0</v>
      </c>
      <c r="EW216" s="128">
        <v>0</v>
      </c>
      <c r="EX216" s="128">
        <v>0</v>
      </c>
      <c r="EY216" s="128">
        <v>0</v>
      </c>
      <c r="EZ216" s="127" t="b">
        <v>0</v>
      </c>
      <c r="FA216" s="127" t="b">
        <v>0</v>
      </c>
      <c r="FB216" s="127" t="b">
        <v>0</v>
      </c>
      <c r="FC216" s="128">
        <v>0</v>
      </c>
      <c r="FD216" s="128">
        <v>0</v>
      </c>
      <c r="FE216" s="128">
        <v>0</v>
      </c>
      <c r="FF216" s="128">
        <v>0</v>
      </c>
      <c r="FG216" s="128">
        <v>0</v>
      </c>
      <c r="FH216" s="128">
        <v>0</v>
      </c>
      <c r="FI216" s="127" t="b">
        <v>0</v>
      </c>
      <c r="FJ216" s="127" t="b">
        <v>0</v>
      </c>
      <c r="FK216" s="127" t="b">
        <v>0</v>
      </c>
      <c r="FL216" s="128">
        <v>0</v>
      </c>
      <c r="FM216" s="128">
        <v>0</v>
      </c>
      <c r="FN216" s="128">
        <v>0</v>
      </c>
      <c r="FO216" s="128">
        <v>0</v>
      </c>
      <c r="FP216" s="128">
        <v>0</v>
      </c>
      <c r="FQ216" s="128">
        <v>0</v>
      </c>
      <c r="FR216" s="183" t="s">
        <v>993</v>
      </c>
      <c r="FS216" s="128">
        <v>0</v>
      </c>
      <c r="FT216" s="126">
        <v>0</v>
      </c>
      <c r="FU216" s="126">
        <v>424</v>
      </c>
      <c r="FV216" s="126">
        <v>0</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7" t="b">
        <v>0</v>
      </c>
      <c r="GM216" s="183" t="s">
        <v>993</v>
      </c>
      <c r="GN216" s="183" t="s">
        <v>993</v>
      </c>
      <c r="GO216" s="183" t="s">
        <v>993</v>
      </c>
      <c r="GP216" s="183" t="s">
        <v>993</v>
      </c>
      <c r="GQ216" s="127"/>
      <c r="GR216" s="123"/>
    </row>
    <row r="217" spans="1:200">
      <c r="A217" s="122"/>
      <c r="B217" s="1348" t="s">
        <v>615</v>
      </c>
      <c r="C217" s="1349"/>
      <c r="D217" s="183" t="s">
        <v>1196</v>
      </c>
      <c r="E217" s="183" t="s">
        <v>27</v>
      </c>
      <c r="F217" s="183" t="s">
        <v>437</v>
      </c>
      <c r="G217" s="183" t="s">
        <v>986</v>
      </c>
      <c r="H217" s="183" t="s">
        <v>1062</v>
      </c>
      <c r="I217" s="183" t="s">
        <v>1063</v>
      </c>
      <c r="J217" s="183" t="s">
        <v>1064</v>
      </c>
      <c r="K217" s="183" t="s">
        <v>1065</v>
      </c>
      <c r="L217" s="126">
        <v>1</v>
      </c>
      <c r="M217" s="183" t="s">
        <v>27</v>
      </c>
      <c r="N217" s="183" t="s">
        <v>1019</v>
      </c>
      <c r="O217" s="183" t="s">
        <v>346</v>
      </c>
      <c r="P217" s="183" t="s">
        <v>1100</v>
      </c>
      <c r="Q217" s="183" t="s">
        <v>293</v>
      </c>
      <c r="R217" s="183" t="s">
        <v>290</v>
      </c>
      <c r="S217" s="127" t="b">
        <v>0</v>
      </c>
      <c r="T217" s="126">
        <v>0</v>
      </c>
      <c r="U217" s="127" t="b">
        <v>0</v>
      </c>
      <c r="V217" s="126">
        <v>0</v>
      </c>
      <c r="W217" s="127" t="b">
        <v>1</v>
      </c>
      <c r="X217" s="127" t="b">
        <v>0</v>
      </c>
      <c r="Y217" s="183" t="s">
        <v>290</v>
      </c>
      <c r="Z217" s="183" t="s">
        <v>993</v>
      </c>
      <c r="AA217" s="127" t="b">
        <v>0</v>
      </c>
      <c r="AB217" s="183" t="s">
        <v>993</v>
      </c>
      <c r="AC217" s="183" t="s">
        <v>993</v>
      </c>
      <c r="AD217" s="183" t="s">
        <v>993</v>
      </c>
      <c r="AE217" s="183">
        <f t="shared" si="8"/>
        <v>44</v>
      </c>
      <c r="AF217" s="183">
        <f t="shared" si="8"/>
        <v>44</v>
      </c>
      <c r="AG217" s="183">
        <f t="shared" si="8"/>
        <v>0</v>
      </c>
      <c r="AH217" s="183">
        <f t="shared" si="8"/>
        <v>44</v>
      </c>
      <c r="AI217" s="183">
        <f t="shared" si="9"/>
        <v>0</v>
      </c>
      <c r="AJ217" s="126">
        <v>44</v>
      </c>
      <c r="AK217" s="126">
        <v>44</v>
      </c>
      <c r="AL217" s="126">
        <v>0</v>
      </c>
      <c r="AM217" s="126">
        <v>44</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6">
        <v>0</v>
      </c>
      <c r="BD217" s="127" t="b">
        <v>0</v>
      </c>
      <c r="BE217" s="127"/>
      <c r="BF217" s="183" t="s">
        <v>270</v>
      </c>
      <c r="BG217" s="126">
        <v>44</v>
      </c>
      <c r="BH217" s="183" t="s">
        <v>993</v>
      </c>
      <c r="BI217" s="126">
        <v>0</v>
      </c>
      <c r="BJ217" s="183" t="s">
        <v>993</v>
      </c>
      <c r="BK217" s="126">
        <v>0</v>
      </c>
      <c r="BL217" s="126">
        <v>0</v>
      </c>
      <c r="BM217" s="126">
        <v>0</v>
      </c>
      <c r="BN217" s="183" t="s">
        <v>993</v>
      </c>
      <c r="BO217" s="183" t="s">
        <v>993</v>
      </c>
      <c r="BP217" s="183" t="s">
        <v>993</v>
      </c>
      <c r="BQ217" s="126">
        <v>0</v>
      </c>
      <c r="BR217" s="183" t="s">
        <v>993</v>
      </c>
      <c r="BS217" s="126">
        <v>0</v>
      </c>
      <c r="BT217" s="183" t="s">
        <v>993</v>
      </c>
      <c r="BU217" s="126">
        <v>0</v>
      </c>
      <c r="BV217" s="126">
        <v>0</v>
      </c>
      <c r="BW217" s="126">
        <v>0</v>
      </c>
      <c r="BX217" s="183" t="s">
        <v>993</v>
      </c>
      <c r="BY217" s="126">
        <v>0</v>
      </c>
      <c r="BZ217" s="183" t="s">
        <v>993</v>
      </c>
      <c r="CA217" s="126">
        <v>0</v>
      </c>
      <c r="CB217" s="183" t="s">
        <v>993</v>
      </c>
      <c r="CC217" s="126">
        <v>0</v>
      </c>
      <c r="CD217" s="126">
        <v>0</v>
      </c>
      <c r="CE217" s="126">
        <v>0</v>
      </c>
      <c r="CF217" s="183" t="s">
        <v>993</v>
      </c>
      <c r="CG217" s="126">
        <v>0</v>
      </c>
      <c r="CH217" s="183" t="s">
        <v>993</v>
      </c>
      <c r="CI217" s="126">
        <v>0</v>
      </c>
      <c r="CJ217" s="183" t="s">
        <v>993</v>
      </c>
      <c r="CK217" s="126">
        <v>0</v>
      </c>
      <c r="CL217" s="126">
        <v>0</v>
      </c>
      <c r="CM217" s="126">
        <v>0</v>
      </c>
      <c r="CN217" s="126">
        <v>27</v>
      </c>
      <c r="CO217" s="126">
        <v>0</v>
      </c>
      <c r="CP217" s="126">
        <v>1</v>
      </c>
      <c r="CQ217" s="126">
        <v>0</v>
      </c>
      <c r="CR217" s="126">
        <v>1</v>
      </c>
      <c r="CS217" s="126">
        <v>0.6</v>
      </c>
      <c r="CT217" s="126">
        <v>0</v>
      </c>
      <c r="CU217" s="126">
        <v>0</v>
      </c>
      <c r="CV217" s="126">
        <v>3</v>
      </c>
      <c r="CW217" s="126">
        <v>0</v>
      </c>
      <c r="CX217" s="126">
        <v>1</v>
      </c>
      <c r="CY217" s="126">
        <v>0</v>
      </c>
      <c r="CZ217" s="126">
        <v>0</v>
      </c>
      <c r="DA217" s="126">
        <v>0</v>
      </c>
      <c r="DB217" s="126">
        <v>0</v>
      </c>
      <c r="DC217" s="126">
        <v>0</v>
      </c>
      <c r="DD217" s="126">
        <v>0</v>
      </c>
      <c r="DE217" s="126">
        <v>0</v>
      </c>
      <c r="DF217" s="126">
        <v>0</v>
      </c>
      <c r="DG217" s="126">
        <v>0</v>
      </c>
      <c r="DH217" s="127" t="b">
        <v>0</v>
      </c>
      <c r="DI217" s="183" t="s">
        <v>1000</v>
      </c>
      <c r="DJ217" s="183" t="s">
        <v>993</v>
      </c>
      <c r="DK217" s="183" t="s">
        <v>993</v>
      </c>
      <c r="DL217" s="183" t="s">
        <v>993</v>
      </c>
      <c r="DM217" s="126">
        <v>1562</v>
      </c>
      <c r="DN217" s="126">
        <v>1343</v>
      </c>
      <c r="DO217" s="126">
        <v>188</v>
      </c>
      <c r="DP217" s="126">
        <v>31</v>
      </c>
      <c r="DQ217" s="126">
        <v>13095</v>
      </c>
      <c r="DR217" s="126">
        <v>1591</v>
      </c>
      <c r="DS217" s="126">
        <v>1562</v>
      </c>
      <c r="DT217" s="126">
        <v>11</v>
      </c>
      <c r="DU217" s="126">
        <v>1515</v>
      </c>
      <c r="DV217" s="126">
        <v>15</v>
      </c>
      <c r="DW217" s="126">
        <v>17</v>
      </c>
      <c r="DX217" s="126">
        <v>0</v>
      </c>
      <c r="DY217" s="126">
        <v>0</v>
      </c>
      <c r="DZ217" s="126">
        <v>4</v>
      </c>
      <c r="EA217" s="126">
        <v>1591</v>
      </c>
      <c r="EB217" s="126">
        <v>370</v>
      </c>
      <c r="EC217" s="126">
        <v>1196</v>
      </c>
      <c r="ED217" s="126">
        <v>20</v>
      </c>
      <c r="EE217" s="126">
        <v>1</v>
      </c>
      <c r="EF217" s="126">
        <v>0</v>
      </c>
      <c r="EG217" s="126">
        <v>0</v>
      </c>
      <c r="EH217" s="126">
        <v>3</v>
      </c>
      <c r="EI217" s="126">
        <v>1</v>
      </c>
      <c r="EJ217" s="126">
        <v>0</v>
      </c>
      <c r="EK217" s="126">
        <v>1221</v>
      </c>
      <c r="EL217" s="126">
        <v>1219</v>
      </c>
      <c r="EM217" s="126">
        <v>0</v>
      </c>
      <c r="EN217" s="126">
        <v>0</v>
      </c>
      <c r="EO217" s="126">
        <v>2</v>
      </c>
      <c r="EP217" s="126">
        <v>0</v>
      </c>
      <c r="EQ217" s="127" t="b">
        <v>0</v>
      </c>
      <c r="ER217" s="127" t="b">
        <v>0</v>
      </c>
      <c r="ES217" s="127" t="b">
        <v>0</v>
      </c>
      <c r="ET217" s="128">
        <v>0.26300000000000001</v>
      </c>
      <c r="EU217" s="128">
        <v>0.14099999999999999</v>
      </c>
      <c r="EV217" s="128">
        <v>9.0999999999999998E-2</v>
      </c>
      <c r="EW217" s="128">
        <v>5.2000000000000005E-2</v>
      </c>
      <c r="EX217" s="128">
        <v>0.56899999999999995</v>
      </c>
      <c r="EY217" s="128">
        <v>0.59</v>
      </c>
      <c r="EZ217" s="127" t="b">
        <v>0</v>
      </c>
      <c r="FA217" s="127" t="b">
        <v>0</v>
      </c>
      <c r="FB217" s="127" t="b">
        <v>0</v>
      </c>
      <c r="FC217" s="128">
        <v>0</v>
      </c>
      <c r="FD217" s="128">
        <v>0</v>
      </c>
      <c r="FE217" s="128">
        <v>0</v>
      </c>
      <c r="FF217" s="128">
        <v>0</v>
      </c>
      <c r="FG217" s="128">
        <v>0</v>
      </c>
      <c r="FH217" s="128">
        <v>0</v>
      </c>
      <c r="FI217" s="127" t="b">
        <v>0</v>
      </c>
      <c r="FJ217" s="127" t="b">
        <v>0</v>
      </c>
      <c r="FK217" s="127" t="b">
        <v>0</v>
      </c>
      <c r="FL217" s="128">
        <v>0</v>
      </c>
      <c r="FM217" s="128">
        <v>0</v>
      </c>
      <c r="FN217" s="128">
        <v>0</v>
      </c>
      <c r="FO217" s="128">
        <v>0</v>
      </c>
      <c r="FP217" s="128">
        <v>0</v>
      </c>
      <c r="FQ217" s="128">
        <v>0</v>
      </c>
      <c r="FR217" s="183" t="s">
        <v>293</v>
      </c>
      <c r="FS217" s="128">
        <v>0</v>
      </c>
      <c r="FT217" s="126">
        <v>0</v>
      </c>
      <c r="FU217" s="126">
        <v>1221</v>
      </c>
      <c r="FV217" s="126">
        <v>0</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7" t="b">
        <v>0</v>
      </c>
      <c r="GM217" s="183" t="s">
        <v>993</v>
      </c>
      <c r="GN217" s="183" t="s">
        <v>993</v>
      </c>
      <c r="GO217" s="183" t="s">
        <v>993</v>
      </c>
      <c r="GP217" s="183" t="s">
        <v>993</v>
      </c>
      <c r="GQ217" s="127"/>
      <c r="GR217" s="123"/>
    </row>
    <row r="218" spans="1:200">
      <c r="A218" s="122"/>
      <c r="B218" s="1348" t="s">
        <v>615</v>
      </c>
      <c r="C218" s="1349"/>
      <c r="D218" s="183" t="s">
        <v>1196</v>
      </c>
      <c r="E218" s="183" t="s">
        <v>27</v>
      </c>
      <c r="F218" s="183" t="s">
        <v>437</v>
      </c>
      <c r="G218" s="183" t="s">
        <v>986</v>
      </c>
      <c r="H218" s="183" t="s">
        <v>1062</v>
      </c>
      <c r="I218" s="183" t="s">
        <v>1063</v>
      </c>
      <c r="J218" s="183" t="s">
        <v>1064</v>
      </c>
      <c r="K218" s="183" t="s">
        <v>1065</v>
      </c>
      <c r="L218" s="126">
        <v>2</v>
      </c>
      <c r="M218" s="183" t="s">
        <v>27</v>
      </c>
      <c r="N218" s="183" t="s">
        <v>1030</v>
      </c>
      <c r="O218" s="183" t="s">
        <v>647</v>
      </c>
      <c r="P218" s="183" t="s">
        <v>1100</v>
      </c>
      <c r="Q218" s="183" t="s">
        <v>293</v>
      </c>
      <c r="R218" s="183" t="s">
        <v>293</v>
      </c>
      <c r="S218" s="127" t="b">
        <v>0</v>
      </c>
      <c r="T218" s="126">
        <v>0</v>
      </c>
      <c r="U218" s="127" t="b">
        <v>0</v>
      </c>
      <c r="V218" s="126">
        <v>0</v>
      </c>
      <c r="W218" s="127" t="b">
        <v>1</v>
      </c>
      <c r="X218" s="127" t="b">
        <v>0</v>
      </c>
      <c r="Y218" s="183" t="s">
        <v>293</v>
      </c>
      <c r="Z218" s="183" t="s">
        <v>993</v>
      </c>
      <c r="AA218" s="127" t="b">
        <v>0</v>
      </c>
      <c r="AB218" s="183" t="s">
        <v>993</v>
      </c>
      <c r="AC218" s="183" t="s">
        <v>993</v>
      </c>
      <c r="AD218" s="183" t="s">
        <v>993</v>
      </c>
      <c r="AE218" s="183">
        <f t="shared" si="8"/>
        <v>44</v>
      </c>
      <c r="AF218" s="183">
        <f t="shared" si="8"/>
        <v>44</v>
      </c>
      <c r="AG218" s="183">
        <f t="shared" si="8"/>
        <v>0</v>
      </c>
      <c r="AH218" s="183">
        <f t="shared" si="8"/>
        <v>44</v>
      </c>
      <c r="AI218" s="183">
        <f t="shared" si="9"/>
        <v>0</v>
      </c>
      <c r="AJ218" s="126">
        <v>0</v>
      </c>
      <c r="AK218" s="126">
        <v>0</v>
      </c>
      <c r="AL218" s="126">
        <v>0</v>
      </c>
      <c r="AM218" s="126">
        <v>0</v>
      </c>
      <c r="AN218" s="126">
        <v>0</v>
      </c>
      <c r="AO218" s="126">
        <v>44</v>
      </c>
      <c r="AP218" s="126">
        <v>44</v>
      </c>
      <c r="AQ218" s="126">
        <v>0</v>
      </c>
      <c r="AR218" s="126">
        <v>44</v>
      </c>
      <c r="AS218" s="126">
        <v>44</v>
      </c>
      <c r="AT218" s="126">
        <v>44</v>
      </c>
      <c r="AU218" s="126">
        <v>0</v>
      </c>
      <c r="AV218" s="126">
        <v>44</v>
      </c>
      <c r="AW218" s="126">
        <v>0</v>
      </c>
      <c r="AX218" s="126">
        <v>0</v>
      </c>
      <c r="AY218" s="126">
        <v>0</v>
      </c>
      <c r="AZ218" s="126">
        <v>0</v>
      </c>
      <c r="BA218" s="126">
        <v>0</v>
      </c>
      <c r="BB218" s="126">
        <v>0</v>
      </c>
      <c r="BC218" s="126">
        <v>0</v>
      </c>
      <c r="BD218" s="127" t="b">
        <v>0</v>
      </c>
      <c r="BE218" s="127"/>
      <c r="BF218" s="183" t="s">
        <v>1060</v>
      </c>
      <c r="BG218" s="126">
        <v>44</v>
      </c>
      <c r="BH218" s="183" t="s">
        <v>993</v>
      </c>
      <c r="BI218" s="126">
        <v>0</v>
      </c>
      <c r="BJ218" s="183" t="s">
        <v>993</v>
      </c>
      <c r="BK218" s="126">
        <v>0</v>
      </c>
      <c r="BL218" s="126">
        <v>0</v>
      </c>
      <c r="BM218" s="126">
        <v>0</v>
      </c>
      <c r="BN218" s="183" t="s">
        <v>993</v>
      </c>
      <c r="BO218" s="183" t="s">
        <v>993</v>
      </c>
      <c r="BP218" s="183" t="s">
        <v>993</v>
      </c>
      <c r="BQ218" s="126">
        <v>0</v>
      </c>
      <c r="BR218" s="183" t="s">
        <v>993</v>
      </c>
      <c r="BS218" s="126">
        <v>0</v>
      </c>
      <c r="BT218" s="183" t="s">
        <v>993</v>
      </c>
      <c r="BU218" s="126">
        <v>0</v>
      </c>
      <c r="BV218" s="126">
        <v>0</v>
      </c>
      <c r="BW218" s="126">
        <v>0</v>
      </c>
      <c r="BX218" s="183" t="s">
        <v>993</v>
      </c>
      <c r="BY218" s="126">
        <v>0</v>
      </c>
      <c r="BZ218" s="183" t="s">
        <v>993</v>
      </c>
      <c r="CA218" s="126">
        <v>0</v>
      </c>
      <c r="CB218" s="183" t="s">
        <v>993</v>
      </c>
      <c r="CC218" s="126">
        <v>0</v>
      </c>
      <c r="CD218" s="126">
        <v>0</v>
      </c>
      <c r="CE218" s="126">
        <v>0</v>
      </c>
      <c r="CF218" s="183" t="s">
        <v>993</v>
      </c>
      <c r="CG218" s="126">
        <v>0</v>
      </c>
      <c r="CH218" s="183" t="s">
        <v>993</v>
      </c>
      <c r="CI218" s="126">
        <v>0</v>
      </c>
      <c r="CJ218" s="183" t="s">
        <v>993</v>
      </c>
      <c r="CK218" s="126">
        <v>0</v>
      </c>
      <c r="CL218" s="126">
        <v>0</v>
      </c>
      <c r="CM218" s="126">
        <v>0</v>
      </c>
      <c r="CN218" s="126">
        <v>10</v>
      </c>
      <c r="CO218" s="126">
        <v>0.8</v>
      </c>
      <c r="CP218" s="126">
        <v>4</v>
      </c>
      <c r="CQ218" s="126">
        <v>0</v>
      </c>
      <c r="CR218" s="126">
        <v>11</v>
      </c>
      <c r="CS218" s="126">
        <v>0</v>
      </c>
      <c r="CT218" s="126">
        <v>0</v>
      </c>
      <c r="CU218" s="126">
        <v>0</v>
      </c>
      <c r="CV218" s="126">
        <v>4</v>
      </c>
      <c r="CW218" s="126">
        <v>0</v>
      </c>
      <c r="CX218" s="126">
        <v>3</v>
      </c>
      <c r="CY218" s="126">
        <v>0</v>
      </c>
      <c r="CZ218" s="126">
        <v>0</v>
      </c>
      <c r="DA218" s="126">
        <v>0</v>
      </c>
      <c r="DB218" s="126">
        <v>0</v>
      </c>
      <c r="DC218" s="126">
        <v>0</v>
      </c>
      <c r="DD218" s="126">
        <v>0</v>
      </c>
      <c r="DE218" s="126">
        <v>0</v>
      </c>
      <c r="DF218" s="126">
        <v>0</v>
      </c>
      <c r="DG218" s="126">
        <v>0</v>
      </c>
      <c r="DH218" s="127" t="b">
        <v>0</v>
      </c>
      <c r="DI218" s="183" t="s">
        <v>1000</v>
      </c>
      <c r="DJ218" s="183" t="s">
        <v>993</v>
      </c>
      <c r="DK218" s="183" t="s">
        <v>993</v>
      </c>
      <c r="DL218" s="183" t="s">
        <v>993</v>
      </c>
      <c r="DM218" s="126">
        <v>504</v>
      </c>
      <c r="DN218" s="126">
        <v>376</v>
      </c>
      <c r="DO218" s="126">
        <v>128</v>
      </c>
      <c r="DP218" s="126">
        <v>0</v>
      </c>
      <c r="DQ218" s="126">
        <v>12572</v>
      </c>
      <c r="DR218" s="126">
        <v>8</v>
      </c>
      <c r="DS218" s="126">
        <v>504</v>
      </c>
      <c r="DT218" s="126">
        <v>366</v>
      </c>
      <c r="DU218" s="126">
        <v>20</v>
      </c>
      <c r="DV218" s="126">
        <v>118</v>
      </c>
      <c r="DW218" s="126">
        <v>0</v>
      </c>
      <c r="DX218" s="126">
        <v>0</v>
      </c>
      <c r="DY218" s="126">
        <v>0</v>
      </c>
      <c r="DZ218" s="126">
        <v>0</v>
      </c>
      <c r="EA218" s="126">
        <v>8</v>
      </c>
      <c r="EB218" s="126">
        <v>8</v>
      </c>
      <c r="EC218" s="126">
        <v>0</v>
      </c>
      <c r="ED218" s="126">
        <v>0</v>
      </c>
      <c r="EE218" s="126">
        <v>0</v>
      </c>
      <c r="EF218" s="126">
        <v>0</v>
      </c>
      <c r="EG218" s="126">
        <v>0</v>
      </c>
      <c r="EH218" s="126">
        <v>0</v>
      </c>
      <c r="EI218" s="126">
        <v>0</v>
      </c>
      <c r="EJ218" s="126">
        <v>0</v>
      </c>
      <c r="EK218" s="126">
        <v>0</v>
      </c>
      <c r="EL218" s="126">
        <v>0</v>
      </c>
      <c r="EM218" s="126">
        <v>0</v>
      </c>
      <c r="EN218" s="126">
        <v>0</v>
      </c>
      <c r="EO218" s="126">
        <v>0</v>
      </c>
      <c r="EP218" s="126">
        <v>0</v>
      </c>
      <c r="EQ218" s="127" t="b">
        <v>0</v>
      </c>
      <c r="ER218" s="127" t="b">
        <v>0</v>
      </c>
      <c r="ES218" s="127" t="b">
        <v>0</v>
      </c>
      <c r="ET218" s="128">
        <v>0</v>
      </c>
      <c r="EU218" s="128">
        <v>0</v>
      </c>
      <c r="EV218" s="128">
        <v>0</v>
      </c>
      <c r="EW218" s="128">
        <v>0</v>
      </c>
      <c r="EX218" s="128">
        <v>0</v>
      </c>
      <c r="EY218" s="128">
        <v>0</v>
      </c>
      <c r="EZ218" s="127" t="b">
        <v>0</v>
      </c>
      <c r="FA218" s="127" t="b">
        <v>0</v>
      </c>
      <c r="FB218" s="127" t="b">
        <v>0</v>
      </c>
      <c r="FC218" s="128">
        <v>0</v>
      </c>
      <c r="FD218" s="128">
        <v>0</v>
      </c>
      <c r="FE218" s="128">
        <v>0</v>
      </c>
      <c r="FF218" s="128">
        <v>0</v>
      </c>
      <c r="FG218" s="128">
        <v>0</v>
      </c>
      <c r="FH218" s="128">
        <v>0</v>
      </c>
      <c r="FI218" s="127" t="b">
        <v>0</v>
      </c>
      <c r="FJ218" s="127" t="b">
        <v>0</v>
      </c>
      <c r="FK218" s="127" t="b">
        <v>0</v>
      </c>
      <c r="FL218" s="128">
        <v>0</v>
      </c>
      <c r="FM218" s="128">
        <v>0</v>
      </c>
      <c r="FN218" s="128">
        <v>0</v>
      </c>
      <c r="FO218" s="128">
        <v>0</v>
      </c>
      <c r="FP218" s="128">
        <v>0</v>
      </c>
      <c r="FQ218" s="128">
        <v>0</v>
      </c>
      <c r="FR218" s="183" t="s">
        <v>293</v>
      </c>
      <c r="FS218" s="128">
        <v>1</v>
      </c>
      <c r="FT218" s="126">
        <v>4.2</v>
      </c>
      <c r="FU218" s="126">
        <v>0</v>
      </c>
      <c r="FV218" s="126">
        <v>98</v>
      </c>
      <c r="FW218" s="126">
        <v>44</v>
      </c>
      <c r="FX218" s="126">
        <v>79</v>
      </c>
      <c r="FY218" s="126">
        <v>53</v>
      </c>
      <c r="FZ218" s="126">
        <v>195</v>
      </c>
      <c r="GA218" s="126">
        <v>182</v>
      </c>
      <c r="GB218" s="126">
        <v>195</v>
      </c>
      <c r="GC218" s="126">
        <v>217</v>
      </c>
      <c r="GD218" s="126">
        <v>195</v>
      </c>
      <c r="GE218" s="126">
        <v>182</v>
      </c>
      <c r="GF218" s="126">
        <v>195</v>
      </c>
      <c r="GG218" s="126">
        <v>217</v>
      </c>
      <c r="GH218" s="126">
        <v>48.5</v>
      </c>
      <c r="GI218" s="126">
        <v>55</v>
      </c>
      <c r="GJ218" s="126">
        <v>61.4</v>
      </c>
      <c r="GK218" s="126">
        <v>60.8</v>
      </c>
      <c r="GL218" s="127" t="b">
        <v>0</v>
      </c>
      <c r="GM218" s="183" t="s">
        <v>993</v>
      </c>
      <c r="GN218" s="183" t="s">
        <v>993</v>
      </c>
      <c r="GO218" s="183" t="s">
        <v>993</v>
      </c>
      <c r="GP218" s="183" t="s">
        <v>993</v>
      </c>
      <c r="GQ218" s="127"/>
      <c r="GR218" s="123"/>
    </row>
    <row r="219" spans="1:200">
      <c r="A219" s="122"/>
      <c r="B219" s="1348" t="s">
        <v>616</v>
      </c>
      <c r="C219" s="1349"/>
      <c r="D219" s="183" t="s">
        <v>1197</v>
      </c>
      <c r="E219" s="183" t="s">
        <v>28</v>
      </c>
      <c r="F219" s="183" t="s">
        <v>437</v>
      </c>
      <c r="G219" s="183" t="s">
        <v>986</v>
      </c>
      <c r="H219" s="183" t="s">
        <v>1062</v>
      </c>
      <c r="I219" s="183" t="s">
        <v>1063</v>
      </c>
      <c r="J219" s="183" t="s">
        <v>1064</v>
      </c>
      <c r="K219" s="183" t="s">
        <v>1065</v>
      </c>
      <c r="L219" s="126">
        <v>1</v>
      </c>
      <c r="M219" s="183" t="s">
        <v>28</v>
      </c>
      <c r="N219" s="183" t="s">
        <v>1019</v>
      </c>
      <c r="O219" s="183" t="s">
        <v>617</v>
      </c>
      <c r="P219" s="183" t="s">
        <v>993</v>
      </c>
      <c r="Q219" s="183" t="s">
        <v>993</v>
      </c>
      <c r="R219" s="183" t="s">
        <v>290</v>
      </c>
      <c r="S219" s="127" t="b">
        <v>0</v>
      </c>
      <c r="T219" s="126">
        <v>0</v>
      </c>
      <c r="U219" s="127" t="b">
        <v>0</v>
      </c>
      <c r="V219" s="126">
        <v>0</v>
      </c>
      <c r="W219" s="127" t="b">
        <v>1</v>
      </c>
      <c r="X219" s="127" t="b">
        <v>0</v>
      </c>
      <c r="Y219" s="183" t="s">
        <v>290</v>
      </c>
      <c r="Z219" s="183" t="s">
        <v>993</v>
      </c>
      <c r="AA219" s="127" t="b">
        <v>0</v>
      </c>
      <c r="AB219" s="183" t="s">
        <v>993</v>
      </c>
      <c r="AC219" s="183" t="s">
        <v>993</v>
      </c>
      <c r="AD219" s="183" t="s">
        <v>993</v>
      </c>
      <c r="AE219" s="183">
        <f t="shared" si="8"/>
        <v>39</v>
      </c>
      <c r="AF219" s="183">
        <f t="shared" si="8"/>
        <v>39</v>
      </c>
      <c r="AG219" s="183">
        <f t="shared" si="8"/>
        <v>19</v>
      </c>
      <c r="AH219" s="183">
        <f t="shared" si="8"/>
        <v>39</v>
      </c>
      <c r="AI219" s="183">
        <f t="shared" si="9"/>
        <v>0</v>
      </c>
      <c r="AJ219" s="126">
        <v>39</v>
      </c>
      <c r="AK219" s="126">
        <v>39</v>
      </c>
      <c r="AL219" s="126">
        <v>19</v>
      </c>
      <c r="AM219" s="126">
        <v>39</v>
      </c>
      <c r="AN219" s="126">
        <v>0</v>
      </c>
      <c r="AO219" s="126">
        <v>0</v>
      </c>
      <c r="AP219" s="126">
        <v>0</v>
      </c>
      <c r="AQ219" s="126">
        <v>0</v>
      </c>
      <c r="AR219" s="126">
        <v>0</v>
      </c>
      <c r="AS219" s="126">
        <v>0</v>
      </c>
      <c r="AT219" s="126">
        <v>0</v>
      </c>
      <c r="AU219" s="126">
        <v>0</v>
      </c>
      <c r="AV219" s="126">
        <v>0</v>
      </c>
      <c r="AW219" s="126">
        <v>0</v>
      </c>
      <c r="AX219" s="126">
        <v>0</v>
      </c>
      <c r="AY219" s="126">
        <v>0</v>
      </c>
      <c r="AZ219" s="126">
        <v>0</v>
      </c>
      <c r="BA219" s="126">
        <v>0</v>
      </c>
      <c r="BB219" s="126">
        <v>0</v>
      </c>
      <c r="BC219" s="126">
        <v>0</v>
      </c>
      <c r="BD219" s="127" t="b">
        <v>0</v>
      </c>
      <c r="BE219" s="127"/>
      <c r="BF219" s="183" t="s">
        <v>282</v>
      </c>
      <c r="BG219" s="126">
        <v>39</v>
      </c>
      <c r="BH219" s="183" t="s">
        <v>1162</v>
      </c>
      <c r="BI219" s="126">
        <v>9</v>
      </c>
      <c r="BJ219" s="183" t="s">
        <v>993</v>
      </c>
      <c r="BK219" s="126">
        <v>0</v>
      </c>
      <c r="BL219" s="126">
        <v>0</v>
      </c>
      <c r="BM219" s="126">
        <v>0</v>
      </c>
      <c r="BN219" s="183" t="s">
        <v>993</v>
      </c>
      <c r="BO219" s="183" t="s">
        <v>993</v>
      </c>
      <c r="BP219" s="183" t="s">
        <v>993</v>
      </c>
      <c r="BQ219" s="126">
        <v>0</v>
      </c>
      <c r="BR219" s="183" t="s">
        <v>993</v>
      </c>
      <c r="BS219" s="126">
        <v>0</v>
      </c>
      <c r="BT219" s="183" t="s">
        <v>993</v>
      </c>
      <c r="BU219" s="126">
        <v>0</v>
      </c>
      <c r="BV219" s="126">
        <v>0</v>
      </c>
      <c r="BW219" s="126">
        <v>0</v>
      </c>
      <c r="BX219" s="183" t="s">
        <v>993</v>
      </c>
      <c r="BY219" s="126">
        <v>0</v>
      </c>
      <c r="BZ219" s="183" t="s">
        <v>993</v>
      </c>
      <c r="CA219" s="126">
        <v>0</v>
      </c>
      <c r="CB219" s="183" t="s">
        <v>993</v>
      </c>
      <c r="CC219" s="126">
        <v>0</v>
      </c>
      <c r="CD219" s="126">
        <v>0</v>
      </c>
      <c r="CE219" s="126">
        <v>0</v>
      </c>
      <c r="CF219" s="183" t="s">
        <v>993</v>
      </c>
      <c r="CG219" s="126">
        <v>0</v>
      </c>
      <c r="CH219" s="183" t="s">
        <v>993</v>
      </c>
      <c r="CI219" s="126">
        <v>0</v>
      </c>
      <c r="CJ219" s="183" t="s">
        <v>993</v>
      </c>
      <c r="CK219" s="126">
        <v>0</v>
      </c>
      <c r="CL219" s="126">
        <v>0</v>
      </c>
      <c r="CM219" s="126">
        <v>0</v>
      </c>
      <c r="CN219" s="126">
        <v>14</v>
      </c>
      <c r="CO219" s="126">
        <v>2.5</v>
      </c>
      <c r="CP219" s="126">
        <v>1</v>
      </c>
      <c r="CQ219" s="126">
        <v>0.2</v>
      </c>
      <c r="CR219" s="126">
        <v>2</v>
      </c>
      <c r="CS219" s="126">
        <v>0</v>
      </c>
      <c r="CT219" s="126">
        <v>0</v>
      </c>
      <c r="CU219" s="126">
        <v>0</v>
      </c>
      <c r="CV219" s="126">
        <v>0</v>
      </c>
      <c r="CW219" s="126">
        <v>0</v>
      </c>
      <c r="CX219" s="126">
        <v>0</v>
      </c>
      <c r="CY219" s="126">
        <v>0</v>
      </c>
      <c r="CZ219" s="126">
        <v>0</v>
      </c>
      <c r="DA219" s="126">
        <v>0</v>
      </c>
      <c r="DB219" s="126">
        <v>0</v>
      </c>
      <c r="DC219" s="126">
        <v>0</v>
      </c>
      <c r="DD219" s="126">
        <v>0</v>
      </c>
      <c r="DE219" s="126">
        <v>0</v>
      </c>
      <c r="DF219" s="126">
        <v>0</v>
      </c>
      <c r="DG219" s="126">
        <v>0</v>
      </c>
      <c r="DH219" s="127" t="b">
        <v>0</v>
      </c>
      <c r="DI219" s="183" t="s">
        <v>1000</v>
      </c>
      <c r="DJ219" s="183" t="s">
        <v>993</v>
      </c>
      <c r="DK219" s="183" t="s">
        <v>993</v>
      </c>
      <c r="DL219" s="183" t="s">
        <v>993</v>
      </c>
      <c r="DM219" s="126">
        <v>655</v>
      </c>
      <c r="DN219" s="126">
        <v>474</v>
      </c>
      <c r="DO219" s="126">
        <v>167</v>
      </c>
      <c r="DP219" s="126">
        <v>14</v>
      </c>
      <c r="DQ219" s="126">
        <v>11222</v>
      </c>
      <c r="DR219" s="126">
        <v>648</v>
      </c>
      <c r="DS219" s="126">
        <v>655</v>
      </c>
      <c r="DT219" s="126">
        <v>2</v>
      </c>
      <c r="DU219" s="126">
        <v>603</v>
      </c>
      <c r="DV219" s="126">
        <v>23</v>
      </c>
      <c r="DW219" s="126">
        <v>27</v>
      </c>
      <c r="DX219" s="126">
        <v>0</v>
      </c>
      <c r="DY219" s="126">
        <v>0</v>
      </c>
      <c r="DZ219" s="126">
        <v>0</v>
      </c>
      <c r="EA219" s="126">
        <v>648</v>
      </c>
      <c r="EB219" s="126">
        <v>43</v>
      </c>
      <c r="EC219" s="126">
        <v>552</v>
      </c>
      <c r="ED219" s="126">
        <v>18</v>
      </c>
      <c r="EE219" s="126">
        <v>4</v>
      </c>
      <c r="EF219" s="126">
        <v>6</v>
      </c>
      <c r="EG219" s="126">
        <v>0</v>
      </c>
      <c r="EH219" s="126">
        <v>25</v>
      </c>
      <c r="EI219" s="126">
        <v>0</v>
      </c>
      <c r="EJ219" s="126">
        <v>0</v>
      </c>
      <c r="EK219" s="126">
        <v>605</v>
      </c>
      <c r="EL219" s="126">
        <v>591</v>
      </c>
      <c r="EM219" s="126">
        <v>1</v>
      </c>
      <c r="EN219" s="126">
        <v>9</v>
      </c>
      <c r="EO219" s="126">
        <v>4</v>
      </c>
      <c r="EP219" s="126">
        <v>0</v>
      </c>
      <c r="EQ219" s="127" t="b">
        <v>0</v>
      </c>
      <c r="ER219" s="127" t="b">
        <v>0</v>
      </c>
      <c r="ES219" s="127" t="b">
        <v>0</v>
      </c>
      <c r="ET219" s="128">
        <v>0.33600000000000002</v>
      </c>
      <c r="EU219" s="128">
        <v>0.11800000000000001</v>
      </c>
      <c r="EV219" s="128">
        <v>8.8000000000000009E-2</v>
      </c>
      <c r="EW219" s="128">
        <v>3.5000000000000003E-2</v>
      </c>
      <c r="EX219" s="128">
        <v>0.26300000000000001</v>
      </c>
      <c r="EY219" s="128">
        <v>0.28999999999999998</v>
      </c>
      <c r="EZ219" s="127" t="b">
        <v>0</v>
      </c>
      <c r="FA219" s="127" t="b">
        <v>0</v>
      </c>
      <c r="FB219" s="127" t="b">
        <v>0</v>
      </c>
      <c r="FC219" s="128">
        <v>0.222</v>
      </c>
      <c r="FD219" s="128">
        <v>9.0000000000000011E-3</v>
      </c>
      <c r="FE219" s="128">
        <v>5.0000000000000001E-3</v>
      </c>
      <c r="FF219" s="128">
        <v>6.0000000000000001E-3</v>
      </c>
      <c r="FG219" s="128">
        <v>0.14499999999999999</v>
      </c>
      <c r="FH219" s="128">
        <v>0.14699999999999999</v>
      </c>
      <c r="FI219" s="127" t="b">
        <v>0</v>
      </c>
      <c r="FJ219" s="127" t="b">
        <v>0</v>
      </c>
      <c r="FK219" s="127" t="b">
        <v>0</v>
      </c>
      <c r="FL219" s="128">
        <v>0</v>
      </c>
      <c r="FM219" s="128">
        <v>0</v>
      </c>
      <c r="FN219" s="128">
        <v>0</v>
      </c>
      <c r="FO219" s="128">
        <v>0</v>
      </c>
      <c r="FP219" s="128">
        <v>0</v>
      </c>
      <c r="FQ219" s="128">
        <v>0</v>
      </c>
      <c r="FR219" s="183" t="s">
        <v>993</v>
      </c>
      <c r="FS219" s="128">
        <v>0</v>
      </c>
      <c r="FT219" s="126">
        <v>0</v>
      </c>
      <c r="FU219" s="126">
        <v>605</v>
      </c>
      <c r="FV219" s="126">
        <v>0</v>
      </c>
      <c r="FW219" s="126">
        <v>0</v>
      </c>
      <c r="FX219" s="126">
        <v>0</v>
      </c>
      <c r="FY219" s="126">
        <v>0</v>
      </c>
      <c r="FZ219" s="126">
        <v>0</v>
      </c>
      <c r="GA219" s="126">
        <v>0</v>
      </c>
      <c r="GB219" s="126">
        <v>0</v>
      </c>
      <c r="GC219" s="126">
        <v>0</v>
      </c>
      <c r="GD219" s="126">
        <v>0</v>
      </c>
      <c r="GE219" s="126">
        <v>0</v>
      </c>
      <c r="GF219" s="126">
        <v>0</v>
      </c>
      <c r="GG219" s="126">
        <v>0</v>
      </c>
      <c r="GH219" s="126">
        <v>0</v>
      </c>
      <c r="GI219" s="126">
        <v>0</v>
      </c>
      <c r="GJ219" s="126">
        <v>0</v>
      </c>
      <c r="GK219" s="126">
        <v>0</v>
      </c>
      <c r="GL219" s="127" t="b">
        <v>0</v>
      </c>
      <c r="GM219" s="183" t="s">
        <v>993</v>
      </c>
      <c r="GN219" s="183" t="s">
        <v>993</v>
      </c>
      <c r="GO219" s="183" t="s">
        <v>993</v>
      </c>
      <c r="GP219" s="183" t="s">
        <v>993</v>
      </c>
      <c r="GQ219" s="127"/>
      <c r="GR219" s="123"/>
    </row>
    <row r="220" spans="1:200">
      <c r="A220" s="122"/>
      <c r="B220" s="1348" t="s">
        <v>616</v>
      </c>
      <c r="C220" s="1349"/>
      <c r="D220" s="183" t="s">
        <v>1197</v>
      </c>
      <c r="E220" s="183" t="s">
        <v>28</v>
      </c>
      <c r="F220" s="183" t="s">
        <v>437</v>
      </c>
      <c r="G220" s="183" t="s">
        <v>986</v>
      </c>
      <c r="H220" s="183" t="s">
        <v>1062</v>
      </c>
      <c r="I220" s="183" t="s">
        <v>1063</v>
      </c>
      <c r="J220" s="183" t="s">
        <v>1064</v>
      </c>
      <c r="K220" s="183" t="s">
        <v>1065</v>
      </c>
      <c r="L220" s="126">
        <v>2</v>
      </c>
      <c r="M220" s="183" t="s">
        <v>28</v>
      </c>
      <c r="N220" s="183" t="s">
        <v>996</v>
      </c>
      <c r="O220" s="183" t="s">
        <v>649</v>
      </c>
      <c r="P220" s="183" t="s">
        <v>993</v>
      </c>
      <c r="Q220" s="183" t="s">
        <v>993</v>
      </c>
      <c r="R220" s="183" t="s">
        <v>293</v>
      </c>
      <c r="S220" s="127" t="b">
        <v>0</v>
      </c>
      <c r="T220" s="126">
        <v>0</v>
      </c>
      <c r="U220" s="127" t="b">
        <v>0</v>
      </c>
      <c r="V220" s="126">
        <v>0</v>
      </c>
      <c r="W220" s="127" t="b">
        <v>1</v>
      </c>
      <c r="X220" s="127" t="b">
        <v>0</v>
      </c>
      <c r="Y220" s="183" t="s">
        <v>293</v>
      </c>
      <c r="Z220" s="183" t="s">
        <v>993</v>
      </c>
      <c r="AA220" s="127" t="b">
        <v>0</v>
      </c>
      <c r="AB220" s="183" t="s">
        <v>993</v>
      </c>
      <c r="AC220" s="183" t="s">
        <v>993</v>
      </c>
      <c r="AD220" s="183" t="s">
        <v>993</v>
      </c>
      <c r="AE220" s="183">
        <f t="shared" si="8"/>
        <v>33</v>
      </c>
      <c r="AF220" s="183">
        <f t="shared" si="8"/>
        <v>32</v>
      </c>
      <c r="AG220" s="183">
        <f t="shared" si="8"/>
        <v>19</v>
      </c>
      <c r="AH220" s="183">
        <f t="shared" si="8"/>
        <v>33</v>
      </c>
      <c r="AI220" s="183">
        <f t="shared" si="9"/>
        <v>0</v>
      </c>
      <c r="AJ220" s="126">
        <v>0</v>
      </c>
      <c r="AK220" s="126">
        <v>0</v>
      </c>
      <c r="AL220" s="126">
        <v>0</v>
      </c>
      <c r="AM220" s="126">
        <v>0</v>
      </c>
      <c r="AN220" s="126">
        <v>0</v>
      </c>
      <c r="AO220" s="126">
        <v>33</v>
      </c>
      <c r="AP220" s="126">
        <v>32</v>
      </c>
      <c r="AQ220" s="126">
        <v>19</v>
      </c>
      <c r="AR220" s="126">
        <v>33</v>
      </c>
      <c r="AS220" s="126">
        <v>33</v>
      </c>
      <c r="AT220" s="126">
        <v>32</v>
      </c>
      <c r="AU220" s="126">
        <v>19</v>
      </c>
      <c r="AV220" s="126">
        <v>33</v>
      </c>
      <c r="AW220" s="126">
        <v>0</v>
      </c>
      <c r="AX220" s="126">
        <v>0</v>
      </c>
      <c r="AY220" s="126">
        <v>0</v>
      </c>
      <c r="AZ220" s="126">
        <v>0</v>
      </c>
      <c r="BA220" s="126">
        <v>0</v>
      </c>
      <c r="BB220" s="126">
        <v>0</v>
      </c>
      <c r="BC220" s="126">
        <v>0</v>
      </c>
      <c r="BD220" s="127" t="b">
        <v>0</v>
      </c>
      <c r="BE220" s="127"/>
      <c r="BF220" s="183" t="s">
        <v>422</v>
      </c>
      <c r="BG220" s="126">
        <v>33</v>
      </c>
      <c r="BH220" s="183" t="s">
        <v>993</v>
      </c>
      <c r="BI220" s="126">
        <v>0</v>
      </c>
      <c r="BJ220" s="183" t="s">
        <v>993</v>
      </c>
      <c r="BK220" s="126">
        <v>0</v>
      </c>
      <c r="BL220" s="126">
        <v>0</v>
      </c>
      <c r="BM220" s="126">
        <v>0</v>
      </c>
      <c r="BN220" s="183" t="s">
        <v>993</v>
      </c>
      <c r="BO220" s="183" t="s">
        <v>993</v>
      </c>
      <c r="BP220" s="183" t="s">
        <v>993</v>
      </c>
      <c r="BQ220" s="126">
        <v>0</v>
      </c>
      <c r="BR220" s="183" t="s">
        <v>993</v>
      </c>
      <c r="BS220" s="126">
        <v>0</v>
      </c>
      <c r="BT220" s="183" t="s">
        <v>993</v>
      </c>
      <c r="BU220" s="126">
        <v>0</v>
      </c>
      <c r="BV220" s="126">
        <v>0</v>
      </c>
      <c r="BW220" s="126">
        <v>0</v>
      </c>
      <c r="BX220" s="183" t="s">
        <v>993</v>
      </c>
      <c r="BY220" s="126">
        <v>0</v>
      </c>
      <c r="BZ220" s="183" t="s">
        <v>993</v>
      </c>
      <c r="CA220" s="126">
        <v>0</v>
      </c>
      <c r="CB220" s="183" t="s">
        <v>993</v>
      </c>
      <c r="CC220" s="126">
        <v>0</v>
      </c>
      <c r="CD220" s="126">
        <v>0</v>
      </c>
      <c r="CE220" s="126">
        <v>0</v>
      </c>
      <c r="CF220" s="183" t="s">
        <v>993</v>
      </c>
      <c r="CG220" s="126">
        <v>0</v>
      </c>
      <c r="CH220" s="183" t="s">
        <v>993</v>
      </c>
      <c r="CI220" s="126">
        <v>0</v>
      </c>
      <c r="CJ220" s="183" t="s">
        <v>993</v>
      </c>
      <c r="CK220" s="126">
        <v>0</v>
      </c>
      <c r="CL220" s="126">
        <v>0</v>
      </c>
      <c r="CM220" s="126">
        <v>0</v>
      </c>
      <c r="CN220" s="126">
        <v>9</v>
      </c>
      <c r="CO220" s="126">
        <v>4.2</v>
      </c>
      <c r="CP220" s="126">
        <v>3</v>
      </c>
      <c r="CQ220" s="126">
        <v>0</v>
      </c>
      <c r="CR220" s="126">
        <v>1</v>
      </c>
      <c r="CS220" s="126">
        <v>1.4</v>
      </c>
      <c r="CT220" s="126">
        <v>0</v>
      </c>
      <c r="CU220" s="126">
        <v>0</v>
      </c>
      <c r="CV220" s="126">
        <v>0</v>
      </c>
      <c r="CW220" s="126">
        <v>0</v>
      </c>
      <c r="CX220" s="126">
        <v>0</v>
      </c>
      <c r="CY220" s="126">
        <v>0</v>
      </c>
      <c r="CZ220" s="126">
        <v>0</v>
      </c>
      <c r="DA220" s="126">
        <v>0</v>
      </c>
      <c r="DB220" s="126">
        <v>0</v>
      </c>
      <c r="DC220" s="126">
        <v>0</v>
      </c>
      <c r="DD220" s="126">
        <v>0</v>
      </c>
      <c r="DE220" s="126">
        <v>0</v>
      </c>
      <c r="DF220" s="126">
        <v>0</v>
      </c>
      <c r="DG220" s="126">
        <v>0</v>
      </c>
      <c r="DH220" s="127" t="b">
        <v>0</v>
      </c>
      <c r="DI220" s="183" t="s">
        <v>1000</v>
      </c>
      <c r="DJ220" s="183" t="s">
        <v>993</v>
      </c>
      <c r="DK220" s="183" t="s">
        <v>993</v>
      </c>
      <c r="DL220" s="183" t="s">
        <v>993</v>
      </c>
      <c r="DM220" s="126">
        <v>49</v>
      </c>
      <c r="DN220" s="126">
        <v>44</v>
      </c>
      <c r="DO220" s="126">
        <v>5</v>
      </c>
      <c r="DP220" s="126">
        <v>0</v>
      </c>
      <c r="DQ220" s="126">
        <v>9373</v>
      </c>
      <c r="DR220" s="126">
        <v>46</v>
      </c>
      <c r="DS220" s="126">
        <v>49</v>
      </c>
      <c r="DT220" s="126">
        <v>41</v>
      </c>
      <c r="DU220" s="126">
        <v>7</v>
      </c>
      <c r="DV220" s="126">
        <v>1</v>
      </c>
      <c r="DW220" s="126">
        <v>0</v>
      </c>
      <c r="DX220" s="126">
        <v>0</v>
      </c>
      <c r="DY220" s="126">
        <v>0</v>
      </c>
      <c r="DZ220" s="126">
        <v>0</v>
      </c>
      <c r="EA220" s="126">
        <v>46</v>
      </c>
      <c r="EB220" s="126">
        <v>2</v>
      </c>
      <c r="EC220" s="126">
        <v>27</v>
      </c>
      <c r="ED220" s="126">
        <v>3</v>
      </c>
      <c r="EE220" s="126">
        <v>1</v>
      </c>
      <c r="EF220" s="126">
        <v>1</v>
      </c>
      <c r="EG220" s="126">
        <v>0</v>
      </c>
      <c r="EH220" s="126">
        <v>5</v>
      </c>
      <c r="EI220" s="126">
        <v>7</v>
      </c>
      <c r="EJ220" s="126">
        <v>0</v>
      </c>
      <c r="EK220" s="126">
        <v>44</v>
      </c>
      <c r="EL220" s="126">
        <v>41</v>
      </c>
      <c r="EM220" s="126">
        <v>0</v>
      </c>
      <c r="EN220" s="126">
        <v>2</v>
      </c>
      <c r="EO220" s="126">
        <v>1</v>
      </c>
      <c r="EP220" s="126">
        <v>0</v>
      </c>
      <c r="EQ220" s="127" t="b">
        <v>0</v>
      </c>
      <c r="ER220" s="127" t="b">
        <v>0</v>
      </c>
      <c r="ES220" s="127" t="b">
        <v>0</v>
      </c>
      <c r="ET220" s="128">
        <v>0</v>
      </c>
      <c r="EU220" s="128">
        <v>0</v>
      </c>
      <c r="EV220" s="128">
        <v>0</v>
      </c>
      <c r="EW220" s="128">
        <v>0</v>
      </c>
      <c r="EX220" s="128">
        <v>0</v>
      </c>
      <c r="EY220" s="128">
        <v>0</v>
      </c>
      <c r="EZ220" s="127" t="b">
        <v>0</v>
      </c>
      <c r="FA220" s="127" t="b">
        <v>0</v>
      </c>
      <c r="FB220" s="127" t="b">
        <v>0</v>
      </c>
      <c r="FC220" s="128">
        <v>0</v>
      </c>
      <c r="FD220" s="128">
        <v>0</v>
      </c>
      <c r="FE220" s="128">
        <v>0</v>
      </c>
      <c r="FF220" s="128">
        <v>0</v>
      </c>
      <c r="FG220" s="128">
        <v>0</v>
      </c>
      <c r="FH220" s="128">
        <v>0</v>
      </c>
      <c r="FI220" s="127" t="b">
        <v>0</v>
      </c>
      <c r="FJ220" s="127" t="b">
        <v>0</v>
      </c>
      <c r="FK220" s="127" t="b">
        <v>0</v>
      </c>
      <c r="FL220" s="128">
        <v>0</v>
      </c>
      <c r="FM220" s="128">
        <v>0</v>
      </c>
      <c r="FN220" s="128">
        <v>0</v>
      </c>
      <c r="FO220" s="128">
        <v>0</v>
      </c>
      <c r="FP220" s="128">
        <v>0</v>
      </c>
      <c r="FQ220" s="128">
        <v>0</v>
      </c>
      <c r="FR220" s="183" t="s">
        <v>993</v>
      </c>
      <c r="FS220" s="128">
        <v>0</v>
      </c>
      <c r="FT220" s="126">
        <v>0</v>
      </c>
      <c r="FU220" s="126">
        <v>44</v>
      </c>
      <c r="FV220" s="126">
        <v>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7" t="b">
        <v>0</v>
      </c>
      <c r="GM220" s="183" t="s">
        <v>993</v>
      </c>
      <c r="GN220" s="183" t="s">
        <v>993</v>
      </c>
      <c r="GO220" s="183" t="s">
        <v>993</v>
      </c>
      <c r="GP220" s="183" t="s">
        <v>993</v>
      </c>
      <c r="GQ220" s="127"/>
      <c r="GR220" s="123"/>
    </row>
    <row r="221" spans="1:200">
      <c r="A221" s="122"/>
      <c r="B221" s="1348" t="s">
        <v>650</v>
      </c>
      <c r="C221" s="1349"/>
      <c r="D221" s="183" t="s">
        <v>1198</v>
      </c>
      <c r="E221" s="183" t="s">
        <v>26</v>
      </c>
      <c r="F221" s="183" t="s">
        <v>437</v>
      </c>
      <c r="G221" s="183" t="s">
        <v>986</v>
      </c>
      <c r="H221" s="183" t="s">
        <v>1062</v>
      </c>
      <c r="I221" s="183" t="s">
        <v>1063</v>
      </c>
      <c r="J221" s="183" t="s">
        <v>1064</v>
      </c>
      <c r="K221" s="183" t="s">
        <v>1065</v>
      </c>
      <c r="L221" s="126">
        <v>1</v>
      </c>
      <c r="M221" s="183" t="s">
        <v>26</v>
      </c>
      <c r="N221" s="183" t="s">
        <v>1030</v>
      </c>
      <c r="O221" s="183" t="s">
        <v>647</v>
      </c>
      <c r="P221" s="183" t="s">
        <v>1022</v>
      </c>
      <c r="Q221" s="183" t="s">
        <v>293</v>
      </c>
      <c r="R221" s="183" t="s">
        <v>293</v>
      </c>
      <c r="S221" s="127" t="b">
        <v>0</v>
      </c>
      <c r="T221" s="126">
        <v>0</v>
      </c>
      <c r="U221" s="127" t="b">
        <v>0</v>
      </c>
      <c r="V221" s="126">
        <v>0</v>
      </c>
      <c r="W221" s="127" t="b">
        <v>0</v>
      </c>
      <c r="X221" s="127" t="b">
        <v>1</v>
      </c>
      <c r="Y221" s="183" t="s">
        <v>293</v>
      </c>
      <c r="Z221" s="183" t="s">
        <v>993</v>
      </c>
      <c r="AA221" s="127" t="b">
        <v>0</v>
      </c>
      <c r="AB221" s="183" t="s">
        <v>993</v>
      </c>
      <c r="AC221" s="183" t="s">
        <v>993</v>
      </c>
      <c r="AD221" s="183" t="s">
        <v>993</v>
      </c>
      <c r="AE221" s="183">
        <f t="shared" si="8"/>
        <v>37</v>
      </c>
      <c r="AF221" s="183">
        <f t="shared" si="8"/>
        <v>24</v>
      </c>
      <c r="AG221" s="183">
        <f t="shared" si="8"/>
        <v>11</v>
      </c>
      <c r="AH221" s="183">
        <f t="shared" si="8"/>
        <v>37</v>
      </c>
      <c r="AI221" s="183">
        <f t="shared" si="9"/>
        <v>0</v>
      </c>
      <c r="AJ221" s="126">
        <v>37</v>
      </c>
      <c r="AK221" s="126">
        <v>24</v>
      </c>
      <c r="AL221" s="126">
        <v>11</v>
      </c>
      <c r="AM221" s="126">
        <v>37</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6">
        <v>0</v>
      </c>
      <c r="BD221" s="127" t="b">
        <v>0</v>
      </c>
      <c r="BE221" s="127"/>
      <c r="BF221" s="183" t="s">
        <v>1331</v>
      </c>
      <c r="BG221" s="126">
        <v>37</v>
      </c>
      <c r="BH221" s="183" t="s">
        <v>993</v>
      </c>
      <c r="BI221" s="126">
        <v>0</v>
      </c>
      <c r="BJ221" s="183" t="s">
        <v>993</v>
      </c>
      <c r="BK221" s="126">
        <v>0</v>
      </c>
      <c r="BL221" s="126">
        <v>0</v>
      </c>
      <c r="BM221" s="126">
        <v>0</v>
      </c>
      <c r="BN221" s="183" t="s">
        <v>420</v>
      </c>
      <c r="BO221" s="183" t="s">
        <v>270</v>
      </c>
      <c r="BP221" s="183" t="s">
        <v>1916</v>
      </c>
      <c r="BQ221" s="126">
        <v>37</v>
      </c>
      <c r="BR221" s="183" t="s">
        <v>993</v>
      </c>
      <c r="BS221" s="126">
        <v>0</v>
      </c>
      <c r="BT221" s="183" t="s">
        <v>993</v>
      </c>
      <c r="BU221" s="126">
        <v>0</v>
      </c>
      <c r="BV221" s="126">
        <v>0</v>
      </c>
      <c r="BW221" s="126">
        <v>0</v>
      </c>
      <c r="BX221" s="183" t="s">
        <v>993</v>
      </c>
      <c r="BY221" s="126">
        <v>0</v>
      </c>
      <c r="BZ221" s="183" t="s">
        <v>993</v>
      </c>
      <c r="CA221" s="126">
        <v>0</v>
      </c>
      <c r="CB221" s="183" t="s">
        <v>993</v>
      </c>
      <c r="CC221" s="126">
        <v>0</v>
      </c>
      <c r="CD221" s="126">
        <v>0</v>
      </c>
      <c r="CE221" s="126">
        <v>0</v>
      </c>
      <c r="CF221" s="183" t="s">
        <v>993</v>
      </c>
      <c r="CG221" s="126">
        <v>0</v>
      </c>
      <c r="CH221" s="183" t="s">
        <v>993</v>
      </c>
      <c r="CI221" s="126">
        <v>0</v>
      </c>
      <c r="CJ221" s="183" t="s">
        <v>993</v>
      </c>
      <c r="CK221" s="126">
        <v>0</v>
      </c>
      <c r="CL221" s="126">
        <v>0</v>
      </c>
      <c r="CM221" s="126">
        <v>0</v>
      </c>
      <c r="CN221" s="126">
        <v>12</v>
      </c>
      <c r="CO221" s="126">
        <v>0.4</v>
      </c>
      <c r="CP221" s="126">
        <v>0</v>
      </c>
      <c r="CQ221" s="126">
        <v>0</v>
      </c>
      <c r="CR221" s="126">
        <v>6</v>
      </c>
      <c r="CS221" s="126">
        <v>0</v>
      </c>
      <c r="CT221" s="126">
        <v>0</v>
      </c>
      <c r="CU221" s="126">
        <v>0</v>
      </c>
      <c r="CV221" s="126">
        <v>0</v>
      </c>
      <c r="CW221" s="126">
        <v>0</v>
      </c>
      <c r="CX221" s="126">
        <v>0</v>
      </c>
      <c r="CY221" s="126">
        <v>0</v>
      </c>
      <c r="CZ221" s="126">
        <v>0</v>
      </c>
      <c r="DA221" s="126">
        <v>0</v>
      </c>
      <c r="DB221" s="126">
        <v>0</v>
      </c>
      <c r="DC221" s="126">
        <v>0</v>
      </c>
      <c r="DD221" s="126">
        <v>0</v>
      </c>
      <c r="DE221" s="126">
        <v>0</v>
      </c>
      <c r="DF221" s="126">
        <v>0</v>
      </c>
      <c r="DG221" s="126">
        <v>0</v>
      </c>
      <c r="DH221" s="127" t="b">
        <v>0</v>
      </c>
      <c r="DI221" s="183" t="s">
        <v>999</v>
      </c>
      <c r="DJ221" s="183" t="s">
        <v>1029</v>
      </c>
      <c r="DK221" s="183" t="s">
        <v>270</v>
      </c>
      <c r="DL221" s="183" t="s">
        <v>993</v>
      </c>
      <c r="DM221" s="126">
        <v>75</v>
      </c>
      <c r="DN221" s="126">
        <v>75</v>
      </c>
      <c r="DO221" s="126">
        <v>0</v>
      </c>
      <c r="DP221" s="126">
        <v>0</v>
      </c>
      <c r="DQ221" s="126">
        <v>6174</v>
      </c>
      <c r="DR221" s="126">
        <v>84</v>
      </c>
      <c r="DS221" s="126">
        <v>75</v>
      </c>
      <c r="DT221" s="126">
        <v>3</v>
      </c>
      <c r="DU221" s="126">
        <v>0</v>
      </c>
      <c r="DV221" s="126">
        <v>72</v>
      </c>
      <c r="DW221" s="126">
        <v>0</v>
      </c>
      <c r="DX221" s="126">
        <v>0</v>
      </c>
      <c r="DY221" s="126">
        <v>0</v>
      </c>
      <c r="DZ221" s="126">
        <v>0</v>
      </c>
      <c r="EA221" s="126">
        <v>84</v>
      </c>
      <c r="EB221" s="126">
        <v>8</v>
      </c>
      <c r="EC221" s="126">
        <v>39</v>
      </c>
      <c r="ED221" s="126">
        <v>0</v>
      </c>
      <c r="EE221" s="126">
        <v>10</v>
      </c>
      <c r="EF221" s="126">
        <v>8</v>
      </c>
      <c r="EG221" s="126">
        <v>0</v>
      </c>
      <c r="EH221" s="126">
        <v>19</v>
      </c>
      <c r="EI221" s="126">
        <v>0</v>
      </c>
      <c r="EJ221" s="126">
        <v>0</v>
      </c>
      <c r="EK221" s="126">
        <v>76</v>
      </c>
      <c r="EL221" s="126">
        <v>76</v>
      </c>
      <c r="EM221" s="126">
        <v>0</v>
      </c>
      <c r="EN221" s="126">
        <v>0</v>
      </c>
      <c r="EO221" s="126">
        <v>0</v>
      </c>
      <c r="EP221" s="126">
        <v>0</v>
      </c>
      <c r="EQ221" s="127" t="b">
        <v>0</v>
      </c>
      <c r="ER221" s="127" t="b">
        <v>0</v>
      </c>
      <c r="ES221" s="127" t="b">
        <v>1</v>
      </c>
      <c r="ET221" s="128">
        <v>0</v>
      </c>
      <c r="EU221" s="128">
        <v>0</v>
      </c>
      <c r="EV221" s="128">
        <v>0</v>
      </c>
      <c r="EW221" s="128">
        <v>0</v>
      </c>
      <c r="EX221" s="128">
        <v>0</v>
      </c>
      <c r="EY221" s="128">
        <v>0</v>
      </c>
      <c r="EZ221" s="127" t="b">
        <v>0</v>
      </c>
      <c r="FA221" s="127" t="b">
        <v>0</v>
      </c>
      <c r="FB221" s="127" t="b">
        <v>1</v>
      </c>
      <c r="FC221" s="128">
        <v>0</v>
      </c>
      <c r="FD221" s="128">
        <v>0</v>
      </c>
      <c r="FE221" s="128">
        <v>0</v>
      </c>
      <c r="FF221" s="128">
        <v>0</v>
      </c>
      <c r="FG221" s="128">
        <v>0</v>
      </c>
      <c r="FH221" s="128">
        <v>0</v>
      </c>
      <c r="FI221" s="127" t="b">
        <v>0</v>
      </c>
      <c r="FJ221" s="127" t="b">
        <v>0</v>
      </c>
      <c r="FK221" s="127" t="b">
        <v>1</v>
      </c>
      <c r="FL221" s="128">
        <v>0</v>
      </c>
      <c r="FM221" s="128">
        <v>0</v>
      </c>
      <c r="FN221" s="128">
        <v>0</v>
      </c>
      <c r="FO221" s="128">
        <v>0</v>
      </c>
      <c r="FP221" s="128">
        <v>0</v>
      </c>
      <c r="FQ221" s="128">
        <v>0</v>
      </c>
      <c r="FR221" s="183" t="s">
        <v>293</v>
      </c>
      <c r="FS221" s="128">
        <v>1</v>
      </c>
      <c r="FT221" s="126">
        <v>5.6</v>
      </c>
      <c r="FU221" s="126">
        <v>76</v>
      </c>
      <c r="FV221" s="126">
        <v>31</v>
      </c>
      <c r="FW221" s="126">
        <v>31</v>
      </c>
      <c r="FX221" s="126">
        <v>13</v>
      </c>
      <c r="FY221" s="126">
        <v>13</v>
      </c>
      <c r="FZ221" s="126">
        <v>35</v>
      </c>
      <c r="GA221" s="126">
        <v>40</v>
      </c>
      <c r="GB221" s="126">
        <v>42</v>
      </c>
      <c r="GC221" s="126">
        <v>39</v>
      </c>
      <c r="GD221" s="126">
        <v>26</v>
      </c>
      <c r="GE221" s="126">
        <v>31</v>
      </c>
      <c r="GF221" s="126">
        <v>31</v>
      </c>
      <c r="GG221" s="126">
        <v>28</v>
      </c>
      <c r="GH221" s="126">
        <v>17</v>
      </c>
      <c r="GI221" s="126">
        <v>17.3</v>
      </c>
      <c r="GJ221" s="126">
        <v>14.2</v>
      </c>
      <c r="GK221" s="126">
        <v>18.899999999999999</v>
      </c>
      <c r="GL221" s="127" t="b">
        <v>0</v>
      </c>
      <c r="GM221" s="183" t="s">
        <v>993</v>
      </c>
      <c r="GN221" s="183" t="s">
        <v>993</v>
      </c>
      <c r="GO221" s="183" t="s">
        <v>993</v>
      </c>
      <c r="GP221" s="183" t="s">
        <v>993</v>
      </c>
      <c r="GQ221" s="127"/>
      <c r="GR221" s="123"/>
    </row>
    <row r="222" spans="1:200">
      <c r="A222" s="122"/>
      <c r="B222" s="1348" t="s">
        <v>650</v>
      </c>
      <c r="C222" s="1349"/>
      <c r="D222" s="183" t="s">
        <v>1198</v>
      </c>
      <c r="E222" s="183" t="s">
        <v>26</v>
      </c>
      <c r="F222" s="183" t="s">
        <v>437</v>
      </c>
      <c r="G222" s="183" t="s">
        <v>986</v>
      </c>
      <c r="H222" s="183" t="s">
        <v>1062</v>
      </c>
      <c r="I222" s="183" t="s">
        <v>1063</v>
      </c>
      <c r="J222" s="183" t="s">
        <v>1064</v>
      </c>
      <c r="K222" s="183" t="s">
        <v>1065</v>
      </c>
      <c r="L222" s="126">
        <v>2</v>
      </c>
      <c r="M222" s="183" t="s">
        <v>26</v>
      </c>
      <c r="N222" s="183" t="s">
        <v>991</v>
      </c>
      <c r="O222" s="183" t="s">
        <v>373</v>
      </c>
      <c r="P222" s="183" t="s">
        <v>1022</v>
      </c>
      <c r="Q222" s="183" t="s">
        <v>293</v>
      </c>
      <c r="R222" s="183" t="s">
        <v>296</v>
      </c>
      <c r="S222" s="127" t="b">
        <v>0</v>
      </c>
      <c r="T222" s="126">
        <v>0</v>
      </c>
      <c r="U222" s="127" t="b">
        <v>0</v>
      </c>
      <c r="V222" s="126">
        <v>0</v>
      </c>
      <c r="W222" s="127" t="b">
        <v>0</v>
      </c>
      <c r="X222" s="127" t="b">
        <v>1</v>
      </c>
      <c r="Y222" s="183" t="s">
        <v>296</v>
      </c>
      <c r="Z222" s="183" t="s">
        <v>993</v>
      </c>
      <c r="AA222" s="127" t="b">
        <v>0</v>
      </c>
      <c r="AB222" s="183" t="s">
        <v>993</v>
      </c>
      <c r="AC222" s="183" t="s">
        <v>993</v>
      </c>
      <c r="AD222" s="183" t="s">
        <v>993</v>
      </c>
      <c r="AE222" s="183">
        <f t="shared" si="8"/>
        <v>60</v>
      </c>
      <c r="AF222" s="183">
        <f t="shared" si="8"/>
        <v>54</v>
      </c>
      <c r="AG222" s="183">
        <f t="shared" si="8"/>
        <v>38</v>
      </c>
      <c r="AH222" s="183">
        <f t="shared" si="8"/>
        <v>60</v>
      </c>
      <c r="AI222" s="183">
        <f t="shared" si="9"/>
        <v>0</v>
      </c>
      <c r="AJ222" s="126">
        <v>0</v>
      </c>
      <c r="AK222" s="126">
        <v>0</v>
      </c>
      <c r="AL222" s="126">
        <v>0</v>
      </c>
      <c r="AM222" s="126">
        <v>0</v>
      </c>
      <c r="AN222" s="126">
        <v>0</v>
      </c>
      <c r="AO222" s="126">
        <v>60</v>
      </c>
      <c r="AP222" s="126">
        <v>54</v>
      </c>
      <c r="AQ222" s="126">
        <v>38</v>
      </c>
      <c r="AR222" s="126">
        <v>60</v>
      </c>
      <c r="AS222" s="126">
        <v>60</v>
      </c>
      <c r="AT222" s="126">
        <v>54</v>
      </c>
      <c r="AU222" s="126">
        <v>38</v>
      </c>
      <c r="AV222" s="126">
        <v>60</v>
      </c>
      <c r="AW222" s="126">
        <v>0</v>
      </c>
      <c r="AX222" s="126">
        <v>0</v>
      </c>
      <c r="AY222" s="126">
        <v>0</v>
      </c>
      <c r="AZ222" s="126">
        <v>0</v>
      </c>
      <c r="BA222" s="126">
        <v>0</v>
      </c>
      <c r="BB222" s="126">
        <v>0</v>
      </c>
      <c r="BC222" s="126">
        <v>0</v>
      </c>
      <c r="BD222" s="127" t="b">
        <v>0</v>
      </c>
      <c r="BE222" s="127"/>
      <c r="BF222" s="183" t="s">
        <v>422</v>
      </c>
      <c r="BG222" s="126">
        <v>60</v>
      </c>
      <c r="BH222" s="183" t="s">
        <v>993</v>
      </c>
      <c r="BI222" s="126">
        <v>0</v>
      </c>
      <c r="BJ222" s="183" t="s">
        <v>993</v>
      </c>
      <c r="BK222" s="126">
        <v>0</v>
      </c>
      <c r="BL222" s="126">
        <v>0</v>
      </c>
      <c r="BM222" s="126">
        <v>0</v>
      </c>
      <c r="BN222" s="183" t="s">
        <v>993</v>
      </c>
      <c r="BO222" s="183" t="s">
        <v>993</v>
      </c>
      <c r="BP222" s="183" t="s">
        <v>993</v>
      </c>
      <c r="BQ222" s="126">
        <v>0</v>
      </c>
      <c r="BR222" s="183" t="s">
        <v>993</v>
      </c>
      <c r="BS222" s="126">
        <v>0</v>
      </c>
      <c r="BT222" s="183" t="s">
        <v>993</v>
      </c>
      <c r="BU222" s="126">
        <v>0</v>
      </c>
      <c r="BV222" s="126">
        <v>0</v>
      </c>
      <c r="BW222" s="126">
        <v>0</v>
      </c>
      <c r="BX222" s="183" t="s">
        <v>993</v>
      </c>
      <c r="BY222" s="126">
        <v>0</v>
      </c>
      <c r="BZ222" s="183" t="s">
        <v>993</v>
      </c>
      <c r="CA222" s="126">
        <v>0</v>
      </c>
      <c r="CB222" s="183" t="s">
        <v>993</v>
      </c>
      <c r="CC222" s="126">
        <v>0</v>
      </c>
      <c r="CD222" s="126">
        <v>0</v>
      </c>
      <c r="CE222" s="126">
        <v>0</v>
      </c>
      <c r="CF222" s="183" t="s">
        <v>993</v>
      </c>
      <c r="CG222" s="126">
        <v>0</v>
      </c>
      <c r="CH222" s="183" t="s">
        <v>993</v>
      </c>
      <c r="CI222" s="126">
        <v>0</v>
      </c>
      <c r="CJ222" s="183" t="s">
        <v>993</v>
      </c>
      <c r="CK222" s="126">
        <v>0</v>
      </c>
      <c r="CL222" s="126">
        <v>0</v>
      </c>
      <c r="CM222" s="126">
        <v>0</v>
      </c>
      <c r="CN222" s="126">
        <v>12</v>
      </c>
      <c r="CO222" s="126">
        <v>0</v>
      </c>
      <c r="CP222" s="126">
        <v>2</v>
      </c>
      <c r="CQ222" s="126">
        <v>0</v>
      </c>
      <c r="CR222" s="126">
        <v>10</v>
      </c>
      <c r="CS222" s="126">
        <v>0.7</v>
      </c>
      <c r="CT222" s="126">
        <v>0</v>
      </c>
      <c r="CU222" s="126">
        <v>0</v>
      </c>
      <c r="CV222" s="126">
        <v>0</v>
      </c>
      <c r="CW222" s="126">
        <v>0</v>
      </c>
      <c r="CX222" s="126">
        <v>0</v>
      </c>
      <c r="CY222" s="126">
        <v>0</v>
      </c>
      <c r="CZ222" s="126">
        <v>0</v>
      </c>
      <c r="DA222" s="126">
        <v>0</v>
      </c>
      <c r="DB222" s="126">
        <v>0</v>
      </c>
      <c r="DC222" s="126">
        <v>0</v>
      </c>
      <c r="DD222" s="126">
        <v>0</v>
      </c>
      <c r="DE222" s="126">
        <v>0</v>
      </c>
      <c r="DF222" s="126">
        <v>0</v>
      </c>
      <c r="DG222" s="126">
        <v>0</v>
      </c>
      <c r="DH222" s="127" t="b">
        <v>0</v>
      </c>
      <c r="DI222" s="183" t="s">
        <v>999</v>
      </c>
      <c r="DJ222" s="183" t="s">
        <v>270</v>
      </c>
      <c r="DK222" s="183" t="s">
        <v>298</v>
      </c>
      <c r="DL222" s="183" t="s">
        <v>993</v>
      </c>
      <c r="DM222" s="126">
        <v>100</v>
      </c>
      <c r="DN222" s="126">
        <v>100</v>
      </c>
      <c r="DO222" s="126">
        <v>0</v>
      </c>
      <c r="DP222" s="126">
        <v>0</v>
      </c>
      <c r="DQ222" s="126">
        <v>17097</v>
      </c>
      <c r="DR222" s="126">
        <v>107</v>
      </c>
      <c r="DS222" s="126">
        <v>100</v>
      </c>
      <c r="DT222" s="126">
        <v>8</v>
      </c>
      <c r="DU222" s="126">
        <v>7</v>
      </c>
      <c r="DV222" s="126">
        <v>32</v>
      </c>
      <c r="DW222" s="126">
        <v>53</v>
      </c>
      <c r="DX222" s="126">
        <v>0</v>
      </c>
      <c r="DY222" s="126">
        <v>0</v>
      </c>
      <c r="DZ222" s="126">
        <v>0</v>
      </c>
      <c r="EA222" s="126">
        <v>107</v>
      </c>
      <c r="EB222" s="126">
        <v>4</v>
      </c>
      <c r="EC222" s="126">
        <v>10</v>
      </c>
      <c r="ED222" s="126">
        <v>11</v>
      </c>
      <c r="EE222" s="126">
        <v>4</v>
      </c>
      <c r="EF222" s="126">
        <v>55</v>
      </c>
      <c r="EG222" s="126">
        <v>0</v>
      </c>
      <c r="EH222" s="126">
        <v>2</v>
      </c>
      <c r="EI222" s="126">
        <v>21</v>
      </c>
      <c r="EJ222" s="126">
        <v>0</v>
      </c>
      <c r="EK222" s="126">
        <v>103</v>
      </c>
      <c r="EL222" s="126">
        <v>103</v>
      </c>
      <c r="EM222" s="126">
        <v>0</v>
      </c>
      <c r="EN222" s="126">
        <v>0</v>
      </c>
      <c r="EO222" s="126">
        <v>0</v>
      </c>
      <c r="EP222" s="126">
        <v>0</v>
      </c>
      <c r="EQ222" s="127" t="b">
        <v>0</v>
      </c>
      <c r="ER222" s="127" t="b">
        <v>0</v>
      </c>
      <c r="ES222" s="127" t="b">
        <v>1</v>
      </c>
      <c r="ET222" s="128">
        <v>0</v>
      </c>
      <c r="EU222" s="128">
        <v>0</v>
      </c>
      <c r="EV222" s="128">
        <v>0</v>
      </c>
      <c r="EW222" s="128">
        <v>0</v>
      </c>
      <c r="EX222" s="128">
        <v>0</v>
      </c>
      <c r="EY222" s="128">
        <v>0</v>
      </c>
      <c r="EZ222" s="127" t="b">
        <v>0</v>
      </c>
      <c r="FA222" s="127" t="b">
        <v>0</v>
      </c>
      <c r="FB222" s="127" t="b">
        <v>1</v>
      </c>
      <c r="FC222" s="128">
        <v>0</v>
      </c>
      <c r="FD222" s="128">
        <v>0</v>
      </c>
      <c r="FE222" s="128">
        <v>0</v>
      </c>
      <c r="FF222" s="128">
        <v>0</v>
      </c>
      <c r="FG222" s="128">
        <v>0</v>
      </c>
      <c r="FH222" s="128">
        <v>0</v>
      </c>
      <c r="FI222" s="127" t="b">
        <v>0</v>
      </c>
      <c r="FJ222" s="127" t="b">
        <v>0</v>
      </c>
      <c r="FK222" s="127" t="b">
        <v>1</v>
      </c>
      <c r="FL222" s="128">
        <v>0</v>
      </c>
      <c r="FM222" s="128">
        <v>0</v>
      </c>
      <c r="FN222" s="128">
        <v>0</v>
      </c>
      <c r="FO222" s="128">
        <v>0</v>
      </c>
      <c r="FP222" s="128">
        <v>0</v>
      </c>
      <c r="FQ222" s="128">
        <v>0</v>
      </c>
      <c r="FR222" s="183" t="s">
        <v>293</v>
      </c>
      <c r="FS222" s="128">
        <v>0</v>
      </c>
      <c r="FT222" s="126">
        <v>0</v>
      </c>
      <c r="FU222" s="126">
        <v>103</v>
      </c>
      <c r="FV222" s="126">
        <v>0</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7" t="b">
        <v>0</v>
      </c>
      <c r="GM222" s="183" t="s">
        <v>993</v>
      </c>
      <c r="GN222" s="183" t="s">
        <v>993</v>
      </c>
      <c r="GO222" s="183" t="s">
        <v>993</v>
      </c>
      <c r="GP222" s="183" t="s">
        <v>993</v>
      </c>
      <c r="GQ222" s="127"/>
      <c r="GR222" s="123"/>
    </row>
    <row r="223" spans="1:200">
      <c r="A223" s="122"/>
      <c r="B223" s="1348" t="s">
        <v>711</v>
      </c>
      <c r="C223" s="1349"/>
      <c r="D223" s="183" t="s">
        <v>1199</v>
      </c>
      <c r="E223" s="183" t="s">
        <v>713</v>
      </c>
      <c r="F223" s="183" t="s">
        <v>437</v>
      </c>
      <c r="G223" s="183" t="s">
        <v>986</v>
      </c>
      <c r="H223" s="183" t="s">
        <v>1062</v>
      </c>
      <c r="I223" s="183" t="s">
        <v>1063</v>
      </c>
      <c r="J223" s="183" t="s">
        <v>1200</v>
      </c>
      <c r="K223" s="183" t="s">
        <v>1201</v>
      </c>
      <c r="L223" s="126">
        <v>1</v>
      </c>
      <c r="M223" s="183" t="s">
        <v>713</v>
      </c>
      <c r="N223" s="183" t="s">
        <v>991</v>
      </c>
      <c r="O223" s="183" t="s">
        <v>350</v>
      </c>
      <c r="P223" s="183" t="s">
        <v>1058</v>
      </c>
      <c r="Q223" s="183" t="s">
        <v>293</v>
      </c>
      <c r="R223" s="183" t="s">
        <v>296</v>
      </c>
      <c r="S223" s="127" t="b">
        <v>0</v>
      </c>
      <c r="T223" s="126">
        <v>0</v>
      </c>
      <c r="U223" s="127" t="b">
        <v>0</v>
      </c>
      <c r="V223" s="126">
        <v>0</v>
      </c>
      <c r="W223" s="127" t="b">
        <v>0</v>
      </c>
      <c r="X223" s="127" t="b">
        <v>1</v>
      </c>
      <c r="Y223" s="183" t="s">
        <v>296</v>
      </c>
      <c r="Z223" s="183" t="s">
        <v>993</v>
      </c>
      <c r="AA223" s="127" t="b">
        <v>0</v>
      </c>
      <c r="AB223" s="183" t="s">
        <v>993</v>
      </c>
      <c r="AC223" s="183" t="s">
        <v>993</v>
      </c>
      <c r="AD223" s="183" t="s">
        <v>993</v>
      </c>
      <c r="AE223" s="183">
        <f t="shared" si="8"/>
        <v>35</v>
      </c>
      <c r="AF223" s="183">
        <f t="shared" si="8"/>
        <v>34</v>
      </c>
      <c r="AG223" s="183">
        <f t="shared" si="8"/>
        <v>27</v>
      </c>
      <c r="AH223" s="183">
        <f t="shared" si="8"/>
        <v>35</v>
      </c>
      <c r="AI223" s="183">
        <f t="shared" si="9"/>
        <v>0</v>
      </c>
      <c r="AJ223" s="126">
        <v>0</v>
      </c>
      <c r="AK223" s="126">
        <v>0</v>
      </c>
      <c r="AL223" s="126">
        <v>0</v>
      </c>
      <c r="AM223" s="126">
        <v>0</v>
      </c>
      <c r="AN223" s="126">
        <v>0</v>
      </c>
      <c r="AO223" s="126">
        <v>35</v>
      </c>
      <c r="AP223" s="126">
        <v>34</v>
      </c>
      <c r="AQ223" s="126">
        <v>27</v>
      </c>
      <c r="AR223" s="126">
        <v>35</v>
      </c>
      <c r="AS223" s="126">
        <v>15</v>
      </c>
      <c r="AT223" s="126">
        <v>15</v>
      </c>
      <c r="AU223" s="126">
        <v>15</v>
      </c>
      <c r="AV223" s="126">
        <v>35</v>
      </c>
      <c r="AW223" s="126">
        <v>20</v>
      </c>
      <c r="AX223" s="126">
        <v>19</v>
      </c>
      <c r="AY223" s="126">
        <v>12</v>
      </c>
      <c r="AZ223" s="126">
        <v>0</v>
      </c>
      <c r="BA223" s="126">
        <v>0</v>
      </c>
      <c r="BB223" s="126">
        <v>0</v>
      </c>
      <c r="BC223" s="126">
        <v>0</v>
      </c>
      <c r="BD223" s="127" t="b">
        <v>0</v>
      </c>
      <c r="BE223" s="127"/>
      <c r="BF223" s="183" t="s">
        <v>422</v>
      </c>
      <c r="BG223" s="126">
        <v>15</v>
      </c>
      <c r="BH223" s="183" t="s">
        <v>993</v>
      </c>
      <c r="BI223" s="126">
        <v>0</v>
      </c>
      <c r="BJ223" s="183" t="s">
        <v>993</v>
      </c>
      <c r="BK223" s="126">
        <v>0</v>
      </c>
      <c r="BL223" s="126">
        <v>20</v>
      </c>
      <c r="BM223" s="126">
        <v>0</v>
      </c>
      <c r="BN223" s="183" t="s">
        <v>993</v>
      </c>
      <c r="BO223" s="183" t="s">
        <v>993</v>
      </c>
      <c r="BP223" s="183" t="s">
        <v>993</v>
      </c>
      <c r="BQ223" s="126">
        <v>0</v>
      </c>
      <c r="BR223" s="183" t="s">
        <v>993</v>
      </c>
      <c r="BS223" s="126">
        <v>0</v>
      </c>
      <c r="BT223" s="183" t="s">
        <v>993</v>
      </c>
      <c r="BU223" s="126">
        <v>0</v>
      </c>
      <c r="BV223" s="126">
        <v>0</v>
      </c>
      <c r="BW223" s="126">
        <v>0</v>
      </c>
      <c r="BX223" s="183" t="s">
        <v>993</v>
      </c>
      <c r="BY223" s="126">
        <v>0</v>
      </c>
      <c r="BZ223" s="183" t="s">
        <v>993</v>
      </c>
      <c r="CA223" s="126">
        <v>0</v>
      </c>
      <c r="CB223" s="183" t="s">
        <v>993</v>
      </c>
      <c r="CC223" s="126">
        <v>0</v>
      </c>
      <c r="CD223" s="126">
        <v>0</v>
      </c>
      <c r="CE223" s="126">
        <v>0</v>
      </c>
      <c r="CF223" s="183" t="s">
        <v>993</v>
      </c>
      <c r="CG223" s="126">
        <v>0</v>
      </c>
      <c r="CH223" s="183" t="s">
        <v>993</v>
      </c>
      <c r="CI223" s="126">
        <v>0</v>
      </c>
      <c r="CJ223" s="183" t="s">
        <v>993</v>
      </c>
      <c r="CK223" s="126">
        <v>0</v>
      </c>
      <c r="CL223" s="126">
        <v>0</v>
      </c>
      <c r="CM223" s="126">
        <v>0</v>
      </c>
      <c r="CN223" s="126">
        <v>6</v>
      </c>
      <c r="CO223" s="126">
        <v>1</v>
      </c>
      <c r="CP223" s="126">
        <v>1</v>
      </c>
      <c r="CQ223" s="126">
        <v>0.5</v>
      </c>
      <c r="CR223" s="126">
        <v>0</v>
      </c>
      <c r="CS223" s="126">
        <v>0</v>
      </c>
      <c r="CT223" s="126">
        <v>0</v>
      </c>
      <c r="CU223" s="126">
        <v>0</v>
      </c>
      <c r="CV223" s="126">
        <v>0</v>
      </c>
      <c r="CW223" s="126">
        <v>0</v>
      </c>
      <c r="CX223" s="126">
        <v>0</v>
      </c>
      <c r="CY223" s="126">
        <v>0</v>
      </c>
      <c r="CZ223" s="126">
        <v>0</v>
      </c>
      <c r="DA223" s="126">
        <v>0</v>
      </c>
      <c r="DB223" s="126">
        <v>1</v>
      </c>
      <c r="DC223" s="126">
        <v>0</v>
      </c>
      <c r="DD223" s="126">
        <v>0</v>
      </c>
      <c r="DE223" s="126">
        <v>0</v>
      </c>
      <c r="DF223" s="126">
        <v>1</v>
      </c>
      <c r="DG223" s="126">
        <v>0</v>
      </c>
      <c r="DH223" s="127" t="b">
        <v>0</v>
      </c>
      <c r="DI223" s="183" t="s">
        <v>270</v>
      </c>
      <c r="DJ223" s="183" t="s">
        <v>993</v>
      </c>
      <c r="DK223" s="183" t="s">
        <v>993</v>
      </c>
      <c r="DL223" s="183" t="s">
        <v>993</v>
      </c>
      <c r="DM223" s="126">
        <v>29</v>
      </c>
      <c r="DN223" s="126">
        <v>29</v>
      </c>
      <c r="DO223" s="126">
        <v>0</v>
      </c>
      <c r="DP223" s="126">
        <v>0</v>
      </c>
      <c r="DQ223" s="126">
        <v>7235</v>
      </c>
      <c r="DR223" s="126">
        <v>28</v>
      </c>
      <c r="DS223" s="126">
        <v>29</v>
      </c>
      <c r="DT223" s="126">
        <v>2</v>
      </c>
      <c r="DU223" s="126">
        <v>8</v>
      </c>
      <c r="DV223" s="126">
        <v>17</v>
      </c>
      <c r="DW223" s="126">
        <v>2</v>
      </c>
      <c r="DX223" s="126">
        <v>0</v>
      </c>
      <c r="DY223" s="126">
        <v>0</v>
      </c>
      <c r="DZ223" s="126">
        <v>0</v>
      </c>
      <c r="EA223" s="126">
        <v>28</v>
      </c>
      <c r="EB223" s="126">
        <v>0</v>
      </c>
      <c r="EC223" s="126">
        <v>3</v>
      </c>
      <c r="ED223" s="126">
        <v>4</v>
      </c>
      <c r="EE223" s="126">
        <v>0</v>
      </c>
      <c r="EF223" s="126">
        <v>0</v>
      </c>
      <c r="EG223" s="126">
        <v>0</v>
      </c>
      <c r="EH223" s="126">
        <v>0</v>
      </c>
      <c r="EI223" s="126">
        <v>21</v>
      </c>
      <c r="EJ223" s="126">
        <v>0</v>
      </c>
      <c r="EK223" s="126">
        <v>28</v>
      </c>
      <c r="EL223" s="126">
        <v>25</v>
      </c>
      <c r="EM223" s="126">
        <v>2</v>
      </c>
      <c r="EN223" s="126">
        <v>0</v>
      </c>
      <c r="EO223" s="126">
        <v>1</v>
      </c>
      <c r="EP223" s="126">
        <v>0</v>
      </c>
      <c r="EQ223" s="127" t="b">
        <v>0</v>
      </c>
      <c r="ER223" s="127" t="b">
        <v>0</v>
      </c>
      <c r="ES223" s="127" t="b">
        <v>0</v>
      </c>
      <c r="ET223" s="128">
        <v>0</v>
      </c>
      <c r="EU223" s="128">
        <v>0</v>
      </c>
      <c r="EV223" s="128">
        <v>0</v>
      </c>
      <c r="EW223" s="128">
        <v>0</v>
      </c>
      <c r="EX223" s="128">
        <v>0</v>
      </c>
      <c r="EY223" s="128">
        <v>0</v>
      </c>
      <c r="EZ223" s="127" t="b">
        <v>0</v>
      </c>
      <c r="FA223" s="127" t="b">
        <v>0</v>
      </c>
      <c r="FB223" s="127" t="b">
        <v>0</v>
      </c>
      <c r="FC223" s="128">
        <v>0</v>
      </c>
      <c r="FD223" s="128">
        <v>0</v>
      </c>
      <c r="FE223" s="128">
        <v>0</v>
      </c>
      <c r="FF223" s="128">
        <v>0</v>
      </c>
      <c r="FG223" s="128">
        <v>0</v>
      </c>
      <c r="FH223" s="128">
        <v>0</v>
      </c>
      <c r="FI223" s="127" t="b">
        <v>0</v>
      </c>
      <c r="FJ223" s="127" t="b">
        <v>0</v>
      </c>
      <c r="FK223" s="127" t="b">
        <v>0</v>
      </c>
      <c r="FL223" s="128">
        <v>0</v>
      </c>
      <c r="FM223" s="128">
        <v>0</v>
      </c>
      <c r="FN223" s="128">
        <v>0</v>
      </c>
      <c r="FO223" s="128">
        <v>0</v>
      </c>
      <c r="FP223" s="128">
        <v>0</v>
      </c>
      <c r="FQ223" s="128">
        <v>0</v>
      </c>
      <c r="FR223" s="183" t="s">
        <v>993</v>
      </c>
      <c r="FS223" s="128">
        <v>0</v>
      </c>
      <c r="FT223" s="126">
        <v>0</v>
      </c>
      <c r="FU223" s="126">
        <v>28</v>
      </c>
      <c r="FV223" s="126">
        <v>0</v>
      </c>
      <c r="FW223" s="126">
        <v>0</v>
      </c>
      <c r="FX223" s="126">
        <v>0</v>
      </c>
      <c r="FY223" s="126">
        <v>0</v>
      </c>
      <c r="FZ223" s="126">
        <v>0</v>
      </c>
      <c r="GA223" s="126">
        <v>0</v>
      </c>
      <c r="GB223" s="126">
        <v>0</v>
      </c>
      <c r="GC223" s="126">
        <v>0</v>
      </c>
      <c r="GD223" s="126">
        <v>0</v>
      </c>
      <c r="GE223" s="126">
        <v>0</v>
      </c>
      <c r="GF223" s="126">
        <v>0</v>
      </c>
      <c r="GG223" s="126">
        <v>0</v>
      </c>
      <c r="GH223" s="126">
        <v>0</v>
      </c>
      <c r="GI223" s="126">
        <v>0</v>
      </c>
      <c r="GJ223" s="126">
        <v>0</v>
      </c>
      <c r="GK223" s="126">
        <v>0</v>
      </c>
      <c r="GL223" s="127" t="b">
        <v>0</v>
      </c>
      <c r="GM223" s="183" t="s">
        <v>993</v>
      </c>
      <c r="GN223" s="183" t="s">
        <v>993</v>
      </c>
      <c r="GO223" s="183" t="s">
        <v>993</v>
      </c>
      <c r="GP223" s="183" t="s">
        <v>993</v>
      </c>
      <c r="GQ223" s="183" t="s">
        <v>1202</v>
      </c>
      <c r="GR223" s="123"/>
    </row>
    <row r="224" spans="1:200">
      <c r="A224" s="122"/>
      <c r="B224" s="1348" t="s">
        <v>714</v>
      </c>
      <c r="C224" s="1349"/>
      <c r="D224" s="183" t="s">
        <v>1203</v>
      </c>
      <c r="E224" s="183" t="s">
        <v>1204</v>
      </c>
      <c r="F224" s="183" t="s">
        <v>437</v>
      </c>
      <c r="G224" s="183" t="s">
        <v>986</v>
      </c>
      <c r="H224" s="183" t="s">
        <v>1062</v>
      </c>
      <c r="I224" s="183" t="s">
        <v>1063</v>
      </c>
      <c r="J224" s="183" t="s">
        <v>1200</v>
      </c>
      <c r="K224" s="183" t="s">
        <v>1201</v>
      </c>
      <c r="L224" s="126">
        <v>1</v>
      </c>
      <c r="M224" s="183" t="s">
        <v>1204</v>
      </c>
      <c r="N224" s="183" t="s">
        <v>991</v>
      </c>
      <c r="O224" s="183" t="s">
        <v>716</v>
      </c>
      <c r="P224" s="183" t="s">
        <v>993</v>
      </c>
      <c r="Q224" s="183" t="s">
        <v>993</v>
      </c>
      <c r="R224" s="183" t="s">
        <v>296</v>
      </c>
      <c r="S224" s="127" t="b">
        <v>0</v>
      </c>
      <c r="T224" s="126">
        <v>0</v>
      </c>
      <c r="U224" s="127" t="b">
        <v>0</v>
      </c>
      <c r="V224" s="126">
        <v>0</v>
      </c>
      <c r="W224" s="127" t="b">
        <v>0</v>
      </c>
      <c r="X224" s="127" t="b">
        <v>1</v>
      </c>
      <c r="Y224" s="183" t="s">
        <v>296</v>
      </c>
      <c r="Z224" s="183" t="s">
        <v>993</v>
      </c>
      <c r="AA224" s="127" t="b">
        <v>0</v>
      </c>
      <c r="AB224" s="183" t="s">
        <v>993</v>
      </c>
      <c r="AC224" s="183" t="s">
        <v>993</v>
      </c>
      <c r="AD224" s="183" t="s">
        <v>993</v>
      </c>
      <c r="AE224" s="183">
        <f t="shared" si="8"/>
        <v>54</v>
      </c>
      <c r="AF224" s="183">
        <f t="shared" si="8"/>
        <v>54</v>
      </c>
      <c r="AG224" s="183">
        <f t="shared" si="8"/>
        <v>44</v>
      </c>
      <c r="AH224" s="183">
        <f t="shared" si="8"/>
        <v>54</v>
      </c>
      <c r="AI224" s="183">
        <f t="shared" si="9"/>
        <v>0</v>
      </c>
      <c r="AJ224" s="126">
        <v>0</v>
      </c>
      <c r="AK224" s="126">
        <v>0</v>
      </c>
      <c r="AL224" s="126">
        <v>0</v>
      </c>
      <c r="AM224" s="126">
        <v>0</v>
      </c>
      <c r="AN224" s="126">
        <v>0</v>
      </c>
      <c r="AO224" s="126">
        <v>54</v>
      </c>
      <c r="AP224" s="126">
        <v>54</v>
      </c>
      <c r="AQ224" s="126">
        <v>44</v>
      </c>
      <c r="AR224" s="126">
        <v>54</v>
      </c>
      <c r="AS224" s="126">
        <v>54</v>
      </c>
      <c r="AT224" s="126">
        <v>54</v>
      </c>
      <c r="AU224" s="126">
        <v>44</v>
      </c>
      <c r="AV224" s="126">
        <v>54</v>
      </c>
      <c r="AW224" s="126">
        <v>0</v>
      </c>
      <c r="AX224" s="126">
        <v>0</v>
      </c>
      <c r="AY224" s="126">
        <v>0</v>
      </c>
      <c r="AZ224" s="126">
        <v>0</v>
      </c>
      <c r="BA224" s="126">
        <v>0</v>
      </c>
      <c r="BB224" s="126">
        <v>0</v>
      </c>
      <c r="BC224" s="126">
        <v>0</v>
      </c>
      <c r="BD224" s="127" t="b">
        <v>0</v>
      </c>
      <c r="BE224" s="127"/>
      <c r="BF224" s="183" t="s">
        <v>422</v>
      </c>
      <c r="BG224" s="126">
        <v>54</v>
      </c>
      <c r="BH224" s="183" t="s">
        <v>993</v>
      </c>
      <c r="BI224" s="126">
        <v>0</v>
      </c>
      <c r="BJ224" s="183" t="s">
        <v>993</v>
      </c>
      <c r="BK224" s="126">
        <v>0</v>
      </c>
      <c r="BL224" s="126">
        <v>0</v>
      </c>
      <c r="BM224" s="126">
        <v>0</v>
      </c>
      <c r="BN224" s="183" t="s">
        <v>993</v>
      </c>
      <c r="BO224" s="183" t="s">
        <v>993</v>
      </c>
      <c r="BP224" s="183" t="s">
        <v>993</v>
      </c>
      <c r="BQ224" s="126">
        <v>0</v>
      </c>
      <c r="BR224" s="183" t="s">
        <v>993</v>
      </c>
      <c r="BS224" s="126">
        <v>0</v>
      </c>
      <c r="BT224" s="183" t="s">
        <v>993</v>
      </c>
      <c r="BU224" s="126">
        <v>0</v>
      </c>
      <c r="BV224" s="126">
        <v>0</v>
      </c>
      <c r="BW224" s="126">
        <v>0</v>
      </c>
      <c r="BX224" s="183" t="s">
        <v>993</v>
      </c>
      <c r="BY224" s="126">
        <v>0</v>
      </c>
      <c r="BZ224" s="183" t="s">
        <v>993</v>
      </c>
      <c r="CA224" s="126">
        <v>0</v>
      </c>
      <c r="CB224" s="183" t="s">
        <v>993</v>
      </c>
      <c r="CC224" s="126">
        <v>0</v>
      </c>
      <c r="CD224" s="126">
        <v>0</v>
      </c>
      <c r="CE224" s="126">
        <v>0</v>
      </c>
      <c r="CF224" s="183" t="s">
        <v>993</v>
      </c>
      <c r="CG224" s="126">
        <v>0</v>
      </c>
      <c r="CH224" s="183" t="s">
        <v>993</v>
      </c>
      <c r="CI224" s="126">
        <v>0</v>
      </c>
      <c r="CJ224" s="183" t="s">
        <v>993</v>
      </c>
      <c r="CK224" s="126">
        <v>0</v>
      </c>
      <c r="CL224" s="126">
        <v>0</v>
      </c>
      <c r="CM224" s="126">
        <v>0</v>
      </c>
      <c r="CN224" s="126">
        <v>16</v>
      </c>
      <c r="CO224" s="126">
        <v>0</v>
      </c>
      <c r="CP224" s="126">
        <v>2</v>
      </c>
      <c r="CQ224" s="126">
        <v>0.5</v>
      </c>
      <c r="CR224" s="126">
        <v>12</v>
      </c>
      <c r="CS224" s="126">
        <v>0.7</v>
      </c>
      <c r="CT224" s="126">
        <v>0</v>
      </c>
      <c r="CU224" s="126">
        <v>0</v>
      </c>
      <c r="CV224" s="126">
        <v>0</v>
      </c>
      <c r="CW224" s="126">
        <v>0</v>
      </c>
      <c r="CX224" s="126">
        <v>0</v>
      </c>
      <c r="CY224" s="126">
        <v>0</v>
      </c>
      <c r="CZ224" s="126">
        <v>0</v>
      </c>
      <c r="DA224" s="126">
        <v>0</v>
      </c>
      <c r="DB224" s="126">
        <v>0</v>
      </c>
      <c r="DC224" s="126">
        <v>0</v>
      </c>
      <c r="DD224" s="126">
        <v>0</v>
      </c>
      <c r="DE224" s="126">
        <v>0</v>
      </c>
      <c r="DF224" s="126">
        <v>0</v>
      </c>
      <c r="DG224" s="126">
        <v>0</v>
      </c>
      <c r="DH224" s="127" t="b">
        <v>0</v>
      </c>
      <c r="DI224" s="183" t="s">
        <v>270</v>
      </c>
      <c r="DJ224" s="183" t="s">
        <v>993</v>
      </c>
      <c r="DK224" s="183" t="s">
        <v>993</v>
      </c>
      <c r="DL224" s="183" t="s">
        <v>993</v>
      </c>
      <c r="DM224" s="126">
        <v>107</v>
      </c>
      <c r="DN224" s="126">
        <v>52</v>
      </c>
      <c r="DO224" s="126">
        <v>0</v>
      </c>
      <c r="DP224" s="126">
        <v>55</v>
      </c>
      <c r="DQ224" s="126">
        <v>18662</v>
      </c>
      <c r="DR224" s="126">
        <v>91</v>
      </c>
      <c r="DS224" s="126">
        <v>107</v>
      </c>
      <c r="DT224" s="126">
        <v>3</v>
      </c>
      <c r="DU224" s="126">
        <v>18</v>
      </c>
      <c r="DV224" s="126">
        <v>53</v>
      </c>
      <c r="DW224" s="126">
        <v>29</v>
      </c>
      <c r="DX224" s="126">
        <v>4</v>
      </c>
      <c r="DY224" s="126">
        <v>0</v>
      </c>
      <c r="DZ224" s="126">
        <v>0</v>
      </c>
      <c r="EA224" s="126">
        <v>91</v>
      </c>
      <c r="EB224" s="126">
        <v>0</v>
      </c>
      <c r="EC224" s="126">
        <v>20</v>
      </c>
      <c r="ED224" s="126">
        <v>3</v>
      </c>
      <c r="EE224" s="126">
        <v>0</v>
      </c>
      <c r="EF224" s="126">
        <v>9</v>
      </c>
      <c r="EG224" s="126">
        <v>7</v>
      </c>
      <c r="EH224" s="126">
        <v>4</v>
      </c>
      <c r="EI224" s="126">
        <v>48</v>
      </c>
      <c r="EJ224" s="126">
        <v>0</v>
      </c>
      <c r="EK224" s="126">
        <v>91</v>
      </c>
      <c r="EL224" s="126">
        <v>48</v>
      </c>
      <c r="EM224" s="126">
        <v>12</v>
      </c>
      <c r="EN224" s="126">
        <v>0</v>
      </c>
      <c r="EO224" s="126">
        <v>31</v>
      </c>
      <c r="EP224" s="126">
        <v>0</v>
      </c>
      <c r="EQ224" s="127" t="b">
        <v>0</v>
      </c>
      <c r="ER224" s="127" t="b">
        <v>0</v>
      </c>
      <c r="ES224" s="127" t="b">
        <v>0</v>
      </c>
      <c r="ET224" s="128">
        <v>0</v>
      </c>
      <c r="EU224" s="128">
        <v>0</v>
      </c>
      <c r="EV224" s="128">
        <v>0</v>
      </c>
      <c r="EW224" s="128">
        <v>0</v>
      </c>
      <c r="EX224" s="128">
        <v>0</v>
      </c>
      <c r="EY224" s="128">
        <v>0</v>
      </c>
      <c r="EZ224" s="127" t="b">
        <v>0</v>
      </c>
      <c r="FA224" s="127" t="b">
        <v>0</v>
      </c>
      <c r="FB224" s="127" t="b">
        <v>0</v>
      </c>
      <c r="FC224" s="128">
        <v>0</v>
      </c>
      <c r="FD224" s="128">
        <v>0</v>
      </c>
      <c r="FE224" s="128">
        <v>0</v>
      </c>
      <c r="FF224" s="128">
        <v>0</v>
      </c>
      <c r="FG224" s="128">
        <v>0</v>
      </c>
      <c r="FH224" s="128">
        <v>0</v>
      </c>
      <c r="FI224" s="127" t="b">
        <v>0</v>
      </c>
      <c r="FJ224" s="127" t="b">
        <v>0</v>
      </c>
      <c r="FK224" s="127" t="b">
        <v>0</v>
      </c>
      <c r="FL224" s="128">
        <v>0</v>
      </c>
      <c r="FM224" s="128">
        <v>0</v>
      </c>
      <c r="FN224" s="128">
        <v>0</v>
      </c>
      <c r="FO224" s="128">
        <v>0</v>
      </c>
      <c r="FP224" s="128">
        <v>0</v>
      </c>
      <c r="FQ224" s="128">
        <v>0</v>
      </c>
      <c r="FR224" s="183" t="s">
        <v>993</v>
      </c>
      <c r="FS224" s="128">
        <v>0</v>
      </c>
      <c r="FT224" s="126">
        <v>0</v>
      </c>
      <c r="FU224" s="126">
        <v>91</v>
      </c>
      <c r="FV224" s="126">
        <v>0</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7" t="b">
        <v>0</v>
      </c>
      <c r="GM224" s="183" t="s">
        <v>993</v>
      </c>
      <c r="GN224" s="183" t="s">
        <v>993</v>
      </c>
      <c r="GO224" s="183" t="s">
        <v>993</v>
      </c>
      <c r="GP224" s="183" t="s">
        <v>993</v>
      </c>
      <c r="GQ224" s="127"/>
      <c r="GR224" s="123"/>
    </row>
    <row r="225" spans="1:200">
      <c r="A225" s="122"/>
      <c r="B225" s="1348" t="s">
        <v>714</v>
      </c>
      <c r="C225" s="1349"/>
      <c r="D225" s="183" t="s">
        <v>1203</v>
      </c>
      <c r="E225" s="183" t="s">
        <v>1204</v>
      </c>
      <c r="F225" s="183" t="s">
        <v>437</v>
      </c>
      <c r="G225" s="183" t="s">
        <v>986</v>
      </c>
      <c r="H225" s="183" t="s">
        <v>1062</v>
      </c>
      <c r="I225" s="183" t="s">
        <v>1063</v>
      </c>
      <c r="J225" s="183" t="s">
        <v>1200</v>
      </c>
      <c r="K225" s="183" t="s">
        <v>1201</v>
      </c>
      <c r="L225" s="126">
        <v>2</v>
      </c>
      <c r="M225" s="183" t="s">
        <v>1204</v>
      </c>
      <c r="N225" s="183" t="s">
        <v>1040</v>
      </c>
      <c r="O225" s="183" t="s">
        <v>717</v>
      </c>
      <c r="P225" s="183" t="s">
        <v>993</v>
      </c>
      <c r="Q225" s="183" t="s">
        <v>993</v>
      </c>
      <c r="R225" s="183" t="s">
        <v>296</v>
      </c>
      <c r="S225" s="127" t="b">
        <v>0</v>
      </c>
      <c r="T225" s="126">
        <v>0</v>
      </c>
      <c r="U225" s="127" t="b">
        <v>0</v>
      </c>
      <c r="V225" s="126">
        <v>0</v>
      </c>
      <c r="W225" s="127" t="b">
        <v>0</v>
      </c>
      <c r="X225" s="127" t="b">
        <v>1</v>
      </c>
      <c r="Y225" s="183" t="s">
        <v>296</v>
      </c>
      <c r="Z225" s="183" t="s">
        <v>993</v>
      </c>
      <c r="AA225" s="127" t="b">
        <v>0</v>
      </c>
      <c r="AB225" s="183" t="s">
        <v>993</v>
      </c>
      <c r="AC225" s="183" t="s">
        <v>993</v>
      </c>
      <c r="AD225" s="183" t="s">
        <v>993</v>
      </c>
      <c r="AE225" s="183">
        <f t="shared" si="8"/>
        <v>36</v>
      </c>
      <c r="AF225" s="183">
        <f t="shared" si="8"/>
        <v>36</v>
      </c>
      <c r="AG225" s="183">
        <f t="shared" si="8"/>
        <v>35</v>
      </c>
      <c r="AH225" s="183">
        <f t="shared" si="8"/>
        <v>36</v>
      </c>
      <c r="AI225" s="183">
        <f t="shared" si="9"/>
        <v>0</v>
      </c>
      <c r="AJ225" s="126">
        <v>0</v>
      </c>
      <c r="AK225" s="126">
        <v>0</v>
      </c>
      <c r="AL225" s="126">
        <v>0</v>
      </c>
      <c r="AM225" s="126">
        <v>0</v>
      </c>
      <c r="AN225" s="126">
        <v>0</v>
      </c>
      <c r="AO225" s="126">
        <v>36</v>
      </c>
      <c r="AP225" s="126">
        <v>36</v>
      </c>
      <c r="AQ225" s="126">
        <v>35</v>
      </c>
      <c r="AR225" s="126">
        <v>36</v>
      </c>
      <c r="AS225" s="126">
        <v>36</v>
      </c>
      <c r="AT225" s="126">
        <v>36</v>
      </c>
      <c r="AU225" s="126">
        <v>35</v>
      </c>
      <c r="AV225" s="126">
        <v>0</v>
      </c>
      <c r="AW225" s="126">
        <v>0</v>
      </c>
      <c r="AX225" s="126">
        <v>0</v>
      </c>
      <c r="AY225" s="126">
        <v>0</v>
      </c>
      <c r="AZ225" s="126">
        <v>36</v>
      </c>
      <c r="BA225" s="126">
        <v>0</v>
      </c>
      <c r="BB225" s="126">
        <v>0</v>
      </c>
      <c r="BC225" s="126">
        <v>0</v>
      </c>
      <c r="BD225" s="127" t="b">
        <v>0</v>
      </c>
      <c r="BE225" s="127"/>
      <c r="BF225" s="183" t="s">
        <v>422</v>
      </c>
      <c r="BG225" s="126">
        <v>36</v>
      </c>
      <c r="BH225" s="183" t="s">
        <v>993</v>
      </c>
      <c r="BI225" s="126">
        <v>0</v>
      </c>
      <c r="BJ225" s="183" t="s">
        <v>993</v>
      </c>
      <c r="BK225" s="126">
        <v>0</v>
      </c>
      <c r="BL225" s="126">
        <v>0</v>
      </c>
      <c r="BM225" s="126">
        <v>0</v>
      </c>
      <c r="BN225" s="183" t="s">
        <v>993</v>
      </c>
      <c r="BO225" s="183" t="s">
        <v>993</v>
      </c>
      <c r="BP225" s="183" t="s">
        <v>993</v>
      </c>
      <c r="BQ225" s="126">
        <v>0</v>
      </c>
      <c r="BR225" s="183" t="s">
        <v>993</v>
      </c>
      <c r="BS225" s="126">
        <v>0</v>
      </c>
      <c r="BT225" s="183" t="s">
        <v>993</v>
      </c>
      <c r="BU225" s="126">
        <v>0</v>
      </c>
      <c r="BV225" s="126">
        <v>0</v>
      </c>
      <c r="BW225" s="126">
        <v>0</v>
      </c>
      <c r="BX225" s="183" t="s">
        <v>993</v>
      </c>
      <c r="BY225" s="126">
        <v>0</v>
      </c>
      <c r="BZ225" s="183" t="s">
        <v>993</v>
      </c>
      <c r="CA225" s="126">
        <v>0</v>
      </c>
      <c r="CB225" s="183" t="s">
        <v>993</v>
      </c>
      <c r="CC225" s="126">
        <v>0</v>
      </c>
      <c r="CD225" s="126">
        <v>0</v>
      </c>
      <c r="CE225" s="126">
        <v>0</v>
      </c>
      <c r="CF225" s="183" t="s">
        <v>993</v>
      </c>
      <c r="CG225" s="126">
        <v>0</v>
      </c>
      <c r="CH225" s="183" t="s">
        <v>993</v>
      </c>
      <c r="CI225" s="126">
        <v>0</v>
      </c>
      <c r="CJ225" s="183" t="s">
        <v>993</v>
      </c>
      <c r="CK225" s="126">
        <v>0</v>
      </c>
      <c r="CL225" s="126">
        <v>0</v>
      </c>
      <c r="CM225" s="126">
        <v>0</v>
      </c>
      <c r="CN225" s="126">
        <v>14</v>
      </c>
      <c r="CO225" s="126">
        <v>0</v>
      </c>
      <c r="CP225" s="126">
        <v>1</v>
      </c>
      <c r="CQ225" s="126">
        <v>0</v>
      </c>
      <c r="CR225" s="126">
        <v>7</v>
      </c>
      <c r="CS225" s="126">
        <v>2.2999999999999998</v>
      </c>
      <c r="CT225" s="126">
        <v>0</v>
      </c>
      <c r="CU225" s="126">
        <v>0</v>
      </c>
      <c r="CV225" s="126">
        <v>0</v>
      </c>
      <c r="CW225" s="126">
        <v>0</v>
      </c>
      <c r="CX225" s="126">
        <v>0</v>
      </c>
      <c r="CY225" s="126">
        <v>0</v>
      </c>
      <c r="CZ225" s="126">
        <v>0</v>
      </c>
      <c r="DA225" s="126">
        <v>0</v>
      </c>
      <c r="DB225" s="126">
        <v>0</v>
      </c>
      <c r="DC225" s="126">
        <v>0</v>
      </c>
      <c r="DD225" s="126">
        <v>0</v>
      </c>
      <c r="DE225" s="126">
        <v>0</v>
      </c>
      <c r="DF225" s="126">
        <v>0</v>
      </c>
      <c r="DG225" s="126">
        <v>0</v>
      </c>
      <c r="DH225" s="127" t="b">
        <v>0</v>
      </c>
      <c r="DI225" s="183" t="s">
        <v>270</v>
      </c>
      <c r="DJ225" s="183" t="s">
        <v>993</v>
      </c>
      <c r="DK225" s="183" t="s">
        <v>993</v>
      </c>
      <c r="DL225" s="183" t="s">
        <v>993</v>
      </c>
      <c r="DM225" s="126">
        <v>92</v>
      </c>
      <c r="DN225" s="126">
        <v>67</v>
      </c>
      <c r="DO225" s="126">
        <v>0</v>
      </c>
      <c r="DP225" s="126">
        <v>25</v>
      </c>
      <c r="DQ225" s="126">
        <v>14127</v>
      </c>
      <c r="DR225" s="126">
        <v>97</v>
      </c>
      <c r="DS225" s="126">
        <v>92</v>
      </c>
      <c r="DT225" s="126">
        <v>40</v>
      </c>
      <c r="DU225" s="126">
        <v>12</v>
      </c>
      <c r="DV225" s="126">
        <v>26</v>
      </c>
      <c r="DW225" s="126">
        <v>13</v>
      </c>
      <c r="DX225" s="126">
        <v>1</v>
      </c>
      <c r="DY225" s="126">
        <v>0</v>
      </c>
      <c r="DZ225" s="126">
        <v>0</v>
      </c>
      <c r="EA225" s="126">
        <v>97</v>
      </c>
      <c r="EB225" s="126">
        <v>41</v>
      </c>
      <c r="EC225" s="126">
        <v>6</v>
      </c>
      <c r="ED225" s="126">
        <v>2</v>
      </c>
      <c r="EE225" s="126">
        <v>0</v>
      </c>
      <c r="EF225" s="126">
        <v>12</v>
      </c>
      <c r="EG225" s="126">
        <v>5</v>
      </c>
      <c r="EH225" s="126">
        <v>1</v>
      </c>
      <c r="EI225" s="126">
        <v>30</v>
      </c>
      <c r="EJ225" s="126">
        <v>0</v>
      </c>
      <c r="EK225" s="126">
        <v>56</v>
      </c>
      <c r="EL225" s="126">
        <v>30</v>
      </c>
      <c r="EM225" s="126">
        <v>7</v>
      </c>
      <c r="EN225" s="126">
        <v>2</v>
      </c>
      <c r="EO225" s="126">
        <v>17</v>
      </c>
      <c r="EP225" s="126">
        <v>0</v>
      </c>
      <c r="EQ225" s="127" t="b">
        <v>0</v>
      </c>
      <c r="ER225" s="127" t="b">
        <v>0</v>
      </c>
      <c r="ES225" s="127" t="b">
        <v>0</v>
      </c>
      <c r="ET225" s="128">
        <v>0</v>
      </c>
      <c r="EU225" s="128">
        <v>0</v>
      </c>
      <c r="EV225" s="128">
        <v>0</v>
      </c>
      <c r="EW225" s="128">
        <v>0</v>
      </c>
      <c r="EX225" s="128">
        <v>0</v>
      </c>
      <c r="EY225" s="128">
        <v>0</v>
      </c>
      <c r="EZ225" s="127" t="b">
        <v>0</v>
      </c>
      <c r="FA225" s="127" t="b">
        <v>0</v>
      </c>
      <c r="FB225" s="127" t="b">
        <v>0</v>
      </c>
      <c r="FC225" s="128">
        <v>0</v>
      </c>
      <c r="FD225" s="128">
        <v>0</v>
      </c>
      <c r="FE225" s="128">
        <v>0</v>
      </c>
      <c r="FF225" s="128">
        <v>0</v>
      </c>
      <c r="FG225" s="128">
        <v>0</v>
      </c>
      <c r="FH225" s="128">
        <v>0</v>
      </c>
      <c r="FI225" s="127" t="b">
        <v>0</v>
      </c>
      <c r="FJ225" s="127" t="b">
        <v>0</v>
      </c>
      <c r="FK225" s="127" t="b">
        <v>0</v>
      </c>
      <c r="FL225" s="128">
        <v>0</v>
      </c>
      <c r="FM225" s="128">
        <v>0</v>
      </c>
      <c r="FN225" s="128">
        <v>0</v>
      </c>
      <c r="FO225" s="128">
        <v>0</v>
      </c>
      <c r="FP225" s="128">
        <v>0</v>
      </c>
      <c r="FQ225" s="128">
        <v>0</v>
      </c>
      <c r="FR225" s="183" t="s">
        <v>993</v>
      </c>
      <c r="FS225" s="128">
        <v>0</v>
      </c>
      <c r="FT225" s="126">
        <v>0</v>
      </c>
      <c r="FU225" s="126">
        <v>56</v>
      </c>
      <c r="FV225" s="126">
        <v>0</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7" t="b">
        <v>0</v>
      </c>
      <c r="GM225" s="183" t="s">
        <v>993</v>
      </c>
      <c r="GN225" s="183" t="s">
        <v>993</v>
      </c>
      <c r="GO225" s="183" t="s">
        <v>993</v>
      </c>
      <c r="GP225" s="183" t="s">
        <v>993</v>
      </c>
      <c r="GQ225" s="183" t="s">
        <v>1205</v>
      </c>
      <c r="GR225" s="123"/>
    </row>
    <row r="226" spans="1:200">
      <c r="A226" s="122"/>
      <c r="B226" s="1348" t="s">
        <v>714</v>
      </c>
      <c r="C226" s="1349"/>
      <c r="D226" s="183" t="s">
        <v>1203</v>
      </c>
      <c r="E226" s="183" t="s">
        <v>1204</v>
      </c>
      <c r="F226" s="183" t="s">
        <v>437</v>
      </c>
      <c r="G226" s="183" t="s">
        <v>986</v>
      </c>
      <c r="H226" s="183" t="s">
        <v>1062</v>
      </c>
      <c r="I226" s="183" t="s">
        <v>1063</v>
      </c>
      <c r="J226" s="183" t="s">
        <v>1200</v>
      </c>
      <c r="K226" s="183" t="s">
        <v>1201</v>
      </c>
      <c r="L226" s="126">
        <v>3</v>
      </c>
      <c r="M226" s="183" t="s">
        <v>1204</v>
      </c>
      <c r="N226" s="183" t="s">
        <v>1041</v>
      </c>
      <c r="O226" s="183" t="s">
        <v>718</v>
      </c>
      <c r="P226" s="183" t="s">
        <v>993</v>
      </c>
      <c r="Q226" s="183" t="s">
        <v>993</v>
      </c>
      <c r="R226" s="183" t="s">
        <v>296</v>
      </c>
      <c r="S226" s="127" t="b">
        <v>0</v>
      </c>
      <c r="T226" s="126">
        <v>0</v>
      </c>
      <c r="U226" s="127" t="b">
        <v>0</v>
      </c>
      <c r="V226" s="126">
        <v>0</v>
      </c>
      <c r="W226" s="127" t="b">
        <v>0</v>
      </c>
      <c r="X226" s="127" t="b">
        <v>1</v>
      </c>
      <c r="Y226" s="183" t="s">
        <v>296</v>
      </c>
      <c r="Z226" s="183" t="s">
        <v>993</v>
      </c>
      <c r="AA226" s="127" t="b">
        <v>0</v>
      </c>
      <c r="AB226" s="183" t="s">
        <v>993</v>
      </c>
      <c r="AC226" s="183" t="s">
        <v>993</v>
      </c>
      <c r="AD226" s="183" t="s">
        <v>993</v>
      </c>
      <c r="AE226" s="183">
        <f t="shared" si="8"/>
        <v>48</v>
      </c>
      <c r="AF226" s="183">
        <f t="shared" si="8"/>
        <v>40</v>
      </c>
      <c r="AG226" s="183">
        <f t="shared" si="8"/>
        <v>35</v>
      </c>
      <c r="AH226" s="183">
        <f t="shared" si="8"/>
        <v>40</v>
      </c>
      <c r="AI226" s="183">
        <f t="shared" si="9"/>
        <v>8</v>
      </c>
      <c r="AJ226" s="126">
        <v>0</v>
      </c>
      <c r="AK226" s="126">
        <v>0</v>
      </c>
      <c r="AL226" s="126">
        <v>0</v>
      </c>
      <c r="AM226" s="126">
        <v>0</v>
      </c>
      <c r="AN226" s="126">
        <v>0</v>
      </c>
      <c r="AO226" s="126">
        <v>48</v>
      </c>
      <c r="AP226" s="126">
        <v>40</v>
      </c>
      <c r="AQ226" s="126">
        <v>35</v>
      </c>
      <c r="AR226" s="126">
        <v>40</v>
      </c>
      <c r="AS226" s="126">
        <v>48</v>
      </c>
      <c r="AT226" s="126">
        <v>40</v>
      </c>
      <c r="AU226" s="126">
        <v>35</v>
      </c>
      <c r="AV226" s="126">
        <v>0</v>
      </c>
      <c r="AW226" s="126">
        <v>0</v>
      </c>
      <c r="AX226" s="126">
        <v>0</v>
      </c>
      <c r="AY226" s="126">
        <v>0</v>
      </c>
      <c r="AZ226" s="126">
        <v>40</v>
      </c>
      <c r="BA226" s="126">
        <v>0</v>
      </c>
      <c r="BB226" s="126">
        <v>0</v>
      </c>
      <c r="BC226" s="126">
        <v>0</v>
      </c>
      <c r="BD226" s="127" t="b">
        <v>0</v>
      </c>
      <c r="BE226" s="127"/>
      <c r="BF226" s="183" t="s">
        <v>422</v>
      </c>
      <c r="BG226" s="126">
        <v>48</v>
      </c>
      <c r="BH226" s="183" t="s">
        <v>993</v>
      </c>
      <c r="BI226" s="126">
        <v>0</v>
      </c>
      <c r="BJ226" s="183" t="s">
        <v>993</v>
      </c>
      <c r="BK226" s="126">
        <v>0</v>
      </c>
      <c r="BL226" s="126">
        <v>0</v>
      </c>
      <c r="BM226" s="126">
        <v>0</v>
      </c>
      <c r="BN226" s="183" t="s">
        <v>993</v>
      </c>
      <c r="BO226" s="183" t="s">
        <v>993</v>
      </c>
      <c r="BP226" s="183" t="s">
        <v>993</v>
      </c>
      <c r="BQ226" s="126">
        <v>0</v>
      </c>
      <c r="BR226" s="183" t="s">
        <v>993</v>
      </c>
      <c r="BS226" s="126">
        <v>0</v>
      </c>
      <c r="BT226" s="183" t="s">
        <v>993</v>
      </c>
      <c r="BU226" s="126">
        <v>0</v>
      </c>
      <c r="BV226" s="126">
        <v>0</v>
      </c>
      <c r="BW226" s="126">
        <v>0</v>
      </c>
      <c r="BX226" s="183" t="s">
        <v>993</v>
      </c>
      <c r="BY226" s="126">
        <v>0</v>
      </c>
      <c r="BZ226" s="183" t="s">
        <v>993</v>
      </c>
      <c r="CA226" s="126">
        <v>0</v>
      </c>
      <c r="CB226" s="183" t="s">
        <v>993</v>
      </c>
      <c r="CC226" s="126">
        <v>0</v>
      </c>
      <c r="CD226" s="126">
        <v>0</v>
      </c>
      <c r="CE226" s="126">
        <v>0</v>
      </c>
      <c r="CF226" s="183" t="s">
        <v>993</v>
      </c>
      <c r="CG226" s="126">
        <v>0</v>
      </c>
      <c r="CH226" s="183" t="s">
        <v>993</v>
      </c>
      <c r="CI226" s="126">
        <v>0</v>
      </c>
      <c r="CJ226" s="183" t="s">
        <v>993</v>
      </c>
      <c r="CK226" s="126">
        <v>0</v>
      </c>
      <c r="CL226" s="126">
        <v>0</v>
      </c>
      <c r="CM226" s="126">
        <v>0</v>
      </c>
      <c r="CN226" s="126">
        <v>8</v>
      </c>
      <c r="CO226" s="126">
        <v>0.7</v>
      </c>
      <c r="CP226" s="126">
        <v>2</v>
      </c>
      <c r="CQ226" s="126">
        <v>0</v>
      </c>
      <c r="CR226" s="126">
        <v>10</v>
      </c>
      <c r="CS226" s="126">
        <v>0.7</v>
      </c>
      <c r="CT226" s="126">
        <v>0</v>
      </c>
      <c r="CU226" s="126">
        <v>0</v>
      </c>
      <c r="CV226" s="126">
        <v>0</v>
      </c>
      <c r="CW226" s="126">
        <v>0</v>
      </c>
      <c r="CX226" s="126">
        <v>0</v>
      </c>
      <c r="CY226" s="126">
        <v>0</v>
      </c>
      <c r="CZ226" s="126">
        <v>0</v>
      </c>
      <c r="DA226" s="126">
        <v>0</v>
      </c>
      <c r="DB226" s="126">
        <v>0</v>
      </c>
      <c r="DC226" s="126">
        <v>0</v>
      </c>
      <c r="DD226" s="126">
        <v>0</v>
      </c>
      <c r="DE226" s="126">
        <v>0</v>
      </c>
      <c r="DF226" s="126">
        <v>0</v>
      </c>
      <c r="DG226" s="126">
        <v>0</v>
      </c>
      <c r="DH226" s="127" t="b">
        <v>0</v>
      </c>
      <c r="DI226" s="183" t="s">
        <v>270</v>
      </c>
      <c r="DJ226" s="183" t="s">
        <v>993</v>
      </c>
      <c r="DK226" s="183" t="s">
        <v>993</v>
      </c>
      <c r="DL226" s="183" t="s">
        <v>993</v>
      </c>
      <c r="DM226" s="126">
        <v>102</v>
      </c>
      <c r="DN226" s="126">
        <v>75</v>
      </c>
      <c r="DO226" s="126">
        <v>0</v>
      </c>
      <c r="DP226" s="126">
        <v>27</v>
      </c>
      <c r="DQ226" s="126">
        <v>14042</v>
      </c>
      <c r="DR226" s="126">
        <v>106</v>
      </c>
      <c r="DS226" s="126">
        <v>102</v>
      </c>
      <c r="DT226" s="126">
        <v>41</v>
      </c>
      <c r="DU226" s="126">
        <v>8</v>
      </c>
      <c r="DV226" s="126">
        <v>30</v>
      </c>
      <c r="DW226" s="126">
        <v>21</v>
      </c>
      <c r="DX226" s="126">
        <v>2</v>
      </c>
      <c r="DY226" s="126">
        <v>0</v>
      </c>
      <c r="DZ226" s="126">
        <v>0</v>
      </c>
      <c r="EA226" s="126">
        <v>106</v>
      </c>
      <c r="EB226" s="126">
        <v>42</v>
      </c>
      <c r="EC226" s="126">
        <v>5</v>
      </c>
      <c r="ED226" s="126">
        <v>0</v>
      </c>
      <c r="EE226" s="126">
        <v>0</v>
      </c>
      <c r="EF226" s="126">
        <v>16</v>
      </c>
      <c r="EG226" s="126">
        <v>1</v>
      </c>
      <c r="EH226" s="126">
        <v>1</v>
      </c>
      <c r="EI226" s="126">
        <v>41</v>
      </c>
      <c r="EJ226" s="126">
        <v>0</v>
      </c>
      <c r="EK226" s="126">
        <v>64</v>
      </c>
      <c r="EL226" s="126">
        <v>41</v>
      </c>
      <c r="EM226" s="126">
        <v>0</v>
      </c>
      <c r="EN226" s="126">
        <v>0</v>
      </c>
      <c r="EO226" s="126">
        <v>23</v>
      </c>
      <c r="EP226" s="126">
        <v>0</v>
      </c>
      <c r="EQ226" s="127" t="b">
        <v>0</v>
      </c>
      <c r="ER226" s="127" t="b">
        <v>0</v>
      </c>
      <c r="ES226" s="127" t="b">
        <v>0</v>
      </c>
      <c r="ET226" s="128">
        <v>0</v>
      </c>
      <c r="EU226" s="128">
        <v>0</v>
      </c>
      <c r="EV226" s="128">
        <v>0</v>
      </c>
      <c r="EW226" s="128">
        <v>0</v>
      </c>
      <c r="EX226" s="128">
        <v>0</v>
      </c>
      <c r="EY226" s="128">
        <v>0</v>
      </c>
      <c r="EZ226" s="127" t="b">
        <v>0</v>
      </c>
      <c r="FA226" s="127" t="b">
        <v>0</v>
      </c>
      <c r="FB226" s="127" t="b">
        <v>0</v>
      </c>
      <c r="FC226" s="128">
        <v>0</v>
      </c>
      <c r="FD226" s="128">
        <v>0</v>
      </c>
      <c r="FE226" s="128">
        <v>0</v>
      </c>
      <c r="FF226" s="128">
        <v>0</v>
      </c>
      <c r="FG226" s="128">
        <v>0</v>
      </c>
      <c r="FH226" s="128">
        <v>0</v>
      </c>
      <c r="FI226" s="127" t="b">
        <v>0</v>
      </c>
      <c r="FJ226" s="127" t="b">
        <v>0</v>
      </c>
      <c r="FK226" s="127" t="b">
        <v>0</v>
      </c>
      <c r="FL226" s="128">
        <v>0</v>
      </c>
      <c r="FM226" s="128">
        <v>0</v>
      </c>
      <c r="FN226" s="128">
        <v>0</v>
      </c>
      <c r="FO226" s="128">
        <v>0</v>
      </c>
      <c r="FP226" s="128">
        <v>0</v>
      </c>
      <c r="FQ226" s="128">
        <v>0</v>
      </c>
      <c r="FR226" s="183" t="s">
        <v>993</v>
      </c>
      <c r="FS226" s="128">
        <v>0</v>
      </c>
      <c r="FT226" s="126">
        <v>0</v>
      </c>
      <c r="FU226" s="126">
        <v>64</v>
      </c>
      <c r="FV226" s="126">
        <v>0</v>
      </c>
      <c r="FW226" s="126">
        <v>0</v>
      </c>
      <c r="FX226" s="126">
        <v>0</v>
      </c>
      <c r="FY226" s="126">
        <v>0</v>
      </c>
      <c r="FZ226" s="126">
        <v>0</v>
      </c>
      <c r="GA226" s="126">
        <v>0</v>
      </c>
      <c r="GB226" s="126">
        <v>0</v>
      </c>
      <c r="GC226" s="126">
        <v>0</v>
      </c>
      <c r="GD226" s="126">
        <v>0</v>
      </c>
      <c r="GE226" s="126">
        <v>0</v>
      </c>
      <c r="GF226" s="126">
        <v>0</v>
      </c>
      <c r="GG226" s="126">
        <v>0</v>
      </c>
      <c r="GH226" s="126">
        <v>0</v>
      </c>
      <c r="GI226" s="126">
        <v>0</v>
      </c>
      <c r="GJ226" s="126">
        <v>0</v>
      </c>
      <c r="GK226" s="126">
        <v>0</v>
      </c>
      <c r="GL226" s="127" t="b">
        <v>0</v>
      </c>
      <c r="GM226" s="183" t="s">
        <v>993</v>
      </c>
      <c r="GN226" s="183" t="s">
        <v>993</v>
      </c>
      <c r="GO226" s="183" t="s">
        <v>993</v>
      </c>
      <c r="GP226" s="183" t="s">
        <v>993</v>
      </c>
      <c r="GQ226" s="127"/>
      <c r="GR226" s="123"/>
    </row>
    <row r="227" spans="1:200">
      <c r="A227" s="122"/>
      <c r="B227" s="1348" t="s">
        <v>388</v>
      </c>
      <c r="C227" s="1349"/>
      <c r="D227" s="183" t="s">
        <v>1206</v>
      </c>
      <c r="E227" s="183" t="s">
        <v>15</v>
      </c>
      <c r="F227" s="183" t="s">
        <v>437</v>
      </c>
      <c r="G227" s="183" t="s">
        <v>986</v>
      </c>
      <c r="H227" s="183" t="s">
        <v>1062</v>
      </c>
      <c r="I227" s="183" t="s">
        <v>1063</v>
      </c>
      <c r="J227" s="183" t="s">
        <v>1207</v>
      </c>
      <c r="K227" s="183" t="s">
        <v>1208</v>
      </c>
      <c r="L227" s="126">
        <v>3</v>
      </c>
      <c r="M227" s="183" t="s">
        <v>15</v>
      </c>
      <c r="N227" s="183" t="s">
        <v>1019</v>
      </c>
      <c r="O227" s="183" t="s">
        <v>527</v>
      </c>
      <c r="P227" s="183" t="s">
        <v>1100</v>
      </c>
      <c r="Q227" s="183" t="s">
        <v>993</v>
      </c>
      <c r="R227" s="183" t="s">
        <v>290</v>
      </c>
      <c r="S227" s="127" t="b">
        <v>1</v>
      </c>
      <c r="T227" s="126">
        <v>21</v>
      </c>
      <c r="U227" s="127" t="b">
        <v>1</v>
      </c>
      <c r="V227" s="126">
        <v>10</v>
      </c>
      <c r="W227" s="127" t="b">
        <v>0</v>
      </c>
      <c r="X227" s="127" t="b">
        <v>0</v>
      </c>
      <c r="Y227" s="183" t="s">
        <v>290</v>
      </c>
      <c r="Z227" s="183" t="s">
        <v>993</v>
      </c>
      <c r="AA227" s="127" t="b">
        <v>0</v>
      </c>
      <c r="AB227" s="183" t="s">
        <v>993</v>
      </c>
      <c r="AC227" s="183" t="s">
        <v>993</v>
      </c>
      <c r="AD227" s="183" t="s">
        <v>993</v>
      </c>
      <c r="AE227" s="183">
        <f t="shared" si="8"/>
        <v>31</v>
      </c>
      <c r="AF227" s="183">
        <f t="shared" si="8"/>
        <v>22</v>
      </c>
      <c r="AG227" s="183">
        <f t="shared" si="8"/>
        <v>1</v>
      </c>
      <c r="AH227" s="183">
        <f t="shared" si="8"/>
        <v>31</v>
      </c>
      <c r="AI227" s="183">
        <f t="shared" si="9"/>
        <v>0</v>
      </c>
      <c r="AJ227" s="126">
        <v>31</v>
      </c>
      <c r="AK227" s="126">
        <v>22</v>
      </c>
      <c r="AL227" s="126">
        <v>1</v>
      </c>
      <c r="AM227" s="126">
        <v>31</v>
      </c>
      <c r="AN227" s="126">
        <v>0</v>
      </c>
      <c r="AO227" s="126">
        <v>0</v>
      </c>
      <c r="AP227" s="126">
        <v>0</v>
      </c>
      <c r="AQ227" s="126">
        <v>0</v>
      </c>
      <c r="AR227" s="126">
        <v>0</v>
      </c>
      <c r="AS227" s="126">
        <v>0</v>
      </c>
      <c r="AT227" s="126">
        <v>0</v>
      </c>
      <c r="AU227" s="126">
        <v>0</v>
      </c>
      <c r="AV227" s="126">
        <v>0</v>
      </c>
      <c r="AW227" s="126">
        <v>0</v>
      </c>
      <c r="AX227" s="126">
        <v>0</v>
      </c>
      <c r="AY227" s="126">
        <v>0</v>
      </c>
      <c r="AZ227" s="126">
        <v>0</v>
      </c>
      <c r="BA227" s="126">
        <v>0</v>
      </c>
      <c r="BB227" s="126">
        <v>0</v>
      </c>
      <c r="BC227" s="126">
        <v>0</v>
      </c>
      <c r="BD227" s="127" t="b">
        <v>0</v>
      </c>
      <c r="BE227" s="127"/>
      <c r="BF227" s="183" t="s">
        <v>270</v>
      </c>
      <c r="BG227" s="126">
        <v>31</v>
      </c>
      <c r="BH227" s="183" t="s">
        <v>993</v>
      </c>
      <c r="BI227" s="126">
        <v>0</v>
      </c>
      <c r="BJ227" s="183" t="s">
        <v>993</v>
      </c>
      <c r="BK227" s="126">
        <v>0</v>
      </c>
      <c r="BL227" s="126">
        <v>0</v>
      </c>
      <c r="BM227" s="126">
        <v>0</v>
      </c>
      <c r="BN227" s="183" t="s">
        <v>993</v>
      </c>
      <c r="BO227" s="183" t="s">
        <v>993</v>
      </c>
      <c r="BP227" s="183" t="s">
        <v>993</v>
      </c>
      <c r="BQ227" s="126">
        <v>0</v>
      </c>
      <c r="BR227" s="183" t="s">
        <v>993</v>
      </c>
      <c r="BS227" s="126">
        <v>0</v>
      </c>
      <c r="BT227" s="183" t="s">
        <v>993</v>
      </c>
      <c r="BU227" s="126">
        <v>0</v>
      </c>
      <c r="BV227" s="126">
        <v>0</v>
      </c>
      <c r="BW227" s="126">
        <v>0</v>
      </c>
      <c r="BX227" s="183" t="s">
        <v>993</v>
      </c>
      <c r="BY227" s="126">
        <v>0</v>
      </c>
      <c r="BZ227" s="183" t="s">
        <v>993</v>
      </c>
      <c r="CA227" s="126">
        <v>0</v>
      </c>
      <c r="CB227" s="183" t="s">
        <v>993</v>
      </c>
      <c r="CC227" s="126">
        <v>0</v>
      </c>
      <c r="CD227" s="126">
        <v>0</v>
      </c>
      <c r="CE227" s="126">
        <v>0</v>
      </c>
      <c r="CF227" s="183" t="s">
        <v>993</v>
      </c>
      <c r="CG227" s="126">
        <v>0</v>
      </c>
      <c r="CH227" s="183" t="s">
        <v>993</v>
      </c>
      <c r="CI227" s="126">
        <v>0</v>
      </c>
      <c r="CJ227" s="183" t="s">
        <v>993</v>
      </c>
      <c r="CK227" s="126">
        <v>0</v>
      </c>
      <c r="CL227" s="126">
        <v>0</v>
      </c>
      <c r="CM227" s="126">
        <v>0</v>
      </c>
      <c r="CN227" s="126">
        <v>19</v>
      </c>
      <c r="CO227" s="126">
        <v>0</v>
      </c>
      <c r="CP227" s="126">
        <v>0</v>
      </c>
      <c r="CQ227" s="126">
        <v>0</v>
      </c>
      <c r="CR227" s="126">
        <v>4</v>
      </c>
      <c r="CS227" s="126">
        <v>0</v>
      </c>
      <c r="CT227" s="126">
        <v>0</v>
      </c>
      <c r="CU227" s="126">
        <v>0</v>
      </c>
      <c r="CV227" s="126">
        <v>0</v>
      </c>
      <c r="CW227" s="126">
        <v>0</v>
      </c>
      <c r="CX227" s="126">
        <v>0</v>
      </c>
      <c r="CY227" s="126">
        <v>0</v>
      </c>
      <c r="CZ227" s="126">
        <v>0</v>
      </c>
      <c r="DA227" s="126">
        <v>0</v>
      </c>
      <c r="DB227" s="126">
        <v>1</v>
      </c>
      <c r="DC227" s="126">
        <v>0</v>
      </c>
      <c r="DD227" s="126">
        <v>0</v>
      </c>
      <c r="DE227" s="126">
        <v>0</v>
      </c>
      <c r="DF227" s="126">
        <v>0</v>
      </c>
      <c r="DG227" s="126">
        <v>0</v>
      </c>
      <c r="DH227" s="127" t="b">
        <v>0</v>
      </c>
      <c r="DI227" s="183" t="s">
        <v>293</v>
      </c>
      <c r="DJ227" s="183" t="s">
        <v>993</v>
      </c>
      <c r="DK227" s="183" t="s">
        <v>993</v>
      </c>
      <c r="DL227" s="183" t="s">
        <v>993</v>
      </c>
      <c r="DM227" s="126">
        <v>417</v>
      </c>
      <c r="DN227" s="126">
        <v>79</v>
      </c>
      <c r="DO227" s="126">
        <v>179</v>
      </c>
      <c r="DP227" s="126">
        <v>159</v>
      </c>
      <c r="DQ227" s="126">
        <v>3418</v>
      </c>
      <c r="DR227" s="126">
        <v>429</v>
      </c>
      <c r="DS227" s="126">
        <v>417</v>
      </c>
      <c r="DT227" s="126">
        <v>31</v>
      </c>
      <c r="DU227" s="126">
        <v>358</v>
      </c>
      <c r="DV227" s="126">
        <v>8</v>
      </c>
      <c r="DW227" s="126">
        <v>20</v>
      </c>
      <c r="DX227" s="126">
        <v>0</v>
      </c>
      <c r="DY227" s="126">
        <v>0</v>
      </c>
      <c r="DZ227" s="126">
        <v>0</v>
      </c>
      <c r="EA227" s="126">
        <v>429</v>
      </c>
      <c r="EB227" s="126">
        <v>39</v>
      </c>
      <c r="EC227" s="126">
        <v>345</v>
      </c>
      <c r="ED227" s="126">
        <v>25</v>
      </c>
      <c r="EE227" s="126">
        <v>2</v>
      </c>
      <c r="EF227" s="126">
        <v>6</v>
      </c>
      <c r="EG227" s="126">
        <v>0</v>
      </c>
      <c r="EH227" s="126">
        <v>11</v>
      </c>
      <c r="EI227" s="126">
        <v>1</v>
      </c>
      <c r="EJ227" s="126">
        <v>0</v>
      </c>
      <c r="EK227" s="126">
        <v>390</v>
      </c>
      <c r="EL227" s="126">
        <v>365</v>
      </c>
      <c r="EM227" s="126">
        <v>0</v>
      </c>
      <c r="EN227" s="126">
        <v>25</v>
      </c>
      <c r="EO227" s="126">
        <v>0</v>
      </c>
      <c r="EP227" s="126">
        <v>0</v>
      </c>
      <c r="EQ227" s="127" t="b">
        <v>0</v>
      </c>
      <c r="ER227" s="127" t="b">
        <v>0</v>
      </c>
      <c r="ES227" s="127" t="b">
        <v>0</v>
      </c>
      <c r="ET227" s="128">
        <v>0.41499999999999998</v>
      </c>
      <c r="EU227" s="128">
        <v>0.20499999999999999</v>
      </c>
      <c r="EV227" s="128">
        <v>0.159</v>
      </c>
      <c r="EW227" s="128">
        <v>0.06</v>
      </c>
      <c r="EX227" s="128">
        <v>4.0999999999999995E-2</v>
      </c>
      <c r="EY227" s="128">
        <v>0.19500000000000001</v>
      </c>
      <c r="EZ227" s="127" t="b">
        <v>0</v>
      </c>
      <c r="FA227" s="127" t="b">
        <v>0</v>
      </c>
      <c r="FB227" s="127" t="b">
        <v>0</v>
      </c>
      <c r="FC227" s="128">
        <v>0</v>
      </c>
      <c r="FD227" s="128">
        <v>0</v>
      </c>
      <c r="FE227" s="128">
        <v>0</v>
      </c>
      <c r="FF227" s="128">
        <v>0</v>
      </c>
      <c r="FG227" s="128">
        <v>0</v>
      </c>
      <c r="FH227" s="128">
        <v>0</v>
      </c>
      <c r="FI227" s="127" t="b">
        <v>0</v>
      </c>
      <c r="FJ227" s="127" t="b">
        <v>0</v>
      </c>
      <c r="FK227" s="127" t="b">
        <v>0</v>
      </c>
      <c r="FL227" s="128">
        <v>0.41499999999999998</v>
      </c>
      <c r="FM227" s="128">
        <v>0.20499999999999999</v>
      </c>
      <c r="FN227" s="128">
        <v>0.159</v>
      </c>
      <c r="FO227" s="128">
        <v>0.06</v>
      </c>
      <c r="FP227" s="128">
        <v>4.0999999999999995E-2</v>
      </c>
      <c r="FQ227" s="128">
        <v>0.19500000000000001</v>
      </c>
      <c r="FR227" s="183" t="s">
        <v>993</v>
      </c>
      <c r="FS227" s="128">
        <v>0</v>
      </c>
      <c r="FT227" s="126">
        <v>0</v>
      </c>
      <c r="FU227" s="126">
        <v>390</v>
      </c>
      <c r="FV227" s="126">
        <v>0</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7" t="b">
        <v>0</v>
      </c>
      <c r="GM227" s="183" t="s">
        <v>993</v>
      </c>
      <c r="GN227" s="183" t="s">
        <v>993</v>
      </c>
      <c r="GO227" s="183" t="s">
        <v>993</v>
      </c>
      <c r="GP227" s="183" t="s">
        <v>993</v>
      </c>
      <c r="GQ227" s="127"/>
      <c r="GR227" s="123"/>
    </row>
    <row r="228" spans="1:200">
      <c r="A228" s="122"/>
      <c r="B228" s="1348" t="s">
        <v>388</v>
      </c>
      <c r="C228" s="1349"/>
      <c r="D228" s="183" t="s">
        <v>1206</v>
      </c>
      <c r="E228" s="183" t="s">
        <v>15</v>
      </c>
      <c r="F228" s="183" t="s">
        <v>437</v>
      </c>
      <c r="G228" s="183" t="s">
        <v>986</v>
      </c>
      <c r="H228" s="183" t="s">
        <v>1062</v>
      </c>
      <c r="I228" s="183" t="s">
        <v>1063</v>
      </c>
      <c r="J228" s="183" t="s">
        <v>1207</v>
      </c>
      <c r="K228" s="183" t="s">
        <v>1208</v>
      </c>
      <c r="L228" s="126">
        <v>1</v>
      </c>
      <c r="M228" s="183" t="s">
        <v>15</v>
      </c>
      <c r="N228" s="183" t="s">
        <v>1009</v>
      </c>
      <c r="O228" s="183" t="s">
        <v>391</v>
      </c>
      <c r="P228" s="183" t="s">
        <v>1091</v>
      </c>
      <c r="Q228" s="183" t="s">
        <v>993</v>
      </c>
      <c r="R228" s="183" t="s">
        <v>270</v>
      </c>
      <c r="S228" s="127" t="b">
        <v>0</v>
      </c>
      <c r="T228" s="126">
        <v>0</v>
      </c>
      <c r="U228" s="127" t="b">
        <v>0</v>
      </c>
      <c r="V228" s="126">
        <v>0</v>
      </c>
      <c r="W228" s="127" t="b">
        <v>0</v>
      </c>
      <c r="X228" s="127" t="b">
        <v>1</v>
      </c>
      <c r="Y228" s="183" t="s">
        <v>270</v>
      </c>
      <c r="Z228" s="183" t="s">
        <v>993</v>
      </c>
      <c r="AA228" s="127" t="b">
        <v>0</v>
      </c>
      <c r="AB228" s="183" t="s">
        <v>993</v>
      </c>
      <c r="AC228" s="183" t="s">
        <v>993</v>
      </c>
      <c r="AD228" s="183" t="s">
        <v>993</v>
      </c>
      <c r="AE228" s="183">
        <f t="shared" si="8"/>
        <v>4</v>
      </c>
      <c r="AF228" s="183">
        <f t="shared" si="8"/>
        <v>4</v>
      </c>
      <c r="AG228" s="183">
        <f t="shared" si="8"/>
        <v>1</v>
      </c>
      <c r="AH228" s="183">
        <f t="shared" si="8"/>
        <v>4</v>
      </c>
      <c r="AI228" s="183">
        <f t="shared" si="9"/>
        <v>0</v>
      </c>
      <c r="AJ228" s="126">
        <v>4</v>
      </c>
      <c r="AK228" s="126">
        <v>4</v>
      </c>
      <c r="AL228" s="126">
        <v>1</v>
      </c>
      <c r="AM228" s="126">
        <v>4</v>
      </c>
      <c r="AN228" s="126">
        <v>0</v>
      </c>
      <c r="AO228" s="126">
        <v>0</v>
      </c>
      <c r="AP228" s="126">
        <v>0</v>
      </c>
      <c r="AQ228" s="126">
        <v>0</v>
      </c>
      <c r="AR228" s="126">
        <v>0</v>
      </c>
      <c r="AS228" s="126">
        <v>0</v>
      </c>
      <c r="AT228" s="126">
        <v>0</v>
      </c>
      <c r="AU228" s="126">
        <v>0</v>
      </c>
      <c r="AV228" s="126">
        <v>0</v>
      </c>
      <c r="AW228" s="126">
        <v>0</v>
      </c>
      <c r="AX228" s="126">
        <v>0</v>
      </c>
      <c r="AY228" s="126">
        <v>0</v>
      </c>
      <c r="AZ228" s="126">
        <v>0</v>
      </c>
      <c r="BA228" s="126">
        <v>0</v>
      </c>
      <c r="BB228" s="126">
        <v>0</v>
      </c>
      <c r="BC228" s="126">
        <v>0</v>
      </c>
      <c r="BD228" s="127" t="b">
        <v>0</v>
      </c>
      <c r="BE228" s="127"/>
      <c r="BF228" s="183" t="s">
        <v>1014</v>
      </c>
      <c r="BG228" s="126">
        <v>4</v>
      </c>
      <c r="BH228" s="183" t="s">
        <v>993</v>
      </c>
      <c r="BI228" s="126">
        <v>0</v>
      </c>
      <c r="BJ228" s="183" t="s">
        <v>993</v>
      </c>
      <c r="BK228" s="126">
        <v>0</v>
      </c>
      <c r="BL228" s="126">
        <v>0</v>
      </c>
      <c r="BM228" s="126">
        <v>0</v>
      </c>
      <c r="BN228" s="183" t="s">
        <v>993</v>
      </c>
      <c r="BO228" s="183" t="s">
        <v>993</v>
      </c>
      <c r="BP228" s="183" t="s">
        <v>993</v>
      </c>
      <c r="BQ228" s="126">
        <v>0</v>
      </c>
      <c r="BR228" s="183" t="s">
        <v>993</v>
      </c>
      <c r="BS228" s="126">
        <v>0</v>
      </c>
      <c r="BT228" s="183" t="s">
        <v>993</v>
      </c>
      <c r="BU228" s="126">
        <v>0</v>
      </c>
      <c r="BV228" s="126">
        <v>0</v>
      </c>
      <c r="BW228" s="126">
        <v>0</v>
      </c>
      <c r="BX228" s="183" t="s">
        <v>993</v>
      </c>
      <c r="BY228" s="126">
        <v>0</v>
      </c>
      <c r="BZ228" s="183" t="s">
        <v>993</v>
      </c>
      <c r="CA228" s="126">
        <v>0</v>
      </c>
      <c r="CB228" s="183" t="s">
        <v>993</v>
      </c>
      <c r="CC228" s="126">
        <v>0</v>
      </c>
      <c r="CD228" s="126">
        <v>0</v>
      </c>
      <c r="CE228" s="126">
        <v>0</v>
      </c>
      <c r="CF228" s="183" t="s">
        <v>993</v>
      </c>
      <c r="CG228" s="126">
        <v>0</v>
      </c>
      <c r="CH228" s="183" t="s">
        <v>993</v>
      </c>
      <c r="CI228" s="126">
        <v>0</v>
      </c>
      <c r="CJ228" s="183" t="s">
        <v>993</v>
      </c>
      <c r="CK228" s="126">
        <v>0</v>
      </c>
      <c r="CL228" s="126">
        <v>0</v>
      </c>
      <c r="CM228" s="126">
        <v>0</v>
      </c>
      <c r="CN228" s="126">
        <v>14</v>
      </c>
      <c r="CO228" s="126">
        <v>0</v>
      </c>
      <c r="CP228" s="126">
        <v>0</v>
      </c>
      <c r="CQ228" s="126">
        <v>0</v>
      </c>
      <c r="CR228" s="126">
        <v>0</v>
      </c>
      <c r="CS228" s="126">
        <v>0</v>
      </c>
      <c r="CT228" s="126">
        <v>0</v>
      </c>
      <c r="CU228" s="126">
        <v>0</v>
      </c>
      <c r="CV228" s="126">
        <v>0</v>
      </c>
      <c r="CW228" s="126">
        <v>0</v>
      </c>
      <c r="CX228" s="126">
        <v>0</v>
      </c>
      <c r="CY228" s="126">
        <v>0</v>
      </c>
      <c r="CZ228" s="126">
        <v>0</v>
      </c>
      <c r="DA228" s="126">
        <v>0</v>
      </c>
      <c r="DB228" s="126">
        <v>1</v>
      </c>
      <c r="DC228" s="126">
        <v>0</v>
      </c>
      <c r="DD228" s="126">
        <v>1</v>
      </c>
      <c r="DE228" s="126">
        <v>0</v>
      </c>
      <c r="DF228" s="126">
        <v>0</v>
      </c>
      <c r="DG228" s="126">
        <v>0</v>
      </c>
      <c r="DH228" s="127" t="b">
        <v>0</v>
      </c>
      <c r="DI228" s="183" t="s">
        <v>293</v>
      </c>
      <c r="DJ228" s="183" t="s">
        <v>993</v>
      </c>
      <c r="DK228" s="183" t="s">
        <v>993</v>
      </c>
      <c r="DL228" s="183" t="s">
        <v>993</v>
      </c>
      <c r="DM228" s="126">
        <v>357</v>
      </c>
      <c r="DN228" s="126">
        <v>121</v>
      </c>
      <c r="DO228" s="126">
        <v>6</v>
      </c>
      <c r="DP228" s="126">
        <v>230</v>
      </c>
      <c r="DQ228" s="126">
        <v>1209</v>
      </c>
      <c r="DR228" s="126">
        <v>357</v>
      </c>
      <c r="DS228" s="126">
        <v>357</v>
      </c>
      <c r="DT228" s="126">
        <v>119</v>
      </c>
      <c r="DU228" s="126">
        <v>212</v>
      </c>
      <c r="DV228" s="126">
        <v>9</v>
      </c>
      <c r="DW228" s="126">
        <v>17</v>
      </c>
      <c r="DX228" s="126">
        <v>0</v>
      </c>
      <c r="DY228" s="126">
        <v>0</v>
      </c>
      <c r="DZ228" s="126">
        <v>0</v>
      </c>
      <c r="EA228" s="126">
        <v>357</v>
      </c>
      <c r="EB228" s="126">
        <v>309</v>
      </c>
      <c r="EC228" s="126">
        <v>5</v>
      </c>
      <c r="ED228" s="126">
        <v>5</v>
      </c>
      <c r="EE228" s="126">
        <v>0</v>
      </c>
      <c r="EF228" s="126">
        <v>0</v>
      </c>
      <c r="EG228" s="126">
        <v>0</v>
      </c>
      <c r="EH228" s="126">
        <v>0</v>
      </c>
      <c r="EI228" s="126">
        <v>38</v>
      </c>
      <c r="EJ228" s="126">
        <v>0</v>
      </c>
      <c r="EK228" s="126">
        <v>48</v>
      </c>
      <c r="EL228" s="126">
        <v>46</v>
      </c>
      <c r="EM228" s="126">
        <v>0</v>
      </c>
      <c r="EN228" s="126">
        <v>2</v>
      </c>
      <c r="EO228" s="126">
        <v>0</v>
      </c>
      <c r="EP228" s="126">
        <v>0</v>
      </c>
      <c r="EQ228" s="127" t="b">
        <v>0</v>
      </c>
      <c r="ER228" s="127" t="b">
        <v>0</v>
      </c>
      <c r="ES228" s="127" t="b">
        <v>0</v>
      </c>
      <c r="ET228" s="128">
        <v>0</v>
      </c>
      <c r="EU228" s="128">
        <v>0</v>
      </c>
      <c r="EV228" s="128">
        <v>0</v>
      </c>
      <c r="EW228" s="128">
        <v>0</v>
      </c>
      <c r="EX228" s="128">
        <v>0</v>
      </c>
      <c r="EY228" s="128">
        <v>0</v>
      </c>
      <c r="EZ228" s="127" t="b">
        <v>0</v>
      </c>
      <c r="FA228" s="127" t="b">
        <v>0</v>
      </c>
      <c r="FB228" s="127" t="b">
        <v>0</v>
      </c>
      <c r="FC228" s="128">
        <v>0</v>
      </c>
      <c r="FD228" s="128">
        <v>0</v>
      </c>
      <c r="FE228" s="128">
        <v>0</v>
      </c>
      <c r="FF228" s="128">
        <v>0</v>
      </c>
      <c r="FG228" s="128">
        <v>0</v>
      </c>
      <c r="FH228" s="128">
        <v>0</v>
      </c>
      <c r="FI228" s="127" t="b">
        <v>0</v>
      </c>
      <c r="FJ228" s="127" t="b">
        <v>0</v>
      </c>
      <c r="FK228" s="127" t="b">
        <v>0</v>
      </c>
      <c r="FL228" s="128">
        <v>0</v>
      </c>
      <c r="FM228" s="128">
        <v>0</v>
      </c>
      <c r="FN228" s="128">
        <v>0</v>
      </c>
      <c r="FO228" s="128">
        <v>0</v>
      </c>
      <c r="FP228" s="128">
        <v>0</v>
      </c>
      <c r="FQ228" s="128">
        <v>0</v>
      </c>
      <c r="FR228" s="183" t="s">
        <v>993</v>
      </c>
      <c r="FS228" s="128">
        <v>0</v>
      </c>
      <c r="FT228" s="126">
        <v>0</v>
      </c>
      <c r="FU228" s="126">
        <v>48</v>
      </c>
      <c r="FV228" s="126">
        <v>0</v>
      </c>
      <c r="FW228" s="126">
        <v>0</v>
      </c>
      <c r="FX228" s="126">
        <v>0</v>
      </c>
      <c r="FY228" s="126">
        <v>0</v>
      </c>
      <c r="FZ228" s="126">
        <v>0</v>
      </c>
      <c r="GA228" s="126">
        <v>0</v>
      </c>
      <c r="GB228" s="126">
        <v>0</v>
      </c>
      <c r="GC228" s="126">
        <v>0</v>
      </c>
      <c r="GD228" s="126">
        <v>0</v>
      </c>
      <c r="GE228" s="126">
        <v>0</v>
      </c>
      <c r="GF228" s="126">
        <v>0</v>
      </c>
      <c r="GG228" s="126">
        <v>0</v>
      </c>
      <c r="GH228" s="126">
        <v>0</v>
      </c>
      <c r="GI228" s="126">
        <v>0</v>
      </c>
      <c r="GJ228" s="126">
        <v>0</v>
      </c>
      <c r="GK228" s="126">
        <v>0</v>
      </c>
      <c r="GL228" s="127" t="b">
        <v>0</v>
      </c>
      <c r="GM228" s="183" t="s">
        <v>993</v>
      </c>
      <c r="GN228" s="183" t="s">
        <v>993</v>
      </c>
      <c r="GO228" s="183" t="s">
        <v>993</v>
      </c>
      <c r="GP228" s="183" t="s">
        <v>993</v>
      </c>
      <c r="GQ228" s="127"/>
      <c r="GR228" s="123"/>
    </row>
    <row r="229" spans="1:200">
      <c r="A229" s="122"/>
      <c r="B229" s="1348" t="s">
        <v>388</v>
      </c>
      <c r="C229" s="1349"/>
      <c r="D229" s="183" t="s">
        <v>1206</v>
      </c>
      <c r="E229" s="183" t="s">
        <v>15</v>
      </c>
      <c r="F229" s="183" t="s">
        <v>437</v>
      </c>
      <c r="G229" s="183" t="s">
        <v>986</v>
      </c>
      <c r="H229" s="183" t="s">
        <v>1062</v>
      </c>
      <c r="I229" s="183" t="s">
        <v>1063</v>
      </c>
      <c r="J229" s="183" t="s">
        <v>1207</v>
      </c>
      <c r="K229" s="183" t="s">
        <v>1208</v>
      </c>
      <c r="L229" s="126">
        <v>2</v>
      </c>
      <c r="M229" s="183" t="s">
        <v>15</v>
      </c>
      <c r="N229" s="183" t="s">
        <v>1149</v>
      </c>
      <c r="O229" s="183" t="s">
        <v>393</v>
      </c>
      <c r="P229" s="183" t="s">
        <v>1091</v>
      </c>
      <c r="Q229" s="183" t="s">
        <v>993</v>
      </c>
      <c r="R229" s="183" t="s">
        <v>270</v>
      </c>
      <c r="S229" s="127" t="b">
        <v>0</v>
      </c>
      <c r="T229" s="126">
        <v>0</v>
      </c>
      <c r="U229" s="127" t="b">
        <v>0</v>
      </c>
      <c r="V229" s="126">
        <v>0</v>
      </c>
      <c r="W229" s="127" t="b">
        <v>0</v>
      </c>
      <c r="X229" s="127" t="b">
        <v>1</v>
      </c>
      <c r="Y229" s="183" t="s">
        <v>270</v>
      </c>
      <c r="Z229" s="183" t="s">
        <v>993</v>
      </c>
      <c r="AA229" s="127" t="b">
        <v>0</v>
      </c>
      <c r="AB229" s="183" t="s">
        <v>993</v>
      </c>
      <c r="AC229" s="183" t="s">
        <v>993</v>
      </c>
      <c r="AD229" s="183" t="s">
        <v>993</v>
      </c>
      <c r="AE229" s="183">
        <f t="shared" si="8"/>
        <v>8</v>
      </c>
      <c r="AF229" s="183">
        <f t="shared" si="8"/>
        <v>8</v>
      </c>
      <c r="AG229" s="183">
        <f t="shared" si="8"/>
        <v>1</v>
      </c>
      <c r="AH229" s="183">
        <f t="shared" si="8"/>
        <v>8</v>
      </c>
      <c r="AI229" s="183">
        <f t="shared" si="9"/>
        <v>0</v>
      </c>
      <c r="AJ229" s="126">
        <v>8</v>
      </c>
      <c r="AK229" s="126">
        <v>8</v>
      </c>
      <c r="AL229" s="126">
        <v>1</v>
      </c>
      <c r="AM229" s="126">
        <v>8</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6">
        <v>0</v>
      </c>
      <c r="BD229" s="127" t="b">
        <v>0</v>
      </c>
      <c r="BE229" s="127"/>
      <c r="BF229" s="183" t="s">
        <v>1011</v>
      </c>
      <c r="BG229" s="126">
        <v>8</v>
      </c>
      <c r="BH229" s="183" t="s">
        <v>993</v>
      </c>
      <c r="BI229" s="126">
        <v>0</v>
      </c>
      <c r="BJ229" s="183" t="s">
        <v>993</v>
      </c>
      <c r="BK229" s="126">
        <v>0</v>
      </c>
      <c r="BL229" s="126">
        <v>0</v>
      </c>
      <c r="BM229" s="126">
        <v>0</v>
      </c>
      <c r="BN229" s="183" t="s">
        <v>993</v>
      </c>
      <c r="BO229" s="183" t="s">
        <v>993</v>
      </c>
      <c r="BP229" s="183" t="s">
        <v>993</v>
      </c>
      <c r="BQ229" s="126">
        <v>0</v>
      </c>
      <c r="BR229" s="183" t="s">
        <v>993</v>
      </c>
      <c r="BS229" s="126">
        <v>0</v>
      </c>
      <c r="BT229" s="183" t="s">
        <v>993</v>
      </c>
      <c r="BU229" s="126">
        <v>0</v>
      </c>
      <c r="BV229" s="126">
        <v>0</v>
      </c>
      <c r="BW229" s="126">
        <v>0</v>
      </c>
      <c r="BX229" s="183" t="s">
        <v>993</v>
      </c>
      <c r="BY229" s="126">
        <v>0</v>
      </c>
      <c r="BZ229" s="183" t="s">
        <v>993</v>
      </c>
      <c r="CA229" s="126">
        <v>0</v>
      </c>
      <c r="CB229" s="183" t="s">
        <v>993</v>
      </c>
      <c r="CC229" s="126">
        <v>0</v>
      </c>
      <c r="CD229" s="126">
        <v>0</v>
      </c>
      <c r="CE229" s="126">
        <v>0</v>
      </c>
      <c r="CF229" s="183" t="s">
        <v>993</v>
      </c>
      <c r="CG229" s="126">
        <v>0</v>
      </c>
      <c r="CH229" s="183" t="s">
        <v>993</v>
      </c>
      <c r="CI229" s="126">
        <v>0</v>
      </c>
      <c r="CJ229" s="183" t="s">
        <v>993</v>
      </c>
      <c r="CK229" s="126">
        <v>0</v>
      </c>
      <c r="CL229" s="126">
        <v>0</v>
      </c>
      <c r="CM229" s="126">
        <v>0</v>
      </c>
      <c r="CN229" s="126">
        <v>15</v>
      </c>
      <c r="CO229" s="126">
        <v>0</v>
      </c>
      <c r="CP229" s="126">
        <v>0</v>
      </c>
      <c r="CQ229" s="126">
        <v>0</v>
      </c>
      <c r="CR229" s="126">
        <v>0</v>
      </c>
      <c r="CS229" s="126">
        <v>0</v>
      </c>
      <c r="CT229" s="126">
        <v>0</v>
      </c>
      <c r="CU229" s="126">
        <v>0</v>
      </c>
      <c r="CV229" s="126">
        <v>0</v>
      </c>
      <c r="CW229" s="126">
        <v>0</v>
      </c>
      <c r="CX229" s="126">
        <v>0</v>
      </c>
      <c r="CY229" s="126">
        <v>0</v>
      </c>
      <c r="CZ229" s="126">
        <v>0</v>
      </c>
      <c r="DA229" s="126">
        <v>0</v>
      </c>
      <c r="DB229" s="126">
        <v>1</v>
      </c>
      <c r="DC229" s="126">
        <v>0</v>
      </c>
      <c r="DD229" s="126">
        <v>0</v>
      </c>
      <c r="DE229" s="126">
        <v>0</v>
      </c>
      <c r="DF229" s="126">
        <v>0</v>
      </c>
      <c r="DG229" s="126">
        <v>0</v>
      </c>
      <c r="DH229" s="127" t="b">
        <v>0</v>
      </c>
      <c r="DI229" s="183" t="s">
        <v>999</v>
      </c>
      <c r="DJ229" s="183" t="s">
        <v>293</v>
      </c>
      <c r="DK229" s="183" t="s">
        <v>296</v>
      </c>
      <c r="DL229" s="183" t="s">
        <v>434</v>
      </c>
      <c r="DM229" s="126">
        <v>903</v>
      </c>
      <c r="DN229" s="126">
        <v>498</v>
      </c>
      <c r="DO229" s="126">
        <v>8</v>
      </c>
      <c r="DP229" s="126">
        <v>397</v>
      </c>
      <c r="DQ229" s="126">
        <v>2451</v>
      </c>
      <c r="DR229" s="126">
        <v>905</v>
      </c>
      <c r="DS229" s="126">
        <v>903</v>
      </c>
      <c r="DT229" s="126">
        <v>489</v>
      </c>
      <c r="DU229" s="126">
        <v>339</v>
      </c>
      <c r="DV229" s="126">
        <v>23</v>
      </c>
      <c r="DW229" s="126">
        <v>52</v>
      </c>
      <c r="DX229" s="126">
        <v>0</v>
      </c>
      <c r="DY229" s="126">
        <v>0</v>
      </c>
      <c r="DZ229" s="126">
        <v>0</v>
      </c>
      <c r="EA229" s="126">
        <v>905</v>
      </c>
      <c r="EB229" s="126">
        <v>845</v>
      </c>
      <c r="EC229" s="126">
        <v>34</v>
      </c>
      <c r="ED229" s="126">
        <v>3</v>
      </c>
      <c r="EE229" s="126">
        <v>0</v>
      </c>
      <c r="EF229" s="126">
        <v>1</v>
      </c>
      <c r="EG229" s="126">
        <v>0</v>
      </c>
      <c r="EH229" s="126">
        <v>0</v>
      </c>
      <c r="EI229" s="126">
        <v>22</v>
      </c>
      <c r="EJ229" s="126">
        <v>0</v>
      </c>
      <c r="EK229" s="126">
        <v>60</v>
      </c>
      <c r="EL229" s="126">
        <v>56</v>
      </c>
      <c r="EM229" s="126">
        <v>0</v>
      </c>
      <c r="EN229" s="126">
        <v>4</v>
      </c>
      <c r="EO229" s="126">
        <v>0</v>
      </c>
      <c r="EP229" s="126">
        <v>0</v>
      </c>
      <c r="EQ229" s="127" t="b">
        <v>0</v>
      </c>
      <c r="ER229" s="127" t="b">
        <v>0</v>
      </c>
      <c r="ES229" s="127" t="b">
        <v>0</v>
      </c>
      <c r="ET229" s="128">
        <v>0</v>
      </c>
      <c r="EU229" s="128">
        <v>0</v>
      </c>
      <c r="EV229" s="128">
        <v>0</v>
      </c>
      <c r="EW229" s="128">
        <v>0</v>
      </c>
      <c r="EX229" s="128">
        <v>0</v>
      </c>
      <c r="EY229" s="128">
        <v>0</v>
      </c>
      <c r="EZ229" s="127" t="b">
        <v>0</v>
      </c>
      <c r="FA229" s="127" t="b">
        <v>0</v>
      </c>
      <c r="FB229" s="127" t="b">
        <v>0</v>
      </c>
      <c r="FC229" s="128">
        <v>0</v>
      </c>
      <c r="FD229" s="128">
        <v>0</v>
      </c>
      <c r="FE229" s="128">
        <v>0</v>
      </c>
      <c r="FF229" s="128">
        <v>0</v>
      </c>
      <c r="FG229" s="128">
        <v>0</v>
      </c>
      <c r="FH229" s="128">
        <v>0</v>
      </c>
      <c r="FI229" s="127" t="b">
        <v>0</v>
      </c>
      <c r="FJ229" s="127" t="b">
        <v>0</v>
      </c>
      <c r="FK229" s="127" t="b">
        <v>0</v>
      </c>
      <c r="FL229" s="128">
        <v>0</v>
      </c>
      <c r="FM229" s="128">
        <v>0</v>
      </c>
      <c r="FN229" s="128">
        <v>0</v>
      </c>
      <c r="FO229" s="128">
        <v>0</v>
      </c>
      <c r="FP229" s="128">
        <v>0</v>
      </c>
      <c r="FQ229" s="128">
        <v>0</v>
      </c>
      <c r="FR229" s="183" t="s">
        <v>993</v>
      </c>
      <c r="FS229" s="128">
        <v>0</v>
      </c>
      <c r="FT229" s="126">
        <v>0</v>
      </c>
      <c r="FU229" s="126">
        <v>60</v>
      </c>
      <c r="FV229" s="126">
        <v>0</v>
      </c>
      <c r="FW229" s="126">
        <v>0</v>
      </c>
      <c r="FX229" s="126">
        <v>0</v>
      </c>
      <c r="FY229" s="126">
        <v>0</v>
      </c>
      <c r="FZ229" s="126">
        <v>0</v>
      </c>
      <c r="GA229" s="126">
        <v>0</v>
      </c>
      <c r="GB229" s="126">
        <v>0</v>
      </c>
      <c r="GC229" s="126">
        <v>0</v>
      </c>
      <c r="GD229" s="126">
        <v>0</v>
      </c>
      <c r="GE229" s="126">
        <v>0</v>
      </c>
      <c r="GF229" s="126">
        <v>0</v>
      </c>
      <c r="GG229" s="126">
        <v>0</v>
      </c>
      <c r="GH229" s="126">
        <v>0</v>
      </c>
      <c r="GI229" s="126">
        <v>0</v>
      </c>
      <c r="GJ229" s="126">
        <v>0</v>
      </c>
      <c r="GK229" s="126">
        <v>0</v>
      </c>
      <c r="GL229" s="127" t="b">
        <v>0</v>
      </c>
      <c r="GM229" s="183" t="s">
        <v>993</v>
      </c>
      <c r="GN229" s="183" t="s">
        <v>993</v>
      </c>
      <c r="GO229" s="183" t="s">
        <v>993</v>
      </c>
      <c r="GP229" s="183" t="s">
        <v>993</v>
      </c>
      <c r="GQ229" s="127"/>
      <c r="GR229" s="123"/>
    </row>
    <row r="230" spans="1:200">
      <c r="A230" s="122"/>
      <c r="B230" s="1348" t="s">
        <v>388</v>
      </c>
      <c r="C230" s="1349"/>
      <c r="D230" s="183" t="s">
        <v>1206</v>
      </c>
      <c r="E230" s="183" t="s">
        <v>15</v>
      </c>
      <c r="F230" s="183" t="s">
        <v>437</v>
      </c>
      <c r="G230" s="183" t="s">
        <v>986</v>
      </c>
      <c r="H230" s="183" t="s">
        <v>1062</v>
      </c>
      <c r="I230" s="183" t="s">
        <v>1063</v>
      </c>
      <c r="J230" s="183" t="s">
        <v>1207</v>
      </c>
      <c r="K230" s="183" t="s">
        <v>1208</v>
      </c>
      <c r="L230" s="126">
        <v>4</v>
      </c>
      <c r="M230" s="183" t="s">
        <v>15</v>
      </c>
      <c r="N230" s="183" t="s">
        <v>1012</v>
      </c>
      <c r="O230" s="183" t="s">
        <v>528</v>
      </c>
      <c r="P230" s="183" t="s">
        <v>1010</v>
      </c>
      <c r="Q230" s="183" t="s">
        <v>993</v>
      </c>
      <c r="R230" s="183" t="s">
        <v>290</v>
      </c>
      <c r="S230" s="127" t="b">
        <v>0</v>
      </c>
      <c r="T230" s="126">
        <v>0</v>
      </c>
      <c r="U230" s="127" t="b">
        <v>0</v>
      </c>
      <c r="V230" s="126">
        <v>0</v>
      </c>
      <c r="W230" s="127" t="b">
        <v>0</v>
      </c>
      <c r="X230" s="127" t="b">
        <v>1</v>
      </c>
      <c r="Y230" s="183" t="s">
        <v>290</v>
      </c>
      <c r="Z230" s="183" t="s">
        <v>993</v>
      </c>
      <c r="AA230" s="127" t="b">
        <v>0</v>
      </c>
      <c r="AB230" s="183" t="s">
        <v>993</v>
      </c>
      <c r="AC230" s="183" t="s">
        <v>993</v>
      </c>
      <c r="AD230" s="183" t="s">
        <v>993</v>
      </c>
      <c r="AE230" s="183">
        <f t="shared" si="8"/>
        <v>34</v>
      </c>
      <c r="AF230" s="183">
        <f t="shared" si="8"/>
        <v>34</v>
      </c>
      <c r="AG230" s="183">
        <f t="shared" si="8"/>
        <v>14</v>
      </c>
      <c r="AH230" s="183">
        <f t="shared" si="8"/>
        <v>34</v>
      </c>
      <c r="AI230" s="183">
        <f t="shared" si="9"/>
        <v>0</v>
      </c>
      <c r="AJ230" s="126">
        <v>34</v>
      </c>
      <c r="AK230" s="126">
        <v>34</v>
      </c>
      <c r="AL230" s="126">
        <v>14</v>
      </c>
      <c r="AM230" s="126">
        <v>34</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6">
        <v>0</v>
      </c>
      <c r="BD230" s="127" t="b">
        <v>0</v>
      </c>
      <c r="BE230" s="127"/>
      <c r="BF230" s="183" t="s">
        <v>270</v>
      </c>
      <c r="BG230" s="126">
        <v>34</v>
      </c>
      <c r="BH230" s="183" t="s">
        <v>993</v>
      </c>
      <c r="BI230" s="126">
        <v>0</v>
      </c>
      <c r="BJ230" s="183" t="s">
        <v>993</v>
      </c>
      <c r="BK230" s="126">
        <v>0</v>
      </c>
      <c r="BL230" s="126">
        <v>0</v>
      </c>
      <c r="BM230" s="126">
        <v>0</v>
      </c>
      <c r="BN230" s="183" t="s">
        <v>993</v>
      </c>
      <c r="BO230" s="183" t="s">
        <v>993</v>
      </c>
      <c r="BP230" s="183" t="s">
        <v>993</v>
      </c>
      <c r="BQ230" s="126">
        <v>0</v>
      </c>
      <c r="BR230" s="183" t="s">
        <v>993</v>
      </c>
      <c r="BS230" s="126">
        <v>0</v>
      </c>
      <c r="BT230" s="183" t="s">
        <v>993</v>
      </c>
      <c r="BU230" s="126">
        <v>0</v>
      </c>
      <c r="BV230" s="126">
        <v>0</v>
      </c>
      <c r="BW230" s="126">
        <v>0</v>
      </c>
      <c r="BX230" s="183" t="s">
        <v>993</v>
      </c>
      <c r="BY230" s="126">
        <v>0</v>
      </c>
      <c r="BZ230" s="183" t="s">
        <v>993</v>
      </c>
      <c r="CA230" s="126">
        <v>0</v>
      </c>
      <c r="CB230" s="183" t="s">
        <v>993</v>
      </c>
      <c r="CC230" s="126">
        <v>0</v>
      </c>
      <c r="CD230" s="126">
        <v>0</v>
      </c>
      <c r="CE230" s="126">
        <v>0</v>
      </c>
      <c r="CF230" s="183" t="s">
        <v>993</v>
      </c>
      <c r="CG230" s="126">
        <v>0</v>
      </c>
      <c r="CH230" s="183" t="s">
        <v>993</v>
      </c>
      <c r="CI230" s="126">
        <v>0</v>
      </c>
      <c r="CJ230" s="183" t="s">
        <v>993</v>
      </c>
      <c r="CK230" s="126">
        <v>0</v>
      </c>
      <c r="CL230" s="126">
        <v>0</v>
      </c>
      <c r="CM230" s="126">
        <v>0</v>
      </c>
      <c r="CN230" s="126">
        <v>21</v>
      </c>
      <c r="CO230" s="126">
        <v>0.8</v>
      </c>
      <c r="CP230" s="126">
        <v>0</v>
      </c>
      <c r="CQ230" s="126">
        <v>0</v>
      </c>
      <c r="CR230" s="126">
        <v>3</v>
      </c>
      <c r="CS230" s="126">
        <v>0</v>
      </c>
      <c r="CT230" s="126">
        <v>0</v>
      </c>
      <c r="CU230" s="126">
        <v>0</v>
      </c>
      <c r="CV230" s="126">
        <v>0</v>
      </c>
      <c r="CW230" s="126">
        <v>0</v>
      </c>
      <c r="CX230" s="126">
        <v>0</v>
      </c>
      <c r="CY230" s="126">
        <v>0</v>
      </c>
      <c r="CZ230" s="126">
        <v>0</v>
      </c>
      <c r="DA230" s="126">
        <v>0</v>
      </c>
      <c r="DB230" s="126">
        <v>1</v>
      </c>
      <c r="DC230" s="126">
        <v>0</v>
      </c>
      <c r="DD230" s="126">
        <v>0</v>
      </c>
      <c r="DE230" s="126">
        <v>0</v>
      </c>
      <c r="DF230" s="126">
        <v>0</v>
      </c>
      <c r="DG230" s="126">
        <v>0</v>
      </c>
      <c r="DH230" s="127" t="b">
        <v>0</v>
      </c>
      <c r="DI230" s="183" t="s">
        <v>999</v>
      </c>
      <c r="DJ230" s="183" t="s">
        <v>301</v>
      </c>
      <c r="DK230" s="183" t="s">
        <v>282</v>
      </c>
      <c r="DL230" s="183" t="s">
        <v>993</v>
      </c>
      <c r="DM230" s="126">
        <v>672</v>
      </c>
      <c r="DN230" s="126">
        <v>388</v>
      </c>
      <c r="DO230" s="126">
        <v>123</v>
      </c>
      <c r="DP230" s="126">
        <v>161</v>
      </c>
      <c r="DQ230" s="126">
        <v>11272</v>
      </c>
      <c r="DR230" s="126">
        <v>666</v>
      </c>
      <c r="DS230" s="126">
        <v>672</v>
      </c>
      <c r="DT230" s="126">
        <v>114</v>
      </c>
      <c r="DU230" s="126">
        <v>512</v>
      </c>
      <c r="DV230" s="126">
        <v>10</v>
      </c>
      <c r="DW230" s="126">
        <v>36</v>
      </c>
      <c r="DX230" s="126">
        <v>0</v>
      </c>
      <c r="DY230" s="126">
        <v>0</v>
      </c>
      <c r="DZ230" s="126">
        <v>0</v>
      </c>
      <c r="EA230" s="126">
        <v>666</v>
      </c>
      <c r="EB230" s="126">
        <v>41</v>
      </c>
      <c r="EC230" s="126">
        <v>512</v>
      </c>
      <c r="ED230" s="126">
        <v>42</v>
      </c>
      <c r="EE230" s="126">
        <v>10</v>
      </c>
      <c r="EF230" s="126">
        <v>16</v>
      </c>
      <c r="EG230" s="126">
        <v>0</v>
      </c>
      <c r="EH230" s="126">
        <v>22</v>
      </c>
      <c r="EI230" s="126">
        <v>23</v>
      </c>
      <c r="EJ230" s="126">
        <v>0</v>
      </c>
      <c r="EK230" s="126">
        <v>625</v>
      </c>
      <c r="EL230" s="126">
        <v>553</v>
      </c>
      <c r="EM230" s="126">
        <v>0</v>
      </c>
      <c r="EN230" s="126">
        <v>72</v>
      </c>
      <c r="EO230" s="126">
        <v>0</v>
      </c>
      <c r="EP230" s="126">
        <v>0</v>
      </c>
      <c r="EQ230" s="127" t="b">
        <v>0</v>
      </c>
      <c r="ER230" s="127" t="b">
        <v>0</v>
      </c>
      <c r="ES230" s="127" t="b">
        <v>0</v>
      </c>
      <c r="ET230" s="128">
        <v>0.44799999999999995</v>
      </c>
      <c r="EU230" s="128">
        <v>0.247</v>
      </c>
      <c r="EV230" s="128">
        <v>0.215</v>
      </c>
      <c r="EW230" s="128">
        <v>9.0999999999999998E-2</v>
      </c>
      <c r="EX230" s="128">
        <v>9.0000000000000011E-3</v>
      </c>
      <c r="EY230" s="128">
        <v>0.22899999999999998</v>
      </c>
      <c r="EZ230" s="127" t="b">
        <v>0</v>
      </c>
      <c r="FA230" s="127" t="b">
        <v>0</v>
      </c>
      <c r="FB230" s="127" t="b">
        <v>0</v>
      </c>
      <c r="FC230" s="128">
        <v>0</v>
      </c>
      <c r="FD230" s="128">
        <v>0</v>
      </c>
      <c r="FE230" s="128">
        <v>0</v>
      </c>
      <c r="FF230" s="128">
        <v>0</v>
      </c>
      <c r="FG230" s="128">
        <v>0</v>
      </c>
      <c r="FH230" s="128">
        <v>0</v>
      </c>
      <c r="FI230" s="127" t="b">
        <v>0</v>
      </c>
      <c r="FJ230" s="127" t="b">
        <v>0</v>
      </c>
      <c r="FK230" s="127" t="b">
        <v>0</v>
      </c>
      <c r="FL230" s="128">
        <v>0.44799999999999995</v>
      </c>
      <c r="FM230" s="128">
        <v>0.247</v>
      </c>
      <c r="FN230" s="128">
        <v>0.215</v>
      </c>
      <c r="FO230" s="128">
        <v>9.0999999999999998E-2</v>
      </c>
      <c r="FP230" s="128">
        <v>9.0000000000000011E-3</v>
      </c>
      <c r="FQ230" s="128">
        <v>0.22899999999999998</v>
      </c>
      <c r="FR230" s="183" t="s">
        <v>993</v>
      </c>
      <c r="FS230" s="128">
        <v>0</v>
      </c>
      <c r="FT230" s="126">
        <v>0</v>
      </c>
      <c r="FU230" s="126">
        <v>625</v>
      </c>
      <c r="FV230" s="126">
        <v>0</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7" t="b">
        <v>0</v>
      </c>
      <c r="GM230" s="183" t="s">
        <v>993</v>
      </c>
      <c r="GN230" s="183" t="s">
        <v>993</v>
      </c>
      <c r="GO230" s="183" t="s">
        <v>993</v>
      </c>
      <c r="GP230" s="183" t="s">
        <v>993</v>
      </c>
      <c r="GQ230" s="127"/>
      <c r="GR230" s="123"/>
    </row>
    <row r="231" spans="1:200">
      <c r="A231" s="122"/>
      <c r="B231" s="1348" t="s">
        <v>388</v>
      </c>
      <c r="C231" s="1349"/>
      <c r="D231" s="183" t="s">
        <v>1206</v>
      </c>
      <c r="E231" s="183" t="s">
        <v>15</v>
      </c>
      <c r="F231" s="183" t="s">
        <v>437</v>
      </c>
      <c r="G231" s="183" t="s">
        <v>986</v>
      </c>
      <c r="H231" s="183" t="s">
        <v>1062</v>
      </c>
      <c r="I231" s="183" t="s">
        <v>1063</v>
      </c>
      <c r="J231" s="183" t="s">
        <v>1207</v>
      </c>
      <c r="K231" s="183" t="s">
        <v>1208</v>
      </c>
      <c r="L231" s="126">
        <v>5</v>
      </c>
      <c r="M231" s="183" t="s">
        <v>15</v>
      </c>
      <c r="N231" s="183" t="s">
        <v>1013</v>
      </c>
      <c r="O231" s="183" t="s">
        <v>529</v>
      </c>
      <c r="P231" s="183" t="s">
        <v>1010</v>
      </c>
      <c r="Q231" s="183" t="s">
        <v>993</v>
      </c>
      <c r="R231" s="183" t="s">
        <v>290</v>
      </c>
      <c r="S231" s="127" t="b">
        <v>0</v>
      </c>
      <c r="T231" s="126">
        <v>0</v>
      </c>
      <c r="U231" s="127" t="b">
        <v>0</v>
      </c>
      <c r="V231" s="126">
        <v>0</v>
      </c>
      <c r="W231" s="127" t="b">
        <v>0</v>
      </c>
      <c r="X231" s="127" t="b">
        <v>1</v>
      </c>
      <c r="Y231" s="183" t="s">
        <v>290</v>
      </c>
      <c r="Z231" s="183" t="s">
        <v>993</v>
      </c>
      <c r="AA231" s="127" t="b">
        <v>0</v>
      </c>
      <c r="AB231" s="183" t="s">
        <v>993</v>
      </c>
      <c r="AC231" s="183" t="s">
        <v>993</v>
      </c>
      <c r="AD231" s="183" t="s">
        <v>993</v>
      </c>
      <c r="AE231" s="183">
        <f t="shared" si="8"/>
        <v>26</v>
      </c>
      <c r="AF231" s="183">
        <f t="shared" si="8"/>
        <v>26</v>
      </c>
      <c r="AG231" s="183">
        <f t="shared" si="8"/>
        <v>9</v>
      </c>
      <c r="AH231" s="183">
        <f t="shared" si="8"/>
        <v>26</v>
      </c>
      <c r="AI231" s="183">
        <f t="shared" si="9"/>
        <v>0</v>
      </c>
      <c r="AJ231" s="126">
        <v>26</v>
      </c>
      <c r="AK231" s="126">
        <v>26</v>
      </c>
      <c r="AL231" s="126">
        <v>9</v>
      </c>
      <c r="AM231" s="126">
        <v>26</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6">
        <v>0</v>
      </c>
      <c r="BD231" s="127" t="b">
        <v>0</v>
      </c>
      <c r="BE231" s="127"/>
      <c r="BF231" s="183" t="s">
        <v>270</v>
      </c>
      <c r="BG231" s="126">
        <v>26</v>
      </c>
      <c r="BH231" s="183" t="s">
        <v>993</v>
      </c>
      <c r="BI231" s="126">
        <v>0</v>
      </c>
      <c r="BJ231" s="183" t="s">
        <v>993</v>
      </c>
      <c r="BK231" s="126">
        <v>0</v>
      </c>
      <c r="BL231" s="126">
        <v>0</v>
      </c>
      <c r="BM231" s="126">
        <v>0</v>
      </c>
      <c r="BN231" s="183" t="s">
        <v>993</v>
      </c>
      <c r="BO231" s="183" t="s">
        <v>993</v>
      </c>
      <c r="BP231" s="183" t="s">
        <v>993</v>
      </c>
      <c r="BQ231" s="126">
        <v>0</v>
      </c>
      <c r="BR231" s="183" t="s">
        <v>993</v>
      </c>
      <c r="BS231" s="126">
        <v>0</v>
      </c>
      <c r="BT231" s="183" t="s">
        <v>993</v>
      </c>
      <c r="BU231" s="126">
        <v>0</v>
      </c>
      <c r="BV231" s="126">
        <v>0</v>
      </c>
      <c r="BW231" s="126">
        <v>0</v>
      </c>
      <c r="BX231" s="183" t="s">
        <v>993</v>
      </c>
      <c r="BY231" s="126">
        <v>0</v>
      </c>
      <c r="BZ231" s="183" t="s">
        <v>993</v>
      </c>
      <c r="CA231" s="126">
        <v>0</v>
      </c>
      <c r="CB231" s="183" t="s">
        <v>993</v>
      </c>
      <c r="CC231" s="126">
        <v>0</v>
      </c>
      <c r="CD231" s="126">
        <v>0</v>
      </c>
      <c r="CE231" s="126">
        <v>0</v>
      </c>
      <c r="CF231" s="183" t="s">
        <v>993</v>
      </c>
      <c r="CG231" s="126">
        <v>0</v>
      </c>
      <c r="CH231" s="183" t="s">
        <v>993</v>
      </c>
      <c r="CI231" s="126">
        <v>0</v>
      </c>
      <c r="CJ231" s="183" t="s">
        <v>993</v>
      </c>
      <c r="CK231" s="126">
        <v>0</v>
      </c>
      <c r="CL231" s="126">
        <v>0</v>
      </c>
      <c r="CM231" s="126">
        <v>0</v>
      </c>
      <c r="CN231" s="126">
        <v>16</v>
      </c>
      <c r="CO231" s="126">
        <v>1</v>
      </c>
      <c r="CP231" s="126">
        <v>0</v>
      </c>
      <c r="CQ231" s="126">
        <v>0</v>
      </c>
      <c r="CR231" s="126">
        <v>3</v>
      </c>
      <c r="CS231" s="126">
        <v>0</v>
      </c>
      <c r="CT231" s="126">
        <v>4</v>
      </c>
      <c r="CU231" s="126">
        <v>0</v>
      </c>
      <c r="CV231" s="126">
        <v>0</v>
      </c>
      <c r="CW231" s="126">
        <v>0</v>
      </c>
      <c r="CX231" s="126">
        <v>0</v>
      </c>
      <c r="CY231" s="126">
        <v>0</v>
      </c>
      <c r="CZ231" s="126">
        <v>0</v>
      </c>
      <c r="DA231" s="126">
        <v>0</v>
      </c>
      <c r="DB231" s="126">
        <v>1</v>
      </c>
      <c r="DC231" s="126">
        <v>0</v>
      </c>
      <c r="DD231" s="126">
        <v>0</v>
      </c>
      <c r="DE231" s="126">
        <v>0</v>
      </c>
      <c r="DF231" s="126">
        <v>0</v>
      </c>
      <c r="DG231" s="126">
        <v>0</v>
      </c>
      <c r="DH231" s="127" t="b">
        <v>0</v>
      </c>
      <c r="DI231" s="183" t="s">
        <v>999</v>
      </c>
      <c r="DJ231" s="183" t="s">
        <v>293</v>
      </c>
      <c r="DK231" s="183" t="s">
        <v>301</v>
      </c>
      <c r="DL231" s="183" t="s">
        <v>427</v>
      </c>
      <c r="DM231" s="126">
        <v>865</v>
      </c>
      <c r="DN231" s="126">
        <v>471</v>
      </c>
      <c r="DO231" s="126">
        <v>252</v>
      </c>
      <c r="DP231" s="126">
        <v>142</v>
      </c>
      <c r="DQ231" s="126">
        <v>7883</v>
      </c>
      <c r="DR231" s="126">
        <v>866</v>
      </c>
      <c r="DS231" s="126">
        <v>865</v>
      </c>
      <c r="DT231" s="126">
        <v>85</v>
      </c>
      <c r="DU231" s="126">
        <v>697</v>
      </c>
      <c r="DV231" s="126">
        <v>6</v>
      </c>
      <c r="DW231" s="126">
        <v>65</v>
      </c>
      <c r="DX231" s="126">
        <v>0</v>
      </c>
      <c r="DY231" s="126">
        <v>12</v>
      </c>
      <c r="DZ231" s="126">
        <v>0</v>
      </c>
      <c r="EA231" s="126">
        <v>866</v>
      </c>
      <c r="EB231" s="126">
        <v>51</v>
      </c>
      <c r="EC231" s="126">
        <v>700</v>
      </c>
      <c r="ED231" s="126">
        <v>36</v>
      </c>
      <c r="EE231" s="126">
        <v>9</v>
      </c>
      <c r="EF231" s="126">
        <v>21</v>
      </c>
      <c r="EG231" s="126">
        <v>0</v>
      </c>
      <c r="EH231" s="126">
        <v>28</v>
      </c>
      <c r="EI231" s="126">
        <v>21</v>
      </c>
      <c r="EJ231" s="126">
        <v>0</v>
      </c>
      <c r="EK231" s="126">
        <v>815</v>
      </c>
      <c r="EL231" s="126">
        <v>739</v>
      </c>
      <c r="EM231" s="126">
        <v>0</v>
      </c>
      <c r="EN231" s="126">
        <v>76</v>
      </c>
      <c r="EO231" s="126">
        <v>0</v>
      </c>
      <c r="EP231" s="126">
        <v>12</v>
      </c>
      <c r="EQ231" s="127" t="b">
        <v>0</v>
      </c>
      <c r="ER231" s="127" t="b">
        <v>0</v>
      </c>
      <c r="ES231" s="127" t="b">
        <v>0</v>
      </c>
      <c r="ET231" s="128">
        <v>0.6</v>
      </c>
      <c r="EU231" s="128">
        <v>0.36799999999999999</v>
      </c>
      <c r="EV231" s="128">
        <v>0.24299999999999999</v>
      </c>
      <c r="EW231" s="128">
        <v>0.188</v>
      </c>
      <c r="EX231" s="128">
        <v>0.129</v>
      </c>
      <c r="EY231" s="128">
        <v>0.38</v>
      </c>
      <c r="EZ231" s="127" t="b">
        <v>0</v>
      </c>
      <c r="FA231" s="127" t="b">
        <v>0</v>
      </c>
      <c r="FB231" s="127" t="b">
        <v>0</v>
      </c>
      <c r="FC231" s="128">
        <v>0</v>
      </c>
      <c r="FD231" s="128">
        <v>0</v>
      </c>
      <c r="FE231" s="128">
        <v>0</v>
      </c>
      <c r="FF231" s="128">
        <v>0</v>
      </c>
      <c r="FG231" s="128">
        <v>0</v>
      </c>
      <c r="FH231" s="128">
        <v>0</v>
      </c>
      <c r="FI231" s="127" t="b">
        <v>0</v>
      </c>
      <c r="FJ231" s="127" t="b">
        <v>0</v>
      </c>
      <c r="FK231" s="127" t="b">
        <v>0</v>
      </c>
      <c r="FL231" s="128">
        <v>0.6</v>
      </c>
      <c r="FM231" s="128">
        <v>0.36799999999999999</v>
      </c>
      <c r="FN231" s="128">
        <v>0.24299999999999999</v>
      </c>
      <c r="FO231" s="128">
        <v>0.188</v>
      </c>
      <c r="FP231" s="128">
        <v>0.129</v>
      </c>
      <c r="FQ231" s="128">
        <v>0.38</v>
      </c>
      <c r="FR231" s="183" t="s">
        <v>993</v>
      </c>
      <c r="FS231" s="128">
        <v>0</v>
      </c>
      <c r="FT231" s="126">
        <v>0</v>
      </c>
      <c r="FU231" s="126">
        <v>815</v>
      </c>
      <c r="FV231" s="126">
        <v>0</v>
      </c>
      <c r="FW231" s="126">
        <v>0</v>
      </c>
      <c r="FX231" s="126">
        <v>0</v>
      </c>
      <c r="FY231" s="126">
        <v>0</v>
      </c>
      <c r="FZ231" s="126">
        <v>0</v>
      </c>
      <c r="GA231" s="126">
        <v>0</v>
      </c>
      <c r="GB231" s="126">
        <v>0</v>
      </c>
      <c r="GC231" s="126">
        <v>0</v>
      </c>
      <c r="GD231" s="126">
        <v>0</v>
      </c>
      <c r="GE231" s="126">
        <v>0</v>
      </c>
      <c r="GF231" s="126">
        <v>0</v>
      </c>
      <c r="GG231" s="126">
        <v>0</v>
      </c>
      <c r="GH231" s="126">
        <v>0</v>
      </c>
      <c r="GI231" s="126">
        <v>0</v>
      </c>
      <c r="GJ231" s="126">
        <v>0</v>
      </c>
      <c r="GK231" s="126">
        <v>0</v>
      </c>
      <c r="GL231" s="127" t="b">
        <v>0</v>
      </c>
      <c r="GM231" s="183" t="s">
        <v>993</v>
      </c>
      <c r="GN231" s="183" t="s">
        <v>993</v>
      </c>
      <c r="GO231" s="183" t="s">
        <v>993</v>
      </c>
      <c r="GP231" s="183" t="s">
        <v>993</v>
      </c>
      <c r="GQ231" s="127"/>
      <c r="GR231" s="123"/>
    </row>
    <row r="232" spans="1:200">
      <c r="A232" s="122"/>
      <c r="B232" s="1348" t="s">
        <v>388</v>
      </c>
      <c r="C232" s="1349"/>
      <c r="D232" s="183" t="s">
        <v>1206</v>
      </c>
      <c r="E232" s="183" t="s">
        <v>15</v>
      </c>
      <c r="F232" s="183" t="s">
        <v>437</v>
      </c>
      <c r="G232" s="183" t="s">
        <v>986</v>
      </c>
      <c r="H232" s="183" t="s">
        <v>1062</v>
      </c>
      <c r="I232" s="183" t="s">
        <v>1063</v>
      </c>
      <c r="J232" s="183" t="s">
        <v>1207</v>
      </c>
      <c r="K232" s="183" t="s">
        <v>1208</v>
      </c>
      <c r="L232" s="126">
        <v>6</v>
      </c>
      <c r="M232" s="183" t="s">
        <v>15</v>
      </c>
      <c r="N232" s="183" t="s">
        <v>1078</v>
      </c>
      <c r="O232" s="183" t="s">
        <v>530</v>
      </c>
      <c r="P232" s="183" t="s">
        <v>1108</v>
      </c>
      <c r="Q232" s="183" t="s">
        <v>993</v>
      </c>
      <c r="R232" s="183" t="s">
        <v>290</v>
      </c>
      <c r="S232" s="127" t="b">
        <v>0</v>
      </c>
      <c r="T232" s="126">
        <v>0</v>
      </c>
      <c r="U232" s="127" t="b">
        <v>0</v>
      </c>
      <c r="V232" s="126">
        <v>0</v>
      </c>
      <c r="W232" s="127" t="b">
        <v>0</v>
      </c>
      <c r="X232" s="127" t="b">
        <v>1</v>
      </c>
      <c r="Y232" s="183" t="s">
        <v>290</v>
      </c>
      <c r="Z232" s="183" t="s">
        <v>993</v>
      </c>
      <c r="AA232" s="127" t="b">
        <v>0</v>
      </c>
      <c r="AB232" s="183" t="s">
        <v>993</v>
      </c>
      <c r="AC232" s="183" t="s">
        <v>993</v>
      </c>
      <c r="AD232" s="183" t="s">
        <v>993</v>
      </c>
      <c r="AE232" s="183">
        <f t="shared" si="8"/>
        <v>34</v>
      </c>
      <c r="AF232" s="183">
        <f t="shared" si="8"/>
        <v>34</v>
      </c>
      <c r="AG232" s="183">
        <f t="shared" si="8"/>
        <v>18</v>
      </c>
      <c r="AH232" s="183">
        <f t="shared" si="8"/>
        <v>34</v>
      </c>
      <c r="AI232" s="183">
        <f t="shared" si="9"/>
        <v>0</v>
      </c>
      <c r="AJ232" s="126">
        <v>34</v>
      </c>
      <c r="AK232" s="126">
        <v>34</v>
      </c>
      <c r="AL232" s="126">
        <v>18</v>
      </c>
      <c r="AM232" s="126">
        <v>34</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6">
        <v>0</v>
      </c>
      <c r="BD232" s="127" t="b">
        <v>0</v>
      </c>
      <c r="BE232" s="127"/>
      <c r="BF232" s="183" t="s">
        <v>270</v>
      </c>
      <c r="BG232" s="126">
        <v>34</v>
      </c>
      <c r="BH232" s="183" t="s">
        <v>993</v>
      </c>
      <c r="BI232" s="126">
        <v>0</v>
      </c>
      <c r="BJ232" s="183" t="s">
        <v>993</v>
      </c>
      <c r="BK232" s="126">
        <v>0</v>
      </c>
      <c r="BL232" s="126">
        <v>0</v>
      </c>
      <c r="BM232" s="126">
        <v>0</v>
      </c>
      <c r="BN232" s="183" t="s">
        <v>993</v>
      </c>
      <c r="BO232" s="183" t="s">
        <v>993</v>
      </c>
      <c r="BP232" s="183" t="s">
        <v>993</v>
      </c>
      <c r="BQ232" s="126">
        <v>0</v>
      </c>
      <c r="BR232" s="183" t="s">
        <v>993</v>
      </c>
      <c r="BS232" s="126">
        <v>0</v>
      </c>
      <c r="BT232" s="183" t="s">
        <v>993</v>
      </c>
      <c r="BU232" s="126">
        <v>0</v>
      </c>
      <c r="BV232" s="126">
        <v>0</v>
      </c>
      <c r="BW232" s="126">
        <v>0</v>
      </c>
      <c r="BX232" s="183" t="s">
        <v>993</v>
      </c>
      <c r="BY232" s="126">
        <v>0</v>
      </c>
      <c r="BZ232" s="183" t="s">
        <v>993</v>
      </c>
      <c r="CA232" s="126">
        <v>0</v>
      </c>
      <c r="CB232" s="183" t="s">
        <v>993</v>
      </c>
      <c r="CC232" s="126">
        <v>0</v>
      </c>
      <c r="CD232" s="126">
        <v>0</v>
      </c>
      <c r="CE232" s="126">
        <v>0</v>
      </c>
      <c r="CF232" s="183" t="s">
        <v>993</v>
      </c>
      <c r="CG232" s="126">
        <v>0</v>
      </c>
      <c r="CH232" s="183" t="s">
        <v>993</v>
      </c>
      <c r="CI232" s="126">
        <v>0</v>
      </c>
      <c r="CJ232" s="183" t="s">
        <v>993</v>
      </c>
      <c r="CK232" s="126">
        <v>0</v>
      </c>
      <c r="CL232" s="126">
        <v>0</v>
      </c>
      <c r="CM232" s="126">
        <v>0</v>
      </c>
      <c r="CN232" s="126">
        <v>20</v>
      </c>
      <c r="CO232" s="126">
        <v>1</v>
      </c>
      <c r="CP232" s="126">
        <v>0</v>
      </c>
      <c r="CQ232" s="126">
        <v>0</v>
      </c>
      <c r="CR232" s="126">
        <v>3</v>
      </c>
      <c r="CS232" s="126">
        <v>0</v>
      </c>
      <c r="CT232" s="126">
        <v>0</v>
      </c>
      <c r="CU232" s="126">
        <v>0</v>
      </c>
      <c r="CV232" s="126">
        <v>0</v>
      </c>
      <c r="CW232" s="126">
        <v>0</v>
      </c>
      <c r="CX232" s="126">
        <v>0</v>
      </c>
      <c r="CY232" s="126">
        <v>0</v>
      </c>
      <c r="CZ232" s="126">
        <v>0</v>
      </c>
      <c r="DA232" s="126">
        <v>0</v>
      </c>
      <c r="DB232" s="126">
        <v>1</v>
      </c>
      <c r="DC232" s="126">
        <v>0</v>
      </c>
      <c r="DD232" s="126">
        <v>0</v>
      </c>
      <c r="DE232" s="126">
        <v>0</v>
      </c>
      <c r="DF232" s="126">
        <v>0</v>
      </c>
      <c r="DG232" s="126">
        <v>0</v>
      </c>
      <c r="DH232" s="127" t="b">
        <v>0</v>
      </c>
      <c r="DI232" s="183" t="s">
        <v>999</v>
      </c>
      <c r="DJ232" s="183" t="s">
        <v>293</v>
      </c>
      <c r="DK232" s="183" t="s">
        <v>282</v>
      </c>
      <c r="DL232" s="183" t="s">
        <v>301</v>
      </c>
      <c r="DM232" s="126">
        <v>975</v>
      </c>
      <c r="DN232" s="126">
        <v>710</v>
      </c>
      <c r="DO232" s="126">
        <v>72</v>
      </c>
      <c r="DP232" s="126">
        <v>193</v>
      </c>
      <c r="DQ232" s="126">
        <v>10246</v>
      </c>
      <c r="DR232" s="126">
        <v>978</v>
      </c>
      <c r="DS232" s="126">
        <v>975</v>
      </c>
      <c r="DT232" s="126">
        <v>272</v>
      </c>
      <c r="DU232" s="126">
        <v>652</v>
      </c>
      <c r="DV232" s="126">
        <v>14</v>
      </c>
      <c r="DW232" s="126">
        <v>37</v>
      </c>
      <c r="DX232" s="126">
        <v>0</v>
      </c>
      <c r="DY232" s="126">
        <v>0</v>
      </c>
      <c r="DZ232" s="126">
        <v>0</v>
      </c>
      <c r="EA232" s="126">
        <v>978</v>
      </c>
      <c r="EB232" s="126">
        <v>204</v>
      </c>
      <c r="EC232" s="126">
        <v>660</v>
      </c>
      <c r="ED232" s="126">
        <v>53</v>
      </c>
      <c r="EE232" s="126">
        <v>7</v>
      </c>
      <c r="EF232" s="126">
        <v>10</v>
      </c>
      <c r="EG232" s="126">
        <v>0</v>
      </c>
      <c r="EH232" s="126">
        <v>23</v>
      </c>
      <c r="EI232" s="126">
        <v>21</v>
      </c>
      <c r="EJ232" s="126">
        <v>0</v>
      </c>
      <c r="EK232" s="126">
        <v>774</v>
      </c>
      <c r="EL232" s="126">
        <v>699</v>
      </c>
      <c r="EM232" s="126">
        <v>1</v>
      </c>
      <c r="EN232" s="126">
        <v>74</v>
      </c>
      <c r="EO232" s="126">
        <v>0</v>
      </c>
      <c r="EP232" s="126">
        <v>0</v>
      </c>
      <c r="EQ232" s="127" t="b">
        <v>0</v>
      </c>
      <c r="ER232" s="127" t="b">
        <v>0</v>
      </c>
      <c r="ES232" s="127" t="b">
        <v>0</v>
      </c>
      <c r="ET232" s="128">
        <v>0.82</v>
      </c>
      <c r="EU232" s="128">
        <v>0.41200000000000003</v>
      </c>
      <c r="EV232" s="128">
        <v>0.318</v>
      </c>
      <c r="EW232" s="128">
        <v>0.159</v>
      </c>
      <c r="EX232" s="128">
        <v>0.11699999999999999</v>
      </c>
      <c r="EY232" s="128">
        <v>0.43700000000000006</v>
      </c>
      <c r="EZ232" s="127" t="b">
        <v>0</v>
      </c>
      <c r="FA232" s="127" t="b">
        <v>0</v>
      </c>
      <c r="FB232" s="127" t="b">
        <v>0</v>
      </c>
      <c r="FC232" s="128">
        <v>0</v>
      </c>
      <c r="FD232" s="128">
        <v>0</v>
      </c>
      <c r="FE232" s="128">
        <v>0</v>
      </c>
      <c r="FF232" s="128">
        <v>0</v>
      </c>
      <c r="FG232" s="128">
        <v>0</v>
      </c>
      <c r="FH232" s="128">
        <v>0</v>
      </c>
      <c r="FI232" s="127" t="b">
        <v>0</v>
      </c>
      <c r="FJ232" s="127" t="b">
        <v>0</v>
      </c>
      <c r="FK232" s="127" t="b">
        <v>0</v>
      </c>
      <c r="FL232" s="128">
        <v>0.82</v>
      </c>
      <c r="FM232" s="128">
        <v>0.41200000000000003</v>
      </c>
      <c r="FN232" s="128">
        <v>0.318</v>
      </c>
      <c r="FO232" s="128">
        <v>0.159</v>
      </c>
      <c r="FP232" s="128">
        <v>0.11699999999999999</v>
      </c>
      <c r="FQ232" s="128">
        <v>0.43700000000000006</v>
      </c>
      <c r="FR232" s="183" t="s">
        <v>993</v>
      </c>
      <c r="FS232" s="128">
        <v>0</v>
      </c>
      <c r="FT232" s="126">
        <v>0</v>
      </c>
      <c r="FU232" s="126">
        <v>774</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7" t="b">
        <v>0</v>
      </c>
      <c r="GM232" s="183" t="s">
        <v>993</v>
      </c>
      <c r="GN232" s="183" t="s">
        <v>993</v>
      </c>
      <c r="GO232" s="183" t="s">
        <v>993</v>
      </c>
      <c r="GP232" s="183" t="s">
        <v>993</v>
      </c>
      <c r="GQ232" s="127"/>
      <c r="GR232" s="123"/>
    </row>
    <row r="233" spans="1:200">
      <c r="A233" s="122"/>
      <c r="B233" s="1348" t="s">
        <v>388</v>
      </c>
      <c r="C233" s="1349"/>
      <c r="D233" s="183" t="s">
        <v>1206</v>
      </c>
      <c r="E233" s="183" t="s">
        <v>15</v>
      </c>
      <c r="F233" s="183" t="s">
        <v>437</v>
      </c>
      <c r="G233" s="183" t="s">
        <v>986</v>
      </c>
      <c r="H233" s="183" t="s">
        <v>1062</v>
      </c>
      <c r="I233" s="183" t="s">
        <v>1063</v>
      </c>
      <c r="J233" s="183" t="s">
        <v>1207</v>
      </c>
      <c r="K233" s="183" t="s">
        <v>1208</v>
      </c>
      <c r="L233" s="126">
        <v>7</v>
      </c>
      <c r="M233" s="183" t="s">
        <v>15</v>
      </c>
      <c r="N233" s="183" t="s">
        <v>1015</v>
      </c>
      <c r="O233" s="183" t="s">
        <v>531</v>
      </c>
      <c r="P233" s="183" t="s">
        <v>1010</v>
      </c>
      <c r="Q233" s="183" t="s">
        <v>993</v>
      </c>
      <c r="R233" s="183" t="s">
        <v>290</v>
      </c>
      <c r="S233" s="127" t="b">
        <v>0</v>
      </c>
      <c r="T233" s="126">
        <v>0</v>
      </c>
      <c r="U233" s="127" t="b">
        <v>0</v>
      </c>
      <c r="V233" s="126">
        <v>0</v>
      </c>
      <c r="W233" s="127" t="b">
        <v>0</v>
      </c>
      <c r="X233" s="127" t="b">
        <v>1</v>
      </c>
      <c r="Y233" s="183" t="s">
        <v>290</v>
      </c>
      <c r="Z233" s="183" t="s">
        <v>993</v>
      </c>
      <c r="AA233" s="127" t="b">
        <v>0</v>
      </c>
      <c r="AB233" s="183" t="s">
        <v>993</v>
      </c>
      <c r="AC233" s="183" t="s">
        <v>993</v>
      </c>
      <c r="AD233" s="183" t="s">
        <v>993</v>
      </c>
      <c r="AE233" s="183">
        <f t="shared" si="8"/>
        <v>34</v>
      </c>
      <c r="AF233" s="183">
        <f t="shared" si="8"/>
        <v>34</v>
      </c>
      <c r="AG233" s="183">
        <f t="shared" si="8"/>
        <v>17</v>
      </c>
      <c r="AH233" s="183">
        <f t="shared" si="8"/>
        <v>34</v>
      </c>
      <c r="AI233" s="183">
        <f t="shared" si="9"/>
        <v>0</v>
      </c>
      <c r="AJ233" s="126">
        <v>34</v>
      </c>
      <c r="AK233" s="126">
        <v>34</v>
      </c>
      <c r="AL233" s="126">
        <v>17</v>
      </c>
      <c r="AM233" s="126">
        <v>34</v>
      </c>
      <c r="AN233" s="126">
        <v>0</v>
      </c>
      <c r="AO233" s="126">
        <v>0</v>
      </c>
      <c r="AP233" s="126">
        <v>0</v>
      </c>
      <c r="AQ233" s="126">
        <v>0</v>
      </c>
      <c r="AR233" s="126">
        <v>0</v>
      </c>
      <c r="AS233" s="126">
        <v>0</v>
      </c>
      <c r="AT233" s="126">
        <v>0</v>
      </c>
      <c r="AU233" s="126">
        <v>0</v>
      </c>
      <c r="AV233" s="126">
        <v>0</v>
      </c>
      <c r="AW233" s="126">
        <v>0</v>
      </c>
      <c r="AX233" s="126">
        <v>0</v>
      </c>
      <c r="AY233" s="126">
        <v>0</v>
      </c>
      <c r="AZ233" s="126">
        <v>0</v>
      </c>
      <c r="BA233" s="126">
        <v>0</v>
      </c>
      <c r="BB233" s="126">
        <v>0</v>
      </c>
      <c r="BC233" s="126">
        <v>0</v>
      </c>
      <c r="BD233" s="127" t="b">
        <v>0</v>
      </c>
      <c r="BE233" s="127"/>
      <c r="BF233" s="183" t="s">
        <v>270</v>
      </c>
      <c r="BG233" s="126">
        <v>34</v>
      </c>
      <c r="BH233" s="183" t="s">
        <v>993</v>
      </c>
      <c r="BI233" s="126">
        <v>0</v>
      </c>
      <c r="BJ233" s="183" t="s">
        <v>993</v>
      </c>
      <c r="BK233" s="126">
        <v>0</v>
      </c>
      <c r="BL233" s="126">
        <v>0</v>
      </c>
      <c r="BM233" s="126">
        <v>0</v>
      </c>
      <c r="BN233" s="183" t="s">
        <v>993</v>
      </c>
      <c r="BO233" s="183" t="s">
        <v>993</v>
      </c>
      <c r="BP233" s="183" t="s">
        <v>993</v>
      </c>
      <c r="BQ233" s="126">
        <v>0</v>
      </c>
      <c r="BR233" s="183" t="s">
        <v>993</v>
      </c>
      <c r="BS233" s="126">
        <v>0</v>
      </c>
      <c r="BT233" s="183" t="s">
        <v>993</v>
      </c>
      <c r="BU233" s="126">
        <v>0</v>
      </c>
      <c r="BV233" s="126">
        <v>0</v>
      </c>
      <c r="BW233" s="126">
        <v>0</v>
      </c>
      <c r="BX233" s="183" t="s">
        <v>993</v>
      </c>
      <c r="BY233" s="126">
        <v>0</v>
      </c>
      <c r="BZ233" s="183" t="s">
        <v>993</v>
      </c>
      <c r="CA233" s="126">
        <v>0</v>
      </c>
      <c r="CB233" s="183" t="s">
        <v>993</v>
      </c>
      <c r="CC233" s="126">
        <v>0</v>
      </c>
      <c r="CD233" s="126">
        <v>0</v>
      </c>
      <c r="CE233" s="126">
        <v>0</v>
      </c>
      <c r="CF233" s="183" t="s">
        <v>993</v>
      </c>
      <c r="CG233" s="126">
        <v>0</v>
      </c>
      <c r="CH233" s="183" t="s">
        <v>993</v>
      </c>
      <c r="CI233" s="126">
        <v>0</v>
      </c>
      <c r="CJ233" s="183" t="s">
        <v>993</v>
      </c>
      <c r="CK233" s="126">
        <v>0</v>
      </c>
      <c r="CL233" s="126">
        <v>0</v>
      </c>
      <c r="CM233" s="126">
        <v>0</v>
      </c>
      <c r="CN233" s="126">
        <v>20</v>
      </c>
      <c r="CO233" s="126">
        <v>0.8</v>
      </c>
      <c r="CP233" s="126">
        <v>0</v>
      </c>
      <c r="CQ233" s="126">
        <v>0</v>
      </c>
      <c r="CR233" s="126">
        <v>4</v>
      </c>
      <c r="CS233" s="126">
        <v>0</v>
      </c>
      <c r="CT233" s="126">
        <v>0</v>
      </c>
      <c r="CU233" s="126">
        <v>0</v>
      </c>
      <c r="CV233" s="126">
        <v>0</v>
      </c>
      <c r="CW233" s="126">
        <v>0</v>
      </c>
      <c r="CX233" s="126">
        <v>0</v>
      </c>
      <c r="CY233" s="126">
        <v>0</v>
      </c>
      <c r="CZ233" s="126">
        <v>0</v>
      </c>
      <c r="DA233" s="126">
        <v>0</v>
      </c>
      <c r="DB233" s="126">
        <v>1</v>
      </c>
      <c r="DC233" s="126">
        <v>0</v>
      </c>
      <c r="DD233" s="126">
        <v>0</v>
      </c>
      <c r="DE233" s="126">
        <v>0</v>
      </c>
      <c r="DF233" s="126">
        <v>0</v>
      </c>
      <c r="DG233" s="126">
        <v>0</v>
      </c>
      <c r="DH233" s="127" t="b">
        <v>0</v>
      </c>
      <c r="DI233" s="183" t="s">
        <v>434</v>
      </c>
      <c r="DJ233" s="183" t="s">
        <v>993</v>
      </c>
      <c r="DK233" s="183" t="s">
        <v>993</v>
      </c>
      <c r="DL233" s="183" t="s">
        <v>993</v>
      </c>
      <c r="DM233" s="126">
        <v>989</v>
      </c>
      <c r="DN233" s="126">
        <v>634</v>
      </c>
      <c r="DO233" s="126">
        <v>154</v>
      </c>
      <c r="DP233" s="126">
        <v>201</v>
      </c>
      <c r="DQ233" s="126">
        <v>10507</v>
      </c>
      <c r="DR233" s="126">
        <v>1003</v>
      </c>
      <c r="DS233" s="126">
        <v>989</v>
      </c>
      <c r="DT233" s="126">
        <v>144</v>
      </c>
      <c r="DU233" s="126">
        <v>815</v>
      </c>
      <c r="DV233" s="126">
        <v>8</v>
      </c>
      <c r="DW233" s="126">
        <v>22</v>
      </c>
      <c r="DX233" s="126">
        <v>0</v>
      </c>
      <c r="DY233" s="126">
        <v>0</v>
      </c>
      <c r="DZ233" s="126">
        <v>0</v>
      </c>
      <c r="EA233" s="126">
        <v>1003</v>
      </c>
      <c r="EB233" s="126">
        <v>249</v>
      </c>
      <c r="EC233" s="126">
        <v>673</v>
      </c>
      <c r="ED233" s="126">
        <v>35</v>
      </c>
      <c r="EE233" s="126">
        <v>3</v>
      </c>
      <c r="EF233" s="126">
        <v>2</v>
      </c>
      <c r="EG233" s="126">
        <v>0</v>
      </c>
      <c r="EH233" s="126">
        <v>10</v>
      </c>
      <c r="EI233" s="126">
        <v>31</v>
      </c>
      <c r="EJ233" s="126">
        <v>0</v>
      </c>
      <c r="EK233" s="126">
        <v>754</v>
      </c>
      <c r="EL233" s="126">
        <v>711</v>
      </c>
      <c r="EM233" s="126">
        <v>0</v>
      </c>
      <c r="EN233" s="126">
        <v>43</v>
      </c>
      <c r="EO233" s="126">
        <v>0</v>
      </c>
      <c r="EP233" s="126">
        <v>0</v>
      </c>
      <c r="EQ233" s="127" t="b">
        <v>0</v>
      </c>
      <c r="ER233" s="127" t="b">
        <v>0</v>
      </c>
      <c r="ES233" s="127" t="b">
        <v>0</v>
      </c>
      <c r="ET233" s="128">
        <v>0.53500000000000003</v>
      </c>
      <c r="EU233" s="128">
        <v>0.40200000000000002</v>
      </c>
      <c r="EV233" s="128">
        <v>0.17800000000000002</v>
      </c>
      <c r="EW233" s="128">
        <v>0.24199999999999999</v>
      </c>
      <c r="EX233" s="128">
        <v>0.20800000000000002</v>
      </c>
      <c r="EY233" s="128">
        <v>0.39899999999999997</v>
      </c>
      <c r="EZ233" s="127" t="b">
        <v>0</v>
      </c>
      <c r="FA233" s="127" t="b">
        <v>0</v>
      </c>
      <c r="FB233" s="127" t="b">
        <v>0</v>
      </c>
      <c r="FC233" s="128">
        <v>0</v>
      </c>
      <c r="FD233" s="128">
        <v>0</v>
      </c>
      <c r="FE233" s="128">
        <v>0</v>
      </c>
      <c r="FF233" s="128">
        <v>0</v>
      </c>
      <c r="FG233" s="128">
        <v>0</v>
      </c>
      <c r="FH233" s="128">
        <v>0</v>
      </c>
      <c r="FI233" s="127" t="b">
        <v>0</v>
      </c>
      <c r="FJ233" s="127" t="b">
        <v>0</v>
      </c>
      <c r="FK233" s="127" t="b">
        <v>0</v>
      </c>
      <c r="FL233" s="128">
        <v>0.53500000000000003</v>
      </c>
      <c r="FM233" s="128">
        <v>0.40200000000000002</v>
      </c>
      <c r="FN233" s="128">
        <v>0.17800000000000002</v>
      </c>
      <c r="FO233" s="128">
        <v>0.24199999999999999</v>
      </c>
      <c r="FP233" s="128">
        <v>0.20800000000000002</v>
      </c>
      <c r="FQ233" s="128">
        <v>0.39899999999999997</v>
      </c>
      <c r="FR233" s="183" t="s">
        <v>993</v>
      </c>
      <c r="FS233" s="128">
        <v>0</v>
      </c>
      <c r="FT233" s="126">
        <v>0</v>
      </c>
      <c r="FU233" s="126">
        <v>754</v>
      </c>
      <c r="FV233" s="126">
        <v>0</v>
      </c>
      <c r="FW233" s="126">
        <v>0</v>
      </c>
      <c r="FX233" s="126">
        <v>0</v>
      </c>
      <c r="FY233" s="126">
        <v>0</v>
      </c>
      <c r="FZ233" s="126">
        <v>0</v>
      </c>
      <c r="GA233" s="126">
        <v>0</v>
      </c>
      <c r="GB233" s="126">
        <v>0</v>
      </c>
      <c r="GC233" s="126">
        <v>0</v>
      </c>
      <c r="GD233" s="126">
        <v>0</v>
      </c>
      <c r="GE233" s="126">
        <v>0</v>
      </c>
      <c r="GF233" s="126">
        <v>0</v>
      </c>
      <c r="GG233" s="126">
        <v>0</v>
      </c>
      <c r="GH233" s="126">
        <v>0</v>
      </c>
      <c r="GI233" s="126">
        <v>0</v>
      </c>
      <c r="GJ233" s="126">
        <v>0</v>
      </c>
      <c r="GK233" s="126">
        <v>0</v>
      </c>
      <c r="GL233" s="127" t="b">
        <v>0</v>
      </c>
      <c r="GM233" s="183" t="s">
        <v>993</v>
      </c>
      <c r="GN233" s="183" t="s">
        <v>993</v>
      </c>
      <c r="GO233" s="183" t="s">
        <v>993</v>
      </c>
      <c r="GP233" s="183" t="s">
        <v>993</v>
      </c>
      <c r="GQ233" s="127"/>
      <c r="GR233" s="123"/>
    </row>
    <row r="234" spans="1:200">
      <c r="A234" s="122"/>
      <c r="B234" s="1348" t="s">
        <v>388</v>
      </c>
      <c r="C234" s="1349"/>
      <c r="D234" s="183" t="s">
        <v>1206</v>
      </c>
      <c r="E234" s="183" t="s">
        <v>15</v>
      </c>
      <c r="F234" s="183" t="s">
        <v>437</v>
      </c>
      <c r="G234" s="183" t="s">
        <v>986</v>
      </c>
      <c r="H234" s="183" t="s">
        <v>1062</v>
      </c>
      <c r="I234" s="183" t="s">
        <v>1063</v>
      </c>
      <c r="J234" s="183" t="s">
        <v>1207</v>
      </c>
      <c r="K234" s="183" t="s">
        <v>1208</v>
      </c>
      <c r="L234" s="126">
        <v>8</v>
      </c>
      <c r="M234" s="183" t="s">
        <v>15</v>
      </c>
      <c r="N234" s="183" t="s">
        <v>1016</v>
      </c>
      <c r="O234" s="183" t="s">
        <v>532</v>
      </c>
      <c r="P234" s="183" t="s">
        <v>1010</v>
      </c>
      <c r="Q234" s="183" t="s">
        <v>993</v>
      </c>
      <c r="R234" s="183" t="s">
        <v>290</v>
      </c>
      <c r="S234" s="127" t="b">
        <v>0</v>
      </c>
      <c r="T234" s="126">
        <v>0</v>
      </c>
      <c r="U234" s="127" t="b">
        <v>0</v>
      </c>
      <c r="V234" s="126">
        <v>0</v>
      </c>
      <c r="W234" s="127" t="b">
        <v>0</v>
      </c>
      <c r="X234" s="127" t="b">
        <v>1</v>
      </c>
      <c r="Y234" s="183" t="s">
        <v>290</v>
      </c>
      <c r="Z234" s="183" t="s">
        <v>993</v>
      </c>
      <c r="AA234" s="127" t="b">
        <v>0</v>
      </c>
      <c r="AB234" s="183" t="s">
        <v>993</v>
      </c>
      <c r="AC234" s="183" t="s">
        <v>993</v>
      </c>
      <c r="AD234" s="183" t="s">
        <v>993</v>
      </c>
      <c r="AE234" s="183">
        <f t="shared" si="8"/>
        <v>35</v>
      </c>
      <c r="AF234" s="183">
        <f t="shared" si="8"/>
        <v>35</v>
      </c>
      <c r="AG234" s="183">
        <f t="shared" si="8"/>
        <v>14</v>
      </c>
      <c r="AH234" s="183">
        <f t="shared" si="8"/>
        <v>35</v>
      </c>
      <c r="AI234" s="183">
        <f t="shared" si="9"/>
        <v>0</v>
      </c>
      <c r="AJ234" s="126">
        <v>35</v>
      </c>
      <c r="AK234" s="126">
        <v>35</v>
      </c>
      <c r="AL234" s="126">
        <v>14</v>
      </c>
      <c r="AM234" s="126">
        <v>35</v>
      </c>
      <c r="AN234" s="126">
        <v>0</v>
      </c>
      <c r="AO234" s="126">
        <v>0</v>
      </c>
      <c r="AP234" s="126">
        <v>0</v>
      </c>
      <c r="AQ234" s="126">
        <v>0</v>
      </c>
      <c r="AR234" s="126">
        <v>0</v>
      </c>
      <c r="AS234" s="126">
        <v>0</v>
      </c>
      <c r="AT234" s="126">
        <v>0</v>
      </c>
      <c r="AU234" s="126">
        <v>0</v>
      </c>
      <c r="AV234" s="126">
        <v>0</v>
      </c>
      <c r="AW234" s="126">
        <v>0</v>
      </c>
      <c r="AX234" s="126">
        <v>0</v>
      </c>
      <c r="AY234" s="126">
        <v>0</v>
      </c>
      <c r="AZ234" s="126">
        <v>0</v>
      </c>
      <c r="BA234" s="126">
        <v>0</v>
      </c>
      <c r="BB234" s="126">
        <v>0</v>
      </c>
      <c r="BC234" s="126">
        <v>0</v>
      </c>
      <c r="BD234" s="127" t="b">
        <v>0</v>
      </c>
      <c r="BE234" s="127"/>
      <c r="BF234" s="183" t="s">
        <v>270</v>
      </c>
      <c r="BG234" s="126">
        <v>35</v>
      </c>
      <c r="BH234" s="183" t="s">
        <v>993</v>
      </c>
      <c r="BI234" s="126">
        <v>0</v>
      </c>
      <c r="BJ234" s="183" t="s">
        <v>993</v>
      </c>
      <c r="BK234" s="126">
        <v>0</v>
      </c>
      <c r="BL234" s="126">
        <v>0</v>
      </c>
      <c r="BM234" s="126">
        <v>0</v>
      </c>
      <c r="BN234" s="183" t="s">
        <v>993</v>
      </c>
      <c r="BO234" s="183" t="s">
        <v>993</v>
      </c>
      <c r="BP234" s="183" t="s">
        <v>993</v>
      </c>
      <c r="BQ234" s="126">
        <v>0</v>
      </c>
      <c r="BR234" s="183" t="s">
        <v>993</v>
      </c>
      <c r="BS234" s="126">
        <v>0</v>
      </c>
      <c r="BT234" s="183" t="s">
        <v>993</v>
      </c>
      <c r="BU234" s="126">
        <v>0</v>
      </c>
      <c r="BV234" s="126">
        <v>0</v>
      </c>
      <c r="BW234" s="126">
        <v>0</v>
      </c>
      <c r="BX234" s="183" t="s">
        <v>993</v>
      </c>
      <c r="BY234" s="126">
        <v>0</v>
      </c>
      <c r="BZ234" s="183" t="s">
        <v>993</v>
      </c>
      <c r="CA234" s="126">
        <v>0</v>
      </c>
      <c r="CB234" s="183" t="s">
        <v>993</v>
      </c>
      <c r="CC234" s="126">
        <v>0</v>
      </c>
      <c r="CD234" s="126">
        <v>0</v>
      </c>
      <c r="CE234" s="126">
        <v>0</v>
      </c>
      <c r="CF234" s="183" t="s">
        <v>993</v>
      </c>
      <c r="CG234" s="126">
        <v>0</v>
      </c>
      <c r="CH234" s="183" t="s">
        <v>993</v>
      </c>
      <c r="CI234" s="126">
        <v>0</v>
      </c>
      <c r="CJ234" s="183" t="s">
        <v>993</v>
      </c>
      <c r="CK234" s="126">
        <v>0</v>
      </c>
      <c r="CL234" s="126">
        <v>0</v>
      </c>
      <c r="CM234" s="126">
        <v>0</v>
      </c>
      <c r="CN234" s="126">
        <v>21</v>
      </c>
      <c r="CO234" s="126">
        <v>1</v>
      </c>
      <c r="CP234" s="126">
        <v>0</v>
      </c>
      <c r="CQ234" s="126">
        <v>0</v>
      </c>
      <c r="CR234" s="126">
        <v>3</v>
      </c>
      <c r="CS234" s="126">
        <v>0</v>
      </c>
      <c r="CT234" s="126">
        <v>0</v>
      </c>
      <c r="CU234" s="126">
        <v>0</v>
      </c>
      <c r="CV234" s="126">
        <v>0</v>
      </c>
      <c r="CW234" s="126">
        <v>0</v>
      </c>
      <c r="CX234" s="126">
        <v>0</v>
      </c>
      <c r="CY234" s="126">
        <v>0</v>
      </c>
      <c r="CZ234" s="126">
        <v>0</v>
      </c>
      <c r="DA234" s="126">
        <v>0</v>
      </c>
      <c r="DB234" s="126">
        <v>1</v>
      </c>
      <c r="DC234" s="126">
        <v>0</v>
      </c>
      <c r="DD234" s="126">
        <v>0</v>
      </c>
      <c r="DE234" s="126">
        <v>0</v>
      </c>
      <c r="DF234" s="126">
        <v>0</v>
      </c>
      <c r="DG234" s="126">
        <v>0</v>
      </c>
      <c r="DH234" s="127" t="b">
        <v>0</v>
      </c>
      <c r="DI234" s="183" t="s">
        <v>999</v>
      </c>
      <c r="DJ234" s="183" t="s">
        <v>282</v>
      </c>
      <c r="DK234" s="183" t="s">
        <v>521</v>
      </c>
      <c r="DL234" s="183" t="s">
        <v>525</v>
      </c>
      <c r="DM234" s="126">
        <v>1111</v>
      </c>
      <c r="DN234" s="126">
        <v>765</v>
      </c>
      <c r="DO234" s="126">
        <v>119</v>
      </c>
      <c r="DP234" s="126">
        <v>227</v>
      </c>
      <c r="DQ234" s="126">
        <v>10014</v>
      </c>
      <c r="DR234" s="126">
        <v>1113</v>
      </c>
      <c r="DS234" s="126">
        <v>1111</v>
      </c>
      <c r="DT234" s="126">
        <v>57</v>
      </c>
      <c r="DU234" s="126">
        <v>994</v>
      </c>
      <c r="DV234" s="126">
        <v>26</v>
      </c>
      <c r="DW234" s="126">
        <v>34</v>
      </c>
      <c r="DX234" s="126">
        <v>0</v>
      </c>
      <c r="DY234" s="126">
        <v>0</v>
      </c>
      <c r="DZ234" s="126">
        <v>0</v>
      </c>
      <c r="EA234" s="126">
        <v>1113</v>
      </c>
      <c r="EB234" s="126">
        <v>85</v>
      </c>
      <c r="EC234" s="126">
        <v>917</v>
      </c>
      <c r="ED234" s="126">
        <v>59</v>
      </c>
      <c r="EE234" s="126">
        <v>2</v>
      </c>
      <c r="EF234" s="126">
        <v>7</v>
      </c>
      <c r="EG234" s="126">
        <v>0</v>
      </c>
      <c r="EH234" s="126">
        <v>15</v>
      </c>
      <c r="EI234" s="126">
        <v>28</v>
      </c>
      <c r="EJ234" s="126">
        <v>0</v>
      </c>
      <c r="EK234" s="126">
        <v>1028</v>
      </c>
      <c r="EL234" s="126">
        <v>981</v>
      </c>
      <c r="EM234" s="126">
        <v>2</v>
      </c>
      <c r="EN234" s="126">
        <v>45</v>
      </c>
      <c r="EO234" s="126">
        <v>0</v>
      </c>
      <c r="EP234" s="126">
        <v>0</v>
      </c>
      <c r="EQ234" s="127" t="b">
        <v>0</v>
      </c>
      <c r="ER234" s="127" t="b">
        <v>0</v>
      </c>
      <c r="ES234" s="127" t="b">
        <v>0</v>
      </c>
      <c r="ET234" s="128">
        <v>0.45500000000000002</v>
      </c>
      <c r="EU234" s="128">
        <v>0.32600000000000001</v>
      </c>
      <c r="EV234" s="128">
        <v>0.17699999999999999</v>
      </c>
      <c r="EW234" s="128">
        <v>0.13400000000000001</v>
      </c>
      <c r="EX234" s="128">
        <v>0.14499999999999999</v>
      </c>
      <c r="EY234" s="128">
        <v>0.31900000000000001</v>
      </c>
      <c r="EZ234" s="127" t="b">
        <v>0</v>
      </c>
      <c r="FA234" s="127" t="b">
        <v>0</v>
      </c>
      <c r="FB234" s="127" t="b">
        <v>0</v>
      </c>
      <c r="FC234" s="128">
        <v>0</v>
      </c>
      <c r="FD234" s="128">
        <v>0</v>
      </c>
      <c r="FE234" s="128">
        <v>0</v>
      </c>
      <c r="FF234" s="128">
        <v>0</v>
      </c>
      <c r="FG234" s="128">
        <v>0</v>
      </c>
      <c r="FH234" s="128">
        <v>0</v>
      </c>
      <c r="FI234" s="127" t="b">
        <v>0</v>
      </c>
      <c r="FJ234" s="127" t="b">
        <v>0</v>
      </c>
      <c r="FK234" s="127" t="b">
        <v>0</v>
      </c>
      <c r="FL234" s="128">
        <v>0.45500000000000002</v>
      </c>
      <c r="FM234" s="128">
        <v>0.32600000000000001</v>
      </c>
      <c r="FN234" s="128">
        <v>0.17699999999999999</v>
      </c>
      <c r="FO234" s="128">
        <v>0.13400000000000001</v>
      </c>
      <c r="FP234" s="128">
        <v>0.14499999999999999</v>
      </c>
      <c r="FQ234" s="128">
        <v>0.31900000000000001</v>
      </c>
      <c r="FR234" s="183" t="s">
        <v>993</v>
      </c>
      <c r="FS234" s="128">
        <v>0</v>
      </c>
      <c r="FT234" s="126">
        <v>0</v>
      </c>
      <c r="FU234" s="126">
        <v>1028</v>
      </c>
      <c r="FV234" s="126">
        <v>0</v>
      </c>
      <c r="FW234" s="126">
        <v>0</v>
      </c>
      <c r="FX234" s="126">
        <v>0</v>
      </c>
      <c r="FY234" s="126">
        <v>0</v>
      </c>
      <c r="FZ234" s="126">
        <v>0</v>
      </c>
      <c r="GA234" s="126">
        <v>0</v>
      </c>
      <c r="GB234" s="126">
        <v>0</v>
      </c>
      <c r="GC234" s="126">
        <v>0</v>
      </c>
      <c r="GD234" s="126">
        <v>0</v>
      </c>
      <c r="GE234" s="126">
        <v>0</v>
      </c>
      <c r="GF234" s="126">
        <v>0</v>
      </c>
      <c r="GG234" s="126">
        <v>0</v>
      </c>
      <c r="GH234" s="126">
        <v>0</v>
      </c>
      <c r="GI234" s="126">
        <v>0</v>
      </c>
      <c r="GJ234" s="126">
        <v>0</v>
      </c>
      <c r="GK234" s="126">
        <v>0</v>
      </c>
      <c r="GL234" s="127" t="b">
        <v>0</v>
      </c>
      <c r="GM234" s="183" t="s">
        <v>993</v>
      </c>
      <c r="GN234" s="183" t="s">
        <v>993</v>
      </c>
      <c r="GO234" s="183" t="s">
        <v>993</v>
      </c>
      <c r="GP234" s="183" t="s">
        <v>993</v>
      </c>
      <c r="GQ234" s="127"/>
      <c r="GR234" s="123"/>
    </row>
    <row r="235" spans="1:200">
      <c r="A235" s="122"/>
      <c r="B235" s="1348" t="s">
        <v>388</v>
      </c>
      <c r="C235" s="1349"/>
      <c r="D235" s="183" t="s">
        <v>1206</v>
      </c>
      <c r="E235" s="183" t="s">
        <v>15</v>
      </c>
      <c r="F235" s="183" t="s">
        <v>437</v>
      </c>
      <c r="G235" s="183" t="s">
        <v>986</v>
      </c>
      <c r="H235" s="183" t="s">
        <v>1062</v>
      </c>
      <c r="I235" s="183" t="s">
        <v>1063</v>
      </c>
      <c r="J235" s="183" t="s">
        <v>1207</v>
      </c>
      <c r="K235" s="183" t="s">
        <v>1208</v>
      </c>
      <c r="L235" s="126">
        <v>9</v>
      </c>
      <c r="M235" s="183" t="s">
        <v>15</v>
      </c>
      <c r="N235" s="183" t="s">
        <v>1018</v>
      </c>
      <c r="O235" s="183" t="s">
        <v>533</v>
      </c>
      <c r="P235" s="183" t="s">
        <v>1108</v>
      </c>
      <c r="Q235" s="183" t="s">
        <v>993</v>
      </c>
      <c r="R235" s="183" t="s">
        <v>290</v>
      </c>
      <c r="S235" s="127" t="b">
        <v>0</v>
      </c>
      <c r="T235" s="126">
        <v>0</v>
      </c>
      <c r="U235" s="127" t="b">
        <v>0</v>
      </c>
      <c r="V235" s="126">
        <v>0</v>
      </c>
      <c r="W235" s="127" t="b">
        <v>0</v>
      </c>
      <c r="X235" s="127" t="b">
        <v>1</v>
      </c>
      <c r="Y235" s="183" t="s">
        <v>290</v>
      </c>
      <c r="Z235" s="183" t="s">
        <v>993</v>
      </c>
      <c r="AA235" s="127" t="b">
        <v>0</v>
      </c>
      <c r="AB235" s="183" t="s">
        <v>993</v>
      </c>
      <c r="AC235" s="183" t="s">
        <v>993</v>
      </c>
      <c r="AD235" s="183" t="s">
        <v>993</v>
      </c>
      <c r="AE235" s="183">
        <f t="shared" si="8"/>
        <v>34</v>
      </c>
      <c r="AF235" s="183">
        <f t="shared" si="8"/>
        <v>34</v>
      </c>
      <c r="AG235" s="183">
        <f t="shared" si="8"/>
        <v>16</v>
      </c>
      <c r="AH235" s="183">
        <f t="shared" si="8"/>
        <v>34</v>
      </c>
      <c r="AI235" s="183">
        <f t="shared" si="9"/>
        <v>0</v>
      </c>
      <c r="AJ235" s="126">
        <v>34</v>
      </c>
      <c r="AK235" s="126">
        <v>34</v>
      </c>
      <c r="AL235" s="126">
        <v>16</v>
      </c>
      <c r="AM235" s="126">
        <v>34</v>
      </c>
      <c r="AN235" s="126">
        <v>0</v>
      </c>
      <c r="AO235" s="126">
        <v>0</v>
      </c>
      <c r="AP235" s="126">
        <v>0</v>
      </c>
      <c r="AQ235" s="126">
        <v>0</v>
      </c>
      <c r="AR235" s="126">
        <v>0</v>
      </c>
      <c r="AS235" s="126">
        <v>0</v>
      </c>
      <c r="AT235" s="126">
        <v>0</v>
      </c>
      <c r="AU235" s="126">
        <v>0</v>
      </c>
      <c r="AV235" s="126">
        <v>0</v>
      </c>
      <c r="AW235" s="126">
        <v>0</v>
      </c>
      <c r="AX235" s="126">
        <v>0</v>
      </c>
      <c r="AY235" s="126">
        <v>0</v>
      </c>
      <c r="AZ235" s="126">
        <v>0</v>
      </c>
      <c r="BA235" s="126">
        <v>0</v>
      </c>
      <c r="BB235" s="126">
        <v>0</v>
      </c>
      <c r="BC235" s="126">
        <v>0</v>
      </c>
      <c r="BD235" s="127" t="b">
        <v>0</v>
      </c>
      <c r="BE235" s="127"/>
      <c r="BF235" s="183" t="s">
        <v>270</v>
      </c>
      <c r="BG235" s="126">
        <v>34</v>
      </c>
      <c r="BH235" s="183" t="s">
        <v>993</v>
      </c>
      <c r="BI235" s="126">
        <v>0</v>
      </c>
      <c r="BJ235" s="183" t="s">
        <v>993</v>
      </c>
      <c r="BK235" s="126">
        <v>0</v>
      </c>
      <c r="BL235" s="126">
        <v>0</v>
      </c>
      <c r="BM235" s="126">
        <v>0</v>
      </c>
      <c r="BN235" s="183" t="s">
        <v>993</v>
      </c>
      <c r="BO235" s="183" t="s">
        <v>993</v>
      </c>
      <c r="BP235" s="183" t="s">
        <v>993</v>
      </c>
      <c r="BQ235" s="126">
        <v>0</v>
      </c>
      <c r="BR235" s="183" t="s">
        <v>993</v>
      </c>
      <c r="BS235" s="126">
        <v>0</v>
      </c>
      <c r="BT235" s="183" t="s">
        <v>993</v>
      </c>
      <c r="BU235" s="126">
        <v>0</v>
      </c>
      <c r="BV235" s="126">
        <v>0</v>
      </c>
      <c r="BW235" s="126">
        <v>0</v>
      </c>
      <c r="BX235" s="183" t="s">
        <v>993</v>
      </c>
      <c r="BY235" s="126">
        <v>0</v>
      </c>
      <c r="BZ235" s="183" t="s">
        <v>993</v>
      </c>
      <c r="CA235" s="126">
        <v>0</v>
      </c>
      <c r="CB235" s="183" t="s">
        <v>993</v>
      </c>
      <c r="CC235" s="126">
        <v>0</v>
      </c>
      <c r="CD235" s="126">
        <v>0</v>
      </c>
      <c r="CE235" s="126">
        <v>0</v>
      </c>
      <c r="CF235" s="183" t="s">
        <v>993</v>
      </c>
      <c r="CG235" s="126">
        <v>0</v>
      </c>
      <c r="CH235" s="183" t="s">
        <v>993</v>
      </c>
      <c r="CI235" s="126">
        <v>0</v>
      </c>
      <c r="CJ235" s="183" t="s">
        <v>993</v>
      </c>
      <c r="CK235" s="126">
        <v>0</v>
      </c>
      <c r="CL235" s="126">
        <v>0</v>
      </c>
      <c r="CM235" s="126">
        <v>0</v>
      </c>
      <c r="CN235" s="126">
        <v>20</v>
      </c>
      <c r="CO235" s="126">
        <v>0.8</v>
      </c>
      <c r="CP235" s="126">
        <v>0</v>
      </c>
      <c r="CQ235" s="126">
        <v>0</v>
      </c>
      <c r="CR235" s="126">
        <v>3</v>
      </c>
      <c r="CS235" s="126">
        <v>0</v>
      </c>
      <c r="CT235" s="126">
        <v>0</v>
      </c>
      <c r="CU235" s="126">
        <v>0</v>
      </c>
      <c r="CV235" s="126">
        <v>0</v>
      </c>
      <c r="CW235" s="126">
        <v>0</v>
      </c>
      <c r="CX235" s="126">
        <v>0</v>
      </c>
      <c r="CY235" s="126">
        <v>0</v>
      </c>
      <c r="CZ235" s="126">
        <v>0</v>
      </c>
      <c r="DA235" s="126">
        <v>0</v>
      </c>
      <c r="DB235" s="126">
        <v>1</v>
      </c>
      <c r="DC235" s="126">
        <v>0</v>
      </c>
      <c r="DD235" s="126">
        <v>0</v>
      </c>
      <c r="DE235" s="126">
        <v>0</v>
      </c>
      <c r="DF235" s="126">
        <v>0</v>
      </c>
      <c r="DG235" s="126">
        <v>0</v>
      </c>
      <c r="DH235" s="127" t="b">
        <v>0</v>
      </c>
      <c r="DI235" s="183" t="s">
        <v>999</v>
      </c>
      <c r="DJ235" s="183" t="s">
        <v>1000</v>
      </c>
      <c r="DK235" s="183" t="s">
        <v>1014</v>
      </c>
      <c r="DL235" s="183" t="s">
        <v>417</v>
      </c>
      <c r="DM235" s="126">
        <v>882</v>
      </c>
      <c r="DN235" s="126">
        <v>538</v>
      </c>
      <c r="DO235" s="126">
        <v>202</v>
      </c>
      <c r="DP235" s="126">
        <v>142</v>
      </c>
      <c r="DQ235" s="126">
        <v>10909</v>
      </c>
      <c r="DR235" s="126">
        <v>882</v>
      </c>
      <c r="DS235" s="126">
        <v>882</v>
      </c>
      <c r="DT235" s="126">
        <v>79</v>
      </c>
      <c r="DU235" s="126">
        <v>762</v>
      </c>
      <c r="DV235" s="126">
        <v>15</v>
      </c>
      <c r="DW235" s="126">
        <v>26</v>
      </c>
      <c r="DX235" s="126">
        <v>0</v>
      </c>
      <c r="DY235" s="126">
        <v>0</v>
      </c>
      <c r="DZ235" s="126">
        <v>0</v>
      </c>
      <c r="EA235" s="126">
        <v>882</v>
      </c>
      <c r="EB235" s="126">
        <v>99</v>
      </c>
      <c r="EC235" s="126">
        <v>623</v>
      </c>
      <c r="ED235" s="126">
        <v>121</v>
      </c>
      <c r="EE235" s="126">
        <v>5</v>
      </c>
      <c r="EF235" s="126">
        <v>4</v>
      </c>
      <c r="EG235" s="126">
        <v>0</v>
      </c>
      <c r="EH235" s="126">
        <v>20</v>
      </c>
      <c r="EI235" s="126">
        <v>10</v>
      </c>
      <c r="EJ235" s="126">
        <v>0</v>
      </c>
      <c r="EK235" s="126">
        <v>783</v>
      </c>
      <c r="EL235" s="126">
        <v>738</v>
      </c>
      <c r="EM235" s="126">
        <v>0</v>
      </c>
      <c r="EN235" s="126">
        <v>45</v>
      </c>
      <c r="EO235" s="126">
        <v>0</v>
      </c>
      <c r="EP235" s="126">
        <v>0</v>
      </c>
      <c r="EQ235" s="127" t="b">
        <v>0</v>
      </c>
      <c r="ER235" s="127" t="b">
        <v>0</v>
      </c>
      <c r="ES235" s="127" t="b">
        <v>0</v>
      </c>
      <c r="ET235" s="128">
        <v>0.4</v>
      </c>
      <c r="EU235" s="128">
        <v>0.23899999999999999</v>
      </c>
      <c r="EV235" s="128">
        <v>0.13400000000000001</v>
      </c>
      <c r="EW235" s="128">
        <v>0.08</v>
      </c>
      <c r="EX235" s="128">
        <v>0.247</v>
      </c>
      <c r="EY235" s="128">
        <v>0.35600000000000004</v>
      </c>
      <c r="EZ235" s="127" t="b">
        <v>0</v>
      </c>
      <c r="FA235" s="127" t="b">
        <v>0</v>
      </c>
      <c r="FB235" s="127" t="b">
        <v>0</v>
      </c>
      <c r="FC235" s="128">
        <v>0</v>
      </c>
      <c r="FD235" s="128">
        <v>0</v>
      </c>
      <c r="FE235" s="128">
        <v>0</v>
      </c>
      <c r="FF235" s="128">
        <v>0</v>
      </c>
      <c r="FG235" s="128">
        <v>0</v>
      </c>
      <c r="FH235" s="128">
        <v>0</v>
      </c>
      <c r="FI235" s="127" t="b">
        <v>0</v>
      </c>
      <c r="FJ235" s="127" t="b">
        <v>0</v>
      </c>
      <c r="FK235" s="127" t="b">
        <v>0</v>
      </c>
      <c r="FL235" s="128">
        <v>0.4</v>
      </c>
      <c r="FM235" s="128">
        <v>0.23899999999999999</v>
      </c>
      <c r="FN235" s="128">
        <v>0.13400000000000001</v>
      </c>
      <c r="FO235" s="128">
        <v>0.08</v>
      </c>
      <c r="FP235" s="128">
        <v>0.247</v>
      </c>
      <c r="FQ235" s="128">
        <v>0.35600000000000004</v>
      </c>
      <c r="FR235" s="183" t="s">
        <v>993</v>
      </c>
      <c r="FS235" s="128">
        <v>0</v>
      </c>
      <c r="FT235" s="126">
        <v>0</v>
      </c>
      <c r="FU235" s="126">
        <v>783</v>
      </c>
      <c r="FV235" s="126">
        <v>0</v>
      </c>
      <c r="FW235" s="126">
        <v>0</v>
      </c>
      <c r="FX235" s="126">
        <v>0</v>
      </c>
      <c r="FY235" s="126">
        <v>0</v>
      </c>
      <c r="FZ235" s="126">
        <v>0</v>
      </c>
      <c r="GA235" s="126">
        <v>0</v>
      </c>
      <c r="GB235" s="126">
        <v>0</v>
      </c>
      <c r="GC235" s="126">
        <v>0</v>
      </c>
      <c r="GD235" s="126">
        <v>0</v>
      </c>
      <c r="GE235" s="126">
        <v>0</v>
      </c>
      <c r="GF235" s="126">
        <v>0</v>
      </c>
      <c r="GG235" s="126">
        <v>0</v>
      </c>
      <c r="GH235" s="126">
        <v>0</v>
      </c>
      <c r="GI235" s="126">
        <v>0</v>
      </c>
      <c r="GJ235" s="126">
        <v>0</v>
      </c>
      <c r="GK235" s="126">
        <v>0</v>
      </c>
      <c r="GL235" s="127" t="b">
        <v>0</v>
      </c>
      <c r="GM235" s="183" t="s">
        <v>993</v>
      </c>
      <c r="GN235" s="183" t="s">
        <v>993</v>
      </c>
      <c r="GO235" s="183" t="s">
        <v>993</v>
      </c>
      <c r="GP235" s="183" t="s">
        <v>993</v>
      </c>
      <c r="GQ235" s="127"/>
      <c r="GR235" s="123"/>
    </row>
    <row r="236" spans="1:200">
      <c r="A236" s="122"/>
      <c r="B236" s="1348" t="s">
        <v>388</v>
      </c>
      <c r="C236" s="1349"/>
      <c r="D236" s="183" t="s">
        <v>1206</v>
      </c>
      <c r="E236" s="183" t="s">
        <v>15</v>
      </c>
      <c r="F236" s="183" t="s">
        <v>437</v>
      </c>
      <c r="G236" s="183" t="s">
        <v>986</v>
      </c>
      <c r="H236" s="183" t="s">
        <v>1062</v>
      </c>
      <c r="I236" s="183" t="s">
        <v>1063</v>
      </c>
      <c r="J236" s="183" t="s">
        <v>1207</v>
      </c>
      <c r="K236" s="183" t="s">
        <v>1208</v>
      </c>
      <c r="L236" s="126">
        <v>10</v>
      </c>
      <c r="M236" s="183" t="s">
        <v>15</v>
      </c>
      <c r="N236" s="183" t="s">
        <v>1112</v>
      </c>
      <c r="O236" s="183" t="s">
        <v>534</v>
      </c>
      <c r="P236" s="183" t="s">
        <v>1010</v>
      </c>
      <c r="Q236" s="183" t="s">
        <v>993</v>
      </c>
      <c r="R236" s="183" t="s">
        <v>290</v>
      </c>
      <c r="S236" s="127" t="b">
        <v>0</v>
      </c>
      <c r="T236" s="126">
        <v>0</v>
      </c>
      <c r="U236" s="127" t="b">
        <v>0</v>
      </c>
      <c r="V236" s="126">
        <v>0</v>
      </c>
      <c r="W236" s="127" t="b">
        <v>0</v>
      </c>
      <c r="X236" s="127" t="b">
        <v>1</v>
      </c>
      <c r="Y236" s="183" t="s">
        <v>290</v>
      </c>
      <c r="Z236" s="183" t="s">
        <v>993</v>
      </c>
      <c r="AA236" s="127" t="b">
        <v>0</v>
      </c>
      <c r="AB236" s="183" t="s">
        <v>993</v>
      </c>
      <c r="AC236" s="183" t="s">
        <v>993</v>
      </c>
      <c r="AD236" s="183" t="s">
        <v>993</v>
      </c>
      <c r="AE236" s="183">
        <f t="shared" si="8"/>
        <v>35</v>
      </c>
      <c r="AF236" s="183">
        <f t="shared" si="8"/>
        <v>35</v>
      </c>
      <c r="AG236" s="183">
        <f t="shared" si="8"/>
        <v>19</v>
      </c>
      <c r="AH236" s="183">
        <f t="shared" si="8"/>
        <v>35</v>
      </c>
      <c r="AI236" s="183">
        <f t="shared" si="9"/>
        <v>0</v>
      </c>
      <c r="AJ236" s="126">
        <v>35</v>
      </c>
      <c r="AK236" s="126">
        <v>35</v>
      </c>
      <c r="AL236" s="126">
        <v>19</v>
      </c>
      <c r="AM236" s="126">
        <v>35</v>
      </c>
      <c r="AN236" s="126">
        <v>0</v>
      </c>
      <c r="AO236" s="126">
        <v>0</v>
      </c>
      <c r="AP236" s="126">
        <v>0</v>
      </c>
      <c r="AQ236" s="126">
        <v>0</v>
      </c>
      <c r="AR236" s="126">
        <v>0</v>
      </c>
      <c r="AS236" s="126">
        <v>0</v>
      </c>
      <c r="AT236" s="126">
        <v>0</v>
      </c>
      <c r="AU236" s="126">
        <v>0</v>
      </c>
      <c r="AV236" s="126">
        <v>0</v>
      </c>
      <c r="AW236" s="126">
        <v>0</v>
      </c>
      <c r="AX236" s="126">
        <v>0</v>
      </c>
      <c r="AY236" s="126">
        <v>0</v>
      </c>
      <c r="AZ236" s="126">
        <v>0</v>
      </c>
      <c r="BA236" s="126">
        <v>0</v>
      </c>
      <c r="BB236" s="126">
        <v>0</v>
      </c>
      <c r="BC236" s="126">
        <v>0</v>
      </c>
      <c r="BD236" s="127" t="b">
        <v>0</v>
      </c>
      <c r="BE236" s="127"/>
      <c r="BF236" s="183" t="s">
        <v>270</v>
      </c>
      <c r="BG236" s="126">
        <v>35</v>
      </c>
      <c r="BH236" s="183" t="s">
        <v>993</v>
      </c>
      <c r="BI236" s="126">
        <v>0</v>
      </c>
      <c r="BJ236" s="183" t="s">
        <v>993</v>
      </c>
      <c r="BK236" s="126">
        <v>0</v>
      </c>
      <c r="BL236" s="126">
        <v>0</v>
      </c>
      <c r="BM236" s="126">
        <v>0</v>
      </c>
      <c r="BN236" s="183" t="s">
        <v>993</v>
      </c>
      <c r="BO236" s="183" t="s">
        <v>993</v>
      </c>
      <c r="BP236" s="183" t="s">
        <v>993</v>
      </c>
      <c r="BQ236" s="126">
        <v>0</v>
      </c>
      <c r="BR236" s="183" t="s">
        <v>993</v>
      </c>
      <c r="BS236" s="126">
        <v>0</v>
      </c>
      <c r="BT236" s="183" t="s">
        <v>993</v>
      </c>
      <c r="BU236" s="126">
        <v>0</v>
      </c>
      <c r="BV236" s="126">
        <v>0</v>
      </c>
      <c r="BW236" s="126">
        <v>0</v>
      </c>
      <c r="BX236" s="183" t="s">
        <v>993</v>
      </c>
      <c r="BY236" s="126">
        <v>0</v>
      </c>
      <c r="BZ236" s="183" t="s">
        <v>993</v>
      </c>
      <c r="CA236" s="126">
        <v>0</v>
      </c>
      <c r="CB236" s="183" t="s">
        <v>993</v>
      </c>
      <c r="CC236" s="126">
        <v>0</v>
      </c>
      <c r="CD236" s="126">
        <v>0</v>
      </c>
      <c r="CE236" s="126">
        <v>0</v>
      </c>
      <c r="CF236" s="183" t="s">
        <v>993</v>
      </c>
      <c r="CG236" s="126">
        <v>0</v>
      </c>
      <c r="CH236" s="183" t="s">
        <v>993</v>
      </c>
      <c r="CI236" s="126">
        <v>0</v>
      </c>
      <c r="CJ236" s="183" t="s">
        <v>993</v>
      </c>
      <c r="CK236" s="126">
        <v>0</v>
      </c>
      <c r="CL236" s="126">
        <v>0</v>
      </c>
      <c r="CM236" s="126">
        <v>0</v>
      </c>
      <c r="CN236" s="126">
        <v>20</v>
      </c>
      <c r="CO236" s="126">
        <v>1</v>
      </c>
      <c r="CP236" s="126">
        <v>0</v>
      </c>
      <c r="CQ236" s="126">
        <v>0</v>
      </c>
      <c r="CR236" s="126">
        <v>4</v>
      </c>
      <c r="CS236" s="126">
        <v>0</v>
      </c>
      <c r="CT236" s="126">
        <v>0</v>
      </c>
      <c r="CU236" s="126">
        <v>0</v>
      </c>
      <c r="CV236" s="126">
        <v>0</v>
      </c>
      <c r="CW236" s="126">
        <v>0</v>
      </c>
      <c r="CX236" s="126">
        <v>0</v>
      </c>
      <c r="CY236" s="126">
        <v>0</v>
      </c>
      <c r="CZ236" s="126">
        <v>0</v>
      </c>
      <c r="DA236" s="126">
        <v>0</v>
      </c>
      <c r="DB236" s="126">
        <v>1</v>
      </c>
      <c r="DC236" s="126">
        <v>0</v>
      </c>
      <c r="DD236" s="126">
        <v>0</v>
      </c>
      <c r="DE236" s="126">
        <v>0</v>
      </c>
      <c r="DF236" s="126">
        <v>0</v>
      </c>
      <c r="DG236" s="126">
        <v>0</v>
      </c>
      <c r="DH236" s="127" t="b">
        <v>0</v>
      </c>
      <c r="DI236" s="183" t="s">
        <v>999</v>
      </c>
      <c r="DJ236" s="183" t="s">
        <v>293</v>
      </c>
      <c r="DK236" s="183" t="s">
        <v>296</v>
      </c>
      <c r="DL236" s="183" t="s">
        <v>301</v>
      </c>
      <c r="DM236" s="126">
        <v>922</v>
      </c>
      <c r="DN236" s="126">
        <v>480</v>
      </c>
      <c r="DO236" s="126">
        <v>271</v>
      </c>
      <c r="DP236" s="126">
        <v>171</v>
      </c>
      <c r="DQ236" s="126">
        <v>11160</v>
      </c>
      <c r="DR236" s="126">
        <v>929</v>
      </c>
      <c r="DS236" s="126">
        <v>922</v>
      </c>
      <c r="DT236" s="126">
        <v>162</v>
      </c>
      <c r="DU236" s="126">
        <v>641</v>
      </c>
      <c r="DV236" s="126">
        <v>57</v>
      </c>
      <c r="DW236" s="126">
        <v>62</v>
      </c>
      <c r="DX236" s="126">
        <v>0</v>
      </c>
      <c r="DY236" s="126">
        <v>0</v>
      </c>
      <c r="DZ236" s="126">
        <v>0</v>
      </c>
      <c r="EA236" s="126">
        <v>929</v>
      </c>
      <c r="EB236" s="126">
        <v>101</v>
      </c>
      <c r="EC236" s="126">
        <v>596</v>
      </c>
      <c r="ED236" s="126">
        <v>97</v>
      </c>
      <c r="EE236" s="126">
        <v>9</v>
      </c>
      <c r="EF236" s="126">
        <v>26</v>
      </c>
      <c r="EG236" s="126">
        <v>0</v>
      </c>
      <c r="EH236" s="126">
        <v>37</v>
      </c>
      <c r="EI236" s="126">
        <v>63</v>
      </c>
      <c r="EJ236" s="126">
        <v>0</v>
      </c>
      <c r="EK236" s="126">
        <v>828</v>
      </c>
      <c r="EL236" s="126">
        <v>718</v>
      </c>
      <c r="EM236" s="126">
        <v>1</v>
      </c>
      <c r="EN236" s="126">
        <v>109</v>
      </c>
      <c r="EO236" s="126">
        <v>0</v>
      </c>
      <c r="EP236" s="126">
        <v>0</v>
      </c>
      <c r="EQ236" s="127" t="b">
        <v>0</v>
      </c>
      <c r="ER236" s="127" t="b">
        <v>0</v>
      </c>
      <c r="ES236" s="127" t="b">
        <v>0</v>
      </c>
      <c r="ET236" s="128">
        <v>0.48700000000000004</v>
      </c>
      <c r="EU236" s="128">
        <v>0.29600000000000004</v>
      </c>
      <c r="EV236" s="128">
        <v>0.23100000000000001</v>
      </c>
      <c r="EW236" s="128">
        <v>0.109</v>
      </c>
      <c r="EX236" s="128">
        <v>0.09</v>
      </c>
      <c r="EY236" s="128">
        <v>0.33100000000000002</v>
      </c>
      <c r="EZ236" s="127" t="b">
        <v>0</v>
      </c>
      <c r="FA236" s="127" t="b">
        <v>0</v>
      </c>
      <c r="FB236" s="127" t="b">
        <v>0</v>
      </c>
      <c r="FC236" s="128">
        <v>0</v>
      </c>
      <c r="FD236" s="128">
        <v>0</v>
      </c>
      <c r="FE236" s="128">
        <v>0</v>
      </c>
      <c r="FF236" s="128">
        <v>0</v>
      </c>
      <c r="FG236" s="128">
        <v>0</v>
      </c>
      <c r="FH236" s="128">
        <v>0</v>
      </c>
      <c r="FI236" s="127" t="b">
        <v>0</v>
      </c>
      <c r="FJ236" s="127" t="b">
        <v>0</v>
      </c>
      <c r="FK236" s="127" t="b">
        <v>0</v>
      </c>
      <c r="FL236" s="128">
        <v>0.48700000000000004</v>
      </c>
      <c r="FM236" s="128">
        <v>0.29600000000000004</v>
      </c>
      <c r="FN236" s="128">
        <v>0.23100000000000001</v>
      </c>
      <c r="FO236" s="128">
        <v>0.109</v>
      </c>
      <c r="FP236" s="128">
        <v>0.09</v>
      </c>
      <c r="FQ236" s="128">
        <v>0.33100000000000002</v>
      </c>
      <c r="FR236" s="183" t="s">
        <v>993</v>
      </c>
      <c r="FS236" s="128">
        <v>0</v>
      </c>
      <c r="FT236" s="126">
        <v>0</v>
      </c>
      <c r="FU236" s="126">
        <v>828</v>
      </c>
      <c r="FV236" s="126">
        <v>0</v>
      </c>
      <c r="FW236" s="126">
        <v>0</v>
      </c>
      <c r="FX236" s="126">
        <v>0</v>
      </c>
      <c r="FY236" s="126">
        <v>0</v>
      </c>
      <c r="FZ236" s="126">
        <v>0</v>
      </c>
      <c r="GA236" s="126">
        <v>0</v>
      </c>
      <c r="GB236" s="126">
        <v>0</v>
      </c>
      <c r="GC236" s="126">
        <v>0</v>
      </c>
      <c r="GD236" s="126">
        <v>0</v>
      </c>
      <c r="GE236" s="126">
        <v>0</v>
      </c>
      <c r="GF236" s="126">
        <v>0</v>
      </c>
      <c r="GG236" s="126">
        <v>0</v>
      </c>
      <c r="GH236" s="126">
        <v>0</v>
      </c>
      <c r="GI236" s="126">
        <v>0</v>
      </c>
      <c r="GJ236" s="126">
        <v>0</v>
      </c>
      <c r="GK236" s="126">
        <v>0</v>
      </c>
      <c r="GL236" s="127" t="b">
        <v>0</v>
      </c>
      <c r="GM236" s="183" t="s">
        <v>993</v>
      </c>
      <c r="GN236" s="183" t="s">
        <v>993</v>
      </c>
      <c r="GO236" s="183" t="s">
        <v>993</v>
      </c>
      <c r="GP236" s="183" t="s">
        <v>993</v>
      </c>
      <c r="GQ236" s="127"/>
      <c r="GR236" s="123"/>
    </row>
    <row r="237" spans="1:200">
      <c r="A237" s="122"/>
      <c r="B237" s="1348" t="s">
        <v>535</v>
      </c>
      <c r="C237" s="1349"/>
      <c r="D237" s="183" t="s">
        <v>1209</v>
      </c>
      <c r="E237" s="183" t="s">
        <v>16</v>
      </c>
      <c r="F237" s="183" t="s">
        <v>437</v>
      </c>
      <c r="G237" s="183" t="s">
        <v>986</v>
      </c>
      <c r="H237" s="183" t="s">
        <v>1062</v>
      </c>
      <c r="I237" s="183" t="s">
        <v>1063</v>
      </c>
      <c r="J237" s="183" t="s">
        <v>1207</v>
      </c>
      <c r="K237" s="183" t="s">
        <v>1208</v>
      </c>
      <c r="L237" s="126">
        <v>1</v>
      </c>
      <c r="M237" s="183" t="s">
        <v>16</v>
      </c>
      <c r="N237" s="183" t="s">
        <v>1019</v>
      </c>
      <c r="O237" s="183" t="s">
        <v>536</v>
      </c>
      <c r="P237" s="183" t="s">
        <v>1001</v>
      </c>
      <c r="Q237" s="183" t="s">
        <v>293</v>
      </c>
      <c r="R237" s="183" t="s">
        <v>290</v>
      </c>
      <c r="S237" s="127" t="b">
        <v>1</v>
      </c>
      <c r="T237" s="126">
        <v>1</v>
      </c>
      <c r="U237" s="127" t="b">
        <v>1</v>
      </c>
      <c r="V237" s="126">
        <v>2</v>
      </c>
      <c r="W237" s="127" t="b">
        <v>0</v>
      </c>
      <c r="X237" s="127" t="b">
        <v>0</v>
      </c>
      <c r="Y237" s="183" t="s">
        <v>290</v>
      </c>
      <c r="Z237" s="183" t="s">
        <v>993</v>
      </c>
      <c r="AA237" s="127" t="b">
        <v>0</v>
      </c>
      <c r="AB237" s="183" t="s">
        <v>993</v>
      </c>
      <c r="AC237" s="183" t="s">
        <v>993</v>
      </c>
      <c r="AD237" s="183" t="s">
        <v>993</v>
      </c>
      <c r="AE237" s="183">
        <f t="shared" si="8"/>
        <v>45</v>
      </c>
      <c r="AF237" s="183">
        <f t="shared" si="8"/>
        <v>43</v>
      </c>
      <c r="AG237" s="183">
        <f t="shared" si="8"/>
        <v>29</v>
      </c>
      <c r="AH237" s="183">
        <f t="shared" si="8"/>
        <v>45</v>
      </c>
      <c r="AI237" s="183">
        <f t="shared" si="9"/>
        <v>0</v>
      </c>
      <c r="AJ237" s="126">
        <v>45</v>
      </c>
      <c r="AK237" s="126">
        <v>43</v>
      </c>
      <c r="AL237" s="126">
        <v>29</v>
      </c>
      <c r="AM237" s="126">
        <v>45</v>
      </c>
      <c r="AN237" s="126">
        <v>0</v>
      </c>
      <c r="AO237" s="126">
        <v>0</v>
      </c>
      <c r="AP237" s="126">
        <v>0</v>
      </c>
      <c r="AQ237" s="126">
        <v>0</v>
      </c>
      <c r="AR237" s="126">
        <v>0</v>
      </c>
      <c r="AS237" s="126">
        <v>0</v>
      </c>
      <c r="AT237" s="126">
        <v>0</v>
      </c>
      <c r="AU237" s="126">
        <v>0</v>
      </c>
      <c r="AV237" s="126">
        <v>0</v>
      </c>
      <c r="AW237" s="126">
        <v>0</v>
      </c>
      <c r="AX237" s="126">
        <v>0</v>
      </c>
      <c r="AY237" s="126">
        <v>0</v>
      </c>
      <c r="AZ237" s="126">
        <v>0</v>
      </c>
      <c r="BA237" s="126">
        <v>0</v>
      </c>
      <c r="BB237" s="126">
        <v>0</v>
      </c>
      <c r="BC237" s="126">
        <v>0</v>
      </c>
      <c r="BD237" s="127" t="b">
        <v>0</v>
      </c>
      <c r="BE237" s="127"/>
      <c r="BF237" s="183" t="s">
        <v>296</v>
      </c>
      <c r="BG237" s="126">
        <v>45</v>
      </c>
      <c r="BH237" s="183" t="s">
        <v>993</v>
      </c>
      <c r="BI237" s="126">
        <v>0</v>
      </c>
      <c r="BJ237" s="183" t="s">
        <v>993</v>
      </c>
      <c r="BK237" s="126">
        <v>0</v>
      </c>
      <c r="BL237" s="126">
        <v>0</v>
      </c>
      <c r="BM237" s="126">
        <v>0</v>
      </c>
      <c r="BN237" s="183" t="s">
        <v>993</v>
      </c>
      <c r="BO237" s="183" t="s">
        <v>993</v>
      </c>
      <c r="BP237" s="183" t="s">
        <v>993</v>
      </c>
      <c r="BQ237" s="126">
        <v>0</v>
      </c>
      <c r="BR237" s="183" t="s">
        <v>993</v>
      </c>
      <c r="BS237" s="126">
        <v>0</v>
      </c>
      <c r="BT237" s="183" t="s">
        <v>993</v>
      </c>
      <c r="BU237" s="126">
        <v>0</v>
      </c>
      <c r="BV237" s="126">
        <v>0</v>
      </c>
      <c r="BW237" s="126">
        <v>0</v>
      </c>
      <c r="BX237" s="183" t="s">
        <v>993</v>
      </c>
      <c r="BY237" s="126">
        <v>0</v>
      </c>
      <c r="BZ237" s="183" t="s">
        <v>993</v>
      </c>
      <c r="CA237" s="126">
        <v>0</v>
      </c>
      <c r="CB237" s="183" t="s">
        <v>993</v>
      </c>
      <c r="CC237" s="126">
        <v>0</v>
      </c>
      <c r="CD237" s="126">
        <v>0</v>
      </c>
      <c r="CE237" s="126">
        <v>0</v>
      </c>
      <c r="CF237" s="183" t="s">
        <v>993</v>
      </c>
      <c r="CG237" s="126">
        <v>0</v>
      </c>
      <c r="CH237" s="183" t="s">
        <v>993</v>
      </c>
      <c r="CI237" s="126">
        <v>0</v>
      </c>
      <c r="CJ237" s="183" t="s">
        <v>993</v>
      </c>
      <c r="CK237" s="126">
        <v>0</v>
      </c>
      <c r="CL237" s="126">
        <v>0</v>
      </c>
      <c r="CM237" s="126">
        <v>0</v>
      </c>
      <c r="CN237" s="126">
        <v>21</v>
      </c>
      <c r="CO237" s="126">
        <v>1.4</v>
      </c>
      <c r="CP237" s="126">
        <v>0</v>
      </c>
      <c r="CQ237" s="126">
        <v>0</v>
      </c>
      <c r="CR237" s="126">
        <v>4</v>
      </c>
      <c r="CS237" s="126">
        <v>1.5</v>
      </c>
      <c r="CT237" s="126">
        <v>0</v>
      </c>
      <c r="CU237" s="126">
        <v>0</v>
      </c>
      <c r="CV237" s="126">
        <v>0</v>
      </c>
      <c r="CW237" s="126">
        <v>0</v>
      </c>
      <c r="CX237" s="126">
        <v>0</v>
      </c>
      <c r="CY237" s="126">
        <v>0</v>
      </c>
      <c r="CZ237" s="126">
        <v>0</v>
      </c>
      <c r="DA237" s="126">
        <v>0</v>
      </c>
      <c r="DB237" s="126">
        <v>0</v>
      </c>
      <c r="DC237" s="126">
        <v>0</v>
      </c>
      <c r="DD237" s="126">
        <v>0</v>
      </c>
      <c r="DE237" s="126">
        <v>0</v>
      </c>
      <c r="DF237" s="126">
        <v>0</v>
      </c>
      <c r="DG237" s="126">
        <v>0</v>
      </c>
      <c r="DH237" s="127" t="b">
        <v>0</v>
      </c>
      <c r="DI237" s="183" t="s">
        <v>270</v>
      </c>
      <c r="DJ237" s="183" t="s">
        <v>993</v>
      </c>
      <c r="DK237" s="183" t="s">
        <v>993</v>
      </c>
      <c r="DL237" s="183" t="s">
        <v>993</v>
      </c>
      <c r="DM237" s="126">
        <v>671</v>
      </c>
      <c r="DN237" s="126">
        <v>176</v>
      </c>
      <c r="DO237" s="126">
        <v>301</v>
      </c>
      <c r="DP237" s="126">
        <v>194</v>
      </c>
      <c r="DQ237" s="126">
        <v>13975</v>
      </c>
      <c r="DR237" s="126">
        <v>668</v>
      </c>
      <c r="DS237" s="126">
        <v>671</v>
      </c>
      <c r="DT237" s="126">
        <v>9</v>
      </c>
      <c r="DU237" s="126">
        <v>527</v>
      </c>
      <c r="DV237" s="126">
        <v>37</v>
      </c>
      <c r="DW237" s="126">
        <v>98</v>
      </c>
      <c r="DX237" s="126">
        <v>0</v>
      </c>
      <c r="DY237" s="126">
        <v>0</v>
      </c>
      <c r="DZ237" s="126">
        <v>0</v>
      </c>
      <c r="EA237" s="126">
        <v>668</v>
      </c>
      <c r="EB237" s="126">
        <v>205</v>
      </c>
      <c r="EC237" s="126">
        <v>325</v>
      </c>
      <c r="ED237" s="126">
        <v>31</v>
      </c>
      <c r="EE237" s="126">
        <v>7</v>
      </c>
      <c r="EF237" s="126">
        <v>20</v>
      </c>
      <c r="EG237" s="126">
        <v>0</v>
      </c>
      <c r="EH237" s="126">
        <v>25</v>
      </c>
      <c r="EI237" s="126">
        <v>55</v>
      </c>
      <c r="EJ237" s="126">
        <v>0</v>
      </c>
      <c r="EK237" s="126">
        <v>463</v>
      </c>
      <c r="EL237" s="126">
        <v>376</v>
      </c>
      <c r="EM237" s="126">
        <v>34</v>
      </c>
      <c r="EN237" s="126">
        <v>19</v>
      </c>
      <c r="EO237" s="126">
        <v>34</v>
      </c>
      <c r="EP237" s="126">
        <v>0</v>
      </c>
      <c r="EQ237" s="127" t="b">
        <v>0</v>
      </c>
      <c r="ER237" s="127" t="b">
        <v>0</v>
      </c>
      <c r="ES237" s="127" t="b">
        <v>0</v>
      </c>
      <c r="ET237" s="128">
        <v>0.46899999999999997</v>
      </c>
      <c r="EU237" s="128">
        <v>0.26500000000000001</v>
      </c>
      <c r="EV237" s="128">
        <v>0.24</v>
      </c>
      <c r="EW237" s="128">
        <v>8.8000000000000009E-2</v>
      </c>
      <c r="EX237" s="128">
        <v>4.9000000000000002E-2</v>
      </c>
      <c r="EY237" s="128">
        <v>0.27800000000000002</v>
      </c>
      <c r="EZ237" s="127" t="b">
        <v>0</v>
      </c>
      <c r="FA237" s="127" t="b">
        <v>0</v>
      </c>
      <c r="FB237" s="127" t="b">
        <v>0</v>
      </c>
      <c r="FC237" s="128">
        <v>0</v>
      </c>
      <c r="FD237" s="128">
        <v>0</v>
      </c>
      <c r="FE237" s="128">
        <v>0</v>
      </c>
      <c r="FF237" s="128">
        <v>0</v>
      </c>
      <c r="FG237" s="128">
        <v>0</v>
      </c>
      <c r="FH237" s="128">
        <v>0</v>
      </c>
      <c r="FI237" s="127" t="b">
        <v>0</v>
      </c>
      <c r="FJ237" s="127" t="b">
        <v>0</v>
      </c>
      <c r="FK237" s="127" t="b">
        <v>0</v>
      </c>
      <c r="FL237" s="128">
        <v>0</v>
      </c>
      <c r="FM237" s="128">
        <v>0</v>
      </c>
      <c r="FN237" s="128">
        <v>0</v>
      </c>
      <c r="FO237" s="128">
        <v>0</v>
      </c>
      <c r="FP237" s="128">
        <v>0</v>
      </c>
      <c r="FQ237" s="128">
        <v>0</v>
      </c>
      <c r="FR237" s="183" t="s">
        <v>993</v>
      </c>
      <c r="FS237" s="128">
        <v>0</v>
      </c>
      <c r="FT237" s="126">
        <v>0</v>
      </c>
      <c r="FU237" s="126">
        <v>463</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7" t="b">
        <v>0</v>
      </c>
      <c r="GM237" s="183" t="s">
        <v>993</v>
      </c>
      <c r="GN237" s="183" t="s">
        <v>993</v>
      </c>
      <c r="GO237" s="183" t="s">
        <v>993</v>
      </c>
      <c r="GP237" s="183" t="s">
        <v>993</v>
      </c>
      <c r="GQ237" s="127"/>
      <c r="GR237" s="123"/>
    </row>
    <row r="238" spans="1:200">
      <c r="A238" s="122"/>
      <c r="B238" s="1348" t="s">
        <v>535</v>
      </c>
      <c r="C238" s="1349"/>
      <c r="D238" s="183" t="s">
        <v>1209</v>
      </c>
      <c r="E238" s="183" t="s">
        <v>16</v>
      </c>
      <c r="F238" s="183" t="s">
        <v>437</v>
      </c>
      <c r="G238" s="183" t="s">
        <v>986</v>
      </c>
      <c r="H238" s="183" t="s">
        <v>1062</v>
      </c>
      <c r="I238" s="183" t="s">
        <v>1063</v>
      </c>
      <c r="J238" s="183" t="s">
        <v>1207</v>
      </c>
      <c r="K238" s="183" t="s">
        <v>1208</v>
      </c>
      <c r="L238" s="126">
        <v>3</v>
      </c>
      <c r="M238" s="183" t="s">
        <v>16</v>
      </c>
      <c r="N238" s="183" t="s">
        <v>1012</v>
      </c>
      <c r="O238" s="183" t="s">
        <v>538</v>
      </c>
      <c r="P238" s="183" t="s">
        <v>1001</v>
      </c>
      <c r="Q238" s="183" t="s">
        <v>293</v>
      </c>
      <c r="R238" s="183" t="s">
        <v>293</v>
      </c>
      <c r="S238" s="127" t="b">
        <v>0</v>
      </c>
      <c r="T238" s="126">
        <v>0</v>
      </c>
      <c r="U238" s="127" t="b">
        <v>0</v>
      </c>
      <c r="V238" s="126">
        <v>0</v>
      </c>
      <c r="W238" s="127" t="b">
        <v>0</v>
      </c>
      <c r="X238" s="127" t="b">
        <v>1</v>
      </c>
      <c r="Y238" s="183" t="s">
        <v>293</v>
      </c>
      <c r="Z238" s="183" t="s">
        <v>993</v>
      </c>
      <c r="AA238" s="127" t="b">
        <v>0</v>
      </c>
      <c r="AB238" s="183" t="s">
        <v>993</v>
      </c>
      <c r="AC238" s="183" t="s">
        <v>993</v>
      </c>
      <c r="AD238" s="183" t="s">
        <v>993</v>
      </c>
      <c r="AE238" s="183">
        <f t="shared" si="8"/>
        <v>53</v>
      </c>
      <c r="AF238" s="183">
        <f t="shared" si="8"/>
        <v>53</v>
      </c>
      <c r="AG238" s="183">
        <f t="shared" si="8"/>
        <v>33</v>
      </c>
      <c r="AH238" s="183">
        <f t="shared" si="8"/>
        <v>53</v>
      </c>
      <c r="AI238" s="183">
        <f t="shared" si="9"/>
        <v>0</v>
      </c>
      <c r="AJ238" s="126">
        <v>53</v>
      </c>
      <c r="AK238" s="126">
        <v>53</v>
      </c>
      <c r="AL238" s="126">
        <v>33</v>
      </c>
      <c r="AM238" s="126">
        <v>53</v>
      </c>
      <c r="AN238" s="126">
        <v>0</v>
      </c>
      <c r="AO238" s="126">
        <v>0</v>
      </c>
      <c r="AP238" s="126">
        <v>0</v>
      </c>
      <c r="AQ238" s="126">
        <v>0</v>
      </c>
      <c r="AR238" s="126">
        <v>0</v>
      </c>
      <c r="AS238" s="126">
        <v>0</v>
      </c>
      <c r="AT238" s="126">
        <v>0</v>
      </c>
      <c r="AU238" s="126">
        <v>0</v>
      </c>
      <c r="AV238" s="126">
        <v>0</v>
      </c>
      <c r="AW238" s="126">
        <v>0</v>
      </c>
      <c r="AX238" s="126">
        <v>0</v>
      </c>
      <c r="AY238" s="126">
        <v>0</v>
      </c>
      <c r="AZ238" s="126">
        <v>0</v>
      </c>
      <c r="BA238" s="126">
        <v>0</v>
      </c>
      <c r="BB238" s="126">
        <v>0</v>
      </c>
      <c r="BC238" s="126">
        <v>0</v>
      </c>
      <c r="BD238" s="127" t="b">
        <v>0</v>
      </c>
      <c r="BE238" s="127"/>
      <c r="BF238" s="183" t="s">
        <v>1059</v>
      </c>
      <c r="BG238" s="126">
        <v>53</v>
      </c>
      <c r="BH238" s="183" t="s">
        <v>993</v>
      </c>
      <c r="BI238" s="126">
        <v>0</v>
      </c>
      <c r="BJ238" s="183" t="s">
        <v>993</v>
      </c>
      <c r="BK238" s="126">
        <v>0</v>
      </c>
      <c r="BL238" s="126">
        <v>0</v>
      </c>
      <c r="BM238" s="126">
        <v>0</v>
      </c>
      <c r="BN238" s="183" t="s">
        <v>993</v>
      </c>
      <c r="BO238" s="183" t="s">
        <v>993</v>
      </c>
      <c r="BP238" s="183" t="s">
        <v>993</v>
      </c>
      <c r="BQ238" s="126">
        <v>0</v>
      </c>
      <c r="BR238" s="183" t="s">
        <v>993</v>
      </c>
      <c r="BS238" s="126">
        <v>0</v>
      </c>
      <c r="BT238" s="183" t="s">
        <v>993</v>
      </c>
      <c r="BU238" s="126">
        <v>0</v>
      </c>
      <c r="BV238" s="126">
        <v>0</v>
      </c>
      <c r="BW238" s="126">
        <v>0</v>
      </c>
      <c r="BX238" s="183" t="s">
        <v>993</v>
      </c>
      <c r="BY238" s="126">
        <v>0</v>
      </c>
      <c r="BZ238" s="183" t="s">
        <v>993</v>
      </c>
      <c r="CA238" s="126">
        <v>0</v>
      </c>
      <c r="CB238" s="183" t="s">
        <v>993</v>
      </c>
      <c r="CC238" s="126">
        <v>0</v>
      </c>
      <c r="CD238" s="126">
        <v>0</v>
      </c>
      <c r="CE238" s="126">
        <v>0</v>
      </c>
      <c r="CF238" s="183" t="s">
        <v>993</v>
      </c>
      <c r="CG238" s="126">
        <v>0</v>
      </c>
      <c r="CH238" s="183" t="s">
        <v>993</v>
      </c>
      <c r="CI238" s="126">
        <v>0</v>
      </c>
      <c r="CJ238" s="183" t="s">
        <v>993</v>
      </c>
      <c r="CK238" s="126">
        <v>0</v>
      </c>
      <c r="CL238" s="126">
        <v>0</v>
      </c>
      <c r="CM238" s="126">
        <v>0</v>
      </c>
      <c r="CN238" s="126">
        <v>22</v>
      </c>
      <c r="CO238" s="126">
        <v>2.2000000000000002</v>
      </c>
      <c r="CP238" s="126">
        <v>0</v>
      </c>
      <c r="CQ238" s="126">
        <v>0.9</v>
      </c>
      <c r="CR238" s="126">
        <v>9</v>
      </c>
      <c r="CS238" s="126">
        <v>1.1000000000000001</v>
      </c>
      <c r="CT238" s="126">
        <v>0</v>
      </c>
      <c r="CU238" s="126">
        <v>0</v>
      </c>
      <c r="CV238" s="126">
        <v>3</v>
      </c>
      <c r="CW238" s="126">
        <v>0</v>
      </c>
      <c r="CX238" s="126">
        <v>4</v>
      </c>
      <c r="CY238" s="126">
        <v>0</v>
      </c>
      <c r="CZ238" s="126">
        <v>0</v>
      </c>
      <c r="DA238" s="126">
        <v>0</v>
      </c>
      <c r="DB238" s="126">
        <v>0</v>
      </c>
      <c r="DC238" s="126">
        <v>0</v>
      </c>
      <c r="DD238" s="126">
        <v>0</v>
      </c>
      <c r="DE238" s="126">
        <v>0</v>
      </c>
      <c r="DF238" s="126">
        <v>0</v>
      </c>
      <c r="DG238" s="126">
        <v>0</v>
      </c>
      <c r="DH238" s="127" t="b">
        <v>0</v>
      </c>
      <c r="DI238" s="183" t="s">
        <v>270</v>
      </c>
      <c r="DJ238" s="183" t="s">
        <v>993</v>
      </c>
      <c r="DK238" s="183" t="s">
        <v>993</v>
      </c>
      <c r="DL238" s="183" t="s">
        <v>993</v>
      </c>
      <c r="DM238" s="126">
        <v>483</v>
      </c>
      <c r="DN238" s="126">
        <v>338</v>
      </c>
      <c r="DO238" s="126">
        <v>144</v>
      </c>
      <c r="DP238" s="126">
        <v>1</v>
      </c>
      <c r="DQ238" s="126">
        <v>16399</v>
      </c>
      <c r="DR238" s="126">
        <v>481</v>
      </c>
      <c r="DS238" s="126">
        <v>483</v>
      </c>
      <c r="DT238" s="126">
        <v>104</v>
      </c>
      <c r="DU238" s="126">
        <v>245</v>
      </c>
      <c r="DV238" s="126">
        <v>103</v>
      </c>
      <c r="DW238" s="126">
        <v>31</v>
      </c>
      <c r="DX238" s="126">
        <v>0</v>
      </c>
      <c r="DY238" s="126">
        <v>0</v>
      </c>
      <c r="DZ238" s="126">
        <v>0</v>
      </c>
      <c r="EA238" s="126">
        <v>481</v>
      </c>
      <c r="EB238" s="126">
        <v>30</v>
      </c>
      <c r="EC238" s="126">
        <v>278</v>
      </c>
      <c r="ED238" s="126">
        <v>28</v>
      </c>
      <c r="EE238" s="126">
        <v>24</v>
      </c>
      <c r="EF238" s="126">
        <v>17</v>
      </c>
      <c r="EG238" s="126">
        <v>0</v>
      </c>
      <c r="EH238" s="126">
        <v>51</v>
      </c>
      <c r="EI238" s="126">
        <v>53</v>
      </c>
      <c r="EJ238" s="126">
        <v>0</v>
      </c>
      <c r="EK238" s="126">
        <v>451</v>
      </c>
      <c r="EL238" s="126">
        <v>364</v>
      </c>
      <c r="EM238" s="126">
        <v>40</v>
      </c>
      <c r="EN238" s="126">
        <v>38</v>
      </c>
      <c r="EO238" s="126">
        <v>9</v>
      </c>
      <c r="EP238" s="126">
        <v>0</v>
      </c>
      <c r="EQ238" s="127" t="b">
        <v>0</v>
      </c>
      <c r="ER238" s="127" t="b">
        <v>0</v>
      </c>
      <c r="ES238" s="127" t="b">
        <v>0</v>
      </c>
      <c r="ET238" s="128">
        <v>0</v>
      </c>
      <c r="EU238" s="128">
        <v>0</v>
      </c>
      <c r="EV238" s="128">
        <v>0</v>
      </c>
      <c r="EW238" s="128">
        <v>0</v>
      </c>
      <c r="EX238" s="128">
        <v>0</v>
      </c>
      <c r="EY238" s="128">
        <v>0</v>
      </c>
      <c r="EZ238" s="127" t="b">
        <v>0</v>
      </c>
      <c r="FA238" s="127" t="b">
        <v>0</v>
      </c>
      <c r="FB238" s="127" t="b">
        <v>0</v>
      </c>
      <c r="FC238" s="128">
        <v>0.32899999999999996</v>
      </c>
      <c r="FD238" s="128">
        <v>0.126</v>
      </c>
      <c r="FE238" s="128">
        <v>0</v>
      </c>
      <c r="FF238" s="128">
        <v>3.2000000000000001E-2</v>
      </c>
      <c r="FG238" s="128">
        <v>3.2000000000000001E-2</v>
      </c>
      <c r="FH238" s="128">
        <v>0</v>
      </c>
      <c r="FI238" s="127" t="b">
        <v>0</v>
      </c>
      <c r="FJ238" s="127" t="b">
        <v>0</v>
      </c>
      <c r="FK238" s="127" t="b">
        <v>0</v>
      </c>
      <c r="FL238" s="128">
        <v>0</v>
      </c>
      <c r="FM238" s="128">
        <v>0</v>
      </c>
      <c r="FN238" s="128">
        <v>0</v>
      </c>
      <c r="FO238" s="128">
        <v>0</v>
      </c>
      <c r="FP238" s="128">
        <v>0</v>
      </c>
      <c r="FQ238" s="128">
        <v>0</v>
      </c>
      <c r="FR238" s="183" t="s">
        <v>993</v>
      </c>
      <c r="FS238" s="128">
        <v>0</v>
      </c>
      <c r="FT238" s="126">
        <v>0</v>
      </c>
      <c r="FU238" s="126">
        <v>451</v>
      </c>
      <c r="FV238" s="126">
        <v>0</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7" t="b">
        <v>0</v>
      </c>
      <c r="GM238" s="183" t="s">
        <v>993</v>
      </c>
      <c r="GN238" s="183" t="s">
        <v>993</v>
      </c>
      <c r="GO238" s="183" t="s">
        <v>993</v>
      </c>
      <c r="GP238" s="183" t="s">
        <v>993</v>
      </c>
      <c r="GQ238" s="127"/>
      <c r="GR238" s="123"/>
    </row>
    <row r="239" spans="1:200">
      <c r="A239" s="122"/>
      <c r="B239" s="1348" t="s">
        <v>535</v>
      </c>
      <c r="C239" s="1349"/>
      <c r="D239" s="183" t="s">
        <v>1209</v>
      </c>
      <c r="E239" s="183" t="s">
        <v>16</v>
      </c>
      <c r="F239" s="183" t="s">
        <v>437</v>
      </c>
      <c r="G239" s="183" t="s">
        <v>986</v>
      </c>
      <c r="H239" s="183" t="s">
        <v>1062</v>
      </c>
      <c r="I239" s="183" t="s">
        <v>1063</v>
      </c>
      <c r="J239" s="183" t="s">
        <v>1207</v>
      </c>
      <c r="K239" s="183" t="s">
        <v>1208</v>
      </c>
      <c r="L239" s="126">
        <v>2</v>
      </c>
      <c r="M239" s="183" t="s">
        <v>16</v>
      </c>
      <c r="N239" s="183" t="s">
        <v>996</v>
      </c>
      <c r="O239" s="183" t="s">
        <v>623</v>
      </c>
      <c r="P239" s="183" t="s">
        <v>1001</v>
      </c>
      <c r="Q239" s="183" t="s">
        <v>293</v>
      </c>
      <c r="R239" s="183" t="s">
        <v>293</v>
      </c>
      <c r="S239" s="127" t="b">
        <v>0</v>
      </c>
      <c r="T239" s="126">
        <v>0</v>
      </c>
      <c r="U239" s="127" t="b">
        <v>0</v>
      </c>
      <c r="V239" s="126">
        <v>0</v>
      </c>
      <c r="W239" s="127" t="b">
        <v>0</v>
      </c>
      <c r="X239" s="127" t="b">
        <v>1</v>
      </c>
      <c r="Y239" s="183" t="s">
        <v>293</v>
      </c>
      <c r="Z239" s="183" t="s">
        <v>993</v>
      </c>
      <c r="AA239" s="127" t="b">
        <v>0</v>
      </c>
      <c r="AB239" s="183" t="s">
        <v>993</v>
      </c>
      <c r="AC239" s="183" t="s">
        <v>993</v>
      </c>
      <c r="AD239" s="183" t="s">
        <v>993</v>
      </c>
      <c r="AE239" s="183">
        <f t="shared" si="8"/>
        <v>54</v>
      </c>
      <c r="AF239" s="183">
        <f t="shared" si="8"/>
        <v>53</v>
      </c>
      <c r="AG239" s="183">
        <f t="shared" si="8"/>
        <v>38</v>
      </c>
      <c r="AH239" s="183">
        <f t="shared" si="8"/>
        <v>54</v>
      </c>
      <c r="AI239" s="183">
        <f t="shared" si="9"/>
        <v>0</v>
      </c>
      <c r="AJ239" s="126">
        <v>54</v>
      </c>
      <c r="AK239" s="126">
        <v>53</v>
      </c>
      <c r="AL239" s="126">
        <v>38</v>
      </c>
      <c r="AM239" s="126">
        <v>54</v>
      </c>
      <c r="AN239" s="126">
        <v>0</v>
      </c>
      <c r="AO239" s="126">
        <v>0</v>
      </c>
      <c r="AP239" s="126">
        <v>0</v>
      </c>
      <c r="AQ239" s="126">
        <v>0</v>
      </c>
      <c r="AR239" s="126">
        <v>0</v>
      </c>
      <c r="AS239" s="126">
        <v>0</v>
      </c>
      <c r="AT239" s="126">
        <v>0</v>
      </c>
      <c r="AU239" s="126">
        <v>0</v>
      </c>
      <c r="AV239" s="126">
        <v>0</v>
      </c>
      <c r="AW239" s="126">
        <v>0</v>
      </c>
      <c r="AX239" s="126">
        <v>0</v>
      </c>
      <c r="AY239" s="126">
        <v>0</v>
      </c>
      <c r="AZ239" s="126">
        <v>0</v>
      </c>
      <c r="BA239" s="126">
        <v>0</v>
      </c>
      <c r="BB239" s="126">
        <v>0</v>
      </c>
      <c r="BC239" s="126">
        <v>0</v>
      </c>
      <c r="BD239" s="127" t="b">
        <v>0</v>
      </c>
      <c r="BE239" s="127"/>
      <c r="BF239" s="183" t="s">
        <v>1028</v>
      </c>
      <c r="BG239" s="126">
        <v>54</v>
      </c>
      <c r="BH239" s="183" t="s">
        <v>993</v>
      </c>
      <c r="BI239" s="126">
        <v>0</v>
      </c>
      <c r="BJ239" s="183" t="s">
        <v>993</v>
      </c>
      <c r="BK239" s="126">
        <v>0</v>
      </c>
      <c r="BL239" s="126">
        <v>0</v>
      </c>
      <c r="BM239" s="126">
        <v>0</v>
      </c>
      <c r="BN239" s="183" t="s">
        <v>993</v>
      </c>
      <c r="BO239" s="183" t="s">
        <v>993</v>
      </c>
      <c r="BP239" s="183" t="s">
        <v>993</v>
      </c>
      <c r="BQ239" s="126">
        <v>0</v>
      </c>
      <c r="BR239" s="183" t="s">
        <v>993</v>
      </c>
      <c r="BS239" s="126">
        <v>0</v>
      </c>
      <c r="BT239" s="183" t="s">
        <v>993</v>
      </c>
      <c r="BU239" s="126">
        <v>0</v>
      </c>
      <c r="BV239" s="126">
        <v>0</v>
      </c>
      <c r="BW239" s="126">
        <v>0</v>
      </c>
      <c r="BX239" s="183" t="s">
        <v>993</v>
      </c>
      <c r="BY239" s="126">
        <v>0</v>
      </c>
      <c r="BZ239" s="183" t="s">
        <v>993</v>
      </c>
      <c r="CA239" s="126">
        <v>0</v>
      </c>
      <c r="CB239" s="183" t="s">
        <v>993</v>
      </c>
      <c r="CC239" s="126">
        <v>0</v>
      </c>
      <c r="CD239" s="126">
        <v>0</v>
      </c>
      <c r="CE239" s="126">
        <v>0</v>
      </c>
      <c r="CF239" s="183" t="s">
        <v>993</v>
      </c>
      <c r="CG239" s="126">
        <v>0</v>
      </c>
      <c r="CH239" s="183" t="s">
        <v>993</v>
      </c>
      <c r="CI239" s="126">
        <v>0</v>
      </c>
      <c r="CJ239" s="183" t="s">
        <v>993</v>
      </c>
      <c r="CK239" s="126">
        <v>0</v>
      </c>
      <c r="CL239" s="126">
        <v>0</v>
      </c>
      <c r="CM239" s="126">
        <v>0</v>
      </c>
      <c r="CN239" s="126">
        <v>16</v>
      </c>
      <c r="CO239" s="126">
        <v>4.5999999999999996</v>
      </c>
      <c r="CP239" s="126">
        <v>0</v>
      </c>
      <c r="CQ239" s="126">
        <v>0</v>
      </c>
      <c r="CR239" s="126">
        <v>7</v>
      </c>
      <c r="CS239" s="126">
        <v>1.5</v>
      </c>
      <c r="CT239" s="126">
        <v>0</v>
      </c>
      <c r="CU239" s="126">
        <v>0</v>
      </c>
      <c r="CV239" s="126">
        <v>7</v>
      </c>
      <c r="CW239" s="126">
        <v>0</v>
      </c>
      <c r="CX239" s="126">
        <v>6</v>
      </c>
      <c r="CY239" s="126">
        <v>0</v>
      </c>
      <c r="CZ239" s="126">
        <v>1</v>
      </c>
      <c r="DA239" s="126">
        <v>0</v>
      </c>
      <c r="DB239" s="126">
        <v>0</v>
      </c>
      <c r="DC239" s="126">
        <v>0</v>
      </c>
      <c r="DD239" s="126">
        <v>0</v>
      </c>
      <c r="DE239" s="126">
        <v>0</v>
      </c>
      <c r="DF239" s="126">
        <v>0</v>
      </c>
      <c r="DG239" s="126">
        <v>0</v>
      </c>
      <c r="DH239" s="127" t="b">
        <v>0</v>
      </c>
      <c r="DI239" s="183" t="s">
        <v>1029</v>
      </c>
      <c r="DJ239" s="183" t="s">
        <v>993</v>
      </c>
      <c r="DK239" s="183" t="s">
        <v>993</v>
      </c>
      <c r="DL239" s="183" t="s">
        <v>993</v>
      </c>
      <c r="DM239" s="126">
        <v>278</v>
      </c>
      <c r="DN239" s="126">
        <v>276</v>
      </c>
      <c r="DO239" s="126">
        <v>2</v>
      </c>
      <c r="DP239" s="126">
        <v>0</v>
      </c>
      <c r="DQ239" s="126">
        <v>16834</v>
      </c>
      <c r="DR239" s="126">
        <v>285</v>
      </c>
      <c r="DS239" s="126">
        <v>278</v>
      </c>
      <c r="DT239" s="126">
        <v>127</v>
      </c>
      <c r="DU239" s="126">
        <v>2</v>
      </c>
      <c r="DV239" s="126">
        <v>149</v>
      </c>
      <c r="DW239" s="126">
        <v>0</v>
      </c>
      <c r="DX239" s="126">
        <v>0</v>
      </c>
      <c r="DY239" s="126">
        <v>0</v>
      </c>
      <c r="DZ239" s="126">
        <v>0</v>
      </c>
      <c r="EA239" s="126">
        <v>285</v>
      </c>
      <c r="EB239" s="126">
        <v>13</v>
      </c>
      <c r="EC239" s="126">
        <v>197</v>
      </c>
      <c r="ED239" s="126">
        <v>12</v>
      </c>
      <c r="EE239" s="126">
        <v>19</v>
      </c>
      <c r="EF239" s="126">
        <v>12</v>
      </c>
      <c r="EG239" s="126">
        <v>0</v>
      </c>
      <c r="EH239" s="126">
        <v>29</v>
      </c>
      <c r="EI239" s="126">
        <v>3</v>
      </c>
      <c r="EJ239" s="126">
        <v>0</v>
      </c>
      <c r="EK239" s="126">
        <v>272</v>
      </c>
      <c r="EL239" s="126">
        <v>230</v>
      </c>
      <c r="EM239" s="126">
        <v>12</v>
      </c>
      <c r="EN239" s="126">
        <v>19</v>
      </c>
      <c r="EO239" s="126">
        <v>11</v>
      </c>
      <c r="EP239" s="126">
        <v>0</v>
      </c>
      <c r="EQ239" s="127" t="b">
        <v>0</v>
      </c>
      <c r="ER239" s="127" t="b">
        <v>0</v>
      </c>
      <c r="ES239" s="127" t="b">
        <v>0</v>
      </c>
      <c r="ET239" s="128">
        <v>0</v>
      </c>
      <c r="EU239" s="128">
        <v>0</v>
      </c>
      <c r="EV239" s="128">
        <v>0</v>
      </c>
      <c r="EW239" s="128">
        <v>0</v>
      </c>
      <c r="EX239" s="128">
        <v>0</v>
      </c>
      <c r="EY239" s="128">
        <v>0</v>
      </c>
      <c r="EZ239" s="127" t="b">
        <v>0</v>
      </c>
      <c r="FA239" s="127" t="b">
        <v>0</v>
      </c>
      <c r="FB239" s="127" t="b">
        <v>0</v>
      </c>
      <c r="FC239" s="128">
        <v>0</v>
      </c>
      <c r="FD239" s="128">
        <v>0</v>
      </c>
      <c r="FE239" s="128">
        <v>0</v>
      </c>
      <c r="FF239" s="128">
        <v>0</v>
      </c>
      <c r="FG239" s="128">
        <v>0</v>
      </c>
      <c r="FH239" s="128">
        <v>0</v>
      </c>
      <c r="FI239" s="127" t="b">
        <v>0</v>
      </c>
      <c r="FJ239" s="127" t="b">
        <v>0</v>
      </c>
      <c r="FK239" s="127" t="b">
        <v>0</v>
      </c>
      <c r="FL239" s="128">
        <v>0</v>
      </c>
      <c r="FM239" s="128">
        <v>0</v>
      </c>
      <c r="FN239" s="128">
        <v>0</v>
      </c>
      <c r="FO239" s="128">
        <v>0</v>
      </c>
      <c r="FP239" s="128">
        <v>0</v>
      </c>
      <c r="FQ239" s="128">
        <v>0</v>
      </c>
      <c r="FR239" s="183" t="s">
        <v>290</v>
      </c>
      <c r="FS239" s="128">
        <v>0.95</v>
      </c>
      <c r="FT239" s="126">
        <v>4.0999999999999996</v>
      </c>
      <c r="FU239" s="126">
        <v>272</v>
      </c>
      <c r="FV239" s="126">
        <v>119</v>
      </c>
      <c r="FW239" s="126">
        <v>92</v>
      </c>
      <c r="FX239" s="126">
        <v>85</v>
      </c>
      <c r="FY239" s="126">
        <v>49</v>
      </c>
      <c r="FZ239" s="126">
        <v>155</v>
      </c>
      <c r="GA239" s="126">
        <v>146</v>
      </c>
      <c r="GB239" s="126">
        <v>144</v>
      </c>
      <c r="GC239" s="126">
        <v>158</v>
      </c>
      <c r="GD239" s="126">
        <v>120</v>
      </c>
      <c r="GE239" s="126">
        <v>110</v>
      </c>
      <c r="GF239" s="126">
        <v>109</v>
      </c>
      <c r="GG239" s="126">
        <v>118</v>
      </c>
      <c r="GH239" s="126">
        <v>50.9</v>
      </c>
      <c r="GI239" s="126">
        <v>45.3</v>
      </c>
      <c r="GJ239" s="126">
        <v>47.8</v>
      </c>
      <c r="GK239" s="126">
        <v>59.4</v>
      </c>
      <c r="GL239" s="127" t="b">
        <v>0</v>
      </c>
      <c r="GM239" s="183" t="s">
        <v>993</v>
      </c>
      <c r="GN239" s="183" t="s">
        <v>993</v>
      </c>
      <c r="GO239" s="183" t="s">
        <v>993</v>
      </c>
      <c r="GP239" s="183" t="s">
        <v>993</v>
      </c>
      <c r="GQ239" s="127"/>
      <c r="GR239" s="123"/>
    </row>
    <row r="240" spans="1:200">
      <c r="A240" s="122"/>
      <c r="B240" s="1348" t="s">
        <v>539</v>
      </c>
      <c r="C240" s="1349"/>
      <c r="D240" s="183" t="s">
        <v>1210</v>
      </c>
      <c r="E240" s="183" t="s">
        <v>1211</v>
      </c>
      <c r="F240" s="183" t="s">
        <v>437</v>
      </c>
      <c r="G240" s="183" t="s">
        <v>986</v>
      </c>
      <c r="H240" s="183" t="s">
        <v>1062</v>
      </c>
      <c r="I240" s="183" t="s">
        <v>1063</v>
      </c>
      <c r="J240" s="183" t="s">
        <v>1207</v>
      </c>
      <c r="K240" s="183" t="s">
        <v>1208</v>
      </c>
      <c r="L240" s="126">
        <v>1</v>
      </c>
      <c r="M240" s="183" t="s">
        <v>1211</v>
      </c>
      <c r="N240" s="183" t="s">
        <v>1019</v>
      </c>
      <c r="O240" s="183" t="s">
        <v>541</v>
      </c>
      <c r="P240" s="183" t="s">
        <v>1024</v>
      </c>
      <c r="Q240" s="183" t="s">
        <v>293</v>
      </c>
      <c r="R240" s="183" t="s">
        <v>290</v>
      </c>
      <c r="S240" s="127" t="b">
        <v>0</v>
      </c>
      <c r="T240" s="126">
        <v>0</v>
      </c>
      <c r="U240" s="127" t="b">
        <v>0</v>
      </c>
      <c r="V240" s="126">
        <v>0</v>
      </c>
      <c r="W240" s="127" t="b">
        <v>0</v>
      </c>
      <c r="X240" s="127" t="b">
        <v>1</v>
      </c>
      <c r="Y240" s="183" t="s">
        <v>290</v>
      </c>
      <c r="Z240" s="183" t="s">
        <v>993</v>
      </c>
      <c r="AA240" s="127" t="b">
        <v>0</v>
      </c>
      <c r="AB240" s="183" t="s">
        <v>993</v>
      </c>
      <c r="AC240" s="183" t="s">
        <v>993</v>
      </c>
      <c r="AD240" s="183" t="s">
        <v>993</v>
      </c>
      <c r="AE240" s="183">
        <f t="shared" si="8"/>
        <v>35</v>
      </c>
      <c r="AF240" s="183">
        <f t="shared" si="8"/>
        <v>24</v>
      </c>
      <c r="AG240" s="183">
        <f t="shared" si="8"/>
        <v>4</v>
      </c>
      <c r="AH240" s="183">
        <f t="shared" si="8"/>
        <v>35</v>
      </c>
      <c r="AI240" s="183">
        <f t="shared" si="9"/>
        <v>0</v>
      </c>
      <c r="AJ240" s="126">
        <v>35</v>
      </c>
      <c r="AK240" s="126">
        <v>24</v>
      </c>
      <c r="AL240" s="126">
        <v>4</v>
      </c>
      <c r="AM240" s="126">
        <v>35</v>
      </c>
      <c r="AN240" s="126">
        <v>0</v>
      </c>
      <c r="AO240" s="126">
        <v>0</v>
      </c>
      <c r="AP240" s="126">
        <v>0</v>
      </c>
      <c r="AQ240" s="126">
        <v>0</v>
      </c>
      <c r="AR240" s="126">
        <v>0</v>
      </c>
      <c r="AS240" s="126">
        <v>0</v>
      </c>
      <c r="AT240" s="126">
        <v>0</v>
      </c>
      <c r="AU240" s="126">
        <v>0</v>
      </c>
      <c r="AV240" s="126">
        <v>0</v>
      </c>
      <c r="AW240" s="126">
        <v>0</v>
      </c>
      <c r="AX240" s="126">
        <v>0</v>
      </c>
      <c r="AY240" s="126">
        <v>0</v>
      </c>
      <c r="AZ240" s="126">
        <v>0</v>
      </c>
      <c r="BA240" s="126">
        <v>0</v>
      </c>
      <c r="BB240" s="126">
        <v>0</v>
      </c>
      <c r="BC240" s="126">
        <v>0</v>
      </c>
      <c r="BD240" s="127" t="b">
        <v>0</v>
      </c>
      <c r="BE240" s="127"/>
      <c r="BF240" s="183" t="s">
        <v>339</v>
      </c>
      <c r="BG240" s="126">
        <v>35</v>
      </c>
      <c r="BH240" s="183" t="s">
        <v>993</v>
      </c>
      <c r="BI240" s="126">
        <v>0</v>
      </c>
      <c r="BJ240" s="183" t="s">
        <v>993</v>
      </c>
      <c r="BK240" s="126">
        <v>0</v>
      </c>
      <c r="BL240" s="126">
        <v>0</v>
      </c>
      <c r="BM240" s="126">
        <v>0</v>
      </c>
      <c r="BN240" s="183" t="s">
        <v>993</v>
      </c>
      <c r="BO240" s="183" t="s">
        <v>993</v>
      </c>
      <c r="BP240" s="183" t="s">
        <v>993</v>
      </c>
      <c r="BQ240" s="126">
        <v>0</v>
      </c>
      <c r="BR240" s="183" t="s">
        <v>993</v>
      </c>
      <c r="BS240" s="126">
        <v>0</v>
      </c>
      <c r="BT240" s="183" t="s">
        <v>993</v>
      </c>
      <c r="BU240" s="126">
        <v>0</v>
      </c>
      <c r="BV240" s="126">
        <v>0</v>
      </c>
      <c r="BW240" s="126">
        <v>0</v>
      </c>
      <c r="BX240" s="183" t="s">
        <v>993</v>
      </c>
      <c r="BY240" s="126">
        <v>0</v>
      </c>
      <c r="BZ240" s="183" t="s">
        <v>993</v>
      </c>
      <c r="CA240" s="126">
        <v>0</v>
      </c>
      <c r="CB240" s="183" t="s">
        <v>993</v>
      </c>
      <c r="CC240" s="126">
        <v>0</v>
      </c>
      <c r="CD240" s="126">
        <v>0</v>
      </c>
      <c r="CE240" s="126">
        <v>0</v>
      </c>
      <c r="CF240" s="183" t="s">
        <v>993</v>
      </c>
      <c r="CG240" s="126">
        <v>0</v>
      </c>
      <c r="CH240" s="183" t="s">
        <v>993</v>
      </c>
      <c r="CI240" s="126">
        <v>0</v>
      </c>
      <c r="CJ240" s="183" t="s">
        <v>993</v>
      </c>
      <c r="CK240" s="126">
        <v>0</v>
      </c>
      <c r="CL240" s="126">
        <v>0</v>
      </c>
      <c r="CM240" s="126">
        <v>0</v>
      </c>
      <c r="CN240" s="126">
        <v>6</v>
      </c>
      <c r="CO240" s="126">
        <v>0</v>
      </c>
      <c r="CP240" s="126">
        <v>9</v>
      </c>
      <c r="CQ240" s="126">
        <v>0</v>
      </c>
      <c r="CR240" s="126">
        <v>5</v>
      </c>
      <c r="CS240" s="126">
        <v>0</v>
      </c>
      <c r="CT240" s="126">
        <v>12</v>
      </c>
      <c r="CU240" s="126">
        <v>0</v>
      </c>
      <c r="CV240" s="126">
        <v>0</v>
      </c>
      <c r="CW240" s="126">
        <v>0</v>
      </c>
      <c r="CX240" s="126">
        <v>0</v>
      </c>
      <c r="CY240" s="126">
        <v>0</v>
      </c>
      <c r="CZ240" s="126">
        <v>0</v>
      </c>
      <c r="DA240" s="126">
        <v>0</v>
      </c>
      <c r="DB240" s="126">
        <v>0</v>
      </c>
      <c r="DC240" s="126">
        <v>0</v>
      </c>
      <c r="DD240" s="126">
        <v>0</v>
      </c>
      <c r="DE240" s="126">
        <v>0</v>
      </c>
      <c r="DF240" s="126">
        <v>0</v>
      </c>
      <c r="DG240" s="126">
        <v>0</v>
      </c>
      <c r="DH240" s="127" t="b">
        <v>0</v>
      </c>
      <c r="DI240" s="183" t="s">
        <v>999</v>
      </c>
      <c r="DJ240" s="183" t="s">
        <v>1017</v>
      </c>
      <c r="DK240" s="183" t="s">
        <v>1173</v>
      </c>
      <c r="DL240" s="183" t="s">
        <v>993</v>
      </c>
      <c r="DM240" s="126">
        <v>1345</v>
      </c>
      <c r="DN240" s="126">
        <v>1345</v>
      </c>
      <c r="DO240" s="126">
        <v>0</v>
      </c>
      <c r="DP240" s="126">
        <v>0</v>
      </c>
      <c r="DQ240" s="126">
        <v>7731</v>
      </c>
      <c r="DR240" s="126">
        <v>1362</v>
      </c>
      <c r="DS240" s="126">
        <v>1345</v>
      </c>
      <c r="DT240" s="126">
        <v>0</v>
      </c>
      <c r="DU240" s="126">
        <v>1345</v>
      </c>
      <c r="DV240" s="126">
        <v>0</v>
      </c>
      <c r="DW240" s="126">
        <v>0</v>
      </c>
      <c r="DX240" s="126">
        <v>0</v>
      </c>
      <c r="DY240" s="126">
        <v>0</v>
      </c>
      <c r="DZ240" s="126">
        <v>0</v>
      </c>
      <c r="EA240" s="126">
        <v>1362</v>
      </c>
      <c r="EB240" s="126">
        <v>0</v>
      </c>
      <c r="EC240" s="126">
        <v>1362</v>
      </c>
      <c r="ED240" s="126">
        <v>0</v>
      </c>
      <c r="EE240" s="126">
        <v>0</v>
      </c>
      <c r="EF240" s="126">
        <v>0</v>
      </c>
      <c r="EG240" s="126">
        <v>0</v>
      </c>
      <c r="EH240" s="126">
        <v>0</v>
      </c>
      <c r="EI240" s="126">
        <v>0</v>
      </c>
      <c r="EJ240" s="126">
        <v>0</v>
      </c>
      <c r="EK240" s="126">
        <v>1362</v>
      </c>
      <c r="EL240" s="126">
        <v>1362</v>
      </c>
      <c r="EM240" s="126">
        <v>0</v>
      </c>
      <c r="EN240" s="126">
        <v>0</v>
      </c>
      <c r="EO240" s="126">
        <v>0</v>
      </c>
      <c r="EP240" s="126">
        <v>0</v>
      </c>
      <c r="EQ240" s="127" t="b">
        <v>1</v>
      </c>
      <c r="ER240" s="127" t="b">
        <v>0</v>
      </c>
      <c r="ES240" s="127" t="b">
        <v>1</v>
      </c>
      <c r="ET240" s="128">
        <v>0</v>
      </c>
      <c r="EU240" s="128">
        <v>0</v>
      </c>
      <c r="EV240" s="128">
        <v>0</v>
      </c>
      <c r="EW240" s="128">
        <v>0</v>
      </c>
      <c r="EX240" s="128">
        <v>0</v>
      </c>
      <c r="EY240" s="128">
        <v>0</v>
      </c>
      <c r="EZ240" s="127" t="b">
        <v>1</v>
      </c>
      <c r="FA240" s="127" t="b">
        <v>0</v>
      </c>
      <c r="FB240" s="127" t="b">
        <v>1</v>
      </c>
      <c r="FC240" s="128">
        <v>0</v>
      </c>
      <c r="FD240" s="128">
        <v>0</v>
      </c>
      <c r="FE240" s="128">
        <v>0</v>
      </c>
      <c r="FF240" s="128">
        <v>0</v>
      </c>
      <c r="FG240" s="128">
        <v>0</v>
      </c>
      <c r="FH240" s="128">
        <v>0</v>
      </c>
      <c r="FI240" s="127" t="b">
        <v>1</v>
      </c>
      <c r="FJ240" s="127" t="b">
        <v>0</v>
      </c>
      <c r="FK240" s="127" t="b">
        <v>1</v>
      </c>
      <c r="FL240" s="128">
        <v>0</v>
      </c>
      <c r="FM240" s="128">
        <v>0</v>
      </c>
      <c r="FN240" s="128">
        <v>0</v>
      </c>
      <c r="FO240" s="128">
        <v>0</v>
      </c>
      <c r="FP240" s="128">
        <v>0</v>
      </c>
      <c r="FQ240" s="128">
        <v>0</v>
      </c>
      <c r="FR240" s="183" t="s">
        <v>993</v>
      </c>
      <c r="FS240" s="128">
        <v>0</v>
      </c>
      <c r="FT240" s="126">
        <v>0</v>
      </c>
      <c r="FU240" s="126">
        <v>1362</v>
      </c>
      <c r="FV240" s="126">
        <v>0</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7" t="b">
        <v>0</v>
      </c>
      <c r="GM240" s="183" t="s">
        <v>993</v>
      </c>
      <c r="GN240" s="183" t="s">
        <v>993</v>
      </c>
      <c r="GO240" s="183" t="s">
        <v>993</v>
      </c>
      <c r="GP240" s="183" t="s">
        <v>993</v>
      </c>
      <c r="GQ240" s="127"/>
      <c r="GR240" s="123"/>
    </row>
    <row r="241" spans="1:200">
      <c r="A241" s="122"/>
      <c r="B241" s="1348" t="s">
        <v>624</v>
      </c>
      <c r="C241" s="1349"/>
      <c r="D241" s="183" t="s">
        <v>1212</v>
      </c>
      <c r="E241" s="183" t="s">
        <v>17</v>
      </c>
      <c r="F241" s="183" t="s">
        <v>437</v>
      </c>
      <c r="G241" s="183" t="s">
        <v>986</v>
      </c>
      <c r="H241" s="183" t="s">
        <v>1062</v>
      </c>
      <c r="I241" s="183" t="s">
        <v>1063</v>
      </c>
      <c r="J241" s="183" t="s">
        <v>1207</v>
      </c>
      <c r="K241" s="183" t="s">
        <v>1208</v>
      </c>
      <c r="L241" s="126">
        <v>1</v>
      </c>
      <c r="M241" s="183" t="s">
        <v>17</v>
      </c>
      <c r="N241" s="183" t="s">
        <v>996</v>
      </c>
      <c r="O241" s="183" t="s">
        <v>625</v>
      </c>
      <c r="P241" s="183" t="s">
        <v>1004</v>
      </c>
      <c r="Q241" s="183" t="s">
        <v>290</v>
      </c>
      <c r="R241" s="183" t="s">
        <v>293</v>
      </c>
      <c r="S241" s="127" t="b">
        <v>0</v>
      </c>
      <c r="T241" s="126">
        <v>0</v>
      </c>
      <c r="U241" s="127" t="b">
        <v>0</v>
      </c>
      <c r="V241" s="126">
        <v>0</v>
      </c>
      <c r="W241" s="127" t="b">
        <v>1</v>
      </c>
      <c r="X241" s="127" t="b">
        <v>1</v>
      </c>
      <c r="Y241" s="183" t="s">
        <v>293</v>
      </c>
      <c r="Z241" s="183" t="s">
        <v>993</v>
      </c>
      <c r="AA241" s="127" t="b">
        <v>0</v>
      </c>
      <c r="AB241" s="183" t="s">
        <v>993</v>
      </c>
      <c r="AC241" s="183" t="s">
        <v>993</v>
      </c>
      <c r="AD241" s="183" t="s">
        <v>993</v>
      </c>
      <c r="AE241" s="183">
        <f t="shared" si="8"/>
        <v>47</v>
      </c>
      <c r="AF241" s="183">
        <f t="shared" si="8"/>
        <v>46</v>
      </c>
      <c r="AG241" s="183">
        <f t="shared" si="8"/>
        <v>0</v>
      </c>
      <c r="AH241" s="183">
        <f t="shared" si="8"/>
        <v>47</v>
      </c>
      <c r="AI241" s="183">
        <f t="shared" si="9"/>
        <v>0</v>
      </c>
      <c r="AJ241" s="126">
        <v>47</v>
      </c>
      <c r="AK241" s="126">
        <v>46</v>
      </c>
      <c r="AL241" s="126">
        <v>0</v>
      </c>
      <c r="AM241" s="126">
        <v>47</v>
      </c>
      <c r="AN241" s="126">
        <v>0</v>
      </c>
      <c r="AO241" s="126">
        <v>0</v>
      </c>
      <c r="AP241" s="126">
        <v>0</v>
      </c>
      <c r="AQ241" s="126">
        <v>0</v>
      </c>
      <c r="AR241" s="126">
        <v>0</v>
      </c>
      <c r="AS241" s="126">
        <v>0</v>
      </c>
      <c r="AT241" s="126">
        <v>0</v>
      </c>
      <c r="AU241" s="126">
        <v>0</v>
      </c>
      <c r="AV241" s="126">
        <v>0</v>
      </c>
      <c r="AW241" s="126">
        <v>0</v>
      </c>
      <c r="AX241" s="126">
        <v>0</v>
      </c>
      <c r="AY241" s="126">
        <v>0</v>
      </c>
      <c r="AZ241" s="126">
        <v>0</v>
      </c>
      <c r="BA241" s="126">
        <v>0</v>
      </c>
      <c r="BB241" s="126">
        <v>0</v>
      </c>
      <c r="BC241" s="126">
        <v>0</v>
      </c>
      <c r="BD241" s="127" t="b">
        <v>0</v>
      </c>
      <c r="BE241" s="127"/>
      <c r="BF241" s="183" t="s">
        <v>993</v>
      </c>
      <c r="BG241" s="126">
        <v>0</v>
      </c>
      <c r="BH241" s="183" t="s">
        <v>993</v>
      </c>
      <c r="BI241" s="126">
        <v>0</v>
      </c>
      <c r="BJ241" s="183" t="s">
        <v>993</v>
      </c>
      <c r="BK241" s="126">
        <v>0</v>
      </c>
      <c r="BL241" s="126">
        <v>0</v>
      </c>
      <c r="BM241" s="126">
        <v>47</v>
      </c>
      <c r="BN241" s="183" t="s">
        <v>993</v>
      </c>
      <c r="BO241" s="183" t="s">
        <v>993</v>
      </c>
      <c r="BP241" s="183" t="s">
        <v>993</v>
      </c>
      <c r="BQ241" s="126">
        <v>0</v>
      </c>
      <c r="BR241" s="183" t="s">
        <v>993</v>
      </c>
      <c r="BS241" s="126">
        <v>0</v>
      </c>
      <c r="BT241" s="183" t="s">
        <v>993</v>
      </c>
      <c r="BU241" s="126">
        <v>0</v>
      </c>
      <c r="BV241" s="126">
        <v>0</v>
      </c>
      <c r="BW241" s="126">
        <v>0</v>
      </c>
      <c r="BX241" s="183" t="s">
        <v>993</v>
      </c>
      <c r="BY241" s="126">
        <v>0</v>
      </c>
      <c r="BZ241" s="183" t="s">
        <v>993</v>
      </c>
      <c r="CA241" s="126">
        <v>0</v>
      </c>
      <c r="CB241" s="183" t="s">
        <v>993</v>
      </c>
      <c r="CC241" s="126">
        <v>0</v>
      </c>
      <c r="CD241" s="126">
        <v>0</v>
      </c>
      <c r="CE241" s="126">
        <v>0</v>
      </c>
      <c r="CF241" s="183" t="s">
        <v>993</v>
      </c>
      <c r="CG241" s="126">
        <v>0</v>
      </c>
      <c r="CH241" s="183" t="s">
        <v>993</v>
      </c>
      <c r="CI241" s="126">
        <v>0</v>
      </c>
      <c r="CJ241" s="183" t="s">
        <v>993</v>
      </c>
      <c r="CK241" s="126">
        <v>0</v>
      </c>
      <c r="CL241" s="126">
        <v>0</v>
      </c>
      <c r="CM241" s="126">
        <v>0</v>
      </c>
      <c r="CN241" s="126">
        <v>15</v>
      </c>
      <c r="CO241" s="126">
        <v>0.9</v>
      </c>
      <c r="CP241" s="126">
        <v>5</v>
      </c>
      <c r="CQ241" s="126">
        <v>0.4</v>
      </c>
      <c r="CR241" s="126">
        <v>8</v>
      </c>
      <c r="CS241" s="126">
        <v>0</v>
      </c>
      <c r="CT241" s="126">
        <v>0</v>
      </c>
      <c r="CU241" s="126">
        <v>0</v>
      </c>
      <c r="CV241" s="126">
        <v>2</v>
      </c>
      <c r="CW241" s="126">
        <v>0</v>
      </c>
      <c r="CX241" s="126">
        <v>0</v>
      </c>
      <c r="CY241" s="126">
        <v>0</v>
      </c>
      <c r="CZ241" s="126">
        <v>0</v>
      </c>
      <c r="DA241" s="126">
        <v>0</v>
      </c>
      <c r="DB241" s="126">
        <v>0</v>
      </c>
      <c r="DC241" s="126">
        <v>0</v>
      </c>
      <c r="DD241" s="126">
        <v>0</v>
      </c>
      <c r="DE241" s="126">
        <v>0</v>
      </c>
      <c r="DF241" s="126">
        <v>0</v>
      </c>
      <c r="DG241" s="126">
        <v>0</v>
      </c>
      <c r="DH241" s="127" t="b">
        <v>0</v>
      </c>
      <c r="DI241" s="183" t="s">
        <v>999</v>
      </c>
      <c r="DJ241" s="183" t="s">
        <v>1000</v>
      </c>
      <c r="DK241" s="183" t="s">
        <v>270</v>
      </c>
      <c r="DL241" s="183" t="s">
        <v>434</v>
      </c>
      <c r="DM241" s="126">
        <v>0</v>
      </c>
      <c r="DN241" s="126">
        <v>0</v>
      </c>
      <c r="DO241" s="126">
        <v>0</v>
      </c>
      <c r="DP241" s="126">
        <v>0</v>
      </c>
      <c r="DQ241" s="126">
        <v>13170</v>
      </c>
      <c r="DR241" s="126">
        <v>0</v>
      </c>
      <c r="DS241" s="126">
        <v>0</v>
      </c>
      <c r="DT241" s="126">
        <v>0</v>
      </c>
      <c r="DU241" s="126">
        <v>0</v>
      </c>
      <c r="DV241" s="126">
        <v>0</v>
      </c>
      <c r="DW241" s="126">
        <v>0</v>
      </c>
      <c r="DX241" s="126">
        <v>0</v>
      </c>
      <c r="DY241" s="126">
        <v>0</v>
      </c>
      <c r="DZ241" s="126">
        <v>0</v>
      </c>
      <c r="EA241" s="126">
        <v>0</v>
      </c>
      <c r="EB241" s="126">
        <v>0</v>
      </c>
      <c r="EC241" s="126">
        <v>0</v>
      </c>
      <c r="ED241" s="126">
        <v>0</v>
      </c>
      <c r="EE241" s="126">
        <v>0</v>
      </c>
      <c r="EF241" s="126">
        <v>0</v>
      </c>
      <c r="EG241" s="126">
        <v>0</v>
      </c>
      <c r="EH241" s="126">
        <v>0</v>
      </c>
      <c r="EI241" s="126">
        <v>0</v>
      </c>
      <c r="EJ241" s="126">
        <v>0</v>
      </c>
      <c r="EK241" s="126">
        <v>0</v>
      </c>
      <c r="EL241" s="126">
        <v>0</v>
      </c>
      <c r="EM241" s="126">
        <v>0</v>
      </c>
      <c r="EN241" s="126">
        <v>0</v>
      </c>
      <c r="EO241" s="126">
        <v>0</v>
      </c>
      <c r="EP241" s="126">
        <v>0</v>
      </c>
      <c r="EQ241" s="127" t="b">
        <v>0</v>
      </c>
      <c r="ER241" s="127" t="b">
        <v>0</v>
      </c>
      <c r="ES241" s="127" t="b">
        <v>0</v>
      </c>
      <c r="ET241" s="128">
        <v>0</v>
      </c>
      <c r="EU241" s="128">
        <v>0</v>
      </c>
      <c r="EV241" s="128">
        <v>0</v>
      </c>
      <c r="EW241" s="128">
        <v>0</v>
      </c>
      <c r="EX241" s="128">
        <v>0</v>
      </c>
      <c r="EY241" s="128">
        <v>0</v>
      </c>
      <c r="EZ241" s="127" t="b">
        <v>0</v>
      </c>
      <c r="FA241" s="127" t="b">
        <v>0</v>
      </c>
      <c r="FB241" s="127" t="b">
        <v>0</v>
      </c>
      <c r="FC241" s="128">
        <v>0</v>
      </c>
      <c r="FD241" s="128">
        <v>0</v>
      </c>
      <c r="FE241" s="128">
        <v>0</v>
      </c>
      <c r="FF241" s="128">
        <v>0</v>
      </c>
      <c r="FG241" s="128">
        <v>0</v>
      </c>
      <c r="FH241" s="128">
        <v>0</v>
      </c>
      <c r="FI241" s="127" t="b">
        <v>0</v>
      </c>
      <c r="FJ241" s="127" t="b">
        <v>0</v>
      </c>
      <c r="FK241" s="127" t="b">
        <v>0</v>
      </c>
      <c r="FL241" s="128">
        <v>0</v>
      </c>
      <c r="FM241" s="128">
        <v>0</v>
      </c>
      <c r="FN241" s="128">
        <v>0</v>
      </c>
      <c r="FO241" s="128">
        <v>0</v>
      </c>
      <c r="FP241" s="128">
        <v>0</v>
      </c>
      <c r="FQ241" s="128">
        <v>0</v>
      </c>
      <c r="FR241" s="183" t="s">
        <v>993</v>
      </c>
      <c r="FS241" s="128">
        <v>0</v>
      </c>
      <c r="FT241" s="126">
        <v>0</v>
      </c>
      <c r="FU241" s="126">
        <v>0</v>
      </c>
      <c r="FV241" s="126">
        <v>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7" t="b">
        <v>0</v>
      </c>
      <c r="GM241" s="183" t="s">
        <v>993</v>
      </c>
      <c r="GN241" s="183" t="s">
        <v>993</v>
      </c>
      <c r="GO241" s="183" t="s">
        <v>993</v>
      </c>
      <c r="GP241" s="183" t="s">
        <v>993</v>
      </c>
      <c r="GQ241" s="127"/>
      <c r="GR241" s="123"/>
    </row>
    <row r="242" spans="1:200">
      <c r="A242" s="122"/>
      <c r="B242" s="1348" t="s">
        <v>394</v>
      </c>
      <c r="C242" s="1349"/>
      <c r="D242" s="183" t="s">
        <v>1213</v>
      </c>
      <c r="E242" s="183" t="s">
        <v>1214</v>
      </c>
      <c r="F242" s="183" t="s">
        <v>437</v>
      </c>
      <c r="G242" s="183" t="s">
        <v>986</v>
      </c>
      <c r="H242" s="183" t="s">
        <v>1062</v>
      </c>
      <c r="I242" s="183" t="s">
        <v>1063</v>
      </c>
      <c r="J242" s="183" t="s">
        <v>1186</v>
      </c>
      <c r="K242" s="183" t="s">
        <v>1187</v>
      </c>
      <c r="L242" s="126">
        <v>1</v>
      </c>
      <c r="M242" s="183" t="s">
        <v>1214</v>
      </c>
      <c r="N242" s="183" t="s">
        <v>1009</v>
      </c>
      <c r="O242" s="183" t="s">
        <v>397</v>
      </c>
      <c r="P242" s="183" t="s">
        <v>1091</v>
      </c>
      <c r="Q242" s="183" t="s">
        <v>290</v>
      </c>
      <c r="R242" s="183" t="s">
        <v>270</v>
      </c>
      <c r="S242" s="127" t="b">
        <v>0</v>
      </c>
      <c r="T242" s="126">
        <v>0</v>
      </c>
      <c r="U242" s="127" t="b">
        <v>0</v>
      </c>
      <c r="V242" s="126">
        <v>0</v>
      </c>
      <c r="W242" s="127" t="b">
        <v>0</v>
      </c>
      <c r="X242" s="127" t="b">
        <v>1</v>
      </c>
      <c r="Y242" s="183" t="s">
        <v>270</v>
      </c>
      <c r="Z242" s="183" t="s">
        <v>993</v>
      </c>
      <c r="AA242" s="127" t="b">
        <v>0</v>
      </c>
      <c r="AB242" s="183" t="s">
        <v>993</v>
      </c>
      <c r="AC242" s="183" t="s">
        <v>993</v>
      </c>
      <c r="AD242" s="183" t="s">
        <v>993</v>
      </c>
      <c r="AE242" s="183">
        <f t="shared" si="8"/>
        <v>9</v>
      </c>
      <c r="AF242" s="183">
        <f t="shared" si="8"/>
        <v>9</v>
      </c>
      <c r="AG242" s="183">
        <f t="shared" si="8"/>
        <v>7</v>
      </c>
      <c r="AH242" s="183">
        <f t="shared" si="8"/>
        <v>9</v>
      </c>
      <c r="AI242" s="183">
        <f t="shared" si="9"/>
        <v>0</v>
      </c>
      <c r="AJ242" s="126">
        <v>9</v>
      </c>
      <c r="AK242" s="126">
        <v>9</v>
      </c>
      <c r="AL242" s="126">
        <v>7</v>
      </c>
      <c r="AM242" s="126">
        <v>9</v>
      </c>
      <c r="AN242" s="126">
        <v>0</v>
      </c>
      <c r="AO242" s="126">
        <v>0</v>
      </c>
      <c r="AP242" s="126">
        <v>0</v>
      </c>
      <c r="AQ242" s="126">
        <v>0</v>
      </c>
      <c r="AR242" s="126">
        <v>0</v>
      </c>
      <c r="AS242" s="126">
        <v>0</v>
      </c>
      <c r="AT242" s="126">
        <v>0</v>
      </c>
      <c r="AU242" s="126">
        <v>0</v>
      </c>
      <c r="AV242" s="126">
        <v>0</v>
      </c>
      <c r="AW242" s="126">
        <v>0</v>
      </c>
      <c r="AX242" s="126">
        <v>0</v>
      </c>
      <c r="AY242" s="126">
        <v>0</v>
      </c>
      <c r="AZ242" s="126">
        <v>0</v>
      </c>
      <c r="BA242" s="126">
        <v>0</v>
      </c>
      <c r="BB242" s="126">
        <v>0</v>
      </c>
      <c r="BC242" s="126">
        <v>0</v>
      </c>
      <c r="BD242" s="127" t="b">
        <v>0</v>
      </c>
      <c r="BE242" s="127"/>
      <c r="BF242" s="183" t="s">
        <v>1173</v>
      </c>
      <c r="BG242" s="126">
        <v>9</v>
      </c>
      <c r="BH242" s="183" t="s">
        <v>993</v>
      </c>
      <c r="BI242" s="126">
        <v>0</v>
      </c>
      <c r="BJ242" s="183" t="s">
        <v>993</v>
      </c>
      <c r="BK242" s="126">
        <v>0</v>
      </c>
      <c r="BL242" s="126">
        <v>0</v>
      </c>
      <c r="BM242" s="126">
        <v>0</v>
      </c>
      <c r="BN242" s="183" t="s">
        <v>993</v>
      </c>
      <c r="BO242" s="183" t="s">
        <v>993</v>
      </c>
      <c r="BP242" s="183" t="s">
        <v>993</v>
      </c>
      <c r="BQ242" s="126">
        <v>0</v>
      </c>
      <c r="BR242" s="183" t="s">
        <v>993</v>
      </c>
      <c r="BS242" s="126">
        <v>0</v>
      </c>
      <c r="BT242" s="183" t="s">
        <v>993</v>
      </c>
      <c r="BU242" s="126">
        <v>0</v>
      </c>
      <c r="BV242" s="126">
        <v>0</v>
      </c>
      <c r="BW242" s="126">
        <v>0</v>
      </c>
      <c r="BX242" s="183" t="s">
        <v>993</v>
      </c>
      <c r="BY242" s="126">
        <v>0</v>
      </c>
      <c r="BZ242" s="183" t="s">
        <v>993</v>
      </c>
      <c r="CA242" s="126">
        <v>0</v>
      </c>
      <c r="CB242" s="183" t="s">
        <v>993</v>
      </c>
      <c r="CC242" s="126">
        <v>0</v>
      </c>
      <c r="CD242" s="126">
        <v>0</v>
      </c>
      <c r="CE242" s="126">
        <v>0</v>
      </c>
      <c r="CF242" s="183" t="s">
        <v>993</v>
      </c>
      <c r="CG242" s="126">
        <v>0</v>
      </c>
      <c r="CH242" s="183" t="s">
        <v>993</v>
      </c>
      <c r="CI242" s="126">
        <v>0</v>
      </c>
      <c r="CJ242" s="183" t="s">
        <v>993</v>
      </c>
      <c r="CK242" s="126">
        <v>0</v>
      </c>
      <c r="CL242" s="126">
        <v>0</v>
      </c>
      <c r="CM242" s="126">
        <v>0</v>
      </c>
      <c r="CN242" s="126">
        <v>24</v>
      </c>
      <c r="CO242" s="126">
        <v>0</v>
      </c>
      <c r="CP242" s="126">
        <v>0</v>
      </c>
      <c r="CQ242" s="126">
        <v>0</v>
      </c>
      <c r="CR242" s="126">
        <v>0</v>
      </c>
      <c r="CS242" s="126">
        <v>0.4</v>
      </c>
      <c r="CT242" s="126">
        <v>0</v>
      </c>
      <c r="CU242" s="126">
        <v>0</v>
      </c>
      <c r="CV242" s="126">
        <v>3</v>
      </c>
      <c r="CW242" s="126">
        <v>0.9</v>
      </c>
      <c r="CX242" s="126">
        <v>2</v>
      </c>
      <c r="CY242" s="126">
        <v>0.9</v>
      </c>
      <c r="CZ242" s="126">
        <v>1</v>
      </c>
      <c r="DA242" s="126">
        <v>0.5</v>
      </c>
      <c r="DB242" s="126">
        <v>1</v>
      </c>
      <c r="DC242" s="126">
        <v>0</v>
      </c>
      <c r="DD242" s="126">
        <v>1</v>
      </c>
      <c r="DE242" s="126">
        <v>0</v>
      </c>
      <c r="DF242" s="126">
        <v>1</v>
      </c>
      <c r="DG242" s="126">
        <v>0</v>
      </c>
      <c r="DH242" s="127" t="b">
        <v>0</v>
      </c>
      <c r="DI242" s="183" t="s">
        <v>525</v>
      </c>
      <c r="DJ242" s="183" t="s">
        <v>993</v>
      </c>
      <c r="DK242" s="183" t="s">
        <v>993</v>
      </c>
      <c r="DL242" s="183" t="s">
        <v>993</v>
      </c>
      <c r="DM242" s="126">
        <v>589</v>
      </c>
      <c r="DN242" s="126">
        <v>70</v>
      </c>
      <c r="DO242" s="126">
        <v>6</v>
      </c>
      <c r="DP242" s="126">
        <v>513</v>
      </c>
      <c r="DQ242" s="126">
        <v>3734</v>
      </c>
      <c r="DR242" s="126">
        <v>587</v>
      </c>
      <c r="DS242" s="126">
        <v>589</v>
      </c>
      <c r="DT242" s="126">
        <v>69</v>
      </c>
      <c r="DU242" s="126">
        <v>451</v>
      </c>
      <c r="DV242" s="126">
        <v>14</v>
      </c>
      <c r="DW242" s="126">
        <v>55</v>
      </c>
      <c r="DX242" s="126">
        <v>0</v>
      </c>
      <c r="DY242" s="126">
        <v>0</v>
      </c>
      <c r="DZ242" s="126">
        <v>0</v>
      </c>
      <c r="EA242" s="126">
        <v>587</v>
      </c>
      <c r="EB242" s="126">
        <v>548</v>
      </c>
      <c r="EC242" s="126">
        <v>10</v>
      </c>
      <c r="ED242" s="126">
        <v>8</v>
      </c>
      <c r="EE242" s="126">
        <v>1</v>
      </c>
      <c r="EF242" s="126">
        <v>1</v>
      </c>
      <c r="EG242" s="126">
        <v>0</v>
      </c>
      <c r="EH242" s="126">
        <v>1</v>
      </c>
      <c r="EI242" s="126">
        <v>18</v>
      </c>
      <c r="EJ242" s="126">
        <v>0</v>
      </c>
      <c r="EK242" s="126">
        <v>39</v>
      </c>
      <c r="EL242" s="126">
        <v>35</v>
      </c>
      <c r="EM242" s="126">
        <v>0</v>
      </c>
      <c r="EN242" s="126">
        <v>4</v>
      </c>
      <c r="EO242" s="126">
        <v>0</v>
      </c>
      <c r="EP242" s="126">
        <v>0</v>
      </c>
      <c r="EQ242" s="127" t="b">
        <v>0</v>
      </c>
      <c r="ER242" s="127" t="b">
        <v>0</v>
      </c>
      <c r="ES242" s="127" t="b">
        <v>0</v>
      </c>
      <c r="ET242" s="128">
        <v>0.995</v>
      </c>
      <c r="EU242" s="128">
        <v>0.69700000000000006</v>
      </c>
      <c r="EV242" s="128">
        <v>0.55399999999999994</v>
      </c>
      <c r="EW242" s="128">
        <v>0.58099999999999996</v>
      </c>
      <c r="EX242" s="128">
        <v>0.15</v>
      </c>
      <c r="EY242" s="128">
        <v>0.71599999999999997</v>
      </c>
      <c r="EZ242" s="127" t="b">
        <v>0</v>
      </c>
      <c r="FA242" s="127" t="b">
        <v>0</v>
      </c>
      <c r="FB242" s="127" t="b">
        <v>0</v>
      </c>
      <c r="FC242" s="128">
        <v>0</v>
      </c>
      <c r="FD242" s="128">
        <v>0</v>
      </c>
      <c r="FE242" s="128">
        <v>0</v>
      </c>
      <c r="FF242" s="128">
        <v>0</v>
      </c>
      <c r="FG242" s="128">
        <v>0</v>
      </c>
      <c r="FH242" s="128">
        <v>0</v>
      </c>
      <c r="FI242" s="127" t="b">
        <v>0</v>
      </c>
      <c r="FJ242" s="127" t="b">
        <v>0</v>
      </c>
      <c r="FK242" s="127" t="b">
        <v>0</v>
      </c>
      <c r="FL242" s="128">
        <v>0</v>
      </c>
      <c r="FM242" s="128">
        <v>0</v>
      </c>
      <c r="FN242" s="128">
        <v>0</v>
      </c>
      <c r="FO242" s="128">
        <v>0</v>
      </c>
      <c r="FP242" s="128">
        <v>0</v>
      </c>
      <c r="FQ242" s="128">
        <v>0</v>
      </c>
      <c r="FR242" s="183" t="s">
        <v>993</v>
      </c>
      <c r="FS242" s="128">
        <v>0</v>
      </c>
      <c r="FT242" s="126">
        <v>0</v>
      </c>
      <c r="FU242" s="126">
        <v>39</v>
      </c>
      <c r="FV242" s="126">
        <v>0</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7" t="b">
        <v>0</v>
      </c>
      <c r="GM242" s="183" t="s">
        <v>993</v>
      </c>
      <c r="GN242" s="183" t="s">
        <v>993</v>
      </c>
      <c r="GO242" s="183" t="s">
        <v>993</v>
      </c>
      <c r="GP242" s="183" t="s">
        <v>993</v>
      </c>
      <c r="GQ242" s="127"/>
      <c r="GR242" s="123"/>
    </row>
    <row r="243" spans="1:200">
      <c r="A243" s="122"/>
      <c r="B243" s="1348" t="s">
        <v>394</v>
      </c>
      <c r="C243" s="1349"/>
      <c r="D243" s="183" t="s">
        <v>1213</v>
      </c>
      <c r="E243" s="183" t="s">
        <v>1214</v>
      </c>
      <c r="F243" s="183" t="s">
        <v>437</v>
      </c>
      <c r="G243" s="183" t="s">
        <v>986</v>
      </c>
      <c r="H243" s="183" t="s">
        <v>1062</v>
      </c>
      <c r="I243" s="183" t="s">
        <v>1063</v>
      </c>
      <c r="J243" s="183" t="s">
        <v>1186</v>
      </c>
      <c r="K243" s="183" t="s">
        <v>1187</v>
      </c>
      <c r="L243" s="126">
        <v>2</v>
      </c>
      <c r="M243" s="183" t="s">
        <v>1214</v>
      </c>
      <c r="N243" s="183" t="s">
        <v>1019</v>
      </c>
      <c r="O243" s="183" t="s">
        <v>543</v>
      </c>
      <c r="P243" s="183" t="s">
        <v>1091</v>
      </c>
      <c r="Q243" s="183" t="s">
        <v>290</v>
      </c>
      <c r="R243" s="183" t="s">
        <v>290</v>
      </c>
      <c r="S243" s="127" t="b">
        <v>0</v>
      </c>
      <c r="T243" s="126">
        <v>0</v>
      </c>
      <c r="U243" s="127" t="b">
        <v>0</v>
      </c>
      <c r="V243" s="126">
        <v>0</v>
      </c>
      <c r="W243" s="127" t="b">
        <v>0</v>
      </c>
      <c r="X243" s="127" t="b">
        <v>1</v>
      </c>
      <c r="Y243" s="183" t="s">
        <v>290</v>
      </c>
      <c r="Z243" s="183" t="s">
        <v>993</v>
      </c>
      <c r="AA243" s="127" t="b">
        <v>0</v>
      </c>
      <c r="AB243" s="183" t="s">
        <v>993</v>
      </c>
      <c r="AC243" s="183" t="s">
        <v>993</v>
      </c>
      <c r="AD243" s="183" t="s">
        <v>993</v>
      </c>
      <c r="AE243" s="183">
        <f t="shared" si="8"/>
        <v>51</v>
      </c>
      <c r="AF243" s="183">
        <f t="shared" si="8"/>
        <v>49</v>
      </c>
      <c r="AG243" s="183">
        <f t="shared" si="8"/>
        <v>30</v>
      </c>
      <c r="AH243" s="183">
        <f t="shared" si="8"/>
        <v>51</v>
      </c>
      <c r="AI243" s="183">
        <f t="shared" si="9"/>
        <v>0</v>
      </c>
      <c r="AJ243" s="126">
        <v>51</v>
      </c>
      <c r="AK243" s="126">
        <v>49</v>
      </c>
      <c r="AL243" s="126">
        <v>30</v>
      </c>
      <c r="AM243" s="126">
        <v>51</v>
      </c>
      <c r="AN243" s="126">
        <v>0</v>
      </c>
      <c r="AO243" s="126">
        <v>0</v>
      </c>
      <c r="AP243" s="126">
        <v>0</v>
      </c>
      <c r="AQ243" s="126">
        <v>0</v>
      </c>
      <c r="AR243" s="126">
        <v>0</v>
      </c>
      <c r="AS243" s="126">
        <v>0</v>
      </c>
      <c r="AT243" s="126">
        <v>0</v>
      </c>
      <c r="AU243" s="126">
        <v>0</v>
      </c>
      <c r="AV243" s="126">
        <v>0</v>
      </c>
      <c r="AW243" s="126">
        <v>0</v>
      </c>
      <c r="AX243" s="126">
        <v>0</v>
      </c>
      <c r="AY243" s="126">
        <v>0</v>
      </c>
      <c r="AZ243" s="126">
        <v>0</v>
      </c>
      <c r="BA243" s="126">
        <v>0</v>
      </c>
      <c r="BB243" s="126">
        <v>0</v>
      </c>
      <c r="BC243" s="126">
        <v>0</v>
      </c>
      <c r="BD243" s="127" t="b">
        <v>0</v>
      </c>
      <c r="BE243" s="127"/>
      <c r="BF243" s="183" t="s">
        <v>270</v>
      </c>
      <c r="BG243" s="126">
        <v>51</v>
      </c>
      <c r="BH243" s="183" t="s">
        <v>993</v>
      </c>
      <c r="BI243" s="126">
        <v>0</v>
      </c>
      <c r="BJ243" s="183" t="s">
        <v>993</v>
      </c>
      <c r="BK243" s="126">
        <v>0</v>
      </c>
      <c r="BL243" s="126">
        <v>0</v>
      </c>
      <c r="BM243" s="126">
        <v>0</v>
      </c>
      <c r="BN243" s="183" t="s">
        <v>993</v>
      </c>
      <c r="BO243" s="183" t="s">
        <v>993</v>
      </c>
      <c r="BP243" s="183" t="s">
        <v>993</v>
      </c>
      <c r="BQ243" s="126">
        <v>0</v>
      </c>
      <c r="BR243" s="183" t="s">
        <v>993</v>
      </c>
      <c r="BS243" s="126">
        <v>0</v>
      </c>
      <c r="BT243" s="183" t="s">
        <v>993</v>
      </c>
      <c r="BU243" s="126">
        <v>0</v>
      </c>
      <c r="BV243" s="126">
        <v>0</v>
      </c>
      <c r="BW243" s="126">
        <v>0</v>
      </c>
      <c r="BX243" s="183" t="s">
        <v>993</v>
      </c>
      <c r="BY243" s="126">
        <v>0</v>
      </c>
      <c r="BZ243" s="183" t="s">
        <v>993</v>
      </c>
      <c r="CA243" s="126">
        <v>0</v>
      </c>
      <c r="CB243" s="183" t="s">
        <v>993</v>
      </c>
      <c r="CC243" s="126">
        <v>0</v>
      </c>
      <c r="CD243" s="126">
        <v>0</v>
      </c>
      <c r="CE243" s="126">
        <v>0</v>
      </c>
      <c r="CF243" s="183" t="s">
        <v>993</v>
      </c>
      <c r="CG243" s="126">
        <v>0</v>
      </c>
      <c r="CH243" s="183" t="s">
        <v>993</v>
      </c>
      <c r="CI243" s="126">
        <v>0</v>
      </c>
      <c r="CJ243" s="183" t="s">
        <v>993</v>
      </c>
      <c r="CK243" s="126">
        <v>0</v>
      </c>
      <c r="CL243" s="126">
        <v>0</v>
      </c>
      <c r="CM243" s="126">
        <v>0</v>
      </c>
      <c r="CN243" s="126">
        <v>31</v>
      </c>
      <c r="CO243" s="126">
        <v>0.5</v>
      </c>
      <c r="CP243" s="126">
        <v>0</v>
      </c>
      <c r="CQ243" s="126">
        <v>0</v>
      </c>
      <c r="CR243" s="126">
        <v>5</v>
      </c>
      <c r="CS243" s="126">
        <v>1.2</v>
      </c>
      <c r="CT243" s="126">
        <v>0</v>
      </c>
      <c r="CU243" s="126">
        <v>0</v>
      </c>
      <c r="CV243" s="126">
        <v>7</v>
      </c>
      <c r="CW243" s="126">
        <v>0</v>
      </c>
      <c r="CX243" s="126">
        <v>5</v>
      </c>
      <c r="CY243" s="126">
        <v>0.2</v>
      </c>
      <c r="CZ243" s="126">
        <v>2</v>
      </c>
      <c r="DA243" s="126">
        <v>0.7</v>
      </c>
      <c r="DB243" s="126">
        <v>1</v>
      </c>
      <c r="DC243" s="126">
        <v>0.9</v>
      </c>
      <c r="DD243" s="126">
        <v>0</v>
      </c>
      <c r="DE243" s="126">
        <v>0</v>
      </c>
      <c r="DF243" s="126">
        <v>0</v>
      </c>
      <c r="DG243" s="126">
        <v>0.5</v>
      </c>
      <c r="DH243" s="127" t="b">
        <v>0</v>
      </c>
      <c r="DI243" s="183" t="s">
        <v>525</v>
      </c>
      <c r="DJ243" s="183" t="s">
        <v>993</v>
      </c>
      <c r="DK243" s="183" t="s">
        <v>993</v>
      </c>
      <c r="DL243" s="183" t="s">
        <v>993</v>
      </c>
      <c r="DM243" s="126">
        <v>1415</v>
      </c>
      <c r="DN243" s="126">
        <v>889</v>
      </c>
      <c r="DO243" s="126">
        <v>421</v>
      </c>
      <c r="DP243" s="126">
        <v>105</v>
      </c>
      <c r="DQ243" s="126">
        <v>15534</v>
      </c>
      <c r="DR243" s="126">
        <v>1489</v>
      </c>
      <c r="DS243" s="126">
        <v>1415</v>
      </c>
      <c r="DT243" s="126">
        <v>492</v>
      </c>
      <c r="DU243" s="126">
        <v>846</v>
      </c>
      <c r="DV243" s="126">
        <v>19</v>
      </c>
      <c r="DW243" s="126">
        <v>58</v>
      </c>
      <c r="DX243" s="126">
        <v>0</v>
      </c>
      <c r="DY243" s="126">
        <v>0</v>
      </c>
      <c r="DZ243" s="126">
        <v>0</v>
      </c>
      <c r="EA243" s="126">
        <v>1489</v>
      </c>
      <c r="EB243" s="126">
        <v>366</v>
      </c>
      <c r="EC243" s="126">
        <v>995</v>
      </c>
      <c r="ED243" s="126">
        <v>50</v>
      </c>
      <c r="EE243" s="126">
        <v>11</v>
      </c>
      <c r="EF243" s="126">
        <v>9</v>
      </c>
      <c r="EG243" s="126">
        <v>0</v>
      </c>
      <c r="EH243" s="126">
        <v>43</v>
      </c>
      <c r="EI243" s="126">
        <v>15</v>
      </c>
      <c r="EJ243" s="126">
        <v>0</v>
      </c>
      <c r="EK243" s="126">
        <v>1123</v>
      </c>
      <c r="EL243" s="126">
        <v>1030</v>
      </c>
      <c r="EM243" s="126">
        <v>0</v>
      </c>
      <c r="EN243" s="126">
        <v>93</v>
      </c>
      <c r="EO243" s="126">
        <v>0</v>
      </c>
      <c r="EP243" s="126">
        <v>0</v>
      </c>
      <c r="EQ243" s="127" t="b">
        <v>0</v>
      </c>
      <c r="ER243" s="127" t="b">
        <v>0</v>
      </c>
      <c r="ES243" s="127" t="b">
        <v>0</v>
      </c>
      <c r="ET243" s="128">
        <v>0.67799999999999994</v>
      </c>
      <c r="EU243" s="128">
        <v>0.34100000000000003</v>
      </c>
      <c r="EV243" s="128">
        <v>0.23699999999999999</v>
      </c>
      <c r="EW243" s="128">
        <v>0.20300000000000001</v>
      </c>
      <c r="EX243" s="128">
        <v>0.13600000000000001</v>
      </c>
      <c r="EY243" s="128">
        <v>0.43</v>
      </c>
      <c r="EZ243" s="127" t="b">
        <v>0</v>
      </c>
      <c r="FA243" s="127" t="b">
        <v>0</v>
      </c>
      <c r="FB243" s="127" t="b">
        <v>0</v>
      </c>
      <c r="FC243" s="128">
        <v>0</v>
      </c>
      <c r="FD243" s="128">
        <v>0</v>
      </c>
      <c r="FE243" s="128">
        <v>0</v>
      </c>
      <c r="FF243" s="128">
        <v>0</v>
      </c>
      <c r="FG243" s="128">
        <v>0</v>
      </c>
      <c r="FH243" s="128">
        <v>0</v>
      </c>
      <c r="FI243" s="127" t="b">
        <v>0</v>
      </c>
      <c r="FJ243" s="127" t="b">
        <v>0</v>
      </c>
      <c r="FK243" s="127" t="b">
        <v>0</v>
      </c>
      <c r="FL243" s="128">
        <v>0</v>
      </c>
      <c r="FM243" s="128">
        <v>0</v>
      </c>
      <c r="FN243" s="128">
        <v>0</v>
      </c>
      <c r="FO243" s="128">
        <v>0</v>
      </c>
      <c r="FP243" s="128">
        <v>0</v>
      </c>
      <c r="FQ243" s="128">
        <v>0</v>
      </c>
      <c r="FR243" s="183" t="s">
        <v>993</v>
      </c>
      <c r="FS243" s="128">
        <v>0</v>
      </c>
      <c r="FT243" s="126">
        <v>0</v>
      </c>
      <c r="FU243" s="126">
        <v>1123</v>
      </c>
      <c r="FV243" s="126">
        <v>0</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7" t="b">
        <v>0</v>
      </c>
      <c r="GM243" s="183" t="s">
        <v>993</v>
      </c>
      <c r="GN243" s="183" t="s">
        <v>993</v>
      </c>
      <c r="GO243" s="183" t="s">
        <v>993</v>
      </c>
      <c r="GP243" s="183" t="s">
        <v>993</v>
      </c>
      <c r="GQ243" s="127"/>
      <c r="GR243" s="123"/>
    </row>
    <row r="244" spans="1:200">
      <c r="A244" s="122"/>
      <c r="B244" s="1348" t="s">
        <v>394</v>
      </c>
      <c r="C244" s="1349"/>
      <c r="D244" s="183" t="s">
        <v>1213</v>
      </c>
      <c r="E244" s="183" t="s">
        <v>1214</v>
      </c>
      <c r="F244" s="183" t="s">
        <v>437</v>
      </c>
      <c r="G244" s="183" t="s">
        <v>986</v>
      </c>
      <c r="H244" s="183" t="s">
        <v>1062</v>
      </c>
      <c r="I244" s="183" t="s">
        <v>1063</v>
      </c>
      <c r="J244" s="183" t="s">
        <v>1186</v>
      </c>
      <c r="K244" s="183" t="s">
        <v>1187</v>
      </c>
      <c r="L244" s="126">
        <v>3</v>
      </c>
      <c r="M244" s="183" t="s">
        <v>1214</v>
      </c>
      <c r="N244" s="183" t="s">
        <v>996</v>
      </c>
      <c r="O244" s="183" t="s">
        <v>626</v>
      </c>
      <c r="P244" s="183" t="s">
        <v>1091</v>
      </c>
      <c r="Q244" s="183" t="s">
        <v>290</v>
      </c>
      <c r="R244" s="183" t="s">
        <v>293</v>
      </c>
      <c r="S244" s="127" t="b">
        <v>0</v>
      </c>
      <c r="T244" s="126">
        <v>0</v>
      </c>
      <c r="U244" s="127" t="b">
        <v>0</v>
      </c>
      <c r="V244" s="126">
        <v>0</v>
      </c>
      <c r="W244" s="127" t="b">
        <v>0</v>
      </c>
      <c r="X244" s="127" t="b">
        <v>1</v>
      </c>
      <c r="Y244" s="183" t="s">
        <v>293</v>
      </c>
      <c r="Z244" s="183" t="s">
        <v>993</v>
      </c>
      <c r="AA244" s="127" t="b">
        <v>0</v>
      </c>
      <c r="AB244" s="183" t="s">
        <v>993</v>
      </c>
      <c r="AC244" s="183" t="s">
        <v>993</v>
      </c>
      <c r="AD244" s="183" t="s">
        <v>993</v>
      </c>
      <c r="AE244" s="183">
        <f t="shared" si="8"/>
        <v>54</v>
      </c>
      <c r="AF244" s="183">
        <f t="shared" si="8"/>
        <v>53</v>
      </c>
      <c r="AG244" s="183">
        <f t="shared" si="8"/>
        <v>36</v>
      </c>
      <c r="AH244" s="183">
        <f t="shared" si="8"/>
        <v>54</v>
      </c>
      <c r="AI244" s="183">
        <f t="shared" si="9"/>
        <v>0</v>
      </c>
      <c r="AJ244" s="126">
        <v>0</v>
      </c>
      <c r="AK244" s="126">
        <v>0</v>
      </c>
      <c r="AL244" s="126">
        <v>0</v>
      </c>
      <c r="AM244" s="126">
        <v>0</v>
      </c>
      <c r="AN244" s="126">
        <v>0</v>
      </c>
      <c r="AO244" s="126">
        <v>54</v>
      </c>
      <c r="AP244" s="126">
        <v>53</v>
      </c>
      <c r="AQ244" s="126">
        <v>36</v>
      </c>
      <c r="AR244" s="126">
        <v>54</v>
      </c>
      <c r="AS244" s="126">
        <v>54</v>
      </c>
      <c r="AT244" s="126">
        <v>53</v>
      </c>
      <c r="AU244" s="126">
        <v>36</v>
      </c>
      <c r="AV244" s="126">
        <v>54</v>
      </c>
      <c r="AW244" s="126">
        <v>0</v>
      </c>
      <c r="AX244" s="126">
        <v>0</v>
      </c>
      <c r="AY244" s="126">
        <v>0</v>
      </c>
      <c r="AZ244" s="126">
        <v>0</v>
      </c>
      <c r="BA244" s="126">
        <v>0</v>
      </c>
      <c r="BB244" s="126">
        <v>0</v>
      </c>
      <c r="BC244" s="126">
        <v>0</v>
      </c>
      <c r="BD244" s="127" t="b">
        <v>0</v>
      </c>
      <c r="BE244" s="127"/>
      <c r="BF244" s="183" t="s">
        <v>1028</v>
      </c>
      <c r="BG244" s="126">
        <v>54</v>
      </c>
      <c r="BH244" s="183" t="s">
        <v>993</v>
      </c>
      <c r="BI244" s="126">
        <v>0</v>
      </c>
      <c r="BJ244" s="183" t="s">
        <v>993</v>
      </c>
      <c r="BK244" s="126">
        <v>0</v>
      </c>
      <c r="BL244" s="126">
        <v>0</v>
      </c>
      <c r="BM244" s="126">
        <v>0</v>
      </c>
      <c r="BN244" s="183" t="s">
        <v>993</v>
      </c>
      <c r="BO244" s="183" t="s">
        <v>993</v>
      </c>
      <c r="BP244" s="183" t="s">
        <v>993</v>
      </c>
      <c r="BQ244" s="126">
        <v>0</v>
      </c>
      <c r="BR244" s="183" t="s">
        <v>993</v>
      </c>
      <c r="BS244" s="126">
        <v>0</v>
      </c>
      <c r="BT244" s="183" t="s">
        <v>993</v>
      </c>
      <c r="BU244" s="126">
        <v>0</v>
      </c>
      <c r="BV244" s="126">
        <v>0</v>
      </c>
      <c r="BW244" s="126">
        <v>0</v>
      </c>
      <c r="BX244" s="183" t="s">
        <v>993</v>
      </c>
      <c r="BY244" s="126">
        <v>0</v>
      </c>
      <c r="BZ244" s="183" t="s">
        <v>993</v>
      </c>
      <c r="CA244" s="126">
        <v>0</v>
      </c>
      <c r="CB244" s="183" t="s">
        <v>993</v>
      </c>
      <c r="CC244" s="126">
        <v>0</v>
      </c>
      <c r="CD244" s="126">
        <v>0</v>
      </c>
      <c r="CE244" s="126">
        <v>0</v>
      </c>
      <c r="CF244" s="183" t="s">
        <v>993</v>
      </c>
      <c r="CG244" s="126">
        <v>0</v>
      </c>
      <c r="CH244" s="183" t="s">
        <v>993</v>
      </c>
      <c r="CI244" s="126">
        <v>0</v>
      </c>
      <c r="CJ244" s="183" t="s">
        <v>993</v>
      </c>
      <c r="CK244" s="126">
        <v>0</v>
      </c>
      <c r="CL244" s="126">
        <v>0</v>
      </c>
      <c r="CM244" s="126">
        <v>0</v>
      </c>
      <c r="CN244" s="126">
        <v>21</v>
      </c>
      <c r="CO244" s="126">
        <v>0.6</v>
      </c>
      <c r="CP244" s="126">
        <v>2</v>
      </c>
      <c r="CQ244" s="126">
        <v>0</v>
      </c>
      <c r="CR244" s="126">
        <v>7</v>
      </c>
      <c r="CS244" s="126">
        <v>1.5</v>
      </c>
      <c r="CT244" s="126">
        <v>0</v>
      </c>
      <c r="CU244" s="126">
        <v>0</v>
      </c>
      <c r="CV244" s="126">
        <v>13</v>
      </c>
      <c r="CW244" s="126">
        <v>0.7</v>
      </c>
      <c r="CX244" s="126">
        <v>10</v>
      </c>
      <c r="CY244" s="126">
        <v>0.2</v>
      </c>
      <c r="CZ244" s="126">
        <v>5</v>
      </c>
      <c r="DA244" s="126">
        <v>0.3</v>
      </c>
      <c r="DB244" s="126">
        <v>1</v>
      </c>
      <c r="DC244" s="126">
        <v>0</v>
      </c>
      <c r="DD244" s="126">
        <v>0</v>
      </c>
      <c r="DE244" s="126">
        <v>0</v>
      </c>
      <c r="DF244" s="126">
        <v>1</v>
      </c>
      <c r="DG244" s="126">
        <v>0</v>
      </c>
      <c r="DH244" s="127" t="b">
        <v>0</v>
      </c>
      <c r="DI244" s="183" t="s">
        <v>1029</v>
      </c>
      <c r="DJ244" s="183" t="s">
        <v>993</v>
      </c>
      <c r="DK244" s="183" t="s">
        <v>993</v>
      </c>
      <c r="DL244" s="183" t="s">
        <v>993</v>
      </c>
      <c r="DM244" s="126">
        <v>229</v>
      </c>
      <c r="DN244" s="126">
        <v>229</v>
      </c>
      <c r="DO244" s="126">
        <v>0</v>
      </c>
      <c r="DP244" s="126">
        <v>0</v>
      </c>
      <c r="DQ244" s="126">
        <v>16668</v>
      </c>
      <c r="DR244" s="126">
        <v>239</v>
      </c>
      <c r="DS244" s="126">
        <v>229</v>
      </c>
      <c r="DT244" s="126">
        <v>154</v>
      </c>
      <c r="DU244" s="126">
        <v>0</v>
      </c>
      <c r="DV244" s="126">
        <v>74</v>
      </c>
      <c r="DW244" s="126">
        <v>1</v>
      </c>
      <c r="DX244" s="126">
        <v>0</v>
      </c>
      <c r="DY244" s="126">
        <v>0</v>
      </c>
      <c r="DZ244" s="126">
        <v>0</v>
      </c>
      <c r="EA244" s="126">
        <v>239</v>
      </c>
      <c r="EB244" s="126">
        <v>23</v>
      </c>
      <c r="EC244" s="126">
        <v>120</v>
      </c>
      <c r="ED244" s="126">
        <v>48</v>
      </c>
      <c r="EE244" s="126">
        <v>27</v>
      </c>
      <c r="EF244" s="126">
        <v>8</v>
      </c>
      <c r="EG244" s="126">
        <v>0</v>
      </c>
      <c r="EH244" s="126">
        <v>13</v>
      </c>
      <c r="EI244" s="126">
        <v>0</v>
      </c>
      <c r="EJ244" s="126">
        <v>0</v>
      </c>
      <c r="EK244" s="126">
        <v>216</v>
      </c>
      <c r="EL244" s="126">
        <v>156</v>
      </c>
      <c r="EM244" s="126">
        <v>0</v>
      </c>
      <c r="EN244" s="126">
        <v>60</v>
      </c>
      <c r="EO244" s="126">
        <v>0</v>
      </c>
      <c r="EP244" s="126">
        <v>0</v>
      </c>
      <c r="EQ244" s="127" t="b">
        <v>0</v>
      </c>
      <c r="ER244" s="127" t="b">
        <v>0</v>
      </c>
      <c r="ES244" s="127" t="b">
        <v>0</v>
      </c>
      <c r="ET244" s="128">
        <v>0</v>
      </c>
      <c r="EU244" s="128">
        <v>0</v>
      </c>
      <c r="EV244" s="128">
        <v>0</v>
      </c>
      <c r="EW244" s="128">
        <v>0</v>
      </c>
      <c r="EX244" s="128">
        <v>0</v>
      </c>
      <c r="EY244" s="128">
        <v>0</v>
      </c>
      <c r="EZ244" s="127" t="b">
        <v>0</v>
      </c>
      <c r="FA244" s="127" t="b">
        <v>0</v>
      </c>
      <c r="FB244" s="127" t="b">
        <v>0</v>
      </c>
      <c r="FC244" s="128">
        <v>0</v>
      </c>
      <c r="FD244" s="128">
        <v>0</v>
      </c>
      <c r="FE244" s="128">
        <v>0</v>
      </c>
      <c r="FF244" s="128">
        <v>0</v>
      </c>
      <c r="FG244" s="128">
        <v>0</v>
      </c>
      <c r="FH244" s="128">
        <v>0</v>
      </c>
      <c r="FI244" s="127" t="b">
        <v>0</v>
      </c>
      <c r="FJ244" s="127" t="b">
        <v>0</v>
      </c>
      <c r="FK244" s="127" t="b">
        <v>0</v>
      </c>
      <c r="FL244" s="128">
        <v>0</v>
      </c>
      <c r="FM244" s="128">
        <v>0</v>
      </c>
      <c r="FN244" s="128">
        <v>0</v>
      </c>
      <c r="FO244" s="128">
        <v>0</v>
      </c>
      <c r="FP244" s="128">
        <v>0</v>
      </c>
      <c r="FQ244" s="128">
        <v>0</v>
      </c>
      <c r="FR244" s="183" t="s">
        <v>293</v>
      </c>
      <c r="FS244" s="128">
        <v>0.99</v>
      </c>
      <c r="FT244" s="126">
        <v>5.9</v>
      </c>
      <c r="FU244" s="126">
        <v>216</v>
      </c>
      <c r="FV244" s="126">
        <v>78</v>
      </c>
      <c r="FW244" s="126">
        <v>78</v>
      </c>
      <c r="FX244" s="126">
        <v>37</v>
      </c>
      <c r="FY244" s="126">
        <v>37</v>
      </c>
      <c r="FZ244" s="126">
        <v>91</v>
      </c>
      <c r="GA244" s="126">
        <v>93</v>
      </c>
      <c r="GB244" s="126">
        <v>97</v>
      </c>
      <c r="GC244" s="126">
        <v>95</v>
      </c>
      <c r="GD244" s="126">
        <v>70</v>
      </c>
      <c r="GE244" s="126">
        <v>67</v>
      </c>
      <c r="GF244" s="126">
        <v>72</v>
      </c>
      <c r="GG244" s="126">
        <v>69</v>
      </c>
      <c r="GH244" s="126">
        <v>43.1</v>
      </c>
      <c r="GI244" s="126">
        <v>47.5</v>
      </c>
      <c r="GJ244" s="126">
        <v>50.1</v>
      </c>
      <c r="GK244" s="126">
        <v>54</v>
      </c>
      <c r="GL244" s="127" t="b">
        <v>0</v>
      </c>
      <c r="GM244" s="183" t="s">
        <v>993</v>
      </c>
      <c r="GN244" s="183" t="s">
        <v>993</v>
      </c>
      <c r="GO244" s="183" t="s">
        <v>993</v>
      </c>
      <c r="GP244" s="183" t="s">
        <v>993</v>
      </c>
      <c r="GQ244" s="127"/>
      <c r="GR244" s="123"/>
    </row>
    <row r="245" spans="1:200">
      <c r="A245" s="122"/>
      <c r="B245" s="1348" t="s">
        <v>394</v>
      </c>
      <c r="C245" s="1349"/>
      <c r="D245" s="183" t="s">
        <v>1213</v>
      </c>
      <c r="E245" s="183" t="s">
        <v>1214</v>
      </c>
      <c r="F245" s="183" t="s">
        <v>437</v>
      </c>
      <c r="G245" s="183" t="s">
        <v>986</v>
      </c>
      <c r="H245" s="183" t="s">
        <v>1062</v>
      </c>
      <c r="I245" s="183" t="s">
        <v>1063</v>
      </c>
      <c r="J245" s="183" t="s">
        <v>1186</v>
      </c>
      <c r="K245" s="183" t="s">
        <v>1187</v>
      </c>
      <c r="L245" s="126">
        <v>4</v>
      </c>
      <c r="M245" s="183" t="s">
        <v>1214</v>
      </c>
      <c r="N245" s="183" t="s">
        <v>1030</v>
      </c>
      <c r="O245" s="183" t="s">
        <v>627</v>
      </c>
      <c r="P245" s="183" t="s">
        <v>1091</v>
      </c>
      <c r="Q245" s="183" t="s">
        <v>290</v>
      </c>
      <c r="R245" s="183" t="s">
        <v>293</v>
      </c>
      <c r="S245" s="127" t="b">
        <v>0</v>
      </c>
      <c r="T245" s="126">
        <v>0</v>
      </c>
      <c r="U245" s="127" t="b">
        <v>0</v>
      </c>
      <c r="V245" s="126">
        <v>0</v>
      </c>
      <c r="W245" s="127" t="b">
        <v>0</v>
      </c>
      <c r="X245" s="127" t="b">
        <v>1</v>
      </c>
      <c r="Y245" s="183" t="s">
        <v>293</v>
      </c>
      <c r="Z245" s="183" t="s">
        <v>993</v>
      </c>
      <c r="AA245" s="127" t="b">
        <v>0</v>
      </c>
      <c r="AB245" s="183" t="s">
        <v>993</v>
      </c>
      <c r="AC245" s="183" t="s">
        <v>993</v>
      </c>
      <c r="AD245" s="183" t="s">
        <v>993</v>
      </c>
      <c r="AE245" s="183">
        <f t="shared" si="8"/>
        <v>52</v>
      </c>
      <c r="AF245" s="183">
        <f t="shared" si="8"/>
        <v>51</v>
      </c>
      <c r="AG245" s="183">
        <f t="shared" si="8"/>
        <v>32</v>
      </c>
      <c r="AH245" s="183">
        <f t="shared" si="8"/>
        <v>52</v>
      </c>
      <c r="AI245" s="183">
        <f t="shared" si="9"/>
        <v>0</v>
      </c>
      <c r="AJ245" s="126">
        <v>0</v>
      </c>
      <c r="AK245" s="126">
        <v>0</v>
      </c>
      <c r="AL245" s="126">
        <v>0</v>
      </c>
      <c r="AM245" s="126">
        <v>0</v>
      </c>
      <c r="AN245" s="126">
        <v>0</v>
      </c>
      <c r="AO245" s="126">
        <v>52</v>
      </c>
      <c r="AP245" s="126">
        <v>51</v>
      </c>
      <c r="AQ245" s="126">
        <v>32</v>
      </c>
      <c r="AR245" s="126">
        <v>52</v>
      </c>
      <c r="AS245" s="126">
        <v>52</v>
      </c>
      <c r="AT245" s="126">
        <v>51</v>
      </c>
      <c r="AU245" s="126">
        <v>32</v>
      </c>
      <c r="AV245" s="126">
        <v>52</v>
      </c>
      <c r="AW245" s="126">
        <v>0</v>
      </c>
      <c r="AX245" s="126">
        <v>0</v>
      </c>
      <c r="AY245" s="126">
        <v>0</v>
      </c>
      <c r="AZ245" s="126">
        <v>0</v>
      </c>
      <c r="BA245" s="126">
        <v>0</v>
      </c>
      <c r="BB245" s="126">
        <v>0</v>
      </c>
      <c r="BC245" s="126">
        <v>0</v>
      </c>
      <c r="BD245" s="127" t="b">
        <v>0</v>
      </c>
      <c r="BE245" s="127"/>
      <c r="BF245" s="183" t="s">
        <v>1028</v>
      </c>
      <c r="BG245" s="126">
        <v>52</v>
      </c>
      <c r="BH245" s="183" t="s">
        <v>993</v>
      </c>
      <c r="BI245" s="126">
        <v>0</v>
      </c>
      <c r="BJ245" s="183" t="s">
        <v>993</v>
      </c>
      <c r="BK245" s="126">
        <v>0</v>
      </c>
      <c r="BL245" s="126">
        <v>0</v>
      </c>
      <c r="BM245" s="126">
        <v>0</v>
      </c>
      <c r="BN245" s="183" t="s">
        <v>993</v>
      </c>
      <c r="BO245" s="183" t="s">
        <v>993</v>
      </c>
      <c r="BP245" s="183" t="s">
        <v>993</v>
      </c>
      <c r="BQ245" s="126">
        <v>0</v>
      </c>
      <c r="BR245" s="183" t="s">
        <v>993</v>
      </c>
      <c r="BS245" s="126">
        <v>0</v>
      </c>
      <c r="BT245" s="183" t="s">
        <v>993</v>
      </c>
      <c r="BU245" s="126">
        <v>0</v>
      </c>
      <c r="BV245" s="126">
        <v>0</v>
      </c>
      <c r="BW245" s="126">
        <v>0</v>
      </c>
      <c r="BX245" s="183" t="s">
        <v>993</v>
      </c>
      <c r="BY245" s="126">
        <v>0</v>
      </c>
      <c r="BZ245" s="183" t="s">
        <v>993</v>
      </c>
      <c r="CA245" s="126">
        <v>0</v>
      </c>
      <c r="CB245" s="183" t="s">
        <v>993</v>
      </c>
      <c r="CC245" s="126">
        <v>0</v>
      </c>
      <c r="CD245" s="126">
        <v>0</v>
      </c>
      <c r="CE245" s="126">
        <v>0</v>
      </c>
      <c r="CF245" s="183" t="s">
        <v>993</v>
      </c>
      <c r="CG245" s="126">
        <v>0</v>
      </c>
      <c r="CH245" s="183" t="s">
        <v>993</v>
      </c>
      <c r="CI245" s="126">
        <v>0</v>
      </c>
      <c r="CJ245" s="183" t="s">
        <v>993</v>
      </c>
      <c r="CK245" s="126">
        <v>0</v>
      </c>
      <c r="CL245" s="126">
        <v>0</v>
      </c>
      <c r="CM245" s="126">
        <v>0</v>
      </c>
      <c r="CN245" s="126">
        <v>21</v>
      </c>
      <c r="CO245" s="126">
        <v>0.7</v>
      </c>
      <c r="CP245" s="126">
        <v>1</v>
      </c>
      <c r="CQ245" s="126">
        <v>0</v>
      </c>
      <c r="CR245" s="126">
        <v>8</v>
      </c>
      <c r="CS245" s="126">
        <v>0.6</v>
      </c>
      <c r="CT245" s="126">
        <v>0</v>
      </c>
      <c r="CU245" s="126">
        <v>0</v>
      </c>
      <c r="CV245" s="126">
        <v>13</v>
      </c>
      <c r="CW245" s="126">
        <v>0.6</v>
      </c>
      <c r="CX245" s="126">
        <v>10</v>
      </c>
      <c r="CY245" s="126">
        <v>0.1</v>
      </c>
      <c r="CZ245" s="126">
        <v>5</v>
      </c>
      <c r="DA245" s="126">
        <v>0.2</v>
      </c>
      <c r="DB245" s="126">
        <v>1</v>
      </c>
      <c r="DC245" s="126">
        <v>0</v>
      </c>
      <c r="DD245" s="126">
        <v>0</v>
      </c>
      <c r="DE245" s="126">
        <v>0</v>
      </c>
      <c r="DF245" s="126">
        <v>1</v>
      </c>
      <c r="DG245" s="126">
        <v>0</v>
      </c>
      <c r="DH245" s="127" t="b">
        <v>0</v>
      </c>
      <c r="DI245" s="183" t="s">
        <v>1029</v>
      </c>
      <c r="DJ245" s="183" t="s">
        <v>993</v>
      </c>
      <c r="DK245" s="183" t="s">
        <v>993</v>
      </c>
      <c r="DL245" s="183" t="s">
        <v>993</v>
      </c>
      <c r="DM245" s="126">
        <v>194</v>
      </c>
      <c r="DN245" s="126">
        <v>194</v>
      </c>
      <c r="DO245" s="126">
        <v>0</v>
      </c>
      <c r="DP245" s="126">
        <v>0</v>
      </c>
      <c r="DQ245" s="126">
        <v>16081</v>
      </c>
      <c r="DR245" s="126">
        <v>196</v>
      </c>
      <c r="DS245" s="126">
        <v>194</v>
      </c>
      <c r="DT245" s="126">
        <v>128</v>
      </c>
      <c r="DU245" s="126">
        <v>0</v>
      </c>
      <c r="DV245" s="126">
        <v>64</v>
      </c>
      <c r="DW245" s="126">
        <v>2</v>
      </c>
      <c r="DX245" s="126">
        <v>0</v>
      </c>
      <c r="DY245" s="126">
        <v>0</v>
      </c>
      <c r="DZ245" s="126">
        <v>0</v>
      </c>
      <c r="EA245" s="126">
        <v>196</v>
      </c>
      <c r="EB245" s="126">
        <v>9</v>
      </c>
      <c r="EC245" s="126">
        <v>105</v>
      </c>
      <c r="ED245" s="126">
        <v>38</v>
      </c>
      <c r="EE245" s="126">
        <v>20</v>
      </c>
      <c r="EF245" s="126">
        <v>12</v>
      </c>
      <c r="EG245" s="126">
        <v>0</v>
      </c>
      <c r="EH245" s="126">
        <v>12</v>
      </c>
      <c r="EI245" s="126">
        <v>0</v>
      </c>
      <c r="EJ245" s="126">
        <v>0</v>
      </c>
      <c r="EK245" s="126">
        <v>187</v>
      </c>
      <c r="EL245" s="126">
        <v>136</v>
      </c>
      <c r="EM245" s="126">
        <v>0</v>
      </c>
      <c r="EN245" s="126">
        <v>51</v>
      </c>
      <c r="EO245" s="126">
        <v>0</v>
      </c>
      <c r="EP245" s="126">
        <v>0</v>
      </c>
      <c r="EQ245" s="127" t="b">
        <v>0</v>
      </c>
      <c r="ER245" s="127" t="b">
        <v>0</v>
      </c>
      <c r="ES245" s="127" t="b">
        <v>0</v>
      </c>
      <c r="ET245" s="128">
        <v>0</v>
      </c>
      <c r="EU245" s="128">
        <v>0</v>
      </c>
      <c r="EV245" s="128">
        <v>0</v>
      </c>
      <c r="EW245" s="128">
        <v>0</v>
      </c>
      <c r="EX245" s="128">
        <v>0</v>
      </c>
      <c r="EY245" s="128">
        <v>0</v>
      </c>
      <c r="EZ245" s="127" t="b">
        <v>0</v>
      </c>
      <c r="FA245" s="127" t="b">
        <v>0</v>
      </c>
      <c r="FB245" s="127" t="b">
        <v>0</v>
      </c>
      <c r="FC245" s="128">
        <v>0</v>
      </c>
      <c r="FD245" s="128">
        <v>0</v>
      </c>
      <c r="FE245" s="128">
        <v>0</v>
      </c>
      <c r="FF245" s="128">
        <v>0</v>
      </c>
      <c r="FG245" s="128">
        <v>0</v>
      </c>
      <c r="FH245" s="128">
        <v>0</v>
      </c>
      <c r="FI245" s="127" t="b">
        <v>0</v>
      </c>
      <c r="FJ245" s="127" t="b">
        <v>0</v>
      </c>
      <c r="FK245" s="127" t="b">
        <v>0</v>
      </c>
      <c r="FL245" s="128">
        <v>0</v>
      </c>
      <c r="FM245" s="128">
        <v>0</v>
      </c>
      <c r="FN245" s="128">
        <v>0</v>
      </c>
      <c r="FO245" s="128">
        <v>0</v>
      </c>
      <c r="FP245" s="128">
        <v>0</v>
      </c>
      <c r="FQ245" s="128">
        <v>0</v>
      </c>
      <c r="FR245" s="183" t="s">
        <v>270</v>
      </c>
      <c r="FS245" s="128">
        <v>0.98</v>
      </c>
      <c r="FT245" s="126">
        <v>5.8</v>
      </c>
      <c r="FU245" s="126">
        <v>187</v>
      </c>
      <c r="FV245" s="126">
        <v>77</v>
      </c>
      <c r="FW245" s="126">
        <v>77</v>
      </c>
      <c r="FX245" s="126">
        <v>37</v>
      </c>
      <c r="FY245" s="126">
        <v>37</v>
      </c>
      <c r="FZ245" s="126">
        <v>93</v>
      </c>
      <c r="GA245" s="126">
        <v>94</v>
      </c>
      <c r="GB245" s="126">
        <v>84</v>
      </c>
      <c r="GC245" s="126">
        <v>85</v>
      </c>
      <c r="GD245" s="126">
        <v>63</v>
      </c>
      <c r="GE245" s="126">
        <v>67</v>
      </c>
      <c r="GF245" s="126">
        <v>65</v>
      </c>
      <c r="GG245" s="126">
        <v>65</v>
      </c>
      <c r="GH245" s="126">
        <v>44.4</v>
      </c>
      <c r="GI245" s="126">
        <v>40.9</v>
      </c>
      <c r="GJ245" s="126">
        <v>42.4</v>
      </c>
      <c r="GK245" s="126">
        <v>45.2</v>
      </c>
      <c r="GL245" s="127" t="b">
        <v>0</v>
      </c>
      <c r="GM245" s="183" t="s">
        <v>993</v>
      </c>
      <c r="GN245" s="183" t="s">
        <v>993</v>
      </c>
      <c r="GO245" s="183" t="s">
        <v>993</v>
      </c>
      <c r="GP245" s="183" t="s">
        <v>993</v>
      </c>
      <c r="GQ245" s="127"/>
      <c r="GR245" s="123"/>
    </row>
    <row r="246" spans="1:200">
      <c r="A246" s="122"/>
      <c r="B246" s="1348" t="s">
        <v>394</v>
      </c>
      <c r="C246" s="1349"/>
      <c r="D246" s="183" t="s">
        <v>1213</v>
      </c>
      <c r="E246" s="183" t="s">
        <v>1214</v>
      </c>
      <c r="F246" s="183" t="s">
        <v>437</v>
      </c>
      <c r="G246" s="183" t="s">
        <v>986</v>
      </c>
      <c r="H246" s="183" t="s">
        <v>1062</v>
      </c>
      <c r="I246" s="183" t="s">
        <v>1063</v>
      </c>
      <c r="J246" s="183" t="s">
        <v>1186</v>
      </c>
      <c r="K246" s="183" t="s">
        <v>1187</v>
      </c>
      <c r="L246" s="126">
        <v>5</v>
      </c>
      <c r="M246" s="183" t="s">
        <v>1214</v>
      </c>
      <c r="N246" s="183" t="s">
        <v>991</v>
      </c>
      <c r="O246" s="183" t="s">
        <v>651</v>
      </c>
      <c r="P246" s="183" t="s">
        <v>1091</v>
      </c>
      <c r="Q246" s="183" t="s">
        <v>290</v>
      </c>
      <c r="R246" s="183" t="s">
        <v>296</v>
      </c>
      <c r="S246" s="127" t="b">
        <v>0</v>
      </c>
      <c r="T246" s="126">
        <v>0</v>
      </c>
      <c r="U246" s="127" t="b">
        <v>0</v>
      </c>
      <c r="V246" s="126">
        <v>0</v>
      </c>
      <c r="W246" s="127" t="b">
        <v>0</v>
      </c>
      <c r="X246" s="127" t="b">
        <v>1</v>
      </c>
      <c r="Y246" s="183" t="s">
        <v>296</v>
      </c>
      <c r="Z246" s="183" t="s">
        <v>993</v>
      </c>
      <c r="AA246" s="127" t="b">
        <v>0</v>
      </c>
      <c r="AB246" s="183" t="s">
        <v>993</v>
      </c>
      <c r="AC246" s="183" t="s">
        <v>993</v>
      </c>
      <c r="AD246" s="183" t="s">
        <v>993</v>
      </c>
      <c r="AE246" s="183">
        <f t="shared" si="8"/>
        <v>54</v>
      </c>
      <c r="AF246" s="183">
        <f t="shared" si="8"/>
        <v>54</v>
      </c>
      <c r="AG246" s="183">
        <f t="shared" si="8"/>
        <v>49</v>
      </c>
      <c r="AH246" s="183">
        <f t="shared" si="8"/>
        <v>54</v>
      </c>
      <c r="AI246" s="183">
        <f t="shared" si="9"/>
        <v>0</v>
      </c>
      <c r="AJ246" s="126">
        <v>0</v>
      </c>
      <c r="AK246" s="126">
        <v>0</v>
      </c>
      <c r="AL246" s="126">
        <v>0</v>
      </c>
      <c r="AM246" s="126">
        <v>0</v>
      </c>
      <c r="AN246" s="126">
        <v>0</v>
      </c>
      <c r="AO246" s="126">
        <v>54</v>
      </c>
      <c r="AP246" s="126">
        <v>54</v>
      </c>
      <c r="AQ246" s="126">
        <v>49</v>
      </c>
      <c r="AR246" s="126">
        <v>54</v>
      </c>
      <c r="AS246" s="126">
        <v>54</v>
      </c>
      <c r="AT246" s="126">
        <v>54</v>
      </c>
      <c r="AU246" s="126">
        <v>49</v>
      </c>
      <c r="AV246" s="126">
        <v>54</v>
      </c>
      <c r="AW246" s="126">
        <v>0</v>
      </c>
      <c r="AX246" s="126">
        <v>0</v>
      </c>
      <c r="AY246" s="126">
        <v>0</v>
      </c>
      <c r="AZ246" s="126">
        <v>0</v>
      </c>
      <c r="BA246" s="126">
        <v>0</v>
      </c>
      <c r="BB246" s="126">
        <v>0</v>
      </c>
      <c r="BC246" s="126">
        <v>0</v>
      </c>
      <c r="BD246" s="127" t="b">
        <v>0</v>
      </c>
      <c r="BE246" s="127"/>
      <c r="BF246" s="183" t="s">
        <v>422</v>
      </c>
      <c r="BG246" s="126">
        <v>54</v>
      </c>
      <c r="BH246" s="183" t="s">
        <v>993</v>
      </c>
      <c r="BI246" s="126">
        <v>0</v>
      </c>
      <c r="BJ246" s="183" t="s">
        <v>993</v>
      </c>
      <c r="BK246" s="126">
        <v>0</v>
      </c>
      <c r="BL246" s="126">
        <v>0</v>
      </c>
      <c r="BM246" s="126">
        <v>0</v>
      </c>
      <c r="BN246" s="183" t="s">
        <v>993</v>
      </c>
      <c r="BO246" s="183" t="s">
        <v>993</v>
      </c>
      <c r="BP246" s="183" t="s">
        <v>993</v>
      </c>
      <c r="BQ246" s="126">
        <v>0</v>
      </c>
      <c r="BR246" s="183" t="s">
        <v>993</v>
      </c>
      <c r="BS246" s="126">
        <v>0</v>
      </c>
      <c r="BT246" s="183" t="s">
        <v>993</v>
      </c>
      <c r="BU246" s="126">
        <v>0</v>
      </c>
      <c r="BV246" s="126">
        <v>0</v>
      </c>
      <c r="BW246" s="126">
        <v>0</v>
      </c>
      <c r="BX246" s="183" t="s">
        <v>993</v>
      </c>
      <c r="BY246" s="126">
        <v>0</v>
      </c>
      <c r="BZ246" s="183" t="s">
        <v>993</v>
      </c>
      <c r="CA246" s="126">
        <v>0</v>
      </c>
      <c r="CB246" s="183" t="s">
        <v>993</v>
      </c>
      <c r="CC246" s="126">
        <v>0</v>
      </c>
      <c r="CD246" s="126">
        <v>0</v>
      </c>
      <c r="CE246" s="126">
        <v>0</v>
      </c>
      <c r="CF246" s="183" t="s">
        <v>993</v>
      </c>
      <c r="CG246" s="126">
        <v>0</v>
      </c>
      <c r="CH246" s="183" t="s">
        <v>993</v>
      </c>
      <c r="CI246" s="126">
        <v>0</v>
      </c>
      <c r="CJ246" s="183" t="s">
        <v>993</v>
      </c>
      <c r="CK246" s="126">
        <v>0</v>
      </c>
      <c r="CL246" s="126">
        <v>0</v>
      </c>
      <c r="CM246" s="126">
        <v>0</v>
      </c>
      <c r="CN246" s="126">
        <v>19</v>
      </c>
      <c r="CO246" s="126">
        <v>0.5</v>
      </c>
      <c r="CP246" s="126">
        <v>4</v>
      </c>
      <c r="CQ246" s="126">
        <v>0</v>
      </c>
      <c r="CR246" s="126">
        <v>9</v>
      </c>
      <c r="CS246" s="126">
        <v>0.7</v>
      </c>
      <c r="CT246" s="126">
        <v>0</v>
      </c>
      <c r="CU246" s="126">
        <v>0</v>
      </c>
      <c r="CV246" s="126">
        <v>0</v>
      </c>
      <c r="CW246" s="126">
        <v>0.8</v>
      </c>
      <c r="CX246" s="126">
        <v>0</v>
      </c>
      <c r="CY246" s="126">
        <v>0.6</v>
      </c>
      <c r="CZ246" s="126">
        <v>0</v>
      </c>
      <c r="DA246" s="126">
        <v>0.3</v>
      </c>
      <c r="DB246" s="126">
        <v>0</v>
      </c>
      <c r="DC246" s="126">
        <v>0.3</v>
      </c>
      <c r="DD246" s="126">
        <v>0</v>
      </c>
      <c r="DE246" s="126">
        <v>0</v>
      </c>
      <c r="DF246" s="126">
        <v>0</v>
      </c>
      <c r="DG246" s="126">
        <v>0.2</v>
      </c>
      <c r="DH246" s="127" t="b">
        <v>0</v>
      </c>
      <c r="DI246" s="183" t="s">
        <v>270</v>
      </c>
      <c r="DJ246" s="183" t="s">
        <v>993</v>
      </c>
      <c r="DK246" s="183" t="s">
        <v>993</v>
      </c>
      <c r="DL246" s="183" t="s">
        <v>993</v>
      </c>
      <c r="DM246" s="126">
        <v>25</v>
      </c>
      <c r="DN246" s="126">
        <v>25</v>
      </c>
      <c r="DO246" s="126">
        <v>0</v>
      </c>
      <c r="DP246" s="126">
        <v>0</v>
      </c>
      <c r="DQ246" s="126">
        <v>19108</v>
      </c>
      <c r="DR246" s="126">
        <v>24</v>
      </c>
      <c r="DS246" s="126">
        <v>25</v>
      </c>
      <c r="DT246" s="126">
        <v>18</v>
      </c>
      <c r="DU246" s="126">
        <v>0</v>
      </c>
      <c r="DV246" s="126">
        <v>7</v>
      </c>
      <c r="DW246" s="126">
        <v>0</v>
      </c>
      <c r="DX246" s="126">
        <v>0</v>
      </c>
      <c r="DY246" s="126">
        <v>0</v>
      </c>
      <c r="DZ246" s="126">
        <v>0</v>
      </c>
      <c r="EA246" s="126">
        <v>24</v>
      </c>
      <c r="EB246" s="126">
        <v>1</v>
      </c>
      <c r="EC246" s="126">
        <v>1</v>
      </c>
      <c r="ED246" s="126">
        <v>7</v>
      </c>
      <c r="EE246" s="126">
        <v>0</v>
      </c>
      <c r="EF246" s="126">
        <v>1</v>
      </c>
      <c r="EG246" s="126">
        <v>0</v>
      </c>
      <c r="EH246" s="126">
        <v>1</v>
      </c>
      <c r="EI246" s="126">
        <v>13</v>
      </c>
      <c r="EJ246" s="126">
        <v>0</v>
      </c>
      <c r="EK246" s="126">
        <v>23</v>
      </c>
      <c r="EL246" s="126">
        <v>20</v>
      </c>
      <c r="EM246" s="126">
        <v>0</v>
      </c>
      <c r="EN246" s="126">
        <v>3</v>
      </c>
      <c r="EO246" s="126">
        <v>0</v>
      </c>
      <c r="EP246" s="126">
        <v>0</v>
      </c>
      <c r="EQ246" s="127" t="b">
        <v>0</v>
      </c>
      <c r="ER246" s="127" t="b">
        <v>0</v>
      </c>
      <c r="ES246" s="127" t="b">
        <v>0</v>
      </c>
      <c r="ET246" s="128">
        <v>0</v>
      </c>
      <c r="EU246" s="128">
        <v>0</v>
      </c>
      <c r="EV246" s="128">
        <v>0</v>
      </c>
      <c r="EW246" s="128">
        <v>0</v>
      </c>
      <c r="EX246" s="128">
        <v>0</v>
      </c>
      <c r="EY246" s="128">
        <v>0</v>
      </c>
      <c r="EZ246" s="127" t="b">
        <v>0</v>
      </c>
      <c r="FA246" s="127" t="b">
        <v>0</v>
      </c>
      <c r="FB246" s="127" t="b">
        <v>0</v>
      </c>
      <c r="FC246" s="128">
        <v>0</v>
      </c>
      <c r="FD246" s="128">
        <v>0</v>
      </c>
      <c r="FE246" s="128">
        <v>0</v>
      </c>
      <c r="FF246" s="128">
        <v>0</v>
      </c>
      <c r="FG246" s="128">
        <v>0</v>
      </c>
      <c r="FH246" s="128">
        <v>0</v>
      </c>
      <c r="FI246" s="127" t="b">
        <v>0</v>
      </c>
      <c r="FJ246" s="127" t="b">
        <v>0</v>
      </c>
      <c r="FK246" s="127" t="b">
        <v>0</v>
      </c>
      <c r="FL246" s="128">
        <v>0</v>
      </c>
      <c r="FM246" s="128">
        <v>0</v>
      </c>
      <c r="FN246" s="128">
        <v>0</v>
      </c>
      <c r="FO246" s="128">
        <v>0</v>
      </c>
      <c r="FP246" s="128">
        <v>0</v>
      </c>
      <c r="FQ246" s="128">
        <v>0</v>
      </c>
      <c r="FR246" s="183" t="s">
        <v>993</v>
      </c>
      <c r="FS246" s="128">
        <v>0</v>
      </c>
      <c r="FT246" s="126">
        <v>0</v>
      </c>
      <c r="FU246" s="126">
        <v>23</v>
      </c>
      <c r="FV246" s="126">
        <v>0</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7" t="b">
        <v>0</v>
      </c>
      <c r="GM246" s="183" t="s">
        <v>993</v>
      </c>
      <c r="GN246" s="183" t="s">
        <v>993</v>
      </c>
      <c r="GO246" s="183" t="s">
        <v>993</v>
      </c>
      <c r="GP246" s="183" t="s">
        <v>993</v>
      </c>
      <c r="GQ246" s="127"/>
      <c r="GR246" s="123"/>
    </row>
    <row r="247" spans="1:200">
      <c r="A247" s="122"/>
      <c r="B247" s="1348" t="s">
        <v>652</v>
      </c>
      <c r="C247" s="1349"/>
      <c r="D247" s="183" t="s">
        <v>1215</v>
      </c>
      <c r="E247" s="183" t="s">
        <v>18</v>
      </c>
      <c r="F247" s="183" t="s">
        <v>437</v>
      </c>
      <c r="G247" s="183" t="s">
        <v>986</v>
      </c>
      <c r="H247" s="183" t="s">
        <v>1062</v>
      </c>
      <c r="I247" s="183" t="s">
        <v>1063</v>
      </c>
      <c r="J247" s="183" t="s">
        <v>1186</v>
      </c>
      <c r="K247" s="183" t="s">
        <v>1187</v>
      </c>
      <c r="L247" s="126">
        <v>1</v>
      </c>
      <c r="M247" s="183" t="s">
        <v>18</v>
      </c>
      <c r="N247" s="183" t="s">
        <v>991</v>
      </c>
      <c r="O247" s="183" t="s">
        <v>653</v>
      </c>
      <c r="P247" s="183" t="s">
        <v>1044</v>
      </c>
      <c r="Q247" s="183" t="s">
        <v>293</v>
      </c>
      <c r="R247" s="183" t="s">
        <v>296</v>
      </c>
      <c r="S247" s="127" t="b">
        <v>0</v>
      </c>
      <c r="T247" s="126">
        <v>0</v>
      </c>
      <c r="U247" s="127" t="b">
        <v>0</v>
      </c>
      <c r="V247" s="126">
        <v>0</v>
      </c>
      <c r="W247" s="127" t="b">
        <v>0</v>
      </c>
      <c r="X247" s="127" t="b">
        <v>1</v>
      </c>
      <c r="Y247" s="183" t="s">
        <v>296</v>
      </c>
      <c r="Z247" s="183" t="s">
        <v>993</v>
      </c>
      <c r="AA247" s="127" t="b">
        <v>0</v>
      </c>
      <c r="AB247" s="183" t="s">
        <v>993</v>
      </c>
      <c r="AC247" s="183" t="s">
        <v>993</v>
      </c>
      <c r="AD247" s="183" t="s">
        <v>993</v>
      </c>
      <c r="AE247" s="183">
        <f t="shared" si="8"/>
        <v>41</v>
      </c>
      <c r="AF247" s="183">
        <f t="shared" si="8"/>
        <v>41</v>
      </c>
      <c r="AG247" s="183">
        <f t="shared" si="8"/>
        <v>0</v>
      </c>
      <c r="AH247" s="183">
        <f t="shared" si="8"/>
        <v>41</v>
      </c>
      <c r="AI247" s="183">
        <f t="shared" si="9"/>
        <v>0</v>
      </c>
      <c r="AJ247" s="126">
        <v>0</v>
      </c>
      <c r="AK247" s="126">
        <v>0</v>
      </c>
      <c r="AL247" s="126">
        <v>0</v>
      </c>
      <c r="AM247" s="126">
        <v>0</v>
      </c>
      <c r="AN247" s="126">
        <v>0</v>
      </c>
      <c r="AO247" s="126">
        <v>41</v>
      </c>
      <c r="AP247" s="126">
        <v>41</v>
      </c>
      <c r="AQ247" s="126">
        <v>0</v>
      </c>
      <c r="AR247" s="126">
        <v>41</v>
      </c>
      <c r="AS247" s="126">
        <v>41</v>
      </c>
      <c r="AT247" s="126">
        <v>41</v>
      </c>
      <c r="AU247" s="126">
        <v>0</v>
      </c>
      <c r="AV247" s="126">
        <v>41</v>
      </c>
      <c r="AW247" s="126">
        <v>0</v>
      </c>
      <c r="AX247" s="126">
        <v>0</v>
      </c>
      <c r="AY247" s="126">
        <v>0</v>
      </c>
      <c r="AZ247" s="126">
        <v>0</v>
      </c>
      <c r="BA247" s="126">
        <v>0</v>
      </c>
      <c r="BB247" s="126">
        <v>0</v>
      </c>
      <c r="BC247" s="126">
        <v>0</v>
      </c>
      <c r="BD247" s="127" t="b">
        <v>0</v>
      </c>
      <c r="BE247" s="127"/>
      <c r="BF247" s="183" t="s">
        <v>422</v>
      </c>
      <c r="BG247" s="126">
        <v>41</v>
      </c>
      <c r="BH247" s="183" t="s">
        <v>993</v>
      </c>
      <c r="BI247" s="126">
        <v>0</v>
      </c>
      <c r="BJ247" s="183" t="s">
        <v>993</v>
      </c>
      <c r="BK247" s="126">
        <v>0</v>
      </c>
      <c r="BL247" s="126">
        <v>0</v>
      </c>
      <c r="BM247" s="126">
        <v>0</v>
      </c>
      <c r="BN247" s="183" t="s">
        <v>993</v>
      </c>
      <c r="BO247" s="183" t="s">
        <v>993</v>
      </c>
      <c r="BP247" s="183" t="s">
        <v>993</v>
      </c>
      <c r="BQ247" s="126">
        <v>0</v>
      </c>
      <c r="BR247" s="183" t="s">
        <v>993</v>
      </c>
      <c r="BS247" s="126">
        <v>0</v>
      </c>
      <c r="BT247" s="183" t="s">
        <v>993</v>
      </c>
      <c r="BU247" s="126">
        <v>0</v>
      </c>
      <c r="BV247" s="126">
        <v>0</v>
      </c>
      <c r="BW247" s="126">
        <v>0</v>
      </c>
      <c r="BX247" s="183" t="s">
        <v>993</v>
      </c>
      <c r="BY247" s="126">
        <v>0</v>
      </c>
      <c r="BZ247" s="183" t="s">
        <v>993</v>
      </c>
      <c r="CA247" s="126">
        <v>0</v>
      </c>
      <c r="CB247" s="183" t="s">
        <v>993</v>
      </c>
      <c r="CC247" s="126">
        <v>0</v>
      </c>
      <c r="CD247" s="126">
        <v>0</v>
      </c>
      <c r="CE247" s="126">
        <v>0</v>
      </c>
      <c r="CF247" s="183" t="s">
        <v>993</v>
      </c>
      <c r="CG247" s="126">
        <v>0</v>
      </c>
      <c r="CH247" s="183" t="s">
        <v>993</v>
      </c>
      <c r="CI247" s="126">
        <v>0</v>
      </c>
      <c r="CJ247" s="183" t="s">
        <v>993</v>
      </c>
      <c r="CK247" s="126">
        <v>0</v>
      </c>
      <c r="CL247" s="126">
        <v>0</v>
      </c>
      <c r="CM247" s="126">
        <v>0</v>
      </c>
      <c r="CN247" s="126">
        <v>16</v>
      </c>
      <c r="CO247" s="126">
        <v>0</v>
      </c>
      <c r="CP247" s="126">
        <v>0</v>
      </c>
      <c r="CQ247" s="126">
        <v>0</v>
      </c>
      <c r="CR247" s="126">
        <v>10</v>
      </c>
      <c r="CS247" s="126">
        <v>0</v>
      </c>
      <c r="CT247" s="126">
        <v>0</v>
      </c>
      <c r="CU247" s="126">
        <v>0</v>
      </c>
      <c r="CV247" s="126">
        <v>0</v>
      </c>
      <c r="CW247" s="126">
        <v>0</v>
      </c>
      <c r="CX247" s="126">
        <v>2</v>
      </c>
      <c r="CY247" s="126">
        <v>0</v>
      </c>
      <c r="CZ247" s="126">
        <v>0</v>
      </c>
      <c r="DA247" s="126">
        <v>0</v>
      </c>
      <c r="DB247" s="126">
        <v>1</v>
      </c>
      <c r="DC247" s="126">
        <v>0</v>
      </c>
      <c r="DD247" s="126">
        <v>0</v>
      </c>
      <c r="DE247" s="126">
        <v>0</v>
      </c>
      <c r="DF247" s="126">
        <v>2</v>
      </c>
      <c r="DG247" s="126">
        <v>0</v>
      </c>
      <c r="DH247" s="127" t="b">
        <v>0</v>
      </c>
      <c r="DI247" s="183" t="s">
        <v>270</v>
      </c>
      <c r="DJ247" s="183" t="s">
        <v>993</v>
      </c>
      <c r="DK247" s="183" t="s">
        <v>993</v>
      </c>
      <c r="DL247" s="183" t="s">
        <v>993</v>
      </c>
      <c r="DM247" s="126">
        <v>41</v>
      </c>
      <c r="DN247" s="126">
        <v>41</v>
      </c>
      <c r="DO247" s="126">
        <v>0</v>
      </c>
      <c r="DP247" s="126">
        <v>0</v>
      </c>
      <c r="DQ247" s="126">
        <v>14747</v>
      </c>
      <c r="DR247" s="126">
        <v>0</v>
      </c>
      <c r="DS247" s="126">
        <v>41</v>
      </c>
      <c r="DT247" s="126">
        <v>0</v>
      </c>
      <c r="DU247" s="126">
        <v>0</v>
      </c>
      <c r="DV247" s="126">
        <v>27</v>
      </c>
      <c r="DW247" s="126">
        <v>14</v>
      </c>
      <c r="DX247" s="126">
        <v>0</v>
      </c>
      <c r="DY247" s="126">
        <v>0</v>
      </c>
      <c r="DZ247" s="126">
        <v>0</v>
      </c>
      <c r="EA247" s="126">
        <v>0</v>
      </c>
      <c r="EB247" s="126">
        <v>0</v>
      </c>
      <c r="EC247" s="126">
        <v>0</v>
      </c>
      <c r="ED247" s="126">
        <v>0</v>
      </c>
      <c r="EE247" s="126">
        <v>0</v>
      </c>
      <c r="EF247" s="126">
        <v>0</v>
      </c>
      <c r="EG247" s="126">
        <v>0</v>
      </c>
      <c r="EH247" s="126">
        <v>0</v>
      </c>
      <c r="EI247" s="126">
        <v>0</v>
      </c>
      <c r="EJ247" s="126">
        <v>0</v>
      </c>
      <c r="EK247" s="126">
        <v>0</v>
      </c>
      <c r="EL247" s="126">
        <v>0</v>
      </c>
      <c r="EM247" s="126">
        <v>0</v>
      </c>
      <c r="EN247" s="126">
        <v>0</v>
      </c>
      <c r="EO247" s="126">
        <v>0</v>
      </c>
      <c r="EP247" s="126">
        <v>0</v>
      </c>
      <c r="EQ247" s="127" t="b">
        <v>0</v>
      </c>
      <c r="ER247" s="127" t="b">
        <v>0</v>
      </c>
      <c r="ES247" s="127" t="b">
        <v>0</v>
      </c>
      <c r="ET247" s="128">
        <v>0</v>
      </c>
      <c r="EU247" s="128">
        <v>0</v>
      </c>
      <c r="EV247" s="128">
        <v>0</v>
      </c>
      <c r="EW247" s="128">
        <v>0</v>
      </c>
      <c r="EX247" s="128">
        <v>0</v>
      </c>
      <c r="EY247" s="128">
        <v>0</v>
      </c>
      <c r="EZ247" s="127" t="b">
        <v>0</v>
      </c>
      <c r="FA247" s="127" t="b">
        <v>0</v>
      </c>
      <c r="FB247" s="127" t="b">
        <v>0</v>
      </c>
      <c r="FC247" s="128">
        <v>0</v>
      </c>
      <c r="FD247" s="128">
        <v>0</v>
      </c>
      <c r="FE247" s="128">
        <v>0</v>
      </c>
      <c r="FF247" s="128">
        <v>0</v>
      </c>
      <c r="FG247" s="128">
        <v>0</v>
      </c>
      <c r="FH247" s="128">
        <v>0</v>
      </c>
      <c r="FI247" s="127" t="b">
        <v>0</v>
      </c>
      <c r="FJ247" s="127" t="b">
        <v>0</v>
      </c>
      <c r="FK247" s="127" t="b">
        <v>0</v>
      </c>
      <c r="FL247" s="128">
        <v>0</v>
      </c>
      <c r="FM247" s="128">
        <v>0</v>
      </c>
      <c r="FN247" s="128">
        <v>0</v>
      </c>
      <c r="FO247" s="128">
        <v>0</v>
      </c>
      <c r="FP247" s="128">
        <v>0</v>
      </c>
      <c r="FQ247" s="128">
        <v>0</v>
      </c>
      <c r="FR247" s="183" t="s">
        <v>993</v>
      </c>
      <c r="FS247" s="128">
        <v>0</v>
      </c>
      <c r="FT247" s="126">
        <v>0</v>
      </c>
      <c r="FU247" s="126">
        <v>0</v>
      </c>
      <c r="FV247" s="126">
        <v>0</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7" t="b">
        <v>0</v>
      </c>
      <c r="GM247" s="183" t="s">
        <v>993</v>
      </c>
      <c r="GN247" s="183" t="s">
        <v>993</v>
      </c>
      <c r="GO247" s="183" t="s">
        <v>993</v>
      </c>
      <c r="GP247" s="183" t="s">
        <v>993</v>
      </c>
      <c r="GQ247" s="127"/>
      <c r="GR247" s="123"/>
    </row>
    <row r="248" spans="1:200">
      <c r="A248" s="122"/>
      <c r="B248" s="1348" t="s">
        <v>619</v>
      </c>
      <c r="C248" s="1349"/>
      <c r="D248" s="183" t="s">
        <v>1216</v>
      </c>
      <c r="E248" s="183" t="s">
        <v>621</v>
      </c>
      <c r="F248" s="183" t="s">
        <v>437</v>
      </c>
      <c r="G248" s="183" t="s">
        <v>986</v>
      </c>
      <c r="H248" s="183" t="s">
        <v>1062</v>
      </c>
      <c r="I248" s="183" t="s">
        <v>1063</v>
      </c>
      <c r="J248" s="183" t="s">
        <v>1217</v>
      </c>
      <c r="K248" s="183" t="s">
        <v>1218</v>
      </c>
      <c r="L248" s="126">
        <v>1</v>
      </c>
      <c r="M248" s="183" t="s">
        <v>621</v>
      </c>
      <c r="N248" s="183" t="s">
        <v>1019</v>
      </c>
      <c r="O248" s="183" t="s">
        <v>350</v>
      </c>
      <c r="P248" s="183" t="s">
        <v>993</v>
      </c>
      <c r="Q248" s="183" t="s">
        <v>993</v>
      </c>
      <c r="R248" s="183" t="s">
        <v>290</v>
      </c>
      <c r="S248" s="127" t="b">
        <v>1</v>
      </c>
      <c r="T248" s="126">
        <v>6</v>
      </c>
      <c r="U248" s="127" t="b">
        <v>1</v>
      </c>
      <c r="V248" s="126">
        <v>7</v>
      </c>
      <c r="W248" s="127" t="b">
        <v>0</v>
      </c>
      <c r="X248" s="127" t="b">
        <v>0</v>
      </c>
      <c r="Y248" s="183" t="s">
        <v>290</v>
      </c>
      <c r="Z248" s="183" t="s">
        <v>993</v>
      </c>
      <c r="AA248" s="127" t="b">
        <v>0</v>
      </c>
      <c r="AB248" s="183" t="s">
        <v>993</v>
      </c>
      <c r="AC248" s="183" t="s">
        <v>993</v>
      </c>
      <c r="AD248" s="183" t="s">
        <v>993</v>
      </c>
      <c r="AE248" s="183">
        <f t="shared" si="8"/>
        <v>60</v>
      </c>
      <c r="AF248" s="183">
        <f t="shared" si="8"/>
        <v>60</v>
      </c>
      <c r="AG248" s="183">
        <f t="shared" si="8"/>
        <v>33</v>
      </c>
      <c r="AH248" s="183">
        <f t="shared" si="8"/>
        <v>60</v>
      </c>
      <c r="AI248" s="183">
        <f t="shared" si="9"/>
        <v>0</v>
      </c>
      <c r="AJ248" s="126">
        <v>60</v>
      </c>
      <c r="AK248" s="126">
        <v>60</v>
      </c>
      <c r="AL248" s="126">
        <v>33</v>
      </c>
      <c r="AM248" s="126">
        <v>60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6">
        <v>0</v>
      </c>
      <c r="BD248" s="127" t="b">
        <v>0</v>
      </c>
      <c r="BE248" s="127"/>
      <c r="BF248" s="183" t="s">
        <v>296</v>
      </c>
      <c r="BG248" s="126">
        <v>46</v>
      </c>
      <c r="BH248" s="183" t="s">
        <v>998</v>
      </c>
      <c r="BI248" s="126">
        <v>14</v>
      </c>
      <c r="BJ248" s="183" t="s">
        <v>993</v>
      </c>
      <c r="BK248" s="126">
        <v>0</v>
      </c>
      <c r="BL248" s="126">
        <v>0</v>
      </c>
      <c r="BM248" s="126">
        <v>14</v>
      </c>
      <c r="BN248" s="183" t="s">
        <v>993</v>
      </c>
      <c r="BO248" s="183" t="s">
        <v>993</v>
      </c>
      <c r="BP248" s="183" t="s">
        <v>993</v>
      </c>
      <c r="BQ248" s="126">
        <v>0</v>
      </c>
      <c r="BR248" s="183" t="s">
        <v>993</v>
      </c>
      <c r="BS248" s="126">
        <v>0</v>
      </c>
      <c r="BT248" s="183" t="s">
        <v>993</v>
      </c>
      <c r="BU248" s="126">
        <v>0</v>
      </c>
      <c r="BV248" s="126">
        <v>0</v>
      </c>
      <c r="BW248" s="126">
        <v>0</v>
      </c>
      <c r="BX248" s="183" t="s">
        <v>993</v>
      </c>
      <c r="BY248" s="126">
        <v>0</v>
      </c>
      <c r="BZ248" s="183" t="s">
        <v>993</v>
      </c>
      <c r="CA248" s="126">
        <v>0</v>
      </c>
      <c r="CB248" s="183" t="s">
        <v>993</v>
      </c>
      <c r="CC248" s="126">
        <v>0</v>
      </c>
      <c r="CD248" s="126">
        <v>0</v>
      </c>
      <c r="CE248" s="126">
        <v>0</v>
      </c>
      <c r="CF248" s="183" t="s">
        <v>993</v>
      </c>
      <c r="CG248" s="126">
        <v>0</v>
      </c>
      <c r="CH248" s="183" t="s">
        <v>993</v>
      </c>
      <c r="CI248" s="126">
        <v>0</v>
      </c>
      <c r="CJ248" s="183" t="s">
        <v>993</v>
      </c>
      <c r="CK248" s="126">
        <v>0</v>
      </c>
      <c r="CL248" s="126">
        <v>0</v>
      </c>
      <c r="CM248" s="126">
        <v>0</v>
      </c>
      <c r="CN248" s="126">
        <v>24</v>
      </c>
      <c r="CO248" s="126">
        <v>1.6</v>
      </c>
      <c r="CP248" s="126">
        <v>1</v>
      </c>
      <c r="CQ248" s="126">
        <v>0</v>
      </c>
      <c r="CR248" s="126">
        <v>1</v>
      </c>
      <c r="CS248" s="126">
        <v>3.6</v>
      </c>
      <c r="CT248" s="126">
        <v>0</v>
      </c>
      <c r="CU248" s="126">
        <v>0</v>
      </c>
      <c r="CV248" s="126">
        <v>0</v>
      </c>
      <c r="CW248" s="126">
        <v>0</v>
      </c>
      <c r="CX248" s="126">
        <v>0</v>
      </c>
      <c r="CY248" s="126">
        <v>0</v>
      </c>
      <c r="CZ248" s="126">
        <v>0</v>
      </c>
      <c r="DA248" s="126">
        <v>0</v>
      </c>
      <c r="DB248" s="126">
        <v>0</v>
      </c>
      <c r="DC248" s="126">
        <v>0</v>
      </c>
      <c r="DD248" s="126">
        <v>0</v>
      </c>
      <c r="DE248" s="126">
        <v>0</v>
      </c>
      <c r="DF248" s="126">
        <v>0</v>
      </c>
      <c r="DG248" s="126">
        <v>0</v>
      </c>
      <c r="DH248" s="127" t="b">
        <v>0</v>
      </c>
      <c r="DI248" s="183" t="s">
        <v>270</v>
      </c>
      <c r="DJ248" s="183" t="s">
        <v>993</v>
      </c>
      <c r="DK248" s="183" t="s">
        <v>993</v>
      </c>
      <c r="DL248" s="183" t="s">
        <v>993</v>
      </c>
      <c r="DM248" s="126">
        <v>967</v>
      </c>
      <c r="DN248" s="126">
        <v>418</v>
      </c>
      <c r="DO248" s="126">
        <v>131</v>
      </c>
      <c r="DP248" s="126">
        <v>418</v>
      </c>
      <c r="DQ248" s="126">
        <v>16674</v>
      </c>
      <c r="DR248" s="126">
        <v>962</v>
      </c>
      <c r="DS248" s="126">
        <v>967</v>
      </c>
      <c r="DT248" s="126">
        <v>0</v>
      </c>
      <c r="DU248" s="126">
        <v>827</v>
      </c>
      <c r="DV248" s="126">
        <v>37</v>
      </c>
      <c r="DW248" s="126">
        <v>103</v>
      </c>
      <c r="DX248" s="126">
        <v>0</v>
      </c>
      <c r="DY248" s="126">
        <v>0</v>
      </c>
      <c r="DZ248" s="126">
        <v>0</v>
      </c>
      <c r="EA248" s="126">
        <v>962</v>
      </c>
      <c r="EB248" s="126">
        <v>0</v>
      </c>
      <c r="EC248" s="126">
        <v>717</v>
      </c>
      <c r="ED248" s="126">
        <v>69</v>
      </c>
      <c r="EE248" s="126">
        <v>32</v>
      </c>
      <c r="EF248" s="126">
        <v>64</v>
      </c>
      <c r="EG248" s="126">
        <v>0</v>
      </c>
      <c r="EH248" s="126">
        <v>42</v>
      </c>
      <c r="EI248" s="126">
        <v>38</v>
      </c>
      <c r="EJ248" s="126">
        <v>0</v>
      </c>
      <c r="EK248" s="126">
        <v>962</v>
      </c>
      <c r="EL248" s="126">
        <v>182</v>
      </c>
      <c r="EM248" s="126">
        <v>85</v>
      </c>
      <c r="EN248" s="126">
        <v>306</v>
      </c>
      <c r="EO248" s="126">
        <v>389</v>
      </c>
      <c r="EP248" s="126">
        <v>0</v>
      </c>
      <c r="EQ248" s="127" t="b">
        <v>0</v>
      </c>
      <c r="ER248" s="127" t="b">
        <v>0</v>
      </c>
      <c r="ES248" s="127" t="b">
        <v>0</v>
      </c>
      <c r="ET248" s="128">
        <v>0.36099999999999999</v>
      </c>
      <c r="EU248" s="128">
        <v>0.308</v>
      </c>
      <c r="EV248" s="128">
        <v>0.20199999999999999</v>
      </c>
      <c r="EW248" s="128">
        <v>5.2000000000000005E-2</v>
      </c>
      <c r="EX248" s="128">
        <v>3.6000000000000004E-2</v>
      </c>
      <c r="EY248" s="128">
        <v>0.23100000000000001</v>
      </c>
      <c r="EZ248" s="127" t="b">
        <v>0</v>
      </c>
      <c r="FA248" s="127" t="b">
        <v>0</v>
      </c>
      <c r="FB248" s="127" t="b">
        <v>0</v>
      </c>
      <c r="FC248" s="128">
        <v>0.105</v>
      </c>
      <c r="FD248" s="128">
        <v>2.7999999999999997E-2</v>
      </c>
      <c r="FE248" s="128">
        <v>0</v>
      </c>
      <c r="FF248" s="128">
        <v>6.0000000000000001E-3</v>
      </c>
      <c r="FG248" s="128">
        <v>1.3000000000000001E-2</v>
      </c>
      <c r="FH248" s="128">
        <v>1.9E-2</v>
      </c>
      <c r="FI248" s="127" t="b">
        <v>0</v>
      </c>
      <c r="FJ248" s="127" t="b">
        <v>0</v>
      </c>
      <c r="FK248" s="127" t="b">
        <v>0</v>
      </c>
      <c r="FL248" s="128">
        <v>0</v>
      </c>
      <c r="FM248" s="128">
        <v>0</v>
      </c>
      <c r="FN248" s="128">
        <v>0</v>
      </c>
      <c r="FO248" s="128">
        <v>0</v>
      </c>
      <c r="FP248" s="128">
        <v>0</v>
      </c>
      <c r="FQ248" s="128">
        <v>0</v>
      </c>
      <c r="FR248" s="183" t="s">
        <v>993</v>
      </c>
      <c r="FS248" s="128">
        <v>0</v>
      </c>
      <c r="FT248" s="126">
        <v>0</v>
      </c>
      <c r="FU248" s="126">
        <v>962</v>
      </c>
      <c r="FV248" s="126">
        <v>0</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7" t="b">
        <v>0</v>
      </c>
      <c r="GM248" s="183" t="s">
        <v>993</v>
      </c>
      <c r="GN248" s="183" t="s">
        <v>993</v>
      </c>
      <c r="GO248" s="183" t="s">
        <v>993</v>
      </c>
      <c r="GP248" s="183" t="s">
        <v>993</v>
      </c>
      <c r="GQ248" s="127"/>
      <c r="GR248" s="123"/>
    </row>
    <row r="249" spans="1:200">
      <c r="A249" s="122"/>
      <c r="B249" s="1348" t="s">
        <v>719</v>
      </c>
      <c r="C249" s="1349"/>
      <c r="D249" s="183" t="s">
        <v>1219</v>
      </c>
      <c r="E249" s="183" t="s">
        <v>1220</v>
      </c>
      <c r="F249" s="183" t="s">
        <v>437</v>
      </c>
      <c r="G249" s="183" t="s">
        <v>986</v>
      </c>
      <c r="H249" s="183" t="s">
        <v>1062</v>
      </c>
      <c r="I249" s="183" t="s">
        <v>1063</v>
      </c>
      <c r="J249" s="183" t="s">
        <v>1217</v>
      </c>
      <c r="K249" s="183" t="s">
        <v>1218</v>
      </c>
      <c r="L249" s="126">
        <v>1</v>
      </c>
      <c r="M249" s="183" t="s">
        <v>1220</v>
      </c>
      <c r="N249" s="183" t="s">
        <v>991</v>
      </c>
      <c r="O249" s="183" t="s">
        <v>317</v>
      </c>
      <c r="P249" s="183" t="s">
        <v>1221</v>
      </c>
      <c r="Q249" s="183" t="s">
        <v>993</v>
      </c>
      <c r="R249" s="183" t="s">
        <v>296</v>
      </c>
      <c r="S249" s="127" t="b">
        <v>0</v>
      </c>
      <c r="T249" s="126">
        <v>0</v>
      </c>
      <c r="U249" s="127" t="b">
        <v>0</v>
      </c>
      <c r="V249" s="126">
        <v>0</v>
      </c>
      <c r="W249" s="127" t="b">
        <v>1</v>
      </c>
      <c r="X249" s="127" t="b">
        <v>0</v>
      </c>
      <c r="Y249" s="183" t="s">
        <v>296</v>
      </c>
      <c r="Z249" s="183" t="s">
        <v>993</v>
      </c>
      <c r="AA249" s="127" t="b">
        <v>0</v>
      </c>
      <c r="AB249" s="183" t="s">
        <v>993</v>
      </c>
      <c r="AC249" s="183" t="s">
        <v>993</v>
      </c>
      <c r="AD249" s="183" t="s">
        <v>993</v>
      </c>
      <c r="AE249" s="183">
        <f t="shared" si="8"/>
        <v>40</v>
      </c>
      <c r="AF249" s="183">
        <f t="shared" si="8"/>
        <v>40</v>
      </c>
      <c r="AG249" s="183">
        <f t="shared" si="8"/>
        <v>34</v>
      </c>
      <c r="AH249" s="183">
        <f t="shared" si="8"/>
        <v>40</v>
      </c>
      <c r="AI249" s="183">
        <f t="shared" si="9"/>
        <v>0</v>
      </c>
      <c r="AJ249" s="126">
        <v>0</v>
      </c>
      <c r="AK249" s="126">
        <v>0</v>
      </c>
      <c r="AL249" s="126">
        <v>0</v>
      </c>
      <c r="AM249" s="126">
        <v>0</v>
      </c>
      <c r="AN249" s="126">
        <v>0</v>
      </c>
      <c r="AO249" s="126">
        <v>40</v>
      </c>
      <c r="AP249" s="126">
        <v>40</v>
      </c>
      <c r="AQ249" s="126">
        <v>34</v>
      </c>
      <c r="AR249" s="126">
        <v>40</v>
      </c>
      <c r="AS249" s="126">
        <v>40</v>
      </c>
      <c r="AT249" s="126">
        <v>40</v>
      </c>
      <c r="AU249" s="126">
        <v>34</v>
      </c>
      <c r="AV249" s="126">
        <v>40</v>
      </c>
      <c r="AW249" s="126">
        <v>0</v>
      </c>
      <c r="AX249" s="126">
        <v>0</v>
      </c>
      <c r="AY249" s="126">
        <v>0</v>
      </c>
      <c r="AZ249" s="126">
        <v>0</v>
      </c>
      <c r="BA249" s="126">
        <v>0</v>
      </c>
      <c r="BB249" s="126">
        <v>0</v>
      </c>
      <c r="BC249" s="126">
        <v>0</v>
      </c>
      <c r="BD249" s="127" t="b">
        <v>0</v>
      </c>
      <c r="BE249" s="127"/>
      <c r="BF249" s="183" t="s">
        <v>422</v>
      </c>
      <c r="BG249" s="126">
        <v>40</v>
      </c>
      <c r="BH249" s="183" t="s">
        <v>993</v>
      </c>
      <c r="BI249" s="126">
        <v>0</v>
      </c>
      <c r="BJ249" s="183" t="s">
        <v>993</v>
      </c>
      <c r="BK249" s="126">
        <v>0</v>
      </c>
      <c r="BL249" s="126">
        <v>0</v>
      </c>
      <c r="BM249" s="126">
        <v>0</v>
      </c>
      <c r="BN249" s="183" t="s">
        <v>993</v>
      </c>
      <c r="BO249" s="183" t="s">
        <v>993</v>
      </c>
      <c r="BP249" s="183" t="s">
        <v>993</v>
      </c>
      <c r="BQ249" s="126">
        <v>0</v>
      </c>
      <c r="BR249" s="183" t="s">
        <v>993</v>
      </c>
      <c r="BS249" s="126">
        <v>0</v>
      </c>
      <c r="BT249" s="183" t="s">
        <v>993</v>
      </c>
      <c r="BU249" s="126">
        <v>0</v>
      </c>
      <c r="BV249" s="126">
        <v>0</v>
      </c>
      <c r="BW249" s="126">
        <v>0</v>
      </c>
      <c r="BX249" s="183" t="s">
        <v>993</v>
      </c>
      <c r="BY249" s="126">
        <v>0</v>
      </c>
      <c r="BZ249" s="183" t="s">
        <v>993</v>
      </c>
      <c r="CA249" s="126">
        <v>0</v>
      </c>
      <c r="CB249" s="183" t="s">
        <v>993</v>
      </c>
      <c r="CC249" s="126">
        <v>0</v>
      </c>
      <c r="CD249" s="126">
        <v>0</v>
      </c>
      <c r="CE249" s="126">
        <v>0</v>
      </c>
      <c r="CF249" s="183" t="s">
        <v>993</v>
      </c>
      <c r="CG249" s="126">
        <v>0</v>
      </c>
      <c r="CH249" s="183" t="s">
        <v>993</v>
      </c>
      <c r="CI249" s="126">
        <v>0</v>
      </c>
      <c r="CJ249" s="183" t="s">
        <v>993</v>
      </c>
      <c r="CK249" s="126">
        <v>0</v>
      </c>
      <c r="CL249" s="126">
        <v>0</v>
      </c>
      <c r="CM249" s="126">
        <v>0</v>
      </c>
      <c r="CN249" s="126">
        <v>11</v>
      </c>
      <c r="CO249" s="126">
        <v>1.3</v>
      </c>
      <c r="CP249" s="126">
        <v>1</v>
      </c>
      <c r="CQ249" s="126">
        <v>0.6</v>
      </c>
      <c r="CR249" s="126">
        <v>7</v>
      </c>
      <c r="CS249" s="126">
        <v>0.5</v>
      </c>
      <c r="CT249" s="126">
        <v>0</v>
      </c>
      <c r="CU249" s="126">
        <v>0</v>
      </c>
      <c r="CV249" s="126">
        <v>0</v>
      </c>
      <c r="CW249" s="126">
        <v>0</v>
      </c>
      <c r="CX249" s="126">
        <v>0</v>
      </c>
      <c r="CY249" s="126">
        <v>0</v>
      </c>
      <c r="CZ249" s="126">
        <v>0</v>
      </c>
      <c r="DA249" s="126">
        <v>0</v>
      </c>
      <c r="DB249" s="126">
        <v>0</v>
      </c>
      <c r="DC249" s="126">
        <v>0</v>
      </c>
      <c r="DD249" s="126">
        <v>0</v>
      </c>
      <c r="DE249" s="126">
        <v>0</v>
      </c>
      <c r="DF249" s="126">
        <v>0</v>
      </c>
      <c r="DG249" s="126">
        <v>0</v>
      </c>
      <c r="DH249" s="127" t="b">
        <v>0</v>
      </c>
      <c r="DI249" s="183" t="s">
        <v>270</v>
      </c>
      <c r="DJ249" s="183" t="s">
        <v>993</v>
      </c>
      <c r="DK249" s="183" t="s">
        <v>993</v>
      </c>
      <c r="DL249" s="183" t="s">
        <v>993</v>
      </c>
      <c r="DM249" s="126">
        <v>95</v>
      </c>
      <c r="DN249" s="126">
        <v>59</v>
      </c>
      <c r="DO249" s="126">
        <v>36</v>
      </c>
      <c r="DP249" s="126">
        <v>0</v>
      </c>
      <c r="DQ249" s="126">
        <v>13695</v>
      </c>
      <c r="DR249" s="126">
        <v>105</v>
      </c>
      <c r="DS249" s="126">
        <v>95</v>
      </c>
      <c r="DT249" s="126">
        <v>0</v>
      </c>
      <c r="DU249" s="126">
        <v>20</v>
      </c>
      <c r="DV249" s="126">
        <v>59</v>
      </c>
      <c r="DW249" s="126">
        <v>16</v>
      </c>
      <c r="DX249" s="126">
        <v>0</v>
      </c>
      <c r="DY249" s="126">
        <v>0</v>
      </c>
      <c r="DZ249" s="126">
        <v>0</v>
      </c>
      <c r="EA249" s="126">
        <v>105</v>
      </c>
      <c r="EB249" s="126">
        <v>0</v>
      </c>
      <c r="EC249" s="126">
        <v>31</v>
      </c>
      <c r="ED249" s="126">
        <v>26</v>
      </c>
      <c r="EE249" s="126">
        <v>0</v>
      </c>
      <c r="EF249" s="126">
        <v>0</v>
      </c>
      <c r="EG249" s="126">
        <v>0</v>
      </c>
      <c r="EH249" s="126">
        <v>19</v>
      </c>
      <c r="EI249" s="126">
        <v>29</v>
      </c>
      <c r="EJ249" s="126">
        <v>0</v>
      </c>
      <c r="EK249" s="126">
        <v>105</v>
      </c>
      <c r="EL249" s="126">
        <v>102</v>
      </c>
      <c r="EM249" s="126">
        <v>1</v>
      </c>
      <c r="EN249" s="126">
        <v>2</v>
      </c>
      <c r="EO249" s="126">
        <v>0</v>
      </c>
      <c r="EP249" s="126">
        <v>0</v>
      </c>
      <c r="EQ249" s="127" t="b">
        <v>0</v>
      </c>
      <c r="ER249" s="127" t="b">
        <v>0</v>
      </c>
      <c r="ES249" s="127" t="b">
        <v>0</v>
      </c>
      <c r="ET249" s="128">
        <v>0</v>
      </c>
      <c r="EU249" s="128">
        <v>0</v>
      </c>
      <c r="EV249" s="128">
        <v>0</v>
      </c>
      <c r="EW249" s="128">
        <v>0</v>
      </c>
      <c r="EX249" s="128">
        <v>0</v>
      </c>
      <c r="EY249" s="128">
        <v>0</v>
      </c>
      <c r="EZ249" s="127" t="b">
        <v>0</v>
      </c>
      <c r="FA249" s="127" t="b">
        <v>0</v>
      </c>
      <c r="FB249" s="127" t="b">
        <v>0</v>
      </c>
      <c r="FC249" s="128">
        <v>0</v>
      </c>
      <c r="FD249" s="128">
        <v>0</v>
      </c>
      <c r="FE249" s="128">
        <v>0</v>
      </c>
      <c r="FF249" s="128">
        <v>0</v>
      </c>
      <c r="FG249" s="128">
        <v>0</v>
      </c>
      <c r="FH249" s="128">
        <v>0</v>
      </c>
      <c r="FI249" s="127" t="b">
        <v>0</v>
      </c>
      <c r="FJ249" s="127" t="b">
        <v>0</v>
      </c>
      <c r="FK249" s="127" t="b">
        <v>0</v>
      </c>
      <c r="FL249" s="128">
        <v>0</v>
      </c>
      <c r="FM249" s="128">
        <v>0</v>
      </c>
      <c r="FN249" s="128">
        <v>0</v>
      </c>
      <c r="FO249" s="128">
        <v>0</v>
      </c>
      <c r="FP249" s="128">
        <v>0</v>
      </c>
      <c r="FQ249" s="128">
        <v>0</v>
      </c>
      <c r="FR249" s="183" t="s">
        <v>293</v>
      </c>
      <c r="FS249" s="128">
        <v>0</v>
      </c>
      <c r="FT249" s="126">
        <v>0</v>
      </c>
      <c r="FU249" s="126">
        <v>105</v>
      </c>
      <c r="FV249" s="126">
        <v>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7" t="b">
        <v>0</v>
      </c>
      <c r="GM249" s="183" t="s">
        <v>993</v>
      </c>
      <c r="GN249" s="183" t="s">
        <v>993</v>
      </c>
      <c r="GO249" s="183" t="s">
        <v>993</v>
      </c>
      <c r="GP249" s="183" t="s">
        <v>993</v>
      </c>
      <c r="GQ249" s="127"/>
      <c r="GR249" s="123"/>
    </row>
    <row r="250" spans="1:200">
      <c r="A250" s="122"/>
      <c r="B250" s="1348" t="s">
        <v>719</v>
      </c>
      <c r="C250" s="1349"/>
      <c r="D250" s="183" t="s">
        <v>1219</v>
      </c>
      <c r="E250" s="183" t="s">
        <v>1220</v>
      </c>
      <c r="F250" s="183" t="s">
        <v>437</v>
      </c>
      <c r="G250" s="183" t="s">
        <v>986</v>
      </c>
      <c r="H250" s="183" t="s">
        <v>1062</v>
      </c>
      <c r="I250" s="183" t="s">
        <v>1063</v>
      </c>
      <c r="J250" s="183" t="s">
        <v>1217</v>
      </c>
      <c r="K250" s="183" t="s">
        <v>1218</v>
      </c>
      <c r="L250" s="126">
        <v>2</v>
      </c>
      <c r="M250" s="183" t="s">
        <v>1220</v>
      </c>
      <c r="N250" s="183" t="s">
        <v>1040</v>
      </c>
      <c r="O250" s="183" t="s">
        <v>362</v>
      </c>
      <c r="P250" s="183" t="s">
        <v>1221</v>
      </c>
      <c r="Q250" s="183" t="s">
        <v>993</v>
      </c>
      <c r="R250" s="183" t="s">
        <v>296</v>
      </c>
      <c r="S250" s="127" t="b">
        <v>0</v>
      </c>
      <c r="T250" s="126">
        <v>0</v>
      </c>
      <c r="U250" s="127" t="b">
        <v>0</v>
      </c>
      <c r="V250" s="126">
        <v>0</v>
      </c>
      <c r="W250" s="127" t="b">
        <v>1</v>
      </c>
      <c r="X250" s="127" t="b">
        <v>0</v>
      </c>
      <c r="Y250" s="183" t="s">
        <v>296</v>
      </c>
      <c r="Z250" s="183" t="s">
        <v>993</v>
      </c>
      <c r="AA250" s="127" t="b">
        <v>0</v>
      </c>
      <c r="AB250" s="183" t="s">
        <v>993</v>
      </c>
      <c r="AC250" s="183" t="s">
        <v>993</v>
      </c>
      <c r="AD250" s="183" t="s">
        <v>993</v>
      </c>
      <c r="AE250" s="183">
        <f t="shared" si="8"/>
        <v>39</v>
      </c>
      <c r="AF250" s="183">
        <f t="shared" si="8"/>
        <v>39</v>
      </c>
      <c r="AG250" s="183">
        <f t="shared" si="8"/>
        <v>31</v>
      </c>
      <c r="AH250" s="183">
        <f t="shared" si="8"/>
        <v>39</v>
      </c>
      <c r="AI250" s="183">
        <f t="shared" si="9"/>
        <v>0</v>
      </c>
      <c r="AJ250" s="126">
        <v>0</v>
      </c>
      <c r="AK250" s="126">
        <v>0</v>
      </c>
      <c r="AL250" s="126">
        <v>0</v>
      </c>
      <c r="AM250" s="126">
        <v>0</v>
      </c>
      <c r="AN250" s="126">
        <v>0</v>
      </c>
      <c r="AO250" s="126">
        <v>39</v>
      </c>
      <c r="AP250" s="126">
        <v>39</v>
      </c>
      <c r="AQ250" s="126">
        <v>31</v>
      </c>
      <c r="AR250" s="126">
        <v>39</v>
      </c>
      <c r="AS250" s="126">
        <v>39</v>
      </c>
      <c r="AT250" s="126">
        <v>39</v>
      </c>
      <c r="AU250" s="126">
        <v>31</v>
      </c>
      <c r="AV250" s="126">
        <v>39</v>
      </c>
      <c r="AW250" s="126">
        <v>0</v>
      </c>
      <c r="AX250" s="126">
        <v>0</v>
      </c>
      <c r="AY250" s="126">
        <v>0</v>
      </c>
      <c r="AZ250" s="126">
        <v>0</v>
      </c>
      <c r="BA250" s="126">
        <v>0</v>
      </c>
      <c r="BB250" s="126">
        <v>0</v>
      </c>
      <c r="BC250" s="126">
        <v>0</v>
      </c>
      <c r="BD250" s="127" t="b">
        <v>0</v>
      </c>
      <c r="BE250" s="127"/>
      <c r="BF250" s="183" t="s">
        <v>422</v>
      </c>
      <c r="BG250" s="126">
        <v>39</v>
      </c>
      <c r="BH250" s="183" t="s">
        <v>993</v>
      </c>
      <c r="BI250" s="126">
        <v>0</v>
      </c>
      <c r="BJ250" s="183" t="s">
        <v>993</v>
      </c>
      <c r="BK250" s="126">
        <v>0</v>
      </c>
      <c r="BL250" s="126">
        <v>0</v>
      </c>
      <c r="BM250" s="126">
        <v>0</v>
      </c>
      <c r="BN250" s="183" t="s">
        <v>993</v>
      </c>
      <c r="BO250" s="183" t="s">
        <v>993</v>
      </c>
      <c r="BP250" s="183" t="s">
        <v>993</v>
      </c>
      <c r="BQ250" s="126">
        <v>0</v>
      </c>
      <c r="BR250" s="183" t="s">
        <v>993</v>
      </c>
      <c r="BS250" s="126">
        <v>0</v>
      </c>
      <c r="BT250" s="183" t="s">
        <v>993</v>
      </c>
      <c r="BU250" s="126">
        <v>0</v>
      </c>
      <c r="BV250" s="126">
        <v>0</v>
      </c>
      <c r="BW250" s="126">
        <v>0</v>
      </c>
      <c r="BX250" s="183" t="s">
        <v>993</v>
      </c>
      <c r="BY250" s="126">
        <v>0</v>
      </c>
      <c r="BZ250" s="183" t="s">
        <v>993</v>
      </c>
      <c r="CA250" s="126">
        <v>0</v>
      </c>
      <c r="CB250" s="183" t="s">
        <v>993</v>
      </c>
      <c r="CC250" s="126">
        <v>0</v>
      </c>
      <c r="CD250" s="126">
        <v>0</v>
      </c>
      <c r="CE250" s="126">
        <v>0</v>
      </c>
      <c r="CF250" s="183" t="s">
        <v>993</v>
      </c>
      <c r="CG250" s="126">
        <v>0</v>
      </c>
      <c r="CH250" s="183" t="s">
        <v>993</v>
      </c>
      <c r="CI250" s="126">
        <v>0</v>
      </c>
      <c r="CJ250" s="183" t="s">
        <v>993</v>
      </c>
      <c r="CK250" s="126">
        <v>0</v>
      </c>
      <c r="CL250" s="126">
        <v>0</v>
      </c>
      <c r="CM250" s="126">
        <v>0</v>
      </c>
      <c r="CN250" s="126">
        <v>8</v>
      </c>
      <c r="CO250" s="126">
        <v>1.3</v>
      </c>
      <c r="CP250" s="126">
        <v>1</v>
      </c>
      <c r="CQ250" s="126">
        <v>2.1</v>
      </c>
      <c r="CR250" s="126">
        <v>10</v>
      </c>
      <c r="CS250" s="126">
        <v>0.6</v>
      </c>
      <c r="CT250" s="126">
        <v>0</v>
      </c>
      <c r="CU250" s="126">
        <v>0</v>
      </c>
      <c r="CV250" s="126">
        <v>0</v>
      </c>
      <c r="CW250" s="126">
        <v>0</v>
      </c>
      <c r="CX250" s="126">
        <v>0</v>
      </c>
      <c r="CY250" s="126">
        <v>0</v>
      </c>
      <c r="CZ250" s="126">
        <v>0</v>
      </c>
      <c r="DA250" s="126">
        <v>0</v>
      </c>
      <c r="DB250" s="126">
        <v>0</v>
      </c>
      <c r="DC250" s="126">
        <v>0</v>
      </c>
      <c r="DD250" s="126">
        <v>0</v>
      </c>
      <c r="DE250" s="126">
        <v>0</v>
      </c>
      <c r="DF250" s="126">
        <v>0</v>
      </c>
      <c r="DG250" s="126">
        <v>0</v>
      </c>
      <c r="DH250" s="127" t="b">
        <v>0</v>
      </c>
      <c r="DI250" s="183" t="s">
        <v>270</v>
      </c>
      <c r="DJ250" s="183" t="s">
        <v>993</v>
      </c>
      <c r="DK250" s="183" t="s">
        <v>993</v>
      </c>
      <c r="DL250" s="183" t="s">
        <v>993</v>
      </c>
      <c r="DM250" s="126">
        <v>83</v>
      </c>
      <c r="DN250" s="126">
        <v>47</v>
      </c>
      <c r="DO250" s="126">
        <v>36</v>
      </c>
      <c r="DP250" s="126">
        <v>0</v>
      </c>
      <c r="DQ250" s="126">
        <v>13533</v>
      </c>
      <c r="DR250" s="126">
        <v>77</v>
      </c>
      <c r="DS250" s="126">
        <v>83</v>
      </c>
      <c r="DT250" s="126">
        <v>0</v>
      </c>
      <c r="DU250" s="126">
        <v>20</v>
      </c>
      <c r="DV250" s="126">
        <v>47</v>
      </c>
      <c r="DW250" s="126">
        <v>16</v>
      </c>
      <c r="DX250" s="126">
        <v>0</v>
      </c>
      <c r="DY250" s="126">
        <v>0</v>
      </c>
      <c r="DZ250" s="126">
        <v>0</v>
      </c>
      <c r="EA250" s="126">
        <v>77</v>
      </c>
      <c r="EB250" s="126">
        <v>0</v>
      </c>
      <c r="EC250" s="126">
        <v>34</v>
      </c>
      <c r="ED250" s="126">
        <v>27</v>
      </c>
      <c r="EE250" s="126">
        <v>0</v>
      </c>
      <c r="EF250" s="126">
        <v>2</v>
      </c>
      <c r="EG250" s="126">
        <v>0</v>
      </c>
      <c r="EH250" s="126">
        <v>11</v>
      </c>
      <c r="EI250" s="126">
        <v>3</v>
      </c>
      <c r="EJ250" s="126">
        <v>0</v>
      </c>
      <c r="EK250" s="126">
        <v>77</v>
      </c>
      <c r="EL250" s="126">
        <v>77</v>
      </c>
      <c r="EM250" s="126">
        <v>0</v>
      </c>
      <c r="EN250" s="126">
        <v>0</v>
      </c>
      <c r="EO250" s="126">
        <v>0</v>
      </c>
      <c r="EP250" s="126">
        <v>0</v>
      </c>
      <c r="EQ250" s="127" t="b">
        <v>0</v>
      </c>
      <c r="ER250" s="127" t="b">
        <v>0</v>
      </c>
      <c r="ES250" s="127" t="b">
        <v>0</v>
      </c>
      <c r="ET250" s="128">
        <v>0</v>
      </c>
      <c r="EU250" s="128">
        <v>0</v>
      </c>
      <c r="EV250" s="128">
        <v>0</v>
      </c>
      <c r="EW250" s="128">
        <v>0</v>
      </c>
      <c r="EX250" s="128">
        <v>0</v>
      </c>
      <c r="EY250" s="128">
        <v>0</v>
      </c>
      <c r="EZ250" s="127" t="b">
        <v>0</v>
      </c>
      <c r="FA250" s="127" t="b">
        <v>0</v>
      </c>
      <c r="FB250" s="127" t="b">
        <v>0</v>
      </c>
      <c r="FC250" s="128">
        <v>0</v>
      </c>
      <c r="FD250" s="128">
        <v>0</v>
      </c>
      <c r="FE250" s="128">
        <v>0</v>
      </c>
      <c r="FF250" s="128">
        <v>0</v>
      </c>
      <c r="FG250" s="128">
        <v>0</v>
      </c>
      <c r="FH250" s="128">
        <v>0</v>
      </c>
      <c r="FI250" s="127" t="b">
        <v>0</v>
      </c>
      <c r="FJ250" s="127" t="b">
        <v>0</v>
      </c>
      <c r="FK250" s="127" t="b">
        <v>0</v>
      </c>
      <c r="FL250" s="128">
        <v>0</v>
      </c>
      <c r="FM250" s="128">
        <v>0</v>
      </c>
      <c r="FN250" s="128">
        <v>0</v>
      </c>
      <c r="FO250" s="128">
        <v>0</v>
      </c>
      <c r="FP250" s="128">
        <v>0</v>
      </c>
      <c r="FQ250" s="128">
        <v>0</v>
      </c>
      <c r="FR250" s="183" t="s">
        <v>993</v>
      </c>
      <c r="FS250" s="128">
        <v>0</v>
      </c>
      <c r="FT250" s="126">
        <v>0</v>
      </c>
      <c r="FU250" s="126">
        <v>77</v>
      </c>
      <c r="FV250" s="126">
        <v>0</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7" t="b">
        <v>0</v>
      </c>
      <c r="GM250" s="183" t="s">
        <v>993</v>
      </c>
      <c r="GN250" s="183" t="s">
        <v>993</v>
      </c>
      <c r="GO250" s="183" t="s">
        <v>993</v>
      </c>
      <c r="GP250" s="183" t="s">
        <v>993</v>
      </c>
      <c r="GQ250" s="127"/>
      <c r="GR250" s="123"/>
    </row>
    <row r="251" spans="1:200">
      <c r="A251" s="122"/>
      <c r="B251" s="1348" t="s">
        <v>721</v>
      </c>
      <c r="C251" s="1349"/>
      <c r="D251" s="183" t="s">
        <v>1222</v>
      </c>
      <c r="E251" s="183" t="s">
        <v>38</v>
      </c>
      <c r="F251" s="183" t="s">
        <v>437</v>
      </c>
      <c r="G251" s="183" t="s">
        <v>986</v>
      </c>
      <c r="H251" s="183" t="s">
        <v>1062</v>
      </c>
      <c r="I251" s="183" t="s">
        <v>1063</v>
      </c>
      <c r="J251" s="183" t="s">
        <v>1223</v>
      </c>
      <c r="K251" s="183" t="s">
        <v>1224</v>
      </c>
      <c r="L251" s="126">
        <v>1</v>
      </c>
      <c r="M251" s="183" t="s">
        <v>38</v>
      </c>
      <c r="N251" s="183" t="s">
        <v>991</v>
      </c>
      <c r="O251" s="183" t="s">
        <v>317</v>
      </c>
      <c r="P251" s="183" t="s">
        <v>1225</v>
      </c>
      <c r="Q251" s="183" t="s">
        <v>290</v>
      </c>
      <c r="R251" s="183" t="s">
        <v>296</v>
      </c>
      <c r="S251" s="127" t="b">
        <v>0</v>
      </c>
      <c r="T251" s="126">
        <v>0</v>
      </c>
      <c r="U251" s="127" t="b">
        <v>0</v>
      </c>
      <c r="V251" s="126">
        <v>0</v>
      </c>
      <c r="W251" s="127" t="b">
        <v>0</v>
      </c>
      <c r="X251" s="127" t="b">
        <v>1</v>
      </c>
      <c r="Y251" s="183" t="s">
        <v>296</v>
      </c>
      <c r="Z251" s="183" t="s">
        <v>993</v>
      </c>
      <c r="AA251" s="127" t="b">
        <v>0</v>
      </c>
      <c r="AB251" s="183" t="s">
        <v>993</v>
      </c>
      <c r="AC251" s="183" t="s">
        <v>993</v>
      </c>
      <c r="AD251" s="183" t="s">
        <v>993</v>
      </c>
      <c r="AE251" s="183">
        <f t="shared" si="8"/>
        <v>40</v>
      </c>
      <c r="AF251" s="183">
        <f t="shared" si="8"/>
        <v>40</v>
      </c>
      <c r="AG251" s="183">
        <f t="shared" si="8"/>
        <v>37</v>
      </c>
      <c r="AH251" s="183">
        <f t="shared" si="8"/>
        <v>40</v>
      </c>
      <c r="AI251" s="183">
        <f t="shared" si="9"/>
        <v>0</v>
      </c>
      <c r="AJ251" s="126">
        <v>0</v>
      </c>
      <c r="AK251" s="126">
        <v>0</v>
      </c>
      <c r="AL251" s="126">
        <v>0</v>
      </c>
      <c r="AM251" s="126">
        <v>0</v>
      </c>
      <c r="AN251" s="126">
        <v>0</v>
      </c>
      <c r="AO251" s="126">
        <v>40</v>
      </c>
      <c r="AP251" s="126">
        <v>40</v>
      </c>
      <c r="AQ251" s="126">
        <v>37</v>
      </c>
      <c r="AR251" s="126">
        <v>40</v>
      </c>
      <c r="AS251" s="126">
        <v>40</v>
      </c>
      <c r="AT251" s="126">
        <v>40</v>
      </c>
      <c r="AU251" s="126">
        <v>37</v>
      </c>
      <c r="AV251" s="126">
        <v>40</v>
      </c>
      <c r="AW251" s="126">
        <v>0</v>
      </c>
      <c r="AX251" s="126">
        <v>0</v>
      </c>
      <c r="AY251" s="126">
        <v>0</v>
      </c>
      <c r="AZ251" s="126">
        <v>0</v>
      </c>
      <c r="BA251" s="126">
        <v>0</v>
      </c>
      <c r="BB251" s="126">
        <v>0</v>
      </c>
      <c r="BC251" s="126">
        <v>0</v>
      </c>
      <c r="BD251" s="127" t="b">
        <v>0</v>
      </c>
      <c r="BE251" s="127"/>
      <c r="BF251" s="183" t="s">
        <v>422</v>
      </c>
      <c r="BG251" s="126">
        <v>40</v>
      </c>
      <c r="BH251" s="183" t="s">
        <v>993</v>
      </c>
      <c r="BI251" s="126">
        <v>0</v>
      </c>
      <c r="BJ251" s="183" t="s">
        <v>993</v>
      </c>
      <c r="BK251" s="126">
        <v>0</v>
      </c>
      <c r="BL251" s="126">
        <v>0</v>
      </c>
      <c r="BM251" s="126">
        <v>0</v>
      </c>
      <c r="BN251" s="183" t="s">
        <v>993</v>
      </c>
      <c r="BO251" s="183" t="s">
        <v>993</v>
      </c>
      <c r="BP251" s="183" t="s">
        <v>993</v>
      </c>
      <c r="BQ251" s="126">
        <v>0</v>
      </c>
      <c r="BR251" s="183" t="s">
        <v>993</v>
      </c>
      <c r="BS251" s="126">
        <v>0</v>
      </c>
      <c r="BT251" s="183" t="s">
        <v>993</v>
      </c>
      <c r="BU251" s="126">
        <v>0</v>
      </c>
      <c r="BV251" s="126">
        <v>0</v>
      </c>
      <c r="BW251" s="126">
        <v>0</v>
      </c>
      <c r="BX251" s="183" t="s">
        <v>993</v>
      </c>
      <c r="BY251" s="126">
        <v>0</v>
      </c>
      <c r="BZ251" s="183" t="s">
        <v>993</v>
      </c>
      <c r="CA251" s="126">
        <v>0</v>
      </c>
      <c r="CB251" s="183" t="s">
        <v>993</v>
      </c>
      <c r="CC251" s="126">
        <v>0</v>
      </c>
      <c r="CD251" s="126">
        <v>0</v>
      </c>
      <c r="CE251" s="126">
        <v>0</v>
      </c>
      <c r="CF251" s="183" t="s">
        <v>993</v>
      </c>
      <c r="CG251" s="126">
        <v>0</v>
      </c>
      <c r="CH251" s="183" t="s">
        <v>993</v>
      </c>
      <c r="CI251" s="126">
        <v>0</v>
      </c>
      <c r="CJ251" s="183" t="s">
        <v>993</v>
      </c>
      <c r="CK251" s="126">
        <v>0</v>
      </c>
      <c r="CL251" s="126">
        <v>0</v>
      </c>
      <c r="CM251" s="126">
        <v>0</v>
      </c>
      <c r="CN251" s="126">
        <v>7</v>
      </c>
      <c r="CO251" s="126">
        <v>0.7</v>
      </c>
      <c r="CP251" s="126">
        <v>3</v>
      </c>
      <c r="CQ251" s="126">
        <v>0.9</v>
      </c>
      <c r="CR251" s="126">
        <v>10</v>
      </c>
      <c r="CS251" s="126">
        <v>0.9</v>
      </c>
      <c r="CT251" s="126">
        <v>0</v>
      </c>
      <c r="CU251" s="126">
        <v>0</v>
      </c>
      <c r="CV251" s="126">
        <v>0</v>
      </c>
      <c r="CW251" s="126">
        <v>0</v>
      </c>
      <c r="CX251" s="126">
        <v>0</v>
      </c>
      <c r="CY251" s="126">
        <v>0</v>
      </c>
      <c r="CZ251" s="126">
        <v>0</v>
      </c>
      <c r="DA251" s="126">
        <v>0</v>
      </c>
      <c r="DB251" s="126">
        <v>0</v>
      </c>
      <c r="DC251" s="126">
        <v>0</v>
      </c>
      <c r="DD251" s="126">
        <v>0</v>
      </c>
      <c r="DE251" s="126">
        <v>0</v>
      </c>
      <c r="DF251" s="126">
        <v>0</v>
      </c>
      <c r="DG251" s="126">
        <v>0</v>
      </c>
      <c r="DH251" s="127" t="b">
        <v>0</v>
      </c>
      <c r="DI251" s="183" t="s">
        <v>270</v>
      </c>
      <c r="DJ251" s="183" t="s">
        <v>993</v>
      </c>
      <c r="DK251" s="183" t="s">
        <v>993</v>
      </c>
      <c r="DL251" s="183" t="s">
        <v>993</v>
      </c>
      <c r="DM251" s="126">
        <v>28</v>
      </c>
      <c r="DN251" s="126">
        <v>28</v>
      </c>
      <c r="DO251" s="126">
        <v>0</v>
      </c>
      <c r="DP251" s="126">
        <v>0</v>
      </c>
      <c r="DQ251" s="126">
        <v>14389</v>
      </c>
      <c r="DR251" s="126">
        <v>29</v>
      </c>
      <c r="DS251" s="126">
        <v>28</v>
      </c>
      <c r="DT251" s="126">
        <v>0</v>
      </c>
      <c r="DU251" s="126">
        <v>0</v>
      </c>
      <c r="DV251" s="126">
        <v>25</v>
      </c>
      <c r="DW251" s="126">
        <v>3</v>
      </c>
      <c r="DX251" s="126">
        <v>0</v>
      </c>
      <c r="DY251" s="126">
        <v>0</v>
      </c>
      <c r="DZ251" s="126">
        <v>0</v>
      </c>
      <c r="EA251" s="126">
        <v>29</v>
      </c>
      <c r="EB251" s="126">
        <v>0</v>
      </c>
      <c r="EC251" s="126">
        <v>1</v>
      </c>
      <c r="ED251" s="126">
        <v>0</v>
      </c>
      <c r="EE251" s="126">
        <v>1</v>
      </c>
      <c r="EF251" s="126">
        <v>0</v>
      </c>
      <c r="EG251" s="126">
        <v>0</v>
      </c>
      <c r="EH251" s="126">
        <v>0</v>
      </c>
      <c r="EI251" s="126">
        <v>27</v>
      </c>
      <c r="EJ251" s="126">
        <v>0</v>
      </c>
      <c r="EK251" s="126">
        <v>29</v>
      </c>
      <c r="EL251" s="126">
        <v>29</v>
      </c>
      <c r="EM251" s="126">
        <v>0</v>
      </c>
      <c r="EN251" s="126">
        <v>0</v>
      </c>
      <c r="EO251" s="126">
        <v>0</v>
      </c>
      <c r="EP251" s="126">
        <v>0</v>
      </c>
      <c r="EQ251" s="127" t="b">
        <v>0</v>
      </c>
      <c r="ER251" s="127" t="b">
        <v>0</v>
      </c>
      <c r="ES251" s="127" t="b">
        <v>0</v>
      </c>
      <c r="ET251" s="128">
        <v>0</v>
      </c>
      <c r="EU251" s="128">
        <v>0</v>
      </c>
      <c r="EV251" s="128">
        <v>0</v>
      </c>
      <c r="EW251" s="128">
        <v>0</v>
      </c>
      <c r="EX251" s="128">
        <v>0</v>
      </c>
      <c r="EY251" s="128">
        <v>0</v>
      </c>
      <c r="EZ251" s="127" t="b">
        <v>0</v>
      </c>
      <c r="FA251" s="127" t="b">
        <v>0</v>
      </c>
      <c r="FB251" s="127" t="b">
        <v>0</v>
      </c>
      <c r="FC251" s="128">
        <v>0</v>
      </c>
      <c r="FD251" s="128">
        <v>0</v>
      </c>
      <c r="FE251" s="128">
        <v>0</v>
      </c>
      <c r="FF251" s="128">
        <v>0</v>
      </c>
      <c r="FG251" s="128">
        <v>0</v>
      </c>
      <c r="FH251" s="128">
        <v>0</v>
      </c>
      <c r="FI251" s="127" t="b">
        <v>0</v>
      </c>
      <c r="FJ251" s="127" t="b">
        <v>0</v>
      </c>
      <c r="FK251" s="127" t="b">
        <v>0</v>
      </c>
      <c r="FL251" s="128">
        <v>0</v>
      </c>
      <c r="FM251" s="128">
        <v>0</v>
      </c>
      <c r="FN251" s="128">
        <v>0</v>
      </c>
      <c r="FO251" s="128">
        <v>0</v>
      </c>
      <c r="FP251" s="128">
        <v>0</v>
      </c>
      <c r="FQ251" s="128">
        <v>0</v>
      </c>
      <c r="FR251" s="183" t="s">
        <v>993</v>
      </c>
      <c r="FS251" s="128">
        <v>0</v>
      </c>
      <c r="FT251" s="126">
        <v>0</v>
      </c>
      <c r="FU251" s="126">
        <v>29</v>
      </c>
      <c r="FV251" s="126">
        <v>0</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7" t="b">
        <v>0</v>
      </c>
      <c r="GM251" s="183" t="s">
        <v>993</v>
      </c>
      <c r="GN251" s="183" t="s">
        <v>993</v>
      </c>
      <c r="GO251" s="183" t="s">
        <v>993</v>
      </c>
      <c r="GP251" s="183" t="s">
        <v>993</v>
      </c>
      <c r="GQ251" s="127"/>
      <c r="GR251" s="123"/>
    </row>
    <row r="252" spans="1:200">
      <c r="A252" s="122"/>
      <c r="B252" s="1348" t="s">
        <v>721</v>
      </c>
      <c r="C252" s="1349"/>
      <c r="D252" s="183" t="s">
        <v>1222</v>
      </c>
      <c r="E252" s="183" t="s">
        <v>38</v>
      </c>
      <c r="F252" s="183" t="s">
        <v>437</v>
      </c>
      <c r="G252" s="183" t="s">
        <v>986</v>
      </c>
      <c r="H252" s="183" t="s">
        <v>1062</v>
      </c>
      <c r="I252" s="183" t="s">
        <v>1063</v>
      </c>
      <c r="J252" s="183" t="s">
        <v>1223</v>
      </c>
      <c r="K252" s="183" t="s">
        <v>1224</v>
      </c>
      <c r="L252" s="126">
        <v>2</v>
      </c>
      <c r="M252" s="183" t="s">
        <v>38</v>
      </c>
      <c r="N252" s="183" t="s">
        <v>1040</v>
      </c>
      <c r="O252" s="183" t="s">
        <v>362</v>
      </c>
      <c r="P252" s="183" t="s">
        <v>1225</v>
      </c>
      <c r="Q252" s="183" t="s">
        <v>290</v>
      </c>
      <c r="R252" s="183" t="s">
        <v>296</v>
      </c>
      <c r="S252" s="127" t="b">
        <v>0</v>
      </c>
      <c r="T252" s="126">
        <v>0</v>
      </c>
      <c r="U252" s="127" t="b">
        <v>0</v>
      </c>
      <c r="V252" s="126">
        <v>0</v>
      </c>
      <c r="W252" s="127" t="b">
        <v>0</v>
      </c>
      <c r="X252" s="127" t="b">
        <v>1</v>
      </c>
      <c r="Y252" s="183" t="s">
        <v>296</v>
      </c>
      <c r="Z252" s="183" t="s">
        <v>993</v>
      </c>
      <c r="AA252" s="127" t="b">
        <v>0</v>
      </c>
      <c r="AB252" s="183" t="s">
        <v>993</v>
      </c>
      <c r="AC252" s="183" t="s">
        <v>993</v>
      </c>
      <c r="AD252" s="183" t="s">
        <v>993</v>
      </c>
      <c r="AE252" s="183">
        <f t="shared" si="8"/>
        <v>40</v>
      </c>
      <c r="AF252" s="183">
        <f t="shared" si="8"/>
        <v>40</v>
      </c>
      <c r="AG252" s="183">
        <f t="shared" si="8"/>
        <v>37</v>
      </c>
      <c r="AH252" s="183">
        <f t="shared" si="8"/>
        <v>40</v>
      </c>
      <c r="AI252" s="183">
        <f t="shared" si="9"/>
        <v>0</v>
      </c>
      <c r="AJ252" s="126">
        <v>0</v>
      </c>
      <c r="AK252" s="126">
        <v>0</v>
      </c>
      <c r="AL252" s="126">
        <v>0</v>
      </c>
      <c r="AM252" s="126">
        <v>0</v>
      </c>
      <c r="AN252" s="126">
        <v>0</v>
      </c>
      <c r="AO252" s="126">
        <v>40</v>
      </c>
      <c r="AP252" s="126">
        <v>40</v>
      </c>
      <c r="AQ252" s="126">
        <v>37</v>
      </c>
      <c r="AR252" s="126">
        <v>40</v>
      </c>
      <c r="AS252" s="126">
        <v>40</v>
      </c>
      <c r="AT252" s="126">
        <v>40</v>
      </c>
      <c r="AU252" s="126">
        <v>37</v>
      </c>
      <c r="AV252" s="126">
        <v>0</v>
      </c>
      <c r="AW252" s="126">
        <v>0</v>
      </c>
      <c r="AX252" s="126">
        <v>0</v>
      </c>
      <c r="AY252" s="126">
        <v>0</v>
      </c>
      <c r="AZ252" s="126">
        <v>40</v>
      </c>
      <c r="BA252" s="126">
        <v>0</v>
      </c>
      <c r="BB252" s="126">
        <v>0</v>
      </c>
      <c r="BC252" s="126">
        <v>0</v>
      </c>
      <c r="BD252" s="127" t="b">
        <v>0</v>
      </c>
      <c r="BE252" s="127"/>
      <c r="BF252" s="183" t="s">
        <v>993</v>
      </c>
      <c r="BG252" s="126">
        <v>0</v>
      </c>
      <c r="BH252" s="183" t="s">
        <v>993</v>
      </c>
      <c r="BI252" s="126">
        <v>0</v>
      </c>
      <c r="BJ252" s="183" t="s">
        <v>993</v>
      </c>
      <c r="BK252" s="126">
        <v>0</v>
      </c>
      <c r="BL252" s="126">
        <v>0</v>
      </c>
      <c r="BM252" s="126">
        <v>40</v>
      </c>
      <c r="BN252" s="183" t="s">
        <v>993</v>
      </c>
      <c r="BO252" s="183" t="s">
        <v>993</v>
      </c>
      <c r="BP252" s="183" t="s">
        <v>993</v>
      </c>
      <c r="BQ252" s="126">
        <v>0</v>
      </c>
      <c r="BR252" s="183" t="s">
        <v>993</v>
      </c>
      <c r="BS252" s="126">
        <v>0</v>
      </c>
      <c r="BT252" s="183" t="s">
        <v>993</v>
      </c>
      <c r="BU252" s="126">
        <v>0</v>
      </c>
      <c r="BV252" s="126">
        <v>0</v>
      </c>
      <c r="BW252" s="126">
        <v>0</v>
      </c>
      <c r="BX252" s="183" t="s">
        <v>993</v>
      </c>
      <c r="BY252" s="126">
        <v>0</v>
      </c>
      <c r="BZ252" s="183" t="s">
        <v>993</v>
      </c>
      <c r="CA252" s="126">
        <v>0</v>
      </c>
      <c r="CB252" s="183" t="s">
        <v>993</v>
      </c>
      <c r="CC252" s="126">
        <v>0</v>
      </c>
      <c r="CD252" s="126">
        <v>0</v>
      </c>
      <c r="CE252" s="126">
        <v>0</v>
      </c>
      <c r="CF252" s="183" t="s">
        <v>993</v>
      </c>
      <c r="CG252" s="126">
        <v>0</v>
      </c>
      <c r="CH252" s="183" t="s">
        <v>993</v>
      </c>
      <c r="CI252" s="126">
        <v>0</v>
      </c>
      <c r="CJ252" s="183" t="s">
        <v>993</v>
      </c>
      <c r="CK252" s="126">
        <v>0</v>
      </c>
      <c r="CL252" s="126">
        <v>0</v>
      </c>
      <c r="CM252" s="126">
        <v>0</v>
      </c>
      <c r="CN252" s="126">
        <v>11</v>
      </c>
      <c r="CO252" s="126">
        <v>0.9</v>
      </c>
      <c r="CP252" s="126">
        <v>2</v>
      </c>
      <c r="CQ252" s="126">
        <v>0</v>
      </c>
      <c r="CR252" s="126">
        <v>9</v>
      </c>
      <c r="CS252" s="126">
        <v>0.6</v>
      </c>
      <c r="CT252" s="126">
        <v>0</v>
      </c>
      <c r="CU252" s="126">
        <v>0</v>
      </c>
      <c r="CV252" s="126">
        <v>0</v>
      </c>
      <c r="CW252" s="126">
        <v>0</v>
      </c>
      <c r="CX252" s="126">
        <v>0</v>
      </c>
      <c r="CY252" s="126">
        <v>0</v>
      </c>
      <c r="CZ252" s="126">
        <v>0</v>
      </c>
      <c r="DA252" s="126">
        <v>0</v>
      </c>
      <c r="DB252" s="126">
        <v>0</v>
      </c>
      <c r="DC252" s="126">
        <v>0</v>
      </c>
      <c r="DD252" s="126">
        <v>0</v>
      </c>
      <c r="DE252" s="126">
        <v>0</v>
      </c>
      <c r="DF252" s="126">
        <v>0</v>
      </c>
      <c r="DG252" s="126">
        <v>0</v>
      </c>
      <c r="DH252" s="127" t="b">
        <v>0</v>
      </c>
      <c r="DI252" s="183" t="s">
        <v>270</v>
      </c>
      <c r="DJ252" s="183" t="s">
        <v>993</v>
      </c>
      <c r="DK252" s="183" t="s">
        <v>993</v>
      </c>
      <c r="DL252" s="183" t="s">
        <v>993</v>
      </c>
      <c r="DM252" s="126">
        <v>39</v>
      </c>
      <c r="DN252" s="126">
        <v>39</v>
      </c>
      <c r="DO252" s="126">
        <v>0</v>
      </c>
      <c r="DP252" s="126">
        <v>0</v>
      </c>
      <c r="DQ252" s="126">
        <v>14361</v>
      </c>
      <c r="DR252" s="126">
        <v>38</v>
      </c>
      <c r="DS252" s="126">
        <v>39</v>
      </c>
      <c r="DT252" s="126">
        <v>0</v>
      </c>
      <c r="DU252" s="126">
        <v>1</v>
      </c>
      <c r="DV252" s="126">
        <v>34</v>
      </c>
      <c r="DW252" s="126">
        <v>4</v>
      </c>
      <c r="DX252" s="126">
        <v>0</v>
      </c>
      <c r="DY252" s="126">
        <v>0</v>
      </c>
      <c r="DZ252" s="126">
        <v>0</v>
      </c>
      <c r="EA252" s="126">
        <v>38</v>
      </c>
      <c r="EB252" s="126">
        <v>0</v>
      </c>
      <c r="EC252" s="126">
        <v>0</v>
      </c>
      <c r="ED252" s="126">
        <v>0</v>
      </c>
      <c r="EE252" s="126">
        <v>2</v>
      </c>
      <c r="EF252" s="126">
        <v>1</v>
      </c>
      <c r="EG252" s="126">
        <v>0</v>
      </c>
      <c r="EH252" s="126">
        <v>0</v>
      </c>
      <c r="EI252" s="126">
        <v>35</v>
      </c>
      <c r="EJ252" s="126">
        <v>0</v>
      </c>
      <c r="EK252" s="126">
        <v>38</v>
      </c>
      <c r="EL252" s="126">
        <v>38</v>
      </c>
      <c r="EM252" s="126">
        <v>0</v>
      </c>
      <c r="EN252" s="126">
        <v>0</v>
      </c>
      <c r="EO252" s="126">
        <v>0</v>
      </c>
      <c r="EP252" s="126">
        <v>0</v>
      </c>
      <c r="EQ252" s="127" t="b">
        <v>0</v>
      </c>
      <c r="ER252" s="127" t="b">
        <v>0</v>
      </c>
      <c r="ES252" s="127" t="b">
        <v>0</v>
      </c>
      <c r="ET252" s="128">
        <v>0</v>
      </c>
      <c r="EU252" s="128">
        <v>0</v>
      </c>
      <c r="EV252" s="128">
        <v>0</v>
      </c>
      <c r="EW252" s="128">
        <v>0</v>
      </c>
      <c r="EX252" s="128">
        <v>0</v>
      </c>
      <c r="EY252" s="128">
        <v>0</v>
      </c>
      <c r="EZ252" s="127" t="b">
        <v>0</v>
      </c>
      <c r="FA252" s="127" t="b">
        <v>0</v>
      </c>
      <c r="FB252" s="127" t="b">
        <v>0</v>
      </c>
      <c r="FC252" s="128">
        <v>0</v>
      </c>
      <c r="FD252" s="128">
        <v>0</v>
      </c>
      <c r="FE252" s="128">
        <v>0</v>
      </c>
      <c r="FF252" s="128">
        <v>0</v>
      </c>
      <c r="FG252" s="128">
        <v>0</v>
      </c>
      <c r="FH252" s="128">
        <v>0</v>
      </c>
      <c r="FI252" s="127" t="b">
        <v>0</v>
      </c>
      <c r="FJ252" s="127" t="b">
        <v>0</v>
      </c>
      <c r="FK252" s="127" t="b">
        <v>0</v>
      </c>
      <c r="FL252" s="128">
        <v>0</v>
      </c>
      <c r="FM252" s="128">
        <v>0</v>
      </c>
      <c r="FN252" s="128">
        <v>0</v>
      </c>
      <c r="FO252" s="128">
        <v>0</v>
      </c>
      <c r="FP252" s="128">
        <v>0</v>
      </c>
      <c r="FQ252" s="128">
        <v>0</v>
      </c>
      <c r="FR252" s="183" t="s">
        <v>993</v>
      </c>
      <c r="FS252" s="128">
        <v>0</v>
      </c>
      <c r="FT252" s="126">
        <v>0</v>
      </c>
      <c r="FU252" s="126">
        <v>38</v>
      </c>
      <c r="FV252" s="126">
        <v>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7" t="b">
        <v>0</v>
      </c>
      <c r="GM252" s="183" t="s">
        <v>993</v>
      </c>
      <c r="GN252" s="183" t="s">
        <v>993</v>
      </c>
      <c r="GO252" s="183" t="s">
        <v>993</v>
      </c>
      <c r="GP252" s="183" t="s">
        <v>993</v>
      </c>
      <c r="GQ252" s="127"/>
      <c r="GR252" s="123"/>
    </row>
    <row r="253" spans="1:200">
      <c r="A253" s="122"/>
      <c r="B253" s="1348" t="s">
        <v>494</v>
      </c>
      <c r="C253" s="1349"/>
      <c r="D253" s="183" t="s">
        <v>1226</v>
      </c>
      <c r="E253" s="183" t="s">
        <v>37</v>
      </c>
      <c r="F253" s="183" t="s">
        <v>437</v>
      </c>
      <c r="G253" s="183" t="s">
        <v>986</v>
      </c>
      <c r="H253" s="183" t="s">
        <v>1062</v>
      </c>
      <c r="I253" s="183" t="s">
        <v>1063</v>
      </c>
      <c r="J253" s="183" t="s">
        <v>1223</v>
      </c>
      <c r="K253" s="183" t="s">
        <v>1224</v>
      </c>
      <c r="L253" s="126">
        <v>1</v>
      </c>
      <c r="M253" s="183" t="s">
        <v>37</v>
      </c>
      <c r="N253" s="183" t="s">
        <v>1009</v>
      </c>
      <c r="O253" s="183" t="s">
        <v>496</v>
      </c>
      <c r="P253" s="183" t="s">
        <v>993</v>
      </c>
      <c r="Q253" s="183" t="s">
        <v>993</v>
      </c>
      <c r="R253" s="183" t="s">
        <v>270</v>
      </c>
      <c r="S253" s="127" t="b">
        <v>0</v>
      </c>
      <c r="T253" s="126">
        <v>0</v>
      </c>
      <c r="U253" s="127" t="b">
        <v>0</v>
      </c>
      <c r="V253" s="126">
        <v>0</v>
      </c>
      <c r="W253" s="127" t="b">
        <v>0</v>
      </c>
      <c r="X253" s="127" t="b">
        <v>1</v>
      </c>
      <c r="Y253" s="183" t="s">
        <v>270</v>
      </c>
      <c r="Z253" s="183" t="s">
        <v>993</v>
      </c>
      <c r="AA253" s="127" t="b">
        <v>0</v>
      </c>
      <c r="AB253" s="183" t="s">
        <v>993</v>
      </c>
      <c r="AC253" s="183" t="s">
        <v>993</v>
      </c>
      <c r="AD253" s="183" t="s">
        <v>993</v>
      </c>
      <c r="AE253" s="183">
        <f t="shared" si="8"/>
        <v>34</v>
      </c>
      <c r="AF253" s="183">
        <f t="shared" si="8"/>
        <v>29</v>
      </c>
      <c r="AG253" s="183">
        <f t="shared" si="8"/>
        <v>0</v>
      </c>
      <c r="AH253" s="183">
        <f t="shared" si="8"/>
        <v>34</v>
      </c>
      <c r="AI253" s="183">
        <f t="shared" si="9"/>
        <v>0</v>
      </c>
      <c r="AJ253" s="126">
        <v>34</v>
      </c>
      <c r="AK253" s="126">
        <v>29</v>
      </c>
      <c r="AL253" s="126">
        <v>0</v>
      </c>
      <c r="AM253" s="126">
        <v>34</v>
      </c>
      <c r="AN253" s="126">
        <v>0</v>
      </c>
      <c r="AO253" s="126">
        <v>0</v>
      </c>
      <c r="AP253" s="126">
        <v>0</v>
      </c>
      <c r="AQ253" s="126">
        <v>0</v>
      </c>
      <c r="AR253" s="126">
        <v>0</v>
      </c>
      <c r="AS253" s="126">
        <v>0</v>
      </c>
      <c r="AT253" s="126">
        <v>0</v>
      </c>
      <c r="AU253" s="126">
        <v>0</v>
      </c>
      <c r="AV253" s="126">
        <v>0</v>
      </c>
      <c r="AW253" s="126">
        <v>0</v>
      </c>
      <c r="AX253" s="126">
        <v>0</v>
      </c>
      <c r="AY253" s="126">
        <v>0</v>
      </c>
      <c r="AZ253" s="126">
        <v>0</v>
      </c>
      <c r="BA253" s="126">
        <v>0</v>
      </c>
      <c r="BB253" s="126">
        <v>0</v>
      </c>
      <c r="BC253" s="126">
        <v>0</v>
      </c>
      <c r="BD253" s="127" t="b">
        <v>0</v>
      </c>
      <c r="BE253" s="127"/>
      <c r="BF253" s="183" t="s">
        <v>427</v>
      </c>
      <c r="BG253" s="126">
        <v>34</v>
      </c>
      <c r="BH253" s="183" t="s">
        <v>993</v>
      </c>
      <c r="BI253" s="126">
        <v>0</v>
      </c>
      <c r="BJ253" s="183" t="s">
        <v>993</v>
      </c>
      <c r="BK253" s="126">
        <v>0</v>
      </c>
      <c r="BL253" s="126">
        <v>0</v>
      </c>
      <c r="BM253" s="126">
        <v>0</v>
      </c>
      <c r="BN253" s="183" t="s">
        <v>993</v>
      </c>
      <c r="BO253" s="183" t="s">
        <v>993</v>
      </c>
      <c r="BP253" s="183" t="s">
        <v>993</v>
      </c>
      <c r="BQ253" s="126">
        <v>0</v>
      </c>
      <c r="BR253" s="183" t="s">
        <v>993</v>
      </c>
      <c r="BS253" s="126">
        <v>0</v>
      </c>
      <c r="BT253" s="183" t="s">
        <v>993</v>
      </c>
      <c r="BU253" s="126">
        <v>0</v>
      </c>
      <c r="BV253" s="126">
        <v>0</v>
      </c>
      <c r="BW253" s="126">
        <v>0</v>
      </c>
      <c r="BX253" s="183" t="s">
        <v>993</v>
      </c>
      <c r="BY253" s="126">
        <v>0</v>
      </c>
      <c r="BZ253" s="183" t="s">
        <v>993</v>
      </c>
      <c r="CA253" s="126">
        <v>0</v>
      </c>
      <c r="CB253" s="183" t="s">
        <v>993</v>
      </c>
      <c r="CC253" s="126">
        <v>0</v>
      </c>
      <c r="CD253" s="126">
        <v>0</v>
      </c>
      <c r="CE253" s="126">
        <v>0</v>
      </c>
      <c r="CF253" s="183" t="s">
        <v>993</v>
      </c>
      <c r="CG253" s="126">
        <v>0</v>
      </c>
      <c r="CH253" s="183" t="s">
        <v>993</v>
      </c>
      <c r="CI253" s="126">
        <v>0</v>
      </c>
      <c r="CJ253" s="183" t="s">
        <v>993</v>
      </c>
      <c r="CK253" s="126">
        <v>0</v>
      </c>
      <c r="CL253" s="126">
        <v>0</v>
      </c>
      <c r="CM253" s="126">
        <v>0</v>
      </c>
      <c r="CN253" s="126">
        <v>23</v>
      </c>
      <c r="CO253" s="126">
        <v>0.8</v>
      </c>
      <c r="CP253" s="126">
        <v>0</v>
      </c>
      <c r="CQ253" s="126">
        <v>0</v>
      </c>
      <c r="CR253" s="126">
        <v>1</v>
      </c>
      <c r="CS253" s="126">
        <v>1.5</v>
      </c>
      <c r="CT253" s="126">
        <v>0</v>
      </c>
      <c r="CU253" s="126">
        <v>0</v>
      </c>
      <c r="CV253" s="126">
        <v>0</v>
      </c>
      <c r="CW253" s="126">
        <v>0</v>
      </c>
      <c r="CX253" s="126">
        <v>0</v>
      </c>
      <c r="CY253" s="126">
        <v>0</v>
      </c>
      <c r="CZ253" s="126">
        <v>0</v>
      </c>
      <c r="DA253" s="126">
        <v>0</v>
      </c>
      <c r="DB253" s="126">
        <v>0</v>
      </c>
      <c r="DC253" s="126">
        <v>0</v>
      </c>
      <c r="DD253" s="126">
        <v>0</v>
      </c>
      <c r="DE253" s="126">
        <v>0</v>
      </c>
      <c r="DF253" s="126">
        <v>0</v>
      </c>
      <c r="DG253" s="126">
        <v>0</v>
      </c>
      <c r="DH253" s="127" t="b">
        <v>0</v>
      </c>
      <c r="DI253" s="183" t="s">
        <v>999</v>
      </c>
      <c r="DJ253" s="183" t="s">
        <v>290</v>
      </c>
      <c r="DK253" s="183" t="s">
        <v>1000</v>
      </c>
      <c r="DL253" s="183" t="s">
        <v>270</v>
      </c>
      <c r="DM253" s="126">
        <v>741</v>
      </c>
      <c r="DN253" s="126">
        <v>691</v>
      </c>
      <c r="DO253" s="126">
        <v>46</v>
      </c>
      <c r="DP253" s="126">
        <v>4</v>
      </c>
      <c r="DQ253" s="126">
        <v>6265</v>
      </c>
      <c r="DR253" s="126">
        <v>741</v>
      </c>
      <c r="DS253" s="126">
        <v>741</v>
      </c>
      <c r="DT253" s="126">
        <v>61</v>
      </c>
      <c r="DU253" s="126">
        <v>678</v>
      </c>
      <c r="DV253" s="126">
        <v>2</v>
      </c>
      <c r="DW253" s="126">
        <v>0</v>
      </c>
      <c r="DX253" s="126">
        <v>0</v>
      </c>
      <c r="DY253" s="126">
        <v>0</v>
      </c>
      <c r="DZ253" s="126">
        <v>0</v>
      </c>
      <c r="EA253" s="126">
        <v>741</v>
      </c>
      <c r="EB253" s="126">
        <v>89</v>
      </c>
      <c r="EC253" s="126">
        <v>641</v>
      </c>
      <c r="ED253" s="126">
        <v>2</v>
      </c>
      <c r="EE253" s="126">
        <v>0</v>
      </c>
      <c r="EF253" s="126">
        <v>1</v>
      </c>
      <c r="EG253" s="126">
        <v>0</v>
      </c>
      <c r="EH253" s="126">
        <v>0</v>
      </c>
      <c r="EI253" s="126">
        <v>8</v>
      </c>
      <c r="EJ253" s="126">
        <v>0</v>
      </c>
      <c r="EK253" s="126">
        <v>652</v>
      </c>
      <c r="EL253" s="126">
        <v>647</v>
      </c>
      <c r="EM253" s="126">
        <v>0</v>
      </c>
      <c r="EN253" s="126">
        <v>5</v>
      </c>
      <c r="EO253" s="126">
        <v>0</v>
      </c>
      <c r="EP253" s="126">
        <v>0</v>
      </c>
      <c r="EQ253" s="127" t="b">
        <v>0</v>
      </c>
      <c r="ER253" s="127" t="b">
        <v>0</v>
      </c>
      <c r="ES253" s="127" t="b">
        <v>0</v>
      </c>
      <c r="ET253" s="128">
        <v>0.32</v>
      </c>
      <c r="EU253" s="128">
        <v>0.22699999999999998</v>
      </c>
      <c r="EV253" s="128">
        <v>7.9000000000000001E-2</v>
      </c>
      <c r="EW253" s="128">
        <v>8.3000000000000004E-2</v>
      </c>
      <c r="EX253" s="128">
        <v>0.157</v>
      </c>
      <c r="EY253" s="128">
        <v>0.24100000000000002</v>
      </c>
      <c r="EZ253" s="127" t="b">
        <v>0</v>
      </c>
      <c r="FA253" s="127" t="b">
        <v>0</v>
      </c>
      <c r="FB253" s="127" t="b">
        <v>0</v>
      </c>
      <c r="FC253" s="128">
        <v>0</v>
      </c>
      <c r="FD253" s="128">
        <v>0</v>
      </c>
      <c r="FE253" s="128">
        <v>0</v>
      </c>
      <c r="FF253" s="128">
        <v>0</v>
      </c>
      <c r="FG253" s="128">
        <v>0</v>
      </c>
      <c r="FH253" s="128">
        <v>0</v>
      </c>
      <c r="FI253" s="127" t="b">
        <v>0</v>
      </c>
      <c r="FJ253" s="127" t="b">
        <v>0</v>
      </c>
      <c r="FK253" s="127" t="b">
        <v>0</v>
      </c>
      <c r="FL253" s="128">
        <v>0</v>
      </c>
      <c r="FM253" s="128">
        <v>0</v>
      </c>
      <c r="FN253" s="128">
        <v>0</v>
      </c>
      <c r="FO253" s="128">
        <v>0</v>
      </c>
      <c r="FP253" s="128">
        <v>0</v>
      </c>
      <c r="FQ253" s="128">
        <v>0</v>
      </c>
      <c r="FR253" s="183" t="s">
        <v>993</v>
      </c>
      <c r="FS253" s="128">
        <v>0</v>
      </c>
      <c r="FT253" s="126">
        <v>0</v>
      </c>
      <c r="FU253" s="126">
        <v>652</v>
      </c>
      <c r="FV253" s="126">
        <v>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7" t="b">
        <v>0</v>
      </c>
      <c r="GM253" s="183" t="s">
        <v>993</v>
      </c>
      <c r="GN253" s="183" t="s">
        <v>993</v>
      </c>
      <c r="GO253" s="183" t="s">
        <v>993</v>
      </c>
      <c r="GP253" s="183" t="s">
        <v>993</v>
      </c>
      <c r="GQ253" s="127"/>
      <c r="GR253" s="123"/>
    </row>
    <row r="254" spans="1:200">
      <c r="A254" s="122"/>
      <c r="B254" s="1348" t="s">
        <v>494</v>
      </c>
      <c r="C254" s="1349"/>
      <c r="D254" s="183" t="s">
        <v>1226</v>
      </c>
      <c r="E254" s="183" t="s">
        <v>37</v>
      </c>
      <c r="F254" s="183" t="s">
        <v>437</v>
      </c>
      <c r="G254" s="183" t="s">
        <v>986</v>
      </c>
      <c r="H254" s="183" t="s">
        <v>1062</v>
      </c>
      <c r="I254" s="183" t="s">
        <v>1063</v>
      </c>
      <c r="J254" s="183" t="s">
        <v>1223</v>
      </c>
      <c r="K254" s="183" t="s">
        <v>1224</v>
      </c>
      <c r="L254" s="126">
        <v>2</v>
      </c>
      <c r="M254" s="183" t="s">
        <v>37</v>
      </c>
      <c r="N254" s="183" t="s">
        <v>1149</v>
      </c>
      <c r="O254" s="183" t="s">
        <v>497</v>
      </c>
      <c r="P254" s="183" t="s">
        <v>993</v>
      </c>
      <c r="Q254" s="183" t="s">
        <v>993</v>
      </c>
      <c r="R254" s="183" t="s">
        <v>270</v>
      </c>
      <c r="S254" s="127" t="b">
        <v>0</v>
      </c>
      <c r="T254" s="126">
        <v>0</v>
      </c>
      <c r="U254" s="127" t="b">
        <v>0</v>
      </c>
      <c r="V254" s="126">
        <v>0</v>
      </c>
      <c r="W254" s="127" t="b">
        <v>0</v>
      </c>
      <c r="X254" s="127" t="b">
        <v>1</v>
      </c>
      <c r="Y254" s="183" t="s">
        <v>270</v>
      </c>
      <c r="Z254" s="183" t="s">
        <v>993</v>
      </c>
      <c r="AA254" s="127" t="b">
        <v>0</v>
      </c>
      <c r="AB254" s="183" t="s">
        <v>993</v>
      </c>
      <c r="AC254" s="183" t="s">
        <v>993</v>
      </c>
      <c r="AD254" s="183" t="s">
        <v>993</v>
      </c>
      <c r="AE254" s="183">
        <f t="shared" si="8"/>
        <v>53</v>
      </c>
      <c r="AF254" s="183">
        <f t="shared" si="8"/>
        <v>53</v>
      </c>
      <c r="AG254" s="183">
        <f t="shared" si="8"/>
        <v>0</v>
      </c>
      <c r="AH254" s="183">
        <f t="shared" si="8"/>
        <v>53</v>
      </c>
      <c r="AI254" s="183">
        <f t="shared" si="9"/>
        <v>0</v>
      </c>
      <c r="AJ254" s="126">
        <v>53</v>
      </c>
      <c r="AK254" s="126">
        <v>53</v>
      </c>
      <c r="AL254" s="126">
        <v>0</v>
      </c>
      <c r="AM254" s="126">
        <v>53</v>
      </c>
      <c r="AN254" s="126">
        <v>0</v>
      </c>
      <c r="AO254" s="126">
        <v>0</v>
      </c>
      <c r="AP254" s="126">
        <v>0</v>
      </c>
      <c r="AQ254" s="126">
        <v>0</v>
      </c>
      <c r="AR254" s="126">
        <v>0</v>
      </c>
      <c r="AS254" s="126">
        <v>0</v>
      </c>
      <c r="AT254" s="126">
        <v>0</v>
      </c>
      <c r="AU254" s="126">
        <v>0</v>
      </c>
      <c r="AV254" s="126">
        <v>0</v>
      </c>
      <c r="AW254" s="126">
        <v>0</v>
      </c>
      <c r="AX254" s="126">
        <v>0</v>
      </c>
      <c r="AY254" s="126">
        <v>0</v>
      </c>
      <c r="AZ254" s="126">
        <v>0</v>
      </c>
      <c r="BA254" s="126">
        <v>0</v>
      </c>
      <c r="BB254" s="126">
        <v>0</v>
      </c>
      <c r="BC254" s="126">
        <v>0</v>
      </c>
      <c r="BD254" s="127" t="b">
        <v>0</v>
      </c>
      <c r="BE254" s="127"/>
      <c r="BF254" s="183" t="s">
        <v>427</v>
      </c>
      <c r="BG254" s="126">
        <v>53</v>
      </c>
      <c r="BH254" s="183" t="s">
        <v>993</v>
      </c>
      <c r="BI254" s="126">
        <v>0</v>
      </c>
      <c r="BJ254" s="183" t="s">
        <v>993</v>
      </c>
      <c r="BK254" s="126">
        <v>0</v>
      </c>
      <c r="BL254" s="126">
        <v>0</v>
      </c>
      <c r="BM254" s="126">
        <v>0</v>
      </c>
      <c r="BN254" s="183" t="s">
        <v>993</v>
      </c>
      <c r="BO254" s="183" t="s">
        <v>993</v>
      </c>
      <c r="BP254" s="183" t="s">
        <v>993</v>
      </c>
      <c r="BQ254" s="126">
        <v>0</v>
      </c>
      <c r="BR254" s="183" t="s">
        <v>993</v>
      </c>
      <c r="BS254" s="126">
        <v>0</v>
      </c>
      <c r="BT254" s="183" t="s">
        <v>993</v>
      </c>
      <c r="BU254" s="126">
        <v>0</v>
      </c>
      <c r="BV254" s="126">
        <v>0</v>
      </c>
      <c r="BW254" s="126">
        <v>0</v>
      </c>
      <c r="BX254" s="183" t="s">
        <v>993</v>
      </c>
      <c r="BY254" s="126">
        <v>0</v>
      </c>
      <c r="BZ254" s="183" t="s">
        <v>993</v>
      </c>
      <c r="CA254" s="126">
        <v>0</v>
      </c>
      <c r="CB254" s="183" t="s">
        <v>993</v>
      </c>
      <c r="CC254" s="126">
        <v>0</v>
      </c>
      <c r="CD254" s="126">
        <v>0</v>
      </c>
      <c r="CE254" s="126">
        <v>0</v>
      </c>
      <c r="CF254" s="183" t="s">
        <v>993</v>
      </c>
      <c r="CG254" s="126">
        <v>0</v>
      </c>
      <c r="CH254" s="183" t="s">
        <v>993</v>
      </c>
      <c r="CI254" s="126">
        <v>0</v>
      </c>
      <c r="CJ254" s="183" t="s">
        <v>993</v>
      </c>
      <c r="CK254" s="126">
        <v>0</v>
      </c>
      <c r="CL254" s="126">
        <v>0</v>
      </c>
      <c r="CM254" s="126">
        <v>0</v>
      </c>
      <c r="CN254" s="126">
        <v>31</v>
      </c>
      <c r="CO254" s="126">
        <v>0</v>
      </c>
      <c r="CP254" s="126">
        <v>0</v>
      </c>
      <c r="CQ254" s="126">
        <v>0</v>
      </c>
      <c r="CR254" s="126">
        <v>4</v>
      </c>
      <c r="CS254" s="126">
        <v>1.5</v>
      </c>
      <c r="CT254" s="126">
        <v>0</v>
      </c>
      <c r="CU254" s="126">
        <v>0</v>
      </c>
      <c r="CV254" s="126">
        <v>0</v>
      </c>
      <c r="CW254" s="126">
        <v>0</v>
      </c>
      <c r="CX254" s="126">
        <v>0</v>
      </c>
      <c r="CY254" s="126">
        <v>0</v>
      </c>
      <c r="CZ254" s="126">
        <v>0</v>
      </c>
      <c r="DA254" s="126">
        <v>0</v>
      </c>
      <c r="DB254" s="126">
        <v>0</v>
      </c>
      <c r="DC254" s="126">
        <v>0</v>
      </c>
      <c r="DD254" s="126">
        <v>0</v>
      </c>
      <c r="DE254" s="126">
        <v>0</v>
      </c>
      <c r="DF254" s="126">
        <v>0</v>
      </c>
      <c r="DG254" s="126">
        <v>0</v>
      </c>
      <c r="DH254" s="127" t="b">
        <v>0</v>
      </c>
      <c r="DI254" s="183" t="s">
        <v>293</v>
      </c>
      <c r="DJ254" s="183" t="s">
        <v>993</v>
      </c>
      <c r="DK254" s="183" t="s">
        <v>993</v>
      </c>
      <c r="DL254" s="183" t="s">
        <v>993</v>
      </c>
      <c r="DM254" s="126">
        <v>1157</v>
      </c>
      <c r="DN254" s="126">
        <v>874</v>
      </c>
      <c r="DO254" s="126">
        <v>185</v>
      </c>
      <c r="DP254" s="126">
        <v>98</v>
      </c>
      <c r="DQ254" s="126">
        <v>14967</v>
      </c>
      <c r="DR254" s="126">
        <v>1166</v>
      </c>
      <c r="DS254" s="126">
        <v>1157</v>
      </c>
      <c r="DT254" s="126">
        <v>167</v>
      </c>
      <c r="DU254" s="126">
        <v>952</v>
      </c>
      <c r="DV254" s="126">
        <v>18</v>
      </c>
      <c r="DW254" s="126">
        <v>20</v>
      </c>
      <c r="DX254" s="126">
        <v>0</v>
      </c>
      <c r="DY254" s="126">
        <v>0</v>
      </c>
      <c r="DZ254" s="126">
        <v>0</v>
      </c>
      <c r="EA254" s="126">
        <v>1166</v>
      </c>
      <c r="EB254" s="126">
        <v>111</v>
      </c>
      <c r="EC254" s="126">
        <v>1001</v>
      </c>
      <c r="ED254" s="126">
        <v>22</v>
      </c>
      <c r="EE254" s="126">
        <v>5</v>
      </c>
      <c r="EF254" s="126">
        <v>3</v>
      </c>
      <c r="EG254" s="126">
        <v>0</v>
      </c>
      <c r="EH254" s="126">
        <v>5</v>
      </c>
      <c r="EI254" s="126">
        <v>19</v>
      </c>
      <c r="EJ254" s="126">
        <v>0</v>
      </c>
      <c r="EK254" s="126">
        <v>1055</v>
      </c>
      <c r="EL254" s="126">
        <v>1027</v>
      </c>
      <c r="EM254" s="126">
        <v>0</v>
      </c>
      <c r="EN254" s="126">
        <v>28</v>
      </c>
      <c r="EO254" s="126">
        <v>0</v>
      </c>
      <c r="EP254" s="126">
        <v>0</v>
      </c>
      <c r="EQ254" s="127" t="b">
        <v>0</v>
      </c>
      <c r="ER254" s="127" t="b">
        <v>0</v>
      </c>
      <c r="ES254" s="127" t="b">
        <v>0</v>
      </c>
      <c r="ET254" s="128">
        <v>0.64700000000000002</v>
      </c>
      <c r="EU254" s="128">
        <v>0.251</v>
      </c>
      <c r="EV254" s="128">
        <v>0.16899999999999998</v>
      </c>
      <c r="EW254" s="128">
        <v>0.13400000000000001</v>
      </c>
      <c r="EX254" s="128">
        <v>0.19699999999999998</v>
      </c>
      <c r="EY254" s="128">
        <v>0.36200000000000004</v>
      </c>
      <c r="EZ254" s="127" t="b">
        <v>0</v>
      </c>
      <c r="FA254" s="127" t="b">
        <v>0</v>
      </c>
      <c r="FB254" s="127" t="b">
        <v>0</v>
      </c>
      <c r="FC254" s="128">
        <v>0</v>
      </c>
      <c r="FD254" s="128">
        <v>0</v>
      </c>
      <c r="FE254" s="128">
        <v>0</v>
      </c>
      <c r="FF254" s="128">
        <v>0</v>
      </c>
      <c r="FG254" s="128">
        <v>0</v>
      </c>
      <c r="FH254" s="128">
        <v>0</v>
      </c>
      <c r="FI254" s="127" t="b">
        <v>0</v>
      </c>
      <c r="FJ254" s="127" t="b">
        <v>0</v>
      </c>
      <c r="FK254" s="127" t="b">
        <v>0</v>
      </c>
      <c r="FL254" s="128">
        <v>0</v>
      </c>
      <c r="FM254" s="128">
        <v>0</v>
      </c>
      <c r="FN254" s="128">
        <v>0</v>
      </c>
      <c r="FO254" s="128">
        <v>0</v>
      </c>
      <c r="FP254" s="128">
        <v>0</v>
      </c>
      <c r="FQ254" s="128">
        <v>0</v>
      </c>
      <c r="FR254" s="183" t="s">
        <v>993</v>
      </c>
      <c r="FS254" s="128">
        <v>0</v>
      </c>
      <c r="FT254" s="126">
        <v>0</v>
      </c>
      <c r="FU254" s="126">
        <v>1055</v>
      </c>
      <c r="FV254" s="126">
        <v>0</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7" t="b">
        <v>0</v>
      </c>
      <c r="GM254" s="183" t="s">
        <v>993</v>
      </c>
      <c r="GN254" s="183" t="s">
        <v>993</v>
      </c>
      <c r="GO254" s="183" t="s">
        <v>993</v>
      </c>
      <c r="GP254" s="183" t="s">
        <v>993</v>
      </c>
      <c r="GQ254" s="127"/>
      <c r="GR254" s="123"/>
    </row>
    <row r="255" spans="1:200">
      <c r="A255" s="122"/>
      <c r="B255" s="1348" t="s">
        <v>494</v>
      </c>
      <c r="C255" s="1349"/>
      <c r="D255" s="183" t="s">
        <v>1226</v>
      </c>
      <c r="E255" s="183" t="s">
        <v>37</v>
      </c>
      <c r="F255" s="183" t="s">
        <v>437</v>
      </c>
      <c r="G255" s="183" t="s">
        <v>986</v>
      </c>
      <c r="H255" s="183" t="s">
        <v>1062</v>
      </c>
      <c r="I255" s="183" t="s">
        <v>1063</v>
      </c>
      <c r="J255" s="183" t="s">
        <v>1223</v>
      </c>
      <c r="K255" s="183" t="s">
        <v>1224</v>
      </c>
      <c r="L255" s="126">
        <v>3</v>
      </c>
      <c r="M255" s="183" t="s">
        <v>37</v>
      </c>
      <c r="N255" s="183" t="s">
        <v>1151</v>
      </c>
      <c r="O255" s="183" t="s">
        <v>498</v>
      </c>
      <c r="P255" s="183" t="s">
        <v>993</v>
      </c>
      <c r="Q255" s="183" t="s">
        <v>993</v>
      </c>
      <c r="R255" s="183" t="s">
        <v>270</v>
      </c>
      <c r="S255" s="127" t="b">
        <v>0</v>
      </c>
      <c r="T255" s="126">
        <v>0</v>
      </c>
      <c r="U255" s="127" t="b">
        <v>0</v>
      </c>
      <c r="V255" s="126">
        <v>0</v>
      </c>
      <c r="W255" s="127" t="b">
        <v>0</v>
      </c>
      <c r="X255" s="127" t="b">
        <v>1</v>
      </c>
      <c r="Y255" s="183" t="s">
        <v>270</v>
      </c>
      <c r="Z255" s="183" t="s">
        <v>993</v>
      </c>
      <c r="AA255" s="127" t="b">
        <v>0</v>
      </c>
      <c r="AB255" s="183" t="s">
        <v>993</v>
      </c>
      <c r="AC255" s="183" t="s">
        <v>993</v>
      </c>
      <c r="AD255" s="183" t="s">
        <v>993</v>
      </c>
      <c r="AE255" s="183">
        <f t="shared" si="8"/>
        <v>48</v>
      </c>
      <c r="AF255" s="183">
        <f t="shared" si="8"/>
        <v>46</v>
      </c>
      <c r="AG255" s="183">
        <f t="shared" si="8"/>
        <v>0</v>
      </c>
      <c r="AH255" s="183">
        <f t="shared" si="8"/>
        <v>48</v>
      </c>
      <c r="AI255" s="183">
        <f t="shared" si="9"/>
        <v>0</v>
      </c>
      <c r="AJ255" s="126">
        <v>48</v>
      </c>
      <c r="AK255" s="126">
        <v>46</v>
      </c>
      <c r="AL255" s="126">
        <v>0</v>
      </c>
      <c r="AM255" s="126">
        <v>48</v>
      </c>
      <c r="AN255" s="126">
        <v>0</v>
      </c>
      <c r="AO255" s="126">
        <v>0</v>
      </c>
      <c r="AP255" s="126">
        <v>0</v>
      </c>
      <c r="AQ255" s="126">
        <v>0</v>
      </c>
      <c r="AR255" s="126">
        <v>0</v>
      </c>
      <c r="AS255" s="126">
        <v>0</v>
      </c>
      <c r="AT255" s="126">
        <v>0</v>
      </c>
      <c r="AU255" s="126">
        <v>0</v>
      </c>
      <c r="AV255" s="126">
        <v>0</v>
      </c>
      <c r="AW255" s="126">
        <v>0</v>
      </c>
      <c r="AX255" s="126">
        <v>0</v>
      </c>
      <c r="AY255" s="126">
        <v>0</v>
      </c>
      <c r="AZ255" s="126">
        <v>0</v>
      </c>
      <c r="BA255" s="126">
        <v>0</v>
      </c>
      <c r="BB255" s="126">
        <v>0</v>
      </c>
      <c r="BC255" s="126">
        <v>0</v>
      </c>
      <c r="BD255" s="127" t="b">
        <v>0</v>
      </c>
      <c r="BE255" s="127"/>
      <c r="BF255" s="183" t="s">
        <v>427</v>
      </c>
      <c r="BG255" s="126">
        <v>48</v>
      </c>
      <c r="BH255" s="183" t="s">
        <v>993</v>
      </c>
      <c r="BI255" s="126">
        <v>0</v>
      </c>
      <c r="BJ255" s="183" t="s">
        <v>993</v>
      </c>
      <c r="BK255" s="126">
        <v>0</v>
      </c>
      <c r="BL255" s="126">
        <v>0</v>
      </c>
      <c r="BM255" s="126">
        <v>0</v>
      </c>
      <c r="BN255" s="183" t="s">
        <v>993</v>
      </c>
      <c r="BO255" s="183" t="s">
        <v>993</v>
      </c>
      <c r="BP255" s="183" t="s">
        <v>993</v>
      </c>
      <c r="BQ255" s="126">
        <v>0</v>
      </c>
      <c r="BR255" s="183" t="s">
        <v>993</v>
      </c>
      <c r="BS255" s="126">
        <v>0</v>
      </c>
      <c r="BT255" s="183" t="s">
        <v>993</v>
      </c>
      <c r="BU255" s="126">
        <v>0</v>
      </c>
      <c r="BV255" s="126">
        <v>0</v>
      </c>
      <c r="BW255" s="126">
        <v>0</v>
      </c>
      <c r="BX255" s="183" t="s">
        <v>993</v>
      </c>
      <c r="BY255" s="126">
        <v>0</v>
      </c>
      <c r="BZ255" s="183" t="s">
        <v>993</v>
      </c>
      <c r="CA255" s="126">
        <v>0</v>
      </c>
      <c r="CB255" s="183" t="s">
        <v>993</v>
      </c>
      <c r="CC255" s="126">
        <v>0</v>
      </c>
      <c r="CD255" s="126">
        <v>0</v>
      </c>
      <c r="CE255" s="126">
        <v>0</v>
      </c>
      <c r="CF255" s="183" t="s">
        <v>993</v>
      </c>
      <c r="CG255" s="126">
        <v>0</v>
      </c>
      <c r="CH255" s="183" t="s">
        <v>993</v>
      </c>
      <c r="CI255" s="126">
        <v>0</v>
      </c>
      <c r="CJ255" s="183" t="s">
        <v>993</v>
      </c>
      <c r="CK255" s="126">
        <v>0</v>
      </c>
      <c r="CL255" s="126">
        <v>0</v>
      </c>
      <c r="CM255" s="126">
        <v>0</v>
      </c>
      <c r="CN255" s="126">
        <v>29</v>
      </c>
      <c r="CO255" s="126">
        <v>0</v>
      </c>
      <c r="CP255" s="126">
        <v>0</v>
      </c>
      <c r="CQ255" s="126">
        <v>0</v>
      </c>
      <c r="CR255" s="126">
        <v>3</v>
      </c>
      <c r="CS255" s="126">
        <v>1.3</v>
      </c>
      <c r="CT255" s="126">
        <v>0</v>
      </c>
      <c r="CU255" s="126">
        <v>0</v>
      </c>
      <c r="CV255" s="126">
        <v>0</v>
      </c>
      <c r="CW255" s="126">
        <v>0</v>
      </c>
      <c r="CX255" s="126">
        <v>0</v>
      </c>
      <c r="CY255" s="126">
        <v>0</v>
      </c>
      <c r="CZ255" s="126">
        <v>0</v>
      </c>
      <c r="DA255" s="126">
        <v>0</v>
      </c>
      <c r="DB255" s="126">
        <v>0</v>
      </c>
      <c r="DC255" s="126">
        <v>0</v>
      </c>
      <c r="DD255" s="126">
        <v>0</v>
      </c>
      <c r="DE255" s="126">
        <v>0</v>
      </c>
      <c r="DF255" s="126">
        <v>0</v>
      </c>
      <c r="DG255" s="126">
        <v>0</v>
      </c>
      <c r="DH255" s="127" t="b">
        <v>0</v>
      </c>
      <c r="DI255" s="183" t="s">
        <v>999</v>
      </c>
      <c r="DJ255" s="183" t="s">
        <v>440</v>
      </c>
      <c r="DK255" s="183" t="s">
        <v>1000</v>
      </c>
      <c r="DL255" s="183" t="s">
        <v>1227</v>
      </c>
      <c r="DM255" s="126">
        <v>716</v>
      </c>
      <c r="DN255" s="126">
        <v>526</v>
      </c>
      <c r="DO255" s="126">
        <v>40</v>
      </c>
      <c r="DP255" s="126">
        <v>150</v>
      </c>
      <c r="DQ255" s="126">
        <v>13358</v>
      </c>
      <c r="DR255" s="126">
        <v>712</v>
      </c>
      <c r="DS255" s="126">
        <v>716</v>
      </c>
      <c r="DT255" s="126">
        <v>208</v>
      </c>
      <c r="DU255" s="126">
        <v>490</v>
      </c>
      <c r="DV255" s="126">
        <v>8</v>
      </c>
      <c r="DW255" s="126">
        <v>9</v>
      </c>
      <c r="DX255" s="126">
        <v>0</v>
      </c>
      <c r="DY255" s="126">
        <v>0</v>
      </c>
      <c r="DZ255" s="126">
        <v>1</v>
      </c>
      <c r="EA255" s="126">
        <v>712</v>
      </c>
      <c r="EB255" s="126">
        <v>194</v>
      </c>
      <c r="EC255" s="126">
        <v>466</v>
      </c>
      <c r="ED255" s="126">
        <v>38</v>
      </c>
      <c r="EE255" s="126">
        <v>0</v>
      </c>
      <c r="EF255" s="126">
        <v>2</v>
      </c>
      <c r="EG255" s="126">
        <v>0</v>
      </c>
      <c r="EH255" s="126">
        <v>4</v>
      </c>
      <c r="EI255" s="126">
        <v>8</v>
      </c>
      <c r="EJ255" s="126">
        <v>0</v>
      </c>
      <c r="EK255" s="126">
        <v>518</v>
      </c>
      <c r="EL255" s="126">
        <v>499</v>
      </c>
      <c r="EM255" s="126">
        <v>0</v>
      </c>
      <c r="EN255" s="126">
        <v>19</v>
      </c>
      <c r="EO255" s="126">
        <v>0</v>
      </c>
      <c r="EP255" s="126">
        <v>0</v>
      </c>
      <c r="EQ255" s="127" t="b">
        <v>0</v>
      </c>
      <c r="ER255" s="127" t="b">
        <v>0</v>
      </c>
      <c r="ES255" s="127" t="b">
        <v>0</v>
      </c>
      <c r="ET255" s="128">
        <v>0.28000000000000003</v>
      </c>
      <c r="EU255" s="128">
        <v>0.18100000000000002</v>
      </c>
      <c r="EV255" s="128">
        <v>0.13500000000000001</v>
      </c>
      <c r="EW255" s="128">
        <v>7.6999999999999999E-2</v>
      </c>
      <c r="EX255" s="128">
        <v>0.27100000000000002</v>
      </c>
      <c r="EY255" s="128">
        <v>0.34</v>
      </c>
      <c r="EZ255" s="127" t="b">
        <v>0</v>
      </c>
      <c r="FA255" s="127" t="b">
        <v>0</v>
      </c>
      <c r="FB255" s="127" t="b">
        <v>0</v>
      </c>
      <c r="FC255" s="128">
        <v>0</v>
      </c>
      <c r="FD255" s="128">
        <v>0</v>
      </c>
      <c r="FE255" s="128">
        <v>0</v>
      </c>
      <c r="FF255" s="128">
        <v>0</v>
      </c>
      <c r="FG255" s="128">
        <v>0</v>
      </c>
      <c r="FH255" s="128">
        <v>0</v>
      </c>
      <c r="FI255" s="127" t="b">
        <v>0</v>
      </c>
      <c r="FJ255" s="127" t="b">
        <v>0</v>
      </c>
      <c r="FK255" s="127" t="b">
        <v>0</v>
      </c>
      <c r="FL255" s="128">
        <v>0</v>
      </c>
      <c r="FM255" s="128">
        <v>0</v>
      </c>
      <c r="FN255" s="128">
        <v>0</v>
      </c>
      <c r="FO255" s="128">
        <v>0</v>
      </c>
      <c r="FP255" s="128">
        <v>0</v>
      </c>
      <c r="FQ255" s="128">
        <v>0</v>
      </c>
      <c r="FR255" s="183" t="s">
        <v>993</v>
      </c>
      <c r="FS255" s="128">
        <v>0</v>
      </c>
      <c r="FT255" s="126">
        <v>0</v>
      </c>
      <c r="FU255" s="126">
        <v>518</v>
      </c>
      <c r="FV255" s="126">
        <v>0</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7" t="b">
        <v>0</v>
      </c>
      <c r="GM255" s="183" t="s">
        <v>993</v>
      </c>
      <c r="GN255" s="183" t="s">
        <v>993</v>
      </c>
      <c r="GO255" s="183" t="s">
        <v>993</v>
      </c>
      <c r="GP255" s="183" t="s">
        <v>993</v>
      </c>
      <c r="GQ255" s="127"/>
      <c r="GR255" s="123"/>
    </row>
    <row r="256" spans="1:200">
      <c r="A256" s="122"/>
      <c r="B256" s="1348" t="s">
        <v>494</v>
      </c>
      <c r="C256" s="1349"/>
      <c r="D256" s="183" t="s">
        <v>1226</v>
      </c>
      <c r="E256" s="183" t="s">
        <v>37</v>
      </c>
      <c r="F256" s="183" t="s">
        <v>437</v>
      </c>
      <c r="G256" s="183" t="s">
        <v>986</v>
      </c>
      <c r="H256" s="183" t="s">
        <v>1062</v>
      </c>
      <c r="I256" s="183" t="s">
        <v>1063</v>
      </c>
      <c r="J256" s="183" t="s">
        <v>1223</v>
      </c>
      <c r="K256" s="183" t="s">
        <v>1224</v>
      </c>
      <c r="L256" s="126">
        <v>4</v>
      </c>
      <c r="M256" s="183" t="s">
        <v>37</v>
      </c>
      <c r="N256" s="183" t="s">
        <v>1153</v>
      </c>
      <c r="O256" s="183" t="s">
        <v>499</v>
      </c>
      <c r="P256" s="183" t="s">
        <v>993</v>
      </c>
      <c r="Q256" s="183" t="s">
        <v>993</v>
      </c>
      <c r="R256" s="183" t="s">
        <v>270</v>
      </c>
      <c r="S256" s="127" t="b">
        <v>0</v>
      </c>
      <c r="T256" s="126">
        <v>0</v>
      </c>
      <c r="U256" s="127" t="b">
        <v>0</v>
      </c>
      <c r="V256" s="126">
        <v>0</v>
      </c>
      <c r="W256" s="127" t="b">
        <v>0</v>
      </c>
      <c r="X256" s="127" t="b">
        <v>1</v>
      </c>
      <c r="Y256" s="183" t="s">
        <v>270</v>
      </c>
      <c r="Z256" s="183" t="s">
        <v>993</v>
      </c>
      <c r="AA256" s="127" t="b">
        <v>0</v>
      </c>
      <c r="AB256" s="183" t="s">
        <v>993</v>
      </c>
      <c r="AC256" s="183" t="s">
        <v>993</v>
      </c>
      <c r="AD256" s="183" t="s">
        <v>993</v>
      </c>
      <c r="AE256" s="183">
        <f t="shared" si="8"/>
        <v>49</v>
      </c>
      <c r="AF256" s="183">
        <f t="shared" si="8"/>
        <v>49</v>
      </c>
      <c r="AG256" s="183">
        <f t="shared" si="8"/>
        <v>0</v>
      </c>
      <c r="AH256" s="183">
        <f t="shared" si="8"/>
        <v>49</v>
      </c>
      <c r="AI256" s="183">
        <f t="shared" si="9"/>
        <v>0</v>
      </c>
      <c r="AJ256" s="126">
        <v>49</v>
      </c>
      <c r="AK256" s="126">
        <v>49</v>
      </c>
      <c r="AL256" s="126">
        <v>0</v>
      </c>
      <c r="AM256" s="126">
        <v>49</v>
      </c>
      <c r="AN256" s="126">
        <v>0</v>
      </c>
      <c r="AO256" s="126">
        <v>0</v>
      </c>
      <c r="AP256" s="126">
        <v>0</v>
      </c>
      <c r="AQ256" s="126">
        <v>0</v>
      </c>
      <c r="AR256" s="126">
        <v>0</v>
      </c>
      <c r="AS256" s="126">
        <v>0</v>
      </c>
      <c r="AT256" s="126">
        <v>0</v>
      </c>
      <c r="AU256" s="126">
        <v>0</v>
      </c>
      <c r="AV256" s="126">
        <v>0</v>
      </c>
      <c r="AW256" s="126">
        <v>0</v>
      </c>
      <c r="AX256" s="126">
        <v>0</v>
      </c>
      <c r="AY256" s="126">
        <v>0</v>
      </c>
      <c r="AZ256" s="126">
        <v>0</v>
      </c>
      <c r="BA256" s="126">
        <v>0</v>
      </c>
      <c r="BB256" s="126">
        <v>0</v>
      </c>
      <c r="BC256" s="126">
        <v>0</v>
      </c>
      <c r="BD256" s="127" t="b">
        <v>0</v>
      </c>
      <c r="BE256" s="127"/>
      <c r="BF256" s="183" t="s">
        <v>427</v>
      </c>
      <c r="BG256" s="126">
        <v>49</v>
      </c>
      <c r="BH256" s="183" t="s">
        <v>993</v>
      </c>
      <c r="BI256" s="126">
        <v>0</v>
      </c>
      <c r="BJ256" s="183" t="s">
        <v>993</v>
      </c>
      <c r="BK256" s="126">
        <v>0</v>
      </c>
      <c r="BL256" s="126">
        <v>0</v>
      </c>
      <c r="BM256" s="126">
        <v>0</v>
      </c>
      <c r="BN256" s="183" t="s">
        <v>993</v>
      </c>
      <c r="BO256" s="183" t="s">
        <v>993</v>
      </c>
      <c r="BP256" s="183" t="s">
        <v>993</v>
      </c>
      <c r="BQ256" s="126">
        <v>0</v>
      </c>
      <c r="BR256" s="183" t="s">
        <v>993</v>
      </c>
      <c r="BS256" s="126">
        <v>0</v>
      </c>
      <c r="BT256" s="183" t="s">
        <v>993</v>
      </c>
      <c r="BU256" s="126">
        <v>0</v>
      </c>
      <c r="BV256" s="126">
        <v>0</v>
      </c>
      <c r="BW256" s="126">
        <v>0</v>
      </c>
      <c r="BX256" s="183" t="s">
        <v>993</v>
      </c>
      <c r="BY256" s="126">
        <v>0</v>
      </c>
      <c r="BZ256" s="183" t="s">
        <v>993</v>
      </c>
      <c r="CA256" s="126">
        <v>0</v>
      </c>
      <c r="CB256" s="183" t="s">
        <v>993</v>
      </c>
      <c r="CC256" s="126">
        <v>0</v>
      </c>
      <c r="CD256" s="126">
        <v>0</v>
      </c>
      <c r="CE256" s="126">
        <v>0</v>
      </c>
      <c r="CF256" s="183" t="s">
        <v>993</v>
      </c>
      <c r="CG256" s="126">
        <v>0</v>
      </c>
      <c r="CH256" s="183" t="s">
        <v>993</v>
      </c>
      <c r="CI256" s="126">
        <v>0</v>
      </c>
      <c r="CJ256" s="183" t="s">
        <v>993</v>
      </c>
      <c r="CK256" s="126">
        <v>0</v>
      </c>
      <c r="CL256" s="126">
        <v>0</v>
      </c>
      <c r="CM256" s="126">
        <v>0</v>
      </c>
      <c r="CN256" s="126">
        <v>30</v>
      </c>
      <c r="CO256" s="126">
        <v>0</v>
      </c>
      <c r="CP256" s="126">
        <v>0</v>
      </c>
      <c r="CQ256" s="126">
        <v>0</v>
      </c>
      <c r="CR256" s="126">
        <v>3</v>
      </c>
      <c r="CS256" s="126">
        <v>1.7</v>
      </c>
      <c r="CT256" s="126">
        <v>0</v>
      </c>
      <c r="CU256" s="126">
        <v>0</v>
      </c>
      <c r="CV256" s="126">
        <v>0</v>
      </c>
      <c r="CW256" s="126">
        <v>0</v>
      </c>
      <c r="CX256" s="126">
        <v>0</v>
      </c>
      <c r="CY256" s="126">
        <v>0</v>
      </c>
      <c r="CZ256" s="126">
        <v>0</v>
      </c>
      <c r="DA256" s="126">
        <v>0</v>
      </c>
      <c r="DB256" s="126">
        <v>0</v>
      </c>
      <c r="DC256" s="126">
        <v>0</v>
      </c>
      <c r="DD256" s="126">
        <v>0</v>
      </c>
      <c r="DE256" s="126">
        <v>0</v>
      </c>
      <c r="DF256" s="126">
        <v>0</v>
      </c>
      <c r="DG256" s="126">
        <v>0</v>
      </c>
      <c r="DH256" s="127" t="b">
        <v>0</v>
      </c>
      <c r="DI256" s="183" t="s">
        <v>1000</v>
      </c>
      <c r="DJ256" s="183" t="s">
        <v>993</v>
      </c>
      <c r="DK256" s="183" t="s">
        <v>993</v>
      </c>
      <c r="DL256" s="183" t="s">
        <v>993</v>
      </c>
      <c r="DM256" s="126">
        <v>553</v>
      </c>
      <c r="DN256" s="126">
        <v>393</v>
      </c>
      <c r="DO256" s="126">
        <v>30</v>
      </c>
      <c r="DP256" s="126">
        <v>130</v>
      </c>
      <c r="DQ256" s="126">
        <v>15428</v>
      </c>
      <c r="DR256" s="126">
        <v>547</v>
      </c>
      <c r="DS256" s="126">
        <v>553</v>
      </c>
      <c r="DT256" s="126">
        <v>75</v>
      </c>
      <c r="DU256" s="126">
        <v>452</v>
      </c>
      <c r="DV256" s="126">
        <v>12</v>
      </c>
      <c r="DW256" s="126">
        <v>14</v>
      </c>
      <c r="DX256" s="126">
        <v>0</v>
      </c>
      <c r="DY256" s="126">
        <v>0</v>
      </c>
      <c r="DZ256" s="126">
        <v>0</v>
      </c>
      <c r="EA256" s="126">
        <v>547</v>
      </c>
      <c r="EB256" s="126">
        <v>24</v>
      </c>
      <c r="EC256" s="126">
        <v>439</v>
      </c>
      <c r="ED256" s="126">
        <v>76</v>
      </c>
      <c r="EE256" s="126">
        <v>0</v>
      </c>
      <c r="EF256" s="126">
        <v>0</v>
      </c>
      <c r="EG256" s="126">
        <v>0</v>
      </c>
      <c r="EH256" s="126">
        <v>8</v>
      </c>
      <c r="EI256" s="126">
        <v>0</v>
      </c>
      <c r="EJ256" s="126">
        <v>0</v>
      </c>
      <c r="EK256" s="126">
        <v>523</v>
      </c>
      <c r="EL256" s="126">
        <v>491</v>
      </c>
      <c r="EM256" s="126">
        <v>0</v>
      </c>
      <c r="EN256" s="126">
        <v>32</v>
      </c>
      <c r="EO256" s="126">
        <v>0</v>
      </c>
      <c r="EP256" s="126">
        <v>0</v>
      </c>
      <c r="EQ256" s="127" t="b">
        <v>0</v>
      </c>
      <c r="ER256" s="127" t="b">
        <v>0</v>
      </c>
      <c r="ES256" s="127" t="b">
        <v>0</v>
      </c>
      <c r="ET256" s="128">
        <v>0.22399999999999998</v>
      </c>
      <c r="EU256" s="128">
        <v>0.13900000000000001</v>
      </c>
      <c r="EV256" s="128">
        <v>0.11599999999999999</v>
      </c>
      <c r="EW256" s="128">
        <v>6.9000000000000006E-2</v>
      </c>
      <c r="EX256" s="128">
        <v>0.29100000000000004</v>
      </c>
      <c r="EY256" s="128">
        <v>0.32500000000000001</v>
      </c>
      <c r="EZ256" s="127" t="b">
        <v>0</v>
      </c>
      <c r="FA256" s="127" t="b">
        <v>0</v>
      </c>
      <c r="FB256" s="127" t="b">
        <v>0</v>
      </c>
      <c r="FC256" s="128">
        <v>0</v>
      </c>
      <c r="FD256" s="128">
        <v>0</v>
      </c>
      <c r="FE256" s="128">
        <v>0</v>
      </c>
      <c r="FF256" s="128">
        <v>0</v>
      </c>
      <c r="FG256" s="128">
        <v>0</v>
      </c>
      <c r="FH256" s="128">
        <v>0</v>
      </c>
      <c r="FI256" s="127" t="b">
        <v>0</v>
      </c>
      <c r="FJ256" s="127" t="b">
        <v>0</v>
      </c>
      <c r="FK256" s="127" t="b">
        <v>0</v>
      </c>
      <c r="FL256" s="128">
        <v>0</v>
      </c>
      <c r="FM256" s="128">
        <v>0</v>
      </c>
      <c r="FN256" s="128">
        <v>0</v>
      </c>
      <c r="FO256" s="128">
        <v>0</v>
      </c>
      <c r="FP256" s="128">
        <v>0</v>
      </c>
      <c r="FQ256" s="128">
        <v>0</v>
      </c>
      <c r="FR256" s="183" t="s">
        <v>993</v>
      </c>
      <c r="FS256" s="128">
        <v>0</v>
      </c>
      <c r="FT256" s="126">
        <v>0</v>
      </c>
      <c r="FU256" s="126">
        <v>523</v>
      </c>
      <c r="FV256" s="126">
        <v>0</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7" t="b">
        <v>0</v>
      </c>
      <c r="GM256" s="183" t="s">
        <v>993</v>
      </c>
      <c r="GN256" s="183" t="s">
        <v>993</v>
      </c>
      <c r="GO256" s="183" t="s">
        <v>993</v>
      </c>
      <c r="GP256" s="183" t="s">
        <v>993</v>
      </c>
      <c r="GQ256" s="127"/>
      <c r="GR256" s="123"/>
    </row>
    <row r="257" spans="1:200">
      <c r="A257" s="122"/>
      <c r="B257" s="1348" t="s">
        <v>494</v>
      </c>
      <c r="C257" s="1349"/>
      <c r="D257" s="183" t="s">
        <v>1226</v>
      </c>
      <c r="E257" s="183" t="s">
        <v>37</v>
      </c>
      <c r="F257" s="183" t="s">
        <v>437</v>
      </c>
      <c r="G257" s="183" t="s">
        <v>986</v>
      </c>
      <c r="H257" s="183" t="s">
        <v>1062</v>
      </c>
      <c r="I257" s="183" t="s">
        <v>1063</v>
      </c>
      <c r="J257" s="183" t="s">
        <v>1223</v>
      </c>
      <c r="K257" s="183" t="s">
        <v>1224</v>
      </c>
      <c r="L257" s="126">
        <v>5</v>
      </c>
      <c r="M257" s="183" t="s">
        <v>37</v>
      </c>
      <c r="N257" s="183" t="s">
        <v>1130</v>
      </c>
      <c r="O257" s="183" t="s">
        <v>500</v>
      </c>
      <c r="P257" s="183" t="s">
        <v>993</v>
      </c>
      <c r="Q257" s="183" t="s">
        <v>993</v>
      </c>
      <c r="R257" s="183" t="s">
        <v>270</v>
      </c>
      <c r="S257" s="127" t="b">
        <v>0</v>
      </c>
      <c r="T257" s="126">
        <v>0</v>
      </c>
      <c r="U257" s="127" t="b">
        <v>0</v>
      </c>
      <c r="V257" s="126">
        <v>0</v>
      </c>
      <c r="W257" s="127" t="b">
        <v>0</v>
      </c>
      <c r="X257" s="127" t="b">
        <v>1</v>
      </c>
      <c r="Y257" s="183" t="s">
        <v>270</v>
      </c>
      <c r="Z257" s="183" t="s">
        <v>993</v>
      </c>
      <c r="AA257" s="127" t="b">
        <v>0</v>
      </c>
      <c r="AB257" s="183" t="s">
        <v>993</v>
      </c>
      <c r="AC257" s="183" t="s">
        <v>993</v>
      </c>
      <c r="AD257" s="183" t="s">
        <v>993</v>
      </c>
      <c r="AE257" s="183">
        <f t="shared" si="8"/>
        <v>43</v>
      </c>
      <c r="AF257" s="183">
        <f t="shared" si="8"/>
        <v>43</v>
      </c>
      <c r="AG257" s="183">
        <f t="shared" si="8"/>
        <v>0</v>
      </c>
      <c r="AH257" s="183">
        <f t="shared" si="8"/>
        <v>43</v>
      </c>
      <c r="AI257" s="183">
        <f t="shared" si="9"/>
        <v>0</v>
      </c>
      <c r="AJ257" s="126">
        <v>43</v>
      </c>
      <c r="AK257" s="126">
        <v>43</v>
      </c>
      <c r="AL257" s="126">
        <v>0</v>
      </c>
      <c r="AM257" s="126">
        <v>43</v>
      </c>
      <c r="AN257" s="126">
        <v>0</v>
      </c>
      <c r="AO257" s="126">
        <v>0</v>
      </c>
      <c r="AP257" s="126">
        <v>0</v>
      </c>
      <c r="AQ257" s="126">
        <v>0</v>
      </c>
      <c r="AR257" s="126">
        <v>0</v>
      </c>
      <c r="AS257" s="126">
        <v>0</v>
      </c>
      <c r="AT257" s="126">
        <v>0</v>
      </c>
      <c r="AU257" s="126">
        <v>0</v>
      </c>
      <c r="AV257" s="126">
        <v>0</v>
      </c>
      <c r="AW257" s="126">
        <v>0</v>
      </c>
      <c r="AX257" s="126">
        <v>0</v>
      </c>
      <c r="AY257" s="126">
        <v>0</v>
      </c>
      <c r="AZ257" s="126">
        <v>0</v>
      </c>
      <c r="BA257" s="126">
        <v>0</v>
      </c>
      <c r="BB257" s="126">
        <v>0</v>
      </c>
      <c r="BC257" s="126">
        <v>0</v>
      </c>
      <c r="BD257" s="127" t="b">
        <v>0</v>
      </c>
      <c r="BE257" s="127"/>
      <c r="BF257" s="183" t="s">
        <v>427</v>
      </c>
      <c r="BG257" s="126">
        <v>43</v>
      </c>
      <c r="BH257" s="183" t="s">
        <v>993</v>
      </c>
      <c r="BI257" s="126">
        <v>0</v>
      </c>
      <c r="BJ257" s="183" t="s">
        <v>993</v>
      </c>
      <c r="BK257" s="126">
        <v>0</v>
      </c>
      <c r="BL257" s="126">
        <v>0</v>
      </c>
      <c r="BM257" s="126">
        <v>0</v>
      </c>
      <c r="BN257" s="183" t="s">
        <v>993</v>
      </c>
      <c r="BO257" s="183" t="s">
        <v>993</v>
      </c>
      <c r="BP257" s="183" t="s">
        <v>993</v>
      </c>
      <c r="BQ257" s="126">
        <v>0</v>
      </c>
      <c r="BR257" s="183" t="s">
        <v>993</v>
      </c>
      <c r="BS257" s="126">
        <v>0</v>
      </c>
      <c r="BT257" s="183" t="s">
        <v>993</v>
      </c>
      <c r="BU257" s="126">
        <v>0</v>
      </c>
      <c r="BV257" s="126">
        <v>0</v>
      </c>
      <c r="BW257" s="126">
        <v>0</v>
      </c>
      <c r="BX257" s="183" t="s">
        <v>993</v>
      </c>
      <c r="BY257" s="126">
        <v>0</v>
      </c>
      <c r="BZ257" s="183" t="s">
        <v>993</v>
      </c>
      <c r="CA257" s="126">
        <v>0</v>
      </c>
      <c r="CB257" s="183" t="s">
        <v>993</v>
      </c>
      <c r="CC257" s="126">
        <v>0</v>
      </c>
      <c r="CD257" s="126">
        <v>0</v>
      </c>
      <c r="CE257" s="126">
        <v>0</v>
      </c>
      <c r="CF257" s="183" t="s">
        <v>993</v>
      </c>
      <c r="CG257" s="126">
        <v>0</v>
      </c>
      <c r="CH257" s="183" t="s">
        <v>993</v>
      </c>
      <c r="CI257" s="126">
        <v>0</v>
      </c>
      <c r="CJ257" s="183" t="s">
        <v>993</v>
      </c>
      <c r="CK257" s="126">
        <v>0</v>
      </c>
      <c r="CL257" s="126">
        <v>0</v>
      </c>
      <c r="CM257" s="126">
        <v>0</v>
      </c>
      <c r="CN257" s="126">
        <v>29</v>
      </c>
      <c r="CO257" s="126">
        <v>0</v>
      </c>
      <c r="CP257" s="126">
        <v>0</v>
      </c>
      <c r="CQ257" s="126">
        <v>0</v>
      </c>
      <c r="CR257" s="126">
        <v>2</v>
      </c>
      <c r="CS257" s="126">
        <v>1.7</v>
      </c>
      <c r="CT257" s="126">
        <v>0</v>
      </c>
      <c r="CU257" s="126">
        <v>0</v>
      </c>
      <c r="CV257" s="126">
        <v>0</v>
      </c>
      <c r="CW257" s="126">
        <v>0</v>
      </c>
      <c r="CX257" s="126">
        <v>0</v>
      </c>
      <c r="CY257" s="126">
        <v>0</v>
      </c>
      <c r="CZ257" s="126">
        <v>0</v>
      </c>
      <c r="DA257" s="126">
        <v>0</v>
      </c>
      <c r="DB257" s="126">
        <v>0</v>
      </c>
      <c r="DC257" s="126">
        <v>0</v>
      </c>
      <c r="DD257" s="126">
        <v>0</v>
      </c>
      <c r="DE257" s="126">
        <v>0</v>
      </c>
      <c r="DF257" s="126">
        <v>0</v>
      </c>
      <c r="DG257" s="126">
        <v>0</v>
      </c>
      <c r="DH257" s="127" t="b">
        <v>0</v>
      </c>
      <c r="DI257" s="183" t="s">
        <v>999</v>
      </c>
      <c r="DJ257" s="183" t="s">
        <v>1055</v>
      </c>
      <c r="DK257" s="183" t="s">
        <v>1014</v>
      </c>
      <c r="DL257" s="183" t="s">
        <v>993</v>
      </c>
      <c r="DM257" s="126">
        <v>923</v>
      </c>
      <c r="DN257" s="126">
        <v>688</v>
      </c>
      <c r="DO257" s="126">
        <v>181</v>
      </c>
      <c r="DP257" s="126">
        <v>54</v>
      </c>
      <c r="DQ257" s="126">
        <v>12866</v>
      </c>
      <c r="DR257" s="126">
        <v>940</v>
      </c>
      <c r="DS257" s="126">
        <v>923</v>
      </c>
      <c r="DT257" s="126">
        <v>176</v>
      </c>
      <c r="DU257" s="126">
        <v>716</v>
      </c>
      <c r="DV257" s="126">
        <v>10</v>
      </c>
      <c r="DW257" s="126">
        <v>21</v>
      </c>
      <c r="DX257" s="126">
        <v>0</v>
      </c>
      <c r="DY257" s="126">
        <v>0</v>
      </c>
      <c r="DZ257" s="126">
        <v>0</v>
      </c>
      <c r="EA257" s="126">
        <v>940</v>
      </c>
      <c r="EB257" s="126">
        <v>168</v>
      </c>
      <c r="EC257" s="126">
        <v>718</v>
      </c>
      <c r="ED257" s="126">
        <v>16</v>
      </c>
      <c r="EE257" s="126">
        <v>1</v>
      </c>
      <c r="EF257" s="126">
        <v>8</v>
      </c>
      <c r="EG257" s="126">
        <v>0</v>
      </c>
      <c r="EH257" s="126">
        <v>11</v>
      </c>
      <c r="EI257" s="126">
        <v>18</v>
      </c>
      <c r="EJ257" s="126">
        <v>0</v>
      </c>
      <c r="EK257" s="126">
        <v>772</v>
      </c>
      <c r="EL257" s="126">
        <v>769</v>
      </c>
      <c r="EM257" s="126">
        <v>0</v>
      </c>
      <c r="EN257" s="126">
        <v>3</v>
      </c>
      <c r="EO257" s="126">
        <v>0</v>
      </c>
      <c r="EP257" s="126">
        <v>0</v>
      </c>
      <c r="EQ257" s="127" t="b">
        <v>0</v>
      </c>
      <c r="ER257" s="127" t="b">
        <v>0</v>
      </c>
      <c r="ES257" s="127" t="b">
        <v>0</v>
      </c>
      <c r="ET257" s="128">
        <v>0.42100000000000004</v>
      </c>
      <c r="EU257" s="128">
        <v>0.30499999999999999</v>
      </c>
      <c r="EV257" s="128">
        <v>0.105</v>
      </c>
      <c r="EW257" s="128">
        <v>0.109</v>
      </c>
      <c r="EX257" s="128">
        <v>0.188</v>
      </c>
      <c r="EY257" s="128">
        <v>0.29100000000000004</v>
      </c>
      <c r="EZ257" s="127" t="b">
        <v>0</v>
      </c>
      <c r="FA257" s="127" t="b">
        <v>0</v>
      </c>
      <c r="FB257" s="127" t="b">
        <v>0</v>
      </c>
      <c r="FC257" s="128">
        <v>0</v>
      </c>
      <c r="FD257" s="128">
        <v>0</v>
      </c>
      <c r="FE257" s="128">
        <v>0</v>
      </c>
      <c r="FF257" s="128">
        <v>0</v>
      </c>
      <c r="FG257" s="128">
        <v>0</v>
      </c>
      <c r="FH257" s="128">
        <v>0</v>
      </c>
      <c r="FI257" s="127" t="b">
        <v>0</v>
      </c>
      <c r="FJ257" s="127" t="b">
        <v>0</v>
      </c>
      <c r="FK257" s="127" t="b">
        <v>0</v>
      </c>
      <c r="FL257" s="128">
        <v>0</v>
      </c>
      <c r="FM257" s="128">
        <v>0</v>
      </c>
      <c r="FN257" s="128">
        <v>0</v>
      </c>
      <c r="FO257" s="128">
        <v>0</v>
      </c>
      <c r="FP257" s="128">
        <v>0</v>
      </c>
      <c r="FQ257" s="128">
        <v>0</v>
      </c>
      <c r="FR257" s="183" t="s">
        <v>993</v>
      </c>
      <c r="FS257" s="128">
        <v>0</v>
      </c>
      <c r="FT257" s="126">
        <v>0</v>
      </c>
      <c r="FU257" s="126">
        <v>772</v>
      </c>
      <c r="FV257" s="126">
        <v>0</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7" t="b">
        <v>0</v>
      </c>
      <c r="GM257" s="183" t="s">
        <v>993</v>
      </c>
      <c r="GN257" s="183" t="s">
        <v>993</v>
      </c>
      <c r="GO257" s="183" t="s">
        <v>993</v>
      </c>
      <c r="GP257" s="183" t="s">
        <v>993</v>
      </c>
      <c r="GQ257" s="127"/>
      <c r="GR257" s="123"/>
    </row>
    <row r="258" spans="1:200">
      <c r="A258" s="122"/>
      <c r="B258" s="1348" t="s">
        <v>494</v>
      </c>
      <c r="C258" s="1349"/>
      <c r="D258" s="183" t="s">
        <v>1226</v>
      </c>
      <c r="E258" s="183" t="s">
        <v>37</v>
      </c>
      <c r="F258" s="183" t="s">
        <v>437</v>
      </c>
      <c r="G258" s="183" t="s">
        <v>986</v>
      </c>
      <c r="H258" s="183" t="s">
        <v>1062</v>
      </c>
      <c r="I258" s="183" t="s">
        <v>1063</v>
      </c>
      <c r="J258" s="183" t="s">
        <v>1223</v>
      </c>
      <c r="K258" s="183" t="s">
        <v>1224</v>
      </c>
      <c r="L258" s="126">
        <v>6</v>
      </c>
      <c r="M258" s="183" t="s">
        <v>37</v>
      </c>
      <c r="N258" s="183" t="s">
        <v>1131</v>
      </c>
      <c r="O258" s="183" t="s">
        <v>501</v>
      </c>
      <c r="P258" s="183" t="s">
        <v>993</v>
      </c>
      <c r="Q258" s="183" t="s">
        <v>993</v>
      </c>
      <c r="R258" s="183" t="s">
        <v>270</v>
      </c>
      <c r="S258" s="127" t="b">
        <v>0</v>
      </c>
      <c r="T258" s="126">
        <v>0</v>
      </c>
      <c r="U258" s="127" t="b">
        <v>0</v>
      </c>
      <c r="V258" s="126">
        <v>0</v>
      </c>
      <c r="W258" s="127" t="b">
        <v>0</v>
      </c>
      <c r="X258" s="127" t="b">
        <v>1</v>
      </c>
      <c r="Y258" s="183" t="s">
        <v>270</v>
      </c>
      <c r="Z258" s="183" t="s">
        <v>993</v>
      </c>
      <c r="AA258" s="127" t="b">
        <v>0</v>
      </c>
      <c r="AB258" s="183" t="s">
        <v>993</v>
      </c>
      <c r="AC258" s="183" t="s">
        <v>993</v>
      </c>
      <c r="AD258" s="183" t="s">
        <v>993</v>
      </c>
      <c r="AE258" s="183">
        <f t="shared" si="8"/>
        <v>50</v>
      </c>
      <c r="AF258" s="183">
        <f t="shared" si="8"/>
        <v>49</v>
      </c>
      <c r="AG258" s="183">
        <f t="shared" si="8"/>
        <v>0</v>
      </c>
      <c r="AH258" s="183">
        <f t="shared" si="8"/>
        <v>50</v>
      </c>
      <c r="AI258" s="183">
        <f t="shared" si="9"/>
        <v>0</v>
      </c>
      <c r="AJ258" s="126">
        <v>50</v>
      </c>
      <c r="AK258" s="126">
        <v>49</v>
      </c>
      <c r="AL258" s="126">
        <v>0</v>
      </c>
      <c r="AM258" s="126">
        <v>50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6">
        <v>0</v>
      </c>
      <c r="BD258" s="127" t="b">
        <v>0</v>
      </c>
      <c r="BE258" s="127"/>
      <c r="BF258" s="183" t="s">
        <v>427</v>
      </c>
      <c r="BG258" s="126">
        <v>50</v>
      </c>
      <c r="BH258" s="183" t="s">
        <v>993</v>
      </c>
      <c r="BI258" s="126">
        <v>0</v>
      </c>
      <c r="BJ258" s="183" t="s">
        <v>993</v>
      </c>
      <c r="BK258" s="126">
        <v>0</v>
      </c>
      <c r="BL258" s="126">
        <v>0</v>
      </c>
      <c r="BM258" s="126">
        <v>0</v>
      </c>
      <c r="BN258" s="183" t="s">
        <v>993</v>
      </c>
      <c r="BO258" s="183" t="s">
        <v>993</v>
      </c>
      <c r="BP258" s="183" t="s">
        <v>993</v>
      </c>
      <c r="BQ258" s="126">
        <v>0</v>
      </c>
      <c r="BR258" s="183" t="s">
        <v>993</v>
      </c>
      <c r="BS258" s="126">
        <v>0</v>
      </c>
      <c r="BT258" s="183" t="s">
        <v>993</v>
      </c>
      <c r="BU258" s="126">
        <v>0</v>
      </c>
      <c r="BV258" s="126">
        <v>0</v>
      </c>
      <c r="BW258" s="126">
        <v>0</v>
      </c>
      <c r="BX258" s="183" t="s">
        <v>993</v>
      </c>
      <c r="BY258" s="126">
        <v>0</v>
      </c>
      <c r="BZ258" s="183" t="s">
        <v>993</v>
      </c>
      <c r="CA258" s="126">
        <v>0</v>
      </c>
      <c r="CB258" s="183" t="s">
        <v>993</v>
      </c>
      <c r="CC258" s="126">
        <v>0</v>
      </c>
      <c r="CD258" s="126">
        <v>0</v>
      </c>
      <c r="CE258" s="126">
        <v>0</v>
      </c>
      <c r="CF258" s="183" t="s">
        <v>993</v>
      </c>
      <c r="CG258" s="126">
        <v>0</v>
      </c>
      <c r="CH258" s="183" t="s">
        <v>993</v>
      </c>
      <c r="CI258" s="126">
        <v>0</v>
      </c>
      <c r="CJ258" s="183" t="s">
        <v>993</v>
      </c>
      <c r="CK258" s="126">
        <v>0</v>
      </c>
      <c r="CL258" s="126">
        <v>0</v>
      </c>
      <c r="CM258" s="126">
        <v>0</v>
      </c>
      <c r="CN258" s="126">
        <v>30</v>
      </c>
      <c r="CO258" s="126">
        <v>0.8</v>
      </c>
      <c r="CP258" s="126">
        <v>0</v>
      </c>
      <c r="CQ258" s="126">
        <v>0</v>
      </c>
      <c r="CR258" s="126">
        <v>4</v>
      </c>
      <c r="CS258" s="126">
        <v>2.2999999999999998</v>
      </c>
      <c r="CT258" s="126">
        <v>0</v>
      </c>
      <c r="CU258" s="126">
        <v>0</v>
      </c>
      <c r="CV258" s="126">
        <v>0</v>
      </c>
      <c r="CW258" s="126">
        <v>0</v>
      </c>
      <c r="CX258" s="126">
        <v>0</v>
      </c>
      <c r="CY258" s="126">
        <v>0</v>
      </c>
      <c r="CZ258" s="126">
        <v>0</v>
      </c>
      <c r="DA258" s="126">
        <v>0</v>
      </c>
      <c r="DB258" s="126">
        <v>0</v>
      </c>
      <c r="DC258" s="126">
        <v>0</v>
      </c>
      <c r="DD258" s="126">
        <v>0</v>
      </c>
      <c r="DE258" s="126">
        <v>0</v>
      </c>
      <c r="DF258" s="126">
        <v>0</v>
      </c>
      <c r="DG258" s="126">
        <v>0</v>
      </c>
      <c r="DH258" s="127" t="b">
        <v>0</v>
      </c>
      <c r="DI258" s="183" t="s">
        <v>999</v>
      </c>
      <c r="DJ258" s="183" t="s">
        <v>450</v>
      </c>
      <c r="DK258" s="183" t="s">
        <v>1227</v>
      </c>
      <c r="DL258" s="183" t="s">
        <v>444</v>
      </c>
      <c r="DM258" s="126">
        <v>1014</v>
      </c>
      <c r="DN258" s="126">
        <v>806</v>
      </c>
      <c r="DO258" s="126">
        <v>141</v>
      </c>
      <c r="DP258" s="126">
        <v>67</v>
      </c>
      <c r="DQ258" s="126">
        <v>14073</v>
      </c>
      <c r="DR258" s="126">
        <v>1020</v>
      </c>
      <c r="DS258" s="126">
        <v>1014</v>
      </c>
      <c r="DT258" s="126">
        <v>169</v>
      </c>
      <c r="DU258" s="126">
        <v>832</v>
      </c>
      <c r="DV258" s="126">
        <v>13</v>
      </c>
      <c r="DW258" s="126">
        <v>0</v>
      </c>
      <c r="DX258" s="126">
        <v>0</v>
      </c>
      <c r="DY258" s="126">
        <v>0</v>
      </c>
      <c r="DZ258" s="126">
        <v>0</v>
      </c>
      <c r="EA258" s="126">
        <v>1020</v>
      </c>
      <c r="EB258" s="126">
        <v>155</v>
      </c>
      <c r="EC258" s="126">
        <v>781</v>
      </c>
      <c r="ED258" s="126">
        <v>76</v>
      </c>
      <c r="EE258" s="126">
        <v>0</v>
      </c>
      <c r="EF258" s="126">
        <v>0</v>
      </c>
      <c r="EG258" s="126">
        <v>0</v>
      </c>
      <c r="EH258" s="126">
        <v>8</v>
      </c>
      <c r="EI258" s="126">
        <v>0</v>
      </c>
      <c r="EJ258" s="126">
        <v>0</v>
      </c>
      <c r="EK258" s="126">
        <v>865</v>
      </c>
      <c r="EL258" s="126">
        <v>861</v>
      </c>
      <c r="EM258" s="126">
        <v>0</v>
      </c>
      <c r="EN258" s="126">
        <v>3</v>
      </c>
      <c r="EO258" s="126">
        <v>1</v>
      </c>
      <c r="EP258" s="126">
        <v>0</v>
      </c>
      <c r="EQ258" s="127" t="b">
        <v>0</v>
      </c>
      <c r="ER258" s="127" t="b">
        <v>0</v>
      </c>
      <c r="ES258" s="127" t="b">
        <v>0</v>
      </c>
      <c r="ET258" s="128">
        <v>0.58499999999999996</v>
      </c>
      <c r="EU258" s="128">
        <v>0.42599999999999999</v>
      </c>
      <c r="EV258" s="128">
        <v>0.2</v>
      </c>
      <c r="EW258" s="128">
        <v>0.17800000000000002</v>
      </c>
      <c r="EX258" s="128">
        <v>0.20199999999999999</v>
      </c>
      <c r="EY258" s="128">
        <v>0.38500000000000001</v>
      </c>
      <c r="EZ258" s="127" t="b">
        <v>0</v>
      </c>
      <c r="FA258" s="127" t="b">
        <v>0</v>
      </c>
      <c r="FB258" s="127" t="b">
        <v>0</v>
      </c>
      <c r="FC258" s="128">
        <v>0</v>
      </c>
      <c r="FD258" s="128">
        <v>0</v>
      </c>
      <c r="FE258" s="128">
        <v>0</v>
      </c>
      <c r="FF258" s="128">
        <v>0</v>
      </c>
      <c r="FG258" s="128">
        <v>0</v>
      </c>
      <c r="FH258" s="128">
        <v>0</v>
      </c>
      <c r="FI258" s="127" t="b">
        <v>0</v>
      </c>
      <c r="FJ258" s="127" t="b">
        <v>0</v>
      </c>
      <c r="FK258" s="127" t="b">
        <v>0</v>
      </c>
      <c r="FL258" s="128">
        <v>0</v>
      </c>
      <c r="FM258" s="128">
        <v>0</v>
      </c>
      <c r="FN258" s="128">
        <v>0</v>
      </c>
      <c r="FO258" s="128">
        <v>0</v>
      </c>
      <c r="FP258" s="128">
        <v>0</v>
      </c>
      <c r="FQ258" s="128">
        <v>0</v>
      </c>
      <c r="FR258" s="183" t="s">
        <v>993</v>
      </c>
      <c r="FS258" s="128">
        <v>0</v>
      </c>
      <c r="FT258" s="126">
        <v>0</v>
      </c>
      <c r="FU258" s="126">
        <v>865</v>
      </c>
      <c r="FV258" s="126">
        <v>0</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7" t="b">
        <v>0</v>
      </c>
      <c r="GM258" s="183" t="s">
        <v>993</v>
      </c>
      <c r="GN258" s="183" t="s">
        <v>993</v>
      </c>
      <c r="GO258" s="183" t="s">
        <v>993</v>
      </c>
      <c r="GP258" s="183" t="s">
        <v>993</v>
      </c>
      <c r="GQ258" s="127"/>
      <c r="GR258" s="123"/>
    </row>
    <row r="259" spans="1:200">
      <c r="A259" s="122"/>
      <c r="B259" s="1348" t="s">
        <v>494</v>
      </c>
      <c r="C259" s="1349"/>
      <c r="D259" s="183" t="s">
        <v>1226</v>
      </c>
      <c r="E259" s="183" t="s">
        <v>37</v>
      </c>
      <c r="F259" s="183" t="s">
        <v>437</v>
      </c>
      <c r="G259" s="183" t="s">
        <v>986</v>
      </c>
      <c r="H259" s="183" t="s">
        <v>1062</v>
      </c>
      <c r="I259" s="183" t="s">
        <v>1063</v>
      </c>
      <c r="J259" s="183" t="s">
        <v>1223</v>
      </c>
      <c r="K259" s="183" t="s">
        <v>1224</v>
      </c>
      <c r="L259" s="126">
        <v>7</v>
      </c>
      <c r="M259" s="183" t="s">
        <v>37</v>
      </c>
      <c r="N259" s="183" t="s">
        <v>1133</v>
      </c>
      <c r="O259" s="183" t="s">
        <v>502</v>
      </c>
      <c r="P259" s="183" t="s">
        <v>993</v>
      </c>
      <c r="Q259" s="183" t="s">
        <v>993</v>
      </c>
      <c r="R259" s="183" t="s">
        <v>270</v>
      </c>
      <c r="S259" s="127" t="b">
        <v>0</v>
      </c>
      <c r="T259" s="126">
        <v>0</v>
      </c>
      <c r="U259" s="127" t="b">
        <v>0</v>
      </c>
      <c r="V259" s="126">
        <v>0</v>
      </c>
      <c r="W259" s="127" t="b">
        <v>0</v>
      </c>
      <c r="X259" s="127" t="b">
        <v>1</v>
      </c>
      <c r="Y259" s="183" t="s">
        <v>270</v>
      </c>
      <c r="Z259" s="183" t="s">
        <v>993</v>
      </c>
      <c r="AA259" s="127" t="b">
        <v>0</v>
      </c>
      <c r="AB259" s="183" t="s">
        <v>993</v>
      </c>
      <c r="AC259" s="183" t="s">
        <v>993</v>
      </c>
      <c r="AD259" s="183" t="s">
        <v>993</v>
      </c>
      <c r="AE259" s="183">
        <f t="shared" si="8"/>
        <v>48</v>
      </c>
      <c r="AF259" s="183">
        <f t="shared" si="8"/>
        <v>48</v>
      </c>
      <c r="AG259" s="183">
        <f t="shared" si="8"/>
        <v>0</v>
      </c>
      <c r="AH259" s="183">
        <f t="shared" si="8"/>
        <v>48</v>
      </c>
      <c r="AI259" s="183">
        <f t="shared" si="9"/>
        <v>0</v>
      </c>
      <c r="AJ259" s="126">
        <v>48</v>
      </c>
      <c r="AK259" s="126">
        <v>48</v>
      </c>
      <c r="AL259" s="126">
        <v>0</v>
      </c>
      <c r="AM259" s="126">
        <v>48</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6">
        <v>0</v>
      </c>
      <c r="BD259" s="127" t="b">
        <v>0</v>
      </c>
      <c r="BE259" s="127"/>
      <c r="BF259" s="183" t="s">
        <v>427</v>
      </c>
      <c r="BG259" s="126">
        <v>48</v>
      </c>
      <c r="BH259" s="183" t="s">
        <v>993</v>
      </c>
      <c r="BI259" s="126">
        <v>0</v>
      </c>
      <c r="BJ259" s="183" t="s">
        <v>993</v>
      </c>
      <c r="BK259" s="126">
        <v>0</v>
      </c>
      <c r="BL259" s="126">
        <v>0</v>
      </c>
      <c r="BM259" s="126">
        <v>0</v>
      </c>
      <c r="BN259" s="183" t="s">
        <v>993</v>
      </c>
      <c r="BO259" s="183" t="s">
        <v>993</v>
      </c>
      <c r="BP259" s="183" t="s">
        <v>993</v>
      </c>
      <c r="BQ259" s="126">
        <v>0</v>
      </c>
      <c r="BR259" s="183" t="s">
        <v>993</v>
      </c>
      <c r="BS259" s="126">
        <v>0</v>
      </c>
      <c r="BT259" s="183" t="s">
        <v>993</v>
      </c>
      <c r="BU259" s="126">
        <v>0</v>
      </c>
      <c r="BV259" s="126">
        <v>0</v>
      </c>
      <c r="BW259" s="126">
        <v>0</v>
      </c>
      <c r="BX259" s="183" t="s">
        <v>993</v>
      </c>
      <c r="BY259" s="126">
        <v>0</v>
      </c>
      <c r="BZ259" s="183" t="s">
        <v>993</v>
      </c>
      <c r="CA259" s="126">
        <v>0</v>
      </c>
      <c r="CB259" s="183" t="s">
        <v>993</v>
      </c>
      <c r="CC259" s="126">
        <v>0</v>
      </c>
      <c r="CD259" s="126">
        <v>0</v>
      </c>
      <c r="CE259" s="126">
        <v>0</v>
      </c>
      <c r="CF259" s="183" t="s">
        <v>993</v>
      </c>
      <c r="CG259" s="126">
        <v>0</v>
      </c>
      <c r="CH259" s="183" t="s">
        <v>993</v>
      </c>
      <c r="CI259" s="126">
        <v>0</v>
      </c>
      <c r="CJ259" s="183" t="s">
        <v>993</v>
      </c>
      <c r="CK259" s="126">
        <v>0</v>
      </c>
      <c r="CL259" s="126">
        <v>0</v>
      </c>
      <c r="CM259" s="126">
        <v>0</v>
      </c>
      <c r="CN259" s="126">
        <v>29</v>
      </c>
      <c r="CO259" s="126">
        <v>0</v>
      </c>
      <c r="CP259" s="126">
        <v>0</v>
      </c>
      <c r="CQ259" s="126">
        <v>0</v>
      </c>
      <c r="CR259" s="126">
        <v>4</v>
      </c>
      <c r="CS259" s="126">
        <v>2</v>
      </c>
      <c r="CT259" s="126">
        <v>0</v>
      </c>
      <c r="CU259" s="126">
        <v>0</v>
      </c>
      <c r="CV259" s="126">
        <v>0</v>
      </c>
      <c r="CW259" s="126">
        <v>0</v>
      </c>
      <c r="CX259" s="126">
        <v>0</v>
      </c>
      <c r="CY259" s="126">
        <v>0</v>
      </c>
      <c r="CZ259" s="126">
        <v>0</v>
      </c>
      <c r="DA259" s="126">
        <v>0</v>
      </c>
      <c r="DB259" s="126">
        <v>0</v>
      </c>
      <c r="DC259" s="126">
        <v>0</v>
      </c>
      <c r="DD259" s="126">
        <v>0</v>
      </c>
      <c r="DE259" s="126">
        <v>0</v>
      </c>
      <c r="DF259" s="126">
        <v>0</v>
      </c>
      <c r="DG259" s="126">
        <v>0</v>
      </c>
      <c r="DH259" s="127" t="b">
        <v>0</v>
      </c>
      <c r="DI259" s="183" t="s">
        <v>999</v>
      </c>
      <c r="DJ259" s="183" t="s">
        <v>450</v>
      </c>
      <c r="DK259" s="183" t="s">
        <v>444</v>
      </c>
      <c r="DL259" s="183" t="s">
        <v>993</v>
      </c>
      <c r="DM259" s="126">
        <v>975</v>
      </c>
      <c r="DN259" s="126">
        <v>648</v>
      </c>
      <c r="DO259" s="126">
        <v>142</v>
      </c>
      <c r="DP259" s="126">
        <v>185</v>
      </c>
      <c r="DQ259" s="126">
        <v>13958</v>
      </c>
      <c r="DR259" s="126">
        <v>980</v>
      </c>
      <c r="DS259" s="126">
        <v>975</v>
      </c>
      <c r="DT259" s="126">
        <v>345</v>
      </c>
      <c r="DU259" s="126">
        <v>605</v>
      </c>
      <c r="DV259" s="126">
        <v>21</v>
      </c>
      <c r="DW259" s="126">
        <v>4</v>
      </c>
      <c r="DX259" s="126">
        <v>0</v>
      </c>
      <c r="DY259" s="126">
        <v>0</v>
      </c>
      <c r="DZ259" s="126">
        <v>0</v>
      </c>
      <c r="EA259" s="126">
        <v>980</v>
      </c>
      <c r="EB259" s="126">
        <v>269</v>
      </c>
      <c r="EC259" s="126">
        <v>669</v>
      </c>
      <c r="ED259" s="126">
        <v>27</v>
      </c>
      <c r="EE259" s="126">
        <v>0</v>
      </c>
      <c r="EF259" s="126">
        <v>1</v>
      </c>
      <c r="EG259" s="126">
        <v>0</v>
      </c>
      <c r="EH259" s="126">
        <v>5</v>
      </c>
      <c r="EI259" s="126">
        <v>9</v>
      </c>
      <c r="EJ259" s="126">
        <v>0</v>
      </c>
      <c r="EK259" s="126">
        <v>711</v>
      </c>
      <c r="EL259" s="126">
        <v>707</v>
      </c>
      <c r="EM259" s="126">
        <v>0</v>
      </c>
      <c r="EN259" s="126">
        <v>3</v>
      </c>
      <c r="EO259" s="126">
        <v>1</v>
      </c>
      <c r="EP259" s="126">
        <v>0</v>
      </c>
      <c r="EQ259" s="127" t="b">
        <v>0</v>
      </c>
      <c r="ER259" s="127" t="b">
        <v>0</v>
      </c>
      <c r="ES259" s="127" t="b">
        <v>0</v>
      </c>
      <c r="ET259" s="128">
        <v>0.52300000000000002</v>
      </c>
      <c r="EU259" s="128">
        <v>0.44299999999999995</v>
      </c>
      <c r="EV259" s="128">
        <v>0.18</v>
      </c>
      <c r="EW259" s="128">
        <v>0.2</v>
      </c>
      <c r="EX259" s="128">
        <v>0.16300000000000001</v>
      </c>
      <c r="EY259" s="128">
        <v>0.34499999999999997</v>
      </c>
      <c r="EZ259" s="127" t="b">
        <v>0</v>
      </c>
      <c r="FA259" s="127" t="b">
        <v>0</v>
      </c>
      <c r="FB259" s="127" t="b">
        <v>0</v>
      </c>
      <c r="FC259" s="128">
        <v>0</v>
      </c>
      <c r="FD259" s="128">
        <v>0</v>
      </c>
      <c r="FE259" s="128">
        <v>0</v>
      </c>
      <c r="FF259" s="128">
        <v>0</v>
      </c>
      <c r="FG259" s="128">
        <v>0</v>
      </c>
      <c r="FH259" s="128">
        <v>0</v>
      </c>
      <c r="FI259" s="127" t="b">
        <v>0</v>
      </c>
      <c r="FJ259" s="127" t="b">
        <v>0</v>
      </c>
      <c r="FK259" s="127" t="b">
        <v>0</v>
      </c>
      <c r="FL259" s="128">
        <v>0</v>
      </c>
      <c r="FM259" s="128">
        <v>0</v>
      </c>
      <c r="FN259" s="128">
        <v>0</v>
      </c>
      <c r="FO259" s="128">
        <v>0</v>
      </c>
      <c r="FP259" s="128">
        <v>0</v>
      </c>
      <c r="FQ259" s="128">
        <v>0</v>
      </c>
      <c r="FR259" s="183" t="s">
        <v>993</v>
      </c>
      <c r="FS259" s="128">
        <v>0</v>
      </c>
      <c r="FT259" s="126">
        <v>0</v>
      </c>
      <c r="FU259" s="126">
        <v>711</v>
      </c>
      <c r="FV259" s="126">
        <v>0</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7" t="b">
        <v>0</v>
      </c>
      <c r="GM259" s="183" t="s">
        <v>993</v>
      </c>
      <c r="GN259" s="183" t="s">
        <v>993</v>
      </c>
      <c r="GO259" s="183" t="s">
        <v>993</v>
      </c>
      <c r="GP259" s="183" t="s">
        <v>993</v>
      </c>
      <c r="GQ259" s="127"/>
      <c r="GR259" s="123"/>
    </row>
    <row r="260" spans="1:200">
      <c r="A260" s="122"/>
      <c r="B260" s="1348" t="s">
        <v>494</v>
      </c>
      <c r="C260" s="1349"/>
      <c r="D260" s="183" t="s">
        <v>1226</v>
      </c>
      <c r="E260" s="183" t="s">
        <v>37</v>
      </c>
      <c r="F260" s="183" t="s">
        <v>437</v>
      </c>
      <c r="G260" s="183" t="s">
        <v>986</v>
      </c>
      <c r="H260" s="183" t="s">
        <v>1062</v>
      </c>
      <c r="I260" s="183" t="s">
        <v>1063</v>
      </c>
      <c r="J260" s="183" t="s">
        <v>1223</v>
      </c>
      <c r="K260" s="183" t="s">
        <v>1224</v>
      </c>
      <c r="L260" s="126">
        <v>8</v>
      </c>
      <c r="M260" s="183" t="s">
        <v>37</v>
      </c>
      <c r="N260" s="183" t="s">
        <v>1134</v>
      </c>
      <c r="O260" s="183" t="s">
        <v>503</v>
      </c>
      <c r="P260" s="183" t="s">
        <v>993</v>
      </c>
      <c r="Q260" s="183" t="s">
        <v>993</v>
      </c>
      <c r="R260" s="183" t="s">
        <v>270</v>
      </c>
      <c r="S260" s="127" t="b">
        <v>0</v>
      </c>
      <c r="T260" s="126">
        <v>0</v>
      </c>
      <c r="U260" s="127" t="b">
        <v>0</v>
      </c>
      <c r="V260" s="126">
        <v>0</v>
      </c>
      <c r="W260" s="127" t="b">
        <v>0</v>
      </c>
      <c r="X260" s="127" t="b">
        <v>1</v>
      </c>
      <c r="Y260" s="183" t="s">
        <v>270</v>
      </c>
      <c r="Z260" s="183" t="s">
        <v>993</v>
      </c>
      <c r="AA260" s="127" t="b">
        <v>0</v>
      </c>
      <c r="AB260" s="183" t="s">
        <v>993</v>
      </c>
      <c r="AC260" s="183" t="s">
        <v>993</v>
      </c>
      <c r="AD260" s="183" t="s">
        <v>993</v>
      </c>
      <c r="AE260" s="183">
        <f t="shared" si="8"/>
        <v>38</v>
      </c>
      <c r="AF260" s="183">
        <f t="shared" si="8"/>
        <v>38</v>
      </c>
      <c r="AG260" s="183">
        <f t="shared" si="8"/>
        <v>0</v>
      </c>
      <c r="AH260" s="183">
        <f t="shared" si="8"/>
        <v>38</v>
      </c>
      <c r="AI260" s="183">
        <f t="shared" si="9"/>
        <v>0</v>
      </c>
      <c r="AJ260" s="126">
        <v>38</v>
      </c>
      <c r="AK260" s="126">
        <v>38</v>
      </c>
      <c r="AL260" s="126">
        <v>0</v>
      </c>
      <c r="AM260" s="126">
        <v>38</v>
      </c>
      <c r="AN260" s="126">
        <v>0</v>
      </c>
      <c r="AO260" s="126">
        <v>0</v>
      </c>
      <c r="AP260" s="126">
        <v>0</v>
      </c>
      <c r="AQ260" s="126">
        <v>0</v>
      </c>
      <c r="AR260" s="126">
        <v>0</v>
      </c>
      <c r="AS260" s="126">
        <v>0</v>
      </c>
      <c r="AT260" s="126">
        <v>0</v>
      </c>
      <c r="AU260" s="126">
        <v>0</v>
      </c>
      <c r="AV260" s="126">
        <v>0</v>
      </c>
      <c r="AW260" s="126">
        <v>0</v>
      </c>
      <c r="AX260" s="126">
        <v>0</v>
      </c>
      <c r="AY260" s="126">
        <v>0</v>
      </c>
      <c r="AZ260" s="126">
        <v>0</v>
      </c>
      <c r="BA260" s="126">
        <v>0</v>
      </c>
      <c r="BB260" s="126">
        <v>0</v>
      </c>
      <c r="BC260" s="126">
        <v>0</v>
      </c>
      <c r="BD260" s="127" t="b">
        <v>0</v>
      </c>
      <c r="BE260" s="127"/>
      <c r="BF260" s="183" t="s">
        <v>427</v>
      </c>
      <c r="BG260" s="126">
        <v>38</v>
      </c>
      <c r="BH260" s="183" t="s">
        <v>993</v>
      </c>
      <c r="BI260" s="126">
        <v>0</v>
      </c>
      <c r="BJ260" s="183" t="s">
        <v>993</v>
      </c>
      <c r="BK260" s="126">
        <v>0</v>
      </c>
      <c r="BL260" s="126">
        <v>0</v>
      </c>
      <c r="BM260" s="126">
        <v>0</v>
      </c>
      <c r="BN260" s="183" t="s">
        <v>993</v>
      </c>
      <c r="BO260" s="183" t="s">
        <v>993</v>
      </c>
      <c r="BP260" s="183" t="s">
        <v>993</v>
      </c>
      <c r="BQ260" s="126">
        <v>0</v>
      </c>
      <c r="BR260" s="183" t="s">
        <v>993</v>
      </c>
      <c r="BS260" s="126">
        <v>0</v>
      </c>
      <c r="BT260" s="183" t="s">
        <v>993</v>
      </c>
      <c r="BU260" s="126">
        <v>0</v>
      </c>
      <c r="BV260" s="126">
        <v>0</v>
      </c>
      <c r="BW260" s="126">
        <v>0</v>
      </c>
      <c r="BX260" s="183" t="s">
        <v>993</v>
      </c>
      <c r="BY260" s="126">
        <v>0</v>
      </c>
      <c r="BZ260" s="183" t="s">
        <v>993</v>
      </c>
      <c r="CA260" s="126">
        <v>0</v>
      </c>
      <c r="CB260" s="183" t="s">
        <v>993</v>
      </c>
      <c r="CC260" s="126">
        <v>0</v>
      </c>
      <c r="CD260" s="126">
        <v>0</v>
      </c>
      <c r="CE260" s="126">
        <v>0</v>
      </c>
      <c r="CF260" s="183" t="s">
        <v>993</v>
      </c>
      <c r="CG260" s="126">
        <v>0</v>
      </c>
      <c r="CH260" s="183" t="s">
        <v>993</v>
      </c>
      <c r="CI260" s="126">
        <v>0</v>
      </c>
      <c r="CJ260" s="183" t="s">
        <v>993</v>
      </c>
      <c r="CK260" s="126">
        <v>0</v>
      </c>
      <c r="CL260" s="126">
        <v>0</v>
      </c>
      <c r="CM260" s="126">
        <v>0</v>
      </c>
      <c r="CN260" s="126">
        <v>29</v>
      </c>
      <c r="CO260" s="126">
        <v>0</v>
      </c>
      <c r="CP260" s="126">
        <v>0</v>
      </c>
      <c r="CQ260" s="126">
        <v>0</v>
      </c>
      <c r="CR260" s="126">
        <v>3</v>
      </c>
      <c r="CS260" s="126">
        <v>1.6</v>
      </c>
      <c r="CT260" s="126">
        <v>0</v>
      </c>
      <c r="CU260" s="126">
        <v>0</v>
      </c>
      <c r="CV260" s="126">
        <v>0</v>
      </c>
      <c r="CW260" s="126">
        <v>0</v>
      </c>
      <c r="CX260" s="126">
        <v>0</v>
      </c>
      <c r="CY260" s="126">
        <v>0</v>
      </c>
      <c r="CZ260" s="126">
        <v>0</v>
      </c>
      <c r="DA260" s="126">
        <v>0</v>
      </c>
      <c r="DB260" s="126">
        <v>0</v>
      </c>
      <c r="DC260" s="126">
        <v>0</v>
      </c>
      <c r="DD260" s="126">
        <v>0</v>
      </c>
      <c r="DE260" s="126">
        <v>0</v>
      </c>
      <c r="DF260" s="126">
        <v>0</v>
      </c>
      <c r="DG260" s="126">
        <v>0</v>
      </c>
      <c r="DH260" s="127" t="b">
        <v>0</v>
      </c>
      <c r="DI260" s="183" t="s">
        <v>999</v>
      </c>
      <c r="DJ260" s="183" t="s">
        <v>290</v>
      </c>
      <c r="DK260" s="183" t="s">
        <v>437</v>
      </c>
      <c r="DL260" s="183" t="s">
        <v>1000</v>
      </c>
      <c r="DM260" s="126">
        <v>836</v>
      </c>
      <c r="DN260" s="126">
        <v>511</v>
      </c>
      <c r="DO260" s="126">
        <v>254</v>
      </c>
      <c r="DP260" s="126">
        <v>71</v>
      </c>
      <c r="DQ260" s="126">
        <v>11059</v>
      </c>
      <c r="DR260" s="126">
        <v>826</v>
      </c>
      <c r="DS260" s="126">
        <v>836</v>
      </c>
      <c r="DT260" s="126">
        <v>298</v>
      </c>
      <c r="DU260" s="126">
        <v>503</v>
      </c>
      <c r="DV260" s="126">
        <v>28</v>
      </c>
      <c r="DW260" s="126">
        <v>7</v>
      </c>
      <c r="DX260" s="126">
        <v>0</v>
      </c>
      <c r="DY260" s="126">
        <v>0</v>
      </c>
      <c r="DZ260" s="126">
        <v>0</v>
      </c>
      <c r="EA260" s="126">
        <v>826</v>
      </c>
      <c r="EB260" s="126">
        <v>263</v>
      </c>
      <c r="EC260" s="126">
        <v>481</v>
      </c>
      <c r="ED260" s="126">
        <v>55</v>
      </c>
      <c r="EE260" s="126">
        <v>0</v>
      </c>
      <c r="EF260" s="126">
        <v>1</v>
      </c>
      <c r="EG260" s="126">
        <v>0</v>
      </c>
      <c r="EH260" s="126">
        <v>3</v>
      </c>
      <c r="EI260" s="126">
        <v>23</v>
      </c>
      <c r="EJ260" s="126">
        <v>0</v>
      </c>
      <c r="EK260" s="126">
        <v>563</v>
      </c>
      <c r="EL260" s="126">
        <v>550</v>
      </c>
      <c r="EM260" s="126">
        <v>0</v>
      </c>
      <c r="EN260" s="126">
        <v>13</v>
      </c>
      <c r="EO260" s="126">
        <v>0</v>
      </c>
      <c r="EP260" s="126">
        <v>0</v>
      </c>
      <c r="EQ260" s="127" t="b">
        <v>0</v>
      </c>
      <c r="ER260" s="127" t="b">
        <v>0</v>
      </c>
      <c r="ES260" s="127" t="b">
        <v>0</v>
      </c>
      <c r="ET260" s="128">
        <v>0.53900000000000003</v>
      </c>
      <c r="EU260" s="128">
        <v>0.40200000000000002</v>
      </c>
      <c r="EV260" s="128">
        <v>0.19</v>
      </c>
      <c r="EW260" s="128">
        <v>0.19800000000000001</v>
      </c>
      <c r="EX260" s="128">
        <v>0.12</v>
      </c>
      <c r="EY260" s="128">
        <v>0.32899999999999996</v>
      </c>
      <c r="EZ260" s="127" t="b">
        <v>0</v>
      </c>
      <c r="FA260" s="127" t="b">
        <v>0</v>
      </c>
      <c r="FB260" s="127" t="b">
        <v>0</v>
      </c>
      <c r="FC260" s="128">
        <v>0</v>
      </c>
      <c r="FD260" s="128">
        <v>0</v>
      </c>
      <c r="FE260" s="128">
        <v>0</v>
      </c>
      <c r="FF260" s="128">
        <v>0</v>
      </c>
      <c r="FG260" s="128">
        <v>0</v>
      </c>
      <c r="FH260" s="128">
        <v>0</v>
      </c>
      <c r="FI260" s="127" t="b">
        <v>0</v>
      </c>
      <c r="FJ260" s="127" t="b">
        <v>0</v>
      </c>
      <c r="FK260" s="127" t="b">
        <v>0</v>
      </c>
      <c r="FL260" s="128">
        <v>0</v>
      </c>
      <c r="FM260" s="128">
        <v>0</v>
      </c>
      <c r="FN260" s="128">
        <v>0</v>
      </c>
      <c r="FO260" s="128">
        <v>0</v>
      </c>
      <c r="FP260" s="128">
        <v>0</v>
      </c>
      <c r="FQ260" s="128">
        <v>0</v>
      </c>
      <c r="FR260" s="183" t="s">
        <v>993</v>
      </c>
      <c r="FS260" s="128">
        <v>0</v>
      </c>
      <c r="FT260" s="126">
        <v>0</v>
      </c>
      <c r="FU260" s="126">
        <v>563</v>
      </c>
      <c r="FV260" s="126">
        <v>0</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7" t="b">
        <v>0</v>
      </c>
      <c r="GM260" s="183" t="s">
        <v>993</v>
      </c>
      <c r="GN260" s="183" t="s">
        <v>993</v>
      </c>
      <c r="GO260" s="183" t="s">
        <v>993</v>
      </c>
      <c r="GP260" s="183" t="s">
        <v>993</v>
      </c>
      <c r="GQ260" s="127"/>
      <c r="GR260" s="123"/>
    </row>
    <row r="261" spans="1:200">
      <c r="A261" s="122"/>
      <c r="B261" s="1348" t="s">
        <v>494</v>
      </c>
      <c r="C261" s="1349"/>
      <c r="D261" s="183" t="s">
        <v>1226</v>
      </c>
      <c r="E261" s="183" t="s">
        <v>37</v>
      </c>
      <c r="F261" s="183" t="s">
        <v>437</v>
      </c>
      <c r="G261" s="183" t="s">
        <v>986</v>
      </c>
      <c r="H261" s="183" t="s">
        <v>1062</v>
      </c>
      <c r="I261" s="183" t="s">
        <v>1063</v>
      </c>
      <c r="J261" s="183" t="s">
        <v>1223</v>
      </c>
      <c r="K261" s="183" t="s">
        <v>1224</v>
      </c>
      <c r="L261" s="126">
        <v>9</v>
      </c>
      <c r="M261" s="183" t="s">
        <v>37</v>
      </c>
      <c r="N261" s="183" t="s">
        <v>1135</v>
      </c>
      <c r="O261" s="183" t="s">
        <v>504</v>
      </c>
      <c r="P261" s="183" t="s">
        <v>993</v>
      </c>
      <c r="Q261" s="183" t="s">
        <v>993</v>
      </c>
      <c r="R261" s="183" t="s">
        <v>270</v>
      </c>
      <c r="S261" s="127" t="b">
        <v>0</v>
      </c>
      <c r="T261" s="126">
        <v>0</v>
      </c>
      <c r="U261" s="127" t="b">
        <v>0</v>
      </c>
      <c r="V261" s="126">
        <v>0</v>
      </c>
      <c r="W261" s="127" t="b">
        <v>0</v>
      </c>
      <c r="X261" s="127" t="b">
        <v>1</v>
      </c>
      <c r="Y261" s="183" t="s">
        <v>270</v>
      </c>
      <c r="Z261" s="183" t="s">
        <v>993</v>
      </c>
      <c r="AA261" s="127" t="b">
        <v>0</v>
      </c>
      <c r="AB261" s="183" t="s">
        <v>993</v>
      </c>
      <c r="AC261" s="183" t="s">
        <v>993</v>
      </c>
      <c r="AD261" s="183" t="s">
        <v>993</v>
      </c>
      <c r="AE261" s="183">
        <f t="shared" si="8"/>
        <v>47</v>
      </c>
      <c r="AF261" s="183">
        <f t="shared" si="8"/>
        <v>46</v>
      </c>
      <c r="AG261" s="183">
        <f t="shared" si="8"/>
        <v>0</v>
      </c>
      <c r="AH261" s="183">
        <f t="shared" si="8"/>
        <v>47</v>
      </c>
      <c r="AI261" s="183">
        <f t="shared" si="9"/>
        <v>0</v>
      </c>
      <c r="AJ261" s="126">
        <v>47</v>
      </c>
      <c r="AK261" s="126">
        <v>46</v>
      </c>
      <c r="AL261" s="126">
        <v>0</v>
      </c>
      <c r="AM261" s="126">
        <v>47</v>
      </c>
      <c r="AN261" s="126">
        <v>0</v>
      </c>
      <c r="AO261" s="126">
        <v>0</v>
      </c>
      <c r="AP261" s="126">
        <v>0</v>
      </c>
      <c r="AQ261" s="126">
        <v>0</v>
      </c>
      <c r="AR261" s="126">
        <v>0</v>
      </c>
      <c r="AS261" s="126">
        <v>0</v>
      </c>
      <c r="AT261" s="126">
        <v>0</v>
      </c>
      <c r="AU261" s="126">
        <v>0</v>
      </c>
      <c r="AV261" s="126">
        <v>0</v>
      </c>
      <c r="AW261" s="126">
        <v>0</v>
      </c>
      <c r="AX261" s="126">
        <v>0</v>
      </c>
      <c r="AY261" s="126">
        <v>0</v>
      </c>
      <c r="AZ261" s="126">
        <v>0</v>
      </c>
      <c r="BA261" s="126">
        <v>0</v>
      </c>
      <c r="BB261" s="126">
        <v>0</v>
      </c>
      <c r="BC261" s="126">
        <v>0</v>
      </c>
      <c r="BD261" s="127" t="b">
        <v>0</v>
      </c>
      <c r="BE261" s="127"/>
      <c r="BF261" s="183" t="s">
        <v>427</v>
      </c>
      <c r="BG261" s="126">
        <v>47</v>
      </c>
      <c r="BH261" s="183" t="s">
        <v>993</v>
      </c>
      <c r="BI261" s="126">
        <v>0</v>
      </c>
      <c r="BJ261" s="183" t="s">
        <v>993</v>
      </c>
      <c r="BK261" s="126">
        <v>0</v>
      </c>
      <c r="BL261" s="126">
        <v>0</v>
      </c>
      <c r="BM261" s="126">
        <v>0</v>
      </c>
      <c r="BN261" s="183" t="s">
        <v>993</v>
      </c>
      <c r="BO261" s="183" t="s">
        <v>993</v>
      </c>
      <c r="BP261" s="183" t="s">
        <v>993</v>
      </c>
      <c r="BQ261" s="126">
        <v>0</v>
      </c>
      <c r="BR261" s="183" t="s">
        <v>993</v>
      </c>
      <c r="BS261" s="126">
        <v>0</v>
      </c>
      <c r="BT261" s="183" t="s">
        <v>993</v>
      </c>
      <c r="BU261" s="126">
        <v>0</v>
      </c>
      <c r="BV261" s="126">
        <v>0</v>
      </c>
      <c r="BW261" s="126">
        <v>0</v>
      </c>
      <c r="BX261" s="183" t="s">
        <v>993</v>
      </c>
      <c r="BY261" s="126">
        <v>0</v>
      </c>
      <c r="BZ261" s="183" t="s">
        <v>993</v>
      </c>
      <c r="CA261" s="126">
        <v>0</v>
      </c>
      <c r="CB261" s="183" t="s">
        <v>993</v>
      </c>
      <c r="CC261" s="126">
        <v>0</v>
      </c>
      <c r="CD261" s="126">
        <v>0</v>
      </c>
      <c r="CE261" s="126">
        <v>0</v>
      </c>
      <c r="CF261" s="183" t="s">
        <v>993</v>
      </c>
      <c r="CG261" s="126">
        <v>0</v>
      </c>
      <c r="CH261" s="183" t="s">
        <v>993</v>
      </c>
      <c r="CI261" s="126">
        <v>0</v>
      </c>
      <c r="CJ261" s="183" t="s">
        <v>993</v>
      </c>
      <c r="CK261" s="126">
        <v>0</v>
      </c>
      <c r="CL261" s="126">
        <v>0</v>
      </c>
      <c r="CM261" s="126">
        <v>0</v>
      </c>
      <c r="CN261" s="126">
        <v>30</v>
      </c>
      <c r="CO261" s="126">
        <v>0</v>
      </c>
      <c r="CP261" s="126">
        <v>0</v>
      </c>
      <c r="CQ261" s="126">
        <v>0</v>
      </c>
      <c r="CR261" s="126">
        <v>3</v>
      </c>
      <c r="CS261" s="126">
        <v>1.7</v>
      </c>
      <c r="CT261" s="126">
        <v>0</v>
      </c>
      <c r="CU261" s="126">
        <v>0</v>
      </c>
      <c r="CV261" s="126">
        <v>0</v>
      </c>
      <c r="CW261" s="126">
        <v>0</v>
      </c>
      <c r="CX261" s="126">
        <v>0</v>
      </c>
      <c r="CY261" s="126">
        <v>0</v>
      </c>
      <c r="CZ261" s="126">
        <v>0</v>
      </c>
      <c r="DA261" s="126">
        <v>0</v>
      </c>
      <c r="DB261" s="126">
        <v>0</v>
      </c>
      <c r="DC261" s="126">
        <v>0</v>
      </c>
      <c r="DD261" s="126">
        <v>0</v>
      </c>
      <c r="DE261" s="126">
        <v>0</v>
      </c>
      <c r="DF261" s="126">
        <v>0</v>
      </c>
      <c r="DG261" s="126">
        <v>0</v>
      </c>
      <c r="DH261" s="127" t="b">
        <v>0</v>
      </c>
      <c r="DI261" s="183" t="s">
        <v>999</v>
      </c>
      <c r="DJ261" s="183" t="s">
        <v>270</v>
      </c>
      <c r="DK261" s="183" t="s">
        <v>290</v>
      </c>
      <c r="DL261" s="183" t="s">
        <v>993</v>
      </c>
      <c r="DM261" s="126">
        <v>911</v>
      </c>
      <c r="DN261" s="126">
        <v>644</v>
      </c>
      <c r="DO261" s="126">
        <v>214</v>
      </c>
      <c r="DP261" s="126">
        <v>53</v>
      </c>
      <c r="DQ261" s="126">
        <v>13159</v>
      </c>
      <c r="DR261" s="126">
        <v>901</v>
      </c>
      <c r="DS261" s="126">
        <v>911</v>
      </c>
      <c r="DT261" s="126">
        <v>44</v>
      </c>
      <c r="DU261" s="126">
        <v>838</v>
      </c>
      <c r="DV261" s="126">
        <v>18</v>
      </c>
      <c r="DW261" s="126">
        <v>11</v>
      </c>
      <c r="DX261" s="126">
        <v>0</v>
      </c>
      <c r="DY261" s="126">
        <v>0</v>
      </c>
      <c r="DZ261" s="126">
        <v>0</v>
      </c>
      <c r="EA261" s="126">
        <v>901</v>
      </c>
      <c r="EB261" s="126">
        <v>87</v>
      </c>
      <c r="EC261" s="126">
        <v>747</v>
      </c>
      <c r="ED261" s="126">
        <v>38</v>
      </c>
      <c r="EE261" s="126">
        <v>2</v>
      </c>
      <c r="EF261" s="126">
        <v>1</v>
      </c>
      <c r="EG261" s="126">
        <v>0</v>
      </c>
      <c r="EH261" s="126">
        <v>9</v>
      </c>
      <c r="EI261" s="126">
        <v>16</v>
      </c>
      <c r="EJ261" s="126">
        <v>1</v>
      </c>
      <c r="EK261" s="126">
        <v>814</v>
      </c>
      <c r="EL261" s="126">
        <v>803</v>
      </c>
      <c r="EM261" s="126">
        <v>0</v>
      </c>
      <c r="EN261" s="126">
        <v>11</v>
      </c>
      <c r="EO261" s="126">
        <v>0</v>
      </c>
      <c r="EP261" s="126">
        <v>0</v>
      </c>
      <c r="EQ261" s="127" t="b">
        <v>0</v>
      </c>
      <c r="ER261" s="127" t="b">
        <v>0</v>
      </c>
      <c r="ES261" s="127" t="b">
        <v>0</v>
      </c>
      <c r="ET261" s="128">
        <v>0.45700000000000002</v>
      </c>
      <c r="EU261" s="128">
        <v>0.308</v>
      </c>
      <c r="EV261" s="128">
        <v>0.13100000000000001</v>
      </c>
      <c r="EW261" s="128">
        <v>0.13400000000000001</v>
      </c>
      <c r="EX261" s="128">
        <v>6.9000000000000006E-2</v>
      </c>
      <c r="EY261" s="128">
        <v>0.251</v>
      </c>
      <c r="EZ261" s="127" t="b">
        <v>0</v>
      </c>
      <c r="FA261" s="127" t="b">
        <v>0</v>
      </c>
      <c r="FB261" s="127" t="b">
        <v>0</v>
      </c>
      <c r="FC261" s="128">
        <v>0</v>
      </c>
      <c r="FD261" s="128">
        <v>0</v>
      </c>
      <c r="FE261" s="128">
        <v>0</v>
      </c>
      <c r="FF261" s="128">
        <v>0</v>
      </c>
      <c r="FG261" s="128">
        <v>0</v>
      </c>
      <c r="FH261" s="128">
        <v>0</v>
      </c>
      <c r="FI261" s="127" t="b">
        <v>0</v>
      </c>
      <c r="FJ261" s="127" t="b">
        <v>0</v>
      </c>
      <c r="FK261" s="127" t="b">
        <v>0</v>
      </c>
      <c r="FL261" s="128">
        <v>0</v>
      </c>
      <c r="FM261" s="128">
        <v>0</v>
      </c>
      <c r="FN261" s="128">
        <v>0</v>
      </c>
      <c r="FO261" s="128">
        <v>0</v>
      </c>
      <c r="FP261" s="128">
        <v>0</v>
      </c>
      <c r="FQ261" s="128">
        <v>0</v>
      </c>
      <c r="FR261" s="183" t="s">
        <v>993</v>
      </c>
      <c r="FS261" s="128">
        <v>0</v>
      </c>
      <c r="FT261" s="126">
        <v>0</v>
      </c>
      <c r="FU261" s="126">
        <v>814</v>
      </c>
      <c r="FV261" s="126">
        <v>0</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7" t="b">
        <v>0</v>
      </c>
      <c r="GM261" s="183" t="s">
        <v>993</v>
      </c>
      <c r="GN261" s="183" t="s">
        <v>993</v>
      </c>
      <c r="GO261" s="183" t="s">
        <v>993</v>
      </c>
      <c r="GP261" s="183" t="s">
        <v>993</v>
      </c>
      <c r="GQ261" s="127"/>
      <c r="GR261" s="123"/>
    </row>
    <row r="262" spans="1:200">
      <c r="A262" s="122"/>
      <c r="B262" s="1348" t="s">
        <v>494</v>
      </c>
      <c r="C262" s="1349"/>
      <c r="D262" s="183" t="s">
        <v>1226</v>
      </c>
      <c r="E262" s="183" t="s">
        <v>37</v>
      </c>
      <c r="F262" s="183" t="s">
        <v>437</v>
      </c>
      <c r="G262" s="183" t="s">
        <v>986</v>
      </c>
      <c r="H262" s="183" t="s">
        <v>1062</v>
      </c>
      <c r="I262" s="183" t="s">
        <v>1063</v>
      </c>
      <c r="J262" s="183" t="s">
        <v>1223</v>
      </c>
      <c r="K262" s="183" t="s">
        <v>1224</v>
      </c>
      <c r="L262" s="126">
        <v>10</v>
      </c>
      <c r="M262" s="183" t="s">
        <v>37</v>
      </c>
      <c r="N262" s="183" t="s">
        <v>1136</v>
      </c>
      <c r="O262" s="183" t="s">
        <v>505</v>
      </c>
      <c r="P262" s="183" t="s">
        <v>993</v>
      </c>
      <c r="Q262" s="183" t="s">
        <v>993</v>
      </c>
      <c r="R262" s="183" t="s">
        <v>270</v>
      </c>
      <c r="S262" s="127" t="b">
        <v>0</v>
      </c>
      <c r="T262" s="126">
        <v>0</v>
      </c>
      <c r="U262" s="127" t="b">
        <v>0</v>
      </c>
      <c r="V262" s="126">
        <v>0</v>
      </c>
      <c r="W262" s="127" t="b">
        <v>0</v>
      </c>
      <c r="X262" s="127" t="b">
        <v>1</v>
      </c>
      <c r="Y262" s="183" t="s">
        <v>270</v>
      </c>
      <c r="Z262" s="183" t="s">
        <v>993</v>
      </c>
      <c r="AA262" s="127" t="b">
        <v>0</v>
      </c>
      <c r="AB262" s="183" t="s">
        <v>993</v>
      </c>
      <c r="AC262" s="183" t="s">
        <v>993</v>
      </c>
      <c r="AD262" s="183" t="s">
        <v>993</v>
      </c>
      <c r="AE262" s="183">
        <f t="shared" si="8"/>
        <v>45</v>
      </c>
      <c r="AF262" s="183">
        <f t="shared" si="8"/>
        <v>41</v>
      </c>
      <c r="AG262" s="183">
        <f t="shared" si="8"/>
        <v>0</v>
      </c>
      <c r="AH262" s="183">
        <f t="shared" si="8"/>
        <v>45</v>
      </c>
      <c r="AI262" s="183">
        <f t="shared" si="9"/>
        <v>0</v>
      </c>
      <c r="AJ262" s="126">
        <v>45</v>
      </c>
      <c r="AK262" s="126">
        <v>41</v>
      </c>
      <c r="AL262" s="126">
        <v>0</v>
      </c>
      <c r="AM262" s="126">
        <v>45</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6">
        <v>0</v>
      </c>
      <c r="BD262" s="127" t="b">
        <v>0</v>
      </c>
      <c r="BE262" s="127"/>
      <c r="BF262" s="183" t="s">
        <v>427</v>
      </c>
      <c r="BG262" s="126">
        <v>45</v>
      </c>
      <c r="BH262" s="183" t="s">
        <v>993</v>
      </c>
      <c r="BI262" s="126">
        <v>0</v>
      </c>
      <c r="BJ262" s="183" t="s">
        <v>993</v>
      </c>
      <c r="BK262" s="126">
        <v>0</v>
      </c>
      <c r="BL262" s="126">
        <v>0</v>
      </c>
      <c r="BM262" s="126">
        <v>0</v>
      </c>
      <c r="BN262" s="183" t="s">
        <v>993</v>
      </c>
      <c r="BO262" s="183" t="s">
        <v>993</v>
      </c>
      <c r="BP262" s="183" t="s">
        <v>993</v>
      </c>
      <c r="BQ262" s="126">
        <v>0</v>
      </c>
      <c r="BR262" s="183" t="s">
        <v>993</v>
      </c>
      <c r="BS262" s="126">
        <v>0</v>
      </c>
      <c r="BT262" s="183" t="s">
        <v>993</v>
      </c>
      <c r="BU262" s="126">
        <v>0</v>
      </c>
      <c r="BV262" s="126">
        <v>0</v>
      </c>
      <c r="BW262" s="126">
        <v>0</v>
      </c>
      <c r="BX262" s="183" t="s">
        <v>993</v>
      </c>
      <c r="BY262" s="126">
        <v>0</v>
      </c>
      <c r="BZ262" s="183" t="s">
        <v>993</v>
      </c>
      <c r="CA262" s="126">
        <v>0</v>
      </c>
      <c r="CB262" s="183" t="s">
        <v>993</v>
      </c>
      <c r="CC262" s="126">
        <v>0</v>
      </c>
      <c r="CD262" s="126">
        <v>0</v>
      </c>
      <c r="CE262" s="126">
        <v>0</v>
      </c>
      <c r="CF262" s="183" t="s">
        <v>993</v>
      </c>
      <c r="CG262" s="126">
        <v>0</v>
      </c>
      <c r="CH262" s="183" t="s">
        <v>993</v>
      </c>
      <c r="CI262" s="126">
        <v>0</v>
      </c>
      <c r="CJ262" s="183" t="s">
        <v>993</v>
      </c>
      <c r="CK262" s="126">
        <v>0</v>
      </c>
      <c r="CL262" s="126">
        <v>0</v>
      </c>
      <c r="CM262" s="126">
        <v>0</v>
      </c>
      <c r="CN262" s="126">
        <v>35</v>
      </c>
      <c r="CO262" s="126">
        <v>0</v>
      </c>
      <c r="CP262" s="126">
        <v>0</v>
      </c>
      <c r="CQ262" s="126">
        <v>0</v>
      </c>
      <c r="CR262" s="126">
        <v>6</v>
      </c>
      <c r="CS262" s="126">
        <v>1.4</v>
      </c>
      <c r="CT262" s="126">
        <v>0</v>
      </c>
      <c r="CU262" s="126">
        <v>0</v>
      </c>
      <c r="CV262" s="126">
        <v>0</v>
      </c>
      <c r="CW262" s="126">
        <v>0</v>
      </c>
      <c r="CX262" s="126">
        <v>0</v>
      </c>
      <c r="CY262" s="126">
        <v>0</v>
      </c>
      <c r="CZ262" s="126">
        <v>0</v>
      </c>
      <c r="DA262" s="126">
        <v>0</v>
      </c>
      <c r="DB262" s="126">
        <v>0</v>
      </c>
      <c r="DC262" s="126">
        <v>0</v>
      </c>
      <c r="DD262" s="126">
        <v>0</v>
      </c>
      <c r="DE262" s="126">
        <v>0</v>
      </c>
      <c r="DF262" s="126">
        <v>0</v>
      </c>
      <c r="DG262" s="126">
        <v>0</v>
      </c>
      <c r="DH262" s="127" t="b">
        <v>0</v>
      </c>
      <c r="DI262" s="183" t="s">
        <v>999</v>
      </c>
      <c r="DJ262" s="183" t="s">
        <v>525</v>
      </c>
      <c r="DK262" s="183" t="s">
        <v>298</v>
      </c>
      <c r="DL262" s="183" t="s">
        <v>993</v>
      </c>
      <c r="DM262" s="126">
        <v>553</v>
      </c>
      <c r="DN262" s="126">
        <v>250</v>
      </c>
      <c r="DO262" s="126">
        <v>100</v>
      </c>
      <c r="DP262" s="126">
        <v>203</v>
      </c>
      <c r="DQ262" s="126">
        <v>11472</v>
      </c>
      <c r="DR262" s="126">
        <v>544</v>
      </c>
      <c r="DS262" s="126">
        <v>553</v>
      </c>
      <c r="DT262" s="126">
        <v>59</v>
      </c>
      <c r="DU262" s="126">
        <v>454</v>
      </c>
      <c r="DV262" s="126">
        <v>26</v>
      </c>
      <c r="DW262" s="126">
        <v>14</v>
      </c>
      <c r="DX262" s="126">
        <v>0</v>
      </c>
      <c r="DY262" s="126">
        <v>0</v>
      </c>
      <c r="DZ262" s="126">
        <v>0</v>
      </c>
      <c r="EA262" s="126">
        <v>544</v>
      </c>
      <c r="EB262" s="126">
        <v>82</v>
      </c>
      <c r="EC262" s="126">
        <v>348</v>
      </c>
      <c r="ED262" s="126">
        <v>84</v>
      </c>
      <c r="EE262" s="126">
        <v>1</v>
      </c>
      <c r="EF262" s="126">
        <v>3</v>
      </c>
      <c r="EG262" s="126">
        <v>0</v>
      </c>
      <c r="EH262" s="126">
        <v>6</v>
      </c>
      <c r="EI262" s="126">
        <v>20</v>
      </c>
      <c r="EJ262" s="126">
        <v>0</v>
      </c>
      <c r="EK262" s="126">
        <v>462</v>
      </c>
      <c r="EL262" s="126">
        <v>450</v>
      </c>
      <c r="EM262" s="126">
        <v>0</v>
      </c>
      <c r="EN262" s="126">
        <v>12</v>
      </c>
      <c r="EO262" s="126">
        <v>0</v>
      </c>
      <c r="EP262" s="126">
        <v>0</v>
      </c>
      <c r="EQ262" s="127" t="b">
        <v>0</v>
      </c>
      <c r="ER262" s="127" t="b">
        <v>0</v>
      </c>
      <c r="ES262" s="127" t="b">
        <v>0</v>
      </c>
      <c r="ET262" s="128">
        <v>0.39</v>
      </c>
      <c r="EU262" s="128">
        <v>0.27399999999999997</v>
      </c>
      <c r="EV262" s="128">
        <v>0.20199999999999999</v>
      </c>
      <c r="EW262" s="128">
        <v>0.14000000000000001</v>
      </c>
      <c r="EX262" s="128">
        <v>0.125</v>
      </c>
      <c r="EY262" s="128">
        <v>0.314</v>
      </c>
      <c r="EZ262" s="127" t="b">
        <v>0</v>
      </c>
      <c r="FA262" s="127" t="b">
        <v>0</v>
      </c>
      <c r="FB262" s="127" t="b">
        <v>0</v>
      </c>
      <c r="FC262" s="128">
        <v>0</v>
      </c>
      <c r="FD262" s="128">
        <v>0</v>
      </c>
      <c r="FE262" s="128">
        <v>0</v>
      </c>
      <c r="FF262" s="128">
        <v>0</v>
      </c>
      <c r="FG262" s="128">
        <v>0</v>
      </c>
      <c r="FH262" s="128">
        <v>0</v>
      </c>
      <c r="FI262" s="127" t="b">
        <v>0</v>
      </c>
      <c r="FJ262" s="127" t="b">
        <v>0</v>
      </c>
      <c r="FK262" s="127" t="b">
        <v>0</v>
      </c>
      <c r="FL262" s="128">
        <v>0</v>
      </c>
      <c r="FM262" s="128">
        <v>0</v>
      </c>
      <c r="FN262" s="128">
        <v>0</v>
      </c>
      <c r="FO262" s="128">
        <v>0</v>
      </c>
      <c r="FP262" s="128">
        <v>0</v>
      </c>
      <c r="FQ262" s="128">
        <v>0</v>
      </c>
      <c r="FR262" s="183" t="s">
        <v>993</v>
      </c>
      <c r="FS262" s="128">
        <v>0</v>
      </c>
      <c r="FT262" s="126">
        <v>0</v>
      </c>
      <c r="FU262" s="126">
        <v>462</v>
      </c>
      <c r="FV262" s="126">
        <v>0</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7" t="b">
        <v>0</v>
      </c>
      <c r="GM262" s="183" t="s">
        <v>993</v>
      </c>
      <c r="GN262" s="183" t="s">
        <v>993</v>
      </c>
      <c r="GO262" s="183" t="s">
        <v>993</v>
      </c>
      <c r="GP262" s="183" t="s">
        <v>993</v>
      </c>
      <c r="GQ262" s="127"/>
      <c r="GR262" s="123"/>
    </row>
    <row r="263" spans="1:200">
      <c r="A263" s="122"/>
      <c r="B263" s="1348" t="s">
        <v>494</v>
      </c>
      <c r="C263" s="1349"/>
      <c r="D263" s="183" t="s">
        <v>1226</v>
      </c>
      <c r="E263" s="183" t="s">
        <v>37</v>
      </c>
      <c r="F263" s="183" t="s">
        <v>437</v>
      </c>
      <c r="G263" s="183" t="s">
        <v>986</v>
      </c>
      <c r="H263" s="183" t="s">
        <v>1062</v>
      </c>
      <c r="I263" s="183" t="s">
        <v>1063</v>
      </c>
      <c r="J263" s="183" t="s">
        <v>1223</v>
      </c>
      <c r="K263" s="183" t="s">
        <v>1224</v>
      </c>
      <c r="L263" s="126">
        <v>11</v>
      </c>
      <c r="M263" s="183" t="s">
        <v>37</v>
      </c>
      <c r="N263" s="183" t="s">
        <v>1137</v>
      </c>
      <c r="O263" s="183" t="s">
        <v>506</v>
      </c>
      <c r="P263" s="183" t="s">
        <v>993</v>
      </c>
      <c r="Q263" s="183" t="s">
        <v>993</v>
      </c>
      <c r="R263" s="183" t="s">
        <v>270</v>
      </c>
      <c r="S263" s="127" t="b">
        <v>0</v>
      </c>
      <c r="T263" s="126">
        <v>0</v>
      </c>
      <c r="U263" s="127" t="b">
        <v>0</v>
      </c>
      <c r="V263" s="126">
        <v>0</v>
      </c>
      <c r="W263" s="127" t="b">
        <v>0</v>
      </c>
      <c r="X263" s="127" t="b">
        <v>1</v>
      </c>
      <c r="Y263" s="183" t="s">
        <v>270</v>
      </c>
      <c r="Z263" s="183" t="s">
        <v>993</v>
      </c>
      <c r="AA263" s="127" t="b">
        <v>0</v>
      </c>
      <c r="AB263" s="183" t="s">
        <v>993</v>
      </c>
      <c r="AC263" s="183" t="s">
        <v>993</v>
      </c>
      <c r="AD263" s="183" t="s">
        <v>993</v>
      </c>
      <c r="AE263" s="183">
        <f t="shared" si="8"/>
        <v>45</v>
      </c>
      <c r="AF263" s="183">
        <f t="shared" si="8"/>
        <v>45</v>
      </c>
      <c r="AG263" s="183">
        <f t="shared" si="8"/>
        <v>0</v>
      </c>
      <c r="AH263" s="183">
        <f t="shared" si="8"/>
        <v>45</v>
      </c>
      <c r="AI263" s="183">
        <f t="shared" si="9"/>
        <v>0</v>
      </c>
      <c r="AJ263" s="126">
        <v>45</v>
      </c>
      <c r="AK263" s="126">
        <v>45</v>
      </c>
      <c r="AL263" s="126">
        <v>0</v>
      </c>
      <c r="AM263" s="126">
        <v>45</v>
      </c>
      <c r="AN263" s="126">
        <v>0</v>
      </c>
      <c r="AO263" s="126">
        <v>0</v>
      </c>
      <c r="AP263" s="126">
        <v>0</v>
      </c>
      <c r="AQ263" s="126">
        <v>0</v>
      </c>
      <c r="AR263" s="126">
        <v>0</v>
      </c>
      <c r="AS263" s="126">
        <v>0</v>
      </c>
      <c r="AT263" s="126">
        <v>0</v>
      </c>
      <c r="AU263" s="126">
        <v>0</v>
      </c>
      <c r="AV263" s="126">
        <v>0</v>
      </c>
      <c r="AW263" s="126">
        <v>0</v>
      </c>
      <c r="AX263" s="126">
        <v>0</v>
      </c>
      <c r="AY263" s="126">
        <v>0</v>
      </c>
      <c r="AZ263" s="126">
        <v>0</v>
      </c>
      <c r="BA263" s="126">
        <v>0</v>
      </c>
      <c r="BB263" s="126">
        <v>0</v>
      </c>
      <c r="BC263" s="126">
        <v>0</v>
      </c>
      <c r="BD263" s="127" t="b">
        <v>0</v>
      </c>
      <c r="BE263" s="127"/>
      <c r="BF263" s="183" t="s">
        <v>427</v>
      </c>
      <c r="BG263" s="126">
        <v>45</v>
      </c>
      <c r="BH263" s="183" t="s">
        <v>993</v>
      </c>
      <c r="BI263" s="126">
        <v>0</v>
      </c>
      <c r="BJ263" s="183" t="s">
        <v>993</v>
      </c>
      <c r="BK263" s="126">
        <v>0</v>
      </c>
      <c r="BL263" s="126">
        <v>0</v>
      </c>
      <c r="BM263" s="126">
        <v>0</v>
      </c>
      <c r="BN263" s="183" t="s">
        <v>993</v>
      </c>
      <c r="BO263" s="183" t="s">
        <v>993</v>
      </c>
      <c r="BP263" s="183" t="s">
        <v>993</v>
      </c>
      <c r="BQ263" s="126">
        <v>0</v>
      </c>
      <c r="BR263" s="183" t="s">
        <v>993</v>
      </c>
      <c r="BS263" s="126">
        <v>0</v>
      </c>
      <c r="BT263" s="183" t="s">
        <v>993</v>
      </c>
      <c r="BU263" s="126">
        <v>0</v>
      </c>
      <c r="BV263" s="126">
        <v>0</v>
      </c>
      <c r="BW263" s="126">
        <v>0</v>
      </c>
      <c r="BX263" s="183" t="s">
        <v>993</v>
      </c>
      <c r="BY263" s="126">
        <v>0</v>
      </c>
      <c r="BZ263" s="183" t="s">
        <v>993</v>
      </c>
      <c r="CA263" s="126">
        <v>0</v>
      </c>
      <c r="CB263" s="183" t="s">
        <v>993</v>
      </c>
      <c r="CC263" s="126">
        <v>0</v>
      </c>
      <c r="CD263" s="126">
        <v>0</v>
      </c>
      <c r="CE263" s="126">
        <v>0</v>
      </c>
      <c r="CF263" s="183" t="s">
        <v>993</v>
      </c>
      <c r="CG263" s="126">
        <v>0</v>
      </c>
      <c r="CH263" s="183" t="s">
        <v>993</v>
      </c>
      <c r="CI263" s="126">
        <v>0</v>
      </c>
      <c r="CJ263" s="183" t="s">
        <v>993</v>
      </c>
      <c r="CK263" s="126">
        <v>0</v>
      </c>
      <c r="CL263" s="126">
        <v>0</v>
      </c>
      <c r="CM263" s="126">
        <v>0</v>
      </c>
      <c r="CN263" s="126">
        <v>29</v>
      </c>
      <c r="CO263" s="126">
        <v>0</v>
      </c>
      <c r="CP263" s="126">
        <v>0</v>
      </c>
      <c r="CQ263" s="126">
        <v>0</v>
      </c>
      <c r="CR263" s="126">
        <v>6</v>
      </c>
      <c r="CS263" s="126">
        <v>2.5</v>
      </c>
      <c r="CT263" s="126">
        <v>0</v>
      </c>
      <c r="CU263" s="126">
        <v>0</v>
      </c>
      <c r="CV263" s="126">
        <v>0</v>
      </c>
      <c r="CW263" s="126">
        <v>0</v>
      </c>
      <c r="CX263" s="126">
        <v>0</v>
      </c>
      <c r="CY263" s="126">
        <v>0</v>
      </c>
      <c r="CZ263" s="126">
        <v>0</v>
      </c>
      <c r="DA263" s="126">
        <v>0</v>
      </c>
      <c r="DB263" s="126">
        <v>0</v>
      </c>
      <c r="DC263" s="126">
        <v>0</v>
      </c>
      <c r="DD263" s="126">
        <v>0</v>
      </c>
      <c r="DE263" s="126">
        <v>0</v>
      </c>
      <c r="DF263" s="126">
        <v>0</v>
      </c>
      <c r="DG263" s="126">
        <v>0</v>
      </c>
      <c r="DH263" s="127" t="b">
        <v>0</v>
      </c>
      <c r="DI263" s="183" t="s">
        <v>999</v>
      </c>
      <c r="DJ263" s="183" t="s">
        <v>301</v>
      </c>
      <c r="DK263" s="183" t="s">
        <v>298</v>
      </c>
      <c r="DL263" s="183" t="s">
        <v>993</v>
      </c>
      <c r="DM263" s="126">
        <v>1075</v>
      </c>
      <c r="DN263" s="126">
        <v>755</v>
      </c>
      <c r="DO263" s="126">
        <v>171</v>
      </c>
      <c r="DP263" s="126">
        <v>149</v>
      </c>
      <c r="DQ263" s="126">
        <v>12465</v>
      </c>
      <c r="DR263" s="126">
        <v>1071</v>
      </c>
      <c r="DS263" s="126">
        <v>1075</v>
      </c>
      <c r="DT263" s="126">
        <v>37</v>
      </c>
      <c r="DU263" s="126">
        <v>978</v>
      </c>
      <c r="DV263" s="126">
        <v>13</v>
      </c>
      <c r="DW263" s="126">
        <v>47</v>
      </c>
      <c r="DX263" s="126">
        <v>0</v>
      </c>
      <c r="DY263" s="126">
        <v>0</v>
      </c>
      <c r="DZ263" s="126">
        <v>0</v>
      </c>
      <c r="EA263" s="126">
        <v>1071</v>
      </c>
      <c r="EB263" s="126">
        <v>92</v>
      </c>
      <c r="EC263" s="126">
        <v>849</v>
      </c>
      <c r="ED263" s="126">
        <v>95</v>
      </c>
      <c r="EE263" s="126">
        <v>5</v>
      </c>
      <c r="EF263" s="126">
        <v>3</v>
      </c>
      <c r="EG263" s="126">
        <v>0</v>
      </c>
      <c r="EH263" s="126">
        <v>11</v>
      </c>
      <c r="EI263" s="126">
        <v>16</v>
      </c>
      <c r="EJ263" s="126">
        <v>0</v>
      </c>
      <c r="EK263" s="126">
        <v>979</v>
      </c>
      <c r="EL263" s="126">
        <v>963</v>
      </c>
      <c r="EM263" s="126">
        <v>0</v>
      </c>
      <c r="EN263" s="126">
        <v>15</v>
      </c>
      <c r="EO263" s="126">
        <v>1</v>
      </c>
      <c r="EP263" s="126">
        <v>0</v>
      </c>
      <c r="EQ263" s="127" t="b">
        <v>0</v>
      </c>
      <c r="ER263" s="127" t="b">
        <v>0</v>
      </c>
      <c r="ES263" s="127" t="b">
        <v>0</v>
      </c>
      <c r="ET263" s="128">
        <v>0.41899999999999998</v>
      </c>
      <c r="EU263" s="128">
        <v>0.25700000000000001</v>
      </c>
      <c r="EV263" s="128">
        <v>0.187</v>
      </c>
      <c r="EW263" s="128">
        <v>0.125</v>
      </c>
      <c r="EX263" s="128">
        <v>4.4000000000000004E-2</v>
      </c>
      <c r="EY263" s="128">
        <v>0.249</v>
      </c>
      <c r="EZ263" s="127" t="b">
        <v>0</v>
      </c>
      <c r="FA263" s="127" t="b">
        <v>0</v>
      </c>
      <c r="FB263" s="127" t="b">
        <v>0</v>
      </c>
      <c r="FC263" s="128">
        <v>0</v>
      </c>
      <c r="FD263" s="128">
        <v>0</v>
      </c>
      <c r="FE263" s="128">
        <v>0</v>
      </c>
      <c r="FF263" s="128">
        <v>0</v>
      </c>
      <c r="FG263" s="128">
        <v>0</v>
      </c>
      <c r="FH263" s="128">
        <v>0</v>
      </c>
      <c r="FI263" s="127" t="b">
        <v>0</v>
      </c>
      <c r="FJ263" s="127" t="b">
        <v>0</v>
      </c>
      <c r="FK263" s="127" t="b">
        <v>0</v>
      </c>
      <c r="FL263" s="128">
        <v>0</v>
      </c>
      <c r="FM263" s="128">
        <v>0</v>
      </c>
      <c r="FN263" s="128">
        <v>0</v>
      </c>
      <c r="FO263" s="128">
        <v>0</v>
      </c>
      <c r="FP263" s="128">
        <v>0</v>
      </c>
      <c r="FQ263" s="128">
        <v>0</v>
      </c>
      <c r="FR263" s="183" t="s">
        <v>993</v>
      </c>
      <c r="FS263" s="128">
        <v>0</v>
      </c>
      <c r="FT263" s="126">
        <v>0</v>
      </c>
      <c r="FU263" s="126">
        <v>979</v>
      </c>
      <c r="FV263" s="126">
        <v>0</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7" t="b">
        <v>0</v>
      </c>
      <c r="GM263" s="183" t="s">
        <v>993</v>
      </c>
      <c r="GN263" s="183" t="s">
        <v>993</v>
      </c>
      <c r="GO263" s="183" t="s">
        <v>993</v>
      </c>
      <c r="GP263" s="183" t="s">
        <v>993</v>
      </c>
      <c r="GQ263" s="127"/>
      <c r="GR263" s="123"/>
    </row>
    <row r="264" spans="1:200">
      <c r="A264" s="122"/>
      <c r="B264" s="1348" t="s">
        <v>494</v>
      </c>
      <c r="C264" s="1349"/>
      <c r="D264" s="183" t="s">
        <v>1226</v>
      </c>
      <c r="E264" s="183" t="s">
        <v>37</v>
      </c>
      <c r="F264" s="183" t="s">
        <v>437</v>
      </c>
      <c r="G264" s="183" t="s">
        <v>986</v>
      </c>
      <c r="H264" s="183" t="s">
        <v>1062</v>
      </c>
      <c r="I264" s="183" t="s">
        <v>1063</v>
      </c>
      <c r="J264" s="183" t="s">
        <v>1223</v>
      </c>
      <c r="K264" s="183" t="s">
        <v>1224</v>
      </c>
      <c r="L264" s="126">
        <v>12</v>
      </c>
      <c r="M264" s="183" t="s">
        <v>37</v>
      </c>
      <c r="N264" s="183" t="s">
        <v>1138</v>
      </c>
      <c r="O264" s="183" t="s">
        <v>508</v>
      </c>
      <c r="P264" s="183" t="s">
        <v>993</v>
      </c>
      <c r="Q264" s="183" t="s">
        <v>993</v>
      </c>
      <c r="R264" s="183" t="s">
        <v>270</v>
      </c>
      <c r="S264" s="127" t="b">
        <v>0</v>
      </c>
      <c r="T264" s="126">
        <v>0</v>
      </c>
      <c r="U264" s="127" t="b">
        <v>0</v>
      </c>
      <c r="V264" s="126">
        <v>0</v>
      </c>
      <c r="W264" s="127" t="b">
        <v>0</v>
      </c>
      <c r="X264" s="127" t="b">
        <v>1</v>
      </c>
      <c r="Y264" s="183" t="s">
        <v>270</v>
      </c>
      <c r="Z264" s="183" t="s">
        <v>993</v>
      </c>
      <c r="AA264" s="127" t="b">
        <v>0</v>
      </c>
      <c r="AB264" s="183" t="s">
        <v>993</v>
      </c>
      <c r="AC264" s="183" t="s">
        <v>993</v>
      </c>
      <c r="AD264" s="183" t="s">
        <v>993</v>
      </c>
      <c r="AE264" s="183">
        <f t="shared" si="8"/>
        <v>29</v>
      </c>
      <c r="AF264" s="183">
        <f t="shared" si="8"/>
        <v>29</v>
      </c>
      <c r="AG264" s="183">
        <f t="shared" si="8"/>
        <v>0</v>
      </c>
      <c r="AH264" s="183">
        <f t="shared" si="8"/>
        <v>29</v>
      </c>
      <c r="AI264" s="183">
        <f t="shared" si="9"/>
        <v>0</v>
      </c>
      <c r="AJ264" s="126">
        <v>29</v>
      </c>
      <c r="AK264" s="126">
        <v>29</v>
      </c>
      <c r="AL264" s="126">
        <v>0</v>
      </c>
      <c r="AM264" s="126">
        <v>29</v>
      </c>
      <c r="AN264" s="126">
        <v>0</v>
      </c>
      <c r="AO264" s="126">
        <v>0</v>
      </c>
      <c r="AP264" s="126">
        <v>0</v>
      </c>
      <c r="AQ264" s="126">
        <v>0</v>
      </c>
      <c r="AR264" s="126">
        <v>0</v>
      </c>
      <c r="AS264" s="126">
        <v>0</v>
      </c>
      <c r="AT264" s="126">
        <v>0</v>
      </c>
      <c r="AU264" s="126">
        <v>0</v>
      </c>
      <c r="AV264" s="126">
        <v>0</v>
      </c>
      <c r="AW264" s="126">
        <v>0</v>
      </c>
      <c r="AX264" s="126">
        <v>0</v>
      </c>
      <c r="AY264" s="126">
        <v>0</v>
      </c>
      <c r="AZ264" s="126">
        <v>0</v>
      </c>
      <c r="BA264" s="126">
        <v>0</v>
      </c>
      <c r="BB264" s="126">
        <v>0</v>
      </c>
      <c r="BC264" s="126">
        <v>0</v>
      </c>
      <c r="BD264" s="127" t="b">
        <v>0</v>
      </c>
      <c r="BE264" s="127"/>
      <c r="BF264" s="183" t="s">
        <v>427</v>
      </c>
      <c r="BG264" s="126">
        <v>29</v>
      </c>
      <c r="BH264" s="183" t="s">
        <v>993</v>
      </c>
      <c r="BI264" s="126">
        <v>0</v>
      </c>
      <c r="BJ264" s="183" t="s">
        <v>993</v>
      </c>
      <c r="BK264" s="126">
        <v>0</v>
      </c>
      <c r="BL264" s="126">
        <v>0</v>
      </c>
      <c r="BM264" s="126">
        <v>0</v>
      </c>
      <c r="BN264" s="183" t="s">
        <v>993</v>
      </c>
      <c r="BO264" s="183" t="s">
        <v>993</v>
      </c>
      <c r="BP264" s="183" t="s">
        <v>993</v>
      </c>
      <c r="BQ264" s="126">
        <v>0</v>
      </c>
      <c r="BR264" s="183" t="s">
        <v>993</v>
      </c>
      <c r="BS264" s="126">
        <v>0</v>
      </c>
      <c r="BT264" s="183" t="s">
        <v>993</v>
      </c>
      <c r="BU264" s="126">
        <v>0</v>
      </c>
      <c r="BV264" s="126">
        <v>0</v>
      </c>
      <c r="BW264" s="126">
        <v>0</v>
      </c>
      <c r="BX264" s="183" t="s">
        <v>993</v>
      </c>
      <c r="BY264" s="126">
        <v>0</v>
      </c>
      <c r="BZ264" s="183" t="s">
        <v>993</v>
      </c>
      <c r="CA264" s="126">
        <v>0</v>
      </c>
      <c r="CB264" s="183" t="s">
        <v>993</v>
      </c>
      <c r="CC264" s="126">
        <v>0</v>
      </c>
      <c r="CD264" s="126">
        <v>0</v>
      </c>
      <c r="CE264" s="126">
        <v>0</v>
      </c>
      <c r="CF264" s="183" t="s">
        <v>993</v>
      </c>
      <c r="CG264" s="126">
        <v>0</v>
      </c>
      <c r="CH264" s="183" t="s">
        <v>993</v>
      </c>
      <c r="CI264" s="126">
        <v>0</v>
      </c>
      <c r="CJ264" s="183" t="s">
        <v>993</v>
      </c>
      <c r="CK264" s="126">
        <v>0</v>
      </c>
      <c r="CL264" s="126">
        <v>0</v>
      </c>
      <c r="CM264" s="126">
        <v>0</v>
      </c>
      <c r="CN264" s="126">
        <v>19</v>
      </c>
      <c r="CO264" s="126">
        <v>1.5</v>
      </c>
      <c r="CP264" s="126">
        <v>0</v>
      </c>
      <c r="CQ264" s="126">
        <v>0</v>
      </c>
      <c r="CR264" s="126">
        <v>3</v>
      </c>
      <c r="CS264" s="126">
        <v>1.7</v>
      </c>
      <c r="CT264" s="126">
        <v>0</v>
      </c>
      <c r="CU264" s="126">
        <v>0</v>
      </c>
      <c r="CV264" s="126">
        <v>0</v>
      </c>
      <c r="CW264" s="126">
        <v>0</v>
      </c>
      <c r="CX264" s="126">
        <v>0</v>
      </c>
      <c r="CY264" s="126">
        <v>0</v>
      </c>
      <c r="CZ264" s="126">
        <v>0</v>
      </c>
      <c r="DA264" s="126">
        <v>0</v>
      </c>
      <c r="DB264" s="126">
        <v>0</v>
      </c>
      <c r="DC264" s="126">
        <v>0</v>
      </c>
      <c r="DD264" s="126">
        <v>0</v>
      </c>
      <c r="DE264" s="126">
        <v>0</v>
      </c>
      <c r="DF264" s="126">
        <v>0</v>
      </c>
      <c r="DG264" s="126">
        <v>0</v>
      </c>
      <c r="DH264" s="127" t="b">
        <v>0</v>
      </c>
      <c r="DI264" s="183" t="s">
        <v>999</v>
      </c>
      <c r="DJ264" s="183" t="s">
        <v>282</v>
      </c>
      <c r="DK264" s="183" t="s">
        <v>339</v>
      </c>
      <c r="DL264" s="183" t="s">
        <v>422</v>
      </c>
      <c r="DM264" s="126">
        <v>468</v>
      </c>
      <c r="DN264" s="126">
        <v>348</v>
      </c>
      <c r="DO264" s="126">
        <v>96</v>
      </c>
      <c r="DP264" s="126">
        <v>24</v>
      </c>
      <c r="DQ264" s="126">
        <v>9226</v>
      </c>
      <c r="DR264" s="126">
        <v>470</v>
      </c>
      <c r="DS264" s="126">
        <v>468</v>
      </c>
      <c r="DT264" s="126">
        <v>115</v>
      </c>
      <c r="DU264" s="126">
        <v>339</v>
      </c>
      <c r="DV264" s="126">
        <v>11</v>
      </c>
      <c r="DW264" s="126">
        <v>3</v>
      </c>
      <c r="DX264" s="126">
        <v>0</v>
      </c>
      <c r="DY264" s="126">
        <v>0</v>
      </c>
      <c r="DZ264" s="126">
        <v>0</v>
      </c>
      <c r="EA264" s="126">
        <v>470</v>
      </c>
      <c r="EB264" s="126">
        <v>51</v>
      </c>
      <c r="EC264" s="126">
        <v>403</v>
      </c>
      <c r="ED264" s="126">
        <v>0</v>
      </c>
      <c r="EE264" s="126">
        <v>0</v>
      </c>
      <c r="EF264" s="126">
        <v>2</v>
      </c>
      <c r="EG264" s="126">
        <v>0</v>
      </c>
      <c r="EH264" s="126">
        <v>2</v>
      </c>
      <c r="EI264" s="126">
        <v>12</v>
      </c>
      <c r="EJ264" s="126">
        <v>0</v>
      </c>
      <c r="EK264" s="126">
        <v>419</v>
      </c>
      <c r="EL264" s="126">
        <v>390</v>
      </c>
      <c r="EM264" s="126">
        <v>0</v>
      </c>
      <c r="EN264" s="126">
        <v>29</v>
      </c>
      <c r="EO264" s="126">
        <v>0</v>
      </c>
      <c r="EP264" s="126">
        <v>0</v>
      </c>
      <c r="EQ264" s="127" t="b">
        <v>0</v>
      </c>
      <c r="ER264" s="127" t="b">
        <v>0</v>
      </c>
      <c r="ES264" s="127" t="b">
        <v>0</v>
      </c>
      <c r="ET264" s="128">
        <v>0.47299999999999998</v>
      </c>
      <c r="EU264" s="128">
        <v>0.27899999999999997</v>
      </c>
      <c r="EV264" s="128">
        <v>0.11800000000000001</v>
      </c>
      <c r="EW264" s="128">
        <v>0.11599999999999999</v>
      </c>
      <c r="EX264" s="128">
        <v>3.1E-2</v>
      </c>
      <c r="EY264" s="128">
        <v>0.20399999999999999</v>
      </c>
      <c r="EZ264" s="127" t="b">
        <v>0</v>
      </c>
      <c r="FA264" s="127" t="b">
        <v>0</v>
      </c>
      <c r="FB264" s="127" t="b">
        <v>0</v>
      </c>
      <c r="FC264" s="128">
        <v>0</v>
      </c>
      <c r="FD264" s="128">
        <v>0</v>
      </c>
      <c r="FE264" s="128">
        <v>0</v>
      </c>
      <c r="FF264" s="128">
        <v>0</v>
      </c>
      <c r="FG264" s="128">
        <v>0</v>
      </c>
      <c r="FH264" s="128">
        <v>0</v>
      </c>
      <c r="FI264" s="127" t="b">
        <v>0</v>
      </c>
      <c r="FJ264" s="127" t="b">
        <v>0</v>
      </c>
      <c r="FK264" s="127" t="b">
        <v>0</v>
      </c>
      <c r="FL264" s="128">
        <v>0</v>
      </c>
      <c r="FM264" s="128">
        <v>0</v>
      </c>
      <c r="FN264" s="128">
        <v>0</v>
      </c>
      <c r="FO264" s="128">
        <v>0</v>
      </c>
      <c r="FP264" s="128">
        <v>0</v>
      </c>
      <c r="FQ264" s="128">
        <v>0</v>
      </c>
      <c r="FR264" s="183" t="s">
        <v>993</v>
      </c>
      <c r="FS264" s="128">
        <v>0</v>
      </c>
      <c r="FT264" s="126">
        <v>0</v>
      </c>
      <c r="FU264" s="126">
        <v>419</v>
      </c>
      <c r="FV264" s="126">
        <v>0</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7" t="b">
        <v>0</v>
      </c>
      <c r="GM264" s="183" t="s">
        <v>993</v>
      </c>
      <c r="GN264" s="183" t="s">
        <v>993</v>
      </c>
      <c r="GO264" s="183" t="s">
        <v>993</v>
      </c>
      <c r="GP264" s="183" t="s">
        <v>993</v>
      </c>
      <c r="GQ264" s="127"/>
      <c r="GR264" s="123"/>
    </row>
    <row r="265" spans="1:200">
      <c r="A265" s="122"/>
      <c r="B265" s="1348" t="s">
        <v>494</v>
      </c>
      <c r="C265" s="1349"/>
      <c r="D265" s="183" t="s">
        <v>1226</v>
      </c>
      <c r="E265" s="183" t="s">
        <v>37</v>
      </c>
      <c r="F265" s="183" t="s">
        <v>437</v>
      </c>
      <c r="G265" s="183" t="s">
        <v>986</v>
      </c>
      <c r="H265" s="183" t="s">
        <v>1062</v>
      </c>
      <c r="I265" s="183" t="s">
        <v>1063</v>
      </c>
      <c r="J265" s="183" t="s">
        <v>1223</v>
      </c>
      <c r="K265" s="183" t="s">
        <v>1224</v>
      </c>
      <c r="L265" s="126">
        <v>13</v>
      </c>
      <c r="M265" s="183" t="s">
        <v>37</v>
      </c>
      <c r="N265" s="183" t="s">
        <v>1139</v>
      </c>
      <c r="O265" s="183" t="s">
        <v>509</v>
      </c>
      <c r="P265" s="183" t="s">
        <v>993</v>
      </c>
      <c r="Q265" s="183" t="s">
        <v>993</v>
      </c>
      <c r="R265" s="183" t="s">
        <v>270</v>
      </c>
      <c r="S265" s="127" t="b">
        <v>0</v>
      </c>
      <c r="T265" s="126">
        <v>0</v>
      </c>
      <c r="U265" s="127" t="b">
        <v>0</v>
      </c>
      <c r="V265" s="126">
        <v>0</v>
      </c>
      <c r="W265" s="127" t="b">
        <v>0</v>
      </c>
      <c r="X265" s="127" t="b">
        <v>1</v>
      </c>
      <c r="Y265" s="183" t="s">
        <v>270</v>
      </c>
      <c r="Z265" s="183" t="s">
        <v>993</v>
      </c>
      <c r="AA265" s="127" t="b">
        <v>0</v>
      </c>
      <c r="AB265" s="183" t="s">
        <v>993</v>
      </c>
      <c r="AC265" s="183" t="s">
        <v>993</v>
      </c>
      <c r="AD265" s="183" t="s">
        <v>993</v>
      </c>
      <c r="AE265" s="183">
        <f t="shared" si="8"/>
        <v>42</v>
      </c>
      <c r="AF265" s="183">
        <f t="shared" si="8"/>
        <v>42</v>
      </c>
      <c r="AG265" s="183">
        <f t="shared" si="8"/>
        <v>0</v>
      </c>
      <c r="AH265" s="183">
        <f t="shared" si="8"/>
        <v>42</v>
      </c>
      <c r="AI265" s="183">
        <f t="shared" si="9"/>
        <v>0</v>
      </c>
      <c r="AJ265" s="126">
        <v>42</v>
      </c>
      <c r="AK265" s="126">
        <v>42</v>
      </c>
      <c r="AL265" s="126">
        <v>0</v>
      </c>
      <c r="AM265" s="126">
        <v>42</v>
      </c>
      <c r="AN265" s="126">
        <v>0</v>
      </c>
      <c r="AO265" s="126">
        <v>0</v>
      </c>
      <c r="AP265" s="126">
        <v>0</v>
      </c>
      <c r="AQ265" s="126">
        <v>0</v>
      </c>
      <c r="AR265" s="126">
        <v>0</v>
      </c>
      <c r="AS265" s="126">
        <v>0</v>
      </c>
      <c r="AT265" s="126">
        <v>0</v>
      </c>
      <c r="AU265" s="126">
        <v>0</v>
      </c>
      <c r="AV265" s="126">
        <v>0</v>
      </c>
      <c r="AW265" s="126">
        <v>0</v>
      </c>
      <c r="AX265" s="126">
        <v>0</v>
      </c>
      <c r="AY265" s="126">
        <v>0</v>
      </c>
      <c r="AZ265" s="126">
        <v>0</v>
      </c>
      <c r="BA265" s="126">
        <v>0</v>
      </c>
      <c r="BB265" s="126">
        <v>0</v>
      </c>
      <c r="BC265" s="126">
        <v>0</v>
      </c>
      <c r="BD265" s="127" t="b">
        <v>0</v>
      </c>
      <c r="BE265" s="127"/>
      <c r="BF265" s="183" t="s">
        <v>427</v>
      </c>
      <c r="BG265" s="126">
        <v>42</v>
      </c>
      <c r="BH265" s="183" t="s">
        <v>993</v>
      </c>
      <c r="BI265" s="126">
        <v>0</v>
      </c>
      <c r="BJ265" s="183" t="s">
        <v>993</v>
      </c>
      <c r="BK265" s="126">
        <v>0</v>
      </c>
      <c r="BL265" s="126">
        <v>0</v>
      </c>
      <c r="BM265" s="126">
        <v>0</v>
      </c>
      <c r="BN265" s="183" t="s">
        <v>993</v>
      </c>
      <c r="BO265" s="183" t="s">
        <v>993</v>
      </c>
      <c r="BP265" s="183" t="s">
        <v>993</v>
      </c>
      <c r="BQ265" s="126">
        <v>0</v>
      </c>
      <c r="BR265" s="183" t="s">
        <v>993</v>
      </c>
      <c r="BS265" s="126">
        <v>0</v>
      </c>
      <c r="BT265" s="183" t="s">
        <v>993</v>
      </c>
      <c r="BU265" s="126">
        <v>0</v>
      </c>
      <c r="BV265" s="126">
        <v>0</v>
      </c>
      <c r="BW265" s="126">
        <v>0</v>
      </c>
      <c r="BX265" s="183" t="s">
        <v>993</v>
      </c>
      <c r="BY265" s="126">
        <v>0</v>
      </c>
      <c r="BZ265" s="183" t="s">
        <v>993</v>
      </c>
      <c r="CA265" s="126">
        <v>0</v>
      </c>
      <c r="CB265" s="183" t="s">
        <v>993</v>
      </c>
      <c r="CC265" s="126">
        <v>0</v>
      </c>
      <c r="CD265" s="126">
        <v>0</v>
      </c>
      <c r="CE265" s="126">
        <v>0</v>
      </c>
      <c r="CF265" s="183" t="s">
        <v>993</v>
      </c>
      <c r="CG265" s="126">
        <v>0</v>
      </c>
      <c r="CH265" s="183" t="s">
        <v>993</v>
      </c>
      <c r="CI265" s="126">
        <v>0</v>
      </c>
      <c r="CJ265" s="183" t="s">
        <v>993</v>
      </c>
      <c r="CK265" s="126">
        <v>0</v>
      </c>
      <c r="CL265" s="126">
        <v>0</v>
      </c>
      <c r="CM265" s="126">
        <v>0</v>
      </c>
      <c r="CN265" s="126">
        <v>30</v>
      </c>
      <c r="CO265" s="126">
        <v>0</v>
      </c>
      <c r="CP265" s="126">
        <v>0</v>
      </c>
      <c r="CQ265" s="126">
        <v>0</v>
      </c>
      <c r="CR265" s="126">
        <v>3</v>
      </c>
      <c r="CS265" s="126">
        <v>1.7</v>
      </c>
      <c r="CT265" s="126">
        <v>0</v>
      </c>
      <c r="CU265" s="126">
        <v>0</v>
      </c>
      <c r="CV265" s="126">
        <v>0</v>
      </c>
      <c r="CW265" s="126">
        <v>0</v>
      </c>
      <c r="CX265" s="126">
        <v>0</v>
      </c>
      <c r="CY265" s="126">
        <v>0</v>
      </c>
      <c r="CZ265" s="126">
        <v>0</v>
      </c>
      <c r="DA265" s="126">
        <v>0</v>
      </c>
      <c r="DB265" s="126">
        <v>0</v>
      </c>
      <c r="DC265" s="126">
        <v>0</v>
      </c>
      <c r="DD265" s="126">
        <v>0</v>
      </c>
      <c r="DE265" s="126">
        <v>0</v>
      </c>
      <c r="DF265" s="126">
        <v>0</v>
      </c>
      <c r="DG265" s="126">
        <v>0</v>
      </c>
      <c r="DH265" s="127" t="b">
        <v>0</v>
      </c>
      <c r="DI265" s="183" t="s">
        <v>999</v>
      </c>
      <c r="DJ265" s="183" t="s">
        <v>339</v>
      </c>
      <c r="DK265" s="183" t="s">
        <v>422</v>
      </c>
      <c r="DL265" s="183" t="s">
        <v>521</v>
      </c>
      <c r="DM265" s="126">
        <v>973</v>
      </c>
      <c r="DN265" s="126">
        <v>866</v>
      </c>
      <c r="DO265" s="126">
        <v>82</v>
      </c>
      <c r="DP265" s="126">
        <v>25</v>
      </c>
      <c r="DQ265" s="126">
        <v>13426</v>
      </c>
      <c r="DR265" s="126">
        <v>971</v>
      </c>
      <c r="DS265" s="126">
        <v>973</v>
      </c>
      <c r="DT265" s="126">
        <v>166</v>
      </c>
      <c r="DU265" s="126">
        <v>781</v>
      </c>
      <c r="DV265" s="126">
        <v>15</v>
      </c>
      <c r="DW265" s="126">
        <v>11</v>
      </c>
      <c r="DX265" s="126">
        <v>0</v>
      </c>
      <c r="DY265" s="126">
        <v>0</v>
      </c>
      <c r="DZ265" s="126">
        <v>0</v>
      </c>
      <c r="EA265" s="126">
        <v>971</v>
      </c>
      <c r="EB265" s="126">
        <v>90</v>
      </c>
      <c r="EC265" s="126">
        <v>814</v>
      </c>
      <c r="ED265" s="126">
        <v>22</v>
      </c>
      <c r="EE265" s="126">
        <v>2</v>
      </c>
      <c r="EF265" s="126">
        <v>5</v>
      </c>
      <c r="EG265" s="126">
        <v>0</v>
      </c>
      <c r="EH265" s="126">
        <v>13</v>
      </c>
      <c r="EI265" s="126">
        <v>24</v>
      </c>
      <c r="EJ265" s="126">
        <v>1</v>
      </c>
      <c r="EK265" s="126">
        <v>881</v>
      </c>
      <c r="EL265" s="126">
        <v>873</v>
      </c>
      <c r="EM265" s="126">
        <v>0</v>
      </c>
      <c r="EN265" s="126">
        <v>6</v>
      </c>
      <c r="EO265" s="126">
        <v>2</v>
      </c>
      <c r="EP265" s="126">
        <v>0</v>
      </c>
      <c r="EQ265" s="127" t="b">
        <v>0</v>
      </c>
      <c r="ER265" s="127" t="b">
        <v>0</v>
      </c>
      <c r="ES265" s="127" t="b">
        <v>0</v>
      </c>
      <c r="ET265" s="128">
        <v>0.40600000000000003</v>
      </c>
      <c r="EU265" s="128">
        <v>0.32299999999999995</v>
      </c>
      <c r="EV265" s="128">
        <v>9.9000000000000005E-2</v>
      </c>
      <c r="EW265" s="128">
        <v>0.18899999999999997</v>
      </c>
      <c r="EX265" s="128">
        <v>9.6000000000000002E-2</v>
      </c>
      <c r="EY265" s="128">
        <v>0.29899999999999999</v>
      </c>
      <c r="EZ265" s="127" t="b">
        <v>0</v>
      </c>
      <c r="FA265" s="127" t="b">
        <v>0</v>
      </c>
      <c r="FB265" s="127" t="b">
        <v>0</v>
      </c>
      <c r="FC265" s="128">
        <v>0</v>
      </c>
      <c r="FD265" s="128">
        <v>0</v>
      </c>
      <c r="FE265" s="128">
        <v>0</v>
      </c>
      <c r="FF265" s="128">
        <v>0</v>
      </c>
      <c r="FG265" s="128">
        <v>0</v>
      </c>
      <c r="FH265" s="128">
        <v>0</v>
      </c>
      <c r="FI265" s="127" t="b">
        <v>0</v>
      </c>
      <c r="FJ265" s="127" t="b">
        <v>0</v>
      </c>
      <c r="FK265" s="127" t="b">
        <v>0</v>
      </c>
      <c r="FL265" s="128">
        <v>0</v>
      </c>
      <c r="FM265" s="128">
        <v>0</v>
      </c>
      <c r="FN265" s="128">
        <v>0</v>
      </c>
      <c r="FO265" s="128">
        <v>0</v>
      </c>
      <c r="FP265" s="128">
        <v>0</v>
      </c>
      <c r="FQ265" s="128">
        <v>0</v>
      </c>
      <c r="FR265" s="183" t="s">
        <v>993</v>
      </c>
      <c r="FS265" s="128">
        <v>0</v>
      </c>
      <c r="FT265" s="126">
        <v>0</v>
      </c>
      <c r="FU265" s="126">
        <v>881</v>
      </c>
      <c r="FV265" s="126">
        <v>0</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7" t="b">
        <v>0</v>
      </c>
      <c r="GM265" s="183" t="s">
        <v>993</v>
      </c>
      <c r="GN265" s="183" t="s">
        <v>993</v>
      </c>
      <c r="GO265" s="183" t="s">
        <v>993</v>
      </c>
      <c r="GP265" s="183" t="s">
        <v>993</v>
      </c>
      <c r="GQ265" s="127"/>
      <c r="GR265" s="123"/>
    </row>
    <row r="266" spans="1:200">
      <c r="A266" s="122"/>
      <c r="B266" s="1348" t="s">
        <v>494</v>
      </c>
      <c r="C266" s="1349"/>
      <c r="D266" s="183" t="s">
        <v>1226</v>
      </c>
      <c r="E266" s="183" t="s">
        <v>37</v>
      </c>
      <c r="F266" s="183" t="s">
        <v>437</v>
      </c>
      <c r="G266" s="183" t="s">
        <v>986</v>
      </c>
      <c r="H266" s="183" t="s">
        <v>1062</v>
      </c>
      <c r="I266" s="183" t="s">
        <v>1063</v>
      </c>
      <c r="J266" s="183" t="s">
        <v>1223</v>
      </c>
      <c r="K266" s="183" t="s">
        <v>1224</v>
      </c>
      <c r="L266" s="126">
        <v>14</v>
      </c>
      <c r="M266" s="183" t="s">
        <v>37</v>
      </c>
      <c r="N266" s="183" t="s">
        <v>1140</v>
      </c>
      <c r="O266" s="183" t="s">
        <v>510</v>
      </c>
      <c r="P266" s="183" t="s">
        <v>993</v>
      </c>
      <c r="Q266" s="183" t="s">
        <v>993</v>
      </c>
      <c r="R266" s="183" t="s">
        <v>270</v>
      </c>
      <c r="S266" s="127" t="b">
        <v>0</v>
      </c>
      <c r="T266" s="126">
        <v>0</v>
      </c>
      <c r="U266" s="127" t="b">
        <v>0</v>
      </c>
      <c r="V266" s="126">
        <v>0</v>
      </c>
      <c r="W266" s="127" t="b">
        <v>0</v>
      </c>
      <c r="X266" s="127" t="b">
        <v>1</v>
      </c>
      <c r="Y266" s="183" t="s">
        <v>270</v>
      </c>
      <c r="Z266" s="183" t="s">
        <v>993</v>
      </c>
      <c r="AA266" s="127" t="b">
        <v>0</v>
      </c>
      <c r="AB266" s="183" t="s">
        <v>993</v>
      </c>
      <c r="AC266" s="183" t="s">
        <v>993</v>
      </c>
      <c r="AD266" s="183" t="s">
        <v>993</v>
      </c>
      <c r="AE266" s="183">
        <f t="shared" si="8"/>
        <v>37</v>
      </c>
      <c r="AF266" s="183">
        <f t="shared" si="8"/>
        <v>37</v>
      </c>
      <c r="AG266" s="183">
        <f t="shared" si="8"/>
        <v>0</v>
      </c>
      <c r="AH266" s="183">
        <f t="shared" si="8"/>
        <v>37</v>
      </c>
      <c r="AI266" s="183">
        <f t="shared" si="9"/>
        <v>0</v>
      </c>
      <c r="AJ266" s="126">
        <v>37</v>
      </c>
      <c r="AK266" s="126">
        <v>37</v>
      </c>
      <c r="AL266" s="126">
        <v>0</v>
      </c>
      <c r="AM266" s="126">
        <v>37</v>
      </c>
      <c r="AN266" s="126">
        <v>0</v>
      </c>
      <c r="AO266" s="126">
        <v>0</v>
      </c>
      <c r="AP266" s="126">
        <v>0</v>
      </c>
      <c r="AQ266" s="126">
        <v>0</v>
      </c>
      <c r="AR266" s="126">
        <v>0</v>
      </c>
      <c r="AS266" s="126">
        <v>0</v>
      </c>
      <c r="AT266" s="126">
        <v>0</v>
      </c>
      <c r="AU266" s="126">
        <v>0</v>
      </c>
      <c r="AV266" s="126">
        <v>0</v>
      </c>
      <c r="AW266" s="126">
        <v>0</v>
      </c>
      <c r="AX266" s="126">
        <v>0</v>
      </c>
      <c r="AY266" s="126">
        <v>0</v>
      </c>
      <c r="AZ266" s="126">
        <v>0</v>
      </c>
      <c r="BA266" s="126">
        <v>0</v>
      </c>
      <c r="BB266" s="126">
        <v>0</v>
      </c>
      <c r="BC266" s="126">
        <v>0</v>
      </c>
      <c r="BD266" s="127" t="b">
        <v>0</v>
      </c>
      <c r="BE266" s="127"/>
      <c r="BF266" s="183" t="s">
        <v>1132</v>
      </c>
      <c r="BG266" s="126">
        <v>37</v>
      </c>
      <c r="BH266" s="183" t="s">
        <v>993</v>
      </c>
      <c r="BI266" s="126">
        <v>0</v>
      </c>
      <c r="BJ266" s="183" t="s">
        <v>993</v>
      </c>
      <c r="BK266" s="126">
        <v>0</v>
      </c>
      <c r="BL266" s="126">
        <v>0</v>
      </c>
      <c r="BM266" s="126">
        <v>0</v>
      </c>
      <c r="BN266" s="183" t="s">
        <v>993</v>
      </c>
      <c r="BO266" s="183" t="s">
        <v>993</v>
      </c>
      <c r="BP266" s="183" t="s">
        <v>993</v>
      </c>
      <c r="BQ266" s="126">
        <v>0</v>
      </c>
      <c r="BR266" s="183" t="s">
        <v>993</v>
      </c>
      <c r="BS266" s="126">
        <v>0</v>
      </c>
      <c r="BT266" s="183" t="s">
        <v>993</v>
      </c>
      <c r="BU266" s="126">
        <v>0</v>
      </c>
      <c r="BV266" s="126">
        <v>0</v>
      </c>
      <c r="BW266" s="126">
        <v>0</v>
      </c>
      <c r="BX266" s="183" t="s">
        <v>993</v>
      </c>
      <c r="BY266" s="126">
        <v>0</v>
      </c>
      <c r="BZ266" s="183" t="s">
        <v>993</v>
      </c>
      <c r="CA266" s="126">
        <v>0</v>
      </c>
      <c r="CB266" s="183" t="s">
        <v>993</v>
      </c>
      <c r="CC266" s="126">
        <v>0</v>
      </c>
      <c r="CD266" s="126">
        <v>0</v>
      </c>
      <c r="CE266" s="126">
        <v>0</v>
      </c>
      <c r="CF266" s="183" t="s">
        <v>993</v>
      </c>
      <c r="CG266" s="126">
        <v>0</v>
      </c>
      <c r="CH266" s="183" t="s">
        <v>993</v>
      </c>
      <c r="CI266" s="126">
        <v>0</v>
      </c>
      <c r="CJ266" s="183" t="s">
        <v>993</v>
      </c>
      <c r="CK266" s="126">
        <v>0</v>
      </c>
      <c r="CL266" s="126">
        <v>0</v>
      </c>
      <c r="CM266" s="126">
        <v>0</v>
      </c>
      <c r="CN266" s="126">
        <v>25</v>
      </c>
      <c r="CO266" s="126">
        <v>0</v>
      </c>
      <c r="CP266" s="126">
        <v>0</v>
      </c>
      <c r="CQ266" s="126">
        <v>0</v>
      </c>
      <c r="CR266" s="126">
        <v>2</v>
      </c>
      <c r="CS266" s="126">
        <v>0</v>
      </c>
      <c r="CT266" s="126">
        <v>13</v>
      </c>
      <c r="CU266" s="126">
        <v>0.8</v>
      </c>
      <c r="CV266" s="126">
        <v>0</v>
      </c>
      <c r="CW266" s="126">
        <v>0</v>
      </c>
      <c r="CX266" s="126">
        <v>0</v>
      </c>
      <c r="CY266" s="126">
        <v>0</v>
      </c>
      <c r="CZ266" s="126">
        <v>0</v>
      </c>
      <c r="DA266" s="126">
        <v>0</v>
      </c>
      <c r="DB266" s="126">
        <v>0</v>
      </c>
      <c r="DC266" s="126">
        <v>0</v>
      </c>
      <c r="DD266" s="126">
        <v>0</v>
      </c>
      <c r="DE266" s="126">
        <v>0</v>
      </c>
      <c r="DF266" s="126">
        <v>0</v>
      </c>
      <c r="DG266" s="126">
        <v>0</v>
      </c>
      <c r="DH266" s="127" t="b">
        <v>0</v>
      </c>
      <c r="DI266" s="183" t="s">
        <v>999</v>
      </c>
      <c r="DJ266" s="183" t="s">
        <v>427</v>
      </c>
      <c r="DK266" s="183" t="s">
        <v>1228</v>
      </c>
      <c r="DL266" s="183" t="s">
        <v>1227</v>
      </c>
      <c r="DM266" s="126">
        <v>1048</v>
      </c>
      <c r="DN266" s="126">
        <v>700</v>
      </c>
      <c r="DO266" s="126">
        <v>270</v>
      </c>
      <c r="DP266" s="126">
        <v>78</v>
      </c>
      <c r="DQ266" s="126">
        <v>6843</v>
      </c>
      <c r="DR266" s="126">
        <v>1048</v>
      </c>
      <c r="DS266" s="126">
        <v>1048</v>
      </c>
      <c r="DT266" s="126">
        <v>87</v>
      </c>
      <c r="DU266" s="126">
        <v>944</v>
      </c>
      <c r="DV266" s="126">
        <v>16</v>
      </c>
      <c r="DW266" s="126">
        <v>1</v>
      </c>
      <c r="DX266" s="126">
        <v>0</v>
      </c>
      <c r="DY266" s="126">
        <v>0</v>
      </c>
      <c r="DZ266" s="126">
        <v>0</v>
      </c>
      <c r="EA266" s="126">
        <v>1048</v>
      </c>
      <c r="EB266" s="126">
        <v>61</v>
      </c>
      <c r="EC266" s="126">
        <v>977</v>
      </c>
      <c r="ED266" s="126">
        <v>10</v>
      </c>
      <c r="EE266" s="126">
        <v>0</v>
      </c>
      <c r="EF266" s="126">
        <v>0</v>
      </c>
      <c r="EG266" s="126">
        <v>0</v>
      </c>
      <c r="EH266" s="126">
        <v>0</v>
      </c>
      <c r="EI266" s="126">
        <v>0</v>
      </c>
      <c r="EJ266" s="126">
        <v>0</v>
      </c>
      <c r="EK266" s="126">
        <v>987</v>
      </c>
      <c r="EL266" s="126">
        <v>987</v>
      </c>
      <c r="EM266" s="126">
        <v>0</v>
      </c>
      <c r="EN266" s="126">
        <v>0</v>
      </c>
      <c r="EO266" s="126">
        <v>0</v>
      </c>
      <c r="EP266" s="126">
        <v>0</v>
      </c>
      <c r="EQ266" s="127" t="b">
        <v>0</v>
      </c>
      <c r="ER266" s="127" t="b">
        <v>0</v>
      </c>
      <c r="ES266" s="127" t="b">
        <v>0</v>
      </c>
      <c r="ET266" s="128">
        <v>0</v>
      </c>
      <c r="EU266" s="128">
        <v>0</v>
      </c>
      <c r="EV266" s="128">
        <v>0</v>
      </c>
      <c r="EW266" s="128">
        <v>0</v>
      </c>
      <c r="EX266" s="128">
        <v>0</v>
      </c>
      <c r="EY266" s="128">
        <v>0</v>
      </c>
      <c r="EZ266" s="127" t="b">
        <v>0</v>
      </c>
      <c r="FA266" s="127" t="b">
        <v>0</v>
      </c>
      <c r="FB266" s="127" t="b">
        <v>0</v>
      </c>
      <c r="FC266" s="128">
        <v>0</v>
      </c>
      <c r="FD266" s="128">
        <v>0</v>
      </c>
      <c r="FE266" s="128">
        <v>0</v>
      </c>
      <c r="FF266" s="128">
        <v>0</v>
      </c>
      <c r="FG266" s="128">
        <v>0</v>
      </c>
      <c r="FH266" s="128">
        <v>0</v>
      </c>
      <c r="FI266" s="127" t="b">
        <v>0</v>
      </c>
      <c r="FJ266" s="127" t="b">
        <v>0</v>
      </c>
      <c r="FK266" s="127" t="b">
        <v>0</v>
      </c>
      <c r="FL266" s="128">
        <v>0</v>
      </c>
      <c r="FM266" s="128">
        <v>0</v>
      </c>
      <c r="FN266" s="128">
        <v>0</v>
      </c>
      <c r="FO266" s="128">
        <v>0</v>
      </c>
      <c r="FP266" s="128">
        <v>0</v>
      </c>
      <c r="FQ266" s="128">
        <v>0</v>
      </c>
      <c r="FR266" s="183" t="s">
        <v>993</v>
      </c>
      <c r="FS266" s="128">
        <v>0</v>
      </c>
      <c r="FT266" s="126">
        <v>0</v>
      </c>
      <c r="FU266" s="126">
        <v>987</v>
      </c>
      <c r="FV266" s="126">
        <v>0</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7" t="b">
        <v>0</v>
      </c>
      <c r="GM266" s="183" t="s">
        <v>993</v>
      </c>
      <c r="GN266" s="183" t="s">
        <v>993</v>
      </c>
      <c r="GO266" s="183" t="s">
        <v>993</v>
      </c>
      <c r="GP266" s="183" t="s">
        <v>993</v>
      </c>
      <c r="GQ266" s="127"/>
      <c r="GR266" s="123"/>
    </row>
    <row r="267" spans="1:200">
      <c r="A267" s="122"/>
      <c r="B267" s="1348" t="s">
        <v>494</v>
      </c>
      <c r="C267" s="1349"/>
      <c r="D267" s="183" t="s">
        <v>1226</v>
      </c>
      <c r="E267" s="183" t="s">
        <v>37</v>
      </c>
      <c r="F267" s="183" t="s">
        <v>437</v>
      </c>
      <c r="G267" s="183" t="s">
        <v>986</v>
      </c>
      <c r="H267" s="183" t="s">
        <v>1062</v>
      </c>
      <c r="I267" s="183" t="s">
        <v>1063</v>
      </c>
      <c r="J267" s="183" t="s">
        <v>1223</v>
      </c>
      <c r="K267" s="183" t="s">
        <v>1224</v>
      </c>
      <c r="L267" s="126">
        <v>15</v>
      </c>
      <c r="M267" s="183" t="s">
        <v>37</v>
      </c>
      <c r="N267" s="183" t="s">
        <v>1141</v>
      </c>
      <c r="O267" s="183" t="s">
        <v>511</v>
      </c>
      <c r="P267" s="183" t="s">
        <v>993</v>
      </c>
      <c r="Q267" s="183" t="s">
        <v>993</v>
      </c>
      <c r="R267" s="183" t="s">
        <v>270</v>
      </c>
      <c r="S267" s="127" t="b">
        <v>0</v>
      </c>
      <c r="T267" s="126">
        <v>0</v>
      </c>
      <c r="U267" s="127" t="b">
        <v>0</v>
      </c>
      <c r="V267" s="126">
        <v>0</v>
      </c>
      <c r="W267" s="127" t="b">
        <v>0</v>
      </c>
      <c r="X267" s="127" t="b">
        <v>1</v>
      </c>
      <c r="Y267" s="183" t="s">
        <v>270</v>
      </c>
      <c r="Z267" s="183" t="s">
        <v>993</v>
      </c>
      <c r="AA267" s="127" t="b">
        <v>0</v>
      </c>
      <c r="AB267" s="183" t="s">
        <v>993</v>
      </c>
      <c r="AC267" s="183" t="s">
        <v>993</v>
      </c>
      <c r="AD267" s="183" t="s">
        <v>993</v>
      </c>
      <c r="AE267" s="183">
        <f t="shared" si="8"/>
        <v>6</v>
      </c>
      <c r="AF267" s="183">
        <f t="shared" si="8"/>
        <v>6</v>
      </c>
      <c r="AG267" s="183">
        <f t="shared" si="8"/>
        <v>0</v>
      </c>
      <c r="AH267" s="183">
        <f t="shared" ref="AH267:AH324" si="10">AM267+AR267</f>
        <v>6</v>
      </c>
      <c r="AI267" s="183">
        <f t="shared" si="9"/>
        <v>0</v>
      </c>
      <c r="AJ267" s="126">
        <v>6</v>
      </c>
      <c r="AK267" s="126">
        <v>6</v>
      </c>
      <c r="AL267" s="126">
        <v>0</v>
      </c>
      <c r="AM267" s="126">
        <v>6</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6">
        <v>0</v>
      </c>
      <c r="BD267" s="127" t="b">
        <v>0</v>
      </c>
      <c r="BE267" s="127"/>
      <c r="BF267" s="183" t="s">
        <v>1229</v>
      </c>
      <c r="BG267" s="126">
        <v>6</v>
      </c>
      <c r="BH267" s="183" t="s">
        <v>993</v>
      </c>
      <c r="BI267" s="126">
        <v>0</v>
      </c>
      <c r="BJ267" s="183" t="s">
        <v>993</v>
      </c>
      <c r="BK267" s="126">
        <v>0</v>
      </c>
      <c r="BL267" s="126">
        <v>0</v>
      </c>
      <c r="BM267" s="126">
        <v>0</v>
      </c>
      <c r="BN267" s="183" t="s">
        <v>993</v>
      </c>
      <c r="BO267" s="183" t="s">
        <v>993</v>
      </c>
      <c r="BP267" s="183" t="s">
        <v>993</v>
      </c>
      <c r="BQ267" s="126">
        <v>0</v>
      </c>
      <c r="BR267" s="183" t="s">
        <v>993</v>
      </c>
      <c r="BS267" s="126">
        <v>0</v>
      </c>
      <c r="BT267" s="183" t="s">
        <v>993</v>
      </c>
      <c r="BU267" s="126">
        <v>0</v>
      </c>
      <c r="BV267" s="126">
        <v>0</v>
      </c>
      <c r="BW267" s="126">
        <v>0</v>
      </c>
      <c r="BX267" s="183" t="s">
        <v>993</v>
      </c>
      <c r="BY267" s="126">
        <v>0</v>
      </c>
      <c r="BZ267" s="183" t="s">
        <v>993</v>
      </c>
      <c r="CA267" s="126">
        <v>0</v>
      </c>
      <c r="CB267" s="183" t="s">
        <v>993</v>
      </c>
      <c r="CC267" s="126">
        <v>0</v>
      </c>
      <c r="CD267" s="126">
        <v>0</v>
      </c>
      <c r="CE267" s="126">
        <v>0</v>
      </c>
      <c r="CF267" s="183" t="s">
        <v>993</v>
      </c>
      <c r="CG267" s="126">
        <v>0</v>
      </c>
      <c r="CH267" s="183" t="s">
        <v>993</v>
      </c>
      <c r="CI267" s="126">
        <v>0</v>
      </c>
      <c r="CJ267" s="183" t="s">
        <v>993</v>
      </c>
      <c r="CK267" s="126">
        <v>0</v>
      </c>
      <c r="CL267" s="126">
        <v>0</v>
      </c>
      <c r="CM267" s="126">
        <v>0</v>
      </c>
      <c r="CN267" s="126">
        <v>14</v>
      </c>
      <c r="CO267" s="126">
        <v>0.8</v>
      </c>
      <c r="CP267" s="126">
        <v>0</v>
      </c>
      <c r="CQ267" s="126">
        <v>0</v>
      </c>
      <c r="CR267" s="126">
        <v>1</v>
      </c>
      <c r="CS267" s="126">
        <v>0</v>
      </c>
      <c r="CT267" s="126">
        <v>3</v>
      </c>
      <c r="CU267" s="126">
        <v>0</v>
      </c>
      <c r="CV267" s="126">
        <v>0</v>
      </c>
      <c r="CW267" s="126">
        <v>0</v>
      </c>
      <c r="CX267" s="126">
        <v>0</v>
      </c>
      <c r="CY267" s="126">
        <v>0</v>
      </c>
      <c r="CZ267" s="126">
        <v>0</v>
      </c>
      <c r="DA267" s="126">
        <v>0</v>
      </c>
      <c r="DB267" s="126">
        <v>0</v>
      </c>
      <c r="DC267" s="126">
        <v>0</v>
      </c>
      <c r="DD267" s="126">
        <v>0</v>
      </c>
      <c r="DE267" s="126">
        <v>0</v>
      </c>
      <c r="DF267" s="126">
        <v>0</v>
      </c>
      <c r="DG267" s="126">
        <v>0</v>
      </c>
      <c r="DH267" s="127" t="b">
        <v>0</v>
      </c>
      <c r="DI267" s="183" t="s">
        <v>999</v>
      </c>
      <c r="DJ267" s="183" t="s">
        <v>427</v>
      </c>
      <c r="DK267" s="183" t="s">
        <v>1228</v>
      </c>
      <c r="DL267" s="183" t="s">
        <v>993</v>
      </c>
      <c r="DM267" s="126">
        <v>50</v>
      </c>
      <c r="DN267" s="126">
        <v>4</v>
      </c>
      <c r="DO267" s="126">
        <v>29</v>
      </c>
      <c r="DP267" s="126">
        <v>17</v>
      </c>
      <c r="DQ267" s="126">
        <v>1549</v>
      </c>
      <c r="DR267" s="126">
        <v>0</v>
      </c>
      <c r="DS267" s="126">
        <v>50</v>
      </c>
      <c r="DT267" s="126">
        <v>7</v>
      </c>
      <c r="DU267" s="126">
        <v>0</v>
      </c>
      <c r="DV267" s="126">
        <v>19</v>
      </c>
      <c r="DW267" s="126">
        <v>0</v>
      </c>
      <c r="DX267" s="126">
        <v>0</v>
      </c>
      <c r="DY267" s="126">
        <v>24</v>
      </c>
      <c r="DZ267" s="126">
        <v>0</v>
      </c>
      <c r="EA267" s="126">
        <v>0</v>
      </c>
      <c r="EB267" s="126">
        <v>0</v>
      </c>
      <c r="EC267" s="126">
        <v>0</v>
      </c>
      <c r="ED267" s="126">
        <v>0</v>
      </c>
      <c r="EE267" s="126">
        <v>0</v>
      </c>
      <c r="EF267" s="126">
        <v>0</v>
      </c>
      <c r="EG267" s="126">
        <v>0</v>
      </c>
      <c r="EH267" s="126">
        <v>0</v>
      </c>
      <c r="EI267" s="126">
        <v>0</v>
      </c>
      <c r="EJ267" s="126">
        <v>0</v>
      </c>
      <c r="EK267" s="126">
        <v>0</v>
      </c>
      <c r="EL267" s="126">
        <v>0</v>
      </c>
      <c r="EM267" s="126">
        <v>0</v>
      </c>
      <c r="EN267" s="126">
        <v>0</v>
      </c>
      <c r="EO267" s="126">
        <v>0</v>
      </c>
      <c r="EP267" s="126">
        <v>0</v>
      </c>
      <c r="EQ267" s="127" t="b">
        <v>0</v>
      </c>
      <c r="ER267" s="127" t="b">
        <v>0</v>
      </c>
      <c r="ES267" s="127" t="b">
        <v>0</v>
      </c>
      <c r="ET267" s="128">
        <v>0</v>
      </c>
      <c r="EU267" s="128">
        <v>0</v>
      </c>
      <c r="EV267" s="128">
        <v>0</v>
      </c>
      <c r="EW267" s="128">
        <v>0</v>
      </c>
      <c r="EX267" s="128">
        <v>0</v>
      </c>
      <c r="EY267" s="128">
        <v>0</v>
      </c>
      <c r="EZ267" s="127" t="b">
        <v>0</v>
      </c>
      <c r="FA267" s="127" t="b">
        <v>0</v>
      </c>
      <c r="FB267" s="127" t="b">
        <v>0</v>
      </c>
      <c r="FC267" s="128">
        <v>0</v>
      </c>
      <c r="FD267" s="128">
        <v>0</v>
      </c>
      <c r="FE267" s="128">
        <v>0</v>
      </c>
      <c r="FF267" s="128">
        <v>0</v>
      </c>
      <c r="FG267" s="128">
        <v>0</v>
      </c>
      <c r="FH267" s="128">
        <v>0</v>
      </c>
      <c r="FI267" s="127" t="b">
        <v>0</v>
      </c>
      <c r="FJ267" s="127" t="b">
        <v>0</v>
      </c>
      <c r="FK267" s="127" t="b">
        <v>0</v>
      </c>
      <c r="FL267" s="128">
        <v>0</v>
      </c>
      <c r="FM267" s="128">
        <v>0</v>
      </c>
      <c r="FN267" s="128">
        <v>0</v>
      </c>
      <c r="FO267" s="128">
        <v>0</v>
      </c>
      <c r="FP267" s="128">
        <v>0</v>
      </c>
      <c r="FQ267" s="128">
        <v>0</v>
      </c>
      <c r="FR267" s="183" t="s">
        <v>993</v>
      </c>
      <c r="FS267" s="128">
        <v>0</v>
      </c>
      <c r="FT267" s="126">
        <v>0</v>
      </c>
      <c r="FU267" s="126">
        <v>0</v>
      </c>
      <c r="FV267" s="126">
        <v>0</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7" t="b">
        <v>0</v>
      </c>
      <c r="GM267" s="183" t="s">
        <v>993</v>
      </c>
      <c r="GN267" s="183" t="s">
        <v>993</v>
      </c>
      <c r="GO267" s="183" t="s">
        <v>993</v>
      </c>
      <c r="GP267" s="183" t="s">
        <v>993</v>
      </c>
      <c r="GQ267" s="127"/>
      <c r="GR267" s="123"/>
    </row>
    <row r="268" spans="1:200">
      <c r="A268" s="122"/>
      <c r="B268" s="1348" t="s">
        <v>494</v>
      </c>
      <c r="C268" s="1349"/>
      <c r="D268" s="183" t="s">
        <v>1226</v>
      </c>
      <c r="E268" s="183" t="s">
        <v>37</v>
      </c>
      <c r="F268" s="183" t="s">
        <v>437</v>
      </c>
      <c r="G268" s="183" t="s">
        <v>986</v>
      </c>
      <c r="H268" s="183" t="s">
        <v>1062</v>
      </c>
      <c r="I268" s="183" t="s">
        <v>1063</v>
      </c>
      <c r="J268" s="183" t="s">
        <v>1223</v>
      </c>
      <c r="K268" s="183" t="s">
        <v>1224</v>
      </c>
      <c r="L268" s="126">
        <v>16</v>
      </c>
      <c r="M268" s="183" t="s">
        <v>37</v>
      </c>
      <c r="N268" s="183" t="s">
        <v>1142</v>
      </c>
      <c r="O268" s="183" t="s">
        <v>513</v>
      </c>
      <c r="P268" s="183" t="s">
        <v>993</v>
      </c>
      <c r="Q268" s="183" t="s">
        <v>993</v>
      </c>
      <c r="R268" s="183" t="s">
        <v>270</v>
      </c>
      <c r="S268" s="127" t="b">
        <v>0</v>
      </c>
      <c r="T268" s="126">
        <v>0</v>
      </c>
      <c r="U268" s="127" t="b">
        <v>0</v>
      </c>
      <c r="V268" s="126">
        <v>0</v>
      </c>
      <c r="W268" s="127" t="b">
        <v>0</v>
      </c>
      <c r="X268" s="127" t="b">
        <v>1</v>
      </c>
      <c r="Y268" s="183" t="s">
        <v>270</v>
      </c>
      <c r="Z268" s="183" t="s">
        <v>993</v>
      </c>
      <c r="AA268" s="127" t="b">
        <v>0</v>
      </c>
      <c r="AB268" s="183" t="s">
        <v>993</v>
      </c>
      <c r="AC268" s="183" t="s">
        <v>993</v>
      </c>
      <c r="AD268" s="183" t="s">
        <v>993</v>
      </c>
      <c r="AE268" s="183">
        <f t="shared" ref="AE268:AG324" si="11">AJ268+AO268</f>
        <v>7</v>
      </c>
      <c r="AF268" s="183">
        <f t="shared" si="11"/>
        <v>7</v>
      </c>
      <c r="AG268" s="183">
        <f t="shared" si="11"/>
        <v>0</v>
      </c>
      <c r="AH268" s="183">
        <f t="shared" si="10"/>
        <v>7</v>
      </c>
      <c r="AI268" s="183">
        <f t="shared" ref="AI268:AI324" si="12">AE268-AH268</f>
        <v>0</v>
      </c>
      <c r="AJ268" s="126">
        <v>7</v>
      </c>
      <c r="AK268" s="126">
        <v>7</v>
      </c>
      <c r="AL268" s="126">
        <v>0</v>
      </c>
      <c r="AM268" s="126">
        <v>7</v>
      </c>
      <c r="AN268" s="126">
        <v>0</v>
      </c>
      <c r="AO268" s="126">
        <v>0</v>
      </c>
      <c r="AP268" s="126">
        <v>0</v>
      </c>
      <c r="AQ268" s="126">
        <v>0</v>
      </c>
      <c r="AR268" s="126">
        <v>0</v>
      </c>
      <c r="AS268" s="126">
        <v>0</v>
      </c>
      <c r="AT268" s="126">
        <v>0</v>
      </c>
      <c r="AU268" s="126">
        <v>0</v>
      </c>
      <c r="AV268" s="126">
        <v>0</v>
      </c>
      <c r="AW268" s="126">
        <v>0</v>
      </c>
      <c r="AX268" s="126">
        <v>0</v>
      </c>
      <c r="AY268" s="126">
        <v>0</v>
      </c>
      <c r="AZ268" s="126">
        <v>0</v>
      </c>
      <c r="BA268" s="126">
        <v>0</v>
      </c>
      <c r="BB268" s="126">
        <v>0</v>
      </c>
      <c r="BC268" s="126">
        <v>0</v>
      </c>
      <c r="BD268" s="127" t="b">
        <v>0</v>
      </c>
      <c r="BE268" s="127"/>
      <c r="BF268" s="183" t="s">
        <v>1154</v>
      </c>
      <c r="BG268" s="126">
        <v>7</v>
      </c>
      <c r="BH268" s="183" t="s">
        <v>993</v>
      </c>
      <c r="BI268" s="126">
        <v>0</v>
      </c>
      <c r="BJ268" s="183" t="s">
        <v>993</v>
      </c>
      <c r="BK268" s="126">
        <v>0</v>
      </c>
      <c r="BL268" s="126">
        <v>0</v>
      </c>
      <c r="BM268" s="126">
        <v>0</v>
      </c>
      <c r="BN268" s="183" t="s">
        <v>993</v>
      </c>
      <c r="BO268" s="183" t="s">
        <v>993</v>
      </c>
      <c r="BP268" s="183" t="s">
        <v>993</v>
      </c>
      <c r="BQ268" s="126">
        <v>0</v>
      </c>
      <c r="BR268" s="183" t="s">
        <v>993</v>
      </c>
      <c r="BS268" s="126">
        <v>0</v>
      </c>
      <c r="BT268" s="183" t="s">
        <v>993</v>
      </c>
      <c r="BU268" s="126">
        <v>0</v>
      </c>
      <c r="BV268" s="126">
        <v>0</v>
      </c>
      <c r="BW268" s="126">
        <v>0</v>
      </c>
      <c r="BX268" s="183" t="s">
        <v>993</v>
      </c>
      <c r="BY268" s="126">
        <v>0</v>
      </c>
      <c r="BZ268" s="183" t="s">
        <v>993</v>
      </c>
      <c r="CA268" s="126">
        <v>0</v>
      </c>
      <c r="CB268" s="183" t="s">
        <v>993</v>
      </c>
      <c r="CC268" s="126">
        <v>0</v>
      </c>
      <c r="CD268" s="126">
        <v>0</v>
      </c>
      <c r="CE268" s="126">
        <v>0</v>
      </c>
      <c r="CF268" s="183" t="s">
        <v>993</v>
      </c>
      <c r="CG268" s="126">
        <v>0</v>
      </c>
      <c r="CH268" s="183" t="s">
        <v>993</v>
      </c>
      <c r="CI268" s="126">
        <v>0</v>
      </c>
      <c r="CJ268" s="183" t="s">
        <v>993</v>
      </c>
      <c r="CK268" s="126">
        <v>0</v>
      </c>
      <c r="CL268" s="126">
        <v>0</v>
      </c>
      <c r="CM268" s="126">
        <v>0</v>
      </c>
      <c r="CN268" s="126">
        <v>11</v>
      </c>
      <c r="CO268" s="126">
        <v>1.5</v>
      </c>
      <c r="CP268" s="126">
        <v>0</v>
      </c>
      <c r="CQ268" s="126">
        <v>0</v>
      </c>
      <c r="CR268" s="126">
        <v>0</v>
      </c>
      <c r="CS268" s="126">
        <v>0</v>
      </c>
      <c r="CT268" s="126">
        <v>3</v>
      </c>
      <c r="CU268" s="126">
        <v>0</v>
      </c>
      <c r="CV268" s="126">
        <v>0</v>
      </c>
      <c r="CW268" s="126">
        <v>0</v>
      </c>
      <c r="CX268" s="126">
        <v>0</v>
      </c>
      <c r="CY268" s="126">
        <v>0</v>
      </c>
      <c r="CZ268" s="126">
        <v>0</v>
      </c>
      <c r="DA268" s="126">
        <v>0</v>
      </c>
      <c r="DB268" s="126">
        <v>0</v>
      </c>
      <c r="DC268" s="126">
        <v>0</v>
      </c>
      <c r="DD268" s="126">
        <v>0</v>
      </c>
      <c r="DE268" s="126">
        <v>0</v>
      </c>
      <c r="DF268" s="126">
        <v>0</v>
      </c>
      <c r="DG268" s="126">
        <v>0</v>
      </c>
      <c r="DH268" s="127" t="b">
        <v>0</v>
      </c>
      <c r="DI268" s="183" t="s">
        <v>427</v>
      </c>
      <c r="DJ268" s="183" t="s">
        <v>993</v>
      </c>
      <c r="DK268" s="183" t="s">
        <v>993</v>
      </c>
      <c r="DL268" s="183" t="s">
        <v>993</v>
      </c>
      <c r="DM268" s="126">
        <v>31</v>
      </c>
      <c r="DN268" s="126">
        <v>29</v>
      </c>
      <c r="DO268" s="126">
        <v>2</v>
      </c>
      <c r="DP268" s="126">
        <v>0</v>
      </c>
      <c r="DQ268" s="126">
        <v>1434</v>
      </c>
      <c r="DR268" s="126">
        <v>31</v>
      </c>
      <c r="DS268" s="126">
        <v>31</v>
      </c>
      <c r="DT268" s="126">
        <v>29</v>
      </c>
      <c r="DU268" s="126">
        <v>0</v>
      </c>
      <c r="DV268" s="126">
        <v>1</v>
      </c>
      <c r="DW268" s="126">
        <v>0</v>
      </c>
      <c r="DX268" s="126">
        <v>0</v>
      </c>
      <c r="DY268" s="126">
        <v>1</v>
      </c>
      <c r="DZ268" s="126">
        <v>0</v>
      </c>
      <c r="EA268" s="126">
        <v>31</v>
      </c>
      <c r="EB268" s="126">
        <v>25</v>
      </c>
      <c r="EC268" s="126">
        <v>4</v>
      </c>
      <c r="ED268" s="126">
        <v>2</v>
      </c>
      <c r="EE268" s="126">
        <v>0</v>
      </c>
      <c r="EF268" s="126">
        <v>0</v>
      </c>
      <c r="EG268" s="126">
        <v>0</v>
      </c>
      <c r="EH268" s="126">
        <v>0</v>
      </c>
      <c r="EI268" s="126">
        <v>0</v>
      </c>
      <c r="EJ268" s="126">
        <v>0</v>
      </c>
      <c r="EK268" s="126">
        <v>6</v>
      </c>
      <c r="EL268" s="126">
        <v>6</v>
      </c>
      <c r="EM268" s="126">
        <v>0</v>
      </c>
      <c r="EN268" s="126">
        <v>0</v>
      </c>
      <c r="EO268" s="126">
        <v>0</v>
      </c>
      <c r="EP268" s="126">
        <v>0</v>
      </c>
      <c r="EQ268" s="127" t="b">
        <v>0</v>
      </c>
      <c r="ER268" s="127" t="b">
        <v>0</v>
      </c>
      <c r="ES268" s="127" t="b">
        <v>0</v>
      </c>
      <c r="ET268" s="128">
        <v>0</v>
      </c>
      <c r="EU268" s="128">
        <v>0</v>
      </c>
      <c r="EV268" s="128">
        <v>0</v>
      </c>
      <c r="EW268" s="128">
        <v>0</v>
      </c>
      <c r="EX268" s="128">
        <v>0</v>
      </c>
      <c r="EY268" s="128">
        <v>0</v>
      </c>
      <c r="EZ268" s="127" t="b">
        <v>0</v>
      </c>
      <c r="FA268" s="127" t="b">
        <v>0</v>
      </c>
      <c r="FB268" s="127" t="b">
        <v>0</v>
      </c>
      <c r="FC268" s="128">
        <v>0</v>
      </c>
      <c r="FD268" s="128">
        <v>0</v>
      </c>
      <c r="FE268" s="128">
        <v>0</v>
      </c>
      <c r="FF268" s="128">
        <v>0</v>
      </c>
      <c r="FG268" s="128">
        <v>0</v>
      </c>
      <c r="FH268" s="128">
        <v>0</v>
      </c>
      <c r="FI268" s="127" t="b">
        <v>0</v>
      </c>
      <c r="FJ268" s="127" t="b">
        <v>0</v>
      </c>
      <c r="FK268" s="127" t="b">
        <v>0</v>
      </c>
      <c r="FL268" s="128">
        <v>0</v>
      </c>
      <c r="FM268" s="128">
        <v>0</v>
      </c>
      <c r="FN268" s="128">
        <v>0</v>
      </c>
      <c r="FO268" s="128">
        <v>0</v>
      </c>
      <c r="FP268" s="128">
        <v>0</v>
      </c>
      <c r="FQ268" s="128">
        <v>0</v>
      </c>
      <c r="FR268" s="183" t="s">
        <v>993</v>
      </c>
      <c r="FS268" s="128">
        <v>0</v>
      </c>
      <c r="FT268" s="126">
        <v>0</v>
      </c>
      <c r="FU268" s="126">
        <v>6</v>
      </c>
      <c r="FV268" s="126">
        <v>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7" t="b">
        <v>0</v>
      </c>
      <c r="GM268" s="183" t="s">
        <v>993</v>
      </c>
      <c r="GN268" s="183" t="s">
        <v>993</v>
      </c>
      <c r="GO268" s="183" t="s">
        <v>993</v>
      </c>
      <c r="GP268" s="183" t="s">
        <v>993</v>
      </c>
      <c r="GQ268" s="127"/>
      <c r="GR268" s="123"/>
    </row>
    <row r="269" spans="1:200">
      <c r="A269" s="122"/>
      <c r="B269" s="1348" t="s">
        <v>494</v>
      </c>
      <c r="C269" s="1349"/>
      <c r="D269" s="183" t="s">
        <v>1226</v>
      </c>
      <c r="E269" s="183" t="s">
        <v>37</v>
      </c>
      <c r="F269" s="183" t="s">
        <v>437</v>
      </c>
      <c r="G269" s="183" t="s">
        <v>986</v>
      </c>
      <c r="H269" s="183" t="s">
        <v>1062</v>
      </c>
      <c r="I269" s="183" t="s">
        <v>1063</v>
      </c>
      <c r="J269" s="183" t="s">
        <v>1223</v>
      </c>
      <c r="K269" s="183" t="s">
        <v>1224</v>
      </c>
      <c r="L269" s="126">
        <v>17</v>
      </c>
      <c r="M269" s="183" t="s">
        <v>37</v>
      </c>
      <c r="N269" s="183" t="s">
        <v>1143</v>
      </c>
      <c r="O269" s="183" t="s">
        <v>514</v>
      </c>
      <c r="P269" s="183" t="s">
        <v>993</v>
      </c>
      <c r="Q269" s="183" t="s">
        <v>993</v>
      </c>
      <c r="R269" s="183" t="s">
        <v>270</v>
      </c>
      <c r="S269" s="127" t="b">
        <v>0</v>
      </c>
      <c r="T269" s="126">
        <v>0</v>
      </c>
      <c r="U269" s="127" t="b">
        <v>0</v>
      </c>
      <c r="V269" s="126">
        <v>0</v>
      </c>
      <c r="W269" s="127" t="b">
        <v>0</v>
      </c>
      <c r="X269" s="127" t="b">
        <v>1</v>
      </c>
      <c r="Y269" s="183" t="s">
        <v>270</v>
      </c>
      <c r="Z269" s="183" t="s">
        <v>993</v>
      </c>
      <c r="AA269" s="127" t="b">
        <v>0</v>
      </c>
      <c r="AB269" s="183" t="s">
        <v>993</v>
      </c>
      <c r="AC269" s="183" t="s">
        <v>993</v>
      </c>
      <c r="AD269" s="183" t="s">
        <v>993</v>
      </c>
      <c r="AE269" s="183">
        <f t="shared" si="11"/>
        <v>21</v>
      </c>
      <c r="AF269" s="183">
        <f t="shared" si="11"/>
        <v>21</v>
      </c>
      <c r="AG269" s="183">
        <f t="shared" si="11"/>
        <v>0</v>
      </c>
      <c r="AH269" s="183">
        <f t="shared" si="10"/>
        <v>21</v>
      </c>
      <c r="AI269" s="183">
        <f t="shared" si="12"/>
        <v>0</v>
      </c>
      <c r="AJ269" s="126">
        <v>21</v>
      </c>
      <c r="AK269" s="126">
        <v>21</v>
      </c>
      <c r="AL269" s="126">
        <v>0</v>
      </c>
      <c r="AM269" s="126">
        <v>21</v>
      </c>
      <c r="AN269" s="126">
        <v>0</v>
      </c>
      <c r="AO269" s="126">
        <v>0</v>
      </c>
      <c r="AP269" s="126">
        <v>0</v>
      </c>
      <c r="AQ269" s="126">
        <v>0</v>
      </c>
      <c r="AR269" s="126">
        <v>0</v>
      </c>
      <c r="AS269" s="126">
        <v>0</v>
      </c>
      <c r="AT269" s="126">
        <v>0</v>
      </c>
      <c r="AU269" s="126">
        <v>0</v>
      </c>
      <c r="AV269" s="126">
        <v>0</v>
      </c>
      <c r="AW269" s="126">
        <v>0</v>
      </c>
      <c r="AX269" s="126">
        <v>0</v>
      </c>
      <c r="AY269" s="126">
        <v>0</v>
      </c>
      <c r="AZ269" s="126">
        <v>0</v>
      </c>
      <c r="BA269" s="126">
        <v>0</v>
      </c>
      <c r="BB269" s="126">
        <v>0</v>
      </c>
      <c r="BC269" s="126">
        <v>0</v>
      </c>
      <c r="BD269" s="127" t="b">
        <v>0</v>
      </c>
      <c r="BE269" s="127"/>
      <c r="BF269" s="183" t="s">
        <v>427</v>
      </c>
      <c r="BG269" s="126">
        <v>21</v>
      </c>
      <c r="BH269" s="183" t="s">
        <v>993</v>
      </c>
      <c r="BI269" s="126">
        <v>0</v>
      </c>
      <c r="BJ269" s="183" t="s">
        <v>993</v>
      </c>
      <c r="BK269" s="126">
        <v>0</v>
      </c>
      <c r="BL269" s="126">
        <v>0</v>
      </c>
      <c r="BM269" s="126">
        <v>0</v>
      </c>
      <c r="BN269" s="183" t="s">
        <v>993</v>
      </c>
      <c r="BO269" s="183" t="s">
        <v>993</v>
      </c>
      <c r="BP269" s="183" t="s">
        <v>993</v>
      </c>
      <c r="BQ269" s="126">
        <v>0</v>
      </c>
      <c r="BR269" s="183" t="s">
        <v>993</v>
      </c>
      <c r="BS269" s="126">
        <v>0</v>
      </c>
      <c r="BT269" s="183" t="s">
        <v>993</v>
      </c>
      <c r="BU269" s="126">
        <v>0</v>
      </c>
      <c r="BV269" s="126">
        <v>0</v>
      </c>
      <c r="BW269" s="126">
        <v>0</v>
      </c>
      <c r="BX269" s="183" t="s">
        <v>993</v>
      </c>
      <c r="BY269" s="126">
        <v>0</v>
      </c>
      <c r="BZ269" s="183" t="s">
        <v>993</v>
      </c>
      <c r="CA269" s="126">
        <v>0</v>
      </c>
      <c r="CB269" s="183" t="s">
        <v>993</v>
      </c>
      <c r="CC269" s="126">
        <v>0</v>
      </c>
      <c r="CD269" s="126">
        <v>0</v>
      </c>
      <c r="CE269" s="126">
        <v>0</v>
      </c>
      <c r="CF269" s="183" t="s">
        <v>993</v>
      </c>
      <c r="CG269" s="126">
        <v>0</v>
      </c>
      <c r="CH269" s="183" t="s">
        <v>993</v>
      </c>
      <c r="CI269" s="126">
        <v>0</v>
      </c>
      <c r="CJ269" s="183" t="s">
        <v>993</v>
      </c>
      <c r="CK269" s="126">
        <v>0</v>
      </c>
      <c r="CL269" s="126">
        <v>0</v>
      </c>
      <c r="CM269" s="126">
        <v>0</v>
      </c>
      <c r="CN269" s="126">
        <v>8</v>
      </c>
      <c r="CO269" s="126">
        <v>0.8</v>
      </c>
      <c r="CP269" s="126">
        <v>0</v>
      </c>
      <c r="CQ269" s="126">
        <v>0</v>
      </c>
      <c r="CR269" s="126">
        <v>2</v>
      </c>
      <c r="CS269" s="126">
        <v>0.7</v>
      </c>
      <c r="CT269" s="126">
        <v>0</v>
      </c>
      <c r="CU269" s="126">
        <v>0</v>
      </c>
      <c r="CV269" s="126">
        <v>0</v>
      </c>
      <c r="CW269" s="126">
        <v>0</v>
      </c>
      <c r="CX269" s="126">
        <v>0</v>
      </c>
      <c r="CY269" s="126">
        <v>0</v>
      </c>
      <c r="CZ269" s="126">
        <v>0</v>
      </c>
      <c r="DA269" s="126">
        <v>0</v>
      </c>
      <c r="DB269" s="126">
        <v>0</v>
      </c>
      <c r="DC269" s="126">
        <v>0</v>
      </c>
      <c r="DD269" s="126">
        <v>0</v>
      </c>
      <c r="DE269" s="126">
        <v>0</v>
      </c>
      <c r="DF269" s="126">
        <v>0</v>
      </c>
      <c r="DG269" s="126">
        <v>0</v>
      </c>
      <c r="DH269" s="127" t="b">
        <v>0</v>
      </c>
      <c r="DI269" s="183" t="s">
        <v>999</v>
      </c>
      <c r="DJ269" s="183" t="s">
        <v>1017</v>
      </c>
      <c r="DK269" s="183" t="s">
        <v>1173</v>
      </c>
      <c r="DL269" s="183" t="s">
        <v>1000</v>
      </c>
      <c r="DM269" s="126">
        <v>656</v>
      </c>
      <c r="DN269" s="126">
        <v>462</v>
      </c>
      <c r="DO269" s="126">
        <v>183</v>
      </c>
      <c r="DP269" s="126">
        <v>11</v>
      </c>
      <c r="DQ269" s="126">
        <v>5919</v>
      </c>
      <c r="DR269" s="126">
        <v>657</v>
      </c>
      <c r="DS269" s="126">
        <v>656</v>
      </c>
      <c r="DT269" s="126">
        <v>134</v>
      </c>
      <c r="DU269" s="126">
        <v>488</v>
      </c>
      <c r="DV269" s="126">
        <v>3</v>
      </c>
      <c r="DW269" s="126">
        <v>0</v>
      </c>
      <c r="DX269" s="126">
        <v>0</v>
      </c>
      <c r="DY269" s="126">
        <v>31</v>
      </c>
      <c r="DZ269" s="126">
        <v>0</v>
      </c>
      <c r="EA269" s="126">
        <v>657</v>
      </c>
      <c r="EB269" s="126">
        <v>93</v>
      </c>
      <c r="EC269" s="126">
        <v>555</v>
      </c>
      <c r="ED269" s="126">
        <v>3</v>
      </c>
      <c r="EE269" s="126">
        <v>0</v>
      </c>
      <c r="EF269" s="126">
        <v>0</v>
      </c>
      <c r="EG269" s="126">
        <v>0</v>
      </c>
      <c r="EH269" s="126">
        <v>1</v>
      </c>
      <c r="EI269" s="126">
        <v>5</v>
      </c>
      <c r="EJ269" s="126">
        <v>0</v>
      </c>
      <c r="EK269" s="126">
        <v>564</v>
      </c>
      <c r="EL269" s="126">
        <v>560</v>
      </c>
      <c r="EM269" s="126">
        <v>0</v>
      </c>
      <c r="EN269" s="126">
        <v>4</v>
      </c>
      <c r="EO269" s="126">
        <v>0</v>
      </c>
      <c r="EP269" s="126">
        <v>128</v>
      </c>
      <c r="EQ269" s="127" t="b">
        <v>0</v>
      </c>
      <c r="ER269" s="127" t="b">
        <v>0</v>
      </c>
      <c r="ES269" s="127" t="b">
        <v>0</v>
      </c>
      <c r="ET269" s="128">
        <v>0.436</v>
      </c>
      <c r="EU269" s="128">
        <v>0.31900000000000001</v>
      </c>
      <c r="EV269" s="128">
        <v>0.13900000000000001</v>
      </c>
      <c r="EW269" s="128">
        <v>0.152</v>
      </c>
      <c r="EX269" s="128">
        <v>0.254</v>
      </c>
      <c r="EY269" s="128">
        <v>0.42200000000000004</v>
      </c>
      <c r="EZ269" s="127" t="b">
        <v>0</v>
      </c>
      <c r="FA269" s="127" t="b">
        <v>0</v>
      </c>
      <c r="FB269" s="127" t="b">
        <v>0</v>
      </c>
      <c r="FC269" s="128">
        <v>0</v>
      </c>
      <c r="FD269" s="128">
        <v>0</v>
      </c>
      <c r="FE269" s="128">
        <v>0</v>
      </c>
      <c r="FF269" s="128">
        <v>0</v>
      </c>
      <c r="FG269" s="128">
        <v>0</v>
      </c>
      <c r="FH269" s="128">
        <v>0</v>
      </c>
      <c r="FI269" s="127" t="b">
        <v>0</v>
      </c>
      <c r="FJ269" s="127" t="b">
        <v>0</v>
      </c>
      <c r="FK269" s="127" t="b">
        <v>0</v>
      </c>
      <c r="FL269" s="128">
        <v>0</v>
      </c>
      <c r="FM269" s="128">
        <v>0</v>
      </c>
      <c r="FN269" s="128">
        <v>0</v>
      </c>
      <c r="FO269" s="128">
        <v>0</v>
      </c>
      <c r="FP269" s="128">
        <v>0</v>
      </c>
      <c r="FQ269" s="128">
        <v>0</v>
      </c>
      <c r="FR269" s="183" t="s">
        <v>993</v>
      </c>
      <c r="FS269" s="128">
        <v>0</v>
      </c>
      <c r="FT269" s="126">
        <v>0</v>
      </c>
      <c r="FU269" s="126">
        <v>564</v>
      </c>
      <c r="FV269" s="126">
        <v>0</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7" t="b">
        <v>0</v>
      </c>
      <c r="GM269" s="183" t="s">
        <v>993</v>
      </c>
      <c r="GN269" s="183" t="s">
        <v>993</v>
      </c>
      <c r="GO269" s="183" t="s">
        <v>993</v>
      </c>
      <c r="GP269" s="183" t="s">
        <v>993</v>
      </c>
      <c r="GQ269" s="127"/>
      <c r="GR269" s="123"/>
    </row>
    <row r="270" spans="1:200">
      <c r="A270" s="122"/>
      <c r="B270" s="1348" t="s">
        <v>494</v>
      </c>
      <c r="C270" s="1349"/>
      <c r="D270" s="183" t="s">
        <v>1226</v>
      </c>
      <c r="E270" s="183" t="s">
        <v>37</v>
      </c>
      <c r="F270" s="183" t="s">
        <v>437</v>
      </c>
      <c r="G270" s="183" t="s">
        <v>986</v>
      </c>
      <c r="H270" s="183" t="s">
        <v>1062</v>
      </c>
      <c r="I270" s="183" t="s">
        <v>1063</v>
      </c>
      <c r="J270" s="183" t="s">
        <v>1223</v>
      </c>
      <c r="K270" s="183" t="s">
        <v>1224</v>
      </c>
      <c r="L270" s="126">
        <v>18</v>
      </c>
      <c r="M270" s="183" t="s">
        <v>37</v>
      </c>
      <c r="N270" s="183" t="s">
        <v>1144</v>
      </c>
      <c r="O270" s="183" t="s">
        <v>516</v>
      </c>
      <c r="P270" s="183" t="s">
        <v>993</v>
      </c>
      <c r="Q270" s="183" t="s">
        <v>993</v>
      </c>
      <c r="R270" s="183" t="s">
        <v>270</v>
      </c>
      <c r="S270" s="127" t="b">
        <v>0</v>
      </c>
      <c r="T270" s="126">
        <v>0</v>
      </c>
      <c r="U270" s="127" t="b">
        <v>0</v>
      </c>
      <c r="V270" s="126">
        <v>0</v>
      </c>
      <c r="W270" s="127" t="b">
        <v>0</v>
      </c>
      <c r="X270" s="127" t="b">
        <v>1</v>
      </c>
      <c r="Y270" s="183" t="s">
        <v>270</v>
      </c>
      <c r="Z270" s="183" t="s">
        <v>993</v>
      </c>
      <c r="AA270" s="127" t="b">
        <v>0</v>
      </c>
      <c r="AB270" s="183" t="s">
        <v>993</v>
      </c>
      <c r="AC270" s="183" t="s">
        <v>993</v>
      </c>
      <c r="AD270" s="183" t="s">
        <v>993</v>
      </c>
      <c r="AE270" s="183">
        <f t="shared" si="11"/>
        <v>10</v>
      </c>
      <c r="AF270" s="183">
        <f t="shared" si="11"/>
        <v>10</v>
      </c>
      <c r="AG270" s="183">
        <f t="shared" si="11"/>
        <v>0</v>
      </c>
      <c r="AH270" s="183">
        <f t="shared" si="10"/>
        <v>10</v>
      </c>
      <c r="AI270" s="183">
        <f t="shared" si="12"/>
        <v>0</v>
      </c>
      <c r="AJ270" s="126">
        <v>10</v>
      </c>
      <c r="AK270" s="126">
        <v>10</v>
      </c>
      <c r="AL270" s="126">
        <v>0</v>
      </c>
      <c r="AM270" s="126">
        <v>10</v>
      </c>
      <c r="AN270" s="126">
        <v>0</v>
      </c>
      <c r="AO270" s="126">
        <v>0</v>
      </c>
      <c r="AP270" s="126">
        <v>0</v>
      </c>
      <c r="AQ270" s="126">
        <v>0</v>
      </c>
      <c r="AR270" s="126">
        <v>0</v>
      </c>
      <c r="AS270" s="126">
        <v>0</v>
      </c>
      <c r="AT270" s="126">
        <v>0</v>
      </c>
      <c r="AU270" s="126">
        <v>0</v>
      </c>
      <c r="AV270" s="126">
        <v>0</v>
      </c>
      <c r="AW270" s="126">
        <v>0</v>
      </c>
      <c r="AX270" s="126">
        <v>0</v>
      </c>
      <c r="AY270" s="126">
        <v>0</v>
      </c>
      <c r="AZ270" s="126">
        <v>0</v>
      </c>
      <c r="BA270" s="126">
        <v>0</v>
      </c>
      <c r="BB270" s="126">
        <v>0</v>
      </c>
      <c r="BC270" s="126">
        <v>0</v>
      </c>
      <c r="BD270" s="127" t="b">
        <v>0</v>
      </c>
      <c r="BE270" s="127"/>
      <c r="BF270" s="183" t="s">
        <v>1011</v>
      </c>
      <c r="BG270" s="126">
        <v>10</v>
      </c>
      <c r="BH270" s="183" t="s">
        <v>993</v>
      </c>
      <c r="BI270" s="126">
        <v>0</v>
      </c>
      <c r="BJ270" s="183" t="s">
        <v>993</v>
      </c>
      <c r="BK270" s="126">
        <v>0</v>
      </c>
      <c r="BL270" s="126">
        <v>0</v>
      </c>
      <c r="BM270" s="126">
        <v>0</v>
      </c>
      <c r="BN270" s="183" t="s">
        <v>993</v>
      </c>
      <c r="BO270" s="183" t="s">
        <v>993</v>
      </c>
      <c r="BP270" s="183" t="s">
        <v>993</v>
      </c>
      <c r="BQ270" s="126">
        <v>0</v>
      </c>
      <c r="BR270" s="183" t="s">
        <v>993</v>
      </c>
      <c r="BS270" s="126">
        <v>0</v>
      </c>
      <c r="BT270" s="183" t="s">
        <v>993</v>
      </c>
      <c r="BU270" s="126">
        <v>0</v>
      </c>
      <c r="BV270" s="126">
        <v>0</v>
      </c>
      <c r="BW270" s="126">
        <v>0</v>
      </c>
      <c r="BX270" s="183" t="s">
        <v>993</v>
      </c>
      <c r="BY270" s="126">
        <v>0</v>
      </c>
      <c r="BZ270" s="183" t="s">
        <v>993</v>
      </c>
      <c r="CA270" s="126">
        <v>0</v>
      </c>
      <c r="CB270" s="183" t="s">
        <v>993</v>
      </c>
      <c r="CC270" s="126">
        <v>0</v>
      </c>
      <c r="CD270" s="126">
        <v>0</v>
      </c>
      <c r="CE270" s="126">
        <v>0</v>
      </c>
      <c r="CF270" s="183" t="s">
        <v>993</v>
      </c>
      <c r="CG270" s="126">
        <v>0</v>
      </c>
      <c r="CH270" s="183" t="s">
        <v>993</v>
      </c>
      <c r="CI270" s="126">
        <v>0</v>
      </c>
      <c r="CJ270" s="183" t="s">
        <v>993</v>
      </c>
      <c r="CK270" s="126">
        <v>0</v>
      </c>
      <c r="CL270" s="126">
        <v>0</v>
      </c>
      <c r="CM270" s="126">
        <v>0</v>
      </c>
      <c r="CN270" s="126">
        <v>30</v>
      </c>
      <c r="CO270" s="126">
        <v>1.5</v>
      </c>
      <c r="CP270" s="126">
        <v>0</v>
      </c>
      <c r="CQ270" s="126">
        <v>0</v>
      </c>
      <c r="CR270" s="126">
        <v>1</v>
      </c>
      <c r="CS270" s="126">
        <v>0</v>
      </c>
      <c r="CT270" s="126">
        <v>1</v>
      </c>
      <c r="CU270" s="126">
        <v>0</v>
      </c>
      <c r="CV270" s="126">
        <v>0</v>
      </c>
      <c r="CW270" s="126">
        <v>0</v>
      </c>
      <c r="CX270" s="126">
        <v>0</v>
      </c>
      <c r="CY270" s="126">
        <v>0</v>
      </c>
      <c r="CZ270" s="126">
        <v>0</v>
      </c>
      <c r="DA270" s="126">
        <v>0</v>
      </c>
      <c r="DB270" s="126">
        <v>0</v>
      </c>
      <c r="DC270" s="126">
        <v>0</v>
      </c>
      <c r="DD270" s="126">
        <v>0</v>
      </c>
      <c r="DE270" s="126">
        <v>0</v>
      </c>
      <c r="DF270" s="126">
        <v>0</v>
      </c>
      <c r="DG270" s="126">
        <v>0</v>
      </c>
      <c r="DH270" s="127" t="b">
        <v>0</v>
      </c>
      <c r="DI270" s="183" t="s">
        <v>999</v>
      </c>
      <c r="DJ270" s="183" t="s">
        <v>450</v>
      </c>
      <c r="DK270" s="183" t="s">
        <v>437</v>
      </c>
      <c r="DL270" s="183" t="s">
        <v>1014</v>
      </c>
      <c r="DM270" s="126">
        <v>1146</v>
      </c>
      <c r="DN270" s="126">
        <v>979</v>
      </c>
      <c r="DO270" s="126">
        <v>23</v>
      </c>
      <c r="DP270" s="126">
        <v>144</v>
      </c>
      <c r="DQ270" s="126">
        <v>2652</v>
      </c>
      <c r="DR270" s="126">
        <v>1149</v>
      </c>
      <c r="DS270" s="126">
        <v>1146</v>
      </c>
      <c r="DT270" s="126">
        <v>991</v>
      </c>
      <c r="DU270" s="126">
        <v>136</v>
      </c>
      <c r="DV270" s="126">
        <v>15</v>
      </c>
      <c r="DW270" s="126">
        <v>4</v>
      </c>
      <c r="DX270" s="126">
        <v>0</v>
      </c>
      <c r="DY270" s="126">
        <v>0</v>
      </c>
      <c r="DZ270" s="126">
        <v>0</v>
      </c>
      <c r="EA270" s="126">
        <v>1149</v>
      </c>
      <c r="EB270" s="126">
        <v>1132</v>
      </c>
      <c r="EC270" s="126">
        <v>6</v>
      </c>
      <c r="ED270" s="126">
        <v>0</v>
      </c>
      <c r="EE270" s="126">
        <v>0</v>
      </c>
      <c r="EF270" s="126">
        <v>0</v>
      </c>
      <c r="EG270" s="126">
        <v>0</v>
      </c>
      <c r="EH270" s="126">
        <v>0</v>
      </c>
      <c r="EI270" s="126">
        <v>11</v>
      </c>
      <c r="EJ270" s="126">
        <v>0</v>
      </c>
      <c r="EK270" s="126">
        <v>17</v>
      </c>
      <c r="EL270" s="126">
        <v>17</v>
      </c>
      <c r="EM270" s="126">
        <v>0</v>
      </c>
      <c r="EN270" s="126">
        <v>0</v>
      </c>
      <c r="EO270" s="126">
        <v>0</v>
      </c>
      <c r="EP270" s="126">
        <v>0</v>
      </c>
      <c r="EQ270" s="127" t="b">
        <v>0</v>
      </c>
      <c r="ER270" s="127" t="b">
        <v>0</v>
      </c>
      <c r="ES270" s="127" t="b">
        <v>0</v>
      </c>
      <c r="ET270" s="128">
        <v>0.998</v>
      </c>
      <c r="EU270" s="128">
        <v>0.871</v>
      </c>
      <c r="EV270" s="128">
        <v>0.85799999999999998</v>
      </c>
      <c r="EW270" s="128">
        <v>0.61799999999999999</v>
      </c>
      <c r="EX270" s="128">
        <v>0.65</v>
      </c>
      <c r="EY270" s="128">
        <v>0.879</v>
      </c>
      <c r="EZ270" s="127" t="b">
        <v>0</v>
      </c>
      <c r="FA270" s="127" t="b">
        <v>0</v>
      </c>
      <c r="FB270" s="127" t="b">
        <v>0</v>
      </c>
      <c r="FC270" s="128">
        <v>0</v>
      </c>
      <c r="FD270" s="128">
        <v>0</v>
      </c>
      <c r="FE270" s="128">
        <v>0</v>
      </c>
      <c r="FF270" s="128">
        <v>0</v>
      </c>
      <c r="FG270" s="128">
        <v>0</v>
      </c>
      <c r="FH270" s="128">
        <v>0</v>
      </c>
      <c r="FI270" s="127" t="b">
        <v>0</v>
      </c>
      <c r="FJ270" s="127" t="b">
        <v>0</v>
      </c>
      <c r="FK270" s="127" t="b">
        <v>0</v>
      </c>
      <c r="FL270" s="128">
        <v>0</v>
      </c>
      <c r="FM270" s="128">
        <v>0</v>
      </c>
      <c r="FN270" s="128">
        <v>0</v>
      </c>
      <c r="FO270" s="128">
        <v>0</v>
      </c>
      <c r="FP270" s="128">
        <v>0</v>
      </c>
      <c r="FQ270" s="128">
        <v>0</v>
      </c>
      <c r="FR270" s="183" t="s">
        <v>993</v>
      </c>
      <c r="FS270" s="128">
        <v>0</v>
      </c>
      <c r="FT270" s="126">
        <v>0</v>
      </c>
      <c r="FU270" s="126">
        <v>17</v>
      </c>
      <c r="FV270" s="126">
        <v>0</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7" t="b">
        <v>0</v>
      </c>
      <c r="GM270" s="183" t="s">
        <v>993</v>
      </c>
      <c r="GN270" s="183" t="s">
        <v>993</v>
      </c>
      <c r="GO270" s="183" t="s">
        <v>993</v>
      </c>
      <c r="GP270" s="183" t="s">
        <v>993</v>
      </c>
      <c r="GQ270" s="183" t="s">
        <v>1230</v>
      </c>
      <c r="GR270" s="123"/>
    </row>
    <row r="271" spans="1:200">
      <c r="A271" s="122"/>
      <c r="B271" s="1348" t="s">
        <v>494</v>
      </c>
      <c r="C271" s="1349"/>
      <c r="D271" s="183" t="s">
        <v>1226</v>
      </c>
      <c r="E271" s="183" t="s">
        <v>37</v>
      </c>
      <c r="F271" s="183" t="s">
        <v>437</v>
      </c>
      <c r="G271" s="183" t="s">
        <v>986</v>
      </c>
      <c r="H271" s="183" t="s">
        <v>1062</v>
      </c>
      <c r="I271" s="183" t="s">
        <v>1063</v>
      </c>
      <c r="J271" s="183" t="s">
        <v>1223</v>
      </c>
      <c r="K271" s="183" t="s">
        <v>1224</v>
      </c>
      <c r="L271" s="126">
        <v>19</v>
      </c>
      <c r="M271" s="183" t="s">
        <v>37</v>
      </c>
      <c r="N271" s="183" t="s">
        <v>1145</v>
      </c>
      <c r="O271" s="183" t="s">
        <v>517</v>
      </c>
      <c r="P271" s="183" t="s">
        <v>993</v>
      </c>
      <c r="Q271" s="183" t="s">
        <v>993</v>
      </c>
      <c r="R271" s="183" t="s">
        <v>270</v>
      </c>
      <c r="S271" s="127" t="b">
        <v>0</v>
      </c>
      <c r="T271" s="126">
        <v>0</v>
      </c>
      <c r="U271" s="127" t="b">
        <v>0</v>
      </c>
      <c r="V271" s="126">
        <v>0</v>
      </c>
      <c r="W271" s="127" t="b">
        <v>0</v>
      </c>
      <c r="X271" s="127" t="b">
        <v>1</v>
      </c>
      <c r="Y271" s="183" t="s">
        <v>270</v>
      </c>
      <c r="Z271" s="183" t="s">
        <v>993</v>
      </c>
      <c r="AA271" s="127" t="b">
        <v>0</v>
      </c>
      <c r="AB271" s="183" t="s">
        <v>993</v>
      </c>
      <c r="AC271" s="183" t="s">
        <v>993</v>
      </c>
      <c r="AD271" s="183" t="s">
        <v>993</v>
      </c>
      <c r="AE271" s="183">
        <f t="shared" si="11"/>
        <v>10</v>
      </c>
      <c r="AF271" s="183">
        <f t="shared" si="11"/>
        <v>10</v>
      </c>
      <c r="AG271" s="183">
        <f t="shared" si="11"/>
        <v>0</v>
      </c>
      <c r="AH271" s="183">
        <f t="shared" si="10"/>
        <v>10</v>
      </c>
      <c r="AI271" s="183">
        <f t="shared" si="12"/>
        <v>0</v>
      </c>
      <c r="AJ271" s="126">
        <v>10</v>
      </c>
      <c r="AK271" s="126">
        <v>10</v>
      </c>
      <c r="AL271" s="126">
        <v>0</v>
      </c>
      <c r="AM271" s="126">
        <v>10</v>
      </c>
      <c r="AN271" s="126">
        <v>0</v>
      </c>
      <c r="AO271" s="126">
        <v>0</v>
      </c>
      <c r="AP271" s="126">
        <v>0</v>
      </c>
      <c r="AQ271" s="126">
        <v>0</v>
      </c>
      <c r="AR271" s="126">
        <v>0</v>
      </c>
      <c r="AS271" s="126">
        <v>0</v>
      </c>
      <c r="AT271" s="126">
        <v>0</v>
      </c>
      <c r="AU271" s="126">
        <v>0</v>
      </c>
      <c r="AV271" s="126">
        <v>0</v>
      </c>
      <c r="AW271" s="126">
        <v>0</v>
      </c>
      <c r="AX271" s="126">
        <v>0</v>
      </c>
      <c r="AY271" s="126">
        <v>0</v>
      </c>
      <c r="AZ271" s="126">
        <v>0</v>
      </c>
      <c r="BA271" s="126">
        <v>0</v>
      </c>
      <c r="BB271" s="126">
        <v>0</v>
      </c>
      <c r="BC271" s="126">
        <v>0</v>
      </c>
      <c r="BD271" s="127" t="b">
        <v>0</v>
      </c>
      <c r="BE271" s="127"/>
      <c r="BF271" s="183" t="s">
        <v>1228</v>
      </c>
      <c r="BG271" s="126">
        <v>10</v>
      </c>
      <c r="BH271" s="183" t="s">
        <v>993</v>
      </c>
      <c r="BI271" s="126">
        <v>0</v>
      </c>
      <c r="BJ271" s="183" t="s">
        <v>993</v>
      </c>
      <c r="BK271" s="126">
        <v>0</v>
      </c>
      <c r="BL271" s="126">
        <v>0</v>
      </c>
      <c r="BM271" s="126">
        <v>0</v>
      </c>
      <c r="BN271" s="183" t="s">
        <v>993</v>
      </c>
      <c r="BO271" s="183" t="s">
        <v>993</v>
      </c>
      <c r="BP271" s="183" t="s">
        <v>993</v>
      </c>
      <c r="BQ271" s="126">
        <v>0</v>
      </c>
      <c r="BR271" s="183" t="s">
        <v>993</v>
      </c>
      <c r="BS271" s="126">
        <v>0</v>
      </c>
      <c r="BT271" s="183" t="s">
        <v>993</v>
      </c>
      <c r="BU271" s="126">
        <v>0</v>
      </c>
      <c r="BV271" s="126">
        <v>0</v>
      </c>
      <c r="BW271" s="126">
        <v>0</v>
      </c>
      <c r="BX271" s="183" t="s">
        <v>993</v>
      </c>
      <c r="BY271" s="126">
        <v>0</v>
      </c>
      <c r="BZ271" s="183" t="s">
        <v>993</v>
      </c>
      <c r="CA271" s="126">
        <v>0</v>
      </c>
      <c r="CB271" s="183" t="s">
        <v>993</v>
      </c>
      <c r="CC271" s="126">
        <v>0</v>
      </c>
      <c r="CD271" s="126">
        <v>0</v>
      </c>
      <c r="CE271" s="126">
        <v>0</v>
      </c>
      <c r="CF271" s="183" t="s">
        <v>993</v>
      </c>
      <c r="CG271" s="126">
        <v>0</v>
      </c>
      <c r="CH271" s="183" t="s">
        <v>993</v>
      </c>
      <c r="CI271" s="126">
        <v>0</v>
      </c>
      <c r="CJ271" s="183" t="s">
        <v>993</v>
      </c>
      <c r="CK271" s="126">
        <v>0</v>
      </c>
      <c r="CL271" s="126">
        <v>0</v>
      </c>
      <c r="CM271" s="126">
        <v>0</v>
      </c>
      <c r="CN271" s="126">
        <v>34</v>
      </c>
      <c r="CO271" s="126">
        <v>0</v>
      </c>
      <c r="CP271" s="126">
        <v>0</v>
      </c>
      <c r="CQ271" s="126">
        <v>0</v>
      </c>
      <c r="CR271" s="126">
        <v>1</v>
      </c>
      <c r="CS271" s="126">
        <v>0</v>
      </c>
      <c r="CT271" s="126">
        <v>0</v>
      </c>
      <c r="CU271" s="126">
        <v>0</v>
      </c>
      <c r="CV271" s="126">
        <v>0</v>
      </c>
      <c r="CW271" s="126">
        <v>0</v>
      </c>
      <c r="CX271" s="126">
        <v>0</v>
      </c>
      <c r="CY271" s="126">
        <v>0</v>
      </c>
      <c r="CZ271" s="126">
        <v>0</v>
      </c>
      <c r="DA271" s="126">
        <v>0</v>
      </c>
      <c r="DB271" s="126">
        <v>0</v>
      </c>
      <c r="DC271" s="126">
        <v>0</v>
      </c>
      <c r="DD271" s="126">
        <v>0</v>
      </c>
      <c r="DE271" s="126">
        <v>0</v>
      </c>
      <c r="DF271" s="126">
        <v>0</v>
      </c>
      <c r="DG271" s="126">
        <v>0</v>
      </c>
      <c r="DH271" s="127" t="b">
        <v>0</v>
      </c>
      <c r="DI271" s="183" t="s">
        <v>999</v>
      </c>
      <c r="DJ271" s="183" t="s">
        <v>293</v>
      </c>
      <c r="DK271" s="183" t="s">
        <v>440</v>
      </c>
      <c r="DL271" s="183" t="s">
        <v>993</v>
      </c>
      <c r="DM271" s="126">
        <v>410</v>
      </c>
      <c r="DN271" s="126">
        <v>253</v>
      </c>
      <c r="DO271" s="126">
        <v>29</v>
      </c>
      <c r="DP271" s="126">
        <v>128</v>
      </c>
      <c r="DQ271" s="126">
        <v>2158</v>
      </c>
      <c r="DR271" s="126">
        <v>410</v>
      </c>
      <c r="DS271" s="126">
        <v>410</v>
      </c>
      <c r="DT271" s="126">
        <v>261</v>
      </c>
      <c r="DU271" s="126">
        <v>139</v>
      </c>
      <c r="DV271" s="126">
        <v>7</v>
      </c>
      <c r="DW271" s="126">
        <v>3</v>
      </c>
      <c r="DX271" s="126">
        <v>0</v>
      </c>
      <c r="DY271" s="126">
        <v>0</v>
      </c>
      <c r="DZ271" s="126">
        <v>0</v>
      </c>
      <c r="EA271" s="126">
        <v>410</v>
      </c>
      <c r="EB271" s="126">
        <v>382</v>
      </c>
      <c r="EC271" s="126">
        <v>1</v>
      </c>
      <c r="ED271" s="126">
        <v>25</v>
      </c>
      <c r="EE271" s="126">
        <v>0</v>
      </c>
      <c r="EF271" s="126">
        <v>0</v>
      </c>
      <c r="EG271" s="126">
        <v>0</v>
      </c>
      <c r="EH271" s="126">
        <v>0</v>
      </c>
      <c r="EI271" s="126">
        <v>2</v>
      </c>
      <c r="EJ271" s="126">
        <v>0</v>
      </c>
      <c r="EK271" s="126">
        <v>28</v>
      </c>
      <c r="EL271" s="126">
        <v>28</v>
      </c>
      <c r="EM271" s="126">
        <v>0</v>
      </c>
      <c r="EN271" s="126">
        <v>0</v>
      </c>
      <c r="EO271" s="126">
        <v>0</v>
      </c>
      <c r="EP271" s="126">
        <v>0</v>
      </c>
      <c r="EQ271" s="127" t="b">
        <v>0</v>
      </c>
      <c r="ER271" s="127" t="b">
        <v>0</v>
      </c>
      <c r="ES271" s="127" t="b">
        <v>0</v>
      </c>
      <c r="ET271" s="128">
        <v>0</v>
      </c>
      <c r="EU271" s="128">
        <v>0</v>
      </c>
      <c r="EV271" s="128">
        <v>0</v>
      </c>
      <c r="EW271" s="128">
        <v>0</v>
      </c>
      <c r="EX271" s="128">
        <v>0</v>
      </c>
      <c r="EY271" s="128">
        <v>0</v>
      </c>
      <c r="EZ271" s="127" t="b">
        <v>0</v>
      </c>
      <c r="FA271" s="127" t="b">
        <v>0</v>
      </c>
      <c r="FB271" s="127" t="b">
        <v>0</v>
      </c>
      <c r="FC271" s="128">
        <v>0</v>
      </c>
      <c r="FD271" s="128">
        <v>0</v>
      </c>
      <c r="FE271" s="128">
        <v>0</v>
      </c>
      <c r="FF271" s="128">
        <v>0</v>
      </c>
      <c r="FG271" s="128">
        <v>0</v>
      </c>
      <c r="FH271" s="128">
        <v>0</v>
      </c>
      <c r="FI271" s="127" t="b">
        <v>0</v>
      </c>
      <c r="FJ271" s="127" t="b">
        <v>0</v>
      </c>
      <c r="FK271" s="127" t="b">
        <v>0</v>
      </c>
      <c r="FL271" s="128">
        <v>0</v>
      </c>
      <c r="FM271" s="128">
        <v>0</v>
      </c>
      <c r="FN271" s="128">
        <v>0</v>
      </c>
      <c r="FO271" s="128">
        <v>0</v>
      </c>
      <c r="FP271" s="128">
        <v>0</v>
      </c>
      <c r="FQ271" s="128">
        <v>0</v>
      </c>
      <c r="FR271" s="183" t="s">
        <v>993</v>
      </c>
      <c r="FS271" s="128">
        <v>0</v>
      </c>
      <c r="FT271" s="126">
        <v>0</v>
      </c>
      <c r="FU271" s="126">
        <v>28</v>
      </c>
      <c r="FV271" s="126">
        <v>0</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7" t="b">
        <v>0</v>
      </c>
      <c r="GM271" s="183" t="s">
        <v>993</v>
      </c>
      <c r="GN271" s="183" t="s">
        <v>993</v>
      </c>
      <c r="GO271" s="183" t="s">
        <v>993</v>
      </c>
      <c r="GP271" s="183" t="s">
        <v>993</v>
      </c>
      <c r="GQ271" s="127"/>
      <c r="GR271" s="123"/>
    </row>
    <row r="272" spans="1:200">
      <c r="A272" s="122"/>
      <c r="B272" s="1348" t="s">
        <v>494</v>
      </c>
      <c r="C272" s="1349"/>
      <c r="D272" s="183" t="s">
        <v>1226</v>
      </c>
      <c r="E272" s="183" t="s">
        <v>37</v>
      </c>
      <c r="F272" s="183" t="s">
        <v>437</v>
      </c>
      <c r="G272" s="183" t="s">
        <v>986</v>
      </c>
      <c r="H272" s="183" t="s">
        <v>1062</v>
      </c>
      <c r="I272" s="183" t="s">
        <v>1063</v>
      </c>
      <c r="J272" s="183" t="s">
        <v>1223</v>
      </c>
      <c r="K272" s="183" t="s">
        <v>1224</v>
      </c>
      <c r="L272" s="126">
        <v>20</v>
      </c>
      <c r="M272" s="183" t="s">
        <v>37</v>
      </c>
      <c r="N272" s="183" t="s">
        <v>1146</v>
      </c>
      <c r="O272" s="183" t="s">
        <v>519</v>
      </c>
      <c r="P272" s="183" t="s">
        <v>993</v>
      </c>
      <c r="Q272" s="183" t="s">
        <v>993</v>
      </c>
      <c r="R272" s="183" t="s">
        <v>270</v>
      </c>
      <c r="S272" s="127" t="b">
        <v>1</v>
      </c>
      <c r="T272" s="126">
        <v>10</v>
      </c>
      <c r="U272" s="127" t="b">
        <v>1</v>
      </c>
      <c r="V272" s="126">
        <v>28</v>
      </c>
      <c r="W272" s="127" t="b">
        <v>0</v>
      </c>
      <c r="X272" s="127" t="b">
        <v>0</v>
      </c>
      <c r="Y272" s="183" t="s">
        <v>270</v>
      </c>
      <c r="Z272" s="183" t="s">
        <v>993</v>
      </c>
      <c r="AA272" s="127" t="b">
        <v>0</v>
      </c>
      <c r="AB272" s="183" t="s">
        <v>993</v>
      </c>
      <c r="AC272" s="183" t="s">
        <v>993</v>
      </c>
      <c r="AD272" s="183" t="s">
        <v>993</v>
      </c>
      <c r="AE272" s="183">
        <f t="shared" si="11"/>
        <v>38</v>
      </c>
      <c r="AF272" s="183">
        <f t="shared" si="11"/>
        <v>38</v>
      </c>
      <c r="AG272" s="183">
        <f t="shared" si="11"/>
        <v>0</v>
      </c>
      <c r="AH272" s="183">
        <f t="shared" si="10"/>
        <v>38</v>
      </c>
      <c r="AI272" s="183">
        <f t="shared" si="12"/>
        <v>0</v>
      </c>
      <c r="AJ272" s="126">
        <v>38</v>
      </c>
      <c r="AK272" s="126">
        <v>38</v>
      </c>
      <c r="AL272" s="126">
        <v>0</v>
      </c>
      <c r="AM272" s="126">
        <v>38</v>
      </c>
      <c r="AN272" s="126">
        <v>0</v>
      </c>
      <c r="AO272" s="126">
        <v>0</v>
      </c>
      <c r="AP272" s="126">
        <v>0</v>
      </c>
      <c r="AQ272" s="126">
        <v>0</v>
      </c>
      <c r="AR272" s="126">
        <v>0</v>
      </c>
      <c r="AS272" s="126">
        <v>0</v>
      </c>
      <c r="AT272" s="126">
        <v>0</v>
      </c>
      <c r="AU272" s="126">
        <v>0</v>
      </c>
      <c r="AV272" s="126">
        <v>0</v>
      </c>
      <c r="AW272" s="126">
        <v>0</v>
      </c>
      <c r="AX272" s="126">
        <v>0</v>
      </c>
      <c r="AY272" s="126">
        <v>0</v>
      </c>
      <c r="AZ272" s="126">
        <v>0</v>
      </c>
      <c r="BA272" s="126">
        <v>0</v>
      </c>
      <c r="BB272" s="126">
        <v>0</v>
      </c>
      <c r="BC272" s="126">
        <v>0</v>
      </c>
      <c r="BD272" s="127" t="b">
        <v>0</v>
      </c>
      <c r="BE272" s="127"/>
      <c r="BF272" s="183" t="s">
        <v>427</v>
      </c>
      <c r="BG272" s="126">
        <v>38</v>
      </c>
      <c r="BH272" s="183" t="s">
        <v>993</v>
      </c>
      <c r="BI272" s="126">
        <v>0</v>
      </c>
      <c r="BJ272" s="183" t="s">
        <v>993</v>
      </c>
      <c r="BK272" s="126">
        <v>0</v>
      </c>
      <c r="BL272" s="126">
        <v>0</v>
      </c>
      <c r="BM272" s="126">
        <v>0</v>
      </c>
      <c r="BN272" s="183" t="s">
        <v>993</v>
      </c>
      <c r="BO272" s="183" t="s">
        <v>993</v>
      </c>
      <c r="BP272" s="183" t="s">
        <v>993</v>
      </c>
      <c r="BQ272" s="126">
        <v>0</v>
      </c>
      <c r="BR272" s="183" t="s">
        <v>993</v>
      </c>
      <c r="BS272" s="126">
        <v>0</v>
      </c>
      <c r="BT272" s="183" t="s">
        <v>993</v>
      </c>
      <c r="BU272" s="126">
        <v>0</v>
      </c>
      <c r="BV272" s="126">
        <v>0</v>
      </c>
      <c r="BW272" s="126">
        <v>0</v>
      </c>
      <c r="BX272" s="183" t="s">
        <v>993</v>
      </c>
      <c r="BY272" s="126">
        <v>0</v>
      </c>
      <c r="BZ272" s="183" t="s">
        <v>993</v>
      </c>
      <c r="CA272" s="126">
        <v>0</v>
      </c>
      <c r="CB272" s="183" t="s">
        <v>993</v>
      </c>
      <c r="CC272" s="126">
        <v>0</v>
      </c>
      <c r="CD272" s="126">
        <v>0</v>
      </c>
      <c r="CE272" s="126">
        <v>0</v>
      </c>
      <c r="CF272" s="183" t="s">
        <v>993</v>
      </c>
      <c r="CG272" s="126">
        <v>0</v>
      </c>
      <c r="CH272" s="183" t="s">
        <v>993</v>
      </c>
      <c r="CI272" s="126">
        <v>0</v>
      </c>
      <c r="CJ272" s="183" t="s">
        <v>993</v>
      </c>
      <c r="CK272" s="126">
        <v>0</v>
      </c>
      <c r="CL272" s="126">
        <v>0</v>
      </c>
      <c r="CM272" s="126">
        <v>0</v>
      </c>
      <c r="CN272" s="126">
        <v>0</v>
      </c>
      <c r="CO272" s="126">
        <v>0</v>
      </c>
      <c r="CP272" s="126">
        <v>0</v>
      </c>
      <c r="CQ272" s="126">
        <v>0</v>
      </c>
      <c r="CR272" s="126">
        <v>0</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6">
        <v>0</v>
      </c>
      <c r="DH272" s="127" t="b">
        <v>1</v>
      </c>
      <c r="DI272" s="183" t="s">
        <v>999</v>
      </c>
      <c r="DJ272" s="183" t="s">
        <v>270</v>
      </c>
      <c r="DK272" s="183" t="s">
        <v>434</v>
      </c>
      <c r="DL272" s="183" t="s">
        <v>993</v>
      </c>
      <c r="DM272" s="126">
        <v>87</v>
      </c>
      <c r="DN272" s="126">
        <v>9</v>
      </c>
      <c r="DO272" s="126">
        <v>60</v>
      </c>
      <c r="DP272" s="126">
        <v>18</v>
      </c>
      <c r="DQ272" s="126">
        <v>1152</v>
      </c>
      <c r="DR272" s="126">
        <v>85</v>
      </c>
      <c r="DS272" s="126">
        <v>87</v>
      </c>
      <c r="DT272" s="126">
        <v>7</v>
      </c>
      <c r="DU272" s="126">
        <v>51</v>
      </c>
      <c r="DV272" s="126">
        <v>27</v>
      </c>
      <c r="DW272" s="126">
        <v>2</v>
      </c>
      <c r="DX272" s="126">
        <v>0</v>
      </c>
      <c r="DY272" s="126">
        <v>0</v>
      </c>
      <c r="DZ272" s="126">
        <v>0</v>
      </c>
      <c r="EA272" s="126">
        <v>85</v>
      </c>
      <c r="EB272" s="126">
        <v>4</v>
      </c>
      <c r="EC272" s="126">
        <v>51</v>
      </c>
      <c r="ED272" s="126">
        <v>18</v>
      </c>
      <c r="EE272" s="126">
        <v>0</v>
      </c>
      <c r="EF272" s="126">
        <v>2</v>
      </c>
      <c r="EG272" s="126">
        <v>0</v>
      </c>
      <c r="EH272" s="126">
        <v>0</v>
      </c>
      <c r="EI272" s="126">
        <v>8</v>
      </c>
      <c r="EJ272" s="126">
        <v>2</v>
      </c>
      <c r="EK272" s="126">
        <v>81</v>
      </c>
      <c r="EL272" s="126">
        <v>79</v>
      </c>
      <c r="EM272" s="126">
        <v>0</v>
      </c>
      <c r="EN272" s="126">
        <v>2</v>
      </c>
      <c r="EO272" s="126">
        <v>0</v>
      </c>
      <c r="EP272" s="126">
        <v>0</v>
      </c>
      <c r="EQ272" s="127" t="b">
        <v>0</v>
      </c>
      <c r="ER272" s="127" t="b">
        <v>0</v>
      </c>
      <c r="ES272" s="127" t="b">
        <v>0</v>
      </c>
      <c r="ET272" s="128">
        <v>0</v>
      </c>
      <c r="EU272" s="128">
        <v>0</v>
      </c>
      <c r="EV272" s="128">
        <v>0</v>
      </c>
      <c r="EW272" s="128">
        <v>0</v>
      </c>
      <c r="EX272" s="128">
        <v>0</v>
      </c>
      <c r="EY272" s="128">
        <v>0</v>
      </c>
      <c r="EZ272" s="127" t="b">
        <v>0</v>
      </c>
      <c r="FA272" s="127" t="b">
        <v>0</v>
      </c>
      <c r="FB272" s="127" t="b">
        <v>0</v>
      </c>
      <c r="FC272" s="128">
        <v>0</v>
      </c>
      <c r="FD272" s="128">
        <v>0</v>
      </c>
      <c r="FE272" s="128">
        <v>0</v>
      </c>
      <c r="FF272" s="128">
        <v>0</v>
      </c>
      <c r="FG272" s="128">
        <v>0</v>
      </c>
      <c r="FH272" s="128">
        <v>0</v>
      </c>
      <c r="FI272" s="127" t="b">
        <v>0</v>
      </c>
      <c r="FJ272" s="127" t="b">
        <v>0</v>
      </c>
      <c r="FK272" s="127" t="b">
        <v>0</v>
      </c>
      <c r="FL272" s="128">
        <v>0</v>
      </c>
      <c r="FM272" s="128">
        <v>0</v>
      </c>
      <c r="FN272" s="128">
        <v>0</v>
      </c>
      <c r="FO272" s="128">
        <v>0</v>
      </c>
      <c r="FP272" s="128">
        <v>0</v>
      </c>
      <c r="FQ272" s="128">
        <v>0</v>
      </c>
      <c r="FR272" s="183" t="s">
        <v>993</v>
      </c>
      <c r="FS272" s="128">
        <v>0</v>
      </c>
      <c r="FT272" s="126">
        <v>0</v>
      </c>
      <c r="FU272" s="126">
        <v>81</v>
      </c>
      <c r="FV272" s="126">
        <v>0</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7" t="b">
        <v>0</v>
      </c>
      <c r="GM272" s="183" t="s">
        <v>993</v>
      </c>
      <c r="GN272" s="183" t="s">
        <v>993</v>
      </c>
      <c r="GO272" s="183" t="s">
        <v>993</v>
      </c>
      <c r="GP272" s="183" t="s">
        <v>993</v>
      </c>
      <c r="GQ272" s="127"/>
      <c r="GR272" s="123"/>
    </row>
    <row r="273" spans="1:200">
      <c r="A273" s="122"/>
      <c r="B273" s="1348" t="s">
        <v>494</v>
      </c>
      <c r="C273" s="1349"/>
      <c r="D273" s="183" t="s">
        <v>1226</v>
      </c>
      <c r="E273" s="183" t="s">
        <v>37</v>
      </c>
      <c r="F273" s="183" t="s">
        <v>437</v>
      </c>
      <c r="G273" s="183" t="s">
        <v>986</v>
      </c>
      <c r="H273" s="183" t="s">
        <v>1062</v>
      </c>
      <c r="I273" s="183" t="s">
        <v>1063</v>
      </c>
      <c r="J273" s="183" t="s">
        <v>1223</v>
      </c>
      <c r="K273" s="183" t="s">
        <v>1224</v>
      </c>
      <c r="L273" s="126">
        <v>21</v>
      </c>
      <c r="M273" s="183" t="s">
        <v>37</v>
      </c>
      <c r="N273" s="183" t="s">
        <v>1913</v>
      </c>
      <c r="O273" s="183" t="s">
        <v>520</v>
      </c>
      <c r="P273" s="183" t="s">
        <v>993</v>
      </c>
      <c r="Q273" s="183" t="s">
        <v>993</v>
      </c>
      <c r="R273" s="183" t="s">
        <v>290</v>
      </c>
      <c r="S273" s="127" t="b">
        <v>0</v>
      </c>
      <c r="T273" s="126">
        <v>0</v>
      </c>
      <c r="U273" s="127" t="b">
        <v>0</v>
      </c>
      <c r="V273" s="126">
        <v>0</v>
      </c>
      <c r="W273" s="127" t="b">
        <v>0</v>
      </c>
      <c r="X273" s="127" t="b">
        <v>1</v>
      </c>
      <c r="Y273" s="183" t="s">
        <v>290</v>
      </c>
      <c r="Z273" s="183" t="s">
        <v>993</v>
      </c>
      <c r="AA273" s="127" t="b">
        <v>0</v>
      </c>
      <c r="AB273" s="183" t="s">
        <v>993</v>
      </c>
      <c r="AC273" s="183" t="s">
        <v>993</v>
      </c>
      <c r="AD273" s="183" t="s">
        <v>993</v>
      </c>
      <c r="AE273" s="183">
        <f t="shared" si="11"/>
        <v>50</v>
      </c>
      <c r="AF273" s="183">
        <f t="shared" si="11"/>
        <v>50</v>
      </c>
      <c r="AG273" s="183">
        <f t="shared" si="11"/>
        <v>0</v>
      </c>
      <c r="AH273" s="183">
        <f t="shared" si="10"/>
        <v>50</v>
      </c>
      <c r="AI273" s="183">
        <f t="shared" si="12"/>
        <v>0</v>
      </c>
      <c r="AJ273" s="126">
        <v>50</v>
      </c>
      <c r="AK273" s="126">
        <v>50</v>
      </c>
      <c r="AL273" s="126">
        <v>0</v>
      </c>
      <c r="AM273" s="126">
        <v>50</v>
      </c>
      <c r="AN273" s="126">
        <v>0</v>
      </c>
      <c r="AO273" s="126">
        <v>0</v>
      </c>
      <c r="AP273" s="126">
        <v>0</v>
      </c>
      <c r="AQ273" s="126">
        <v>0</v>
      </c>
      <c r="AR273" s="126">
        <v>0</v>
      </c>
      <c r="AS273" s="126">
        <v>0</v>
      </c>
      <c r="AT273" s="126">
        <v>0</v>
      </c>
      <c r="AU273" s="126">
        <v>0</v>
      </c>
      <c r="AV273" s="126">
        <v>0</v>
      </c>
      <c r="AW273" s="126">
        <v>0</v>
      </c>
      <c r="AX273" s="126">
        <v>0</v>
      </c>
      <c r="AY273" s="126">
        <v>0</v>
      </c>
      <c r="AZ273" s="126">
        <v>0</v>
      </c>
      <c r="BA273" s="126">
        <v>0</v>
      </c>
      <c r="BB273" s="126">
        <v>0</v>
      </c>
      <c r="BC273" s="126">
        <v>0</v>
      </c>
      <c r="BD273" s="127" t="b">
        <v>0</v>
      </c>
      <c r="BE273" s="127"/>
      <c r="BF273" s="183" t="s">
        <v>427</v>
      </c>
      <c r="BG273" s="126">
        <v>50</v>
      </c>
      <c r="BH273" s="183" t="s">
        <v>993</v>
      </c>
      <c r="BI273" s="126">
        <v>0</v>
      </c>
      <c r="BJ273" s="183" t="s">
        <v>993</v>
      </c>
      <c r="BK273" s="126">
        <v>0</v>
      </c>
      <c r="BL273" s="126">
        <v>0</v>
      </c>
      <c r="BM273" s="126">
        <v>0</v>
      </c>
      <c r="BN273" s="183" t="s">
        <v>993</v>
      </c>
      <c r="BO273" s="183" t="s">
        <v>993</v>
      </c>
      <c r="BP273" s="183" t="s">
        <v>993</v>
      </c>
      <c r="BQ273" s="126">
        <v>0</v>
      </c>
      <c r="BR273" s="183" t="s">
        <v>993</v>
      </c>
      <c r="BS273" s="126">
        <v>0</v>
      </c>
      <c r="BT273" s="183" t="s">
        <v>993</v>
      </c>
      <c r="BU273" s="126">
        <v>0</v>
      </c>
      <c r="BV273" s="126">
        <v>0</v>
      </c>
      <c r="BW273" s="126">
        <v>0</v>
      </c>
      <c r="BX273" s="183" t="s">
        <v>993</v>
      </c>
      <c r="BY273" s="126">
        <v>0</v>
      </c>
      <c r="BZ273" s="183" t="s">
        <v>993</v>
      </c>
      <c r="CA273" s="126">
        <v>0</v>
      </c>
      <c r="CB273" s="183" t="s">
        <v>993</v>
      </c>
      <c r="CC273" s="126">
        <v>0</v>
      </c>
      <c r="CD273" s="126">
        <v>0</v>
      </c>
      <c r="CE273" s="126">
        <v>0</v>
      </c>
      <c r="CF273" s="183" t="s">
        <v>993</v>
      </c>
      <c r="CG273" s="126">
        <v>0</v>
      </c>
      <c r="CH273" s="183" t="s">
        <v>993</v>
      </c>
      <c r="CI273" s="126">
        <v>0</v>
      </c>
      <c r="CJ273" s="183" t="s">
        <v>993</v>
      </c>
      <c r="CK273" s="126">
        <v>0</v>
      </c>
      <c r="CL273" s="126">
        <v>0</v>
      </c>
      <c r="CM273" s="126">
        <v>0</v>
      </c>
      <c r="CN273" s="126">
        <v>24</v>
      </c>
      <c r="CO273" s="126">
        <v>1.5</v>
      </c>
      <c r="CP273" s="126">
        <v>0</v>
      </c>
      <c r="CQ273" s="126">
        <v>0</v>
      </c>
      <c r="CR273" s="126">
        <v>2</v>
      </c>
      <c r="CS273" s="126">
        <v>1</v>
      </c>
      <c r="CT273" s="126">
        <v>2</v>
      </c>
      <c r="CU273" s="126">
        <v>0</v>
      </c>
      <c r="CV273" s="126">
        <v>0</v>
      </c>
      <c r="CW273" s="126">
        <v>0</v>
      </c>
      <c r="CX273" s="126">
        <v>0</v>
      </c>
      <c r="CY273" s="126">
        <v>0</v>
      </c>
      <c r="CZ273" s="126">
        <v>0</v>
      </c>
      <c r="DA273" s="126">
        <v>0</v>
      </c>
      <c r="DB273" s="126">
        <v>0</v>
      </c>
      <c r="DC273" s="126">
        <v>0</v>
      </c>
      <c r="DD273" s="126">
        <v>0</v>
      </c>
      <c r="DE273" s="126">
        <v>0</v>
      </c>
      <c r="DF273" s="126">
        <v>0</v>
      </c>
      <c r="DG273" s="126">
        <v>0</v>
      </c>
      <c r="DH273" s="127" t="b">
        <v>0</v>
      </c>
      <c r="DI273" s="183" t="s">
        <v>999</v>
      </c>
      <c r="DJ273" s="183" t="s">
        <v>1055</v>
      </c>
      <c r="DK273" s="183" t="s">
        <v>417</v>
      </c>
      <c r="DL273" s="183" t="s">
        <v>1231</v>
      </c>
      <c r="DM273" s="126">
        <v>1548</v>
      </c>
      <c r="DN273" s="126">
        <v>1388</v>
      </c>
      <c r="DO273" s="126">
        <v>119</v>
      </c>
      <c r="DP273" s="126">
        <v>41</v>
      </c>
      <c r="DQ273" s="126">
        <v>7607</v>
      </c>
      <c r="DR273" s="126">
        <v>1549</v>
      </c>
      <c r="DS273" s="126">
        <v>1548</v>
      </c>
      <c r="DT273" s="126">
        <v>34</v>
      </c>
      <c r="DU273" s="126">
        <v>1494</v>
      </c>
      <c r="DV273" s="126">
        <v>3</v>
      </c>
      <c r="DW273" s="126">
        <v>17</v>
      </c>
      <c r="DX273" s="126">
        <v>0</v>
      </c>
      <c r="DY273" s="126">
        <v>0</v>
      </c>
      <c r="DZ273" s="126">
        <v>0</v>
      </c>
      <c r="EA273" s="126">
        <v>1549</v>
      </c>
      <c r="EB273" s="126">
        <v>32</v>
      </c>
      <c r="EC273" s="126">
        <v>1484</v>
      </c>
      <c r="ED273" s="126">
        <v>7</v>
      </c>
      <c r="EE273" s="126">
        <v>4</v>
      </c>
      <c r="EF273" s="126">
        <v>4</v>
      </c>
      <c r="EG273" s="126">
        <v>0</v>
      </c>
      <c r="EH273" s="126">
        <v>12</v>
      </c>
      <c r="EI273" s="126">
        <v>6</v>
      </c>
      <c r="EJ273" s="126">
        <v>0</v>
      </c>
      <c r="EK273" s="126">
        <v>1517</v>
      </c>
      <c r="EL273" s="126">
        <v>1513</v>
      </c>
      <c r="EM273" s="126">
        <v>0</v>
      </c>
      <c r="EN273" s="126">
        <v>1</v>
      </c>
      <c r="EO273" s="126">
        <v>3</v>
      </c>
      <c r="EP273" s="126">
        <v>0</v>
      </c>
      <c r="EQ273" s="127" t="b">
        <v>0</v>
      </c>
      <c r="ER273" s="127" t="b">
        <v>0</v>
      </c>
      <c r="ES273" s="127" t="b">
        <v>0</v>
      </c>
      <c r="ET273" s="128">
        <v>0.223</v>
      </c>
      <c r="EU273" s="128">
        <v>0.184</v>
      </c>
      <c r="EV273" s="128">
        <v>0.04</v>
      </c>
      <c r="EW273" s="128">
        <v>1.7000000000000001E-2</v>
      </c>
      <c r="EX273" s="128">
        <v>0.03</v>
      </c>
      <c r="EY273" s="128">
        <v>7.2999999999999995E-2</v>
      </c>
      <c r="EZ273" s="127" t="b">
        <v>0</v>
      </c>
      <c r="FA273" s="127" t="b">
        <v>0</v>
      </c>
      <c r="FB273" s="127" t="b">
        <v>0</v>
      </c>
      <c r="FC273" s="128">
        <v>0</v>
      </c>
      <c r="FD273" s="128">
        <v>0</v>
      </c>
      <c r="FE273" s="128">
        <v>0</v>
      </c>
      <c r="FF273" s="128">
        <v>0</v>
      </c>
      <c r="FG273" s="128">
        <v>0</v>
      </c>
      <c r="FH273" s="128">
        <v>0</v>
      </c>
      <c r="FI273" s="127" t="b">
        <v>0</v>
      </c>
      <c r="FJ273" s="127" t="b">
        <v>0</v>
      </c>
      <c r="FK273" s="127" t="b">
        <v>0</v>
      </c>
      <c r="FL273" s="128">
        <v>0</v>
      </c>
      <c r="FM273" s="128">
        <v>0</v>
      </c>
      <c r="FN273" s="128">
        <v>0</v>
      </c>
      <c r="FO273" s="128">
        <v>0</v>
      </c>
      <c r="FP273" s="128">
        <v>0</v>
      </c>
      <c r="FQ273" s="128">
        <v>0</v>
      </c>
      <c r="FR273" s="183" t="s">
        <v>993</v>
      </c>
      <c r="FS273" s="128">
        <v>0</v>
      </c>
      <c r="FT273" s="126">
        <v>0</v>
      </c>
      <c r="FU273" s="126">
        <v>1517</v>
      </c>
      <c r="FV273" s="126">
        <v>0</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7" t="b">
        <v>0</v>
      </c>
      <c r="GM273" s="183" t="s">
        <v>993</v>
      </c>
      <c r="GN273" s="183" t="s">
        <v>993</v>
      </c>
      <c r="GO273" s="183" t="s">
        <v>993</v>
      </c>
      <c r="GP273" s="183" t="s">
        <v>993</v>
      </c>
      <c r="GQ273" s="127"/>
      <c r="GR273" s="123"/>
    </row>
    <row r="274" spans="1:200">
      <c r="A274" s="122"/>
      <c r="B274" s="1348" t="s">
        <v>494</v>
      </c>
      <c r="C274" s="1349"/>
      <c r="D274" s="183" t="s">
        <v>1226</v>
      </c>
      <c r="E274" s="183" t="s">
        <v>37</v>
      </c>
      <c r="F274" s="183" t="s">
        <v>437</v>
      </c>
      <c r="G274" s="183" t="s">
        <v>986</v>
      </c>
      <c r="H274" s="183" t="s">
        <v>1062</v>
      </c>
      <c r="I274" s="183" t="s">
        <v>1063</v>
      </c>
      <c r="J274" s="183" t="s">
        <v>1223</v>
      </c>
      <c r="K274" s="183" t="s">
        <v>1224</v>
      </c>
      <c r="L274" s="126">
        <v>22</v>
      </c>
      <c r="M274" s="183" t="s">
        <v>37</v>
      </c>
      <c r="N274" s="183" t="s">
        <v>1914</v>
      </c>
      <c r="O274" s="183" t="s">
        <v>522</v>
      </c>
      <c r="P274" s="183" t="s">
        <v>993</v>
      </c>
      <c r="Q274" s="183" t="s">
        <v>993</v>
      </c>
      <c r="R274" s="183" t="s">
        <v>290</v>
      </c>
      <c r="S274" s="127" t="b">
        <v>0</v>
      </c>
      <c r="T274" s="126">
        <v>0</v>
      </c>
      <c r="U274" s="127" t="b">
        <v>0</v>
      </c>
      <c r="V274" s="126">
        <v>0</v>
      </c>
      <c r="W274" s="127" t="b">
        <v>0</v>
      </c>
      <c r="X274" s="127" t="b">
        <v>1</v>
      </c>
      <c r="Y274" s="183" t="s">
        <v>290</v>
      </c>
      <c r="Z274" s="183" t="s">
        <v>993</v>
      </c>
      <c r="AA274" s="127" t="b">
        <v>0</v>
      </c>
      <c r="AB274" s="183" t="s">
        <v>993</v>
      </c>
      <c r="AC274" s="183" t="s">
        <v>993</v>
      </c>
      <c r="AD274" s="183" t="s">
        <v>993</v>
      </c>
      <c r="AE274" s="183">
        <f t="shared" si="11"/>
        <v>10</v>
      </c>
      <c r="AF274" s="183">
        <f t="shared" si="11"/>
        <v>0</v>
      </c>
      <c r="AG274" s="183">
        <f t="shared" si="11"/>
        <v>0</v>
      </c>
      <c r="AH274" s="183">
        <f t="shared" si="10"/>
        <v>10</v>
      </c>
      <c r="AI274" s="183">
        <f t="shared" si="12"/>
        <v>0</v>
      </c>
      <c r="AJ274" s="126">
        <v>10</v>
      </c>
      <c r="AK274" s="126">
        <v>0</v>
      </c>
      <c r="AL274" s="126">
        <v>0</v>
      </c>
      <c r="AM274" s="126">
        <v>10</v>
      </c>
      <c r="AN274" s="126">
        <v>0</v>
      </c>
      <c r="AO274" s="126">
        <v>0</v>
      </c>
      <c r="AP274" s="126">
        <v>0</v>
      </c>
      <c r="AQ274" s="126">
        <v>0</v>
      </c>
      <c r="AR274" s="126">
        <v>0</v>
      </c>
      <c r="AS274" s="126">
        <v>0</v>
      </c>
      <c r="AT274" s="126">
        <v>0</v>
      </c>
      <c r="AU274" s="126">
        <v>0</v>
      </c>
      <c r="AV274" s="126">
        <v>0</v>
      </c>
      <c r="AW274" s="126">
        <v>0</v>
      </c>
      <c r="AX274" s="126">
        <v>0</v>
      </c>
      <c r="AY274" s="126">
        <v>0</v>
      </c>
      <c r="AZ274" s="126">
        <v>0</v>
      </c>
      <c r="BA274" s="126">
        <v>0</v>
      </c>
      <c r="BB274" s="126">
        <v>0</v>
      </c>
      <c r="BC274" s="126">
        <v>0</v>
      </c>
      <c r="BD274" s="127" t="b">
        <v>0</v>
      </c>
      <c r="BE274" s="183" t="s">
        <v>1232</v>
      </c>
      <c r="BF274" s="183" t="s">
        <v>993</v>
      </c>
      <c r="BG274" s="126">
        <v>0</v>
      </c>
      <c r="BH274" s="183" t="s">
        <v>993</v>
      </c>
      <c r="BI274" s="126">
        <v>0</v>
      </c>
      <c r="BJ274" s="183" t="s">
        <v>993</v>
      </c>
      <c r="BK274" s="126">
        <v>0</v>
      </c>
      <c r="BL274" s="126">
        <v>0</v>
      </c>
      <c r="BM274" s="126">
        <v>10</v>
      </c>
      <c r="BN274" s="183" t="s">
        <v>993</v>
      </c>
      <c r="BO274" s="183" t="s">
        <v>993</v>
      </c>
      <c r="BP274" s="183" t="s">
        <v>993</v>
      </c>
      <c r="BQ274" s="126">
        <v>0</v>
      </c>
      <c r="BR274" s="183" t="s">
        <v>993</v>
      </c>
      <c r="BS274" s="126">
        <v>0</v>
      </c>
      <c r="BT274" s="183" t="s">
        <v>993</v>
      </c>
      <c r="BU274" s="126">
        <v>0</v>
      </c>
      <c r="BV274" s="126">
        <v>0</v>
      </c>
      <c r="BW274" s="126">
        <v>0</v>
      </c>
      <c r="BX274" s="183" t="s">
        <v>993</v>
      </c>
      <c r="BY274" s="126">
        <v>0</v>
      </c>
      <c r="BZ274" s="183" t="s">
        <v>993</v>
      </c>
      <c r="CA274" s="126">
        <v>0</v>
      </c>
      <c r="CB274" s="183" t="s">
        <v>993</v>
      </c>
      <c r="CC274" s="126">
        <v>0</v>
      </c>
      <c r="CD274" s="126">
        <v>0</v>
      </c>
      <c r="CE274" s="126">
        <v>0</v>
      </c>
      <c r="CF274" s="183" t="s">
        <v>993</v>
      </c>
      <c r="CG274" s="126">
        <v>0</v>
      </c>
      <c r="CH274" s="183" t="s">
        <v>993</v>
      </c>
      <c r="CI274" s="126">
        <v>0</v>
      </c>
      <c r="CJ274" s="183" t="s">
        <v>993</v>
      </c>
      <c r="CK274" s="126">
        <v>0</v>
      </c>
      <c r="CL274" s="126">
        <v>0</v>
      </c>
      <c r="CM274" s="126">
        <v>0</v>
      </c>
      <c r="CN274" s="126">
        <v>0</v>
      </c>
      <c r="CO274" s="126">
        <v>0</v>
      </c>
      <c r="CP274" s="126">
        <v>0</v>
      </c>
      <c r="CQ274" s="126">
        <v>0</v>
      </c>
      <c r="CR274" s="126">
        <v>0</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6">
        <v>0</v>
      </c>
      <c r="DH274" s="127" t="b">
        <v>1</v>
      </c>
      <c r="DI274" s="183" t="s">
        <v>270</v>
      </c>
      <c r="DJ274" s="183" t="s">
        <v>993</v>
      </c>
      <c r="DK274" s="183" t="s">
        <v>993</v>
      </c>
      <c r="DL274" s="183" t="s">
        <v>993</v>
      </c>
      <c r="DM274" s="126">
        <v>0</v>
      </c>
      <c r="DN274" s="126">
        <v>0</v>
      </c>
      <c r="DO274" s="126">
        <v>0</v>
      </c>
      <c r="DP274" s="126">
        <v>0</v>
      </c>
      <c r="DQ274" s="126">
        <v>0</v>
      </c>
      <c r="DR274" s="126">
        <v>0</v>
      </c>
      <c r="DS274" s="126">
        <v>0</v>
      </c>
      <c r="DT274" s="126">
        <v>0</v>
      </c>
      <c r="DU274" s="126">
        <v>0</v>
      </c>
      <c r="DV274" s="126">
        <v>0</v>
      </c>
      <c r="DW274" s="126">
        <v>0</v>
      </c>
      <c r="DX274" s="126">
        <v>0</v>
      </c>
      <c r="DY274" s="126">
        <v>0</v>
      </c>
      <c r="DZ274" s="126">
        <v>0</v>
      </c>
      <c r="EA274" s="126">
        <v>0</v>
      </c>
      <c r="EB274" s="126">
        <v>0</v>
      </c>
      <c r="EC274" s="126">
        <v>0</v>
      </c>
      <c r="ED274" s="126">
        <v>0</v>
      </c>
      <c r="EE274" s="126">
        <v>0</v>
      </c>
      <c r="EF274" s="126">
        <v>0</v>
      </c>
      <c r="EG274" s="126">
        <v>0</v>
      </c>
      <c r="EH274" s="126">
        <v>0</v>
      </c>
      <c r="EI274" s="126">
        <v>0</v>
      </c>
      <c r="EJ274" s="126">
        <v>0</v>
      </c>
      <c r="EK274" s="126">
        <v>0</v>
      </c>
      <c r="EL274" s="126">
        <v>0</v>
      </c>
      <c r="EM274" s="126">
        <v>0</v>
      </c>
      <c r="EN274" s="126">
        <v>0</v>
      </c>
      <c r="EO274" s="126">
        <v>0</v>
      </c>
      <c r="EP274" s="126">
        <v>0</v>
      </c>
      <c r="EQ274" s="127" t="b">
        <v>0</v>
      </c>
      <c r="ER274" s="127" t="b">
        <v>0</v>
      </c>
      <c r="ES274" s="127" t="b">
        <v>0</v>
      </c>
      <c r="ET274" s="128">
        <v>0</v>
      </c>
      <c r="EU274" s="128">
        <v>0</v>
      </c>
      <c r="EV274" s="128">
        <v>0</v>
      </c>
      <c r="EW274" s="128">
        <v>0</v>
      </c>
      <c r="EX274" s="128">
        <v>0</v>
      </c>
      <c r="EY274" s="128">
        <v>0</v>
      </c>
      <c r="EZ274" s="127" t="b">
        <v>0</v>
      </c>
      <c r="FA274" s="127" t="b">
        <v>0</v>
      </c>
      <c r="FB274" s="127" t="b">
        <v>0</v>
      </c>
      <c r="FC274" s="128">
        <v>0</v>
      </c>
      <c r="FD274" s="128">
        <v>0</v>
      </c>
      <c r="FE274" s="128">
        <v>0</v>
      </c>
      <c r="FF274" s="128">
        <v>0</v>
      </c>
      <c r="FG274" s="128">
        <v>0</v>
      </c>
      <c r="FH274" s="128">
        <v>0</v>
      </c>
      <c r="FI274" s="127" t="b">
        <v>0</v>
      </c>
      <c r="FJ274" s="127" t="b">
        <v>0</v>
      </c>
      <c r="FK274" s="127" t="b">
        <v>0</v>
      </c>
      <c r="FL274" s="128">
        <v>0</v>
      </c>
      <c r="FM274" s="128">
        <v>0</v>
      </c>
      <c r="FN274" s="128">
        <v>0</v>
      </c>
      <c r="FO274" s="128">
        <v>0</v>
      </c>
      <c r="FP274" s="128">
        <v>0</v>
      </c>
      <c r="FQ274" s="128">
        <v>0</v>
      </c>
      <c r="FR274" s="183" t="s">
        <v>993</v>
      </c>
      <c r="FS274" s="128">
        <v>0</v>
      </c>
      <c r="FT274" s="126">
        <v>0</v>
      </c>
      <c r="FU274" s="126">
        <v>0</v>
      </c>
      <c r="FV274" s="126">
        <v>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7" t="b">
        <v>0</v>
      </c>
      <c r="GM274" s="183" t="s">
        <v>993</v>
      </c>
      <c r="GN274" s="183" t="s">
        <v>993</v>
      </c>
      <c r="GO274" s="183" t="s">
        <v>993</v>
      </c>
      <c r="GP274" s="183" t="s">
        <v>993</v>
      </c>
      <c r="GQ274" s="127"/>
      <c r="GR274" s="123"/>
    </row>
    <row r="275" spans="1:200">
      <c r="A275" s="122"/>
      <c r="B275" s="1348" t="s">
        <v>494</v>
      </c>
      <c r="C275" s="1349"/>
      <c r="D275" s="183" t="s">
        <v>1226</v>
      </c>
      <c r="E275" s="183" t="s">
        <v>37</v>
      </c>
      <c r="F275" s="183" t="s">
        <v>437</v>
      </c>
      <c r="G275" s="183" t="s">
        <v>986</v>
      </c>
      <c r="H275" s="183" t="s">
        <v>1062</v>
      </c>
      <c r="I275" s="183" t="s">
        <v>1063</v>
      </c>
      <c r="J275" s="183" t="s">
        <v>1223</v>
      </c>
      <c r="K275" s="183" t="s">
        <v>1224</v>
      </c>
      <c r="L275" s="126">
        <v>23</v>
      </c>
      <c r="M275" s="183" t="s">
        <v>37</v>
      </c>
      <c r="N275" s="183" t="s">
        <v>1915</v>
      </c>
      <c r="O275" s="183" t="s">
        <v>524</v>
      </c>
      <c r="P275" s="183" t="s">
        <v>993</v>
      </c>
      <c r="Q275" s="183" t="s">
        <v>993</v>
      </c>
      <c r="R275" s="183" t="s">
        <v>290</v>
      </c>
      <c r="S275" s="127" t="b">
        <v>0</v>
      </c>
      <c r="T275" s="126">
        <v>0</v>
      </c>
      <c r="U275" s="127" t="b">
        <v>0</v>
      </c>
      <c r="V275" s="126">
        <v>0</v>
      </c>
      <c r="W275" s="127" t="b">
        <v>0</v>
      </c>
      <c r="X275" s="127" t="b">
        <v>1</v>
      </c>
      <c r="Y275" s="183" t="s">
        <v>290</v>
      </c>
      <c r="Z275" s="183" t="s">
        <v>993</v>
      </c>
      <c r="AA275" s="127" t="b">
        <v>0</v>
      </c>
      <c r="AB275" s="183" t="s">
        <v>993</v>
      </c>
      <c r="AC275" s="183" t="s">
        <v>993</v>
      </c>
      <c r="AD275" s="183" t="s">
        <v>993</v>
      </c>
      <c r="AE275" s="183">
        <f t="shared" si="11"/>
        <v>14</v>
      </c>
      <c r="AF275" s="183">
        <f t="shared" si="11"/>
        <v>10</v>
      </c>
      <c r="AG275" s="183">
        <f t="shared" si="11"/>
        <v>0</v>
      </c>
      <c r="AH275" s="183">
        <f t="shared" si="10"/>
        <v>14</v>
      </c>
      <c r="AI275" s="183">
        <f t="shared" si="12"/>
        <v>0</v>
      </c>
      <c r="AJ275" s="126">
        <v>14</v>
      </c>
      <c r="AK275" s="126">
        <v>10</v>
      </c>
      <c r="AL275" s="126">
        <v>0</v>
      </c>
      <c r="AM275" s="126">
        <v>14</v>
      </c>
      <c r="AN275" s="126">
        <v>0</v>
      </c>
      <c r="AO275" s="126">
        <v>0</v>
      </c>
      <c r="AP275" s="126">
        <v>0</v>
      </c>
      <c r="AQ275" s="126">
        <v>0</v>
      </c>
      <c r="AR275" s="126">
        <v>0</v>
      </c>
      <c r="AS275" s="126">
        <v>0</v>
      </c>
      <c r="AT275" s="126">
        <v>0</v>
      </c>
      <c r="AU275" s="126">
        <v>0</v>
      </c>
      <c r="AV275" s="126">
        <v>0</v>
      </c>
      <c r="AW275" s="126">
        <v>0</v>
      </c>
      <c r="AX275" s="126">
        <v>0</v>
      </c>
      <c r="AY275" s="126">
        <v>0</v>
      </c>
      <c r="AZ275" s="126">
        <v>0</v>
      </c>
      <c r="BA275" s="126">
        <v>0</v>
      </c>
      <c r="BB275" s="126">
        <v>0</v>
      </c>
      <c r="BC275" s="126">
        <v>0</v>
      </c>
      <c r="BD275" s="127" t="b">
        <v>0</v>
      </c>
      <c r="BE275" s="127"/>
      <c r="BF275" s="183" t="s">
        <v>993</v>
      </c>
      <c r="BG275" s="126">
        <v>0</v>
      </c>
      <c r="BH275" s="183" t="s">
        <v>993</v>
      </c>
      <c r="BI275" s="126">
        <v>0</v>
      </c>
      <c r="BJ275" s="183" t="s">
        <v>993</v>
      </c>
      <c r="BK275" s="126">
        <v>0</v>
      </c>
      <c r="BL275" s="126">
        <v>0</v>
      </c>
      <c r="BM275" s="126">
        <v>14</v>
      </c>
      <c r="BN275" s="183" t="s">
        <v>993</v>
      </c>
      <c r="BO275" s="183" t="s">
        <v>993</v>
      </c>
      <c r="BP275" s="183" t="s">
        <v>993</v>
      </c>
      <c r="BQ275" s="126">
        <v>0</v>
      </c>
      <c r="BR275" s="183" t="s">
        <v>993</v>
      </c>
      <c r="BS275" s="126">
        <v>0</v>
      </c>
      <c r="BT275" s="183" t="s">
        <v>993</v>
      </c>
      <c r="BU275" s="126">
        <v>0</v>
      </c>
      <c r="BV275" s="126">
        <v>0</v>
      </c>
      <c r="BW275" s="126">
        <v>0</v>
      </c>
      <c r="BX275" s="183" t="s">
        <v>993</v>
      </c>
      <c r="BY275" s="126">
        <v>0</v>
      </c>
      <c r="BZ275" s="183" t="s">
        <v>993</v>
      </c>
      <c r="CA275" s="126">
        <v>0</v>
      </c>
      <c r="CB275" s="183" t="s">
        <v>993</v>
      </c>
      <c r="CC275" s="126">
        <v>0</v>
      </c>
      <c r="CD275" s="126">
        <v>0</v>
      </c>
      <c r="CE275" s="126">
        <v>0</v>
      </c>
      <c r="CF275" s="183" t="s">
        <v>993</v>
      </c>
      <c r="CG275" s="126">
        <v>0</v>
      </c>
      <c r="CH275" s="183" t="s">
        <v>993</v>
      </c>
      <c r="CI275" s="126">
        <v>0</v>
      </c>
      <c r="CJ275" s="183" t="s">
        <v>993</v>
      </c>
      <c r="CK275" s="126">
        <v>0</v>
      </c>
      <c r="CL275" s="126">
        <v>0</v>
      </c>
      <c r="CM275" s="126">
        <v>0</v>
      </c>
      <c r="CN275" s="126">
        <v>0</v>
      </c>
      <c r="CO275" s="126">
        <v>0</v>
      </c>
      <c r="CP275" s="126">
        <v>0</v>
      </c>
      <c r="CQ275" s="126">
        <v>0</v>
      </c>
      <c r="CR275" s="126">
        <v>0</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6">
        <v>0</v>
      </c>
      <c r="DH275" s="127" t="b">
        <v>1</v>
      </c>
      <c r="DI275" s="183" t="s">
        <v>270</v>
      </c>
      <c r="DJ275" s="183" t="s">
        <v>993</v>
      </c>
      <c r="DK275" s="183" t="s">
        <v>993</v>
      </c>
      <c r="DL275" s="183" t="s">
        <v>993</v>
      </c>
      <c r="DM275" s="126">
        <v>0</v>
      </c>
      <c r="DN275" s="126">
        <v>0</v>
      </c>
      <c r="DO275" s="126">
        <v>0</v>
      </c>
      <c r="DP275" s="126">
        <v>0</v>
      </c>
      <c r="DQ275" s="126">
        <v>1511</v>
      </c>
      <c r="DR275" s="126">
        <v>761</v>
      </c>
      <c r="DS275" s="126">
        <v>0</v>
      </c>
      <c r="DT275" s="126">
        <v>0</v>
      </c>
      <c r="DU275" s="126">
        <v>0</v>
      </c>
      <c r="DV275" s="126">
        <v>0</v>
      </c>
      <c r="DW275" s="126">
        <v>0</v>
      </c>
      <c r="DX275" s="126">
        <v>0</v>
      </c>
      <c r="DY275" s="126">
        <v>0</v>
      </c>
      <c r="DZ275" s="126">
        <v>0</v>
      </c>
      <c r="EA275" s="126">
        <v>761</v>
      </c>
      <c r="EB275" s="126">
        <v>0</v>
      </c>
      <c r="EC275" s="126">
        <v>761</v>
      </c>
      <c r="ED275" s="126">
        <v>0</v>
      </c>
      <c r="EE275" s="126">
        <v>0</v>
      </c>
      <c r="EF275" s="126">
        <v>0</v>
      </c>
      <c r="EG275" s="126">
        <v>0</v>
      </c>
      <c r="EH275" s="126">
        <v>0</v>
      </c>
      <c r="EI275" s="126">
        <v>0</v>
      </c>
      <c r="EJ275" s="126">
        <v>0</v>
      </c>
      <c r="EK275" s="126">
        <v>761</v>
      </c>
      <c r="EL275" s="126">
        <v>761</v>
      </c>
      <c r="EM275" s="126">
        <v>0</v>
      </c>
      <c r="EN275" s="126">
        <v>0</v>
      </c>
      <c r="EO275" s="126">
        <v>0</v>
      </c>
      <c r="EP275" s="126">
        <v>0</v>
      </c>
      <c r="EQ275" s="127" t="b">
        <v>0</v>
      </c>
      <c r="ER275" s="127" t="b">
        <v>0</v>
      </c>
      <c r="ES275" s="127" t="b">
        <v>0</v>
      </c>
      <c r="ET275" s="128">
        <v>0</v>
      </c>
      <c r="EU275" s="128">
        <v>0</v>
      </c>
      <c r="EV275" s="128">
        <v>0</v>
      </c>
      <c r="EW275" s="128">
        <v>0</v>
      </c>
      <c r="EX275" s="128">
        <v>0</v>
      </c>
      <c r="EY275" s="128">
        <v>0</v>
      </c>
      <c r="EZ275" s="127" t="b">
        <v>0</v>
      </c>
      <c r="FA275" s="127" t="b">
        <v>0</v>
      </c>
      <c r="FB275" s="127" t="b">
        <v>0</v>
      </c>
      <c r="FC275" s="128">
        <v>0</v>
      </c>
      <c r="FD275" s="128">
        <v>0</v>
      </c>
      <c r="FE275" s="128">
        <v>0</v>
      </c>
      <c r="FF275" s="128">
        <v>0</v>
      </c>
      <c r="FG275" s="128">
        <v>0</v>
      </c>
      <c r="FH275" s="128">
        <v>0</v>
      </c>
      <c r="FI275" s="127" t="b">
        <v>0</v>
      </c>
      <c r="FJ275" s="127" t="b">
        <v>0</v>
      </c>
      <c r="FK275" s="127" t="b">
        <v>0</v>
      </c>
      <c r="FL275" s="128">
        <v>0</v>
      </c>
      <c r="FM275" s="128">
        <v>0</v>
      </c>
      <c r="FN275" s="128">
        <v>0</v>
      </c>
      <c r="FO275" s="128">
        <v>0</v>
      </c>
      <c r="FP275" s="128">
        <v>0</v>
      </c>
      <c r="FQ275" s="128">
        <v>0</v>
      </c>
      <c r="FR275" s="183" t="s">
        <v>993</v>
      </c>
      <c r="FS275" s="128">
        <v>0</v>
      </c>
      <c r="FT275" s="126">
        <v>0</v>
      </c>
      <c r="FU275" s="126">
        <v>761</v>
      </c>
      <c r="FV275" s="126">
        <v>0</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7" t="b">
        <v>0</v>
      </c>
      <c r="GM275" s="183" t="s">
        <v>993</v>
      </c>
      <c r="GN275" s="183" t="s">
        <v>993</v>
      </c>
      <c r="GO275" s="183" t="s">
        <v>993</v>
      </c>
      <c r="GP275" s="183" t="s">
        <v>993</v>
      </c>
      <c r="GQ275" s="127"/>
      <c r="GR275" s="123"/>
    </row>
    <row r="276" spans="1:200">
      <c r="A276" s="122"/>
      <c r="B276" s="1348" t="s">
        <v>494</v>
      </c>
      <c r="C276" s="1349"/>
      <c r="D276" s="183" t="s">
        <v>1226</v>
      </c>
      <c r="E276" s="183" t="s">
        <v>37</v>
      </c>
      <c r="F276" s="183" t="s">
        <v>437</v>
      </c>
      <c r="G276" s="183" t="s">
        <v>986</v>
      </c>
      <c r="H276" s="183" t="s">
        <v>1062</v>
      </c>
      <c r="I276" s="183" t="s">
        <v>1063</v>
      </c>
      <c r="J276" s="183" t="s">
        <v>1223</v>
      </c>
      <c r="K276" s="183" t="s">
        <v>1224</v>
      </c>
      <c r="L276" s="126">
        <v>24</v>
      </c>
      <c r="M276" s="183" t="s">
        <v>37</v>
      </c>
      <c r="N276" s="183" t="s">
        <v>1233</v>
      </c>
      <c r="O276" s="183" t="s">
        <v>526</v>
      </c>
      <c r="P276" s="183" t="s">
        <v>993</v>
      </c>
      <c r="Q276" s="183" t="s">
        <v>993</v>
      </c>
      <c r="R276" s="183" t="s">
        <v>270</v>
      </c>
      <c r="S276" s="127" t="b">
        <v>0</v>
      </c>
      <c r="T276" s="126">
        <v>0</v>
      </c>
      <c r="U276" s="127" t="b">
        <v>0</v>
      </c>
      <c r="V276" s="126">
        <v>0</v>
      </c>
      <c r="W276" s="127" t="b">
        <v>0</v>
      </c>
      <c r="X276" s="127" t="b">
        <v>1</v>
      </c>
      <c r="Y276" s="183" t="s">
        <v>270</v>
      </c>
      <c r="Z276" s="183" t="s">
        <v>993</v>
      </c>
      <c r="AA276" s="127" t="b">
        <v>0</v>
      </c>
      <c r="AB276" s="183" t="s">
        <v>993</v>
      </c>
      <c r="AC276" s="183" t="s">
        <v>993</v>
      </c>
      <c r="AD276" s="183" t="s">
        <v>993</v>
      </c>
      <c r="AE276" s="183">
        <f t="shared" si="11"/>
        <v>3</v>
      </c>
      <c r="AF276" s="183">
        <f t="shared" si="11"/>
        <v>3</v>
      </c>
      <c r="AG276" s="183">
        <f t="shared" si="11"/>
        <v>0</v>
      </c>
      <c r="AH276" s="183">
        <f t="shared" si="10"/>
        <v>3</v>
      </c>
      <c r="AI276" s="183">
        <f t="shared" si="12"/>
        <v>0</v>
      </c>
      <c r="AJ276" s="126">
        <v>3</v>
      </c>
      <c r="AK276" s="126">
        <v>3</v>
      </c>
      <c r="AL276" s="126">
        <v>0</v>
      </c>
      <c r="AM276" s="126">
        <v>3</v>
      </c>
      <c r="AN276" s="126">
        <v>0</v>
      </c>
      <c r="AO276" s="126">
        <v>0</v>
      </c>
      <c r="AP276" s="126">
        <v>0</v>
      </c>
      <c r="AQ276" s="126">
        <v>0</v>
      </c>
      <c r="AR276" s="126">
        <v>0</v>
      </c>
      <c r="AS276" s="126">
        <v>0</v>
      </c>
      <c r="AT276" s="126">
        <v>0</v>
      </c>
      <c r="AU276" s="126">
        <v>0</v>
      </c>
      <c r="AV276" s="126">
        <v>0</v>
      </c>
      <c r="AW276" s="126">
        <v>0</v>
      </c>
      <c r="AX276" s="126">
        <v>0</v>
      </c>
      <c r="AY276" s="126">
        <v>0</v>
      </c>
      <c r="AZ276" s="126">
        <v>0</v>
      </c>
      <c r="BA276" s="126">
        <v>0</v>
      </c>
      <c r="BB276" s="126">
        <v>0</v>
      </c>
      <c r="BC276" s="126">
        <v>0</v>
      </c>
      <c r="BD276" s="127" t="b">
        <v>0</v>
      </c>
      <c r="BE276" s="127"/>
      <c r="BF276" s="183" t="s">
        <v>1152</v>
      </c>
      <c r="BG276" s="126">
        <v>3</v>
      </c>
      <c r="BH276" s="183" t="s">
        <v>993</v>
      </c>
      <c r="BI276" s="126">
        <v>0</v>
      </c>
      <c r="BJ276" s="183" t="s">
        <v>993</v>
      </c>
      <c r="BK276" s="126">
        <v>0</v>
      </c>
      <c r="BL276" s="126">
        <v>0</v>
      </c>
      <c r="BM276" s="126">
        <v>0</v>
      </c>
      <c r="BN276" s="183" t="s">
        <v>993</v>
      </c>
      <c r="BO276" s="183" t="s">
        <v>993</v>
      </c>
      <c r="BP276" s="183" t="s">
        <v>993</v>
      </c>
      <c r="BQ276" s="126">
        <v>0</v>
      </c>
      <c r="BR276" s="183" t="s">
        <v>993</v>
      </c>
      <c r="BS276" s="126">
        <v>0</v>
      </c>
      <c r="BT276" s="183" t="s">
        <v>993</v>
      </c>
      <c r="BU276" s="126">
        <v>0</v>
      </c>
      <c r="BV276" s="126">
        <v>0</v>
      </c>
      <c r="BW276" s="126">
        <v>0</v>
      </c>
      <c r="BX276" s="183" t="s">
        <v>993</v>
      </c>
      <c r="BY276" s="126">
        <v>0</v>
      </c>
      <c r="BZ276" s="183" t="s">
        <v>993</v>
      </c>
      <c r="CA276" s="126">
        <v>0</v>
      </c>
      <c r="CB276" s="183" t="s">
        <v>993</v>
      </c>
      <c r="CC276" s="126">
        <v>0</v>
      </c>
      <c r="CD276" s="126">
        <v>0</v>
      </c>
      <c r="CE276" s="126">
        <v>0</v>
      </c>
      <c r="CF276" s="183" t="s">
        <v>993</v>
      </c>
      <c r="CG276" s="126">
        <v>0</v>
      </c>
      <c r="CH276" s="183" t="s">
        <v>993</v>
      </c>
      <c r="CI276" s="126">
        <v>0</v>
      </c>
      <c r="CJ276" s="183" t="s">
        <v>993</v>
      </c>
      <c r="CK276" s="126">
        <v>0</v>
      </c>
      <c r="CL276" s="126">
        <v>0</v>
      </c>
      <c r="CM276" s="126">
        <v>0</v>
      </c>
      <c r="CN276" s="126">
        <v>7</v>
      </c>
      <c r="CO276" s="126">
        <v>0.8</v>
      </c>
      <c r="CP276" s="126">
        <v>0</v>
      </c>
      <c r="CQ276" s="126">
        <v>0</v>
      </c>
      <c r="CR276" s="126">
        <v>0</v>
      </c>
      <c r="CS276" s="126">
        <v>0</v>
      </c>
      <c r="CT276" s="126">
        <v>6</v>
      </c>
      <c r="CU276" s="126">
        <v>0</v>
      </c>
      <c r="CV276" s="126">
        <v>0</v>
      </c>
      <c r="CW276" s="126">
        <v>0</v>
      </c>
      <c r="CX276" s="126">
        <v>0</v>
      </c>
      <c r="CY276" s="126">
        <v>0</v>
      </c>
      <c r="CZ276" s="126">
        <v>0</v>
      </c>
      <c r="DA276" s="126">
        <v>0</v>
      </c>
      <c r="DB276" s="126">
        <v>0</v>
      </c>
      <c r="DC276" s="126">
        <v>0</v>
      </c>
      <c r="DD276" s="126">
        <v>0</v>
      </c>
      <c r="DE276" s="126">
        <v>0</v>
      </c>
      <c r="DF276" s="126">
        <v>0</v>
      </c>
      <c r="DG276" s="126">
        <v>0</v>
      </c>
      <c r="DH276" s="127" t="b">
        <v>0</v>
      </c>
      <c r="DI276" s="183" t="s">
        <v>1017</v>
      </c>
      <c r="DJ276" s="183" t="s">
        <v>993</v>
      </c>
      <c r="DK276" s="183" t="s">
        <v>993</v>
      </c>
      <c r="DL276" s="183" t="s">
        <v>993</v>
      </c>
      <c r="DM276" s="126">
        <v>66</v>
      </c>
      <c r="DN276" s="126">
        <v>25</v>
      </c>
      <c r="DO276" s="126">
        <v>38</v>
      </c>
      <c r="DP276" s="126">
        <v>3</v>
      </c>
      <c r="DQ276" s="126">
        <v>892</v>
      </c>
      <c r="DR276" s="126">
        <v>67</v>
      </c>
      <c r="DS276" s="126">
        <v>66</v>
      </c>
      <c r="DT276" s="126">
        <v>7</v>
      </c>
      <c r="DU276" s="126">
        <v>58</v>
      </c>
      <c r="DV276" s="126">
        <v>1</v>
      </c>
      <c r="DW276" s="126">
        <v>0</v>
      </c>
      <c r="DX276" s="126">
        <v>0</v>
      </c>
      <c r="DY276" s="126">
        <v>0</v>
      </c>
      <c r="DZ276" s="126">
        <v>0</v>
      </c>
      <c r="EA276" s="126">
        <v>67</v>
      </c>
      <c r="EB276" s="126">
        <v>47</v>
      </c>
      <c r="EC276" s="126">
        <v>20</v>
      </c>
      <c r="ED276" s="126">
        <v>0</v>
      </c>
      <c r="EE276" s="126">
        <v>0</v>
      </c>
      <c r="EF276" s="126">
        <v>0</v>
      </c>
      <c r="EG276" s="126">
        <v>0</v>
      </c>
      <c r="EH276" s="126">
        <v>0</v>
      </c>
      <c r="EI276" s="126">
        <v>0</v>
      </c>
      <c r="EJ276" s="126">
        <v>0</v>
      </c>
      <c r="EK276" s="126">
        <v>20</v>
      </c>
      <c r="EL276" s="126">
        <v>20</v>
      </c>
      <c r="EM276" s="126">
        <v>0</v>
      </c>
      <c r="EN276" s="126">
        <v>0</v>
      </c>
      <c r="EO276" s="126">
        <v>0</v>
      </c>
      <c r="EP276" s="126">
        <v>35</v>
      </c>
      <c r="EQ276" s="127" t="b">
        <v>0</v>
      </c>
      <c r="ER276" s="127" t="b">
        <v>0</v>
      </c>
      <c r="ES276" s="127" t="b">
        <v>0</v>
      </c>
      <c r="ET276" s="128">
        <v>0</v>
      </c>
      <c r="EU276" s="128">
        <v>0</v>
      </c>
      <c r="EV276" s="128">
        <v>0</v>
      </c>
      <c r="EW276" s="128">
        <v>0</v>
      </c>
      <c r="EX276" s="128">
        <v>0</v>
      </c>
      <c r="EY276" s="128">
        <v>0</v>
      </c>
      <c r="EZ276" s="127" t="b">
        <v>0</v>
      </c>
      <c r="FA276" s="127" t="b">
        <v>0</v>
      </c>
      <c r="FB276" s="127" t="b">
        <v>0</v>
      </c>
      <c r="FC276" s="128">
        <v>0</v>
      </c>
      <c r="FD276" s="128">
        <v>0</v>
      </c>
      <c r="FE276" s="128">
        <v>0</v>
      </c>
      <c r="FF276" s="128">
        <v>0</v>
      </c>
      <c r="FG276" s="128">
        <v>0</v>
      </c>
      <c r="FH276" s="128">
        <v>0</v>
      </c>
      <c r="FI276" s="127" t="b">
        <v>0</v>
      </c>
      <c r="FJ276" s="127" t="b">
        <v>0</v>
      </c>
      <c r="FK276" s="127" t="b">
        <v>0</v>
      </c>
      <c r="FL276" s="128">
        <v>0</v>
      </c>
      <c r="FM276" s="128">
        <v>0</v>
      </c>
      <c r="FN276" s="128">
        <v>0</v>
      </c>
      <c r="FO276" s="128">
        <v>0</v>
      </c>
      <c r="FP276" s="128">
        <v>0</v>
      </c>
      <c r="FQ276" s="128">
        <v>0</v>
      </c>
      <c r="FR276" s="183" t="s">
        <v>993</v>
      </c>
      <c r="FS276" s="128">
        <v>0</v>
      </c>
      <c r="FT276" s="126">
        <v>0</v>
      </c>
      <c r="FU276" s="126">
        <v>20</v>
      </c>
      <c r="FV276" s="126">
        <v>0</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7" t="b">
        <v>0</v>
      </c>
      <c r="GM276" s="183" t="s">
        <v>993</v>
      </c>
      <c r="GN276" s="183" t="s">
        <v>993</v>
      </c>
      <c r="GO276" s="183" t="s">
        <v>993</v>
      </c>
      <c r="GP276" s="183" t="s">
        <v>993</v>
      </c>
      <c r="GQ276" s="127"/>
      <c r="GR276" s="123"/>
    </row>
    <row r="277" spans="1:200">
      <c r="A277" s="122"/>
      <c r="B277" s="1348" t="s">
        <v>759</v>
      </c>
      <c r="C277" s="1349"/>
      <c r="D277" s="183" t="s">
        <v>1234</v>
      </c>
      <c r="E277" s="183" t="s">
        <v>1235</v>
      </c>
      <c r="F277" s="183" t="s">
        <v>437</v>
      </c>
      <c r="G277" s="183" t="s">
        <v>986</v>
      </c>
      <c r="H277" s="183" t="s">
        <v>1236</v>
      </c>
      <c r="I277" s="183" t="s">
        <v>1237</v>
      </c>
      <c r="J277" s="183" t="s">
        <v>1238</v>
      </c>
      <c r="K277" s="183" t="s">
        <v>1239</v>
      </c>
      <c r="L277" s="126">
        <v>1</v>
      </c>
      <c r="M277" s="183" t="s">
        <v>1235</v>
      </c>
      <c r="N277" s="183" t="s">
        <v>991</v>
      </c>
      <c r="O277" s="183" t="s">
        <v>761</v>
      </c>
      <c r="P277" s="183" t="s">
        <v>1225</v>
      </c>
      <c r="Q277" s="183" t="s">
        <v>293</v>
      </c>
      <c r="R277" s="183" t="s">
        <v>296</v>
      </c>
      <c r="S277" s="127" t="b">
        <v>0</v>
      </c>
      <c r="T277" s="126">
        <v>0</v>
      </c>
      <c r="U277" s="127" t="b">
        <v>0</v>
      </c>
      <c r="V277" s="126">
        <v>0</v>
      </c>
      <c r="W277" s="127" t="b">
        <v>0</v>
      </c>
      <c r="X277" s="127" t="b">
        <v>1</v>
      </c>
      <c r="Y277" s="183" t="s">
        <v>296</v>
      </c>
      <c r="Z277" s="183" t="s">
        <v>993</v>
      </c>
      <c r="AA277" s="127" t="b">
        <v>0</v>
      </c>
      <c r="AB277" s="183" t="s">
        <v>993</v>
      </c>
      <c r="AC277" s="183" t="s">
        <v>993</v>
      </c>
      <c r="AD277" s="183" t="s">
        <v>993</v>
      </c>
      <c r="AE277" s="183">
        <f t="shared" si="11"/>
        <v>52</v>
      </c>
      <c r="AF277" s="183">
        <f t="shared" si="11"/>
        <v>52</v>
      </c>
      <c r="AG277" s="183">
        <f t="shared" si="11"/>
        <v>0</v>
      </c>
      <c r="AH277" s="183">
        <f t="shared" si="10"/>
        <v>52</v>
      </c>
      <c r="AI277" s="183">
        <f t="shared" si="12"/>
        <v>0</v>
      </c>
      <c r="AJ277" s="126">
        <v>52</v>
      </c>
      <c r="AK277" s="126">
        <v>52</v>
      </c>
      <c r="AL277" s="126">
        <v>0</v>
      </c>
      <c r="AM277" s="126">
        <v>52</v>
      </c>
      <c r="AN277" s="126">
        <v>0</v>
      </c>
      <c r="AO277" s="126">
        <v>0</v>
      </c>
      <c r="AP277" s="126">
        <v>0</v>
      </c>
      <c r="AQ277" s="126">
        <v>0</v>
      </c>
      <c r="AR277" s="126">
        <v>0</v>
      </c>
      <c r="AS277" s="126">
        <v>0</v>
      </c>
      <c r="AT277" s="126">
        <v>0</v>
      </c>
      <c r="AU277" s="126">
        <v>0</v>
      </c>
      <c r="AV277" s="126">
        <v>0</v>
      </c>
      <c r="AW277" s="126">
        <v>0</v>
      </c>
      <c r="AX277" s="126">
        <v>0</v>
      </c>
      <c r="AY277" s="126">
        <v>0</v>
      </c>
      <c r="AZ277" s="126">
        <v>0</v>
      </c>
      <c r="BA277" s="126">
        <v>0</v>
      </c>
      <c r="BB277" s="126">
        <v>0</v>
      </c>
      <c r="BC277" s="126">
        <v>0</v>
      </c>
      <c r="BD277" s="127" t="b">
        <v>0</v>
      </c>
      <c r="BE277" s="127"/>
      <c r="BF277" s="183" t="s">
        <v>444</v>
      </c>
      <c r="BG277" s="126">
        <v>52</v>
      </c>
      <c r="BH277" s="183" t="s">
        <v>993</v>
      </c>
      <c r="BI277" s="126">
        <v>0</v>
      </c>
      <c r="BJ277" s="183" t="s">
        <v>993</v>
      </c>
      <c r="BK277" s="126">
        <v>0</v>
      </c>
      <c r="BL277" s="126">
        <v>0</v>
      </c>
      <c r="BM277" s="126">
        <v>0</v>
      </c>
      <c r="BN277" s="183" t="s">
        <v>993</v>
      </c>
      <c r="BO277" s="183" t="s">
        <v>993</v>
      </c>
      <c r="BP277" s="183" t="s">
        <v>993</v>
      </c>
      <c r="BQ277" s="126">
        <v>0</v>
      </c>
      <c r="BR277" s="183" t="s">
        <v>993</v>
      </c>
      <c r="BS277" s="126">
        <v>0</v>
      </c>
      <c r="BT277" s="183" t="s">
        <v>993</v>
      </c>
      <c r="BU277" s="126">
        <v>0</v>
      </c>
      <c r="BV277" s="126">
        <v>0</v>
      </c>
      <c r="BW277" s="126">
        <v>0</v>
      </c>
      <c r="BX277" s="183" t="s">
        <v>993</v>
      </c>
      <c r="BY277" s="126">
        <v>0</v>
      </c>
      <c r="BZ277" s="183" t="s">
        <v>993</v>
      </c>
      <c r="CA277" s="126">
        <v>0</v>
      </c>
      <c r="CB277" s="183" t="s">
        <v>993</v>
      </c>
      <c r="CC277" s="126">
        <v>0</v>
      </c>
      <c r="CD277" s="126">
        <v>0</v>
      </c>
      <c r="CE277" s="126">
        <v>0</v>
      </c>
      <c r="CF277" s="183" t="s">
        <v>993</v>
      </c>
      <c r="CG277" s="126">
        <v>0</v>
      </c>
      <c r="CH277" s="183" t="s">
        <v>993</v>
      </c>
      <c r="CI277" s="126">
        <v>0</v>
      </c>
      <c r="CJ277" s="183" t="s">
        <v>993</v>
      </c>
      <c r="CK277" s="126">
        <v>0</v>
      </c>
      <c r="CL277" s="126">
        <v>0</v>
      </c>
      <c r="CM277" s="126">
        <v>0</v>
      </c>
      <c r="CN277" s="126">
        <v>36</v>
      </c>
      <c r="CO277" s="126">
        <v>0</v>
      </c>
      <c r="CP277" s="126">
        <v>9</v>
      </c>
      <c r="CQ277" s="126">
        <v>1.6</v>
      </c>
      <c r="CR277" s="126">
        <v>0</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6">
        <v>0</v>
      </c>
      <c r="DH277" s="127" t="b">
        <v>0</v>
      </c>
      <c r="DI277" s="183" t="s">
        <v>999</v>
      </c>
      <c r="DJ277" s="183" t="s">
        <v>427</v>
      </c>
      <c r="DK277" s="183" t="s">
        <v>298</v>
      </c>
      <c r="DL277" s="183" t="s">
        <v>270</v>
      </c>
      <c r="DM277" s="126">
        <v>0</v>
      </c>
      <c r="DN277" s="126">
        <v>0</v>
      </c>
      <c r="DO277" s="126">
        <v>0</v>
      </c>
      <c r="DP277" s="126">
        <v>0</v>
      </c>
      <c r="DQ277" s="126">
        <v>19182</v>
      </c>
      <c r="DR277" s="126">
        <v>0</v>
      </c>
      <c r="DS277" s="126">
        <v>0</v>
      </c>
      <c r="DT277" s="126">
        <v>0</v>
      </c>
      <c r="DU277" s="126">
        <v>0</v>
      </c>
      <c r="DV277" s="126">
        <v>0</v>
      </c>
      <c r="DW277" s="126">
        <v>0</v>
      </c>
      <c r="DX277" s="126">
        <v>0</v>
      </c>
      <c r="DY277" s="126">
        <v>0</v>
      </c>
      <c r="DZ277" s="126">
        <v>0</v>
      </c>
      <c r="EA277" s="126">
        <v>0</v>
      </c>
      <c r="EB277" s="126">
        <v>0</v>
      </c>
      <c r="EC277" s="126">
        <v>0</v>
      </c>
      <c r="ED277" s="126">
        <v>0</v>
      </c>
      <c r="EE277" s="126">
        <v>0</v>
      </c>
      <c r="EF277" s="126">
        <v>0</v>
      </c>
      <c r="EG277" s="126">
        <v>0</v>
      </c>
      <c r="EH277" s="126">
        <v>0</v>
      </c>
      <c r="EI277" s="126">
        <v>0</v>
      </c>
      <c r="EJ277" s="126">
        <v>0</v>
      </c>
      <c r="EK277" s="126">
        <v>0</v>
      </c>
      <c r="EL277" s="126">
        <v>0</v>
      </c>
      <c r="EM277" s="126">
        <v>0</v>
      </c>
      <c r="EN277" s="126">
        <v>0</v>
      </c>
      <c r="EO277" s="126">
        <v>0</v>
      </c>
      <c r="EP277" s="126">
        <v>0</v>
      </c>
      <c r="EQ277" s="127" t="b">
        <v>0</v>
      </c>
      <c r="ER277" s="127" t="b">
        <v>0</v>
      </c>
      <c r="ES277" s="127" t="b">
        <v>0</v>
      </c>
      <c r="ET277" s="128">
        <v>0</v>
      </c>
      <c r="EU277" s="128">
        <v>0</v>
      </c>
      <c r="EV277" s="128">
        <v>0</v>
      </c>
      <c r="EW277" s="128">
        <v>0</v>
      </c>
      <c r="EX277" s="128">
        <v>0</v>
      </c>
      <c r="EY277" s="128">
        <v>0</v>
      </c>
      <c r="EZ277" s="127" t="b">
        <v>0</v>
      </c>
      <c r="FA277" s="127" t="b">
        <v>0</v>
      </c>
      <c r="FB277" s="127" t="b">
        <v>0</v>
      </c>
      <c r="FC277" s="128">
        <v>0</v>
      </c>
      <c r="FD277" s="128">
        <v>0</v>
      </c>
      <c r="FE277" s="128">
        <v>0</v>
      </c>
      <c r="FF277" s="128">
        <v>0</v>
      </c>
      <c r="FG277" s="128">
        <v>0</v>
      </c>
      <c r="FH277" s="128">
        <v>0</v>
      </c>
      <c r="FI277" s="127" t="b">
        <v>0</v>
      </c>
      <c r="FJ277" s="127" t="b">
        <v>0</v>
      </c>
      <c r="FK277" s="127" t="b">
        <v>0</v>
      </c>
      <c r="FL277" s="128">
        <v>0</v>
      </c>
      <c r="FM277" s="128">
        <v>0</v>
      </c>
      <c r="FN277" s="128">
        <v>0</v>
      </c>
      <c r="FO277" s="128">
        <v>0</v>
      </c>
      <c r="FP277" s="128">
        <v>0</v>
      </c>
      <c r="FQ277" s="128">
        <v>0</v>
      </c>
      <c r="FR277" s="183" t="s">
        <v>993</v>
      </c>
      <c r="FS277" s="128">
        <v>0</v>
      </c>
      <c r="FT277" s="126">
        <v>0</v>
      </c>
      <c r="FU277" s="126">
        <v>0</v>
      </c>
      <c r="FV277" s="126">
        <v>0</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7" t="b">
        <v>0</v>
      </c>
      <c r="GM277" s="183" t="s">
        <v>993</v>
      </c>
      <c r="GN277" s="183" t="s">
        <v>993</v>
      </c>
      <c r="GO277" s="183" t="s">
        <v>993</v>
      </c>
      <c r="GP277" s="183" t="s">
        <v>993</v>
      </c>
      <c r="GQ277" s="127"/>
      <c r="GR277" s="123"/>
    </row>
    <row r="278" spans="1:200">
      <c r="A278" s="122"/>
      <c r="B278" s="1348" t="s">
        <v>759</v>
      </c>
      <c r="C278" s="1349"/>
      <c r="D278" s="183" t="s">
        <v>1234</v>
      </c>
      <c r="E278" s="183" t="s">
        <v>1235</v>
      </c>
      <c r="F278" s="183" t="s">
        <v>437</v>
      </c>
      <c r="G278" s="183" t="s">
        <v>986</v>
      </c>
      <c r="H278" s="183" t="s">
        <v>1236</v>
      </c>
      <c r="I278" s="183" t="s">
        <v>1237</v>
      </c>
      <c r="J278" s="183" t="s">
        <v>1238</v>
      </c>
      <c r="K278" s="183" t="s">
        <v>1239</v>
      </c>
      <c r="L278" s="126">
        <v>2</v>
      </c>
      <c r="M278" s="183" t="s">
        <v>1235</v>
      </c>
      <c r="N278" s="183" t="s">
        <v>1040</v>
      </c>
      <c r="O278" s="183" t="s">
        <v>465</v>
      </c>
      <c r="P278" s="183" t="s">
        <v>1225</v>
      </c>
      <c r="Q278" s="183" t="s">
        <v>293</v>
      </c>
      <c r="R278" s="183" t="s">
        <v>296</v>
      </c>
      <c r="S278" s="127" t="b">
        <v>0</v>
      </c>
      <c r="T278" s="126">
        <v>0</v>
      </c>
      <c r="U278" s="127" t="b">
        <v>0</v>
      </c>
      <c r="V278" s="126">
        <v>0</v>
      </c>
      <c r="W278" s="127" t="b">
        <v>0</v>
      </c>
      <c r="X278" s="127" t="b">
        <v>1</v>
      </c>
      <c r="Y278" s="183" t="s">
        <v>296</v>
      </c>
      <c r="Z278" s="183" t="s">
        <v>993</v>
      </c>
      <c r="AA278" s="127" t="b">
        <v>0</v>
      </c>
      <c r="AB278" s="183" t="s">
        <v>993</v>
      </c>
      <c r="AC278" s="183" t="s">
        <v>993</v>
      </c>
      <c r="AD278" s="183" t="s">
        <v>993</v>
      </c>
      <c r="AE278" s="183">
        <f t="shared" si="11"/>
        <v>52</v>
      </c>
      <c r="AF278" s="183">
        <f t="shared" si="11"/>
        <v>52</v>
      </c>
      <c r="AG278" s="183">
        <f t="shared" si="11"/>
        <v>46</v>
      </c>
      <c r="AH278" s="183">
        <f t="shared" si="10"/>
        <v>52</v>
      </c>
      <c r="AI278" s="183">
        <f t="shared" si="12"/>
        <v>0</v>
      </c>
      <c r="AJ278" s="126">
        <v>52</v>
      </c>
      <c r="AK278" s="126">
        <v>52</v>
      </c>
      <c r="AL278" s="126">
        <v>46</v>
      </c>
      <c r="AM278" s="126">
        <v>52</v>
      </c>
      <c r="AN278" s="126">
        <v>0</v>
      </c>
      <c r="AO278" s="126">
        <v>0</v>
      </c>
      <c r="AP278" s="126">
        <v>0</v>
      </c>
      <c r="AQ278" s="126">
        <v>0</v>
      </c>
      <c r="AR278" s="126">
        <v>0</v>
      </c>
      <c r="AS278" s="126">
        <v>0</v>
      </c>
      <c r="AT278" s="126">
        <v>0</v>
      </c>
      <c r="AU278" s="126">
        <v>0</v>
      </c>
      <c r="AV278" s="126">
        <v>0</v>
      </c>
      <c r="AW278" s="126">
        <v>0</v>
      </c>
      <c r="AX278" s="126">
        <v>0</v>
      </c>
      <c r="AY278" s="126">
        <v>0</v>
      </c>
      <c r="AZ278" s="126">
        <v>0</v>
      </c>
      <c r="BA278" s="126">
        <v>0</v>
      </c>
      <c r="BB278" s="126">
        <v>0</v>
      </c>
      <c r="BC278" s="126">
        <v>0</v>
      </c>
      <c r="BD278" s="127" t="b">
        <v>0</v>
      </c>
      <c r="BE278" s="127"/>
      <c r="BF278" s="183" t="s">
        <v>444</v>
      </c>
      <c r="BG278" s="126">
        <v>52</v>
      </c>
      <c r="BH278" s="183" t="s">
        <v>993</v>
      </c>
      <c r="BI278" s="126">
        <v>0</v>
      </c>
      <c r="BJ278" s="183" t="s">
        <v>993</v>
      </c>
      <c r="BK278" s="126">
        <v>0</v>
      </c>
      <c r="BL278" s="126">
        <v>0</v>
      </c>
      <c r="BM278" s="126">
        <v>0</v>
      </c>
      <c r="BN278" s="183" t="s">
        <v>993</v>
      </c>
      <c r="BO278" s="183" t="s">
        <v>993</v>
      </c>
      <c r="BP278" s="183" t="s">
        <v>993</v>
      </c>
      <c r="BQ278" s="126">
        <v>0</v>
      </c>
      <c r="BR278" s="183" t="s">
        <v>993</v>
      </c>
      <c r="BS278" s="126">
        <v>0</v>
      </c>
      <c r="BT278" s="183" t="s">
        <v>993</v>
      </c>
      <c r="BU278" s="126">
        <v>0</v>
      </c>
      <c r="BV278" s="126">
        <v>0</v>
      </c>
      <c r="BW278" s="126">
        <v>0</v>
      </c>
      <c r="BX278" s="183" t="s">
        <v>993</v>
      </c>
      <c r="BY278" s="126">
        <v>0</v>
      </c>
      <c r="BZ278" s="183" t="s">
        <v>993</v>
      </c>
      <c r="CA278" s="126">
        <v>0</v>
      </c>
      <c r="CB278" s="183" t="s">
        <v>993</v>
      </c>
      <c r="CC278" s="126">
        <v>0</v>
      </c>
      <c r="CD278" s="126">
        <v>0</v>
      </c>
      <c r="CE278" s="126">
        <v>0</v>
      </c>
      <c r="CF278" s="183" t="s">
        <v>993</v>
      </c>
      <c r="CG278" s="126">
        <v>0</v>
      </c>
      <c r="CH278" s="183" t="s">
        <v>993</v>
      </c>
      <c r="CI278" s="126">
        <v>0</v>
      </c>
      <c r="CJ278" s="183" t="s">
        <v>993</v>
      </c>
      <c r="CK278" s="126">
        <v>0</v>
      </c>
      <c r="CL278" s="126">
        <v>0</v>
      </c>
      <c r="CM278" s="126">
        <v>0</v>
      </c>
      <c r="CN278" s="126">
        <v>32</v>
      </c>
      <c r="CO278" s="126">
        <v>0</v>
      </c>
      <c r="CP278" s="126">
        <v>1</v>
      </c>
      <c r="CQ278" s="126">
        <v>0</v>
      </c>
      <c r="CR278" s="126">
        <v>1</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6">
        <v>0</v>
      </c>
      <c r="DH278" s="127" t="b">
        <v>0</v>
      </c>
      <c r="DI278" s="183" t="s">
        <v>999</v>
      </c>
      <c r="DJ278" s="183" t="s">
        <v>298</v>
      </c>
      <c r="DK278" s="183" t="s">
        <v>270</v>
      </c>
      <c r="DL278" s="183" t="s">
        <v>290</v>
      </c>
      <c r="DM278" s="126">
        <v>0</v>
      </c>
      <c r="DN278" s="126">
        <v>0</v>
      </c>
      <c r="DO278" s="126">
        <v>0</v>
      </c>
      <c r="DP278" s="126">
        <v>0</v>
      </c>
      <c r="DQ278" s="126">
        <v>17860</v>
      </c>
      <c r="DR278" s="126">
        <v>0</v>
      </c>
      <c r="DS278" s="126">
        <v>0</v>
      </c>
      <c r="DT278" s="126">
        <v>0</v>
      </c>
      <c r="DU278" s="126">
        <v>0</v>
      </c>
      <c r="DV278" s="126">
        <v>0</v>
      </c>
      <c r="DW278" s="126">
        <v>0</v>
      </c>
      <c r="DX278" s="126">
        <v>0</v>
      </c>
      <c r="DY278" s="126">
        <v>0</v>
      </c>
      <c r="DZ278" s="126">
        <v>0</v>
      </c>
      <c r="EA278" s="126">
        <v>0</v>
      </c>
      <c r="EB278" s="126">
        <v>0</v>
      </c>
      <c r="EC278" s="126">
        <v>0</v>
      </c>
      <c r="ED278" s="126">
        <v>0</v>
      </c>
      <c r="EE278" s="126">
        <v>0</v>
      </c>
      <c r="EF278" s="126">
        <v>0</v>
      </c>
      <c r="EG278" s="126">
        <v>0</v>
      </c>
      <c r="EH278" s="126">
        <v>0</v>
      </c>
      <c r="EI278" s="126">
        <v>0</v>
      </c>
      <c r="EJ278" s="126">
        <v>0</v>
      </c>
      <c r="EK278" s="126">
        <v>0</v>
      </c>
      <c r="EL278" s="126">
        <v>0</v>
      </c>
      <c r="EM278" s="126">
        <v>0</v>
      </c>
      <c r="EN278" s="126">
        <v>0</v>
      </c>
      <c r="EO278" s="126">
        <v>0</v>
      </c>
      <c r="EP278" s="126">
        <v>0</v>
      </c>
      <c r="EQ278" s="127" t="b">
        <v>0</v>
      </c>
      <c r="ER278" s="127" t="b">
        <v>0</v>
      </c>
      <c r="ES278" s="127" t="b">
        <v>0</v>
      </c>
      <c r="ET278" s="128">
        <v>0</v>
      </c>
      <c r="EU278" s="128">
        <v>0</v>
      </c>
      <c r="EV278" s="128">
        <v>0</v>
      </c>
      <c r="EW278" s="128">
        <v>0</v>
      </c>
      <c r="EX278" s="128">
        <v>0</v>
      </c>
      <c r="EY278" s="128">
        <v>0</v>
      </c>
      <c r="EZ278" s="127" t="b">
        <v>0</v>
      </c>
      <c r="FA278" s="127" t="b">
        <v>0</v>
      </c>
      <c r="FB278" s="127" t="b">
        <v>0</v>
      </c>
      <c r="FC278" s="128">
        <v>0</v>
      </c>
      <c r="FD278" s="128">
        <v>0</v>
      </c>
      <c r="FE278" s="128">
        <v>0</v>
      </c>
      <c r="FF278" s="128">
        <v>0</v>
      </c>
      <c r="FG278" s="128">
        <v>0</v>
      </c>
      <c r="FH278" s="128">
        <v>0</v>
      </c>
      <c r="FI278" s="127" t="b">
        <v>0</v>
      </c>
      <c r="FJ278" s="127" t="b">
        <v>0</v>
      </c>
      <c r="FK278" s="127" t="b">
        <v>0</v>
      </c>
      <c r="FL278" s="128">
        <v>0</v>
      </c>
      <c r="FM278" s="128">
        <v>0</v>
      </c>
      <c r="FN278" s="128">
        <v>0</v>
      </c>
      <c r="FO278" s="128">
        <v>0</v>
      </c>
      <c r="FP278" s="128">
        <v>0</v>
      </c>
      <c r="FQ278" s="128">
        <v>0</v>
      </c>
      <c r="FR278" s="183" t="s">
        <v>993</v>
      </c>
      <c r="FS278" s="128">
        <v>0</v>
      </c>
      <c r="FT278" s="126">
        <v>0</v>
      </c>
      <c r="FU278" s="126">
        <v>0</v>
      </c>
      <c r="FV278" s="126">
        <v>0</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7" t="b">
        <v>0</v>
      </c>
      <c r="GM278" s="183" t="s">
        <v>993</v>
      </c>
      <c r="GN278" s="183" t="s">
        <v>993</v>
      </c>
      <c r="GO278" s="183" t="s">
        <v>993</v>
      </c>
      <c r="GP278" s="183" t="s">
        <v>993</v>
      </c>
      <c r="GQ278" s="127"/>
      <c r="GR278" s="123"/>
    </row>
    <row r="279" spans="1:200">
      <c r="A279" s="122"/>
      <c r="B279" s="1348" t="s">
        <v>759</v>
      </c>
      <c r="C279" s="1349"/>
      <c r="D279" s="183" t="s">
        <v>1234</v>
      </c>
      <c r="E279" s="183" t="s">
        <v>1235</v>
      </c>
      <c r="F279" s="183" t="s">
        <v>437</v>
      </c>
      <c r="G279" s="183" t="s">
        <v>986</v>
      </c>
      <c r="H279" s="183" t="s">
        <v>1236</v>
      </c>
      <c r="I279" s="183" t="s">
        <v>1237</v>
      </c>
      <c r="J279" s="183" t="s">
        <v>1238</v>
      </c>
      <c r="K279" s="183" t="s">
        <v>1239</v>
      </c>
      <c r="L279" s="126">
        <v>3</v>
      </c>
      <c r="M279" s="183" t="s">
        <v>1235</v>
      </c>
      <c r="N279" s="183" t="s">
        <v>1041</v>
      </c>
      <c r="O279" s="183" t="s">
        <v>762</v>
      </c>
      <c r="P279" s="183" t="s">
        <v>993</v>
      </c>
      <c r="Q279" s="183" t="s">
        <v>993</v>
      </c>
      <c r="R279" s="183" t="s">
        <v>296</v>
      </c>
      <c r="S279" s="127" t="b">
        <v>0</v>
      </c>
      <c r="T279" s="126">
        <v>0</v>
      </c>
      <c r="U279" s="127" t="b">
        <v>0</v>
      </c>
      <c r="V279" s="126">
        <v>0</v>
      </c>
      <c r="W279" s="127" t="b">
        <v>0</v>
      </c>
      <c r="X279" s="127" t="b">
        <v>1</v>
      </c>
      <c r="Y279" s="183" t="s">
        <v>296</v>
      </c>
      <c r="Z279" s="183" t="s">
        <v>993</v>
      </c>
      <c r="AA279" s="127" t="b">
        <v>0</v>
      </c>
      <c r="AB279" s="183" t="s">
        <v>993</v>
      </c>
      <c r="AC279" s="183" t="s">
        <v>993</v>
      </c>
      <c r="AD279" s="183" t="s">
        <v>993</v>
      </c>
      <c r="AE279" s="183">
        <f t="shared" si="11"/>
        <v>52</v>
      </c>
      <c r="AF279" s="183">
        <f t="shared" si="11"/>
        <v>52</v>
      </c>
      <c r="AG279" s="183">
        <f t="shared" si="11"/>
        <v>46</v>
      </c>
      <c r="AH279" s="183">
        <f t="shared" si="10"/>
        <v>52</v>
      </c>
      <c r="AI279" s="183">
        <f t="shared" si="12"/>
        <v>0</v>
      </c>
      <c r="AJ279" s="126">
        <v>52</v>
      </c>
      <c r="AK279" s="126">
        <v>52</v>
      </c>
      <c r="AL279" s="126">
        <v>46</v>
      </c>
      <c r="AM279" s="126">
        <v>52</v>
      </c>
      <c r="AN279" s="126">
        <v>0</v>
      </c>
      <c r="AO279" s="126">
        <v>0</v>
      </c>
      <c r="AP279" s="126">
        <v>0</v>
      </c>
      <c r="AQ279" s="126">
        <v>0</v>
      </c>
      <c r="AR279" s="126">
        <v>0</v>
      </c>
      <c r="AS279" s="126">
        <v>0</v>
      </c>
      <c r="AT279" s="126">
        <v>0</v>
      </c>
      <c r="AU279" s="126">
        <v>0</v>
      </c>
      <c r="AV279" s="126">
        <v>0</v>
      </c>
      <c r="AW279" s="126">
        <v>0</v>
      </c>
      <c r="AX279" s="126">
        <v>0</v>
      </c>
      <c r="AY279" s="126">
        <v>0</v>
      </c>
      <c r="AZ279" s="126">
        <v>0</v>
      </c>
      <c r="BA279" s="126">
        <v>0</v>
      </c>
      <c r="BB279" s="126">
        <v>0</v>
      </c>
      <c r="BC279" s="126">
        <v>0</v>
      </c>
      <c r="BD279" s="127" t="b">
        <v>0</v>
      </c>
      <c r="BE279" s="127"/>
      <c r="BF279" s="183" t="s">
        <v>444</v>
      </c>
      <c r="BG279" s="126">
        <v>52</v>
      </c>
      <c r="BH279" s="183" t="s">
        <v>993</v>
      </c>
      <c r="BI279" s="126">
        <v>0</v>
      </c>
      <c r="BJ279" s="183" t="s">
        <v>993</v>
      </c>
      <c r="BK279" s="126">
        <v>0</v>
      </c>
      <c r="BL279" s="126">
        <v>0</v>
      </c>
      <c r="BM279" s="126">
        <v>0</v>
      </c>
      <c r="BN279" s="183" t="s">
        <v>993</v>
      </c>
      <c r="BO279" s="183" t="s">
        <v>993</v>
      </c>
      <c r="BP279" s="183" t="s">
        <v>993</v>
      </c>
      <c r="BQ279" s="126">
        <v>0</v>
      </c>
      <c r="BR279" s="183" t="s">
        <v>993</v>
      </c>
      <c r="BS279" s="126">
        <v>0</v>
      </c>
      <c r="BT279" s="183" t="s">
        <v>993</v>
      </c>
      <c r="BU279" s="126">
        <v>0</v>
      </c>
      <c r="BV279" s="126">
        <v>0</v>
      </c>
      <c r="BW279" s="126">
        <v>0</v>
      </c>
      <c r="BX279" s="183" t="s">
        <v>993</v>
      </c>
      <c r="BY279" s="126">
        <v>0</v>
      </c>
      <c r="BZ279" s="183" t="s">
        <v>993</v>
      </c>
      <c r="CA279" s="126">
        <v>0</v>
      </c>
      <c r="CB279" s="183" t="s">
        <v>993</v>
      </c>
      <c r="CC279" s="126">
        <v>0</v>
      </c>
      <c r="CD279" s="126">
        <v>0</v>
      </c>
      <c r="CE279" s="126">
        <v>0</v>
      </c>
      <c r="CF279" s="183" t="s">
        <v>993</v>
      </c>
      <c r="CG279" s="126">
        <v>0</v>
      </c>
      <c r="CH279" s="183" t="s">
        <v>993</v>
      </c>
      <c r="CI279" s="126">
        <v>0</v>
      </c>
      <c r="CJ279" s="183" t="s">
        <v>993</v>
      </c>
      <c r="CK279" s="126">
        <v>0</v>
      </c>
      <c r="CL279" s="126">
        <v>0</v>
      </c>
      <c r="CM279" s="126">
        <v>0</v>
      </c>
      <c r="CN279" s="126">
        <v>32</v>
      </c>
      <c r="CO279" s="126">
        <v>0</v>
      </c>
      <c r="CP279" s="126">
        <v>0</v>
      </c>
      <c r="CQ279" s="126">
        <v>0</v>
      </c>
      <c r="CR279" s="126">
        <v>1</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6">
        <v>0</v>
      </c>
      <c r="DH279" s="127" t="b">
        <v>0</v>
      </c>
      <c r="DI279" s="183" t="s">
        <v>999</v>
      </c>
      <c r="DJ279" s="183" t="s">
        <v>298</v>
      </c>
      <c r="DK279" s="183" t="s">
        <v>270</v>
      </c>
      <c r="DL279" s="183" t="s">
        <v>290</v>
      </c>
      <c r="DM279" s="126">
        <v>0</v>
      </c>
      <c r="DN279" s="126">
        <v>0</v>
      </c>
      <c r="DO279" s="126">
        <v>0</v>
      </c>
      <c r="DP279" s="126">
        <v>0</v>
      </c>
      <c r="DQ279" s="126">
        <v>18222</v>
      </c>
      <c r="DR279" s="126">
        <v>0</v>
      </c>
      <c r="DS279" s="126">
        <v>0</v>
      </c>
      <c r="DT279" s="126">
        <v>0</v>
      </c>
      <c r="DU279" s="126">
        <v>0</v>
      </c>
      <c r="DV279" s="126">
        <v>0</v>
      </c>
      <c r="DW279" s="126">
        <v>0</v>
      </c>
      <c r="DX279" s="126">
        <v>0</v>
      </c>
      <c r="DY279" s="126">
        <v>0</v>
      </c>
      <c r="DZ279" s="126">
        <v>0</v>
      </c>
      <c r="EA279" s="126">
        <v>0</v>
      </c>
      <c r="EB279" s="126">
        <v>0</v>
      </c>
      <c r="EC279" s="126">
        <v>0</v>
      </c>
      <c r="ED279" s="126">
        <v>0</v>
      </c>
      <c r="EE279" s="126">
        <v>0</v>
      </c>
      <c r="EF279" s="126">
        <v>0</v>
      </c>
      <c r="EG279" s="126">
        <v>0</v>
      </c>
      <c r="EH279" s="126">
        <v>0</v>
      </c>
      <c r="EI279" s="126">
        <v>0</v>
      </c>
      <c r="EJ279" s="126">
        <v>0</v>
      </c>
      <c r="EK279" s="126">
        <v>0</v>
      </c>
      <c r="EL279" s="126">
        <v>0</v>
      </c>
      <c r="EM279" s="126">
        <v>0</v>
      </c>
      <c r="EN279" s="126">
        <v>0</v>
      </c>
      <c r="EO279" s="126">
        <v>0</v>
      </c>
      <c r="EP279" s="126">
        <v>0</v>
      </c>
      <c r="EQ279" s="127" t="b">
        <v>0</v>
      </c>
      <c r="ER279" s="127" t="b">
        <v>0</v>
      </c>
      <c r="ES279" s="127" t="b">
        <v>0</v>
      </c>
      <c r="ET279" s="128">
        <v>0</v>
      </c>
      <c r="EU279" s="128">
        <v>0</v>
      </c>
      <c r="EV279" s="128">
        <v>0</v>
      </c>
      <c r="EW279" s="128">
        <v>0</v>
      </c>
      <c r="EX279" s="128">
        <v>0</v>
      </c>
      <c r="EY279" s="128">
        <v>0</v>
      </c>
      <c r="EZ279" s="127" t="b">
        <v>0</v>
      </c>
      <c r="FA279" s="127" t="b">
        <v>0</v>
      </c>
      <c r="FB279" s="127" t="b">
        <v>0</v>
      </c>
      <c r="FC279" s="128">
        <v>0</v>
      </c>
      <c r="FD279" s="128">
        <v>0</v>
      </c>
      <c r="FE279" s="128">
        <v>0</v>
      </c>
      <c r="FF279" s="128">
        <v>0</v>
      </c>
      <c r="FG279" s="128">
        <v>0</v>
      </c>
      <c r="FH279" s="128">
        <v>0</v>
      </c>
      <c r="FI279" s="127" t="b">
        <v>0</v>
      </c>
      <c r="FJ279" s="127" t="b">
        <v>0</v>
      </c>
      <c r="FK279" s="127" t="b">
        <v>0</v>
      </c>
      <c r="FL279" s="128">
        <v>0</v>
      </c>
      <c r="FM279" s="128">
        <v>0</v>
      </c>
      <c r="FN279" s="128">
        <v>0</v>
      </c>
      <c r="FO279" s="128">
        <v>0</v>
      </c>
      <c r="FP279" s="128">
        <v>0</v>
      </c>
      <c r="FQ279" s="128">
        <v>0</v>
      </c>
      <c r="FR279" s="183" t="s">
        <v>993</v>
      </c>
      <c r="FS279" s="128">
        <v>0</v>
      </c>
      <c r="FT279" s="126">
        <v>0</v>
      </c>
      <c r="FU279" s="126">
        <v>0</v>
      </c>
      <c r="FV279" s="126">
        <v>0</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7" t="b">
        <v>0</v>
      </c>
      <c r="GM279" s="183" t="s">
        <v>993</v>
      </c>
      <c r="GN279" s="183" t="s">
        <v>993</v>
      </c>
      <c r="GO279" s="183" t="s">
        <v>993</v>
      </c>
      <c r="GP279" s="183" t="s">
        <v>993</v>
      </c>
      <c r="GQ279" s="127"/>
      <c r="GR279" s="123"/>
    </row>
    <row r="280" spans="1:200">
      <c r="A280" s="122"/>
      <c r="B280" s="1348" t="s">
        <v>759</v>
      </c>
      <c r="C280" s="1349"/>
      <c r="D280" s="183" t="s">
        <v>1234</v>
      </c>
      <c r="E280" s="183" t="s">
        <v>1235</v>
      </c>
      <c r="F280" s="183" t="s">
        <v>437</v>
      </c>
      <c r="G280" s="183" t="s">
        <v>986</v>
      </c>
      <c r="H280" s="183" t="s">
        <v>1236</v>
      </c>
      <c r="I280" s="183" t="s">
        <v>1237</v>
      </c>
      <c r="J280" s="183" t="s">
        <v>1238</v>
      </c>
      <c r="K280" s="183" t="s">
        <v>1239</v>
      </c>
      <c r="L280" s="126">
        <v>4</v>
      </c>
      <c r="M280" s="183" t="s">
        <v>1235</v>
      </c>
      <c r="N280" s="183" t="s">
        <v>1045</v>
      </c>
      <c r="O280" s="183" t="s">
        <v>696</v>
      </c>
      <c r="P280" s="183" t="s">
        <v>993</v>
      </c>
      <c r="Q280" s="183" t="s">
        <v>993</v>
      </c>
      <c r="R280" s="183" t="s">
        <v>296</v>
      </c>
      <c r="S280" s="127" t="b">
        <v>0</v>
      </c>
      <c r="T280" s="126">
        <v>0</v>
      </c>
      <c r="U280" s="127" t="b">
        <v>0</v>
      </c>
      <c r="V280" s="126">
        <v>0</v>
      </c>
      <c r="W280" s="127" t="b">
        <v>0</v>
      </c>
      <c r="X280" s="127" t="b">
        <v>1</v>
      </c>
      <c r="Y280" s="183" t="s">
        <v>296</v>
      </c>
      <c r="Z280" s="183" t="s">
        <v>993</v>
      </c>
      <c r="AA280" s="127" t="b">
        <v>0</v>
      </c>
      <c r="AB280" s="183" t="s">
        <v>993</v>
      </c>
      <c r="AC280" s="183" t="s">
        <v>993</v>
      </c>
      <c r="AD280" s="183" t="s">
        <v>993</v>
      </c>
      <c r="AE280" s="183">
        <f t="shared" si="11"/>
        <v>43</v>
      </c>
      <c r="AF280" s="183">
        <f t="shared" si="11"/>
        <v>42</v>
      </c>
      <c r="AG280" s="183">
        <f t="shared" si="11"/>
        <v>34</v>
      </c>
      <c r="AH280" s="183">
        <f t="shared" si="10"/>
        <v>43</v>
      </c>
      <c r="AI280" s="183">
        <f t="shared" si="12"/>
        <v>0</v>
      </c>
      <c r="AJ280" s="126">
        <v>43</v>
      </c>
      <c r="AK280" s="126">
        <v>42</v>
      </c>
      <c r="AL280" s="126">
        <v>34</v>
      </c>
      <c r="AM280" s="126">
        <v>43</v>
      </c>
      <c r="AN280" s="126">
        <v>0</v>
      </c>
      <c r="AO280" s="126">
        <v>0</v>
      </c>
      <c r="AP280" s="126">
        <v>0</v>
      </c>
      <c r="AQ280" s="126">
        <v>0</v>
      </c>
      <c r="AR280" s="126">
        <v>0</v>
      </c>
      <c r="AS280" s="126">
        <v>0</v>
      </c>
      <c r="AT280" s="126">
        <v>0</v>
      </c>
      <c r="AU280" s="126">
        <v>0</v>
      </c>
      <c r="AV280" s="126">
        <v>0</v>
      </c>
      <c r="AW280" s="126">
        <v>0</v>
      </c>
      <c r="AX280" s="126">
        <v>0</v>
      </c>
      <c r="AY280" s="126">
        <v>0</v>
      </c>
      <c r="AZ280" s="126">
        <v>0</v>
      </c>
      <c r="BA280" s="126">
        <v>0</v>
      </c>
      <c r="BB280" s="126">
        <v>0</v>
      </c>
      <c r="BC280" s="126">
        <v>0</v>
      </c>
      <c r="BD280" s="127" t="b">
        <v>0</v>
      </c>
      <c r="BE280" s="127"/>
      <c r="BF280" s="183" t="s">
        <v>444</v>
      </c>
      <c r="BG280" s="126">
        <v>43</v>
      </c>
      <c r="BH280" s="183" t="s">
        <v>993</v>
      </c>
      <c r="BI280" s="126">
        <v>0</v>
      </c>
      <c r="BJ280" s="183" t="s">
        <v>993</v>
      </c>
      <c r="BK280" s="126">
        <v>0</v>
      </c>
      <c r="BL280" s="126">
        <v>0</v>
      </c>
      <c r="BM280" s="126">
        <v>0</v>
      </c>
      <c r="BN280" s="183" t="s">
        <v>993</v>
      </c>
      <c r="BO280" s="183" t="s">
        <v>993</v>
      </c>
      <c r="BP280" s="183" t="s">
        <v>993</v>
      </c>
      <c r="BQ280" s="126">
        <v>0</v>
      </c>
      <c r="BR280" s="183" t="s">
        <v>993</v>
      </c>
      <c r="BS280" s="126">
        <v>0</v>
      </c>
      <c r="BT280" s="183" t="s">
        <v>993</v>
      </c>
      <c r="BU280" s="126">
        <v>0</v>
      </c>
      <c r="BV280" s="126">
        <v>0</v>
      </c>
      <c r="BW280" s="126">
        <v>0</v>
      </c>
      <c r="BX280" s="183" t="s">
        <v>993</v>
      </c>
      <c r="BY280" s="126">
        <v>0</v>
      </c>
      <c r="BZ280" s="183" t="s">
        <v>993</v>
      </c>
      <c r="CA280" s="126">
        <v>0</v>
      </c>
      <c r="CB280" s="183" t="s">
        <v>993</v>
      </c>
      <c r="CC280" s="126">
        <v>0</v>
      </c>
      <c r="CD280" s="126">
        <v>0</v>
      </c>
      <c r="CE280" s="126">
        <v>0</v>
      </c>
      <c r="CF280" s="183" t="s">
        <v>993</v>
      </c>
      <c r="CG280" s="126">
        <v>0</v>
      </c>
      <c r="CH280" s="183" t="s">
        <v>993</v>
      </c>
      <c r="CI280" s="126">
        <v>0</v>
      </c>
      <c r="CJ280" s="183" t="s">
        <v>993</v>
      </c>
      <c r="CK280" s="126">
        <v>0</v>
      </c>
      <c r="CL280" s="126">
        <v>0</v>
      </c>
      <c r="CM280" s="126">
        <v>0</v>
      </c>
      <c r="CN280" s="126">
        <v>36</v>
      </c>
      <c r="CO280" s="126">
        <v>0</v>
      </c>
      <c r="CP280" s="126">
        <v>0</v>
      </c>
      <c r="CQ280" s="126">
        <v>0</v>
      </c>
      <c r="CR280" s="126">
        <v>1</v>
      </c>
      <c r="CS280" s="126">
        <v>0</v>
      </c>
      <c r="CT280" s="126">
        <v>0</v>
      </c>
      <c r="CU280" s="126">
        <v>0</v>
      </c>
      <c r="CV280" s="126">
        <v>0</v>
      </c>
      <c r="CW280" s="126">
        <v>0</v>
      </c>
      <c r="CX280" s="126">
        <v>0</v>
      </c>
      <c r="CY280" s="126">
        <v>0</v>
      </c>
      <c r="CZ280" s="126">
        <v>0</v>
      </c>
      <c r="DA280" s="126">
        <v>0</v>
      </c>
      <c r="DB280" s="126">
        <v>0</v>
      </c>
      <c r="DC280" s="126">
        <v>0</v>
      </c>
      <c r="DD280" s="126">
        <v>0</v>
      </c>
      <c r="DE280" s="126">
        <v>0</v>
      </c>
      <c r="DF280" s="126">
        <v>0</v>
      </c>
      <c r="DG280" s="126">
        <v>0</v>
      </c>
      <c r="DH280" s="127" t="b">
        <v>0</v>
      </c>
      <c r="DI280" s="183" t="s">
        <v>999</v>
      </c>
      <c r="DJ280" s="183" t="s">
        <v>298</v>
      </c>
      <c r="DK280" s="183" t="s">
        <v>290</v>
      </c>
      <c r="DL280" s="183" t="s">
        <v>270</v>
      </c>
      <c r="DM280" s="126">
        <v>0</v>
      </c>
      <c r="DN280" s="126">
        <v>0</v>
      </c>
      <c r="DO280" s="126">
        <v>0</v>
      </c>
      <c r="DP280" s="126">
        <v>0</v>
      </c>
      <c r="DQ280" s="126">
        <v>13332</v>
      </c>
      <c r="DR280" s="126">
        <v>0</v>
      </c>
      <c r="DS280" s="126">
        <v>0</v>
      </c>
      <c r="DT280" s="126">
        <v>0</v>
      </c>
      <c r="DU280" s="126">
        <v>0</v>
      </c>
      <c r="DV280" s="126">
        <v>0</v>
      </c>
      <c r="DW280" s="126">
        <v>0</v>
      </c>
      <c r="DX280" s="126">
        <v>0</v>
      </c>
      <c r="DY280" s="126">
        <v>0</v>
      </c>
      <c r="DZ280" s="126">
        <v>0</v>
      </c>
      <c r="EA280" s="126">
        <v>0</v>
      </c>
      <c r="EB280" s="126">
        <v>0</v>
      </c>
      <c r="EC280" s="126">
        <v>0</v>
      </c>
      <c r="ED280" s="126">
        <v>0</v>
      </c>
      <c r="EE280" s="126">
        <v>0</v>
      </c>
      <c r="EF280" s="126">
        <v>0</v>
      </c>
      <c r="EG280" s="126">
        <v>0</v>
      </c>
      <c r="EH280" s="126">
        <v>0</v>
      </c>
      <c r="EI280" s="126">
        <v>0</v>
      </c>
      <c r="EJ280" s="126">
        <v>0</v>
      </c>
      <c r="EK280" s="126">
        <v>0</v>
      </c>
      <c r="EL280" s="126">
        <v>0</v>
      </c>
      <c r="EM280" s="126">
        <v>0</v>
      </c>
      <c r="EN280" s="126">
        <v>0</v>
      </c>
      <c r="EO280" s="126">
        <v>0</v>
      </c>
      <c r="EP280" s="126">
        <v>0</v>
      </c>
      <c r="EQ280" s="127" t="b">
        <v>0</v>
      </c>
      <c r="ER280" s="127" t="b">
        <v>0</v>
      </c>
      <c r="ES280" s="127" t="b">
        <v>0</v>
      </c>
      <c r="ET280" s="128">
        <v>0</v>
      </c>
      <c r="EU280" s="128">
        <v>0</v>
      </c>
      <c r="EV280" s="128">
        <v>0</v>
      </c>
      <c r="EW280" s="128">
        <v>0</v>
      </c>
      <c r="EX280" s="128">
        <v>0</v>
      </c>
      <c r="EY280" s="128">
        <v>0</v>
      </c>
      <c r="EZ280" s="127" t="b">
        <v>0</v>
      </c>
      <c r="FA280" s="127" t="b">
        <v>0</v>
      </c>
      <c r="FB280" s="127" t="b">
        <v>0</v>
      </c>
      <c r="FC280" s="128">
        <v>0</v>
      </c>
      <c r="FD280" s="128">
        <v>0</v>
      </c>
      <c r="FE280" s="128">
        <v>0</v>
      </c>
      <c r="FF280" s="128">
        <v>0</v>
      </c>
      <c r="FG280" s="128">
        <v>0</v>
      </c>
      <c r="FH280" s="128">
        <v>0</v>
      </c>
      <c r="FI280" s="127" t="b">
        <v>0</v>
      </c>
      <c r="FJ280" s="127" t="b">
        <v>0</v>
      </c>
      <c r="FK280" s="127" t="b">
        <v>0</v>
      </c>
      <c r="FL280" s="128">
        <v>0</v>
      </c>
      <c r="FM280" s="128">
        <v>0</v>
      </c>
      <c r="FN280" s="128">
        <v>0</v>
      </c>
      <c r="FO280" s="128">
        <v>0</v>
      </c>
      <c r="FP280" s="128">
        <v>0</v>
      </c>
      <c r="FQ280" s="128">
        <v>0</v>
      </c>
      <c r="FR280" s="183" t="s">
        <v>993</v>
      </c>
      <c r="FS280" s="128">
        <v>0</v>
      </c>
      <c r="FT280" s="126">
        <v>0</v>
      </c>
      <c r="FU280" s="126">
        <v>0</v>
      </c>
      <c r="FV280" s="126">
        <v>0</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7" t="b">
        <v>0</v>
      </c>
      <c r="GM280" s="183" t="s">
        <v>993</v>
      </c>
      <c r="GN280" s="183" t="s">
        <v>993</v>
      </c>
      <c r="GO280" s="183" t="s">
        <v>993</v>
      </c>
      <c r="GP280" s="183" t="s">
        <v>993</v>
      </c>
      <c r="GQ280" s="127"/>
      <c r="GR280" s="123"/>
    </row>
    <row r="281" spans="1:200">
      <c r="A281" s="122"/>
      <c r="B281" s="1348" t="s">
        <v>730</v>
      </c>
      <c r="C281" s="1349"/>
      <c r="D281" s="183" t="s">
        <v>1240</v>
      </c>
      <c r="E281" s="183" t="s">
        <v>1241</v>
      </c>
      <c r="F281" s="183" t="s">
        <v>437</v>
      </c>
      <c r="G281" s="183" t="s">
        <v>986</v>
      </c>
      <c r="H281" s="183" t="s">
        <v>1236</v>
      </c>
      <c r="I281" s="183" t="s">
        <v>1237</v>
      </c>
      <c r="J281" s="183" t="s">
        <v>1238</v>
      </c>
      <c r="K281" s="183" t="s">
        <v>1239</v>
      </c>
      <c r="L281" s="126">
        <v>1</v>
      </c>
      <c r="M281" s="183" t="s">
        <v>1241</v>
      </c>
      <c r="N281" s="183" t="s">
        <v>1019</v>
      </c>
      <c r="O281" s="183" t="s">
        <v>346</v>
      </c>
      <c r="P281" s="183" t="s">
        <v>1242</v>
      </c>
      <c r="Q281" s="183" t="s">
        <v>293</v>
      </c>
      <c r="R281" s="183" t="s">
        <v>290</v>
      </c>
      <c r="S281" s="127" t="b">
        <v>0</v>
      </c>
      <c r="T281" s="126">
        <v>0</v>
      </c>
      <c r="U281" s="127" t="b">
        <v>0</v>
      </c>
      <c r="V281" s="126">
        <v>0</v>
      </c>
      <c r="W281" s="127" t="b">
        <v>1</v>
      </c>
      <c r="X281" s="127" t="b">
        <v>0</v>
      </c>
      <c r="Y281" s="183" t="s">
        <v>290</v>
      </c>
      <c r="Z281" s="183" t="s">
        <v>993</v>
      </c>
      <c r="AA281" s="127" t="b">
        <v>0</v>
      </c>
      <c r="AB281" s="183" t="s">
        <v>993</v>
      </c>
      <c r="AC281" s="183" t="s">
        <v>993</v>
      </c>
      <c r="AD281" s="183" t="s">
        <v>993</v>
      </c>
      <c r="AE281" s="183">
        <f t="shared" si="11"/>
        <v>46</v>
      </c>
      <c r="AF281" s="183">
        <f t="shared" si="11"/>
        <v>35</v>
      </c>
      <c r="AG281" s="183">
        <f t="shared" si="11"/>
        <v>17</v>
      </c>
      <c r="AH281" s="183">
        <f t="shared" si="10"/>
        <v>46</v>
      </c>
      <c r="AI281" s="183">
        <f t="shared" si="12"/>
        <v>0</v>
      </c>
      <c r="AJ281" s="126">
        <v>46</v>
      </c>
      <c r="AK281" s="126">
        <v>35</v>
      </c>
      <c r="AL281" s="126">
        <v>17</v>
      </c>
      <c r="AM281" s="126">
        <v>46</v>
      </c>
      <c r="AN281" s="126">
        <v>0</v>
      </c>
      <c r="AO281" s="126">
        <v>0</v>
      </c>
      <c r="AP281" s="126">
        <v>0</v>
      </c>
      <c r="AQ281" s="126">
        <v>0</v>
      </c>
      <c r="AR281" s="126">
        <v>0</v>
      </c>
      <c r="AS281" s="126">
        <v>0</v>
      </c>
      <c r="AT281" s="126">
        <v>0</v>
      </c>
      <c r="AU281" s="126">
        <v>0</v>
      </c>
      <c r="AV281" s="126">
        <v>0</v>
      </c>
      <c r="AW281" s="126">
        <v>0</v>
      </c>
      <c r="AX281" s="126">
        <v>0</v>
      </c>
      <c r="AY281" s="126">
        <v>0</v>
      </c>
      <c r="AZ281" s="126">
        <v>0</v>
      </c>
      <c r="BA281" s="126">
        <v>0</v>
      </c>
      <c r="BB281" s="126">
        <v>0</v>
      </c>
      <c r="BC281" s="126">
        <v>0</v>
      </c>
      <c r="BD281" s="127" t="b">
        <v>0</v>
      </c>
      <c r="BE281" s="127"/>
      <c r="BF281" s="183" t="s">
        <v>417</v>
      </c>
      <c r="BG281" s="126">
        <v>46</v>
      </c>
      <c r="BH281" s="183" t="s">
        <v>993</v>
      </c>
      <c r="BI281" s="126">
        <v>0</v>
      </c>
      <c r="BJ281" s="183" t="s">
        <v>993</v>
      </c>
      <c r="BK281" s="126">
        <v>0</v>
      </c>
      <c r="BL281" s="126">
        <v>0</v>
      </c>
      <c r="BM281" s="126">
        <v>0</v>
      </c>
      <c r="BN281" s="183" t="s">
        <v>993</v>
      </c>
      <c r="BO281" s="183" t="s">
        <v>993</v>
      </c>
      <c r="BP281" s="183" t="s">
        <v>993</v>
      </c>
      <c r="BQ281" s="126">
        <v>0</v>
      </c>
      <c r="BR281" s="183" t="s">
        <v>993</v>
      </c>
      <c r="BS281" s="126">
        <v>0</v>
      </c>
      <c r="BT281" s="183" t="s">
        <v>993</v>
      </c>
      <c r="BU281" s="126">
        <v>0</v>
      </c>
      <c r="BV281" s="126">
        <v>0</v>
      </c>
      <c r="BW281" s="126">
        <v>0</v>
      </c>
      <c r="BX281" s="183" t="s">
        <v>993</v>
      </c>
      <c r="BY281" s="126">
        <v>0</v>
      </c>
      <c r="BZ281" s="183" t="s">
        <v>993</v>
      </c>
      <c r="CA281" s="126">
        <v>0</v>
      </c>
      <c r="CB281" s="183" t="s">
        <v>993</v>
      </c>
      <c r="CC281" s="126">
        <v>0</v>
      </c>
      <c r="CD281" s="126">
        <v>0</v>
      </c>
      <c r="CE281" s="126">
        <v>0</v>
      </c>
      <c r="CF281" s="183" t="s">
        <v>993</v>
      </c>
      <c r="CG281" s="126">
        <v>0</v>
      </c>
      <c r="CH281" s="183" t="s">
        <v>993</v>
      </c>
      <c r="CI281" s="126">
        <v>0</v>
      </c>
      <c r="CJ281" s="183" t="s">
        <v>993</v>
      </c>
      <c r="CK281" s="126">
        <v>0</v>
      </c>
      <c r="CL281" s="126">
        <v>0</v>
      </c>
      <c r="CM281" s="126">
        <v>0</v>
      </c>
      <c r="CN281" s="126">
        <v>14</v>
      </c>
      <c r="CO281" s="126">
        <v>0</v>
      </c>
      <c r="CP281" s="126">
        <v>2</v>
      </c>
      <c r="CQ281" s="126">
        <v>0.5</v>
      </c>
      <c r="CR281" s="126">
        <v>2</v>
      </c>
      <c r="CS281" s="126">
        <v>0.5</v>
      </c>
      <c r="CT281" s="126">
        <v>0</v>
      </c>
      <c r="CU281" s="126">
        <v>0</v>
      </c>
      <c r="CV281" s="126">
        <v>0</v>
      </c>
      <c r="CW281" s="126">
        <v>0</v>
      </c>
      <c r="CX281" s="126">
        <v>0</v>
      </c>
      <c r="CY281" s="126">
        <v>0</v>
      </c>
      <c r="CZ281" s="126">
        <v>0</v>
      </c>
      <c r="DA281" s="126">
        <v>0</v>
      </c>
      <c r="DB281" s="126">
        <v>0</v>
      </c>
      <c r="DC281" s="126">
        <v>0</v>
      </c>
      <c r="DD281" s="126">
        <v>0</v>
      </c>
      <c r="DE281" s="126">
        <v>0</v>
      </c>
      <c r="DF281" s="126">
        <v>0</v>
      </c>
      <c r="DG281" s="126">
        <v>0</v>
      </c>
      <c r="DH281" s="127" t="b">
        <v>0</v>
      </c>
      <c r="DI281" s="183" t="s">
        <v>270</v>
      </c>
      <c r="DJ281" s="183" t="s">
        <v>993</v>
      </c>
      <c r="DK281" s="183" t="s">
        <v>993</v>
      </c>
      <c r="DL281" s="183" t="s">
        <v>993</v>
      </c>
      <c r="DM281" s="126">
        <v>291</v>
      </c>
      <c r="DN281" s="126">
        <v>24</v>
      </c>
      <c r="DO281" s="126">
        <v>89</v>
      </c>
      <c r="DP281" s="126">
        <v>178</v>
      </c>
      <c r="DQ281" s="126">
        <v>9634</v>
      </c>
      <c r="DR281" s="126">
        <v>299</v>
      </c>
      <c r="DS281" s="126">
        <v>291</v>
      </c>
      <c r="DT281" s="126">
        <v>0</v>
      </c>
      <c r="DU281" s="126">
        <v>190</v>
      </c>
      <c r="DV281" s="126">
        <v>17</v>
      </c>
      <c r="DW281" s="126">
        <v>84</v>
      </c>
      <c r="DX281" s="126">
        <v>0</v>
      </c>
      <c r="DY281" s="126">
        <v>0</v>
      </c>
      <c r="DZ281" s="126">
        <v>0</v>
      </c>
      <c r="EA281" s="126">
        <v>299</v>
      </c>
      <c r="EB281" s="126">
        <v>0</v>
      </c>
      <c r="EC281" s="126">
        <v>148</v>
      </c>
      <c r="ED281" s="126">
        <v>26</v>
      </c>
      <c r="EE281" s="126">
        <v>18</v>
      </c>
      <c r="EF281" s="126">
        <v>71</v>
      </c>
      <c r="EG281" s="126">
        <v>0</v>
      </c>
      <c r="EH281" s="126">
        <v>1</v>
      </c>
      <c r="EI281" s="126">
        <v>35</v>
      </c>
      <c r="EJ281" s="126">
        <v>0</v>
      </c>
      <c r="EK281" s="126">
        <v>299</v>
      </c>
      <c r="EL281" s="126">
        <v>280</v>
      </c>
      <c r="EM281" s="126">
        <v>19</v>
      </c>
      <c r="EN281" s="126">
        <v>0</v>
      </c>
      <c r="EO281" s="126">
        <v>0</v>
      </c>
      <c r="EP281" s="126">
        <v>0</v>
      </c>
      <c r="EQ281" s="127" t="b">
        <v>0</v>
      </c>
      <c r="ER281" s="127" t="b">
        <v>0</v>
      </c>
      <c r="ES281" s="127" t="b">
        <v>0</v>
      </c>
      <c r="ET281" s="128">
        <v>0</v>
      </c>
      <c r="EU281" s="128">
        <v>0</v>
      </c>
      <c r="EV281" s="128">
        <v>0</v>
      </c>
      <c r="EW281" s="128">
        <v>0</v>
      </c>
      <c r="EX281" s="128">
        <v>0</v>
      </c>
      <c r="EY281" s="128">
        <v>0</v>
      </c>
      <c r="EZ281" s="127" t="b">
        <v>0</v>
      </c>
      <c r="FA281" s="127" t="b">
        <v>0</v>
      </c>
      <c r="FB281" s="127" t="b">
        <v>0</v>
      </c>
      <c r="FC281" s="128">
        <v>0</v>
      </c>
      <c r="FD281" s="128">
        <v>0</v>
      </c>
      <c r="FE281" s="128">
        <v>0</v>
      </c>
      <c r="FF281" s="128">
        <v>0</v>
      </c>
      <c r="FG281" s="128">
        <v>0</v>
      </c>
      <c r="FH281" s="128">
        <v>0</v>
      </c>
      <c r="FI281" s="127" t="b">
        <v>0</v>
      </c>
      <c r="FJ281" s="127" t="b">
        <v>0</v>
      </c>
      <c r="FK281" s="127" t="b">
        <v>0</v>
      </c>
      <c r="FL281" s="128">
        <v>0</v>
      </c>
      <c r="FM281" s="128">
        <v>0</v>
      </c>
      <c r="FN281" s="128">
        <v>0</v>
      </c>
      <c r="FO281" s="128">
        <v>0</v>
      </c>
      <c r="FP281" s="128">
        <v>0</v>
      </c>
      <c r="FQ281" s="128">
        <v>0</v>
      </c>
      <c r="FR281" s="183" t="s">
        <v>993</v>
      </c>
      <c r="FS281" s="128">
        <v>0</v>
      </c>
      <c r="FT281" s="126">
        <v>0</v>
      </c>
      <c r="FU281" s="126">
        <v>299</v>
      </c>
      <c r="FV281" s="126">
        <v>0</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7" t="b">
        <v>0</v>
      </c>
      <c r="GM281" s="183" t="s">
        <v>993</v>
      </c>
      <c r="GN281" s="183" t="s">
        <v>993</v>
      </c>
      <c r="GO281" s="183" t="s">
        <v>993</v>
      </c>
      <c r="GP281" s="183" t="s">
        <v>993</v>
      </c>
      <c r="GQ281" s="127"/>
      <c r="GR281" s="123"/>
    </row>
    <row r="282" spans="1:200">
      <c r="A282" s="122"/>
      <c r="B282" s="1348" t="s">
        <v>723</v>
      </c>
      <c r="C282" s="1349"/>
      <c r="D282" s="183" t="s">
        <v>1243</v>
      </c>
      <c r="E282" s="183" t="s">
        <v>67</v>
      </c>
      <c r="F282" s="183" t="s">
        <v>437</v>
      </c>
      <c r="G282" s="183" t="s">
        <v>986</v>
      </c>
      <c r="H282" s="183" t="s">
        <v>1236</v>
      </c>
      <c r="I282" s="183" t="s">
        <v>1237</v>
      </c>
      <c r="J282" s="183" t="s">
        <v>1238</v>
      </c>
      <c r="K282" s="183" t="s">
        <v>1239</v>
      </c>
      <c r="L282" s="126">
        <v>12</v>
      </c>
      <c r="M282" s="183" t="s">
        <v>67</v>
      </c>
      <c r="N282" s="183" t="s">
        <v>1018</v>
      </c>
      <c r="O282" s="183" t="s">
        <v>1244</v>
      </c>
      <c r="P282" s="183" t="s">
        <v>993</v>
      </c>
      <c r="Q282" s="183" t="s">
        <v>993</v>
      </c>
      <c r="R282" s="183" t="s">
        <v>290</v>
      </c>
      <c r="S282" s="127" t="b">
        <v>1</v>
      </c>
      <c r="T282" s="126">
        <v>10</v>
      </c>
      <c r="U282" s="127" t="b">
        <v>1</v>
      </c>
      <c r="V282" s="126">
        <v>7</v>
      </c>
      <c r="W282" s="127" t="b">
        <v>0</v>
      </c>
      <c r="X282" s="127" t="b">
        <v>0</v>
      </c>
      <c r="Y282" s="183" t="s">
        <v>290</v>
      </c>
      <c r="Z282" s="183" t="s">
        <v>993</v>
      </c>
      <c r="AA282" s="127" t="b">
        <v>0</v>
      </c>
      <c r="AB282" s="183" t="s">
        <v>993</v>
      </c>
      <c r="AC282" s="183" t="s">
        <v>993</v>
      </c>
      <c r="AD282" s="183" t="s">
        <v>993</v>
      </c>
      <c r="AE282" s="183">
        <f t="shared" si="11"/>
        <v>17</v>
      </c>
      <c r="AF282" s="183">
        <f t="shared" si="11"/>
        <v>12</v>
      </c>
      <c r="AG282" s="183">
        <f t="shared" si="11"/>
        <v>0</v>
      </c>
      <c r="AH282" s="183">
        <f t="shared" si="10"/>
        <v>17</v>
      </c>
      <c r="AI282" s="183">
        <f t="shared" si="12"/>
        <v>0</v>
      </c>
      <c r="AJ282" s="126">
        <v>17</v>
      </c>
      <c r="AK282" s="126">
        <v>12</v>
      </c>
      <c r="AL282" s="126">
        <v>0</v>
      </c>
      <c r="AM282" s="126">
        <v>17</v>
      </c>
      <c r="AN282" s="126">
        <v>0</v>
      </c>
      <c r="AO282" s="126">
        <v>0</v>
      </c>
      <c r="AP282" s="126">
        <v>0</v>
      </c>
      <c r="AQ282" s="126">
        <v>0</v>
      </c>
      <c r="AR282" s="126">
        <v>0</v>
      </c>
      <c r="AS282" s="126">
        <v>0</v>
      </c>
      <c r="AT282" s="126">
        <v>0</v>
      </c>
      <c r="AU282" s="126">
        <v>0</v>
      </c>
      <c r="AV282" s="126">
        <v>0</v>
      </c>
      <c r="AW282" s="126">
        <v>0</v>
      </c>
      <c r="AX282" s="126">
        <v>0</v>
      </c>
      <c r="AY282" s="126">
        <v>0</v>
      </c>
      <c r="AZ282" s="126">
        <v>0</v>
      </c>
      <c r="BA282" s="126">
        <v>0</v>
      </c>
      <c r="BB282" s="126">
        <v>0</v>
      </c>
      <c r="BC282" s="126">
        <v>0</v>
      </c>
      <c r="BD282" s="127" t="b">
        <v>0</v>
      </c>
      <c r="BE282" s="127"/>
      <c r="BF282" s="183" t="s">
        <v>270</v>
      </c>
      <c r="BG282" s="126">
        <v>17</v>
      </c>
      <c r="BH282" s="183" t="s">
        <v>993</v>
      </c>
      <c r="BI282" s="126">
        <v>0</v>
      </c>
      <c r="BJ282" s="183" t="s">
        <v>993</v>
      </c>
      <c r="BK282" s="126">
        <v>0</v>
      </c>
      <c r="BL282" s="126">
        <v>0</v>
      </c>
      <c r="BM282" s="126">
        <v>0</v>
      </c>
      <c r="BN282" s="183" t="s">
        <v>993</v>
      </c>
      <c r="BO282" s="183" t="s">
        <v>993</v>
      </c>
      <c r="BP282" s="183" t="s">
        <v>993</v>
      </c>
      <c r="BQ282" s="126">
        <v>0</v>
      </c>
      <c r="BR282" s="183" t="s">
        <v>993</v>
      </c>
      <c r="BS282" s="126">
        <v>0</v>
      </c>
      <c r="BT282" s="183" t="s">
        <v>993</v>
      </c>
      <c r="BU282" s="126">
        <v>0</v>
      </c>
      <c r="BV282" s="126">
        <v>0</v>
      </c>
      <c r="BW282" s="126">
        <v>0</v>
      </c>
      <c r="BX282" s="183" t="s">
        <v>993</v>
      </c>
      <c r="BY282" s="126">
        <v>0</v>
      </c>
      <c r="BZ282" s="183" t="s">
        <v>993</v>
      </c>
      <c r="CA282" s="126">
        <v>0</v>
      </c>
      <c r="CB282" s="183" t="s">
        <v>993</v>
      </c>
      <c r="CC282" s="126">
        <v>0</v>
      </c>
      <c r="CD282" s="126">
        <v>0</v>
      </c>
      <c r="CE282" s="126">
        <v>0</v>
      </c>
      <c r="CF282" s="183" t="s">
        <v>993</v>
      </c>
      <c r="CG282" s="126">
        <v>0</v>
      </c>
      <c r="CH282" s="183" t="s">
        <v>993</v>
      </c>
      <c r="CI282" s="126">
        <v>0</v>
      </c>
      <c r="CJ282" s="183" t="s">
        <v>993</v>
      </c>
      <c r="CK282" s="126">
        <v>0</v>
      </c>
      <c r="CL282" s="126">
        <v>0</v>
      </c>
      <c r="CM282" s="126">
        <v>0</v>
      </c>
      <c r="CN282" s="126">
        <v>11</v>
      </c>
      <c r="CO282" s="126">
        <v>0</v>
      </c>
      <c r="CP282" s="126">
        <v>0</v>
      </c>
      <c r="CQ282" s="126">
        <v>0</v>
      </c>
      <c r="CR282" s="126">
        <v>0</v>
      </c>
      <c r="CS282" s="126">
        <v>0</v>
      </c>
      <c r="CT282" s="126">
        <v>0</v>
      </c>
      <c r="CU282" s="126">
        <v>0</v>
      </c>
      <c r="CV282" s="126">
        <v>0</v>
      </c>
      <c r="CW282" s="126">
        <v>0</v>
      </c>
      <c r="CX282" s="126">
        <v>0</v>
      </c>
      <c r="CY282" s="126">
        <v>0</v>
      </c>
      <c r="CZ282" s="126">
        <v>0</v>
      </c>
      <c r="DA282" s="126">
        <v>0</v>
      </c>
      <c r="DB282" s="126">
        <v>0</v>
      </c>
      <c r="DC282" s="126">
        <v>0</v>
      </c>
      <c r="DD282" s="126">
        <v>0</v>
      </c>
      <c r="DE282" s="126">
        <v>0</v>
      </c>
      <c r="DF282" s="126">
        <v>0</v>
      </c>
      <c r="DG282" s="126">
        <v>0</v>
      </c>
      <c r="DH282" s="127" t="b">
        <v>0</v>
      </c>
      <c r="DI282" s="183" t="s">
        <v>270</v>
      </c>
      <c r="DJ282" s="183" t="s">
        <v>993</v>
      </c>
      <c r="DK282" s="183" t="s">
        <v>993</v>
      </c>
      <c r="DL282" s="183" t="s">
        <v>993</v>
      </c>
      <c r="DM282" s="126">
        <v>0</v>
      </c>
      <c r="DN282" s="126">
        <v>0</v>
      </c>
      <c r="DO282" s="126">
        <v>0</v>
      </c>
      <c r="DP282" s="126">
        <v>0</v>
      </c>
      <c r="DQ282" s="126">
        <v>0</v>
      </c>
      <c r="DR282" s="126">
        <v>0</v>
      </c>
      <c r="DS282" s="126">
        <v>0</v>
      </c>
      <c r="DT282" s="126">
        <v>0</v>
      </c>
      <c r="DU282" s="126">
        <v>0</v>
      </c>
      <c r="DV282" s="126">
        <v>0</v>
      </c>
      <c r="DW282" s="126">
        <v>0</v>
      </c>
      <c r="DX282" s="126">
        <v>0</v>
      </c>
      <c r="DY282" s="126">
        <v>0</v>
      </c>
      <c r="DZ282" s="126">
        <v>0</v>
      </c>
      <c r="EA282" s="126">
        <v>0</v>
      </c>
      <c r="EB282" s="126">
        <v>0</v>
      </c>
      <c r="EC282" s="126">
        <v>0</v>
      </c>
      <c r="ED282" s="126">
        <v>0</v>
      </c>
      <c r="EE282" s="126">
        <v>0</v>
      </c>
      <c r="EF282" s="126">
        <v>0</v>
      </c>
      <c r="EG282" s="126">
        <v>0</v>
      </c>
      <c r="EH282" s="126">
        <v>0</v>
      </c>
      <c r="EI282" s="126">
        <v>0</v>
      </c>
      <c r="EJ282" s="126">
        <v>0</v>
      </c>
      <c r="EK282" s="126">
        <v>0</v>
      </c>
      <c r="EL282" s="126">
        <v>0</v>
      </c>
      <c r="EM282" s="126">
        <v>0</v>
      </c>
      <c r="EN282" s="126">
        <v>0</v>
      </c>
      <c r="EO282" s="126">
        <v>0</v>
      </c>
      <c r="EP282" s="126">
        <v>0</v>
      </c>
      <c r="EQ282" s="127" t="b">
        <v>0</v>
      </c>
      <c r="ER282" s="127" t="b">
        <v>0</v>
      </c>
      <c r="ES282" s="127" t="b">
        <v>0</v>
      </c>
      <c r="ET282" s="128">
        <v>0</v>
      </c>
      <c r="EU282" s="128">
        <v>0</v>
      </c>
      <c r="EV282" s="128">
        <v>0</v>
      </c>
      <c r="EW282" s="128">
        <v>0</v>
      </c>
      <c r="EX282" s="128">
        <v>0</v>
      </c>
      <c r="EY282" s="128">
        <v>0</v>
      </c>
      <c r="EZ282" s="127" t="b">
        <v>0</v>
      </c>
      <c r="FA282" s="127" t="b">
        <v>0</v>
      </c>
      <c r="FB282" s="127" t="b">
        <v>0</v>
      </c>
      <c r="FC282" s="128">
        <v>0</v>
      </c>
      <c r="FD282" s="128">
        <v>0</v>
      </c>
      <c r="FE282" s="128">
        <v>0</v>
      </c>
      <c r="FF282" s="128">
        <v>0</v>
      </c>
      <c r="FG282" s="128">
        <v>0</v>
      </c>
      <c r="FH282" s="128">
        <v>0</v>
      </c>
      <c r="FI282" s="127" t="b">
        <v>0</v>
      </c>
      <c r="FJ282" s="127" t="b">
        <v>0</v>
      </c>
      <c r="FK282" s="127" t="b">
        <v>0</v>
      </c>
      <c r="FL282" s="128">
        <v>0</v>
      </c>
      <c r="FM282" s="128">
        <v>0</v>
      </c>
      <c r="FN282" s="128">
        <v>0</v>
      </c>
      <c r="FO282" s="128">
        <v>0</v>
      </c>
      <c r="FP282" s="128">
        <v>0</v>
      </c>
      <c r="FQ282" s="128">
        <v>0</v>
      </c>
      <c r="FR282" s="183" t="s">
        <v>993</v>
      </c>
      <c r="FS282" s="128">
        <v>0</v>
      </c>
      <c r="FT282" s="126">
        <v>0</v>
      </c>
      <c r="FU282" s="126">
        <v>0</v>
      </c>
      <c r="FV282" s="126">
        <v>0</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7" t="b">
        <v>0</v>
      </c>
      <c r="GM282" s="183" t="s">
        <v>993</v>
      </c>
      <c r="GN282" s="183" t="s">
        <v>993</v>
      </c>
      <c r="GO282" s="183" t="s">
        <v>993</v>
      </c>
      <c r="GP282" s="183" t="s">
        <v>993</v>
      </c>
      <c r="GQ282" s="127"/>
      <c r="GR282" s="123"/>
    </row>
    <row r="283" spans="1:200">
      <c r="A283" s="122"/>
      <c r="B283" s="1348" t="s">
        <v>723</v>
      </c>
      <c r="C283" s="1349"/>
      <c r="D283" s="183" t="s">
        <v>1243</v>
      </c>
      <c r="E283" s="183" t="s">
        <v>67</v>
      </c>
      <c r="F283" s="183" t="s">
        <v>437</v>
      </c>
      <c r="G283" s="183" t="s">
        <v>986</v>
      </c>
      <c r="H283" s="183" t="s">
        <v>1236</v>
      </c>
      <c r="I283" s="183" t="s">
        <v>1237</v>
      </c>
      <c r="J283" s="183" t="s">
        <v>1238</v>
      </c>
      <c r="K283" s="183" t="s">
        <v>1239</v>
      </c>
      <c r="L283" s="126">
        <v>1</v>
      </c>
      <c r="M283" s="183" t="s">
        <v>67</v>
      </c>
      <c r="N283" s="183" t="s">
        <v>1009</v>
      </c>
      <c r="O283" s="183" t="s">
        <v>725</v>
      </c>
      <c r="P283" s="183" t="s">
        <v>1006</v>
      </c>
      <c r="Q283" s="183" t="s">
        <v>993</v>
      </c>
      <c r="R283" s="183" t="s">
        <v>270</v>
      </c>
      <c r="S283" s="127" t="b">
        <v>0</v>
      </c>
      <c r="T283" s="126">
        <v>0</v>
      </c>
      <c r="U283" s="127" t="b">
        <v>0</v>
      </c>
      <c r="V283" s="126">
        <v>0</v>
      </c>
      <c r="W283" s="127" t="b">
        <v>0</v>
      </c>
      <c r="X283" s="127" t="b">
        <v>1</v>
      </c>
      <c r="Y283" s="183" t="s">
        <v>270</v>
      </c>
      <c r="Z283" s="183" t="s">
        <v>993</v>
      </c>
      <c r="AA283" s="127" t="b">
        <v>0</v>
      </c>
      <c r="AB283" s="183" t="s">
        <v>993</v>
      </c>
      <c r="AC283" s="183" t="s">
        <v>993</v>
      </c>
      <c r="AD283" s="183" t="s">
        <v>993</v>
      </c>
      <c r="AE283" s="183">
        <f t="shared" si="11"/>
        <v>8</v>
      </c>
      <c r="AF283" s="183">
        <f t="shared" si="11"/>
        <v>8</v>
      </c>
      <c r="AG283" s="183">
        <f t="shared" si="11"/>
        <v>4</v>
      </c>
      <c r="AH283" s="183">
        <f t="shared" si="10"/>
        <v>8</v>
      </c>
      <c r="AI283" s="183">
        <f t="shared" si="12"/>
        <v>0</v>
      </c>
      <c r="AJ283" s="126">
        <v>8</v>
      </c>
      <c r="AK283" s="126">
        <v>8</v>
      </c>
      <c r="AL283" s="126">
        <v>4</v>
      </c>
      <c r="AM283" s="126">
        <v>8</v>
      </c>
      <c r="AN283" s="126">
        <v>0</v>
      </c>
      <c r="AO283" s="126">
        <v>0</v>
      </c>
      <c r="AP283" s="126">
        <v>0</v>
      </c>
      <c r="AQ283" s="126">
        <v>0</v>
      </c>
      <c r="AR283" s="126">
        <v>0</v>
      </c>
      <c r="AS283" s="126">
        <v>0</v>
      </c>
      <c r="AT283" s="126">
        <v>0</v>
      </c>
      <c r="AU283" s="126">
        <v>0</v>
      </c>
      <c r="AV283" s="126">
        <v>0</v>
      </c>
      <c r="AW283" s="126">
        <v>0</v>
      </c>
      <c r="AX283" s="126">
        <v>0</v>
      </c>
      <c r="AY283" s="126">
        <v>0</v>
      </c>
      <c r="AZ283" s="126">
        <v>0</v>
      </c>
      <c r="BA283" s="126">
        <v>0</v>
      </c>
      <c r="BB283" s="126">
        <v>0</v>
      </c>
      <c r="BC283" s="126">
        <v>0</v>
      </c>
      <c r="BD283" s="127" t="b">
        <v>0</v>
      </c>
      <c r="BE283" s="127"/>
      <c r="BF283" s="183" t="s">
        <v>1011</v>
      </c>
      <c r="BG283" s="126">
        <v>8</v>
      </c>
      <c r="BH283" s="183" t="s">
        <v>993</v>
      </c>
      <c r="BI283" s="126">
        <v>0</v>
      </c>
      <c r="BJ283" s="183" t="s">
        <v>993</v>
      </c>
      <c r="BK283" s="126">
        <v>0</v>
      </c>
      <c r="BL283" s="126">
        <v>0</v>
      </c>
      <c r="BM283" s="126">
        <v>0</v>
      </c>
      <c r="BN283" s="183" t="s">
        <v>993</v>
      </c>
      <c r="BO283" s="183" t="s">
        <v>993</v>
      </c>
      <c r="BP283" s="183" t="s">
        <v>993</v>
      </c>
      <c r="BQ283" s="126">
        <v>0</v>
      </c>
      <c r="BR283" s="183" t="s">
        <v>993</v>
      </c>
      <c r="BS283" s="126">
        <v>0</v>
      </c>
      <c r="BT283" s="183" t="s">
        <v>993</v>
      </c>
      <c r="BU283" s="126">
        <v>0</v>
      </c>
      <c r="BV283" s="126">
        <v>0</v>
      </c>
      <c r="BW283" s="126">
        <v>0</v>
      </c>
      <c r="BX283" s="183" t="s">
        <v>993</v>
      </c>
      <c r="BY283" s="126">
        <v>0</v>
      </c>
      <c r="BZ283" s="183" t="s">
        <v>993</v>
      </c>
      <c r="CA283" s="126">
        <v>0</v>
      </c>
      <c r="CB283" s="183" t="s">
        <v>993</v>
      </c>
      <c r="CC283" s="126">
        <v>0</v>
      </c>
      <c r="CD283" s="126">
        <v>0</v>
      </c>
      <c r="CE283" s="126">
        <v>0</v>
      </c>
      <c r="CF283" s="183" t="s">
        <v>993</v>
      </c>
      <c r="CG283" s="126">
        <v>0</v>
      </c>
      <c r="CH283" s="183" t="s">
        <v>993</v>
      </c>
      <c r="CI283" s="126">
        <v>0</v>
      </c>
      <c r="CJ283" s="183" t="s">
        <v>993</v>
      </c>
      <c r="CK283" s="126">
        <v>0</v>
      </c>
      <c r="CL283" s="126">
        <v>0</v>
      </c>
      <c r="CM283" s="126">
        <v>0</v>
      </c>
      <c r="CN283" s="126">
        <v>14</v>
      </c>
      <c r="CO283" s="126">
        <v>0</v>
      </c>
      <c r="CP283" s="126">
        <v>0</v>
      </c>
      <c r="CQ283" s="126">
        <v>0</v>
      </c>
      <c r="CR283" s="126">
        <v>1</v>
      </c>
      <c r="CS283" s="126">
        <v>0</v>
      </c>
      <c r="CT283" s="126">
        <v>0</v>
      </c>
      <c r="CU283" s="126">
        <v>0</v>
      </c>
      <c r="CV283" s="126">
        <v>0</v>
      </c>
      <c r="CW283" s="126">
        <v>0</v>
      </c>
      <c r="CX283" s="126">
        <v>0</v>
      </c>
      <c r="CY283" s="126">
        <v>0</v>
      </c>
      <c r="CZ283" s="126">
        <v>0</v>
      </c>
      <c r="DA283" s="126">
        <v>0</v>
      </c>
      <c r="DB283" s="126">
        <v>0</v>
      </c>
      <c r="DC283" s="126">
        <v>0</v>
      </c>
      <c r="DD283" s="126">
        <v>0</v>
      </c>
      <c r="DE283" s="126">
        <v>0</v>
      </c>
      <c r="DF283" s="126">
        <v>0</v>
      </c>
      <c r="DG283" s="126">
        <v>0</v>
      </c>
      <c r="DH283" s="127" t="b">
        <v>0</v>
      </c>
      <c r="DI283" s="183" t="s">
        <v>999</v>
      </c>
      <c r="DJ283" s="183" t="s">
        <v>270</v>
      </c>
      <c r="DK283" s="183" t="s">
        <v>525</v>
      </c>
      <c r="DL283" s="183" t="s">
        <v>440</v>
      </c>
      <c r="DM283" s="126">
        <v>596</v>
      </c>
      <c r="DN283" s="126">
        <v>245</v>
      </c>
      <c r="DO283" s="126">
        <v>6</v>
      </c>
      <c r="DP283" s="126">
        <v>345</v>
      </c>
      <c r="DQ283" s="126">
        <v>2081</v>
      </c>
      <c r="DR283" s="126">
        <v>598</v>
      </c>
      <c r="DS283" s="126">
        <v>596</v>
      </c>
      <c r="DT283" s="126">
        <v>243</v>
      </c>
      <c r="DU283" s="126">
        <v>288</v>
      </c>
      <c r="DV283" s="126">
        <v>17</v>
      </c>
      <c r="DW283" s="126">
        <v>44</v>
      </c>
      <c r="DX283" s="126">
        <v>4</v>
      </c>
      <c r="DY283" s="126">
        <v>0</v>
      </c>
      <c r="DZ283" s="126">
        <v>0</v>
      </c>
      <c r="EA283" s="126">
        <v>598</v>
      </c>
      <c r="EB283" s="126">
        <v>522</v>
      </c>
      <c r="EC283" s="126">
        <v>17</v>
      </c>
      <c r="ED283" s="126">
        <v>8</v>
      </c>
      <c r="EE283" s="126">
        <v>0</v>
      </c>
      <c r="EF283" s="126">
        <v>0</v>
      </c>
      <c r="EG283" s="126">
        <v>1</v>
      </c>
      <c r="EH283" s="126">
        <v>0</v>
      </c>
      <c r="EI283" s="126">
        <v>50</v>
      </c>
      <c r="EJ283" s="126">
        <v>0</v>
      </c>
      <c r="EK283" s="126">
        <v>76</v>
      </c>
      <c r="EL283" s="126">
        <v>75</v>
      </c>
      <c r="EM283" s="126">
        <v>0</v>
      </c>
      <c r="EN283" s="126">
        <v>1</v>
      </c>
      <c r="EO283" s="126">
        <v>0</v>
      </c>
      <c r="EP283" s="126">
        <v>0</v>
      </c>
      <c r="EQ283" s="127" t="b">
        <v>0</v>
      </c>
      <c r="ER283" s="127" t="b">
        <v>0</v>
      </c>
      <c r="ES283" s="127" t="b">
        <v>0</v>
      </c>
      <c r="ET283" s="128">
        <v>0.98099999999999998</v>
      </c>
      <c r="EU283" s="128">
        <v>0.93599999999999994</v>
      </c>
      <c r="EV283" s="128">
        <v>0.91500000000000004</v>
      </c>
      <c r="EW283" s="128">
        <v>0.78299999999999992</v>
      </c>
      <c r="EX283" s="128">
        <v>0</v>
      </c>
      <c r="EY283" s="128">
        <v>0</v>
      </c>
      <c r="EZ283" s="127" t="b">
        <v>0</v>
      </c>
      <c r="FA283" s="127" t="b">
        <v>0</v>
      </c>
      <c r="FB283" s="127" t="b">
        <v>0</v>
      </c>
      <c r="FC283" s="128">
        <v>0</v>
      </c>
      <c r="FD283" s="128">
        <v>0</v>
      </c>
      <c r="FE283" s="128">
        <v>0</v>
      </c>
      <c r="FF283" s="128">
        <v>0</v>
      </c>
      <c r="FG283" s="128">
        <v>0</v>
      </c>
      <c r="FH283" s="128">
        <v>0</v>
      </c>
      <c r="FI283" s="127" t="b">
        <v>0</v>
      </c>
      <c r="FJ283" s="127" t="b">
        <v>0</v>
      </c>
      <c r="FK283" s="127" t="b">
        <v>0</v>
      </c>
      <c r="FL283" s="128">
        <v>0</v>
      </c>
      <c r="FM283" s="128">
        <v>0</v>
      </c>
      <c r="FN283" s="128">
        <v>0</v>
      </c>
      <c r="FO283" s="128">
        <v>0</v>
      </c>
      <c r="FP283" s="128">
        <v>0</v>
      </c>
      <c r="FQ283" s="128">
        <v>0</v>
      </c>
      <c r="FR283" s="183" t="s">
        <v>993</v>
      </c>
      <c r="FS283" s="128">
        <v>0</v>
      </c>
      <c r="FT283" s="126">
        <v>0</v>
      </c>
      <c r="FU283" s="126">
        <v>76</v>
      </c>
      <c r="FV283" s="126">
        <v>0</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7" t="b">
        <v>0</v>
      </c>
      <c r="GM283" s="183" t="s">
        <v>993</v>
      </c>
      <c r="GN283" s="183" t="s">
        <v>993</v>
      </c>
      <c r="GO283" s="183" t="s">
        <v>993</v>
      </c>
      <c r="GP283" s="183" t="s">
        <v>993</v>
      </c>
      <c r="GQ283" s="127"/>
      <c r="GR283" s="123"/>
    </row>
    <row r="284" spans="1:200">
      <c r="A284" s="122"/>
      <c r="B284" s="1348" t="s">
        <v>723</v>
      </c>
      <c r="C284" s="1349"/>
      <c r="D284" s="183" t="s">
        <v>1243</v>
      </c>
      <c r="E284" s="183" t="s">
        <v>67</v>
      </c>
      <c r="F284" s="183" t="s">
        <v>437</v>
      </c>
      <c r="G284" s="183" t="s">
        <v>986</v>
      </c>
      <c r="H284" s="183" t="s">
        <v>1236</v>
      </c>
      <c r="I284" s="183" t="s">
        <v>1237</v>
      </c>
      <c r="J284" s="183" t="s">
        <v>1238</v>
      </c>
      <c r="K284" s="183" t="s">
        <v>1239</v>
      </c>
      <c r="L284" s="126">
        <v>2</v>
      </c>
      <c r="M284" s="183" t="s">
        <v>67</v>
      </c>
      <c r="N284" s="183" t="s">
        <v>1149</v>
      </c>
      <c r="O284" s="183" t="s">
        <v>732</v>
      </c>
      <c r="P284" s="183" t="s">
        <v>1006</v>
      </c>
      <c r="Q284" s="183" t="s">
        <v>993</v>
      </c>
      <c r="R284" s="183" t="s">
        <v>290</v>
      </c>
      <c r="S284" s="127" t="b">
        <v>1</v>
      </c>
      <c r="T284" s="126">
        <v>1</v>
      </c>
      <c r="U284" s="127" t="b">
        <v>0</v>
      </c>
      <c r="V284" s="126">
        <v>0</v>
      </c>
      <c r="W284" s="127" t="b">
        <v>0</v>
      </c>
      <c r="X284" s="127" t="b">
        <v>1</v>
      </c>
      <c r="Y284" s="183" t="s">
        <v>290</v>
      </c>
      <c r="Z284" s="183" t="s">
        <v>993</v>
      </c>
      <c r="AA284" s="127" t="b">
        <v>0</v>
      </c>
      <c r="AB284" s="183" t="s">
        <v>993</v>
      </c>
      <c r="AC284" s="183" t="s">
        <v>993</v>
      </c>
      <c r="AD284" s="183" t="s">
        <v>993</v>
      </c>
      <c r="AE284" s="183">
        <f t="shared" si="11"/>
        <v>19</v>
      </c>
      <c r="AF284" s="183">
        <f t="shared" si="11"/>
        <v>19</v>
      </c>
      <c r="AG284" s="183">
        <f t="shared" si="11"/>
        <v>10</v>
      </c>
      <c r="AH284" s="183">
        <f t="shared" si="10"/>
        <v>19</v>
      </c>
      <c r="AI284" s="183">
        <f t="shared" si="12"/>
        <v>0</v>
      </c>
      <c r="AJ284" s="126">
        <v>19</v>
      </c>
      <c r="AK284" s="126">
        <v>19</v>
      </c>
      <c r="AL284" s="126">
        <v>10</v>
      </c>
      <c r="AM284" s="126">
        <v>19</v>
      </c>
      <c r="AN284" s="126">
        <v>0</v>
      </c>
      <c r="AO284" s="126">
        <v>0</v>
      </c>
      <c r="AP284" s="126">
        <v>0</v>
      </c>
      <c r="AQ284" s="126">
        <v>0</v>
      </c>
      <c r="AR284" s="126">
        <v>0</v>
      </c>
      <c r="AS284" s="126">
        <v>0</v>
      </c>
      <c r="AT284" s="126">
        <v>0</v>
      </c>
      <c r="AU284" s="126">
        <v>0</v>
      </c>
      <c r="AV284" s="126">
        <v>0</v>
      </c>
      <c r="AW284" s="126">
        <v>0</v>
      </c>
      <c r="AX284" s="126">
        <v>0</v>
      </c>
      <c r="AY284" s="126">
        <v>0</v>
      </c>
      <c r="AZ284" s="126">
        <v>0</v>
      </c>
      <c r="BA284" s="126">
        <v>0</v>
      </c>
      <c r="BB284" s="126">
        <v>0</v>
      </c>
      <c r="BC284" s="126">
        <v>0</v>
      </c>
      <c r="BD284" s="127" t="b">
        <v>0</v>
      </c>
      <c r="BE284" s="127"/>
      <c r="BF284" s="183" t="s">
        <v>270</v>
      </c>
      <c r="BG284" s="126">
        <v>19</v>
      </c>
      <c r="BH284" s="183" t="s">
        <v>993</v>
      </c>
      <c r="BI284" s="126">
        <v>0</v>
      </c>
      <c r="BJ284" s="183" t="s">
        <v>993</v>
      </c>
      <c r="BK284" s="126">
        <v>0</v>
      </c>
      <c r="BL284" s="126">
        <v>0</v>
      </c>
      <c r="BM284" s="126">
        <v>0</v>
      </c>
      <c r="BN284" s="183" t="s">
        <v>993</v>
      </c>
      <c r="BO284" s="183" t="s">
        <v>993</v>
      </c>
      <c r="BP284" s="183" t="s">
        <v>993</v>
      </c>
      <c r="BQ284" s="126">
        <v>0</v>
      </c>
      <c r="BR284" s="183" t="s">
        <v>993</v>
      </c>
      <c r="BS284" s="126">
        <v>0</v>
      </c>
      <c r="BT284" s="183" t="s">
        <v>993</v>
      </c>
      <c r="BU284" s="126">
        <v>0</v>
      </c>
      <c r="BV284" s="126">
        <v>0</v>
      </c>
      <c r="BW284" s="126">
        <v>0</v>
      </c>
      <c r="BX284" s="183" t="s">
        <v>993</v>
      </c>
      <c r="BY284" s="126">
        <v>0</v>
      </c>
      <c r="BZ284" s="183" t="s">
        <v>993</v>
      </c>
      <c r="CA284" s="126">
        <v>0</v>
      </c>
      <c r="CB284" s="183" t="s">
        <v>993</v>
      </c>
      <c r="CC284" s="126">
        <v>0</v>
      </c>
      <c r="CD284" s="126">
        <v>0</v>
      </c>
      <c r="CE284" s="126">
        <v>0</v>
      </c>
      <c r="CF284" s="183" t="s">
        <v>993</v>
      </c>
      <c r="CG284" s="126">
        <v>0</v>
      </c>
      <c r="CH284" s="183" t="s">
        <v>993</v>
      </c>
      <c r="CI284" s="126">
        <v>0</v>
      </c>
      <c r="CJ284" s="183" t="s">
        <v>993</v>
      </c>
      <c r="CK284" s="126">
        <v>0</v>
      </c>
      <c r="CL284" s="126">
        <v>0</v>
      </c>
      <c r="CM284" s="126">
        <v>0</v>
      </c>
      <c r="CN284" s="126">
        <v>14</v>
      </c>
      <c r="CO284" s="126">
        <v>0</v>
      </c>
      <c r="CP284" s="126">
        <v>0</v>
      </c>
      <c r="CQ284" s="126">
        <v>0</v>
      </c>
      <c r="CR284" s="126">
        <v>1</v>
      </c>
      <c r="CS284" s="126">
        <v>0</v>
      </c>
      <c r="CT284" s="126">
        <v>0</v>
      </c>
      <c r="CU284" s="126">
        <v>0</v>
      </c>
      <c r="CV284" s="126">
        <v>0</v>
      </c>
      <c r="CW284" s="126">
        <v>0</v>
      </c>
      <c r="CX284" s="126">
        <v>0</v>
      </c>
      <c r="CY284" s="126">
        <v>0</v>
      </c>
      <c r="CZ284" s="126">
        <v>0</v>
      </c>
      <c r="DA284" s="126">
        <v>0</v>
      </c>
      <c r="DB284" s="126">
        <v>2</v>
      </c>
      <c r="DC284" s="126">
        <v>0</v>
      </c>
      <c r="DD284" s="126">
        <v>0</v>
      </c>
      <c r="DE284" s="126">
        <v>0</v>
      </c>
      <c r="DF284" s="126">
        <v>1</v>
      </c>
      <c r="DG284" s="126">
        <v>0</v>
      </c>
      <c r="DH284" s="127" t="b">
        <v>0</v>
      </c>
      <c r="DI284" s="183" t="s">
        <v>999</v>
      </c>
      <c r="DJ284" s="183" t="s">
        <v>293</v>
      </c>
      <c r="DK284" s="183" t="s">
        <v>440</v>
      </c>
      <c r="DL284" s="183" t="s">
        <v>270</v>
      </c>
      <c r="DM284" s="126">
        <v>643</v>
      </c>
      <c r="DN284" s="126">
        <v>268</v>
      </c>
      <c r="DO284" s="126">
        <v>25</v>
      </c>
      <c r="DP284" s="126">
        <v>350</v>
      </c>
      <c r="DQ284" s="126">
        <v>6628</v>
      </c>
      <c r="DR284" s="126">
        <v>655</v>
      </c>
      <c r="DS284" s="126">
        <v>643</v>
      </c>
      <c r="DT284" s="126">
        <v>47</v>
      </c>
      <c r="DU284" s="126">
        <v>561</v>
      </c>
      <c r="DV284" s="126">
        <v>15</v>
      </c>
      <c r="DW284" s="126">
        <v>20</v>
      </c>
      <c r="DX284" s="126">
        <v>0</v>
      </c>
      <c r="DY284" s="126">
        <v>0</v>
      </c>
      <c r="DZ284" s="126">
        <v>0</v>
      </c>
      <c r="EA284" s="126">
        <v>655</v>
      </c>
      <c r="EB284" s="126">
        <v>88</v>
      </c>
      <c r="EC284" s="126">
        <v>508</v>
      </c>
      <c r="ED284" s="126">
        <v>22</v>
      </c>
      <c r="EE284" s="126">
        <v>3</v>
      </c>
      <c r="EF284" s="126">
        <v>3</v>
      </c>
      <c r="EG284" s="126">
        <v>1</v>
      </c>
      <c r="EH284" s="126">
        <v>10</v>
      </c>
      <c r="EI284" s="126">
        <v>14</v>
      </c>
      <c r="EJ284" s="126">
        <v>6</v>
      </c>
      <c r="EK284" s="126">
        <v>567</v>
      </c>
      <c r="EL284" s="126">
        <v>552</v>
      </c>
      <c r="EM284" s="126">
        <v>9</v>
      </c>
      <c r="EN284" s="126">
        <v>6</v>
      </c>
      <c r="EO284" s="126">
        <v>0</v>
      </c>
      <c r="EP284" s="126">
        <v>0</v>
      </c>
      <c r="EQ284" s="127" t="b">
        <v>0</v>
      </c>
      <c r="ER284" s="127" t="b">
        <v>0</v>
      </c>
      <c r="ES284" s="127" t="b">
        <v>0</v>
      </c>
      <c r="ET284" s="128">
        <v>0.66900000000000004</v>
      </c>
      <c r="EU284" s="128">
        <v>0.375</v>
      </c>
      <c r="EV284" s="128">
        <v>0.25900000000000001</v>
      </c>
      <c r="EW284" s="128">
        <v>0.253</v>
      </c>
      <c r="EX284" s="128">
        <v>0.16600000000000001</v>
      </c>
      <c r="EY284" s="128">
        <v>0.41499999999999998</v>
      </c>
      <c r="EZ284" s="127" t="b">
        <v>0</v>
      </c>
      <c r="FA284" s="127" t="b">
        <v>0</v>
      </c>
      <c r="FB284" s="127" t="b">
        <v>0</v>
      </c>
      <c r="FC284" s="128">
        <v>0</v>
      </c>
      <c r="FD284" s="128">
        <v>0</v>
      </c>
      <c r="FE284" s="128">
        <v>0</v>
      </c>
      <c r="FF284" s="128">
        <v>0</v>
      </c>
      <c r="FG284" s="128">
        <v>0</v>
      </c>
      <c r="FH284" s="128">
        <v>0</v>
      </c>
      <c r="FI284" s="127" t="b">
        <v>0</v>
      </c>
      <c r="FJ284" s="127" t="b">
        <v>0</v>
      </c>
      <c r="FK284" s="127" t="b">
        <v>0</v>
      </c>
      <c r="FL284" s="128">
        <v>0.66900000000000004</v>
      </c>
      <c r="FM284" s="128">
        <v>0.375</v>
      </c>
      <c r="FN284" s="128">
        <v>0.25900000000000001</v>
      </c>
      <c r="FO284" s="128">
        <v>0.253</v>
      </c>
      <c r="FP284" s="128">
        <v>0.26600000000000001</v>
      </c>
      <c r="FQ284" s="128">
        <v>0.41499999999999998</v>
      </c>
      <c r="FR284" s="183" t="s">
        <v>993</v>
      </c>
      <c r="FS284" s="128">
        <v>0</v>
      </c>
      <c r="FT284" s="126">
        <v>0</v>
      </c>
      <c r="FU284" s="126">
        <v>567</v>
      </c>
      <c r="FV284" s="126">
        <v>0</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7" t="b">
        <v>0</v>
      </c>
      <c r="GM284" s="183" t="s">
        <v>993</v>
      </c>
      <c r="GN284" s="183" t="s">
        <v>993</v>
      </c>
      <c r="GO284" s="183" t="s">
        <v>993</v>
      </c>
      <c r="GP284" s="183" t="s">
        <v>993</v>
      </c>
      <c r="GQ284" s="127"/>
      <c r="GR284" s="123"/>
    </row>
    <row r="285" spans="1:200">
      <c r="A285" s="122"/>
      <c r="B285" s="1348" t="s">
        <v>723</v>
      </c>
      <c r="C285" s="1349"/>
      <c r="D285" s="183" t="s">
        <v>1243</v>
      </c>
      <c r="E285" s="183" t="s">
        <v>67</v>
      </c>
      <c r="F285" s="183" t="s">
        <v>437</v>
      </c>
      <c r="G285" s="183" t="s">
        <v>986</v>
      </c>
      <c r="H285" s="183" t="s">
        <v>1236</v>
      </c>
      <c r="I285" s="183" t="s">
        <v>1237</v>
      </c>
      <c r="J285" s="183" t="s">
        <v>1238</v>
      </c>
      <c r="K285" s="183" t="s">
        <v>1239</v>
      </c>
      <c r="L285" s="126">
        <v>3</v>
      </c>
      <c r="M285" s="183" t="s">
        <v>67</v>
      </c>
      <c r="N285" s="183" t="s">
        <v>1019</v>
      </c>
      <c r="O285" s="183" t="s">
        <v>735</v>
      </c>
      <c r="P285" s="183" t="s">
        <v>1006</v>
      </c>
      <c r="Q285" s="183" t="s">
        <v>993</v>
      </c>
      <c r="R285" s="183" t="s">
        <v>290</v>
      </c>
      <c r="S285" s="127" t="b">
        <v>0</v>
      </c>
      <c r="T285" s="126">
        <v>0</v>
      </c>
      <c r="U285" s="127" t="b">
        <v>0</v>
      </c>
      <c r="V285" s="126">
        <v>0</v>
      </c>
      <c r="W285" s="127" t="b">
        <v>1</v>
      </c>
      <c r="X285" s="127" t="b">
        <v>0</v>
      </c>
      <c r="Y285" s="183" t="s">
        <v>290</v>
      </c>
      <c r="Z285" s="183" t="s">
        <v>993</v>
      </c>
      <c r="AA285" s="127" t="b">
        <v>0</v>
      </c>
      <c r="AB285" s="183" t="s">
        <v>993</v>
      </c>
      <c r="AC285" s="183" t="s">
        <v>993</v>
      </c>
      <c r="AD285" s="183" t="s">
        <v>993</v>
      </c>
      <c r="AE285" s="183">
        <f t="shared" si="11"/>
        <v>45</v>
      </c>
      <c r="AF285" s="183">
        <f t="shared" si="11"/>
        <v>45</v>
      </c>
      <c r="AG285" s="183">
        <f t="shared" si="11"/>
        <v>30</v>
      </c>
      <c r="AH285" s="183">
        <f t="shared" si="10"/>
        <v>45</v>
      </c>
      <c r="AI285" s="183">
        <f t="shared" si="12"/>
        <v>0</v>
      </c>
      <c r="AJ285" s="126">
        <v>45</v>
      </c>
      <c r="AK285" s="126">
        <v>45</v>
      </c>
      <c r="AL285" s="126">
        <v>30</v>
      </c>
      <c r="AM285" s="126">
        <v>45</v>
      </c>
      <c r="AN285" s="126">
        <v>0</v>
      </c>
      <c r="AO285" s="126">
        <v>0</v>
      </c>
      <c r="AP285" s="126">
        <v>0</v>
      </c>
      <c r="AQ285" s="126">
        <v>0</v>
      </c>
      <c r="AR285" s="126">
        <v>0</v>
      </c>
      <c r="AS285" s="126">
        <v>0</v>
      </c>
      <c r="AT285" s="126">
        <v>0</v>
      </c>
      <c r="AU285" s="126">
        <v>0</v>
      </c>
      <c r="AV285" s="126">
        <v>0</v>
      </c>
      <c r="AW285" s="126">
        <v>0</v>
      </c>
      <c r="AX285" s="126">
        <v>0</v>
      </c>
      <c r="AY285" s="126">
        <v>0</v>
      </c>
      <c r="AZ285" s="126">
        <v>0</v>
      </c>
      <c r="BA285" s="126">
        <v>0</v>
      </c>
      <c r="BB285" s="126">
        <v>0</v>
      </c>
      <c r="BC285" s="126">
        <v>0</v>
      </c>
      <c r="BD285" s="127" t="b">
        <v>0</v>
      </c>
      <c r="BE285" s="127"/>
      <c r="BF285" s="183" t="s">
        <v>270</v>
      </c>
      <c r="BG285" s="126">
        <v>45</v>
      </c>
      <c r="BH285" s="183" t="s">
        <v>993</v>
      </c>
      <c r="BI285" s="126">
        <v>0</v>
      </c>
      <c r="BJ285" s="183" t="s">
        <v>993</v>
      </c>
      <c r="BK285" s="126">
        <v>0</v>
      </c>
      <c r="BL285" s="126">
        <v>0</v>
      </c>
      <c r="BM285" s="126">
        <v>0</v>
      </c>
      <c r="BN285" s="183" t="s">
        <v>993</v>
      </c>
      <c r="BO285" s="183" t="s">
        <v>993</v>
      </c>
      <c r="BP285" s="183" t="s">
        <v>993</v>
      </c>
      <c r="BQ285" s="126">
        <v>0</v>
      </c>
      <c r="BR285" s="183" t="s">
        <v>993</v>
      </c>
      <c r="BS285" s="126">
        <v>0</v>
      </c>
      <c r="BT285" s="183" t="s">
        <v>993</v>
      </c>
      <c r="BU285" s="126">
        <v>0</v>
      </c>
      <c r="BV285" s="126">
        <v>0</v>
      </c>
      <c r="BW285" s="126">
        <v>0</v>
      </c>
      <c r="BX285" s="183" t="s">
        <v>993</v>
      </c>
      <c r="BY285" s="126">
        <v>0</v>
      </c>
      <c r="BZ285" s="183" t="s">
        <v>993</v>
      </c>
      <c r="CA285" s="126">
        <v>0</v>
      </c>
      <c r="CB285" s="183" t="s">
        <v>993</v>
      </c>
      <c r="CC285" s="126">
        <v>0</v>
      </c>
      <c r="CD285" s="126">
        <v>0</v>
      </c>
      <c r="CE285" s="126">
        <v>0</v>
      </c>
      <c r="CF285" s="183" t="s">
        <v>993</v>
      </c>
      <c r="CG285" s="126">
        <v>0</v>
      </c>
      <c r="CH285" s="183" t="s">
        <v>993</v>
      </c>
      <c r="CI285" s="126">
        <v>0</v>
      </c>
      <c r="CJ285" s="183" t="s">
        <v>993</v>
      </c>
      <c r="CK285" s="126">
        <v>0</v>
      </c>
      <c r="CL285" s="126">
        <v>0</v>
      </c>
      <c r="CM285" s="126">
        <v>0</v>
      </c>
      <c r="CN285" s="126">
        <v>21</v>
      </c>
      <c r="CO285" s="126">
        <v>1.4</v>
      </c>
      <c r="CP285" s="126">
        <v>1</v>
      </c>
      <c r="CQ285" s="126">
        <v>0.6</v>
      </c>
      <c r="CR285" s="126">
        <v>3</v>
      </c>
      <c r="CS285" s="126">
        <v>0</v>
      </c>
      <c r="CT285" s="126">
        <v>0</v>
      </c>
      <c r="CU285" s="126">
        <v>0</v>
      </c>
      <c r="CV285" s="126">
        <v>0</v>
      </c>
      <c r="CW285" s="126">
        <v>0</v>
      </c>
      <c r="CX285" s="126">
        <v>0</v>
      </c>
      <c r="CY285" s="126">
        <v>0</v>
      </c>
      <c r="CZ285" s="126">
        <v>0</v>
      </c>
      <c r="DA285" s="126">
        <v>0</v>
      </c>
      <c r="DB285" s="126">
        <v>2</v>
      </c>
      <c r="DC285" s="126">
        <v>0</v>
      </c>
      <c r="DD285" s="126">
        <v>0</v>
      </c>
      <c r="DE285" s="126">
        <v>0</v>
      </c>
      <c r="DF285" s="126">
        <v>1</v>
      </c>
      <c r="DG285" s="126">
        <v>0</v>
      </c>
      <c r="DH285" s="127" t="b">
        <v>0</v>
      </c>
      <c r="DI285" s="183" t="s">
        <v>999</v>
      </c>
      <c r="DJ285" s="183" t="s">
        <v>1000</v>
      </c>
      <c r="DK285" s="183" t="s">
        <v>270</v>
      </c>
      <c r="DL285" s="183" t="s">
        <v>1014</v>
      </c>
      <c r="DM285" s="126">
        <v>779</v>
      </c>
      <c r="DN285" s="126">
        <v>291</v>
      </c>
      <c r="DO285" s="126">
        <v>54</v>
      </c>
      <c r="DP285" s="126">
        <v>434</v>
      </c>
      <c r="DQ285" s="126">
        <v>13519</v>
      </c>
      <c r="DR285" s="126">
        <v>771</v>
      </c>
      <c r="DS285" s="126">
        <v>779</v>
      </c>
      <c r="DT285" s="126">
        <v>44</v>
      </c>
      <c r="DU285" s="126">
        <v>667</v>
      </c>
      <c r="DV285" s="126">
        <v>15</v>
      </c>
      <c r="DW285" s="126">
        <v>53</v>
      </c>
      <c r="DX285" s="126">
        <v>0</v>
      </c>
      <c r="DY285" s="126">
        <v>0</v>
      </c>
      <c r="DZ285" s="126">
        <v>0</v>
      </c>
      <c r="EA285" s="126">
        <v>771</v>
      </c>
      <c r="EB285" s="126">
        <v>255</v>
      </c>
      <c r="EC285" s="126">
        <v>470</v>
      </c>
      <c r="ED285" s="126">
        <v>4</v>
      </c>
      <c r="EE285" s="126">
        <v>13</v>
      </c>
      <c r="EF285" s="126">
        <v>9</v>
      </c>
      <c r="EG285" s="126">
        <v>0</v>
      </c>
      <c r="EH285" s="126">
        <v>14</v>
      </c>
      <c r="EI285" s="126">
        <v>6</v>
      </c>
      <c r="EJ285" s="126">
        <v>0</v>
      </c>
      <c r="EK285" s="126">
        <v>516</v>
      </c>
      <c r="EL285" s="126">
        <v>501</v>
      </c>
      <c r="EM285" s="126">
        <v>7</v>
      </c>
      <c r="EN285" s="126">
        <v>8</v>
      </c>
      <c r="EO285" s="126">
        <v>0</v>
      </c>
      <c r="EP285" s="126">
        <v>0</v>
      </c>
      <c r="EQ285" s="127" t="b">
        <v>0</v>
      </c>
      <c r="ER285" s="127" t="b">
        <v>0</v>
      </c>
      <c r="ES285" s="127" t="b">
        <v>0</v>
      </c>
      <c r="ET285" s="128">
        <v>0.313</v>
      </c>
      <c r="EU285" s="128">
        <v>0.22</v>
      </c>
      <c r="EV285" s="128">
        <v>0.187</v>
      </c>
      <c r="EW285" s="128">
        <v>6.2E-2</v>
      </c>
      <c r="EX285" s="128">
        <v>0.16300000000000001</v>
      </c>
      <c r="EY285" s="128">
        <v>0.30399999999999999</v>
      </c>
      <c r="EZ285" s="127" t="b">
        <v>0</v>
      </c>
      <c r="FA285" s="127" t="b">
        <v>0</v>
      </c>
      <c r="FB285" s="127" t="b">
        <v>0</v>
      </c>
      <c r="FC285" s="128">
        <v>0</v>
      </c>
      <c r="FD285" s="128">
        <v>0</v>
      </c>
      <c r="FE285" s="128">
        <v>0</v>
      </c>
      <c r="FF285" s="128">
        <v>0</v>
      </c>
      <c r="FG285" s="128">
        <v>0</v>
      </c>
      <c r="FH285" s="128">
        <v>0</v>
      </c>
      <c r="FI285" s="127" t="b">
        <v>0</v>
      </c>
      <c r="FJ285" s="127" t="b">
        <v>0</v>
      </c>
      <c r="FK285" s="127" t="b">
        <v>0</v>
      </c>
      <c r="FL285" s="128">
        <v>0.313</v>
      </c>
      <c r="FM285" s="128">
        <v>0.22</v>
      </c>
      <c r="FN285" s="128">
        <v>0.187</v>
      </c>
      <c r="FO285" s="128">
        <v>6.2E-2</v>
      </c>
      <c r="FP285" s="128">
        <v>0.16300000000000001</v>
      </c>
      <c r="FQ285" s="128">
        <v>0.30399999999999999</v>
      </c>
      <c r="FR285" s="183" t="s">
        <v>993</v>
      </c>
      <c r="FS285" s="128">
        <v>0</v>
      </c>
      <c r="FT285" s="126">
        <v>0</v>
      </c>
      <c r="FU285" s="126">
        <v>516</v>
      </c>
      <c r="FV285" s="126">
        <v>0</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7" t="b">
        <v>0</v>
      </c>
      <c r="GM285" s="183" t="s">
        <v>993</v>
      </c>
      <c r="GN285" s="183" t="s">
        <v>993</v>
      </c>
      <c r="GO285" s="183" t="s">
        <v>993</v>
      </c>
      <c r="GP285" s="183" t="s">
        <v>993</v>
      </c>
      <c r="GQ285" s="127"/>
      <c r="GR285" s="123"/>
    </row>
    <row r="286" spans="1:200">
      <c r="A286" s="122"/>
      <c r="B286" s="1348" t="s">
        <v>723</v>
      </c>
      <c r="C286" s="1349"/>
      <c r="D286" s="183" t="s">
        <v>1243</v>
      </c>
      <c r="E286" s="183" t="s">
        <v>67</v>
      </c>
      <c r="F286" s="183" t="s">
        <v>437</v>
      </c>
      <c r="G286" s="183" t="s">
        <v>986</v>
      </c>
      <c r="H286" s="183" t="s">
        <v>1236</v>
      </c>
      <c r="I286" s="183" t="s">
        <v>1237</v>
      </c>
      <c r="J286" s="183" t="s">
        <v>1238</v>
      </c>
      <c r="K286" s="183" t="s">
        <v>1239</v>
      </c>
      <c r="L286" s="126">
        <v>4</v>
      </c>
      <c r="M286" s="183" t="s">
        <v>67</v>
      </c>
      <c r="N286" s="183" t="s">
        <v>1012</v>
      </c>
      <c r="O286" s="183" t="s">
        <v>736</v>
      </c>
      <c r="P286" s="183" t="s">
        <v>1006</v>
      </c>
      <c r="Q286" s="183" t="s">
        <v>993</v>
      </c>
      <c r="R286" s="183" t="s">
        <v>290</v>
      </c>
      <c r="S286" s="127" t="b">
        <v>0</v>
      </c>
      <c r="T286" s="126">
        <v>0</v>
      </c>
      <c r="U286" s="127" t="b">
        <v>0</v>
      </c>
      <c r="V286" s="126">
        <v>0</v>
      </c>
      <c r="W286" s="127" t="b">
        <v>0</v>
      </c>
      <c r="X286" s="127" t="b">
        <v>1</v>
      </c>
      <c r="Y286" s="183" t="s">
        <v>290</v>
      </c>
      <c r="Z286" s="183" t="s">
        <v>993</v>
      </c>
      <c r="AA286" s="127" t="b">
        <v>0</v>
      </c>
      <c r="AB286" s="183" t="s">
        <v>993</v>
      </c>
      <c r="AC286" s="183" t="s">
        <v>993</v>
      </c>
      <c r="AD286" s="183" t="s">
        <v>993</v>
      </c>
      <c r="AE286" s="183">
        <f t="shared" si="11"/>
        <v>45</v>
      </c>
      <c r="AF286" s="183">
        <f t="shared" si="11"/>
        <v>45</v>
      </c>
      <c r="AG286" s="183">
        <f t="shared" si="11"/>
        <v>30</v>
      </c>
      <c r="AH286" s="183">
        <f t="shared" si="10"/>
        <v>45</v>
      </c>
      <c r="AI286" s="183">
        <f t="shared" si="12"/>
        <v>0</v>
      </c>
      <c r="AJ286" s="126">
        <v>45</v>
      </c>
      <c r="AK286" s="126">
        <v>45</v>
      </c>
      <c r="AL286" s="126">
        <v>30</v>
      </c>
      <c r="AM286" s="126">
        <v>45</v>
      </c>
      <c r="AN286" s="126">
        <v>0</v>
      </c>
      <c r="AO286" s="126">
        <v>0</v>
      </c>
      <c r="AP286" s="126">
        <v>0</v>
      </c>
      <c r="AQ286" s="126">
        <v>0</v>
      </c>
      <c r="AR286" s="126">
        <v>0</v>
      </c>
      <c r="AS286" s="126">
        <v>0</v>
      </c>
      <c r="AT286" s="126">
        <v>0</v>
      </c>
      <c r="AU286" s="126">
        <v>0</v>
      </c>
      <c r="AV286" s="126">
        <v>0</v>
      </c>
      <c r="AW286" s="126">
        <v>0</v>
      </c>
      <c r="AX286" s="126">
        <v>0</v>
      </c>
      <c r="AY286" s="126">
        <v>0</v>
      </c>
      <c r="AZ286" s="126">
        <v>0</v>
      </c>
      <c r="BA286" s="126">
        <v>0</v>
      </c>
      <c r="BB286" s="126">
        <v>0</v>
      </c>
      <c r="BC286" s="126">
        <v>0</v>
      </c>
      <c r="BD286" s="127" t="b">
        <v>0</v>
      </c>
      <c r="BE286" s="127"/>
      <c r="BF286" s="183" t="s">
        <v>270</v>
      </c>
      <c r="BG286" s="126">
        <v>45</v>
      </c>
      <c r="BH286" s="183" t="s">
        <v>993</v>
      </c>
      <c r="BI286" s="126">
        <v>0</v>
      </c>
      <c r="BJ286" s="183" t="s">
        <v>993</v>
      </c>
      <c r="BK286" s="126">
        <v>0</v>
      </c>
      <c r="BL286" s="126">
        <v>0</v>
      </c>
      <c r="BM286" s="126">
        <v>0</v>
      </c>
      <c r="BN286" s="183" t="s">
        <v>993</v>
      </c>
      <c r="BO286" s="183" t="s">
        <v>993</v>
      </c>
      <c r="BP286" s="183" t="s">
        <v>993</v>
      </c>
      <c r="BQ286" s="126">
        <v>0</v>
      </c>
      <c r="BR286" s="183" t="s">
        <v>993</v>
      </c>
      <c r="BS286" s="126">
        <v>0</v>
      </c>
      <c r="BT286" s="183" t="s">
        <v>993</v>
      </c>
      <c r="BU286" s="126">
        <v>0</v>
      </c>
      <c r="BV286" s="126">
        <v>0</v>
      </c>
      <c r="BW286" s="126">
        <v>0</v>
      </c>
      <c r="BX286" s="183" t="s">
        <v>993</v>
      </c>
      <c r="BY286" s="126">
        <v>0</v>
      </c>
      <c r="BZ286" s="183" t="s">
        <v>993</v>
      </c>
      <c r="CA286" s="126">
        <v>0</v>
      </c>
      <c r="CB286" s="183" t="s">
        <v>993</v>
      </c>
      <c r="CC286" s="126">
        <v>0</v>
      </c>
      <c r="CD286" s="126">
        <v>0</v>
      </c>
      <c r="CE286" s="126">
        <v>0</v>
      </c>
      <c r="CF286" s="183" t="s">
        <v>993</v>
      </c>
      <c r="CG286" s="126">
        <v>0</v>
      </c>
      <c r="CH286" s="183" t="s">
        <v>993</v>
      </c>
      <c r="CI286" s="126">
        <v>0</v>
      </c>
      <c r="CJ286" s="183" t="s">
        <v>993</v>
      </c>
      <c r="CK286" s="126">
        <v>0</v>
      </c>
      <c r="CL286" s="126">
        <v>0</v>
      </c>
      <c r="CM286" s="126">
        <v>0</v>
      </c>
      <c r="CN286" s="126">
        <v>23</v>
      </c>
      <c r="CO286" s="126">
        <v>0.5</v>
      </c>
      <c r="CP286" s="126">
        <v>0</v>
      </c>
      <c r="CQ286" s="126">
        <v>0</v>
      </c>
      <c r="CR286" s="126">
        <v>3</v>
      </c>
      <c r="CS286" s="126">
        <v>0</v>
      </c>
      <c r="CT286" s="126">
        <v>0</v>
      </c>
      <c r="CU286" s="126">
        <v>0</v>
      </c>
      <c r="CV286" s="126">
        <v>0</v>
      </c>
      <c r="CW286" s="126">
        <v>0</v>
      </c>
      <c r="CX286" s="126">
        <v>0</v>
      </c>
      <c r="CY286" s="126">
        <v>0</v>
      </c>
      <c r="CZ286" s="126">
        <v>0</v>
      </c>
      <c r="DA286" s="126">
        <v>0</v>
      </c>
      <c r="DB286" s="126">
        <v>1</v>
      </c>
      <c r="DC286" s="126">
        <v>0</v>
      </c>
      <c r="DD286" s="126">
        <v>0</v>
      </c>
      <c r="DE286" s="126">
        <v>0</v>
      </c>
      <c r="DF286" s="126">
        <v>1</v>
      </c>
      <c r="DG286" s="126">
        <v>0</v>
      </c>
      <c r="DH286" s="127" t="b">
        <v>0</v>
      </c>
      <c r="DI286" s="183" t="s">
        <v>999</v>
      </c>
      <c r="DJ286" s="183" t="s">
        <v>296</v>
      </c>
      <c r="DK286" s="183" t="s">
        <v>450</v>
      </c>
      <c r="DL286" s="183" t="s">
        <v>270</v>
      </c>
      <c r="DM286" s="126">
        <v>1100</v>
      </c>
      <c r="DN286" s="126">
        <v>593</v>
      </c>
      <c r="DO286" s="126">
        <v>104</v>
      </c>
      <c r="DP286" s="126">
        <v>403</v>
      </c>
      <c r="DQ286" s="126">
        <v>12774</v>
      </c>
      <c r="DR286" s="126">
        <v>1097</v>
      </c>
      <c r="DS286" s="126">
        <v>1100</v>
      </c>
      <c r="DT286" s="126">
        <v>115</v>
      </c>
      <c r="DU286" s="126">
        <v>900</v>
      </c>
      <c r="DV286" s="126">
        <v>22</v>
      </c>
      <c r="DW286" s="126">
        <v>62</v>
      </c>
      <c r="DX286" s="126">
        <v>1</v>
      </c>
      <c r="DY286" s="126">
        <v>0</v>
      </c>
      <c r="DZ286" s="126">
        <v>0</v>
      </c>
      <c r="EA286" s="126">
        <v>1097</v>
      </c>
      <c r="EB286" s="126">
        <v>206</v>
      </c>
      <c r="EC286" s="126">
        <v>780</v>
      </c>
      <c r="ED286" s="126">
        <v>14</v>
      </c>
      <c r="EE286" s="126">
        <v>17</v>
      </c>
      <c r="EF286" s="126">
        <v>15</v>
      </c>
      <c r="EG286" s="126">
        <v>2</v>
      </c>
      <c r="EH286" s="126">
        <v>14</v>
      </c>
      <c r="EI286" s="126">
        <v>49</v>
      </c>
      <c r="EJ286" s="126">
        <v>0</v>
      </c>
      <c r="EK286" s="126">
        <v>891</v>
      </c>
      <c r="EL286" s="126">
        <v>861</v>
      </c>
      <c r="EM286" s="126">
        <v>21</v>
      </c>
      <c r="EN286" s="126">
        <v>9</v>
      </c>
      <c r="EO286" s="126">
        <v>0</v>
      </c>
      <c r="EP286" s="126">
        <v>0</v>
      </c>
      <c r="EQ286" s="127" t="b">
        <v>0</v>
      </c>
      <c r="ER286" s="127" t="b">
        <v>0</v>
      </c>
      <c r="ES286" s="127" t="b">
        <v>0</v>
      </c>
      <c r="ET286" s="128">
        <v>0.52100000000000002</v>
      </c>
      <c r="EU286" s="128">
        <v>0.42299999999999999</v>
      </c>
      <c r="EV286" s="128">
        <v>0.20600000000000002</v>
      </c>
      <c r="EW286" s="128">
        <v>0.159</v>
      </c>
      <c r="EX286" s="128">
        <v>0.16</v>
      </c>
      <c r="EY286" s="128">
        <v>0.38200000000000001</v>
      </c>
      <c r="EZ286" s="127" t="b">
        <v>0</v>
      </c>
      <c r="FA286" s="127" t="b">
        <v>0</v>
      </c>
      <c r="FB286" s="127" t="b">
        <v>0</v>
      </c>
      <c r="FC286" s="128">
        <v>0</v>
      </c>
      <c r="FD286" s="128">
        <v>0</v>
      </c>
      <c r="FE286" s="128">
        <v>0</v>
      </c>
      <c r="FF286" s="128">
        <v>0</v>
      </c>
      <c r="FG286" s="128">
        <v>0</v>
      </c>
      <c r="FH286" s="128">
        <v>0</v>
      </c>
      <c r="FI286" s="127" t="b">
        <v>0</v>
      </c>
      <c r="FJ286" s="127" t="b">
        <v>0</v>
      </c>
      <c r="FK286" s="127" t="b">
        <v>0</v>
      </c>
      <c r="FL286" s="128">
        <v>0.52100000000000002</v>
      </c>
      <c r="FM286" s="128">
        <v>0.42299999999999999</v>
      </c>
      <c r="FN286" s="128">
        <v>0.20600000000000002</v>
      </c>
      <c r="FO286" s="128">
        <v>0.159</v>
      </c>
      <c r="FP286" s="128">
        <v>0.16</v>
      </c>
      <c r="FQ286" s="128">
        <v>0.38200000000000001</v>
      </c>
      <c r="FR286" s="183" t="s">
        <v>993</v>
      </c>
      <c r="FS286" s="128">
        <v>0</v>
      </c>
      <c r="FT286" s="126">
        <v>0</v>
      </c>
      <c r="FU286" s="126">
        <v>891</v>
      </c>
      <c r="FV286" s="126">
        <v>0</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7" t="b">
        <v>0</v>
      </c>
      <c r="GM286" s="183" t="s">
        <v>993</v>
      </c>
      <c r="GN286" s="183" t="s">
        <v>993</v>
      </c>
      <c r="GO286" s="183" t="s">
        <v>993</v>
      </c>
      <c r="GP286" s="183" t="s">
        <v>993</v>
      </c>
      <c r="GQ286" s="127"/>
      <c r="GR286" s="123"/>
    </row>
    <row r="287" spans="1:200">
      <c r="A287" s="122"/>
      <c r="B287" s="1348" t="s">
        <v>723</v>
      </c>
      <c r="C287" s="1349"/>
      <c r="D287" s="183" t="s">
        <v>1243</v>
      </c>
      <c r="E287" s="183" t="s">
        <v>67</v>
      </c>
      <c r="F287" s="183" t="s">
        <v>437</v>
      </c>
      <c r="G287" s="183" t="s">
        <v>986</v>
      </c>
      <c r="H287" s="183" t="s">
        <v>1236</v>
      </c>
      <c r="I287" s="183" t="s">
        <v>1237</v>
      </c>
      <c r="J287" s="183" t="s">
        <v>1238</v>
      </c>
      <c r="K287" s="183" t="s">
        <v>1239</v>
      </c>
      <c r="L287" s="126">
        <v>5</v>
      </c>
      <c r="M287" s="183" t="s">
        <v>67</v>
      </c>
      <c r="N287" s="183" t="s">
        <v>1013</v>
      </c>
      <c r="O287" s="183" t="s">
        <v>737</v>
      </c>
      <c r="P287" s="183" t="s">
        <v>993</v>
      </c>
      <c r="Q287" s="183" t="s">
        <v>993</v>
      </c>
      <c r="R287" s="183" t="s">
        <v>290</v>
      </c>
      <c r="S287" s="127" t="b">
        <v>0</v>
      </c>
      <c r="T287" s="126">
        <v>0</v>
      </c>
      <c r="U287" s="127" t="b">
        <v>0</v>
      </c>
      <c r="V287" s="126">
        <v>0</v>
      </c>
      <c r="W287" s="127" t="b">
        <v>1</v>
      </c>
      <c r="X287" s="127" t="b">
        <v>0</v>
      </c>
      <c r="Y287" s="183" t="s">
        <v>290</v>
      </c>
      <c r="Z287" s="183" t="s">
        <v>993</v>
      </c>
      <c r="AA287" s="127" t="b">
        <v>0</v>
      </c>
      <c r="AB287" s="183" t="s">
        <v>993</v>
      </c>
      <c r="AC287" s="183" t="s">
        <v>993</v>
      </c>
      <c r="AD287" s="183" t="s">
        <v>993</v>
      </c>
      <c r="AE287" s="183">
        <f t="shared" si="11"/>
        <v>44</v>
      </c>
      <c r="AF287" s="183">
        <f t="shared" si="11"/>
        <v>44</v>
      </c>
      <c r="AG287" s="183">
        <f t="shared" si="11"/>
        <v>25</v>
      </c>
      <c r="AH287" s="183">
        <f t="shared" si="10"/>
        <v>44</v>
      </c>
      <c r="AI287" s="183">
        <f t="shared" si="12"/>
        <v>0</v>
      </c>
      <c r="AJ287" s="126">
        <v>44</v>
      </c>
      <c r="AK287" s="126">
        <v>44</v>
      </c>
      <c r="AL287" s="126">
        <v>25</v>
      </c>
      <c r="AM287" s="126">
        <v>44</v>
      </c>
      <c r="AN287" s="126">
        <v>0</v>
      </c>
      <c r="AO287" s="126">
        <v>0</v>
      </c>
      <c r="AP287" s="126">
        <v>0</v>
      </c>
      <c r="AQ287" s="126">
        <v>0</v>
      </c>
      <c r="AR287" s="126">
        <v>0</v>
      </c>
      <c r="AS287" s="126">
        <v>0</v>
      </c>
      <c r="AT287" s="126">
        <v>0</v>
      </c>
      <c r="AU287" s="126">
        <v>0</v>
      </c>
      <c r="AV287" s="126">
        <v>0</v>
      </c>
      <c r="AW287" s="126">
        <v>0</v>
      </c>
      <c r="AX287" s="126">
        <v>0</v>
      </c>
      <c r="AY287" s="126">
        <v>0</v>
      </c>
      <c r="AZ287" s="126">
        <v>0</v>
      </c>
      <c r="BA287" s="126">
        <v>0</v>
      </c>
      <c r="BB287" s="126">
        <v>0</v>
      </c>
      <c r="BC287" s="126">
        <v>0</v>
      </c>
      <c r="BD287" s="127" t="b">
        <v>0</v>
      </c>
      <c r="BE287" s="127"/>
      <c r="BF287" s="183" t="s">
        <v>270</v>
      </c>
      <c r="BG287" s="126">
        <v>44</v>
      </c>
      <c r="BH287" s="183" t="s">
        <v>993</v>
      </c>
      <c r="BI287" s="126">
        <v>0</v>
      </c>
      <c r="BJ287" s="183" t="s">
        <v>993</v>
      </c>
      <c r="BK287" s="126">
        <v>0</v>
      </c>
      <c r="BL287" s="126">
        <v>0</v>
      </c>
      <c r="BM287" s="126">
        <v>0</v>
      </c>
      <c r="BN287" s="183" t="s">
        <v>993</v>
      </c>
      <c r="BO287" s="183" t="s">
        <v>993</v>
      </c>
      <c r="BP287" s="183" t="s">
        <v>993</v>
      </c>
      <c r="BQ287" s="126">
        <v>0</v>
      </c>
      <c r="BR287" s="183" t="s">
        <v>993</v>
      </c>
      <c r="BS287" s="126">
        <v>0</v>
      </c>
      <c r="BT287" s="183" t="s">
        <v>993</v>
      </c>
      <c r="BU287" s="126">
        <v>0</v>
      </c>
      <c r="BV287" s="126">
        <v>0</v>
      </c>
      <c r="BW287" s="126">
        <v>0</v>
      </c>
      <c r="BX287" s="183" t="s">
        <v>993</v>
      </c>
      <c r="BY287" s="126">
        <v>0</v>
      </c>
      <c r="BZ287" s="183" t="s">
        <v>993</v>
      </c>
      <c r="CA287" s="126">
        <v>0</v>
      </c>
      <c r="CB287" s="183" t="s">
        <v>993</v>
      </c>
      <c r="CC287" s="126">
        <v>0</v>
      </c>
      <c r="CD287" s="126">
        <v>0</v>
      </c>
      <c r="CE287" s="126">
        <v>0</v>
      </c>
      <c r="CF287" s="183" t="s">
        <v>993</v>
      </c>
      <c r="CG287" s="126">
        <v>0</v>
      </c>
      <c r="CH287" s="183" t="s">
        <v>993</v>
      </c>
      <c r="CI287" s="126">
        <v>0</v>
      </c>
      <c r="CJ287" s="183" t="s">
        <v>993</v>
      </c>
      <c r="CK287" s="126">
        <v>0</v>
      </c>
      <c r="CL287" s="126">
        <v>0</v>
      </c>
      <c r="CM287" s="126">
        <v>0</v>
      </c>
      <c r="CN287" s="126">
        <v>18</v>
      </c>
      <c r="CO287" s="126">
        <v>0.9</v>
      </c>
      <c r="CP287" s="126">
        <v>0</v>
      </c>
      <c r="CQ287" s="126">
        <v>0.5</v>
      </c>
      <c r="CR287" s="126">
        <v>2</v>
      </c>
      <c r="CS287" s="126">
        <v>1.2</v>
      </c>
      <c r="CT287" s="126">
        <v>0</v>
      </c>
      <c r="CU287" s="126">
        <v>0</v>
      </c>
      <c r="CV287" s="126">
        <v>0</v>
      </c>
      <c r="CW287" s="126">
        <v>0</v>
      </c>
      <c r="CX287" s="126">
        <v>0</v>
      </c>
      <c r="CY287" s="126">
        <v>0</v>
      </c>
      <c r="CZ287" s="126">
        <v>0</v>
      </c>
      <c r="DA287" s="126">
        <v>0</v>
      </c>
      <c r="DB287" s="126">
        <v>1</v>
      </c>
      <c r="DC287" s="126">
        <v>0</v>
      </c>
      <c r="DD287" s="126">
        <v>0</v>
      </c>
      <c r="DE287" s="126">
        <v>0</v>
      </c>
      <c r="DF287" s="126">
        <v>1</v>
      </c>
      <c r="DG287" s="126">
        <v>0</v>
      </c>
      <c r="DH287" s="127" t="b">
        <v>0</v>
      </c>
      <c r="DI287" s="183" t="s">
        <v>999</v>
      </c>
      <c r="DJ287" s="183" t="s">
        <v>270</v>
      </c>
      <c r="DK287" s="183" t="s">
        <v>298</v>
      </c>
      <c r="DL287" s="183" t="s">
        <v>525</v>
      </c>
      <c r="DM287" s="126">
        <v>600</v>
      </c>
      <c r="DN287" s="126">
        <v>250</v>
      </c>
      <c r="DO287" s="126">
        <v>56</v>
      </c>
      <c r="DP287" s="126">
        <v>294</v>
      </c>
      <c r="DQ287" s="126">
        <v>14026</v>
      </c>
      <c r="DR287" s="126">
        <v>609</v>
      </c>
      <c r="DS287" s="126">
        <v>600</v>
      </c>
      <c r="DT287" s="126">
        <v>151</v>
      </c>
      <c r="DU287" s="126">
        <v>365</v>
      </c>
      <c r="DV287" s="126">
        <v>12</v>
      </c>
      <c r="DW287" s="126">
        <v>70</v>
      </c>
      <c r="DX287" s="126">
        <v>2</v>
      </c>
      <c r="DY287" s="126">
        <v>0</v>
      </c>
      <c r="DZ287" s="126">
        <v>0</v>
      </c>
      <c r="EA287" s="126">
        <v>609</v>
      </c>
      <c r="EB287" s="126">
        <v>130</v>
      </c>
      <c r="EC287" s="126">
        <v>356</v>
      </c>
      <c r="ED287" s="126">
        <v>9</v>
      </c>
      <c r="EE287" s="126">
        <v>24</v>
      </c>
      <c r="EF287" s="126">
        <v>32</v>
      </c>
      <c r="EG287" s="126">
        <v>2</v>
      </c>
      <c r="EH287" s="126">
        <v>18</v>
      </c>
      <c r="EI287" s="126">
        <v>38</v>
      </c>
      <c r="EJ287" s="126">
        <v>0</v>
      </c>
      <c r="EK287" s="126">
        <v>479</v>
      </c>
      <c r="EL287" s="126">
        <v>451</v>
      </c>
      <c r="EM287" s="126">
        <v>14</v>
      </c>
      <c r="EN287" s="126">
        <v>14</v>
      </c>
      <c r="EO287" s="126">
        <v>0</v>
      </c>
      <c r="EP287" s="126">
        <v>0</v>
      </c>
      <c r="EQ287" s="127" t="b">
        <v>0</v>
      </c>
      <c r="ER287" s="127" t="b">
        <v>0</v>
      </c>
      <c r="ES287" s="127" t="b">
        <v>0</v>
      </c>
      <c r="ET287" s="128">
        <v>0.35200000000000004</v>
      </c>
      <c r="EU287" s="128">
        <v>0.20499999999999999</v>
      </c>
      <c r="EV287" s="128">
        <v>0.152</v>
      </c>
      <c r="EW287" s="128">
        <v>6.9000000000000006E-2</v>
      </c>
      <c r="EX287" s="128">
        <v>1.1000000000000001E-2</v>
      </c>
      <c r="EY287" s="128">
        <v>0.17699999999999999</v>
      </c>
      <c r="EZ287" s="127" t="b">
        <v>0</v>
      </c>
      <c r="FA287" s="127" t="b">
        <v>0</v>
      </c>
      <c r="FB287" s="127" t="b">
        <v>0</v>
      </c>
      <c r="FC287" s="128">
        <v>0</v>
      </c>
      <c r="FD287" s="128">
        <v>0</v>
      </c>
      <c r="FE287" s="128">
        <v>0</v>
      </c>
      <c r="FF287" s="128">
        <v>0</v>
      </c>
      <c r="FG287" s="128">
        <v>0</v>
      </c>
      <c r="FH287" s="128">
        <v>0</v>
      </c>
      <c r="FI287" s="127" t="b">
        <v>0</v>
      </c>
      <c r="FJ287" s="127" t="b">
        <v>0</v>
      </c>
      <c r="FK287" s="127" t="b">
        <v>0</v>
      </c>
      <c r="FL287" s="128">
        <v>0.35200000000000004</v>
      </c>
      <c r="FM287" s="128">
        <v>0.20499999999999999</v>
      </c>
      <c r="FN287" s="128">
        <v>0.152</v>
      </c>
      <c r="FO287" s="128">
        <v>6.9000000000000006E-2</v>
      </c>
      <c r="FP287" s="128">
        <v>1.1000000000000001E-2</v>
      </c>
      <c r="FQ287" s="128">
        <v>0.17699999999999999</v>
      </c>
      <c r="FR287" s="183" t="s">
        <v>993</v>
      </c>
      <c r="FS287" s="128">
        <v>0</v>
      </c>
      <c r="FT287" s="126">
        <v>0</v>
      </c>
      <c r="FU287" s="126">
        <v>479</v>
      </c>
      <c r="FV287" s="126">
        <v>0</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7" t="b">
        <v>0</v>
      </c>
      <c r="GM287" s="183" t="s">
        <v>993</v>
      </c>
      <c r="GN287" s="183" t="s">
        <v>993</v>
      </c>
      <c r="GO287" s="183" t="s">
        <v>993</v>
      </c>
      <c r="GP287" s="183" t="s">
        <v>993</v>
      </c>
      <c r="GQ287" s="127"/>
      <c r="GR287" s="123"/>
    </row>
    <row r="288" spans="1:200">
      <c r="A288" s="122"/>
      <c r="B288" s="1348" t="s">
        <v>723</v>
      </c>
      <c r="C288" s="1349"/>
      <c r="D288" s="183" t="s">
        <v>1243</v>
      </c>
      <c r="E288" s="183" t="s">
        <v>67</v>
      </c>
      <c r="F288" s="183" t="s">
        <v>437</v>
      </c>
      <c r="G288" s="183" t="s">
        <v>986</v>
      </c>
      <c r="H288" s="183" t="s">
        <v>1236</v>
      </c>
      <c r="I288" s="183" t="s">
        <v>1237</v>
      </c>
      <c r="J288" s="183" t="s">
        <v>1238</v>
      </c>
      <c r="K288" s="183" t="s">
        <v>1239</v>
      </c>
      <c r="L288" s="126">
        <v>6</v>
      </c>
      <c r="M288" s="183" t="s">
        <v>67</v>
      </c>
      <c r="N288" s="183" t="s">
        <v>1078</v>
      </c>
      <c r="O288" s="183" t="s">
        <v>738</v>
      </c>
      <c r="P288" s="183" t="s">
        <v>1006</v>
      </c>
      <c r="Q288" s="183" t="s">
        <v>993</v>
      </c>
      <c r="R288" s="183" t="s">
        <v>290</v>
      </c>
      <c r="S288" s="127" t="b">
        <v>0</v>
      </c>
      <c r="T288" s="126">
        <v>0</v>
      </c>
      <c r="U288" s="127" t="b">
        <v>0</v>
      </c>
      <c r="V288" s="126">
        <v>0</v>
      </c>
      <c r="W288" s="127" t="b">
        <v>0</v>
      </c>
      <c r="X288" s="127" t="b">
        <v>1</v>
      </c>
      <c r="Y288" s="183" t="s">
        <v>290</v>
      </c>
      <c r="Z288" s="183" t="s">
        <v>993</v>
      </c>
      <c r="AA288" s="127" t="b">
        <v>0</v>
      </c>
      <c r="AB288" s="183" t="s">
        <v>993</v>
      </c>
      <c r="AC288" s="183" t="s">
        <v>993</v>
      </c>
      <c r="AD288" s="183" t="s">
        <v>993</v>
      </c>
      <c r="AE288" s="183">
        <f t="shared" si="11"/>
        <v>45</v>
      </c>
      <c r="AF288" s="183">
        <f t="shared" si="11"/>
        <v>45</v>
      </c>
      <c r="AG288" s="183">
        <f t="shared" si="11"/>
        <v>35</v>
      </c>
      <c r="AH288" s="183">
        <f t="shared" si="10"/>
        <v>45</v>
      </c>
      <c r="AI288" s="183">
        <f t="shared" si="12"/>
        <v>0</v>
      </c>
      <c r="AJ288" s="126">
        <v>45</v>
      </c>
      <c r="AK288" s="126">
        <v>45</v>
      </c>
      <c r="AL288" s="126">
        <v>35</v>
      </c>
      <c r="AM288" s="126">
        <v>45</v>
      </c>
      <c r="AN288" s="126">
        <v>0</v>
      </c>
      <c r="AO288" s="126">
        <v>0</v>
      </c>
      <c r="AP288" s="126">
        <v>0</v>
      </c>
      <c r="AQ288" s="126">
        <v>0</v>
      </c>
      <c r="AR288" s="126">
        <v>0</v>
      </c>
      <c r="AS288" s="126">
        <v>0</v>
      </c>
      <c r="AT288" s="126">
        <v>0</v>
      </c>
      <c r="AU288" s="126">
        <v>0</v>
      </c>
      <c r="AV288" s="126">
        <v>0</v>
      </c>
      <c r="AW288" s="126">
        <v>0</v>
      </c>
      <c r="AX288" s="126">
        <v>0</v>
      </c>
      <c r="AY288" s="126">
        <v>0</v>
      </c>
      <c r="AZ288" s="126">
        <v>0</v>
      </c>
      <c r="BA288" s="126">
        <v>0</v>
      </c>
      <c r="BB288" s="126">
        <v>0</v>
      </c>
      <c r="BC288" s="126">
        <v>0</v>
      </c>
      <c r="BD288" s="127" t="b">
        <v>0</v>
      </c>
      <c r="BE288" s="127"/>
      <c r="BF288" s="183" t="s">
        <v>270</v>
      </c>
      <c r="BG288" s="126">
        <v>45</v>
      </c>
      <c r="BH288" s="183" t="s">
        <v>993</v>
      </c>
      <c r="BI288" s="126">
        <v>0</v>
      </c>
      <c r="BJ288" s="183" t="s">
        <v>993</v>
      </c>
      <c r="BK288" s="126">
        <v>0</v>
      </c>
      <c r="BL288" s="126">
        <v>0</v>
      </c>
      <c r="BM288" s="126">
        <v>0</v>
      </c>
      <c r="BN288" s="183" t="s">
        <v>993</v>
      </c>
      <c r="BO288" s="183" t="s">
        <v>993</v>
      </c>
      <c r="BP288" s="183" t="s">
        <v>993</v>
      </c>
      <c r="BQ288" s="126">
        <v>0</v>
      </c>
      <c r="BR288" s="183" t="s">
        <v>993</v>
      </c>
      <c r="BS288" s="126">
        <v>0</v>
      </c>
      <c r="BT288" s="183" t="s">
        <v>993</v>
      </c>
      <c r="BU288" s="126">
        <v>0</v>
      </c>
      <c r="BV288" s="126">
        <v>0</v>
      </c>
      <c r="BW288" s="126">
        <v>0</v>
      </c>
      <c r="BX288" s="183" t="s">
        <v>993</v>
      </c>
      <c r="BY288" s="126">
        <v>0</v>
      </c>
      <c r="BZ288" s="183" t="s">
        <v>993</v>
      </c>
      <c r="CA288" s="126">
        <v>0</v>
      </c>
      <c r="CB288" s="183" t="s">
        <v>993</v>
      </c>
      <c r="CC288" s="126">
        <v>0</v>
      </c>
      <c r="CD288" s="126">
        <v>0</v>
      </c>
      <c r="CE288" s="126">
        <v>0</v>
      </c>
      <c r="CF288" s="183" t="s">
        <v>993</v>
      </c>
      <c r="CG288" s="126">
        <v>0</v>
      </c>
      <c r="CH288" s="183" t="s">
        <v>993</v>
      </c>
      <c r="CI288" s="126">
        <v>0</v>
      </c>
      <c r="CJ288" s="183" t="s">
        <v>993</v>
      </c>
      <c r="CK288" s="126">
        <v>0</v>
      </c>
      <c r="CL288" s="126">
        <v>0</v>
      </c>
      <c r="CM288" s="126">
        <v>0</v>
      </c>
      <c r="CN288" s="126">
        <v>21</v>
      </c>
      <c r="CO288" s="126">
        <v>0.8</v>
      </c>
      <c r="CP288" s="126">
        <v>0</v>
      </c>
      <c r="CQ288" s="126">
        <v>0.5</v>
      </c>
      <c r="CR288" s="126">
        <v>3</v>
      </c>
      <c r="CS288" s="126">
        <v>0</v>
      </c>
      <c r="CT288" s="126">
        <v>0</v>
      </c>
      <c r="CU288" s="126">
        <v>0</v>
      </c>
      <c r="CV288" s="126">
        <v>0</v>
      </c>
      <c r="CW288" s="126">
        <v>0</v>
      </c>
      <c r="CX288" s="126">
        <v>0</v>
      </c>
      <c r="CY288" s="126">
        <v>0</v>
      </c>
      <c r="CZ288" s="126">
        <v>0</v>
      </c>
      <c r="DA288" s="126">
        <v>0</v>
      </c>
      <c r="DB288" s="126">
        <v>1</v>
      </c>
      <c r="DC288" s="126">
        <v>0</v>
      </c>
      <c r="DD288" s="126">
        <v>0</v>
      </c>
      <c r="DE288" s="126">
        <v>0</v>
      </c>
      <c r="DF288" s="126">
        <v>0</v>
      </c>
      <c r="DG288" s="126">
        <v>0</v>
      </c>
      <c r="DH288" s="127" t="b">
        <v>0</v>
      </c>
      <c r="DI288" s="183" t="s">
        <v>999</v>
      </c>
      <c r="DJ288" s="183" t="s">
        <v>270</v>
      </c>
      <c r="DK288" s="183" t="s">
        <v>296</v>
      </c>
      <c r="DL288" s="183" t="s">
        <v>293</v>
      </c>
      <c r="DM288" s="126">
        <v>698</v>
      </c>
      <c r="DN288" s="126">
        <v>246</v>
      </c>
      <c r="DO288" s="126">
        <v>106</v>
      </c>
      <c r="DP288" s="126">
        <v>346</v>
      </c>
      <c r="DQ288" s="126">
        <v>13720</v>
      </c>
      <c r="DR288" s="126">
        <v>694</v>
      </c>
      <c r="DS288" s="126">
        <v>698</v>
      </c>
      <c r="DT288" s="126">
        <v>119</v>
      </c>
      <c r="DU288" s="126">
        <v>462</v>
      </c>
      <c r="DV288" s="126">
        <v>12</v>
      </c>
      <c r="DW288" s="126">
        <v>104</v>
      </c>
      <c r="DX288" s="126">
        <v>1</v>
      </c>
      <c r="DY288" s="126">
        <v>0</v>
      </c>
      <c r="DZ288" s="126">
        <v>0</v>
      </c>
      <c r="EA288" s="126">
        <v>694</v>
      </c>
      <c r="EB288" s="126">
        <v>104</v>
      </c>
      <c r="EC288" s="126">
        <v>418</v>
      </c>
      <c r="ED288" s="126">
        <v>21</v>
      </c>
      <c r="EE288" s="126">
        <v>27</v>
      </c>
      <c r="EF288" s="126">
        <v>31</v>
      </c>
      <c r="EG288" s="126">
        <v>1</v>
      </c>
      <c r="EH288" s="126">
        <v>27</v>
      </c>
      <c r="EI288" s="126">
        <v>65</v>
      </c>
      <c r="EJ288" s="126">
        <v>0</v>
      </c>
      <c r="EK288" s="126">
        <v>590</v>
      </c>
      <c r="EL288" s="126">
        <v>549</v>
      </c>
      <c r="EM288" s="126">
        <v>25</v>
      </c>
      <c r="EN288" s="126">
        <v>16</v>
      </c>
      <c r="EO288" s="126">
        <v>0</v>
      </c>
      <c r="EP288" s="126">
        <v>0</v>
      </c>
      <c r="EQ288" s="127" t="b">
        <v>0</v>
      </c>
      <c r="ER288" s="127" t="b">
        <v>0</v>
      </c>
      <c r="ES288" s="127" t="b">
        <v>0</v>
      </c>
      <c r="ET288" s="128">
        <v>0.48499999999999999</v>
      </c>
      <c r="EU288" s="128">
        <v>0.26899999999999996</v>
      </c>
      <c r="EV288" s="128">
        <v>0.17800000000000002</v>
      </c>
      <c r="EW288" s="128">
        <v>0.111</v>
      </c>
      <c r="EX288" s="128">
        <v>1.1000000000000001E-2</v>
      </c>
      <c r="EY288" s="128">
        <v>0.22699999999999998</v>
      </c>
      <c r="EZ288" s="127" t="b">
        <v>0</v>
      </c>
      <c r="FA288" s="127" t="b">
        <v>0</v>
      </c>
      <c r="FB288" s="127" t="b">
        <v>0</v>
      </c>
      <c r="FC288" s="128">
        <v>0</v>
      </c>
      <c r="FD288" s="128">
        <v>0</v>
      </c>
      <c r="FE288" s="128">
        <v>0</v>
      </c>
      <c r="FF288" s="128">
        <v>0</v>
      </c>
      <c r="FG288" s="128">
        <v>0</v>
      </c>
      <c r="FH288" s="128">
        <v>0</v>
      </c>
      <c r="FI288" s="127" t="b">
        <v>0</v>
      </c>
      <c r="FJ288" s="127" t="b">
        <v>0</v>
      </c>
      <c r="FK288" s="127" t="b">
        <v>0</v>
      </c>
      <c r="FL288" s="128">
        <v>0.48499999999999999</v>
      </c>
      <c r="FM288" s="128">
        <v>0.26899999999999996</v>
      </c>
      <c r="FN288" s="128">
        <v>0.17800000000000002</v>
      </c>
      <c r="FO288" s="128">
        <v>0.111</v>
      </c>
      <c r="FP288" s="128">
        <v>1.1000000000000001E-2</v>
      </c>
      <c r="FQ288" s="128">
        <v>0.22699999999999998</v>
      </c>
      <c r="FR288" s="183" t="s">
        <v>993</v>
      </c>
      <c r="FS288" s="128">
        <v>0</v>
      </c>
      <c r="FT288" s="126">
        <v>0</v>
      </c>
      <c r="FU288" s="126">
        <v>590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7" t="b">
        <v>0</v>
      </c>
      <c r="GM288" s="183" t="s">
        <v>993</v>
      </c>
      <c r="GN288" s="183" t="s">
        <v>993</v>
      </c>
      <c r="GO288" s="183" t="s">
        <v>993</v>
      </c>
      <c r="GP288" s="183" t="s">
        <v>993</v>
      </c>
      <c r="GQ288" s="127"/>
      <c r="GR288" s="123"/>
    </row>
    <row r="289" spans="1:200">
      <c r="A289" s="122"/>
      <c r="B289" s="1348" t="s">
        <v>723</v>
      </c>
      <c r="C289" s="1349"/>
      <c r="D289" s="183" t="s">
        <v>1243</v>
      </c>
      <c r="E289" s="183" t="s">
        <v>67</v>
      </c>
      <c r="F289" s="183" t="s">
        <v>437</v>
      </c>
      <c r="G289" s="183" t="s">
        <v>986</v>
      </c>
      <c r="H289" s="183" t="s">
        <v>1236</v>
      </c>
      <c r="I289" s="183" t="s">
        <v>1237</v>
      </c>
      <c r="J289" s="183" t="s">
        <v>1238</v>
      </c>
      <c r="K289" s="183" t="s">
        <v>1239</v>
      </c>
      <c r="L289" s="126">
        <v>7</v>
      </c>
      <c r="M289" s="183" t="s">
        <v>67</v>
      </c>
      <c r="N289" s="183" t="s">
        <v>1015</v>
      </c>
      <c r="O289" s="183" t="s">
        <v>739</v>
      </c>
      <c r="P289" s="183" t="s">
        <v>1072</v>
      </c>
      <c r="Q289" s="183" t="s">
        <v>993</v>
      </c>
      <c r="R289" s="183" t="s">
        <v>290</v>
      </c>
      <c r="S289" s="127" t="b">
        <v>1</v>
      </c>
      <c r="T289" s="126">
        <v>1</v>
      </c>
      <c r="U289" s="127" t="b">
        <v>0</v>
      </c>
      <c r="V289" s="126">
        <v>0</v>
      </c>
      <c r="W289" s="127" t="b">
        <v>0</v>
      </c>
      <c r="X289" s="127" t="b">
        <v>0</v>
      </c>
      <c r="Y289" s="183" t="s">
        <v>290</v>
      </c>
      <c r="Z289" s="183" t="s">
        <v>993</v>
      </c>
      <c r="AA289" s="127" t="b">
        <v>0</v>
      </c>
      <c r="AB289" s="183" t="s">
        <v>993</v>
      </c>
      <c r="AC289" s="183" t="s">
        <v>993</v>
      </c>
      <c r="AD289" s="183" t="s">
        <v>993</v>
      </c>
      <c r="AE289" s="183">
        <f t="shared" si="11"/>
        <v>23</v>
      </c>
      <c r="AF289" s="183">
        <f t="shared" si="11"/>
        <v>23</v>
      </c>
      <c r="AG289" s="183">
        <f t="shared" si="11"/>
        <v>10</v>
      </c>
      <c r="AH289" s="183">
        <f t="shared" si="10"/>
        <v>23</v>
      </c>
      <c r="AI289" s="183">
        <f t="shared" si="12"/>
        <v>0</v>
      </c>
      <c r="AJ289" s="126">
        <v>23</v>
      </c>
      <c r="AK289" s="126">
        <v>23</v>
      </c>
      <c r="AL289" s="126">
        <v>10</v>
      </c>
      <c r="AM289" s="126">
        <v>23</v>
      </c>
      <c r="AN289" s="126">
        <v>0</v>
      </c>
      <c r="AO289" s="126">
        <v>0</v>
      </c>
      <c r="AP289" s="126">
        <v>0</v>
      </c>
      <c r="AQ289" s="126">
        <v>0</v>
      </c>
      <c r="AR289" s="126">
        <v>0</v>
      </c>
      <c r="AS289" s="126">
        <v>0</v>
      </c>
      <c r="AT289" s="126">
        <v>0</v>
      </c>
      <c r="AU289" s="126">
        <v>0</v>
      </c>
      <c r="AV289" s="126">
        <v>0</v>
      </c>
      <c r="AW289" s="126">
        <v>0</v>
      </c>
      <c r="AX289" s="126">
        <v>0</v>
      </c>
      <c r="AY289" s="126">
        <v>0</v>
      </c>
      <c r="AZ289" s="126">
        <v>0</v>
      </c>
      <c r="BA289" s="126">
        <v>0</v>
      </c>
      <c r="BB289" s="126">
        <v>0</v>
      </c>
      <c r="BC289" s="126">
        <v>0</v>
      </c>
      <c r="BD289" s="127" t="b">
        <v>0</v>
      </c>
      <c r="BE289" s="127"/>
      <c r="BF289" s="183" t="s">
        <v>270</v>
      </c>
      <c r="BG289" s="126">
        <v>23</v>
      </c>
      <c r="BH289" s="183" t="s">
        <v>993</v>
      </c>
      <c r="BI289" s="126">
        <v>0</v>
      </c>
      <c r="BJ289" s="183" t="s">
        <v>993</v>
      </c>
      <c r="BK289" s="126">
        <v>0</v>
      </c>
      <c r="BL289" s="126">
        <v>0</v>
      </c>
      <c r="BM289" s="126">
        <v>0</v>
      </c>
      <c r="BN289" s="183" t="s">
        <v>993</v>
      </c>
      <c r="BO289" s="183" t="s">
        <v>993</v>
      </c>
      <c r="BP289" s="183" t="s">
        <v>993</v>
      </c>
      <c r="BQ289" s="126">
        <v>0</v>
      </c>
      <c r="BR289" s="183" t="s">
        <v>993</v>
      </c>
      <c r="BS289" s="126">
        <v>0</v>
      </c>
      <c r="BT289" s="183" t="s">
        <v>993</v>
      </c>
      <c r="BU289" s="126">
        <v>0</v>
      </c>
      <c r="BV289" s="126">
        <v>0</v>
      </c>
      <c r="BW289" s="126">
        <v>0</v>
      </c>
      <c r="BX289" s="183" t="s">
        <v>993</v>
      </c>
      <c r="BY289" s="126">
        <v>0</v>
      </c>
      <c r="BZ289" s="183" t="s">
        <v>993</v>
      </c>
      <c r="CA289" s="126">
        <v>0</v>
      </c>
      <c r="CB289" s="183" t="s">
        <v>993</v>
      </c>
      <c r="CC289" s="126">
        <v>0</v>
      </c>
      <c r="CD289" s="126">
        <v>0</v>
      </c>
      <c r="CE289" s="126">
        <v>0</v>
      </c>
      <c r="CF289" s="183" t="s">
        <v>993</v>
      </c>
      <c r="CG289" s="126">
        <v>0</v>
      </c>
      <c r="CH289" s="183" t="s">
        <v>993</v>
      </c>
      <c r="CI289" s="126">
        <v>0</v>
      </c>
      <c r="CJ289" s="183" t="s">
        <v>993</v>
      </c>
      <c r="CK289" s="126">
        <v>0</v>
      </c>
      <c r="CL289" s="126">
        <v>0</v>
      </c>
      <c r="CM289" s="126">
        <v>0</v>
      </c>
      <c r="CN289" s="126">
        <v>4</v>
      </c>
      <c r="CO289" s="126">
        <v>0.8</v>
      </c>
      <c r="CP289" s="126">
        <v>0</v>
      </c>
      <c r="CQ289" s="126">
        <v>0</v>
      </c>
      <c r="CR289" s="126">
        <v>0</v>
      </c>
      <c r="CS289" s="126">
        <v>0.8</v>
      </c>
      <c r="CT289" s="126">
        <v>11</v>
      </c>
      <c r="CU289" s="126">
        <v>0.6</v>
      </c>
      <c r="CV289" s="126">
        <v>0</v>
      </c>
      <c r="CW289" s="126">
        <v>0</v>
      </c>
      <c r="CX289" s="126">
        <v>0</v>
      </c>
      <c r="CY289" s="126">
        <v>0</v>
      </c>
      <c r="CZ289" s="126">
        <v>0</v>
      </c>
      <c r="DA289" s="126">
        <v>0</v>
      </c>
      <c r="DB289" s="126">
        <v>1</v>
      </c>
      <c r="DC289" s="126">
        <v>0</v>
      </c>
      <c r="DD289" s="126">
        <v>0</v>
      </c>
      <c r="DE289" s="126">
        <v>0</v>
      </c>
      <c r="DF289" s="126">
        <v>1</v>
      </c>
      <c r="DG289" s="126">
        <v>0</v>
      </c>
      <c r="DH289" s="127" t="b">
        <v>0</v>
      </c>
      <c r="DI289" s="183" t="s">
        <v>999</v>
      </c>
      <c r="DJ289" s="183" t="s">
        <v>1011</v>
      </c>
      <c r="DK289" s="183" t="s">
        <v>1055</v>
      </c>
      <c r="DL289" s="183" t="s">
        <v>427</v>
      </c>
      <c r="DM289" s="126">
        <v>836</v>
      </c>
      <c r="DN289" s="126">
        <v>427</v>
      </c>
      <c r="DO289" s="126">
        <v>402</v>
      </c>
      <c r="DP289" s="126">
        <v>7</v>
      </c>
      <c r="DQ289" s="126">
        <v>4891</v>
      </c>
      <c r="DR289" s="126">
        <v>842</v>
      </c>
      <c r="DS289" s="126">
        <v>836</v>
      </c>
      <c r="DT289" s="126">
        <v>2</v>
      </c>
      <c r="DU289" s="126">
        <v>632</v>
      </c>
      <c r="DV289" s="126">
        <v>2</v>
      </c>
      <c r="DW289" s="126">
        <v>1</v>
      </c>
      <c r="DX289" s="126">
        <v>0</v>
      </c>
      <c r="DY289" s="126">
        <v>199</v>
      </c>
      <c r="DZ289" s="126">
        <v>0</v>
      </c>
      <c r="EA289" s="126">
        <v>842</v>
      </c>
      <c r="EB289" s="126">
        <v>51</v>
      </c>
      <c r="EC289" s="126">
        <v>783</v>
      </c>
      <c r="ED289" s="126">
        <v>8</v>
      </c>
      <c r="EE289" s="126">
        <v>0</v>
      </c>
      <c r="EF289" s="126">
        <v>0</v>
      </c>
      <c r="EG289" s="126">
        <v>0</v>
      </c>
      <c r="EH289" s="126">
        <v>0</v>
      </c>
      <c r="EI289" s="126">
        <v>0</v>
      </c>
      <c r="EJ289" s="126">
        <v>0</v>
      </c>
      <c r="EK289" s="126">
        <v>791</v>
      </c>
      <c r="EL289" s="126">
        <v>791</v>
      </c>
      <c r="EM289" s="126">
        <v>0</v>
      </c>
      <c r="EN289" s="126">
        <v>0</v>
      </c>
      <c r="EO289" s="126">
        <v>0</v>
      </c>
      <c r="EP289" s="126">
        <v>203</v>
      </c>
      <c r="EQ289" s="127" t="b">
        <v>0</v>
      </c>
      <c r="ER289" s="127" t="b">
        <v>0</v>
      </c>
      <c r="ES289" s="127" t="b">
        <v>0</v>
      </c>
      <c r="ET289" s="128">
        <v>0.24199999999999999</v>
      </c>
      <c r="EU289" s="128">
        <v>0.14599999999999999</v>
      </c>
      <c r="EV289" s="128">
        <v>1.8000000000000002E-2</v>
      </c>
      <c r="EW289" s="128">
        <v>4.9000000000000002E-2</v>
      </c>
      <c r="EX289" s="128">
        <v>0.49</v>
      </c>
      <c r="EY289" s="128">
        <v>0.504</v>
      </c>
      <c r="EZ289" s="127" t="b">
        <v>0</v>
      </c>
      <c r="FA289" s="127" t="b">
        <v>0</v>
      </c>
      <c r="FB289" s="127" t="b">
        <v>0</v>
      </c>
      <c r="FC289" s="128">
        <v>0</v>
      </c>
      <c r="FD289" s="128">
        <v>0</v>
      </c>
      <c r="FE289" s="128">
        <v>0</v>
      </c>
      <c r="FF289" s="128">
        <v>0</v>
      </c>
      <c r="FG289" s="128">
        <v>0</v>
      </c>
      <c r="FH289" s="128">
        <v>0</v>
      </c>
      <c r="FI289" s="127" t="b">
        <v>0</v>
      </c>
      <c r="FJ289" s="127" t="b">
        <v>0</v>
      </c>
      <c r="FK289" s="127" t="b">
        <v>0</v>
      </c>
      <c r="FL289" s="128">
        <v>0.24199999999999999</v>
      </c>
      <c r="FM289" s="128">
        <v>0.14599999999999999</v>
      </c>
      <c r="FN289" s="128">
        <v>1.8000000000000002E-2</v>
      </c>
      <c r="FO289" s="128">
        <v>4.9000000000000002E-2</v>
      </c>
      <c r="FP289" s="128">
        <v>0.49</v>
      </c>
      <c r="FQ289" s="128">
        <v>0.504</v>
      </c>
      <c r="FR289" s="183" t="s">
        <v>993</v>
      </c>
      <c r="FS289" s="128">
        <v>0</v>
      </c>
      <c r="FT289" s="126">
        <v>0</v>
      </c>
      <c r="FU289" s="126">
        <v>791</v>
      </c>
      <c r="FV289" s="126">
        <v>0</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7" t="b">
        <v>0</v>
      </c>
      <c r="GM289" s="183" t="s">
        <v>993</v>
      </c>
      <c r="GN289" s="183" t="s">
        <v>993</v>
      </c>
      <c r="GO289" s="183" t="s">
        <v>993</v>
      </c>
      <c r="GP289" s="183" t="s">
        <v>993</v>
      </c>
      <c r="GQ289" s="127"/>
      <c r="GR289" s="123"/>
    </row>
    <row r="290" spans="1:200">
      <c r="A290" s="122"/>
      <c r="B290" s="1348" t="s">
        <v>723</v>
      </c>
      <c r="C290" s="1349"/>
      <c r="D290" s="183" t="s">
        <v>1243</v>
      </c>
      <c r="E290" s="183" t="s">
        <v>67</v>
      </c>
      <c r="F290" s="183" t="s">
        <v>437</v>
      </c>
      <c r="G290" s="183" t="s">
        <v>986</v>
      </c>
      <c r="H290" s="183" t="s">
        <v>1236</v>
      </c>
      <c r="I290" s="183" t="s">
        <v>1237</v>
      </c>
      <c r="J290" s="183" t="s">
        <v>1238</v>
      </c>
      <c r="K290" s="183" t="s">
        <v>1239</v>
      </c>
      <c r="L290" s="126">
        <v>8</v>
      </c>
      <c r="M290" s="183" t="s">
        <v>67</v>
      </c>
      <c r="N290" s="183" t="s">
        <v>991</v>
      </c>
      <c r="O290" s="183" t="s">
        <v>758</v>
      </c>
      <c r="P290" s="183" t="s">
        <v>1072</v>
      </c>
      <c r="Q290" s="183" t="s">
        <v>993</v>
      </c>
      <c r="R290" s="183" t="s">
        <v>296</v>
      </c>
      <c r="S290" s="127" t="b">
        <v>0</v>
      </c>
      <c r="T290" s="126">
        <v>0</v>
      </c>
      <c r="U290" s="127" t="b">
        <v>0</v>
      </c>
      <c r="V290" s="126">
        <v>0</v>
      </c>
      <c r="W290" s="127" t="b">
        <v>1</v>
      </c>
      <c r="X290" s="127" t="b">
        <v>0</v>
      </c>
      <c r="Y290" s="183" t="s">
        <v>296</v>
      </c>
      <c r="Z290" s="183" t="s">
        <v>993</v>
      </c>
      <c r="AA290" s="127" t="b">
        <v>0</v>
      </c>
      <c r="AB290" s="183" t="s">
        <v>993</v>
      </c>
      <c r="AC290" s="183" t="s">
        <v>993</v>
      </c>
      <c r="AD290" s="183" t="s">
        <v>993</v>
      </c>
      <c r="AE290" s="183">
        <f t="shared" si="11"/>
        <v>40</v>
      </c>
      <c r="AF290" s="183">
        <f t="shared" si="11"/>
        <v>40</v>
      </c>
      <c r="AG290" s="183">
        <f t="shared" si="11"/>
        <v>35</v>
      </c>
      <c r="AH290" s="183">
        <f t="shared" si="10"/>
        <v>40</v>
      </c>
      <c r="AI290" s="183">
        <f t="shared" si="12"/>
        <v>0</v>
      </c>
      <c r="AJ290" s="126">
        <v>40</v>
      </c>
      <c r="AK290" s="126">
        <v>40</v>
      </c>
      <c r="AL290" s="126">
        <v>35</v>
      </c>
      <c r="AM290" s="126">
        <v>40</v>
      </c>
      <c r="AN290" s="126">
        <v>0</v>
      </c>
      <c r="AO290" s="126">
        <v>0</v>
      </c>
      <c r="AP290" s="126">
        <v>0</v>
      </c>
      <c r="AQ290" s="126">
        <v>0</v>
      </c>
      <c r="AR290" s="126">
        <v>0</v>
      </c>
      <c r="AS290" s="126">
        <v>0</v>
      </c>
      <c r="AT290" s="126">
        <v>0</v>
      </c>
      <c r="AU290" s="126">
        <v>0</v>
      </c>
      <c r="AV290" s="126">
        <v>0</v>
      </c>
      <c r="AW290" s="126">
        <v>0</v>
      </c>
      <c r="AX290" s="126">
        <v>0</v>
      </c>
      <c r="AY290" s="126">
        <v>0</v>
      </c>
      <c r="AZ290" s="126">
        <v>0</v>
      </c>
      <c r="BA290" s="126">
        <v>0</v>
      </c>
      <c r="BB290" s="126">
        <v>0</v>
      </c>
      <c r="BC290" s="126">
        <v>0</v>
      </c>
      <c r="BD290" s="127" t="b">
        <v>0</v>
      </c>
      <c r="BE290" s="127"/>
      <c r="BF290" s="183" t="s">
        <v>447</v>
      </c>
      <c r="BG290" s="126">
        <v>40</v>
      </c>
      <c r="BH290" s="183" t="s">
        <v>993</v>
      </c>
      <c r="BI290" s="126">
        <v>0</v>
      </c>
      <c r="BJ290" s="183" t="s">
        <v>993</v>
      </c>
      <c r="BK290" s="126">
        <v>0</v>
      </c>
      <c r="BL290" s="126">
        <v>0</v>
      </c>
      <c r="BM290" s="126">
        <v>0</v>
      </c>
      <c r="BN290" s="183" t="s">
        <v>993</v>
      </c>
      <c r="BO290" s="183" t="s">
        <v>993</v>
      </c>
      <c r="BP290" s="183" t="s">
        <v>993</v>
      </c>
      <c r="BQ290" s="126">
        <v>0</v>
      </c>
      <c r="BR290" s="183" t="s">
        <v>993</v>
      </c>
      <c r="BS290" s="126">
        <v>0</v>
      </c>
      <c r="BT290" s="183" t="s">
        <v>993</v>
      </c>
      <c r="BU290" s="126">
        <v>0</v>
      </c>
      <c r="BV290" s="126">
        <v>0</v>
      </c>
      <c r="BW290" s="126">
        <v>0</v>
      </c>
      <c r="BX290" s="183" t="s">
        <v>993</v>
      </c>
      <c r="BY290" s="126">
        <v>0</v>
      </c>
      <c r="BZ290" s="183" t="s">
        <v>993</v>
      </c>
      <c r="CA290" s="126">
        <v>0</v>
      </c>
      <c r="CB290" s="183" t="s">
        <v>993</v>
      </c>
      <c r="CC290" s="126">
        <v>0</v>
      </c>
      <c r="CD290" s="126">
        <v>0</v>
      </c>
      <c r="CE290" s="126">
        <v>0</v>
      </c>
      <c r="CF290" s="183" t="s">
        <v>993</v>
      </c>
      <c r="CG290" s="126">
        <v>0</v>
      </c>
      <c r="CH290" s="183" t="s">
        <v>993</v>
      </c>
      <c r="CI290" s="126">
        <v>0</v>
      </c>
      <c r="CJ290" s="183" t="s">
        <v>993</v>
      </c>
      <c r="CK290" s="126">
        <v>0</v>
      </c>
      <c r="CL290" s="126">
        <v>0</v>
      </c>
      <c r="CM290" s="126">
        <v>0</v>
      </c>
      <c r="CN290" s="126">
        <v>15</v>
      </c>
      <c r="CO290" s="126">
        <v>0.9</v>
      </c>
      <c r="CP290" s="126">
        <v>3</v>
      </c>
      <c r="CQ290" s="126">
        <v>0</v>
      </c>
      <c r="CR290" s="126">
        <v>3</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6">
        <v>0</v>
      </c>
      <c r="DH290" s="127" t="b">
        <v>0</v>
      </c>
      <c r="DI290" s="183" t="s">
        <v>999</v>
      </c>
      <c r="DJ290" s="183" t="s">
        <v>270</v>
      </c>
      <c r="DK290" s="183" t="s">
        <v>525</v>
      </c>
      <c r="DL290" s="183" t="s">
        <v>296</v>
      </c>
      <c r="DM290" s="126">
        <v>71</v>
      </c>
      <c r="DN290" s="126">
        <v>71</v>
      </c>
      <c r="DO290" s="126">
        <v>0</v>
      </c>
      <c r="DP290" s="126">
        <v>0</v>
      </c>
      <c r="DQ290" s="126">
        <v>14350</v>
      </c>
      <c r="DR290" s="126">
        <v>70</v>
      </c>
      <c r="DS290" s="126">
        <v>71</v>
      </c>
      <c r="DT290" s="126">
        <v>71</v>
      </c>
      <c r="DU290" s="126">
        <v>0</v>
      </c>
      <c r="DV290" s="126">
        <v>0</v>
      </c>
      <c r="DW290" s="126">
        <v>0</v>
      </c>
      <c r="DX290" s="126">
        <v>0</v>
      </c>
      <c r="DY290" s="126">
        <v>0</v>
      </c>
      <c r="DZ290" s="126">
        <v>0</v>
      </c>
      <c r="EA290" s="126">
        <v>70</v>
      </c>
      <c r="EB290" s="126">
        <v>1</v>
      </c>
      <c r="EC290" s="126">
        <v>4</v>
      </c>
      <c r="ED290" s="126">
        <v>1</v>
      </c>
      <c r="EE290" s="126">
        <v>9</v>
      </c>
      <c r="EF290" s="126">
        <v>5</v>
      </c>
      <c r="EG290" s="126">
        <v>9</v>
      </c>
      <c r="EH290" s="126">
        <v>0</v>
      </c>
      <c r="EI290" s="126">
        <v>41</v>
      </c>
      <c r="EJ290" s="126">
        <v>0</v>
      </c>
      <c r="EK290" s="126">
        <v>69</v>
      </c>
      <c r="EL290" s="126">
        <v>67</v>
      </c>
      <c r="EM290" s="126">
        <v>2</v>
      </c>
      <c r="EN290" s="126">
        <v>0</v>
      </c>
      <c r="EO290" s="126">
        <v>0</v>
      </c>
      <c r="EP290" s="126">
        <v>0</v>
      </c>
      <c r="EQ290" s="127" t="b">
        <v>0</v>
      </c>
      <c r="ER290" s="127" t="b">
        <v>0</v>
      </c>
      <c r="ES290" s="127" t="b">
        <v>0</v>
      </c>
      <c r="ET290" s="128">
        <v>0</v>
      </c>
      <c r="EU290" s="128">
        <v>0</v>
      </c>
      <c r="EV290" s="128">
        <v>0</v>
      </c>
      <c r="EW290" s="128">
        <v>0</v>
      </c>
      <c r="EX290" s="128">
        <v>0</v>
      </c>
      <c r="EY290" s="128">
        <v>0</v>
      </c>
      <c r="EZ290" s="127" t="b">
        <v>0</v>
      </c>
      <c r="FA290" s="127" t="b">
        <v>0</v>
      </c>
      <c r="FB290" s="127" t="b">
        <v>0</v>
      </c>
      <c r="FC290" s="128">
        <v>0</v>
      </c>
      <c r="FD290" s="128">
        <v>0</v>
      </c>
      <c r="FE290" s="128">
        <v>0</v>
      </c>
      <c r="FF290" s="128">
        <v>0</v>
      </c>
      <c r="FG290" s="128">
        <v>0</v>
      </c>
      <c r="FH290" s="128">
        <v>0</v>
      </c>
      <c r="FI290" s="127" t="b">
        <v>0</v>
      </c>
      <c r="FJ290" s="127" t="b">
        <v>0</v>
      </c>
      <c r="FK290" s="127" t="b">
        <v>0</v>
      </c>
      <c r="FL290" s="128">
        <v>0</v>
      </c>
      <c r="FM290" s="128">
        <v>0</v>
      </c>
      <c r="FN290" s="128">
        <v>0</v>
      </c>
      <c r="FO290" s="128">
        <v>0</v>
      </c>
      <c r="FP290" s="128">
        <v>0</v>
      </c>
      <c r="FQ290" s="128">
        <v>0</v>
      </c>
      <c r="FR290" s="183" t="s">
        <v>993</v>
      </c>
      <c r="FS290" s="128">
        <v>0</v>
      </c>
      <c r="FT290" s="126">
        <v>0</v>
      </c>
      <c r="FU290" s="126">
        <v>69</v>
      </c>
      <c r="FV290" s="126">
        <v>0</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7" t="b">
        <v>0</v>
      </c>
      <c r="GM290" s="183" t="s">
        <v>993</v>
      </c>
      <c r="GN290" s="183" t="s">
        <v>993</v>
      </c>
      <c r="GO290" s="183" t="s">
        <v>993</v>
      </c>
      <c r="GP290" s="183" t="s">
        <v>993</v>
      </c>
      <c r="GQ290" s="127"/>
      <c r="GR290" s="123"/>
    </row>
    <row r="291" spans="1:200">
      <c r="A291" s="122"/>
      <c r="B291" s="1348" t="s">
        <v>723</v>
      </c>
      <c r="C291" s="1349"/>
      <c r="D291" s="183" t="s">
        <v>1243</v>
      </c>
      <c r="E291" s="183" t="s">
        <v>67</v>
      </c>
      <c r="F291" s="183" t="s">
        <v>437</v>
      </c>
      <c r="G291" s="183" t="s">
        <v>986</v>
      </c>
      <c r="H291" s="183" t="s">
        <v>1236</v>
      </c>
      <c r="I291" s="183" t="s">
        <v>1237</v>
      </c>
      <c r="J291" s="183" t="s">
        <v>1238</v>
      </c>
      <c r="K291" s="183" t="s">
        <v>1239</v>
      </c>
      <c r="L291" s="126">
        <v>9</v>
      </c>
      <c r="M291" s="183" t="s">
        <v>67</v>
      </c>
      <c r="N291" s="183" t="s">
        <v>1016</v>
      </c>
      <c r="O291" s="183" t="s">
        <v>740</v>
      </c>
      <c r="P291" s="183" t="s">
        <v>1071</v>
      </c>
      <c r="Q291" s="183" t="s">
        <v>993</v>
      </c>
      <c r="R291" s="183" t="s">
        <v>290</v>
      </c>
      <c r="S291" s="127" t="b">
        <v>0</v>
      </c>
      <c r="T291" s="126">
        <v>0</v>
      </c>
      <c r="U291" s="127" t="b">
        <v>0</v>
      </c>
      <c r="V291" s="126">
        <v>0</v>
      </c>
      <c r="W291" s="127" t="b">
        <v>0</v>
      </c>
      <c r="X291" s="127" t="b">
        <v>1</v>
      </c>
      <c r="Y291" s="183" t="s">
        <v>290</v>
      </c>
      <c r="Z291" s="183" t="s">
        <v>993</v>
      </c>
      <c r="AA291" s="127" t="b">
        <v>0</v>
      </c>
      <c r="AB291" s="183" t="s">
        <v>993</v>
      </c>
      <c r="AC291" s="183" t="s">
        <v>993</v>
      </c>
      <c r="AD291" s="183" t="s">
        <v>993</v>
      </c>
      <c r="AE291" s="183">
        <f t="shared" si="11"/>
        <v>46</v>
      </c>
      <c r="AF291" s="183">
        <f t="shared" si="11"/>
        <v>40</v>
      </c>
      <c r="AG291" s="183">
        <f t="shared" si="11"/>
        <v>20</v>
      </c>
      <c r="AH291" s="183">
        <f t="shared" si="10"/>
        <v>46</v>
      </c>
      <c r="AI291" s="183">
        <f t="shared" si="12"/>
        <v>0</v>
      </c>
      <c r="AJ291" s="126">
        <v>46</v>
      </c>
      <c r="AK291" s="126">
        <v>40</v>
      </c>
      <c r="AL291" s="126">
        <v>20</v>
      </c>
      <c r="AM291" s="126">
        <v>46</v>
      </c>
      <c r="AN291" s="126">
        <v>0</v>
      </c>
      <c r="AO291" s="126">
        <v>0</v>
      </c>
      <c r="AP291" s="126">
        <v>0</v>
      </c>
      <c r="AQ291" s="126">
        <v>0</v>
      </c>
      <c r="AR291" s="126">
        <v>0</v>
      </c>
      <c r="AS291" s="126">
        <v>0</v>
      </c>
      <c r="AT291" s="126">
        <v>0</v>
      </c>
      <c r="AU291" s="126">
        <v>0</v>
      </c>
      <c r="AV291" s="126">
        <v>0</v>
      </c>
      <c r="AW291" s="126">
        <v>0</v>
      </c>
      <c r="AX291" s="126">
        <v>0</v>
      </c>
      <c r="AY291" s="126">
        <v>0</v>
      </c>
      <c r="AZ291" s="126">
        <v>0</v>
      </c>
      <c r="BA291" s="126">
        <v>0</v>
      </c>
      <c r="BB291" s="126">
        <v>0</v>
      </c>
      <c r="BC291" s="126">
        <v>0</v>
      </c>
      <c r="BD291" s="127" t="b">
        <v>0</v>
      </c>
      <c r="BE291" s="127"/>
      <c r="BF291" s="183" t="s">
        <v>270</v>
      </c>
      <c r="BG291" s="126">
        <v>46</v>
      </c>
      <c r="BH291" s="183" t="s">
        <v>993</v>
      </c>
      <c r="BI291" s="126">
        <v>0</v>
      </c>
      <c r="BJ291" s="183" t="s">
        <v>993</v>
      </c>
      <c r="BK291" s="126">
        <v>0</v>
      </c>
      <c r="BL291" s="126">
        <v>0</v>
      </c>
      <c r="BM291" s="126">
        <v>0</v>
      </c>
      <c r="BN291" s="183" t="s">
        <v>993</v>
      </c>
      <c r="BO291" s="183" t="s">
        <v>993</v>
      </c>
      <c r="BP291" s="183" t="s">
        <v>993</v>
      </c>
      <c r="BQ291" s="126">
        <v>0</v>
      </c>
      <c r="BR291" s="183" t="s">
        <v>993</v>
      </c>
      <c r="BS291" s="126">
        <v>0</v>
      </c>
      <c r="BT291" s="183" t="s">
        <v>993</v>
      </c>
      <c r="BU291" s="126">
        <v>0</v>
      </c>
      <c r="BV291" s="126">
        <v>0</v>
      </c>
      <c r="BW291" s="126">
        <v>0</v>
      </c>
      <c r="BX291" s="183" t="s">
        <v>993</v>
      </c>
      <c r="BY291" s="126">
        <v>0</v>
      </c>
      <c r="BZ291" s="183" t="s">
        <v>993</v>
      </c>
      <c r="CA291" s="126">
        <v>0</v>
      </c>
      <c r="CB291" s="183" t="s">
        <v>993</v>
      </c>
      <c r="CC291" s="126">
        <v>0</v>
      </c>
      <c r="CD291" s="126">
        <v>0</v>
      </c>
      <c r="CE291" s="126">
        <v>0</v>
      </c>
      <c r="CF291" s="183" t="s">
        <v>993</v>
      </c>
      <c r="CG291" s="126">
        <v>0</v>
      </c>
      <c r="CH291" s="183" t="s">
        <v>993</v>
      </c>
      <c r="CI291" s="126">
        <v>0</v>
      </c>
      <c r="CJ291" s="183" t="s">
        <v>993</v>
      </c>
      <c r="CK291" s="126">
        <v>0</v>
      </c>
      <c r="CL291" s="126">
        <v>0</v>
      </c>
      <c r="CM291" s="126">
        <v>0</v>
      </c>
      <c r="CN291" s="126">
        <v>21</v>
      </c>
      <c r="CO291" s="126">
        <v>1.1000000000000001</v>
      </c>
      <c r="CP291" s="126">
        <v>1</v>
      </c>
      <c r="CQ291" s="126">
        <v>0</v>
      </c>
      <c r="CR291" s="126">
        <v>3</v>
      </c>
      <c r="CS291" s="126">
        <v>0</v>
      </c>
      <c r="CT291" s="126">
        <v>0</v>
      </c>
      <c r="CU291" s="126">
        <v>0</v>
      </c>
      <c r="CV291" s="126">
        <v>0</v>
      </c>
      <c r="CW291" s="126">
        <v>0</v>
      </c>
      <c r="CX291" s="126">
        <v>0</v>
      </c>
      <c r="CY291" s="126">
        <v>0</v>
      </c>
      <c r="CZ291" s="126">
        <v>0</v>
      </c>
      <c r="DA291" s="126">
        <v>0</v>
      </c>
      <c r="DB291" s="126">
        <v>1</v>
      </c>
      <c r="DC291" s="126">
        <v>0</v>
      </c>
      <c r="DD291" s="126">
        <v>0</v>
      </c>
      <c r="DE291" s="126">
        <v>0</v>
      </c>
      <c r="DF291" s="126">
        <v>1</v>
      </c>
      <c r="DG291" s="126">
        <v>0</v>
      </c>
      <c r="DH291" s="127" t="b">
        <v>0</v>
      </c>
      <c r="DI291" s="183" t="s">
        <v>999</v>
      </c>
      <c r="DJ291" s="183" t="s">
        <v>270</v>
      </c>
      <c r="DK291" s="183" t="s">
        <v>296</v>
      </c>
      <c r="DL291" s="183" t="s">
        <v>1055</v>
      </c>
      <c r="DM291" s="126">
        <v>718</v>
      </c>
      <c r="DN291" s="126">
        <v>477</v>
      </c>
      <c r="DO291" s="126">
        <v>163</v>
      </c>
      <c r="DP291" s="126">
        <v>78</v>
      </c>
      <c r="DQ291" s="126">
        <v>10889</v>
      </c>
      <c r="DR291" s="126">
        <v>724</v>
      </c>
      <c r="DS291" s="126">
        <v>718</v>
      </c>
      <c r="DT291" s="126">
        <v>50</v>
      </c>
      <c r="DU291" s="126">
        <v>646</v>
      </c>
      <c r="DV291" s="126">
        <v>11</v>
      </c>
      <c r="DW291" s="126">
        <v>10</v>
      </c>
      <c r="DX291" s="126">
        <v>1</v>
      </c>
      <c r="DY291" s="126">
        <v>0</v>
      </c>
      <c r="DZ291" s="126">
        <v>0</v>
      </c>
      <c r="EA291" s="126">
        <v>724</v>
      </c>
      <c r="EB291" s="126">
        <v>64</v>
      </c>
      <c r="EC291" s="126">
        <v>616</v>
      </c>
      <c r="ED291" s="126">
        <v>7</v>
      </c>
      <c r="EE291" s="126">
        <v>1</v>
      </c>
      <c r="EF291" s="126">
        <v>3</v>
      </c>
      <c r="EG291" s="126">
        <v>2</v>
      </c>
      <c r="EH291" s="126">
        <v>5</v>
      </c>
      <c r="EI291" s="126">
        <v>26</v>
      </c>
      <c r="EJ291" s="126">
        <v>0</v>
      </c>
      <c r="EK291" s="126">
        <v>660</v>
      </c>
      <c r="EL291" s="126">
        <v>644</v>
      </c>
      <c r="EM291" s="126">
        <v>10</v>
      </c>
      <c r="EN291" s="126">
        <v>6</v>
      </c>
      <c r="EO291" s="126">
        <v>0</v>
      </c>
      <c r="EP291" s="126">
        <v>0</v>
      </c>
      <c r="EQ291" s="127" t="b">
        <v>0</v>
      </c>
      <c r="ER291" s="127" t="b">
        <v>0</v>
      </c>
      <c r="ES291" s="127" t="b">
        <v>0</v>
      </c>
      <c r="ET291" s="128">
        <v>0.56600000000000006</v>
      </c>
      <c r="EU291" s="128">
        <v>0.45200000000000001</v>
      </c>
      <c r="EV291" s="128">
        <v>0.13800000000000001</v>
      </c>
      <c r="EW291" s="128">
        <v>0.22600000000000001</v>
      </c>
      <c r="EX291" s="128">
        <v>1.2E-2</v>
      </c>
      <c r="EY291" s="128">
        <v>0.29399999999999998</v>
      </c>
      <c r="EZ291" s="127" t="b">
        <v>0</v>
      </c>
      <c r="FA291" s="127" t="b">
        <v>0</v>
      </c>
      <c r="FB291" s="127" t="b">
        <v>0</v>
      </c>
      <c r="FC291" s="128">
        <v>0</v>
      </c>
      <c r="FD291" s="128">
        <v>0</v>
      </c>
      <c r="FE291" s="128">
        <v>0</v>
      </c>
      <c r="FF291" s="128">
        <v>0</v>
      </c>
      <c r="FG291" s="128">
        <v>0</v>
      </c>
      <c r="FH291" s="128">
        <v>0</v>
      </c>
      <c r="FI291" s="127" t="b">
        <v>0</v>
      </c>
      <c r="FJ291" s="127" t="b">
        <v>0</v>
      </c>
      <c r="FK291" s="127" t="b">
        <v>0</v>
      </c>
      <c r="FL291" s="128">
        <v>0.56600000000000006</v>
      </c>
      <c r="FM291" s="128">
        <v>0.45200000000000001</v>
      </c>
      <c r="FN291" s="128">
        <v>0.13800000000000001</v>
      </c>
      <c r="FO291" s="128">
        <v>0.22600000000000001</v>
      </c>
      <c r="FP291" s="128">
        <v>1.2E-2</v>
      </c>
      <c r="FQ291" s="128">
        <v>0.29399999999999998</v>
      </c>
      <c r="FR291" s="183" t="s">
        <v>993</v>
      </c>
      <c r="FS291" s="128">
        <v>0</v>
      </c>
      <c r="FT291" s="126">
        <v>0</v>
      </c>
      <c r="FU291" s="126">
        <v>660</v>
      </c>
      <c r="FV291" s="126">
        <v>0</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7" t="b">
        <v>0</v>
      </c>
      <c r="GM291" s="183" t="s">
        <v>993</v>
      </c>
      <c r="GN291" s="183" t="s">
        <v>993</v>
      </c>
      <c r="GO291" s="183" t="s">
        <v>993</v>
      </c>
      <c r="GP291" s="183" t="s">
        <v>993</v>
      </c>
      <c r="GQ291" s="127"/>
      <c r="GR291" s="123"/>
    </row>
    <row r="292" spans="1:200">
      <c r="A292" s="122"/>
      <c r="B292" s="1348" t="s">
        <v>723</v>
      </c>
      <c r="C292" s="1349"/>
      <c r="D292" s="183" t="s">
        <v>1243</v>
      </c>
      <c r="E292" s="183" t="s">
        <v>67</v>
      </c>
      <c r="F292" s="183" t="s">
        <v>437</v>
      </c>
      <c r="G292" s="183" t="s">
        <v>986</v>
      </c>
      <c r="H292" s="183" t="s">
        <v>1236</v>
      </c>
      <c r="I292" s="183" t="s">
        <v>1237</v>
      </c>
      <c r="J292" s="183" t="s">
        <v>1238</v>
      </c>
      <c r="K292" s="183" t="s">
        <v>1239</v>
      </c>
      <c r="L292" s="126">
        <v>10</v>
      </c>
      <c r="M292" s="183" t="s">
        <v>67</v>
      </c>
      <c r="N292" s="183" t="s">
        <v>996</v>
      </c>
      <c r="O292" s="183" t="s">
        <v>755</v>
      </c>
      <c r="P292" s="183" t="s">
        <v>1071</v>
      </c>
      <c r="Q292" s="183" t="s">
        <v>993</v>
      </c>
      <c r="R292" s="183" t="s">
        <v>293</v>
      </c>
      <c r="S292" s="127" t="b">
        <v>0</v>
      </c>
      <c r="T292" s="126">
        <v>0</v>
      </c>
      <c r="U292" s="127" t="b">
        <v>0</v>
      </c>
      <c r="V292" s="126">
        <v>0</v>
      </c>
      <c r="W292" s="127" t="b">
        <v>1</v>
      </c>
      <c r="X292" s="127" t="b">
        <v>0</v>
      </c>
      <c r="Y292" s="183" t="s">
        <v>293</v>
      </c>
      <c r="Z292" s="183" t="s">
        <v>993</v>
      </c>
      <c r="AA292" s="127" t="b">
        <v>0</v>
      </c>
      <c r="AB292" s="183" t="s">
        <v>993</v>
      </c>
      <c r="AC292" s="183" t="s">
        <v>993</v>
      </c>
      <c r="AD292" s="183" t="s">
        <v>993</v>
      </c>
      <c r="AE292" s="183">
        <f t="shared" si="11"/>
        <v>47</v>
      </c>
      <c r="AF292" s="183">
        <f t="shared" si="11"/>
        <v>47</v>
      </c>
      <c r="AG292" s="183">
        <f t="shared" si="11"/>
        <v>40</v>
      </c>
      <c r="AH292" s="183">
        <f t="shared" si="10"/>
        <v>47</v>
      </c>
      <c r="AI292" s="183">
        <f t="shared" si="12"/>
        <v>0</v>
      </c>
      <c r="AJ292" s="126">
        <v>47</v>
      </c>
      <c r="AK292" s="126">
        <v>47</v>
      </c>
      <c r="AL292" s="126">
        <v>40</v>
      </c>
      <c r="AM292" s="126">
        <v>47</v>
      </c>
      <c r="AN292" s="126">
        <v>0</v>
      </c>
      <c r="AO292" s="126">
        <v>0</v>
      </c>
      <c r="AP292" s="126">
        <v>0</v>
      </c>
      <c r="AQ292" s="126">
        <v>0</v>
      </c>
      <c r="AR292" s="126">
        <v>0</v>
      </c>
      <c r="AS292" s="126">
        <v>0</v>
      </c>
      <c r="AT292" s="126">
        <v>0</v>
      </c>
      <c r="AU292" s="126">
        <v>0</v>
      </c>
      <c r="AV292" s="126">
        <v>0</v>
      </c>
      <c r="AW292" s="126">
        <v>0</v>
      </c>
      <c r="AX292" s="126">
        <v>0</v>
      </c>
      <c r="AY292" s="126">
        <v>0</v>
      </c>
      <c r="AZ292" s="126">
        <v>0</v>
      </c>
      <c r="BA292" s="126">
        <v>0</v>
      </c>
      <c r="BB292" s="126">
        <v>0</v>
      </c>
      <c r="BC292" s="126">
        <v>0</v>
      </c>
      <c r="BD292" s="127" t="b">
        <v>0</v>
      </c>
      <c r="BE292" s="127"/>
      <c r="BF292" s="753">
        <v>46</v>
      </c>
      <c r="BG292" s="126">
        <v>47</v>
      </c>
      <c r="BH292" s="183" t="s">
        <v>993</v>
      </c>
      <c r="BI292" s="126">
        <v>0</v>
      </c>
      <c r="BJ292" s="183" t="s">
        <v>993</v>
      </c>
      <c r="BK292" s="126">
        <v>0</v>
      </c>
      <c r="BL292" s="126">
        <v>0</v>
      </c>
      <c r="BM292" s="126">
        <v>0</v>
      </c>
      <c r="BN292" s="183" t="s">
        <v>993</v>
      </c>
      <c r="BO292" s="183" t="s">
        <v>993</v>
      </c>
      <c r="BP292" s="183" t="s">
        <v>993</v>
      </c>
      <c r="BQ292" s="126">
        <v>0</v>
      </c>
      <c r="BR292" s="183" t="s">
        <v>993</v>
      </c>
      <c r="BS292" s="126">
        <v>0</v>
      </c>
      <c r="BT292" s="183" t="s">
        <v>993</v>
      </c>
      <c r="BU292" s="126">
        <v>0</v>
      </c>
      <c r="BV292" s="126">
        <v>0</v>
      </c>
      <c r="BW292" s="126">
        <v>0</v>
      </c>
      <c r="BX292" s="183" t="s">
        <v>993</v>
      </c>
      <c r="BY292" s="126">
        <v>0</v>
      </c>
      <c r="BZ292" s="183" t="s">
        <v>993</v>
      </c>
      <c r="CA292" s="126">
        <v>0</v>
      </c>
      <c r="CB292" s="183" t="s">
        <v>993</v>
      </c>
      <c r="CC292" s="126">
        <v>0</v>
      </c>
      <c r="CD292" s="126">
        <v>0</v>
      </c>
      <c r="CE292" s="126">
        <v>0</v>
      </c>
      <c r="CF292" s="183" t="s">
        <v>993</v>
      </c>
      <c r="CG292" s="126">
        <v>0</v>
      </c>
      <c r="CH292" s="183" t="s">
        <v>993</v>
      </c>
      <c r="CI292" s="126">
        <v>0</v>
      </c>
      <c r="CJ292" s="183" t="s">
        <v>993</v>
      </c>
      <c r="CK292" s="126">
        <v>0</v>
      </c>
      <c r="CL292" s="126">
        <v>0</v>
      </c>
      <c r="CM292" s="126">
        <v>0</v>
      </c>
      <c r="CN292" s="126">
        <v>14</v>
      </c>
      <c r="CO292" s="126">
        <v>1.5</v>
      </c>
      <c r="CP292" s="126">
        <v>1</v>
      </c>
      <c r="CQ292" s="126">
        <v>0</v>
      </c>
      <c r="CR292" s="126">
        <v>6</v>
      </c>
      <c r="CS292" s="126">
        <v>4.5</v>
      </c>
      <c r="CT292" s="126">
        <v>0</v>
      </c>
      <c r="CU292" s="126">
        <v>0</v>
      </c>
      <c r="CV292" s="126">
        <v>7</v>
      </c>
      <c r="CW292" s="126">
        <v>0</v>
      </c>
      <c r="CX292" s="126">
        <v>2</v>
      </c>
      <c r="CY292" s="126">
        <v>0</v>
      </c>
      <c r="CZ292" s="126">
        <v>1</v>
      </c>
      <c r="DA292" s="126">
        <v>0</v>
      </c>
      <c r="DB292" s="126">
        <v>0</v>
      </c>
      <c r="DC292" s="126">
        <v>0</v>
      </c>
      <c r="DD292" s="126">
        <v>0</v>
      </c>
      <c r="DE292" s="126">
        <v>0</v>
      </c>
      <c r="DF292" s="126">
        <v>1</v>
      </c>
      <c r="DG292" s="126">
        <v>0</v>
      </c>
      <c r="DH292" s="127" t="b">
        <v>0</v>
      </c>
      <c r="DI292" s="183" t="s">
        <v>999</v>
      </c>
      <c r="DJ292" s="183" t="s">
        <v>1000</v>
      </c>
      <c r="DK292" s="183" t="s">
        <v>1029</v>
      </c>
      <c r="DL292" s="183" t="s">
        <v>525</v>
      </c>
      <c r="DM292" s="126">
        <v>237</v>
      </c>
      <c r="DN292" s="126">
        <v>233</v>
      </c>
      <c r="DO292" s="126">
        <v>4</v>
      </c>
      <c r="DP292" s="126">
        <v>0</v>
      </c>
      <c r="DQ292" s="126">
        <v>15271</v>
      </c>
      <c r="DR292" s="126">
        <v>237</v>
      </c>
      <c r="DS292" s="126">
        <v>237</v>
      </c>
      <c r="DT292" s="126">
        <v>168</v>
      </c>
      <c r="DU292" s="126">
        <v>8</v>
      </c>
      <c r="DV292" s="126">
        <v>61</v>
      </c>
      <c r="DW292" s="126">
        <v>0</v>
      </c>
      <c r="DX292" s="126">
        <v>0</v>
      </c>
      <c r="DY292" s="126">
        <v>0</v>
      </c>
      <c r="DZ292" s="126">
        <v>0</v>
      </c>
      <c r="EA292" s="126">
        <v>237</v>
      </c>
      <c r="EB292" s="126">
        <v>21</v>
      </c>
      <c r="EC292" s="126">
        <v>179</v>
      </c>
      <c r="ED292" s="126">
        <v>2</v>
      </c>
      <c r="EE292" s="126">
        <v>19</v>
      </c>
      <c r="EF292" s="126">
        <v>2</v>
      </c>
      <c r="EG292" s="126">
        <v>9</v>
      </c>
      <c r="EH292" s="126">
        <v>5</v>
      </c>
      <c r="EI292" s="126">
        <v>0</v>
      </c>
      <c r="EJ292" s="126">
        <v>0</v>
      </c>
      <c r="EK292" s="126">
        <v>216</v>
      </c>
      <c r="EL292" s="126">
        <v>192</v>
      </c>
      <c r="EM292" s="126">
        <v>18</v>
      </c>
      <c r="EN292" s="126">
        <v>6</v>
      </c>
      <c r="EO292" s="126">
        <v>0</v>
      </c>
      <c r="EP292" s="126">
        <v>0</v>
      </c>
      <c r="EQ292" s="127" t="b">
        <v>0</v>
      </c>
      <c r="ER292" s="127" t="b">
        <v>0</v>
      </c>
      <c r="ES292" s="127" t="b">
        <v>0</v>
      </c>
      <c r="ET292" s="128">
        <v>0</v>
      </c>
      <c r="EU292" s="128">
        <v>0</v>
      </c>
      <c r="EV292" s="128">
        <v>0</v>
      </c>
      <c r="EW292" s="128">
        <v>0</v>
      </c>
      <c r="EX292" s="128">
        <v>0</v>
      </c>
      <c r="EY292" s="128">
        <v>0</v>
      </c>
      <c r="EZ292" s="127" t="b">
        <v>0</v>
      </c>
      <c r="FA292" s="127" t="b">
        <v>0</v>
      </c>
      <c r="FB292" s="127" t="b">
        <v>0</v>
      </c>
      <c r="FC292" s="128">
        <v>0</v>
      </c>
      <c r="FD292" s="128">
        <v>0</v>
      </c>
      <c r="FE292" s="128">
        <v>0</v>
      </c>
      <c r="FF292" s="128">
        <v>0</v>
      </c>
      <c r="FG292" s="128">
        <v>0</v>
      </c>
      <c r="FH292" s="128">
        <v>0</v>
      </c>
      <c r="FI292" s="127" t="b">
        <v>0</v>
      </c>
      <c r="FJ292" s="127" t="b">
        <v>0</v>
      </c>
      <c r="FK292" s="127" t="b">
        <v>0</v>
      </c>
      <c r="FL292" s="128">
        <v>0</v>
      </c>
      <c r="FM292" s="128">
        <v>0</v>
      </c>
      <c r="FN292" s="128">
        <v>0</v>
      </c>
      <c r="FO292" s="128">
        <v>0</v>
      </c>
      <c r="FP292" s="128">
        <v>0</v>
      </c>
      <c r="FQ292" s="128">
        <v>0</v>
      </c>
      <c r="FR292" s="183" t="s">
        <v>290</v>
      </c>
      <c r="FS292" s="128">
        <v>0.98699999999999999</v>
      </c>
      <c r="FT292" s="126">
        <v>7.3</v>
      </c>
      <c r="FU292" s="126">
        <v>216</v>
      </c>
      <c r="FV292" s="126">
        <v>80</v>
      </c>
      <c r="FW292" s="126">
        <v>43</v>
      </c>
      <c r="FX292" s="126">
        <v>65</v>
      </c>
      <c r="FY292" s="126">
        <v>47</v>
      </c>
      <c r="FZ292" s="126">
        <v>126</v>
      </c>
      <c r="GA292" s="126">
        <v>118</v>
      </c>
      <c r="GB292" s="126">
        <v>118</v>
      </c>
      <c r="GC292" s="126">
        <v>123</v>
      </c>
      <c r="GD292" s="126">
        <v>95</v>
      </c>
      <c r="GE292" s="126">
        <v>90</v>
      </c>
      <c r="GF292" s="126">
        <v>87</v>
      </c>
      <c r="GG292" s="126">
        <v>89</v>
      </c>
      <c r="GH292" s="126">
        <v>51.7</v>
      </c>
      <c r="GI292" s="126">
        <v>52.7</v>
      </c>
      <c r="GJ292" s="126">
        <v>50.4</v>
      </c>
      <c r="GK292" s="126">
        <v>48.9</v>
      </c>
      <c r="GL292" s="127" t="b">
        <v>0</v>
      </c>
      <c r="GM292" s="183" t="s">
        <v>993</v>
      </c>
      <c r="GN292" s="183" t="s">
        <v>993</v>
      </c>
      <c r="GO292" s="183" t="s">
        <v>993</v>
      </c>
      <c r="GP292" s="183" t="s">
        <v>993</v>
      </c>
      <c r="GQ292" s="127"/>
      <c r="GR292" s="123"/>
    </row>
    <row r="293" spans="1:200">
      <c r="A293" s="122"/>
      <c r="B293" s="1348" t="s">
        <v>723</v>
      </c>
      <c r="C293" s="1349"/>
      <c r="D293" s="183" t="s">
        <v>1243</v>
      </c>
      <c r="E293" s="183" t="s">
        <v>67</v>
      </c>
      <c r="F293" s="183" t="s">
        <v>437</v>
      </c>
      <c r="G293" s="183" t="s">
        <v>986</v>
      </c>
      <c r="H293" s="183" t="s">
        <v>1236</v>
      </c>
      <c r="I293" s="183" t="s">
        <v>1237</v>
      </c>
      <c r="J293" s="183" t="s">
        <v>1238</v>
      </c>
      <c r="K293" s="183" t="s">
        <v>1239</v>
      </c>
      <c r="L293" s="126">
        <v>11</v>
      </c>
      <c r="M293" s="183" t="s">
        <v>67</v>
      </c>
      <c r="N293" s="183" t="s">
        <v>1030</v>
      </c>
      <c r="O293" s="183" t="s">
        <v>756</v>
      </c>
      <c r="P293" s="183" t="s">
        <v>1071</v>
      </c>
      <c r="Q293" s="183" t="s">
        <v>993</v>
      </c>
      <c r="R293" s="183" t="s">
        <v>293</v>
      </c>
      <c r="S293" s="127" t="b">
        <v>0</v>
      </c>
      <c r="T293" s="126">
        <v>0</v>
      </c>
      <c r="U293" s="127" t="b">
        <v>0</v>
      </c>
      <c r="V293" s="126">
        <v>0</v>
      </c>
      <c r="W293" s="127" t="b">
        <v>1</v>
      </c>
      <c r="X293" s="127" t="b">
        <v>0</v>
      </c>
      <c r="Y293" s="183" t="s">
        <v>293</v>
      </c>
      <c r="Z293" s="183" t="s">
        <v>993</v>
      </c>
      <c r="AA293" s="127" t="b">
        <v>0</v>
      </c>
      <c r="AB293" s="183" t="s">
        <v>993</v>
      </c>
      <c r="AC293" s="183" t="s">
        <v>993</v>
      </c>
      <c r="AD293" s="183" t="s">
        <v>993</v>
      </c>
      <c r="AE293" s="183">
        <f t="shared" si="11"/>
        <v>47</v>
      </c>
      <c r="AF293" s="183">
        <f t="shared" si="11"/>
        <v>47</v>
      </c>
      <c r="AG293" s="183">
        <f t="shared" si="11"/>
        <v>40</v>
      </c>
      <c r="AH293" s="183">
        <f t="shared" si="10"/>
        <v>47</v>
      </c>
      <c r="AI293" s="183">
        <f t="shared" si="12"/>
        <v>0</v>
      </c>
      <c r="AJ293" s="126">
        <v>47</v>
      </c>
      <c r="AK293" s="126">
        <v>47</v>
      </c>
      <c r="AL293" s="126">
        <v>40</v>
      </c>
      <c r="AM293" s="126">
        <v>47</v>
      </c>
      <c r="AN293" s="126">
        <v>0</v>
      </c>
      <c r="AO293" s="126">
        <v>0</v>
      </c>
      <c r="AP293" s="126">
        <v>0</v>
      </c>
      <c r="AQ293" s="126">
        <v>0</v>
      </c>
      <c r="AR293" s="126">
        <v>0</v>
      </c>
      <c r="AS293" s="126">
        <v>0</v>
      </c>
      <c r="AT293" s="126">
        <v>0</v>
      </c>
      <c r="AU293" s="126">
        <v>0</v>
      </c>
      <c r="AV293" s="126">
        <v>0</v>
      </c>
      <c r="AW293" s="126">
        <v>0</v>
      </c>
      <c r="AX293" s="126">
        <v>0</v>
      </c>
      <c r="AY293" s="126">
        <v>0</v>
      </c>
      <c r="AZ293" s="126">
        <v>0</v>
      </c>
      <c r="BA293" s="126">
        <v>0</v>
      </c>
      <c r="BB293" s="126">
        <v>0</v>
      </c>
      <c r="BC293" s="126">
        <v>0</v>
      </c>
      <c r="BD293" s="127" t="b">
        <v>0</v>
      </c>
      <c r="BE293" s="127"/>
      <c r="BF293" s="183" t="s">
        <v>1031</v>
      </c>
      <c r="BG293" s="126">
        <v>47</v>
      </c>
      <c r="BH293" s="183" t="s">
        <v>993</v>
      </c>
      <c r="BI293" s="126">
        <v>0</v>
      </c>
      <c r="BJ293" s="183" t="s">
        <v>993</v>
      </c>
      <c r="BK293" s="126">
        <v>0</v>
      </c>
      <c r="BL293" s="126">
        <v>0</v>
      </c>
      <c r="BM293" s="126">
        <v>0</v>
      </c>
      <c r="BN293" s="183" t="s">
        <v>993</v>
      </c>
      <c r="BO293" s="183" t="s">
        <v>993</v>
      </c>
      <c r="BP293" s="183" t="s">
        <v>993</v>
      </c>
      <c r="BQ293" s="126">
        <v>0</v>
      </c>
      <c r="BR293" s="183" t="s">
        <v>993</v>
      </c>
      <c r="BS293" s="126">
        <v>0</v>
      </c>
      <c r="BT293" s="183" t="s">
        <v>993</v>
      </c>
      <c r="BU293" s="126">
        <v>0</v>
      </c>
      <c r="BV293" s="126">
        <v>0</v>
      </c>
      <c r="BW293" s="126">
        <v>0</v>
      </c>
      <c r="BX293" s="183" t="s">
        <v>993</v>
      </c>
      <c r="BY293" s="126">
        <v>0</v>
      </c>
      <c r="BZ293" s="183" t="s">
        <v>993</v>
      </c>
      <c r="CA293" s="126">
        <v>0</v>
      </c>
      <c r="CB293" s="183" t="s">
        <v>993</v>
      </c>
      <c r="CC293" s="126">
        <v>0</v>
      </c>
      <c r="CD293" s="126">
        <v>0</v>
      </c>
      <c r="CE293" s="126">
        <v>0</v>
      </c>
      <c r="CF293" s="183" t="s">
        <v>993</v>
      </c>
      <c r="CG293" s="126">
        <v>0</v>
      </c>
      <c r="CH293" s="183" t="s">
        <v>993</v>
      </c>
      <c r="CI293" s="126">
        <v>0</v>
      </c>
      <c r="CJ293" s="183" t="s">
        <v>993</v>
      </c>
      <c r="CK293" s="126">
        <v>0</v>
      </c>
      <c r="CL293" s="126">
        <v>0</v>
      </c>
      <c r="CM293" s="126">
        <v>0</v>
      </c>
      <c r="CN293" s="126">
        <v>22</v>
      </c>
      <c r="CO293" s="126">
        <v>0.8</v>
      </c>
      <c r="CP293" s="126">
        <v>0</v>
      </c>
      <c r="CQ293" s="126">
        <v>0</v>
      </c>
      <c r="CR293" s="126">
        <v>2</v>
      </c>
      <c r="CS293" s="126">
        <v>0</v>
      </c>
      <c r="CT293" s="126">
        <v>0</v>
      </c>
      <c r="CU293" s="126">
        <v>0</v>
      </c>
      <c r="CV293" s="126">
        <v>1</v>
      </c>
      <c r="CW293" s="126">
        <v>0</v>
      </c>
      <c r="CX293" s="126">
        <v>0</v>
      </c>
      <c r="CY293" s="126">
        <v>0</v>
      </c>
      <c r="CZ293" s="126">
        <v>0</v>
      </c>
      <c r="DA293" s="126">
        <v>0</v>
      </c>
      <c r="DB293" s="126">
        <v>0</v>
      </c>
      <c r="DC293" s="126">
        <v>0</v>
      </c>
      <c r="DD293" s="126">
        <v>0</v>
      </c>
      <c r="DE293" s="126">
        <v>0</v>
      </c>
      <c r="DF293" s="126">
        <v>1</v>
      </c>
      <c r="DG293" s="126">
        <v>0</v>
      </c>
      <c r="DH293" s="127" t="b">
        <v>0</v>
      </c>
      <c r="DI293" s="183" t="s">
        <v>999</v>
      </c>
      <c r="DJ293" s="183" t="s">
        <v>270</v>
      </c>
      <c r="DK293" s="183" t="s">
        <v>1000</v>
      </c>
      <c r="DL293" s="183" t="s">
        <v>296</v>
      </c>
      <c r="DM293" s="126">
        <v>767</v>
      </c>
      <c r="DN293" s="126">
        <v>643</v>
      </c>
      <c r="DO293" s="126">
        <v>124</v>
      </c>
      <c r="DP293" s="126">
        <v>0</v>
      </c>
      <c r="DQ293" s="126">
        <v>13314</v>
      </c>
      <c r="DR293" s="126">
        <v>756</v>
      </c>
      <c r="DS293" s="126">
        <v>767</v>
      </c>
      <c r="DT293" s="126">
        <v>276</v>
      </c>
      <c r="DU293" s="126">
        <v>453</v>
      </c>
      <c r="DV293" s="126">
        <v>5</v>
      </c>
      <c r="DW293" s="126">
        <v>29</v>
      </c>
      <c r="DX293" s="126">
        <v>4</v>
      </c>
      <c r="DY293" s="126">
        <v>0</v>
      </c>
      <c r="DZ293" s="126">
        <v>0</v>
      </c>
      <c r="EA293" s="126">
        <v>756</v>
      </c>
      <c r="EB293" s="126">
        <v>52</v>
      </c>
      <c r="EC293" s="126">
        <v>586</v>
      </c>
      <c r="ED293" s="126">
        <v>5</v>
      </c>
      <c r="EE293" s="126">
        <v>43</v>
      </c>
      <c r="EF293" s="126">
        <v>13</v>
      </c>
      <c r="EG293" s="126">
        <v>10</v>
      </c>
      <c r="EH293" s="126">
        <v>20</v>
      </c>
      <c r="EI293" s="126">
        <v>27</v>
      </c>
      <c r="EJ293" s="126">
        <v>0</v>
      </c>
      <c r="EK293" s="126">
        <v>704</v>
      </c>
      <c r="EL293" s="126">
        <v>643</v>
      </c>
      <c r="EM293" s="126">
        <v>42</v>
      </c>
      <c r="EN293" s="126">
        <v>19</v>
      </c>
      <c r="EO293" s="126">
        <v>0</v>
      </c>
      <c r="EP293" s="126">
        <v>0</v>
      </c>
      <c r="EQ293" s="127" t="b">
        <v>0</v>
      </c>
      <c r="ER293" s="127" t="b">
        <v>0</v>
      </c>
      <c r="ES293" s="127" t="b">
        <v>0</v>
      </c>
      <c r="ET293" s="128">
        <v>0.17699999999999999</v>
      </c>
      <c r="EU293" s="128">
        <v>0.05</v>
      </c>
      <c r="EV293" s="128">
        <v>0</v>
      </c>
      <c r="EW293" s="128">
        <v>0</v>
      </c>
      <c r="EX293" s="128">
        <v>0</v>
      </c>
      <c r="EY293" s="128">
        <v>0</v>
      </c>
      <c r="EZ293" s="127" t="b">
        <v>0</v>
      </c>
      <c r="FA293" s="127" t="b">
        <v>0</v>
      </c>
      <c r="FB293" s="127" t="b">
        <v>0</v>
      </c>
      <c r="FC293" s="128">
        <v>0.17699999999999999</v>
      </c>
      <c r="FD293" s="128">
        <v>0.05</v>
      </c>
      <c r="FE293" s="128">
        <v>0</v>
      </c>
      <c r="FF293" s="128">
        <v>0</v>
      </c>
      <c r="FG293" s="128">
        <v>0</v>
      </c>
      <c r="FH293" s="128">
        <v>0</v>
      </c>
      <c r="FI293" s="127" t="b">
        <v>0</v>
      </c>
      <c r="FJ293" s="127" t="b">
        <v>0</v>
      </c>
      <c r="FK293" s="127" t="b">
        <v>0</v>
      </c>
      <c r="FL293" s="128">
        <v>0</v>
      </c>
      <c r="FM293" s="128">
        <v>0</v>
      </c>
      <c r="FN293" s="128">
        <v>0</v>
      </c>
      <c r="FO293" s="128">
        <v>0</v>
      </c>
      <c r="FP293" s="128">
        <v>0</v>
      </c>
      <c r="FQ293" s="128">
        <v>0</v>
      </c>
      <c r="FR293" s="183" t="s">
        <v>993</v>
      </c>
      <c r="FS293" s="128">
        <v>0</v>
      </c>
      <c r="FT293" s="126">
        <v>0</v>
      </c>
      <c r="FU293" s="126">
        <v>704</v>
      </c>
      <c r="FV293" s="126">
        <v>0</v>
      </c>
      <c r="FW293" s="126">
        <v>0</v>
      </c>
      <c r="FX293" s="126">
        <v>0</v>
      </c>
      <c r="FY293" s="126">
        <v>0</v>
      </c>
      <c r="FZ293" s="126">
        <v>0</v>
      </c>
      <c r="GA293" s="126">
        <v>0</v>
      </c>
      <c r="GB293" s="126">
        <v>0</v>
      </c>
      <c r="GC293" s="126">
        <v>0</v>
      </c>
      <c r="GD293" s="126">
        <v>0</v>
      </c>
      <c r="GE293" s="126">
        <v>0</v>
      </c>
      <c r="GF293" s="126">
        <v>0</v>
      </c>
      <c r="GG293" s="126">
        <v>0</v>
      </c>
      <c r="GH293" s="126">
        <v>0</v>
      </c>
      <c r="GI293" s="126">
        <v>0</v>
      </c>
      <c r="GJ293" s="126">
        <v>0</v>
      </c>
      <c r="GK293" s="126">
        <v>0</v>
      </c>
      <c r="GL293" s="127" t="b">
        <v>0</v>
      </c>
      <c r="GM293" s="183" t="s">
        <v>993</v>
      </c>
      <c r="GN293" s="183" t="s">
        <v>993</v>
      </c>
      <c r="GO293" s="183" t="s">
        <v>993</v>
      </c>
      <c r="GP293" s="183" t="s">
        <v>993</v>
      </c>
      <c r="GQ293" s="127"/>
      <c r="GR293" s="123"/>
    </row>
    <row r="294" spans="1:200">
      <c r="A294" s="122"/>
      <c r="B294" s="1348" t="s">
        <v>726</v>
      </c>
      <c r="C294" s="1349"/>
      <c r="D294" s="183" t="s">
        <v>1245</v>
      </c>
      <c r="E294" s="183" t="s">
        <v>66</v>
      </c>
      <c r="F294" s="183" t="s">
        <v>437</v>
      </c>
      <c r="G294" s="183" t="s">
        <v>986</v>
      </c>
      <c r="H294" s="183" t="s">
        <v>1236</v>
      </c>
      <c r="I294" s="183" t="s">
        <v>1237</v>
      </c>
      <c r="J294" s="183" t="s">
        <v>1238</v>
      </c>
      <c r="K294" s="183" t="s">
        <v>1239</v>
      </c>
      <c r="L294" s="126">
        <v>1</v>
      </c>
      <c r="M294" s="183" t="s">
        <v>66</v>
      </c>
      <c r="N294" s="183" t="s">
        <v>1009</v>
      </c>
      <c r="O294" s="183" t="s">
        <v>393</v>
      </c>
      <c r="P294" s="183" t="s">
        <v>1071</v>
      </c>
      <c r="Q294" s="183" t="s">
        <v>290</v>
      </c>
      <c r="R294" s="183" t="s">
        <v>270</v>
      </c>
      <c r="S294" s="127" t="b">
        <v>0</v>
      </c>
      <c r="T294" s="126">
        <v>0</v>
      </c>
      <c r="U294" s="127" t="b">
        <v>0</v>
      </c>
      <c r="V294" s="126">
        <v>0</v>
      </c>
      <c r="W294" s="127" t="b">
        <v>0</v>
      </c>
      <c r="X294" s="127" t="b">
        <v>1</v>
      </c>
      <c r="Y294" s="183" t="s">
        <v>270</v>
      </c>
      <c r="Z294" s="183" t="s">
        <v>993</v>
      </c>
      <c r="AA294" s="127" t="b">
        <v>0</v>
      </c>
      <c r="AB294" s="183" t="s">
        <v>993</v>
      </c>
      <c r="AC294" s="183" t="s">
        <v>993</v>
      </c>
      <c r="AD294" s="183" t="s">
        <v>993</v>
      </c>
      <c r="AE294" s="183">
        <f t="shared" si="11"/>
        <v>8</v>
      </c>
      <c r="AF294" s="183">
        <f t="shared" si="11"/>
        <v>8</v>
      </c>
      <c r="AG294" s="183">
        <f t="shared" si="11"/>
        <v>2</v>
      </c>
      <c r="AH294" s="183">
        <f t="shared" si="10"/>
        <v>8</v>
      </c>
      <c r="AI294" s="183">
        <f t="shared" si="12"/>
        <v>0</v>
      </c>
      <c r="AJ294" s="126">
        <v>8</v>
      </c>
      <c r="AK294" s="126">
        <v>8</v>
      </c>
      <c r="AL294" s="126">
        <v>2</v>
      </c>
      <c r="AM294" s="126">
        <v>8</v>
      </c>
      <c r="AN294" s="126">
        <v>0</v>
      </c>
      <c r="AO294" s="126">
        <v>0</v>
      </c>
      <c r="AP294" s="126">
        <v>0</v>
      </c>
      <c r="AQ294" s="126">
        <v>0</v>
      </c>
      <c r="AR294" s="126">
        <v>0</v>
      </c>
      <c r="AS294" s="126">
        <v>0</v>
      </c>
      <c r="AT294" s="126">
        <v>0</v>
      </c>
      <c r="AU294" s="126">
        <v>0</v>
      </c>
      <c r="AV294" s="126">
        <v>0</v>
      </c>
      <c r="AW294" s="126">
        <v>0</v>
      </c>
      <c r="AX294" s="126">
        <v>0</v>
      </c>
      <c r="AY294" s="126">
        <v>0</v>
      </c>
      <c r="AZ294" s="126">
        <v>0</v>
      </c>
      <c r="BA294" s="126">
        <v>0</v>
      </c>
      <c r="BB294" s="126">
        <v>0</v>
      </c>
      <c r="BC294" s="126">
        <v>0</v>
      </c>
      <c r="BD294" s="127" t="b">
        <v>0</v>
      </c>
      <c r="BE294" s="127"/>
      <c r="BF294" s="183" t="s">
        <v>1011</v>
      </c>
      <c r="BG294" s="126">
        <v>8</v>
      </c>
      <c r="BH294" s="183" t="s">
        <v>993</v>
      </c>
      <c r="BI294" s="126">
        <v>0</v>
      </c>
      <c r="BJ294" s="183" t="s">
        <v>993</v>
      </c>
      <c r="BK294" s="126">
        <v>0</v>
      </c>
      <c r="BL294" s="126">
        <v>0</v>
      </c>
      <c r="BM294" s="126">
        <v>0</v>
      </c>
      <c r="BN294" s="183" t="s">
        <v>993</v>
      </c>
      <c r="BO294" s="183" t="s">
        <v>993</v>
      </c>
      <c r="BP294" s="183" t="s">
        <v>993</v>
      </c>
      <c r="BQ294" s="126">
        <v>0</v>
      </c>
      <c r="BR294" s="183" t="s">
        <v>993</v>
      </c>
      <c r="BS294" s="126">
        <v>0</v>
      </c>
      <c r="BT294" s="183" t="s">
        <v>993</v>
      </c>
      <c r="BU294" s="126">
        <v>0</v>
      </c>
      <c r="BV294" s="126">
        <v>0</v>
      </c>
      <c r="BW294" s="126">
        <v>0</v>
      </c>
      <c r="BX294" s="183" t="s">
        <v>993</v>
      </c>
      <c r="BY294" s="126">
        <v>0</v>
      </c>
      <c r="BZ294" s="183" t="s">
        <v>993</v>
      </c>
      <c r="CA294" s="126">
        <v>0</v>
      </c>
      <c r="CB294" s="183" t="s">
        <v>993</v>
      </c>
      <c r="CC294" s="126">
        <v>0</v>
      </c>
      <c r="CD294" s="126">
        <v>0</v>
      </c>
      <c r="CE294" s="126">
        <v>0</v>
      </c>
      <c r="CF294" s="183" t="s">
        <v>993</v>
      </c>
      <c r="CG294" s="126">
        <v>0</v>
      </c>
      <c r="CH294" s="183" t="s">
        <v>993</v>
      </c>
      <c r="CI294" s="126">
        <v>0</v>
      </c>
      <c r="CJ294" s="183" t="s">
        <v>993</v>
      </c>
      <c r="CK294" s="126">
        <v>0</v>
      </c>
      <c r="CL294" s="126">
        <v>0</v>
      </c>
      <c r="CM294" s="126">
        <v>0</v>
      </c>
      <c r="CN294" s="126">
        <v>24</v>
      </c>
      <c r="CO294" s="126">
        <v>0</v>
      </c>
      <c r="CP294" s="126">
        <v>0</v>
      </c>
      <c r="CQ294" s="126">
        <v>0</v>
      </c>
      <c r="CR294" s="126">
        <v>0</v>
      </c>
      <c r="CS294" s="126">
        <v>0</v>
      </c>
      <c r="CT294" s="126">
        <v>0</v>
      </c>
      <c r="CU294" s="126">
        <v>0</v>
      </c>
      <c r="CV294" s="126">
        <v>0</v>
      </c>
      <c r="CW294" s="126">
        <v>0</v>
      </c>
      <c r="CX294" s="126">
        <v>0</v>
      </c>
      <c r="CY294" s="126">
        <v>0</v>
      </c>
      <c r="CZ294" s="126">
        <v>0</v>
      </c>
      <c r="DA294" s="126">
        <v>0</v>
      </c>
      <c r="DB294" s="126">
        <v>0</v>
      </c>
      <c r="DC294" s="126">
        <v>0</v>
      </c>
      <c r="DD294" s="126">
        <v>0</v>
      </c>
      <c r="DE294" s="126">
        <v>0</v>
      </c>
      <c r="DF294" s="126">
        <v>0</v>
      </c>
      <c r="DG294" s="126">
        <v>0</v>
      </c>
      <c r="DH294" s="127" t="b">
        <v>0</v>
      </c>
      <c r="DI294" s="183" t="s">
        <v>999</v>
      </c>
      <c r="DJ294" s="183" t="s">
        <v>1000</v>
      </c>
      <c r="DK294" s="183" t="s">
        <v>525</v>
      </c>
      <c r="DL294" s="183" t="s">
        <v>993</v>
      </c>
      <c r="DM294" s="126">
        <v>848</v>
      </c>
      <c r="DN294" s="126">
        <v>826</v>
      </c>
      <c r="DO294" s="126">
        <v>3</v>
      </c>
      <c r="DP294" s="126">
        <v>19</v>
      </c>
      <c r="DQ294" s="126">
        <v>2182</v>
      </c>
      <c r="DR294" s="126">
        <v>847</v>
      </c>
      <c r="DS294" s="126">
        <v>848</v>
      </c>
      <c r="DT294" s="126">
        <v>822</v>
      </c>
      <c r="DU294" s="126">
        <v>23</v>
      </c>
      <c r="DV294" s="126">
        <v>2</v>
      </c>
      <c r="DW294" s="126">
        <v>1</v>
      </c>
      <c r="DX294" s="126">
        <v>0</v>
      </c>
      <c r="DY294" s="126">
        <v>0</v>
      </c>
      <c r="DZ294" s="126">
        <v>0</v>
      </c>
      <c r="EA294" s="126">
        <v>847</v>
      </c>
      <c r="EB294" s="126">
        <v>825</v>
      </c>
      <c r="EC294" s="126">
        <v>6</v>
      </c>
      <c r="ED294" s="126">
        <v>4</v>
      </c>
      <c r="EE294" s="126">
        <v>0</v>
      </c>
      <c r="EF294" s="126">
        <v>0</v>
      </c>
      <c r="EG294" s="126">
        <v>0</v>
      </c>
      <c r="EH294" s="126">
        <v>0</v>
      </c>
      <c r="EI294" s="126">
        <v>12</v>
      </c>
      <c r="EJ294" s="126">
        <v>0</v>
      </c>
      <c r="EK294" s="126">
        <v>22</v>
      </c>
      <c r="EL294" s="126">
        <v>22</v>
      </c>
      <c r="EM294" s="126">
        <v>0</v>
      </c>
      <c r="EN294" s="126">
        <v>0</v>
      </c>
      <c r="EO294" s="126">
        <v>0</v>
      </c>
      <c r="EP294" s="126">
        <v>0</v>
      </c>
      <c r="EQ294" s="127" t="b">
        <v>0</v>
      </c>
      <c r="ER294" s="127" t="b">
        <v>0</v>
      </c>
      <c r="ES294" s="127" t="b">
        <v>0</v>
      </c>
      <c r="ET294" s="128">
        <v>0</v>
      </c>
      <c r="EU294" s="128">
        <v>0</v>
      </c>
      <c r="EV294" s="128">
        <v>0</v>
      </c>
      <c r="EW294" s="128">
        <v>0</v>
      </c>
      <c r="EX294" s="128">
        <v>0</v>
      </c>
      <c r="EY294" s="128">
        <v>0</v>
      </c>
      <c r="EZ294" s="127" t="b">
        <v>0</v>
      </c>
      <c r="FA294" s="127" t="b">
        <v>0</v>
      </c>
      <c r="FB294" s="127" t="b">
        <v>0</v>
      </c>
      <c r="FC294" s="128">
        <v>0</v>
      </c>
      <c r="FD294" s="128">
        <v>0</v>
      </c>
      <c r="FE294" s="128">
        <v>0</v>
      </c>
      <c r="FF294" s="128">
        <v>0</v>
      </c>
      <c r="FG294" s="128">
        <v>0</v>
      </c>
      <c r="FH294" s="128">
        <v>0</v>
      </c>
      <c r="FI294" s="127" t="b">
        <v>0</v>
      </c>
      <c r="FJ294" s="127" t="b">
        <v>0</v>
      </c>
      <c r="FK294" s="127" t="b">
        <v>0</v>
      </c>
      <c r="FL294" s="128">
        <v>0</v>
      </c>
      <c r="FM294" s="128">
        <v>0</v>
      </c>
      <c r="FN294" s="128">
        <v>0</v>
      </c>
      <c r="FO294" s="128">
        <v>0</v>
      </c>
      <c r="FP294" s="128">
        <v>0</v>
      </c>
      <c r="FQ294" s="128">
        <v>0</v>
      </c>
      <c r="FR294" s="183" t="s">
        <v>993</v>
      </c>
      <c r="FS294" s="128">
        <v>0</v>
      </c>
      <c r="FT294" s="126">
        <v>0</v>
      </c>
      <c r="FU294" s="126">
        <v>22</v>
      </c>
      <c r="FV294" s="126">
        <v>0</v>
      </c>
      <c r="FW294" s="126">
        <v>0</v>
      </c>
      <c r="FX294" s="126">
        <v>0</v>
      </c>
      <c r="FY294" s="126">
        <v>0</v>
      </c>
      <c r="FZ294" s="126">
        <v>0</v>
      </c>
      <c r="GA294" s="126">
        <v>0</v>
      </c>
      <c r="GB294" s="126">
        <v>0</v>
      </c>
      <c r="GC294" s="126">
        <v>0</v>
      </c>
      <c r="GD294" s="126">
        <v>0</v>
      </c>
      <c r="GE294" s="126">
        <v>0</v>
      </c>
      <c r="GF294" s="126">
        <v>0</v>
      </c>
      <c r="GG294" s="126">
        <v>0</v>
      </c>
      <c r="GH294" s="126">
        <v>0</v>
      </c>
      <c r="GI294" s="126">
        <v>0</v>
      </c>
      <c r="GJ294" s="126">
        <v>0</v>
      </c>
      <c r="GK294" s="126">
        <v>0</v>
      </c>
      <c r="GL294" s="127" t="b">
        <v>0</v>
      </c>
      <c r="GM294" s="183" t="s">
        <v>993</v>
      </c>
      <c r="GN294" s="183" t="s">
        <v>993</v>
      </c>
      <c r="GO294" s="183" t="s">
        <v>993</v>
      </c>
      <c r="GP294" s="183" t="s">
        <v>993</v>
      </c>
      <c r="GQ294" s="127"/>
      <c r="GR294" s="123"/>
    </row>
    <row r="295" spans="1:200">
      <c r="A295" s="122"/>
      <c r="B295" s="1348" t="s">
        <v>726</v>
      </c>
      <c r="C295" s="1349"/>
      <c r="D295" s="183" t="s">
        <v>1245</v>
      </c>
      <c r="E295" s="183" t="s">
        <v>66</v>
      </c>
      <c r="F295" s="183" t="s">
        <v>437</v>
      </c>
      <c r="G295" s="183" t="s">
        <v>986</v>
      </c>
      <c r="H295" s="183" t="s">
        <v>1236</v>
      </c>
      <c r="I295" s="183" t="s">
        <v>1237</v>
      </c>
      <c r="J295" s="183" t="s">
        <v>1238</v>
      </c>
      <c r="K295" s="183" t="s">
        <v>1239</v>
      </c>
      <c r="L295" s="126">
        <v>2</v>
      </c>
      <c r="M295" s="183" t="s">
        <v>66</v>
      </c>
      <c r="N295" s="183" t="s">
        <v>1149</v>
      </c>
      <c r="O295" s="183" t="s">
        <v>727</v>
      </c>
      <c r="P295" s="183" t="s">
        <v>1071</v>
      </c>
      <c r="Q295" s="183" t="s">
        <v>290</v>
      </c>
      <c r="R295" s="183" t="s">
        <v>270</v>
      </c>
      <c r="S295" s="127" t="b">
        <v>0</v>
      </c>
      <c r="T295" s="126">
        <v>0</v>
      </c>
      <c r="U295" s="127" t="b">
        <v>0</v>
      </c>
      <c r="V295" s="126">
        <v>0</v>
      </c>
      <c r="W295" s="127" t="b">
        <v>0</v>
      </c>
      <c r="X295" s="127" t="b">
        <v>1</v>
      </c>
      <c r="Y295" s="183" t="s">
        <v>270</v>
      </c>
      <c r="Z295" s="183" t="s">
        <v>993</v>
      </c>
      <c r="AA295" s="127" t="b">
        <v>0</v>
      </c>
      <c r="AB295" s="183" t="s">
        <v>993</v>
      </c>
      <c r="AC295" s="183" t="s">
        <v>993</v>
      </c>
      <c r="AD295" s="183" t="s">
        <v>993</v>
      </c>
      <c r="AE295" s="183">
        <f t="shared" si="11"/>
        <v>12</v>
      </c>
      <c r="AF295" s="183">
        <f t="shared" si="11"/>
        <v>12</v>
      </c>
      <c r="AG295" s="183">
        <f t="shared" si="11"/>
        <v>4</v>
      </c>
      <c r="AH295" s="183">
        <f t="shared" si="10"/>
        <v>12</v>
      </c>
      <c r="AI295" s="183">
        <f t="shared" si="12"/>
        <v>0</v>
      </c>
      <c r="AJ295" s="126">
        <v>12</v>
      </c>
      <c r="AK295" s="126">
        <v>12</v>
      </c>
      <c r="AL295" s="126">
        <v>4</v>
      </c>
      <c r="AM295" s="126">
        <v>12</v>
      </c>
      <c r="AN295" s="126">
        <v>0</v>
      </c>
      <c r="AO295" s="126">
        <v>0</v>
      </c>
      <c r="AP295" s="126">
        <v>0</v>
      </c>
      <c r="AQ295" s="126">
        <v>0</v>
      </c>
      <c r="AR295" s="126">
        <v>0</v>
      </c>
      <c r="AS295" s="126">
        <v>0</v>
      </c>
      <c r="AT295" s="126">
        <v>0</v>
      </c>
      <c r="AU295" s="126">
        <v>0</v>
      </c>
      <c r="AV295" s="126">
        <v>0</v>
      </c>
      <c r="AW295" s="126">
        <v>0</v>
      </c>
      <c r="AX295" s="126">
        <v>0</v>
      </c>
      <c r="AY295" s="126">
        <v>0</v>
      </c>
      <c r="AZ295" s="126">
        <v>0</v>
      </c>
      <c r="BA295" s="126">
        <v>0</v>
      </c>
      <c r="BB295" s="126">
        <v>0</v>
      </c>
      <c r="BC295" s="126">
        <v>0</v>
      </c>
      <c r="BD295" s="127" t="b">
        <v>0</v>
      </c>
      <c r="BE295" s="127"/>
      <c r="BF295" s="183" t="s">
        <v>523</v>
      </c>
      <c r="BG295" s="126">
        <v>12</v>
      </c>
      <c r="BH295" s="183" t="s">
        <v>993</v>
      </c>
      <c r="BI295" s="126">
        <v>0</v>
      </c>
      <c r="BJ295" s="183" t="s">
        <v>993</v>
      </c>
      <c r="BK295" s="126">
        <v>0</v>
      </c>
      <c r="BL295" s="126">
        <v>0</v>
      </c>
      <c r="BM295" s="126">
        <v>0</v>
      </c>
      <c r="BN295" s="183" t="s">
        <v>993</v>
      </c>
      <c r="BO295" s="183" t="s">
        <v>993</v>
      </c>
      <c r="BP295" s="183" t="s">
        <v>993</v>
      </c>
      <c r="BQ295" s="126">
        <v>0</v>
      </c>
      <c r="BR295" s="183" t="s">
        <v>993</v>
      </c>
      <c r="BS295" s="126">
        <v>0</v>
      </c>
      <c r="BT295" s="183" t="s">
        <v>993</v>
      </c>
      <c r="BU295" s="126">
        <v>0</v>
      </c>
      <c r="BV295" s="126">
        <v>0</v>
      </c>
      <c r="BW295" s="126">
        <v>0</v>
      </c>
      <c r="BX295" s="183" t="s">
        <v>993</v>
      </c>
      <c r="BY295" s="126">
        <v>0</v>
      </c>
      <c r="BZ295" s="183" t="s">
        <v>993</v>
      </c>
      <c r="CA295" s="126">
        <v>0</v>
      </c>
      <c r="CB295" s="183" t="s">
        <v>993</v>
      </c>
      <c r="CC295" s="126">
        <v>0</v>
      </c>
      <c r="CD295" s="126">
        <v>0</v>
      </c>
      <c r="CE295" s="126">
        <v>0</v>
      </c>
      <c r="CF295" s="183" t="s">
        <v>993</v>
      </c>
      <c r="CG295" s="126">
        <v>0</v>
      </c>
      <c r="CH295" s="183" t="s">
        <v>993</v>
      </c>
      <c r="CI295" s="126">
        <v>0</v>
      </c>
      <c r="CJ295" s="183" t="s">
        <v>993</v>
      </c>
      <c r="CK295" s="126">
        <v>0</v>
      </c>
      <c r="CL295" s="126">
        <v>0</v>
      </c>
      <c r="CM295" s="126">
        <v>0</v>
      </c>
      <c r="CN295" s="126">
        <v>26</v>
      </c>
      <c r="CO295" s="126">
        <v>0.9</v>
      </c>
      <c r="CP295" s="126">
        <v>0</v>
      </c>
      <c r="CQ295" s="126">
        <v>0</v>
      </c>
      <c r="CR295" s="126">
        <v>0</v>
      </c>
      <c r="CS295" s="126">
        <v>1.5</v>
      </c>
      <c r="CT295" s="126">
        <v>0</v>
      </c>
      <c r="CU295" s="126">
        <v>0</v>
      </c>
      <c r="CV295" s="126">
        <v>0</v>
      </c>
      <c r="CW295" s="126">
        <v>0</v>
      </c>
      <c r="CX295" s="126">
        <v>0</v>
      </c>
      <c r="CY295" s="126">
        <v>0</v>
      </c>
      <c r="CZ295" s="126">
        <v>0</v>
      </c>
      <c r="DA295" s="126">
        <v>0</v>
      </c>
      <c r="DB295" s="126">
        <v>0</v>
      </c>
      <c r="DC295" s="126">
        <v>0</v>
      </c>
      <c r="DD295" s="126">
        <v>0</v>
      </c>
      <c r="DE295" s="126">
        <v>0</v>
      </c>
      <c r="DF295" s="126">
        <v>0</v>
      </c>
      <c r="DG295" s="126">
        <v>0</v>
      </c>
      <c r="DH295" s="127" t="b">
        <v>0</v>
      </c>
      <c r="DI295" s="183" t="s">
        <v>999</v>
      </c>
      <c r="DJ295" s="183" t="s">
        <v>525</v>
      </c>
      <c r="DK295" s="183" t="s">
        <v>270</v>
      </c>
      <c r="DL295" s="183" t="s">
        <v>1000</v>
      </c>
      <c r="DM295" s="126">
        <v>1183</v>
      </c>
      <c r="DN295" s="126">
        <v>10</v>
      </c>
      <c r="DO295" s="126">
        <v>17</v>
      </c>
      <c r="DP295" s="126">
        <v>1156</v>
      </c>
      <c r="DQ295" s="126">
        <v>3579</v>
      </c>
      <c r="DR295" s="126">
        <v>1183</v>
      </c>
      <c r="DS295" s="126">
        <v>1183</v>
      </c>
      <c r="DT295" s="126">
        <v>9</v>
      </c>
      <c r="DU295" s="126">
        <v>976</v>
      </c>
      <c r="DV295" s="126">
        <v>43</v>
      </c>
      <c r="DW295" s="126">
        <v>155</v>
      </c>
      <c r="DX295" s="126">
        <v>0</v>
      </c>
      <c r="DY295" s="126">
        <v>0</v>
      </c>
      <c r="DZ295" s="126">
        <v>0</v>
      </c>
      <c r="EA295" s="126">
        <v>1183</v>
      </c>
      <c r="EB295" s="126">
        <v>1004</v>
      </c>
      <c r="EC295" s="126">
        <v>54</v>
      </c>
      <c r="ED295" s="126">
        <v>10</v>
      </c>
      <c r="EE295" s="126">
        <v>3</v>
      </c>
      <c r="EF295" s="126">
        <v>0</v>
      </c>
      <c r="EG295" s="126">
        <v>0</v>
      </c>
      <c r="EH295" s="126">
        <v>1</v>
      </c>
      <c r="EI295" s="126">
        <v>111</v>
      </c>
      <c r="EJ295" s="126">
        <v>0</v>
      </c>
      <c r="EK295" s="126">
        <v>179</v>
      </c>
      <c r="EL295" s="126">
        <v>178</v>
      </c>
      <c r="EM295" s="126">
        <v>0</v>
      </c>
      <c r="EN295" s="126">
        <v>1</v>
      </c>
      <c r="EO295" s="126">
        <v>0</v>
      </c>
      <c r="EP295" s="126">
        <v>0</v>
      </c>
      <c r="EQ295" s="127" t="b">
        <v>0</v>
      </c>
      <c r="ER295" s="127" t="b">
        <v>0</v>
      </c>
      <c r="ES295" s="127" t="b">
        <v>0</v>
      </c>
      <c r="ET295" s="128">
        <v>0</v>
      </c>
      <c r="EU295" s="128">
        <v>0</v>
      </c>
      <c r="EV295" s="128">
        <v>0</v>
      </c>
      <c r="EW295" s="128">
        <v>0</v>
      </c>
      <c r="EX295" s="128">
        <v>0</v>
      </c>
      <c r="EY295" s="128">
        <v>0</v>
      </c>
      <c r="EZ295" s="127" t="b">
        <v>0</v>
      </c>
      <c r="FA295" s="127" t="b">
        <v>0</v>
      </c>
      <c r="FB295" s="127" t="b">
        <v>0</v>
      </c>
      <c r="FC295" s="128">
        <v>0</v>
      </c>
      <c r="FD295" s="128">
        <v>0</v>
      </c>
      <c r="FE295" s="128">
        <v>0</v>
      </c>
      <c r="FF295" s="128">
        <v>0</v>
      </c>
      <c r="FG295" s="128">
        <v>0</v>
      </c>
      <c r="FH295" s="128">
        <v>0</v>
      </c>
      <c r="FI295" s="127" t="b">
        <v>0</v>
      </c>
      <c r="FJ295" s="127" t="b">
        <v>0</v>
      </c>
      <c r="FK295" s="127" t="b">
        <v>0</v>
      </c>
      <c r="FL295" s="128">
        <v>0</v>
      </c>
      <c r="FM295" s="128">
        <v>0</v>
      </c>
      <c r="FN295" s="128">
        <v>0</v>
      </c>
      <c r="FO295" s="128">
        <v>0</v>
      </c>
      <c r="FP295" s="128">
        <v>0</v>
      </c>
      <c r="FQ295" s="128">
        <v>0</v>
      </c>
      <c r="FR295" s="183" t="s">
        <v>993</v>
      </c>
      <c r="FS295" s="128">
        <v>0</v>
      </c>
      <c r="FT295" s="126">
        <v>0</v>
      </c>
      <c r="FU295" s="126">
        <v>179</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7" t="b">
        <v>0</v>
      </c>
      <c r="GM295" s="183" t="s">
        <v>993</v>
      </c>
      <c r="GN295" s="183" t="s">
        <v>993</v>
      </c>
      <c r="GO295" s="183" t="s">
        <v>993</v>
      </c>
      <c r="GP295" s="183" t="s">
        <v>993</v>
      </c>
      <c r="GQ295" s="127"/>
      <c r="GR295" s="123"/>
    </row>
    <row r="296" spans="1:200">
      <c r="A296" s="122"/>
      <c r="B296" s="1348" t="s">
        <v>726</v>
      </c>
      <c r="C296" s="1349"/>
      <c r="D296" s="183" t="s">
        <v>1245</v>
      </c>
      <c r="E296" s="183" t="s">
        <v>66</v>
      </c>
      <c r="F296" s="183" t="s">
        <v>437</v>
      </c>
      <c r="G296" s="183" t="s">
        <v>986</v>
      </c>
      <c r="H296" s="183" t="s">
        <v>1236</v>
      </c>
      <c r="I296" s="183" t="s">
        <v>1237</v>
      </c>
      <c r="J296" s="183" t="s">
        <v>1238</v>
      </c>
      <c r="K296" s="183" t="s">
        <v>1239</v>
      </c>
      <c r="L296" s="126">
        <v>3</v>
      </c>
      <c r="M296" s="183" t="s">
        <v>66</v>
      </c>
      <c r="N296" s="183" t="s">
        <v>1012</v>
      </c>
      <c r="O296" s="183" t="s">
        <v>741</v>
      </c>
      <c r="P296" s="183" t="s">
        <v>1071</v>
      </c>
      <c r="Q296" s="183" t="s">
        <v>290</v>
      </c>
      <c r="R296" s="183" t="s">
        <v>290</v>
      </c>
      <c r="S296" s="127" t="b">
        <v>0</v>
      </c>
      <c r="T296" s="126">
        <v>0</v>
      </c>
      <c r="U296" s="127" t="b">
        <v>0</v>
      </c>
      <c r="V296" s="126">
        <v>0</v>
      </c>
      <c r="W296" s="127" t="b">
        <v>0</v>
      </c>
      <c r="X296" s="127" t="b">
        <v>1</v>
      </c>
      <c r="Y296" s="183" t="s">
        <v>290</v>
      </c>
      <c r="Z296" s="183" t="s">
        <v>993</v>
      </c>
      <c r="AA296" s="127" t="b">
        <v>0</v>
      </c>
      <c r="AB296" s="183" t="s">
        <v>993</v>
      </c>
      <c r="AC296" s="183" t="s">
        <v>993</v>
      </c>
      <c r="AD296" s="183" t="s">
        <v>993</v>
      </c>
      <c r="AE296" s="183">
        <f t="shared" si="11"/>
        <v>37</v>
      </c>
      <c r="AF296" s="183">
        <f t="shared" si="11"/>
        <v>34</v>
      </c>
      <c r="AG296" s="183">
        <f t="shared" si="11"/>
        <v>8</v>
      </c>
      <c r="AH296" s="183">
        <f t="shared" si="10"/>
        <v>37</v>
      </c>
      <c r="AI296" s="183">
        <f t="shared" si="12"/>
        <v>0</v>
      </c>
      <c r="AJ296" s="126">
        <v>37</v>
      </c>
      <c r="AK296" s="126">
        <v>34</v>
      </c>
      <c r="AL296" s="126">
        <v>8</v>
      </c>
      <c r="AM296" s="126">
        <v>37</v>
      </c>
      <c r="AN296" s="126">
        <v>0</v>
      </c>
      <c r="AO296" s="126">
        <v>0</v>
      </c>
      <c r="AP296" s="126">
        <v>0</v>
      </c>
      <c r="AQ296" s="126">
        <v>0</v>
      </c>
      <c r="AR296" s="126">
        <v>0</v>
      </c>
      <c r="AS296" s="126">
        <v>0</v>
      </c>
      <c r="AT296" s="126">
        <v>0</v>
      </c>
      <c r="AU296" s="126">
        <v>0</v>
      </c>
      <c r="AV296" s="126">
        <v>0</v>
      </c>
      <c r="AW296" s="126">
        <v>0</v>
      </c>
      <c r="AX296" s="126">
        <v>0</v>
      </c>
      <c r="AY296" s="126">
        <v>0</v>
      </c>
      <c r="AZ296" s="126">
        <v>0</v>
      </c>
      <c r="BA296" s="126">
        <v>0</v>
      </c>
      <c r="BB296" s="126">
        <v>0</v>
      </c>
      <c r="BC296" s="126">
        <v>0</v>
      </c>
      <c r="BD296" s="127" t="b">
        <v>0</v>
      </c>
      <c r="BE296" s="127"/>
      <c r="BF296" s="183" t="s">
        <v>270</v>
      </c>
      <c r="BG296" s="126">
        <v>37</v>
      </c>
      <c r="BH296" s="183" t="s">
        <v>1165</v>
      </c>
      <c r="BI296" s="126">
        <v>22</v>
      </c>
      <c r="BJ296" s="183" t="s">
        <v>993</v>
      </c>
      <c r="BK296" s="126">
        <v>0</v>
      </c>
      <c r="BL296" s="126">
        <v>0</v>
      </c>
      <c r="BM296" s="126">
        <v>0</v>
      </c>
      <c r="BN296" s="183" t="s">
        <v>993</v>
      </c>
      <c r="BO296" s="183" t="s">
        <v>993</v>
      </c>
      <c r="BP296" s="183" t="s">
        <v>993</v>
      </c>
      <c r="BQ296" s="126">
        <v>0</v>
      </c>
      <c r="BR296" s="183" t="s">
        <v>993</v>
      </c>
      <c r="BS296" s="126">
        <v>0</v>
      </c>
      <c r="BT296" s="183" t="s">
        <v>993</v>
      </c>
      <c r="BU296" s="126">
        <v>0</v>
      </c>
      <c r="BV296" s="126">
        <v>0</v>
      </c>
      <c r="BW296" s="126">
        <v>0</v>
      </c>
      <c r="BX296" s="183" t="s">
        <v>993</v>
      </c>
      <c r="BY296" s="126">
        <v>0</v>
      </c>
      <c r="BZ296" s="183" t="s">
        <v>993</v>
      </c>
      <c r="CA296" s="126">
        <v>0</v>
      </c>
      <c r="CB296" s="183" t="s">
        <v>993</v>
      </c>
      <c r="CC296" s="126">
        <v>0</v>
      </c>
      <c r="CD296" s="126">
        <v>0</v>
      </c>
      <c r="CE296" s="126">
        <v>0</v>
      </c>
      <c r="CF296" s="183" t="s">
        <v>993</v>
      </c>
      <c r="CG296" s="126">
        <v>0</v>
      </c>
      <c r="CH296" s="183" t="s">
        <v>993</v>
      </c>
      <c r="CI296" s="126">
        <v>0</v>
      </c>
      <c r="CJ296" s="183" t="s">
        <v>993</v>
      </c>
      <c r="CK296" s="126">
        <v>0</v>
      </c>
      <c r="CL296" s="126">
        <v>0</v>
      </c>
      <c r="CM296" s="126">
        <v>0</v>
      </c>
      <c r="CN296" s="126">
        <v>19</v>
      </c>
      <c r="CO296" s="126">
        <v>0.9</v>
      </c>
      <c r="CP296" s="126">
        <v>0</v>
      </c>
      <c r="CQ296" s="126">
        <v>0</v>
      </c>
      <c r="CR296" s="126">
        <v>0</v>
      </c>
      <c r="CS296" s="126">
        <v>2.7</v>
      </c>
      <c r="CT296" s="126">
        <v>9</v>
      </c>
      <c r="CU296" s="126">
        <v>1.8</v>
      </c>
      <c r="CV296" s="126">
        <v>0</v>
      </c>
      <c r="CW296" s="126">
        <v>0</v>
      </c>
      <c r="CX296" s="126">
        <v>0</v>
      </c>
      <c r="CY296" s="126">
        <v>0</v>
      </c>
      <c r="CZ296" s="126">
        <v>0</v>
      </c>
      <c r="DA296" s="126">
        <v>0</v>
      </c>
      <c r="DB296" s="126">
        <v>0</v>
      </c>
      <c r="DC296" s="126">
        <v>0</v>
      </c>
      <c r="DD296" s="126">
        <v>0</v>
      </c>
      <c r="DE296" s="126">
        <v>0</v>
      </c>
      <c r="DF296" s="126">
        <v>0</v>
      </c>
      <c r="DG296" s="126">
        <v>0</v>
      </c>
      <c r="DH296" s="127" t="b">
        <v>0</v>
      </c>
      <c r="DI296" s="183" t="s">
        <v>999</v>
      </c>
      <c r="DJ296" s="183" t="s">
        <v>270</v>
      </c>
      <c r="DK296" s="183" t="s">
        <v>1227</v>
      </c>
      <c r="DL296" s="183" t="s">
        <v>1000</v>
      </c>
      <c r="DM296" s="126">
        <v>1165</v>
      </c>
      <c r="DN296" s="126">
        <v>643</v>
      </c>
      <c r="DO296" s="126">
        <v>175</v>
      </c>
      <c r="DP296" s="126">
        <v>347</v>
      </c>
      <c r="DQ296" s="126">
        <v>9994</v>
      </c>
      <c r="DR296" s="126">
        <v>1165</v>
      </c>
      <c r="DS296" s="126">
        <v>1165</v>
      </c>
      <c r="DT296" s="126">
        <v>328</v>
      </c>
      <c r="DU296" s="126">
        <v>781</v>
      </c>
      <c r="DV296" s="126">
        <v>10</v>
      </c>
      <c r="DW296" s="126">
        <v>24</v>
      </c>
      <c r="DX296" s="126">
        <v>0</v>
      </c>
      <c r="DY296" s="126">
        <v>22</v>
      </c>
      <c r="DZ296" s="126">
        <v>0</v>
      </c>
      <c r="EA296" s="126">
        <v>1165</v>
      </c>
      <c r="EB296" s="126">
        <v>332</v>
      </c>
      <c r="EC296" s="126">
        <v>769</v>
      </c>
      <c r="ED296" s="126">
        <v>26</v>
      </c>
      <c r="EE296" s="126">
        <v>9</v>
      </c>
      <c r="EF296" s="126">
        <v>8</v>
      </c>
      <c r="EG296" s="126">
        <v>1</v>
      </c>
      <c r="EH296" s="126">
        <v>6</v>
      </c>
      <c r="EI296" s="126">
        <v>14</v>
      </c>
      <c r="EJ296" s="126">
        <v>0</v>
      </c>
      <c r="EK296" s="126">
        <v>833</v>
      </c>
      <c r="EL296" s="126">
        <v>825</v>
      </c>
      <c r="EM296" s="126">
        <v>6</v>
      </c>
      <c r="EN296" s="126">
        <v>2</v>
      </c>
      <c r="EO296" s="126">
        <v>0</v>
      </c>
      <c r="EP296" s="126">
        <v>132</v>
      </c>
      <c r="EQ296" s="127" t="b">
        <v>0</v>
      </c>
      <c r="ER296" s="127" t="b">
        <v>0</v>
      </c>
      <c r="ES296" s="127" t="b">
        <v>0</v>
      </c>
      <c r="ET296" s="128">
        <v>0.53799999999999992</v>
      </c>
      <c r="EU296" s="128">
        <v>0.34700000000000003</v>
      </c>
      <c r="EV296" s="128">
        <v>0.255</v>
      </c>
      <c r="EW296" s="128">
        <v>0.13800000000000001</v>
      </c>
      <c r="EX296" s="128">
        <v>0.107</v>
      </c>
      <c r="EY296" s="128">
        <v>0.34700000000000003</v>
      </c>
      <c r="EZ296" s="127" t="b">
        <v>0</v>
      </c>
      <c r="FA296" s="127" t="b">
        <v>0</v>
      </c>
      <c r="FB296" s="127" t="b">
        <v>0</v>
      </c>
      <c r="FC296" s="128">
        <v>0</v>
      </c>
      <c r="FD296" s="128">
        <v>0</v>
      </c>
      <c r="FE296" s="128">
        <v>0</v>
      </c>
      <c r="FF296" s="128">
        <v>0</v>
      </c>
      <c r="FG296" s="128">
        <v>0</v>
      </c>
      <c r="FH296" s="128">
        <v>0</v>
      </c>
      <c r="FI296" s="127" t="b">
        <v>0</v>
      </c>
      <c r="FJ296" s="127" t="b">
        <v>0</v>
      </c>
      <c r="FK296" s="127" t="b">
        <v>0</v>
      </c>
      <c r="FL296" s="128">
        <v>0.53799999999999992</v>
      </c>
      <c r="FM296" s="128">
        <v>0.34700000000000003</v>
      </c>
      <c r="FN296" s="128">
        <v>0.255</v>
      </c>
      <c r="FO296" s="128">
        <v>0.13800000000000001</v>
      </c>
      <c r="FP296" s="128">
        <v>0.107</v>
      </c>
      <c r="FQ296" s="128">
        <v>0.34700000000000003</v>
      </c>
      <c r="FR296" s="183" t="s">
        <v>993</v>
      </c>
      <c r="FS296" s="128">
        <v>0</v>
      </c>
      <c r="FT296" s="126">
        <v>0</v>
      </c>
      <c r="FU296" s="126">
        <v>833</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7" t="b">
        <v>0</v>
      </c>
      <c r="GM296" s="183" t="s">
        <v>993</v>
      </c>
      <c r="GN296" s="183" t="s">
        <v>993</v>
      </c>
      <c r="GO296" s="183" t="s">
        <v>993</v>
      </c>
      <c r="GP296" s="183" t="s">
        <v>993</v>
      </c>
      <c r="GQ296" s="127"/>
      <c r="GR296" s="123"/>
    </row>
    <row r="297" spans="1:200">
      <c r="A297" s="122"/>
      <c r="B297" s="1348" t="s">
        <v>726</v>
      </c>
      <c r="C297" s="1349"/>
      <c r="D297" s="183" t="s">
        <v>1245</v>
      </c>
      <c r="E297" s="183" t="s">
        <v>66</v>
      </c>
      <c r="F297" s="183" t="s">
        <v>437</v>
      </c>
      <c r="G297" s="183" t="s">
        <v>986</v>
      </c>
      <c r="H297" s="183" t="s">
        <v>1236</v>
      </c>
      <c r="I297" s="183" t="s">
        <v>1237</v>
      </c>
      <c r="J297" s="183" t="s">
        <v>1238</v>
      </c>
      <c r="K297" s="183" t="s">
        <v>1239</v>
      </c>
      <c r="L297" s="126">
        <v>4</v>
      </c>
      <c r="M297" s="183" t="s">
        <v>66</v>
      </c>
      <c r="N297" s="183" t="s">
        <v>1013</v>
      </c>
      <c r="O297" s="183" t="s">
        <v>743</v>
      </c>
      <c r="P297" s="183" t="s">
        <v>1071</v>
      </c>
      <c r="Q297" s="183" t="s">
        <v>290</v>
      </c>
      <c r="R297" s="183" t="s">
        <v>290</v>
      </c>
      <c r="S297" s="127" t="b">
        <v>0</v>
      </c>
      <c r="T297" s="126">
        <v>0</v>
      </c>
      <c r="U297" s="127" t="b">
        <v>0</v>
      </c>
      <c r="V297" s="126">
        <v>0</v>
      </c>
      <c r="W297" s="127" t="b">
        <v>0</v>
      </c>
      <c r="X297" s="127" t="b">
        <v>1</v>
      </c>
      <c r="Y297" s="183" t="s">
        <v>290</v>
      </c>
      <c r="Z297" s="183" t="s">
        <v>993</v>
      </c>
      <c r="AA297" s="127" t="b">
        <v>0</v>
      </c>
      <c r="AB297" s="183" t="s">
        <v>993</v>
      </c>
      <c r="AC297" s="183" t="s">
        <v>993</v>
      </c>
      <c r="AD297" s="183" t="s">
        <v>993</v>
      </c>
      <c r="AE297" s="183">
        <f t="shared" si="11"/>
        <v>55</v>
      </c>
      <c r="AF297" s="183">
        <f t="shared" si="11"/>
        <v>55</v>
      </c>
      <c r="AG297" s="183">
        <f t="shared" si="11"/>
        <v>39</v>
      </c>
      <c r="AH297" s="183">
        <f t="shared" si="10"/>
        <v>55</v>
      </c>
      <c r="AI297" s="183">
        <f t="shared" si="12"/>
        <v>0</v>
      </c>
      <c r="AJ297" s="126">
        <v>55</v>
      </c>
      <c r="AK297" s="126">
        <v>55</v>
      </c>
      <c r="AL297" s="126">
        <v>39</v>
      </c>
      <c r="AM297" s="126">
        <v>55</v>
      </c>
      <c r="AN297" s="126">
        <v>0</v>
      </c>
      <c r="AO297" s="126">
        <v>0</v>
      </c>
      <c r="AP297" s="126">
        <v>0</v>
      </c>
      <c r="AQ297" s="126">
        <v>0</v>
      </c>
      <c r="AR297" s="126">
        <v>0</v>
      </c>
      <c r="AS297" s="126">
        <v>0</v>
      </c>
      <c r="AT297" s="126">
        <v>0</v>
      </c>
      <c r="AU297" s="126">
        <v>0</v>
      </c>
      <c r="AV297" s="126">
        <v>0</v>
      </c>
      <c r="AW297" s="126">
        <v>0</v>
      </c>
      <c r="AX297" s="126">
        <v>0</v>
      </c>
      <c r="AY297" s="126">
        <v>0</v>
      </c>
      <c r="AZ297" s="126">
        <v>0</v>
      </c>
      <c r="BA297" s="126">
        <v>0</v>
      </c>
      <c r="BB297" s="126">
        <v>0</v>
      </c>
      <c r="BC297" s="126">
        <v>0</v>
      </c>
      <c r="BD297" s="127" t="b">
        <v>0</v>
      </c>
      <c r="BE297" s="127"/>
      <c r="BF297" s="183" t="s">
        <v>270</v>
      </c>
      <c r="BG297" s="126">
        <v>55</v>
      </c>
      <c r="BH297" s="183" t="s">
        <v>993</v>
      </c>
      <c r="BI297" s="126">
        <v>0</v>
      </c>
      <c r="BJ297" s="183" t="s">
        <v>993</v>
      </c>
      <c r="BK297" s="126">
        <v>0</v>
      </c>
      <c r="BL297" s="126">
        <v>0</v>
      </c>
      <c r="BM297" s="126">
        <v>0</v>
      </c>
      <c r="BN297" s="183" t="s">
        <v>993</v>
      </c>
      <c r="BO297" s="183" t="s">
        <v>993</v>
      </c>
      <c r="BP297" s="183" t="s">
        <v>993</v>
      </c>
      <c r="BQ297" s="126">
        <v>0</v>
      </c>
      <c r="BR297" s="183" t="s">
        <v>993</v>
      </c>
      <c r="BS297" s="126">
        <v>0</v>
      </c>
      <c r="BT297" s="183" t="s">
        <v>993</v>
      </c>
      <c r="BU297" s="126">
        <v>0</v>
      </c>
      <c r="BV297" s="126">
        <v>0</v>
      </c>
      <c r="BW297" s="126">
        <v>0</v>
      </c>
      <c r="BX297" s="183" t="s">
        <v>993</v>
      </c>
      <c r="BY297" s="126">
        <v>0</v>
      </c>
      <c r="BZ297" s="183" t="s">
        <v>993</v>
      </c>
      <c r="CA297" s="126">
        <v>0</v>
      </c>
      <c r="CB297" s="183" t="s">
        <v>993</v>
      </c>
      <c r="CC297" s="126">
        <v>0</v>
      </c>
      <c r="CD297" s="126">
        <v>0</v>
      </c>
      <c r="CE297" s="126">
        <v>0</v>
      </c>
      <c r="CF297" s="183" t="s">
        <v>993</v>
      </c>
      <c r="CG297" s="126">
        <v>0</v>
      </c>
      <c r="CH297" s="183" t="s">
        <v>993</v>
      </c>
      <c r="CI297" s="126">
        <v>0</v>
      </c>
      <c r="CJ297" s="183" t="s">
        <v>993</v>
      </c>
      <c r="CK297" s="126">
        <v>0</v>
      </c>
      <c r="CL297" s="126">
        <v>0</v>
      </c>
      <c r="CM297" s="126">
        <v>0</v>
      </c>
      <c r="CN297" s="126">
        <v>32</v>
      </c>
      <c r="CO297" s="126">
        <v>1.6</v>
      </c>
      <c r="CP297" s="126">
        <v>0</v>
      </c>
      <c r="CQ297" s="126">
        <v>0</v>
      </c>
      <c r="CR297" s="126">
        <v>0</v>
      </c>
      <c r="CS297" s="126">
        <v>3.2</v>
      </c>
      <c r="CT297" s="126">
        <v>0</v>
      </c>
      <c r="CU297" s="126">
        <v>0</v>
      </c>
      <c r="CV297" s="126">
        <v>0</v>
      </c>
      <c r="CW297" s="126">
        <v>0</v>
      </c>
      <c r="CX297" s="126">
        <v>0</v>
      </c>
      <c r="CY297" s="126">
        <v>0</v>
      </c>
      <c r="CZ297" s="126">
        <v>0</v>
      </c>
      <c r="DA297" s="126">
        <v>0</v>
      </c>
      <c r="DB297" s="126">
        <v>2</v>
      </c>
      <c r="DC297" s="126">
        <v>0</v>
      </c>
      <c r="DD297" s="126">
        <v>0</v>
      </c>
      <c r="DE297" s="126">
        <v>0</v>
      </c>
      <c r="DF297" s="126">
        <v>0</v>
      </c>
      <c r="DG297" s="126">
        <v>0</v>
      </c>
      <c r="DH297" s="127" t="b">
        <v>0</v>
      </c>
      <c r="DI297" s="183" t="s">
        <v>999</v>
      </c>
      <c r="DJ297" s="183" t="s">
        <v>270</v>
      </c>
      <c r="DK297" s="183" t="s">
        <v>434</v>
      </c>
      <c r="DL297" s="183" t="s">
        <v>525</v>
      </c>
      <c r="DM297" s="126">
        <v>1518</v>
      </c>
      <c r="DN297" s="126">
        <v>1003</v>
      </c>
      <c r="DO297" s="126">
        <v>56</v>
      </c>
      <c r="DP297" s="126">
        <v>459</v>
      </c>
      <c r="DQ297" s="126">
        <v>20645</v>
      </c>
      <c r="DR297" s="126">
        <v>1515</v>
      </c>
      <c r="DS297" s="126">
        <v>1518</v>
      </c>
      <c r="DT297" s="126">
        <v>563</v>
      </c>
      <c r="DU297" s="126">
        <v>889</v>
      </c>
      <c r="DV297" s="126">
        <v>15</v>
      </c>
      <c r="DW297" s="126">
        <v>51</v>
      </c>
      <c r="DX297" s="126">
        <v>0</v>
      </c>
      <c r="DY297" s="126">
        <v>0</v>
      </c>
      <c r="DZ297" s="126">
        <v>0</v>
      </c>
      <c r="EA297" s="126">
        <v>1515</v>
      </c>
      <c r="EB297" s="126">
        <v>384</v>
      </c>
      <c r="EC297" s="126">
        <v>935</v>
      </c>
      <c r="ED297" s="126">
        <v>37</v>
      </c>
      <c r="EE297" s="126">
        <v>11</v>
      </c>
      <c r="EF297" s="126">
        <v>29</v>
      </c>
      <c r="EG297" s="126">
        <v>3</v>
      </c>
      <c r="EH297" s="126">
        <v>14</v>
      </c>
      <c r="EI297" s="126">
        <v>102</v>
      </c>
      <c r="EJ297" s="126">
        <v>0</v>
      </c>
      <c r="EK297" s="126">
        <v>1131</v>
      </c>
      <c r="EL297" s="126">
        <v>1085</v>
      </c>
      <c r="EM297" s="126">
        <v>21</v>
      </c>
      <c r="EN297" s="126">
        <v>25</v>
      </c>
      <c r="EO297" s="126">
        <v>0</v>
      </c>
      <c r="EP297" s="126">
        <v>0</v>
      </c>
      <c r="EQ297" s="127" t="b">
        <v>0</v>
      </c>
      <c r="ER297" s="127" t="b">
        <v>0</v>
      </c>
      <c r="ES297" s="127" t="b">
        <v>0</v>
      </c>
      <c r="ET297" s="128">
        <v>0.51300000000000001</v>
      </c>
      <c r="EU297" s="128">
        <v>0.36</v>
      </c>
      <c r="EV297" s="128">
        <v>0.29399999999999998</v>
      </c>
      <c r="EW297" s="128">
        <v>0.14199999999999999</v>
      </c>
      <c r="EX297" s="128">
        <v>9.1999999999999998E-2</v>
      </c>
      <c r="EY297" s="128">
        <v>0.35399999999999998</v>
      </c>
      <c r="EZ297" s="127" t="b">
        <v>0</v>
      </c>
      <c r="FA297" s="127" t="b">
        <v>0</v>
      </c>
      <c r="FB297" s="127" t="b">
        <v>0</v>
      </c>
      <c r="FC297" s="128">
        <v>0</v>
      </c>
      <c r="FD297" s="128">
        <v>0</v>
      </c>
      <c r="FE297" s="128">
        <v>0</v>
      </c>
      <c r="FF297" s="128">
        <v>0</v>
      </c>
      <c r="FG297" s="128">
        <v>0</v>
      </c>
      <c r="FH297" s="128">
        <v>0</v>
      </c>
      <c r="FI297" s="127" t="b">
        <v>0</v>
      </c>
      <c r="FJ297" s="127" t="b">
        <v>0</v>
      </c>
      <c r="FK297" s="127" t="b">
        <v>0</v>
      </c>
      <c r="FL297" s="128">
        <v>0.51300000000000001</v>
      </c>
      <c r="FM297" s="128">
        <v>0.36</v>
      </c>
      <c r="FN297" s="128">
        <v>0.29399999999999998</v>
      </c>
      <c r="FO297" s="128">
        <v>0.14199999999999999</v>
      </c>
      <c r="FP297" s="128">
        <v>9.1999999999999998E-2</v>
      </c>
      <c r="FQ297" s="128">
        <v>0.35399999999999998</v>
      </c>
      <c r="FR297" s="183" t="s">
        <v>993</v>
      </c>
      <c r="FS297" s="128">
        <v>0</v>
      </c>
      <c r="FT297" s="126">
        <v>0</v>
      </c>
      <c r="FU297" s="126">
        <v>1131</v>
      </c>
      <c r="FV297" s="126">
        <v>0</v>
      </c>
      <c r="FW297" s="126">
        <v>0</v>
      </c>
      <c r="FX297" s="126">
        <v>0</v>
      </c>
      <c r="FY297" s="126">
        <v>0</v>
      </c>
      <c r="FZ297" s="126">
        <v>0</v>
      </c>
      <c r="GA297" s="126">
        <v>0</v>
      </c>
      <c r="GB297" s="126">
        <v>0</v>
      </c>
      <c r="GC297" s="126">
        <v>0</v>
      </c>
      <c r="GD297" s="126">
        <v>0</v>
      </c>
      <c r="GE297" s="126">
        <v>0</v>
      </c>
      <c r="GF297" s="126">
        <v>0</v>
      </c>
      <c r="GG297" s="126">
        <v>0</v>
      </c>
      <c r="GH297" s="126">
        <v>0</v>
      </c>
      <c r="GI297" s="126">
        <v>0</v>
      </c>
      <c r="GJ297" s="126">
        <v>0</v>
      </c>
      <c r="GK297" s="126">
        <v>0</v>
      </c>
      <c r="GL297" s="127" t="b">
        <v>0</v>
      </c>
      <c r="GM297" s="183" t="s">
        <v>993</v>
      </c>
      <c r="GN297" s="183" t="s">
        <v>993</v>
      </c>
      <c r="GO297" s="183" t="s">
        <v>993</v>
      </c>
      <c r="GP297" s="183" t="s">
        <v>993</v>
      </c>
      <c r="GQ297" s="127"/>
      <c r="GR297" s="123"/>
    </row>
    <row r="298" spans="1:200">
      <c r="A298" s="122"/>
      <c r="B298" s="1348" t="s">
        <v>726</v>
      </c>
      <c r="C298" s="1349"/>
      <c r="D298" s="183" t="s">
        <v>1245</v>
      </c>
      <c r="E298" s="183" t="s">
        <v>66</v>
      </c>
      <c r="F298" s="183" t="s">
        <v>437</v>
      </c>
      <c r="G298" s="183" t="s">
        <v>986</v>
      </c>
      <c r="H298" s="183" t="s">
        <v>1236</v>
      </c>
      <c r="I298" s="183" t="s">
        <v>1237</v>
      </c>
      <c r="J298" s="183" t="s">
        <v>1238</v>
      </c>
      <c r="K298" s="183" t="s">
        <v>1239</v>
      </c>
      <c r="L298" s="126">
        <v>5</v>
      </c>
      <c r="M298" s="183" t="s">
        <v>66</v>
      </c>
      <c r="N298" s="183" t="s">
        <v>1015</v>
      </c>
      <c r="O298" s="183" t="s">
        <v>468</v>
      </c>
      <c r="P298" s="183" t="s">
        <v>1071</v>
      </c>
      <c r="Q298" s="183" t="s">
        <v>290</v>
      </c>
      <c r="R298" s="183" t="s">
        <v>290</v>
      </c>
      <c r="S298" s="127" t="b">
        <v>0</v>
      </c>
      <c r="T298" s="126">
        <v>0</v>
      </c>
      <c r="U298" s="127" t="b">
        <v>0</v>
      </c>
      <c r="V298" s="126">
        <v>0</v>
      </c>
      <c r="W298" s="127" t="b">
        <v>0</v>
      </c>
      <c r="X298" s="127" t="b">
        <v>1</v>
      </c>
      <c r="Y298" s="183" t="s">
        <v>290</v>
      </c>
      <c r="Z298" s="183" t="s">
        <v>993</v>
      </c>
      <c r="AA298" s="127" t="b">
        <v>0</v>
      </c>
      <c r="AB298" s="183" t="s">
        <v>993</v>
      </c>
      <c r="AC298" s="183" t="s">
        <v>993</v>
      </c>
      <c r="AD298" s="183" t="s">
        <v>993</v>
      </c>
      <c r="AE298" s="183">
        <f t="shared" si="11"/>
        <v>55</v>
      </c>
      <c r="AF298" s="183">
        <f t="shared" si="11"/>
        <v>55</v>
      </c>
      <c r="AG298" s="183">
        <f t="shared" si="11"/>
        <v>37</v>
      </c>
      <c r="AH298" s="183">
        <f t="shared" si="10"/>
        <v>55</v>
      </c>
      <c r="AI298" s="183">
        <f t="shared" si="12"/>
        <v>0</v>
      </c>
      <c r="AJ298" s="126">
        <v>55</v>
      </c>
      <c r="AK298" s="126">
        <v>55</v>
      </c>
      <c r="AL298" s="126">
        <v>37</v>
      </c>
      <c r="AM298" s="126">
        <v>55</v>
      </c>
      <c r="AN298" s="126">
        <v>0</v>
      </c>
      <c r="AO298" s="126">
        <v>0</v>
      </c>
      <c r="AP298" s="126">
        <v>0</v>
      </c>
      <c r="AQ298" s="126">
        <v>0</v>
      </c>
      <c r="AR298" s="126">
        <v>0</v>
      </c>
      <c r="AS298" s="126">
        <v>0</v>
      </c>
      <c r="AT298" s="126">
        <v>0</v>
      </c>
      <c r="AU298" s="126">
        <v>0</v>
      </c>
      <c r="AV298" s="126">
        <v>0</v>
      </c>
      <c r="AW298" s="126">
        <v>0</v>
      </c>
      <c r="AX298" s="126">
        <v>0</v>
      </c>
      <c r="AY298" s="126">
        <v>0</v>
      </c>
      <c r="AZ298" s="126">
        <v>0</v>
      </c>
      <c r="BA298" s="126">
        <v>0</v>
      </c>
      <c r="BB298" s="126">
        <v>0</v>
      </c>
      <c r="BC298" s="126">
        <v>0</v>
      </c>
      <c r="BD298" s="127" t="b">
        <v>0</v>
      </c>
      <c r="BE298" s="127"/>
      <c r="BF298" s="183" t="s">
        <v>270</v>
      </c>
      <c r="BG298" s="126">
        <v>55</v>
      </c>
      <c r="BH298" s="183" t="s">
        <v>993</v>
      </c>
      <c r="BI298" s="126">
        <v>0</v>
      </c>
      <c r="BJ298" s="183" t="s">
        <v>993</v>
      </c>
      <c r="BK298" s="126">
        <v>0</v>
      </c>
      <c r="BL298" s="126">
        <v>0</v>
      </c>
      <c r="BM298" s="126">
        <v>0</v>
      </c>
      <c r="BN298" s="183" t="s">
        <v>993</v>
      </c>
      <c r="BO298" s="183" t="s">
        <v>993</v>
      </c>
      <c r="BP298" s="183" t="s">
        <v>993</v>
      </c>
      <c r="BQ298" s="126">
        <v>0</v>
      </c>
      <c r="BR298" s="183" t="s">
        <v>993</v>
      </c>
      <c r="BS298" s="126">
        <v>0</v>
      </c>
      <c r="BT298" s="183" t="s">
        <v>993</v>
      </c>
      <c r="BU298" s="126">
        <v>0</v>
      </c>
      <c r="BV298" s="126">
        <v>0</v>
      </c>
      <c r="BW298" s="126">
        <v>0</v>
      </c>
      <c r="BX298" s="183" t="s">
        <v>993</v>
      </c>
      <c r="BY298" s="126">
        <v>0</v>
      </c>
      <c r="BZ298" s="183" t="s">
        <v>993</v>
      </c>
      <c r="CA298" s="126">
        <v>0</v>
      </c>
      <c r="CB298" s="183" t="s">
        <v>993</v>
      </c>
      <c r="CC298" s="126">
        <v>0</v>
      </c>
      <c r="CD298" s="126">
        <v>0</v>
      </c>
      <c r="CE298" s="126">
        <v>0</v>
      </c>
      <c r="CF298" s="183" t="s">
        <v>993</v>
      </c>
      <c r="CG298" s="126">
        <v>0</v>
      </c>
      <c r="CH298" s="183" t="s">
        <v>993</v>
      </c>
      <c r="CI298" s="126">
        <v>0</v>
      </c>
      <c r="CJ298" s="183" t="s">
        <v>993</v>
      </c>
      <c r="CK298" s="126">
        <v>0</v>
      </c>
      <c r="CL298" s="126">
        <v>0</v>
      </c>
      <c r="CM298" s="126">
        <v>0</v>
      </c>
      <c r="CN298" s="126">
        <v>33</v>
      </c>
      <c r="CO298" s="126">
        <v>2.6</v>
      </c>
      <c r="CP298" s="126">
        <v>0</v>
      </c>
      <c r="CQ298" s="126">
        <v>0</v>
      </c>
      <c r="CR298" s="126">
        <v>0</v>
      </c>
      <c r="CS298" s="126">
        <v>7</v>
      </c>
      <c r="CT298" s="126">
        <v>0</v>
      </c>
      <c r="CU298" s="126">
        <v>0</v>
      </c>
      <c r="CV298" s="126">
        <v>0</v>
      </c>
      <c r="CW298" s="126">
        <v>0</v>
      </c>
      <c r="CX298" s="126">
        <v>0</v>
      </c>
      <c r="CY298" s="126">
        <v>0</v>
      </c>
      <c r="CZ298" s="126">
        <v>0</v>
      </c>
      <c r="DA298" s="126">
        <v>0</v>
      </c>
      <c r="DB298" s="126">
        <v>1</v>
      </c>
      <c r="DC298" s="126">
        <v>0</v>
      </c>
      <c r="DD298" s="126">
        <v>0</v>
      </c>
      <c r="DE298" s="126">
        <v>0</v>
      </c>
      <c r="DF298" s="126">
        <v>0</v>
      </c>
      <c r="DG298" s="126">
        <v>0</v>
      </c>
      <c r="DH298" s="127" t="b">
        <v>0</v>
      </c>
      <c r="DI298" s="183" t="s">
        <v>999</v>
      </c>
      <c r="DJ298" s="183" t="s">
        <v>1000</v>
      </c>
      <c r="DK298" s="183" t="s">
        <v>525</v>
      </c>
      <c r="DL298" s="183" t="s">
        <v>521</v>
      </c>
      <c r="DM298" s="126">
        <v>1369</v>
      </c>
      <c r="DN298" s="126">
        <v>1189</v>
      </c>
      <c r="DO298" s="126">
        <v>43</v>
      </c>
      <c r="DP298" s="126">
        <v>137</v>
      </c>
      <c r="DQ298" s="126">
        <v>20317</v>
      </c>
      <c r="DR298" s="126">
        <v>1366</v>
      </c>
      <c r="DS298" s="126">
        <v>1369</v>
      </c>
      <c r="DT298" s="126">
        <v>752</v>
      </c>
      <c r="DU298" s="126">
        <v>565</v>
      </c>
      <c r="DV298" s="126">
        <v>23</v>
      </c>
      <c r="DW298" s="126">
        <v>29</v>
      </c>
      <c r="DX298" s="126">
        <v>0</v>
      </c>
      <c r="DY298" s="126">
        <v>0</v>
      </c>
      <c r="DZ298" s="126">
        <v>0</v>
      </c>
      <c r="EA298" s="126">
        <v>1366</v>
      </c>
      <c r="EB298" s="126">
        <v>711</v>
      </c>
      <c r="EC298" s="126">
        <v>515</v>
      </c>
      <c r="ED298" s="126">
        <v>94</v>
      </c>
      <c r="EE298" s="126">
        <v>12</v>
      </c>
      <c r="EF298" s="126">
        <v>14</v>
      </c>
      <c r="EG298" s="126">
        <v>3</v>
      </c>
      <c r="EH298" s="126">
        <v>4</v>
      </c>
      <c r="EI298" s="126">
        <v>13</v>
      </c>
      <c r="EJ298" s="126">
        <v>0</v>
      </c>
      <c r="EK298" s="126">
        <v>655</v>
      </c>
      <c r="EL298" s="126">
        <v>623</v>
      </c>
      <c r="EM298" s="126">
        <v>21</v>
      </c>
      <c r="EN298" s="126">
        <v>11</v>
      </c>
      <c r="EO298" s="126">
        <v>0</v>
      </c>
      <c r="EP298" s="126">
        <v>0</v>
      </c>
      <c r="EQ298" s="127" t="b">
        <v>0</v>
      </c>
      <c r="ER298" s="127" t="b">
        <v>0</v>
      </c>
      <c r="ES298" s="127" t="b">
        <v>0</v>
      </c>
      <c r="ET298" s="128">
        <v>0.45100000000000001</v>
      </c>
      <c r="EU298" s="128">
        <v>0.214</v>
      </c>
      <c r="EV298" s="128">
        <v>0.18899999999999997</v>
      </c>
      <c r="EW298" s="128">
        <v>9.3000000000000013E-2</v>
      </c>
      <c r="EX298" s="128">
        <v>0.184</v>
      </c>
      <c r="EY298" s="128">
        <v>0.316</v>
      </c>
      <c r="EZ298" s="127" t="b">
        <v>0</v>
      </c>
      <c r="FA298" s="127" t="b">
        <v>0</v>
      </c>
      <c r="FB298" s="127" t="b">
        <v>0</v>
      </c>
      <c r="FC298" s="128">
        <v>0</v>
      </c>
      <c r="FD298" s="128">
        <v>0</v>
      </c>
      <c r="FE298" s="128">
        <v>0</v>
      </c>
      <c r="FF298" s="128">
        <v>0</v>
      </c>
      <c r="FG298" s="128">
        <v>0</v>
      </c>
      <c r="FH298" s="128">
        <v>0</v>
      </c>
      <c r="FI298" s="127" t="b">
        <v>0</v>
      </c>
      <c r="FJ298" s="127" t="b">
        <v>0</v>
      </c>
      <c r="FK298" s="127" t="b">
        <v>0</v>
      </c>
      <c r="FL298" s="128">
        <v>0.45100000000000001</v>
      </c>
      <c r="FM298" s="128">
        <v>0.214</v>
      </c>
      <c r="FN298" s="128">
        <v>0.18899999999999997</v>
      </c>
      <c r="FO298" s="128">
        <v>9.3000000000000013E-2</v>
      </c>
      <c r="FP298" s="128">
        <v>0.184</v>
      </c>
      <c r="FQ298" s="128">
        <v>0.316</v>
      </c>
      <c r="FR298" s="183" t="s">
        <v>993</v>
      </c>
      <c r="FS298" s="128">
        <v>0</v>
      </c>
      <c r="FT298" s="126">
        <v>0</v>
      </c>
      <c r="FU298" s="126">
        <v>655</v>
      </c>
      <c r="FV298" s="126">
        <v>0</v>
      </c>
      <c r="FW298" s="126">
        <v>0</v>
      </c>
      <c r="FX298" s="126">
        <v>0</v>
      </c>
      <c r="FY298" s="126">
        <v>0</v>
      </c>
      <c r="FZ298" s="126">
        <v>0</v>
      </c>
      <c r="GA298" s="126">
        <v>0</v>
      </c>
      <c r="GB298" s="126">
        <v>0</v>
      </c>
      <c r="GC298" s="126">
        <v>0</v>
      </c>
      <c r="GD298" s="126">
        <v>0</v>
      </c>
      <c r="GE298" s="126">
        <v>0</v>
      </c>
      <c r="GF298" s="126">
        <v>0</v>
      </c>
      <c r="GG298" s="126">
        <v>0</v>
      </c>
      <c r="GH298" s="126">
        <v>0</v>
      </c>
      <c r="GI298" s="126">
        <v>0</v>
      </c>
      <c r="GJ298" s="126">
        <v>0</v>
      </c>
      <c r="GK298" s="126">
        <v>0</v>
      </c>
      <c r="GL298" s="127" t="b">
        <v>0</v>
      </c>
      <c r="GM298" s="183" t="s">
        <v>993</v>
      </c>
      <c r="GN298" s="183" t="s">
        <v>993</v>
      </c>
      <c r="GO298" s="183" t="s">
        <v>993</v>
      </c>
      <c r="GP298" s="183" t="s">
        <v>993</v>
      </c>
      <c r="GQ298" s="127"/>
      <c r="GR298" s="123"/>
    </row>
    <row r="299" spans="1:200">
      <c r="A299" s="122"/>
      <c r="B299" s="1348" t="s">
        <v>726</v>
      </c>
      <c r="C299" s="1349"/>
      <c r="D299" s="183" t="s">
        <v>1245</v>
      </c>
      <c r="E299" s="183" t="s">
        <v>66</v>
      </c>
      <c r="F299" s="183" t="s">
        <v>437</v>
      </c>
      <c r="G299" s="183" t="s">
        <v>986</v>
      </c>
      <c r="H299" s="183" t="s">
        <v>1236</v>
      </c>
      <c r="I299" s="183" t="s">
        <v>1237</v>
      </c>
      <c r="J299" s="183" t="s">
        <v>1238</v>
      </c>
      <c r="K299" s="183" t="s">
        <v>1239</v>
      </c>
      <c r="L299" s="126">
        <v>6</v>
      </c>
      <c r="M299" s="183" t="s">
        <v>66</v>
      </c>
      <c r="N299" s="183" t="s">
        <v>1016</v>
      </c>
      <c r="O299" s="183" t="s">
        <v>744</v>
      </c>
      <c r="P299" s="183" t="s">
        <v>1071</v>
      </c>
      <c r="Q299" s="183" t="s">
        <v>290</v>
      </c>
      <c r="R299" s="183" t="s">
        <v>290</v>
      </c>
      <c r="S299" s="127" t="b">
        <v>1</v>
      </c>
      <c r="T299" s="126">
        <v>20</v>
      </c>
      <c r="U299" s="127" t="b">
        <v>1</v>
      </c>
      <c r="V299" s="126">
        <v>34</v>
      </c>
      <c r="W299" s="127" t="b">
        <v>1</v>
      </c>
      <c r="X299" s="127" t="b">
        <v>0</v>
      </c>
      <c r="Y299" s="183" t="s">
        <v>290</v>
      </c>
      <c r="Z299" s="183" t="s">
        <v>993</v>
      </c>
      <c r="AA299" s="127" t="b">
        <v>0</v>
      </c>
      <c r="AB299" s="183" t="s">
        <v>993</v>
      </c>
      <c r="AC299" s="183" t="s">
        <v>993</v>
      </c>
      <c r="AD299" s="183" t="s">
        <v>993</v>
      </c>
      <c r="AE299" s="183">
        <f t="shared" si="11"/>
        <v>54</v>
      </c>
      <c r="AF299" s="183">
        <f t="shared" si="11"/>
        <v>21</v>
      </c>
      <c r="AG299" s="183">
        <f t="shared" si="11"/>
        <v>0</v>
      </c>
      <c r="AH299" s="183">
        <f t="shared" si="10"/>
        <v>54</v>
      </c>
      <c r="AI299" s="183">
        <f t="shared" si="12"/>
        <v>0</v>
      </c>
      <c r="AJ299" s="126">
        <v>54</v>
      </c>
      <c r="AK299" s="126">
        <v>21</v>
      </c>
      <c r="AL299" s="126">
        <v>0</v>
      </c>
      <c r="AM299" s="126">
        <v>54</v>
      </c>
      <c r="AN299" s="126">
        <v>0</v>
      </c>
      <c r="AO299" s="126">
        <v>0</v>
      </c>
      <c r="AP299" s="126">
        <v>0</v>
      </c>
      <c r="AQ299" s="126">
        <v>0</v>
      </c>
      <c r="AR299" s="126">
        <v>0</v>
      </c>
      <c r="AS299" s="126">
        <v>0</v>
      </c>
      <c r="AT299" s="126">
        <v>0</v>
      </c>
      <c r="AU299" s="126">
        <v>0</v>
      </c>
      <c r="AV299" s="126">
        <v>0</v>
      </c>
      <c r="AW299" s="126">
        <v>0</v>
      </c>
      <c r="AX299" s="126">
        <v>0</v>
      </c>
      <c r="AY299" s="126">
        <v>0</v>
      </c>
      <c r="AZ299" s="126">
        <v>0</v>
      </c>
      <c r="BA299" s="126">
        <v>0</v>
      </c>
      <c r="BB299" s="126">
        <v>0</v>
      </c>
      <c r="BC299" s="126">
        <v>0</v>
      </c>
      <c r="BD299" s="127" t="b">
        <v>0</v>
      </c>
      <c r="BE299" s="127"/>
      <c r="BF299" s="183" t="s">
        <v>270</v>
      </c>
      <c r="BG299" s="126">
        <v>54</v>
      </c>
      <c r="BH299" s="183" t="s">
        <v>993</v>
      </c>
      <c r="BI299" s="126">
        <v>0</v>
      </c>
      <c r="BJ299" s="183" t="s">
        <v>993</v>
      </c>
      <c r="BK299" s="126">
        <v>0</v>
      </c>
      <c r="BL299" s="126">
        <v>0</v>
      </c>
      <c r="BM299" s="126">
        <v>0</v>
      </c>
      <c r="BN299" s="183" t="s">
        <v>993</v>
      </c>
      <c r="BO299" s="183" t="s">
        <v>993</v>
      </c>
      <c r="BP299" s="183" t="s">
        <v>993</v>
      </c>
      <c r="BQ299" s="126">
        <v>0</v>
      </c>
      <c r="BR299" s="183" t="s">
        <v>993</v>
      </c>
      <c r="BS299" s="126">
        <v>0</v>
      </c>
      <c r="BT299" s="183" t="s">
        <v>993</v>
      </c>
      <c r="BU299" s="126">
        <v>0</v>
      </c>
      <c r="BV299" s="126">
        <v>0</v>
      </c>
      <c r="BW299" s="126">
        <v>0</v>
      </c>
      <c r="BX299" s="183" t="s">
        <v>993</v>
      </c>
      <c r="BY299" s="126">
        <v>0</v>
      </c>
      <c r="BZ299" s="183" t="s">
        <v>993</v>
      </c>
      <c r="CA299" s="126">
        <v>0</v>
      </c>
      <c r="CB299" s="183" t="s">
        <v>993</v>
      </c>
      <c r="CC299" s="126">
        <v>0</v>
      </c>
      <c r="CD299" s="126">
        <v>0</v>
      </c>
      <c r="CE299" s="126">
        <v>0</v>
      </c>
      <c r="CF299" s="183" t="s">
        <v>993</v>
      </c>
      <c r="CG299" s="126">
        <v>0</v>
      </c>
      <c r="CH299" s="183" t="s">
        <v>993</v>
      </c>
      <c r="CI299" s="126">
        <v>0</v>
      </c>
      <c r="CJ299" s="183" t="s">
        <v>993</v>
      </c>
      <c r="CK299" s="126">
        <v>0</v>
      </c>
      <c r="CL299" s="126">
        <v>0</v>
      </c>
      <c r="CM299" s="126">
        <v>0</v>
      </c>
      <c r="CN299" s="126">
        <v>15</v>
      </c>
      <c r="CO299" s="126">
        <v>0</v>
      </c>
      <c r="CP299" s="126">
        <v>0</v>
      </c>
      <c r="CQ299" s="126">
        <v>0</v>
      </c>
      <c r="CR299" s="126">
        <v>0</v>
      </c>
      <c r="CS299" s="126">
        <v>0.6</v>
      </c>
      <c r="CT299" s="126">
        <v>0</v>
      </c>
      <c r="CU299" s="126">
        <v>0</v>
      </c>
      <c r="CV299" s="126">
        <v>0</v>
      </c>
      <c r="CW299" s="126">
        <v>0</v>
      </c>
      <c r="CX299" s="126">
        <v>0</v>
      </c>
      <c r="CY299" s="126">
        <v>0</v>
      </c>
      <c r="CZ299" s="126">
        <v>0</v>
      </c>
      <c r="DA299" s="126">
        <v>0</v>
      </c>
      <c r="DB299" s="126">
        <v>0</v>
      </c>
      <c r="DC299" s="126">
        <v>0</v>
      </c>
      <c r="DD299" s="126">
        <v>0</v>
      </c>
      <c r="DE299" s="126">
        <v>0</v>
      </c>
      <c r="DF299" s="126">
        <v>0</v>
      </c>
      <c r="DG299" s="126">
        <v>0</v>
      </c>
      <c r="DH299" s="127" t="b">
        <v>0</v>
      </c>
      <c r="DI299" s="183" t="s">
        <v>999</v>
      </c>
      <c r="DJ299" s="183" t="s">
        <v>270</v>
      </c>
      <c r="DK299" s="183" t="s">
        <v>1000</v>
      </c>
      <c r="DL299" s="183" t="s">
        <v>525</v>
      </c>
      <c r="DM299" s="126">
        <v>205</v>
      </c>
      <c r="DN299" s="126">
        <v>7</v>
      </c>
      <c r="DO299" s="126">
        <v>1</v>
      </c>
      <c r="DP299" s="126">
        <v>197</v>
      </c>
      <c r="DQ299" s="126">
        <v>2080</v>
      </c>
      <c r="DR299" s="126">
        <v>205</v>
      </c>
      <c r="DS299" s="126">
        <v>205</v>
      </c>
      <c r="DT299" s="126">
        <v>7</v>
      </c>
      <c r="DU299" s="126">
        <v>183</v>
      </c>
      <c r="DV299" s="126">
        <v>2</v>
      </c>
      <c r="DW299" s="126">
        <v>13</v>
      </c>
      <c r="DX299" s="126">
        <v>0</v>
      </c>
      <c r="DY299" s="126">
        <v>0</v>
      </c>
      <c r="DZ299" s="126">
        <v>0</v>
      </c>
      <c r="EA299" s="126">
        <v>205</v>
      </c>
      <c r="EB299" s="126">
        <v>4</v>
      </c>
      <c r="EC299" s="126">
        <v>167</v>
      </c>
      <c r="ED299" s="126">
        <v>9</v>
      </c>
      <c r="EE299" s="126">
        <v>4</v>
      </c>
      <c r="EF299" s="126">
        <v>2</v>
      </c>
      <c r="EG299" s="126">
        <v>0</v>
      </c>
      <c r="EH299" s="126">
        <v>4</v>
      </c>
      <c r="EI299" s="126">
        <v>1</v>
      </c>
      <c r="EJ299" s="126">
        <v>14</v>
      </c>
      <c r="EK299" s="126">
        <v>201</v>
      </c>
      <c r="EL299" s="126">
        <v>201</v>
      </c>
      <c r="EM299" s="126">
        <v>0</v>
      </c>
      <c r="EN299" s="126">
        <v>0</v>
      </c>
      <c r="EO299" s="126">
        <v>0</v>
      </c>
      <c r="EP299" s="126">
        <v>0</v>
      </c>
      <c r="EQ299" s="127" t="b">
        <v>0</v>
      </c>
      <c r="ER299" s="127" t="b">
        <v>0</v>
      </c>
      <c r="ES299" s="127" t="b">
        <v>0</v>
      </c>
      <c r="ET299" s="128">
        <v>0.38400000000000001</v>
      </c>
      <c r="EU299" s="128">
        <v>0.34299999999999997</v>
      </c>
      <c r="EV299" s="128">
        <v>0.156</v>
      </c>
      <c r="EW299" s="128">
        <v>0.115</v>
      </c>
      <c r="EX299" s="128">
        <v>0</v>
      </c>
      <c r="EY299" s="128">
        <v>0.20300000000000001</v>
      </c>
      <c r="EZ299" s="127" t="b">
        <v>0</v>
      </c>
      <c r="FA299" s="127" t="b">
        <v>0</v>
      </c>
      <c r="FB299" s="127" t="b">
        <v>0</v>
      </c>
      <c r="FC299" s="128">
        <v>0</v>
      </c>
      <c r="FD299" s="128">
        <v>0</v>
      </c>
      <c r="FE299" s="128">
        <v>0</v>
      </c>
      <c r="FF299" s="128">
        <v>0</v>
      </c>
      <c r="FG299" s="128">
        <v>0</v>
      </c>
      <c r="FH299" s="128">
        <v>0</v>
      </c>
      <c r="FI299" s="127" t="b">
        <v>0</v>
      </c>
      <c r="FJ299" s="127" t="b">
        <v>0</v>
      </c>
      <c r="FK299" s="127" t="b">
        <v>0</v>
      </c>
      <c r="FL299" s="128">
        <v>0.38400000000000001</v>
      </c>
      <c r="FM299" s="128">
        <v>0.34299999999999997</v>
      </c>
      <c r="FN299" s="128">
        <v>0.156</v>
      </c>
      <c r="FO299" s="128">
        <v>0.115</v>
      </c>
      <c r="FP299" s="128">
        <v>0</v>
      </c>
      <c r="FQ299" s="128">
        <v>0.20300000000000001</v>
      </c>
      <c r="FR299" s="183" t="s">
        <v>993</v>
      </c>
      <c r="FS299" s="128">
        <v>0</v>
      </c>
      <c r="FT299" s="126">
        <v>0</v>
      </c>
      <c r="FU299" s="126">
        <v>201</v>
      </c>
      <c r="FV299" s="126">
        <v>0</v>
      </c>
      <c r="FW299" s="126">
        <v>0</v>
      </c>
      <c r="FX299" s="126">
        <v>0</v>
      </c>
      <c r="FY299" s="126">
        <v>0</v>
      </c>
      <c r="FZ299" s="126">
        <v>0</v>
      </c>
      <c r="GA299" s="126">
        <v>0</v>
      </c>
      <c r="GB299" s="126">
        <v>0</v>
      </c>
      <c r="GC299" s="126">
        <v>0</v>
      </c>
      <c r="GD299" s="126">
        <v>0</v>
      </c>
      <c r="GE299" s="126">
        <v>0</v>
      </c>
      <c r="GF299" s="126">
        <v>0</v>
      </c>
      <c r="GG299" s="126">
        <v>0</v>
      </c>
      <c r="GH299" s="126">
        <v>0</v>
      </c>
      <c r="GI299" s="126">
        <v>0</v>
      </c>
      <c r="GJ299" s="126">
        <v>0</v>
      </c>
      <c r="GK299" s="126">
        <v>0</v>
      </c>
      <c r="GL299" s="127" t="b">
        <v>0</v>
      </c>
      <c r="GM299" s="183" t="s">
        <v>993</v>
      </c>
      <c r="GN299" s="183" t="s">
        <v>993</v>
      </c>
      <c r="GO299" s="183" t="s">
        <v>993</v>
      </c>
      <c r="GP299" s="183" t="s">
        <v>993</v>
      </c>
      <c r="GQ299" s="127"/>
      <c r="GR299" s="123"/>
    </row>
    <row r="300" spans="1:200">
      <c r="A300" s="122"/>
      <c r="B300" s="1348" t="s">
        <v>726</v>
      </c>
      <c r="C300" s="1349"/>
      <c r="D300" s="183" t="s">
        <v>1245</v>
      </c>
      <c r="E300" s="183" t="s">
        <v>66</v>
      </c>
      <c r="F300" s="183" t="s">
        <v>437</v>
      </c>
      <c r="G300" s="183" t="s">
        <v>986</v>
      </c>
      <c r="H300" s="183" t="s">
        <v>1236</v>
      </c>
      <c r="I300" s="183" t="s">
        <v>1237</v>
      </c>
      <c r="J300" s="183" t="s">
        <v>1238</v>
      </c>
      <c r="K300" s="183" t="s">
        <v>1239</v>
      </c>
      <c r="L300" s="126">
        <v>7</v>
      </c>
      <c r="M300" s="183" t="s">
        <v>66</v>
      </c>
      <c r="N300" s="183" t="s">
        <v>1018</v>
      </c>
      <c r="O300" s="183" t="s">
        <v>745</v>
      </c>
      <c r="P300" s="183" t="s">
        <v>1071</v>
      </c>
      <c r="Q300" s="183" t="s">
        <v>290</v>
      </c>
      <c r="R300" s="183" t="s">
        <v>290</v>
      </c>
      <c r="S300" s="127" t="b">
        <v>0</v>
      </c>
      <c r="T300" s="126">
        <v>0</v>
      </c>
      <c r="U300" s="127" t="b">
        <v>0</v>
      </c>
      <c r="V300" s="126">
        <v>0</v>
      </c>
      <c r="W300" s="127" t="b">
        <v>0</v>
      </c>
      <c r="X300" s="127" t="b">
        <v>1</v>
      </c>
      <c r="Y300" s="183" t="s">
        <v>290</v>
      </c>
      <c r="Z300" s="183" t="s">
        <v>993</v>
      </c>
      <c r="AA300" s="127" t="b">
        <v>0</v>
      </c>
      <c r="AB300" s="183" t="s">
        <v>993</v>
      </c>
      <c r="AC300" s="183" t="s">
        <v>993</v>
      </c>
      <c r="AD300" s="183" t="s">
        <v>993</v>
      </c>
      <c r="AE300" s="183">
        <f t="shared" si="11"/>
        <v>55</v>
      </c>
      <c r="AF300" s="183">
        <f t="shared" si="11"/>
        <v>55</v>
      </c>
      <c r="AG300" s="183">
        <f t="shared" si="11"/>
        <v>37</v>
      </c>
      <c r="AH300" s="183">
        <f t="shared" si="10"/>
        <v>55</v>
      </c>
      <c r="AI300" s="183">
        <f t="shared" si="12"/>
        <v>0</v>
      </c>
      <c r="AJ300" s="126">
        <v>55</v>
      </c>
      <c r="AK300" s="126">
        <v>55</v>
      </c>
      <c r="AL300" s="126">
        <v>37</v>
      </c>
      <c r="AM300" s="126">
        <v>55</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6">
        <v>0</v>
      </c>
      <c r="BD300" s="127" t="b">
        <v>0</v>
      </c>
      <c r="BE300" s="127"/>
      <c r="BF300" s="183" t="s">
        <v>270</v>
      </c>
      <c r="BG300" s="126">
        <v>55</v>
      </c>
      <c r="BH300" s="183" t="s">
        <v>993</v>
      </c>
      <c r="BI300" s="126">
        <v>0</v>
      </c>
      <c r="BJ300" s="183" t="s">
        <v>993</v>
      </c>
      <c r="BK300" s="126">
        <v>0</v>
      </c>
      <c r="BL300" s="126">
        <v>0</v>
      </c>
      <c r="BM300" s="126">
        <v>0</v>
      </c>
      <c r="BN300" s="183" t="s">
        <v>993</v>
      </c>
      <c r="BO300" s="183" t="s">
        <v>993</v>
      </c>
      <c r="BP300" s="183" t="s">
        <v>993</v>
      </c>
      <c r="BQ300" s="126">
        <v>0</v>
      </c>
      <c r="BR300" s="183" t="s">
        <v>993</v>
      </c>
      <c r="BS300" s="126">
        <v>0</v>
      </c>
      <c r="BT300" s="183" t="s">
        <v>993</v>
      </c>
      <c r="BU300" s="126">
        <v>0</v>
      </c>
      <c r="BV300" s="126">
        <v>0</v>
      </c>
      <c r="BW300" s="126">
        <v>0</v>
      </c>
      <c r="BX300" s="183" t="s">
        <v>993</v>
      </c>
      <c r="BY300" s="126">
        <v>0</v>
      </c>
      <c r="BZ300" s="183" t="s">
        <v>993</v>
      </c>
      <c r="CA300" s="126">
        <v>0</v>
      </c>
      <c r="CB300" s="183" t="s">
        <v>993</v>
      </c>
      <c r="CC300" s="126">
        <v>0</v>
      </c>
      <c r="CD300" s="126">
        <v>0</v>
      </c>
      <c r="CE300" s="126">
        <v>0</v>
      </c>
      <c r="CF300" s="183" t="s">
        <v>993</v>
      </c>
      <c r="CG300" s="126">
        <v>0</v>
      </c>
      <c r="CH300" s="183" t="s">
        <v>993</v>
      </c>
      <c r="CI300" s="126">
        <v>0</v>
      </c>
      <c r="CJ300" s="183" t="s">
        <v>993</v>
      </c>
      <c r="CK300" s="126">
        <v>0</v>
      </c>
      <c r="CL300" s="126">
        <v>0</v>
      </c>
      <c r="CM300" s="126">
        <v>0</v>
      </c>
      <c r="CN300" s="126">
        <v>32</v>
      </c>
      <c r="CO300" s="126">
        <v>0.8</v>
      </c>
      <c r="CP300" s="126">
        <v>0</v>
      </c>
      <c r="CQ300" s="126">
        <v>0.8</v>
      </c>
      <c r="CR300" s="126">
        <v>0</v>
      </c>
      <c r="CS300" s="126">
        <v>3.4</v>
      </c>
      <c r="CT300" s="126">
        <v>0</v>
      </c>
      <c r="CU300" s="126">
        <v>0</v>
      </c>
      <c r="CV300" s="126">
        <v>0</v>
      </c>
      <c r="CW300" s="126">
        <v>0</v>
      </c>
      <c r="CX300" s="126">
        <v>0</v>
      </c>
      <c r="CY300" s="126">
        <v>0</v>
      </c>
      <c r="CZ300" s="126">
        <v>0</v>
      </c>
      <c r="DA300" s="126">
        <v>0</v>
      </c>
      <c r="DB300" s="126">
        <v>1</v>
      </c>
      <c r="DC300" s="126">
        <v>0</v>
      </c>
      <c r="DD300" s="126">
        <v>0</v>
      </c>
      <c r="DE300" s="126">
        <v>0</v>
      </c>
      <c r="DF300" s="126">
        <v>0</v>
      </c>
      <c r="DG300" s="126">
        <v>0</v>
      </c>
      <c r="DH300" s="127" t="b">
        <v>0</v>
      </c>
      <c r="DI300" s="183" t="s">
        <v>999</v>
      </c>
      <c r="DJ300" s="183" t="s">
        <v>293</v>
      </c>
      <c r="DK300" s="183" t="s">
        <v>270</v>
      </c>
      <c r="DL300" s="183" t="s">
        <v>525</v>
      </c>
      <c r="DM300" s="126">
        <v>946</v>
      </c>
      <c r="DN300" s="126">
        <v>498</v>
      </c>
      <c r="DO300" s="126">
        <v>43</v>
      </c>
      <c r="DP300" s="126">
        <v>405</v>
      </c>
      <c r="DQ300" s="126">
        <v>20203</v>
      </c>
      <c r="DR300" s="126">
        <v>947</v>
      </c>
      <c r="DS300" s="126">
        <v>946</v>
      </c>
      <c r="DT300" s="126">
        <v>323</v>
      </c>
      <c r="DU300" s="126">
        <v>535</v>
      </c>
      <c r="DV300" s="126">
        <v>14</v>
      </c>
      <c r="DW300" s="126">
        <v>74</v>
      </c>
      <c r="DX300" s="126">
        <v>0</v>
      </c>
      <c r="DY300" s="126">
        <v>0</v>
      </c>
      <c r="DZ300" s="126">
        <v>0</v>
      </c>
      <c r="EA300" s="126">
        <v>947</v>
      </c>
      <c r="EB300" s="126">
        <v>165</v>
      </c>
      <c r="EC300" s="126">
        <v>588</v>
      </c>
      <c r="ED300" s="126">
        <v>51</v>
      </c>
      <c r="EE300" s="126">
        <v>16</v>
      </c>
      <c r="EF300" s="126">
        <v>33</v>
      </c>
      <c r="EG300" s="126">
        <v>10</v>
      </c>
      <c r="EH300" s="126">
        <v>13</v>
      </c>
      <c r="EI300" s="126">
        <v>71</v>
      </c>
      <c r="EJ300" s="126">
        <v>0</v>
      </c>
      <c r="EK300" s="126">
        <v>782</v>
      </c>
      <c r="EL300" s="126">
        <v>764</v>
      </c>
      <c r="EM300" s="126">
        <v>7</v>
      </c>
      <c r="EN300" s="126">
        <v>11</v>
      </c>
      <c r="EO300" s="126">
        <v>0</v>
      </c>
      <c r="EP300" s="126">
        <v>0</v>
      </c>
      <c r="EQ300" s="127" t="b">
        <v>0</v>
      </c>
      <c r="ER300" s="127" t="b">
        <v>0</v>
      </c>
      <c r="ES300" s="127" t="b">
        <v>0</v>
      </c>
      <c r="ET300" s="128">
        <v>0.54799999999999993</v>
      </c>
      <c r="EU300" s="128">
        <v>0.32899999999999996</v>
      </c>
      <c r="EV300" s="128">
        <v>0.28999999999999998</v>
      </c>
      <c r="EW300" s="128">
        <v>0.19600000000000001</v>
      </c>
      <c r="EX300" s="128">
        <v>3.4000000000000002E-2</v>
      </c>
      <c r="EY300" s="128">
        <v>0.33500000000000002</v>
      </c>
      <c r="EZ300" s="127" t="b">
        <v>0</v>
      </c>
      <c r="FA300" s="127" t="b">
        <v>0</v>
      </c>
      <c r="FB300" s="127" t="b">
        <v>0</v>
      </c>
      <c r="FC300" s="128">
        <v>0</v>
      </c>
      <c r="FD300" s="128">
        <v>0</v>
      </c>
      <c r="FE300" s="128">
        <v>0</v>
      </c>
      <c r="FF300" s="128">
        <v>0</v>
      </c>
      <c r="FG300" s="128">
        <v>0</v>
      </c>
      <c r="FH300" s="128">
        <v>0</v>
      </c>
      <c r="FI300" s="127" t="b">
        <v>0</v>
      </c>
      <c r="FJ300" s="127" t="b">
        <v>0</v>
      </c>
      <c r="FK300" s="127" t="b">
        <v>0</v>
      </c>
      <c r="FL300" s="128">
        <v>0.54799999999999993</v>
      </c>
      <c r="FM300" s="128">
        <v>0.32899999999999996</v>
      </c>
      <c r="FN300" s="128">
        <v>0.28999999999999998</v>
      </c>
      <c r="FO300" s="128">
        <v>0.19600000000000001</v>
      </c>
      <c r="FP300" s="128">
        <v>3.4000000000000002E-2</v>
      </c>
      <c r="FQ300" s="128">
        <v>0.33500000000000002</v>
      </c>
      <c r="FR300" s="183" t="s">
        <v>993</v>
      </c>
      <c r="FS300" s="128">
        <v>0</v>
      </c>
      <c r="FT300" s="126">
        <v>0</v>
      </c>
      <c r="FU300" s="126">
        <v>782</v>
      </c>
      <c r="FV300" s="126">
        <v>0</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7" t="b">
        <v>0</v>
      </c>
      <c r="GM300" s="183" t="s">
        <v>993</v>
      </c>
      <c r="GN300" s="183" t="s">
        <v>993</v>
      </c>
      <c r="GO300" s="183" t="s">
        <v>993</v>
      </c>
      <c r="GP300" s="183" t="s">
        <v>993</v>
      </c>
      <c r="GQ300" s="127"/>
      <c r="GR300" s="123"/>
    </row>
    <row r="301" spans="1:200">
      <c r="A301" s="122"/>
      <c r="B301" s="1348" t="s">
        <v>726</v>
      </c>
      <c r="C301" s="1349"/>
      <c r="D301" s="183" t="s">
        <v>1245</v>
      </c>
      <c r="E301" s="183" t="s">
        <v>66</v>
      </c>
      <c r="F301" s="183" t="s">
        <v>437</v>
      </c>
      <c r="G301" s="183" t="s">
        <v>986</v>
      </c>
      <c r="H301" s="183" t="s">
        <v>1236</v>
      </c>
      <c r="I301" s="183" t="s">
        <v>1237</v>
      </c>
      <c r="J301" s="183" t="s">
        <v>1238</v>
      </c>
      <c r="K301" s="183" t="s">
        <v>1239</v>
      </c>
      <c r="L301" s="126">
        <v>8</v>
      </c>
      <c r="M301" s="183" t="s">
        <v>66</v>
      </c>
      <c r="N301" s="183" t="s">
        <v>996</v>
      </c>
      <c r="O301" s="183" t="s">
        <v>534</v>
      </c>
      <c r="P301" s="183" t="s">
        <v>1071</v>
      </c>
      <c r="Q301" s="183" t="s">
        <v>290</v>
      </c>
      <c r="R301" s="183" t="s">
        <v>293</v>
      </c>
      <c r="S301" s="127" t="b">
        <v>0</v>
      </c>
      <c r="T301" s="126">
        <v>0</v>
      </c>
      <c r="U301" s="127" t="b">
        <v>0</v>
      </c>
      <c r="V301" s="126">
        <v>0</v>
      </c>
      <c r="W301" s="127" t="b">
        <v>0</v>
      </c>
      <c r="X301" s="127" t="b">
        <v>1</v>
      </c>
      <c r="Y301" s="183" t="s">
        <v>293</v>
      </c>
      <c r="Z301" s="183" t="s">
        <v>993</v>
      </c>
      <c r="AA301" s="127" t="b">
        <v>0</v>
      </c>
      <c r="AB301" s="183" t="s">
        <v>993</v>
      </c>
      <c r="AC301" s="183" t="s">
        <v>993</v>
      </c>
      <c r="AD301" s="183" t="s">
        <v>993</v>
      </c>
      <c r="AE301" s="183">
        <f t="shared" si="11"/>
        <v>54</v>
      </c>
      <c r="AF301" s="183">
        <f t="shared" si="11"/>
        <v>54</v>
      </c>
      <c r="AG301" s="183">
        <f t="shared" si="11"/>
        <v>29</v>
      </c>
      <c r="AH301" s="183">
        <f t="shared" si="10"/>
        <v>54</v>
      </c>
      <c r="AI301" s="183">
        <f t="shared" si="12"/>
        <v>0</v>
      </c>
      <c r="AJ301" s="126">
        <v>54</v>
      </c>
      <c r="AK301" s="126">
        <v>54</v>
      </c>
      <c r="AL301" s="126">
        <v>29</v>
      </c>
      <c r="AM301" s="126">
        <v>54</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6">
        <v>0</v>
      </c>
      <c r="BD301" s="127" t="b">
        <v>0</v>
      </c>
      <c r="BE301" s="127"/>
      <c r="BF301" s="183" t="s">
        <v>1031</v>
      </c>
      <c r="BG301" s="126">
        <v>54</v>
      </c>
      <c r="BH301" s="183" t="s">
        <v>993</v>
      </c>
      <c r="BI301" s="126">
        <v>0</v>
      </c>
      <c r="BJ301" s="183" t="s">
        <v>993</v>
      </c>
      <c r="BK301" s="126">
        <v>0</v>
      </c>
      <c r="BL301" s="126">
        <v>0</v>
      </c>
      <c r="BM301" s="126">
        <v>0</v>
      </c>
      <c r="BN301" s="183" t="s">
        <v>993</v>
      </c>
      <c r="BO301" s="183" t="s">
        <v>993</v>
      </c>
      <c r="BP301" s="183" t="s">
        <v>993</v>
      </c>
      <c r="BQ301" s="126">
        <v>0</v>
      </c>
      <c r="BR301" s="183" t="s">
        <v>993</v>
      </c>
      <c r="BS301" s="126">
        <v>0</v>
      </c>
      <c r="BT301" s="183" t="s">
        <v>993</v>
      </c>
      <c r="BU301" s="126">
        <v>0</v>
      </c>
      <c r="BV301" s="126">
        <v>0</v>
      </c>
      <c r="BW301" s="126">
        <v>0</v>
      </c>
      <c r="BX301" s="183" t="s">
        <v>993</v>
      </c>
      <c r="BY301" s="126">
        <v>0</v>
      </c>
      <c r="BZ301" s="183" t="s">
        <v>993</v>
      </c>
      <c r="CA301" s="126">
        <v>0</v>
      </c>
      <c r="CB301" s="183" t="s">
        <v>993</v>
      </c>
      <c r="CC301" s="126">
        <v>0</v>
      </c>
      <c r="CD301" s="126">
        <v>0</v>
      </c>
      <c r="CE301" s="126">
        <v>0</v>
      </c>
      <c r="CF301" s="183" t="s">
        <v>993</v>
      </c>
      <c r="CG301" s="126">
        <v>0</v>
      </c>
      <c r="CH301" s="183" t="s">
        <v>993</v>
      </c>
      <c r="CI301" s="126">
        <v>0</v>
      </c>
      <c r="CJ301" s="183" t="s">
        <v>993</v>
      </c>
      <c r="CK301" s="126">
        <v>0</v>
      </c>
      <c r="CL301" s="126">
        <v>0</v>
      </c>
      <c r="CM301" s="126">
        <v>0</v>
      </c>
      <c r="CN301" s="126">
        <v>27</v>
      </c>
      <c r="CO301" s="126">
        <v>3.9</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6">
        <v>0</v>
      </c>
      <c r="DH301" s="127" t="b">
        <v>0</v>
      </c>
      <c r="DI301" s="183" t="s">
        <v>999</v>
      </c>
      <c r="DJ301" s="183" t="s">
        <v>1000</v>
      </c>
      <c r="DK301" s="183" t="s">
        <v>270</v>
      </c>
      <c r="DL301" s="183" t="s">
        <v>298</v>
      </c>
      <c r="DM301" s="126">
        <v>1483</v>
      </c>
      <c r="DN301" s="126">
        <v>1246</v>
      </c>
      <c r="DO301" s="126">
        <v>230</v>
      </c>
      <c r="DP301" s="126">
        <v>7</v>
      </c>
      <c r="DQ301" s="126">
        <v>18216</v>
      </c>
      <c r="DR301" s="126">
        <v>1481</v>
      </c>
      <c r="DS301" s="126">
        <v>1483</v>
      </c>
      <c r="DT301" s="126">
        <v>890</v>
      </c>
      <c r="DU301" s="126">
        <v>564</v>
      </c>
      <c r="DV301" s="126">
        <v>8</v>
      </c>
      <c r="DW301" s="126">
        <v>21</v>
      </c>
      <c r="DX301" s="126">
        <v>0</v>
      </c>
      <c r="DY301" s="126">
        <v>0</v>
      </c>
      <c r="DZ301" s="126">
        <v>0</v>
      </c>
      <c r="EA301" s="126">
        <v>1481</v>
      </c>
      <c r="EB301" s="126">
        <v>266</v>
      </c>
      <c r="EC301" s="126">
        <v>966</v>
      </c>
      <c r="ED301" s="126">
        <v>79</v>
      </c>
      <c r="EE301" s="126">
        <v>60</v>
      </c>
      <c r="EF301" s="126">
        <v>47</v>
      </c>
      <c r="EG301" s="126">
        <v>18</v>
      </c>
      <c r="EH301" s="126">
        <v>27</v>
      </c>
      <c r="EI301" s="126">
        <v>18</v>
      </c>
      <c r="EJ301" s="126">
        <v>0</v>
      </c>
      <c r="EK301" s="126">
        <v>1215</v>
      </c>
      <c r="EL301" s="126">
        <v>1150</v>
      </c>
      <c r="EM301" s="126">
        <v>32</v>
      </c>
      <c r="EN301" s="126">
        <v>33</v>
      </c>
      <c r="EO301" s="126">
        <v>0</v>
      </c>
      <c r="EP301" s="126">
        <v>0</v>
      </c>
      <c r="EQ301" s="127" t="b">
        <v>0</v>
      </c>
      <c r="ER301" s="127" t="b">
        <v>0</v>
      </c>
      <c r="ES301" s="127" t="b">
        <v>0</v>
      </c>
      <c r="ET301" s="128">
        <v>0</v>
      </c>
      <c r="EU301" s="128">
        <v>0</v>
      </c>
      <c r="EV301" s="128">
        <v>0</v>
      </c>
      <c r="EW301" s="128">
        <v>0</v>
      </c>
      <c r="EX301" s="128">
        <v>0</v>
      </c>
      <c r="EY301" s="128">
        <v>0</v>
      </c>
      <c r="EZ301" s="127" t="b">
        <v>0</v>
      </c>
      <c r="FA301" s="127" t="b">
        <v>0</v>
      </c>
      <c r="FB301" s="127" t="b">
        <v>0</v>
      </c>
      <c r="FC301" s="128">
        <v>0.185</v>
      </c>
      <c r="FD301" s="128">
        <v>8.1000000000000003E-2</v>
      </c>
      <c r="FE301" s="128">
        <v>6.7000000000000004E-2</v>
      </c>
      <c r="FF301" s="128">
        <v>2.1000000000000001E-2</v>
      </c>
      <c r="FG301" s="128">
        <v>2.1000000000000001E-2</v>
      </c>
      <c r="FH301" s="128">
        <v>0.10300000000000001</v>
      </c>
      <c r="FI301" s="127" t="b">
        <v>0</v>
      </c>
      <c r="FJ301" s="127" t="b">
        <v>0</v>
      </c>
      <c r="FK301" s="127" t="b">
        <v>0</v>
      </c>
      <c r="FL301" s="128">
        <v>0</v>
      </c>
      <c r="FM301" s="128">
        <v>0</v>
      </c>
      <c r="FN301" s="128">
        <v>0</v>
      </c>
      <c r="FO301" s="128">
        <v>0</v>
      </c>
      <c r="FP301" s="128">
        <v>0</v>
      </c>
      <c r="FQ301" s="128">
        <v>0</v>
      </c>
      <c r="FR301" s="183" t="s">
        <v>993</v>
      </c>
      <c r="FS301" s="128">
        <v>0</v>
      </c>
      <c r="FT301" s="126">
        <v>0</v>
      </c>
      <c r="FU301" s="126">
        <v>1215</v>
      </c>
      <c r="FV301" s="126">
        <v>0</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7" t="b">
        <v>0</v>
      </c>
      <c r="GM301" s="183" t="s">
        <v>993</v>
      </c>
      <c r="GN301" s="183" t="s">
        <v>993</v>
      </c>
      <c r="GO301" s="183" t="s">
        <v>993</v>
      </c>
      <c r="GP301" s="183" t="s">
        <v>993</v>
      </c>
      <c r="GQ301" s="127"/>
      <c r="GR301" s="123"/>
    </row>
    <row r="302" spans="1:200">
      <c r="A302" s="122"/>
      <c r="B302" s="1348" t="s">
        <v>763</v>
      </c>
      <c r="C302" s="1349"/>
      <c r="D302" s="183" t="s">
        <v>1246</v>
      </c>
      <c r="E302" s="183" t="s">
        <v>68</v>
      </c>
      <c r="F302" s="183" t="s">
        <v>437</v>
      </c>
      <c r="G302" s="183" t="s">
        <v>986</v>
      </c>
      <c r="H302" s="183" t="s">
        <v>1236</v>
      </c>
      <c r="I302" s="183" t="s">
        <v>1237</v>
      </c>
      <c r="J302" s="183" t="s">
        <v>1238</v>
      </c>
      <c r="K302" s="183" t="s">
        <v>1239</v>
      </c>
      <c r="L302" s="126">
        <v>1</v>
      </c>
      <c r="M302" s="183" t="s">
        <v>68</v>
      </c>
      <c r="N302" s="183" t="s">
        <v>991</v>
      </c>
      <c r="O302" s="183" t="s">
        <v>764</v>
      </c>
      <c r="P302" s="183" t="s">
        <v>1247</v>
      </c>
      <c r="Q302" s="183" t="s">
        <v>293</v>
      </c>
      <c r="R302" s="183" t="s">
        <v>296</v>
      </c>
      <c r="S302" s="127" t="b">
        <v>0</v>
      </c>
      <c r="T302" s="126">
        <v>0</v>
      </c>
      <c r="U302" s="127" t="b">
        <v>0</v>
      </c>
      <c r="V302" s="126">
        <v>0</v>
      </c>
      <c r="W302" s="127" t="b">
        <v>0</v>
      </c>
      <c r="X302" s="127" t="b">
        <v>1</v>
      </c>
      <c r="Y302" s="183" t="s">
        <v>296</v>
      </c>
      <c r="Z302" s="183" t="s">
        <v>993</v>
      </c>
      <c r="AA302" s="127" t="b">
        <v>0</v>
      </c>
      <c r="AB302" s="183" t="s">
        <v>993</v>
      </c>
      <c r="AC302" s="183" t="s">
        <v>993</v>
      </c>
      <c r="AD302" s="183" t="s">
        <v>993</v>
      </c>
      <c r="AE302" s="183">
        <f t="shared" si="11"/>
        <v>24</v>
      </c>
      <c r="AF302" s="183">
        <f t="shared" si="11"/>
        <v>24</v>
      </c>
      <c r="AG302" s="183">
        <f t="shared" si="11"/>
        <v>19</v>
      </c>
      <c r="AH302" s="183">
        <f t="shared" si="10"/>
        <v>24</v>
      </c>
      <c r="AI302" s="183">
        <f t="shared" si="12"/>
        <v>0</v>
      </c>
      <c r="AJ302" s="126">
        <v>0</v>
      </c>
      <c r="AK302" s="126">
        <v>0</v>
      </c>
      <c r="AL302" s="126">
        <v>0</v>
      </c>
      <c r="AM302" s="126">
        <v>0</v>
      </c>
      <c r="AN302" s="126">
        <v>0</v>
      </c>
      <c r="AO302" s="126">
        <v>24</v>
      </c>
      <c r="AP302" s="126">
        <v>24</v>
      </c>
      <c r="AQ302" s="126">
        <v>19</v>
      </c>
      <c r="AR302" s="126">
        <v>24</v>
      </c>
      <c r="AS302" s="126">
        <v>24</v>
      </c>
      <c r="AT302" s="126">
        <v>24</v>
      </c>
      <c r="AU302" s="126">
        <v>19</v>
      </c>
      <c r="AV302" s="126">
        <v>24</v>
      </c>
      <c r="AW302" s="126">
        <v>0</v>
      </c>
      <c r="AX302" s="126">
        <v>0</v>
      </c>
      <c r="AY302" s="126">
        <v>0</v>
      </c>
      <c r="AZ302" s="126">
        <v>0</v>
      </c>
      <c r="BA302" s="126">
        <v>0</v>
      </c>
      <c r="BB302" s="126">
        <v>0</v>
      </c>
      <c r="BC302" s="126">
        <v>0</v>
      </c>
      <c r="BD302" s="127" t="b">
        <v>0</v>
      </c>
      <c r="BE302" s="127"/>
      <c r="BF302" s="183" t="s">
        <v>422</v>
      </c>
      <c r="BG302" s="126">
        <v>24</v>
      </c>
      <c r="BH302" s="183" t="s">
        <v>993</v>
      </c>
      <c r="BI302" s="126">
        <v>0</v>
      </c>
      <c r="BJ302" s="183" t="s">
        <v>993</v>
      </c>
      <c r="BK302" s="126">
        <v>0</v>
      </c>
      <c r="BL302" s="126">
        <v>0</v>
      </c>
      <c r="BM302" s="126">
        <v>0</v>
      </c>
      <c r="BN302" s="183" t="s">
        <v>993</v>
      </c>
      <c r="BO302" s="183" t="s">
        <v>993</v>
      </c>
      <c r="BP302" s="183" t="s">
        <v>993</v>
      </c>
      <c r="BQ302" s="126">
        <v>0</v>
      </c>
      <c r="BR302" s="183" t="s">
        <v>993</v>
      </c>
      <c r="BS302" s="126">
        <v>0</v>
      </c>
      <c r="BT302" s="183" t="s">
        <v>993</v>
      </c>
      <c r="BU302" s="126">
        <v>0</v>
      </c>
      <c r="BV302" s="126">
        <v>0</v>
      </c>
      <c r="BW302" s="126">
        <v>0</v>
      </c>
      <c r="BX302" s="183" t="s">
        <v>993</v>
      </c>
      <c r="BY302" s="126">
        <v>0</v>
      </c>
      <c r="BZ302" s="183" t="s">
        <v>993</v>
      </c>
      <c r="CA302" s="126">
        <v>0</v>
      </c>
      <c r="CB302" s="183" t="s">
        <v>993</v>
      </c>
      <c r="CC302" s="126">
        <v>0</v>
      </c>
      <c r="CD302" s="126">
        <v>0</v>
      </c>
      <c r="CE302" s="126">
        <v>0</v>
      </c>
      <c r="CF302" s="183" t="s">
        <v>993</v>
      </c>
      <c r="CG302" s="126">
        <v>0</v>
      </c>
      <c r="CH302" s="183" t="s">
        <v>993</v>
      </c>
      <c r="CI302" s="126">
        <v>0</v>
      </c>
      <c r="CJ302" s="183" t="s">
        <v>993</v>
      </c>
      <c r="CK302" s="126">
        <v>0</v>
      </c>
      <c r="CL302" s="126">
        <v>0</v>
      </c>
      <c r="CM302" s="126">
        <v>0</v>
      </c>
      <c r="CN302" s="126">
        <v>6</v>
      </c>
      <c r="CO302" s="126">
        <v>1.5</v>
      </c>
      <c r="CP302" s="126">
        <v>3</v>
      </c>
      <c r="CQ302" s="126">
        <v>0</v>
      </c>
      <c r="CR302" s="126">
        <v>5</v>
      </c>
      <c r="CS302" s="126">
        <v>3.3</v>
      </c>
      <c r="CT302" s="126">
        <v>0</v>
      </c>
      <c r="CU302" s="126">
        <v>0</v>
      </c>
      <c r="CV302" s="126">
        <v>0</v>
      </c>
      <c r="CW302" s="126">
        <v>0</v>
      </c>
      <c r="CX302" s="126">
        <v>0</v>
      </c>
      <c r="CY302" s="126">
        <v>0</v>
      </c>
      <c r="CZ302" s="126">
        <v>0</v>
      </c>
      <c r="DA302" s="126">
        <v>0</v>
      </c>
      <c r="DB302" s="126">
        <v>0</v>
      </c>
      <c r="DC302" s="126">
        <v>0</v>
      </c>
      <c r="DD302" s="126">
        <v>0</v>
      </c>
      <c r="DE302" s="126">
        <v>0</v>
      </c>
      <c r="DF302" s="126">
        <v>1</v>
      </c>
      <c r="DG302" s="126">
        <v>0</v>
      </c>
      <c r="DH302" s="127" t="b">
        <v>0</v>
      </c>
      <c r="DI302" s="183" t="s">
        <v>999</v>
      </c>
      <c r="DJ302" s="183" t="s">
        <v>270</v>
      </c>
      <c r="DK302" s="183" t="s">
        <v>293</v>
      </c>
      <c r="DL302" s="183" t="s">
        <v>296</v>
      </c>
      <c r="DM302" s="126">
        <v>22</v>
      </c>
      <c r="DN302" s="126">
        <v>22</v>
      </c>
      <c r="DO302" s="126">
        <v>0</v>
      </c>
      <c r="DP302" s="126">
        <v>0</v>
      </c>
      <c r="DQ302" s="126">
        <v>7941</v>
      </c>
      <c r="DR302" s="126">
        <v>22</v>
      </c>
      <c r="DS302" s="126">
        <v>22</v>
      </c>
      <c r="DT302" s="126">
        <v>0</v>
      </c>
      <c r="DU302" s="126">
        <v>0</v>
      </c>
      <c r="DV302" s="126">
        <v>22</v>
      </c>
      <c r="DW302" s="126">
        <v>0</v>
      </c>
      <c r="DX302" s="126">
        <v>0</v>
      </c>
      <c r="DY302" s="126">
        <v>0</v>
      </c>
      <c r="DZ302" s="126">
        <v>0</v>
      </c>
      <c r="EA302" s="126">
        <v>22</v>
      </c>
      <c r="EB302" s="126">
        <v>0</v>
      </c>
      <c r="EC302" s="126">
        <v>1</v>
      </c>
      <c r="ED302" s="126">
        <v>3</v>
      </c>
      <c r="EE302" s="126">
        <v>0</v>
      </c>
      <c r="EF302" s="126">
        <v>0</v>
      </c>
      <c r="EG302" s="126">
        <v>1</v>
      </c>
      <c r="EH302" s="126">
        <v>0</v>
      </c>
      <c r="EI302" s="126">
        <v>17</v>
      </c>
      <c r="EJ302" s="126">
        <v>0</v>
      </c>
      <c r="EK302" s="126">
        <v>22</v>
      </c>
      <c r="EL302" s="126">
        <v>21</v>
      </c>
      <c r="EM302" s="126">
        <v>0</v>
      </c>
      <c r="EN302" s="126">
        <v>1</v>
      </c>
      <c r="EO302" s="126">
        <v>0</v>
      </c>
      <c r="EP302" s="126">
        <v>0</v>
      </c>
      <c r="EQ302" s="127" t="b">
        <v>0</v>
      </c>
      <c r="ER302" s="127" t="b">
        <v>0</v>
      </c>
      <c r="ES302" s="127" t="b">
        <v>0</v>
      </c>
      <c r="ET302" s="128">
        <v>0</v>
      </c>
      <c r="EU302" s="128">
        <v>0</v>
      </c>
      <c r="EV302" s="128">
        <v>0</v>
      </c>
      <c r="EW302" s="128">
        <v>0</v>
      </c>
      <c r="EX302" s="128">
        <v>0</v>
      </c>
      <c r="EY302" s="128">
        <v>0</v>
      </c>
      <c r="EZ302" s="127" t="b">
        <v>0</v>
      </c>
      <c r="FA302" s="127" t="b">
        <v>0</v>
      </c>
      <c r="FB302" s="127" t="b">
        <v>0</v>
      </c>
      <c r="FC302" s="128">
        <v>0</v>
      </c>
      <c r="FD302" s="128">
        <v>0</v>
      </c>
      <c r="FE302" s="128">
        <v>0</v>
      </c>
      <c r="FF302" s="128">
        <v>0</v>
      </c>
      <c r="FG302" s="128">
        <v>0</v>
      </c>
      <c r="FH302" s="128">
        <v>0</v>
      </c>
      <c r="FI302" s="127" t="b">
        <v>0</v>
      </c>
      <c r="FJ302" s="127" t="b">
        <v>0</v>
      </c>
      <c r="FK302" s="127" t="b">
        <v>0</v>
      </c>
      <c r="FL302" s="128">
        <v>0</v>
      </c>
      <c r="FM302" s="128">
        <v>0</v>
      </c>
      <c r="FN302" s="128">
        <v>0</v>
      </c>
      <c r="FO302" s="128">
        <v>0</v>
      </c>
      <c r="FP302" s="128">
        <v>0</v>
      </c>
      <c r="FQ302" s="128">
        <v>0</v>
      </c>
      <c r="FR302" s="183" t="s">
        <v>993</v>
      </c>
      <c r="FS302" s="128">
        <v>0</v>
      </c>
      <c r="FT302" s="126">
        <v>0</v>
      </c>
      <c r="FU302" s="126">
        <v>22</v>
      </c>
      <c r="FV302" s="126">
        <v>0</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7" t="b">
        <v>0</v>
      </c>
      <c r="GM302" s="183" t="s">
        <v>993</v>
      </c>
      <c r="GN302" s="183" t="s">
        <v>993</v>
      </c>
      <c r="GO302" s="183" t="s">
        <v>993</v>
      </c>
      <c r="GP302" s="183" t="s">
        <v>993</v>
      </c>
      <c r="GQ302" s="127"/>
      <c r="GR302" s="123"/>
    </row>
    <row r="303" spans="1:200">
      <c r="A303" s="122"/>
      <c r="B303" s="1348" t="s">
        <v>728</v>
      </c>
      <c r="C303" s="1349"/>
      <c r="D303" s="183" t="s">
        <v>1248</v>
      </c>
      <c r="E303" s="183" t="s">
        <v>63</v>
      </c>
      <c r="F303" s="183" t="s">
        <v>437</v>
      </c>
      <c r="G303" s="183" t="s">
        <v>986</v>
      </c>
      <c r="H303" s="183" t="s">
        <v>1236</v>
      </c>
      <c r="I303" s="183" t="s">
        <v>1237</v>
      </c>
      <c r="J303" s="183" t="s">
        <v>1249</v>
      </c>
      <c r="K303" s="183" t="s">
        <v>1250</v>
      </c>
      <c r="L303" s="126">
        <v>1</v>
      </c>
      <c r="M303" s="183" t="s">
        <v>63</v>
      </c>
      <c r="N303" s="183" t="s">
        <v>1019</v>
      </c>
      <c r="O303" s="183" t="s">
        <v>611</v>
      </c>
      <c r="P303" s="183" t="s">
        <v>1058</v>
      </c>
      <c r="Q303" s="183" t="s">
        <v>293</v>
      </c>
      <c r="R303" s="183" t="s">
        <v>290</v>
      </c>
      <c r="S303" s="127" t="b">
        <v>1</v>
      </c>
      <c r="T303" s="126">
        <v>17</v>
      </c>
      <c r="U303" s="127" t="b">
        <v>1</v>
      </c>
      <c r="V303" s="126">
        <v>41</v>
      </c>
      <c r="W303" s="127" t="b">
        <v>0</v>
      </c>
      <c r="X303" s="127" t="b">
        <v>0</v>
      </c>
      <c r="Y303" s="183" t="s">
        <v>290</v>
      </c>
      <c r="Z303" s="183" t="s">
        <v>993</v>
      </c>
      <c r="AA303" s="127" t="b">
        <v>0</v>
      </c>
      <c r="AB303" s="183" t="s">
        <v>993</v>
      </c>
      <c r="AC303" s="183" t="s">
        <v>993</v>
      </c>
      <c r="AD303" s="183" t="s">
        <v>993</v>
      </c>
      <c r="AE303" s="183">
        <f t="shared" si="11"/>
        <v>58</v>
      </c>
      <c r="AF303" s="183">
        <f t="shared" si="11"/>
        <v>58</v>
      </c>
      <c r="AG303" s="183">
        <f t="shared" si="11"/>
        <v>58</v>
      </c>
      <c r="AH303" s="183">
        <f t="shared" si="10"/>
        <v>58</v>
      </c>
      <c r="AI303" s="183">
        <f t="shared" si="12"/>
        <v>0</v>
      </c>
      <c r="AJ303" s="126">
        <v>58</v>
      </c>
      <c r="AK303" s="126">
        <v>58</v>
      </c>
      <c r="AL303" s="126">
        <v>58</v>
      </c>
      <c r="AM303" s="126">
        <v>58</v>
      </c>
      <c r="AN303" s="126">
        <v>0</v>
      </c>
      <c r="AO303" s="126">
        <v>0</v>
      </c>
      <c r="AP303" s="126">
        <v>0</v>
      </c>
      <c r="AQ303" s="126">
        <v>0</v>
      </c>
      <c r="AR303" s="126">
        <v>0</v>
      </c>
      <c r="AS303" s="126">
        <v>0</v>
      </c>
      <c r="AT303" s="126">
        <v>0</v>
      </c>
      <c r="AU303" s="126">
        <v>0</v>
      </c>
      <c r="AV303" s="126">
        <v>0</v>
      </c>
      <c r="AW303" s="126">
        <v>0</v>
      </c>
      <c r="AX303" s="126">
        <v>0</v>
      </c>
      <c r="AY303" s="126">
        <v>0</v>
      </c>
      <c r="AZ303" s="126">
        <v>0</v>
      </c>
      <c r="BA303" s="126">
        <v>0</v>
      </c>
      <c r="BB303" s="126">
        <v>0</v>
      </c>
      <c r="BC303" s="126">
        <v>0</v>
      </c>
      <c r="BD303" s="127" t="b">
        <v>0</v>
      </c>
      <c r="BE303" s="127"/>
      <c r="BF303" s="183" t="s">
        <v>296</v>
      </c>
      <c r="BG303" s="126">
        <v>58</v>
      </c>
      <c r="BH303" s="183" t="s">
        <v>993</v>
      </c>
      <c r="BI303" s="126">
        <v>0</v>
      </c>
      <c r="BJ303" s="183" t="s">
        <v>993</v>
      </c>
      <c r="BK303" s="126">
        <v>0</v>
      </c>
      <c r="BL303" s="126">
        <v>0</v>
      </c>
      <c r="BM303" s="126">
        <v>0</v>
      </c>
      <c r="BN303" s="183" t="s">
        <v>993</v>
      </c>
      <c r="BO303" s="183" t="s">
        <v>993</v>
      </c>
      <c r="BP303" s="183" t="s">
        <v>993</v>
      </c>
      <c r="BQ303" s="126">
        <v>0</v>
      </c>
      <c r="BR303" s="183" t="s">
        <v>993</v>
      </c>
      <c r="BS303" s="126">
        <v>0</v>
      </c>
      <c r="BT303" s="183" t="s">
        <v>993</v>
      </c>
      <c r="BU303" s="126">
        <v>0</v>
      </c>
      <c r="BV303" s="126">
        <v>0</v>
      </c>
      <c r="BW303" s="126">
        <v>0</v>
      </c>
      <c r="BX303" s="183" t="s">
        <v>993</v>
      </c>
      <c r="BY303" s="126">
        <v>0</v>
      </c>
      <c r="BZ303" s="183" t="s">
        <v>993</v>
      </c>
      <c r="CA303" s="126">
        <v>0</v>
      </c>
      <c r="CB303" s="183" t="s">
        <v>993</v>
      </c>
      <c r="CC303" s="126">
        <v>0</v>
      </c>
      <c r="CD303" s="126">
        <v>0</v>
      </c>
      <c r="CE303" s="126">
        <v>0</v>
      </c>
      <c r="CF303" s="183" t="s">
        <v>993</v>
      </c>
      <c r="CG303" s="126">
        <v>0</v>
      </c>
      <c r="CH303" s="183" t="s">
        <v>993</v>
      </c>
      <c r="CI303" s="126">
        <v>0</v>
      </c>
      <c r="CJ303" s="183" t="s">
        <v>993</v>
      </c>
      <c r="CK303" s="126">
        <v>0</v>
      </c>
      <c r="CL303" s="126">
        <v>0</v>
      </c>
      <c r="CM303" s="126">
        <v>0</v>
      </c>
      <c r="CN303" s="126">
        <v>17</v>
      </c>
      <c r="CO303" s="126">
        <v>0.8</v>
      </c>
      <c r="CP303" s="126">
        <v>0</v>
      </c>
      <c r="CQ303" s="126">
        <v>0</v>
      </c>
      <c r="CR303" s="126">
        <v>3</v>
      </c>
      <c r="CS303" s="126">
        <v>0</v>
      </c>
      <c r="CT303" s="126">
        <v>0</v>
      </c>
      <c r="CU303" s="126">
        <v>0</v>
      </c>
      <c r="CV303" s="126">
        <v>2</v>
      </c>
      <c r="CW303" s="126">
        <v>0</v>
      </c>
      <c r="CX303" s="126">
        <v>1</v>
      </c>
      <c r="CY303" s="126">
        <v>0</v>
      </c>
      <c r="CZ303" s="126">
        <v>0</v>
      </c>
      <c r="DA303" s="126">
        <v>0</v>
      </c>
      <c r="DB303" s="126">
        <v>1</v>
      </c>
      <c r="DC303" s="126">
        <v>0</v>
      </c>
      <c r="DD303" s="126">
        <v>0</v>
      </c>
      <c r="DE303" s="126">
        <v>0</v>
      </c>
      <c r="DF303" s="126">
        <v>0</v>
      </c>
      <c r="DG303" s="126">
        <v>0</v>
      </c>
      <c r="DH303" s="127" t="b">
        <v>0</v>
      </c>
      <c r="DI303" s="183" t="s">
        <v>270</v>
      </c>
      <c r="DJ303" s="183" t="s">
        <v>993</v>
      </c>
      <c r="DK303" s="183" t="s">
        <v>993</v>
      </c>
      <c r="DL303" s="183" t="s">
        <v>993</v>
      </c>
      <c r="DM303" s="126">
        <v>700</v>
      </c>
      <c r="DN303" s="126">
        <v>81</v>
      </c>
      <c r="DO303" s="126">
        <v>279</v>
      </c>
      <c r="DP303" s="126">
        <v>340</v>
      </c>
      <c r="DQ303" s="126">
        <v>8071</v>
      </c>
      <c r="DR303" s="126">
        <v>661</v>
      </c>
      <c r="DS303" s="126">
        <v>700</v>
      </c>
      <c r="DT303" s="126">
        <v>21</v>
      </c>
      <c r="DU303" s="126">
        <v>616</v>
      </c>
      <c r="DV303" s="126">
        <v>10</v>
      </c>
      <c r="DW303" s="126">
        <v>50</v>
      </c>
      <c r="DX303" s="126">
        <v>0</v>
      </c>
      <c r="DY303" s="126">
        <v>0</v>
      </c>
      <c r="DZ303" s="126">
        <v>3</v>
      </c>
      <c r="EA303" s="126">
        <v>661</v>
      </c>
      <c r="EB303" s="126">
        <v>130</v>
      </c>
      <c r="EC303" s="126">
        <v>373</v>
      </c>
      <c r="ED303" s="126">
        <v>30</v>
      </c>
      <c r="EE303" s="126">
        <v>6</v>
      </c>
      <c r="EF303" s="126">
        <v>22</v>
      </c>
      <c r="EG303" s="126">
        <v>0</v>
      </c>
      <c r="EH303" s="126">
        <v>9</v>
      </c>
      <c r="EI303" s="126">
        <v>16</v>
      </c>
      <c r="EJ303" s="126">
        <v>75</v>
      </c>
      <c r="EK303" s="126">
        <v>531</v>
      </c>
      <c r="EL303" s="126">
        <v>479</v>
      </c>
      <c r="EM303" s="126">
        <v>1</v>
      </c>
      <c r="EN303" s="126">
        <v>51</v>
      </c>
      <c r="EO303" s="126">
        <v>0</v>
      </c>
      <c r="EP303" s="126">
        <v>0</v>
      </c>
      <c r="EQ303" s="127" t="b">
        <v>0</v>
      </c>
      <c r="ER303" s="127" t="b">
        <v>0</v>
      </c>
      <c r="ES303" s="127" t="b">
        <v>0</v>
      </c>
      <c r="ET303" s="128">
        <v>0</v>
      </c>
      <c r="EU303" s="128">
        <v>0</v>
      </c>
      <c r="EV303" s="128">
        <v>0</v>
      </c>
      <c r="EW303" s="128">
        <v>0</v>
      </c>
      <c r="EX303" s="128">
        <v>0</v>
      </c>
      <c r="EY303" s="128">
        <v>0</v>
      </c>
      <c r="EZ303" s="127" t="b">
        <v>0</v>
      </c>
      <c r="FA303" s="127" t="b">
        <v>0</v>
      </c>
      <c r="FB303" s="127" t="b">
        <v>0</v>
      </c>
      <c r="FC303" s="128">
        <v>0</v>
      </c>
      <c r="FD303" s="128">
        <v>0</v>
      </c>
      <c r="FE303" s="128">
        <v>0</v>
      </c>
      <c r="FF303" s="128">
        <v>0</v>
      </c>
      <c r="FG303" s="128">
        <v>0</v>
      </c>
      <c r="FH303" s="128">
        <v>0</v>
      </c>
      <c r="FI303" s="127" t="b">
        <v>0</v>
      </c>
      <c r="FJ303" s="127" t="b">
        <v>0</v>
      </c>
      <c r="FK303" s="127" t="b">
        <v>0</v>
      </c>
      <c r="FL303" s="128">
        <v>0</v>
      </c>
      <c r="FM303" s="128">
        <v>0</v>
      </c>
      <c r="FN303" s="128">
        <v>0</v>
      </c>
      <c r="FO303" s="128">
        <v>0</v>
      </c>
      <c r="FP303" s="128">
        <v>0</v>
      </c>
      <c r="FQ303" s="128">
        <v>0</v>
      </c>
      <c r="FR303" s="183" t="s">
        <v>993</v>
      </c>
      <c r="FS303" s="128">
        <v>0</v>
      </c>
      <c r="FT303" s="126">
        <v>0</v>
      </c>
      <c r="FU303" s="126">
        <v>531</v>
      </c>
      <c r="FV303" s="126">
        <v>0</v>
      </c>
      <c r="FW303" s="126">
        <v>0</v>
      </c>
      <c r="FX303" s="126">
        <v>0</v>
      </c>
      <c r="FY303" s="126">
        <v>0</v>
      </c>
      <c r="FZ303" s="126">
        <v>0</v>
      </c>
      <c r="GA303" s="126">
        <v>0</v>
      </c>
      <c r="GB303" s="126">
        <v>0</v>
      </c>
      <c r="GC303" s="126">
        <v>0</v>
      </c>
      <c r="GD303" s="126">
        <v>0</v>
      </c>
      <c r="GE303" s="126">
        <v>0</v>
      </c>
      <c r="GF303" s="126">
        <v>0</v>
      </c>
      <c r="GG303" s="126">
        <v>0</v>
      </c>
      <c r="GH303" s="126">
        <v>0</v>
      </c>
      <c r="GI303" s="126">
        <v>0</v>
      </c>
      <c r="GJ303" s="126">
        <v>0</v>
      </c>
      <c r="GK303" s="126">
        <v>0</v>
      </c>
      <c r="GL303" s="127" t="b">
        <v>0</v>
      </c>
      <c r="GM303" s="183" t="s">
        <v>993</v>
      </c>
      <c r="GN303" s="183" t="s">
        <v>993</v>
      </c>
      <c r="GO303" s="183" t="s">
        <v>993</v>
      </c>
      <c r="GP303" s="183" t="s">
        <v>993</v>
      </c>
      <c r="GQ303" s="127"/>
      <c r="GR303" s="123"/>
    </row>
    <row r="304" spans="1:200">
      <c r="A304" s="122"/>
      <c r="B304" s="1348" t="s">
        <v>728</v>
      </c>
      <c r="C304" s="1349"/>
      <c r="D304" s="183" t="s">
        <v>1248</v>
      </c>
      <c r="E304" s="183" t="s">
        <v>63</v>
      </c>
      <c r="F304" s="183" t="s">
        <v>437</v>
      </c>
      <c r="G304" s="183" t="s">
        <v>986</v>
      </c>
      <c r="H304" s="183" t="s">
        <v>1236</v>
      </c>
      <c r="I304" s="183" t="s">
        <v>1237</v>
      </c>
      <c r="J304" s="183" t="s">
        <v>1249</v>
      </c>
      <c r="K304" s="183" t="s">
        <v>1250</v>
      </c>
      <c r="L304" s="126">
        <v>2</v>
      </c>
      <c r="M304" s="183" t="s">
        <v>63</v>
      </c>
      <c r="N304" s="183" t="s">
        <v>1012</v>
      </c>
      <c r="O304" s="183" t="s">
        <v>352</v>
      </c>
      <c r="P304" s="183" t="s">
        <v>1058</v>
      </c>
      <c r="Q304" s="183" t="s">
        <v>293</v>
      </c>
      <c r="R304" s="183" t="s">
        <v>290</v>
      </c>
      <c r="S304" s="127" t="b">
        <v>0</v>
      </c>
      <c r="T304" s="126">
        <v>0</v>
      </c>
      <c r="U304" s="127" t="b">
        <v>0</v>
      </c>
      <c r="V304" s="126">
        <v>0</v>
      </c>
      <c r="W304" s="127" t="b">
        <v>0</v>
      </c>
      <c r="X304" s="127" t="b">
        <v>1</v>
      </c>
      <c r="Y304" s="183" t="s">
        <v>290</v>
      </c>
      <c r="Z304" s="183" t="s">
        <v>993</v>
      </c>
      <c r="AA304" s="127" t="b">
        <v>0</v>
      </c>
      <c r="AB304" s="183" t="s">
        <v>993</v>
      </c>
      <c r="AC304" s="183" t="s">
        <v>993</v>
      </c>
      <c r="AD304" s="183" t="s">
        <v>993</v>
      </c>
      <c r="AE304" s="183">
        <f t="shared" si="11"/>
        <v>58</v>
      </c>
      <c r="AF304" s="183">
        <f t="shared" si="11"/>
        <v>58</v>
      </c>
      <c r="AG304" s="183">
        <f t="shared" si="11"/>
        <v>29</v>
      </c>
      <c r="AH304" s="183">
        <f t="shared" si="10"/>
        <v>58</v>
      </c>
      <c r="AI304" s="183">
        <f t="shared" si="12"/>
        <v>0</v>
      </c>
      <c r="AJ304" s="126">
        <v>58</v>
      </c>
      <c r="AK304" s="126">
        <v>58</v>
      </c>
      <c r="AL304" s="126">
        <v>29</v>
      </c>
      <c r="AM304" s="126">
        <v>58</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6">
        <v>0</v>
      </c>
      <c r="BD304" s="127" t="b">
        <v>0</v>
      </c>
      <c r="BE304" s="127"/>
      <c r="BF304" s="183" t="s">
        <v>296</v>
      </c>
      <c r="BG304" s="126">
        <v>58</v>
      </c>
      <c r="BH304" s="183" t="s">
        <v>993</v>
      </c>
      <c r="BI304" s="126">
        <v>0</v>
      </c>
      <c r="BJ304" s="183" t="s">
        <v>993</v>
      </c>
      <c r="BK304" s="126">
        <v>0</v>
      </c>
      <c r="BL304" s="126">
        <v>0</v>
      </c>
      <c r="BM304" s="126">
        <v>0</v>
      </c>
      <c r="BN304" s="183" t="s">
        <v>993</v>
      </c>
      <c r="BO304" s="183" t="s">
        <v>993</v>
      </c>
      <c r="BP304" s="183" t="s">
        <v>993</v>
      </c>
      <c r="BQ304" s="126">
        <v>0</v>
      </c>
      <c r="BR304" s="183" t="s">
        <v>993</v>
      </c>
      <c r="BS304" s="126">
        <v>0</v>
      </c>
      <c r="BT304" s="183" t="s">
        <v>993</v>
      </c>
      <c r="BU304" s="126">
        <v>0</v>
      </c>
      <c r="BV304" s="126">
        <v>0</v>
      </c>
      <c r="BW304" s="126">
        <v>0</v>
      </c>
      <c r="BX304" s="183" t="s">
        <v>993</v>
      </c>
      <c r="BY304" s="126">
        <v>0</v>
      </c>
      <c r="BZ304" s="183" t="s">
        <v>993</v>
      </c>
      <c r="CA304" s="126">
        <v>0</v>
      </c>
      <c r="CB304" s="183" t="s">
        <v>993</v>
      </c>
      <c r="CC304" s="126">
        <v>0</v>
      </c>
      <c r="CD304" s="126">
        <v>0</v>
      </c>
      <c r="CE304" s="126">
        <v>0</v>
      </c>
      <c r="CF304" s="183" t="s">
        <v>993</v>
      </c>
      <c r="CG304" s="126">
        <v>0</v>
      </c>
      <c r="CH304" s="183" t="s">
        <v>993</v>
      </c>
      <c r="CI304" s="126">
        <v>0</v>
      </c>
      <c r="CJ304" s="183" t="s">
        <v>993</v>
      </c>
      <c r="CK304" s="126">
        <v>0</v>
      </c>
      <c r="CL304" s="126">
        <v>0</v>
      </c>
      <c r="CM304" s="126">
        <v>0</v>
      </c>
      <c r="CN304" s="126">
        <v>22</v>
      </c>
      <c r="CO304" s="126">
        <v>1.5</v>
      </c>
      <c r="CP304" s="126">
        <v>0</v>
      </c>
      <c r="CQ304" s="126">
        <v>0</v>
      </c>
      <c r="CR304" s="126">
        <v>9</v>
      </c>
      <c r="CS304" s="126">
        <v>1.5</v>
      </c>
      <c r="CT304" s="126">
        <v>0</v>
      </c>
      <c r="CU304" s="126">
        <v>0</v>
      </c>
      <c r="CV304" s="126">
        <v>3</v>
      </c>
      <c r="CW304" s="126">
        <v>0</v>
      </c>
      <c r="CX304" s="126">
        <v>2</v>
      </c>
      <c r="CY304" s="126">
        <v>0</v>
      </c>
      <c r="CZ304" s="126">
        <v>1</v>
      </c>
      <c r="DA304" s="126">
        <v>0</v>
      </c>
      <c r="DB304" s="126">
        <v>1</v>
      </c>
      <c r="DC304" s="126">
        <v>0</v>
      </c>
      <c r="DD304" s="126">
        <v>0</v>
      </c>
      <c r="DE304" s="126">
        <v>0</v>
      </c>
      <c r="DF304" s="126">
        <v>0</v>
      </c>
      <c r="DG304" s="126">
        <v>0</v>
      </c>
      <c r="DH304" s="127" t="b">
        <v>0</v>
      </c>
      <c r="DI304" s="183" t="s">
        <v>999</v>
      </c>
      <c r="DJ304" s="183" t="s">
        <v>270</v>
      </c>
      <c r="DK304" s="183" t="s">
        <v>1000</v>
      </c>
      <c r="DL304" s="183" t="s">
        <v>434</v>
      </c>
      <c r="DM304" s="126">
        <v>1060</v>
      </c>
      <c r="DN304" s="126">
        <v>247</v>
      </c>
      <c r="DO304" s="126">
        <v>185</v>
      </c>
      <c r="DP304" s="126">
        <v>628</v>
      </c>
      <c r="DQ304" s="126">
        <v>18137</v>
      </c>
      <c r="DR304" s="126">
        <v>965</v>
      </c>
      <c r="DS304" s="126">
        <v>1060</v>
      </c>
      <c r="DT304" s="126">
        <v>43</v>
      </c>
      <c r="DU304" s="126">
        <v>904</v>
      </c>
      <c r="DV304" s="126">
        <v>41</v>
      </c>
      <c r="DW304" s="126">
        <v>72</v>
      </c>
      <c r="DX304" s="126">
        <v>0</v>
      </c>
      <c r="DY304" s="126">
        <v>0</v>
      </c>
      <c r="DZ304" s="126">
        <v>0</v>
      </c>
      <c r="EA304" s="126">
        <v>965</v>
      </c>
      <c r="EB304" s="126">
        <v>239</v>
      </c>
      <c r="EC304" s="126">
        <v>547</v>
      </c>
      <c r="ED304" s="126">
        <v>57</v>
      </c>
      <c r="EE304" s="126">
        <v>7</v>
      </c>
      <c r="EF304" s="126">
        <v>17</v>
      </c>
      <c r="EG304" s="126">
        <v>0</v>
      </c>
      <c r="EH304" s="126">
        <v>17</v>
      </c>
      <c r="EI304" s="126">
        <v>81</v>
      </c>
      <c r="EJ304" s="126">
        <v>0</v>
      </c>
      <c r="EK304" s="126">
        <v>726</v>
      </c>
      <c r="EL304" s="126">
        <v>651</v>
      </c>
      <c r="EM304" s="126">
        <v>3</v>
      </c>
      <c r="EN304" s="126">
        <v>72</v>
      </c>
      <c r="EO304" s="126">
        <v>0</v>
      </c>
      <c r="EP304" s="126">
        <v>0</v>
      </c>
      <c r="EQ304" s="127" t="b">
        <v>0</v>
      </c>
      <c r="ER304" s="127" t="b">
        <v>0</v>
      </c>
      <c r="ES304" s="127" t="b">
        <v>0</v>
      </c>
      <c r="ET304" s="128">
        <v>0</v>
      </c>
      <c r="EU304" s="128">
        <v>0</v>
      </c>
      <c r="EV304" s="128">
        <v>0</v>
      </c>
      <c r="EW304" s="128">
        <v>0</v>
      </c>
      <c r="EX304" s="128">
        <v>0</v>
      </c>
      <c r="EY304" s="128">
        <v>0</v>
      </c>
      <c r="EZ304" s="127" t="b">
        <v>0</v>
      </c>
      <c r="FA304" s="127" t="b">
        <v>0</v>
      </c>
      <c r="FB304" s="127" t="b">
        <v>0</v>
      </c>
      <c r="FC304" s="128">
        <v>0</v>
      </c>
      <c r="FD304" s="128">
        <v>0</v>
      </c>
      <c r="FE304" s="128">
        <v>0</v>
      </c>
      <c r="FF304" s="128">
        <v>0</v>
      </c>
      <c r="FG304" s="128">
        <v>0</v>
      </c>
      <c r="FH304" s="128">
        <v>0</v>
      </c>
      <c r="FI304" s="127" t="b">
        <v>0</v>
      </c>
      <c r="FJ304" s="127" t="b">
        <v>0</v>
      </c>
      <c r="FK304" s="127" t="b">
        <v>0</v>
      </c>
      <c r="FL304" s="128">
        <v>0</v>
      </c>
      <c r="FM304" s="128">
        <v>0</v>
      </c>
      <c r="FN304" s="128">
        <v>0</v>
      </c>
      <c r="FO304" s="128">
        <v>0</v>
      </c>
      <c r="FP304" s="128">
        <v>0</v>
      </c>
      <c r="FQ304" s="128">
        <v>0</v>
      </c>
      <c r="FR304" s="183" t="s">
        <v>993</v>
      </c>
      <c r="FS304" s="128">
        <v>0</v>
      </c>
      <c r="FT304" s="126">
        <v>0</v>
      </c>
      <c r="FU304" s="126">
        <v>726</v>
      </c>
      <c r="FV304" s="126">
        <v>0</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7" t="b">
        <v>0</v>
      </c>
      <c r="GM304" s="183" t="s">
        <v>993</v>
      </c>
      <c r="GN304" s="183" t="s">
        <v>993</v>
      </c>
      <c r="GO304" s="183" t="s">
        <v>993</v>
      </c>
      <c r="GP304" s="183" t="s">
        <v>993</v>
      </c>
      <c r="GQ304" s="127"/>
      <c r="GR304" s="123"/>
    </row>
    <row r="305" spans="1:200">
      <c r="A305" s="122"/>
      <c r="B305" s="1348" t="s">
        <v>728</v>
      </c>
      <c r="C305" s="1349"/>
      <c r="D305" s="183" t="s">
        <v>1248</v>
      </c>
      <c r="E305" s="183" t="s">
        <v>63</v>
      </c>
      <c r="F305" s="183" t="s">
        <v>437</v>
      </c>
      <c r="G305" s="183" t="s">
        <v>986</v>
      </c>
      <c r="H305" s="183" t="s">
        <v>1236</v>
      </c>
      <c r="I305" s="183" t="s">
        <v>1237</v>
      </c>
      <c r="J305" s="183" t="s">
        <v>1249</v>
      </c>
      <c r="K305" s="183" t="s">
        <v>1250</v>
      </c>
      <c r="L305" s="126">
        <v>3</v>
      </c>
      <c r="M305" s="183" t="s">
        <v>63</v>
      </c>
      <c r="N305" s="183" t="s">
        <v>996</v>
      </c>
      <c r="O305" s="183" t="s">
        <v>354</v>
      </c>
      <c r="P305" s="183" t="s">
        <v>1058</v>
      </c>
      <c r="Q305" s="183" t="s">
        <v>293</v>
      </c>
      <c r="R305" s="183" t="s">
        <v>293</v>
      </c>
      <c r="S305" s="127" t="b">
        <v>0</v>
      </c>
      <c r="T305" s="126">
        <v>0</v>
      </c>
      <c r="U305" s="127" t="b">
        <v>0</v>
      </c>
      <c r="V305" s="126">
        <v>0</v>
      </c>
      <c r="W305" s="127" t="b">
        <v>0</v>
      </c>
      <c r="X305" s="127" t="b">
        <v>1</v>
      </c>
      <c r="Y305" s="183" t="s">
        <v>293</v>
      </c>
      <c r="Z305" s="183" t="s">
        <v>993</v>
      </c>
      <c r="AA305" s="127" t="b">
        <v>0</v>
      </c>
      <c r="AB305" s="183" t="s">
        <v>993</v>
      </c>
      <c r="AC305" s="183" t="s">
        <v>993</v>
      </c>
      <c r="AD305" s="183" t="s">
        <v>993</v>
      </c>
      <c r="AE305" s="183">
        <f t="shared" si="11"/>
        <v>58</v>
      </c>
      <c r="AF305" s="183">
        <f t="shared" si="11"/>
        <v>58</v>
      </c>
      <c r="AG305" s="183">
        <f t="shared" si="11"/>
        <v>32</v>
      </c>
      <c r="AH305" s="183">
        <f t="shared" si="10"/>
        <v>58</v>
      </c>
      <c r="AI305" s="183">
        <f t="shared" si="12"/>
        <v>0</v>
      </c>
      <c r="AJ305" s="126">
        <v>58</v>
      </c>
      <c r="AK305" s="126">
        <v>58</v>
      </c>
      <c r="AL305" s="126">
        <v>32</v>
      </c>
      <c r="AM305" s="126">
        <v>58</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6">
        <v>0</v>
      </c>
      <c r="BD305" s="127" t="b">
        <v>0</v>
      </c>
      <c r="BE305" s="127"/>
      <c r="BF305" s="183" t="s">
        <v>1059</v>
      </c>
      <c r="BG305" s="126">
        <v>58</v>
      </c>
      <c r="BH305" s="183" t="s">
        <v>993</v>
      </c>
      <c r="BI305" s="126">
        <v>0</v>
      </c>
      <c r="BJ305" s="183" t="s">
        <v>993</v>
      </c>
      <c r="BK305" s="126">
        <v>0</v>
      </c>
      <c r="BL305" s="126">
        <v>0</v>
      </c>
      <c r="BM305" s="126">
        <v>0</v>
      </c>
      <c r="BN305" s="183" t="s">
        <v>993</v>
      </c>
      <c r="BO305" s="183" t="s">
        <v>993</v>
      </c>
      <c r="BP305" s="183" t="s">
        <v>993</v>
      </c>
      <c r="BQ305" s="126">
        <v>0</v>
      </c>
      <c r="BR305" s="183" t="s">
        <v>993</v>
      </c>
      <c r="BS305" s="126">
        <v>0</v>
      </c>
      <c r="BT305" s="183" t="s">
        <v>993</v>
      </c>
      <c r="BU305" s="126">
        <v>0</v>
      </c>
      <c r="BV305" s="126">
        <v>0</v>
      </c>
      <c r="BW305" s="126">
        <v>0</v>
      </c>
      <c r="BX305" s="183" t="s">
        <v>993</v>
      </c>
      <c r="BY305" s="126">
        <v>0</v>
      </c>
      <c r="BZ305" s="183" t="s">
        <v>993</v>
      </c>
      <c r="CA305" s="126">
        <v>0</v>
      </c>
      <c r="CB305" s="183" t="s">
        <v>993</v>
      </c>
      <c r="CC305" s="126">
        <v>0</v>
      </c>
      <c r="CD305" s="126">
        <v>0</v>
      </c>
      <c r="CE305" s="126">
        <v>0</v>
      </c>
      <c r="CF305" s="183" t="s">
        <v>993</v>
      </c>
      <c r="CG305" s="126">
        <v>0</v>
      </c>
      <c r="CH305" s="183" t="s">
        <v>993</v>
      </c>
      <c r="CI305" s="126">
        <v>0</v>
      </c>
      <c r="CJ305" s="183" t="s">
        <v>993</v>
      </c>
      <c r="CK305" s="126">
        <v>0</v>
      </c>
      <c r="CL305" s="126">
        <v>0</v>
      </c>
      <c r="CM305" s="126">
        <v>0</v>
      </c>
      <c r="CN305" s="126">
        <v>21</v>
      </c>
      <c r="CO305" s="126">
        <v>5.3</v>
      </c>
      <c r="CP305" s="126">
        <v>1</v>
      </c>
      <c r="CQ305" s="126">
        <v>0</v>
      </c>
      <c r="CR305" s="126">
        <v>11</v>
      </c>
      <c r="CS305" s="126">
        <v>0</v>
      </c>
      <c r="CT305" s="126">
        <v>0</v>
      </c>
      <c r="CU305" s="126">
        <v>0</v>
      </c>
      <c r="CV305" s="126">
        <v>4</v>
      </c>
      <c r="CW305" s="126">
        <v>0</v>
      </c>
      <c r="CX305" s="126">
        <v>2</v>
      </c>
      <c r="CY305" s="126">
        <v>0</v>
      </c>
      <c r="CZ305" s="126">
        <v>0</v>
      </c>
      <c r="DA305" s="126">
        <v>0</v>
      </c>
      <c r="DB305" s="126">
        <v>1</v>
      </c>
      <c r="DC305" s="126">
        <v>0</v>
      </c>
      <c r="DD305" s="126">
        <v>0</v>
      </c>
      <c r="DE305" s="126">
        <v>0</v>
      </c>
      <c r="DF305" s="126">
        <v>0</v>
      </c>
      <c r="DG305" s="126">
        <v>0</v>
      </c>
      <c r="DH305" s="127" t="b">
        <v>0</v>
      </c>
      <c r="DI305" s="183" t="s">
        <v>999</v>
      </c>
      <c r="DJ305" s="183" t="s">
        <v>1000</v>
      </c>
      <c r="DK305" s="183" t="s">
        <v>270</v>
      </c>
      <c r="DL305" s="183" t="s">
        <v>525</v>
      </c>
      <c r="DM305" s="126">
        <v>987</v>
      </c>
      <c r="DN305" s="126">
        <v>819</v>
      </c>
      <c r="DO305" s="126">
        <v>168</v>
      </c>
      <c r="DP305" s="126">
        <v>0</v>
      </c>
      <c r="DQ305" s="126">
        <v>18805</v>
      </c>
      <c r="DR305" s="126">
        <v>982</v>
      </c>
      <c r="DS305" s="126">
        <v>987</v>
      </c>
      <c r="DT305" s="126">
        <v>460</v>
      </c>
      <c r="DU305" s="126">
        <v>509</v>
      </c>
      <c r="DV305" s="126">
        <v>12</v>
      </c>
      <c r="DW305" s="126">
        <v>6</v>
      </c>
      <c r="DX305" s="126">
        <v>0</v>
      </c>
      <c r="DY305" s="126">
        <v>0</v>
      </c>
      <c r="DZ305" s="126">
        <v>0</v>
      </c>
      <c r="EA305" s="126">
        <v>982</v>
      </c>
      <c r="EB305" s="126">
        <v>13</v>
      </c>
      <c r="EC305" s="126">
        <v>863</v>
      </c>
      <c r="ED305" s="126">
        <v>58</v>
      </c>
      <c r="EE305" s="126">
        <v>10</v>
      </c>
      <c r="EF305" s="126">
        <v>13</v>
      </c>
      <c r="EG305" s="126">
        <v>0</v>
      </c>
      <c r="EH305" s="126">
        <v>15</v>
      </c>
      <c r="EI305" s="126">
        <v>10</v>
      </c>
      <c r="EJ305" s="126">
        <v>0</v>
      </c>
      <c r="EK305" s="126">
        <v>969</v>
      </c>
      <c r="EL305" s="126">
        <v>911</v>
      </c>
      <c r="EM305" s="126">
        <v>3</v>
      </c>
      <c r="EN305" s="126">
        <v>55</v>
      </c>
      <c r="EO305" s="126">
        <v>0</v>
      </c>
      <c r="EP305" s="126">
        <v>0</v>
      </c>
      <c r="EQ305" s="127" t="b">
        <v>0</v>
      </c>
      <c r="ER305" s="127" t="b">
        <v>0</v>
      </c>
      <c r="ES305" s="127" t="b">
        <v>0</v>
      </c>
      <c r="ET305" s="128">
        <v>0</v>
      </c>
      <c r="EU305" s="128">
        <v>0</v>
      </c>
      <c r="EV305" s="128">
        <v>0</v>
      </c>
      <c r="EW305" s="128">
        <v>0</v>
      </c>
      <c r="EX305" s="128">
        <v>0</v>
      </c>
      <c r="EY305" s="128">
        <v>0</v>
      </c>
      <c r="EZ305" s="127" t="b">
        <v>0</v>
      </c>
      <c r="FA305" s="127" t="b">
        <v>0</v>
      </c>
      <c r="FB305" s="127" t="b">
        <v>0</v>
      </c>
      <c r="FC305" s="128">
        <v>0</v>
      </c>
      <c r="FD305" s="128">
        <v>0</v>
      </c>
      <c r="FE305" s="128">
        <v>0</v>
      </c>
      <c r="FF305" s="128">
        <v>0</v>
      </c>
      <c r="FG305" s="128">
        <v>0</v>
      </c>
      <c r="FH305" s="128">
        <v>0</v>
      </c>
      <c r="FI305" s="127" t="b">
        <v>0</v>
      </c>
      <c r="FJ305" s="127" t="b">
        <v>0</v>
      </c>
      <c r="FK305" s="127" t="b">
        <v>0</v>
      </c>
      <c r="FL305" s="128">
        <v>0</v>
      </c>
      <c r="FM305" s="128">
        <v>0</v>
      </c>
      <c r="FN305" s="128">
        <v>0</v>
      </c>
      <c r="FO305" s="128">
        <v>0</v>
      </c>
      <c r="FP305" s="128">
        <v>0</v>
      </c>
      <c r="FQ305" s="128">
        <v>0</v>
      </c>
      <c r="FR305" s="183" t="s">
        <v>993</v>
      </c>
      <c r="FS305" s="128">
        <v>0</v>
      </c>
      <c r="FT305" s="126">
        <v>0</v>
      </c>
      <c r="FU305" s="126">
        <v>969</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7" t="b">
        <v>0</v>
      </c>
      <c r="GM305" s="183" t="s">
        <v>993</v>
      </c>
      <c r="GN305" s="183" t="s">
        <v>993</v>
      </c>
      <c r="GO305" s="183" t="s">
        <v>993</v>
      </c>
      <c r="GP305" s="183" t="s">
        <v>993</v>
      </c>
      <c r="GQ305" s="127"/>
      <c r="GR305" s="123"/>
    </row>
    <row r="306" spans="1:200">
      <c r="A306" s="122"/>
      <c r="B306" s="1348" t="s">
        <v>746</v>
      </c>
      <c r="C306" s="1349"/>
      <c r="D306" s="183" t="s">
        <v>1251</v>
      </c>
      <c r="E306" s="183" t="s">
        <v>64</v>
      </c>
      <c r="F306" s="183" t="s">
        <v>437</v>
      </c>
      <c r="G306" s="183" t="s">
        <v>986</v>
      </c>
      <c r="H306" s="183" t="s">
        <v>1236</v>
      </c>
      <c r="I306" s="183" t="s">
        <v>1237</v>
      </c>
      <c r="J306" s="183" t="s">
        <v>1252</v>
      </c>
      <c r="K306" s="183" t="s">
        <v>1253</v>
      </c>
      <c r="L306" s="126">
        <v>1</v>
      </c>
      <c r="M306" s="183" t="s">
        <v>64</v>
      </c>
      <c r="N306" s="183" t="s">
        <v>1019</v>
      </c>
      <c r="O306" s="183" t="s">
        <v>748</v>
      </c>
      <c r="P306" s="183" t="s">
        <v>1022</v>
      </c>
      <c r="Q306" s="183" t="s">
        <v>290</v>
      </c>
      <c r="R306" s="183" t="s">
        <v>293</v>
      </c>
      <c r="S306" s="127" t="b">
        <v>1</v>
      </c>
      <c r="T306" s="126">
        <v>4</v>
      </c>
      <c r="U306" s="127" t="b">
        <v>0</v>
      </c>
      <c r="V306" s="126">
        <v>0</v>
      </c>
      <c r="W306" s="127" t="b">
        <v>1</v>
      </c>
      <c r="X306" s="127" t="b">
        <v>1</v>
      </c>
      <c r="Y306" s="183" t="s">
        <v>293</v>
      </c>
      <c r="Z306" s="183" t="s">
        <v>993</v>
      </c>
      <c r="AA306" s="127" t="b">
        <v>0</v>
      </c>
      <c r="AB306" s="183" t="s">
        <v>993</v>
      </c>
      <c r="AC306" s="183" t="s">
        <v>993</v>
      </c>
      <c r="AD306" s="183" t="s">
        <v>993</v>
      </c>
      <c r="AE306" s="183">
        <f t="shared" si="11"/>
        <v>60</v>
      </c>
      <c r="AF306" s="183">
        <f t="shared" si="11"/>
        <v>57</v>
      </c>
      <c r="AG306" s="183">
        <f t="shared" si="11"/>
        <v>44</v>
      </c>
      <c r="AH306" s="183">
        <f t="shared" si="10"/>
        <v>60</v>
      </c>
      <c r="AI306" s="183">
        <f t="shared" si="12"/>
        <v>0</v>
      </c>
      <c r="AJ306" s="126">
        <v>60</v>
      </c>
      <c r="AK306" s="126">
        <v>57</v>
      </c>
      <c r="AL306" s="126">
        <v>44</v>
      </c>
      <c r="AM306" s="126">
        <v>60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6">
        <v>0</v>
      </c>
      <c r="BD306" s="127" t="b">
        <v>0</v>
      </c>
      <c r="BE306" s="127"/>
      <c r="BF306" s="183" t="s">
        <v>282</v>
      </c>
      <c r="BG306" s="126">
        <v>60</v>
      </c>
      <c r="BH306" s="183" t="s">
        <v>998</v>
      </c>
      <c r="BI306" s="126">
        <v>30</v>
      </c>
      <c r="BJ306" s="183" t="s">
        <v>993</v>
      </c>
      <c r="BK306" s="126">
        <v>0</v>
      </c>
      <c r="BL306" s="126">
        <v>0</v>
      </c>
      <c r="BM306" s="126">
        <v>0</v>
      </c>
      <c r="BN306" s="183" t="s">
        <v>993</v>
      </c>
      <c r="BO306" s="183" t="s">
        <v>993</v>
      </c>
      <c r="BP306" s="183" t="s">
        <v>993</v>
      </c>
      <c r="BQ306" s="126">
        <v>0</v>
      </c>
      <c r="BR306" s="183" t="s">
        <v>993</v>
      </c>
      <c r="BS306" s="126">
        <v>0</v>
      </c>
      <c r="BT306" s="183" t="s">
        <v>993</v>
      </c>
      <c r="BU306" s="126">
        <v>0</v>
      </c>
      <c r="BV306" s="126">
        <v>0</v>
      </c>
      <c r="BW306" s="126">
        <v>0</v>
      </c>
      <c r="BX306" s="183" t="s">
        <v>993</v>
      </c>
      <c r="BY306" s="126">
        <v>0</v>
      </c>
      <c r="BZ306" s="183" t="s">
        <v>993</v>
      </c>
      <c r="CA306" s="126">
        <v>0</v>
      </c>
      <c r="CB306" s="183" t="s">
        <v>993</v>
      </c>
      <c r="CC306" s="126">
        <v>0</v>
      </c>
      <c r="CD306" s="126">
        <v>0</v>
      </c>
      <c r="CE306" s="126">
        <v>0</v>
      </c>
      <c r="CF306" s="183" t="s">
        <v>993</v>
      </c>
      <c r="CG306" s="126">
        <v>0</v>
      </c>
      <c r="CH306" s="183" t="s">
        <v>993</v>
      </c>
      <c r="CI306" s="126">
        <v>0</v>
      </c>
      <c r="CJ306" s="183" t="s">
        <v>993</v>
      </c>
      <c r="CK306" s="126">
        <v>0</v>
      </c>
      <c r="CL306" s="126">
        <v>0</v>
      </c>
      <c r="CM306" s="126">
        <v>0</v>
      </c>
      <c r="CN306" s="126">
        <v>28</v>
      </c>
      <c r="CO306" s="126">
        <v>0</v>
      </c>
      <c r="CP306" s="126">
        <v>0</v>
      </c>
      <c r="CQ306" s="126">
        <v>0</v>
      </c>
      <c r="CR306" s="126">
        <v>4</v>
      </c>
      <c r="CS306" s="126">
        <v>0</v>
      </c>
      <c r="CT306" s="126">
        <v>0</v>
      </c>
      <c r="CU306" s="126">
        <v>0</v>
      </c>
      <c r="CV306" s="126">
        <v>0</v>
      </c>
      <c r="CW306" s="126">
        <v>0</v>
      </c>
      <c r="CX306" s="126">
        <v>0</v>
      </c>
      <c r="CY306" s="126">
        <v>0</v>
      </c>
      <c r="CZ306" s="126">
        <v>0</v>
      </c>
      <c r="DA306" s="126">
        <v>0</v>
      </c>
      <c r="DB306" s="126">
        <v>0</v>
      </c>
      <c r="DC306" s="126">
        <v>0</v>
      </c>
      <c r="DD306" s="126">
        <v>0</v>
      </c>
      <c r="DE306" s="126">
        <v>0</v>
      </c>
      <c r="DF306" s="126">
        <v>0</v>
      </c>
      <c r="DG306" s="126">
        <v>0</v>
      </c>
      <c r="DH306" s="127" t="b">
        <v>0</v>
      </c>
      <c r="DI306" s="183" t="s">
        <v>270</v>
      </c>
      <c r="DJ306" s="183" t="s">
        <v>993</v>
      </c>
      <c r="DK306" s="183" t="s">
        <v>993</v>
      </c>
      <c r="DL306" s="183" t="s">
        <v>993</v>
      </c>
      <c r="DM306" s="126">
        <v>759</v>
      </c>
      <c r="DN306" s="126">
        <v>219</v>
      </c>
      <c r="DO306" s="126">
        <v>359</v>
      </c>
      <c r="DP306" s="126">
        <v>181</v>
      </c>
      <c r="DQ306" s="126">
        <v>17139</v>
      </c>
      <c r="DR306" s="126">
        <v>759</v>
      </c>
      <c r="DS306" s="126">
        <v>759</v>
      </c>
      <c r="DT306" s="126">
        <v>0</v>
      </c>
      <c r="DU306" s="126">
        <v>559</v>
      </c>
      <c r="DV306" s="126">
        <v>37</v>
      </c>
      <c r="DW306" s="126">
        <v>149</v>
      </c>
      <c r="DX306" s="126">
        <v>14</v>
      </c>
      <c r="DY306" s="126">
        <v>0</v>
      </c>
      <c r="DZ306" s="126">
        <v>0</v>
      </c>
      <c r="EA306" s="126">
        <v>759</v>
      </c>
      <c r="EB306" s="126">
        <v>0</v>
      </c>
      <c r="EC306" s="126">
        <v>490</v>
      </c>
      <c r="ED306" s="126">
        <v>21</v>
      </c>
      <c r="EE306" s="126">
        <v>3</v>
      </c>
      <c r="EF306" s="126">
        <v>73</v>
      </c>
      <c r="EG306" s="126">
        <v>40</v>
      </c>
      <c r="EH306" s="126">
        <v>53</v>
      </c>
      <c r="EI306" s="126">
        <v>79</v>
      </c>
      <c r="EJ306" s="126">
        <v>0</v>
      </c>
      <c r="EK306" s="126">
        <v>759</v>
      </c>
      <c r="EL306" s="126">
        <v>594</v>
      </c>
      <c r="EM306" s="126">
        <v>90</v>
      </c>
      <c r="EN306" s="126">
        <v>75</v>
      </c>
      <c r="EO306" s="126">
        <v>0</v>
      </c>
      <c r="EP306" s="126">
        <v>0</v>
      </c>
      <c r="EQ306" s="127" t="b">
        <v>0</v>
      </c>
      <c r="ER306" s="127" t="b">
        <v>0</v>
      </c>
      <c r="ES306" s="127" t="b">
        <v>0</v>
      </c>
      <c r="ET306" s="128">
        <v>0.22500000000000001</v>
      </c>
      <c r="EU306" s="128">
        <v>0.10099999999999999</v>
      </c>
      <c r="EV306" s="128">
        <v>7.0999999999999994E-2</v>
      </c>
      <c r="EW306" s="128">
        <v>3.2000000000000001E-2</v>
      </c>
      <c r="EX306" s="128">
        <v>9.3000000000000013E-2</v>
      </c>
      <c r="EY306" s="128">
        <v>0.158</v>
      </c>
      <c r="EZ306" s="127" t="b">
        <v>0</v>
      </c>
      <c r="FA306" s="127" t="b">
        <v>0</v>
      </c>
      <c r="FB306" s="127" t="b">
        <v>0</v>
      </c>
      <c r="FC306" s="128">
        <v>0.10400000000000001</v>
      </c>
      <c r="FD306" s="128">
        <v>1.3999999999999999E-2</v>
      </c>
      <c r="FE306" s="128">
        <v>0</v>
      </c>
      <c r="FF306" s="128">
        <v>1E-3</v>
      </c>
      <c r="FG306" s="128">
        <v>6.0000000000000001E-3</v>
      </c>
      <c r="FH306" s="128">
        <v>6.9999999999999993E-3</v>
      </c>
      <c r="FI306" s="127" t="b">
        <v>0</v>
      </c>
      <c r="FJ306" s="127" t="b">
        <v>0</v>
      </c>
      <c r="FK306" s="127" t="b">
        <v>0</v>
      </c>
      <c r="FL306" s="128">
        <v>0</v>
      </c>
      <c r="FM306" s="128">
        <v>0</v>
      </c>
      <c r="FN306" s="128">
        <v>0</v>
      </c>
      <c r="FO306" s="128">
        <v>0</v>
      </c>
      <c r="FP306" s="128">
        <v>0</v>
      </c>
      <c r="FQ306" s="128">
        <v>0</v>
      </c>
      <c r="FR306" s="183" t="s">
        <v>993</v>
      </c>
      <c r="FS306" s="128">
        <v>0</v>
      </c>
      <c r="FT306" s="126">
        <v>0</v>
      </c>
      <c r="FU306" s="126">
        <v>759</v>
      </c>
      <c r="FV306" s="126">
        <v>0</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7" t="b">
        <v>0</v>
      </c>
      <c r="GM306" s="183" t="s">
        <v>993</v>
      </c>
      <c r="GN306" s="183" t="s">
        <v>993</v>
      </c>
      <c r="GO306" s="183" t="s">
        <v>993</v>
      </c>
      <c r="GP306" s="183" t="s">
        <v>993</v>
      </c>
      <c r="GQ306" s="127"/>
      <c r="GR306" s="123"/>
    </row>
    <row r="307" spans="1:200">
      <c r="A307" s="122"/>
      <c r="B307" s="1348" t="s">
        <v>757</v>
      </c>
      <c r="C307" s="1349"/>
      <c r="D307" s="183" t="s">
        <v>1254</v>
      </c>
      <c r="E307" s="183" t="s">
        <v>65</v>
      </c>
      <c r="F307" s="183" t="s">
        <v>437</v>
      </c>
      <c r="G307" s="183" t="s">
        <v>986</v>
      </c>
      <c r="H307" s="183" t="s">
        <v>1236</v>
      </c>
      <c r="I307" s="183" t="s">
        <v>1237</v>
      </c>
      <c r="J307" s="183" t="s">
        <v>1252</v>
      </c>
      <c r="K307" s="183" t="s">
        <v>1253</v>
      </c>
      <c r="L307" s="126">
        <v>1</v>
      </c>
      <c r="M307" s="183" t="s">
        <v>65</v>
      </c>
      <c r="N307" s="183" t="s">
        <v>991</v>
      </c>
      <c r="O307" s="183" t="s">
        <v>373</v>
      </c>
      <c r="P307" s="183" t="s">
        <v>1072</v>
      </c>
      <c r="Q307" s="183" t="s">
        <v>293</v>
      </c>
      <c r="R307" s="183" t="s">
        <v>296</v>
      </c>
      <c r="S307" s="127" t="b">
        <v>0</v>
      </c>
      <c r="T307" s="126">
        <v>0</v>
      </c>
      <c r="U307" s="127" t="b">
        <v>0</v>
      </c>
      <c r="V307" s="126">
        <v>0</v>
      </c>
      <c r="W307" s="127" t="b">
        <v>0</v>
      </c>
      <c r="X307" s="127" t="b">
        <v>1</v>
      </c>
      <c r="Y307" s="183" t="s">
        <v>296</v>
      </c>
      <c r="Z307" s="183" t="s">
        <v>993</v>
      </c>
      <c r="AA307" s="127" t="b">
        <v>0</v>
      </c>
      <c r="AB307" s="183" t="s">
        <v>993</v>
      </c>
      <c r="AC307" s="183" t="s">
        <v>993</v>
      </c>
      <c r="AD307" s="183" t="s">
        <v>993</v>
      </c>
      <c r="AE307" s="183">
        <f t="shared" si="11"/>
        <v>25</v>
      </c>
      <c r="AF307" s="183">
        <f t="shared" si="11"/>
        <v>25</v>
      </c>
      <c r="AG307" s="183">
        <f t="shared" si="11"/>
        <v>19</v>
      </c>
      <c r="AH307" s="183">
        <f t="shared" si="10"/>
        <v>25</v>
      </c>
      <c r="AI307" s="183">
        <f t="shared" si="12"/>
        <v>0</v>
      </c>
      <c r="AJ307" s="126">
        <v>0</v>
      </c>
      <c r="AK307" s="126">
        <v>0</v>
      </c>
      <c r="AL307" s="126">
        <v>0</v>
      </c>
      <c r="AM307" s="126">
        <v>0</v>
      </c>
      <c r="AN307" s="126">
        <v>0</v>
      </c>
      <c r="AO307" s="126">
        <v>25</v>
      </c>
      <c r="AP307" s="126">
        <v>25</v>
      </c>
      <c r="AQ307" s="126">
        <v>19</v>
      </c>
      <c r="AR307" s="126">
        <v>25</v>
      </c>
      <c r="AS307" s="126">
        <v>25</v>
      </c>
      <c r="AT307" s="126">
        <v>25</v>
      </c>
      <c r="AU307" s="126">
        <v>19</v>
      </c>
      <c r="AV307" s="126">
        <v>25</v>
      </c>
      <c r="AW307" s="126">
        <v>0</v>
      </c>
      <c r="AX307" s="126">
        <v>0</v>
      </c>
      <c r="AY307" s="126">
        <v>0</v>
      </c>
      <c r="AZ307" s="126">
        <v>0</v>
      </c>
      <c r="BA307" s="126">
        <v>0</v>
      </c>
      <c r="BB307" s="126">
        <v>0</v>
      </c>
      <c r="BC307" s="126">
        <v>0</v>
      </c>
      <c r="BD307" s="127" t="b">
        <v>0</v>
      </c>
      <c r="BE307" s="127"/>
      <c r="BF307" s="183" t="s">
        <v>425</v>
      </c>
      <c r="BG307" s="126">
        <v>25</v>
      </c>
      <c r="BH307" s="183" t="s">
        <v>993</v>
      </c>
      <c r="BI307" s="126">
        <v>0</v>
      </c>
      <c r="BJ307" s="183" t="s">
        <v>993</v>
      </c>
      <c r="BK307" s="126">
        <v>0</v>
      </c>
      <c r="BL307" s="126">
        <v>0</v>
      </c>
      <c r="BM307" s="126">
        <v>0</v>
      </c>
      <c r="BN307" s="183" t="s">
        <v>993</v>
      </c>
      <c r="BO307" s="183" t="s">
        <v>993</v>
      </c>
      <c r="BP307" s="183" t="s">
        <v>993</v>
      </c>
      <c r="BQ307" s="126">
        <v>0</v>
      </c>
      <c r="BR307" s="183" t="s">
        <v>993</v>
      </c>
      <c r="BS307" s="126">
        <v>0</v>
      </c>
      <c r="BT307" s="183" t="s">
        <v>993</v>
      </c>
      <c r="BU307" s="126">
        <v>0</v>
      </c>
      <c r="BV307" s="126">
        <v>0</v>
      </c>
      <c r="BW307" s="126">
        <v>0</v>
      </c>
      <c r="BX307" s="183" t="s">
        <v>993</v>
      </c>
      <c r="BY307" s="126">
        <v>0</v>
      </c>
      <c r="BZ307" s="183" t="s">
        <v>993</v>
      </c>
      <c r="CA307" s="126">
        <v>0</v>
      </c>
      <c r="CB307" s="183" t="s">
        <v>993</v>
      </c>
      <c r="CC307" s="126">
        <v>0</v>
      </c>
      <c r="CD307" s="126">
        <v>0</v>
      </c>
      <c r="CE307" s="126">
        <v>0</v>
      </c>
      <c r="CF307" s="183" t="s">
        <v>993</v>
      </c>
      <c r="CG307" s="126">
        <v>0</v>
      </c>
      <c r="CH307" s="183" t="s">
        <v>993</v>
      </c>
      <c r="CI307" s="126">
        <v>0</v>
      </c>
      <c r="CJ307" s="183" t="s">
        <v>993</v>
      </c>
      <c r="CK307" s="126">
        <v>0</v>
      </c>
      <c r="CL307" s="126">
        <v>0</v>
      </c>
      <c r="CM307" s="126">
        <v>0</v>
      </c>
      <c r="CN307" s="126">
        <v>1</v>
      </c>
      <c r="CO307" s="126">
        <v>2.5</v>
      </c>
      <c r="CP307" s="126">
        <v>3</v>
      </c>
      <c r="CQ307" s="126">
        <v>2.2999999999999998</v>
      </c>
      <c r="CR307" s="126">
        <v>3</v>
      </c>
      <c r="CS307" s="126">
        <v>3.5</v>
      </c>
      <c r="CT307" s="126">
        <v>0</v>
      </c>
      <c r="CU307" s="126">
        <v>0</v>
      </c>
      <c r="CV307" s="126">
        <v>0</v>
      </c>
      <c r="CW307" s="126">
        <v>0</v>
      </c>
      <c r="CX307" s="126">
        <v>0</v>
      </c>
      <c r="CY307" s="126">
        <v>0</v>
      </c>
      <c r="CZ307" s="126">
        <v>0</v>
      </c>
      <c r="DA307" s="126">
        <v>0</v>
      </c>
      <c r="DB307" s="126">
        <v>0</v>
      </c>
      <c r="DC307" s="126">
        <v>0</v>
      </c>
      <c r="DD307" s="126">
        <v>0</v>
      </c>
      <c r="DE307" s="126">
        <v>0</v>
      </c>
      <c r="DF307" s="126">
        <v>1</v>
      </c>
      <c r="DG307" s="126">
        <v>0</v>
      </c>
      <c r="DH307" s="127" t="b">
        <v>0</v>
      </c>
      <c r="DI307" s="183" t="s">
        <v>999</v>
      </c>
      <c r="DJ307" s="183" t="s">
        <v>293</v>
      </c>
      <c r="DK307" s="183" t="s">
        <v>301</v>
      </c>
      <c r="DL307" s="183" t="s">
        <v>296</v>
      </c>
      <c r="DM307" s="126">
        <v>26</v>
      </c>
      <c r="DN307" s="126">
        <v>26</v>
      </c>
      <c r="DO307" s="126">
        <v>0</v>
      </c>
      <c r="DP307" s="126">
        <v>0</v>
      </c>
      <c r="DQ307" s="126">
        <v>8600</v>
      </c>
      <c r="DR307" s="126">
        <v>26</v>
      </c>
      <c r="DS307" s="126">
        <v>26</v>
      </c>
      <c r="DT307" s="126">
        <v>0</v>
      </c>
      <c r="DU307" s="126">
        <v>0</v>
      </c>
      <c r="DV307" s="126">
        <v>19</v>
      </c>
      <c r="DW307" s="126">
        <v>5</v>
      </c>
      <c r="DX307" s="126">
        <v>2</v>
      </c>
      <c r="DY307" s="126">
        <v>0</v>
      </c>
      <c r="DZ307" s="126">
        <v>0</v>
      </c>
      <c r="EA307" s="126">
        <v>26</v>
      </c>
      <c r="EB307" s="126">
        <v>0</v>
      </c>
      <c r="EC307" s="126">
        <v>0</v>
      </c>
      <c r="ED307" s="126">
        <v>0</v>
      </c>
      <c r="EE307" s="126">
        <v>0</v>
      </c>
      <c r="EF307" s="126">
        <v>0</v>
      </c>
      <c r="EG307" s="126">
        <v>6</v>
      </c>
      <c r="EH307" s="126">
        <v>0</v>
      </c>
      <c r="EI307" s="126">
        <v>20</v>
      </c>
      <c r="EJ307" s="126">
        <v>0</v>
      </c>
      <c r="EK307" s="126">
        <v>26</v>
      </c>
      <c r="EL307" s="126">
        <v>26</v>
      </c>
      <c r="EM307" s="126">
        <v>0</v>
      </c>
      <c r="EN307" s="126">
        <v>0</v>
      </c>
      <c r="EO307" s="126">
        <v>0</v>
      </c>
      <c r="EP307" s="126">
        <v>0</v>
      </c>
      <c r="EQ307" s="127" t="b">
        <v>0</v>
      </c>
      <c r="ER307" s="127" t="b">
        <v>0</v>
      </c>
      <c r="ES307" s="127" t="b">
        <v>0</v>
      </c>
      <c r="ET307" s="128">
        <v>0</v>
      </c>
      <c r="EU307" s="128">
        <v>0</v>
      </c>
      <c r="EV307" s="128">
        <v>0</v>
      </c>
      <c r="EW307" s="128">
        <v>0</v>
      </c>
      <c r="EX307" s="128">
        <v>0</v>
      </c>
      <c r="EY307" s="128">
        <v>0</v>
      </c>
      <c r="EZ307" s="127" t="b">
        <v>0</v>
      </c>
      <c r="FA307" s="127" t="b">
        <v>0</v>
      </c>
      <c r="FB307" s="127" t="b">
        <v>0</v>
      </c>
      <c r="FC307" s="128">
        <v>0</v>
      </c>
      <c r="FD307" s="128">
        <v>0</v>
      </c>
      <c r="FE307" s="128">
        <v>0</v>
      </c>
      <c r="FF307" s="128">
        <v>0</v>
      </c>
      <c r="FG307" s="128">
        <v>0</v>
      </c>
      <c r="FH307" s="128">
        <v>0</v>
      </c>
      <c r="FI307" s="127" t="b">
        <v>0</v>
      </c>
      <c r="FJ307" s="127" t="b">
        <v>0</v>
      </c>
      <c r="FK307" s="127" t="b">
        <v>0</v>
      </c>
      <c r="FL307" s="128">
        <v>0</v>
      </c>
      <c r="FM307" s="128">
        <v>0</v>
      </c>
      <c r="FN307" s="128">
        <v>0</v>
      </c>
      <c r="FO307" s="128">
        <v>0</v>
      </c>
      <c r="FP307" s="128">
        <v>0</v>
      </c>
      <c r="FQ307" s="128">
        <v>0</v>
      </c>
      <c r="FR307" s="183" t="s">
        <v>993</v>
      </c>
      <c r="FS307" s="128">
        <v>0</v>
      </c>
      <c r="FT307" s="126">
        <v>0</v>
      </c>
      <c r="FU307" s="126">
        <v>26</v>
      </c>
      <c r="FV307" s="126">
        <v>0</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7" t="b">
        <v>0</v>
      </c>
      <c r="GM307" s="183" t="s">
        <v>993</v>
      </c>
      <c r="GN307" s="183" t="s">
        <v>993</v>
      </c>
      <c r="GO307" s="183" t="s">
        <v>993</v>
      </c>
      <c r="GP307" s="183" t="s">
        <v>993</v>
      </c>
      <c r="GQ307" s="127"/>
      <c r="GR307" s="123"/>
    </row>
    <row r="308" spans="1:200">
      <c r="A308" s="122"/>
      <c r="B308" s="1348" t="s">
        <v>751</v>
      </c>
      <c r="C308" s="1349"/>
      <c r="D308" s="183" t="s">
        <v>1255</v>
      </c>
      <c r="E308" s="183" t="s">
        <v>753</v>
      </c>
      <c r="F308" s="183" t="s">
        <v>437</v>
      </c>
      <c r="G308" s="183" t="s">
        <v>986</v>
      </c>
      <c r="H308" s="183" t="s">
        <v>1236</v>
      </c>
      <c r="I308" s="183" t="s">
        <v>1237</v>
      </c>
      <c r="J308" s="183" t="s">
        <v>1256</v>
      </c>
      <c r="K308" s="183" t="s">
        <v>1257</v>
      </c>
      <c r="L308" s="126">
        <v>1</v>
      </c>
      <c r="M308" s="183" t="s">
        <v>753</v>
      </c>
      <c r="N308" s="183" t="s">
        <v>996</v>
      </c>
      <c r="O308" s="183" t="s">
        <v>317</v>
      </c>
      <c r="P308" s="183" t="s">
        <v>1088</v>
      </c>
      <c r="Q308" s="183" t="s">
        <v>293</v>
      </c>
      <c r="R308" s="183" t="s">
        <v>293</v>
      </c>
      <c r="S308" s="127" t="b">
        <v>1</v>
      </c>
      <c r="T308" s="126">
        <v>3</v>
      </c>
      <c r="U308" s="127" t="b">
        <v>1</v>
      </c>
      <c r="V308" s="126">
        <v>3</v>
      </c>
      <c r="W308" s="127" t="b">
        <v>1</v>
      </c>
      <c r="X308" s="127" t="b">
        <v>1</v>
      </c>
      <c r="Y308" s="183" t="s">
        <v>293</v>
      </c>
      <c r="Z308" s="183" t="s">
        <v>993</v>
      </c>
      <c r="AA308" s="127" t="b">
        <v>0</v>
      </c>
      <c r="AB308" s="183" t="s">
        <v>993</v>
      </c>
      <c r="AC308" s="183" t="s">
        <v>993</v>
      </c>
      <c r="AD308" s="183" t="s">
        <v>993</v>
      </c>
      <c r="AE308" s="183">
        <f t="shared" si="11"/>
        <v>43</v>
      </c>
      <c r="AF308" s="183">
        <f t="shared" si="11"/>
        <v>38</v>
      </c>
      <c r="AG308" s="183">
        <f t="shared" si="11"/>
        <v>17</v>
      </c>
      <c r="AH308" s="183">
        <f t="shared" si="10"/>
        <v>43</v>
      </c>
      <c r="AI308" s="183">
        <f t="shared" si="12"/>
        <v>0</v>
      </c>
      <c r="AJ308" s="126">
        <v>43</v>
      </c>
      <c r="AK308" s="126">
        <v>38</v>
      </c>
      <c r="AL308" s="126">
        <v>17</v>
      </c>
      <c r="AM308" s="126">
        <v>43</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6">
        <v>0</v>
      </c>
      <c r="BD308" s="127" t="b">
        <v>0</v>
      </c>
      <c r="BE308" s="127"/>
      <c r="BF308" s="183" t="s">
        <v>296</v>
      </c>
      <c r="BG308" s="126">
        <v>23</v>
      </c>
      <c r="BH308" s="183" t="s">
        <v>998</v>
      </c>
      <c r="BI308" s="126">
        <v>20</v>
      </c>
      <c r="BJ308" s="183" t="s">
        <v>993</v>
      </c>
      <c r="BK308" s="126">
        <v>0</v>
      </c>
      <c r="BL308" s="126">
        <v>0</v>
      </c>
      <c r="BM308" s="126">
        <v>20</v>
      </c>
      <c r="BN308" s="183" t="s">
        <v>993</v>
      </c>
      <c r="BO308" s="183" t="s">
        <v>993</v>
      </c>
      <c r="BP308" s="183" t="s">
        <v>993</v>
      </c>
      <c r="BQ308" s="126">
        <v>0</v>
      </c>
      <c r="BR308" s="183" t="s">
        <v>993</v>
      </c>
      <c r="BS308" s="126">
        <v>0</v>
      </c>
      <c r="BT308" s="183" t="s">
        <v>993</v>
      </c>
      <c r="BU308" s="126">
        <v>0</v>
      </c>
      <c r="BV308" s="126">
        <v>0</v>
      </c>
      <c r="BW308" s="126">
        <v>0</v>
      </c>
      <c r="BX308" s="183" t="s">
        <v>993</v>
      </c>
      <c r="BY308" s="126">
        <v>0</v>
      </c>
      <c r="BZ308" s="183" t="s">
        <v>993</v>
      </c>
      <c r="CA308" s="126">
        <v>0</v>
      </c>
      <c r="CB308" s="183" t="s">
        <v>993</v>
      </c>
      <c r="CC308" s="126">
        <v>0</v>
      </c>
      <c r="CD308" s="126">
        <v>0</v>
      </c>
      <c r="CE308" s="126">
        <v>0</v>
      </c>
      <c r="CF308" s="183" t="s">
        <v>993</v>
      </c>
      <c r="CG308" s="126">
        <v>0</v>
      </c>
      <c r="CH308" s="183" t="s">
        <v>993</v>
      </c>
      <c r="CI308" s="126">
        <v>0</v>
      </c>
      <c r="CJ308" s="183" t="s">
        <v>993</v>
      </c>
      <c r="CK308" s="126">
        <v>0</v>
      </c>
      <c r="CL308" s="126">
        <v>0</v>
      </c>
      <c r="CM308" s="126">
        <v>0</v>
      </c>
      <c r="CN308" s="126">
        <v>22</v>
      </c>
      <c r="CO308" s="126">
        <v>0</v>
      </c>
      <c r="CP308" s="126">
        <v>1</v>
      </c>
      <c r="CQ308" s="126">
        <v>0</v>
      </c>
      <c r="CR308" s="126">
        <v>1</v>
      </c>
      <c r="CS308" s="126">
        <v>0.5</v>
      </c>
      <c r="CT308" s="126">
        <v>0</v>
      </c>
      <c r="CU308" s="126">
        <v>0</v>
      </c>
      <c r="CV308" s="126">
        <v>0</v>
      </c>
      <c r="CW308" s="126">
        <v>0</v>
      </c>
      <c r="CX308" s="126">
        <v>0</v>
      </c>
      <c r="CY308" s="126">
        <v>0</v>
      </c>
      <c r="CZ308" s="126">
        <v>0</v>
      </c>
      <c r="DA308" s="126">
        <v>0</v>
      </c>
      <c r="DB308" s="126">
        <v>1</v>
      </c>
      <c r="DC308" s="126">
        <v>0</v>
      </c>
      <c r="DD308" s="126">
        <v>0</v>
      </c>
      <c r="DE308" s="126">
        <v>0</v>
      </c>
      <c r="DF308" s="126">
        <v>0</v>
      </c>
      <c r="DG308" s="126">
        <v>0</v>
      </c>
      <c r="DH308" s="127" t="b">
        <v>0</v>
      </c>
      <c r="DI308" s="183" t="s">
        <v>999</v>
      </c>
      <c r="DJ308" s="183" t="s">
        <v>270</v>
      </c>
      <c r="DK308" s="183" t="s">
        <v>1000</v>
      </c>
      <c r="DL308" s="183" t="s">
        <v>434</v>
      </c>
      <c r="DM308" s="126">
        <v>626</v>
      </c>
      <c r="DN308" s="126">
        <v>99</v>
      </c>
      <c r="DO308" s="126">
        <v>277</v>
      </c>
      <c r="DP308" s="126">
        <v>250</v>
      </c>
      <c r="DQ308" s="126">
        <v>11055</v>
      </c>
      <c r="DR308" s="126">
        <v>615</v>
      </c>
      <c r="DS308" s="126">
        <v>626</v>
      </c>
      <c r="DT308" s="126">
        <v>10</v>
      </c>
      <c r="DU308" s="126">
        <v>401</v>
      </c>
      <c r="DV308" s="126">
        <v>65</v>
      </c>
      <c r="DW308" s="126">
        <v>149</v>
      </c>
      <c r="DX308" s="126">
        <v>0</v>
      </c>
      <c r="DY308" s="126">
        <v>0</v>
      </c>
      <c r="DZ308" s="126">
        <v>1</v>
      </c>
      <c r="EA308" s="126">
        <v>615</v>
      </c>
      <c r="EB308" s="126">
        <v>53</v>
      </c>
      <c r="EC308" s="126">
        <v>358</v>
      </c>
      <c r="ED308" s="126">
        <v>37</v>
      </c>
      <c r="EE308" s="126">
        <v>6</v>
      </c>
      <c r="EF308" s="126">
        <v>20</v>
      </c>
      <c r="EG308" s="126">
        <v>0</v>
      </c>
      <c r="EH308" s="126">
        <v>103</v>
      </c>
      <c r="EI308" s="126">
        <v>38</v>
      </c>
      <c r="EJ308" s="126">
        <v>0</v>
      </c>
      <c r="EK308" s="126">
        <v>562</v>
      </c>
      <c r="EL308" s="126">
        <v>483</v>
      </c>
      <c r="EM308" s="126">
        <v>52</v>
      </c>
      <c r="EN308" s="126">
        <v>12</v>
      </c>
      <c r="EO308" s="126">
        <v>15</v>
      </c>
      <c r="EP308" s="126">
        <v>0</v>
      </c>
      <c r="EQ308" s="127" t="b">
        <v>0</v>
      </c>
      <c r="ER308" s="127" t="b">
        <v>0</v>
      </c>
      <c r="ES308" s="127" t="b">
        <v>0</v>
      </c>
      <c r="ET308" s="128">
        <v>0.441</v>
      </c>
      <c r="EU308" s="128">
        <v>0.26700000000000002</v>
      </c>
      <c r="EV308" s="128">
        <v>0.221</v>
      </c>
      <c r="EW308" s="128">
        <v>0.105</v>
      </c>
      <c r="EX308" s="128">
        <v>4.2000000000000003E-2</v>
      </c>
      <c r="EY308" s="128">
        <v>0</v>
      </c>
      <c r="EZ308" s="127" t="b">
        <v>0</v>
      </c>
      <c r="FA308" s="127" t="b">
        <v>0</v>
      </c>
      <c r="FB308" s="127" t="b">
        <v>0</v>
      </c>
      <c r="FC308" s="128">
        <v>0.159</v>
      </c>
      <c r="FD308" s="128">
        <v>4.2000000000000003E-2</v>
      </c>
      <c r="FE308" s="128">
        <v>0</v>
      </c>
      <c r="FF308" s="128">
        <v>6.0000000000000001E-3</v>
      </c>
      <c r="FG308" s="128">
        <v>6.0000000000000001E-3</v>
      </c>
      <c r="FH308" s="128">
        <v>1.1000000000000001E-2</v>
      </c>
      <c r="FI308" s="127" t="b">
        <v>0</v>
      </c>
      <c r="FJ308" s="127" t="b">
        <v>0</v>
      </c>
      <c r="FK308" s="127" t="b">
        <v>0</v>
      </c>
      <c r="FL308" s="128">
        <v>0</v>
      </c>
      <c r="FM308" s="128">
        <v>0</v>
      </c>
      <c r="FN308" s="128">
        <v>0</v>
      </c>
      <c r="FO308" s="128">
        <v>0</v>
      </c>
      <c r="FP308" s="128">
        <v>0</v>
      </c>
      <c r="FQ308" s="128">
        <v>0</v>
      </c>
      <c r="FR308" s="183" t="s">
        <v>993</v>
      </c>
      <c r="FS308" s="128">
        <v>0</v>
      </c>
      <c r="FT308" s="126">
        <v>0</v>
      </c>
      <c r="FU308" s="126">
        <v>562</v>
      </c>
      <c r="FV308" s="126">
        <v>0</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7" t="b">
        <v>0</v>
      </c>
      <c r="GM308" s="183" t="s">
        <v>993</v>
      </c>
      <c r="GN308" s="183" t="s">
        <v>993</v>
      </c>
      <c r="GO308" s="183" t="s">
        <v>993</v>
      </c>
      <c r="GP308" s="183" t="s">
        <v>993</v>
      </c>
      <c r="GQ308" s="127"/>
      <c r="GR308" s="123"/>
    </row>
    <row r="309" spans="1:200">
      <c r="A309" s="122"/>
      <c r="B309" s="1348" t="s">
        <v>751</v>
      </c>
      <c r="C309" s="1349"/>
      <c r="D309" s="183" t="s">
        <v>1255</v>
      </c>
      <c r="E309" s="183" t="s">
        <v>753</v>
      </c>
      <c r="F309" s="183" t="s">
        <v>437</v>
      </c>
      <c r="G309" s="183" t="s">
        <v>986</v>
      </c>
      <c r="H309" s="183" t="s">
        <v>1236</v>
      </c>
      <c r="I309" s="183" t="s">
        <v>1237</v>
      </c>
      <c r="J309" s="183" t="s">
        <v>1256</v>
      </c>
      <c r="K309" s="183" t="s">
        <v>1257</v>
      </c>
      <c r="L309" s="126">
        <v>2</v>
      </c>
      <c r="M309" s="183" t="s">
        <v>753</v>
      </c>
      <c r="N309" s="183" t="s">
        <v>991</v>
      </c>
      <c r="O309" s="183" t="s">
        <v>362</v>
      </c>
      <c r="P309" s="183" t="s">
        <v>1088</v>
      </c>
      <c r="Q309" s="183" t="s">
        <v>293</v>
      </c>
      <c r="R309" s="183" t="s">
        <v>296</v>
      </c>
      <c r="S309" s="127" t="b">
        <v>0</v>
      </c>
      <c r="T309" s="126">
        <v>0</v>
      </c>
      <c r="U309" s="127" t="b">
        <v>0</v>
      </c>
      <c r="V309" s="126">
        <v>0</v>
      </c>
      <c r="W309" s="127" t="b">
        <v>1</v>
      </c>
      <c r="X309" s="127" t="b">
        <v>1</v>
      </c>
      <c r="Y309" s="183" t="s">
        <v>296</v>
      </c>
      <c r="Z309" s="183" t="s">
        <v>993</v>
      </c>
      <c r="AA309" s="127" t="b">
        <v>0</v>
      </c>
      <c r="AB309" s="183" t="s">
        <v>993</v>
      </c>
      <c r="AC309" s="183" t="s">
        <v>993</v>
      </c>
      <c r="AD309" s="183" t="s">
        <v>993</v>
      </c>
      <c r="AE309" s="183">
        <f t="shared" si="11"/>
        <v>27</v>
      </c>
      <c r="AF309" s="183">
        <f t="shared" si="11"/>
        <v>27</v>
      </c>
      <c r="AG309" s="183">
        <f t="shared" si="11"/>
        <v>20</v>
      </c>
      <c r="AH309" s="183">
        <f t="shared" si="10"/>
        <v>27</v>
      </c>
      <c r="AI309" s="183">
        <f t="shared" si="12"/>
        <v>0</v>
      </c>
      <c r="AJ309" s="126">
        <v>0</v>
      </c>
      <c r="AK309" s="126">
        <v>0</v>
      </c>
      <c r="AL309" s="126">
        <v>0</v>
      </c>
      <c r="AM309" s="126">
        <v>0</v>
      </c>
      <c r="AN309" s="126">
        <v>0</v>
      </c>
      <c r="AO309" s="126">
        <v>27</v>
      </c>
      <c r="AP309" s="126">
        <v>27</v>
      </c>
      <c r="AQ309" s="126">
        <v>20</v>
      </c>
      <c r="AR309" s="126">
        <v>27</v>
      </c>
      <c r="AS309" s="126">
        <v>27</v>
      </c>
      <c r="AT309" s="126">
        <v>27</v>
      </c>
      <c r="AU309" s="126">
        <v>20</v>
      </c>
      <c r="AV309" s="126">
        <v>27</v>
      </c>
      <c r="AW309" s="126">
        <v>0</v>
      </c>
      <c r="AX309" s="126">
        <v>0</v>
      </c>
      <c r="AY309" s="126">
        <v>0</v>
      </c>
      <c r="AZ309" s="126">
        <v>0</v>
      </c>
      <c r="BA309" s="126">
        <v>0</v>
      </c>
      <c r="BB309" s="126">
        <v>0</v>
      </c>
      <c r="BC309" s="126">
        <v>0</v>
      </c>
      <c r="BD309" s="127" t="b">
        <v>0</v>
      </c>
      <c r="BE309" s="127"/>
      <c r="BF309" s="183" t="s">
        <v>422</v>
      </c>
      <c r="BG309" s="126">
        <v>27</v>
      </c>
      <c r="BH309" s="183" t="s">
        <v>993</v>
      </c>
      <c r="BI309" s="126">
        <v>0</v>
      </c>
      <c r="BJ309" s="183" t="s">
        <v>993</v>
      </c>
      <c r="BK309" s="126">
        <v>0</v>
      </c>
      <c r="BL309" s="126">
        <v>0</v>
      </c>
      <c r="BM309" s="126">
        <v>0</v>
      </c>
      <c r="BN309" s="183" t="s">
        <v>993</v>
      </c>
      <c r="BO309" s="183" t="s">
        <v>993</v>
      </c>
      <c r="BP309" s="183" t="s">
        <v>993</v>
      </c>
      <c r="BQ309" s="126">
        <v>0</v>
      </c>
      <c r="BR309" s="183" t="s">
        <v>993</v>
      </c>
      <c r="BS309" s="126">
        <v>0</v>
      </c>
      <c r="BT309" s="183" t="s">
        <v>993</v>
      </c>
      <c r="BU309" s="126">
        <v>0</v>
      </c>
      <c r="BV309" s="126">
        <v>0</v>
      </c>
      <c r="BW309" s="126">
        <v>0</v>
      </c>
      <c r="BX309" s="183" t="s">
        <v>993</v>
      </c>
      <c r="BY309" s="126">
        <v>0</v>
      </c>
      <c r="BZ309" s="183" t="s">
        <v>993</v>
      </c>
      <c r="CA309" s="126">
        <v>0</v>
      </c>
      <c r="CB309" s="183" t="s">
        <v>993</v>
      </c>
      <c r="CC309" s="126">
        <v>0</v>
      </c>
      <c r="CD309" s="126">
        <v>0</v>
      </c>
      <c r="CE309" s="126">
        <v>0</v>
      </c>
      <c r="CF309" s="183" t="s">
        <v>993</v>
      </c>
      <c r="CG309" s="126">
        <v>0</v>
      </c>
      <c r="CH309" s="183" t="s">
        <v>993</v>
      </c>
      <c r="CI309" s="126">
        <v>0</v>
      </c>
      <c r="CJ309" s="183" t="s">
        <v>993</v>
      </c>
      <c r="CK309" s="126">
        <v>0</v>
      </c>
      <c r="CL309" s="126">
        <v>0</v>
      </c>
      <c r="CM309" s="126">
        <v>0</v>
      </c>
      <c r="CN309" s="126">
        <v>11</v>
      </c>
      <c r="CO309" s="126">
        <v>0</v>
      </c>
      <c r="CP309" s="126">
        <v>0</v>
      </c>
      <c r="CQ309" s="126">
        <v>0</v>
      </c>
      <c r="CR309" s="126">
        <v>7</v>
      </c>
      <c r="CS309" s="126">
        <v>0.4</v>
      </c>
      <c r="CT309" s="126">
        <v>0</v>
      </c>
      <c r="CU309" s="126">
        <v>0</v>
      </c>
      <c r="CV309" s="126">
        <v>0</v>
      </c>
      <c r="CW309" s="126">
        <v>0</v>
      </c>
      <c r="CX309" s="126">
        <v>0</v>
      </c>
      <c r="CY309" s="126">
        <v>0</v>
      </c>
      <c r="CZ309" s="126">
        <v>0</v>
      </c>
      <c r="DA309" s="126">
        <v>0</v>
      </c>
      <c r="DB309" s="126">
        <v>1</v>
      </c>
      <c r="DC309" s="126">
        <v>0</v>
      </c>
      <c r="DD309" s="126">
        <v>0</v>
      </c>
      <c r="DE309" s="126">
        <v>0</v>
      </c>
      <c r="DF309" s="126">
        <v>0</v>
      </c>
      <c r="DG309" s="126">
        <v>0</v>
      </c>
      <c r="DH309" s="127" t="b">
        <v>0</v>
      </c>
      <c r="DI309" s="183" t="s">
        <v>270</v>
      </c>
      <c r="DJ309" s="183" t="s">
        <v>993</v>
      </c>
      <c r="DK309" s="183" t="s">
        <v>993</v>
      </c>
      <c r="DL309" s="183" t="s">
        <v>993</v>
      </c>
      <c r="DM309" s="126">
        <v>53</v>
      </c>
      <c r="DN309" s="126">
        <v>53</v>
      </c>
      <c r="DO309" s="126">
        <v>0</v>
      </c>
      <c r="DP309" s="126">
        <v>0</v>
      </c>
      <c r="DQ309" s="126">
        <v>8733</v>
      </c>
      <c r="DR309" s="126">
        <v>49</v>
      </c>
      <c r="DS309" s="126">
        <v>53</v>
      </c>
      <c r="DT309" s="126">
        <v>53</v>
      </c>
      <c r="DU309" s="126">
        <v>0</v>
      </c>
      <c r="DV309" s="126">
        <v>0</v>
      </c>
      <c r="DW309" s="126">
        <v>0</v>
      </c>
      <c r="DX309" s="126">
        <v>0</v>
      </c>
      <c r="DY309" s="126">
        <v>0</v>
      </c>
      <c r="DZ309" s="126">
        <v>0</v>
      </c>
      <c r="EA309" s="126">
        <v>49</v>
      </c>
      <c r="EB309" s="126">
        <v>1</v>
      </c>
      <c r="EC309" s="126">
        <v>5</v>
      </c>
      <c r="ED309" s="126">
        <v>3</v>
      </c>
      <c r="EE309" s="126">
        <v>1</v>
      </c>
      <c r="EF309" s="126">
        <v>0</v>
      </c>
      <c r="EG309" s="126">
        <v>0</v>
      </c>
      <c r="EH309" s="126">
        <v>0</v>
      </c>
      <c r="EI309" s="126">
        <v>39</v>
      </c>
      <c r="EJ309" s="126">
        <v>0</v>
      </c>
      <c r="EK309" s="126">
        <v>48</v>
      </c>
      <c r="EL309" s="126">
        <v>42</v>
      </c>
      <c r="EM309" s="126">
        <v>2</v>
      </c>
      <c r="EN309" s="126">
        <v>4</v>
      </c>
      <c r="EO309" s="126">
        <v>0</v>
      </c>
      <c r="EP309" s="126">
        <v>0</v>
      </c>
      <c r="EQ309" s="127" t="b">
        <v>0</v>
      </c>
      <c r="ER309" s="127" t="b">
        <v>0</v>
      </c>
      <c r="ES309" s="127" t="b">
        <v>0</v>
      </c>
      <c r="ET309" s="128">
        <v>0</v>
      </c>
      <c r="EU309" s="128">
        <v>0</v>
      </c>
      <c r="EV309" s="128">
        <v>0</v>
      </c>
      <c r="EW309" s="128">
        <v>0</v>
      </c>
      <c r="EX309" s="128">
        <v>0</v>
      </c>
      <c r="EY309" s="128">
        <v>0</v>
      </c>
      <c r="EZ309" s="127" t="b">
        <v>0</v>
      </c>
      <c r="FA309" s="127" t="b">
        <v>0</v>
      </c>
      <c r="FB309" s="127" t="b">
        <v>0</v>
      </c>
      <c r="FC309" s="128">
        <v>0</v>
      </c>
      <c r="FD309" s="128">
        <v>0</v>
      </c>
      <c r="FE309" s="128">
        <v>0</v>
      </c>
      <c r="FF309" s="128">
        <v>0</v>
      </c>
      <c r="FG309" s="128">
        <v>0</v>
      </c>
      <c r="FH309" s="128">
        <v>0</v>
      </c>
      <c r="FI309" s="127" t="b">
        <v>0</v>
      </c>
      <c r="FJ309" s="127" t="b">
        <v>0</v>
      </c>
      <c r="FK309" s="127" t="b">
        <v>0</v>
      </c>
      <c r="FL309" s="128">
        <v>0</v>
      </c>
      <c r="FM309" s="128">
        <v>0</v>
      </c>
      <c r="FN309" s="128">
        <v>0</v>
      </c>
      <c r="FO309" s="128">
        <v>0</v>
      </c>
      <c r="FP309" s="128">
        <v>0</v>
      </c>
      <c r="FQ309" s="128">
        <v>0</v>
      </c>
      <c r="FR309" s="183" t="s">
        <v>993</v>
      </c>
      <c r="FS309" s="128">
        <v>0</v>
      </c>
      <c r="FT309" s="126">
        <v>0</v>
      </c>
      <c r="FU309" s="126">
        <v>48</v>
      </c>
      <c r="FV309" s="126">
        <v>0</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7" t="b">
        <v>0</v>
      </c>
      <c r="GM309" s="183" t="s">
        <v>993</v>
      </c>
      <c r="GN309" s="183" t="s">
        <v>993</v>
      </c>
      <c r="GO309" s="183" t="s">
        <v>993</v>
      </c>
      <c r="GP309" s="183" t="s">
        <v>993</v>
      </c>
      <c r="GQ309" s="127"/>
      <c r="GR309" s="123"/>
    </row>
    <row r="310" spans="1:200">
      <c r="A310" s="122"/>
      <c r="B310" s="1348" t="s">
        <v>767</v>
      </c>
      <c r="C310" s="1349"/>
      <c r="D310" s="183" t="s">
        <v>1258</v>
      </c>
      <c r="E310" s="183" t="s">
        <v>72</v>
      </c>
      <c r="F310" s="183" t="s">
        <v>437</v>
      </c>
      <c r="G310" s="183" t="s">
        <v>986</v>
      </c>
      <c r="H310" s="183" t="s">
        <v>1259</v>
      </c>
      <c r="I310" s="183" t="s">
        <v>1260</v>
      </c>
      <c r="J310" s="183" t="s">
        <v>1261</v>
      </c>
      <c r="K310" s="183" t="s">
        <v>1262</v>
      </c>
      <c r="L310" s="126">
        <v>4</v>
      </c>
      <c r="M310" s="183" t="s">
        <v>72</v>
      </c>
      <c r="N310" s="183" t="s">
        <v>991</v>
      </c>
      <c r="O310" s="183" t="s">
        <v>528</v>
      </c>
      <c r="P310" s="183" t="s">
        <v>993</v>
      </c>
      <c r="Q310" s="183" t="s">
        <v>993</v>
      </c>
      <c r="R310" s="183" t="s">
        <v>296</v>
      </c>
      <c r="S310" s="127" t="b">
        <v>0</v>
      </c>
      <c r="T310" s="126">
        <v>0</v>
      </c>
      <c r="U310" s="127" t="b">
        <v>0</v>
      </c>
      <c r="V310" s="126">
        <v>0</v>
      </c>
      <c r="W310" s="127" t="b">
        <v>0</v>
      </c>
      <c r="X310" s="127" t="b">
        <v>1</v>
      </c>
      <c r="Y310" s="183" t="s">
        <v>293</v>
      </c>
      <c r="Z310" s="183" t="s">
        <v>993</v>
      </c>
      <c r="AA310" s="127" t="b">
        <v>1</v>
      </c>
      <c r="AB310" s="183" t="s">
        <v>293</v>
      </c>
      <c r="AC310" s="183" t="s">
        <v>1263</v>
      </c>
      <c r="AD310" s="183" t="s">
        <v>296</v>
      </c>
      <c r="AE310" s="183">
        <f t="shared" si="11"/>
        <v>48</v>
      </c>
      <c r="AF310" s="183">
        <f t="shared" si="11"/>
        <v>33</v>
      </c>
      <c r="AG310" s="183">
        <f t="shared" si="11"/>
        <v>0</v>
      </c>
      <c r="AH310" s="183">
        <f t="shared" si="10"/>
        <v>24</v>
      </c>
      <c r="AI310" s="183">
        <f t="shared" si="12"/>
        <v>24</v>
      </c>
      <c r="AJ310" s="126">
        <v>0</v>
      </c>
      <c r="AK310" s="126">
        <v>0</v>
      </c>
      <c r="AL310" s="126">
        <v>0</v>
      </c>
      <c r="AM310" s="126">
        <v>24</v>
      </c>
      <c r="AN310" s="126">
        <v>0</v>
      </c>
      <c r="AO310" s="126">
        <v>48</v>
      </c>
      <c r="AP310" s="126">
        <v>33</v>
      </c>
      <c r="AQ310" s="126">
        <v>0</v>
      </c>
      <c r="AR310" s="126">
        <v>0</v>
      </c>
      <c r="AS310" s="126">
        <v>48</v>
      </c>
      <c r="AT310" s="126">
        <v>33</v>
      </c>
      <c r="AU310" s="126">
        <v>0</v>
      </c>
      <c r="AV310" s="126">
        <v>0</v>
      </c>
      <c r="AW310" s="126">
        <v>0</v>
      </c>
      <c r="AX310" s="126">
        <v>0</v>
      </c>
      <c r="AY310" s="126">
        <v>0</v>
      </c>
      <c r="AZ310" s="126">
        <v>0</v>
      </c>
      <c r="BA310" s="126">
        <v>0</v>
      </c>
      <c r="BB310" s="126">
        <v>0</v>
      </c>
      <c r="BC310" s="126">
        <v>0</v>
      </c>
      <c r="BD310" s="127" t="b">
        <v>0</v>
      </c>
      <c r="BE310" s="127"/>
      <c r="BF310" s="183" t="s">
        <v>425</v>
      </c>
      <c r="BG310" s="126">
        <v>48</v>
      </c>
      <c r="BH310" s="183" t="s">
        <v>993</v>
      </c>
      <c r="BI310" s="126">
        <v>0</v>
      </c>
      <c r="BJ310" s="183" t="s">
        <v>993</v>
      </c>
      <c r="BK310" s="126">
        <v>0</v>
      </c>
      <c r="BL310" s="126">
        <v>0</v>
      </c>
      <c r="BM310" s="126">
        <v>0</v>
      </c>
      <c r="BN310" s="183" t="s">
        <v>993</v>
      </c>
      <c r="BO310" s="183" t="s">
        <v>993</v>
      </c>
      <c r="BP310" s="183" t="s">
        <v>993</v>
      </c>
      <c r="BQ310" s="126">
        <v>0</v>
      </c>
      <c r="BR310" s="183" t="s">
        <v>993</v>
      </c>
      <c r="BS310" s="126">
        <v>0</v>
      </c>
      <c r="BT310" s="183" t="s">
        <v>993</v>
      </c>
      <c r="BU310" s="126">
        <v>0</v>
      </c>
      <c r="BV310" s="126">
        <v>0</v>
      </c>
      <c r="BW310" s="126">
        <v>0</v>
      </c>
      <c r="BX310" s="183" t="s">
        <v>993</v>
      </c>
      <c r="BY310" s="126">
        <v>0</v>
      </c>
      <c r="BZ310" s="183" t="s">
        <v>993</v>
      </c>
      <c r="CA310" s="126">
        <v>0</v>
      </c>
      <c r="CB310" s="183" t="s">
        <v>993</v>
      </c>
      <c r="CC310" s="126">
        <v>0</v>
      </c>
      <c r="CD310" s="126">
        <v>0</v>
      </c>
      <c r="CE310" s="126">
        <v>0</v>
      </c>
      <c r="CF310" s="183" t="s">
        <v>993</v>
      </c>
      <c r="CG310" s="126">
        <v>0</v>
      </c>
      <c r="CH310" s="183" t="s">
        <v>993</v>
      </c>
      <c r="CI310" s="126">
        <v>0</v>
      </c>
      <c r="CJ310" s="183" t="s">
        <v>993</v>
      </c>
      <c r="CK310" s="126">
        <v>0</v>
      </c>
      <c r="CL310" s="126">
        <v>0</v>
      </c>
      <c r="CM310" s="126">
        <v>0</v>
      </c>
      <c r="CN310" s="126">
        <v>9</v>
      </c>
      <c r="CO310" s="126">
        <v>0.8</v>
      </c>
      <c r="CP310" s="126">
        <v>0</v>
      </c>
      <c r="CQ310" s="126">
        <v>0</v>
      </c>
      <c r="CR310" s="126">
        <v>0</v>
      </c>
      <c r="CS310" s="126">
        <v>8.8000000000000007</v>
      </c>
      <c r="CT310" s="126">
        <v>0</v>
      </c>
      <c r="CU310" s="126">
        <v>0</v>
      </c>
      <c r="CV310" s="126">
        <v>0</v>
      </c>
      <c r="CW310" s="126">
        <v>0</v>
      </c>
      <c r="CX310" s="126">
        <v>0</v>
      </c>
      <c r="CY310" s="126">
        <v>0</v>
      </c>
      <c r="CZ310" s="126">
        <v>0</v>
      </c>
      <c r="DA310" s="126">
        <v>0</v>
      </c>
      <c r="DB310" s="126">
        <v>0</v>
      </c>
      <c r="DC310" s="126">
        <v>0</v>
      </c>
      <c r="DD310" s="126">
        <v>0</v>
      </c>
      <c r="DE310" s="126">
        <v>0</v>
      </c>
      <c r="DF310" s="126">
        <v>0</v>
      </c>
      <c r="DG310" s="126">
        <v>0</v>
      </c>
      <c r="DH310" s="127" t="b">
        <v>0</v>
      </c>
      <c r="DI310" s="183" t="s">
        <v>270</v>
      </c>
      <c r="DJ310" s="183" t="s">
        <v>993</v>
      </c>
      <c r="DK310" s="183" t="s">
        <v>993</v>
      </c>
      <c r="DL310" s="183" t="s">
        <v>993</v>
      </c>
      <c r="DM310" s="126">
        <v>176</v>
      </c>
      <c r="DN310" s="126">
        <v>176</v>
      </c>
      <c r="DO310" s="126">
        <v>0</v>
      </c>
      <c r="DP310" s="126">
        <v>0</v>
      </c>
      <c r="DQ310" s="126">
        <v>9332</v>
      </c>
      <c r="DR310" s="126">
        <v>164</v>
      </c>
      <c r="DS310" s="126">
        <v>176</v>
      </c>
      <c r="DT310" s="126">
        <v>176</v>
      </c>
      <c r="DU310" s="126">
        <v>0</v>
      </c>
      <c r="DV310" s="126">
        <v>0</v>
      </c>
      <c r="DW310" s="126">
        <v>0</v>
      </c>
      <c r="DX310" s="126">
        <v>0</v>
      </c>
      <c r="DY310" s="126">
        <v>0</v>
      </c>
      <c r="DZ310" s="126">
        <v>0</v>
      </c>
      <c r="EA310" s="126">
        <v>164</v>
      </c>
      <c r="EB310" s="126">
        <v>0</v>
      </c>
      <c r="EC310" s="126">
        <v>30</v>
      </c>
      <c r="ED310" s="126">
        <v>6</v>
      </c>
      <c r="EE310" s="126">
        <v>11</v>
      </c>
      <c r="EF310" s="126">
        <v>24</v>
      </c>
      <c r="EG310" s="126">
        <v>5</v>
      </c>
      <c r="EH310" s="126">
        <v>7</v>
      </c>
      <c r="EI310" s="126">
        <v>72</v>
      </c>
      <c r="EJ310" s="126">
        <v>9</v>
      </c>
      <c r="EK310" s="126">
        <v>164</v>
      </c>
      <c r="EL310" s="126">
        <v>158</v>
      </c>
      <c r="EM310" s="126">
        <v>3</v>
      </c>
      <c r="EN310" s="126">
        <v>2</v>
      </c>
      <c r="EO310" s="126">
        <v>1</v>
      </c>
      <c r="EP310" s="126">
        <v>0</v>
      </c>
      <c r="EQ310" s="127" t="b">
        <v>0</v>
      </c>
      <c r="ER310" s="127" t="b">
        <v>0</v>
      </c>
      <c r="ES310" s="127" t="b">
        <v>0</v>
      </c>
      <c r="ET310" s="128">
        <v>0</v>
      </c>
      <c r="EU310" s="128">
        <v>0</v>
      </c>
      <c r="EV310" s="128">
        <v>0</v>
      </c>
      <c r="EW310" s="128">
        <v>0</v>
      </c>
      <c r="EX310" s="128">
        <v>0</v>
      </c>
      <c r="EY310" s="128">
        <v>0</v>
      </c>
      <c r="EZ310" s="127" t="b">
        <v>0</v>
      </c>
      <c r="FA310" s="127" t="b">
        <v>0</v>
      </c>
      <c r="FB310" s="127" t="b">
        <v>0</v>
      </c>
      <c r="FC310" s="128">
        <v>0</v>
      </c>
      <c r="FD310" s="128">
        <v>0</v>
      </c>
      <c r="FE310" s="128">
        <v>0</v>
      </c>
      <c r="FF310" s="128">
        <v>0</v>
      </c>
      <c r="FG310" s="128">
        <v>0</v>
      </c>
      <c r="FH310" s="128">
        <v>0</v>
      </c>
      <c r="FI310" s="127" t="b">
        <v>0</v>
      </c>
      <c r="FJ310" s="127" t="b">
        <v>0</v>
      </c>
      <c r="FK310" s="127" t="b">
        <v>0</v>
      </c>
      <c r="FL310" s="128">
        <v>0</v>
      </c>
      <c r="FM310" s="128">
        <v>0</v>
      </c>
      <c r="FN310" s="128">
        <v>0</v>
      </c>
      <c r="FO310" s="128">
        <v>0</v>
      </c>
      <c r="FP310" s="128">
        <v>0</v>
      </c>
      <c r="FQ310" s="128">
        <v>0</v>
      </c>
      <c r="FR310" s="183" t="s">
        <v>993</v>
      </c>
      <c r="FS310" s="128">
        <v>0</v>
      </c>
      <c r="FT310" s="126">
        <v>0</v>
      </c>
      <c r="FU310" s="126">
        <v>164</v>
      </c>
      <c r="FV310" s="126">
        <v>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7" t="b">
        <v>0</v>
      </c>
      <c r="GM310" s="183" t="s">
        <v>993</v>
      </c>
      <c r="GN310" s="183" t="s">
        <v>993</v>
      </c>
      <c r="GO310" s="183" t="s">
        <v>993</v>
      </c>
      <c r="GP310" s="183" t="s">
        <v>993</v>
      </c>
      <c r="GQ310" s="127"/>
      <c r="GR310" s="123"/>
    </row>
    <row r="311" spans="1:200">
      <c r="A311" s="122"/>
      <c r="B311" s="1348" t="s">
        <v>767</v>
      </c>
      <c r="C311" s="1349"/>
      <c r="D311" s="183" t="s">
        <v>1258</v>
      </c>
      <c r="E311" s="183" t="s">
        <v>72</v>
      </c>
      <c r="F311" s="183" t="s">
        <v>437</v>
      </c>
      <c r="G311" s="183" t="s">
        <v>986</v>
      </c>
      <c r="H311" s="183" t="s">
        <v>1259</v>
      </c>
      <c r="I311" s="183" t="s">
        <v>1260</v>
      </c>
      <c r="J311" s="183" t="s">
        <v>1261</v>
      </c>
      <c r="K311" s="183" t="s">
        <v>1262</v>
      </c>
      <c r="L311" s="126">
        <v>1</v>
      </c>
      <c r="M311" s="183" t="s">
        <v>72</v>
      </c>
      <c r="N311" s="183" t="s">
        <v>1019</v>
      </c>
      <c r="O311" s="183" t="s">
        <v>529</v>
      </c>
      <c r="P311" s="183" t="s">
        <v>993</v>
      </c>
      <c r="Q311" s="183" t="s">
        <v>993</v>
      </c>
      <c r="R311" s="183" t="s">
        <v>290</v>
      </c>
      <c r="S311" s="127" t="b">
        <v>0</v>
      </c>
      <c r="T311" s="126">
        <v>0</v>
      </c>
      <c r="U311" s="127" t="b">
        <v>0</v>
      </c>
      <c r="V311" s="126">
        <v>0</v>
      </c>
      <c r="W311" s="127" t="b">
        <v>0</v>
      </c>
      <c r="X311" s="127" t="b">
        <v>1</v>
      </c>
      <c r="Y311" s="183" t="s">
        <v>290</v>
      </c>
      <c r="Z311" s="183" t="s">
        <v>993</v>
      </c>
      <c r="AA311" s="127" t="b">
        <v>0</v>
      </c>
      <c r="AB311" s="183" t="s">
        <v>993</v>
      </c>
      <c r="AC311" s="183" t="s">
        <v>993</v>
      </c>
      <c r="AD311" s="183" t="s">
        <v>993</v>
      </c>
      <c r="AE311" s="183">
        <f t="shared" si="11"/>
        <v>46</v>
      </c>
      <c r="AF311" s="183">
        <f t="shared" si="11"/>
        <v>46</v>
      </c>
      <c r="AG311" s="183">
        <f t="shared" si="11"/>
        <v>0</v>
      </c>
      <c r="AH311" s="183">
        <f t="shared" si="10"/>
        <v>46</v>
      </c>
      <c r="AI311" s="183">
        <f t="shared" si="12"/>
        <v>0</v>
      </c>
      <c r="AJ311" s="126">
        <v>46</v>
      </c>
      <c r="AK311" s="126">
        <v>46</v>
      </c>
      <c r="AL311" s="126">
        <v>0</v>
      </c>
      <c r="AM311" s="126">
        <v>46</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6">
        <v>0</v>
      </c>
      <c r="BD311" s="127" t="b">
        <v>0</v>
      </c>
      <c r="BE311" s="127"/>
      <c r="BF311" s="183" t="s">
        <v>282</v>
      </c>
      <c r="BG311" s="126">
        <v>46</v>
      </c>
      <c r="BH311" s="183" t="s">
        <v>993</v>
      </c>
      <c r="BI311" s="126">
        <v>0</v>
      </c>
      <c r="BJ311" s="183" t="s">
        <v>993</v>
      </c>
      <c r="BK311" s="126">
        <v>0</v>
      </c>
      <c r="BL311" s="126">
        <v>0</v>
      </c>
      <c r="BM311" s="126">
        <v>0</v>
      </c>
      <c r="BN311" s="183" t="s">
        <v>417</v>
      </c>
      <c r="BO311" s="183" t="s">
        <v>270</v>
      </c>
      <c r="BP311" s="183" t="s">
        <v>296</v>
      </c>
      <c r="BQ311" s="126">
        <v>46</v>
      </c>
      <c r="BR311" s="183" t="s">
        <v>993</v>
      </c>
      <c r="BS311" s="126">
        <v>0</v>
      </c>
      <c r="BT311" s="183" t="s">
        <v>993</v>
      </c>
      <c r="BU311" s="126">
        <v>0</v>
      </c>
      <c r="BV311" s="126">
        <v>0</v>
      </c>
      <c r="BW311" s="126">
        <v>0</v>
      </c>
      <c r="BX311" s="183" t="s">
        <v>993</v>
      </c>
      <c r="BY311" s="126">
        <v>0</v>
      </c>
      <c r="BZ311" s="183" t="s">
        <v>993</v>
      </c>
      <c r="CA311" s="126">
        <v>0</v>
      </c>
      <c r="CB311" s="183" t="s">
        <v>993</v>
      </c>
      <c r="CC311" s="126">
        <v>0</v>
      </c>
      <c r="CD311" s="126">
        <v>0</v>
      </c>
      <c r="CE311" s="126">
        <v>0</v>
      </c>
      <c r="CF311" s="183" t="s">
        <v>993</v>
      </c>
      <c r="CG311" s="126">
        <v>0</v>
      </c>
      <c r="CH311" s="183" t="s">
        <v>993</v>
      </c>
      <c r="CI311" s="126">
        <v>0</v>
      </c>
      <c r="CJ311" s="183" t="s">
        <v>993</v>
      </c>
      <c r="CK311" s="126">
        <v>0</v>
      </c>
      <c r="CL311" s="126">
        <v>0</v>
      </c>
      <c r="CM311" s="126">
        <v>0</v>
      </c>
      <c r="CN311" s="126">
        <v>18</v>
      </c>
      <c r="CO311" s="126">
        <v>0</v>
      </c>
      <c r="CP311" s="126">
        <v>0</v>
      </c>
      <c r="CQ311" s="126">
        <v>0</v>
      </c>
      <c r="CR311" s="126">
        <v>0</v>
      </c>
      <c r="CS311" s="126">
        <v>6.4</v>
      </c>
      <c r="CT311" s="126">
        <v>5</v>
      </c>
      <c r="CU311" s="126">
        <v>0</v>
      </c>
      <c r="CV311" s="126">
        <v>0</v>
      </c>
      <c r="CW311" s="126">
        <v>0</v>
      </c>
      <c r="CX311" s="126">
        <v>0</v>
      </c>
      <c r="CY311" s="126">
        <v>0</v>
      </c>
      <c r="CZ311" s="126">
        <v>0</v>
      </c>
      <c r="DA311" s="126">
        <v>0</v>
      </c>
      <c r="DB311" s="126">
        <v>0</v>
      </c>
      <c r="DC311" s="126">
        <v>0</v>
      </c>
      <c r="DD311" s="126">
        <v>0</v>
      </c>
      <c r="DE311" s="126">
        <v>0</v>
      </c>
      <c r="DF311" s="126">
        <v>0</v>
      </c>
      <c r="DG311" s="126">
        <v>0</v>
      </c>
      <c r="DH311" s="127" t="b">
        <v>0</v>
      </c>
      <c r="DI311" s="183" t="s">
        <v>999</v>
      </c>
      <c r="DJ311" s="183" t="s">
        <v>1000</v>
      </c>
      <c r="DK311" s="183" t="s">
        <v>270</v>
      </c>
      <c r="DL311" s="183" t="s">
        <v>434</v>
      </c>
      <c r="DM311" s="126">
        <v>1267</v>
      </c>
      <c r="DN311" s="126">
        <v>136</v>
      </c>
      <c r="DO311" s="126">
        <v>136</v>
      </c>
      <c r="DP311" s="126">
        <v>995</v>
      </c>
      <c r="DQ311" s="126">
        <v>15408</v>
      </c>
      <c r="DR311" s="126">
        <v>1266</v>
      </c>
      <c r="DS311" s="126">
        <v>1267</v>
      </c>
      <c r="DT311" s="126">
        <v>20</v>
      </c>
      <c r="DU311" s="126">
        <v>957</v>
      </c>
      <c r="DV311" s="126">
        <v>14</v>
      </c>
      <c r="DW311" s="126">
        <v>116</v>
      </c>
      <c r="DX311" s="126">
        <v>0</v>
      </c>
      <c r="DY311" s="126">
        <v>92</v>
      </c>
      <c r="DZ311" s="126">
        <v>68</v>
      </c>
      <c r="EA311" s="126">
        <v>1266</v>
      </c>
      <c r="EB311" s="126">
        <v>399</v>
      </c>
      <c r="EC311" s="126">
        <v>568</v>
      </c>
      <c r="ED311" s="126">
        <v>43</v>
      </c>
      <c r="EE311" s="126">
        <v>13</v>
      </c>
      <c r="EF311" s="126">
        <v>37</v>
      </c>
      <c r="EG311" s="126">
        <v>2</v>
      </c>
      <c r="EH311" s="126">
        <v>9</v>
      </c>
      <c r="EI311" s="126">
        <v>28</v>
      </c>
      <c r="EJ311" s="126">
        <v>167</v>
      </c>
      <c r="EK311" s="126">
        <v>867</v>
      </c>
      <c r="EL311" s="126">
        <v>696</v>
      </c>
      <c r="EM311" s="126">
        <v>9</v>
      </c>
      <c r="EN311" s="126">
        <v>2</v>
      </c>
      <c r="EO311" s="126">
        <v>160</v>
      </c>
      <c r="EP311" s="126">
        <v>92</v>
      </c>
      <c r="EQ311" s="127" t="b">
        <v>0</v>
      </c>
      <c r="ER311" s="127" t="b">
        <v>0</v>
      </c>
      <c r="ES311" s="127" t="b">
        <v>0</v>
      </c>
      <c r="ET311" s="128">
        <v>0.38299999999999995</v>
      </c>
      <c r="EU311" s="128">
        <v>0.21299999999999999</v>
      </c>
      <c r="EV311" s="128">
        <v>0.16300000000000001</v>
      </c>
      <c r="EW311" s="128">
        <v>9.1999999999999998E-2</v>
      </c>
      <c r="EX311" s="128">
        <v>0.10400000000000001</v>
      </c>
      <c r="EY311" s="128">
        <v>0.25800000000000001</v>
      </c>
      <c r="EZ311" s="127" t="b">
        <v>0</v>
      </c>
      <c r="FA311" s="127" t="b">
        <v>0</v>
      </c>
      <c r="FB311" s="127" t="b">
        <v>0</v>
      </c>
      <c r="FC311" s="128">
        <v>0</v>
      </c>
      <c r="FD311" s="128">
        <v>0</v>
      </c>
      <c r="FE311" s="128">
        <v>0</v>
      </c>
      <c r="FF311" s="128">
        <v>0</v>
      </c>
      <c r="FG311" s="128">
        <v>0</v>
      </c>
      <c r="FH311" s="128">
        <v>0</v>
      </c>
      <c r="FI311" s="127" t="b">
        <v>0</v>
      </c>
      <c r="FJ311" s="127" t="b">
        <v>0</v>
      </c>
      <c r="FK311" s="127" t="b">
        <v>0</v>
      </c>
      <c r="FL311" s="128">
        <v>0</v>
      </c>
      <c r="FM311" s="128">
        <v>0</v>
      </c>
      <c r="FN311" s="128">
        <v>0</v>
      </c>
      <c r="FO311" s="128">
        <v>0</v>
      </c>
      <c r="FP311" s="128">
        <v>0</v>
      </c>
      <c r="FQ311" s="128">
        <v>0</v>
      </c>
      <c r="FR311" s="183" t="s">
        <v>993</v>
      </c>
      <c r="FS311" s="128">
        <v>0</v>
      </c>
      <c r="FT311" s="126">
        <v>0</v>
      </c>
      <c r="FU311" s="126">
        <v>867</v>
      </c>
      <c r="FV311" s="126">
        <v>0</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7" t="b">
        <v>0</v>
      </c>
      <c r="GM311" s="183" t="s">
        <v>993</v>
      </c>
      <c r="GN311" s="183" t="s">
        <v>993</v>
      </c>
      <c r="GO311" s="183" t="s">
        <v>993</v>
      </c>
      <c r="GP311" s="183" t="s">
        <v>993</v>
      </c>
      <c r="GQ311" s="127"/>
      <c r="GR311" s="123"/>
    </row>
    <row r="312" spans="1:200">
      <c r="A312" s="122"/>
      <c r="B312" s="1348" t="s">
        <v>767</v>
      </c>
      <c r="C312" s="1349"/>
      <c r="D312" s="183" t="s">
        <v>1258</v>
      </c>
      <c r="E312" s="183" t="s">
        <v>72</v>
      </c>
      <c r="F312" s="183" t="s">
        <v>437</v>
      </c>
      <c r="G312" s="183" t="s">
        <v>986</v>
      </c>
      <c r="H312" s="183" t="s">
        <v>1259</v>
      </c>
      <c r="I312" s="183" t="s">
        <v>1260</v>
      </c>
      <c r="J312" s="183" t="s">
        <v>1261</v>
      </c>
      <c r="K312" s="183" t="s">
        <v>1262</v>
      </c>
      <c r="L312" s="126">
        <v>2</v>
      </c>
      <c r="M312" s="183" t="s">
        <v>72</v>
      </c>
      <c r="N312" s="183" t="s">
        <v>1012</v>
      </c>
      <c r="O312" s="183" t="s">
        <v>531</v>
      </c>
      <c r="P312" s="183" t="s">
        <v>993</v>
      </c>
      <c r="Q312" s="183" t="s">
        <v>993</v>
      </c>
      <c r="R312" s="183" t="s">
        <v>290</v>
      </c>
      <c r="S312" s="127" t="b">
        <v>1</v>
      </c>
      <c r="T312" s="126">
        <v>14</v>
      </c>
      <c r="U312" s="127" t="b">
        <v>1</v>
      </c>
      <c r="V312" s="126">
        <v>36</v>
      </c>
      <c r="W312" s="127" t="b">
        <v>0</v>
      </c>
      <c r="X312" s="127" t="b">
        <v>1</v>
      </c>
      <c r="Y312" s="183" t="s">
        <v>290</v>
      </c>
      <c r="Z312" s="183" t="s">
        <v>993</v>
      </c>
      <c r="AA312" s="127" t="b">
        <v>0</v>
      </c>
      <c r="AB312" s="183" t="s">
        <v>993</v>
      </c>
      <c r="AC312" s="183" t="s">
        <v>993</v>
      </c>
      <c r="AD312" s="183" t="s">
        <v>993</v>
      </c>
      <c r="AE312" s="183">
        <f t="shared" si="11"/>
        <v>50</v>
      </c>
      <c r="AF312" s="183">
        <f t="shared" si="11"/>
        <v>50</v>
      </c>
      <c r="AG312" s="183">
        <f t="shared" si="11"/>
        <v>0</v>
      </c>
      <c r="AH312" s="183">
        <f t="shared" si="10"/>
        <v>50</v>
      </c>
      <c r="AI312" s="183">
        <f t="shared" si="12"/>
        <v>0</v>
      </c>
      <c r="AJ312" s="126">
        <v>50</v>
      </c>
      <c r="AK312" s="126">
        <v>50</v>
      </c>
      <c r="AL312" s="126">
        <v>0</v>
      </c>
      <c r="AM312" s="126">
        <v>50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6">
        <v>0</v>
      </c>
      <c r="BD312" s="127" t="b">
        <v>0</v>
      </c>
      <c r="BE312" s="127"/>
      <c r="BF312" s="183" t="s">
        <v>282</v>
      </c>
      <c r="BG312" s="126">
        <v>50</v>
      </c>
      <c r="BH312" s="183" t="s">
        <v>993</v>
      </c>
      <c r="BI312" s="126">
        <v>0</v>
      </c>
      <c r="BJ312" s="183" t="s">
        <v>993</v>
      </c>
      <c r="BK312" s="126">
        <v>0</v>
      </c>
      <c r="BL312" s="126">
        <v>0</v>
      </c>
      <c r="BM312" s="126">
        <v>0</v>
      </c>
      <c r="BN312" s="183" t="s">
        <v>417</v>
      </c>
      <c r="BO312" s="183" t="s">
        <v>270</v>
      </c>
      <c r="BP312" s="183" t="s">
        <v>296</v>
      </c>
      <c r="BQ312" s="126">
        <v>50</v>
      </c>
      <c r="BR312" s="183" t="s">
        <v>993</v>
      </c>
      <c r="BS312" s="126">
        <v>0</v>
      </c>
      <c r="BT312" s="183" t="s">
        <v>993</v>
      </c>
      <c r="BU312" s="126">
        <v>0</v>
      </c>
      <c r="BV312" s="126">
        <v>0</v>
      </c>
      <c r="BW312" s="126">
        <v>0</v>
      </c>
      <c r="BX312" s="183" t="s">
        <v>993</v>
      </c>
      <c r="BY312" s="126">
        <v>0</v>
      </c>
      <c r="BZ312" s="183" t="s">
        <v>993</v>
      </c>
      <c r="CA312" s="126">
        <v>0</v>
      </c>
      <c r="CB312" s="183" t="s">
        <v>993</v>
      </c>
      <c r="CC312" s="126">
        <v>0</v>
      </c>
      <c r="CD312" s="126">
        <v>0</v>
      </c>
      <c r="CE312" s="126">
        <v>0</v>
      </c>
      <c r="CF312" s="183" t="s">
        <v>993</v>
      </c>
      <c r="CG312" s="126">
        <v>0</v>
      </c>
      <c r="CH312" s="183" t="s">
        <v>993</v>
      </c>
      <c r="CI312" s="126">
        <v>0</v>
      </c>
      <c r="CJ312" s="183" t="s">
        <v>993</v>
      </c>
      <c r="CK312" s="126">
        <v>0</v>
      </c>
      <c r="CL312" s="126">
        <v>0</v>
      </c>
      <c r="CM312" s="126">
        <v>0</v>
      </c>
      <c r="CN312" s="126">
        <v>14</v>
      </c>
      <c r="CO312" s="126">
        <v>0</v>
      </c>
      <c r="CP312" s="126">
        <v>0</v>
      </c>
      <c r="CQ312" s="126">
        <v>0</v>
      </c>
      <c r="CR312" s="126">
        <v>0</v>
      </c>
      <c r="CS312" s="126">
        <v>0</v>
      </c>
      <c r="CT312" s="126">
        <v>0</v>
      </c>
      <c r="CU312" s="126">
        <v>0</v>
      </c>
      <c r="CV312" s="126">
        <v>0</v>
      </c>
      <c r="CW312" s="126">
        <v>0</v>
      </c>
      <c r="CX312" s="126">
        <v>0</v>
      </c>
      <c r="CY312" s="126">
        <v>0</v>
      </c>
      <c r="CZ312" s="126">
        <v>0</v>
      </c>
      <c r="DA312" s="126">
        <v>0</v>
      </c>
      <c r="DB312" s="126">
        <v>0</v>
      </c>
      <c r="DC312" s="126">
        <v>0</v>
      </c>
      <c r="DD312" s="126">
        <v>0</v>
      </c>
      <c r="DE312" s="126">
        <v>0</v>
      </c>
      <c r="DF312" s="126">
        <v>0</v>
      </c>
      <c r="DG312" s="126">
        <v>0</v>
      </c>
      <c r="DH312" s="127" t="b">
        <v>0</v>
      </c>
      <c r="DI312" s="183" t="s">
        <v>270</v>
      </c>
      <c r="DJ312" s="183" t="s">
        <v>993</v>
      </c>
      <c r="DK312" s="183" t="s">
        <v>993</v>
      </c>
      <c r="DL312" s="183" t="s">
        <v>993</v>
      </c>
      <c r="DM312" s="126">
        <v>348</v>
      </c>
      <c r="DN312" s="126">
        <v>46</v>
      </c>
      <c r="DO312" s="126">
        <v>0</v>
      </c>
      <c r="DP312" s="126">
        <v>302</v>
      </c>
      <c r="DQ312" s="126">
        <v>3748</v>
      </c>
      <c r="DR312" s="126">
        <v>368</v>
      </c>
      <c r="DS312" s="126">
        <v>348</v>
      </c>
      <c r="DT312" s="126">
        <v>13</v>
      </c>
      <c r="DU312" s="126">
        <v>281</v>
      </c>
      <c r="DV312" s="126">
        <v>9</v>
      </c>
      <c r="DW312" s="126">
        <v>39</v>
      </c>
      <c r="DX312" s="126">
        <v>0</v>
      </c>
      <c r="DY312" s="126">
        <v>0</v>
      </c>
      <c r="DZ312" s="126">
        <v>6</v>
      </c>
      <c r="EA312" s="126">
        <v>368</v>
      </c>
      <c r="EB312" s="126">
        <v>100</v>
      </c>
      <c r="EC312" s="126">
        <v>179</v>
      </c>
      <c r="ED312" s="126">
        <v>16</v>
      </c>
      <c r="EE312" s="126">
        <v>5</v>
      </c>
      <c r="EF312" s="126">
        <v>7</v>
      </c>
      <c r="EG312" s="126">
        <v>0</v>
      </c>
      <c r="EH312" s="126">
        <v>8</v>
      </c>
      <c r="EI312" s="126">
        <v>22</v>
      </c>
      <c r="EJ312" s="126">
        <v>31</v>
      </c>
      <c r="EK312" s="126">
        <v>268</v>
      </c>
      <c r="EL312" s="126">
        <v>250</v>
      </c>
      <c r="EM312" s="126">
        <v>1</v>
      </c>
      <c r="EN312" s="126">
        <v>4</v>
      </c>
      <c r="EO312" s="126">
        <v>13</v>
      </c>
      <c r="EP312" s="126">
        <v>0</v>
      </c>
      <c r="EQ312" s="127" t="b">
        <v>0</v>
      </c>
      <c r="ER312" s="127" t="b">
        <v>0</v>
      </c>
      <c r="ES312" s="127" t="b">
        <v>0</v>
      </c>
      <c r="ET312" s="128">
        <v>0.40600000000000003</v>
      </c>
      <c r="EU312" s="128">
        <v>0.23100000000000001</v>
      </c>
      <c r="EV312" s="128">
        <v>0.16500000000000001</v>
      </c>
      <c r="EW312" s="128">
        <v>0.115</v>
      </c>
      <c r="EX312" s="128">
        <v>4.8000000000000001E-2</v>
      </c>
      <c r="EY312" s="128">
        <v>0.22</v>
      </c>
      <c r="EZ312" s="127" t="b">
        <v>0</v>
      </c>
      <c r="FA312" s="127" t="b">
        <v>0</v>
      </c>
      <c r="FB312" s="127" t="b">
        <v>0</v>
      </c>
      <c r="FC312" s="128">
        <v>0</v>
      </c>
      <c r="FD312" s="128">
        <v>0</v>
      </c>
      <c r="FE312" s="128">
        <v>0</v>
      </c>
      <c r="FF312" s="128">
        <v>0</v>
      </c>
      <c r="FG312" s="128">
        <v>0</v>
      </c>
      <c r="FH312" s="128">
        <v>0</v>
      </c>
      <c r="FI312" s="127" t="b">
        <v>0</v>
      </c>
      <c r="FJ312" s="127" t="b">
        <v>0</v>
      </c>
      <c r="FK312" s="127" t="b">
        <v>0</v>
      </c>
      <c r="FL312" s="128">
        <v>0</v>
      </c>
      <c r="FM312" s="128">
        <v>0</v>
      </c>
      <c r="FN312" s="128">
        <v>0</v>
      </c>
      <c r="FO312" s="128">
        <v>0</v>
      </c>
      <c r="FP312" s="128">
        <v>0</v>
      </c>
      <c r="FQ312" s="128">
        <v>0</v>
      </c>
      <c r="FR312" s="183" t="s">
        <v>993</v>
      </c>
      <c r="FS312" s="128">
        <v>0</v>
      </c>
      <c r="FT312" s="126">
        <v>0</v>
      </c>
      <c r="FU312" s="126">
        <v>268</v>
      </c>
      <c r="FV312" s="126">
        <v>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7" t="b">
        <v>0</v>
      </c>
      <c r="GM312" s="183" t="s">
        <v>993</v>
      </c>
      <c r="GN312" s="183" t="s">
        <v>993</v>
      </c>
      <c r="GO312" s="183" t="s">
        <v>993</v>
      </c>
      <c r="GP312" s="183" t="s">
        <v>993</v>
      </c>
      <c r="GQ312" s="127"/>
      <c r="GR312" s="123"/>
    </row>
    <row r="313" spans="1:200">
      <c r="A313" s="122"/>
      <c r="B313" s="1348" t="s">
        <v>767</v>
      </c>
      <c r="C313" s="1349"/>
      <c r="D313" s="183" t="s">
        <v>1258</v>
      </c>
      <c r="E313" s="183" t="s">
        <v>72</v>
      </c>
      <c r="F313" s="183" t="s">
        <v>437</v>
      </c>
      <c r="G313" s="183" t="s">
        <v>986</v>
      </c>
      <c r="H313" s="183" t="s">
        <v>1259</v>
      </c>
      <c r="I313" s="183" t="s">
        <v>1260</v>
      </c>
      <c r="J313" s="183" t="s">
        <v>1261</v>
      </c>
      <c r="K313" s="183" t="s">
        <v>1262</v>
      </c>
      <c r="L313" s="126">
        <v>3</v>
      </c>
      <c r="M313" s="183" t="s">
        <v>72</v>
      </c>
      <c r="N313" s="183" t="s">
        <v>996</v>
      </c>
      <c r="O313" s="183" t="s">
        <v>532</v>
      </c>
      <c r="P313" s="183" t="s">
        <v>993</v>
      </c>
      <c r="Q313" s="183" t="s">
        <v>993</v>
      </c>
      <c r="R313" s="183" t="s">
        <v>293</v>
      </c>
      <c r="S313" s="127" t="b">
        <v>0</v>
      </c>
      <c r="T313" s="126">
        <v>0</v>
      </c>
      <c r="U313" s="127" t="b">
        <v>0</v>
      </c>
      <c r="V313" s="126">
        <v>0</v>
      </c>
      <c r="W313" s="127" t="b">
        <v>0</v>
      </c>
      <c r="X313" s="127" t="b">
        <v>1</v>
      </c>
      <c r="Y313" s="183" t="s">
        <v>293</v>
      </c>
      <c r="Z313" s="183" t="s">
        <v>993</v>
      </c>
      <c r="AA313" s="127" t="b">
        <v>0</v>
      </c>
      <c r="AB313" s="183" t="s">
        <v>993</v>
      </c>
      <c r="AC313" s="183" t="s">
        <v>993</v>
      </c>
      <c r="AD313" s="183" t="s">
        <v>993</v>
      </c>
      <c r="AE313" s="183">
        <f t="shared" si="11"/>
        <v>51</v>
      </c>
      <c r="AF313" s="183">
        <f t="shared" si="11"/>
        <v>51</v>
      </c>
      <c r="AG313" s="183">
        <f t="shared" si="11"/>
        <v>0</v>
      </c>
      <c r="AH313" s="183">
        <f t="shared" si="10"/>
        <v>51</v>
      </c>
      <c r="AI313" s="183">
        <f t="shared" si="12"/>
        <v>0</v>
      </c>
      <c r="AJ313" s="126">
        <v>51</v>
      </c>
      <c r="AK313" s="126">
        <v>51</v>
      </c>
      <c r="AL313" s="126">
        <v>0</v>
      </c>
      <c r="AM313" s="126">
        <v>51</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6">
        <v>0</v>
      </c>
      <c r="BD313" s="127" t="b">
        <v>0</v>
      </c>
      <c r="BE313" s="127"/>
      <c r="BF313" s="183" t="s">
        <v>1059</v>
      </c>
      <c r="BG313" s="126">
        <v>51</v>
      </c>
      <c r="BH313" s="183" t="s">
        <v>993</v>
      </c>
      <c r="BI313" s="126">
        <v>0</v>
      </c>
      <c r="BJ313" s="183" t="s">
        <v>993</v>
      </c>
      <c r="BK313" s="126">
        <v>0</v>
      </c>
      <c r="BL313" s="126">
        <v>0</v>
      </c>
      <c r="BM313" s="126">
        <v>0</v>
      </c>
      <c r="BN313" s="183" t="s">
        <v>993</v>
      </c>
      <c r="BO313" s="183" t="s">
        <v>993</v>
      </c>
      <c r="BP313" s="183" t="s">
        <v>993</v>
      </c>
      <c r="BQ313" s="126">
        <v>0</v>
      </c>
      <c r="BR313" s="183" t="s">
        <v>993</v>
      </c>
      <c r="BS313" s="126">
        <v>0</v>
      </c>
      <c r="BT313" s="183" t="s">
        <v>993</v>
      </c>
      <c r="BU313" s="126">
        <v>0</v>
      </c>
      <c r="BV313" s="126">
        <v>0</v>
      </c>
      <c r="BW313" s="126">
        <v>0</v>
      </c>
      <c r="BX313" s="183" t="s">
        <v>993</v>
      </c>
      <c r="BY313" s="126">
        <v>0</v>
      </c>
      <c r="BZ313" s="183" t="s">
        <v>993</v>
      </c>
      <c r="CA313" s="126">
        <v>0</v>
      </c>
      <c r="CB313" s="183" t="s">
        <v>993</v>
      </c>
      <c r="CC313" s="126">
        <v>0</v>
      </c>
      <c r="CD313" s="126">
        <v>0</v>
      </c>
      <c r="CE313" s="126">
        <v>0</v>
      </c>
      <c r="CF313" s="183" t="s">
        <v>993</v>
      </c>
      <c r="CG313" s="126">
        <v>0</v>
      </c>
      <c r="CH313" s="183" t="s">
        <v>993</v>
      </c>
      <c r="CI313" s="126">
        <v>0</v>
      </c>
      <c r="CJ313" s="183" t="s">
        <v>993</v>
      </c>
      <c r="CK313" s="126">
        <v>0</v>
      </c>
      <c r="CL313" s="126">
        <v>0</v>
      </c>
      <c r="CM313" s="126">
        <v>0</v>
      </c>
      <c r="CN313" s="126">
        <v>22</v>
      </c>
      <c r="CO313" s="126">
        <v>2.4</v>
      </c>
      <c r="CP313" s="126">
        <v>0</v>
      </c>
      <c r="CQ313" s="126">
        <v>0</v>
      </c>
      <c r="CR313" s="126">
        <v>0</v>
      </c>
      <c r="CS313" s="126">
        <v>3.2</v>
      </c>
      <c r="CT313" s="126">
        <v>0</v>
      </c>
      <c r="CU313" s="126">
        <v>0</v>
      </c>
      <c r="CV313" s="126">
        <v>0</v>
      </c>
      <c r="CW313" s="126">
        <v>0</v>
      </c>
      <c r="CX313" s="126">
        <v>0</v>
      </c>
      <c r="CY313" s="126">
        <v>0</v>
      </c>
      <c r="CZ313" s="126">
        <v>0</v>
      </c>
      <c r="DA313" s="126">
        <v>0</v>
      </c>
      <c r="DB313" s="126">
        <v>0</v>
      </c>
      <c r="DC313" s="126">
        <v>0</v>
      </c>
      <c r="DD313" s="126">
        <v>0</v>
      </c>
      <c r="DE313" s="126">
        <v>0</v>
      </c>
      <c r="DF313" s="126">
        <v>0</v>
      </c>
      <c r="DG313" s="126">
        <v>0</v>
      </c>
      <c r="DH313" s="127" t="b">
        <v>0</v>
      </c>
      <c r="DI313" s="183" t="s">
        <v>270</v>
      </c>
      <c r="DJ313" s="183" t="s">
        <v>993</v>
      </c>
      <c r="DK313" s="183" t="s">
        <v>993</v>
      </c>
      <c r="DL313" s="183" t="s">
        <v>993</v>
      </c>
      <c r="DM313" s="126">
        <v>964</v>
      </c>
      <c r="DN313" s="126">
        <v>618</v>
      </c>
      <c r="DO313" s="126">
        <v>0</v>
      </c>
      <c r="DP313" s="126">
        <v>346</v>
      </c>
      <c r="DQ313" s="126">
        <v>16554</v>
      </c>
      <c r="DR313" s="126">
        <v>950</v>
      </c>
      <c r="DS313" s="126">
        <v>964</v>
      </c>
      <c r="DT313" s="126">
        <v>461</v>
      </c>
      <c r="DU313" s="126">
        <v>403</v>
      </c>
      <c r="DV313" s="126">
        <v>38</v>
      </c>
      <c r="DW313" s="126">
        <v>58</v>
      </c>
      <c r="DX313" s="126">
        <v>0</v>
      </c>
      <c r="DY313" s="126">
        <v>0</v>
      </c>
      <c r="DZ313" s="126">
        <v>4</v>
      </c>
      <c r="EA313" s="126">
        <v>950</v>
      </c>
      <c r="EB313" s="126">
        <v>169</v>
      </c>
      <c r="EC313" s="126">
        <v>591</v>
      </c>
      <c r="ED313" s="126">
        <v>23</v>
      </c>
      <c r="EE313" s="126">
        <v>7</v>
      </c>
      <c r="EF313" s="126">
        <v>51</v>
      </c>
      <c r="EG313" s="126">
        <v>3</v>
      </c>
      <c r="EH313" s="126">
        <v>24</v>
      </c>
      <c r="EI313" s="126">
        <v>68</v>
      </c>
      <c r="EJ313" s="126">
        <v>14</v>
      </c>
      <c r="EK313" s="126">
        <v>781</v>
      </c>
      <c r="EL313" s="126">
        <v>713</v>
      </c>
      <c r="EM313" s="126">
        <v>10</v>
      </c>
      <c r="EN313" s="126">
        <v>11</v>
      </c>
      <c r="EO313" s="126">
        <v>47</v>
      </c>
      <c r="EP313" s="126">
        <v>0</v>
      </c>
      <c r="EQ313" s="127" t="b">
        <v>0</v>
      </c>
      <c r="ER313" s="127" t="b">
        <v>0</v>
      </c>
      <c r="ES313" s="127" t="b">
        <v>0</v>
      </c>
      <c r="ET313" s="128">
        <v>0</v>
      </c>
      <c r="EU313" s="128">
        <v>0</v>
      </c>
      <c r="EV313" s="128">
        <v>0</v>
      </c>
      <c r="EW313" s="128">
        <v>0</v>
      </c>
      <c r="EX313" s="128">
        <v>0</v>
      </c>
      <c r="EY313" s="128">
        <v>0</v>
      </c>
      <c r="EZ313" s="127" t="b">
        <v>0</v>
      </c>
      <c r="FA313" s="127" t="b">
        <v>0</v>
      </c>
      <c r="FB313" s="127" t="b">
        <v>0</v>
      </c>
      <c r="FC313" s="128">
        <v>0.29899999999999999</v>
      </c>
      <c r="FD313" s="128">
        <v>0.152</v>
      </c>
      <c r="FE313" s="128">
        <v>0</v>
      </c>
      <c r="FF313" s="128">
        <v>4.4999999999999998E-2</v>
      </c>
      <c r="FG313" s="128">
        <v>6.0000000000000001E-3</v>
      </c>
      <c r="FH313" s="128">
        <v>5.0999999999999997E-2</v>
      </c>
      <c r="FI313" s="127" t="b">
        <v>0</v>
      </c>
      <c r="FJ313" s="127" t="b">
        <v>0</v>
      </c>
      <c r="FK313" s="127" t="b">
        <v>0</v>
      </c>
      <c r="FL313" s="128">
        <v>0</v>
      </c>
      <c r="FM313" s="128">
        <v>0</v>
      </c>
      <c r="FN313" s="128">
        <v>0</v>
      </c>
      <c r="FO313" s="128">
        <v>0</v>
      </c>
      <c r="FP313" s="128">
        <v>0</v>
      </c>
      <c r="FQ313" s="128">
        <v>0</v>
      </c>
      <c r="FR313" s="183" t="s">
        <v>993</v>
      </c>
      <c r="FS313" s="128">
        <v>0</v>
      </c>
      <c r="FT313" s="126">
        <v>0</v>
      </c>
      <c r="FU313" s="126">
        <v>781</v>
      </c>
      <c r="FV313" s="126">
        <v>0</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7" t="b">
        <v>0</v>
      </c>
      <c r="GM313" s="183" t="s">
        <v>993</v>
      </c>
      <c r="GN313" s="183" t="s">
        <v>993</v>
      </c>
      <c r="GO313" s="183" t="s">
        <v>993</v>
      </c>
      <c r="GP313" s="183" t="s">
        <v>993</v>
      </c>
      <c r="GQ313" s="127"/>
      <c r="GR313" s="123"/>
    </row>
    <row r="314" spans="1:200">
      <c r="A314" s="122"/>
      <c r="B314" s="1348" t="s">
        <v>773</v>
      </c>
      <c r="C314" s="1349"/>
      <c r="D314" s="183" t="s">
        <v>1264</v>
      </c>
      <c r="E314" s="183" t="s">
        <v>74</v>
      </c>
      <c r="F314" s="183" t="s">
        <v>437</v>
      </c>
      <c r="G314" s="183" t="s">
        <v>986</v>
      </c>
      <c r="H314" s="183" t="s">
        <v>1259</v>
      </c>
      <c r="I314" s="183" t="s">
        <v>1260</v>
      </c>
      <c r="J314" s="183" t="s">
        <v>1265</v>
      </c>
      <c r="K314" s="183" t="s">
        <v>1266</v>
      </c>
      <c r="L314" s="126">
        <v>1</v>
      </c>
      <c r="M314" s="183" t="s">
        <v>74</v>
      </c>
      <c r="N314" s="183" t="s">
        <v>1019</v>
      </c>
      <c r="O314" s="183" t="s">
        <v>775</v>
      </c>
      <c r="P314" s="183" t="s">
        <v>1267</v>
      </c>
      <c r="Q314" s="183" t="s">
        <v>290</v>
      </c>
      <c r="R314" s="183" t="s">
        <v>290</v>
      </c>
      <c r="S314" s="127" t="b">
        <v>0</v>
      </c>
      <c r="T314" s="126">
        <v>0</v>
      </c>
      <c r="U314" s="127" t="b">
        <v>0</v>
      </c>
      <c r="V314" s="126">
        <v>0</v>
      </c>
      <c r="W314" s="127" t="b">
        <v>1</v>
      </c>
      <c r="X314" s="127" t="b">
        <v>1</v>
      </c>
      <c r="Y314" s="183" t="s">
        <v>290</v>
      </c>
      <c r="Z314" s="183" t="s">
        <v>993</v>
      </c>
      <c r="AA314" s="127" t="b">
        <v>0</v>
      </c>
      <c r="AB314" s="183" t="s">
        <v>993</v>
      </c>
      <c r="AC314" s="183" t="s">
        <v>993</v>
      </c>
      <c r="AD314" s="183" t="s">
        <v>993</v>
      </c>
      <c r="AE314" s="183">
        <f t="shared" si="11"/>
        <v>56</v>
      </c>
      <c r="AF314" s="183">
        <f t="shared" si="11"/>
        <v>51</v>
      </c>
      <c r="AG314" s="183">
        <f t="shared" si="11"/>
        <v>18</v>
      </c>
      <c r="AH314" s="183">
        <f t="shared" si="10"/>
        <v>56</v>
      </c>
      <c r="AI314" s="183">
        <f t="shared" si="12"/>
        <v>0</v>
      </c>
      <c r="AJ314" s="126">
        <v>56</v>
      </c>
      <c r="AK314" s="126">
        <v>51</v>
      </c>
      <c r="AL314" s="126">
        <v>18</v>
      </c>
      <c r="AM314" s="126">
        <v>56</v>
      </c>
      <c r="AN314" s="126">
        <v>56</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6">
        <v>0</v>
      </c>
      <c r="BD314" s="127" t="b">
        <v>0</v>
      </c>
      <c r="BE314" s="127"/>
      <c r="BF314" s="183" t="s">
        <v>296</v>
      </c>
      <c r="BG314" s="126">
        <v>56</v>
      </c>
      <c r="BH314" s="183" t="s">
        <v>993</v>
      </c>
      <c r="BI314" s="126">
        <v>0</v>
      </c>
      <c r="BJ314" s="183" t="s">
        <v>993</v>
      </c>
      <c r="BK314" s="126">
        <v>0</v>
      </c>
      <c r="BL314" s="126">
        <v>0</v>
      </c>
      <c r="BM314" s="126">
        <v>0</v>
      </c>
      <c r="BN314" s="183" t="s">
        <v>993</v>
      </c>
      <c r="BO314" s="183" t="s">
        <v>993</v>
      </c>
      <c r="BP314" s="183" t="s">
        <v>993</v>
      </c>
      <c r="BQ314" s="126">
        <v>0</v>
      </c>
      <c r="BR314" s="183" t="s">
        <v>993</v>
      </c>
      <c r="BS314" s="126">
        <v>0</v>
      </c>
      <c r="BT314" s="183" t="s">
        <v>993</v>
      </c>
      <c r="BU314" s="126">
        <v>0</v>
      </c>
      <c r="BV314" s="126">
        <v>0</v>
      </c>
      <c r="BW314" s="126">
        <v>0</v>
      </c>
      <c r="BX314" s="183" t="s">
        <v>993</v>
      </c>
      <c r="BY314" s="126">
        <v>0</v>
      </c>
      <c r="BZ314" s="183" t="s">
        <v>993</v>
      </c>
      <c r="CA314" s="126">
        <v>0</v>
      </c>
      <c r="CB314" s="183" t="s">
        <v>993</v>
      </c>
      <c r="CC314" s="126">
        <v>0</v>
      </c>
      <c r="CD314" s="126">
        <v>0</v>
      </c>
      <c r="CE314" s="126">
        <v>0</v>
      </c>
      <c r="CF314" s="183" t="s">
        <v>993</v>
      </c>
      <c r="CG314" s="126">
        <v>0</v>
      </c>
      <c r="CH314" s="183" t="s">
        <v>993</v>
      </c>
      <c r="CI314" s="126">
        <v>0</v>
      </c>
      <c r="CJ314" s="183" t="s">
        <v>993</v>
      </c>
      <c r="CK314" s="126">
        <v>0</v>
      </c>
      <c r="CL314" s="126">
        <v>0</v>
      </c>
      <c r="CM314" s="126">
        <v>0</v>
      </c>
      <c r="CN314" s="126">
        <v>25</v>
      </c>
      <c r="CO314" s="126">
        <v>0</v>
      </c>
      <c r="CP314" s="126">
        <v>1</v>
      </c>
      <c r="CQ314" s="126">
        <v>0</v>
      </c>
      <c r="CR314" s="126">
        <v>3</v>
      </c>
      <c r="CS314" s="126">
        <v>3</v>
      </c>
      <c r="CT314" s="126">
        <v>0</v>
      </c>
      <c r="CU314" s="126">
        <v>0</v>
      </c>
      <c r="CV314" s="126">
        <v>0</v>
      </c>
      <c r="CW314" s="126">
        <v>0</v>
      </c>
      <c r="CX314" s="126">
        <v>0</v>
      </c>
      <c r="CY314" s="126">
        <v>0</v>
      </c>
      <c r="CZ314" s="126">
        <v>0</v>
      </c>
      <c r="DA314" s="126">
        <v>0</v>
      </c>
      <c r="DB314" s="126">
        <v>0</v>
      </c>
      <c r="DC314" s="126">
        <v>0</v>
      </c>
      <c r="DD314" s="126">
        <v>0</v>
      </c>
      <c r="DE314" s="126">
        <v>0</v>
      </c>
      <c r="DF314" s="126">
        <v>0</v>
      </c>
      <c r="DG314" s="126">
        <v>0</v>
      </c>
      <c r="DH314" s="127" t="b">
        <v>0</v>
      </c>
      <c r="DI314" s="183" t="s">
        <v>999</v>
      </c>
      <c r="DJ314" s="183" t="s">
        <v>270</v>
      </c>
      <c r="DK314" s="183" t="s">
        <v>525</v>
      </c>
      <c r="DL314" s="183" t="s">
        <v>993</v>
      </c>
      <c r="DM314" s="126">
        <v>866</v>
      </c>
      <c r="DN314" s="126">
        <v>116</v>
      </c>
      <c r="DO314" s="126">
        <v>614</v>
      </c>
      <c r="DP314" s="126">
        <v>136</v>
      </c>
      <c r="DQ314" s="126">
        <v>12563</v>
      </c>
      <c r="DR314" s="126">
        <v>860</v>
      </c>
      <c r="DS314" s="126">
        <v>866</v>
      </c>
      <c r="DT314" s="126">
        <v>7</v>
      </c>
      <c r="DU314" s="126">
        <v>720</v>
      </c>
      <c r="DV314" s="126">
        <v>18</v>
      </c>
      <c r="DW314" s="126">
        <v>121</v>
      </c>
      <c r="DX314" s="126">
        <v>0</v>
      </c>
      <c r="DY314" s="126">
        <v>0</v>
      </c>
      <c r="DZ314" s="126">
        <v>0</v>
      </c>
      <c r="EA314" s="126">
        <v>860</v>
      </c>
      <c r="EB314" s="126">
        <v>174</v>
      </c>
      <c r="EC314" s="126">
        <v>480</v>
      </c>
      <c r="ED314" s="126">
        <v>26</v>
      </c>
      <c r="EE314" s="126">
        <v>21</v>
      </c>
      <c r="EF314" s="126">
        <v>34</v>
      </c>
      <c r="EG314" s="126">
        <v>2</v>
      </c>
      <c r="EH314" s="126">
        <v>13</v>
      </c>
      <c r="EI314" s="126">
        <v>110</v>
      </c>
      <c r="EJ314" s="126">
        <v>0</v>
      </c>
      <c r="EK314" s="126">
        <v>686</v>
      </c>
      <c r="EL314" s="126">
        <v>623</v>
      </c>
      <c r="EM314" s="126">
        <v>34</v>
      </c>
      <c r="EN314" s="126">
        <v>29</v>
      </c>
      <c r="EO314" s="126">
        <v>0</v>
      </c>
      <c r="EP314" s="126">
        <v>0</v>
      </c>
      <c r="EQ314" s="127" t="b">
        <v>1</v>
      </c>
      <c r="ER314" s="127" t="b">
        <v>0</v>
      </c>
      <c r="ES314" s="127" t="b">
        <v>0</v>
      </c>
      <c r="ET314" s="128">
        <v>0.42299999999999999</v>
      </c>
      <c r="EU314" s="128">
        <v>0.222</v>
      </c>
      <c r="EV314" s="128">
        <v>0.19399999999999998</v>
      </c>
      <c r="EW314" s="128">
        <v>7.2000000000000008E-2</v>
      </c>
      <c r="EX314" s="128">
        <v>1.3000000000000001E-2</v>
      </c>
      <c r="EY314" s="128">
        <v>0.21299999999999999</v>
      </c>
      <c r="EZ314" s="127" t="b">
        <v>0</v>
      </c>
      <c r="FA314" s="127" t="b">
        <v>0</v>
      </c>
      <c r="FB314" s="127" t="b">
        <v>0</v>
      </c>
      <c r="FC314" s="128">
        <v>0</v>
      </c>
      <c r="FD314" s="128">
        <v>0</v>
      </c>
      <c r="FE314" s="128">
        <v>0</v>
      </c>
      <c r="FF314" s="128">
        <v>0</v>
      </c>
      <c r="FG314" s="128">
        <v>0</v>
      </c>
      <c r="FH314" s="128">
        <v>0</v>
      </c>
      <c r="FI314" s="127" t="b">
        <v>0</v>
      </c>
      <c r="FJ314" s="127" t="b">
        <v>0</v>
      </c>
      <c r="FK314" s="127" t="b">
        <v>0</v>
      </c>
      <c r="FL314" s="128">
        <v>0</v>
      </c>
      <c r="FM314" s="128">
        <v>0</v>
      </c>
      <c r="FN314" s="128">
        <v>0</v>
      </c>
      <c r="FO314" s="128">
        <v>0</v>
      </c>
      <c r="FP314" s="128">
        <v>0</v>
      </c>
      <c r="FQ314" s="128">
        <v>0</v>
      </c>
      <c r="FR314" s="183" t="s">
        <v>993</v>
      </c>
      <c r="FS314" s="128">
        <v>0</v>
      </c>
      <c r="FT314" s="126">
        <v>0</v>
      </c>
      <c r="FU314" s="126">
        <v>686</v>
      </c>
      <c r="FV314" s="126">
        <v>0</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7" t="b">
        <v>0</v>
      </c>
      <c r="GM314" s="183" t="s">
        <v>993</v>
      </c>
      <c r="GN314" s="183" t="s">
        <v>993</v>
      </c>
      <c r="GO314" s="183" t="s">
        <v>993</v>
      </c>
      <c r="GP314" s="183" t="s">
        <v>993</v>
      </c>
      <c r="GQ314" s="127"/>
      <c r="GR314" s="123"/>
    </row>
    <row r="315" spans="1:200">
      <c r="A315" s="122"/>
      <c r="B315" s="1348" t="s">
        <v>773</v>
      </c>
      <c r="C315" s="1349"/>
      <c r="D315" s="183" t="s">
        <v>1264</v>
      </c>
      <c r="E315" s="183" t="s">
        <v>74</v>
      </c>
      <c r="F315" s="183" t="s">
        <v>437</v>
      </c>
      <c r="G315" s="183" t="s">
        <v>986</v>
      </c>
      <c r="H315" s="183" t="s">
        <v>1259</v>
      </c>
      <c r="I315" s="183" t="s">
        <v>1260</v>
      </c>
      <c r="J315" s="183" t="s">
        <v>1265</v>
      </c>
      <c r="K315" s="183" t="s">
        <v>1266</v>
      </c>
      <c r="L315" s="126">
        <v>2</v>
      </c>
      <c r="M315" s="183" t="s">
        <v>74</v>
      </c>
      <c r="N315" s="183" t="s">
        <v>1013</v>
      </c>
      <c r="O315" s="183" t="s">
        <v>776</v>
      </c>
      <c r="P315" s="183" t="s">
        <v>1267</v>
      </c>
      <c r="Q315" s="183" t="s">
        <v>290</v>
      </c>
      <c r="R315" s="183" t="s">
        <v>290</v>
      </c>
      <c r="S315" s="127" t="b">
        <v>0</v>
      </c>
      <c r="T315" s="126">
        <v>0</v>
      </c>
      <c r="U315" s="127" t="b">
        <v>0</v>
      </c>
      <c r="V315" s="126">
        <v>0</v>
      </c>
      <c r="W315" s="127" t="b">
        <v>1</v>
      </c>
      <c r="X315" s="127" t="b">
        <v>1</v>
      </c>
      <c r="Y315" s="183" t="s">
        <v>290</v>
      </c>
      <c r="Z315" s="183" t="s">
        <v>993</v>
      </c>
      <c r="AA315" s="127" t="b">
        <v>0</v>
      </c>
      <c r="AB315" s="183" t="s">
        <v>993</v>
      </c>
      <c r="AC315" s="183" t="s">
        <v>993</v>
      </c>
      <c r="AD315" s="183" t="s">
        <v>993</v>
      </c>
      <c r="AE315" s="183">
        <f t="shared" si="11"/>
        <v>48</v>
      </c>
      <c r="AF315" s="183">
        <f t="shared" si="11"/>
        <v>39</v>
      </c>
      <c r="AG315" s="183">
        <f t="shared" si="11"/>
        <v>18</v>
      </c>
      <c r="AH315" s="183">
        <f t="shared" si="10"/>
        <v>48</v>
      </c>
      <c r="AI315" s="183">
        <f t="shared" si="12"/>
        <v>0</v>
      </c>
      <c r="AJ315" s="126">
        <v>48</v>
      </c>
      <c r="AK315" s="126">
        <v>39</v>
      </c>
      <c r="AL315" s="126">
        <v>18</v>
      </c>
      <c r="AM315" s="126">
        <v>48</v>
      </c>
      <c r="AN315" s="126">
        <v>48</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6">
        <v>0</v>
      </c>
      <c r="BD315" s="127" t="b">
        <v>0</v>
      </c>
      <c r="BE315" s="127"/>
      <c r="BF315" s="183" t="s">
        <v>296</v>
      </c>
      <c r="BG315" s="126">
        <v>48</v>
      </c>
      <c r="BH315" s="183" t="s">
        <v>993</v>
      </c>
      <c r="BI315" s="126">
        <v>0</v>
      </c>
      <c r="BJ315" s="183" t="s">
        <v>993</v>
      </c>
      <c r="BK315" s="126">
        <v>0</v>
      </c>
      <c r="BL315" s="126">
        <v>0</v>
      </c>
      <c r="BM315" s="126">
        <v>0</v>
      </c>
      <c r="BN315" s="183" t="s">
        <v>993</v>
      </c>
      <c r="BO315" s="183" t="s">
        <v>993</v>
      </c>
      <c r="BP315" s="183" t="s">
        <v>993</v>
      </c>
      <c r="BQ315" s="126">
        <v>0</v>
      </c>
      <c r="BR315" s="183" t="s">
        <v>993</v>
      </c>
      <c r="BS315" s="126">
        <v>0</v>
      </c>
      <c r="BT315" s="183" t="s">
        <v>993</v>
      </c>
      <c r="BU315" s="126">
        <v>0</v>
      </c>
      <c r="BV315" s="126">
        <v>0</v>
      </c>
      <c r="BW315" s="126">
        <v>0</v>
      </c>
      <c r="BX315" s="183" t="s">
        <v>993</v>
      </c>
      <c r="BY315" s="126">
        <v>0</v>
      </c>
      <c r="BZ315" s="183" t="s">
        <v>993</v>
      </c>
      <c r="CA315" s="126">
        <v>0</v>
      </c>
      <c r="CB315" s="183" t="s">
        <v>993</v>
      </c>
      <c r="CC315" s="126">
        <v>0</v>
      </c>
      <c r="CD315" s="126">
        <v>0</v>
      </c>
      <c r="CE315" s="126">
        <v>0</v>
      </c>
      <c r="CF315" s="183" t="s">
        <v>993</v>
      </c>
      <c r="CG315" s="126">
        <v>0</v>
      </c>
      <c r="CH315" s="183" t="s">
        <v>993</v>
      </c>
      <c r="CI315" s="126">
        <v>0</v>
      </c>
      <c r="CJ315" s="183" t="s">
        <v>993</v>
      </c>
      <c r="CK315" s="126">
        <v>0</v>
      </c>
      <c r="CL315" s="126">
        <v>0</v>
      </c>
      <c r="CM315" s="126">
        <v>0</v>
      </c>
      <c r="CN315" s="126">
        <v>19</v>
      </c>
      <c r="CO315" s="126">
        <v>0</v>
      </c>
      <c r="CP315" s="126">
        <v>0</v>
      </c>
      <c r="CQ315" s="126">
        <v>0</v>
      </c>
      <c r="CR315" s="126">
        <v>0</v>
      </c>
      <c r="CS315" s="126">
        <v>4</v>
      </c>
      <c r="CT315" s="126">
        <v>5</v>
      </c>
      <c r="CU315" s="126">
        <v>0</v>
      </c>
      <c r="CV315" s="126">
        <v>0</v>
      </c>
      <c r="CW315" s="126">
        <v>0</v>
      </c>
      <c r="CX315" s="126">
        <v>0</v>
      </c>
      <c r="CY315" s="126">
        <v>0</v>
      </c>
      <c r="CZ315" s="126">
        <v>0</v>
      </c>
      <c r="DA315" s="126">
        <v>0</v>
      </c>
      <c r="DB315" s="126">
        <v>0</v>
      </c>
      <c r="DC315" s="126">
        <v>0</v>
      </c>
      <c r="DD315" s="126">
        <v>0</v>
      </c>
      <c r="DE315" s="126">
        <v>0</v>
      </c>
      <c r="DF315" s="126">
        <v>0</v>
      </c>
      <c r="DG315" s="126">
        <v>0</v>
      </c>
      <c r="DH315" s="127" t="b">
        <v>0</v>
      </c>
      <c r="DI315" s="183" t="s">
        <v>999</v>
      </c>
      <c r="DJ315" s="183" t="s">
        <v>1000</v>
      </c>
      <c r="DK315" s="183" t="s">
        <v>270</v>
      </c>
      <c r="DL315" s="183" t="s">
        <v>434</v>
      </c>
      <c r="DM315" s="126">
        <v>684</v>
      </c>
      <c r="DN315" s="126">
        <v>239</v>
      </c>
      <c r="DO315" s="126">
        <v>438</v>
      </c>
      <c r="DP315" s="126">
        <v>7</v>
      </c>
      <c r="DQ315" s="126">
        <v>10166</v>
      </c>
      <c r="DR315" s="126">
        <v>669</v>
      </c>
      <c r="DS315" s="126">
        <v>684</v>
      </c>
      <c r="DT315" s="126">
        <v>5</v>
      </c>
      <c r="DU315" s="126">
        <v>629</v>
      </c>
      <c r="DV315" s="126">
        <v>16</v>
      </c>
      <c r="DW315" s="126">
        <v>29</v>
      </c>
      <c r="DX315" s="126">
        <v>0</v>
      </c>
      <c r="DY315" s="126">
        <v>5</v>
      </c>
      <c r="DZ315" s="126">
        <v>0</v>
      </c>
      <c r="EA315" s="126">
        <v>669</v>
      </c>
      <c r="EB315" s="126">
        <v>153</v>
      </c>
      <c r="EC315" s="126">
        <v>454</v>
      </c>
      <c r="ED315" s="126">
        <v>21</v>
      </c>
      <c r="EE315" s="126">
        <v>7</v>
      </c>
      <c r="EF315" s="126">
        <v>3</v>
      </c>
      <c r="EG315" s="126">
        <v>0</v>
      </c>
      <c r="EH315" s="126">
        <v>7</v>
      </c>
      <c r="EI315" s="126">
        <v>24</v>
      </c>
      <c r="EJ315" s="126">
        <v>0</v>
      </c>
      <c r="EK315" s="126">
        <v>516</v>
      </c>
      <c r="EL315" s="126">
        <v>491</v>
      </c>
      <c r="EM315" s="126">
        <v>10</v>
      </c>
      <c r="EN315" s="126">
        <v>15</v>
      </c>
      <c r="EO315" s="126">
        <v>0</v>
      </c>
      <c r="EP315" s="126">
        <v>10</v>
      </c>
      <c r="EQ315" s="127" t="b">
        <v>0</v>
      </c>
      <c r="ER315" s="127" t="b">
        <v>0</v>
      </c>
      <c r="ES315" s="127" t="b">
        <v>0</v>
      </c>
      <c r="ET315" s="128">
        <v>0.254</v>
      </c>
      <c r="EU315" s="128">
        <v>0.113</v>
      </c>
      <c r="EV315" s="128">
        <v>7.5999999999999998E-2</v>
      </c>
      <c r="EW315" s="128">
        <v>3.7000000000000005E-2</v>
      </c>
      <c r="EX315" s="128">
        <v>0.128</v>
      </c>
      <c r="EY315" s="128">
        <v>0.18</v>
      </c>
      <c r="EZ315" s="127" t="b">
        <v>0</v>
      </c>
      <c r="FA315" s="127" t="b">
        <v>0</v>
      </c>
      <c r="FB315" s="127" t="b">
        <v>0</v>
      </c>
      <c r="FC315" s="128">
        <v>0</v>
      </c>
      <c r="FD315" s="128">
        <v>0</v>
      </c>
      <c r="FE315" s="128">
        <v>0</v>
      </c>
      <c r="FF315" s="128">
        <v>0</v>
      </c>
      <c r="FG315" s="128">
        <v>0</v>
      </c>
      <c r="FH315" s="128">
        <v>0</v>
      </c>
      <c r="FI315" s="127" t="b">
        <v>0</v>
      </c>
      <c r="FJ315" s="127" t="b">
        <v>0</v>
      </c>
      <c r="FK315" s="127" t="b">
        <v>0</v>
      </c>
      <c r="FL315" s="128">
        <v>0</v>
      </c>
      <c r="FM315" s="128">
        <v>0</v>
      </c>
      <c r="FN315" s="128">
        <v>0</v>
      </c>
      <c r="FO315" s="128">
        <v>0</v>
      </c>
      <c r="FP315" s="128">
        <v>0</v>
      </c>
      <c r="FQ315" s="128">
        <v>0</v>
      </c>
      <c r="FR315" s="183" t="s">
        <v>993</v>
      </c>
      <c r="FS315" s="128">
        <v>0</v>
      </c>
      <c r="FT315" s="126">
        <v>0</v>
      </c>
      <c r="FU315" s="126">
        <v>516</v>
      </c>
      <c r="FV315" s="126">
        <v>0</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7" t="b">
        <v>0</v>
      </c>
      <c r="GM315" s="183" t="s">
        <v>993</v>
      </c>
      <c r="GN315" s="183" t="s">
        <v>993</v>
      </c>
      <c r="GO315" s="183" t="s">
        <v>993</v>
      </c>
      <c r="GP315" s="183" t="s">
        <v>993</v>
      </c>
      <c r="GQ315" s="127"/>
      <c r="GR315" s="123"/>
    </row>
    <row r="316" spans="1:200">
      <c r="A316" s="122"/>
      <c r="B316" s="1348" t="s">
        <v>773</v>
      </c>
      <c r="C316" s="1349"/>
      <c r="D316" s="183" t="s">
        <v>1264</v>
      </c>
      <c r="E316" s="183" t="s">
        <v>74</v>
      </c>
      <c r="F316" s="183" t="s">
        <v>437</v>
      </c>
      <c r="G316" s="183" t="s">
        <v>986</v>
      </c>
      <c r="H316" s="183" t="s">
        <v>1259</v>
      </c>
      <c r="I316" s="183" t="s">
        <v>1260</v>
      </c>
      <c r="J316" s="183" t="s">
        <v>1265</v>
      </c>
      <c r="K316" s="183" t="s">
        <v>1266</v>
      </c>
      <c r="L316" s="126">
        <v>3</v>
      </c>
      <c r="M316" s="183" t="s">
        <v>74</v>
      </c>
      <c r="N316" s="183" t="s">
        <v>996</v>
      </c>
      <c r="O316" s="183" t="s">
        <v>777</v>
      </c>
      <c r="P316" s="183" t="s">
        <v>1267</v>
      </c>
      <c r="Q316" s="183" t="s">
        <v>290</v>
      </c>
      <c r="R316" s="183" t="s">
        <v>293</v>
      </c>
      <c r="S316" s="127" t="b">
        <v>0</v>
      </c>
      <c r="T316" s="126">
        <v>0</v>
      </c>
      <c r="U316" s="127" t="b">
        <v>0</v>
      </c>
      <c r="V316" s="126">
        <v>0</v>
      </c>
      <c r="W316" s="127" t="b">
        <v>1</v>
      </c>
      <c r="X316" s="127" t="b">
        <v>1</v>
      </c>
      <c r="Y316" s="183" t="s">
        <v>293</v>
      </c>
      <c r="Z316" s="183" t="s">
        <v>993</v>
      </c>
      <c r="AA316" s="127" t="b">
        <v>0</v>
      </c>
      <c r="AB316" s="183" t="s">
        <v>993</v>
      </c>
      <c r="AC316" s="183" t="s">
        <v>993</v>
      </c>
      <c r="AD316" s="183" t="s">
        <v>993</v>
      </c>
      <c r="AE316" s="183">
        <f t="shared" si="11"/>
        <v>52</v>
      </c>
      <c r="AF316" s="183">
        <f t="shared" si="11"/>
        <v>43</v>
      </c>
      <c r="AG316" s="183">
        <f t="shared" si="11"/>
        <v>22</v>
      </c>
      <c r="AH316" s="183">
        <f t="shared" si="10"/>
        <v>52</v>
      </c>
      <c r="AI316" s="183">
        <f t="shared" si="12"/>
        <v>0</v>
      </c>
      <c r="AJ316" s="126">
        <v>52</v>
      </c>
      <c r="AK316" s="126">
        <v>43</v>
      </c>
      <c r="AL316" s="126">
        <v>22</v>
      </c>
      <c r="AM316" s="126">
        <v>52</v>
      </c>
      <c r="AN316" s="126">
        <v>52</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6">
        <v>0</v>
      </c>
      <c r="BD316" s="127" t="b">
        <v>0</v>
      </c>
      <c r="BE316" s="127"/>
      <c r="BF316" s="183" t="s">
        <v>1059</v>
      </c>
      <c r="BG316" s="126">
        <v>52</v>
      </c>
      <c r="BH316" s="183" t="s">
        <v>993</v>
      </c>
      <c r="BI316" s="126">
        <v>0</v>
      </c>
      <c r="BJ316" s="183" t="s">
        <v>993</v>
      </c>
      <c r="BK316" s="126">
        <v>0</v>
      </c>
      <c r="BL316" s="126">
        <v>0</v>
      </c>
      <c r="BM316" s="126">
        <v>0</v>
      </c>
      <c r="BN316" s="183" t="s">
        <v>993</v>
      </c>
      <c r="BO316" s="183" t="s">
        <v>993</v>
      </c>
      <c r="BP316" s="183" t="s">
        <v>993</v>
      </c>
      <c r="BQ316" s="126">
        <v>0</v>
      </c>
      <c r="BR316" s="183" t="s">
        <v>993</v>
      </c>
      <c r="BS316" s="126">
        <v>0</v>
      </c>
      <c r="BT316" s="183" t="s">
        <v>993</v>
      </c>
      <c r="BU316" s="126">
        <v>0</v>
      </c>
      <c r="BV316" s="126">
        <v>0</v>
      </c>
      <c r="BW316" s="126">
        <v>0</v>
      </c>
      <c r="BX316" s="183" t="s">
        <v>993</v>
      </c>
      <c r="BY316" s="126">
        <v>0</v>
      </c>
      <c r="BZ316" s="183" t="s">
        <v>993</v>
      </c>
      <c r="CA316" s="126">
        <v>0</v>
      </c>
      <c r="CB316" s="183" t="s">
        <v>993</v>
      </c>
      <c r="CC316" s="126">
        <v>0</v>
      </c>
      <c r="CD316" s="126">
        <v>0</v>
      </c>
      <c r="CE316" s="126">
        <v>0</v>
      </c>
      <c r="CF316" s="183" t="s">
        <v>993</v>
      </c>
      <c r="CG316" s="126">
        <v>0</v>
      </c>
      <c r="CH316" s="183" t="s">
        <v>993</v>
      </c>
      <c r="CI316" s="126">
        <v>0</v>
      </c>
      <c r="CJ316" s="183" t="s">
        <v>993</v>
      </c>
      <c r="CK316" s="126">
        <v>0</v>
      </c>
      <c r="CL316" s="126">
        <v>0</v>
      </c>
      <c r="CM316" s="126">
        <v>0</v>
      </c>
      <c r="CN316" s="126">
        <v>19</v>
      </c>
      <c r="CO316" s="126">
        <v>1</v>
      </c>
      <c r="CP316" s="126">
        <v>1</v>
      </c>
      <c r="CQ316" s="126">
        <v>0</v>
      </c>
      <c r="CR316" s="126">
        <v>6</v>
      </c>
      <c r="CS316" s="126">
        <v>1</v>
      </c>
      <c r="CT316" s="126">
        <v>0</v>
      </c>
      <c r="CU316" s="126">
        <v>0</v>
      </c>
      <c r="CV316" s="126">
        <v>0</v>
      </c>
      <c r="CW316" s="126">
        <v>0</v>
      </c>
      <c r="CX316" s="126">
        <v>0</v>
      </c>
      <c r="CY316" s="126">
        <v>0</v>
      </c>
      <c r="CZ316" s="126">
        <v>0</v>
      </c>
      <c r="DA316" s="126">
        <v>0</v>
      </c>
      <c r="DB316" s="126">
        <v>0</v>
      </c>
      <c r="DC316" s="126">
        <v>0</v>
      </c>
      <c r="DD316" s="126">
        <v>0</v>
      </c>
      <c r="DE316" s="126">
        <v>0</v>
      </c>
      <c r="DF316" s="126">
        <v>0</v>
      </c>
      <c r="DG316" s="126">
        <v>0</v>
      </c>
      <c r="DH316" s="127" t="b">
        <v>0</v>
      </c>
      <c r="DI316" s="183" t="s">
        <v>999</v>
      </c>
      <c r="DJ316" s="183" t="s">
        <v>270</v>
      </c>
      <c r="DK316" s="183" t="s">
        <v>1000</v>
      </c>
      <c r="DL316" s="183" t="s">
        <v>525</v>
      </c>
      <c r="DM316" s="126">
        <v>459</v>
      </c>
      <c r="DN316" s="126">
        <v>432</v>
      </c>
      <c r="DO316" s="126">
        <v>27</v>
      </c>
      <c r="DP316" s="126">
        <v>0</v>
      </c>
      <c r="DQ316" s="126">
        <v>11633</v>
      </c>
      <c r="DR316" s="126">
        <v>447</v>
      </c>
      <c r="DS316" s="126">
        <v>459</v>
      </c>
      <c r="DT316" s="126">
        <v>316</v>
      </c>
      <c r="DU316" s="126">
        <v>124</v>
      </c>
      <c r="DV316" s="126">
        <v>8</v>
      </c>
      <c r="DW316" s="126">
        <v>11</v>
      </c>
      <c r="DX316" s="126">
        <v>0</v>
      </c>
      <c r="DY316" s="126">
        <v>0</v>
      </c>
      <c r="DZ316" s="126">
        <v>0</v>
      </c>
      <c r="EA316" s="126">
        <v>447</v>
      </c>
      <c r="EB316" s="126">
        <v>2</v>
      </c>
      <c r="EC316" s="126">
        <v>318</v>
      </c>
      <c r="ED316" s="126">
        <v>19</v>
      </c>
      <c r="EE316" s="126">
        <v>22</v>
      </c>
      <c r="EF316" s="126">
        <v>15</v>
      </c>
      <c r="EG316" s="126">
        <v>20</v>
      </c>
      <c r="EH316" s="126">
        <v>11</v>
      </c>
      <c r="EI316" s="126">
        <v>40</v>
      </c>
      <c r="EJ316" s="126">
        <v>0</v>
      </c>
      <c r="EK316" s="126">
        <v>445</v>
      </c>
      <c r="EL316" s="126">
        <v>361</v>
      </c>
      <c r="EM316" s="126">
        <v>50</v>
      </c>
      <c r="EN316" s="126">
        <v>34</v>
      </c>
      <c r="EO316" s="126">
        <v>0</v>
      </c>
      <c r="EP316" s="126">
        <v>0</v>
      </c>
      <c r="EQ316" s="127" t="b">
        <v>0</v>
      </c>
      <c r="ER316" s="127" t="b">
        <v>0</v>
      </c>
      <c r="ES316" s="127" t="b">
        <v>0</v>
      </c>
      <c r="ET316" s="128">
        <v>0</v>
      </c>
      <c r="EU316" s="128">
        <v>0</v>
      </c>
      <c r="EV316" s="128">
        <v>0</v>
      </c>
      <c r="EW316" s="128">
        <v>0</v>
      </c>
      <c r="EX316" s="128">
        <v>0</v>
      </c>
      <c r="EY316" s="128">
        <v>0</v>
      </c>
      <c r="EZ316" s="127" t="b">
        <v>0</v>
      </c>
      <c r="FA316" s="127" t="b">
        <v>0</v>
      </c>
      <c r="FB316" s="127" t="b">
        <v>0</v>
      </c>
      <c r="FC316" s="128">
        <v>0.161</v>
      </c>
      <c r="FD316" s="128">
        <v>5.0999999999999997E-2</v>
      </c>
      <c r="FE316" s="128">
        <v>0</v>
      </c>
      <c r="FF316" s="128">
        <v>3.0000000000000001E-3</v>
      </c>
      <c r="FG316" s="128">
        <v>1E-3</v>
      </c>
      <c r="FH316" s="128">
        <v>4.0000000000000001E-3</v>
      </c>
      <c r="FI316" s="127" t="b">
        <v>0</v>
      </c>
      <c r="FJ316" s="127" t="b">
        <v>0</v>
      </c>
      <c r="FK316" s="127" t="b">
        <v>0</v>
      </c>
      <c r="FL316" s="128">
        <v>0</v>
      </c>
      <c r="FM316" s="128">
        <v>0</v>
      </c>
      <c r="FN316" s="128">
        <v>0</v>
      </c>
      <c r="FO316" s="128">
        <v>0</v>
      </c>
      <c r="FP316" s="128">
        <v>0</v>
      </c>
      <c r="FQ316" s="128">
        <v>0</v>
      </c>
      <c r="FR316" s="183" t="s">
        <v>993</v>
      </c>
      <c r="FS316" s="128">
        <v>0</v>
      </c>
      <c r="FT316" s="126">
        <v>0</v>
      </c>
      <c r="FU316" s="126">
        <v>445</v>
      </c>
      <c r="FV316" s="126">
        <v>0</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7" t="b">
        <v>0</v>
      </c>
      <c r="GM316" s="183" t="s">
        <v>993</v>
      </c>
      <c r="GN316" s="183" t="s">
        <v>993</v>
      </c>
      <c r="GO316" s="183" t="s">
        <v>993</v>
      </c>
      <c r="GP316" s="183" t="s">
        <v>993</v>
      </c>
      <c r="GQ316" s="127"/>
      <c r="GR316" s="123"/>
    </row>
    <row r="317" spans="1:200">
      <c r="A317" s="122"/>
      <c r="B317" s="1348" t="s">
        <v>765</v>
      </c>
      <c r="C317" s="1349"/>
      <c r="D317" s="183" t="s">
        <v>1268</v>
      </c>
      <c r="E317" s="183" t="s">
        <v>71</v>
      </c>
      <c r="F317" s="183" t="s">
        <v>437</v>
      </c>
      <c r="G317" s="183" t="s">
        <v>986</v>
      </c>
      <c r="H317" s="183" t="s">
        <v>1259</v>
      </c>
      <c r="I317" s="183" t="s">
        <v>1260</v>
      </c>
      <c r="J317" s="183" t="s">
        <v>1269</v>
      </c>
      <c r="K317" s="183" t="s">
        <v>1270</v>
      </c>
      <c r="L317" s="126">
        <v>1</v>
      </c>
      <c r="M317" s="183" t="s">
        <v>71</v>
      </c>
      <c r="N317" s="183" t="s">
        <v>1019</v>
      </c>
      <c r="O317" s="183" t="s">
        <v>762</v>
      </c>
      <c r="P317" s="183" t="s">
        <v>1058</v>
      </c>
      <c r="Q317" s="183" t="s">
        <v>290</v>
      </c>
      <c r="R317" s="183" t="s">
        <v>290</v>
      </c>
      <c r="S317" s="127" t="b">
        <v>0</v>
      </c>
      <c r="T317" s="126">
        <v>0</v>
      </c>
      <c r="U317" s="127" t="b">
        <v>0</v>
      </c>
      <c r="V317" s="126">
        <v>0</v>
      </c>
      <c r="W317" s="127" t="b">
        <v>0</v>
      </c>
      <c r="X317" s="127" t="b">
        <v>1</v>
      </c>
      <c r="Y317" s="183" t="s">
        <v>290</v>
      </c>
      <c r="Z317" s="183" t="s">
        <v>993</v>
      </c>
      <c r="AA317" s="127" t="b">
        <v>0</v>
      </c>
      <c r="AB317" s="183" t="s">
        <v>993</v>
      </c>
      <c r="AC317" s="183" t="s">
        <v>993</v>
      </c>
      <c r="AD317" s="183" t="s">
        <v>993</v>
      </c>
      <c r="AE317" s="183">
        <f t="shared" si="11"/>
        <v>55</v>
      </c>
      <c r="AF317" s="183">
        <f t="shared" si="11"/>
        <v>55</v>
      </c>
      <c r="AG317" s="183">
        <f t="shared" si="11"/>
        <v>24</v>
      </c>
      <c r="AH317" s="183">
        <f t="shared" si="10"/>
        <v>55</v>
      </c>
      <c r="AI317" s="183">
        <f t="shared" si="12"/>
        <v>0</v>
      </c>
      <c r="AJ317" s="126">
        <v>55</v>
      </c>
      <c r="AK317" s="126">
        <v>55</v>
      </c>
      <c r="AL317" s="126">
        <v>24</v>
      </c>
      <c r="AM317" s="126">
        <v>55</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6">
        <v>0</v>
      </c>
      <c r="BD317" s="127" t="b">
        <v>0</v>
      </c>
      <c r="BE317" s="127"/>
      <c r="BF317" s="183" t="s">
        <v>298</v>
      </c>
      <c r="BG317" s="126">
        <v>55</v>
      </c>
      <c r="BH317" s="183" t="s">
        <v>993</v>
      </c>
      <c r="BI317" s="126">
        <v>0</v>
      </c>
      <c r="BJ317" s="183" t="s">
        <v>993</v>
      </c>
      <c r="BK317" s="126">
        <v>0</v>
      </c>
      <c r="BL317" s="126">
        <v>0</v>
      </c>
      <c r="BM317" s="126">
        <v>0</v>
      </c>
      <c r="BN317" s="183" t="s">
        <v>993</v>
      </c>
      <c r="BO317" s="183" t="s">
        <v>993</v>
      </c>
      <c r="BP317" s="183" t="s">
        <v>993</v>
      </c>
      <c r="BQ317" s="126">
        <v>0</v>
      </c>
      <c r="BR317" s="183" t="s">
        <v>993</v>
      </c>
      <c r="BS317" s="126">
        <v>0</v>
      </c>
      <c r="BT317" s="183" t="s">
        <v>993</v>
      </c>
      <c r="BU317" s="126">
        <v>0</v>
      </c>
      <c r="BV317" s="126">
        <v>0</v>
      </c>
      <c r="BW317" s="126">
        <v>0</v>
      </c>
      <c r="BX317" s="183" t="s">
        <v>993</v>
      </c>
      <c r="BY317" s="126">
        <v>0</v>
      </c>
      <c r="BZ317" s="183" t="s">
        <v>993</v>
      </c>
      <c r="CA317" s="126">
        <v>0</v>
      </c>
      <c r="CB317" s="183" t="s">
        <v>993</v>
      </c>
      <c r="CC317" s="126">
        <v>0</v>
      </c>
      <c r="CD317" s="126">
        <v>0</v>
      </c>
      <c r="CE317" s="126">
        <v>0</v>
      </c>
      <c r="CF317" s="183" t="s">
        <v>993</v>
      </c>
      <c r="CG317" s="126">
        <v>0</v>
      </c>
      <c r="CH317" s="183" t="s">
        <v>993</v>
      </c>
      <c r="CI317" s="126">
        <v>0</v>
      </c>
      <c r="CJ317" s="183" t="s">
        <v>993</v>
      </c>
      <c r="CK317" s="126">
        <v>0</v>
      </c>
      <c r="CL317" s="126">
        <v>0</v>
      </c>
      <c r="CM317" s="126">
        <v>0</v>
      </c>
      <c r="CN317" s="126">
        <v>23</v>
      </c>
      <c r="CO317" s="126">
        <v>0.6</v>
      </c>
      <c r="CP317" s="126">
        <v>4</v>
      </c>
      <c r="CQ317" s="126">
        <v>1.8</v>
      </c>
      <c r="CR317" s="126">
        <v>0</v>
      </c>
      <c r="CS317" s="126">
        <v>0</v>
      </c>
      <c r="CT317" s="126">
        <v>0</v>
      </c>
      <c r="CU317" s="126">
        <v>0</v>
      </c>
      <c r="CV317" s="126">
        <v>0</v>
      </c>
      <c r="CW317" s="126">
        <v>0</v>
      </c>
      <c r="CX317" s="126">
        <v>0</v>
      </c>
      <c r="CY317" s="126">
        <v>0</v>
      </c>
      <c r="CZ317" s="126">
        <v>0</v>
      </c>
      <c r="DA317" s="126">
        <v>0</v>
      </c>
      <c r="DB317" s="126">
        <v>0</v>
      </c>
      <c r="DC317" s="126">
        <v>0</v>
      </c>
      <c r="DD317" s="126">
        <v>0</v>
      </c>
      <c r="DE317" s="126">
        <v>0</v>
      </c>
      <c r="DF317" s="126">
        <v>0</v>
      </c>
      <c r="DG317" s="126">
        <v>0</v>
      </c>
      <c r="DH317" s="127" t="b">
        <v>0</v>
      </c>
      <c r="DI317" s="183" t="s">
        <v>999</v>
      </c>
      <c r="DJ317" s="183" t="s">
        <v>270</v>
      </c>
      <c r="DK317" s="183" t="s">
        <v>1000</v>
      </c>
      <c r="DL317" s="183" t="s">
        <v>1055</v>
      </c>
      <c r="DM317" s="126">
        <v>1058</v>
      </c>
      <c r="DN317" s="126">
        <v>554</v>
      </c>
      <c r="DO317" s="126">
        <v>344</v>
      </c>
      <c r="DP317" s="126">
        <v>160</v>
      </c>
      <c r="DQ317" s="126">
        <v>15965</v>
      </c>
      <c r="DR317" s="126">
        <v>1054</v>
      </c>
      <c r="DS317" s="126">
        <v>1058</v>
      </c>
      <c r="DT317" s="126">
        <v>7</v>
      </c>
      <c r="DU317" s="126">
        <v>929</v>
      </c>
      <c r="DV317" s="126">
        <v>19</v>
      </c>
      <c r="DW317" s="126">
        <v>103</v>
      </c>
      <c r="DX317" s="126">
        <v>0</v>
      </c>
      <c r="DY317" s="126">
        <v>0</v>
      </c>
      <c r="DZ317" s="126">
        <v>0</v>
      </c>
      <c r="EA317" s="126">
        <v>1054</v>
      </c>
      <c r="EB317" s="126">
        <v>9</v>
      </c>
      <c r="EC317" s="126">
        <v>864</v>
      </c>
      <c r="ED317" s="126">
        <v>25</v>
      </c>
      <c r="EE317" s="126">
        <v>37</v>
      </c>
      <c r="EF317" s="126">
        <v>31</v>
      </c>
      <c r="EG317" s="126">
        <v>3</v>
      </c>
      <c r="EH317" s="126">
        <v>56</v>
      </c>
      <c r="EI317" s="126">
        <v>29</v>
      </c>
      <c r="EJ317" s="126">
        <v>0</v>
      </c>
      <c r="EK317" s="126">
        <v>1045</v>
      </c>
      <c r="EL317" s="126">
        <v>1037</v>
      </c>
      <c r="EM317" s="126">
        <v>3</v>
      </c>
      <c r="EN317" s="126">
        <v>4</v>
      </c>
      <c r="EO317" s="126">
        <v>1</v>
      </c>
      <c r="EP317" s="126">
        <v>0</v>
      </c>
      <c r="EQ317" s="127" t="b">
        <v>0</v>
      </c>
      <c r="ER317" s="127" t="b">
        <v>0</v>
      </c>
      <c r="ES317" s="127" t="b">
        <v>0</v>
      </c>
      <c r="ET317" s="128">
        <v>0.39500000000000002</v>
      </c>
      <c r="EU317" s="128">
        <v>0.22800000000000001</v>
      </c>
      <c r="EV317" s="128">
        <v>0.182</v>
      </c>
      <c r="EW317" s="128">
        <v>7.0000000000000007E-2</v>
      </c>
      <c r="EX317" s="128">
        <v>7.400000000000001E-2</v>
      </c>
      <c r="EY317" s="128">
        <v>0.24399999999999999</v>
      </c>
      <c r="EZ317" s="127" t="b">
        <v>0</v>
      </c>
      <c r="FA317" s="127" t="b">
        <v>0</v>
      </c>
      <c r="FB317" s="127" t="b">
        <v>0</v>
      </c>
      <c r="FC317" s="128">
        <v>0</v>
      </c>
      <c r="FD317" s="128">
        <v>0</v>
      </c>
      <c r="FE317" s="128">
        <v>0</v>
      </c>
      <c r="FF317" s="128">
        <v>0</v>
      </c>
      <c r="FG317" s="128">
        <v>0</v>
      </c>
      <c r="FH317" s="128">
        <v>0</v>
      </c>
      <c r="FI317" s="127" t="b">
        <v>0</v>
      </c>
      <c r="FJ317" s="127" t="b">
        <v>0</v>
      </c>
      <c r="FK317" s="127" t="b">
        <v>0</v>
      </c>
      <c r="FL317" s="128">
        <v>0</v>
      </c>
      <c r="FM317" s="128">
        <v>0</v>
      </c>
      <c r="FN317" s="128">
        <v>0</v>
      </c>
      <c r="FO317" s="128">
        <v>0</v>
      </c>
      <c r="FP317" s="128">
        <v>0</v>
      </c>
      <c r="FQ317" s="128">
        <v>0</v>
      </c>
      <c r="FR317" s="183" t="s">
        <v>993</v>
      </c>
      <c r="FS317" s="128">
        <v>0</v>
      </c>
      <c r="FT317" s="126">
        <v>0</v>
      </c>
      <c r="FU317" s="126">
        <v>1045</v>
      </c>
      <c r="FV317" s="126">
        <v>0</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7" t="b">
        <v>0</v>
      </c>
      <c r="GM317" s="183" t="s">
        <v>993</v>
      </c>
      <c r="GN317" s="183" t="s">
        <v>993</v>
      </c>
      <c r="GO317" s="183" t="s">
        <v>993</v>
      </c>
      <c r="GP317" s="183" t="s">
        <v>993</v>
      </c>
      <c r="GQ317" s="127"/>
      <c r="GR317" s="123"/>
    </row>
    <row r="318" spans="1:200">
      <c r="A318" s="122"/>
      <c r="B318" s="1348" t="s">
        <v>765</v>
      </c>
      <c r="C318" s="1349"/>
      <c r="D318" s="183" t="s">
        <v>1268</v>
      </c>
      <c r="E318" s="183" t="s">
        <v>71</v>
      </c>
      <c r="F318" s="183" t="s">
        <v>437</v>
      </c>
      <c r="G318" s="183" t="s">
        <v>986</v>
      </c>
      <c r="H318" s="183" t="s">
        <v>1259</v>
      </c>
      <c r="I318" s="183" t="s">
        <v>1260</v>
      </c>
      <c r="J318" s="183" t="s">
        <v>1269</v>
      </c>
      <c r="K318" s="183" t="s">
        <v>1270</v>
      </c>
      <c r="L318" s="126">
        <v>2</v>
      </c>
      <c r="M318" s="183" t="s">
        <v>71</v>
      </c>
      <c r="N318" s="183" t="s">
        <v>1012</v>
      </c>
      <c r="O318" s="183" t="s">
        <v>696</v>
      </c>
      <c r="P318" s="183" t="s">
        <v>1058</v>
      </c>
      <c r="Q318" s="183" t="s">
        <v>290</v>
      </c>
      <c r="R318" s="183" t="s">
        <v>290</v>
      </c>
      <c r="S318" s="127" t="b">
        <v>1</v>
      </c>
      <c r="T318" s="126">
        <v>5</v>
      </c>
      <c r="U318" s="127" t="b">
        <v>0</v>
      </c>
      <c r="V318" s="126">
        <v>0</v>
      </c>
      <c r="W318" s="127" t="b">
        <v>0</v>
      </c>
      <c r="X318" s="127" t="b">
        <v>0</v>
      </c>
      <c r="Y318" s="183" t="s">
        <v>290</v>
      </c>
      <c r="Z318" s="183" t="s">
        <v>993</v>
      </c>
      <c r="AA318" s="127" t="b">
        <v>0</v>
      </c>
      <c r="AB318" s="183" t="s">
        <v>993</v>
      </c>
      <c r="AC318" s="183" t="s">
        <v>993</v>
      </c>
      <c r="AD318" s="183" t="s">
        <v>993</v>
      </c>
      <c r="AE318" s="183">
        <f t="shared" si="11"/>
        <v>45</v>
      </c>
      <c r="AF318" s="183">
        <f t="shared" si="11"/>
        <v>44</v>
      </c>
      <c r="AG318" s="183">
        <f t="shared" si="11"/>
        <v>25</v>
      </c>
      <c r="AH318" s="183">
        <f t="shared" si="10"/>
        <v>45</v>
      </c>
      <c r="AI318" s="183">
        <f t="shared" si="12"/>
        <v>0</v>
      </c>
      <c r="AJ318" s="126">
        <v>45</v>
      </c>
      <c r="AK318" s="126">
        <v>44</v>
      </c>
      <c r="AL318" s="126">
        <v>25</v>
      </c>
      <c r="AM318" s="126">
        <v>45</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6">
        <v>0</v>
      </c>
      <c r="BD318" s="127" t="b">
        <v>0</v>
      </c>
      <c r="BE318" s="127"/>
      <c r="BF318" s="183" t="s">
        <v>298</v>
      </c>
      <c r="BG318" s="126">
        <v>45</v>
      </c>
      <c r="BH318" s="183" t="s">
        <v>993</v>
      </c>
      <c r="BI318" s="126">
        <v>0</v>
      </c>
      <c r="BJ318" s="183" t="s">
        <v>993</v>
      </c>
      <c r="BK318" s="126">
        <v>0</v>
      </c>
      <c r="BL318" s="126">
        <v>0</v>
      </c>
      <c r="BM318" s="126">
        <v>0</v>
      </c>
      <c r="BN318" s="183" t="s">
        <v>993</v>
      </c>
      <c r="BO318" s="183" t="s">
        <v>993</v>
      </c>
      <c r="BP318" s="183" t="s">
        <v>993</v>
      </c>
      <c r="BQ318" s="126">
        <v>0</v>
      </c>
      <c r="BR318" s="183" t="s">
        <v>993</v>
      </c>
      <c r="BS318" s="126">
        <v>0</v>
      </c>
      <c r="BT318" s="183" t="s">
        <v>993</v>
      </c>
      <c r="BU318" s="126">
        <v>0</v>
      </c>
      <c r="BV318" s="126">
        <v>0</v>
      </c>
      <c r="BW318" s="126">
        <v>0</v>
      </c>
      <c r="BX318" s="183" t="s">
        <v>993</v>
      </c>
      <c r="BY318" s="126">
        <v>0</v>
      </c>
      <c r="BZ318" s="183" t="s">
        <v>993</v>
      </c>
      <c r="CA318" s="126">
        <v>0</v>
      </c>
      <c r="CB318" s="183" t="s">
        <v>993</v>
      </c>
      <c r="CC318" s="126">
        <v>0</v>
      </c>
      <c r="CD318" s="126">
        <v>0</v>
      </c>
      <c r="CE318" s="126">
        <v>0</v>
      </c>
      <c r="CF318" s="183" t="s">
        <v>993</v>
      </c>
      <c r="CG318" s="126">
        <v>0</v>
      </c>
      <c r="CH318" s="183" t="s">
        <v>993</v>
      </c>
      <c r="CI318" s="126">
        <v>0</v>
      </c>
      <c r="CJ318" s="183" t="s">
        <v>993</v>
      </c>
      <c r="CK318" s="126">
        <v>0</v>
      </c>
      <c r="CL318" s="126">
        <v>0</v>
      </c>
      <c r="CM318" s="126">
        <v>0</v>
      </c>
      <c r="CN318" s="126">
        <v>25</v>
      </c>
      <c r="CO318" s="126">
        <v>0</v>
      </c>
      <c r="CP318" s="126">
        <v>3</v>
      </c>
      <c r="CQ318" s="126">
        <v>1.8</v>
      </c>
      <c r="CR318" s="126">
        <v>0</v>
      </c>
      <c r="CS318" s="126">
        <v>0</v>
      </c>
      <c r="CT318" s="126">
        <v>0</v>
      </c>
      <c r="CU318" s="126">
        <v>0</v>
      </c>
      <c r="CV318" s="126">
        <v>0</v>
      </c>
      <c r="CW318" s="126">
        <v>0</v>
      </c>
      <c r="CX318" s="126">
        <v>0</v>
      </c>
      <c r="CY318" s="126">
        <v>0</v>
      </c>
      <c r="CZ318" s="126">
        <v>0</v>
      </c>
      <c r="DA318" s="126">
        <v>0</v>
      </c>
      <c r="DB318" s="126">
        <v>0</v>
      </c>
      <c r="DC318" s="126">
        <v>0</v>
      </c>
      <c r="DD318" s="126">
        <v>0</v>
      </c>
      <c r="DE318" s="126">
        <v>0</v>
      </c>
      <c r="DF318" s="126">
        <v>0</v>
      </c>
      <c r="DG318" s="126">
        <v>0</v>
      </c>
      <c r="DH318" s="127" t="b">
        <v>0</v>
      </c>
      <c r="DI318" s="183" t="s">
        <v>999</v>
      </c>
      <c r="DJ318" s="183" t="s">
        <v>270</v>
      </c>
      <c r="DK318" s="183" t="s">
        <v>434</v>
      </c>
      <c r="DL318" s="183" t="s">
        <v>993</v>
      </c>
      <c r="DM318" s="126">
        <v>802</v>
      </c>
      <c r="DN318" s="126">
        <v>280</v>
      </c>
      <c r="DO318" s="126">
        <v>340</v>
      </c>
      <c r="DP318" s="126">
        <v>182</v>
      </c>
      <c r="DQ318" s="126">
        <v>12345</v>
      </c>
      <c r="DR318" s="126">
        <v>798</v>
      </c>
      <c r="DS318" s="126">
        <v>802</v>
      </c>
      <c r="DT318" s="126">
        <v>9</v>
      </c>
      <c r="DU318" s="126">
        <v>656</v>
      </c>
      <c r="DV318" s="126">
        <v>18</v>
      </c>
      <c r="DW318" s="126">
        <v>119</v>
      </c>
      <c r="DX318" s="126">
        <v>0</v>
      </c>
      <c r="DY318" s="126">
        <v>0</v>
      </c>
      <c r="DZ318" s="126">
        <v>0</v>
      </c>
      <c r="EA318" s="126">
        <v>798</v>
      </c>
      <c r="EB318" s="126">
        <v>7</v>
      </c>
      <c r="EC318" s="126">
        <v>598</v>
      </c>
      <c r="ED318" s="126">
        <v>37</v>
      </c>
      <c r="EE318" s="126">
        <v>16</v>
      </c>
      <c r="EF318" s="126">
        <v>41</v>
      </c>
      <c r="EG318" s="126">
        <v>7</v>
      </c>
      <c r="EH318" s="126">
        <v>53</v>
      </c>
      <c r="EI318" s="126">
        <v>39</v>
      </c>
      <c r="EJ318" s="126">
        <v>0</v>
      </c>
      <c r="EK318" s="126">
        <v>791</v>
      </c>
      <c r="EL318" s="126">
        <v>775</v>
      </c>
      <c r="EM318" s="126">
        <v>14</v>
      </c>
      <c r="EN318" s="126">
        <v>2</v>
      </c>
      <c r="EO318" s="126">
        <v>0</v>
      </c>
      <c r="EP318" s="126">
        <v>0</v>
      </c>
      <c r="EQ318" s="127" t="b">
        <v>0</v>
      </c>
      <c r="ER318" s="127" t="b">
        <v>0</v>
      </c>
      <c r="ES318" s="127" t="b">
        <v>0</v>
      </c>
      <c r="ET318" s="128">
        <v>0.37799999999999995</v>
      </c>
      <c r="EU318" s="128">
        <v>0.23</v>
      </c>
      <c r="EV318" s="128">
        <v>0.17600000000000002</v>
      </c>
      <c r="EW318" s="128">
        <v>7.0999999999999994E-2</v>
      </c>
      <c r="EX318" s="128">
        <v>8.0000000000000002E-3</v>
      </c>
      <c r="EY318" s="128">
        <v>0.19</v>
      </c>
      <c r="EZ318" s="127" t="b">
        <v>0</v>
      </c>
      <c r="FA318" s="127" t="b">
        <v>0</v>
      </c>
      <c r="FB318" s="127" t="b">
        <v>0</v>
      </c>
      <c r="FC318" s="128">
        <v>0</v>
      </c>
      <c r="FD318" s="128">
        <v>0</v>
      </c>
      <c r="FE318" s="128">
        <v>0</v>
      </c>
      <c r="FF318" s="128">
        <v>0</v>
      </c>
      <c r="FG318" s="128">
        <v>0</v>
      </c>
      <c r="FH318" s="128">
        <v>0</v>
      </c>
      <c r="FI318" s="127" t="b">
        <v>0</v>
      </c>
      <c r="FJ318" s="127" t="b">
        <v>0</v>
      </c>
      <c r="FK318" s="127" t="b">
        <v>0</v>
      </c>
      <c r="FL318" s="128">
        <v>0</v>
      </c>
      <c r="FM318" s="128">
        <v>0</v>
      </c>
      <c r="FN318" s="128">
        <v>0</v>
      </c>
      <c r="FO318" s="128">
        <v>0</v>
      </c>
      <c r="FP318" s="128">
        <v>0</v>
      </c>
      <c r="FQ318" s="128">
        <v>0</v>
      </c>
      <c r="FR318" s="183" t="s">
        <v>993</v>
      </c>
      <c r="FS318" s="128">
        <v>0</v>
      </c>
      <c r="FT318" s="126">
        <v>0</v>
      </c>
      <c r="FU318" s="126">
        <v>791</v>
      </c>
      <c r="FV318" s="126">
        <v>0</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7" t="b">
        <v>0</v>
      </c>
      <c r="GM318" s="183" t="s">
        <v>993</v>
      </c>
      <c r="GN318" s="183" t="s">
        <v>993</v>
      </c>
      <c r="GO318" s="183" t="s">
        <v>993</v>
      </c>
      <c r="GP318" s="183" t="s">
        <v>993</v>
      </c>
      <c r="GQ318" s="127"/>
      <c r="GR318" s="123"/>
    </row>
    <row r="319" spans="1:200">
      <c r="A319" s="122"/>
      <c r="B319" s="1348" t="s">
        <v>769</v>
      </c>
      <c r="C319" s="1349"/>
      <c r="D319" s="183" t="s">
        <v>1271</v>
      </c>
      <c r="E319" s="183" t="s">
        <v>73</v>
      </c>
      <c r="F319" s="183" t="s">
        <v>437</v>
      </c>
      <c r="G319" s="183" t="s">
        <v>986</v>
      </c>
      <c r="H319" s="183" t="s">
        <v>1259</v>
      </c>
      <c r="I319" s="183" t="s">
        <v>1260</v>
      </c>
      <c r="J319" s="183" t="s">
        <v>1272</v>
      </c>
      <c r="K319" s="183" t="s">
        <v>1273</v>
      </c>
      <c r="L319" s="126">
        <v>1</v>
      </c>
      <c r="M319" s="183" t="s">
        <v>73</v>
      </c>
      <c r="N319" s="183" t="s">
        <v>1019</v>
      </c>
      <c r="O319" s="183" t="s">
        <v>696</v>
      </c>
      <c r="P319" s="183" t="s">
        <v>993</v>
      </c>
      <c r="Q319" s="183" t="s">
        <v>993</v>
      </c>
      <c r="R319" s="183" t="s">
        <v>290</v>
      </c>
      <c r="S319" s="127" t="b">
        <v>1</v>
      </c>
      <c r="T319" s="126">
        <v>4</v>
      </c>
      <c r="U319" s="127" t="b">
        <v>0</v>
      </c>
      <c r="V319" s="126">
        <v>0</v>
      </c>
      <c r="W319" s="127" t="b">
        <v>1</v>
      </c>
      <c r="X319" s="127" t="b">
        <v>0</v>
      </c>
      <c r="Y319" s="183" t="s">
        <v>290</v>
      </c>
      <c r="Z319" s="183" t="s">
        <v>993</v>
      </c>
      <c r="AA319" s="127" t="b">
        <v>0</v>
      </c>
      <c r="AB319" s="183" t="s">
        <v>993</v>
      </c>
      <c r="AC319" s="183" t="s">
        <v>993</v>
      </c>
      <c r="AD319" s="183" t="s">
        <v>993</v>
      </c>
      <c r="AE319" s="183">
        <f t="shared" si="11"/>
        <v>50</v>
      </c>
      <c r="AF319" s="183">
        <f t="shared" si="11"/>
        <v>50</v>
      </c>
      <c r="AG319" s="183">
        <f t="shared" si="11"/>
        <v>0</v>
      </c>
      <c r="AH319" s="183">
        <f t="shared" si="10"/>
        <v>50</v>
      </c>
      <c r="AI319" s="183">
        <f t="shared" si="12"/>
        <v>0</v>
      </c>
      <c r="AJ319" s="126">
        <v>50</v>
      </c>
      <c r="AK319" s="126">
        <v>50</v>
      </c>
      <c r="AL319" s="126">
        <v>0</v>
      </c>
      <c r="AM319" s="126">
        <v>50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8</v>
      </c>
      <c r="BB319" s="126">
        <v>0</v>
      </c>
      <c r="BC319" s="126">
        <v>0</v>
      </c>
      <c r="BD319" s="127" t="b">
        <v>0</v>
      </c>
      <c r="BE319" s="127"/>
      <c r="BF319" s="183" t="s">
        <v>298</v>
      </c>
      <c r="BG319" s="126">
        <v>50</v>
      </c>
      <c r="BH319" s="183" t="s">
        <v>993</v>
      </c>
      <c r="BI319" s="126">
        <v>0</v>
      </c>
      <c r="BJ319" s="183" t="s">
        <v>993</v>
      </c>
      <c r="BK319" s="126">
        <v>0</v>
      </c>
      <c r="BL319" s="126">
        <v>0</v>
      </c>
      <c r="BM319" s="126">
        <v>0</v>
      </c>
      <c r="BN319" s="183" t="s">
        <v>993</v>
      </c>
      <c r="BO319" s="183" t="s">
        <v>993</v>
      </c>
      <c r="BP319" s="183" t="s">
        <v>993</v>
      </c>
      <c r="BQ319" s="126">
        <v>0</v>
      </c>
      <c r="BR319" s="183" t="s">
        <v>993</v>
      </c>
      <c r="BS319" s="126">
        <v>0</v>
      </c>
      <c r="BT319" s="183" t="s">
        <v>993</v>
      </c>
      <c r="BU319" s="126">
        <v>0</v>
      </c>
      <c r="BV319" s="126">
        <v>0</v>
      </c>
      <c r="BW319" s="126">
        <v>0</v>
      </c>
      <c r="BX319" s="183" t="s">
        <v>993</v>
      </c>
      <c r="BY319" s="126">
        <v>0</v>
      </c>
      <c r="BZ319" s="183" t="s">
        <v>993</v>
      </c>
      <c r="CA319" s="126">
        <v>0</v>
      </c>
      <c r="CB319" s="183" t="s">
        <v>993</v>
      </c>
      <c r="CC319" s="126">
        <v>0</v>
      </c>
      <c r="CD319" s="126">
        <v>0</v>
      </c>
      <c r="CE319" s="126">
        <v>0</v>
      </c>
      <c r="CF319" s="183" t="s">
        <v>993</v>
      </c>
      <c r="CG319" s="126">
        <v>0</v>
      </c>
      <c r="CH319" s="183" t="s">
        <v>993</v>
      </c>
      <c r="CI319" s="126">
        <v>0</v>
      </c>
      <c r="CJ319" s="183" t="s">
        <v>993</v>
      </c>
      <c r="CK319" s="126">
        <v>0</v>
      </c>
      <c r="CL319" s="126">
        <v>0</v>
      </c>
      <c r="CM319" s="126">
        <v>0</v>
      </c>
      <c r="CN319" s="126">
        <v>18</v>
      </c>
      <c r="CO319" s="126">
        <v>1.9</v>
      </c>
      <c r="CP319" s="126">
        <v>1</v>
      </c>
      <c r="CQ319" s="126">
        <v>0.8</v>
      </c>
      <c r="CR319" s="126">
        <v>1</v>
      </c>
      <c r="CS319" s="126">
        <v>3.7</v>
      </c>
      <c r="CT319" s="126">
        <v>0</v>
      </c>
      <c r="CU319" s="126">
        <v>0</v>
      </c>
      <c r="CV319" s="126">
        <v>0</v>
      </c>
      <c r="CW319" s="126">
        <v>0</v>
      </c>
      <c r="CX319" s="126">
        <v>0</v>
      </c>
      <c r="CY319" s="126">
        <v>0</v>
      </c>
      <c r="CZ319" s="126">
        <v>0</v>
      </c>
      <c r="DA319" s="126">
        <v>0</v>
      </c>
      <c r="DB319" s="126">
        <v>0</v>
      </c>
      <c r="DC319" s="126">
        <v>0</v>
      </c>
      <c r="DD319" s="126">
        <v>0</v>
      </c>
      <c r="DE319" s="126">
        <v>0</v>
      </c>
      <c r="DF319" s="126">
        <v>0</v>
      </c>
      <c r="DG319" s="126">
        <v>0</v>
      </c>
      <c r="DH319" s="127" t="b">
        <v>0</v>
      </c>
      <c r="DI319" s="183" t="s">
        <v>999</v>
      </c>
      <c r="DJ319" s="183" t="s">
        <v>434</v>
      </c>
      <c r="DK319" s="183" t="s">
        <v>270</v>
      </c>
      <c r="DL319" s="183" t="s">
        <v>1055</v>
      </c>
      <c r="DM319" s="126">
        <v>927</v>
      </c>
      <c r="DN319" s="126">
        <v>245</v>
      </c>
      <c r="DO319" s="126">
        <v>556</v>
      </c>
      <c r="DP319" s="126">
        <v>126</v>
      </c>
      <c r="DQ319" s="126">
        <v>13828</v>
      </c>
      <c r="DR319" s="126">
        <v>943</v>
      </c>
      <c r="DS319" s="126">
        <v>927</v>
      </c>
      <c r="DT319" s="126">
        <v>6</v>
      </c>
      <c r="DU319" s="126">
        <v>788</v>
      </c>
      <c r="DV319" s="126">
        <v>7</v>
      </c>
      <c r="DW319" s="126">
        <v>126</v>
      </c>
      <c r="DX319" s="126">
        <v>0</v>
      </c>
      <c r="DY319" s="126">
        <v>0</v>
      </c>
      <c r="DZ319" s="126">
        <v>0</v>
      </c>
      <c r="EA319" s="126">
        <v>943</v>
      </c>
      <c r="EB319" s="126">
        <v>44</v>
      </c>
      <c r="EC319" s="126">
        <v>685</v>
      </c>
      <c r="ED319" s="126">
        <v>37</v>
      </c>
      <c r="EE319" s="126">
        <v>2</v>
      </c>
      <c r="EF319" s="126">
        <v>54</v>
      </c>
      <c r="EG319" s="126">
        <v>13</v>
      </c>
      <c r="EH319" s="126">
        <v>47</v>
      </c>
      <c r="EI319" s="126">
        <v>61</v>
      </c>
      <c r="EJ319" s="126">
        <v>0</v>
      </c>
      <c r="EK319" s="126">
        <v>899</v>
      </c>
      <c r="EL319" s="126">
        <v>883</v>
      </c>
      <c r="EM319" s="126">
        <v>11</v>
      </c>
      <c r="EN319" s="126">
        <v>5</v>
      </c>
      <c r="EO319" s="126">
        <v>0</v>
      </c>
      <c r="EP319" s="126">
        <v>0</v>
      </c>
      <c r="EQ319" s="127" t="b">
        <v>0</v>
      </c>
      <c r="ER319" s="127" t="b">
        <v>0</v>
      </c>
      <c r="ES319" s="127" t="b">
        <v>0</v>
      </c>
      <c r="ET319" s="128">
        <v>0.50900000000000001</v>
      </c>
      <c r="EU319" s="128">
        <v>0.27399999999999997</v>
      </c>
      <c r="EV319" s="128">
        <v>0.215</v>
      </c>
      <c r="EW319" s="128">
        <v>0.11800000000000001</v>
      </c>
      <c r="EX319" s="128">
        <v>3.6000000000000004E-2</v>
      </c>
      <c r="EY319" s="128">
        <v>0.255</v>
      </c>
      <c r="EZ319" s="127" t="b">
        <v>0</v>
      </c>
      <c r="FA319" s="127" t="b">
        <v>0</v>
      </c>
      <c r="FB319" s="127" t="b">
        <v>0</v>
      </c>
      <c r="FC319" s="128">
        <v>0</v>
      </c>
      <c r="FD319" s="128">
        <v>0</v>
      </c>
      <c r="FE319" s="128">
        <v>0</v>
      </c>
      <c r="FF319" s="128">
        <v>0</v>
      </c>
      <c r="FG319" s="128">
        <v>0</v>
      </c>
      <c r="FH319" s="128">
        <v>0</v>
      </c>
      <c r="FI319" s="127" t="b">
        <v>0</v>
      </c>
      <c r="FJ319" s="127" t="b">
        <v>0</v>
      </c>
      <c r="FK319" s="127" t="b">
        <v>0</v>
      </c>
      <c r="FL319" s="128">
        <v>0</v>
      </c>
      <c r="FM319" s="128">
        <v>0</v>
      </c>
      <c r="FN319" s="128">
        <v>0</v>
      </c>
      <c r="FO319" s="128">
        <v>0</v>
      </c>
      <c r="FP319" s="128">
        <v>0</v>
      </c>
      <c r="FQ319" s="128">
        <v>0</v>
      </c>
      <c r="FR319" s="183" t="s">
        <v>993</v>
      </c>
      <c r="FS319" s="128">
        <v>0</v>
      </c>
      <c r="FT319" s="126">
        <v>0</v>
      </c>
      <c r="FU319" s="126">
        <v>899</v>
      </c>
      <c r="FV319" s="126">
        <v>0</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7" t="b">
        <v>0</v>
      </c>
      <c r="GM319" s="183" t="s">
        <v>993</v>
      </c>
      <c r="GN319" s="183" t="s">
        <v>993</v>
      </c>
      <c r="GO319" s="183" t="s">
        <v>993</v>
      </c>
      <c r="GP319" s="183" t="s">
        <v>993</v>
      </c>
      <c r="GQ319" s="127"/>
      <c r="GR319" s="123"/>
    </row>
    <row r="320" spans="1:200">
      <c r="A320" s="122"/>
      <c r="B320" s="1348" t="s">
        <v>769</v>
      </c>
      <c r="C320" s="1349"/>
      <c r="D320" s="183" t="s">
        <v>1271</v>
      </c>
      <c r="E320" s="183" t="s">
        <v>73</v>
      </c>
      <c r="F320" s="183" t="s">
        <v>437</v>
      </c>
      <c r="G320" s="183" t="s">
        <v>986</v>
      </c>
      <c r="H320" s="183" t="s">
        <v>1259</v>
      </c>
      <c r="I320" s="183" t="s">
        <v>1260</v>
      </c>
      <c r="J320" s="183" t="s">
        <v>1272</v>
      </c>
      <c r="K320" s="183" t="s">
        <v>1273</v>
      </c>
      <c r="L320" s="126">
        <v>2</v>
      </c>
      <c r="M320" s="183" t="s">
        <v>73</v>
      </c>
      <c r="N320" s="183" t="s">
        <v>1012</v>
      </c>
      <c r="O320" s="183" t="s">
        <v>771</v>
      </c>
      <c r="P320" s="183" t="s">
        <v>993</v>
      </c>
      <c r="Q320" s="183" t="s">
        <v>993</v>
      </c>
      <c r="R320" s="183" t="s">
        <v>290</v>
      </c>
      <c r="S320" s="127" t="b">
        <v>0</v>
      </c>
      <c r="T320" s="126">
        <v>0</v>
      </c>
      <c r="U320" s="127" t="b">
        <v>0</v>
      </c>
      <c r="V320" s="126">
        <v>0</v>
      </c>
      <c r="W320" s="127" t="b">
        <v>1</v>
      </c>
      <c r="X320" s="127" t="b">
        <v>0</v>
      </c>
      <c r="Y320" s="183" t="s">
        <v>290</v>
      </c>
      <c r="Z320" s="183" t="s">
        <v>993</v>
      </c>
      <c r="AA320" s="127" t="b">
        <v>0</v>
      </c>
      <c r="AB320" s="183" t="s">
        <v>993</v>
      </c>
      <c r="AC320" s="183" t="s">
        <v>993</v>
      </c>
      <c r="AD320" s="183" t="s">
        <v>993</v>
      </c>
      <c r="AE320" s="183">
        <f t="shared" si="11"/>
        <v>50</v>
      </c>
      <c r="AF320" s="183">
        <f t="shared" si="11"/>
        <v>49</v>
      </c>
      <c r="AG320" s="183">
        <f t="shared" si="11"/>
        <v>0</v>
      </c>
      <c r="AH320" s="183">
        <f t="shared" si="10"/>
        <v>50</v>
      </c>
      <c r="AI320" s="183">
        <f t="shared" si="12"/>
        <v>0</v>
      </c>
      <c r="AJ320" s="126">
        <v>50</v>
      </c>
      <c r="AK320" s="126">
        <v>49</v>
      </c>
      <c r="AL320" s="126">
        <v>0</v>
      </c>
      <c r="AM320" s="126">
        <v>50</v>
      </c>
      <c r="AN320" s="126">
        <v>0</v>
      </c>
      <c r="AO320" s="126">
        <v>0</v>
      </c>
      <c r="AP320" s="126">
        <v>0</v>
      </c>
      <c r="AQ320" s="126">
        <v>0</v>
      </c>
      <c r="AR320" s="126">
        <v>0</v>
      </c>
      <c r="AS320" s="126">
        <v>0</v>
      </c>
      <c r="AT320" s="126">
        <v>0</v>
      </c>
      <c r="AU320" s="126">
        <v>0</v>
      </c>
      <c r="AV320" s="126">
        <v>0</v>
      </c>
      <c r="AW320" s="126">
        <v>0</v>
      </c>
      <c r="AX320" s="126">
        <v>0</v>
      </c>
      <c r="AY320" s="126">
        <v>0</v>
      </c>
      <c r="AZ320" s="126">
        <v>0</v>
      </c>
      <c r="BA320" s="126">
        <v>0</v>
      </c>
      <c r="BB320" s="126">
        <v>0</v>
      </c>
      <c r="BC320" s="126">
        <v>0</v>
      </c>
      <c r="BD320" s="127" t="b">
        <v>0</v>
      </c>
      <c r="BE320" s="127"/>
      <c r="BF320" s="183" t="s">
        <v>298</v>
      </c>
      <c r="BG320" s="126">
        <v>30</v>
      </c>
      <c r="BH320" s="183" t="s">
        <v>1162</v>
      </c>
      <c r="BI320" s="126">
        <v>20</v>
      </c>
      <c r="BJ320" s="183" t="s">
        <v>993</v>
      </c>
      <c r="BK320" s="126">
        <v>0</v>
      </c>
      <c r="BL320" s="126">
        <v>0</v>
      </c>
      <c r="BM320" s="126">
        <v>20</v>
      </c>
      <c r="BN320" s="183" t="s">
        <v>993</v>
      </c>
      <c r="BO320" s="183" t="s">
        <v>993</v>
      </c>
      <c r="BP320" s="183" t="s">
        <v>993</v>
      </c>
      <c r="BQ320" s="126">
        <v>0</v>
      </c>
      <c r="BR320" s="183" t="s">
        <v>993</v>
      </c>
      <c r="BS320" s="126">
        <v>0</v>
      </c>
      <c r="BT320" s="183" t="s">
        <v>993</v>
      </c>
      <c r="BU320" s="126">
        <v>0</v>
      </c>
      <c r="BV320" s="126">
        <v>0</v>
      </c>
      <c r="BW320" s="126">
        <v>0</v>
      </c>
      <c r="BX320" s="183" t="s">
        <v>993</v>
      </c>
      <c r="BY320" s="126">
        <v>0</v>
      </c>
      <c r="BZ320" s="183" t="s">
        <v>993</v>
      </c>
      <c r="CA320" s="126">
        <v>0</v>
      </c>
      <c r="CB320" s="183" t="s">
        <v>993</v>
      </c>
      <c r="CC320" s="126">
        <v>0</v>
      </c>
      <c r="CD320" s="126">
        <v>0</v>
      </c>
      <c r="CE320" s="126">
        <v>0</v>
      </c>
      <c r="CF320" s="183" t="s">
        <v>993</v>
      </c>
      <c r="CG320" s="126">
        <v>0</v>
      </c>
      <c r="CH320" s="183" t="s">
        <v>993</v>
      </c>
      <c r="CI320" s="126">
        <v>0</v>
      </c>
      <c r="CJ320" s="183" t="s">
        <v>993</v>
      </c>
      <c r="CK320" s="126">
        <v>0</v>
      </c>
      <c r="CL320" s="126">
        <v>0</v>
      </c>
      <c r="CM320" s="126">
        <v>0</v>
      </c>
      <c r="CN320" s="126">
        <v>20</v>
      </c>
      <c r="CO320" s="126">
        <v>0.5</v>
      </c>
      <c r="CP320" s="126">
        <v>0</v>
      </c>
      <c r="CQ320" s="126">
        <v>1</v>
      </c>
      <c r="CR320" s="126">
        <v>0</v>
      </c>
      <c r="CS320" s="126">
        <v>5.7</v>
      </c>
      <c r="CT320" s="126">
        <v>0</v>
      </c>
      <c r="CU320" s="126">
        <v>0</v>
      </c>
      <c r="CV320" s="126">
        <v>0</v>
      </c>
      <c r="CW320" s="126">
        <v>0</v>
      </c>
      <c r="CX320" s="126">
        <v>0</v>
      </c>
      <c r="CY320" s="126">
        <v>0</v>
      </c>
      <c r="CZ320" s="126">
        <v>0</v>
      </c>
      <c r="DA320" s="126">
        <v>0</v>
      </c>
      <c r="DB320" s="126">
        <v>0</v>
      </c>
      <c r="DC320" s="126">
        <v>0</v>
      </c>
      <c r="DD320" s="126">
        <v>0</v>
      </c>
      <c r="DE320" s="126">
        <v>0</v>
      </c>
      <c r="DF320" s="126">
        <v>0</v>
      </c>
      <c r="DG320" s="126">
        <v>0</v>
      </c>
      <c r="DH320" s="127" t="b">
        <v>0</v>
      </c>
      <c r="DI320" s="183" t="s">
        <v>999</v>
      </c>
      <c r="DJ320" s="183" t="s">
        <v>1000</v>
      </c>
      <c r="DK320" s="183" t="s">
        <v>270</v>
      </c>
      <c r="DL320" s="183" t="s">
        <v>434</v>
      </c>
      <c r="DM320" s="126">
        <v>500</v>
      </c>
      <c r="DN320" s="126">
        <v>121</v>
      </c>
      <c r="DO320" s="126">
        <v>296</v>
      </c>
      <c r="DP320" s="126">
        <v>83</v>
      </c>
      <c r="DQ320" s="126">
        <v>12831</v>
      </c>
      <c r="DR320" s="126">
        <v>497</v>
      </c>
      <c r="DS320" s="126">
        <v>500</v>
      </c>
      <c r="DT320" s="126">
        <v>42</v>
      </c>
      <c r="DU320" s="126">
        <v>381</v>
      </c>
      <c r="DV320" s="126">
        <v>7</v>
      </c>
      <c r="DW320" s="126">
        <v>70</v>
      </c>
      <c r="DX320" s="126">
        <v>0</v>
      </c>
      <c r="DY320" s="126">
        <v>0</v>
      </c>
      <c r="DZ320" s="126">
        <v>0</v>
      </c>
      <c r="EA320" s="126">
        <v>497</v>
      </c>
      <c r="EB320" s="126">
        <v>6</v>
      </c>
      <c r="EC320" s="126">
        <v>342</v>
      </c>
      <c r="ED320" s="126">
        <v>14</v>
      </c>
      <c r="EE320" s="126">
        <v>1</v>
      </c>
      <c r="EF320" s="126">
        <v>30</v>
      </c>
      <c r="EG320" s="126">
        <v>26</v>
      </c>
      <c r="EH320" s="126">
        <v>40</v>
      </c>
      <c r="EI320" s="126">
        <v>38</v>
      </c>
      <c r="EJ320" s="126">
        <v>0</v>
      </c>
      <c r="EK320" s="126">
        <v>491</v>
      </c>
      <c r="EL320" s="126">
        <v>476</v>
      </c>
      <c r="EM320" s="126">
        <v>14</v>
      </c>
      <c r="EN320" s="126">
        <v>1</v>
      </c>
      <c r="EO320" s="126">
        <v>0</v>
      </c>
      <c r="EP320" s="126">
        <v>0</v>
      </c>
      <c r="EQ320" s="127" t="b">
        <v>0</v>
      </c>
      <c r="ER320" s="127" t="b">
        <v>0</v>
      </c>
      <c r="ES320" s="127" t="b">
        <v>0</v>
      </c>
      <c r="ET320" s="128">
        <v>0.41299999999999998</v>
      </c>
      <c r="EU320" s="128">
        <v>0.18600000000000003</v>
      </c>
      <c r="EV320" s="128">
        <v>0.16399999999999998</v>
      </c>
      <c r="EW320" s="128">
        <v>7.400000000000001E-2</v>
      </c>
      <c r="EX320" s="128">
        <v>4.7E-2</v>
      </c>
      <c r="EY320" s="128">
        <v>0.20399999999999999</v>
      </c>
      <c r="EZ320" s="127" t="b">
        <v>0</v>
      </c>
      <c r="FA320" s="127" t="b">
        <v>0</v>
      </c>
      <c r="FB320" s="127" t="b">
        <v>0</v>
      </c>
      <c r="FC320" s="128">
        <v>0.247</v>
      </c>
      <c r="FD320" s="128">
        <v>6.6000000000000003E-2</v>
      </c>
      <c r="FE320" s="128">
        <v>0</v>
      </c>
      <c r="FF320" s="128">
        <v>1.6E-2</v>
      </c>
      <c r="FG320" s="128">
        <v>2E-3</v>
      </c>
      <c r="FH320" s="128">
        <v>0</v>
      </c>
      <c r="FI320" s="127" t="b">
        <v>0</v>
      </c>
      <c r="FJ320" s="127" t="b">
        <v>0</v>
      </c>
      <c r="FK320" s="127" t="b">
        <v>0</v>
      </c>
      <c r="FL320" s="128">
        <v>0</v>
      </c>
      <c r="FM320" s="128">
        <v>0</v>
      </c>
      <c r="FN320" s="128">
        <v>0</v>
      </c>
      <c r="FO320" s="128">
        <v>0</v>
      </c>
      <c r="FP320" s="128">
        <v>0</v>
      </c>
      <c r="FQ320" s="128">
        <v>0</v>
      </c>
      <c r="FR320" s="183" t="s">
        <v>993</v>
      </c>
      <c r="FS320" s="128">
        <v>0</v>
      </c>
      <c r="FT320" s="126">
        <v>0</v>
      </c>
      <c r="FU320" s="126">
        <v>491</v>
      </c>
      <c r="FV320" s="126">
        <v>0</v>
      </c>
      <c r="FW320" s="126">
        <v>0</v>
      </c>
      <c r="FX320" s="126">
        <v>0</v>
      </c>
      <c r="FY320" s="126">
        <v>0</v>
      </c>
      <c r="FZ320" s="126">
        <v>0</v>
      </c>
      <c r="GA320" s="126">
        <v>0</v>
      </c>
      <c r="GB320" s="126">
        <v>0</v>
      </c>
      <c r="GC320" s="126">
        <v>0</v>
      </c>
      <c r="GD320" s="126">
        <v>0</v>
      </c>
      <c r="GE320" s="126">
        <v>0</v>
      </c>
      <c r="GF320" s="126">
        <v>0</v>
      </c>
      <c r="GG320" s="126">
        <v>0</v>
      </c>
      <c r="GH320" s="126">
        <v>0</v>
      </c>
      <c r="GI320" s="126">
        <v>0</v>
      </c>
      <c r="GJ320" s="126">
        <v>0</v>
      </c>
      <c r="GK320" s="126">
        <v>0</v>
      </c>
      <c r="GL320" s="127" t="b">
        <v>0</v>
      </c>
      <c r="GM320" s="183" t="s">
        <v>993</v>
      </c>
      <c r="GN320" s="183" t="s">
        <v>993</v>
      </c>
      <c r="GO320" s="183" t="s">
        <v>993</v>
      </c>
      <c r="GP320" s="183" t="s">
        <v>993</v>
      </c>
      <c r="GQ320" s="127"/>
      <c r="GR320" s="123"/>
    </row>
    <row r="321" spans="1:200">
      <c r="A321" s="122"/>
      <c r="B321" s="1348" t="s">
        <v>778</v>
      </c>
      <c r="C321" s="1349"/>
      <c r="D321" s="183" t="s">
        <v>1274</v>
      </c>
      <c r="E321" s="183" t="s">
        <v>1275</v>
      </c>
      <c r="F321" s="183" t="s">
        <v>437</v>
      </c>
      <c r="G321" s="183" t="s">
        <v>986</v>
      </c>
      <c r="H321" s="183" t="s">
        <v>1259</v>
      </c>
      <c r="I321" s="183" t="s">
        <v>1260</v>
      </c>
      <c r="J321" s="183" t="s">
        <v>1272</v>
      </c>
      <c r="K321" s="183" t="s">
        <v>1273</v>
      </c>
      <c r="L321" s="126">
        <v>1</v>
      </c>
      <c r="M321" s="183" t="s">
        <v>1275</v>
      </c>
      <c r="N321" s="183" t="s">
        <v>1276</v>
      </c>
      <c r="O321" s="183" t="s">
        <v>764</v>
      </c>
      <c r="P321" s="183" t="s">
        <v>1027</v>
      </c>
      <c r="Q321" s="183" t="s">
        <v>293</v>
      </c>
      <c r="R321" s="183" t="s">
        <v>296</v>
      </c>
      <c r="S321" s="127" t="b">
        <v>0</v>
      </c>
      <c r="T321" s="126">
        <v>0</v>
      </c>
      <c r="U321" s="127" t="b">
        <v>0</v>
      </c>
      <c r="V321" s="126">
        <v>0</v>
      </c>
      <c r="W321" s="127" t="b">
        <v>0</v>
      </c>
      <c r="X321" s="127" t="b">
        <v>1</v>
      </c>
      <c r="Y321" s="183" t="s">
        <v>296</v>
      </c>
      <c r="Z321" s="183" t="s">
        <v>993</v>
      </c>
      <c r="AA321" s="127" t="b">
        <v>0</v>
      </c>
      <c r="AB321" s="183" t="s">
        <v>993</v>
      </c>
      <c r="AC321" s="183" t="s">
        <v>993</v>
      </c>
      <c r="AD321" s="183" t="s">
        <v>993</v>
      </c>
      <c r="AE321" s="183">
        <f t="shared" si="11"/>
        <v>36</v>
      </c>
      <c r="AF321" s="183">
        <f t="shared" si="11"/>
        <v>33</v>
      </c>
      <c r="AG321" s="183">
        <f t="shared" si="11"/>
        <v>25</v>
      </c>
      <c r="AH321" s="183">
        <f t="shared" si="10"/>
        <v>36</v>
      </c>
      <c r="AI321" s="183">
        <f t="shared" si="12"/>
        <v>0</v>
      </c>
      <c r="AJ321" s="126">
        <v>0</v>
      </c>
      <c r="AK321" s="126">
        <v>0</v>
      </c>
      <c r="AL321" s="126">
        <v>0</v>
      </c>
      <c r="AM321" s="126">
        <v>0</v>
      </c>
      <c r="AN321" s="126">
        <v>0</v>
      </c>
      <c r="AO321" s="126">
        <v>36</v>
      </c>
      <c r="AP321" s="126">
        <v>33</v>
      </c>
      <c r="AQ321" s="126">
        <v>25</v>
      </c>
      <c r="AR321" s="126">
        <v>36</v>
      </c>
      <c r="AS321" s="126">
        <v>36</v>
      </c>
      <c r="AT321" s="126">
        <v>33</v>
      </c>
      <c r="AU321" s="126">
        <v>25</v>
      </c>
      <c r="AV321" s="126">
        <v>36</v>
      </c>
      <c r="AW321" s="126">
        <v>0</v>
      </c>
      <c r="AX321" s="126">
        <v>0</v>
      </c>
      <c r="AY321" s="126">
        <v>0</v>
      </c>
      <c r="AZ321" s="126">
        <v>0</v>
      </c>
      <c r="BA321" s="126">
        <v>0</v>
      </c>
      <c r="BB321" s="126">
        <v>0</v>
      </c>
      <c r="BC321" s="126">
        <v>0</v>
      </c>
      <c r="BD321" s="127" t="b">
        <v>0</v>
      </c>
      <c r="BE321" s="127"/>
      <c r="BF321" s="183" t="s">
        <v>422</v>
      </c>
      <c r="BG321" s="126">
        <v>36</v>
      </c>
      <c r="BH321" s="183" t="s">
        <v>993</v>
      </c>
      <c r="BI321" s="126">
        <v>0</v>
      </c>
      <c r="BJ321" s="183" t="s">
        <v>993</v>
      </c>
      <c r="BK321" s="126">
        <v>0</v>
      </c>
      <c r="BL321" s="126">
        <v>0</v>
      </c>
      <c r="BM321" s="126">
        <v>0</v>
      </c>
      <c r="BN321" s="183" t="s">
        <v>993</v>
      </c>
      <c r="BO321" s="183" t="s">
        <v>993</v>
      </c>
      <c r="BP321" s="183" t="s">
        <v>993</v>
      </c>
      <c r="BQ321" s="126">
        <v>0</v>
      </c>
      <c r="BR321" s="183" t="s">
        <v>993</v>
      </c>
      <c r="BS321" s="126">
        <v>0</v>
      </c>
      <c r="BT321" s="183" t="s">
        <v>993</v>
      </c>
      <c r="BU321" s="126">
        <v>0</v>
      </c>
      <c r="BV321" s="126">
        <v>0</v>
      </c>
      <c r="BW321" s="126">
        <v>0</v>
      </c>
      <c r="BX321" s="183" t="s">
        <v>993</v>
      </c>
      <c r="BY321" s="126">
        <v>0</v>
      </c>
      <c r="BZ321" s="183" t="s">
        <v>993</v>
      </c>
      <c r="CA321" s="126">
        <v>0</v>
      </c>
      <c r="CB321" s="183" t="s">
        <v>993</v>
      </c>
      <c r="CC321" s="126">
        <v>0</v>
      </c>
      <c r="CD321" s="126">
        <v>0</v>
      </c>
      <c r="CE321" s="126">
        <v>0</v>
      </c>
      <c r="CF321" s="183" t="s">
        <v>993</v>
      </c>
      <c r="CG321" s="126">
        <v>0</v>
      </c>
      <c r="CH321" s="183" t="s">
        <v>993</v>
      </c>
      <c r="CI321" s="126">
        <v>0</v>
      </c>
      <c r="CJ321" s="183" t="s">
        <v>993</v>
      </c>
      <c r="CK321" s="126">
        <v>0</v>
      </c>
      <c r="CL321" s="126">
        <v>0</v>
      </c>
      <c r="CM321" s="126">
        <v>0</v>
      </c>
      <c r="CN321" s="126">
        <v>5</v>
      </c>
      <c r="CO321" s="126">
        <v>0</v>
      </c>
      <c r="CP321" s="126">
        <v>7</v>
      </c>
      <c r="CQ321" s="126">
        <v>0</v>
      </c>
      <c r="CR321" s="126">
        <v>7</v>
      </c>
      <c r="CS321" s="126">
        <v>1</v>
      </c>
      <c r="CT321" s="126">
        <v>0</v>
      </c>
      <c r="CU321" s="126">
        <v>0</v>
      </c>
      <c r="CV321" s="126">
        <v>1</v>
      </c>
      <c r="CW321" s="126">
        <v>0</v>
      </c>
      <c r="CX321" s="126">
        <v>0</v>
      </c>
      <c r="CY321" s="126">
        <v>0</v>
      </c>
      <c r="CZ321" s="126">
        <v>0</v>
      </c>
      <c r="DA321" s="126">
        <v>0</v>
      </c>
      <c r="DB321" s="126">
        <v>1</v>
      </c>
      <c r="DC321" s="126">
        <v>0</v>
      </c>
      <c r="DD321" s="126">
        <v>0</v>
      </c>
      <c r="DE321" s="126">
        <v>0</v>
      </c>
      <c r="DF321" s="126">
        <v>1</v>
      </c>
      <c r="DG321" s="126">
        <v>0</v>
      </c>
      <c r="DH321" s="127" t="b">
        <v>0</v>
      </c>
      <c r="DI321" s="183" t="s">
        <v>999</v>
      </c>
      <c r="DJ321" s="183" t="s">
        <v>270</v>
      </c>
      <c r="DK321" s="183" t="s">
        <v>434</v>
      </c>
      <c r="DL321" s="183" t="s">
        <v>1000</v>
      </c>
      <c r="DM321" s="126">
        <v>24</v>
      </c>
      <c r="DN321" s="126">
        <v>24</v>
      </c>
      <c r="DO321" s="126">
        <v>0</v>
      </c>
      <c r="DP321" s="126">
        <v>0</v>
      </c>
      <c r="DQ321" s="126">
        <v>10268</v>
      </c>
      <c r="DR321" s="126">
        <v>26</v>
      </c>
      <c r="DS321" s="126">
        <v>24</v>
      </c>
      <c r="DT321" s="126">
        <v>0</v>
      </c>
      <c r="DU321" s="126">
        <v>5</v>
      </c>
      <c r="DV321" s="126">
        <v>17</v>
      </c>
      <c r="DW321" s="126">
        <v>2</v>
      </c>
      <c r="DX321" s="126">
        <v>0</v>
      </c>
      <c r="DY321" s="126">
        <v>0</v>
      </c>
      <c r="DZ321" s="126">
        <v>0</v>
      </c>
      <c r="EA321" s="126">
        <v>26</v>
      </c>
      <c r="EB321" s="126">
        <v>1</v>
      </c>
      <c r="EC321" s="126">
        <v>1</v>
      </c>
      <c r="ED321" s="126">
        <v>1</v>
      </c>
      <c r="EE321" s="126">
        <v>0</v>
      </c>
      <c r="EF321" s="126">
        <v>0</v>
      </c>
      <c r="EG321" s="126">
        <v>1</v>
      </c>
      <c r="EH321" s="126">
        <v>0</v>
      </c>
      <c r="EI321" s="126">
        <v>22</v>
      </c>
      <c r="EJ321" s="126">
        <v>0</v>
      </c>
      <c r="EK321" s="126">
        <v>25</v>
      </c>
      <c r="EL321" s="126">
        <v>24</v>
      </c>
      <c r="EM321" s="126">
        <v>1</v>
      </c>
      <c r="EN321" s="126">
        <v>0</v>
      </c>
      <c r="EO321" s="126">
        <v>0</v>
      </c>
      <c r="EP321" s="126">
        <v>0</v>
      </c>
      <c r="EQ321" s="127" t="b">
        <v>0</v>
      </c>
      <c r="ER321" s="127" t="b">
        <v>0</v>
      </c>
      <c r="ES321" s="127" t="b">
        <v>0</v>
      </c>
      <c r="ET321" s="128">
        <v>0</v>
      </c>
      <c r="EU321" s="128">
        <v>0</v>
      </c>
      <c r="EV321" s="128">
        <v>0</v>
      </c>
      <c r="EW321" s="128">
        <v>0</v>
      </c>
      <c r="EX321" s="128">
        <v>0</v>
      </c>
      <c r="EY321" s="128">
        <v>0</v>
      </c>
      <c r="EZ321" s="127" t="b">
        <v>0</v>
      </c>
      <c r="FA321" s="127" t="b">
        <v>0</v>
      </c>
      <c r="FB321" s="127" t="b">
        <v>0</v>
      </c>
      <c r="FC321" s="128">
        <v>0</v>
      </c>
      <c r="FD321" s="128">
        <v>0</v>
      </c>
      <c r="FE321" s="128">
        <v>0</v>
      </c>
      <c r="FF321" s="128">
        <v>0</v>
      </c>
      <c r="FG321" s="128">
        <v>0</v>
      </c>
      <c r="FH321" s="128">
        <v>0</v>
      </c>
      <c r="FI321" s="127" t="b">
        <v>0</v>
      </c>
      <c r="FJ321" s="127" t="b">
        <v>0</v>
      </c>
      <c r="FK321" s="127" t="b">
        <v>0</v>
      </c>
      <c r="FL321" s="128">
        <v>0</v>
      </c>
      <c r="FM321" s="128">
        <v>0</v>
      </c>
      <c r="FN321" s="128">
        <v>0</v>
      </c>
      <c r="FO321" s="128">
        <v>0</v>
      </c>
      <c r="FP321" s="128">
        <v>0</v>
      </c>
      <c r="FQ321" s="128">
        <v>0</v>
      </c>
      <c r="FR321" s="183" t="s">
        <v>993</v>
      </c>
      <c r="FS321" s="128">
        <v>0</v>
      </c>
      <c r="FT321" s="126">
        <v>0</v>
      </c>
      <c r="FU321" s="126">
        <v>25</v>
      </c>
      <c r="FV321" s="126">
        <v>0</v>
      </c>
      <c r="FW321" s="126">
        <v>0</v>
      </c>
      <c r="FX321" s="126">
        <v>0</v>
      </c>
      <c r="FY321" s="126">
        <v>0</v>
      </c>
      <c r="FZ321" s="126">
        <v>0</v>
      </c>
      <c r="GA321" s="126">
        <v>0</v>
      </c>
      <c r="GB321" s="126">
        <v>0</v>
      </c>
      <c r="GC321" s="126">
        <v>0</v>
      </c>
      <c r="GD321" s="126">
        <v>0</v>
      </c>
      <c r="GE321" s="126">
        <v>0</v>
      </c>
      <c r="GF321" s="126">
        <v>0</v>
      </c>
      <c r="GG321" s="126">
        <v>0</v>
      </c>
      <c r="GH321" s="126">
        <v>0</v>
      </c>
      <c r="GI321" s="126">
        <v>0</v>
      </c>
      <c r="GJ321" s="126">
        <v>0</v>
      </c>
      <c r="GK321" s="126">
        <v>0</v>
      </c>
      <c r="GL321" s="127" t="b">
        <v>0</v>
      </c>
      <c r="GM321" s="183" t="s">
        <v>993</v>
      </c>
      <c r="GN321" s="183" t="s">
        <v>993</v>
      </c>
      <c r="GO321" s="183" t="s">
        <v>993</v>
      </c>
      <c r="GP321" s="183" t="s">
        <v>993</v>
      </c>
      <c r="GQ321" s="127"/>
      <c r="GR321" s="123"/>
    </row>
    <row r="322" spans="1:200">
      <c r="A322" s="122"/>
      <c r="B322" s="1348" t="s">
        <v>1383</v>
      </c>
      <c r="C322" s="1349"/>
      <c r="D322" s="183" t="s">
        <v>1384</v>
      </c>
      <c r="E322" s="183" t="s">
        <v>1385</v>
      </c>
      <c r="F322" s="183" t="s">
        <v>437</v>
      </c>
      <c r="G322" s="183" t="s">
        <v>986</v>
      </c>
      <c r="H322" s="183" t="s">
        <v>1062</v>
      </c>
      <c r="I322" s="183" t="s">
        <v>1063</v>
      </c>
      <c r="J322" s="183" t="s">
        <v>1064</v>
      </c>
      <c r="K322" s="183" t="s">
        <v>1065</v>
      </c>
      <c r="L322" s="126">
        <v>1</v>
      </c>
      <c r="M322" s="183" t="s">
        <v>1385</v>
      </c>
      <c r="N322" s="183" t="s">
        <v>1019</v>
      </c>
      <c r="O322" s="183" t="s">
        <v>1892</v>
      </c>
      <c r="P322" s="183" t="s">
        <v>1054</v>
      </c>
      <c r="Q322" s="183" t="s">
        <v>293</v>
      </c>
      <c r="R322" s="183" t="s">
        <v>290</v>
      </c>
      <c r="S322" s="127" t="b">
        <v>0</v>
      </c>
      <c r="T322" s="126">
        <v>0</v>
      </c>
      <c r="U322" s="127" t="b">
        <v>0</v>
      </c>
      <c r="V322" s="126">
        <v>0</v>
      </c>
      <c r="W322" s="127" t="b">
        <v>0</v>
      </c>
      <c r="X322" s="127" t="b">
        <v>1</v>
      </c>
      <c r="Y322" s="183" t="s">
        <v>290</v>
      </c>
      <c r="Z322" s="183" t="s">
        <v>993</v>
      </c>
      <c r="AA322" s="127" t="b">
        <v>0</v>
      </c>
      <c r="AB322" s="183" t="s">
        <v>993</v>
      </c>
      <c r="AC322" s="183" t="s">
        <v>993</v>
      </c>
      <c r="AD322" s="183" t="s">
        <v>993</v>
      </c>
      <c r="AE322" s="183">
        <f t="shared" si="11"/>
        <v>40</v>
      </c>
      <c r="AF322" s="183">
        <f t="shared" si="11"/>
        <v>40</v>
      </c>
      <c r="AG322" s="183">
        <f t="shared" si="11"/>
        <v>20</v>
      </c>
      <c r="AH322" s="183">
        <f t="shared" si="10"/>
        <v>40</v>
      </c>
      <c r="AI322" s="183">
        <f t="shared" si="12"/>
        <v>0</v>
      </c>
      <c r="AJ322" s="126">
        <v>40</v>
      </c>
      <c r="AK322" s="126">
        <v>40</v>
      </c>
      <c r="AL322" s="126">
        <v>20</v>
      </c>
      <c r="AM322" s="126">
        <v>40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6">
        <v>0</v>
      </c>
      <c r="BD322" s="127" t="b">
        <v>0</v>
      </c>
      <c r="BE322" s="127"/>
      <c r="BF322" s="183" t="s">
        <v>301</v>
      </c>
      <c r="BG322" s="126">
        <v>40</v>
      </c>
      <c r="BH322" s="183" t="s">
        <v>1162</v>
      </c>
      <c r="BI322" s="126">
        <v>21</v>
      </c>
      <c r="BJ322" s="183" t="s">
        <v>993</v>
      </c>
      <c r="BK322" s="126">
        <v>0</v>
      </c>
      <c r="BL322" s="126">
        <v>0</v>
      </c>
      <c r="BM322" s="126">
        <v>0</v>
      </c>
      <c r="BN322" s="183" t="s">
        <v>420</v>
      </c>
      <c r="BO322" s="183" t="s">
        <v>270</v>
      </c>
      <c r="BP322" s="183" t="s">
        <v>296</v>
      </c>
      <c r="BQ322" s="126">
        <v>40</v>
      </c>
      <c r="BR322" s="183" t="s">
        <v>1162</v>
      </c>
      <c r="BS322" s="126">
        <v>21</v>
      </c>
      <c r="BT322" s="183" t="s">
        <v>993</v>
      </c>
      <c r="BU322" s="126">
        <v>0</v>
      </c>
      <c r="BV322" s="126">
        <v>0</v>
      </c>
      <c r="BW322" s="126">
        <v>0</v>
      </c>
      <c r="BX322" s="183" t="s">
        <v>993</v>
      </c>
      <c r="BY322" s="126">
        <v>0</v>
      </c>
      <c r="BZ322" s="183" t="s">
        <v>993</v>
      </c>
      <c r="CA322" s="126">
        <v>0</v>
      </c>
      <c r="CB322" s="183" t="s">
        <v>993</v>
      </c>
      <c r="CC322" s="126">
        <v>0</v>
      </c>
      <c r="CD322" s="126">
        <v>0</v>
      </c>
      <c r="CE322" s="126">
        <v>0</v>
      </c>
      <c r="CF322" s="183" t="s">
        <v>993</v>
      </c>
      <c r="CG322" s="126">
        <v>0</v>
      </c>
      <c r="CH322" s="183" t="s">
        <v>993</v>
      </c>
      <c r="CI322" s="126">
        <v>0</v>
      </c>
      <c r="CJ322" s="183" t="s">
        <v>993</v>
      </c>
      <c r="CK322" s="126">
        <v>0</v>
      </c>
      <c r="CL322" s="126">
        <v>0</v>
      </c>
      <c r="CM322" s="126">
        <v>0</v>
      </c>
      <c r="CN322" s="126">
        <v>11</v>
      </c>
      <c r="CO322" s="126">
        <v>1</v>
      </c>
      <c r="CP322" s="126">
        <v>2</v>
      </c>
      <c r="CQ322" s="126">
        <v>0</v>
      </c>
      <c r="CR322" s="126">
        <v>5</v>
      </c>
      <c r="CS322" s="126">
        <v>0</v>
      </c>
      <c r="CT322" s="126">
        <v>0</v>
      </c>
      <c r="CU322" s="126">
        <v>0</v>
      </c>
      <c r="CV322" s="126">
        <v>3</v>
      </c>
      <c r="CW322" s="126">
        <v>0</v>
      </c>
      <c r="CX322" s="126">
        <v>2</v>
      </c>
      <c r="CY322" s="126">
        <v>0</v>
      </c>
      <c r="CZ322" s="126">
        <v>1</v>
      </c>
      <c r="DA322" s="126">
        <v>0</v>
      </c>
      <c r="DB322" s="126">
        <v>0</v>
      </c>
      <c r="DC322" s="126">
        <v>0</v>
      </c>
      <c r="DD322" s="126">
        <v>0</v>
      </c>
      <c r="DE322" s="126">
        <v>0</v>
      </c>
      <c r="DF322" s="126">
        <v>0</v>
      </c>
      <c r="DG322" s="126">
        <v>0</v>
      </c>
      <c r="DH322" s="127" t="b">
        <v>0</v>
      </c>
      <c r="DI322" s="183" t="s">
        <v>999</v>
      </c>
      <c r="DJ322" s="183" t="s">
        <v>525</v>
      </c>
      <c r="DK322" s="183" t="s">
        <v>434</v>
      </c>
      <c r="DL322" s="183" t="s">
        <v>521</v>
      </c>
      <c r="DM322" s="126">
        <v>390</v>
      </c>
      <c r="DN322" s="126">
        <v>233</v>
      </c>
      <c r="DO322" s="126">
        <v>98</v>
      </c>
      <c r="DP322" s="126">
        <v>59</v>
      </c>
      <c r="DQ322" s="126">
        <v>10998</v>
      </c>
      <c r="DR322" s="126">
        <v>401</v>
      </c>
      <c r="DS322" s="126">
        <v>390</v>
      </c>
      <c r="DT322" s="126">
        <v>1</v>
      </c>
      <c r="DU322" s="126">
        <v>229</v>
      </c>
      <c r="DV322" s="126">
        <v>145</v>
      </c>
      <c r="DW322" s="126">
        <v>15</v>
      </c>
      <c r="DX322" s="126">
        <v>0</v>
      </c>
      <c r="DY322" s="126">
        <v>0</v>
      </c>
      <c r="DZ322" s="126">
        <v>0</v>
      </c>
      <c r="EA322" s="126">
        <v>401</v>
      </c>
      <c r="EB322" s="126">
        <v>139</v>
      </c>
      <c r="EC322" s="126">
        <v>178</v>
      </c>
      <c r="ED322" s="126">
        <v>25</v>
      </c>
      <c r="EE322" s="126">
        <v>8</v>
      </c>
      <c r="EF322" s="126">
        <v>8</v>
      </c>
      <c r="EG322" s="126">
        <v>0</v>
      </c>
      <c r="EH322" s="126">
        <v>7</v>
      </c>
      <c r="EI322" s="126">
        <v>36</v>
      </c>
      <c r="EJ322" s="126">
        <v>0</v>
      </c>
      <c r="EK322" s="126">
        <v>262</v>
      </c>
      <c r="EL322" s="126">
        <v>202</v>
      </c>
      <c r="EM322" s="126">
        <v>20</v>
      </c>
      <c r="EN322" s="126">
        <v>34</v>
      </c>
      <c r="EO322" s="126">
        <v>6</v>
      </c>
      <c r="EP322" s="126">
        <v>0</v>
      </c>
      <c r="EQ322" s="127" t="b">
        <v>0</v>
      </c>
      <c r="ER322" s="127" t="b">
        <v>0</v>
      </c>
      <c r="ES322" s="127" t="b">
        <v>0</v>
      </c>
      <c r="ET322" s="128">
        <v>0.316</v>
      </c>
      <c r="EU322" s="128">
        <v>0.223</v>
      </c>
      <c r="EV322" s="128">
        <v>0.185</v>
      </c>
      <c r="EW322" s="128">
        <v>6.5000000000000002E-2</v>
      </c>
      <c r="EX322" s="128">
        <v>2.8999999999999998E-2</v>
      </c>
      <c r="EY322" s="128">
        <v>0.20899999999999999</v>
      </c>
      <c r="EZ322" s="127" t="b">
        <v>0</v>
      </c>
      <c r="FA322" s="127" t="b">
        <v>0</v>
      </c>
      <c r="FB322" s="127" t="b">
        <v>0</v>
      </c>
      <c r="FC322" s="128">
        <v>0.215</v>
      </c>
      <c r="FD322" s="128">
        <v>8.3000000000000004E-2</v>
      </c>
      <c r="FE322" s="128">
        <v>0</v>
      </c>
      <c r="FF322" s="128">
        <v>0.01</v>
      </c>
      <c r="FG322" s="128">
        <v>9.0999999999999998E-2</v>
      </c>
      <c r="FH322" s="128">
        <v>0</v>
      </c>
      <c r="FI322" s="127" t="b">
        <v>0</v>
      </c>
      <c r="FJ322" s="127" t="b">
        <v>0</v>
      </c>
      <c r="FK322" s="127" t="b">
        <v>0</v>
      </c>
      <c r="FL322" s="128">
        <v>0</v>
      </c>
      <c r="FM322" s="128">
        <v>0</v>
      </c>
      <c r="FN322" s="128">
        <v>0</v>
      </c>
      <c r="FO322" s="128">
        <v>0</v>
      </c>
      <c r="FP322" s="128">
        <v>0</v>
      </c>
      <c r="FQ322" s="128">
        <v>0</v>
      </c>
      <c r="FR322" s="183" t="s">
        <v>993</v>
      </c>
      <c r="FS322" s="128">
        <v>0</v>
      </c>
      <c r="FT322" s="126">
        <v>0</v>
      </c>
      <c r="FU322" s="126">
        <v>262</v>
      </c>
      <c r="FV322" s="126">
        <v>0</v>
      </c>
      <c r="FW322" s="126">
        <v>0</v>
      </c>
      <c r="FX322" s="126">
        <v>0</v>
      </c>
      <c r="FY322" s="126">
        <v>0</v>
      </c>
      <c r="FZ322" s="126">
        <v>0</v>
      </c>
      <c r="GA322" s="126">
        <v>0</v>
      </c>
      <c r="GB322" s="126">
        <v>0</v>
      </c>
      <c r="GC322" s="126">
        <v>0</v>
      </c>
      <c r="GD322" s="126">
        <v>0</v>
      </c>
      <c r="GE322" s="126">
        <v>0</v>
      </c>
      <c r="GF322" s="126">
        <v>0</v>
      </c>
      <c r="GG322" s="126">
        <v>0</v>
      </c>
      <c r="GH322" s="126">
        <v>0</v>
      </c>
      <c r="GI322" s="126">
        <v>0</v>
      </c>
      <c r="GJ322" s="126">
        <v>0</v>
      </c>
      <c r="GK322" s="126">
        <v>0</v>
      </c>
      <c r="GL322" s="127" t="b">
        <v>0</v>
      </c>
      <c r="GM322" s="183" t="s">
        <v>993</v>
      </c>
      <c r="GN322" s="183" t="s">
        <v>993</v>
      </c>
      <c r="GO322" s="183" t="s">
        <v>993</v>
      </c>
      <c r="GP322" s="183" t="s">
        <v>993</v>
      </c>
      <c r="GQ322" s="127"/>
      <c r="GR322" s="123"/>
    </row>
    <row r="323" spans="1:200">
      <c r="A323" s="122"/>
      <c r="B323" s="1348" t="s">
        <v>1383</v>
      </c>
      <c r="C323" s="1349"/>
      <c r="D323" s="183" t="s">
        <v>1384</v>
      </c>
      <c r="E323" s="183" t="s">
        <v>1385</v>
      </c>
      <c r="F323" s="183" t="s">
        <v>437</v>
      </c>
      <c r="G323" s="183" t="s">
        <v>986</v>
      </c>
      <c r="H323" s="183" t="s">
        <v>1062</v>
      </c>
      <c r="I323" s="183" t="s">
        <v>1063</v>
      </c>
      <c r="J323" s="183" t="s">
        <v>1064</v>
      </c>
      <c r="K323" s="183" t="s">
        <v>1065</v>
      </c>
      <c r="L323" s="126">
        <v>2</v>
      </c>
      <c r="M323" s="183" t="s">
        <v>1385</v>
      </c>
      <c r="N323" s="183" t="s">
        <v>996</v>
      </c>
      <c r="O323" s="183" t="s">
        <v>1893</v>
      </c>
      <c r="P323" s="183" t="s">
        <v>1001</v>
      </c>
      <c r="Q323" s="183" t="s">
        <v>293</v>
      </c>
      <c r="R323" s="183" t="s">
        <v>293</v>
      </c>
      <c r="S323" s="127" t="b">
        <v>0</v>
      </c>
      <c r="T323" s="126">
        <v>0</v>
      </c>
      <c r="U323" s="127" t="b">
        <v>0</v>
      </c>
      <c r="V323" s="126">
        <v>0</v>
      </c>
      <c r="W323" s="127" t="b">
        <v>0</v>
      </c>
      <c r="X323" s="127" t="b">
        <v>1</v>
      </c>
      <c r="Y323" s="183" t="s">
        <v>293</v>
      </c>
      <c r="Z323" s="183" t="s">
        <v>993</v>
      </c>
      <c r="AA323" s="127" t="b">
        <v>0</v>
      </c>
      <c r="AB323" s="183" t="s">
        <v>993</v>
      </c>
      <c r="AC323" s="183" t="s">
        <v>993</v>
      </c>
      <c r="AD323" s="183" t="s">
        <v>993</v>
      </c>
      <c r="AE323" s="183">
        <f t="shared" si="11"/>
        <v>25</v>
      </c>
      <c r="AF323" s="183">
        <f t="shared" si="11"/>
        <v>25</v>
      </c>
      <c r="AG323" s="183">
        <f t="shared" si="11"/>
        <v>13</v>
      </c>
      <c r="AH323" s="183">
        <f t="shared" si="10"/>
        <v>25</v>
      </c>
      <c r="AI323" s="183">
        <f t="shared" si="12"/>
        <v>0</v>
      </c>
      <c r="AJ323" s="126">
        <v>0</v>
      </c>
      <c r="AK323" s="126">
        <v>0</v>
      </c>
      <c r="AL323" s="126">
        <v>0</v>
      </c>
      <c r="AM323" s="126">
        <v>0</v>
      </c>
      <c r="AN323" s="126">
        <v>0</v>
      </c>
      <c r="AO323" s="126">
        <v>25</v>
      </c>
      <c r="AP323" s="126">
        <v>25</v>
      </c>
      <c r="AQ323" s="126">
        <v>13</v>
      </c>
      <c r="AR323" s="126">
        <v>25</v>
      </c>
      <c r="AS323" s="126">
        <v>25</v>
      </c>
      <c r="AT323" s="126">
        <v>25</v>
      </c>
      <c r="AU323" s="126">
        <v>13</v>
      </c>
      <c r="AV323" s="126">
        <v>25</v>
      </c>
      <c r="AW323" s="126">
        <v>0</v>
      </c>
      <c r="AX323" s="126">
        <v>0</v>
      </c>
      <c r="AY323" s="126">
        <v>0</v>
      </c>
      <c r="AZ323" s="126">
        <v>0</v>
      </c>
      <c r="BA323" s="126">
        <v>0</v>
      </c>
      <c r="BB323" s="126">
        <v>0</v>
      </c>
      <c r="BC323" s="126">
        <v>0</v>
      </c>
      <c r="BD323" s="127" t="b">
        <v>1</v>
      </c>
      <c r="BE323" s="127"/>
      <c r="BF323" s="183" t="s">
        <v>1916</v>
      </c>
      <c r="BG323" s="126">
        <v>25</v>
      </c>
      <c r="BH323" s="183" t="s">
        <v>993</v>
      </c>
      <c r="BI323" s="126">
        <v>0</v>
      </c>
      <c r="BJ323" s="183" t="s">
        <v>993</v>
      </c>
      <c r="BK323" s="126">
        <v>0</v>
      </c>
      <c r="BL323" s="126">
        <v>0</v>
      </c>
      <c r="BM323" s="126">
        <v>0</v>
      </c>
      <c r="BN323" s="183" t="s">
        <v>425</v>
      </c>
      <c r="BO323" s="183" t="s">
        <v>270</v>
      </c>
      <c r="BP323" s="183" t="s">
        <v>993</v>
      </c>
      <c r="BQ323" s="126">
        <v>0</v>
      </c>
      <c r="BR323" s="183" t="s">
        <v>993</v>
      </c>
      <c r="BS323" s="126">
        <v>0</v>
      </c>
      <c r="BT323" s="183" t="s">
        <v>993</v>
      </c>
      <c r="BU323" s="126">
        <v>0</v>
      </c>
      <c r="BV323" s="126">
        <v>0</v>
      </c>
      <c r="BW323" s="126">
        <v>0</v>
      </c>
      <c r="BX323" s="183" t="s">
        <v>993</v>
      </c>
      <c r="BY323" s="126">
        <v>0</v>
      </c>
      <c r="BZ323" s="183" t="s">
        <v>993</v>
      </c>
      <c r="CA323" s="126">
        <v>0</v>
      </c>
      <c r="CB323" s="183" t="s">
        <v>993</v>
      </c>
      <c r="CC323" s="126">
        <v>0</v>
      </c>
      <c r="CD323" s="126">
        <v>0</v>
      </c>
      <c r="CE323" s="126">
        <v>0</v>
      </c>
      <c r="CF323" s="183" t="s">
        <v>993</v>
      </c>
      <c r="CG323" s="126">
        <v>0</v>
      </c>
      <c r="CH323" s="183" t="s">
        <v>993</v>
      </c>
      <c r="CI323" s="126">
        <v>0</v>
      </c>
      <c r="CJ323" s="183" t="s">
        <v>993</v>
      </c>
      <c r="CK323" s="126">
        <v>0</v>
      </c>
      <c r="CL323" s="126">
        <v>0</v>
      </c>
      <c r="CM323" s="126">
        <v>0</v>
      </c>
      <c r="CN323" s="126">
        <v>8</v>
      </c>
      <c r="CO323" s="126">
        <v>0.4</v>
      </c>
      <c r="CP323" s="126">
        <v>0</v>
      </c>
      <c r="CQ323" s="126">
        <v>0</v>
      </c>
      <c r="CR323" s="126">
        <v>4</v>
      </c>
      <c r="CS323" s="126">
        <v>0</v>
      </c>
      <c r="CT323" s="126">
        <v>0</v>
      </c>
      <c r="CU323" s="126">
        <v>0</v>
      </c>
      <c r="CV323" s="126">
        <v>5</v>
      </c>
      <c r="CW323" s="126">
        <v>0</v>
      </c>
      <c r="CX323" s="126">
        <v>5</v>
      </c>
      <c r="CY323" s="126">
        <v>0</v>
      </c>
      <c r="CZ323" s="126">
        <v>0</v>
      </c>
      <c r="DA323" s="126">
        <v>0</v>
      </c>
      <c r="DB323" s="126">
        <v>0</v>
      </c>
      <c r="DC323" s="126">
        <v>0</v>
      </c>
      <c r="DD323" s="126">
        <v>0</v>
      </c>
      <c r="DE323" s="126">
        <v>0</v>
      </c>
      <c r="DF323" s="126">
        <v>0</v>
      </c>
      <c r="DG323" s="126">
        <v>0</v>
      </c>
      <c r="DH323" s="127" t="b">
        <v>0</v>
      </c>
      <c r="DI323" s="183" t="s">
        <v>999</v>
      </c>
      <c r="DJ323" s="183" t="s">
        <v>270</v>
      </c>
      <c r="DK323" s="183" t="s">
        <v>525</v>
      </c>
      <c r="DL323" s="183" t="s">
        <v>1000</v>
      </c>
      <c r="DM323" s="126">
        <v>139</v>
      </c>
      <c r="DN323" s="126">
        <v>139</v>
      </c>
      <c r="DO323" s="126">
        <v>0</v>
      </c>
      <c r="DP323" s="126">
        <v>0</v>
      </c>
      <c r="DQ323" s="126">
        <v>7499</v>
      </c>
      <c r="DR323" s="126">
        <v>131</v>
      </c>
      <c r="DS323" s="126">
        <v>139</v>
      </c>
      <c r="DT323" s="126">
        <v>137</v>
      </c>
      <c r="DU323" s="126">
        <v>1</v>
      </c>
      <c r="DV323" s="126">
        <v>1</v>
      </c>
      <c r="DW323" s="126">
        <v>0</v>
      </c>
      <c r="DX323" s="126">
        <v>0</v>
      </c>
      <c r="DY323" s="126">
        <v>0</v>
      </c>
      <c r="DZ323" s="126">
        <v>0</v>
      </c>
      <c r="EA323" s="126">
        <v>131</v>
      </c>
      <c r="EB323" s="126">
        <v>56</v>
      </c>
      <c r="EC323" s="126">
        <v>47</v>
      </c>
      <c r="ED323" s="126">
        <v>8</v>
      </c>
      <c r="EE323" s="126">
        <v>2</v>
      </c>
      <c r="EF323" s="126">
        <v>4</v>
      </c>
      <c r="EG323" s="126">
        <v>0</v>
      </c>
      <c r="EH323" s="126">
        <v>11</v>
      </c>
      <c r="EI323" s="126">
        <v>1</v>
      </c>
      <c r="EJ323" s="126">
        <v>2</v>
      </c>
      <c r="EK323" s="126">
        <v>75</v>
      </c>
      <c r="EL323" s="126">
        <v>58</v>
      </c>
      <c r="EM323" s="126">
        <v>4</v>
      </c>
      <c r="EN323" s="126">
        <v>10</v>
      </c>
      <c r="EO323" s="126">
        <v>3</v>
      </c>
      <c r="EP323" s="126">
        <v>0</v>
      </c>
      <c r="EQ323" s="127" t="b">
        <v>0</v>
      </c>
      <c r="ER323" s="127" t="b">
        <v>0</v>
      </c>
      <c r="ES323" s="127" t="b">
        <v>0</v>
      </c>
      <c r="ET323" s="128">
        <v>0</v>
      </c>
      <c r="EU323" s="128">
        <v>0</v>
      </c>
      <c r="EV323" s="128">
        <v>0</v>
      </c>
      <c r="EW323" s="128">
        <v>0</v>
      </c>
      <c r="EX323" s="128">
        <v>0</v>
      </c>
      <c r="EY323" s="128">
        <v>0</v>
      </c>
      <c r="EZ323" s="127" t="b">
        <v>0</v>
      </c>
      <c r="FA323" s="127" t="b">
        <v>0</v>
      </c>
      <c r="FB323" s="127" t="b">
        <v>0</v>
      </c>
      <c r="FC323" s="128">
        <v>0</v>
      </c>
      <c r="FD323" s="128">
        <v>0</v>
      </c>
      <c r="FE323" s="128">
        <v>0</v>
      </c>
      <c r="FF323" s="128">
        <v>0</v>
      </c>
      <c r="FG323" s="128">
        <v>0</v>
      </c>
      <c r="FH323" s="128">
        <v>0</v>
      </c>
      <c r="FI323" s="127" t="b">
        <v>0</v>
      </c>
      <c r="FJ323" s="127" t="b">
        <v>0</v>
      </c>
      <c r="FK323" s="127" t="b">
        <v>0</v>
      </c>
      <c r="FL323" s="128">
        <v>0</v>
      </c>
      <c r="FM323" s="128">
        <v>0</v>
      </c>
      <c r="FN323" s="128">
        <v>0</v>
      </c>
      <c r="FO323" s="128">
        <v>0</v>
      </c>
      <c r="FP323" s="128">
        <v>0</v>
      </c>
      <c r="FQ323" s="128">
        <v>0</v>
      </c>
      <c r="FR323" s="183" t="s">
        <v>293</v>
      </c>
      <c r="FS323" s="128">
        <v>0.93099999999999994</v>
      </c>
      <c r="FT323" s="126">
        <v>3.5</v>
      </c>
      <c r="FU323" s="126">
        <v>75</v>
      </c>
      <c r="FV323" s="126">
        <v>16</v>
      </c>
      <c r="FW323" s="126">
        <v>15</v>
      </c>
      <c r="FX323" s="126">
        <v>9</v>
      </c>
      <c r="FY323" s="126">
        <v>4</v>
      </c>
      <c r="FZ323" s="126">
        <v>56</v>
      </c>
      <c r="GA323" s="126">
        <v>50</v>
      </c>
      <c r="GB323" s="126">
        <v>59</v>
      </c>
      <c r="GC323" s="126">
        <v>62</v>
      </c>
      <c r="GD323" s="126">
        <v>48</v>
      </c>
      <c r="GE323" s="126">
        <v>35</v>
      </c>
      <c r="GF323" s="126">
        <v>28</v>
      </c>
      <c r="GG323" s="126">
        <v>21</v>
      </c>
      <c r="GH323" s="126">
        <v>18.8</v>
      </c>
      <c r="GI323" s="126">
        <v>23.8</v>
      </c>
      <c r="GJ323" s="126">
        <v>18.399999999999999</v>
      </c>
      <c r="GK323" s="126">
        <v>21.7</v>
      </c>
      <c r="GL323" s="127" t="b">
        <v>0</v>
      </c>
      <c r="GM323" s="183" t="s">
        <v>993</v>
      </c>
      <c r="GN323" s="183" t="s">
        <v>993</v>
      </c>
      <c r="GO323" s="183" t="s">
        <v>993</v>
      </c>
      <c r="GP323" s="183" t="s">
        <v>993</v>
      </c>
      <c r="GQ323" s="127"/>
      <c r="GR323" s="123"/>
    </row>
    <row r="324" spans="1:200">
      <c r="A324" s="122"/>
      <c r="B324" s="1348" t="s">
        <v>1383</v>
      </c>
      <c r="C324" s="1349"/>
      <c r="D324" s="183" t="s">
        <v>1384</v>
      </c>
      <c r="E324" s="183" t="s">
        <v>1385</v>
      </c>
      <c r="F324" s="183" t="s">
        <v>437</v>
      </c>
      <c r="G324" s="183" t="s">
        <v>986</v>
      </c>
      <c r="H324" s="183" t="s">
        <v>1062</v>
      </c>
      <c r="I324" s="183" t="s">
        <v>1063</v>
      </c>
      <c r="J324" s="183" t="s">
        <v>1064</v>
      </c>
      <c r="K324" s="183" t="s">
        <v>1065</v>
      </c>
      <c r="L324" s="126">
        <v>3</v>
      </c>
      <c r="M324" s="183" t="s">
        <v>1385</v>
      </c>
      <c r="N324" s="183" t="s">
        <v>991</v>
      </c>
      <c r="O324" s="183" t="s">
        <v>1894</v>
      </c>
      <c r="P324" s="183" t="s">
        <v>1001</v>
      </c>
      <c r="Q324" s="183" t="s">
        <v>293</v>
      </c>
      <c r="R324" s="183" t="s">
        <v>296</v>
      </c>
      <c r="S324" s="127" t="b">
        <v>0</v>
      </c>
      <c r="T324" s="126">
        <v>0</v>
      </c>
      <c r="U324" s="127" t="b">
        <v>0</v>
      </c>
      <c r="V324" s="126">
        <v>0</v>
      </c>
      <c r="W324" s="127" t="b">
        <v>0</v>
      </c>
      <c r="X324" s="127" t="b">
        <v>1</v>
      </c>
      <c r="Y324" s="183" t="s">
        <v>296</v>
      </c>
      <c r="Z324" s="183" t="s">
        <v>993</v>
      </c>
      <c r="AA324" s="127" t="b">
        <v>0</v>
      </c>
      <c r="AB324" s="183" t="s">
        <v>993</v>
      </c>
      <c r="AC324" s="183" t="s">
        <v>993</v>
      </c>
      <c r="AD324" s="183" t="s">
        <v>993</v>
      </c>
      <c r="AE324" s="183">
        <f t="shared" si="11"/>
        <v>40</v>
      </c>
      <c r="AF324" s="183">
        <f t="shared" si="11"/>
        <v>40</v>
      </c>
      <c r="AG324" s="183">
        <f t="shared" si="11"/>
        <v>35</v>
      </c>
      <c r="AH324" s="183">
        <f t="shared" si="10"/>
        <v>40</v>
      </c>
      <c r="AI324" s="183">
        <f t="shared" si="12"/>
        <v>0</v>
      </c>
      <c r="AJ324" s="126">
        <v>0</v>
      </c>
      <c r="AK324" s="126">
        <v>0</v>
      </c>
      <c r="AL324" s="126">
        <v>0</v>
      </c>
      <c r="AM324" s="126">
        <v>0</v>
      </c>
      <c r="AN324" s="126">
        <v>0</v>
      </c>
      <c r="AO324" s="126">
        <v>40</v>
      </c>
      <c r="AP324" s="126">
        <v>40</v>
      </c>
      <c r="AQ324" s="126">
        <v>35</v>
      </c>
      <c r="AR324" s="126">
        <v>40</v>
      </c>
      <c r="AS324" s="126">
        <v>40</v>
      </c>
      <c r="AT324" s="126">
        <v>40</v>
      </c>
      <c r="AU324" s="126">
        <v>35</v>
      </c>
      <c r="AV324" s="126">
        <v>40</v>
      </c>
      <c r="AW324" s="126">
        <v>0</v>
      </c>
      <c r="AX324" s="126">
        <v>0</v>
      </c>
      <c r="AY324" s="126">
        <v>0</v>
      </c>
      <c r="AZ324" s="126">
        <v>0</v>
      </c>
      <c r="BA324" s="126">
        <v>0</v>
      </c>
      <c r="BB324" s="126">
        <v>0</v>
      </c>
      <c r="BC324" s="126">
        <v>0</v>
      </c>
      <c r="BD324" s="127" t="b">
        <v>0</v>
      </c>
      <c r="BE324" s="127"/>
      <c r="BF324" s="183" t="s">
        <v>422</v>
      </c>
      <c r="BG324" s="126">
        <v>40</v>
      </c>
      <c r="BH324" s="183" t="s">
        <v>993</v>
      </c>
      <c r="BI324" s="126">
        <v>0</v>
      </c>
      <c r="BJ324" s="183" t="s">
        <v>993</v>
      </c>
      <c r="BK324" s="126">
        <v>0</v>
      </c>
      <c r="BL324" s="126">
        <v>0</v>
      </c>
      <c r="BM324" s="126">
        <v>0</v>
      </c>
      <c r="BN324" s="183" t="s">
        <v>993</v>
      </c>
      <c r="BO324" s="183" t="s">
        <v>993</v>
      </c>
      <c r="BP324" s="183" t="s">
        <v>993</v>
      </c>
      <c r="BQ324" s="126">
        <v>0</v>
      </c>
      <c r="BR324" s="183" t="s">
        <v>993</v>
      </c>
      <c r="BS324" s="126">
        <v>0</v>
      </c>
      <c r="BT324" s="183" t="s">
        <v>993</v>
      </c>
      <c r="BU324" s="126">
        <v>0</v>
      </c>
      <c r="BV324" s="126">
        <v>0</v>
      </c>
      <c r="BW324" s="126">
        <v>0</v>
      </c>
      <c r="BX324" s="183" t="s">
        <v>993</v>
      </c>
      <c r="BY324" s="126">
        <v>0</v>
      </c>
      <c r="BZ324" s="183" t="s">
        <v>993</v>
      </c>
      <c r="CA324" s="126">
        <v>0</v>
      </c>
      <c r="CB324" s="183" t="s">
        <v>993</v>
      </c>
      <c r="CC324" s="126">
        <v>0</v>
      </c>
      <c r="CD324" s="126">
        <v>0</v>
      </c>
      <c r="CE324" s="126">
        <v>0</v>
      </c>
      <c r="CF324" s="183" t="s">
        <v>993</v>
      </c>
      <c r="CG324" s="126">
        <v>0</v>
      </c>
      <c r="CH324" s="183" t="s">
        <v>993</v>
      </c>
      <c r="CI324" s="126">
        <v>0</v>
      </c>
      <c r="CJ324" s="183" t="s">
        <v>993</v>
      </c>
      <c r="CK324" s="126">
        <v>0</v>
      </c>
      <c r="CL324" s="126">
        <v>0</v>
      </c>
      <c r="CM324" s="126">
        <v>0</v>
      </c>
      <c r="CN324" s="126">
        <v>7</v>
      </c>
      <c r="CO324" s="126">
        <v>0.6</v>
      </c>
      <c r="CP324" s="126">
        <v>5</v>
      </c>
      <c r="CQ324" s="126">
        <v>0</v>
      </c>
      <c r="CR324" s="126">
        <v>7</v>
      </c>
      <c r="CS324" s="126">
        <v>0</v>
      </c>
      <c r="CT324" s="126">
        <v>0</v>
      </c>
      <c r="CU324" s="126">
        <v>0</v>
      </c>
      <c r="CV324" s="126">
        <v>4</v>
      </c>
      <c r="CW324" s="126">
        <v>0</v>
      </c>
      <c r="CX324" s="126">
        <v>2</v>
      </c>
      <c r="CY324" s="126">
        <v>0</v>
      </c>
      <c r="CZ324" s="126">
        <v>1</v>
      </c>
      <c r="DA324" s="126">
        <v>0</v>
      </c>
      <c r="DB324" s="126">
        <v>0</v>
      </c>
      <c r="DC324" s="126">
        <v>0</v>
      </c>
      <c r="DD324" s="126">
        <v>0</v>
      </c>
      <c r="DE324" s="126">
        <v>0</v>
      </c>
      <c r="DF324" s="126">
        <v>0</v>
      </c>
      <c r="DG324" s="126">
        <v>0</v>
      </c>
      <c r="DH324" s="127" t="b">
        <v>0</v>
      </c>
      <c r="DI324" s="183" t="s">
        <v>999</v>
      </c>
      <c r="DJ324" s="183" t="s">
        <v>270</v>
      </c>
      <c r="DK324" s="183" t="s">
        <v>525</v>
      </c>
      <c r="DL324" s="183" t="s">
        <v>1000</v>
      </c>
      <c r="DM324" s="126">
        <v>61</v>
      </c>
      <c r="DN324" s="126">
        <v>61</v>
      </c>
      <c r="DO324" s="126">
        <v>0</v>
      </c>
      <c r="DP324" s="126">
        <v>0</v>
      </c>
      <c r="DQ324" s="126">
        <v>13974</v>
      </c>
      <c r="DR324" s="126">
        <v>84</v>
      </c>
      <c r="DS324" s="126">
        <v>61</v>
      </c>
      <c r="DT324" s="126">
        <v>60</v>
      </c>
      <c r="DU324" s="126">
        <v>0</v>
      </c>
      <c r="DV324" s="126">
        <v>1</v>
      </c>
      <c r="DW324" s="126">
        <v>0</v>
      </c>
      <c r="DX324" s="126">
        <v>0</v>
      </c>
      <c r="DY324" s="126">
        <v>0</v>
      </c>
      <c r="DZ324" s="126">
        <v>0</v>
      </c>
      <c r="EA324" s="126">
        <v>84</v>
      </c>
      <c r="EB324" s="126">
        <v>45</v>
      </c>
      <c r="EC324" s="126">
        <v>3</v>
      </c>
      <c r="ED324" s="126">
        <v>11</v>
      </c>
      <c r="EE324" s="126">
        <v>1</v>
      </c>
      <c r="EF324" s="126">
        <v>0</v>
      </c>
      <c r="EG324" s="126">
        <v>0</v>
      </c>
      <c r="EH324" s="126">
        <v>3</v>
      </c>
      <c r="EI324" s="126">
        <v>20</v>
      </c>
      <c r="EJ324" s="126">
        <v>1</v>
      </c>
      <c r="EK324" s="126">
        <v>39</v>
      </c>
      <c r="EL324" s="126">
        <v>23</v>
      </c>
      <c r="EM324" s="126">
        <v>4</v>
      </c>
      <c r="EN324" s="126">
        <v>7</v>
      </c>
      <c r="EO324" s="126">
        <v>5</v>
      </c>
      <c r="EP324" s="126">
        <v>0</v>
      </c>
      <c r="EQ324" s="127" t="b">
        <v>0</v>
      </c>
      <c r="ER324" s="127" t="b">
        <v>0</v>
      </c>
      <c r="ES324" s="127" t="b">
        <v>0</v>
      </c>
      <c r="ET324" s="128">
        <v>0</v>
      </c>
      <c r="EU324" s="128">
        <v>0</v>
      </c>
      <c r="EV324" s="128">
        <v>0</v>
      </c>
      <c r="EW324" s="128">
        <v>0</v>
      </c>
      <c r="EX324" s="128">
        <v>0</v>
      </c>
      <c r="EY324" s="128">
        <v>0</v>
      </c>
      <c r="EZ324" s="127" t="b">
        <v>0</v>
      </c>
      <c r="FA324" s="127" t="b">
        <v>0</v>
      </c>
      <c r="FB324" s="127" t="b">
        <v>0</v>
      </c>
      <c r="FC324" s="128">
        <v>0</v>
      </c>
      <c r="FD324" s="128">
        <v>0</v>
      </c>
      <c r="FE324" s="128">
        <v>0</v>
      </c>
      <c r="FF324" s="128">
        <v>0</v>
      </c>
      <c r="FG324" s="128">
        <v>0</v>
      </c>
      <c r="FH324" s="128">
        <v>0</v>
      </c>
      <c r="FI324" s="127" t="b">
        <v>0</v>
      </c>
      <c r="FJ324" s="127" t="b">
        <v>0</v>
      </c>
      <c r="FK324" s="127" t="b">
        <v>0</v>
      </c>
      <c r="FL324" s="128">
        <v>0</v>
      </c>
      <c r="FM324" s="128">
        <v>0</v>
      </c>
      <c r="FN324" s="128">
        <v>0</v>
      </c>
      <c r="FO324" s="128">
        <v>0</v>
      </c>
      <c r="FP324" s="128">
        <v>0</v>
      </c>
      <c r="FQ324" s="128">
        <v>0</v>
      </c>
      <c r="FR324" s="183" t="s">
        <v>993</v>
      </c>
      <c r="FS324" s="128">
        <v>0</v>
      </c>
      <c r="FT324" s="126">
        <v>0</v>
      </c>
      <c r="FU324" s="126">
        <v>39</v>
      </c>
      <c r="FV324" s="126">
        <v>0</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7" t="b">
        <v>0</v>
      </c>
      <c r="GM324" s="183" t="s">
        <v>993</v>
      </c>
      <c r="GN324" s="183" t="s">
        <v>993</v>
      </c>
      <c r="GO324" s="183" t="s">
        <v>993</v>
      </c>
      <c r="GP324" s="183" t="s">
        <v>993</v>
      </c>
      <c r="GQ324" s="127"/>
      <c r="GR324" s="123"/>
    </row>
    <row r="325" spans="1:200">
      <c r="A325" s="122"/>
      <c r="B325" s="129" t="s">
        <v>1277</v>
      </c>
      <c r="C325" s="130" t="s">
        <v>1277</v>
      </c>
      <c r="D325" s="130"/>
      <c r="E325" s="130"/>
      <c r="F325" s="130"/>
      <c r="G325" s="130"/>
      <c r="H325" s="130"/>
      <c r="I325" s="130"/>
      <c r="J325" s="130"/>
      <c r="K325" s="130"/>
      <c r="L325" s="131">
        <v>1570</v>
      </c>
      <c r="M325" s="131"/>
      <c r="N325" s="131"/>
      <c r="O325" s="131"/>
      <c r="P325" s="131"/>
      <c r="Q325" s="131"/>
      <c r="R325" s="131"/>
      <c r="S325" s="131">
        <v>40</v>
      </c>
      <c r="T325" s="131">
        <v>435</v>
      </c>
      <c r="U325" s="131">
        <v>26</v>
      </c>
      <c r="V325" s="131">
        <v>446</v>
      </c>
      <c r="W325" s="131">
        <v>94</v>
      </c>
      <c r="X325" s="131">
        <v>243</v>
      </c>
      <c r="Y325" s="131"/>
      <c r="Z325" s="131"/>
      <c r="AA325" s="131">
        <v>1</v>
      </c>
      <c r="AB325" s="131"/>
      <c r="AC325" s="131"/>
      <c r="AD325" s="131"/>
      <c r="AE325" s="131">
        <f>SUM(AE11:AE324)</f>
        <v>12750</v>
      </c>
      <c r="AF325" s="131">
        <f t="shared" ref="AF325:AH325" si="13">SUM(AF11:AF324)</f>
        <v>11758</v>
      </c>
      <c r="AG325" s="131">
        <f t="shared" si="13"/>
        <v>5754</v>
      </c>
      <c r="AH325" s="131">
        <f t="shared" si="13"/>
        <v>12538</v>
      </c>
      <c r="AI325" s="131"/>
      <c r="AJ325" s="131">
        <v>9783</v>
      </c>
      <c r="AK325" s="131">
        <v>8982</v>
      </c>
      <c r="AL325" s="131">
        <v>3854</v>
      </c>
      <c r="AM325" s="131">
        <v>9767</v>
      </c>
      <c r="AN325" s="131">
        <v>473</v>
      </c>
      <c r="AO325" s="131">
        <v>2967</v>
      </c>
      <c r="AP325" s="131">
        <v>2776</v>
      </c>
      <c r="AQ325" s="131">
        <v>1900</v>
      </c>
      <c r="AR325" s="131">
        <v>2771</v>
      </c>
      <c r="AS325" s="131">
        <v>2914</v>
      </c>
      <c r="AT325" s="131">
        <v>2757</v>
      </c>
      <c r="AU325" s="131">
        <v>1888</v>
      </c>
      <c r="AV325" s="131">
        <v>2163</v>
      </c>
      <c r="AW325" s="131">
        <v>53</v>
      </c>
      <c r="AX325" s="131">
        <v>19</v>
      </c>
      <c r="AY325" s="131">
        <v>12</v>
      </c>
      <c r="AZ325" s="131">
        <v>608</v>
      </c>
      <c r="BA325" s="131">
        <v>8</v>
      </c>
      <c r="BB325" s="131">
        <v>0</v>
      </c>
      <c r="BC325" s="131">
        <v>0</v>
      </c>
      <c r="BD325" s="131">
        <v>3</v>
      </c>
      <c r="BE325" s="131"/>
      <c r="BF325" s="131"/>
      <c r="BG325" s="131">
        <v>11623</v>
      </c>
      <c r="BH325" s="131"/>
      <c r="BI325" s="131">
        <v>407</v>
      </c>
      <c r="BJ325" s="131"/>
      <c r="BK325" s="131">
        <v>0</v>
      </c>
      <c r="BL325" s="131">
        <v>20</v>
      </c>
      <c r="BM325" s="131">
        <v>1107</v>
      </c>
      <c r="BN325" s="131"/>
      <c r="BO325" s="131"/>
      <c r="BP325" s="131"/>
      <c r="BQ325" s="131">
        <v>263</v>
      </c>
      <c r="BR325" s="131"/>
      <c r="BS325" s="131">
        <v>21</v>
      </c>
      <c r="BT325" s="131"/>
      <c r="BU325" s="131">
        <v>0</v>
      </c>
      <c r="BV325" s="131">
        <v>0</v>
      </c>
      <c r="BW325" s="131">
        <v>0</v>
      </c>
      <c r="BX325" s="131"/>
      <c r="BY325" s="131">
        <v>0</v>
      </c>
      <c r="BZ325" s="131"/>
      <c r="CA325" s="131">
        <v>0</v>
      </c>
      <c r="CB325" s="131"/>
      <c r="CC325" s="131">
        <v>0</v>
      </c>
      <c r="CD325" s="131">
        <v>0</v>
      </c>
      <c r="CE325" s="131">
        <v>0</v>
      </c>
      <c r="CF325" s="131"/>
      <c r="CG325" s="131">
        <v>0</v>
      </c>
      <c r="CH325" s="131"/>
      <c r="CI325" s="131">
        <v>0</v>
      </c>
      <c r="CJ325" s="131"/>
      <c r="CK325" s="131">
        <v>0</v>
      </c>
      <c r="CL325" s="131">
        <v>0</v>
      </c>
      <c r="CM325" s="131">
        <v>0</v>
      </c>
      <c r="CN325" s="131">
        <v>6171</v>
      </c>
      <c r="CO325" s="131">
        <v>238</v>
      </c>
      <c r="CP325" s="131">
        <v>287</v>
      </c>
      <c r="CQ325" s="131">
        <v>46.2</v>
      </c>
      <c r="CR325" s="131">
        <v>1073</v>
      </c>
      <c r="CS325" s="131">
        <v>344.1</v>
      </c>
      <c r="CT325" s="131">
        <v>185</v>
      </c>
      <c r="CU325" s="131">
        <v>6.6</v>
      </c>
      <c r="CV325" s="131">
        <v>277</v>
      </c>
      <c r="CW325" s="131">
        <v>6.3</v>
      </c>
      <c r="CX325" s="131">
        <v>166</v>
      </c>
      <c r="CY325" s="131">
        <v>6.6</v>
      </c>
      <c r="CZ325" s="131">
        <v>44</v>
      </c>
      <c r="DA325" s="131">
        <v>3.3</v>
      </c>
      <c r="DB325" s="131">
        <v>102</v>
      </c>
      <c r="DC325" s="131">
        <v>5.9</v>
      </c>
      <c r="DD325" s="131">
        <v>3</v>
      </c>
      <c r="DE325" s="131">
        <v>0</v>
      </c>
      <c r="DF325" s="131">
        <v>47</v>
      </c>
      <c r="DG325" s="131">
        <v>1.7</v>
      </c>
      <c r="DH325" s="131">
        <v>13</v>
      </c>
      <c r="DI325" s="131"/>
      <c r="DJ325" s="131"/>
      <c r="DK325" s="131"/>
      <c r="DL325" s="131"/>
      <c r="DM325" s="131">
        <v>175898</v>
      </c>
      <c r="DN325" s="131">
        <v>111355</v>
      </c>
      <c r="DO325" s="131">
        <v>28894</v>
      </c>
      <c r="DP325" s="131">
        <v>35649</v>
      </c>
      <c r="DQ325" s="131">
        <v>3498591</v>
      </c>
      <c r="DR325" s="131">
        <v>176144</v>
      </c>
      <c r="DS325" s="131">
        <v>175898</v>
      </c>
      <c r="DT325" s="131">
        <v>33650</v>
      </c>
      <c r="DU325" s="131">
        <v>123744</v>
      </c>
      <c r="DV325" s="131">
        <v>7426</v>
      </c>
      <c r="DW325" s="131">
        <v>9424</v>
      </c>
      <c r="DX325" s="131">
        <v>73</v>
      </c>
      <c r="DY325" s="131">
        <v>1100</v>
      </c>
      <c r="DZ325" s="131">
        <v>481</v>
      </c>
      <c r="EA325" s="131">
        <v>176144</v>
      </c>
      <c r="EB325" s="131">
        <v>35728</v>
      </c>
      <c r="EC325" s="131">
        <v>115199</v>
      </c>
      <c r="ED325" s="131">
        <v>7544</v>
      </c>
      <c r="EE325" s="131">
        <v>1812</v>
      </c>
      <c r="EF325" s="131">
        <v>3204</v>
      </c>
      <c r="EG325" s="131">
        <v>304</v>
      </c>
      <c r="EH325" s="131">
        <v>3917</v>
      </c>
      <c r="EI325" s="131">
        <v>7404</v>
      </c>
      <c r="EJ325" s="131">
        <v>1032</v>
      </c>
      <c r="EK325" s="131">
        <v>140416</v>
      </c>
      <c r="EL325" s="131">
        <v>129417</v>
      </c>
      <c r="EM325" s="131">
        <v>3265</v>
      </c>
      <c r="EN325" s="131">
        <v>5774</v>
      </c>
      <c r="EO325" s="131">
        <v>1960</v>
      </c>
      <c r="EP325" s="131">
        <v>1938</v>
      </c>
      <c r="EQ325" s="131">
        <v>3</v>
      </c>
      <c r="ER325" s="131">
        <v>6</v>
      </c>
      <c r="ES325" s="131">
        <v>15</v>
      </c>
      <c r="ET325" s="508">
        <v>67.244</v>
      </c>
      <c r="EU325" s="508">
        <v>43.523000000000003</v>
      </c>
      <c r="EV325" s="508">
        <v>26.241999999999997</v>
      </c>
      <c r="EW325" s="508">
        <v>20.167000000000002</v>
      </c>
      <c r="EX325" s="508">
        <v>17.840999999999998</v>
      </c>
      <c r="EY325" s="508">
        <v>43.44</v>
      </c>
      <c r="EZ325" s="131">
        <v>2</v>
      </c>
      <c r="FA325" s="131">
        <v>3</v>
      </c>
      <c r="FB325" s="131">
        <v>25</v>
      </c>
      <c r="FC325" s="508">
        <v>9.01</v>
      </c>
      <c r="FD325" s="508">
        <v>2.8080000000000003</v>
      </c>
      <c r="FE325" s="508">
        <v>0.81299999999999994</v>
      </c>
      <c r="FF325" s="508">
        <v>0.66200000000000003</v>
      </c>
      <c r="FG325" s="508">
        <v>0.82</v>
      </c>
      <c r="FH325" s="508">
        <v>2.5780000000000003</v>
      </c>
      <c r="FI325" s="131">
        <v>1</v>
      </c>
      <c r="FJ325" s="131">
        <v>0</v>
      </c>
      <c r="FK325" s="131">
        <v>16</v>
      </c>
      <c r="FL325" s="508">
        <v>26.289000000000001</v>
      </c>
      <c r="FM325" s="508">
        <v>17.762</v>
      </c>
      <c r="FN325" s="508">
        <v>9.3350000000000009</v>
      </c>
      <c r="FO325" s="508">
        <v>7.9479999999999995</v>
      </c>
      <c r="FP325" s="508">
        <v>6.476</v>
      </c>
      <c r="FQ325" s="508">
        <v>17.590999999999998</v>
      </c>
      <c r="FR325" s="508"/>
      <c r="FS325" s="508">
        <v>14.581</v>
      </c>
      <c r="FT325" s="131">
        <v>74.900000000000006</v>
      </c>
      <c r="FU325" s="131">
        <v>140416</v>
      </c>
      <c r="FV325" s="131">
        <v>1319</v>
      </c>
      <c r="FW325" s="131">
        <v>1077</v>
      </c>
      <c r="FX325" s="131">
        <v>841</v>
      </c>
      <c r="FY325" s="131">
        <v>684</v>
      </c>
      <c r="FZ325" s="131">
        <v>1599</v>
      </c>
      <c r="GA325" s="131">
        <v>1567</v>
      </c>
      <c r="GB325" s="131">
        <v>1579</v>
      </c>
      <c r="GC325" s="131">
        <v>1691</v>
      </c>
      <c r="GD325" s="131">
        <v>1282</v>
      </c>
      <c r="GE325" s="131">
        <v>1252</v>
      </c>
      <c r="GF325" s="131">
        <v>1252</v>
      </c>
      <c r="GG325" s="131">
        <v>1333</v>
      </c>
      <c r="GH325" s="131">
        <v>687.7</v>
      </c>
      <c r="GI325" s="131">
        <v>698.3</v>
      </c>
      <c r="GJ325" s="131">
        <v>684.2</v>
      </c>
      <c r="GK325" s="131">
        <v>716.3</v>
      </c>
      <c r="GL325" s="131">
        <v>2</v>
      </c>
      <c r="GM325" s="131"/>
      <c r="GN325" s="131"/>
      <c r="GO325" s="131"/>
      <c r="GP325" s="131"/>
      <c r="GQ325" s="131"/>
      <c r="GR325" s="123"/>
    </row>
    <row r="326" spans="1:200">
      <c r="A326" s="122"/>
      <c r="B326" s="132"/>
      <c r="C326" s="130" t="s">
        <v>1278</v>
      </c>
      <c r="D326" s="131">
        <v>314</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v>764</v>
      </c>
      <c r="AF326" s="131">
        <v>535</v>
      </c>
      <c r="AG326" s="131">
        <v>110</v>
      </c>
      <c r="AH326" s="131">
        <v>741</v>
      </c>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131"/>
      <c r="EW326" s="131"/>
      <c r="EX326" s="131"/>
      <c r="EY326" s="131"/>
      <c r="EZ326" s="131"/>
      <c r="FA326" s="131"/>
      <c r="FB326" s="131"/>
      <c r="FC326" s="131"/>
      <c r="FD326" s="131"/>
      <c r="FE326" s="131"/>
      <c r="FF326" s="131"/>
      <c r="FG326" s="131"/>
      <c r="FH326" s="131"/>
      <c r="FI326" s="131"/>
      <c r="FJ326" s="131"/>
      <c r="FK326" s="131"/>
      <c r="FL326" s="131"/>
      <c r="FM326" s="131"/>
      <c r="FN326" s="131"/>
      <c r="FO326" s="131"/>
      <c r="FP326" s="131"/>
      <c r="FQ326" s="131"/>
      <c r="FR326" s="131"/>
      <c r="FS326" s="131"/>
      <c r="FT326" s="131"/>
      <c r="FU326" s="131"/>
      <c r="FV326" s="131"/>
      <c r="FW326" s="131"/>
      <c r="FX326" s="131"/>
      <c r="FY326" s="131"/>
      <c r="FZ326" s="131"/>
      <c r="GA326" s="131"/>
      <c r="GB326" s="131"/>
      <c r="GC326" s="131"/>
      <c r="GD326" s="131"/>
      <c r="GE326" s="131"/>
      <c r="GF326" s="131"/>
      <c r="GG326" s="131"/>
      <c r="GH326" s="131"/>
      <c r="GI326" s="131"/>
      <c r="GJ326" s="131"/>
      <c r="GK326" s="131"/>
      <c r="GL326" s="131"/>
      <c r="GM326" s="131"/>
      <c r="GN326" s="131"/>
      <c r="GO326" s="131"/>
      <c r="GP326" s="131"/>
      <c r="GQ326" s="131"/>
      <c r="GR326" s="123"/>
    </row>
    <row r="327" spans="1:200">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f>SUM(AE325:AE326)</f>
        <v>13514</v>
      </c>
      <c r="AF327" s="122">
        <f t="shared" ref="AF327:AH327" si="14">SUM(AF325:AF326)</f>
        <v>12293</v>
      </c>
      <c r="AG327" s="122">
        <f t="shared" si="14"/>
        <v>5864</v>
      </c>
      <c r="AH327" s="122">
        <f t="shared" si="14"/>
        <v>13279</v>
      </c>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122"/>
      <c r="ES327" s="122"/>
      <c r="ET327" s="122"/>
      <c r="EU327" s="122"/>
      <c r="EV327" s="122"/>
      <c r="EW327" s="122"/>
      <c r="EX327" s="122"/>
      <c r="EY327" s="122"/>
      <c r="EZ327" s="122"/>
      <c r="FA327" s="122"/>
      <c r="FB327" s="122"/>
      <c r="FC327" s="122"/>
      <c r="FD327" s="122"/>
      <c r="FE327" s="122"/>
      <c r="FF327" s="122"/>
      <c r="FG327" s="122"/>
      <c r="FH327" s="122"/>
      <c r="FI327" s="122"/>
      <c r="FJ327" s="122"/>
      <c r="FK327" s="122"/>
      <c r="FL327" s="122"/>
      <c r="FM327" s="122"/>
      <c r="FN327" s="122"/>
      <c r="FO327" s="122"/>
      <c r="FP327" s="122"/>
      <c r="FQ327" s="122"/>
      <c r="FR327" s="122"/>
      <c r="FS327" s="122"/>
      <c r="FT327" s="122"/>
      <c r="FU327" s="122"/>
      <c r="FV327" s="122"/>
      <c r="FW327" s="122"/>
      <c r="FX327" s="122"/>
      <c r="FY327" s="122"/>
      <c r="FZ327" s="122"/>
      <c r="GA327" s="122"/>
      <c r="GB327" s="122"/>
      <c r="GC327" s="122"/>
      <c r="GD327" s="122"/>
      <c r="GE327" s="122"/>
      <c r="GF327" s="122"/>
      <c r="GG327" s="122"/>
      <c r="GH327" s="122"/>
      <c r="GI327" s="122"/>
      <c r="GJ327" s="122"/>
      <c r="GK327" s="122"/>
      <c r="GL327" s="122"/>
      <c r="GM327" s="122"/>
      <c r="GN327" s="122"/>
      <c r="GO327" s="122"/>
      <c r="GP327" s="122"/>
      <c r="GQ327" s="122"/>
      <c r="GR327" s="123"/>
    </row>
    <row r="328" spans="1:200">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c r="EG328" s="133"/>
      <c r="EH328" s="133"/>
      <c r="EI328" s="133"/>
      <c r="EJ328" s="133"/>
      <c r="EK328" s="133"/>
      <c r="EL328" s="133"/>
      <c r="EM328" s="133"/>
      <c r="EN328" s="133"/>
      <c r="EO328" s="133"/>
      <c r="EP328" s="133"/>
      <c r="EQ328" s="133"/>
      <c r="ER328" s="133"/>
      <c r="ES328" s="133"/>
      <c r="ET328" s="133"/>
      <c r="EU328" s="133"/>
      <c r="EV328" s="133"/>
      <c r="EW328" s="133"/>
      <c r="EX328" s="133"/>
      <c r="EY328" s="133"/>
      <c r="EZ328" s="133"/>
      <c r="FA328" s="133"/>
      <c r="FB328" s="133"/>
      <c r="FC328" s="133"/>
      <c r="FD328" s="133"/>
      <c r="FE328" s="133"/>
      <c r="FF328" s="133"/>
      <c r="FG328" s="133"/>
      <c r="FH328" s="133"/>
      <c r="FI328" s="133"/>
      <c r="FJ328" s="133"/>
      <c r="FK328" s="133"/>
      <c r="FL328" s="133"/>
      <c r="FM328" s="133"/>
      <c r="FN328" s="133"/>
      <c r="FO328" s="133"/>
      <c r="FP328" s="133"/>
      <c r="FQ328" s="133"/>
      <c r="FR328" s="133"/>
      <c r="FS328" s="133"/>
      <c r="FT328" s="133"/>
      <c r="FU328" s="133"/>
      <c r="FV328" s="133"/>
      <c r="FW328" s="133"/>
      <c r="FX328" s="133"/>
      <c r="FY328" s="133"/>
      <c r="FZ328" s="133"/>
      <c r="GA328" s="133"/>
      <c r="GB328" s="133"/>
      <c r="GC328" s="133"/>
      <c r="GD328" s="133"/>
      <c r="GE328" s="133"/>
      <c r="GF328" s="133"/>
      <c r="GG328" s="133"/>
      <c r="GH328" s="133"/>
      <c r="GI328" s="133"/>
      <c r="GJ328" s="133"/>
      <c r="GK328" s="133"/>
      <c r="GL328" s="133"/>
      <c r="GM328" s="133"/>
      <c r="GN328" s="133"/>
      <c r="GO328" s="133"/>
      <c r="GP328" s="133"/>
      <c r="GQ328" s="133"/>
      <c r="GR328" s="134"/>
    </row>
  </sheetData>
  <autoFilter ref="A10:GR327" xr:uid="{00000000-0009-0000-0000-000007000000}">
    <filterColumn colId="1" showButton="0"/>
  </autoFilter>
  <mergeCells count="315">
    <mergeCell ref="B322:C322"/>
    <mergeCell ref="B323:C323"/>
    <mergeCell ref="B324:C324"/>
    <mergeCell ref="B316:C316"/>
    <mergeCell ref="B317:C317"/>
    <mergeCell ref="B318:C318"/>
    <mergeCell ref="B319:C319"/>
    <mergeCell ref="B320:C320"/>
    <mergeCell ref="B321:C321"/>
    <mergeCell ref="B310:C310"/>
    <mergeCell ref="B311:C311"/>
    <mergeCell ref="B312:C312"/>
    <mergeCell ref="B313:C313"/>
    <mergeCell ref="B314:C314"/>
    <mergeCell ref="B315:C315"/>
    <mergeCell ref="B304:C304"/>
    <mergeCell ref="B305:C305"/>
    <mergeCell ref="B306:C306"/>
    <mergeCell ref="B307:C307"/>
    <mergeCell ref="B308:C308"/>
    <mergeCell ref="B309:C309"/>
    <mergeCell ref="B298:C298"/>
    <mergeCell ref="B299:C299"/>
    <mergeCell ref="B300:C300"/>
    <mergeCell ref="B301:C301"/>
    <mergeCell ref="B302:C302"/>
    <mergeCell ref="B303:C303"/>
    <mergeCell ref="B292:C292"/>
    <mergeCell ref="B293:C293"/>
    <mergeCell ref="B294:C294"/>
    <mergeCell ref="B295:C295"/>
    <mergeCell ref="B296:C296"/>
    <mergeCell ref="B297:C297"/>
    <mergeCell ref="B286:C286"/>
    <mergeCell ref="B287:C287"/>
    <mergeCell ref="B288:C288"/>
    <mergeCell ref="B289:C289"/>
    <mergeCell ref="B290:C290"/>
    <mergeCell ref="B291:C291"/>
    <mergeCell ref="B280:C280"/>
    <mergeCell ref="B281:C281"/>
    <mergeCell ref="B282:C282"/>
    <mergeCell ref="B283:C283"/>
    <mergeCell ref="B284:C284"/>
    <mergeCell ref="B285:C285"/>
    <mergeCell ref="B274:C274"/>
    <mergeCell ref="B275:C275"/>
    <mergeCell ref="B276:C276"/>
    <mergeCell ref="B277:C277"/>
    <mergeCell ref="B278:C278"/>
    <mergeCell ref="B279:C279"/>
    <mergeCell ref="B268:C268"/>
    <mergeCell ref="B269:C269"/>
    <mergeCell ref="B270:C270"/>
    <mergeCell ref="B271:C271"/>
    <mergeCell ref="B272:C272"/>
    <mergeCell ref="B273:C273"/>
    <mergeCell ref="B262:C262"/>
    <mergeCell ref="B263:C263"/>
    <mergeCell ref="B264:C264"/>
    <mergeCell ref="B265:C265"/>
    <mergeCell ref="B266:C266"/>
    <mergeCell ref="B267:C267"/>
    <mergeCell ref="B256:C256"/>
    <mergeCell ref="B257:C257"/>
    <mergeCell ref="B258:C258"/>
    <mergeCell ref="B259:C259"/>
    <mergeCell ref="B260:C260"/>
    <mergeCell ref="B261:C261"/>
    <mergeCell ref="B250:C250"/>
    <mergeCell ref="B251:C251"/>
    <mergeCell ref="B252:C252"/>
    <mergeCell ref="B253:C253"/>
    <mergeCell ref="B254:C254"/>
    <mergeCell ref="B255:C255"/>
    <mergeCell ref="B244:C244"/>
    <mergeCell ref="B245:C245"/>
    <mergeCell ref="B246:C246"/>
    <mergeCell ref="B247:C247"/>
    <mergeCell ref="B248:C248"/>
    <mergeCell ref="B249:C249"/>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26:C226"/>
    <mergeCell ref="B227:C227"/>
    <mergeCell ref="B228:C228"/>
    <mergeCell ref="B229:C229"/>
    <mergeCell ref="B230:C230"/>
    <mergeCell ref="B231:C231"/>
    <mergeCell ref="B220:C220"/>
    <mergeCell ref="B221:C221"/>
    <mergeCell ref="B222:C222"/>
    <mergeCell ref="B223:C223"/>
    <mergeCell ref="B224:C224"/>
    <mergeCell ref="B225:C225"/>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25:C25"/>
    <mergeCell ref="B26:C26"/>
    <mergeCell ref="B27:C27"/>
    <mergeCell ref="B16:C16"/>
    <mergeCell ref="B17:C17"/>
    <mergeCell ref="B18:C18"/>
    <mergeCell ref="B19:C19"/>
    <mergeCell ref="B20:C20"/>
    <mergeCell ref="B21:C21"/>
    <mergeCell ref="B10:C10"/>
    <mergeCell ref="B11:C11"/>
    <mergeCell ref="B12:C12"/>
    <mergeCell ref="B13:C13"/>
    <mergeCell ref="B14:C14"/>
    <mergeCell ref="B15:C15"/>
    <mergeCell ref="B22:C22"/>
    <mergeCell ref="B23:C23"/>
    <mergeCell ref="B24:C24"/>
  </mergeCells>
  <phoneticPr fontId="8"/>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dimension ref="A1:JR68"/>
  <sheetViews>
    <sheetView topLeftCell="A9" workbookViewId="0"/>
  </sheetViews>
  <sheetFormatPr defaultColWidth="9" defaultRowHeight="18"/>
  <cols>
    <col min="1" max="1" width="4.33203125" style="117" customWidth="1"/>
    <col min="2" max="2" width="11" style="117" customWidth="1"/>
    <col min="3" max="3" width="4" style="117" hidden="1" customWidth="1"/>
    <col min="4" max="4" width="12" style="117" hidden="1" customWidth="1"/>
    <col min="5" max="6" width="18" style="117" hidden="1" customWidth="1"/>
    <col min="7" max="7" width="22" style="117" hidden="1" customWidth="1"/>
    <col min="8" max="9" width="12" style="117" hidden="1" customWidth="1"/>
    <col min="10" max="10" width="11" style="117" hidden="1" customWidth="1"/>
    <col min="11" max="11" width="13" style="117" hidden="1" customWidth="1"/>
    <col min="12" max="12" width="10" style="117" hidden="1" customWidth="1"/>
    <col min="13" max="14" width="12" style="117" hidden="1" customWidth="1"/>
    <col min="15" max="15" width="22" style="117" customWidth="1"/>
    <col min="16" max="17" width="7" style="117" hidden="1" customWidth="1"/>
    <col min="18" max="18" width="18" style="117" hidden="1" customWidth="1"/>
    <col min="19" max="19" width="12" style="117" hidden="1" customWidth="1"/>
    <col min="20" max="20" width="19" style="117" hidden="1" customWidth="1"/>
    <col min="21" max="21" width="9" style="117" hidden="1" customWidth="1"/>
    <col min="22" max="24" width="7" style="117" hidden="1" customWidth="1"/>
    <col min="25" max="27" width="8" style="117" hidden="1" customWidth="1"/>
    <col min="28" max="28" width="20" style="117" hidden="1" customWidth="1"/>
    <col min="29" max="29" width="23" style="117" hidden="1" customWidth="1"/>
    <col min="30" max="30" width="10" style="117" hidden="1" customWidth="1"/>
    <col min="31" max="31" width="17" style="117" hidden="1" customWidth="1"/>
    <col min="32" max="32" width="13" style="117" hidden="1" customWidth="1"/>
    <col min="33" max="33" width="9.5" style="117" customWidth="1"/>
    <col min="34" max="34" width="30" style="117" hidden="1" customWidth="1"/>
    <col min="35" max="35" width="21" style="117" hidden="1" customWidth="1"/>
    <col min="36" max="36" width="36" style="117" hidden="1" customWidth="1"/>
    <col min="37" max="37" width="21" style="117" hidden="1" customWidth="1"/>
    <col min="38" max="38" width="25" style="117" hidden="1" customWidth="1"/>
    <col min="39" max="39" width="40" style="117" hidden="1" customWidth="1"/>
    <col min="40" max="40" width="9.33203125" style="117" customWidth="1"/>
    <col min="41" max="41" width="8.58203125" style="117" customWidth="1"/>
    <col min="42" max="42" width="12.58203125" style="117" hidden="1" customWidth="1"/>
    <col min="43" max="43" width="23" style="117" hidden="1" customWidth="1"/>
    <col min="44" max="44" width="12" style="117" hidden="1" customWidth="1"/>
    <col min="45" max="46" width="15" style="117" hidden="1" customWidth="1"/>
    <col min="47" max="51" width="18" style="117" hidden="1" customWidth="1"/>
    <col min="52" max="56" width="7.08203125" style="117" customWidth="1"/>
    <col min="57" max="57" width="18" style="117" customWidth="1"/>
    <col min="58" max="59" width="20" style="117" customWidth="1"/>
    <col min="60" max="60" width="30" style="117" customWidth="1"/>
    <col min="61" max="61" width="36" style="117" customWidth="1"/>
    <col min="62" max="62" width="18" style="117" customWidth="1"/>
    <col min="63" max="64" width="20" style="117" customWidth="1"/>
    <col min="65" max="65" width="30" style="117" customWidth="1"/>
    <col min="66" max="66" width="26" style="117" customWidth="1"/>
    <col min="67" max="68" width="28" style="117" customWidth="1"/>
    <col min="69" max="69" width="38" style="117" customWidth="1"/>
    <col min="70" max="70" width="26" style="117" customWidth="1"/>
    <col min="71" max="72" width="28" style="117" customWidth="1"/>
    <col min="73" max="73" width="38" style="117" customWidth="1"/>
    <col min="74" max="74" width="33" style="117" customWidth="1"/>
    <col min="75" max="76" width="35" style="117" customWidth="1"/>
    <col min="77" max="77" width="55" style="117" customWidth="1"/>
    <col min="78" max="78" width="18" style="117" customWidth="1"/>
    <col min="79" max="79" width="22" style="117" customWidth="1"/>
    <col min="80" max="80" width="24" style="117" customWidth="1"/>
    <col min="81" max="81" width="28" style="117" customWidth="1"/>
    <col min="82" max="82" width="12" style="117" customWidth="1"/>
    <col min="83" max="83" width="13" style="117" customWidth="1"/>
    <col min="84" max="84" width="14" style="117" customWidth="1"/>
    <col min="85" max="85" width="15" style="117" customWidth="1"/>
    <col min="86" max="86" width="13" style="117" customWidth="1"/>
    <col min="87" max="88" width="14" style="117" customWidth="1"/>
    <col min="89" max="90" width="15" style="117" customWidth="1"/>
    <col min="91" max="91" width="16" style="117" customWidth="1"/>
    <col min="92" max="92" width="13" style="117" customWidth="1"/>
    <col min="93" max="93" width="14" style="117" customWidth="1"/>
    <col min="94" max="94" width="15" style="117" customWidth="1"/>
    <col min="95" max="95" width="16" style="117" customWidth="1"/>
    <col min="96" max="96" width="15" style="117" customWidth="1"/>
    <col min="97" max="97" width="16" style="117" customWidth="1"/>
    <col min="98" max="98" width="15" style="117" customWidth="1"/>
    <col min="99" max="99" width="16" style="117" customWidth="1"/>
    <col min="100" max="100" width="13" style="117" customWidth="1"/>
    <col min="101" max="101" width="14" style="117" customWidth="1"/>
    <col min="102" max="102" width="17" style="117" customWidth="1"/>
    <col min="103" max="103" width="18" style="117" customWidth="1"/>
    <col min="104" max="104" width="16" style="117" customWidth="1"/>
    <col min="105" max="105" width="17" style="117" customWidth="1"/>
    <col min="106" max="106" width="16" style="117" customWidth="1"/>
    <col min="107" max="107" width="17" style="117" customWidth="1"/>
    <col min="108" max="108" width="15" style="117" customWidth="1"/>
    <col min="109" max="109" width="16" style="117" customWidth="1"/>
    <col min="110" max="110" width="13" style="117" customWidth="1"/>
    <col min="111" max="112" width="14" style="117" customWidth="1"/>
    <col min="113" max="114" width="15" style="117" customWidth="1"/>
    <col min="115" max="115" width="16" style="117" customWidth="1"/>
    <col min="116" max="116" width="13" style="117" customWidth="1"/>
    <col min="117" max="117" width="14" style="117" customWidth="1"/>
    <col min="118" max="118" width="15" style="117" customWidth="1"/>
    <col min="119" max="119" width="16" style="117" customWidth="1"/>
    <col min="120" max="120" width="15" style="117" customWidth="1"/>
    <col min="121" max="121" width="16" style="117" customWidth="1"/>
    <col min="122" max="122" width="15" style="117" customWidth="1"/>
    <col min="123" max="123" width="16" style="117" customWidth="1"/>
    <col min="124" max="124" width="13" style="117" customWidth="1"/>
    <col min="125" max="125" width="14" style="117" customWidth="1"/>
    <col min="126" max="126" width="16" style="117" customWidth="1"/>
    <col min="127" max="127" width="17" style="117" customWidth="1"/>
    <col min="128" max="128" width="15" style="117" customWidth="1"/>
    <col min="129" max="129" width="16" style="117" customWidth="1"/>
    <col min="130" max="130" width="34" style="117" customWidth="1"/>
    <col min="131" max="131" width="13" style="117" customWidth="1"/>
    <col min="132" max="133" width="14" style="117" customWidth="1"/>
    <col min="134" max="135" width="15" style="117" customWidth="1"/>
    <col min="136" max="136" width="16" style="117" customWidth="1"/>
    <col min="137" max="137" width="13" style="117" customWidth="1"/>
    <col min="138" max="138" width="14" style="117" customWidth="1"/>
    <col min="139" max="139" width="15" style="117" customWidth="1"/>
    <col min="140" max="140" width="16" style="117" customWidth="1"/>
    <col min="141" max="141" width="15" style="117" customWidth="1"/>
    <col min="142" max="142" width="16" style="117" customWidth="1"/>
    <col min="143" max="143" width="15" style="117" customWidth="1"/>
    <col min="144" max="144" width="16" style="117" customWidth="1"/>
    <col min="145" max="145" width="13" style="117" customWidth="1"/>
    <col min="146" max="146" width="14" style="117" customWidth="1"/>
    <col min="147" max="147" width="16" style="117" customWidth="1"/>
    <col min="148" max="148" width="17" style="117" customWidth="1"/>
    <col min="149" max="149" width="15" style="117" customWidth="1"/>
    <col min="150" max="150" width="16" style="117" customWidth="1"/>
    <col min="151" max="151" width="13" style="117" customWidth="1"/>
    <col min="152" max="153" width="14" style="117" customWidth="1"/>
    <col min="154" max="155" width="15" style="117" customWidth="1"/>
    <col min="156" max="156" width="16" style="117" customWidth="1"/>
    <col min="157" max="157" width="13" style="117" customWidth="1"/>
    <col min="158" max="158" width="14" style="117" customWidth="1"/>
    <col min="159" max="159" width="15" style="117" customWidth="1"/>
    <col min="160" max="160" width="16" style="117" customWidth="1"/>
    <col min="161" max="161" width="15" style="117" customWidth="1"/>
    <col min="162" max="162" width="16" style="117" customWidth="1"/>
    <col min="163" max="163" width="15" style="117" customWidth="1"/>
    <col min="164" max="164" width="16" style="117" customWidth="1"/>
    <col min="165" max="165" width="13" style="117" customWidth="1"/>
    <col min="166" max="166" width="14" style="117" customWidth="1"/>
    <col min="167" max="167" width="16" style="117" customWidth="1"/>
    <col min="168" max="168" width="17" style="117" customWidth="1"/>
    <col min="169" max="169" width="15" style="117" customWidth="1"/>
    <col min="170" max="170" width="16" style="117" customWidth="1"/>
    <col min="171" max="171" width="13" style="117" customWidth="1"/>
    <col min="172" max="173" width="14" style="117" customWidth="1"/>
    <col min="174" max="175" width="15" style="117" customWidth="1"/>
    <col min="176" max="176" width="16" style="117" customWidth="1"/>
    <col min="177" max="177" width="13" style="117" customWidth="1"/>
    <col min="178" max="178" width="14" style="117" customWidth="1"/>
    <col min="179" max="179" width="15" style="117" customWidth="1"/>
    <col min="180" max="180" width="16" style="117" customWidth="1"/>
    <col min="181" max="181" width="15" style="117" customWidth="1"/>
    <col min="182" max="182" width="16" style="117" customWidth="1"/>
    <col min="183" max="183" width="15" style="117" customWidth="1"/>
    <col min="184" max="184" width="16" style="117" customWidth="1"/>
    <col min="185" max="185" width="13" style="117" customWidth="1"/>
    <col min="186" max="186" width="14" style="117" customWidth="1"/>
    <col min="187" max="187" width="16" style="117" customWidth="1"/>
    <col min="188" max="188" width="17" style="117" customWidth="1"/>
    <col min="189" max="189" width="15" style="117" customWidth="1"/>
    <col min="190" max="190" width="16" style="117" customWidth="1"/>
    <col min="191" max="194" width="14" style="117" customWidth="1"/>
    <col min="195" max="195" width="15" style="117" customWidth="1"/>
    <col min="196" max="196" width="23" style="117" customWidth="1"/>
    <col min="197" max="197" width="37" style="117" customWidth="1"/>
    <col min="198" max="198" width="15" style="117" customWidth="1"/>
    <col min="199" max="199" width="13" style="117" customWidth="1"/>
    <col min="200" max="200" width="15" style="117" customWidth="1"/>
    <col min="201" max="201" width="21" style="117" customWidth="1"/>
    <col min="202" max="202" width="27" style="117" customWidth="1"/>
    <col min="203" max="203" width="28" style="117" customWidth="1"/>
    <col min="204" max="204" width="24" style="117" customWidth="1"/>
    <col min="205" max="205" width="19" style="117" customWidth="1"/>
    <col min="206" max="206" width="17" style="117" customWidth="1"/>
    <col min="207" max="207" width="13" style="117" customWidth="1"/>
    <col min="208" max="208" width="19" style="117" customWidth="1"/>
    <col min="209" max="211" width="25" style="117" customWidth="1"/>
    <col min="212" max="212" width="22" style="117" customWidth="1"/>
    <col min="213" max="213" width="32" style="117" customWidth="1"/>
    <col min="214" max="214" width="23" style="117" customWidth="1"/>
    <col min="215" max="215" width="17" style="117" customWidth="1"/>
    <col min="216" max="216" width="38" style="117" customWidth="1"/>
    <col min="217" max="217" width="33" style="117" customWidth="1"/>
    <col min="218" max="218" width="34" style="117" customWidth="1"/>
    <col min="219" max="219" width="32" style="117" customWidth="1"/>
    <col min="220" max="220" width="23" style="117" customWidth="1"/>
    <col min="221" max="221" width="20" style="117" customWidth="1"/>
    <col min="222" max="222" width="22" style="117" customWidth="1"/>
    <col min="223" max="223" width="21" style="117" customWidth="1"/>
    <col min="224" max="224" width="23" style="117" customWidth="1"/>
    <col min="225" max="225" width="25" style="117" customWidth="1"/>
    <col min="226" max="226" width="19" style="117" customWidth="1"/>
    <col min="227" max="227" width="27" style="117" customWidth="1"/>
    <col min="228" max="228" width="29" style="117" customWidth="1"/>
    <col min="229" max="229" width="32" style="117" customWidth="1"/>
    <col min="230" max="230" width="21" style="117" customWidth="1"/>
    <col min="231" max="231" width="32" style="117" customWidth="1"/>
    <col min="232" max="232" width="25" style="117" customWidth="1"/>
    <col min="233" max="233" width="32" style="117" customWidth="1"/>
    <col min="234" max="234" width="17" style="117" customWidth="1"/>
    <col min="235" max="235" width="28" style="117" customWidth="1"/>
    <col min="236" max="236" width="26" style="117" customWidth="1"/>
    <col min="237" max="237" width="21" style="117" customWidth="1"/>
    <col min="238" max="239" width="41" style="117" customWidth="1"/>
    <col min="240" max="240" width="42" style="117" customWidth="1"/>
    <col min="241" max="241" width="39" style="117" customWidth="1"/>
    <col min="242" max="242" width="22" style="117" customWidth="1"/>
    <col min="243" max="243" width="27" style="117" customWidth="1"/>
    <col min="244" max="244" width="22" style="117" customWidth="1"/>
    <col min="245" max="245" width="31" style="117" customWidth="1"/>
    <col min="246" max="246" width="17" style="117" customWidth="1"/>
    <col min="247" max="247" width="25" style="117" customWidth="1"/>
    <col min="248" max="248" width="19" style="117" customWidth="1"/>
    <col min="249" max="249" width="16" style="117" customWidth="1"/>
    <col min="250" max="250" width="13" style="117" customWidth="1"/>
    <col min="251" max="251" width="11" style="117" customWidth="1"/>
    <col min="252" max="252" width="13" style="117" customWidth="1"/>
    <col min="253" max="254" width="14" style="117" customWidth="1"/>
    <col min="255" max="255" width="15" style="117" customWidth="1"/>
    <col min="256" max="256" width="18" style="117" customWidth="1"/>
    <col min="257" max="257" width="22" style="117" customWidth="1"/>
    <col min="258" max="258" width="25" style="117" customWidth="1"/>
    <col min="259" max="259" width="17" style="117" customWidth="1"/>
    <col min="260" max="261" width="13" style="117" customWidth="1"/>
    <col min="262" max="263" width="15" style="117" customWidth="1"/>
    <col min="264" max="265" width="14" style="117" customWidth="1"/>
    <col min="266" max="267" width="31" style="117" customWidth="1"/>
    <col min="268" max="271" width="14" style="117" customWidth="1"/>
    <col min="272" max="272" width="23" style="117" customWidth="1"/>
    <col min="273" max="276" width="16" style="117" customWidth="1"/>
    <col min="277" max="277" width="26" style="117" customWidth="1"/>
    <col min="278" max="278" width="4.33203125" style="117" customWidth="1"/>
    <col min="279" max="16384" width="9" style="117"/>
  </cols>
  <sheetData>
    <row r="1" spans="1:278"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6"/>
    </row>
    <row r="2" spans="1:278" ht="23.5" hidden="1">
      <c r="A2" s="115"/>
      <c r="B2" s="118" t="s">
        <v>1950</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6"/>
    </row>
    <row r="3" spans="1:278" hidden="1">
      <c r="A3" s="115"/>
      <c r="B3" s="119" t="s">
        <v>1951</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6"/>
    </row>
    <row r="4" spans="1:278"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c r="IV4" s="120"/>
      <c r="IW4" s="120"/>
      <c r="IX4" s="120"/>
      <c r="IY4" s="120"/>
      <c r="IZ4" s="120"/>
      <c r="JA4" s="120"/>
      <c r="JB4" s="120"/>
      <c r="JC4" s="120"/>
      <c r="JD4" s="120"/>
      <c r="JE4" s="120"/>
      <c r="JF4" s="120"/>
      <c r="JG4" s="120"/>
      <c r="JH4" s="120"/>
      <c r="JI4" s="120"/>
      <c r="JJ4" s="120"/>
      <c r="JK4" s="120"/>
      <c r="JL4" s="120"/>
      <c r="JM4" s="120"/>
      <c r="JN4" s="120"/>
      <c r="JO4" s="120"/>
      <c r="JP4" s="120"/>
      <c r="JQ4" s="120"/>
      <c r="JR4" s="121"/>
    </row>
    <row r="5" spans="1:278"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3"/>
    </row>
    <row r="6" spans="1:278"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3"/>
    </row>
    <row r="7" spans="1:278"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3"/>
    </row>
    <row r="8" spans="1:278" hidden="1">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3"/>
    </row>
    <row r="9" spans="1:278">
      <c r="A9" s="122"/>
      <c r="B9" s="1351" t="s">
        <v>792</v>
      </c>
      <c r="C9" s="1351"/>
      <c r="D9" s="506" t="s">
        <v>793</v>
      </c>
      <c r="E9" s="506" t="s">
        <v>1279</v>
      </c>
      <c r="F9" s="506" t="s">
        <v>1280</v>
      </c>
      <c r="G9" s="506" t="s">
        <v>794</v>
      </c>
      <c r="H9" s="506" t="s">
        <v>1281</v>
      </c>
      <c r="I9" s="506" t="s">
        <v>795</v>
      </c>
      <c r="J9" s="506" t="s">
        <v>796</v>
      </c>
      <c r="K9" s="506" t="s">
        <v>797</v>
      </c>
      <c r="L9" s="506" t="s">
        <v>798</v>
      </c>
      <c r="M9" s="506" t="s">
        <v>799</v>
      </c>
      <c r="N9" s="506" t="s">
        <v>800</v>
      </c>
      <c r="O9" s="506" t="s">
        <v>802</v>
      </c>
      <c r="P9" s="506" t="s">
        <v>1282</v>
      </c>
      <c r="Q9" s="506" t="s">
        <v>1283</v>
      </c>
      <c r="R9" s="506" t="s">
        <v>1284</v>
      </c>
      <c r="S9" s="506" t="s">
        <v>1285</v>
      </c>
      <c r="T9" s="506" t="s">
        <v>1286</v>
      </c>
      <c r="U9" s="506" t="s">
        <v>1287</v>
      </c>
      <c r="V9" s="506" t="s">
        <v>1288</v>
      </c>
      <c r="W9" s="506" t="s">
        <v>1289</v>
      </c>
      <c r="X9" s="506" t="s">
        <v>1290</v>
      </c>
      <c r="Y9" s="506" t="s">
        <v>1291</v>
      </c>
      <c r="Z9" s="506" t="s">
        <v>1292</v>
      </c>
      <c r="AA9" s="506" t="s">
        <v>1293</v>
      </c>
      <c r="AB9" s="506" t="s">
        <v>1294</v>
      </c>
      <c r="AC9" s="506" t="s">
        <v>1295</v>
      </c>
      <c r="AD9" s="506" t="s">
        <v>1296</v>
      </c>
      <c r="AE9" s="506" t="s">
        <v>1952</v>
      </c>
      <c r="AF9" s="506" t="s">
        <v>1953</v>
      </c>
      <c r="AG9" s="506" t="s">
        <v>1954</v>
      </c>
      <c r="AH9" s="506" t="s">
        <v>1955</v>
      </c>
      <c r="AI9" s="506" t="s">
        <v>1956</v>
      </c>
      <c r="AJ9" s="506" t="s">
        <v>1957</v>
      </c>
      <c r="AK9" s="506" t="s">
        <v>1958</v>
      </c>
      <c r="AL9" s="506" t="s">
        <v>1959</v>
      </c>
      <c r="AM9" s="506" t="s">
        <v>1960</v>
      </c>
      <c r="AN9" s="506" t="s">
        <v>1961</v>
      </c>
      <c r="AO9" s="506"/>
      <c r="AP9" s="506" t="s">
        <v>1962</v>
      </c>
      <c r="AQ9" s="506" t="s">
        <v>1963</v>
      </c>
      <c r="AR9" s="506" t="s">
        <v>1964</v>
      </c>
      <c r="AS9" s="506" t="s">
        <v>1965</v>
      </c>
      <c r="AT9" s="506" t="s">
        <v>1966</v>
      </c>
      <c r="AU9" s="506" t="s">
        <v>1967</v>
      </c>
      <c r="AV9" s="506" t="s">
        <v>1968</v>
      </c>
      <c r="AW9" s="506" t="s">
        <v>1969</v>
      </c>
      <c r="AX9" s="506" t="s">
        <v>1970</v>
      </c>
      <c r="AY9" s="506" t="s">
        <v>1971</v>
      </c>
      <c r="AZ9" s="509" t="s">
        <v>1909</v>
      </c>
      <c r="BA9" s="509" t="s">
        <v>1910</v>
      </c>
      <c r="BB9" s="509" t="s">
        <v>1911</v>
      </c>
      <c r="BC9" s="506">
        <v>2025</v>
      </c>
      <c r="BD9" s="509" t="s">
        <v>2247</v>
      </c>
      <c r="BE9" s="506" t="s">
        <v>1972</v>
      </c>
      <c r="BF9" s="506" t="s">
        <v>1973</v>
      </c>
      <c r="BG9" s="506" t="s">
        <v>1974</v>
      </c>
      <c r="BH9" s="506" t="s">
        <v>1975</v>
      </c>
      <c r="BI9" s="506" t="s">
        <v>1976</v>
      </c>
      <c r="BJ9" s="506" t="s">
        <v>1977</v>
      </c>
      <c r="BK9" s="506" t="s">
        <v>1978</v>
      </c>
      <c r="BL9" s="506" t="s">
        <v>1979</v>
      </c>
      <c r="BM9" s="506" t="s">
        <v>1980</v>
      </c>
      <c r="BN9" s="506" t="s">
        <v>1981</v>
      </c>
      <c r="BO9" s="506" t="s">
        <v>1982</v>
      </c>
      <c r="BP9" s="506" t="s">
        <v>1983</v>
      </c>
      <c r="BQ9" s="506" t="s">
        <v>1984</v>
      </c>
      <c r="BR9" s="506" t="s">
        <v>1985</v>
      </c>
      <c r="BS9" s="506" t="s">
        <v>1986</v>
      </c>
      <c r="BT9" s="506" t="s">
        <v>1987</v>
      </c>
      <c r="BU9" s="506" t="s">
        <v>1988</v>
      </c>
      <c r="BV9" s="506" t="s">
        <v>1989</v>
      </c>
      <c r="BW9" s="506" t="s">
        <v>1990</v>
      </c>
      <c r="BX9" s="506" t="s">
        <v>1991</v>
      </c>
      <c r="BY9" s="506" t="s">
        <v>1992</v>
      </c>
      <c r="BZ9" s="506" t="s">
        <v>1993</v>
      </c>
      <c r="CA9" s="506" t="s">
        <v>1994</v>
      </c>
      <c r="CB9" s="506" t="s">
        <v>1995</v>
      </c>
      <c r="CC9" s="506" t="s">
        <v>1996</v>
      </c>
      <c r="CD9" s="506" t="s">
        <v>1997</v>
      </c>
      <c r="CE9" s="506" t="s">
        <v>1998</v>
      </c>
      <c r="CF9" s="506" t="s">
        <v>1999</v>
      </c>
      <c r="CG9" s="506" t="s">
        <v>2000</v>
      </c>
      <c r="CH9" s="506" t="s">
        <v>2001</v>
      </c>
      <c r="CI9" s="506" t="s">
        <v>2002</v>
      </c>
      <c r="CJ9" s="506" t="s">
        <v>2003</v>
      </c>
      <c r="CK9" s="506" t="s">
        <v>2004</v>
      </c>
      <c r="CL9" s="506" t="s">
        <v>2005</v>
      </c>
      <c r="CM9" s="506" t="s">
        <v>2006</v>
      </c>
      <c r="CN9" s="506" t="s">
        <v>2007</v>
      </c>
      <c r="CO9" s="506" t="s">
        <v>2008</v>
      </c>
      <c r="CP9" s="506" t="s">
        <v>2009</v>
      </c>
      <c r="CQ9" s="506" t="s">
        <v>2010</v>
      </c>
      <c r="CR9" s="506" t="s">
        <v>2011</v>
      </c>
      <c r="CS9" s="506" t="s">
        <v>2012</v>
      </c>
      <c r="CT9" s="506" t="s">
        <v>2013</v>
      </c>
      <c r="CU9" s="506" t="s">
        <v>2014</v>
      </c>
      <c r="CV9" s="506" t="s">
        <v>2015</v>
      </c>
      <c r="CW9" s="506" t="s">
        <v>2016</v>
      </c>
      <c r="CX9" s="506" t="s">
        <v>2017</v>
      </c>
      <c r="CY9" s="506" t="s">
        <v>2018</v>
      </c>
      <c r="CZ9" s="506" t="s">
        <v>2019</v>
      </c>
      <c r="DA9" s="506" t="s">
        <v>2020</v>
      </c>
      <c r="DB9" s="506" t="s">
        <v>2021</v>
      </c>
      <c r="DC9" s="506" t="s">
        <v>2022</v>
      </c>
      <c r="DD9" s="506" t="s">
        <v>2023</v>
      </c>
      <c r="DE9" s="506" t="s">
        <v>2024</v>
      </c>
      <c r="DF9" s="506" t="s">
        <v>2025</v>
      </c>
      <c r="DG9" s="506" t="s">
        <v>2026</v>
      </c>
      <c r="DH9" s="506" t="s">
        <v>2027</v>
      </c>
      <c r="DI9" s="506" t="s">
        <v>2028</v>
      </c>
      <c r="DJ9" s="506" t="s">
        <v>2029</v>
      </c>
      <c r="DK9" s="506" t="s">
        <v>2030</v>
      </c>
      <c r="DL9" s="506" t="s">
        <v>2031</v>
      </c>
      <c r="DM9" s="506" t="s">
        <v>2032</v>
      </c>
      <c r="DN9" s="506" t="s">
        <v>2033</v>
      </c>
      <c r="DO9" s="506" t="s">
        <v>2034</v>
      </c>
      <c r="DP9" s="506" t="s">
        <v>2035</v>
      </c>
      <c r="DQ9" s="506" t="s">
        <v>2036</v>
      </c>
      <c r="DR9" s="506" t="s">
        <v>2037</v>
      </c>
      <c r="DS9" s="506" t="s">
        <v>2038</v>
      </c>
      <c r="DT9" s="506" t="s">
        <v>2039</v>
      </c>
      <c r="DU9" s="506" t="s">
        <v>2040</v>
      </c>
      <c r="DV9" s="506" t="s">
        <v>2041</v>
      </c>
      <c r="DW9" s="506" t="s">
        <v>2042</v>
      </c>
      <c r="DX9" s="506" t="s">
        <v>2043</v>
      </c>
      <c r="DY9" s="506" t="s">
        <v>2044</v>
      </c>
      <c r="DZ9" s="506" t="s">
        <v>2045</v>
      </c>
      <c r="EA9" s="506" t="s">
        <v>2046</v>
      </c>
      <c r="EB9" s="506" t="s">
        <v>2047</v>
      </c>
      <c r="EC9" s="506" t="s">
        <v>2048</v>
      </c>
      <c r="ED9" s="506" t="s">
        <v>2049</v>
      </c>
      <c r="EE9" s="506" t="s">
        <v>2050</v>
      </c>
      <c r="EF9" s="506" t="s">
        <v>2051</v>
      </c>
      <c r="EG9" s="506" t="s">
        <v>2052</v>
      </c>
      <c r="EH9" s="506" t="s">
        <v>2053</v>
      </c>
      <c r="EI9" s="506" t="s">
        <v>2054</v>
      </c>
      <c r="EJ9" s="506" t="s">
        <v>2055</v>
      </c>
      <c r="EK9" s="506" t="s">
        <v>2056</v>
      </c>
      <c r="EL9" s="506" t="s">
        <v>2057</v>
      </c>
      <c r="EM9" s="506" t="s">
        <v>2058</v>
      </c>
      <c r="EN9" s="506" t="s">
        <v>2059</v>
      </c>
      <c r="EO9" s="506" t="s">
        <v>2060</v>
      </c>
      <c r="EP9" s="506" t="s">
        <v>2061</v>
      </c>
      <c r="EQ9" s="506" t="s">
        <v>2062</v>
      </c>
      <c r="ER9" s="506" t="s">
        <v>2063</v>
      </c>
      <c r="ES9" s="506" t="s">
        <v>2064</v>
      </c>
      <c r="ET9" s="506" t="s">
        <v>2065</v>
      </c>
      <c r="EU9" s="506" t="s">
        <v>2066</v>
      </c>
      <c r="EV9" s="506" t="s">
        <v>2067</v>
      </c>
      <c r="EW9" s="506" t="s">
        <v>2068</v>
      </c>
      <c r="EX9" s="506" t="s">
        <v>2069</v>
      </c>
      <c r="EY9" s="506" t="s">
        <v>2070</v>
      </c>
      <c r="EZ9" s="506" t="s">
        <v>2071</v>
      </c>
      <c r="FA9" s="506" t="s">
        <v>2072</v>
      </c>
      <c r="FB9" s="506" t="s">
        <v>2073</v>
      </c>
      <c r="FC9" s="506" t="s">
        <v>2074</v>
      </c>
      <c r="FD9" s="506" t="s">
        <v>2075</v>
      </c>
      <c r="FE9" s="506" t="s">
        <v>2076</v>
      </c>
      <c r="FF9" s="506" t="s">
        <v>2077</v>
      </c>
      <c r="FG9" s="506" t="s">
        <v>2078</v>
      </c>
      <c r="FH9" s="506" t="s">
        <v>2079</v>
      </c>
      <c r="FI9" s="506" t="s">
        <v>2080</v>
      </c>
      <c r="FJ9" s="506" t="s">
        <v>2081</v>
      </c>
      <c r="FK9" s="506" t="s">
        <v>2082</v>
      </c>
      <c r="FL9" s="506" t="s">
        <v>2083</v>
      </c>
      <c r="FM9" s="506" t="s">
        <v>2084</v>
      </c>
      <c r="FN9" s="506" t="s">
        <v>2085</v>
      </c>
      <c r="FO9" s="506" t="s">
        <v>2086</v>
      </c>
      <c r="FP9" s="506" t="s">
        <v>2087</v>
      </c>
      <c r="FQ9" s="506" t="s">
        <v>2088</v>
      </c>
      <c r="FR9" s="506" t="s">
        <v>2089</v>
      </c>
      <c r="FS9" s="506" t="s">
        <v>2090</v>
      </c>
      <c r="FT9" s="506" t="s">
        <v>2091</v>
      </c>
      <c r="FU9" s="506" t="s">
        <v>2092</v>
      </c>
      <c r="FV9" s="506" t="s">
        <v>2093</v>
      </c>
      <c r="FW9" s="506" t="s">
        <v>2094</v>
      </c>
      <c r="FX9" s="506" t="s">
        <v>2095</v>
      </c>
      <c r="FY9" s="506" t="s">
        <v>2096</v>
      </c>
      <c r="FZ9" s="506" t="s">
        <v>2097</v>
      </c>
      <c r="GA9" s="506" t="s">
        <v>2098</v>
      </c>
      <c r="GB9" s="506" t="s">
        <v>2099</v>
      </c>
      <c r="GC9" s="506" t="s">
        <v>2100</v>
      </c>
      <c r="GD9" s="506" t="s">
        <v>2101</v>
      </c>
      <c r="GE9" s="506" t="s">
        <v>2102</v>
      </c>
      <c r="GF9" s="506" t="s">
        <v>2103</v>
      </c>
      <c r="GG9" s="506" t="s">
        <v>2104</v>
      </c>
      <c r="GH9" s="506" t="s">
        <v>2105</v>
      </c>
      <c r="GI9" s="506" t="s">
        <v>2106</v>
      </c>
      <c r="GJ9" s="506" t="s">
        <v>2107</v>
      </c>
      <c r="GK9" s="506" t="s">
        <v>2108</v>
      </c>
      <c r="GL9" s="506" t="s">
        <v>2109</v>
      </c>
      <c r="GM9" s="506" t="s">
        <v>2110</v>
      </c>
      <c r="GN9" s="506" t="s">
        <v>2111</v>
      </c>
      <c r="GO9" s="506" t="s">
        <v>2112</v>
      </c>
      <c r="GP9" s="506" t="s">
        <v>2113</v>
      </c>
      <c r="GQ9" s="506" t="s">
        <v>2114</v>
      </c>
      <c r="GR9" s="506" t="s">
        <v>2115</v>
      </c>
      <c r="GS9" s="506" t="s">
        <v>2116</v>
      </c>
      <c r="GT9" s="506" t="s">
        <v>2117</v>
      </c>
      <c r="GU9" s="506" t="s">
        <v>2118</v>
      </c>
      <c r="GV9" s="506" t="s">
        <v>2119</v>
      </c>
      <c r="GW9" s="506" t="s">
        <v>2120</v>
      </c>
      <c r="GX9" s="506" t="s">
        <v>2121</v>
      </c>
      <c r="GY9" s="506" t="s">
        <v>2122</v>
      </c>
      <c r="GZ9" s="506" t="s">
        <v>2123</v>
      </c>
      <c r="HA9" s="506" t="s">
        <v>2124</v>
      </c>
      <c r="HB9" s="506" t="s">
        <v>2125</v>
      </c>
      <c r="HC9" s="506" t="s">
        <v>2126</v>
      </c>
      <c r="HD9" s="506" t="s">
        <v>2127</v>
      </c>
      <c r="HE9" s="506" t="s">
        <v>2128</v>
      </c>
      <c r="HF9" s="506" t="s">
        <v>2129</v>
      </c>
      <c r="HG9" s="506" t="s">
        <v>2130</v>
      </c>
      <c r="HH9" s="506" t="s">
        <v>2131</v>
      </c>
      <c r="HI9" s="506" t="s">
        <v>2132</v>
      </c>
      <c r="HJ9" s="506" t="s">
        <v>2133</v>
      </c>
      <c r="HK9" s="506" t="s">
        <v>2134</v>
      </c>
      <c r="HL9" s="506" t="s">
        <v>2135</v>
      </c>
      <c r="HM9" s="506" t="s">
        <v>2136</v>
      </c>
      <c r="HN9" s="506" t="s">
        <v>2137</v>
      </c>
      <c r="HO9" s="506" t="s">
        <v>2138</v>
      </c>
      <c r="HP9" s="506" t="s">
        <v>2139</v>
      </c>
      <c r="HQ9" s="506" t="s">
        <v>2140</v>
      </c>
      <c r="HR9" s="506" t="s">
        <v>2141</v>
      </c>
      <c r="HS9" s="506" t="s">
        <v>2142</v>
      </c>
      <c r="HT9" s="506" t="s">
        <v>2143</v>
      </c>
      <c r="HU9" s="506" t="s">
        <v>2144</v>
      </c>
      <c r="HV9" s="506" t="s">
        <v>2145</v>
      </c>
      <c r="HW9" s="506" t="s">
        <v>2146</v>
      </c>
      <c r="HX9" s="506" t="s">
        <v>2147</v>
      </c>
      <c r="HY9" s="506" t="s">
        <v>2148</v>
      </c>
      <c r="HZ9" s="506" t="s">
        <v>2149</v>
      </c>
      <c r="IA9" s="506" t="s">
        <v>2150</v>
      </c>
      <c r="IB9" s="506" t="s">
        <v>2151</v>
      </c>
      <c r="IC9" s="506" t="s">
        <v>2152</v>
      </c>
      <c r="ID9" s="506" t="s">
        <v>2153</v>
      </c>
      <c r="IE9" s="506" t="s">
        <v>2154</v>
      </c>
      <c r="IF9" s="506" t="s">
        <v>2155</v>
      </c>
      <c r="IG9" s="506" t="s">
        <v>2156</v>
      </c>
      <c r="IH9" s="506" t="s">
        <v>2157</v>
      </c>
      <c r="II9" s="506" t="s">
        <v>2158</v>
      </c>
      <c r="IJ9" s="506" t="s">
        <v>2159</v>
      </c>
      <c r="IK9" s="506" t="s">
        <v>2160</v>
      </c>
      <c r="IL9" s="506" t="s">
        <v>2161</v>
      </c>
      <c r="IM9" s="506" t="s">
        <v>2162</v>
      </c>
      <c r="IN9" s="506" t="s">
        <v>2163</v>
      </c>
      <c r="IO9" s="506" t="s">
        <v>2164</v>
      </c>
      <c r="IP9" s="506" t="s">
        <v>2165</v>
      </c>
      <c r="IQ9" s="506" t="s">
        <v>2166</v>
      </c>
      <c r="IR9" s="506" t="s">
        <v>2167</v>
      </c>
      <c r="IS9" s="506" t="s">
        <v>2168</v>
      </c>
      <c r="IT9" s="506" t="s">
        <v>2169</v>
      </c>
      <c r="IU9" s="506" t="s">
        <v>2170</v>
      </c>
      <c r="IV9" s="506" t="s">
        <v>2171</v>
      </c>
      <c r="IW9" s="506" t="s">
        <v>2172</v>
      </c>
      <c r="IX9" s="506" t="s">
        <v>2173</v>
      </c>
      <c r="IY9" s="506" t="s">
        <v>2174</v>
      </c>
      <c r="IZ9" s="506" t="s">
        <v>2175</v>
      </c>
      <c r="JA9" s="506" t="s">
        <v>2176</v>
      </c>
      <c r="JB9" s="506" t="s">
        <v>2177</v>
      </c>
      <c r="JC9" s="506" t="s">
        <v>2178</v>
      </c>
      <c r="JD9" s="506" t="s">
        <v>2179</v>
      </c>
      <c r="JE9" s="506" t="s">
        <v>2180</v>
      </c>
      <c r="JF9" s="506" t="s">
        <v>2181</v>
      </c>
      <c r="JG9" s="506" t="s">
        <v>2182</v>
      </c>
      <c r="JH9" s="506" t="s">
        <v>2183</v>
      </c>
      <c r="JI9" s="506" t="s">
        <v>2184</v>
      </c>
      <c r="JJ9" s="506" t="s">
        <v>2185</v>
      </c>
      <c r="JK9" s="506" t="s">
        <v>2186</v>
      </c>
      <c r="JL9" s="506" t="s">
        <v>2187</v>
      </c>
      <c r="JM9" s="506" t="s">
        <v>979</v>
      </c>
      <c r="JN9" s="506" t="s">
        <v>980</v>
      </c>
      <c r="JO9" s="506" t="s">
        <v>981</v>
      </c>
      <c r="JP9" s="506" t="s">
        <v>982</v>
      </c>
      <c r="JQ9" s="506" t="s">
        <v>2188</v>
      </c>
      <c r="JR9" s="123"/>
    </row>
    <row r="10" spans="1:278">
      <c r="A10" s="122"/>
      <c r="B10" s="1350" t="s">
        <v>1386</v>
      </c>
      <c r="C10" s="1350"/>
      <c r="D10" s="183" t="s">
        <v>1387</v>
      </c>
      <c r="E10" s="183" t="s">
        <v>1387</v>
      </c>
      <c r="F10" s="183" t="s">
        <v>993</v>
      </c>
      <c r="G10" s="183" t="s">
        <v>10</v>
      </c>
      <c r="H10" s="183" t="s">
        <v>1388</v>
      </c>
      <c r="I10" s="183" t="s">
        <v>437</v>
      </c>
      <c r="J10" s="183" t="s">
        <v>986</v>
      </c>
      <c r="K10" s="183" t="s">
        <v>987</v>
      </c>
      <c r="L10" s="183" t="s">
        <v>988</v>
      </c>
      <c r="M10" s="183" t="s">
        <v>989</v>
      </c>
      <c r="N10" s="183" t="s">
        <v>990</v>
      </c>
      <c r="O10" s="183" t="s">
        <v>10</v>
      </c>
      <c r="P10" s="183" t="s">
        <v>1317</v>
      </c>
      <c r="Q10" s="183" t="s">
        <v>1389</v>
      </c>
      <c r="R10" s="183" t="s">
        <v>1390</v>
      </c>
      <c r="S10" s="183" t="s">
        <v>1391</v>
      </c>
      <c r="T10" s="183" t="s">
        <v>1392</v>
      </c>
      <c r="U10" s="183" t="s">
        <v>1393</v>
      </c>
      <c r="V10" s="183" t="s">
        <v>1319</v>
      </c>
      <c r="W10" s="183" t="s">
        <v>523</v>
      </c>
      <c r="X10" s="183" t="s">
        <v>1320</v>
      </c>
      <c r="Y10" s="183" t="s">
        <v>1319</v>
      </c>
      <c r="Z10" s="183" t="s">
        <v>447</v>
      </c>
      <c r="AA10" s="183" t="s">
        <v>1394</v>
      </c>
      <c r="AB10" s="183" t="s">
        <v>1395</v>
      </c>
      <c r="AC10" s="183" t="s">
        <v>1396</v>
      </c>
      <c r="AD10" s="183" t="s">
        <v>447</v>
      </c>
      <c r="AE10" s="183" t="s">
        <v>290</v>
      </c>
      <c r="AF10" s="183" t="s">
        <v>290</v>
      </c>
      <c r="AG10" s="183" t="s">
        <v>296</v>
      </c>
      <c r="AH10" s="127" t="b">
        <v>0</v>
      </c>
      <c r="AI10" s="126">
        <v>0</v>
      </c>
      <c r="AJ10" s="127" t="b">
        <v>0</v>
      </c>
      <c r="AK10" s="126">
        <v>0</v>
      </c>
      <c r="AL10" s="127" t="b">
        <v>0</v>
      </c>
      <c r="AM10" s="127" t="b">
        <v>1</v>
      </c>
      <c r="AN10" s="183" t="s">
        <v>296</v>
      </c>
      <c r="AO10" s="183" t="b">
        <f>AG10=AN10</f>
        <v>1</v>
      </c>
      <c r="AP10" s="183" t="s">
        <v>993</v>
      </c>
      <c r="AQ10" s="127" t="b">
        <v>0</v>
      </c>
      <c r="AR10" s="183" t="s">
        <v>993</v>
      </c>
      <c r="AS10" s="183" t="s">
        <v>993</v>
      </c>
      <c r="AT10" s="183" t="s">
        <v>993</v>
      </c>
      <c r="AU10" s="183" t="s">
        <v>293</v>
      </c>
      <c r="AV10" s="183" t="s">
        <v>993</v>
      </c>
      <c r="AW10" s="183" t="s">
        <v>993</v>
      </c>
      <c r="AX10" s="183" t="s">
        <v>993</v>
      </c>
      <c r="AY10" s="183" t="s">
        <v>993</v>
      </c>
      <c r="AZ10" s="183">
        <f>SUM(BE10+BJ10)</f>
        <v>5</v>
      </c>
      <c r="BA10" s="183">
        <f t="shared" ref="BA10:BC25" si="0">SUM(BF10+BK10)</f>
        <v>0</v>
      </c>
      <c r="BB10" s="183">
        <f t="shared" si="0"/>
        <v>0</v>
      </c>
      <c r="BC10" s="183">
        <f t="shared" si="0"/>
        <v>5</v>
      </c>
      <c r="BD10" s="183">
        <f>AZ10-BC10</f>
        <v>0</v>
      </c>
      <c r="BE10" s="126">
        <v>5</v>
      </c>
      <c r="BF10" s="126">
        <v>0</v>
      </c>
      <c r="BG10" s="126">
        <v>0</v>
      </c>
      <c r="BH10" s="126">
        <v>5</v>
      </c>
      <c r="BI10" s="126">
        <v>0</v>
      </c>
      <c r="BJ10" s="126">
        <v>0</v>
      </c>
      <c r="BK10" s="126">
        <v>0</v>
      </c>
      <c r="BL10" s="126">
        <v>0</v>
      </c>
      <c r="BM10" s="126">
        <v>0</v>
      </c>
      <c r="BN10" s="126">
        <v>0</v>
      </c>
      <c r="BO10" s="126">
        <v>0</v>
      </c>
      <c r="BP10" s="126">
        <v>0</v>
      </c>
      <c r="BQ10" s="126">
        <v>0</v>
      </c>
      <c r="BR10" s="126">
        <v>0</v>
      </c>
      <c r="BS10" s="126">
        <v>0</v>
      </c>
      <c r="BT10" s="126">
        <v>0</v>
      </c>
      <c r="BU10" s="126">
        <v>0</v>
      </c>
      <c r="BV10" s="126">
        <v>0</v>
      </c>
      <c r="BW10" s="126">
        <v>0</v>
      </c>
      <c r="BX10" s="126">
        <v>0</v>
      </c>
      <c r="BY10" s="183" t="s">
        <v>2189</v>
      </c>
      <c r="BZ10" s="126">
        <v>0</v>
      </c>
      <c r="CA10" s="126">
        <v>0</v>
      </c>
      <c r="CB10" s="126">
        <v>0</v>
      </c>
      <c r="CC10" s="126">
        <v>5</v>
      </c>
      <c r="CD10" s="126">
        <v>2</v>
      </c>
      <c r="CE10" s="126">
        <v>0</v>
      </c>
      <c r="CF10" s="126">
        <v>0</v>
      </c>
      <c r="CG10" s="126">
        <v>0</v>
      </c>
      <c r="CH10" s="126">
        <v>6</v>
      </c>
      <c r="CI10" s="126">
        <v>0</v>
      </c>
      <c r="CJ10" s="126">
        <v>5</v>
      </c>
      <c r="CK10" s="126">
        <v>0</v>
      </c>
      <c r="CL10" s="126">
        <v>0</v>
      </c>
      <c r="CM10" s="126">
        <v>0</v>
      </c>
      <c r="CN10" s="126">
        <v>0</v>
      </c>
      <c r="CO10" s="126">
        <v>0</v>
      </c>
      <c r="CP10" s="126">
        <v>0</v>
      </c>
      <c r="CQ10" s="126">
        <v>0</v>
      </c>
      <c r="CR10" s="126">
        <v>0</v>
      </c>
      <c r="CS10" s="126">
        <v>0</v>
      </c>
      <c r="CT10" s="126">
        <v>0</v>
      </c>
      <c r="CU10" s="126">
        <v>0</v>
      </c>
      <c r="CV10" s="126">
        <v>0</v>
      </c>
      <c r="CW10" s="126">
        <v>0</v>
      </c>
      <c r="CX10" s="126">
        <v>0</v>
      </c>
      <c r="CY10" s="126">
        <v>0</v>
      </c>
      <c r="CZ10" s="126">
        <v>0</v>
      </c>
      <c r="DA10" s="126">
        <v>0</v>
      </c>
      <c r="DB10" s="126">
        <v>0</v>
      </c>
      <c r="DC10" s="126">
        <v>0</v>
      </c>
      <c r="DD10" s="126">
        <v>0</v>
      </c>
      <c r="DE10" s="126">
        <v>0</v>
      </c>
      <c r="DF10" s="126">
        <v>0</v>
      </c>
      <c r="DG10" s="126">
        <v>0</v>
      </c>
      <c r="DH10" s="126">
        <v>0</v>
      </c>
      <c r="DI10" s="126">
        <v>0</v>
      </c>
      <c r="DJ10" s="126">
        <v>0</v>
      </c>
      <c r="DK10" s="126">
        <v>0</v>
      </c>
      <c r="DL10" s="126">
        <v>0</v>
      </c>
      <c r="DM10" s="126">
        <v>0</v>
      </c>
      <c r="DN10" s="126">
        <v>0</v>
      </c>
      <c r="DO10" s="126">
        <v>0</v>
      </c>
      <c r="DP10" s="126">
        <v>0</v>
      </c>
      <c r="DQ10" s="126">
        <v>0</v>
      </c>
      <c r="DR10" s="126">
        <v>0</v>
      </c>
      <c r="DS10" s="126">
        <v>0</v>
      </c>
      <c r="DT10" s="126">
        <v>0</v>
      </c>
      <c r="DU10" s="126">
        <v>0</v>
      </c>
      <c r="DV10" s="126">
        <v>0</v>
      </c>
      <c r="DW10" s="126">
        <v>0</v>
      </c>
      <c r="DX10" s="126">
        <v>0</v>
      </c>
      <c r="DY10" s="126">
        <v>0</v>
      </c>
      <c r="DZ10" s="127" t="b">
        <v>1</v>
      </c>
      <c r="EA10" s="126">
        <v>2</v>
      </c>
      <c r="EB10" s="126">
        <v>0</v>
      </c>
      <c r="EC10" s="126">
        <v>2</v>
      </c>
      <c r="ED10" s="126">
        <v>0</v>
      </c>
      <c r="EE10" s="126">
        <v>0</v>
      </c>
      <c r="EF10" s="126">
        <v>0</v>
      </c>
      <c r="EG10" s="126">
        <v>0</v>
      </c>
      <c r="EH10" s="126">
        <v>0</v>
      </c>
      <c r="EI10" s="126">
        <v>0</v>
      </c>
      <c r="EJ10" s="126">
        <v>0</v>
      </c>
      <c r="EK10" s="126">
        <v>0</v>
      </c>
      <c r="EL10" s="126">
        <v>0</v>
      </c>
      <c r="EM10" s="126">
        <v>0</v>
      </c>
      <c r="EN10" s="126">
        <v>0</v>
      </c>
      <c r="EO10" s="126">
        <v>0</v>
      </c>
      <c r="EP10" s="126">
        <v>0</v>
      </c>
      <c r="EQ10" s="126">
        <v>0</v>
      </c>
      <c r="ER10" s="126">
        <v>0</v>
      </c>
      <c r="ES10" s="126">
        <v>0</v>
      </c>
      <c r="ET10" s="126">
        <v>0</v>
      </c>
      <c r="EU10" s="126">
        <v>4</v>
      </c>
      <c r="EV10" s="126">
        <v>0</v>
      </c>
      <c r="EW10" s="126">
        <v>3</v>
      </c>
      <c r="EX10" s="126">
        <v>0</v>
      </c>
      <c r="EY10" s="126">
        <v>0</v>
      </c>
      <c r="EZ10" s="126">
        <v>0</v>
      </c>
      <c r="FA10" s="126">
        <v>0</v>
      </c>
      <c r="FB10" s="126">
        <v>0</v>
      </c>
      <c r="FC10" s="126">
        <v>0</v>
      </c>
      <c r="FD10" s="126">
        <v>0</v>
      </c>
      <c r="FE10" s="126">
        <v>0</v>
      </c>
      <c r="FF10" s="126">
        <v>0</v>
      </c>
      <c r="FG10" s="126">
        <v>0</v>
      </c>
      <c r="FH10" s="126">
        <v>0</v>
      </c>
      <c r="FI10" s="126">
        <v>0</v>
      </c>
      <c r="FJ10" s="126">
        <v>0</v>
      </c>
      <c r="FK10" s="126">
        <v>0</v>
      </c>
      <c r="FL10" s="126">
        <v>0</v>
      </c>
      <c r="FM10" s="126">
        <v>0</v>
      </c>
      <c r="FN10" s="126">
        <v>0</v>
      </c>
      <c r="FO10" s="126">
        <v>0</v>
      </c>
      <c r="FP10" s="126">
        <v>0</v>
      </c>
      <c r="FQ10" s="126">
        <v>0</v>
      </c>
      <c r="FR10" s="126">
        <v>0</v>
      </c>
      <c r="FS10" s="126">
        <v>0</v>
      </c>
      <c r="FT10" s="126">
        <v>0</v>
      </c>
      <c r="FU10" s="126">
        <v>0</v>
      </c>
      <c r="FV10" s="126">
        <v>0</v>
      </c>
      <c r="FW10" s="126">
        <v>0</v>
      </c>
      <c r="FX10" s="126">
        <v>0</v>
      </c>
      <c r="FY10" s="126">
        <v>0</v>
      </c>
      <c r="FZ10" s="126">
        <v>0</v>
      </c>
      <c r="GA10" s="126">
        <v>0</v>
      </c>
      <c r="GB10" s="126">
        <v>0</v>
      </c>
      <c r="GC10" s="126">
        <v>0</v>
      </c>
      <c r="GD10" s="126">
        <v>0</v>
      </c>
      <c r="GE10" s="126">
        <v>0</v>
      </c>
      <c r="GF10" s="126">
        <v>0</v>
      </c>
      <c r="GG10" s="126">
        <v>0</v>
      </c>
      <c r="GH10" s="126">
        <v>0</v>
      </c>
      <c r="GI10" s="183" t="s">
        <v>999</v>
      </c>
      <c r="GJ10" s="183" t="s">
        <v>1011</v>
      </c>
      <c r="GK10" s="183" t="s">
        <v>1017</v>
      </c>
      <c r="GL10" s="183" t="s">
        <v>993</v>
      </c>
      <c r="GM10" s="126">
        <v>0</v>
      </c>
      <c r="GN10" s="126">
        <v>0</v>
      </c>
      <c r="GO10" s="126">
        <v>0</v>
      </c>
      <c r="GP10" s="126">
        <v>0</v>
      </c>
      <c r="GQ10" s="126">
        <v>0</v>
      </c>
      <c r="GR10" s="126">
        <v>0</v>
      </c>
      <c r="GS10" s="126">
        <v>0</v>
      </c>
      <c r="GT10" s="126">
        <v>0</v>
      </c>
      <c r="GU10" s="126">
        <v>0</v>
      </c>
      <c r="GV10" s="126">
        <v>0</v>
      </c>
      <c r="GW10" s="126">
        <v>0</v>
      </c>
      <c r="GX10" s="126">
        <v>0</v>
      </c>
      <c r="GY10" s="126">
        <v>0</v>
      </c>
      <c r="GZ10" s="126">
        <v>0</v>
      </c>
      <c r="HA10" s="126">
        <v>0</v>
      </c>
      <c r="HB10" s="126">
        <v>0</v>
      </c>
      <c r="HC10" s="126">
        <v>0</v>
      </c>
      <c r="HD10" s="126">
        <v>0</v>
      </c>
      <c r="HE10" s="126">
        <v>0</v>
      </c>
      <c r="HF10" s="126">
        <v>0</v>
      </c>
      <c r="HG10" s="126">
        <v>0</v>
      </c>
      <c r="HH10" s="126">
        <v>0</v>
      </c>
      <c r="HI10" s="126">
        <v>0</v>
      </c>
      <c r="HJ10" s="126">
        <v>0</v>
      </c>
      <c r="HK10" s="126">
        <v>0</v>
      </c>
      <c r="HL10" s="183" t="s">
        <v>993</v>
      </c>
      <c r="HM10" s="126">
        <v>0</v>
      </c>
      <c r="HN10" s="126">
        <v>0</v>
      </c>
      <c r="HO10" s="126">
        <v>0</v>
      </c>
      <c r="HP10" s="126">
        <v>0</v>
      </c>
      <c r="HQ10" s="126">
        <v>0</v>
      </c>
      <c r="HR10" s="126">
        <v>0</v>
      </c>
      <c r="HS10" s="126">
        <v>0</v>
      </c>
      <c r="HT10" s="126">
        <v>0</v>
      </c>
      <c r="HU10" s="126">
        <v>0</v>
      </c>
      <c r="HV10" s="126">
        <v>0</v>
      </c>
      <c r="HW10" s="126">
        <v>0</v>
      </c>
      <c r="HX10" s="126">
        <v>0</v>
      </c>
      <c r="HY10" s="126">
        <v>0</v>
      </c>
      <c r="HZ10" s="126">
        <v>0</v>
      </c>
      <c r="IA10" s="128">
        <v>0</v>
      </c>
      <c r="IB10" s="126">
        <v>0</v>
      </c>
      <c r="IC10" s="126">
        <v>0</v>
      </c>
      <c r="ID10" s="126">
        <v>0</v>
      </c>
      <c r="IE10" s="126">
        <v>0</v>
      </c>
      <c r="IF10" s="126">
        <v>0</v>
      </c>
      <c r="IG10" s="126">
        <v>0</v>
      </c>
      <c r="IH10" s="126">
        <v>0</v>
      </c>
      <c r="II10" s="126">
        <v>0</v>
      </c>
      <c r="IJ10" s="126">
        <v>0</v>
      </c>
      <c r="IK10" s="126">
        <v>0</v>
      </c>
      <c r="IL10" s="126">
        <v>0</v>
      </c>
      <c r="IM10" s="126">
        <v>0</v>
      </c>
      <c r="IN10" s="126">
        <v>0</v>
      </c>
      <c r="IO10" s="126">
        <v>0</v>
      </c>
      <c r="IP10" s="126">
        <v>0</v>
      </c>
      <c r="IQ10" s="126">
        <v>0</v>
      </c>
      <c r="IR10" s="126">
        <v>0</v>
      </c>
      <c r="IS10" s="126">
        <v>0</v>
      </c>
      <c r="IT10" s="126">
        <v>0</v>
      </c>
      <c r="IU10" s="126">
        <v>0</v>
      </c>
      <c r="IV10" s="126">
        <v>0</v>
      </c>
      <c r="IW10" s="126">
        <v>0</v>
      </c>
      <c r="IX10" s="126">
        <v>0</v>
      </c>
      <c r="IY10" s="183" t="s">
        <v>993</v>
      </c>
      <c r="IZ10" s="126">
        <v>0</v>
      </c>
      <c r="JA10" s="126">
        <v>0</v>
      </c>
      <c r="JB10" s="126">
        <v>0</v>
      </c>
      <c r="JC10" s="126">
        <v>0</v>
      </c>
      <c r="JD10" s="126">
        <v>0</v>
      </c>
      <c r="JE10" s="126">
        <v>0</v>
      </c>
      <c r="JF10" s="126">
        <v>0</v>
      </c>
      <c r="JG10" s="126">
        <v>0</v>
      </c>
      <c r="JH10" s="126">
        <v>0</v>
      </c>
      <c r="JI10" s="126">
        <v>0</v>
      </c>
      <c r="JJ10" s="126">
        <v>0</v>
      </c>
      <c r="JK10" s="126">
        <v>0</v>
      </c>
      <c r="JL10" s="127" t="b">
        <v>0</v>
      </c>
      <c r="JM10" s="183" t="s">
        <v>993</v>
      </c>
      <c r="JN10" s="183" t="s">
        <v>993</v>
      </c>
      <c r="JO10" s="183" t="s">
        <v>993</v>
      </c>
      <c r="JP10" s="183" t="s">
        <v>993</v>
      </c>
      <c r="JQ10" s="127"/>
      <c r="JR10" s="123"/>
    </row>
    <row r="11" spans="1:278">
      <c r="A11" s="122"/>
      <c r="B11" s="1350" t="s">
        <v>1397</v>
      </c>
      <c r="C11" s="1350"/>
      <c r="D11" s="183" t="s">
        <v>1398</v>
      </c>
      <c r="E11" s="183" t="s">
        <v>1398</v>
      </c>
      <c r="F11" s="183" t="s">
        <v>993</v>
      </c>
      <c r="G11" s="183" t="s">
        <v>9</v>
      </c>
      <c r="H11" s="183" t="s">
        <v>1388</v>
      </c>
      <c r="I11" s="183" t="s">
        <v>437</v>
      </c>
      <c r="J11" s="183" t="s">
        <v>986</v>
      </c>
      <c r="K11" s="183" t="s">
        <v>987</v>
      </c>
      <c r="L11" s="183" t="s">
        <v>988</v>
      </c>
      <c r="M11" s="183" t="s">
        <v>989</v>
      </c>
      <c r="N11" s="183" t="s">
        <v>990</v>
      </c>
      <c r="O11" s="183" t="s">
        <v>9</v>
      </c>
      <c r="P11" s="183" t="s">
        <v>1317</v>
      </c>
      <c r="Q11" s="183" t="s">
        <v>1399</v>
      </c>
      <c r="R11" s="183" t="s">
        <v>1400</v>
      </c>
      <c r="S11" s="183" t="s">
        <v>1401</v>
      </c>
      <c r="T11" s="183" t="s">
        <v>1402</v>
      </c>
      <c r="U11" s="183" t="s">
        <v>993</v>
      </c>
      <c r="V11" s="183" t="s">
        <v>1319</v>
      </c>
      <c r="W11" s="183" t="s">
        <v>450</v>
      </c>
      <c r="X11" s="183" t="s">
        <v>1403</v>
      </c>
      <c r="Y11" s="183" t="s">
        <v>1319</v>
      </c>
      <c r="Z11" s="183" t="s">
        <v>525</v>
      </c>
      <c r="AA11" s="183" t="s">
        <v>1404</v>
      </c>
      <c r="AB11" s="183" t="s">
        <v>1405</v>
      </c>
      <c r="AC11" s="183" t="s">
        <v>1406</v>
      </c>
      <c r="AD11" s="183" t="s">
        <v>1227</v>
      </c>
      <c r="AE11" s="183" t="s">
        <v>270</v>
      </c>
      <c r="AF11" s="183" t="s">
        <v>270</v>
      </c>
      <c r="AG11" s="183" t="s">
        <v>290</v>
      </c>
      <c r="AH11" s="127" t="b">
        <v>0</v>
      </c>
      <c r="AI11" s="126">
        <v>0</v>
      </c>
      <c r="AJ11" s="127" t="b">
        <v>0</v>
      </c>
      <c r="AK11" s="126">
        <v>0</v>
      </c>
      <c r="AL11" s="127" t="b">
        <v>0</v>
      </c>
      <c r="AM11" s="127" t="b">
        <v>1</v>
      </c>
      <c r="AN11" s="183" t="s">
        <v>290</v>
      </c>
      <c r="AO11" s="183" t="b">
        <f t="shared" ref="AO11:AO64" si="1">AG11=AN11</f>
        <v>1</v>
      </c>
      <c r="AP11" s="183" t="s">
        <v>993</v>
      </c>
      <c r="AQ11" s="127" t="b">
        <v>0</v>
      </c>
      <c r="AR11" s="183" t="s">
        <v>993</v>
      </c>
      <c r="AS11" s="183" t="s">
        <v>993</v>
      </c>
      <c r="AT11" s="183" t="s">
        <v>993</v>
      </c>
      <c r="AU11" s="183" t="s">
        <v>270</v>
      </c>
      <c r="AV11" s="183" t="s">
        <v>290</v>
      </c>
      <c r="AW11" s="183" t="s">
        <v>293</v>
      </c>
      <c r="AX11" s="183" t="s">
        <v>296</v>
      </c>
      <c r="AY11" s="183" t="s">
        <v>282</v>
      </c>
      <c r="AZ11" s="183">
        <f t="shared" ref="AZ11:BC64" si="2">SUM(BE11+BJ11)</f>
        <v>19</v>
      </c>
      <c r="BA11" s="183">
        <f t="shared" si="0"/>
        <v>16</v>
      </c>
      <c r="BB11" s="183">
        <f t="shared" si="0"/>
        <v>12</v>
      </c>
      <c r="BC11" s="183">
        <f t="shared" si="0"/>
        <v>19</v>
      </c>
      <c r="BD11" s="183">
        <f t="shared" ref="BD11:BD64" si="3">AZ11-BC11</f>
        <v>0</v>
      </c>
      <c r="BE11" s="126">
        <v>19</v>
      </c>
      <c r="BF11" s="126">
        <v>16</v>
      </c>
      <c r="BG11" s="126">
        <v>12</v>
      </c>
      <c r="BH11" s="126">
        <v>19</v>
      </c>
      <c r="BI11" s="126">
        <v>0</v>
      </c>
      <c r="BJ11" s="126">
        <v>0</v>
      </c>
      <c r="BK11" s="126">
        <v>0</v>
      </c>
      <c r="BL11" s="126">
        <v>0</v>
      </c>
      <c r="BM11" s="126">
        <v>0</v>
      </c>
      <c r="BN11" s="126">
        <v>0</v>
      </c>
      <c r="BO11" s="126">
        <v>0</v>
      </c>
      <c r="BP11" s="126">
        <v>0</v>
      </c>
      <c r="BQ11" s="126">
        <v>0</v>
      </c>
      <c r="BR11" s="126">
        <v>0</v>
      </c>
      <c r="BS11" s="126">
        <v>0</v>
      </c>
      <c r="BT11" s="126">
        <v>0</v>
      </c>
      <c r="BU11" s="126">
        <v>0</v>
      </c>
      <c r="BV11" s="126">
        <v>0</v>
      </c>
      <c r="BW11" s="126">
        <v>0</v>
      </c>
      <c r="BX11" s="126">
        <v>0</v>
      </c>
      <c r="BY11" s="127"/>
      <c r="BZ11" s="126">
        <v>19</v>
      </c>
      <c r="CA11" s="126">
        <v>0</v>
      </c>
      <c r="CB11" s="126">
        <v>0</v>
      </c>
      <c r="CC11" s="126">
        <v>0</v>
      </c>
      <c r="CD11" s="126">
        <v>2</v>
      </c>
      <c r="CE11" s="126">
        <v>0</v>
      </c>
      <c r="CF11" s="126">
        <v>0</v>
      </c>
      <c r="CG11" s="126">
        <v>0</v>
      </c>
      <c r="CH11" s="126">
        <v>3</v>
      </c>
      <c r="CI11" s="126">
        <v>0</v>
      </c>
      <c r="CJ11" s="126">
        <v>7</v>
      </c>
      <c r="CK11" s="126">
        <v>0.9</v>
      </c>
      <c r="CL11" s="126">
        <v>3</v>
      </c>
      <c r="CM11" s="126">
        <v>1.4</v>
      </c>
      <c r="CN11" s="126">
        <v>0</v>
      </c>
      <c r="CO11" s="126">
        <v>0</v>
      </c>
      <c r="CP11" s="126">
        <v>0</v>
      </c>
      <c r="CQ11" s="126">
        <v>0</v>
      </c>
      <c r="CR11" s="126">
        <v>0</v>
      </c>
      <c r="CS11" s="126">
        <v>0</v>
      </c>
      <c r="CT11" s="126">
        <v>0</v>
      </c>
      <c r="CU11" s="126">
        <v>0</v>
      </c>
      <c r="CV11" s="126">
        <v>2</v>
      </c>
      <c r="CW11" s="126">
        <v>0</v>
      </c>
      <c r="CX11" s="126">
        <v>0</v>
      </c>
      <c r="CY11" s="126">
        <v>0</v>
      </c>
      <c r="CZ11" s="126">
        <v>0</v>
      </c>
      <c r="DA11" s="126">
        <v>0</v>
      </c>
      <c r="DB11" s="126">
        <v>0</v>
      </c>
      <c r="DC11" s="126">
        <v>0</v>
      </c>
      <c r="DD11" s="126">
        <v>0</v>
      </c>
      <c r="DE11" s="126">
        <v>0</v>
      </c>
      <c r="DF11" s="126">
        <v>1</v>
      </c>
      <c r="DG11" s="126">
        <v>0</v>
      </c>
      <c r="DH11" s="126">
        <v>1</v>
      </c>
      <c r="DI11" s="126">
        <v>0</v>
      </c>
      <c r="DJ11" s="126">
        <v>3</v>
      </c>
      <c r="DK11" s="126">
        <v>1.4</v>
      </c>
      <c r="DL11" s="126">
        <v>0</v>
      </c>
      <c r="DM11" s="126">
        <v>0</v>
      </c>
      <c r="DN11" s="126">
        <v>0</v>
      </c>
      <c r="DO11" s="126">
        <v>0</v>
      </c>
      <c r="DP11" s="126">
        <v>0</v>
      </c>
      <c r="DQ11" s="126">
        <v>0</v>
      </c>
      <c r="DR11" s="126">
        <v>0</v>
      </c>
      <c r="DS11" s="126">
        <v>0</v>
      </c>
      <c r="DT11" s="126">
        <v>2</v>
      </c>
      <c r="DU11" s="126">
        <v>0</v>
      </c>
      <c r="DV11" s="126">
        <v>0</v>
      </c>
      <c r="DW11" s="126">
        <v>0</v>
      </c>
      <c r="DX11" s="126">
        <v>0</v>
      </c>
      <c r="DY11" s="126">
        <v>0</v>
      </c>
      <c r="DZ11" s="127" t="b">
        <v>0</v>
      </c>
      <c r="EA11" s="126">
        <v>0</v>
      </c>
      <c r="EB11" s="126">
        <v>0</v>
      </c>
      <c r="EC11" s="126">
        <v>0</v>
      </c>
      <c r="ED11" s="126">
        <v>0</v>
      </c>
      <c r="EE11" s="126">
        <v>0</v>
      </c>
      <c r="EF11" s="126">
        <v>0</v>
      </c>
      <c r="EG11" s="126">
        <v>0</v>
      </c>
      <c r="EH11" s="126">
        <v>0</v>
      </c>
      <c r="EI11" s="126">
        <v>0</v>
      </c>
      <c r="EJ11" s="126">
        <v>0</v>
      </c>
      <c r="EK11" s="126">
        <v>0</v>
      </c>
      <c r="EL11" s="126">
        <v>0</v>
      </c>
      <c r="EM11" s="126">
        <v>0</v>
      </c>
      <c r="EN11" s="126">
        <v>0</v>
      </c>
      <c r="EO11" s="126">
        <v>0</v>
      </c>
      <c r="EP11" s="126">
        <v>0</v>
      </c>
      <c r="EQ11" s="126">
        <v>0</v>
      </c>
      <c r="ER11" s="126">
        <v>0</v>
      </c>
      <c r="ES11" s="126">
        <v>0</v>
      </c>
      <c r="ET11" s="126">
        <v>0</v>
      </c>
      <c r="EU11" s="126">
        <v>2</v>
      </c>
      <c r="EV11" s="126">
        <v>0</v>
      </c>
      <c r="EW11" s="126">
        <v>6</v>
      </c>
      <c r="EX11" s="126">
        <v>0.9</v>
      </c>
      <c r="EY11" s="126">
        <v>0</v>
      </c>
      <c r="EZ11" s="126">
        <v>0</v>
      </c>
      <c r="FA11" s="126">
        <v>0</v>
      </c>
      <c r="FB11" s="126">
        <v>0</v>
      </c>
      <c r="FC11" s="126">
        <v>0</v>
      </c>
      <c r="FD11" s="126">
        <v>0</v>
      </c>
      <c r="FE11" s="126">
        <v>0</v>
      </c>
      <c r="FF11" s="126">
        <v>0</v>
      </c>
      <c r="FG11" s="126">
        <v>0</v>
      </c>
      <c r="FH11" s="126">
        <v>0</v>
      </c>
      <c r="FI11" s="126">
        <v>0</v>
      </c>
      <c r="FJ11" s="126">
        <v>0</v>
      </c>
      <c r="FK11" s="126">
        <v>0</v>
      </c>
      <c r="FL11" s="126">
        <v>0</v>
      </c>
      <c r="FM11" s="126">
        <v>0</v>
      </c>
      <c r="FN11" s="126">
        <v>0</v>
      </c>
      <c r="FO11" s="126">
        <v>0</v>
      </c>
      <c r="FP11" s="126">
        <v>0</v>
      </c>
      <c r="FQ11" s="126">
        <v>0</v>
      </c>
      <c r="FR11" s="126">
        <v>0</v>
      </c>
      <c r="FS11" s="126">
        <v>0</v>
      </c>
      <c r="FT11" s="126">
        <v>0</v>
      </c>
      <c r="FU11" s="126">
        <v>0</v>
      </c>
      <c r="FV11" s="126">
        <v>0</v>
      </c>
      <c r="FW11" s="126">
        <v>0</v>
      </c>
      <c r="FX11" s="126">
        <v>0</v>
      </c>
      <c r="FY11" s="126">
        <v>0</v>
      </c>
      <c r="FZ11" s="126">
        <v>0</v>
      </c>
      <c r="GA11" s="126">
        <v>0</v>
      </c>
      <c r="GB11" s="126">
        <v>0</v>
      </c>
      <c r="GC11" s="126">
        <v>0</v>
      </c>
      <c r="GD11" s="126">
        <v>0</v>
      </c>
      <c r="GE11" s="126">
        <v>0</v>
      </c>
      <c r="GF11" s="126">
        <v>0</v>
      </c>
      <c r="GG11" s="126">
        <v>0</v>
      </c>
      <c r="GH11" s="126">
        <v>0</v>
      </c>
      <c r="GI11" s="183" t="s">
        <v>999</v>
      </c>
      <c r="GJ11" s="183" t="s">
        <v>270</v>
      </c>
      <c r="GK11" s="183" t="s">
        <v>293</v>
      </c>
      <c r="GL11" s="183" t="s">
        <v>993</v>
      </c>
      <c r="GM11" s="126">
        <v>20</v>
      </c>
      <c r="GN11" s="126">
        <v>15</v>
      </c>
      <c r="GO11" s="126">
        <v>4</v>
      </c>
      <c r="GP11" s="126">
        <v>5170</v>
      </c>
      <c r="GQ11" s="126">
        <v>22</v>
      </c>
      <c r="GR11" s="126">
        <v>20</v>
      </c>
      <c r="GS11" s="126">
        <v>15</v>
      </c>
      <c r="GT11" s="126">
        <v>4</v>
      </c>
      <c r="GU11" s="126">
        <v>1</v>
      </c>
      <c r="GV11" s="126">
        <v>0</v>
      </c>
      <c r="GW11" s="126">
        <v>0</v>
      </c>
      <c r="GX11" s="126">
        <v>0</v>
      </c>
      <c r="GY11" s="126">
        <v>22</v>
      </c>
      <c r="GZ11" s="126">
        <v>9</v>
      </c>
      <c r="HA11" s="126">
        <v>3</v>
      </c>
      <c r="HB11" s="126">
        <v>1</v>
      </c>
      <c r="HC11" s="126">
        <v>0</v>
      </c>
      <c r="HD11" s="126">
        <v>0</v>
      </c>
      <c r="HE11" s="126">
        <v>0</v>
      </c>
      <c r="HF11" s="126">
        <v>9</v>
      </c>
      <c r="HG11" s="126">
        <v>0</v>
      </c>
      <c r="HH11" s="126">
        <v>12</v>
      </c>
      <c r="HI11" s="126">
        <v>8</v>
      </c>
      <c r="HJ11" s="126">
        <v>2</v>
      </c>
      <c r="HK11" s="126">
        <v>0</v>
      </c>
      <c r="HL11" s="183" t="s">
        <v>290</v>
      </c>
      <c r="HM11" s="126">
        <v>64</v>
      </c>
      <c r="HN11" s="126">
        <v>101</v>
      </c>
      <c r="HO11" s="126">
        <v>7</v>
      </c>
      <c r="HP11" s="126">
        <v>5</v>
      </c>
      <c r="HQ11" s="126">
        <v>2</v>
      </c>
      <c r="HR11" s="126">
        <v>8</v>
      </c>
      <c r="HS11" s="126">
        <v>3</v>
      </c>
      <c r="HT11" s="126">
        <v>5</v>
      </c>
      <c r="HU11" s="126">
        <v>0</v>
      </c>
      <c r="HV11" s="126">
        <v>51</v>
      </c>
      <c r="HW11" s="126">
        <v>0</v>
      </c>
      <c r="HX11" s="126">
        <v>72</v>
      </c>
      <c r="HY11" s="126">
        <v>3</v>
      </c>
      <c r="HZ11" s="126">
        <v>11</v>
      </c>
      <c r="IA11" s="128">
        <v>0</v>
      </c>
      <c r="IB11" s="126">
        <v>0</v>
      </c>
      <c r="IC11" s="126">
        <v>22</v>
      </c>
      <c r="ID11" s="126">
        <v>0</v>
      </c>
      <c r="IE11" s="126">
        <v>0</v>
      </c>
      <c r="IF11" s="126">
        <v>0</v>
      </c>
      <c r="IG11" s="126">
        <v>0</v>
      </c>
      <c r="IH11" s="126">
        <v>0</v>
      </c>
      <c r="II11" s="126">
        <v>0</v>
      </c>
      <c r="IJ11" s="126">
        <v>1</v>
      </c>
      <c r="IK11" s="126">
        <v>0</v>
      </c>
      <c r="IL11" s="126">
        <v>0</v>
      </c>
      <c r="IM11" s="126">
        <v>0</v>
      </c>
      <c r="IN11" s="126">
        <v>0</v>
      </c>
      <c r="IO11" s="126">
        <v>0</v>
      </c>
      <c r="IP11" s="126">
        <v>0</v>
      </c>
      <c r="IQ11" s="126">
        <v>0</v>
      </c>
      <c r="IR11" s="126">
        <v>0</v>
      </c>
      <c r="IS11" s="126">
        <v>0</v>
      </c>
      <c r="IT11" s="126">
        <v>0</v>
      </c>
      <c r="IU11" s="126">
        <v>0</v>
      </c>
      <c r="IV11" s="126">
        <v>0</v>
      </c>
      <c r="IW11" s="126">
        <v>0</v>
      </c>
      <c r="IX11" s="126">
        <v>0</v>
      </c>
      <c r="IY11" s="183" t="s">
        <v>290</v>
      </c>
      <c r="IZ11" s="126">
        <v>0</v>
      </c>
      <c r="JA11" s="126">
        <v>0</v>
      </c>
      <c r="JB11" s="126">
        <v>0</v>
      </c>
      <c r="JC11" s="126">
        <v>0</v>
      </c>
      <c r="JD11" s="126">
        <v>0</v>
      </c>
      <c r="JE11" s="126">
        <v>0</v>
      </c>
      <c r="JF11" s="126">
        <v>0</v>
      </c>
      <c r="JG11" s="126">
        <v>0</v>
      </c>
      <c r="JH11" s="126">
        <v>0</v>
      </c>
      <c r="JI11" s="126">
        <v>0</v>
      </c>
      <c r="JJ11" s="126">
        <v>0</v>
      </c>
      <c r="JK11" s="126">
        <v>0</v>
      </c>
      <c r="JL11" s="127" t="b">
        <v>0</v>
      </c>
      <c r="JM11" s="183" t="s">
        <v>993</v>
      </c>
      <c r="JN11" s="183" t="s">
        <v>993</v>
      </c>
      <c r="JO11" s="183" t="s">
        <v>993</v>
      </c>
      <c r="JP11" s="183" t="s">
        <v>993</v>
      </c>
      <c r="JQ11" s="127"/>
      <c r="JR11" s="123"/>
    </row>
    <row r="12" spans="1:278">
      <c r="A12" s="122"/>
      <c r="B12" s="1350" t="s">
        <v>1407</v>
      </c>
      <c r="C12" s="1350"/>
      <c r="D12" s="183" t="s">
        <v>1408</v>
      </c>
      <c r="E12" s="183" t="s">
        <v>1408</v>
      </c>
      <c r="F12" s="183" t="s">
        <v>993</v>
      </c>
      <c r="G12" s="183" t="s">
        <v>8</v>
      </c>
      <c r="H12" s="183" t="s">
        <v>1388</v>
      </c>
      <c r="I12" s="183" t="s">
        <v>437</v>
      </c>
      <c r="J12" s="183" t="s">
        <v>986</v>
      </c>
      <c r="K12" s="183" t="s">
        <v>987</v>
      </c>
      <c r="L12" s="183" t="s">
        <v>988</v>
      </c>
      <c r="M12" s="183" t="s">
        <v>989</v>
      </c>
      <c r="N12" s="183" t="s">
        <v>990</v>
      </c>
      <c r="O12" s="183" t="s">
        <v>8</v>
      </c>
      <c r="P12" s="183" t="s">
        <v>1317</v>
      </c>
      <c r="Q12" s="183" t="s">
        <v>1409</v>
      </c>
      <c r="R12" s="183" t="s">
        <v>1410</v>
      </c>
      <c r="S12" s="183" t="s">
        <v>1411</v>
      </c>
      <c r="T12" s="183" t="s">
        <v>993</v>
      </c>
      <c r="U12" s="183" t="s">
        <v>993</v>
      </c>
      <c r="V12" s="183" t="s">
        <v>1319</v>
      </c>
      <c r="W12" s="183" t="s">
        <v>447</v>
      </c>
      <c r="X12" s="183" t="s">
        <v>1412</v>
      </c>
      <c r="Y12" s="183" t="s">
        <v>1319</v>
      </c>
      <c r="Z12" s="183" t="s">
        <v>447</v>
      </c>
      <c r="AA12" s="183" t="s">
        <v>1413</v>
      </c>
      <c r="AB12" s="183" t="s">
        <v>1414</v>
      </c>
      <c r="AC12" s="183" t="s">
        <v>1415</v>
      </c>
      <c r="AD12" s="183" t="s">
        <v>447</v>
      </c>
      <c r="AE12" s="183" t="s">
        <v>270</v>
      </c>
      <c r="AF12" s="183" t="s">
        <v>270</v>
      </c>
      <c r="AG12" s="183" t="s">
        <v>290</v>
      </c>
      <c r="AH12" s="127" t="b">
        <v>0</v>
      </c>
      <c r="AI12" s="126">
        <v>0</v>
      </c>
      <c r="AJ12" s="127" t="b">
        <v>0</v>
      </c>
      <c r="AK12" s="126">
        <v>0</v>
      </c>
      <c r="AL12" s="127" t="b">
        <v>0</v>
      </c>
      <c r="AM12" s="127" t="b">
        <v>1</v>
      </c>
      <c r="AN12" s="183" t="s">
        <v>290</v>
      </c>
      <c r="AO12" s="183" t="b">
        <f t="shared" si="1"/>
        <v>1</v>
      </c>
      <c r="AP12" s="183" t="s">
        <v>993</v>
      </c>
      <c r="AQ12" s="127" t="b">
        <v>0</v>
      </c>
      <c r="AR12" s="183" t="s">
        <v>993</v>
      </c>
      <c r="AS12" s="183" t="s">
        <v>993</v>
      </c>
      <c r="AT12" s="183" t="s">
        <v>993</v>
      </c>
      <c r="AU12" s="183" t="s">
        <v>290</v>
      </c>
      <c r="AV12" s="183" t="s">
        <v>993</v>
      </c>
      <c r="AW12" s="183" t="s">
        <v>993</v>
      </c>
      <c r="AX12" s="183" t="s">
        <v>993</v>
      </c>
      <c r="AY12" s="183" t="s">
        <v>993</v>
      </c>
      <c r="AZ12" s="183">
        <f t="shared" si="2"/>
        <v>10</v>
      </c>
      <c r="BA12" s="183">
        <f t="shared" si="0"/>
        <v>8</v>
      </c>
      <c r="BB12" s="183">
        <f t="shared" si="0"/>
        <v>0</v>
      </c>
      <c r="BC12" s="183">
        <f t="shared" si="0"/>
        <v>10</v>
      </c>
      <c r="BD12" s="183">
        <f t="shared" si="3"/>
        <v>0</v>
      </c>
      <c r="BE12" s="126">
        <v>10</v>
      </c>
      <c r="BF12" s="126">
        <v>8</v>
      </c>
      <c r="BG12" s="126">
        <v>0</v>
      </c>
      <c r="BH12" s="126">
        <v>10</v>
      </c>
      <c r="BI12" s="126">
        <v>0</v>
      </c>
      <c r="BJ12" s="126">
        <v>0</v>
      </c>
      <c r="BK12" s="126">
        <v>0</v>
      </c>
      <c r="BL12" s="126">
        <v>0</v>
      </c>
      <c r="BM12" s="126">
        <v>0</v>
      </c>
      <c r="BN12" s="126">
        <v>0</v>
      </c>
      <c r="BO12" s="126">
        <v>0</v>
      </c>
      <c r="BP12" s="126">
        <v>0</v>
      </c>
      <c r="BQ12" s="126">
        <v>0</v>
      </c>
      <c r="BR12" s="126">
        <v>0</v>
      </c>
      <c r="BS12" s="126">
        <v>0</v>
      </c>
      <c r="BT12" s="126">
        <v>0</v>
      </c>
      <c r="BU12" s="126">
        <v>0</v>
      </c>
      <c r="BV12" s="126">
        <v>0</v>
      </c>
      <c r="BW12" s="126">
        <v>0</v>
      </c>
      <c r="BX12" s="126">
        <v>0</v>
      </c>
      <c r="BY12" s="127"/>
      <c r="BZ12" s="126">
        <v>10</v>
      </c>
      <c r="CA12" s="126">
        <v>0</v>
      </c>
      <c r="CB12" s="126">
        <v>0</v>
      </c>
      <c r="CC12" s="126">
        <v>0</v>
      </c>
      <c r="CD12" s="126">
        <v>1</v>
      </c>
      <c r="CE12" s="126">
        <v>0</v>
      </c>
      <c r="CF12" s="126">
        <v>0</v>
      </c>
      <c r="CG12" s="126">
        <v>0</v>
      </c>
      <c r="CH12" s="126">
        <v>1</v>
      </c>
      <c r="CI12" s="126">
        <v>0.8</v>
      </c>
      <c r="CJ12" s="126">
        <v>2</v>
      </c>
      <c r="CK12" s="126">
        <v>0.8</v>
      </c>
      <c r="CL12" s="126">
        <v>0</v>
      </c>
      <c r="CM12" s="126">
        <v>0</v>
      </c>
      <c r="CN12" s="126">
        <v>0</v>
      </c>
      <c r="CO12" s="126">
        <v>0</v>
      </c>
      <c r="CP12" s="126">
        <v>0</v>
      </c>
      <c r="CQ12" s="126">
        <v>0</v>
      </c>
      <c r="CR12" s="126">
        <v>0</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6">
        <v>0</v>
      </c>
      <c r="DH12" s="126">
        <v>0</v>
      </c>
      <c r="DI12" s="126">
        <v>0</v>
      </c>
      <c r="DJ12" s="126">
        <v>0</v>
      </c>
      <c r="DK12" s="126">
        <v>0</v>
      </c>
      <c r="DL12" s="126">
        <v>0</v>
      </c>
      <c r="DM12" s="126">
        <v>0</v>
      </c>
      <c r="DN12" s="126">
        <v>0</v>
      </c>
      <c r="DO12" s="126">
        <v>0</v>
      </c>
      <c r="DP12" s="126">
        <v>0</v>
      </c>
      <c r="DQ12" s="126">
        <v>0</v>
      </c>
      <c r="DR12" s="126">
        <v>0</v>
      </c>
      <c r="DS12" s="126">
        <v>0</v>
      </c>
      <c r="DT12" s="126">
        <v>0</v>
      </c>
      <c r="DU12" s="126">
        <v>0</v>
      </c>
      <c r="DV12" s="126">
        <v>0</v>
      </c>
      <c r="DW12" s="126">
        <v>0</v>
      </c>
      <c r="DX12" s="126">
        <v>0</v>
      </c>
      <c r="DY12" s="126">
        <v>0</v>
      </c>
      <c r="DZ12" s="127" t="b">
        <v>1</v>
      </c>
      <c r="EA12" s="126">
        <v>0</v>
      </c>
      <c r="EB12" s="126">
        <v>0</v>
      </c>
      <c r="EC12" s="126">
        <v>0</v>
      </c>
      <c r="ED12" s="126">
        <v>0</v>
      </c>
      <c r="EE12" s="126">
        <v>0</v>
      </c>
      <c r="EF12" s="126">
        <v>0</v>
      </c>
      <c r="EG12" s="126">
        <v>0</v>
      </c>
      <c r="EH12" s="126">
        <v>0</v>
      </c>
      <c r="EI12" s="126">
        <v>0</v>
      </c>
      <c r="EJ12" s="126">
        <v>0</v>
      </c>
      <c r="EK12" s="126">
        <v>0</v>
      </c>
      <c r="EL12" s="126">
        <v>0</v>
      </c>
      <c r="EM12" s="126">
        <v>0</v>
      </c>
      <c r="EN12" s="126">
        <v>0</v>
      </c>
      <c r="EO12" s="126">
        <v>0</v>
      </c>
      <c r="EP12" s="126">
        <v>0</v>
      </c>
      <c r="EQ12" s="126">
        <v>0</v>
      </c>
      <c r="ER12" s="126">
        <v>0</v>
      </c>
      <c r="ES12" s="126">
        <v>0</v>
      </c>
      <c r="ET12" s="126">
        <v>0</v>
      </c>
      <c r="EU12" s="126">
        <v>1</v>
      </c>
      <c r="EV12" s="126">
        <v>0.8</v>
      </c>
      <c r="EW12" s="126">
        <v>2</v>
      </c>
      <c r="EX12" s="126">
        <v>0.8</v>
      </c>
      <c r="EY12" s="126">
        <v>0</v>
      </c>
      <c r="EZ12" s="126">
        <v>0</v>
      </c>
      <c r="FA12" s="126">
        <v>0</v>
      </c>
      <c r="FB12" s="126">
        <v>0</v>
      </c>
      <c r="FC12" s="126">
        <v>0</v>
      </c>
      <c r="FD12" s="126">
        <v>0</v>
      </c>
      <c r="FE12" s="126">
        <v>0</v>
      </c>
      <c r="FF12" s="126">
        <v>0</v>
      </c>
      <c r="FG12" s="126">
        <v>0</v>
      </c>
      <c r="FH12" s="126">
        <v>0</v>
      </c>
      <c r="FI12" s="126">
        <v>0</v>
      </c>
      <c r="FJ12" s="126">
        <v>0</v>
      </c>
      <c r="FK12" s="126">
        <v>0</v>
      </c>
      <c r="FL12" s="126">
        <v>0</v>
      </c>
      <c r="FM12" s="126">
        <v>0</v>
      </c>
      <c r="FN12" s="126">
        <v>0</v>
      </c>
      <c r="FO12" s="126">
        <v>0</v>
      </c>
      <c r="FP12" s="126">
        <v>0</v>
      </c>
      <c r="FQ12" s="126">
        <v>0</v>
      </c>
      <c r="FR12" s="126">
        <v>0</v>
      </c>
      <c r="FS12" s="126">
        <v>0</v>
      </c>
      <c r="FT12" s="126">
        <v>0</v>
      </c>
      <c r="FU12" s="126">
        <v>0</v>
      </c>
      <c r="FV12" s="126">
        <v>0</v>
      </c>
      <c r="FW12" s="126">
        <v>0</v>
      </c>
      <c r="FX12" s="126">
        <v>0</v>
      </c>
      <c r="FY12" s="126">
        <v>0</v>
      </c>
      <c r="FZ12" s="126">
        <v>0</v>
      </c>
      <c r="GA12" s="126">
        <v>0</v>
      </c>
      <c r="GB12" s="126">
        <v>0</v>
      </c>
      <c r="GC12" s="126">
        <v>0</v>
      </c>
      <c r="GD12" s="126">
        <v>0</v>
      </c>
      <c r="GE12" s="126">
        <v>0</v>
      </c>
      <c r="GF12" s="126">
        <v>0</v>
      </c>
      <c r="GG12" s="126">
        <v>0</v>
      </c>
      <c r="GH12" s="126">
        <v>0</v>
      </c>
      <c r="GI12" s="183" t="s">
        <v>1055</v>
      </c>
      <c r="GJ12" s="183" t="s">
        <v>993</v>
      </c>
      <c r="GK12" s="183" t="s">
        <v>993</v>
      </c>
      <c r="GL12" s="183" t="s">
        <v>993</v>
      </c>
      <c r="GM12" s="126">
        <v>642</v>
      </c>
      <c r="GN12" s="126">
        <v>0</v>
      </c>
      <c r="GO12" s="126">
        <v>0</v>
      </c>
      <c r="GP12" s="126">
        <v>1002</v>
      </c>
      <c r="GQ12" s="126">
        <v>639</v>
      </c>
      <c r="GR12" s="126">
        <v>642</v>
      </c>
      <c r="GS12" s="126">
        <v>642</v>
      </c>
      <c r="GT12" s="126">
        <v>0</v>
      </c>
      <c r="GU12" s="126">
        <v>0</v>
      </c>
      <c r="GV12" s="126">
        <v>0</v>
      </c>
      <c r="GW12" s="126">
        <v>0</v>
      </c>
      <c r="GX12" s="126">
        <v>0</v>
      </c>
      <c r="GY12" s="126">
        <v>639</v>
      </c>
      <c r="GZ12" s="126">
        <v>639</v>
      </c>
      <c r="HA12" s="126">
        <v>0</v>
      </c>
      <c r="HB12" s="126">
        <v>0</v>
      </c>
      <c r="HC12" s="126">
        <v>0</v>
      </c>
      <c r="HD12" s="126">
        <v>0</v>
      </c>
      <c r="HE12" s="126">
        <v>0</v>
      </c>
      <c r="HF12" s="126">
        <v>0</v>
      </c>
      <c r="HG12" s="126">
        <v>0</v>
      </c>
      <c r="HH12" s="126">
        <v>639</v>
      </c>
      <c r="HI12" s="126">
        <v>0</v>
      </c>
      <c r="HJ12" s="126">
        <v>0</v>
      </c>
      <c r="HK12" s="126">
        <v>0</v>
      </c>
      <c r="HL12" s="183" t="s">
        <v>290</v>
      </c>
      <c r="HM12" s="126">
        <v>2</v>
      </c>
      <c r="HN12" s="126">
        <v>0</v>
      </c>
      <c r="HO12" s="126">
        <v>0</v>
      </c>
      <c r="HP12" s="126">
        <v>0</v>
      </c>
      <c r="HQ12" s="126">
        <v>0</v>
      </c>
      <c r="HR12" s="126">
        <v>0</v>
      </c>
      <c r="HS12" s="126">
        <v>0</v>
      </c>
      <c r="HT12" s="126">
        <v>0</v>
      </c>
      <c r="HU12" s="126">
        <v>0</v>
      </c>
      <c r="HV12" s="126">
        <v>1</v>
      </c>
      <c r="HW12" s="126">
        <v>0</v>
      </c>
      <c r="HX12" s="126">
        <v>0</v>
      </c>
      <c r="HY12" s="126">
        <v>0</v>
      </c>
      <c r="HZ12" s="126">
        <v>0</v>
      </c>
      <c r="IA12" s="128">
        <v>0</v>
      </c>
      <c r="IB12" s="126">
        <v>0</v>
      </c>
      <c r="IC12" s="126">
        <v>639</v>
      </c>
      <c r="ID12" s="126">
        <v>0</v>
      </c>
      <c r="IE12" s="126">
        <v>0</v>
      </c>
      <c r="IF12" s="126">
        <v>0</v>
      </c>
      <c r="IG12" s="126">
        <v>0</v>
      </c>
      <c r="IH12" s="126">
        <v>0</v>
      </c>
      <c r="II12" s="126">
        <v>0</v>
      </c>
      <c r="IJ12" s="126">
        <v>0</v>
      </c>
      <c r="IK12" s="126">
        <v>0</v>
      </c>
      <c r="IL12" s="126">
        <v>0</v>
      </c>
      <c r="IM12" s="126">
        <v>0</v>
      </c>
      <c r="IN12" s="126">
        <v>0</v>
      </c>
      <c r="IO12" s="126">
        <v>0</v>
      </c>
      <c r="IP12" s="126">
        <v>0</v>
      </c>
      <c r="IQ12" s="126">
        <v>0</v>
      </c>
      <c r="IR12" s="126">
        <v>0</v>
      </c>
      <c r="IS12" s="126">
        <v>0</v>
      </c>
      <c r="IT12" s="126">
        <v>0</v>
      </c>
      <c r="IU12" s="126">
        <v>0</v>
      </c>
      <c r="IV12" s="126">
        <v>0</v>
      </c>
      <c r="IW12" s="126">
        <v>0</v>
      </c>
      <c r="IX12" s="126">
        <v>0</v>
      </c>
      <c r="IY12" s="183" t="s">
        <v>290</v>
      </c>
      <c r="IZ12" s="126">
        <v>0</v>
      </c>
      <c r="JA12" s="126">
        <v>0</v>
      </c>
      <c r="JB12" s="126">
        <v>0</v>
      </c>
      <c r="JC12" s="126">
        <v>0</v>
      </c>
      <c r="JD12" s="126">
        <v>0</v>
      </c>
      <c r="JE12" s="126">
        <v>0</v>
      </c>
      <c r="JF12" s="126">
        <v>0</v>
      </c>
      <c r="JG12" s="126">
        <v>0</v>
      </c>
      <c r="JH12" s="126">
        <v>0</v>
      </c>
      <c r="JI12" s="126">
        <v>0</v>
      </c>
      <c r="JJ12" s="126">
        <v>0</v>
      </c>
      <c r="JK12" s="126">
        <v>0</v>
      </c>
      <c r="JL12" s="127" t="b">
        <v>0</v>
      </c>
      <c r="JM12" s="183" t="s">
        <v>993</v>
      </c>
      <c r="JN12" s="183" t="s">
        <v>993</v>
      </c>
      <c r="JO12" s="183" t="s">
        <v>993</v>
      </c>
      <c r="JP12" s="183" t="s">
        <v>993</v>
      </c>
      <c r="JQ12" s="127"/>
      <c r="JR12" s="123"/>
    </row>
    <row r="13" spans="1:278">
      <c r="A13" s="122"/>
      <c r="B13" s="1350" t="s">
        <v>1416</v>
      </c>
      <c r="C13" s="1350"/>
      <c r="D13" s="183" t="s">
        <v>1417</v>
      </c>
      <c r="E13" s="183" t="s">
        <v>1417</v>
      </c>
      <c r="F13" s="183" t="s">
        <v>993</v>
      </c>
      <c r="G13" s="183" t="s">
        <v>11</v>
      </c>
      <c r="H13" s="183" t="s">
        <v>1388</v>
      </c>
      <c r="I13" s="183" t="s">
        <v>437</v>
      </c>
      <c r="J13" s="183" t="s">
        <v>986</v>
      </c>
      <c r="K13" s="183" t="s">
        <v>987</v>
      </c>
      <c r="L13" s="183" t="s">
        <v>988</v>
      </c>
      <c r="M13" s="183" t="s">
        <v>989</v>
      </c>
      <c r="N13" s="183" t="s">
        <v>990</v>
      </c>
      <c r="O13" s="183" t="s">
        <v>11</v>
      </c>
      <c r="P13" s="183" t="s">
        <v>1317</v>
      </c>
      <c r="Q13" s="183" t="s">
        <v>1322</v>
      </c>
      <c r="R13" s="183" t="s">
        <v>1418</v>
      </c>
      <c r="S13" s="183" t="s">
        <v>1419</v>
      </c>
      <c r="T13" s="183" t="s">
        <v>1420</v>
      </c>
      <c r="U13" s="183" t="s">
        <v>1337</v>
      </c>
      <c r="V13" s="183" t="s">
        <v>1319</v>
      </c>
      <c r="W13" s="183" t="s">
        <v>447</v>
      </c>
      <c r="X13" s="183" t="s">
        <v>1350</v>
      </c>
      <c r="Y13" s="183" t="s">
        <v>1319</v>
      </c>
      <c r="Z13" s="183" t="s">
        <v>447</v>
      </c>
      <c r="AA13" s="183" t="s">
        <v>1421</v>
      </c>
      <c r="AB13" s="183" t="s">
        <v>2190</v>
      </c>
      <c r="AC13" s="183" t="s">
        <v>1422</v>
      </c>
      <c r="AD13" s="183" t="s">
        <v>1227</v>
      </c>
      <c r="AE13" s="183" t="s">
        <v>270</v>
      </c>
      <c r="AF13" s="183" t="s">
        <v>270</v>
      </c>
      <c r="AG13" s="183" t="s">
        <v>290</v>
      </c>
      <c r="AH13" s="127" t="b">
        <v>0</v>
      </c>
      <c r="AI13" s="126">
        <v>0</v>
      </c>
      <c r="AJ13" s="127" t="b">
        <v>0</v>
      </c>
      <c r="AK13" s="126">
        <v>0</v>
      </c>
      <c r="AL13" s="127" t="b">
        <v>0</v>
      </c>
      <c r="AM13" s="127" t="b">
        <v>1</v>
      </c>
      <c r="AN13" s="183" t="s">
        <v>290</v>
      </c>
      <c r="AO13" s="183" t="b">
        <f t="shared" si="1"/>
        <v>1</v>
      </c>
      <c r="AP13" s="183" t="s">
        <v>993</v>
      </c>
      <c r="AQ13" s="127" t="b">
        <v>0</v>
      </c>
      <c r="AR13" s="183" t="s">
        <v>993</v>
      </c>
      <c r="AS13" s="183" t="s">
        <v>993</v>
      </c>
      <c r="AT13" s="183" t="s">
        <v>993</v>
      </c>
      <c r="AU13" s="183" t="s">
        <v>290</v>
      </c>
      <c r="AV13" s="183" t="s">
        <v>993</v>
      </c>
      <c r="AW13" s="183" t="s">
        <v>993</v>
      </c>
      <c r="AX13" s="183" t="s">
        <v>993</v>
      </c>
      <c r="AY13" s="183" t="s">
        <v>993</v>
      </c>
      <c r="AZ13" s="183">
        <f t="shared" si="2"/>
        <v>6</v>
      </c>
      <c r="BA13" s="183">
        <f t="shared" si="0"/>
        <v>6</v>
      </c>
      <c r="BB13" s="183">
        <f t="shared" si="0"/>
        <v>0</v>
      </c>
      <c r="BC13" s="183">
        <f t="shared" si="0"/>
        <v>6</v>
      </c>
      <c r="BD13" s="183">
        <f t="shared" si="3"/>
        <v>0</v>
      </c>
      <c r="BE13" s="126">
        <v>6</v>
      </c>
      <c r="BF13" s="126">
        <v>6</v>
      </c>
      <c r="BG13" s="126">
        <v>0</v>
      </c>
      <c r="BH13" s="126">
        <v>6</v>
      </c>
      <c r="BI13" s="126">
        <v>0</v>
      </c>
      <c r="BJ13" s="126">
        <v>0</v>
      </c>
      <c r="BK13" s="126">
        <v>0</v>
      </c>
      <c r="BL13" s="126">
        <v>0</v>
      </c>
      <c r="BM13" s="126">
        <v>0</v>
      </c>
      <c r="BN13" s="126">
        <v>0</v>
      </c>
      <c r="BO13" s="126">
        <v>0</v>
      </c>
      <c r="BP13" s="126">
        <v>0</v>
      </c>
      <c r="BQ13" s="126">
        <v>0</v>
      </c>
      <c r="BR13" s="126">
        <v>0</v>
      </c>
      <c r="BS13" s="126">
        <v>0</v>
      </c>
      <c r="BT13" s="126">
        <v>0</v>
      </c>
      <c r="BU13" s="126">
        <v>0</v>
      </c>
      <c r="BV13" s="126">
        <v>0</v>
      </c>
      <c r="BW13" s="126">
        <v>0</v>
      </c>
      <c r="BX13" s="126">
        <v>0</v>
      </c>
      <c r="BY13" s="127"/>
      <c r="BZ13" s="126">
        <v>6</v>
      </c>
      <c r="CA13" s="126">
        <v>0</v>
      </c>
      <c r="CB13" s="126">
        <v>0</v>
      </c>
      <c r="CC13" s="126">
        <v>0</v>
      </c>
      <c r="CD13" s="126">
        <v>1</v>
      </c>
      <c r="CE13" s="126">
        <v>0</v>
      </c>
      <c r="CF13" s="126">
        <v>0</v>
      </c>
      <c r="CG13" s="126">
        <v>0</v>
      </c>
      <c r="CH13" s="126">
        <v>7</v>
      </c>
      <c r="CI13" s="126">
        <v>0</v>
      </c>
      <c r="CJ13" s="126">
        <v>0</v>
      </c>
      <c r="CK13" s="126">
        <v>0</v>
      </c>
      <c r="CL13" s="126">
        <v>0</v>
      </c>
      <c r="CM13" s="126">
        <v>0</v>
      </c>
      <c r="CN13" s="126">
        <v>0</v>
      </c>
      <c r="CO13" s="126">
        <v>0</v>
      </c>
      <c r="CP13" s="126">
        <v>0</v>
      </c>
      <c r="CQ13" s="126">
        <v>0</v>
      </c>
      <c r="CR13" s="126">
        <v>0</v>
      </c>
      <c r="CS13" s="126">
        <v>0</v>
      </c>
      <c r="CT13" s="126">
        <v>0</v>
      </c>
      <c r="CU13" s="126">
        <v>0</v>
      </c>
      <c r="CV13" s="126">
        <v>1</v>
      </c>
      <c r="CW13" s="126">
        <v>0</v>
      </c>
      <c r="CX13" s="126">
        <v>0</v>
      </c>
      <c r="CY13" s="126">
        <v>0</v>
      </c>
      <c r="CZ13" s="126">
        <v>0</v>
      </c>
      <c r="DA13" s="126">
        <v>0</v>
      </c>
      <c r="DB13" s="126">
        <v>0</v>
      </c>
      <c r="DC13" s="126">
        <v>0</v>
      </c>
      <c r="DD13" s="126">
        <v>0</v>
      </c>
      <c r="DE13" s="126">
        <v>0</v>
      </c>
      <c r="DF13" s="126">
        <v>0</v>
      </c>
      <c r="DG13" s="126">
        <v>0</v>
      </c>
      <c r="DH13" s="126">
        <v>0</v>
      </c>
      <c r="DI13" s="126">
        <v>0</v>
      </c>
      <c r="DJ13" s="126">
        <v>0</v>
      </c>
      <c r="DK13" s="126">
        <v>0</v>
      </c>
      <c r="DL13" s="126">
        <v>0</v>
      </c>
      <c r="DM13" s="126">
        <v>0</v>
      </c>
      <c r="DN13" s="126">
        <v>0</v>
      </c>
      <c r="DO13" s="126">
        <v>0</v>
      </c>
      <c r="DP13" s="126">
        <v>0</v>
      </c>
      <c r="DQ13" s="126">
        <v>0</v>
      </c>
      <c r="DR13" s="126">
        <v>0</v>
      </c>
      <c r="DS13" s="126">
        <v>0</v>
      </c>
      <c r="DT13" s="126">
        <v>0</v>
      </c>
      <c r="DU13" s="126">
        <v>0</v>
      </c>
      <c r="DV13" s="126">
        <v>0</v>
      </c>
      <c r="DW13" s="126">
        <v>0</v>
      </c>
      <c r="DX13" s="126">
        <v>0</v>
      </c>
      <c r="DY13" s="126">
        <v>0</v>
      </c>
      <c r="DZ13" s="127" t="b">
        <v>1</v>
      </c>
      <c r="EA13" s="126">
        <v>0</v>
      </c>
      <c r="EB13" s="126">
        <v>0</v>
      </c>
      <c r="EC13" s="126">
        <v>0</v>
      </c>
      <c r="ED13" s="126">
        <v>0</v>
      </c>
      <c r="EE13" s="126">
        <v>0</v>
      </c>
      <c r="EF13" s="126">
        <v>0</v>
      </c>
      <c r="EG13" s="126">
        <v>0</v>
      </c>
      <c r="EH13" s="126">
        <v>0</v>
      </c>
      <c r="EI13" s="126">
        <v>0</v>
      </c>
      <c r="EJ13" s="126">
        <v>0</v>
      </c>
      <c r="EK13" s="126">
        <v>0</v>
      </c>
      <c r="EL13" s="126">
        <v>0</v>
      </c>
      <c r="EM13" s="126">
        <v>0</v>
      </c>
      <c r="EN13" s="126">
        <v>0</v>
      </c>
      <c r="EO13" s="126">
        <v>0</v>
      </c>
      <c r="EP13" s="126">
        <v>0</v>
      </c>
      <c r="EQ13" s="126">
        <v>0</v>
      </c>
      <c r="ER13" s="126">
        <v>0</v>
      </c>
      <c r="ES13" s="126">
        <v>0</v>
      </c>
      <c r="ET13" s="126">
        <v>0</v>
      </c>
      <c r="EU13" s="126">
        <v>7</v>
      </c>
      <c r="EV13" s="126">
        <v>0</v>
      </c>
      <c r="EW13" s="126">
        <v>0</v>
      </c>
      <c r="EX13" s="126">
        <v>0</v>
      </c>
      <c r="EY13" s="126">
        <v>0</v>
      </c>
      <c r="EZ13" s="126">
        <v>0</v>
      </c>
      <c r="FA13" s="126">
        <v>0</v>
      </c>
      <c r="FB13" s="126">
        <v>0</v>
      </c>
      <c r="FC13" s="126">
        <v>0</v>
      </c>
      <c r="FD13" s="126">
        <v>0</v>
      </c>
      <c r="FE13" s="126">
        <v>0</v>
      </c>
      <c r="FF13" s="126">
        <v>0</v>
      </c>
      <c r="FG13" s="126">
        <v>0</v>
      </c>
      <c r="FH13" s="126">
        <v>0</v>
      </c>
      <c r="FI13" s="126">
        <v>1</v>
      </c>
      <c r="FJ13" s="126">
        <v>0</v>
      </c>
      <c r="FK13" s="126">
        <v>0</v>
      </c>
      <c r="FL13" s="126">
        <v>0</v>
      </c>
      <c r="FM13" s="126">
        <v>0</v>
      </c>
      <c r="FN13" s="126">
        <v>0</v>
      </c>
      <c r="FO13" s="126">
        <v>0</v>
      </c>
      <c r="FP13" s="126">
        <v>0</v>
      </c>
      <c r="FQ13" s="126">
        <v>0</v>
      </c>
      <c r="FR13" s="126">
        <v>0</v>
      </c>
      <c r="FS13" s="126">
        <v>0</v>
      </c>
      <c r="FT13" s="126">
        <v>0</v>
      </c>
      <c r="FU13" s="126">
        <v>0</v>
      </c>
      <c r="FV13" s="126">
        <v>0</v>
      </c>
      <c r="FW13" s="126">
        <v>0</v>
      </c>
      <c r="FX13" s="126">
        <v>0</v>
      </c>
      <c r="FY13" s="126">
        <v>0</v>
      </c>
      <c r="FZ13" s="126">
        <v>0</v>
      </c>
      <c r="GA13" s="126">
        <v>0</v>
      </c>
      <c r="GB13" s="126">
        <v>0</v>
      </c>
      <c r="GC13" s="126">
        <v>0</v>
      </c>
      <c r="GD13" s="126">
        <v>0</v>
      </c>
      <c r="GE13" s="126">
        <v>0</v>
      </c>
      <c r="GF13" s="126">
        <v>0</v>
      </c>
      <c r="GG13" s="126">
        <v>0</v>
      </c>
      <c r="GH13" s="126">
        <v>0</v>
      </c>
      <c r="GI13" s="183" t="s">
        <v>1055</v>
      </c>
      <c r="GJ13" s="183" t="s">
        <v>993</v>
      </c>
      <c r="GK13" s="183" t="s">
        <v>993</v>
      </c>
      <c r="GL13" s="183" t="s">
        <v>993</v>
      </c>
      <c r="GM13" s="126">
        <v>404</v>
      </c>
      <c r="GN13" s="126">
        <v>0</v>
      </c>
      <c r="GO13" s="126">
        <v>0</v>
      </c>
      <c r="GP13" s="126">
        <v>543</v>
      </c>
      <c r="GQ13" s="126">
        <v>404</v>
      </c>
      <c r="GR13" s="126">
        <v>404</v>
      </c>
      <c r="GS13" s="126">
        <v>404</v>
      </c>
      <c r="GT13" s="126">
        <v>0</v>
      </c>
      <c r="GU13" s="126">
        <v>0</v>
      </c>
      <c r="GV13" s="126">
        <v>0</v>
      </c>
      <c r="GW13" s="126">
        <v>0</v>
      </c>
      <c r="GX13" s="126">
        <v>0</v>
      </c>
      <c r="GY13" s="126">
        <v>404</v>
      </c>
      <c r="GZ13" s="126">
        <v>404</v>
      </c>
      <c r="HA13" s="126">
        <v>0</v>
      </c>
      <c r="HB13" s="126">
        <v>0</v>
      </c>
      <c r="HC13" s="126">
        <v>0</v>
      </c>
      <c r="HD13" s="126">
        <v>0</v>
      </c>
      <c r="HE13" s="126">
        <v>0</v>
      </c>
      <c r="HF13" s="126">
        <v>0</v>
      </c>
      <c r="HG13" s="126">
        <v>0</v>
      </c>
      <c r="HH13" s="126">
        <v>404</v>
      </c>
      <c r="HI13" s="126">
        <v>0</v>
      </c>
      <c r="HJ13" s="126">
        <v>0</v>
      </c>
      <c r="HK13" s="126">
        <v>0</v>
      </c>
      <c r="HL13" s="183" t="s">
        <v>993</v>
      </c>
      <c r="HM13" s="126">
        <v>0</v>
      </c>
      <c r="HN13" s="126">
        <v>0</v>
      </c>
      <c r="HO13" s="126">
        <v>0</v>
      </c>
      <c r="HP13" s="126">
        <v>0</v>
      </c>
      <c r="HQ13" s="126">
        <v>0</v>
      </c>
      <c r="HR13" s="126">
        <v>0</v>
      </c>
      <c r="HS13" s="126">
        <v>0</v>
      </c>
      <c r="HT13" s="126">
        <v>0</v>
      </c>
      <c r="HU13" s="126">
        <v>0</v>
      </c>
      <c r="HV13" s="126">
        <v>0</v>
      </c>
      <c r="HW13" s="126">
        <v>0</v>
      </c>
      <c r="HX13" s="126">
        <v>0</v>
      </c>
      <c r="HY13" s="126">
        <v>0</v>
      </c>
      <c r="HZ13" s="126">
        <v>0</v>
      </c>
      <c r="IA13" s="128">
        <v>0</v>
      </c>
      <c r="IB13" s="126">
        <v>0</v>
      </c>
      <c r="IC13" s="126">
        <v>404</v>
      </c>
      <c r="ID13" s="126">
        <v>0</v>
      </c>
      <c r="IE13" s="126">
        <v>0</v>
      </c>
      <c r="IF13" s="126">
        <v>0</v>
      </c>
      <c r="IG13" s="126">
        <v>0</v>
      </c>
      <c r="IH13" s="126">
        <v>0</v>
      </c>
      <c r="II13" s="126">
        <v>0</v>
      </c>
      <c r="IJ13" s="126">
        <v>0</v>
      </c>
      <c r="IK13" s="126">
        <v>0</v>
      </c>
      <c r="IL13" s="126">
        <v>0</v>
      </c>
      <c r="IM13" s="126">
        <v>0</v>
      </c>
      <c r="IN13" s="126">
        <v>0</v>
      </c>
      <c r="IO13" s="126">
        <v>0</v>
      </c>
      <c r="IP13" s="126">
        <v>0</v>
      </c>
      <c r="IQ13" s="126">
        <v>0</v>
      </c>
      <c r="IR13" s="126">
        <v>0</v>
      </c>
      <c r="IS13" s="126">
        <v>0</v>
      </c>
      <c r="IT13" s="126">
        <v>0</v>
      </c>
      <c r="IU13" s="126">
        <v>0</v>
      </c>
      <c r="IV13" s="126">
        <v>0</v>
      </c>
      <c r="IW13" s="126">
        <v>0</v>
      </c>
      <c r="IX13" s="126">
        <v>0</v>
      </c>
      <c r="IY13" s="183" t="s">
        <v>993</v>
      </c>
      <c r="IZ13" s="126">
        <v>0</v>
      </c>
      <c r="JA13" s="126">
        <v>0</v>
      </c>
      <c r="JB13" s="126">
        <v>0</v>
      </c>
      <c r="JC13" s="126">
        <v>0</v>
      </c>
      <c r="JD13" s="126">
        <v>0</v>
      </c>
      <c r="JE13" s="126">
        <v>0</v>
      </c>
      <c r="JF13" s="126">
        <v>0</v>
      </c>
      <c r="JG13" s="126">
        <v>0</v>
      </c>
      <c r="JH13" s="126">
        <v>0</v>
      </c>
      <c r="JI13" s="126">
        <v>0</v>
      </c>
      <c r="JJ13" s="126">
        <v>0</v>
      </c>
      <c r="JK13" s="126">
        <v>0</v>
      </c>
      <c r="JL13" s="127" t="b">
        <v>0</v>
      </c>
      <c r="JM13" s="183" t="s">
        <v>993</v>
      </c>
      <c r="JN13" s="183" t="s">
        <v>993</v>
      </c>
      <c r="JO13" s="183" t="s">
        <v>993</v>
      </c>
      <c r="JP13" s="183" t="s">
        <v>993</v>
      </c>
      <c r="JQ13" s="127"/>
      <c r="JR13" s="123"/>
    </row>
    <row r="14" spans="1:278">
      <c r="A14" s="122"/>
      <c r="B14" s="1350" t="s">
        <v>1423</v>
      </c>
      <c r="C14" s="1350"/>
      <c r="D14" s="183" t="s">
        <v>1424</v>
      </c>
      <c r="E14" s="183" t="s">
        <v>1424</v>
      </c>
      <c r="F14" s="183" t="s">
        <v>993</v>
      </c>
      <c r="G14" s="183" t="s">
        <v>7</v>
      </c>
      <c r="H14" s="183" t="s">
        <v>1388</v>
      </c>
      <c r="I14" s="183" t="s">
        <v>437</v>
      </c>
      <c r="J14" s="183" t="s">
        <v>986</v>
      </c>
      <c r="K14" s="183" t="s">
        <v>987</v>
      </c>
      <c r="L14" s="183" t="s">
        <v>988</v>
      </c>
      <c r="M14" s="183" t="s">
        <v>989</v>
      </c>
      <c r="N14" s="183" t="s">
        <v>990</v>
      </c>
      <c r="O14" s="183" t="s">
        <v>7</v>
      </c>
      <c r="P14" s="183" t="s">
        <v>1317</v>
      </c>
      <c r="Q14" s="183" t="s">
        <v>1425</v>
      </c>
      <c r="R14" s="183" t="s">
        <v>1426</v>
      </c>
      <c r="S14" s="183" t="s">
        <v>1427</v>
      </c>
      <c r="T14" s="183" t="s">
        <v>1428</v>
      </c>
      <c r="U14" s="183" t="s">
        <v>1429</v>
      </c>
      <c r="V14" s="183" t="s">
        <v>1319</v>
      </c>
      <c r="W14" s="183" t="s">
        <v>523</v>
      </c>
      <c r="X14" s="183" t="s">
        <v>1430</v>
      </c>
      <c r="Y14" s="183" t="s">
        <v>1319</v>
      </c>
      <c r="Z14" s="183" t="s">
        <v>523</v>
      </c>
      <c r="AA14" s="183" t="s">
        <v>1431</v>
      </c>
      <c r="AB14" s="183" t="s">
        <v>993</v>
      </c>
      <c r="AC14" s="183" t="s">
        <v>993</v>
      </c>
      <c r="AD14" s="183" t="s">
        <v>447</v>
      </c>
      <c r="AE14" s="183" t="s">
        <v>270</v>
      </c>
      <c r="AF14" s="183" t="s">
        <v>270</v>
      </c>
      <c r="AG14" s="183" t="s">
        <v>290</v>
      </c>
      <c r="AH14" s="127" t="b">
        <v>0</v>
      </c>
      <c r="AI14" s="126">
        <v>0</v>
      </c>
      <c r="AJ14" s="127" t="b">
        <v>0</v>
      </c>
      <c r="AK14" s="126">
        <v>0</v>
      </c>
      <c r="AL14" s="127" t="b">
        <v>0</v>
      </c>
      <c r="AM14" s="127" t="b">
        <v>1</v>
      </c>
      <c r="AN14" s="183" t="s">
        <v>290</v>
      </c>
      <c r="AO14" s="183" t="b">
        <f t="shared" si="1"/>
        <v>1</v>
      </c>
      <c r="AP14" s="183" t="s">
        <v>993</v>
      </c>
      <c r="AQ14" s="127" t="b">
        <v>0</v>
      </c>
      <c r="AR14" s="183" t="s">
        <v>993</v>
      </c>
      <c r="AS14" s="183" t="s">
        <v>993</v>
      </c>
      <c r="AT14" s="183" t="s">
        <v>993</v>
      </c>
      <c r="AU14" s="183" t="s">
        <v>270</v>
      </c>
      <c r="AV14" s="183" t="s">
        <v>290</v>
      </c>
      <c r="AW14" s="183" t="s">
        <v>293</v>
      </c>
      <c r="AX14" s="183" t="s">
        <v>296</v>
      </c>
      <c r="AY14" s="183" t="s">
        <v>282</v>
      </c>
      <c r="AZ14" s="183">
        <f t="shared" si="2"/>
        <v>18</v>
      </c>
      <c r="BA14" s="183">
        <f t="shared" si="0"/>
        <v>18</v>
      </c>
      <c r="BB14" s="183">
        <f t="shared" si="0"/>
        <v>7</v>
      </c>
      <c r="BC14" s="183">
        <f t="shared" si="0"/>
        <v>18</v>
      </c>
      <c r="BD14" s="183">
        <f t="shared" si="3"/>
        <v>0</v>
      </c>
      <c r="BE14" s="126">
        <v>18</v>
      </c>
      <c r="BF14" s="126">
        <v>18</v>
      </c>
      <c r="BG14" s="126">
        <v>7</v>
      </c>
      <c r="BH14" s="126">
        <v>18</v>
      </c>
      <c r="BI14" s="126">
        <v>0</v>
      </c>
      <c r="BJ14" s="126">
        <v>0</v>
      </c>
      <c r="BK14" s="126">
        <v>0</v>
      </c>
      <c r="BL14" s="126">
        <v>0</v>
      </c>
      <c r="BM14" s="126">
        <v>0</v>
      </c>
      <c r="BN14" s="126">
        <v>0</v>
      </c>
      <c r="BO14" s="126">
        <v>0</v>
      </c>
      <c r="BP14" s="126">
        <v>0</v>
      </c>
      <c r="BQ14" s="126">
        <v>0</v>
      </c>
      <c r="BR14" s="126">
        <v>0</v>
      </c>
      <c r="BS14" s="126">
        <v>0</v>
      </c>
      <c r="BT14" s="126">
        <v>0</v>
      </c>
      <c r="BU14" s="126">
        <v>0</v>
      </c>
      <c r="BV14" s="126">
        <v>0</v>
      </c>
      <c r="BW14" s="126">
        <v>0</v>
      </c>
      <c r="BX14" s="126">
        <v>0</v>
      </c>
      <c r="BY14" s="127"/>
      <c r="BZ14" s="126">
        <v>0</v>
      </c>
      <c r="CA14" s="126">
        <v>0</v>
      </c>
      <c r="CB14" s="126">
        <v>0</v>
      </c>
      <c r="CC14" s="126">
        <v>18</v>
      </c>
      <c r="CD14" s="126">
        <v>3</v>
      </c>
      <c r="CE14" s="126">
        <v>0.3</v>
      </c>
      <c r="CF14" s="126">
        <v>0</v>
      </c>
      <c r="CG14" s="126">
        <v>0</v>
      </c>
      <c r="CH14" s="126">
        <v>4</v>
      </c>
      <c r="CI14" s="126">
        <v>2.5</v>
      </c>
      <c r="CJ14" s="126">
        <v>23</v>
      </c>
      <c r="CK14" s="126">
        <v>1.2</v>
      </c>
      <c r="CL14" s="126">
        <v>3</v>
      </c>
      <c r="CM14" s="126">
        <v>0.5</v>
      </c>
      <c r="CN14" s="126">
        <v>0</v>
      </c>
      <c r="CO14" s="126">
        <v>0</v>
      </c>
      <c r="CP14" s="126">
        <v>1</v>
      </c>
      <c r="CQ14" s="126">
        <v>0</v>
      </c>
      <c r="CR14" s="126">
        <v>0</v>
      </c>
      <c r="CS14" s="126">
        <v>0</v>
      </c>
      <c r="CT14" s="126">
        <v>0</v>
      </c>
      <c r="CU14" s="126">
        <v>0</v>
      </c>
      <c r="CV14" s="126">
        <v>1</v>
      </c>
      <c r="CW14" s="126">
        <v>0</v>
      </c>
      <c r="CX14" s="126">
        <v>1</v>
      </c>
      <c r="CY14" s="126">
        <v>0</v>
      </c>
      <c r="CZ14" s="126">
        <v>0</v>
      </c>
      <c r="DA14" s="126">
        <v>0</v>
      </c>
      <c r="DB14" s="126">
        <v>4</v>
      </c>
      <c r="DC14" s="126">
        <v>0</v>
      </c>
      <c r="DD14" s="126">
        <v>1</v>
      </c>
      <c r="DE14" s="126">
        <v>0</v>
      </c>
      <c r="DF14" s="126">
        <v>1</v>
      </c>
      <c r="DG14" s="126">
        <v>0</v>
      </c>
      <c r="DH14" s="126">
        <v>12</v>
      </c>
      <c r="DI14" s="126">
        <v>0</v>
      </c>
      <c r="DJ14" s="126">
        <v>3</v>
      </c>
      <c r="DK14" s="126">
        <v>0.5</v>
      </c>
      <c r="DL14" s="126">
        <v>0</v>
      </c>
      <c r="DM14" s="126">
        <v>0</v>
      </c>
      <c r="DN14" s="126">
        <v>1</v>
      </c>
      <c r="DO14" s="126">
        <v>0</v>
      </c>
      <c r="DP14" s="126">
        <v>0</v>
      </c>
      <c r="DQ14" s="126">
        <v>0</v>
      </c>
      <c r="DR14" s="126">
        <v>0</v>
      </c>
      <c r="DS14" s="126">
        <v>0</v>
      </c>
      <c r="DT14" s="126">
        <v>0</v>
      </c>
      <c r="DU14" s="126">
        <v>0</v>
      </c>
      <c r="DV14" s="126">
        <v>0</v>
      </c>
      <c r="DW14" s="126">
        <v>0</v>
      </c>
      <c r="DX14" s="126">
        <v>1</v>
      </c>
      <c r="DY14" s="126">
        <v>0</v>
      </c>
      <c r="DZ14" s="127" t="b">
        <v>0</v>
      </c>
      <c r="EA14" s="126">
        <v>0</v>
      </c>
      <c r="EB14" s="126">
        <v>0</v>
      </c>
      <c r="EC14" s="126">
        <v>0</v>
      </c>
      <c r="ED14" s="126">
        <v>0</v>
      </c>
      <c r="EE14" s="126">
        <v>0</v>
      </c>
      <c r="EF14" s="126">
        <v>0</v>
      </c>
      <c r="EG14" s="126">
        <v>0</v>
      </c>
      <c r="EH14" s="126">
        <v>0</v>
      </c>
      <c r="EI14" s="126">
        <v>0</v>
      </c>
      <c r="EJ14" s="126">
        <v>0</v>
      </c>
      <c r="EK14" s="126">
        <v>0</v>
      </c>
      <c r="EL14" s="126">
        <v>0</v>
      </c>
      <c r="EM14" s="126">
        <v>0</v>
      </c>
      <c r="EN14" s="126">
        <v>0</v>
      </c>
      <c r="EO14" s="126">
        <v>0</v>
      </c>
      <c r="EP14" s="126">
        <v>0</v>
      </c>
      <c r="EQ14" s="126">
        <v>0</v>
      </c>
      <c r="ER14" s="126">
        <v>0</v>
      </c>
      <c r="ES14" s="126">
        <v>0</v>
      </c>
      <c r="ET14" s="126">
        <v>0</v>
      </c>
      <c r="EU14" s="126">
        <v>0</v>
      </c>
      <c r="EV14" s="126">
        <v>0</v>
      </c>
      <c r="EW14" s="126">
        <v>4</v>
      </c>
      <c r="EX14" s="126">
        <v>0</v>
      </c>
      <c r="EY14" s="126">
        <v>0</v>
      </c>
      <c r="EZ14" s="126">
        <v>0</v>
      </c>
      <c r="FA14" s="126">
        <v>0</v>
      </c>
      <c r="FB14" s="126">
        <v>0</v>
      </c>
      <c r="FC14" s="126">
        <v>0</v>
      </c>
      <c r="FD14" s="126">
        <v>0</v>
      </c>
      <c r="FE14" s="126">
        <v>0</v>
      </c>
      <c r="FF14" s="126">
        <v>0</v>
      </c>
      <c r="FG14" s="126">
        <v>0</v>
      </c>
      <c r="FH14" s="126">
        <v>0</v>
      </c>
      <c r="FI14" s="126">
        <v>0</v>
      </c>
      <c r="FJ14" s="126">
        <v>0</v>
      </c>
      <c r="FK14" s="126">
        <v>0</v>
      </c>
      <c r="FL14" s="126">
        <v>0</v>
      </c>
      <c r="FM14" s="126">
        <v>0</v>
      </c>
      <c r="FN14" s="126">
        <v>0</v>
      </c>
      <c r="FO14" s="126">
        <v>3</v>
      </c>
      <c r="FP14" s="126">
        <v>2.5</v>
      </c>
      <c r="FQ14" s="126">
        <v>7</v>
      </c>
      <c r="FR14" s="126">
        <v>1.2</v>
      </c>
      <c r="FS14" s="126">
        <v>0</v>
      </c>
      <c r="FT14" s="126">
        <v>0</v>
      </c>
      <c r="FU14" s="126">
        <v>0</v>
      </c>
      <c r="FV14" s="126">
        <v>0</v>
      </c>
      <c r="FW14" s="126">
        <v>0</v>
      </c>
      <c r="FX14" s="126">
        <v>0</v>
      </c>
      <c r="FY14" s="126">
        <v>0</v>
      </c>
      <c r="FZ14" s="126">
        <v>0</v>
      </c>
      <c r="GA14" s="126">
        <v>0</v>
      </c>
      <c r="GB14" s="126">
        <v>0</v>
      </c>
      <c r="GC14" s="126">
        <v>1</v>
      </c>
      <c r="GD14" s="126">
        <v>0</v>
      </c>
      <c r="GE14" s="126">
        <v>4</v>
      </c>
      <c r="GF14" s="126">
        <v>0</v>
      </c>
      <c r="GG14" s="126">
        <v>0</v>
      </c>
      <c r="GH14" s="126">
        <v>0</v>
      </c>
      <c r="GI14" s="183" t="s">
        <v>521</v>
      </c>
      <c r="GJ14" s="183" t="s">
        <v>993</v>
      </c>
      <c r="GK14" s="183" t="s">
        <v>993</v>
      </c>
      <c r="GL14" s="183" t="s">
        <v>993</v>
      </c>
      <c r="GM14" s="126">
        <v>399</v>
      </c>
      <c r="GN14" s="126">
        <v>0</v>
      </c>
      <c r="GO14" s="126">
        <v>0</v>
      </c>
      <c r="GP14" s="126">
        <v>4519</v>
      </c>
      <c r="GQ14" s="126">
        <v>405</v>
      </c>
      <c r="GR14" s="126">
        <v>0</v>
      </c>
      <c r="GS14" s="126">
        <v>0</v>
      </c>
      <c r="GT14" s="126">
        <v>0</v>
      </c>
      <c r="GU14" s="126">
        <v>0</v>
      </c>
      <c r="GV14" s="126">
        <v>0</v>
      </c>
      <c r="GW14" s="126">
        <v>0</v>
      </c>
      <c r="GX14" s="126">
        <v>0</v>
      </c>
      <c r="GY14" s="126">
        <v>0</v>
      </c>
      <c r="GZ14" s="126">
        <v>0</v>
      </c>
      <c r="HA14" s="126">
        <v>0</v>
      </c>
      <c r="HB14" s="126">
        <v>0</v>
      </c>
      <c r="HC14" s="126">
        <v>0</v>
      </c>
      <c r="HD14" s="126">
        <v>0</v>
      </c>
      <c r="HE14" s="126">
        <v>0</v>
      </c>
      <c r="HF14" s="126">
        <v>0</v>
      </c>
      <c r="HG14" s="126">
        <v>0</v>
      </c>
      <c r="HH14" s="126">
        <v>0</v>
      </c>
      <c r="HI14" s="126">
        <v>0</v>
      </c>
      <c r="HJ14" s="126">
        <v>0</v>
      </c>
      <c r="HK14" s="126">
        <v>0</v>
      </c>
      <c r="HL14" s="183" t="s">
        <v>993</v>
      </c>
      <c r="HM14" s="126">
        <v>0</v>
      </c>
      <c r="HN14" s="126">
        <v>0</v>
      </c>
      <c r="HO14" s="126">
        <v>0</v>
      </c>
      <c r="HP14" s="126">
        <v>0</v>
      </c>
      <c r="HQ14" s="126">
        <v>0</v>
      </c>
      <c r="HR14" s="126">
        <v>0</v>
      </c>
      <c r="HS14" s="126">
        <v>0</v>
      </c>
      <c r="HT14" s="126">
        <v>0</v>
      </c>
      <c r="HU14" s="126">
        <v>0</v>
      </c>
      <c r="HV14" s="126">
        <v>0</v>
      </c>
      <c r="HW14" s="126">
        <v>0</v>
      </c>
      <c r="HX14" s="126">
        <v>0</v>
      </c>
      <c r="HY14" s="126">
        <v>0</v>
      </c>
      <c r="HZ14" s="126">
        <v>0</v>
      </c>
      <c r="IA14" s="128">
        <v>0</v>
      </c>
      <c r="IB14" s="126">
        <v>0</v>
      </c>
      <c r="IC14" s="126">
        <v>405</v>
      </c>
      <c r="ID14" s="126">
        <v>0</v>
      </c>
      <c r="IE14" s="126">
        <v>0</v>
      </c>
      <c r="IF14" s="126">
        <v>0</v>
      </c>
      <c r="IG14" s="126">
        <v>0</v>
      </c>
      <c r="IH14" s="126">
        <v>0</v>
      </c>
      <c r="II14" s="126">
        <v>0</v>
      </c>
      <c r="IJ14" s="126">
        <v>1</v>
      </c>
      <c r="IK14" s="126">
        <v>0</v>
      </c>
      <c r="IL14" s="126">
        <v>0</v>
      </c>
      <c r="IM14" s="126">
        <v>0</v>
      </c>
      <c r="IN14" s="126">
        <v>0</v>
      </c>
      <c r="IO14" s="126">
        <v>0</v>
      </c>
      <c r="IP14" s="126">
        <v>0</v>
      </c>
      <c r="IQ14" s="126">
        <v>0</v>
      </c>
      <c r="IR14" s="126">
        <v>0</v>
      </c>
      <c r="IS14" s="126">
        <v>0</v>
      </c>
      <c r="IT14" s="126">
        <v>0</v>
      </c>
      <c r="IU14" s="126">
        <v>0</v>
      </c>
      <c r="IV14" s="126">
        <v>0</v>
      </c>
      <c r="IW14" s="126">
        <v>0</v>
      </c>
      <c r="IX14" s="126">
        <v>0</v>
      </c>
      <c r="IY14" s="183" t="s">
        <v>270</v>
      </c>
      <c r="IZ14" s="126">
        <v>0</v>
      </c>
      <c r="JA14" s="126">
        <v>0</v>
      </c>
      <c r="JB14" s="126">
        <v>1</v>
      </c>
      <c r="JC14" s="126">
        <v>0</v>
      </c>
      <c r="JD14" s="126">
        <v>0</v>
      </c>
      <c r="JE14" s="126">
        <v>0</v>
      </c>
      <c r="JF14" s="126">
        <v>0</v>
      </c>
      <c r="JG14" s="126">
        <v>0</v>
      </c>
      <c r="JH14" s="126">
        <v>0</v>
      </c>
      <c r="JI14" s="126">
        <v>0</v>
      </c>
      <c r="JJ14" s="126">
        <v>0</v>
      </c>
      <c r="JK14" s="126">
        <v>0</v>
      </c>
      <c r="JL14" s="127" t="b">
        <v>0</v>
      </c>
      <c r="JM14" s="183" t="s">
        <v>993</v>
      </c>
      <c r="JN14" s="183" t="s">
        <v>993</v>
      </c>
      <c r="JO14" s="183" t="s">
        <v>993</v>
      </c>
      <c r="JP14" s="183" t="s">
        <v>993</v>
      </c>
      <c r="JQ14" s="127"/>
      <c r="JR14" s="123"/>
    </row>
    <row r="15" spans="1:278">
      <c r="A15" s="122"/>
      <c r="B15" s="1350" t="s">
        <v>1432</v>
      </c>
      <c r="C15" s="1350"/>
      <c r="D15" s="183" t="s">
        <v>1433</v>
      </c>
      <c r="E15" s="183" t="s">
        <v>1433</v>
      </c>
      <c r="F15" s="183" t="s">
        <v>993</v>
      </c>
      <c r="G15" s="183" t="s">
        <v>1434</v>
      </c>
      <c r="H15" s="183" t="s">
        <v>1388</v>
      </c>
      <c r="I15" s="183" t="s">
        <v>437</v>
      </c>
      <c r="J15" s="183" t="s">
        <v>986</v>
      </c>
      <c r="K15" s="183" t="s">
        <v>987</v>
      </c>
      <c r="L15" s="183" t="s">
        <v>988</v>
      </c>
      <c r="M15" s="183" t="s">
        <v>989</v>
      </c>
      <c r="N15" s="183" t="s">
        <v>990</v>
      </c>
      <c r="O15" s="183" t="s">
        <v>1434</v>
      </c>
      <c r="P15" s="183" t="s">
        <v>1317</v>
      </c>
      <c r="Q15" s="183" t="s">
        <v>1435</v>
      </c>
      <c r="R15" s="183" t="s">
        <v>1436</v>
      </c>
      <c r="S15" s="183" t="s">
        <v>1437</v>
      </c>
      <c r="T15" s="183" t="s">
        <v>993</v>
      </c>
      <c r="U15" s="183" t="s">
        <v>993</v>
      </c>
      <c r="V15" s="183" t="s">
        <v>1319</v>
      </c>
      <c r="W15" s="183" t="s">
        <v>525</v>
      </c>
      <c r="X15" s="183" t="s">
        <v>1438</v>
      </c>
      <c r="Y15" s="183" t="s">
        <v>1319</v>
      </c>
      <c r="Z15" s="183" t="s">
        <v>521</v>
      </c>
      <c r="AA15" s="183" t="s">
        <v>1439</v>
      </c>
      <c r="AB15" s="183" t="s">
        <v>993</v>
      </c>
      <c r="AC15" s="183" t="s">
        <v>993</v>
      </c>
      <c r="AD15" s="183" t="s">
        <v>1227</v>
      </c>
      <c r="AE15" s="183" t="s">
        <v>270</v>
      </c>
      <c r="AF15" s="183" t="s">
        <v>290</v>
      </c>
      <c r="AG15" s="183" t="s">
        <v>293</v>
      </c>
      <c r="AH15" s="127" t="b">
        <v>0</v>
      </c>
      <c r="AI15" s="126">
        <v>0</v>
      </c>
      <c r="AJ15" s="127" t="b">
        <v>0</v>
      </c>
      <c r="AK15" s="126">
        <v>0</v>
      </c>
      <c r="AL15" s="127" t="b">
        <v>0</v>
      </c>
      <c r="AM15" s="127" t="b">
        <v>1</v>
      </c>
      <c r="AN15" s="183" t="s">
        <v>293</v>
      </c>
      <c r="AO15" s="183" t="b">
        <f t="shared" si="1"/>
        <v>1</v>
      </c>
      <c r="AP15" s="183" t="s">
        <v>993</v>
      </c>
      <c r="AQ15" s="127" t="b">
        <v>0</v>
      </c>
      <c r="AR15" s="183" t="s">
        <v>993</v>
      </c>
      <c r="AS15" s="183" t="s">
        <v>993</v>
      </c>
      <c r="AT15" s="183" t="s">
        <v>993</v>
      </c>
      <c r="AU15" s="183" t="s">
        <v>298</v>
      </c>
      <c r="AV15" s="183" t="s">
        <v>993</v>
      </c>
      <c r="AW15" s="183" t="s">
        <v>993</v>
      </c>
      <c r="AX15" s="183" t="s">
        <v>993</v>
      </c>
      <c r="AY15" s="183" t="s">
        <v>993</v>
      </c>
      <c r="AZ15" s="183">
        <f t="shared" si="2"/>
        <v>19</v>
      </c>
      <c r="BA15" s="183">
        <f t="shared" si="0"/>
        <v>0</v>
      </c>
      <c r="BB15" s="183">
        <f t="shared" si="0"/>
        <v>0</v>
      </c>
      <c r="BC15" s="183">
        <f t="shared" si="0"/>
        <v>19</v>
      </c>
      <c r="BD15" s="183">
        <f t="shared" si="3"/>
        <v>0</v>
      </c>
      <c r="BE15" s="126">
        <v>19</v>
      </c>
      <c r="BF15" s="126">
        <v>0</v>
      </c>
      <c r="BG15" s="126">
        <v>0</v>
      </c>
      <c r="BH15" s="126">
        <v>19</v>
      </c>
      <c r="BI15" s="126">
        <v>0</v>
      </c>
      <c r="BJ15" s="126">
        <v>0</v>
      </c>
      <c r="BK15" s="126">
        <v>0</v>
      </c>
      <c r="BL15" s="126">
        <v>0</v>
      </c>
      <c r="BM15" s="126">
        <v>0</v>
      </c>
      <c r="BN15" s="126">
        <v>0</v>
      </c>
      <c r="BO15" s="126">
        <v>0</v>
      </c>
      <c r="BP15" s="126">
        <v>0</v>
      </c>
      <c r="BQ15" s="126">
        <v>0</v>
      </c>
      <c r="BR15" s="126">
        <v>0</v>
      </c>
      <c r="BS15" s="126">
        <v>0</v>
      </c>
      <c r="BT15" s="126">
        <v>0</v>
      </c>
      <c r="BU15" s="126">
        <v>0</v>
      </c>
      <c r="BV15" s="126">
        <v>0</v>
      </c>
      <c r="BW15" s="126">
        <v>0</v>
      </c>
      <c r="BX15" s="126">
        <v>0</v>
      </c>
      <c r="BY15" s="183" t="s">
        <v>2191</v>
      </c>
      <c r="BZ15" s="126">
        <v>19</v>
      </c>
      <c r="CA15" s="126">
        <v>0</v>
      </c>
      <c r="CB15" s="126">
        <v>0</v>
      </c>
      <c r="CC15" s="126">
        <v>0</v>
      </c>
      <c r="CD15" s="126">
        <v>1</v>
      </c>
      <c r="CE15" s="126">
        <v>0</v>
      </c>
      <c r="CF15" s="126">
        <v>0</v>
      </c>
      <c r="CG15" s="126">
        <v>0</v>
      </c>
      <c r="CH15" s="126">
        <v>0</v>
      </c>
      <c r="CI15" s="126">
        <v>0</v>
      </c>
      <c r="CJ15" s="126">
        <v>3</v>
      </c>
      <c r="CK15" s="126">
        <v>0.6</v>
      </c>
      <c r="CL15" s="126">
        <v>1</v>
      </c>
      <c r="CM15" s="126">
        <v>0</v>
      </c>
      <c r="CN15" s="126">
        <v>0</v>
      </c>
      <c r="CO15" s="126">
        <v>0</v>
      </c>
      <c r="CP15" s="126">
        <v>0</v>
      </c>
      <c r="CQ15" s="126">
        <v>0</v>
      </c>
      <c r="CR15" s="126">
        <v>0</v>
      </c>
      <c r="CS15" s="126">
        <v>0</v>
      </c>
      <c r="CT15" s="126">
        <v>0</v>
      </c>
      <c r="CU15" s="126">
        <v>0</v>
      </c>
      <c r="CV15" s="126">
        <v>0</v>
      </c>
      <c r="CW15" s="126">
        <v>0</v>
      </c>
      <c r="CX15" s="126">
        <v>0</v>
      </c>
      <c r="CY15" s="126">
        <v>0</v>
      </c>
      <c r="CZ15" s="126">
        <v>0</v>
      </c>
      <c r="DA15" s="126">
        <v>0</v>
      </c>
      <c r="DB15" s="126">
        <v>0</v>
      </c>
      <c r="DC15" s="126">
        <v>0</v>
      </c>
      <c r="DD15" s="126">
        <v>0</v>
      </c>
      <c r="DE15" s="126">
        <v>0</v>
      </c>
      <c r="DF15" s="126">
        <v>0</v>
      </c>
      <c r="DG15" s="126">
        <v>0</v>
      </c>
      <c r="DH15" s="126">
        <v>0</v>
      </c>
      <c r="DI15" s="126">
        <v>0</v>
      </c>
      <c r="DJ15" s="126">
        <v>0</v>
      </c>
      <c r="DK15" s="126">
        <v>0</v>
      </c>
      <c r="DL15" s="126">
        <v>0</v>
      </c>
      <c r="DM15" s="126">
        <v>0</v>
      </c>
      <c r="DN15" s="126">
        <v>0</v>
      </c>
      <c r="DO15" s="126">
        <v>0</v>
      </c>
      <c r="DP15" s="126">
        <v>0</v>
      </c>
      <c r="DQ15" s="126">
        <v>0</v>
      </c>
      <c r="DR15" s="126">
        <v>0</v>
      </c>
      <c r="DS15" s="126">
        <v>0</v>
      </c>
      <c r="DT15" s="126">
        <v>0</v>
      </c>
      <c r="DU15" s="126">
        <v>0</v>
      </c>
      <c r="DV15" s="126">
        <v>0</v>
      </c>
      <c r="DW15" s="126">
        <v>0</v>
      </c>
      <c r="DX15" s="126">
        <v>0</v>
      </c>
      <c r="DY15" s="126">
        <v>0</v>
      </c>
      <c r="DZ15" s="127" t="b">
        <v>1</v>
      </c>
      <c r="EA15" s="126">
        <v>0</v>
      </c>
      <c r="EB15" s="126">
        <v>0</v>
      </c>
      <c r="EC15" s="126">
        <v>0</v>
      </c>
      <c r="ED15" s="126">
        <v>0</v>
      </c>
      <c r="EE15" s="126">
        <v>0</v>
      </c>
      <c r="EF15" s="126">
        <v>0</v>
      </c>
      <c r="EG15" s="126">
        <v>0</v>
      </c>
      <c r="EH15" s="126">
        <v>0</v>
      </c>
      <c r="EI15" s="126">
        <v>0</v>
      </c>
      <c r="EJ15" s="126">
        <v>0</v>
      </c>
      <c r="EK15" s="126">
        <v>0</v>
      </c>
      <c r="EL15" s="126">
        <v>0</v>
      </c>
      <c r="EM15" s="126">
        <v>0</v>
      </c>
      <c r="EN15" s="126">
        <v>0</v>
      </c>
      <c r="EO15" s="126">
        <v>0</v>
      </c>
      <c r="EP15" s="126">
        <v>0</v>
      </c>
      <c r="EQ15" s="126">
        <v>0</v>
      </c>
      <c r="ER15" s="126">
        <v>0</v>
      </c>
      <c r="ES15" s="126">
        <v>0</v>
      </c>
      <c r="ET15" s="126">
        <v>0</v>
      </c>
      <c r="EU15" s="126">
        <v>0</v>
      </c>
      <c r="EV15" s="126">
        <v>0</v>
      </c>
      <c r="EW15" s="126">
        <v>3</v>
      </c>
      <c r="EX15" s="126">
        <v>0.6</v>
      </c>
      <c r="EY15" s="126">
        <v>1</v>
      </c>
      <c r="EZ15" s="126">
        <v>0</v>
      </c>
      <c r="FA15" s="126">
        <v>0</v>
      </c>
      <c r="FB15" s="126">
        <v>0</v>
      </c>
      <c r="FC15" s="126">
        <v>0</v>
      </c>
      <c r="FD15" s="126">
        <v>0</v>
      </c>
      <c r="FE15" s="126">
        <v>0</v>
      </c>
      <c r="FF15" s="126">
        <v>0</v>
      </c>
      <c r="FG15" s="126">
        <v>0</v>
      </c>
      <c r="FH15" s="126">
        <v>0</v>
      </c>
      <c r="FI15" s="126">
        <v>0</v>
      </c>
      <c r="FJ15" s="126">
        <v>0</v>
      </c>
      <c r="FK15" s="126">
        <v>0</v>
      </c>
      <c r="FL15" s="126">
        <v>0</v>
      </c>
      <c r="FM15" s="126">
        <v>0</v>
      </c>
      <c r="FN15" s="126">
        <v>0</v>
      </c>
      <c r="FO15" s="126">
        <v>0</v>
      </c>
      <c r="FP15" s="126">
        <v>0</v>
      </c>
      <c r="FQ15" s="126">
        <v>0</v>
      </c>
      <c r="FR15" s="126">
        <v>0</v>
      </c>
      <c r="FS15" s="126">
        <v>0</v>
      </c>
      <c r="FT15" s="126">
        <v>0</v>
      </c>
      <c r="FU15" s="126">
        <v>0</v>
      </c>
      <c r="FV15" s="126">
        <v>0</v>
      </c>
      <c r="FW15" s="126">
        <v>0</v>
      </c>
      <c r="FX15" s="126">
        <v>0</v>
      </c>
      <c r="FY15" s="126">
        <v>0</v>
      </c>
      <c r="FZ15" s="126">
        <v>0</v>
      </c>
      <c r="GA15" s="126">
        <v>0</v>
      </c>
      <c r="GB15" s="126">
        <v>0</v>
      </c>
      <c r="GC15" s="126">
        <v>0</v>
      </c>
      <c r="GD15" s="126">
        <v>0</v>
      </c>
      <c r="GE15" s="126">
        <v>0</v>
      </c>
      <c r="GF15" s="126">
        <v>0</v>
      </c>
      <c r="GG15" s="126">
        <v>0</v>
      </c>
      <c r="GH15" s="126">
        <v>0</v>
      </c>
      <c r="GI15" s="183" t="s">
        <v>1000</v>
      </c>
      <c r="GJ15" s="183" t="s">
        <v>993</v>
      </c>
      <c r="GK15" s="183" t="s">
        <v>993</v>
      </c>
      <c r="GL15" s="183" t="s">
        <v>993</v>
      </c>
      <c r="GM15" s="126">
        <v>0</v>
      </c>
      <c r="GN15" s="126">
        <v>0</v>
      </c>
      <c r="GO15" s="126">
        <v>0</v>
      </c>
      <c r="GP15" s="126">
        <v>0</v>
      </c>
      <c r="GQ15" s="126">
        <v>0</v>
      </c>
      <c r="GR15" s="126">
        <v>0</v>
      </c>
      <c r="GS15" s="126">
        <v>0</v>
      </c>
      <c r="GT15" s="126">
        <v>0</v>
      </c>
      <c r="GU15" s="126">
        <v>0</v>
      </c>
      <c r="GV15" s="126">
        <v>0</v>
      </c>
      <c r="GW15" s="126">
        <v>0</v>
      </c>
      <c r="GX15" s="126">
        <v>0</v>
      </c>
      <c r="GY15" s="126">
        <v>0</v>
      </c>
      <c r="GZ15" s="126">
        <v>0</v>
      </c>
      <c r="HA15" s="126">
        <v>0</v>
      </c>
      <c r="HB15" s="126">
        <v>0</v>
      </c>
      <c r="HC15" s="126">
        <v>0</v>
      </c>
      <c r="HD15" s="126">
        <v>0</v>
      </c>
      <c r="HE15" s="126">
        <v>0</v>
      </c>
      <c r="HF15" s="126">
        <v>0</v>
      </c>
      <c r="HG15" s="126">
        <v>0</v>
      </c>
      <c r="HH15" s="126">
        <v>0</v>
      </c>
      <c r="HI15" s="126">
        <v>0</v>
      </c>
      <c r="HJ15" s="126">
        <v>0</v>
      </c>
      <c r="HK15" s="126">
        <v>0</v>
      </c>
      <c r="HL15" s="183" t="s">
        <v>290</v>
      </c>
      <c r="HM15" s="126">
        <v>0</v>
      </c>
      <c r="HN15" s="126">
        <v>0</v>
      </c>
      <c r="HO15" s="126">
        <v>0</v>
      </c>
      <c r="HP15" s="126">
        <v>0</v>
      </c>
      <c r="HQ15" s="126">
        <v>0</v>
      </c>
      <c r="HR15" s="126">
        <v>0</v>
      </c>
      <c r="HS15" s="126">
        <v>0</v>
      </c>
      <c r="HT15" s="126">
        <v>0</v>
      </c>
      <c r="HU15" s="126">
        <v>0</v>
      </c>
      <c r="HV15" s="126">
        <v>0</v>
      </c>
      <c r="HW15" s="126">
        <v>0</v>
      </c>
      <c r="HX15" s="126">
        <v>0</v>
      </c>
      <c r="HY15" s="126">
        <v>0</v>
      </c>
      <c r="HZ15" s="126">
        <v>0</v>
      </c>
      <c r="IA15" s="128">
        <v>0</v>
      </c>
      <c r="IB15" s="126">
        <v>0</v>
      </c>
      <c r="IC15" s="126">
        <v>0</v>
      </c>
      <c r="ID15" s="126">
        <v>0</v>
      </c>
      <c r="IE15" s="126">
        <v>0</v>
      </c>
      <c r="IF15" s="126">
        <v>0</v>
      </c>
      <c r="IG15" s="126">
        <v>0</v>
      </c>
      <c r="IH15" s="126">
        <v>0</v>
      </c>
      <c r="II15" s="126">
        <v>0</v>
      </c>
      <c r="IJ15" s="126">
        <v>0</v>
      </c>
      <c r="IK15" s="126">
        <v>0</v>
      </c>
      <c r="IL15" s="126">
        <v>0</v>
      </c>
      <c r="IM15" s="126">
        <v>0</v>
      </c>
      <c r="IN15" s="126">
        <v>0</v>
      </c>
      <c r="IO15" s="126">
        <v>0</v>
      </c>
      <c r="IP15" s="126">
        <v>0</v>
      </c>
      <c r="IQ15" s="126">
        <v>0</v>
      </c>
      <c r="IR15" s="126">
        <v>0</v>
      </c>
      <c r="IS15" s="126">
        <v>0</v>
      </c>
      <c r="IT15" s="126">
        <v>0</v>
      </c>
      <c r="IU15" s="126">
        <v>0</v>
      </c>
      <c r="IV15" s="126">
        <v>0</v>
      </c>
      <c r="IW15" s="126">
        <v>0</v>
      </c>
      <c r="IX15" s="126">
        <v>0</v>
      </c>
      <c r="IY15" s="183" t="s">
        <v>290</v>
      </c>
      <c r="IZ15" s="126">
        <v>0</v>
      </c>
      <c r="JA15" s="126">
        <v>0</v>
      </c>
      <c r="JB15" s="126">
        <v>0</v>
      </c>
      <c r="JC15" s="126">
        <v>0</v>
      </c>
      <c r="JD15" s="126">
        <v>0</v>
      </c>
      <c r="JE15" s="126">
        <v>0</v>
      </c>
      <c r="JF15" s="126">
        <v>0</v>
      </c>
      <c r="JG15" s="126">
        <v>0</v>
      </c>
      <c r="JH15" s="126">
        <v>0</v>
      </c>
      <c r="JI15" s="126">
        <v>0</v>
      </c>
      <c r="JJ15" s="126">
        <v>0</v>
      </c>
      <c r="JK15" s="126">
        <v>0</v>
      </c>
      <c r="JL15" s="127" t="b">
        <v>0</v>
      </c>
      <c r="JM15" s="183" t="s">
        <v>993</v>
      </c>
      <c r="JN15" s="183" t="s">
        <v>993</v>
      </c>
      <c r="JO15" s="183" t="s">
        <v>993</v>
      </c>
      <c r="JP15" s="183" t="s">
        <v>993</v>
      </c>
      <c r="JQ15" s="127"/>
      <c r="JR15" s="123"/>
    </row>
    <row r="16" spans="1:278">
      <c r="A16" s="122"/>
      <c r="B16" s="1350" t="s">
        <v>1440</v>
      </c>
      <c r="C16" s="1350"/>
      <c r="D16" s="183" t="s">
        <v>1441</v>
      </c>
      <c r="E16" s="183" t="s">
        <v>1441</v>
      </c>
      <c r="F16" s="183" t="s">
        <v>993</v>
      </c>
      <c r="G16" s="183" t="s">
        <v>6</v>
      </c>
      <c r="H16" s="183" t="s">
        <v>1388</v>
      </c>
      <c r="I16" s="183" t="s">
        <v>437</v>
      </c>
      <c r="J16" s="183" t="s">
        <v>986</v>
      </c>
      <c r="K16" s="183" t="s">
        <v>987</v>
      </c>
      <c r="L16" s="183" t="s">
        <v>988</v>
      </c>
      <c r="M16" s="183" t="s">
        <v>989</v>
      </c>
      <c r="N16" s="183" t="s">
        <v>990</v>
      </c>
      <c r="O16" s="183" t="s">
        <v>6</v>
      </c>
      <c r="P16" s="183" t="s">
        <v>1317</v>
      </c>
      <c r="Q16" s="183" t="s">
        <v>1324</v>
      </c>
      <c r="R16" s="183" t="s">
        <v>1442</v>
      </c>
      <c r="S16" s="183" t="s">
        <v>1443</v>
      </c>
      <c r="T16" s="183" t="s">
        <v>1444</v>
      </c>
      <c r="U16" s="183" t="s">
        <v>1318</v>
      </c>
      <c r="V16" s="183" t="s">
        <v>1319</v>
      </c>
      <c r="W16" s="183" t="s">
        <v>521</v>
      </c>
      <c r="X16" s="183" t="s">
        <v>1445</v>
      </c>
      <c r="Y16" s="183" t="s">
        <v>1319</v>
      </c>
      <c r="Z16" s="183" t="s">
        <v>521</v>
      </c>
      <c r="AA16" s="183" t="s">
        <v>1446</v>
      </c>
      <c r="AB16" s="183" t="s">
        <v>2192</v>
      </c>
      <c r="AC16" s="183" t="s">
        <v>1447</v>
      </c>
      <c r="AD16" s="183" t="s">
        <v>447</v>
      </c>
      <c r="AE16" s="183" t="s">
        <v>270</v>
      </c>
      <c r="AF16" s="183" t="s">
        <v>270</v>
      </c>
      <c r="AG16" s="183" t="s">
        <v>290</v>
      </c>
      <c r="AH16" s="127" t="b">
        <v>0</v>
      </c>
      <c r="AI16" s="126">
        <v>0</v>
      </c>
      <c r="AJ16" s="127" t="b">
        <v>0</v>
      </c>
      <c r="AK16" s="126">
        <v>0</v>
      </c>
      <c r="AL16" s="127" t="b">
        <v>0</v>
      </c>
      <c r="AM16" s="127" t="b">
        <v>1</v>
      </c>
      <c r="AN16" s="183" t="s">
        <v>290</v>
      </c>
      <c r="AO16" s="183" t="b">
        <f t="shared" si="1"/>
        <v>1</v>
      </c>
      <c r="AP16" s="183" t="s">
        <v>993</v>
      </c>
      <c r="AQ16" s="127" t="b">
        <v>0</v>
      </c>
      <c r="AR16" s="183" t="s">
        <v>993</v>
      </c>
      <c r="AS16" s="183" t="s">
        <v>993</v>
      </c>
      <c r="AT16" s="183" t="s">
        <v>993</v>
      </c>
      <c r="AU16" s="183" t="s">
        <v>290</v>
      </c>
      <c r="AV16" s="183" t="s">
        <v>993</v>
      </c>
      <c r="AW16" s="183" t="s">
        <v>993</v>
      </c>
      <c r="AX16" s="183" t="s">
        <v>993</v>
      </c>
      <c r="AY16" s="183" t="s">
        <v>993</v>
      </c>
      <c r="AZ16" s="183">
        <f t="shared" si="2"/>
        <v>14</v>
      </c>
      <c r="BA16" s="183">
        <f t="shared" si="0"/>
        <v>14</v>
      </c>
      <c r="BB16" s="183">
        <f t="shared" si="0"/>
        <v>0</v>
      </c>
      <c r="BC16" s="183">
        <f t="shared" si="0"/>
        <v>14</v>
      </c>
      <c r="BD16" s="183">
        <f t="shared" si="3"/>
        <v>0</v>
      </c>
      <c r="BE16" s="126">
        <v>14</v>
      </c>
      <c r="BF16" s="126">
        <v>14</v>
      </c>
      <c r="BG16" s="126">
        <v>0</v>
      </c>
      <c r="BH16" s="126">
        <v>14</v>
      </c>
      <c r="BI16" s="126">
        <v>0</v>
      </c>
      <c r="BJ16" s="126">
        <v>0</v>
      </c>
      <c r="BK16" s="126">
        <v>0</v>
      </c>
      <c r="BL16" s="126">
        <v>0</v>
      </c>
      <c r="BM16" s="126">
        <v>0</v>
      </c>
      <c r="BN16" s="126">
        <v>0</v>
      </c>
      <c r="BO16" s="126">
        <v>0</v>
      </c>
      <c r="BP16" s="126">
        <v>0</v>
      </c>
      <c r="BQ16" s="126">
        <v>0</v>
      </c>
      <c r="BR16" s="126">
        <v>0</v>
      </c>
      <c r="BS16" s="126">
        <v>0</v>
      </c>
      <c r="BT16" s="126">
        <v>0</v>
      </c>
      <c r="BU16" s="126">
        <v>0</v>
      </c>
      <c r="BV16" s="126">
        <v>0</v>
      </c>
      <c r="BW16" s="126">
        <v>0</v>
      </c>
      <c r="BX16" s="126">
        <v>0</v>
      </c>
      <c r="BY16" s="127"/>
      <c r="BZ16" s="126">
        <v>14</v>
      </c>
      <c r="CA16" s="126">
        <v>0</v>
      </c>
      <c r="CB16" s="126">
        <v>0</v>
      </c>
      <c r="CC16" s="126">
        <v>0</v>
      </c>
      <c r="CD16" s="126">
        <v>1</v>
      </c>
      <c r="CE16" s="126">
        <v>0</v>
      </c>
      <c r="CF16" s="126">
        <v>0</v>
      </c>
      <c r="CG16" s="126">
        <v>0</v>
      </c>
      <c r="CH16" s="126">
        <v>5</v>
      </c>
      <c r="CI16" s="126">
        <v>0</v>
      </c>
      <c r="CJ16" s="126">
        <v>1</v>
      </c>
      <c r="CK16" s="126">
        <v>1.2</v>
      </c>
      <c r="CL16" s="126">
        <v>0</v>
      </c>
      <c r="CM16" s="126">
        <v>0.7</v>
      </c>
      <c r="CN16" s="126">
        <v>4</v>
      </c>
      <c r="CO16" s="126">
        <v>1.3</v>
      </c>
      <c r="CP16" s="126">
        <v>0</v>
      </c>
      <c r="CQ16" s="126">
        <v>0</v>
      </c>
      <c r="CR16" s="126">
        <v>0</v>
      </c>
      <c r="CS16" s="126">
        <v>0</v>
      </c>
      <c r="CT16" s="126">
        <v>0</v>
      </c>
      <c r="CU16" s="126">
        <v>0</v>
      </c>
      <c r="CV16" s="126">
        <v>0</v>
      </c>
      <c r="CW16" s="126">
        <v>0.2</v>
      </c>
      <c r="CX16" s="126">
        <v>0</v>
      </c>
      <c r="CY16" s="126">
        <v>0</v>
      </c>
      <c r="CZ16" s="126">
        <v>0</v>
      </c>
      <c r="DA16" s="126">
        <v>0</v>
      </c>
      <c r="DB16" s="126">
        <v>0</v>
      </c>
      <c r="DC16" s="126">
        <v>0</v>
      </c>
      <c r="DD16" s="126">
        <v>0</v>
      </c>
      <c r="DE16" s="126">
        <v>0</v>
      </c>
      <c r="DF16" s="126">
        <v>3</v>
      </c>
      <c r="DG16" s="126">
        <v>0</v>
      </c>
      <c r="DH16" s="126">
        <v>1</v>
      </c>
      <c r="DI16" s="126">
        <v>0.4</v>
      </c>
      <c r="DJ16" s="126">
        <v>0</v>
      </c>
      <c r="DK16" s="126">
        <v>0</v>
      </c>
      <c r="DL16" s="126">
        <v>4</v>
      </c>
      <c r="DM16" s="126">
        <v>0.5</v>
      </c>
      <c r="DN16" s="126">
        <v>0</v>
      </c>
      <c r="DO16" s="126">
        <v>0</v>
      </c>
      <c r="DP16" s="126">
        <v>0</v>
      </c>
      <c r="DQ16" s="126">
        <v>0</v>
      </c>
      <c r="DR16" s="126">
        <v>0</v>
      </c>
      <c r="DS16" s="126">
        <v>0</v>
      </c>
      <c r="DT16" s="126">
        <v>0</v>
      </c>
      <c r="DU16" s="126">
        <v>0</v>
      </c>
      <c r="DV16" s="126">
        <v>0</v>
      </c>
      <c r="DW16" s="126">
        <v>0</v>
      </c>
      <c r="DX16" s="126">
        <v>0</v>
      </c>
      <c r="DY16" s="126">
        <v>0</v>
      </c>
      <c r="DZ16" s="127" t="b">
        <v>0</v>
      </c>
      <c r="EA16" s="126">
        <v>0</v>
      </c>
      <c r="EB16" s="126">
        <v>0</v>
      </c>
      <c r="EC16" s="126">
        <v>0</v>
      </c>
      <c r="ED16" s="126">
        <v>0</v>
      </c>
      <c r="EE16" s="126">
        <v>0</v>
      </c>
      <c r="EF16" s="126">
        <v>0</v>
      </c>
      <c r="EG16" s="126">
        <v>0</v>
      </c>
      <c r="EH16" s="126">
        <v>0</v>
      </c>
      <c r="EI16" s="126">
        <v>0</v>
      </c>
      <c r="EJ16" s="126">
        <v>0</v>
      </c>
      <c r="EK16" s="126">
        <v>0</v>
      </c>
      <c r="EL16" s="126">
        <v>0</v>
      </c>
      <c r="EM16" s="126">
        <v>0</v>
      </c>
      <c r="EN16" s="126">
        <v>0</v>
      </c>
      <c r="EO16" s="126">
        <v>0</v>
      </c>
      <c r="EP16" s="126">
        <v>0</v>
      </c>
      <c r="EQ16" s="126">
        <v>0</v>
      </c>
      <c r="ER16" s="126">
        <v>0</v>
      </c>
      <c r="ES16" s="126">
        <v>0</v>
      </c>
      <c r="ET16" s="126">
        <v>0</v>
      </c>
      <c r="EU16" s="126">
        <v>2</v>
      </c>
      <c r="EV16" s="126">
        <v>0</v>
      </c>
      <c r="EW16" s="126">
        <v>0</v>
      </c>
      <c r="EX16" s="126">
        <v>0.8</v>
      </c>
      <c r="EY16" s="126">
        <v>0</v>
      </c>
      <c r="EZ16" s="126">
        <v>0.7</v>
      </c>
      <c r="FA16" s="126">
        <v>0</v>
      </c>
      <c r="FB16" s="126">
        <v>0.8</v>
      </c>
      <c r="FC16" s="126">
        <v>0</v>
      </c>
      <c r="FD16" s="126">
        <v>0</v>
      </c>
      <c r="FE16" s="126">
        <v>0</v>
      </c>
      <c r="FF16" s="126">
        <v>0</v>
      </c>
      <c r="FG16" s="126">
        <v>0</v>
      </c>
      <c r="FH16" s="126">
        <v>0</v>
      </c>
      <c r="FI16" s="126">
        <v>0</v>
      </c>
      <c r="FJ16" s="126">
        <v>0.2</v>
      </c>
      <c r="FK16" s="126">
        <v>0</v>
      </c>
      <c r="FL16" s="126">
        <v>0</v>
      </c>
      <c r="FM16" s="126">
        <v>0</v>
      </c>
      <c r="FN16" s="126">
        <v>0</v>
      </c>
      <c r="FO16" s="126">
        <v>0</v>
      </c>
      <c r="FP16" s="126">
        <v>0</v>
      </c>
      <c r="FQ16" s="126">
        <v>0</v>
      </c>
      <c r="FR16" s="126">
        <v>0</v>
      </c>
      <c r="FS16" s="126">
        <v>0</v>
      </c>
      <c r="FT16" s="126">
        <v>0</v>
      </c>
      <c r="FU16" s="126">
        <v>0</v>
      </c>
      <c r="FV16" s="126">
        <v>0</v>
      </c>
      <c r="FW16" s="126">
        <v>0</v>
      </c>
      <c r="FX16" s="126">
        <v>0</v>
      </c>
      <c r="FY16" s="126">
        <v>0</v>
      </c>
      <c r="FZ16" s="126">
        <v>0</v>
      </c>
      <c r="GA16" s="126">
        <v>0</v>
      </c>
      <c r="GB16" s="126">
        <v>0</v>
      </c>
      <c r="GC16" s="126">
        <v>0</v>
      </c>
      <c r="GD16" s="126">
        <v>0</v>
      </c>
      <c r="GE16" s="126">
        <v>0</v>
      </c>
      <c r="GF16" s="126">
        <v>0</v>
      </c>
      <c r="GG16" s="126">
        <v>0</v>
      </c>
      <c r="GH16" s="126">
        <v>0</v>
      </c>
      <c r="GI16" s="183" t="s">
        <v>1011</v>
      </c>
      <c r="GJ16" s="183" t="s">
        <v>993</v>
      </c>
      <c r="GK16" s="183" t="s">
        <v>993</v>
      </c>
      <c r="GL16" s="183" t="s">
        <v>993</v>
      </c>
      <c r="GM16" s="126">
        <v>433</v>
      </c>
      <c r="GN16" s="126">
        <v>0</v>
      </c>
      <c r="GO16" s="126">
        <v>0</v>
      </c>
      <c r="GP16" s="126">
        <v>2829</v>
      </c>
      <c r="GQ16" s="126">
        <v>439</v>
      </c>
      <c r="GR16" s="126">
        <v>433</v>
      </c>
      <c r="GS16" s="126">
        <v>256</v>
      </c>
      <c r="GT16" s="126">
        <v>0</v>
      </c>
      <c r="GU16" s="126">
        <v>0</v>
      </c>
      <c r="GV16" s="126">
        <v>0</v>
      </c>
      <c r="GW16" s="126">
        <v>177</v>
      </c>
      <c r="GX16" s="126">
        <v>0</v>
      </c>
      <c r="GY16" s="126">
        <v>439</v>
      </c>
      <c r="GZ16" s="126">
        <v>439</v>
      </c>
      <c r="HA16" s="126">
        <v>0</v>
      </c>
      <c r="HB16" s="126">
        <v>0</v>
      </c>
      <c r="HC16" s="126">
        <v>0</v>
      </c>
      <c r="HD16" s="126">
        <v>0</v>
      </c>
      <c r="HE16" s="126">
        <v>0</v>
      </c>
      <c r="HF16" s="126">
        <v>0</v>
      </c>
      <c r="HG16" s="126">
        <v>0</v>
      </c>
      <c r="HH16" s="126">
        <v>439</v>
      </c>
      <c r="HI16" s="126">
        <v>0</v>
      </c>
      <c r="HJ16" s="126">
        <v>0</v>
      </c>
      <c r="HK16" s="126">
        <v>0</v>
      </c>
      <c r="HL16" s="183" t="s">
        <v>993</v>
      </c>
      <c r="HM16" s="126">
        <v>0</v>
      </c>
      <c r="HN16" s="126">
        <v>0</v>
      </c>
      <c r="HO16" s="126">
        <v>0</v>
      </c>
      <c r="HP16" s="126">
        <v>0</v>
      </c>
      <c r="HQ16" s="126">
        <v>0</v>
      </c>
      <c r="HR16" s="126">
        <v>0</v>
      </c>
      <c r="HS16" s="126">
        <v>0</v>
      </c>
      <c r="HT16" s="126">
        <v>0</v>
      </c>
      <c r="HU16" s="126">
        <v>177</v>
      </c>
      <c r="HV16" s="126">
        <v>18</v>
      </c>
      <c r="HW16" s="126">
        <v>0</v>
      </c>
      <c r="HX16" s="126">
        <v>20</v>
      </c>
      <c r="HY16" s="126">
        <v>0</v>
      </c>
      <c r="HZ16" s="126">
        <v>0</v>
      </c>
      <c r="IA16" s="128">
        <v>0</v>
      </c>
      <c r="IB16" s="126">
        <v>0</v>
      </c>
      <c r="IC16" s="126">
        <v>439</v>
      </c>
      <c r="ID16" s="126">
        <v>0</v>
      </c>
      <c r="IE16" s="126">
        <v>0</v>
      </c>
      <c r="IF16" s="126">
        <v>0</v>
      </c>
      <c r="IG16" s="126">
        <v>0</v>
      </c>
      <c r="IH16" s="126">
        <v>0</v>
      </c>
      <c r="II16" s="126">
        <v>0</v>
      </c>
      <c r="IJ16" s="126">
        <v>0</v>
      </c>
      <c r="IK16" s="126">
        <v>0</v>
      </c>
      <c r="IL16" s="126">
        <v>0</v>
      </c>
      <c r="IM16" s="126">
        <v>0</v>
      </c>
      <c r="IN16" s="126">
        <v>0</v>
      </c>
      <c r="IO16" s="126">
        <v>0</v>
      </c>
      <c r="IP16" s="126">
        <v>0</v>
      </c>
      <c r="IQ16" s="126">
        <v>0</v>
      </c>
      <c r="IR16" s="126">
        <v>0</v>
      </c>
      <c r="IS16" s="126">
        <v>0</v>
      </c>
      <c r="IT16" s="126">
        <v>0</v>
      </c>
      <c r="IU16" s="126">
        <v>0</v>
      </c>
      <c r="IV16" s="126">
        <v>0</v>
      </c>
      <c r="IW16" s="126">
        <v>0</v>
      </c>
      <c r="IX16" s="126">
        <v>0</v>
      </c>
      <c r="IY16" s="183" t="s">
        <v>290</v>
      </c>
      <c r="IZ16" s="126">
        <v>0</v>
      </c>
      <c r="JA16" s="126">
        <v>0</v>
      </c>
      <c r="JB16" s="126">
        <v>0</v>
      </c>
      <c r="JC16" s="126">
        <v>0</v>
      </c>
      <c r="JD16" s="126">
        <v>0</v>
      </c>
      <c r="JE16" s="126">
        <v>0</v>
      </c>
      <c r="JF16" s="126">
        <v>0</v>
      </c>
      <c r="JG16" s="126">
        <v>0</v>
      </c>
      <c r="JH16" s="126">
        <v>0</v>
      </c>
      <c r="JI16" s="126">
        <v>0</v>
      </c>
      <c r="JJ16" s="126">
        <v>0</v>
      </c>
      <c r="JK16" s="126">
        <v>0</v>
      </c>
      <c r="JL16" s="127" t="b">
        <v>0</v>
      </c>
      <c r="JM16" s="183" t="s">
        <v>993</v>
      </c>
      <c r="JN16" s="183" t="s">
        <v>993</v>
      </c>
      <c r="JO16" s="183" t="s">
        <v>993</v>
      </c>
      <c r="JP16" s="183" t="s">
        <v>993</v>
      </c>
      <c r="JQ16" s="127"/>
      <c r="JR16" s="123"/>
    </row>
    <row r="17" spans="1:278">
      <c r="A17" s="122"/>
      <c r="B17" s="1350" t="s">
        <v>1448</v>
      </c>
      <c r="C17" s="1350"/>
      <c r="D17" s="183" t="s">
        <v>1449</v>
      </c>
      <c r="E17" s="183" t="s">
        <v>1449</v>
      </c>
      <c r="F17" s="183" t="s">
        <v>993</v>
      </c>
      <c r="G17" s="183" t="s">
        <v>1450</v>
      </c>
      <c r="H17" s="183" t="s">
        <v>1388</v>
      </c>
      <c r="I17" s="183" t="s">
        <v>437</v>
      </c>
      <c r="J17" s="183" t="s">
        <v>986</v>
      </c>
      <c r="K17" s="183" t="s">
        <v>987</v>
      </c>
      <c r="L17" s="183" t="s">
        <v>988</v>
      </c>
      <c r="M17" s="183" t="s">
        <v>1035</v>
      </c>
      <c r="N17" s="183" t="s">
        <v>1036</v>
      </c>
      <c r="O17" s="183" t="s">
        <v>1450</v>
      </c>
      <c r="P17" s="183" t="s">
        <v>1325</v>
      </c>
      <c r="Q17" s="183" t="s">
        <v>1451</v>
      </c>
      <c r="R17" s="183" t="s">
        <v>1452</v>
      </c>
      <c r="S17" s="183" t="s">
        <v>1453</v>
      </c>
      <c r="T17" s="183" t="s">
        <v>1454</v>
      </c>
      <c r="U17" s="183" t="s">
        <v>1318</v>
      </c>
      <c r="V17" s="183" t="s">
        <v>1319</v>
      </c>
      <c r="W17" s="183" t="s">
        <v>1455</v>
      </c>
      <c r="X17" s="183" t="s">
        <v>1456</v>
      </c>
      <c r="Y17" s="183" t="s">
        <v>1319</v>
      </c>
      <c r="Z17" s="183" t="s">
        <v>1455</v>
      </c>
      <c r="AA17" s="183" t="s">
        <v>1457</v>
      </c>
      <c r="AB17" s="183" t="s">
        <v>2193</v>
      </c>
      <c r="AC17" s="183" t="s">
        <v>1458</v>
      </c>
      <c r="AD17" s="183" t="s">
        <v>447</v>
      </c>
      <c r="AE17" s="183" t="s">
        <v>270</v>
      </c>
      <c r="AF17" s="183" t="s">
        <v>270</v>
      </c>
      <c r="AG17" s="183" t="s">
        <v>293</v>
      </c>
      <c r="AH17" s="127" t="b">
        <v>0</v>
      </c>
      <c r="AI17" s="126">
        <v>0</v>
      </c>
      <c r="AJ17" s="127" t="b">
        <v>0</v>
      </c>
      <c r="AK17" s="126">
        <v>0</v>
      </c>
      <c r="AL17" s="127" t="b">
        <v>1</v>
      </c>
      <c r="AM17" s="127" t="b">
        <v>1</v>
      </c>
      <c r="AN17" s="183" t="s">
        <v>293</v>
      </c>
      <c r="AO17" s="183" t="b">
        <f t="shared" si="1"/>
        <v>1</v>
      </c>
      <c r="AP17" s="183" t="s">
        <v>993</v>
      </c>
      <c r="AQ17" s="127" t="b">
        <v>0</v>
      </c>
      <c r="AR17" s="183" t="s">
        <v>993</v>
      </c>
      <c r="AS17" s="183" t="s">
        <v>993</v>
      </c>
      <c r="AT17" s="183" t="s">
        <v>993</v>
      </c>
      <c r="AU17" s="183" t="s">
        <v>270</v>
      </c>
      <c r="AV17" s="183" t="s">
        <v>290</v>
      </c>
      <c r="AW17" s="183" t="s">
        <v>293</v>
      </c>
      <c r="AX17" s="183" t="s">
        <v>296</v>
      </c>
      <c r="AY17" s="183" t="s">
        <v>282</v>
      </c>
      <c r="AZ17" s="183">
        <f t="shared" si="2"/>
        <v>19</v>
      </c>
      <c r="BA17" s="183">
        <f t="shared" si="0"/>
        <v>14</v>
      </c>
      <c r="BB17" s="183">
        <f t="shared" si="0"/>
        <v>2</v>
      </c>
      <c r="BC17" s="183">
        <f t="shared" si="0"/>
        <v>19</v>
      </c>
      <c r="BD17" s="183">
        <f t="shared" si="3"/>
        <v>0</v>
      </c>
      <c r="BE17" s="126">
        <v>19</v>
      </c>
      <c r="BF17" s="126">
        <v>14</v>
      </c>
      <c r="BG17" s="126">
        <v>2</v>
      </c>
      <c r="BH17" s="126">
        <v>19</v>
      </c>
      <c r="BI17" s="126">
        <v>0</v>
      </c>
      <c r="BJ17" s="126">
        <v>0</v>
      </c>
      <c r="BK17" s="126">
        <v>0</v>
      </c>
      <c r="BL17" s="126">
        <v>0</v>
      </c>
      <c r="BM17" s="126">
        <v>0</v>
      </c>
      <c r="BN17" s="126">
        <v>0</v>
      </c>
      <c r="BO17" s="126">
        <v>0</v>
      </c>
      <c r="BP17" s="126">
        <v>0</v>
      </c>
      <c r="BQ17" s="126">
        <v>0</v>
      </c>
      <c r="BR17" s="126">
        <v>0</v>
      </c>
      <c r="BS17" s="126">
        <v>0</v>
      </c>
      <c r="BT17" s="126">
        <v>0</v>
      </c>
      <c r="BU17" s="126">
        <v>0</v>
      </c>
      <c r="BV17" s="126">
        <v>0</v>
      </c>
      <c r="BW17" s="126">
        <v>0</v>
      </c>
      <c r="BX17" s="126">
        <v>0</v>
      </c>
      <c r="BY17" s="127"/>
      <c r="BZ17" s="126">
        <v>19</v>
      </c>
      <c r="CA17" s="126">
        <v>0</v>
      </c>
      <c r="CB17" s="126">
        <v>0</v>
      </c>
      <c r="CC17" s="126">
        <v>0</v>
      </c>
      <c r="CD17" s="126">
        <v>2</v>
      </c>
      <c r="CE17" s="126">
        <v>0.9</v>
      </c>
      <c r="CF17" s="126">
        <v>0</v>
      </c>
      <c r="CG17" s="126">
        <v>0</v>
      </c>
      <c r="CH17" s="126">
        <v>6</v>
      </c>
      <c r="CI17" s="126">
        <v>2.2999999999999998</v>
      </c>
      <c r="CJ17" s="126">
        <v>12</v>
      </c>
      <c r="CK17" s="126">
        <v>0.6</v>
      </c>
      <c r="CL17" s="126">
        <v>3</v>
      </c>
      <c r="CM17" s="126">
        <v>0.5</v>
      </c>
      <c r="CN17" s="126">
        <v>0</v>
      </c>
      <c r="CO17" s="126">
        <v>0</v>
      </c>
      <c r="CP17" s="126">
        <v>0</v>
      </c>
      <c r="CQ17" s="126">
        <v>0</v>
      </c>
      <c r="CR17" s="126">
        <v>0</v>
      </c>
      <c r="CS17" s="126">
        <v>0</v>
      </c>
      <c r="CT17" s="126">
        <v>0</v>
      </c>
      <c r="CU17" s="126">
        <v>0</v>
      </c>
      <c r="CV17" s="126">
        <v>0</v>
      </c>
      <c r="CW17" s="126">
        <v>0</v>
      </c>
      <c r="CX17" s="126">
        <v>1</v>
      </c>
      <c r="CY17" s="126">
        <v>0</v>
      </c>
      <c r="CZ17" s="126">
        <v>1</v>
      </c>
      <c r="DA17" s="126">
        <v>0</v>
      </c>
      <c r="DB17" s="126">
        <v>3</v>
      </c>
      <c r="DC17" s="126">
        <v>0</v>
      </c>
      <c r="DD17" s="126">
        <v>1</v>
      </c>
      <c r="DE17" s="126">
        <v>0</v>
      </c>
      <c r="DF17" s="126">
        <v>1</v>
      </c>
      <c r="DG17" s="126">
        <v>0</v>
      </c>
      <c r="DH17" s="126">
        <v>4</v>
      </c>
      <c r="DI17" s="126">
        <v>0</v>
      </c>
      <c r="DJ17" s="126">
        <v>0</v>
      </c>
      <c r="DK17" s="126">
        <v>0.5</v>
      </c>
      <c r="DL17" s="126">
        <v>0</v>
      </c>
      <c r="DM17" s="126">
        <v>0</v>
      </c>
      <c r="DN17" s="126">
        <v>0</v>
      </c>
      <c r="DO17" s="126">
        <v>0</v>
      </c>
      <c r="DP17" s="126">
        <v>0</v>
      </c>
      <c r="DQ17" s="126">
        <v>0</v>
      </c>
      <c r="DR17" s="126">
        <v>0</v>
      </c>
      <c r="DS17" s="126">
        <v>0</v>
      </c>
      <c r="DT17" s="126">
        <v>0</v>
      </c>
      <c r="DU17" s="126">
        <v>0</v>
      </c>
      <c r="DV17" s="126">
        <v>0</v>
      </c>
      <c r="DW17" s="126">
        <v>0</v>
      </c>
      <c r="DX17" s="126">
        <v>1</v>
      </c>
      <c r="DY17" s="126">
        <v>0</v>
      </c>
      <c r="DZ17" s="127" t="b">
        <v>0</v>
      </c>
      <c r="EA17" s="126">
        <v>0</v>
      </c>
      <c r="EB17" s="126">
        <v>0</v>
      </c>
      <c r="EC17" s="126">
        <v>0</v>
      </c>
      <c r="ED17" s="126">
        <v>0</v>
      </c>
      <c r="EE17" s="126">
        <v>0</v>
      </c>
      <c r="EF17" s="126">
        <v>0</v>
      </c>
      <c r="EG17" s="126">
        <v>0</v>
      </c>
      <c r="EH17" s="126">
        <v>0</v>
      </c>
      <c r="EI17" s="126">
        <v>0</v>
      </c>
      <c r="EJ17" s="126">
        <v>0</v>
      </c>
      <c r="EK17" s="126">
        <v>0</v>
      </c>
      <c r="EL17" s="126">
        <v>0</v>
      </c>
      <c r="EM17" s="126">
        <v>0</v>
      </c>
      <c r="EN17" s="126">
        <v>0</v>
      </c>
      <c r="EO17" s="126">
        <v>0</v>
      </c>
      <c r="EP17" s="126">
        <v>0</v>
      </c>
      <c r="EQ17" s="126">
        <v>0</v>
      </c>
      <c r="ER17" s="126">
        <v>0</v>
      </c>
      <c r="ES17" s="126">
        <v>0</v>
      </c>
      <c r="ET17" s="126">
        <v>0</v>
      </c>
      <c r="EU17" s="126">
        <v>3</v>
      </c>
      <c r="EV17" s="126">
        <v>1.2</v>
      </c>
      <c r="EW17" s="126">
        <v>2</v>
      </c>
      <c r="EX17" s="126">
        <v>0</v>
      </c>
      <c r="EY17" s="126">
        <v>2</v>
      </c>
      <c r="EZ17" s="126">
        <v>0</v>
      </c>
      <c r="FA17" s="126">
        <v>0</v>
      </c>
      <c r="FB17" s="126">
        <v>0</v>
      </c>
      <c r="FC17" s="126">
        <v>0</v>
      </c>
      <c r="FD17" s="126">
        <v>0</v>
      </c>
      <c r="FE17" s="126">
        <v>0</v>
      </c>
      <c r="FF17" s="126">
        <v>0</v>
      </c>
      <c r="FG17" s="126">
        <v>0</v>
      </c>
      <c r="FH17" s="126">
        <v>0</v>
      </c>
      <c r="FI17" s="126">
        <v>0</v>
      </c>
      <c r="FJ17" s="126">
        <v>0</v>
      </c>
      <c r="FK17" s="126">
        <v>0</v>
      </c>
      <c r="FL17" s="126">
        <v>0</v>
      </c>
      <c r="FM17" s="126">
        <v>0</v>
      </c>
      <c r="FN17" s="126">
        <v>0</v>
      </c>
      <c r="FO17" s="126">
        <v>2</v>
      </c>
      <c r="FP17" s="126">
        <v>1.1000000000000001</v>
      </c>
      <c r="FQ17" s="126">
        <v>6</v>
      </c>
      <c r="FR17" s="126">
        <v>0.6</v>
      </c>
      <c r="FS17" s="126">
        <v>1</v>
      </c>
      <c r="FT17" s="126">
        <v>0</v>
      </c>
      <c r="FU17" s="126">
        <v>0</v>
      </c>
      <c r="FV17" s="126">
        <v>0</v>
      </c>
      <c r="FW17" s="126">
        <v>0</v>
      </c>
      <c r="FX17" s="126">
        <v>0</v>
      </c>
      <c r="FY17" s="126">
        <v>0</v>
      </c>
      <c r="FZ17" s="126">
        <v>0</v>
      </c>
      <c r="GA17" s="126">
        <v>0</v>
      </c>
      <c r="GB17" s="126">
        <v>0</v>
      </c>
      <c r="GC17" s="126">
        <v>0</v>
      </c>
      <c r="GD17" s="126">
        <v>0</v>
      </c>
      <c r="GE17" s="126">
        <v>3</v>
      </c>
      <c r="GF17" s="126">
        <v>0</v>
      </c>
      <c r="GG17" s="126">
        <v>0</v>
      </c>
      <c r="GH17" s="126">
        <v>0</v>
      </c>
      <c r="GI17" s="183" t="s">
        <v>999</v>
      </c>
      <c r="GJ17" s="183" t="s">
        <v>270</v>
      </c>
      <c r="GK17" s="183" t="s">
        <v>521</v>
      </c>
      <c r="GL17" s="183" t="s">
        <v>1000</v>
      </c>
      <c r="GM17" s="126">
        <v>224</v>
      </c>
      <c r="GN17" s="126">
        <v>58</v>
      </c>
      <c r="GO17" s="126">
        <v>6.6</v>
      </c>
      <c r="GP17" s="126">
        <v>2441</v>
      </c>
      <c r="GQ17" s="126">
        <v>232</v>
      </c>
      <c r="GR17" s="126">
        <v>224</v>
      </c>
      <c r="GS17" s="126">
        <v>190</v>
      </c>
      <c r="GT17" s="126">
        <v>14</v>
      </c>
      <c r="GU17" s="126">
        <v>20</v>
      </c>
      <c r="GV17" s="126">
        <v>0</v>
      </c>
      <c r="GW17" s="126">
        <v>0</v>
      </c>
      <c r="GX17" s="126">
        <v>0</v>
      </c>
      <c r="GY17" s="126">
        <v>232</v>
      </c>
      <c r="GZ17" s="126">
        <v>190</v>
      </c>
      <c r="HA17" s="126">
        <v>12</v>
      </c>
      <c r="HB17" s="126">
        <v>0</v>
      </c>
      <c r="HC17" s="126">
        <v>16</v>
      </c>
      <c r="HD17" s="126">
        <v>0</v>
      </c>
      <c r="HE17" s="126">
        <v>0</v>
      </c>
      <c r="HF17" s="126">
        <v>11</v>
      </c>
      <c r="HG17" s="126">
        <v>3</v>
      </c>
      <c r="HH17" s="126">
        <v>195</v>
      </c>
      <c r="HI17" s="126">
        <v>18</v>
      </c>
      <c r="HJ17" s="126">
        <v>4</v>
      </c>
      <c r="HK17" s="126">
        <v>15</v>
      </c>
      <c r="HL17" s="183" t="s">
        <v>270</v>
      </c>
      <c r="HM17" s="126">
        <v>2</v>
      </c>
      <c r="HN17" s="126">
        <v>407</v>
      </c>
      <c r="HO17" s="126">
        <v>2</v>
      </c>
      <c r="HP17" s="126">
        <v>2</v>
      </c>
      <c r="HQ17" s="126">
        <v>0</v>
      </c>
      <c r="HR17" s="126">
        <v>14</v>
      </c>
      <c r="HS17" s="126">
        <v>14</v>
      </c>
      <c r="HT17" s="126">
        <v>0</v>
      </c>
      <c r="HU17" s="126">
        <v>0</v>
      </c>
      <c r="HV17" s="126">
        <v>56</v>
      </c>
      <c r="HW17" s="126">
        <v>2</v>
      </c>
      <c r="HX17" s="126">
        <v>28</v>
      </c>
      <c r="HY17" s="126">
        <v>7</v>
      </c>
      <c r="HZ17" s="126">
        <v>9</v>
      </c>
      <c r="IA17" s="128">
        <v>0</v>
      </c>
      <c r="IB17" s="126">
        <v>0</v>
      </c>
      <c r="IC17" s="126">
        <v>232</v>
      </c>
      <c r="ID17" s="126">
        <v>0</v>
      </c>
      <c r="IE17" s="126">
        <v>0</v>
      </c>
      <c r="IF17" s="126">
        <v>0</v>
      </c>
      <c r="IG17" s="126">
        <v>0</v>
      </c>
      <c r="IH17" s="126">
        <v>0</v>
      </c>
      <c r="II17" s="126">
        <v>1</v>
      </c>
      <c r="IJ17" s="126">
        <v>0</v>
      </c>
      <c r="IK17" s="126">
        <v>0</v>
      </c>
      <c r="IL17" s="126">
        <v>0</v>
      </c>
      <c r="IM17" s="126">
        <v>0</v>
      </c>
      <c r="IN17" s="126">
        <v>0</v>
      </c>
      <c r="IO17" s="126">
        <v>0</v>
      </c>
      <c r="IP17" s="126">
        <v>0</v>
      </c>
      <c r="IQ17" s="126">
        <v>0</v>
      </c>
      <c r="IR17" s="126">
        <v>0</v>
      </c>
      <c r="IS17" s="126">
        <v>0</v>
      </c>
      <c r="IT17" s="126">
        <v>0</v>
      </c>
      <c r="IU17" s="126">
        <v>0</v>
      </c>
      <c r="IV17" s="126">
        <v>0</v>
      </c>
      <c r="IW17" s="126">
        <v>0</v>
      </c>
      <c r="IX17" s="126">
        <v>0</v>
      </c>
      <c r="IY17" s="183" t="s">
        <v>270</v>
      </c>
      <c r="IZ17" s="126">
        <v>0</v>
      </c>
      <c r="JA17" s="126">
        <v>1</v>
      </c>
      <c r="JB17" s="126">
        <v>0</v>
      </c>
      <c r="JC17" s="126">
        <v>2</v>
      </c>
      <c r="JD17" s="126">
        <v>0</v>
      </c>
      <c r="JE17" s="126">
        <v>0</v>
      </c>
      <c r="JF17" s="126">
        <v>0</v>
      </c>
      <c r="JG17" s="126">
        <v>0</v>
      </c>
      <c r="JH17" s="126">
        <v>0</v>
      </c>
      <c r="JI17" s="126">
        <v>0</v>
      </c>
      <c r="JJ17" s="126">
        <v>0</v>
      </c>
      <c r="JK17" s="126">
        <v>0</v>
      </c>
      <c r="JL17" s="127" t="b">
        <v>0</v>
      </c>
      <c r="JM17" s="183" t="s">
        <v>993</v>
      </c>
      <c r="JN17" s="183" t="s">
        <v>993</v>
      </c>
      <c r="JO17" s="183" t="s">
        <v>993</v>
      </c>
      <c r="JP17" s="183" t="s">
        <v>993</v>
      </c>
      <c r="JQ17" s="127"/>
      <c r="JR17" s="123"/>
    </row>
    <row r="18" spans="1:278">
      <c r="A18" s="122"/>
      <c r="B18" s="1350" t="s">
        <v>1459</v>
      </c>
      <c r="C18" s="1350"/>
      <c r="D18" s="183" t="s">
        <v>1460</v>
      </c>
      <c r="E18" s="183" t="s">
        <v>1460</v>
      </c>
      <c r="F18" s="183" t="s">
        <v>993</v>
      </c>
      <c r="G18" s="183" t="s">
        <v>5</v>
      </c>
      <c r="H18" s="183" t="s">
        <v>1388</v>
      </c>
      <c r="I18" s="183" t="s">
        <v>437</v>
      </c>
      <c r="J18" s="183" t="s">
        <v>986</v>
      </c>
      <c r="K18" s="183" t="s">
        <v>987</v>
      </c>
      <c r="L18" s="183" t="s">
        <v>988</v>
      </c>
      <c r="M18" s="183" t="s">
        <v>1035</v>
      </c>
      <c r="N18" s="183" t="s">
        <v>1036</v>
      </c>
      <c r="O18" s="183" t="s">
        <v>5</v>
      </c>
      <c r="P18" s="183" t="s">
        <v>1325</v>
      </c>
      <c r="Q18" s="183" t="s">
        <v>1461</v>
      </c>
      <c r="R18" s="183" t="s">
        <v>1462</v>
      </c>
      <c r="S18" s="183" t="s">
        <v>1463</v>
      </c>
      <c r="T18" s="183" t="s">
        <v>1464</v>
      </c>
      <c r="U18" s="183" t="s">
        <v>1372</v>
      </c>
      <c r="V18" s="183" t="s">
        <v>1319</v>
      </c>
      <c r="W18" s="183" t="s">
        <v>1326</v>
      </c>
      <c r="X18" s="183" t="s">
        <v>1465</v>
      </c>
      <c r="Y18" s="183" t="s">
        <v>1319</v>
      </c>
      <c r="Z18" s="183" t="s">
        <v>1326</v>
      </c>
      <c r="AA18" s="183" t="s">
        <v>1466</v>
      </c>
      <c r="AB18" s="183" t="s">
        <v>1467</v>
      </c>
      <c r="AC18" s="183" t="s">
        <v>1468</v>
      </c>
      <c r="AD18" s="183" t="s">
        <v>447</v>
      </c>
      <c r="AE18" s="183" t="s">
        <v>270</v>
      </c>
      <c r="AF18" s="183" t="s">
        <v>270</v>
      </c>
      <c r="AG18" s="183" t="s">
        <v>296</v>
      </c>
      <c r="AH18" s="127" t="b">
        <v>0</v>
      </c>
      <c r="AI18" s="126">
        <v>0</v>
      </c>
      <c r="AJ18" s="127" t="b">
        <v>0</v>
      </c>
      <c r="AK18" s="126">
        <v>0</v>
      </c>
      <c r="AL18" s="127" t="b">
        <v>0</v>
      </c>
      <c r="AM18" s="127" t="b">
        <v>1</v>
      </c>
      <c r="AN18" s="183" t="s">
        <v>296</v>
      </c>
      <c r="AO18" s="183" t="b">
        <f t="shared" si="1"/>
        <v>1</v>
      </c>
      <c r="AP18" s="183" t="s">
        <v>993</v>
      </c>
      <c r="AQ18" s="127" t="b">
        <v>0</v>
      </c>
      <c r="AR18" s="183" t="s">
        <v>993</v>
      </c>
      <c r="AS18" s="183" t="s">
        <v>993</v>
      </c>
      <c r="AT18" s="183" t="s">
        <v>993</v>
      </c>
      <c r="AU18" s="183" t="s">
        <v>296</v>
      </c>
      <c r="AV18" s="183" t="s">
        <v>270</v>
      </c>
      <c r="AW18" s="183" t="s">
        <v>993</v>
      </c>
      <c r="AX18" s="183" t="s">
        <v>993</v>
      </c>
      <c r="AY18" s="183" t="s">
        <v>993</v>
      </c>
      <c r="AZ18" s="183">
        <f t="shared" si="2"/>
        <v>19</v>
      </c>
      <c r="BA18" s="183">
        <f t="shared" si="0"/>
        <v>19</v>
      </c>
      <c r="BB18" s="183">
        <f t="shared" si="0"/>
        <v>0</v>
      </c>
      <c r="BC18" s="183">
        <f t="shared" si="0"/>
        <v>19</v>
      </c>
      <c r="BD18" s="183">
        <f t="shared" si="3"/>
        <v>0</v>
      </c>
      <c r="BE18" s="126">
        <v>19</v>
      </c>
      <c r="BF18" s="126">
        <v>19</v>
      </c>
      <c r="BG18" s="126">
        <v>0</v>
      </c>
      <c r="BH18" s="126">
        <v>19</v>
      </c>
      <c r="BI18" s="126">
        <v>0</v>
      </c>
      <c r="BJ18" s="126">
        <v>0</v>
      </c>
      <c r="BK18" s="126">
        <v>0</v>
      </c>
      <c r="BL18" s="126">
        <v>0</v>
      </c>
      <c r="BM18" s="126">
        <v>0</v>
      </c>
      <c r="BN18" s="126">
        <v>0</v>
      </c>
      <c r="BO18" s="126">
        <v>0</v>
      </c>
      <c r="BP18" s="126">
        <v>0</v>
      </c>
      <c r="BQ18" s="126">
        <v>0</v>
      </c>
      <c r="BR18" s="126">
        <v>0</v>
      </c>
      <c r="BS18" s="126">
        <v>0</v>
      </c>
      <c r="BT18" s="126">
        <v>0</v>
      </c>
      <c r="BU18" s="126">
        <v>0</v>
      </c>
      <c r="BV18" s="126">
        <v>0</v>
      </c>
      <c r="BW18" s="126">
        <v>0</v>
      </c>
      <c r="BX18" s="126">
        <v>0</v>
      </c>
      <c r="BY18" s="127"/>
      <c r="BZ18" s="126">
        <v>19</v>
      </c>
      <c r="CA18" s="126">
        <v>0</v>
      </c>
      <c r="CB18" s="126">
        <v>0</v>
      </c>
      <c r="CC18" s="126">
        <v>0</v>
      </c>
      <c r="CD18" s="126">
        <v>2</v>
      </c>
      <c r="CE18" s="126">
        <v>0</v>
      </c>
      <c r="CF18" s="126">
        <v>0</v>
      </c>
      <c r="CG18" s="126">
        <v>0</v>
      </c>
      <c r="CH18" s="126">
        <v>3</v>
      </c>
      <c r="CI18" s="126">
        <v>1.9</v>
      </c>
      <c r="CJ18" s="126">
        <v>8</v>
      </c>
      <c r="CK18" s="126">
        <v>0</v>
      </c>
      <c r="CL18" s="126">
        <v>0</v>
      </c>
      <c r="CM18" s="126">
        <v>0</v>
      </c>
      <c r="CN18" s="126">
        <v>0</v>
      </c>
      <c r="CO18" s="126">
        <v>0</v>
      </c>
      <c r="CP18" s="126">
        <v>1</v>
      </c>
      <c r="CQ18" s="126">
        <v>0</v>
      </c>
      <c r="CR18" s="126">
        <v>0</v>
      </c>
      <c r="CS18" s="126">
        <v>0</v>
      </c>
      <c r="CT18" s="126">
        <v>0</v>
      </c>
      <c r="CU18" s="126">
        <v>0</v>
      </c>
      <c r="CV18" s="126">
        <v>0</v>
      </c>
      <c r="CW18" s="126">
        <v>0</v>
      </c>
      <c r="CX18" s="126">
        <v>0</v>
      </c>
      <c r="CY18" s="126">
        <v>0</v>
      </c>
      <c r="CZ18" s="126">
        <v>0</v>
      </c>
      <c r="DA18" s="126">
        <v>0</v>
      </c>
      <c r="DB18" s="126">
        <v>0</v>
      </c>
      <c r="DC18" s="126">
        <v>0</v>
      </c>
      <c r="DD18" s="126">
        <v>2</v>
      </c>
      <c r="DE18" s="126">
        <v>0</v>
      </c>
      <c r="DF18" s="126">
        <v>1</v>
      </c>
      <c r="DG18" s="126">
        <v>0.2</v>
      </c>
      <c r="DH18" s="126">
        <v>4</v>
      </c>
      <c r="DI18" s="126">
        <v>0</v>
      </c>
      <c r="DJ18" s="126">
        <v>0</v>
      </c>
      <c r="DK18" s="126">
        <v>0</v>
      </c>
      <c r="DL18" s="126">
        <v>0</v>
      </c>
      <c r="DM18" s="126">
        <v>0</v>
      </c>
      <c r="DN18" s="126">
        <v>1</v>
      </c>
      <c r="DO18" s="126">
        <v>0</v>
      </c>
      <c r="DP18" s="126">
        <v>0</v>
      </c>
      <c r="DQ18" s="126">
        <v>0</v>
      </c>
      <c r="DR18" s="126">
        <v>0</v>
      </c>
      <c r="DS18" s="126">
        <v>0</v>
      </c>
      <c r="DT18" s="126">
        <v>0</v>
      </c>
      <c r="DU18" s="126">
        <v>0</v>
      </c>
      <c r="DV18" s="126">
        <v>0</v>
      </c>
      <c r="DW18" s="126">
        <v>0</v>
      </c>
      <c r="DX18" s="126">
        <v>0</v>
      </c>
      <c r="DY18" s="126">
        <v>0</v>
      </c>
      <c r="DZ18" s="127" t="b">
        <v>0</v>
      </c>
      <c r="EA18" s="126">
        <v>0</v>
      </c>
      <c r="EB18" s="126">
        <v>0</v>
      </c>
      <c r="EC18" s="126">
        <v>0</v>
      </c>
      <c r="ED18" s="126">
        <v>0</v>
      </c>
      <c r="EE18" s="126">
        <v>0</v>
      </c>
      <c r="EF18" s="126">
        <v>0</v>
      </c>
      <c r="EG18" s="126">
        <v>0</v>
      </c>
      <c r="EH18" s="126">
        <v>0</v>
      </c>
      <c r="EI18" s="126">
        <v>0</v>
      </c>
      <c r="EJ18" s="126">
        <v>0</v>
      </c>
      <c r="EK18" s="126">
        <v>0</v>
      </c>
      <c r="EL18" s="126">
        <v>0</v>
      </c>
      <c r="EM18" s="126">
        <v>0</v>
      </c>
      <c r="EN18" s="126">
        <v>0</v>
      </c>
      <c r="EO18" s="126">
        <v>0</v>
      </c>
      <c r="EP18" s="126">
        <v>0</v>
      </c>
      <c r="EQ18" s="126">
        <v>0</v>
      </c>
      <c r="ER18" s="126">
        <v>0</v>
      </c>
      <c r="ES18" s="126">
        <v>0</v>
      </c>
      <c r="ET18" s="126">
        <v>0</v>
      </c>
      <c r="EU18" s="126">
        <v>2</v>
      </c>
      <c r="EV18" s="126">
        <v>1.7</v>
      </c>
      <c r="EW18" s="126">
        <v>4</v>
      </c>
      <c r="EX18" s="126">
        <v>0</v>
      </c>
      <c r="EY18" s="126">
        <v>0</v>
      </c>
      <c r="EZ18" s="126">
        <v>0</v>
      </c>
      <c r="FA18" s="126">
        <v>0</v>
      </c>
      <c r="FB18" s="126">
        <v>0</v>
      </c>
      <c r="FC18" s="126">
        <v>0</v>
      </c>
      <c r="FD18" s="126">
        <v>0</v>
      </c>
      <c r="FE18" s="126">
        <v>0</v>
      </c>
      <c r="FF18" s="126">
        <v>0</v>
      </c>
      <c r="FG18" s="126">
        <v>0</v>
      </c>
      <c r="FH18" s="126">
        <v>0</v>
      </c>
      <c r="FI18" s="126">
        <v>0</v>
      </c>
      <c r="FJ18" s="126">
        <v>0</v>
      </c>
      <c r="FK18" s="126">
        <v>0</v>
      </c>
      <c r="FL18" s="126">
        <v>0</v>
      </c>
      <c r="FM18" s="126">
        <v>2</v>
      </c>
      <c r="FN18" s="126">
        <v>0</v>
      </c>
      <c r="FO18" s="126">
        <v>0</v>
      </c>
      <c r="FP18" s="126">
        <v>0</v>
      </c>
      <c r="FQ18" s="126">
        <v>0</v>
      </c>
      <c r="FR18" s="126">
        <v>0</v>
      </c>
      <c r="FS18" s="126">
        <v>0</v>
      </c>
      <c r="FT18" s="126">
        <v>0</v>
      </c>
      <c r="FU18" s="126">
        <v>0</v>
      </c>
      <c r="FV18" s="126">
        <v>0</v>
      </c>
      <c r="FW18" s="126">
        <v>0</v>
      </c>
      <c r="FX18" s="126">
        <v>0</v>
      </c>
      <c r="FY18" s="126">
        <v>0</v>
      </c>
      <c r="FZ18" s="126">
        <v>0</v>
      </c>
      <c r="GA18" s="126">
        <v>0</v>
      </c>
      <c r="GB18" s="126">
        <v>0</v>
      </c>
      <c r="GC18" s="126">
        <v>0</v>
      </c>
      <c r="GD18" s="126">
        <v>0</v>
      </c>
      <c r="GE18" s="126">
        <v>0</v>
      </c>
      <c r="GF18" s="126">
        <v>0</v>
      </c>
      <c r="GG18" s="126">
        <v>0</v>
      </c>
      <c r="GH18" s="126">
        <v>0</v>
      </c>
      <c r="GI18" s="183" t="s">
        <v>999</v>
      </c>
      <c r="GJ18" s="183" t="s">
        <v>270</v>
      </c>
      <c r="GK18" s="183" t="s">
        <v>1000</v>
      </c>
      <c r="GL18" s="183" t="s">
        <v>434</v>
      </c>
      <c r="GM18" s="126">
        <v>23</v>
      </c>
      <c r="GN18" s="126">
        <v>0</v>
      </c>
      <c r="GO18" s="126">
        <v>0</v>
      </c>
      <c r="GP18" s="126">
        <v>239</v>
      </c>
      <c r="GQ18" s="126">
        <v>24</v>
      </c>
      <c r="GR18" s="126">
        <v>23</v>
      </c>
      <c r="GS18" s="126">
        <v>9</v>
      </c>
      <c r="GT18" s="126">
        <v>5</v>
      </c>
      <c r="GU18" s="126">
        <v>9</v>
      </c>
      <c r="GV18" s="126">
        <v>0</v>
      </c>
      <c r="GW18" s="126">
        <v>0</v>
      </c>
      <c r="GX18" s="126">
        <v>0</v>
      </c>
      <c r="GY18" s="126">
        <v>24</v>
      </c>
      <c r="GZ18" s="126">
        <v>6</v>
      </c>
      <c r="HA18" s="126">
        <v>1</v>
      </c>
      <c r="HB18" s="126">
        <v>1</v>
      </c>
      <c r="HC18" s="126">
        <v>4</v>
      </c>
      <c r="HD18" s="126">
        <v>0</v>
      </c>
      <c r="HE18" s="126">
        <v>2</v>
      </c>
      <c r="HF18" s="126">
        <v>10</v>
      </c>
      <c r="HG18" s="126">
        <v>0</v>
      </c>
      <c r="HH18" s="126">
        <v>18</v>
      </c>
      <c r="HI18" s="126">
        <v>4</v>
      </c>
      <c r="HJ18" s="126">
        <v>2</v>
      </c>
      <c r="HK18" s="126">
        <v>0</v>
      </c>
      <c r="HL18" s="183" t="s">
        <v>270</v>
      </c>
      <c r="HM18" s="126">
        <v>588</v>
      </c>
      <c r="HN18" s="126">
        <v>13</v>
      </c>
      <c r="HO18" s="126">
        <v>0</v>
      </c>
      <c r="HP18" s="126">
        <v>0</v>
      </c>
      <c r="HQ18" s="126">
        <v>0</v>
      </c>
      <c r="HR18" s="126">
        <v>0</v>
      </c>
      <c r="HS18" s="126">
        <v>0</v>
      </c>
      <c r="HT18" s="126">
        <v>0</v>
      </c>
      <c r="HU18" s="126">
        <v>0</v>
      </c>
      <c r="HV18" s="126">
        <v>0</v>
      </c>
      <c r="HW18" s="126">
        <v>0</v>
      </c>
      <c r="HX18" s="126">
        <v>0</v>
      </c>
      <c r="HY18" s="126">
        <v>0</v>
      </c>
      <c r="HZ18" s="126">
        <v>0</v>
      </c>
      <c r="IA18" s="128">
        <v>0</v>
      </c>
      <c r="IB18" s="126">
        <v>0</v>
      </c>
      <c r="IC18" s="126">
        <v>24</v>
      </c>
      <c r="ID18" s="126">
        <v>0</v>
      </c>
      <c r="IE18" s="126">
        <v>0</v>
      </c>
      <c r="IF18" s="126">
        <v>0</v>
      </c>
      <c r="IG18" s="126">
        <v>0</v>
      </c>
      <c r="IH18" s="126">
        <v>0</v>
      </c>
      <c r="II18" s="126">
        <v>0</v>
      </c>
      <c r="IJ18" s="126">
        <v>0</v>
      </c>
      <c r="IK18" s="126">
        <v>0</v>
      </c>
      <c r="IL18" s="126">
        <v>0</v>
      </c>
      <c r="IM18" s="126">
        <v>0</v>
      </c>
      <c r="IN18" s="126">
        <v>0</v>
      </c>
      <c r="IO18" s="126">
        <v>0</v>
      </c>
      <c r="IP18" s="126">
        <v>0</v>
      </c>
      <c r="IQ18" s="126">
        <v>0</v>
      </c>
      <c r="IR18" s="126">
        <v>0</v>
      </c>
      <c r="IS18" s="126">
        <v>0</v>
      </c>
      <c r="IT18" s="126">
        <v>0</v>
      </c>
      <c r="IU18" s="126">
        <v>0</v>
      </c>
      <c r="IV18" s="126">
        <v>0</v>
      </c>
      <c r="IW18" s="126">
        <v>0</v>
      </c>
      <c r="IX18" s="126">
        <v>0</v>
      </c>
      <c r="IY18" s="183" t="s">
        <v>290</v>
      </c>
      <c r="IZ18" s="126">
        <v>0</v>
      </c>
      <c r="JA18" s="126">
        <v>0</v>
      </c>
      <c r="JB18" s="126">
        <v>0</v>
      </c>
      <c r="JC18" s="126">
        <v>0</v>
      </c>
      <c r="JD18" s="126">
        <v>0</v>
      </c>
      <c r="JE18" s="126">
        <v>0</v>
      </c>
      <c r="JF18" s="126">
        <v>0</v>
      </c>
      <c r="JG18" s="126">
        <v>0</v>
      </c>
      <c r="JH18" s="126">
        <v>0</v>
      </c>
      <c r="JI18" s="126">
        <v>0</v>
      </c>
      <c r="JJ18" s="126">
        <v>0</v>
      </c>
      <c r="JK18" s="126">
        <v>0</v>
      </c>
      <c r="JL18" s="127" t="b">
        <v>0</v>
      </c>
      <c r="JM18" s="183" t="s">
        <v>993</v>
      </c>
      <c r="JN18" s="183" t="s">
        <v>993</v>
      </c>
      <c r="JO18" s="183" t="s">
        <v>993</v>
      </c>
      <c r="JP18" s="183" t="s">
        <v>993</v>
      </c>
      <c r="JQ18" s="127"/>
      <c r="JR18" s="123"/>
    </row>
    <row r="19" spans="1:278">
      <c r="A19" s="122"/>
      <c r="B19" s="1350" t="s">
        <v>1469</v>
      </c>
      <c r="C19" s="1350"/>
      <c r="D19" s="183" t="s">
        <v>1470</v>
      </c>
      <c r="E19" s="183" t="s">
        <v>1470</v>
      </c>
      <c r="F19" s="183" t="s">
        <v>993</v>
      </c>
      <c r="G19" s="183" t="s">
        <v>1471</v>
      </c>
      <c r="H19" s="183" t="s">
        <v>1388</v>
      </c>
      <c r="I19" s="183" t="s">
        <v>437</v>
      </c>
      <c r="J19" s="183" t="s">
        <v>986</v>
      </c>
      <c r="K19" s="183" t="s">
        <v>987</v>
      </c>
      <c r="L19" s="183" t="s">
        <v>988</v>
      </c>
      <c r="M19" s="183" t="s">
        <v>1049</v>
      </c>
      <c r="N19" s="183" t="s">
        <v>1050</v>
      </c>
      <c r="O19" s="183" t="s">
        <v>1471</v>
      </c>
      <c r="P19" s="183" t="s">
        <v>1317</v>
      </c>
      <c r="Q19" s="183" t="s">
        <v>1327</v>
      </c>
      <c r="R19" s="183" t="s">
        <v>1472</v>
      </c>
      <c r="S19" s="183" t="s">
        <v>1473</v>
      </c>
      <c r="T19" s="183" t="s">
        <v>1474</v>
      </c>
      <c r="U19" s="183" t="s">
        <v>1337</v>
      </c>
      <c r="V19" s="183" t="s">
        <v>1319</v>
      </c>
      <c r="W19" s="183" t="s">
        <v>1162</v>
      </c>
      <c r="X19" s="183" t="s">
        <v>1475</v>
      </c>
      <c r="Y19" s="183" t="s">
        <v>1319</v>
      </c>
      <c r="Z19" s="183" t="s">
        <v>1162</v>
      </c>
      <c r="AA19" s="183" t="s">
        <v>1476</v>
      </c>
      <c r="AB19" s="183" t="s">
        <v>2194</v>
      </c>
      <c r="AC19" s="183" t="s">
        <v>1344</v>
      </c>
      <c r="AD19" s="183" t="s">
        <v>447</v>
      </c>
      <c r="AE19" s="183" t="s">
        <v>270</v>
      </c>
      <c r="AF19" s="183" t="s">
        <v>270</v>
      </c>
      <c r="AG19" s="183" t="s">
        <v>290</v>
      </c>
      <c r="AH19" s="127" t="b">
        <v>0</v>
      </c>
      <c r="AI19" s="126">
        <v>0</v>
      </c>
      <c r="AJ19" s="127" t="b">
        <v>0</v>
      </c>
      <c r="AK19" s="126">
        <v>0</v>
      </c>
      <c r="AL19" s="127" t="b">
        <v>0</v>
      </c>
      <c r="AM19" s="127" t="b">
        <v>1</v>
      </c>
      <c r="AN19" s="183" t="s">
        <v>290</v>
      </c>
      <c r="AO19" s="183" t="b">
        <f t="shared" si="1"/>
        <v>1</v>
      </c>
      <c r="AP19" s="183" t="s">
        <v>993</v>
      </c>
      <c r="AQ19" s="127" t="b">
        <v>0</v>
      </c>
      <c r="AR19" s="183" t="s">
        <v>993</v>
      </c>
      <c r="AS19" s="183" t="s">
        <v>993</v>
      </c>
      <c r="AT19" s="183" t="s">
        <v>993</v>
      </c>
      <c r="AU19" s="183" t="s">
        <v>290</v>
      </c>
      <c r="AV19" s="183" t="s">
        <v>993</v>
      </c>
      <c r="AW19" s="183" t="s">
        <v>993</v>
      </c>
      <c r="AX19" s="183" t="s">
        <v>993</v>
      </c>
      <c r="AY19" s="183" t="s">
        <v>993</v>
      </c>
      <c r="AZ19" s="183">
        <f t="shared" si="2"/>
        <v>6</v>
      </c>
      <c r="BA19" s="183">
        <f t="shared" si="0"/>
        <v>6</v>
      </c>
      <c r="BB19" s="183">
        <f t="shared" si="0"/>
        <v>0</v>
      </c>
      <c r="BC19" s="183">
        <f t="shared" si="0"/>
        <v>6</v>
      </c>
      <c r="BD19" s="183">
        <f t="shared" si="3"/>
        <v>0</v>
      </c>
      <c r="BE19" s="126">
        <v>6</v>
      </c>
      <c r="BF19" s="126">
        <v>6</v>
      </c>
      <c r="BG19" s="126">
        <v>0</v>
      </c>
      <c r="BH19" s="126">
        <v>6</v>
      </c>
      <c r="BI19" s="126">
        <v>0</v>
      </c>
      <c r="BJ19" s="126">
        <v>0</v>
      </c>
      <c r="BK19" s="126">
        <v>0</v>
      </c>
      <c r="BL19" s="126">
        <v>0</v>
      </c>
      <c r="BM19" s="126">
        <v>0</v>
      </c>
      <c r="BN19" s="126">
        <v>0</v>
      </c>
      <c r="BO19" s="126">
        <v>0</v>
      </c>
      <c r="BP19" s="126">
        <v>0</v>
      </c>
      <c r="BQ19" s="126">
        <v>0</v>
      </c>
      <c r="BR19" s="126">
        <v>0</v>
      </c>
      <c r="BS19" s="126">
        <v>0</v>
      </c>
      <c r="BT19" s="126">
        <v>0</v>
      </c>
      <c r="BU19" s="126">
        <v>0</v>
      </c>
      <c r="BV19" s="126">
        <v>0</v>
      </c>
      <c r="BW19" s="126">
        <v>0</v>
      </c>
      <c r="BX19" s="126">
        <v>0</v>
      </c>
      <c r="BY19" s="127"/>
      <c r="BZ19" s="126">
        <v>6</v>
      </c>
      <c r="CA19" s="126">
        <v>0</v>
      </c>
      <c r="CB19" s="126">
        <v>0</v>
      </c>
      <c r="CC19" s="126">
        <v>0</v>
      </c>
      <c r="CD19" s="126">
        <v>1</v>
      </c>
      <c r="CE19" s="126">
        <v>0</v>
      </c>
      <c r="CF19" s="126">
        <v>0</v>
      </c>
      <c r="CG19" s="126">
        <v>0</v>
      </c>
      <c r="CH19" s="126">
        <v>4</v>
      </c>
      <c r="CI19" s="126">
        <v>0.4</v>
      </c>
      <c r="CJ19" s="126">
        <v>0</v>
      </c>
      <c r="CK19" s="126">
        <v>0.8</v>
      </c>
      <c r="CL19" s="126">
        <v>3</v>
      </c>
      <c r="CM19" s="126">
        <v>1.9</v>
      </c>
      <c r="CN19" s="126">
        <v>0</v>
      </c>
      <c r="CO19" s="126">
        <v>0</v>
      </c>
      <c r="CP19" s="126">
        <v>0</v>
      </c>
      <c r="CQ19" s="126">
        <v>0</v>
      </c>
      <c r="CR19" s="126">
        <v>0</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6">
        <v>0</v>
      </c>
      <c r="DI19" s="126">
        <v>0</v>
      </c>
      <c r="DJ19" s="126">
        <v>0</v>
      </c>
      <c r="DK19" s="126">
        <v>0</v>
      </c>
      <c r="DL19" s="126">
        <v>0</v>
      </c>
      <c r="DM19" s="126">
        <v>0</v>
      </c>
      <c r="DN19" s="126">
        <v>0</v>
      </c>
      <c r="DO19" s="126">
        <v>0</v>
      </c>
      <c r="DP19" s="126">
        <v>0</v>
      </c>
      <c r="DQ19" s="126">
        <v>0</v>
      </c>
      <c r="DR19" s="126">
        <v>0</v>
      </c>
      <c r="DS19" s="126">
        <v>0</v>
      </c>
      <c r="DT19" s="126">
        <v>0</v>
      </c>
      <c r="DU19" s="126">
        <v>0</v>
      </c>
      <c r="DV19" s="126">
        <v>0</v>
      </c>
      <c r="DW19" s="126">
        <v>0</v>
      </c>
      <c r="DX19" s="126">
        <v>0</v>
      </c>
      <c r="DY19" s="126">
        <v>0</v>
      </c>
      <c r="DZ19" s="127" t="b">
        <v>1</v>
      </c>
      <c r="EA19" s="126">
        <v>0</v>
      </c>
      <c r="EB19" s="126">
        <v>0</v>
      </c>
      <c r="EC19" s="126">
        <v>0</v>
      </c>
      <c r="ED19" s="126">
        <v>0</v>
      </c>
      <c r="EE19" s="126">
        <v>0</v>
      </c>
      <c r="EF19" s="126">
        <v>0</v>
      </c>
      <c r="EG19" s="126">
        <v>0</v>
      </c>
      <c r="EH19" s="126">
        <v>0</v>
      </c>
      <c r="EI19" s="126">
        <v>0</v>
      </c>
      <c r="EJ19" s="126">
        <v>0</v>
      </c>
      <c r="EK19" s="126">
        <v>0</v>
      </c>
      <c r="EL19" s="126">
        <v>0</v>
      </c>
      <c r="EM19" s="126">
        <v>0</v>
      </c>
      <c r="EN19" s="126">
        <v>0</v>
      </c>
      <c r="EO19" s="126">
        <v>0</v>
      </c>
      <c r="EP19" s="126">
        <v>0</v>
      </c>
      <c r="EQ19" s="126">
        <v>0</v>
      </c>
      <c r="ER19" s="126">
        <v>0</v>
      </c>
      <c r="ES19" s="126">
        <v>0</v>
      </c>
      <c r="ET19" s="126">
        <v>0</v>
      </c>
      <c r="EU19" s="126">
        <v>4</v>
      </c>
      <c r="EV19" s="126">
        <v>0.4</v>
      </c>
      <c r="EW19" s="126">
        <v>0</v>
      </c>
      <c r="EX19" s="126">
        <v>0.8</v>
      </c>
      <c r="EY19" s="126">
        <v>0</v>
      </c>
      <c r="EZ19" s="126">
        <v>1</v>
      </c>
      <c r="FA19" s="126">
        <v>0</v>
      </c>
      <c r="FB19" s="126">
        <v>0</v>
      </c>
      <c r="FC19" s="126">
        <v>0</v>
      </c>
      <c r="FD19" s="126">
        <v>0</v>
      </c>
      <c r="FE19" s="126">
        <v>0</v>
      </c>
      <c r="FF19" s="126">
        <v>0</v>
      </c>
      <c r="FG19" s="126">
        <v>0</v>
      </c>
      <c r="FH19" s="126">
        <v>0</v>
      </c>
      <c r="FI19" s="126">
        <v>0</v>
      </c>
      <c r="FJ19" s="126">
        <v>0</v>
      </c>
      <c r="FK19" s="126">
        <v>0</v>
      </c>
      <c r="FL19" s="126">
        <v>0</v>
      </c>
      <c r="FM19" s="126">
        <v>0</v>
      </c>
      <c r="FN19" s="126">
        <v>0</v>
      </c>
      <c r="FO19" s="126">
        <v>0</v>
      </c>
      <c r="FP19" s="126">
        <v>0</v>
      </c>
      <c r="FQ19" s="126">
        <v>0</v>
      </c>
      <c r="FR19" s="126">
        <v>0</v>
      </c>
      <c r="FS19" s="126">
        <v>3</v>
      </c>
      <c r="FT19" s="126">
        <v>0.9</v>
      </c>
      <c r="FU19" s="126">
        <v>0</v>
      </c>
      <c r="FV19" s="126">
        <v>0</v>
      </c>
      <c r="FW19" s="126">
        <v>0</v>
      </c>
      <c r="FX19" s="126">
        <v>0</v>
      </c>
      <c r="FY19" s="126">
        <v>0</v>
      </c>
      <c r="FZ19" s="126">
        <v>0</v>
      </c>
      <c r="GA19" s="126">
        <v>0</v>
      </c>
      <c r="GB19" s="126">
        <v>0</v>
      </c>
      <c r="GC19" s="126">
        <v>0</v>
      </c>
      <c r="GD19" s="126">
        <v>0</v>
      </c>
      <c r="GE19" s="126">
        <v>0</v>
      </c>
      <c r="GF19" s="126">
        <v>0</v>
      </c>
      <c r="GG19" s="126">
        <v>0</v>
      </c>
      <c r="GH19" s="126">
        <v>0</v>
      </c>
      <c r="GI19" s="183" t="s">
        <v>1055</v>
      </c>
      <c r="GJ19" s="183" t="s">
        <v>993</v>
      </c>
      <c r="GK19" s="183" t="s">
        <v>993</v>
      </c>
      <c r="GL19" s="183" t="s">
        <v>993</v>
      </c>
      <c r="GM19" s="126">
        <v>208</v>
      </c>
      <c r="GN19" s="126">
        <v>0</v>
      </c>
      <c r="GO19" s="126">
        <v>0</v>
      </c>
      <c r="GP19" s="126">
        <v>208</v>
      </c>
      <c r="GQ19" s="126">
        <v>208</v>
      </c>
      <c r="GR19" s="126">
        <v>208</v>
      </c>
      <c r="GS19" s="126">
        <v>208</v>
      </c>
      <c r="GT19" s="126">
        <v>0</v>
      </c>
      <c r="GU19" s="126">
        <v>0</v>
      </c>
      <c r="GV19" s="126">
        <v>0</v>
      </c>
      <c r="GW19" s="126">
        <v>0</v>
      </c>
      <c r="GX19" s="126">
        <v>0</v>
      </c>
      <c r="GY19" s="126">
        <v>208</v>
      </c>
      <c r="GZ19" s="126">
        <v>208</v>
      </c>
      <c r="HA19" s="126">
        <v>0</v>
      </c>
      <c r="HB19" s="126">
        <v>0</v>
      </c>
      <c r="HC19" s="126">
        <v>0</v>
      </c>
      <c r="HD19" s="126">
        <v>0</v>
      </c>
      <c r="HE19" s="126">
        <v>0</v>
      </c>
      <c r="HF19" s="126">
        <v>0</v>
      </c>
      <c r="HG19" s="126">
        <v>0</v>
      </c>
      <c r="HH19" s="126">
        <v>208</v>
      </c>
      <c r="HI19" s="126">
        <v>0</v>
      </c>
      <c r="HJ19" s="126">
        <v>0</v>
      </c>
      <c r="HK19" s="126">
        <v>0</v>
      </c>
      <c r="HL19" s="183" t="s">
        <v>290</v>
      </c>
      <c r="HM19" s="126">
        <v>0</v>
      </c>
      <c r="HN19" s="126">
        <v>0</v>
      </c>
      <c r="HO19" s="126">
        <v>0</v>
      </c>
      <c r="HP19" s="126">
        <v>0</v>
      </c>
      <c r="HQ19" s="126">
        <v>0</v>
      </c>
      <c r="HR19" s="126">
        <v>0</v>
      </c>
      <c r="HS19" s="126">
        <v>0</v>
      </c>
      <c r="HT19" s="126">
        <v>0</v>
      </c>
      <c r="HU19" s="126">
        <v>0</v>
      </c>
      <c r="HV19" s="126">
        <v>6</v>
      </c>
      <c r="HW19" s="126">
        <v>0</v>
      </c>
      <c r="HX19" s="126">
        <v>0</v>
      </c>
      <c r="HY19" s="126">
        <v>0</v>
      </c>
      <c r="HZ19" s="126">
        <v>0</v>
      </c>
      <c r="IA19" s="128">
        <v>0</v>
      </c>
      <c r="IB19" s="126">
        <v>0</v>
      </c>
      <c r="IC19" s="126">
        <v>208</v>
      </c>
      <c r="ID19" s="126">
        <v>0</v>
      </c>
      <c r="IE19" s="126">
        <v>0</v>
      </c>
      <c r="IF19" s="126">
        <v>0</v>
      </c>
      <c r="IG19" s="126">
        <v>0</v>
      </c>
      <c r="IH19" s="126">
        <v>0</v>
      </c>
      <c r="II19" s="126">
        <v>0</v>
      </c>
      <c r="IJ19" s="126">
        <v>0</v>
      </c>
      <c r="IK19" s="126">
        <v>0</v>
      </c>
      <c r="IL19" s="126">
        <v>0</v>
      </c>
      <c r="IM19" s="126">
        <v>0</v>
      </c>
      <c r="IN19" s="126">
        <v>0</v>
      </c>
      <c r="IO19" s="126">
        <v>0</v>
      </c>
      <c r="IP19" s="126">
        <v>0</v>
      </c>
      <c r="IQ19" s="126">
        <v>0</v>
      </c>
      <c r="IR19" s="126">
        <v>0</v>
      </c>
      <c r="IS19" s="126">
        <v>0</v>
      </c>
      <c r="IT19" s="126">
        <v>0</v>
      </c>
      <c r="IU19" s="126">
        <v>0</v>
      </c>
      <c r="IV19" s="126">
        <v>0</v>
      </c>
      <c r="IW19" s="126">
        <v>0</v>
      </c>
      <c r="IX19" s="126">
        <v>0</v>
      </c>
      <c r="IY19" s="183" t="s">
        <v>290</v>
      </c>
      <c r="IZ19" s="126">
        <v>0</v>
      </c>
      <c r="JA19" s="126">
        <v>0</v>
      </c>
      <c r="JB19" s="126">
        <v>0</v>
      </c>
      <c r="JC19" s="126">
        <v>0</v>
      </c>
      <c r="JD19" s="126">
        <v>0</v>
      </c>
      <c r="JE19" s="126">
        <v>0</v>
      </c>
      <c r="JF19" s="126">
        <v>0</v>
      </c>
      <c r="JG19" s="126">
        <v>0</v>
      </c>
      <c r="JH19" s="126">
        <v>0</v>
      </c>
      <c r="JI19" s="126">
        <v>0</v>
      </c>
      <c r="JJ19" s="126">
        <v>0</v>
      </c>
      <c r="JK19" s="126">
        <v>0</v>
      </c>
      <c r="JL19" s="127" t="b">
        <v>0</v>
      </c>
      <c r="JM19" s="183" t="s">
        <v>993</v>
      </c>
      <c r="JN19" s="183" t="s">
        <v>993</v>
      </c>
      <c r="JO19" s="183" t="s">
        <v>993</v>
      </c>
      <c r="JP19" s="183" t="s">
        <v>993</v>
      </c>
      <c r="JQ19" s="127"/>
      <c r="JR19" s="123"/>
    </row>
    <row r="20" spans="1:278">
      <c r="A20" s="122"/>
      <c r="B20" s="1350" t="s">
        <v>1477</v>
      </c>
      <c r="C20" s="1350"/>
      <c r="D20" s="183" t="s">
        <v>1478</v>
      </c>
      <c r="E20" s="183" t="s">
        <v>1478</v>
      </c>
      <c r="F20" s="183" t="s">
        <v>993</v>
      </c>
      <c r="G20" s="183" t="s">
        <v>13</v>
      </c>
      <c r="H20" s="183" t="s">
        <v>1388</v>
      </c>
      <c r="I20" s="183" t="s">
        <v>437</v>
      </c>
      <c r="J20" s="183" t="s">
        <v>986</v>
      </c>
      <c r="K20" s="183" t="s">
        <v>987</v>
      </c>
      <c r="L20" s="183" t="s">
        <v>988</v>
      </c>
      <c r="M20" s="183" t="s">
        <v>1479</v>
      </c>
      <c r="N20" s="183" t="s">
        <v>1480</v>
      </c>
      <c r="O20" s="183" t="s">
        <v>13</v>
      </c>
      <c r="P20" s="183" t="s">
        <v>1317</v>
      </c>
      <c r="Q20" s="183" t="s">
        <v>1481</v>
      </c>
      <c r="R20" s="183" t="s">
        <v>1482</v>
      </c>
      <c r="S20" s="183" t="s">
        <v>993</v>
      </c>
      <c r="T20" s="183" t="s">
        <v>993</v>
      </c>
      <c r="U20" s="183" t="s">
        <v>993</v>
      </c>
      <c r="V20" s="183" t="s">
        <v>993</v>
      </c>
      <c r="W20" s="183" t="s">
        <v>993</v>
      </c>
      <c r="X20" s="183" t="s">
        <v>993</v>
      </c>
      <c r="Y20" s="183" t="s">
        <v>993</v>
      </c>
      <c r="Z20" s="183" t="s">
        <v>993</v>
      </c>
      <c r="AA20" s="183" t="s">
        <v>993</v>
      </c>
      <c r="AB20" s="183" t="s">
        <v>993</v>
      </c>
      <c r="AC20" s="183" t="s">
        <v>993</v>
      </c>
      <c r="AD20" s="183" t="s">
        <v>1227</v>
      </c>
      <c r="AE20" s="183" t="s">
        <v>993</v>
      </c>
      <c r="AF20" s="183" t="s">
        <v>993</v>
      </c>
      <c r="AG20" s="510">
        <v>2</v>
      </c>
      <c r="AH20" s="127" t="b">
        <v>0</v>
      </c>
      <c r="AI20" s="126">
        <v>0</v>
      </c>
      <c r="AJ20" s="127" t="b">
        <v>0</v>
      </c>
      <c r="AK20" s="126">
        <v>0</v>
      </c>
      <c r="AL20" s="127" t="b">
        <v>0</v>
      </c>
      <c r="AM20" s="127" t="b">
        <v>0</v>
      </c>
      <c r="AN20" s="183" t="s">
        <v>993</v>
      </c>
      <c r="AO20" s="183" t="b">
        <f t="shared" si="1"/>
        <v>0</v>
      </c>
      <c r="AP20" s="183" t="s">
        <v>993</v>
      </c>
      <c r="AQ20" s="127" t="b">
        <v>0</v>
      </c>
      <c r="AR20" s="183" t="s">
        <v>993</v>
      </c>
      <c r="AS20" s="183" t="s">
        <v>993</v>
      </c>
      <c r="AT20" s="183" t="s">
        <v>993</v>
      </c>
      <c r="AU20" s="183" t="s">
        <v>993</v>
      </c>
      <c r="AV20" s="183" t="s">
        <v>993</v>
      </c>
      <c r="AW20" s="183" t="s">
        <v>993</v>
      </c>
      <c r="AX20" s="183" t="s">
        <v>993</v>
      </c>
      <c r="AY20" s="183" t="s">
        <v>993</v>
      </c>
      <c r="AZ20" s="183">
        <f t="shared" si="2"/>
        <v>15</v>
      </c>
      <c r="BA20" s="183">
        <f t="shared" si="0"/>
        <v>0</v>
      </c>
      <c r="BB20" s="183">
        <f t="shared" si="0"/>
        <v>0</v>
      </c>
      <c r="BC20" s="510">
        <v>15</v>
      </c>
      <c r="BD20" s="183">
        <f t="shared" si="3"/>
        <v>0</v>
      </c>
      <c r="BE20" s="126">
        <v>15</v>
      </c>
      <c r="BF20" s="126">
        <v>0</v>
      </c>
      <c r="BG20" s="126">
        <v>0</v>
      </c>
      <c r="BH20" s="126">
        <v>0</v>
      </c>
      <c r="BI20" s="126">
        <v>0</v>
      </c>
      <c r="BJ20" s="126">
        <v>0</v>
      </c>
      <c r="BK20" s="126">
        <v>0</v>
      </c>
      <c r="BL20" s="126">
        <v>0</v>
      </c>
      <c r="BM20" s="126">
        <v>0</v>
      </c>
      <c r="BN20" s="126">
        <v>0</v>
      </c>
      <c r="BO20" s="126">
        <v>0</v>
      </c>
      <c r="BP20" s="126">
        <v>0</v>
      </c>
      <c r="BQ20" s="126">
        <v>0</v>
      </c>
      <c r="BR20" s="126">
        <v>0</v>
      </c>
      <c r="BS20" s="126">
        <v>0</v>
      </c>
      <c r="BT20" s="126">
        <v>0</v>
      </c>
      <c r="BU20" s="126">
        <v>0</v>
      </c>
      <c r="BV20" s="126">
        <v>0</v>
      </c>
      <c r="BW20" s="126">
        <v>0</v>
      </c>
      <c r="BX20" s="126">
        <v>0</v>
      </c>
      <c r="BY20" s="127"/>
      <c r="BZ20" s="126">
        <v>0</v>
      </c>
      <c r="CA20" s="126">
        <v>0</v>
      </c>
      <c r="CB20" s="126">
        <v>0</v>
      </c>
      <c r="CC20" s="126">
        <v>15</v>
      </c>
      <c r="CD20" s="126">
        <v>0</v>
      </c>
      <c r="CE20" s="126">
        <v>0</v>
      </c>
      <c r="CF20" s="126">
        <v>0</v>
      </c>
      <c r="CG20" s="126">
        <v>0</v>
      </c>
      <c r="CH20" s="126">
        <v>0</v>
      </c>
      <c r="CI20" s="126">
        <v>0</v>
      </c>
      <c r="CJ20" s="126">
        <v>0</v>
      </c>
      <c r="CK20" s="126">
        <v>0</v>
      </c>
      <c r="CL20" s="126">
        <v>0</v>
      </c>
      <c r="CM20" s="126">
        <v>0</v>
      </c>
      <c r="CN20" s="126">
        <v>0</v>
      </c>
      <c r="CO20" s="126">
        <v>0</v>
      </c>
      <c r="CP20" s="126">
        <v>0</v>
      </c>
      <c r="CQ20" s="126">
        <v>0</v>
      </c>
      <c r="CR20" s="126">
        <v>0</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6">
        <v>0</v>
      </c>
      <c r="DI20" s="126">
        <v>0</v>
      </c>
      <c r="DJ20" s="126">
        <v>0</v>
      </c>
      <c r="DK20" s="126">
        <v>0</v>
      </c>
      <c r="DL20" s="126">
        <v>0</v>
      </c>
      <c r="DM20" s="126">
        <v>0</v>
      </c>
      <c r="DN20" s="126">
        <v>0</v>
      </c>
      <c r="DO20" s="126">
        <v>0</v>
      </c>
      <c r="DP20" s="126">
        <v>0</v>
      </c>
      <c r="DQ20" s="126">
        <v>0</v>
      </c>
      <c r="DR20" s="126">
        <v>0</v>
      </c>
      <c r="DS20" s="126">
        <v>0</v>
      </c>
      <c r="DT20" s="126">
        <v>0</v>
      </c>
      <c r="DU20" s="126">
        <v>0</v>
      </c>
      <c r="DV20" s="126">
        <v>0</v>
      </c>
      <c r="DW20" s="126">
        <v>0</v>
      </c>
      <c r="DX20" s="126">
        <v>0</v>
      </c>
      <c r="DY20" s="126">
        <v>0</v>
      </c>
      <c r="DZ20" s="127" t="b">
        <v>0</v>
      </c>
      <c r="EA20" s="126">
        <v>0</v>
      </c>
      <c r="EB20" s="126">
        <v>0</v>
      </c>
      <c r="EC20" s="126">
        <v>0</v>
      </c>
      <c r="ED20" s="126">
        <v>0</v>
      </c>
      <c r="EE20" s="126">
        <v>0</v>
      </c>
      <c r="EF20" s="126">
        <v>0</v>
      </c>
      <c r="EG20" s="126">
        <v>0</v>
      </c>
      <c r="EH20" s="126">
        <v>0</v>
      </c>
      <c r="EI20" s="126">
        <v>0</v>
      </c>
      <c r="EJ20" s="126">
        <v>0</v>
      </c>
      <c r="EK20" s="126">
        <v>0</v>
      </c>
      <c r="EL20" s="126">
        <v>0</v>
      </c>
      <c r="EM20" s="126">
        <v>0</v>
      </c>
      <c r="EN20" s="126">
        <v>0</v>
      </c>
      <c r="EO20" s="126">
        <v>0</v>
      </c>
      <c r="EP20" s="126">
        <v>0</v>
      </c>
      <c r="EQ20" s="126">
        <v>0</v>
      </c>
      <c r="ER20" s="126">
        <v>0</v>
      </c>
      <c r="ES20" s="126">
        <v>0</v>
      </c>
      <c r="ET20" s="126">
        <v>0</v>
      </c>
      <c r="EU20" s="126">
        <v>0</v>
      </c>
      <c r="EV20" s="126">
        <v>0</v>
      </c>
      <c r="EW20" s="126">
        <v>0</v>
      </c>
      <c r="EX20" s="126">
        <v>0</v>
      </c>
      <c r="EY20" s="126">
        <v>0</v>
      </c>
      <c r="EZ20" s="126">
        <v>0</v>
      </c>
      <c r="FA20" s="126">
        <v>0</v>
      </c>
      <c r="FB20" s="126">
        <v>0</v>
      </c>
      <c r="FC20" s="126">
        <v>0</v>
      </c>
      <c r="FD20" s="126">
        <v>0</v>
      </c>
      <c r="FE20" s="126">
        <v>0</v>
      </c>
      <c r="FF20" s="126">
        <v>0</v>
      </c>
      <c r="FG20" s="126">
        <v>0</v>
      </c>
      <c r="FH20" s="126">
        <v>0</v>
      </c>
      <c r="FI20" s="126">
        <v>0</v>
      </c>
      <c r="FJ20" s="126">
        <v>0</v>
      </c>
      <c r="FK20" s="126">
        <v>0</v>
      </c>
      <c r="FL20" s="126">
        <v>0</v>
      </c>
      <c r="FM20" s="126">
        <v>0</v>
      </c>
      <c r="FN20" s="126">
        <v>0</v>
      </c>
      <c r="FO20" s="126">
        <v>0</v>
      </c>
      <c r="FP20" s="126">
        <v>0</v>
      </c>
      <c r="FQ20" s="126">
        <v>0</v>
      </c>
      <c r="FR20" s="126">
        <v>0</v>
      </c>
      <c r="FS20" s="126">
        <v>0</v>
      </c>
      <c r="FT20" s="126">
        <v>0</v>
      </c>
      <c r="FU20" s="126">
        <v>0</v>
      </c>
      <c r="FV20" s="126">
        <v>0</v>
      </c>
      <c r="FW20" s="126">
        <v>0</v>
      </c>
      <c r="FX20" s="126">
        <v>0</v>
      </c>
      <c r="FY20" s="126">
        <v>0</v>
      </c>
      <c r="FZ20" s="126">
        <v>0</v>
      </c>
      <c r="GA20" s="126">
        <v>0</v>
      </c>
      <c r="GB20" s="126">
        <v>0</v>
      </c>
      <c r="GC20" s="126">
        <v>0</v>
      </c>
      <c r="GD20" s="126">
        <v>0</v>
      </c>
      <c r="GE20" s="126">
        <v>0</v>
      </c>
      <c r="GF20" s="126">
        <v>0</v>
      </c>
      <c r="GG20" s="126">
        <v>0</v>
      </c>
      <c r="GH20" s="126">
        <v>0</v>
      </c>
      <c r="GI20" s="183" t="s">
        <v>999</v>
      </c>
      <c r="GJ20" s="183" t="s">
        <v>1017</v>
      </c>
      <c r="GK20" s="183" t="s">
        <v>1173</v>
      </c>
      <c r="GL20" s="183" t="s">
        <v>1117</v>
      </c>
      <c r="GM20" s="126">
        <v>0</v>
      </c>
      <c r="GN20" s="126">
        <v>0</v>
      </c>
      <c r="GO20" s="126">
        <v>0</v>
      </c>
      <c r="GP20" s="126">
        <v>0</v>
      </c>
      <c r="GQ20" s="126">
        <v>0</v>
      </c>
      <c r="GR20" s="126">
        <v>0</v>
      </c>
      <c r="GS20" s="126">
        <v>0</v>
      </c>
      <c r="GT20" s="126">
        <v>0</v>
      </c>
      <c r="GU20" s="126">
        <v>0</v>
      </c>
      <c r="GV20" s="126">
        <v>0</v>
      </c>
      <c r="GW20" s="126">
        <v>0</v>
      </c>
      <c r="GX20" s="126">
        <v>0</v>
      </c>
      <c r="GY20" s="126">
        <v>0</v>
      </c>
      <c r="GZ20" s="126">
        <v>0</v>
      </c>
      <c r="HA20" s="126">
        <v>0</v>
      </c>
      <c r="HB20" s="126">
        <v>0</v>
      </c>
      <c r="HC20" s="126">
        <v>0</v>
      </c>
      <c r="HD20" s="126">
        <v>0</v>
      </c>
      <c r="HE20" s="126">
        <v>0</v>
      </c>
      <c r="HF20" s="126">
        <v>0</v>
      </c>
      <c r="HG20" s="126">
        <v>0</v>
      </c>
      <c r="HH20" s="126">
        <v>0</v>
      </c>
      <c r="HI20" s="126">
        <v>0</v>
      </c>
      <c r="HJ20" s="126">
        <v>0</v>
      </c>
      <c r="HK20" s="126">
        <v>0</v>
      </c>
      <c r="HL20" s="183" t="s">
        <v>993</v>
      </c>
      <c r="HM20" s="126">
        <v>0</v>
      </c>
      <c r="HN20" s="126">
        <v>0</v>
      </c>
      <c r="HO20" s="126">
        <v>0</v>
      </c>
      <c r="HP20" s="126">
        <v>0</v>
      </c>
      <c r="HQ20" s="126">
        <v>0</v>
      </c>
      <c r="HR20" s="126">
        <v>0</v>
      </c>
      <c r="HS20" s="126">
        <v>0</v>
      </c>
      <c r="HT20" s="126">
        <v>0</v>
      </c>
      <c r="HU20" s="126">
        <v>0</v>
      </c>
      <c r="HV20" s="126">
        <v>0</v>
      </c>
      <c r="HW20" s="126">
        <v>0</v>
      </c>
      <c r="HX20" s="126">
        <v>0</v>
      </c>
      <c r="HY20" s="126">
        <v>0</v>
      </c>
      <c r="HZ20" s="126">
        <v>0</v>
      </c>
      <c r="IA20" s="128">
        <v>0</v>
      </c>
      <c r="IB20" s="126">
        <v>0</v>
      </c>
      <c r="IC20" s="126">
        <v>0</v>
      </c>
      <c r="ID20" s="126">
        <v>0</v>
      </c>
      <c r="IE20" s="126">
        <v>0</v>
      </c>
      <c r="IF20" s="126">
        <v>0</v>
      </c>
      <c r="IG20" s="126">
        <v>0</v>
      </c>
      <c r="IH20" s="126">
        <v>0</v>
      </c>
      <c r="II20" s="126">
        <v>0</v>
      </c>
      <c r="IJ20" s="126">
        <v>0</v>
      </c>
      <c r="IK20" s="126">
        <v>0</v>
      </c>
      <c r="IL20" s="126">
        <v>0</v>
      </c>
      <c r="IM20" s="126">
        <v>0</v>
      </c>
      <c r="IN20" s="126">
        <v>0</v>
      </c>
      <c r="IO20" s="126">
        <v>0</v>
      </c>
      <c r="IP20" s="126">
        <v>0</v>
      </c>
      <c r="IQ20" s="126">
        <v>0</v>
      </c>
      <c r="IR20" s="126">
        <v>0</v>
      </c>
      <c r="IS20" s="126">
        <v>0</v>
      </c>
      <c r="IT20" s="126">
        <v>0</v>
      </c>
      <c r="IU20" s="126">
        <v>0</v>
      </c>
      <c r="IV20" s="126">
        <v>0</v>
      </c>
      <c r="IW20" s="126">
        <v>0</v>
      </c>
      <c r="IX20" s="126">
        <v>0</v>
      </c>
      <c r="IY20" s="183" t="s">
        <v>993</v>
      </c>
      <c r="IZ20" s="126">
        <v>0</v>
      </c>
      <c r="JA20" s="126">
        <v>0</v>
      </c>
      <c r="JB20" s="126">
        <v>0</v>
      </c>
      <c r="JC20" s="126">
        <v>0</v>
      </c>
      <c r="JD20" s="126">
        <v>0</v>
      </c>
      <c r="JE20" s="126">
        <v>0</v>
      </c>
      <c r="JF20" s="126">
        <v>0</v>
      </c>
      <c r="JG20" s="126">
        <v>0</v>
      </c>
      <c r="JH20" s="126">
        <v>0</v>
      </c>
      <c r="JI20" s="126">
        <v>0</v>
      </c>
      <c r="JJ20" s="126">
        <v>0</v>
      </c>
      <c r="JK20" s="126">
        <v>0</v>
      </c>
      <c r="JL20" s="127" t="b">
        <v>0</v>
      </c>
      <c r="JM20" s="183" t="s">
        <v>993</v>
      </c>
      <c r="JN20" s="183" t="s">
        <v>993</v>
      </c>
      <c r="JO20" s="183" t="s">
        <v>993</v>
      </c>
      <c r="JP20" s="183" t="s">
        <v>993</v>
      </c>
      <c r="JQ20" s="127"/>
      <c r="JR20" s="123"/>
    </row>
    <row r="21" spans="1:278">
      <c r="A21" s="122"/>
      <c r="B21" s="1350" t="s">
        <v>1483</v>
      </c>
      <c r="C21" s="1350"/>
      <c r="D21" s="183" t="s">
        <v>1484</v>
      </c>
      <c r="E21" s="183" t="s">
        <v>1484</v>
      </c>
      <c r="F21" s="183" t="s">
        <v>993</v>
      </c>
      <c r="G21" s="183" t="s">
        <v>59</v>
      </c>
      <c r="H21" s="183" t="s">
        <v>1388</v>
      </c>
      <c r="I21" s="183" t="s">
        <v>437</v>
      </c>
      <c r="J21" s="183" t="s">
        <v>986</v>
      </c>
      <c r="K21" s="183" t="s">
        <v>1062</v>
      </c>
      <c r="L21" s="183" t="s">
        <v>1063</v>
      </c>
      <c r="M21" s="183" t="s">
        <v>1064</v>
      </c>
      <c r="N21" s="183" t="s">
        <v>1065</v>
      </c>
      <c r="O21" s="183" t="s">
        <v>59</v>
      </c>
      <c r="P21" s="183" t="s">
        <v>1339</v>
      </c>
      <c r="Q21" s="183" t="s">
        <v>1485</v>
      </c>
      <c r="R21" s="183" t="s">
        <v>1486</v>
      </c>
      <c r="S21" s="183" t="s">
        <v>2195</v>
      </c>
      <c r="T21" s="183" t="s">
        <v>2196</v>
      </c>
      <c r="U21" s="183" t="s">
        <v>2197</v>
      </c>
      <c r="V21" s="183" t="s">
        <v>1333</v>
      </c>
      <c r="W21" s="183" t="s">
        <v>2198</v>
      </c>
      <c r="X21" s="183" t="s">
        <v>1362</v>
      </c>
      <c r="Y21" s="183" t="s">
        <v>993</v>
      </c>
      <c r="Z21" s="183" t="s">
        <v>993</v>
      </c>
      <c r="AA21" s="183" t="s">
        <v>993</v>
      </c>
      <c r="AB21" s="183" t="s">
        <v>993</v>
      </c>
      <c r="AC21" s="183" t="s">
        <v>993</v>
      </c>
      <c r="AD21" s="183" t="s">
        <v>447</v>
      </c>
      <c r="AE21" s="183" t="s">
        <v>270</v>
      </c>
      <c r="AF21" s="183" t="s">
        <v>270</v>
      </c>
      <c r="AG21" s="183" t="s">
        <v>290</v>
      </c>
      <c r="AH21" s="127" t="b">
        <v>0</v>
      </c>
      <c r="AI21" s="126">
        <v>0</v>
      </c>
      <c r="AJ21" s="127" t="b">
        <v>0</v>
      </c>
      <c r="AK21" s="126">
        <v>0</v>
      </c>
      <c r="AL21" s="127" t="b">
        <v>1</v>
      </c>
      <c r="AM21" s="127" t="b">
        <v>0</v>
      </c>
      <c r="AN21" s="183" t="s">
        <v>290</v>
      </c>
      <c r="AO21" s="183" t="b">
        <f t="shared" si="1"/>
        <v>1</v>
      </c>
      <c r="AP21" s="183" t="s">
        <v>993</v>
      </c>
      <c r="AQ21" s="127" t="b">
        <v>0</v>
      </c>
      <c r="AR21" s="183" t="s">
        <v>993</v>
      </c>
      <c r="AS21" s="183" t="s">
        <v>993</v>
      </c>
      <c r="AT21" s="183" t="s">
        <v>993</v>
      </c>
      <c r="AU21" s="183" t="s">
        <v>290</v>
      </c>
      <c r="AV21" s="183" t="s">
        <v>993</v>
      </c>
      <c r="AW21" s="183" t="s">
        <v>993</v>
      </c>
      <c r="AX21" s="183" t="s">
        <v>993</v>
      </c>
      <c r="AY21" s="183" t="s">
        <v>993</v>
      </c>
      <c r="AZ21" s="183">
        <f t="shared" si="2"/>
        <v>19</v>
      </c>
      <c r="BA21" s="183">
        <f t="shared" si="0"/>
        <v>17</v>
      </c>
      <c r="BB21" s="183">
        <f t="shared" si="0"/>
        <v>4</v>
      </c>
      <c r="BC21" s="183">
        <f t="shared" si="0"/>
        <v>19</v>
      </c>
      <c r="BD21" s="183">
        <f t="shared" si="3"/>
        <v>0</v>
      </c>
      <c r="BE21" s="126">
        <v>19</v>
      </c>
      <c r="BF21" s="126">
        <v>17</v>
      </c>
      <c r="BG21" s="126">
        <v>4</v>
      </c>
      <c r="BH21" s="126">
        <v>19</v>
      </c>
      <c r="BI21" s="126">
        <v>0</v>
      </c>
      <c r="BJ21" s="126">
        <v>0</v>
      </c>
      <c r="BK21" s="126">
        <v>0</v>
      </c>
      <c r="BL21" s="126">
        <v>0</v>
      </c>
      <c r="BM21" s="126">
        <v>0</v>
      </c>
      <c r="BN21" s="126">
        <v>0</v>
      </c>
      <c r="BO21" s="126">
        <v>0</v>
      </c>
      <c r="BP21" s="126">
        <v>0</v>
      </c>
      <c r="BQ21" s="126">
        <v>0</v>
      </c>
      <c r="BR21" s="126">
        <v>0</v>
      </c>
      <c r="BS21" s="126">
        <v>0</v>
      </c>
      <c r="BT21" s="126">
        <v>0</v>
      </c>
      <c r="BU21" s="126">
        <v>0</v>
      </c>
      <c r="BV21" s="126">
        <v>0</v>
      </c>
      <c r="BW21" s="126">
        <v>0</v>
      </c>
      <c r="BX21" s="126">
        <v>0</v>
      </c>
      <c r="BY21" s="127"/>
      <c r="BZ21" s="126">
        <v>19</v>
      </c>
      <c r="CA21" s="126">
        <v>0</v>
      </c>
      <c r="CB21" s="126">
        <v>0</v>
      </c>
      <c r="CC21" s="126">
        <v>0</v>
      </c>
      <c r="CD21" s="126">
        <v>1</v>
      </c>
      <c r="CE21" s="126">
        <v>0.1</v>
      </c>
      <c r="CF21" s="126">
        <v>0</v>
      </c>
      <c r="CG21" s="126">
        <v>0</v>
      </c>
      <c r="CH21" s="126">
        <v>4</v>
      </c>
      <c r="CI21" s="126">
        <v>0</v>
      </c>
      <c r="CJ21" s="126">
        <v>5</v>
      </c>
      <c r="CK21" s="126">
        <v>0</v>
      </c>
      <c r="CL21" s="126">
        <v>0</v>
      </c>
      <c r="CM21" s="126">
        <v>0</v>
      </c>
      <c r="CN21" s="126">
        <v>0</v>
      </c>
      <c r="CO21" s="126">
        <v>0</v>
      </c>
      <c r="CP21" s="126">
        <v>4</v>
      </c>
      <c r="CQ21" s="126">
        <v>1.5</v>
      </c>
      <c r="CR21" s="126">
        <v>0</v>
      </c>
      <c r="CS21" s="126">
        <v>0</v>
      </c>
      <c r="CT21" s="126">
        <v>0</v>
      </c>
      <c r="CU21" s="126">
        <v>0</v>
      </c>
      <c r="CV21" s="126">
        <v>0</v>
      </c>
      <c r="CW21" s="126">
        <v>0</v>
      </c>
      <c r="CX21" s="126">
        <v>1</v>
      </c>
      <c r="CY21" s="126">
        <v>0.5</v>
      </c>
      <c r="CZ21" s="126">
        <v>0</v>
      </c>
      <c r="DA21" s="126">
        <v>0.5</v>
      </c>
      <c r="DB21" s="126">
        <v>0</v>
      </c>
      <c r="DC21" s="126">
        <v>0</v>
      </c>
      <c r="DD21" s="126">
        <v>0</v>
      </c>
      <c r="DE21" s="126">
        <v>0.1</v>
      </c>
      <c r="DF21" s="126">
        <v>1</v>
      </c>
      <c r="DG21" s="126">
        <v>0</v>
      </c>
      <c r="DH21" s="126">
        <v>2</v>
      </c>
      <c r="DI21" s="126">
        <v>0</v>
      </c>
      <c r="DJ21" s="126">
        <v>0</v>
      </c>
      <c r="DK21" s="126">
        <v>0</v>
      </c>
      <c r="DL21" s="126">
        <v>0</v>
      </c>
      <c r="DM21" s="126">
        <v>0</v>
      </c>
      <c r="DN21" s="126">
        <v>0</v>
      </c>
      <c r="DO21" s="126">
        <v>0</v>
      </c>
      <c r="DP21" s="126">
        <v>0</v>
      </c>
      <c r="DQ21" s="126">
        <v>0</v>
      </c>
      <c r="DR21" s="126">
        <v>0</v>
      </c>
      <c r="DS21" s="126">
        <v>0</v>
      </c>
      <c r="DT21" s="126">
        <v>0</v>
      </c>
      <c r="DU21" s="126">
        <v>0</v>
      </c>
      <c r="DV21" s="126">
        <v>0</v>
      </c>
      <c r="DW21" s="126">
        <v>0</v>
      </c>
      <c r="DX21" s="126">
        <v>0</v>
      </c>
      <c r="DY21" s="126">
        <v>0</v>
      </c>
      <c r="DZ21" s="127" t="b">
        <v>0</v>
      </c>
      <c r="EA21" s="126">
        <v>1</v>
      </c>
      <c r="EB21" s="126">
        <v>0</v>
      </c>
      <c r="EC21" s="126">
        <v>1</v>
      </c>
      <c r="ED21" s="126">
        <v>0</v>
      </c>
      <c r="EE21" s="126">
        <v>0</v>
      </c>
      <c r="EF21" s="126">
        <v>0</v>
      </c>
      <c r="EG21" s="126">
        <v>0</v>
      </c>
      <c r="EH21" s="126">
        <v>0</v>
      </c>
      <c r="EI21" s="126">
        <v>0</v>
      </c>
      <c r="EJ21" s="126">
        <v>0</v>
      </c>
      <c r="EK21" s="126">
        <v>0</v>
      </c>
      <c r="EL21" s="126">
        <v>0</v>
      </c>
      <c r="EM21" s="126">
        <v>0</v>
      </c>
      <c r="EN21" s="126">
        <v>0</v>
      </c>
      <c r="EO21" s="126">
        <v>0</v>
      </c>
      <c r="EP21" s="126">
        <v>0</v>
      </c>
      <c r="EQ21" s="126">
        <v>0</v>
      </c>
      <c r="ER21" s="126">
        <v>0</v>
      </c>
      <c r="ES21" s="126">
        <v>0</v>
      </c>
      <c r="ET21" s="126">
        <v>0</v>
      </c>
      <c r="EU21" s="126">
        <v>2</v>
      </c>
      <c r="EV21" s="126">
        <v>0</v>
      </c>
      <c r="EW21" s="126">
        <v>2</v>
      </c>
      <c r="EX21" s="126">
        <v>0</v>
      </c>
      <c r="EY21" s="126">
        <v>0</v>
      </c>
      <c r="EZ21" s="126">
        <v>0</v>
      </c>
      <c r="FA21" s="126">
        <v>0</v>
      </c>
      <c r="FB21" s="126">
        <v>0</v>
      </c>
      <c r="FC21" s="126">
        <v>4</v>
      </c>
      <c r="FD21" s="126">
        <v>1.5</v>
      </c>
      <c r="FE21" s="126">
        <v>0</v>
      </c>
      <c r="FF21" s="126">
        <v>0</v>
      </c>
      <c r="FG21" s="126">
        <v>0</v>
      </c>
      <c r="FH21" s="126">
        <v>0</v>
      </c>
      <c r="FI21" s="126">
        <v>0</v>
      </c>
      <c r="FJ21" s="126">
        <v>0</v>
      </c>
      <c r="FK21" s="126">
        <v>0</v>
      </c>
      <c r="FL21" s="126">
        <v>0</v>
      </c>
      <c r="FM21" s="126">
        <v>0</v>
      </c>
      <c r="FN21" s="126">
        <v>0.1</v>
      </c>
      <c r="FO21" s="126">
        <v>0</v>
      </c>
      <c r="FP21" s="126">
        <v>0</v>
      </c>
      <c r="FQ21" s="126">
        <v>0</v>
      </c>
      <c r="FR21" s="126">
        <v>0</v>
      </c>
      <c r="FS21" s="126">
        <v>0</v>
      </c>
      <c r="FT21" s="126">
        <v>0</v>
      </c>
      <c r="FU21" s="126">
        <v>0</v>
      </c>
      <c r="FV21" s="126">
        <v>0</v>
      </c>
      <c r="FW21" s="126">
        <v>0</v>
      </c>
      <c r="FX21" s="126">
        <v>0</v>
      </c>
      <c r="FY21" s="126">
        <v>0</v>
      </c>
      <c r="FZ21" s="126">
        <v>0</v>
      </c>
      <c r="GA21" s="126">
        <v>0</v>
      </c>
      <c r="GB21" s="126">
        <v>0</v>
      </c>
      <c r="GC21" s="126">
        <v>0</v>
      </c>
      <c r="GD21" s="126">
        <v>0</v>
      </c>
      <c r="GE21" s="126">
        <v>0</v>
      </c>
      <c r="GF21" s="126">
        <v>0</v>
      </c>
      <c r="GG21" s="126">
        <v>0</v>
      </c>
      <c r="GH21" s="126">
        <v>0</v>
      </c>
      <c r="GI21" s="183" t="s">
        <v>999</v>
      </c>
      <c r="GJ21" s="183" t="s">
        <v>1000</v>
      </c>
      <c r="GK21" s="183" t="s">
        <v>1029</v>
      </c>
      <c r="GL21" s="183" t="s">
        <v>422</v>
      </c>
      <c r="GM21" s="126">
        <v>104</v>
      </c>
      <c r="GN21" s="126">
        <v>0</v>
      </c>
      <c r="GO21" s="126">
        <v>0</v>
      </c>
      <c r="GP21" s="126">
        <v>4151</v>
      </c>
      <c r="GQ21" s="126">
        <v>106</v>
      </c>
      <c r="GR21" s="126">
        <v>104</v>
      </c>
      <c r="GS21" s="126">
        <v>103</v>
      </c>
      <c r="GT21" s="126">
        <v>1</v>
      </c>
      <c r="GU21" s="126">
        <v>0</v>
      </c>
      <c r="GV21" s="126">
        <v>0</v>
      </c>
      <c r="GW21" s="126">
        <v>0</v>
      </c>
      <c r="GX21" s="126">
        <v>0</v>
      </c>
      <c r="GY21" s="126">
        <v>106</v>
      </c>
      <c r="GZ21" s="126">
        <v>106</v>
      </c>
      <c r="HA21" s="126">
        <v>0</v>
      </c>
      <c r="HB21" s="126">
        <v>0</v>
      </c>
      <c r="HC21" s="126">
        <v>0</v>
      </c>
      <c r="HD21" s="126">
        <v>0</v>
      </c>
      <c r="HE21" s="126">
        <v>0</v>
      </c>
      <c r="HF21" s="126">
        <v>0</v>
      </c>
      <c r="HG21" s="126">
        <v>0</v>
      </c>
      <c r="HH21" s="126">
        <v>106</v>
      </c>
      <c r="HI21" s="126">
        <v>0</v>
      </c>
      <c r="HJ21" s="126">
        <v>0</v>
      </c>
      <c r="HK21" s="126">
        <v>0</v>
      </c>
      <c r="HL21" s="183" t="s">
        <v>290</v>
      </c>
      <c r="HM21" s="126">
        <v>0</v>
      </c>
      <c r="HN21" s="126">
        <v>0</v>
      </c>
      <c r="HO21" s="126">
        <v>0</v>
      </c>
      <c r="HP21" s="126">
        <v>0</v>
      </c>
      <c r="HQ21" s="126">
        <v>0</v>
      </c>
      <c r="HR21" s="126">
        <v>0</v>
      </c>
      <c r="HS21" s="126">
        <v>0</v>
      </c>
      <c r="HT21" s="126">
        <v>0</v>
      </c>
      <c r="HU21" s="126">
        <v>0</v>
      </c>
      <c r="HV21" s="126">
        <v>68</v>
      </c>
      <c r="HW21" s="126">
        <v>6</v>
      </c>
      <c r="HX21" s="126">
        <v>0</v>
      </c>
      <c r="HY21" s="126">
        <v>0</v>
      </c>
      <c r="HZ21" s="126">
        <v>0</v>
      </c>
      <c r="IA21" s="128">
        <v>0.58099999999999996</v>
      </c>
      <c r="IB21" s="126">
        <v>2.9</v>
      </c>
      <c r="IC21" s="126">
        <v>106</v>
      </c>
      <c r="ID21" s="126">
        <v>0</v>
      </c>
      <c r="IE21" s="126">
        <v>0</v>
      </c>
      <c r="IF21" s="126">
        <v>0</v>
      </c>
      <c r="IG21" s="126">
        <v>0</v>
      </c>
      <c r="IH21" s="126">
        <v>0</v>
      </c>
      <c r="II21" s="126">
        <v>0</v>
      </c>
      <c r="IJ21" s="126">
        <v>0</v>
      </c>
      <c r="IK21" s="126">
        <v>1</v>
      </c>
      <c r="IL21" s="126">
        <v>0</v>
      </c>
      <c r="IM21" s="126">
        <v>0</v>
      </c>
      <c r="IN21" s="126">
        <v>0</v>
      </c>
      <c r="IO21" s="126">
        <v>0</v>
      </c>
      <c r="IP21" s="126">
        <v>0</v>
      </c>
      <c r="IQ21" s="126">
        <v>0</v>
      </c>
      <c r="IR21" s="126">
        <v>0</v>
      </c>
      <c r="IS21" s="126">
        <v>0</v>
      </c>
      <c r="IT21" s="126">
        <v>0</v>
      </c>
      <c r="IU21" s="126">
        <v>0</v>
      </c>
      <c r="IV21" s="126">
        <v>0</v>
      </c>
      <c r="IW21" s="126">
        <v>0</v>
      </c>
      <c r="IX21" s="126">
        <v>0</v>
      </c>
      <c r="IY21" s="183" t="s">
        <v>290</v>
      </c>
      <c r="IZ21" s="126">
        <v>0</v>
      </c>
      <c r="JA21" s="126">
        <v>0</v>
      </c>
      <c r="JB21" s="126">
        <v>0</v>
      </c>
      <c r="JC21" s="126">
        <v>0</v>
      </c>
      <c r="JD21" s="126">
        <v>0</v>
      </c>
      <c r="JE21" s="126">
        <v>0</v>
      </c>
      <c r="JF21" s="126">
        <v>0</v>
      </c>
      <c r="JG21" s="126">
        <v>0</v>
      </c>
      <c r="JH21" s="126">
        <v>0</v>
      </c>
      <c r="JI21" s="126">
        <v>0</v>
      </c>
      <c r="JJ21" s="126">
        <v>0</v>
      </c>
      <c r="JK21" s="126">
        <v>0</v>
      </c>
      <c r="JL21" s="127" t="b">
        <v>0</v>
      </c>
      <c r="JM21" s="183" t="s">
        <v>993</v>
      </c>
      <c r="JN21" s="183" t="s">
        <v>993</v>
      </c>
      <c r="JO21" s="183" t="s">
        <v>993</v>
      </c>
      <c r="JP21" s="183" t="s">
        <v>993</v>
      </c>
      <c r="JQ21" s="127"/>
      <c r="JR21" s="123"/>
    </row>
    <row r="22" spans="1:278">
      <c r="A22" s="122"/>
      <c r="B22" s="1350" t="s">
        <v>1487</v>
      </c>
      <c r="C22" s="1350"/>
      <c r="D22" s="183" t="s">
        <v>1488</v>
      </c>
      <c r="E22" s="183" t="s">
        <v>1488</v>
      </c>
      <c r="F22" s="183" t="s">
        <v>993</v>
      </c>
      <c r="G22" s="183" t="s">
        <v>52</v>
      </c>
      <c r="H22" s="183" t="s">
        <v>1388</v>
      </c>
      <c r="I22" s="183" t="s">
        <v>437</v>
      </c>
      <c r="J22" s="183" t="s">
        <v>986</v>
      </c>
      <c r="K22" s="183" t="s">
        <v>1062</v>
      </c>
      <c r="L22" s="183" t="s">
        <v>1063</v>
      </c>
      <c r="M22" s="183" t="s">
        <v>1064</v>
      </c>
      <c r="N22" s="183" t="s">
        <v>1065</v>
      </c>
      <c r="O22" s="183" t="s">
        <v>52</v>
      </c>
      <c r="P22" s="183" t="s">
        <v>1332</v>
      </c>
      <c r="Q22" s="183" t="s">
        <v>1364</v>
      </c>
      <c r="R22" s="183" t="s">
        <v>1489</v>
      </c>
      <c r="S22" s="183" t="s">
        <v>1490</v>
      </c>
      <c r="T22" s="183" t="s">
        <v>1491</v>
      </c>
      <c r="U22" s="183" t="s">
        <v>993</v>
      </c>
      <c r="V22" s="183" t="s">
        <v>1333</v>
      </c>
      <c r="W22" s="183" t="s">
        <v>1353</v>
      </c>
      <c r="X22" s="183" t="s">
        <v>1374</v>
      </c>
      <c r="Y22" s="183" t="s">
        <v>1333</v>
      </c>
      <c r="Z22" s="183" t="s">
        <v>1353</v>
      </c>
      <c r="AA22" s="183" t="s">
        <v>1492</v>
      </c>
      <c r="AB22" s="183" t="s">
        <v>993</v>
      </c>
      <c r="AC22" s="183" t="s">
        <v>993</v>
      </c>
      <c r="AD22" s="183" t="s">
        <v>1227</v>
      </c>
      <c r="AE22" s="183" t="s">
        <v>270</v>
      </c>
      <c r="AF22" s="183" t="s">
        <v>270</v>
      </c>
      <c r="AG22" s="183" t="s">
        <v>290</v>
      </c>
      <c r="AH22" s="127" t="b">
        <v>0</v>
      </c>
      <c r="AI22" s="126">
        <v>0</v>
      </c>
      <c r="AJ22" s="127" t="b">
        <v>0</v>
      </c>
      <c r="AK22" s="126">
        <v>0</v>
      </c>
      <c r="AL22" s="127" t="b">
        <v>0</v>
      </c>
      <c r="AM22" s="127" t="b">
        <v>1</v>
      </c>
      <c r="AN22" s="183" t="s">
        <v>290</v>
      </c>
      <c r="AO22" s="183" t="b">
        <f t="shared" si="1"/>
        <v>1</v>
      </c>
      <c r="AP22" s="183" t="s">
        <v>993</v>
      </c>
      <c r="AQ22" s="127" t="b">
        <v>0</v>
      </c>
      <c r="AR22" s="183" t="s">
        <v>993</v>
      </c>
      <c r="AS22" s="183" t="s">
        <v>993</v>
      </c>
      <c r="AT22" s="183" t="s">
        <v>993</v>
      </c>
      <c r="AU22" s="183" t="s">
        <v>290</v>
      </c>
      <c r="AV22" s="183" t="s">
        <v>293</v>
      </c>
      <c r="AW22" s="183" t="s">
        <v>993</v>
      </c>
      <c r="AX22" s="183" t="s">
        <v>993</v>
      </c>
      <c r="AY22" s="183" t="s">
        <v>993</v>
      </c>
      <c r="AZ22" s="183">
        <f t="shared" si="2"/>
        <v>11</v>
      </c>
      <c r="BA22" s="183">
        <f t="shared" si="0"/>
        <v>11</v>
      </c>
      <c r="BB22" s="183">
        <f t="shared" si="0"/>
        <v>0</v>
      </c>
      <c r="BC22" s="183">
        <f t="shared" si="0"/>
        <v>11</v>
      </c>
      <c r="BD22" s="183">
        <f t="shared" si="3"/>
        <v>0</v>
      </c>
      <c r="BE22" s="126">
        <v>11</v>
      </c>
      <c r="BF22" s="126">
        <v>11</v>
      </c>
      <c r="BG22" s="126">
        <v>0</v>
      </c>
      <c r="BH22" s="126">
        <v>11</v>
      </c>
      <c r="BI22" s="126">
        <v>0</v>
      </c>
      <c r="BJ22" s="126">
        <v>0</v>
      </c>
      <c r="BK22" s="126">
        <v>0</v>
      </c>
      <c r="BL22" s="126">
        <v>0</v>
      </c>
      <c r="BM22" s="126">
        <v>0</v>
      </c>
      <c r="BN22" s="126">
        <v>0</v>
      </c>
      <c r="BO22" s="126">
        <v>0</v>
      </c>
      <c r="BP22" s="126">
        <v>0</v>
      </c>
      <c r="BQ22" s="126">
        <v>0</v>
      </c>
      <c r="BR22" s="126">
        <v>0</v>
      </c>
      <c r="BS22" s="126">
        <v>0</v>
      </c>
      <c r="BT22" s="126">
        <v>0</v>
      </c>
      <c r="BU22" s="126">
        <v>0</v>
      </c>
      <c r="BV22" s="126">
        <v>0</v>
      </c>
      <c r="BW22" s="126">
        <v>0</v>
      </c>
      <c r="BX22" s="126">
        <v>0</v>
      </c>
      <c r="BY22" s="127"/>
      <c r="BZ22" s="126">
        <v>11</v>
      </c>
      <c r="CA22" s="126">
        <v>0</v>
      </c>
      <c r="CB22" s="126">
        <v>0</v>
      </c>
      <c r="CC22" s="126">
        <v>0</v>
      </c>
      <c r="CD22" s="126">
        <v>1</v>
      </c>
      <c r="CE22" s="126">
        <v>0.5</v>
      </c>
      <c r="CF22" s="126">
        <v>0</v>
      </c>
      <c r="CG22" s="126">
        <v>0</v>
      </c>
      <c r="CH22" s="126">
        <v>5</v>
      </c>
      <c r="CI22" s="126">
        <v>1</v>
      </c>
      <c r="CJ22" s="126">
        <v>0</v>
      </c>
      <c r="CK22" s="126">
        <v>0</v>
      </c>
      <c r="CL22" s="126">
        <v>0</v>
      </c>
      <c r="CM22" s="126">
        <v>0</v>
      </c>
      <c r="CN22" s="126">
        <v>1</v>
      </c>
      <c r="CO22" s="126">
        <v>3</v>
      </c>
      <c r="CP22" s="126">
        <v>0</v>
      </c>
      <c r="CQ22" s="126">
        <v>0</v>
      </c>
      <c r="CR22" s="126">
        <v>0</v>
      </c>
      <c r="CS22" s="126">
        <v>0</v>
      </c>
      <c r="CT22" s="126">
        <v>0</v>
      </c>
      <c r="CU22" s="126">
        <v>0</v>
      </c>
      <c r="CV22" s="126">
        <v>0</v>
      </c>
      <c r="CW22" s="126">
        <v>0</v>
      </c>
      <c r="CX22" s="126">
        <v>0</v>
      </c>
      <c r="CY22" s="126">
        <v>0</v>
      </c>
      <c r="CZ22" s="126">
        <v>0</v>
      </c>
      <c r="DA22" s="126">
        <v>0</v>
      </c>
      <c r="DB22" s="126">
        <v>0</v>
      </c>
      <c r="DC22" s="126">
        <v>0</v>
      </c>
      <c r="DD22" s="126">
        <v>1</v>
      </c>
      <c r="DE22" s="126">
        <v>0</v>
      </c>
      <c r="DF22" s="126">
        <v>4</v>
      </c>
      <c r="DG22" s="126">
        <v>0</v>
      </c>
      <c r="DH22" s="126">
        <v>0</v>
      </c>
      <c r="DI22" s="126">
        <v>0</v>
      </c>
      <c r="DJ22" s="126">
        <v>0</v>
      </c>
      <c r="DK22" s="126">
        <v>0</v>
      </c>
      <c r="DL22" s="126">
        <v>1</v>
      </c>
      <c r="DM22" s="126">
        <v>2</v>
      </c>
      <c r="DN22" s="126">
        <v>0</v>
      </c>
      <c r="DO22" s="126">
        <v>0</v>
      </c>
      <c r="DP22" s="126">
        <v>0</v>
      </c>
      <c r="DQ22" s="126">
        <v>0</v>
      </c>
      <c r="DR22" s="126">
        <v>0</v>
      </c>
      <c r="DS22" s="126">
        <v>0</v>
      </c>
      <c r="DT22" s="126">
        <v>0</v>
      </c>
      <c r="DU22" s="126">
        <v>0</v>
      </c>
      <c r="DV22" s="126">
        <v>0</v>
      </c>
      <c r="DW22" s="126">
        <v>0</v>
      </c>
      <c r="DX22" s="126">
        <v>0</v>
      </c>
      <c r="DY22" s="126">
        <v>0</v>
      </c>
      <c r="DZ22" s="127" t="b">
        <v>0</v>
      </c>
      <c r="EA22" s="126">
        <v>0</v>
      </c>
      <c r="EB22" s="126">
        <v>0</v>
      </c>
      <c r="EC22" s="126">
        <v>0</v>
      </c>
      <c r="ED22" s="126">
        <v>0</v>
      </c>
      <c r="EE22" s="126">
        <v>0</v>
      </c>
      <c r="EF22" s="126">
        <v>0</v>
      </c>
      <c r="EG22" s="126">
        <v>0</v>
      </c>
      <c r="EH22" s="126">
        <v>0</v>
      </c>
      <c r="EI22" s="126">
        <v>0</v>
      </c>
      <c r="EJ22" s="126">
        <v>0</v>
      </c>
      <c r="EK22" s="126">
        <v>0</v>
      </c>
      <c r="EL22" s="126">
        <v>0</v>
      </c>
      <c r="EM22" s="126">
        <v>0</v>
      </c>
      <c r="EN22" s="126">
        <v>0</v>
      </c>
      <c r="EO22" s="126">
        <v>0</v>
      </c>
      <c r="EP22" s="126">
        <v>0</v>
      </c>
      <c r="EQ22" s="126">
        <v>0</v>
      </c>
      <c r="ER22" s="126">
        <v>0</v>
      </c>
      <c r="ES22" s="126">
        <v>0</v>
      </c>
      <c r="ET22" s="126">
        <v>0</v>
      </c>
      <c r="EU22" s="126">
        <v>1</v>
      </c>
      <c r="EV22" s="126">
        <v>1</v>
      </c>
      <c r="EW22" s="126">
        <v>0</v>
      </c>
      <c r="EX22" s="126">
        <v>0</v>
      </c>
      <c r="EY22" s="126">
        <v>0</v>
      </c>
      <c r="EZ22" s="126">
        <v>0</v>
      </c>
      <c r="FA22" s="126">
        <v>0</v>
      </c>
      <c r="FB22" s="126">
        <v>1</v>
      </c>
      <c r="FC22" s="126">
        <v>0</v>
      </c>
      <c r="FD22" s="126">
        <v>0</v>
      </c>
      <c r="FE22" s="126">
        <v>0</v>
      </c>
      <c r="FF22" s="126">
        <v>0</v>
      </c>
      <c r="FG22" s="126">
        <v>0</v>
      </c>
      <c r="FH22" s="126">
        <v>0</v>
      </c>
      <c r="FI22" s="126">
        <v>0</v>
      </c>
      <c r="FJ22" s="126">
        <v>0</v>
      </c>
      <c r="FK22" s="126">
        <v>0</v>
      </c>
      <c r="FL22" s="126">
        <v>0</v>
      </c>
      <c r="FM22" s="126">
        <v>0</v>
      </c>
      <c r="FN22" s="126">
        <v>0</v>
      </c>
      <c r="FO22" s="126">
        <v>0</v>
      </c>
      <c r="FP22" s="126">
        <v>0</v>
      </c>
      <c r="FQ22" s="126">
        <v>0</v>
      </c>
      <c r="FR22" s="126">
        <v>0</v>
      </c>
      <c r="FS22" s="126">
        <v>0</v>
      </c>
      <c r="FT22" s="126">
        <v>0</v>
      </c>
      <c r="FU22" s="126">
        <v>0</v>
      </c>
      <c r="FV22" s="126">
        <v>0</v>
      </c>
      <c r="FW22" s="126">
        <v>0</v>
      </c>
      <c r="FX22" s="126">
        <v>0</v>
      </c>
      <c r="FY22" s="126">
        <v>0</v>
      </c>
      <c r="FZ22" s="126">
        <v>0</v>
      </c>
      <c r="GA22" s="126">
        <v>0</v>
      </c>
      <c r="GB22" s="126">
        <v>0</v>
      </c>
      <c r="GC22" s="126">
        <v>0</v>
      </c>
      <c r="GD22" s="126">
        <v>0</v>
      </c>
      <c r="GE22" s="126">
        <v>0</v>
      </c>
      <c r="GF22" s="126">
        <v>0</v>
      </c>
      <c r="GG22" s="126">
        <v>1</v>
      </c>
      <c r="GH22" s="126">
        <v>0</v>
      </c>
      <c r="GI22" s="183" t="s">
        <v>1011</v>
      </c>
      <c r="GJ22" s="183" t="s">
        <v>993</v>
      </c>
      <c r="GK22" s="183" t="s">
        <v>993</v>
      </c>
      <c r="GL22" s="183" t="s">
        <v>993</v>
      </c>
      <c r="GM22" s="126">
        <v>366</v>
      </c>
      <c r="GN22" s="126">
        <v>0</v>
      </c>
      <c r="GO22" s="126">
        <v>0</v>
      </c>
      <c r="GP22" s="126">
        <v>2499</v>
      </c>
      <c r="GQ22" s="126">
        <v>356</v>
      </c>
      <c r="GR22" s="126">
        <v>0</v>
      </c>
      <c r="GS22" s="126">
        <v>0</v>
      </c>
      <c r="GT22" s="126">
        <v>0</v>
      </c>
      <c r="GU22" s="126">
        <v>0</v>
      </c>
      <c r="GV22" s="126">
        <v>0</v>
      </c>
      <c r="GW22" s="126">
        <v>0</v>
      </c>
      <c r="GX22" s="126">
        <v>0</v>
      </c>
      <c r="GY22" s="126">
        <v>0</v>
      </c>
      <c r="GZ22" s="126">
        <v>0</v>
      </c>
      <c r="HA22" s="126">
        <v>0</v>
      </c>
      <c r="HB22" s="126">
        <v>0</v>
      </c>
      <c r="HC22" s="126">
        <v>0</v>
      </c>
      <c r="HD22" s="126">
        <v>0</v>
      </c>
      <c r="HE22" s="126">
        <v>0</v>
      </c>
      <c r="HF22" s="126">
        <v>0</v>
      </c>
      <c r="HG22" s="126">
        <v>0</v>
      </c>
      <c r="HH22" s="126">
        <v>0</v>
      </c>
      <c r="HI22" s="126">
        <v>0</v>
      </c>
      <c r="HJ22" s="126">
        <v>0</v>
      </c>
      <c r="HK22" s="126">
        <v>0</v>
      </c>
      <c r="HL22" s="183" t="s">
        <v>993</v>
      </c>
      <c r="HM22" s="126">
        <v>0</v>
      </c>
      <c r="HN22" s="126">
        <v>0</v>
      </c>
      <c r="HO22" s="126">
        <v>0</v>
      </c>
      <c r="HP22" s="126">
        <v>0</v>
      </c>
      <c r="HQ22" s="126">
        <v>0</v>
      </c>
      <c r="HR22" s="126">
        <v>0</v>
      </c>
      <c r="HS22" s="126">
        <v>0</v>
      </c>
      <c r="HT22" s="126">
        <v>0</v>
      </c>
      <c r="HU22" s="126">
        <v>167</v>
      </c>
      <c r="HV22" s="126">
        <v>0</v>
      </c>
      <c r="HW22" s="126">
        <v>0</v>
      </c>
      <c r="HX22" s="126">
        <v>0</v>
      </c>
      <c r="HY22" s="126">
        <v>0</v>
      </c>
      <c r="HZ22" s="126">
        <v>0</v>
      </c>
      <c r="IA22" s="128">
        <v>0</v>
      </c>
      <c r="IB22" s="126">
        <v>0</v>
      </c>
      <c r="IC22" s="126">
        <v>356</v>
      </c>
      <c r="ID22" s="126">
        <v>0</v>
      </c>
      <c r="IE22" s="126">
        <v>0</v>
      </c>
      <c r="IF22" s="126">
        <v>0</v>
      </c>
      <c r="IG22" s="126">
        <v>0</v>
      </c>
      <c r="IH22" s="126">
        <v>0</v>
      </c>
      <c r="II22" s="126">
        <v>0</v>
      </c>
      <c r="IJ22" s="126">
        <v>0</v>
      </c>
      <c r="IK22" s="126">
        <v>0</v>
      </c>
      <c r="IL22" s="126">
        <v>0</v>
      </c>
      <c r="IM22" s="126">
        <v>0</v>
      </c>
      <c r="IN22" s="126">
        <v>0</v>
      </c>
      <c r="IO22" s="126">
        <v>0</v>
      </c>
      <c r="IP22" s="126">
        <v>0</v>
      </c>
      <c r="IQ22" s="126">
        <v>0</v>
      </c>
      <c r="IR22" s="126">
        <v>0</v>
      </c>
      <c r="IS22" s="126">
        <v>0</v>
      </c>
      <c r="IT22" s="126">
        <v>0</v>
      </c>
      <c r="IU22" s="126">
        <v>0</v>
      </c>
      <c r="IV22" s="126">
        <v>0</v>
      </c>
      <c r="IW22" s="126">
        <v>0</v>
      </c>
      <c r="IX22" s="126">
        <v>0</v>
      </c>
      <c r="IY22" s="183" t="s">
        <v>993</v>
      </c>
      <c r="IZ22" s="126">
        <v>0</v>
      </c>
      <c r="JA22" s="126">
        <v>0</v>
      </c>
      <c r="JB22" s="126">
        <v>0</v>
      </c>
      <c r="JC22" s="126">
        <v>0</v>
      </c>
      <c r="JD22" s="126">
        <v>0</v>
      </c>
      <c r="JE22" s="126">
        <v>0</v>
      </c>
      <c r="JF22" s="126">
        <v>0</v>
      </c>
      <c r="JG22" s="126">
        <v>0</v>
      </c>
      <c r="JH22" s="126">
        <v>0</v>
      </c>
      <c r="JI22" s="126">
        <v>0</v>
      </c>
      <c r="JJ22" s="126">
        <v>0</v>
      </c>
      <c r="JK22" s="126">
        <v>0</v>
      </c>
      <c r="JL22" s="127" t="b">
        <v>0</v>
      </c>
      <c r="JM22" s="183" t="s">
        <v>993</v>
      </c>
      <c r="JN22" s="183" t="s">
        <v>993</v>
      </c>
      <c r="JO22" s="183" t="s">
        <v>993</v>
      </c>
      <c r="JP22" s="183" t="s">
        <v>993</v>
      </c>
      <c r="JQ22" s="127"/>
      <c r="JR22" s="123"/>
    </row>
    <row r="23" spans="1:278">
      <c r="A23" s="122"/>
      <c r="B23" s="1350" t="s">
        <v>1493</v>
      </c>
      <c r="C23" s="1350"/>
      <c r="D23" s="183" t="s">
        <v>1494</v>
      </c>
      <c r="E23" s="183" t="s">
        <v>1494</v>
      </c>
      <c r="F23" s="183" t="s">
        <v>993</v>
      </c>
      <c r="G23" s="183" t="s">
        <v>50</v>
      </c>
      <c r="H23" s="183" t="s">
        <v>1388</v>
      </c>
      <c r="I23" s="183" t="s">
        <v>437</v>
      </c>
      <c r="J23" s="183" t="s">
        <v>986</v>
      </c>
      <c r="K23" s="183" t="s">
        <v>1062</v>
      </c>
      <c r="L23" s="183" t="s">
        <v>1063</v>
      </c>
      <c r="M23" s="183" t="s">
        <v>1064</v>
      </c>
      <c r="N23" s="183" t="s">
        <v>1065</v>
      </c>
      <c r="O23" s="183" t="s">
        <v>50</v>
      </c>
      <c r="P23" s="183" t="s">
        <v>1339</v>
      </c>
      <c r="Q23" s="183" t="s">
        <v>1495</v>
      </c>
      <c r="R23" s="183" t="s">
        <v>1496</v>
      </c>
      <c r="S23" s="183" t="s">
        <v>1497</v>
      </c>
      <c r="T23" s="183" t="s">
        <v>1498</v>
      </c>
      <c r="U23" s="183" t="s">
        <v>993</v>
      </c>
      <c r="V23" s="183" t="s">
        <v>1333</v>
      </c>
      <c r="W23" s="183" t="s">
        <v>1499</v>
      </c>
      <c r="X23" s="183" t="s">
        <v>1500</v>
      </c>
      <c r="Y23" s="183" t="s">
        <v>993</v>
      </c>
      <c r="Z23" s="183" t="s">
        <v>993</v>
      </c>
      <c r="AA23" s="183" t="s">
        <v>993</v>
      </c>
      <c r="AB23" s="183" t="s">
        <v>993</v>
      </c>
      <c r="AC23" s="183" t="s">
        <v>993</v>
      </c>
      <c r="AD23" s="183" t="s">
        <v>447</v>
      </c>
      <c r="AE23" s="183" t="s">
        <v>270</v>
      </c>
      <c r="AF23" s="183" t="s">
        <v>270</v>
      </c>
      <c r="AG23" s="183" t="s">
        <v>290</v>
      </c>
      <c r="AH23" s="127" t="b">
        <v>0</v>
      </c>
      <c r="AI23" s="126">
        <v>0</v>
      </c>
      <c r="AJ23" s="127" t="b">
        <v>0</v>
      </c>
      <c r="AK23" s="126">
        <v>0</v>
      </c>
      <c r="AL23" s="127" t="b">
        <v>0</v>
      </c>
      <c r="AM23" s="127" t="b">
        <v>1</v>
      </c>
      <c r="AN23" s="183" t="s">
        <v>290</v>
      </c>
      <c r="AO23" s="183" t="b">
        <f t="shared" si="1"/>
        <v>1</v>
      </c>
      <c r="AP23" s="183" t="s">
        <v>993</v>
      </c>
      <c r="AQ23" s="127" t="b">
        <v>0</v>
      </c>
      <c r="AR23" s="183" t="s">
        <v>993</v>
      </c>
      <c r="AS23" s="183" t="s">
        <v>993</v>
      </c>
      <c r="AT23" s="183" t="s">
        <v>993</v>
      </c>
      <c r="AU23" s="183" t="s">
        <v>290</v>
      </c>
      <c r="AV23" s="183" t="s">
        <v>993</v>
      </c>
      <c r="AW23" s="183" t="s">
        <v>993</v>
      </c>
      <c r="AX23" s="183" t="s">
        <v>993</v>
      </c>
      <c r="AY23" s="183" t="s">
        <v>993</v>
      </c>
      <c r="AZ23" s="183">
        <f t="shared" si="2"/>
        <v>19</v>
      </c>
      <c r="BA23" s="183">
        <f t="shared" si="0"/>
        <v>19</v>
      </c>
      <c r="BB23" s="183">
        <f t="shared" si="0"/>
        <v>0</v>
      </c>
      <c r="BC23" s="183">
        <f t="shared" si="0"/>
        <v>19</v>
      </c>
      <c r="BD23" s="183">
        <f t="shared" si="3"/>
        <v>0</v>
      </c>
      <c r="BE23" s="126">
        <v>19</v>
      </c>
      <c r="BF23" s="126">
        <v>19</v>
      </c>
      <c r="BG23" s="126">
        <v>0</v>
      </c>
      <c r="BH23" s="126">
        <v>19</v>
      </c>
      <c r="BI23" s="126">
        <v>0</v>
      </c>
      <c r="BJ23" s="126">
        <v>0</v>
      </c>
      <c r="BK23" s="126">
        <v>0</v>
      </c>
      <c r="BL23" s="126">
        <v>0</v>
      </c>
      <c r="BM23" s="126">
        <v>0</v>
      </c>
      <c r="BN23" s="126">
        <v>0</v>
      </c>
      <c r="BO23" s="126">
        <v>0</v>
      </c>
      <c r="BP23" s="126">
        <v>0</v>
      </c>
      <c r="BQ23" s="126">
        <v>0</v>
      </c>
      <c r="BR23" s="126">
        <v>0</v>
      </c>
      <c r="BS23" s="126">
        <v>0</v>
      </c>
      <c r="BT23" s="126">
        <v>0</v>
      </c>
      <c r="BU23" s="126">
        <v>0</v>
      </c>
      <c r="BV23" s="126">
        <v>0</v>
      </c>
      <c r="BW23" s="126">
        <v>0</v>
      </c>
      <c r="BX23" s="126">
        <v>0</v>
      </c>
      <c r="BY23" s="127"/>
      <c r="BZ23" s="126">
        <v>19</v>
      </c>
      <c r="CA23" s="126">
        <v>0</v>
      </c>
      <c r="CB23" s="126">
        <v>0</v>
      </c>
      <c r="CC23" s="126">
        <v>0</v>
      </c>
      <c r="CD23" s="126">
        <v>2</v>
      </c>
      <c r="CE23" s="126">
        <v>0</v>
      </c>
      <c r="CF23" s="126">
        <v>0</v>
      </c>
      <c r="CG23" s="126">
        <v>0</v>
      </c>
      <c r="CH23" s="126">
        <v>7</v>
      </c>
      <c r="CI23" s="126">
        <v>1.6</v>
      </c>
      <c r="CJ23" s="126">
        <v>2</v>
      </c>
      <c r="CK23" s="126">
        <v>0</v>
      </c>
      <c r="CL23" s="126">
        <v>1</v>
      </c>
      <c r="CM23" s="126">
        <v>0.8</v>
      </c>
      <c r="CN23" s="126">
        <v>4</v>
      </c>
      <c r="CO23" s="126">
        <v>2.6</v>
      </c>
      <c r="CP23" s="126">
        <v>0</v>
      </c>
      <c r="CQ23" s="126">
        <v>0</v>
      </c>
      <c r="CR23" s="126">
        <v>0</v>
      </c>
      <c r="CS23" s="126">
        <v>0</v>
      </c>
      <c r="CT23" s="126">
        <v>0</v>
      </c>
      <c r="CU23" s="126">
        <v>0</v>
      </c>
      <c r="CV23" s="126">
        <v>0</v>
      </c>
      <c r="CW23" s="126">
        <v>0</v>
      </c>
      <c r="CX23" s="126">
        <v>0</v>
      </c>
      <c r="CY23" s="126">
        <v>0</v>
      </c>
      <c r="CZ23" s="126">
        <v>0</v>
      </c>
      <c r="DA23" s="126">
        <v>0</v>
      </c>
      <c r="DB23" s="126">
        <v>0</v>
      </c>
      <c r="DC23" s="126">
        <v>0</v>
      </c>
      <c r="DD23" s="126">
        <v>0</v>
      </c>
      <c r="DE23" s="126">
        <v>0</v>
      </c>
      <c r="DF23" s="126">
        <v>5</v>
      </c>
      <c r="DG23" s="126">
        <v>0</v>
      </c>
      <c r="DH23" s="126">
        <v>1</v>
      </c>
      <c r="DI23" s="126">
        <v>0</v>
      </c>
      <c r="DJ23" s="126">
        <v>1</v>
      </c>
      <c r="DK23" s="126">
        <v>0.8</v>
      </c>
      <c r="DL23" s="126">
        <v>4</v>
      </c>
      <c r="DM23" s="126">
        <v>1.6</v>
      </c>
      <c r="DN23" s="126">
        <v>0</v>
      </c>
      <c r="DO23" s="126">
        <v>0</v>
      </c>
      <c r="DP23" s="126">
        <v>0</v>
      </c>
      <c r="DQ23" s="126">
        <v>0</v>
      </c>
      <c r="DR23" s="126">
        <v>0</v>
      </c>
      <c r="DS23" s="126">
        <v>0</v>
      </c>
      <c r="DT23" s="126">
        <v>0</v>
      </c>
      <c r="DU23" s="126">
        <v>0</v>
      </c>
      <c r="DV23" s="126">
        <v>0</v>
      </c>
      <c r="DW23" s="126">
        <v>0</v>
      </c>
      <c r="DX23" s="126">
        <v>0</v>
      </c>
      <c r="DY23" s="126">
        <v>0</v>
      </c>
      <c r="DZ23" s="127" t="b">
        <v>0</v>
      </c>
      <c r="EA23" s="126">
        <v>0</v>
      </c>
      <c r="EB23" s="126">
        <v>0</v>
      </c>
      <c r="EC23" s="126">
        <v>0</v>
      </c>
      <c r="ED23" s="126">
        <v>0</v>
      </c>
      <c r="EE23" s="126">
        <v>0</v>
      </c>
      <c r="EF23" s="126">
        <v>0</v>
      </c>
      <c r="EG23" s="126">
        <v>0</v>
      </c>
      <c r="EH23" s="126">
        <v>0</v>
      </c>
      <c r="EI23" s="126">
        <v>0</v>
      </c>
      <c r="EJ23" s="126">
        <v>0</v>
      </c>
      <c r="EK23" s="126">
        <v>0</v>
      </c>
      <c r="EL23" s="126">
        <v>0</v>
      </c>
      <c r="EM23" s="126">
        <v>0</v>
      </c>
      <c r="EN23" s="126">
        <v>0</v>
      </c>
      <c r="EO23" s="126">
        <v>0</v>
      </c>
      <c r="EP23" s="126">
        <v>0</v>
      </c>
      <c r="EQ23" s="126">
        <v>0</v>
      </c>
      <c r="ER23" s="126">
        <v>0</v>
      </c>
      <c r="ES23" s="126">
        <v>0</v>
      </c>
      <c r="ET23" s="126">
        <v>0</v>
      </c>
      <c r="EU23" s="126">
        <v>2</v>
      </c>
      <c r="EV23" s="126">
        <v>1.6</v>
      </c>
      <c r="EW23" s="126">
        <v>1</v>
      </c>
      <c r="EX23" s="126">
        <v>0</v>
      </c>
      <c r="EY23" s="126">
        <v>0</v>
      </c>
      <c r="EZ23" s="126">
        <v>0</v>
      </c>
      <c r="FA23" s="126">
        <v>0</v>
      </c>
      <c r="FB23" s="126">
        <v>1</v>
      </c>
      <c r="FC23" s="126">
        <v>0</v>
      </c>
      <c r="FD23" s="126">
        <v>0</v>
      </c>
      <c r="FE23" s="126">
        <v>0</v>
      </c>
      <c r="FF23" s="126">
        <v>0</v>
      </c>
      <c r="FG23" s="126">
        <v>0</v>
      </c>
      <c r="FH23" s="126">
        <v>0</v>
      </c>
      <c r="FI23" s="126">
        <v>0</v>
      </c>
      <c r="FJ23" s="126">
        <v>0</v>
      </c>
      <c r="FK23" s="126">
        <v>0</v>
      </c>
      <c r="FL23" s="126">
        <v>0</v>
      </c>
      <c r="FM23" s="126">
        <v>0</v>
      </c>
      <c r="FN23" s="126">
        <v>0</v>
      </c>
      <c r="FO23" s="126">
        <v>0</v>
      </c>
      <c r="FP23" s="126">
        <v>0</v>
      </c>
      <c r="FQ23" s="126">
        <v>0</v>
      </c>
      <c r="FR23" s="126">
        <v>0</v>
      </c>
      <c r="FS23" s="126">
        <v>0</v>
      </c>
      <c r="FT23" s="126">
        <v>0</v>
      </c>
      <c r="FU23" s="126">
        <v>0</v>
      </c>
      <c r="FV23" s="126">
        <v>0</v>
      </c>
      <c r="FW23" s="126">
        <v>0</v>
      </c>
      <c r="FX23" s="126">
        <v>0</v>
      </c>
      <c r="FY23" s="126">
        <v>0</v>
      </c>
      <c r="FZ23" s="126">
        <v>0</v>
      </c>
      <c r="GA23" s="126">
        <v>0</v>
      </c>
      <c r="GB23" s="126">
        <v>0</v>
      </c>
      <c r="GC23" s="126">
        <v>0</v>
      </c>
      <c r="GD23" s="126">
        <v>0</v>
      </c>
      <c r="GE23" s="126">
        <v>0</v>
      </c>
      <c r="GF23" s="126">
        <v>0</v>
      </c>
      <c r="GG23" s="126">
        <v>0</v>
      </c>
      <c r="GH23" s="126">
        <v>0</v>
      </c>
      <c r="GI23" s="183" t="s">
        <v>1017</v>
      </c>
      <c r="GJ23" s="183" t="s">
        <v>993</v>
      </c>
      <c r="GK23" s="183" t="s">
        <v>993</v>
      </c>
      <c r="GL23" s="183" t="s">
        <v>993</v>
      </c>
      <c r="GM23" s="126">
        <v>1333</v>
      </c>
      <c r="GN23" s="126">
        <v>0</v>
      </c>
      <c r="GO23" s="126">
        <v>0</v>
      </c>
      <c r="GP23" s="126">
        <v>6998</v>
      </c>
      <c r="GQ23" s="126">
        <v>1336</v>
      </c>
      <c r="GR23" s="126">
        <v>0</v>
      </c>
      <c r="GS23" s="126">
        <v>0</v>
      </c>
      <c r="GT23" s="126">
        <v>0</v>
      </c>
      <c r="GU23" s="126">
        <v>0</v>
      </c>
      <c r="GV23" s="126">
        <v>0</v>
      </c>
      <c r="GW23" s="126">
        <v>0</v>
      </c>
      <c r="GX23" s="126">
        <v>0</v>
      </c>
      <c r="GY23" s="126">
        <v>0</v>
      </c>
      <c r="GZ23" s="126">
        <v>0</v>
      </c>
      <c r="HA23" s="126">
        <v>0</v>
      </c>
      <c r="HB23" s="126">
        <v>0</v>
      </c>
      <c r="HC23" s="126">
        <v>0</v>
      </c>
      <c r="HD23" s="126">
        <v>0</v>
      </c>
      <c r="HE23" s="126">
        <v>0</v>
      </c>
      <c r="HF23" s="126">
        <v>0</v>
      </c>
      <c r="HG23" s="126">
        <v>0</v>
      </c>
      <c r="HH23" s="126">
        <v>0</v>
      </c>
      <c r="HI23" s="126">
        <v>0</v>
      </c>
      <c r="HJ23" s="126">
        <v>0</v>
      </c>
      <c r="HK23" s="126">
        <v>0</v>
      </c>
      <c r="HL23" s="183" t="s">
        <v>290</v>
      </c>
      <c r="HM23" s="126">
        <v>0</v>
      </c>
      <c r="HN23" s="126">
        <v>0</v>
      </c>
      <c r="HO23" s="126">
        <v>0</v>
      </c>
      <c r="HP23" s="126">
        <v>0</v>
      </c>
      <c r="HQ23" s="126">
        <v>0</v>
      </c>
      <c r="HR23" s="126">
        <v>0</v>
      </c>
      <c r="HS23" s="126">
        <v>0</v>
      </c>
      <c r="HT23" s="126">
        <v>0</v>
      </c>
      <c r="HU23" s="126">
        <v>586</v>
      </c>
      <c r="HV23" s="126">
        <v>87</v>
      </c>
      <c r="HW23" s="126">
        <v>87</v>
      </c>
      <c r="HX23" s="126">
        <v>325</v>
      </c>
      <c r="HY23" s="126">
        <v>325</v>
      </c>
      <c r="HZ23" s="126">
        <v>0</v>
      </c>
      <c r="IA23" s="128">
        <v>0</v>
      </c>
      <c r="IB23" s="126">
        <v>0</v>
      </c>
      <c r="IC23" s="126">
        <v>1336</v>
      </c>
      <c r="ID23" s="126">
        <v>0</v>
      </c>
      <c r="IE23" s="126">
        <v>0</v>
      </c>
      <c r="IF23" s="126">
        <v>0</v>
      </c>
      <c r="IG23" s="126">
        <v>0</v>
      </c>
      <c r="IH23" s="126">
        <v>0</v>
      </c>
      <c r="II23" s="126">
        <v>0</v>
      </c>
      <c r="IJ23" s="126">
        <v>0</v>
      </c>
      <c r="IK23" s="126">
        <v>0</v>
      </c>
      <c r="IL23" s="126">
        <v>0</v>
      </c>
      <c r="IM23" s="126">
        <v>0</v>
      </c>
      <c r="IN23" s="126">
        <v>0</v>
      </c>
      <c r="IO23" s="126">
        <v>0</v>
      </c>
      <c r="IP23" s="126">
        <v>0</v>
      </c>
      <c r="IQ23" s="126">
        <v>0</v>
      </c>
      <c r="IR23" s="126">
        <v>0</v>
      </c>
      <c r="IS23" s="126">
        <v>0</v>
      </c>
      <c r="IT23" s="126">
        <v>0</v>
      </c>
      <c r="IU23" s="126">
        <v>0</v>
      </c>
      <c r="IV23" s="126">
        <v>0</v>
      </c>
      <c r="IW23" s="126">
        <v>0</v>
      </c>
      <c r="IX23" s="126">
        <v>0</v>
      </c>
      <c r="IY23" s="183" t="s">
        <v>290</v>
      </c>
      <c r="IZ23" s="126">
        <v>0</v>
      </c>
      <c r="JA23" s="126">
        <v>0</v>
      </c>
      <c r="JB23" s="126">
        <v>0</v>
      </c>
      <c r="JC23" s="126">
        <v>0</v>
      </c>
      <c r="JD23" s="126">
        <v>0</v>
      </c>
      <c r="JE23" s="126">
        <v>0</v>
      </c>
      <c r="JF23" s="126">
        <v>0</v>
      </c>
      <c r="JG23" s="126">
        <v>0</v>
      </c>
      <c r="JH23" s="126">
        <v>0</v>
      </c>
      <c r="JI23" s="126">
        <v>0</v>
      </c>
      <c r="JJ23" s="126">
        <v>0</v>
      </c>
      <c r="JK23" s="126">
        <v>0</v>
      </c>
      <c r="JL23" s="127" t="b">
        <v>0</v>
      </c>
      <c r="JM23" s="183" t="s">
        <v>993</v>
      </c>
      <c r="JN23" s="183" t="s">
        <v>993</v>
      </c>
      <c r="JO23" s="183" t="s">
        <v>993</v>
      </c>
      <c r="JP23" s="183" t="s">
        <v>993</v>
      </c>
      <c r="JQ23" s="127"/>
      <c r="JR23" s="123"/>
    </row>
    <row r="24" spans="1:278">
      <c r="A24" s="122"/>
      <c r="B24" s="1350" t="s">
        <v>1501</v>
      </c>
      <c r="C24" s="1350"/>
      <c r="D24" s="183" t="s">
        <v>1502</v>
      </c>
      <c r="E24" s="183" t="s">
        <v>1502</v>
      </c>
      <c r="F24" s="183" t="s">
        <v>993</v>
      </c>
      <c r="G24" s="183" t="s">
        <v>60</v>
      </c>
      <c r="H24" s="183" t="s">
        <v>1388</v>
      </c>
      <c r="I24" s="183" t="s">
        <v>437</v>
      </c>
      <c r="J24" s="183" t="s">
        <v>986</v>
      </c>
      <c r="K24" s="183" t="s">
        <v>1062</v>
      </c>
      <c r="L24" s="183" t="s">
        <v>1063</v>
      </c>
      <c r="M24" s="183" t="s">
        <v>1064</v>
      </c>
      <c r="N24" s="183" t="s">
        <v>1065</v>
      </c>
      <c r="O24" s="183" t="s">
        <v>60</v>
      </c>
      <c r="P24" s="183" t="s">
        <v>1332</v>
      </c>
      <c r="Q24" s="183" t="s">
        <v>1503</v>
      </c>
      <c r="R24" s="183" t="s">
        <v>1504</v>
      </c>
      <c r="S24" s="183" t="s">
        <v>1505</v>
      </c>
      <c r="T24" s="183" t="s">
        <v>1506</v>
      </c>
      <c r="U24" s="183" t="s">
        <v>1337</v>
      </c>
      <c r="V24" s="183" t="s">
        <v>1333</v>
      </c>
      <c r="W24" s="183" t="s">
        <v>1345</v>
      </c>
      <c r="X24" s="183" t="s">
        <v>1507</v>
      </c>
      <c r="Y24" s="183" t="s">
        <v>1333</v>
      </c>
      <c r="Z24" s="183" t="s">
        <v>1508</v>
      </c>
      <c r="AA24" s="183" t="s">
        <v>1509</v>
      </c>
      <c r="AB24" s="183" t="s">
        <v>2199</v>
      </c>
      <c r="AC24" s="183" t="s">
        <v>1510</v>
      </c>
      <c r="AD24" s="183" t="s">
        <v>447</v>
      </c>
      <c r="AE24" s="183" t="s">
        <v>270</v>
      </c>
      <c r="AF24" s="183" t="s">
        <v>270</v>
      </c>
      <c r="AG24" s="183" t="s">
        <v>290</v>
      </c>
      <c r="AH24" s="127" t="b">
        <v>0</v>
      </c>
      <c r="AI24" s="126">
        <v>0</v>
      </c>
      <c r="AJ24" s="127" t="b">
        <v>0</v>
      </c>
      <c r="AK24" s="126">
        <v>0</v>
      </c>
      <c r="AL24" s="127" t="b">
        <v>0</v>
      </c>
      <c r="AM24" s="127" t="b">
        <v>1</v>
      </c>
      <c r="AN24" s="183" t="s">
        <v>290</v>
      </c>
      <c r="AO24" s="183" t="b">
        <f t="shared" si="1"/>
        <v>1</v>
      </c>
      <c r="AP24" s="183" t="s">
        <v>993</v>
      </c>
      <c r="AQ24" s="127" t="b">
        <v>0</v>
      </c>
      <c r="AR24" s="183" t="s">
        <v>993</v>
      </c>
      <c r="AS24" s="183" t="s">
        <v>993</v>
      </c>
      <c r="AT24" s="183" t="s">
        <v>993</v>
      </c>
      <c r="AU24" s="183" t="s">
        <v>290</v>
      </c>
      <c r="AV24" s="183" t="s">
        <v>993</v>
      </c>
      <c r="AW24" s="183" t="s">
        <v>993</v>
      </c>
      <c r="AX24" s="183" t="s">
        <v>993</v>
      </c>
      <c r="AY24" s="183" t="s">
        <v>993</v>
      </c>
      <c r="AZ24" s="183">
        <f t="shared" si="2"/>
        <v>14</v>
      </c>
      <c r="BA24" s="183">
        <f t="shared" si="0"/>
        <v>14</v>
      </c>
      <c r="BB24" s="183">
        <f t="shared" si="0"/>
        <v>0</v>
      </c>
      <c r="BC24" s="183">
        <f t="shared" si="0"/>
        <v>14</v>
      </c>
      <c r="BD24" s="183">
        <f t="shared" si="3"/>
        <v>0</v>
      </c>
      <c r="BE24" s="126">
        <v>14</v>
      </c>
      <c r="BF24" s="126">
        <v>14</v>
      </c>
      <c r="BG24" s="126">
        <v>0</v>
      </c>
      <c r="BH24" s="126">
        <v>14</v>
      </c>
      <c r="BI24" s="126">
        <v>14</v>
      </c>
      <c r="BJ24" s="126">
        <v>0</v>
      </c>
      <c r="BK24" s="126">
        <v>0</v>
      </c>
      <c r="BL24" s="126">
        <v>0</v>
      </c>
      <c r="BM24" s="126">
        <v>0</v>
      </c>
      <c r="BN24" s="126">
        <v>0</v>
      </c>
      <c r="BO24" s="126">
        <v>0</v>
      </c>
      <c r="BP24" s="126">
        <v>0</v>
      </c>
      <c r="BQ24" s="126">
        <v>0</v>
      </c>
      <c r="BR24" s="126">
        <v>0</v>
      </c>
      <c r="BS24" s="126">
        <v>0</v>
      </c>
      <c r="BT24" s="126">
        <v>0</v>
      </c>
      <c r="BU24" s="126">
        <v>0</v>
      </c>
      <c r="BV24" s="126">
        <v>0</v>
      </c>
      <c r="BW24" s="126">
        <v>0</v>
      </c>
      <c r="BX24" s="126">
        <v>0</v>
      </c>
      <c r="BY24" s="127"/>
      <c r="BZ24" s="126">
        <v>14</v>
      </c>
      <c r="CA24" s="126">
        <v>0</v>
      </c>
      <c r="CB24" s="126">
        <v>0</v>
      </c>
      <c r="CC24" s="126">
        <v>0</v>
      </c>
      <c r="CD24" s="126">
        <v>2</v>
      </c>
      <c r="CE24" s="126">
        <v>0</v>
      </c>
      <c r="CF24" s="126">
        <v>0</v>
      </c>
      <c r="CG24" s="126">
        <v>0</v>
      </c>
      <c r="CH24" s="126">
        <v>8</v>
      </c>
      <c r="CI24" s="126">
        <v>0</v>
      </c>
      <c r="CJ24" s="126">
        <v>2</v>
      </c>
      <c r="CK24" s="126">
        <v>0</v>
      </c>
      <c r="CL24" s="126">
        <v>0</v>
      </c>
      <c r="CM24" s="126">
        <v>0</v>
      </c>
      <c r="CN24" s="126">
        <v>3</v>
      </c>
      <c r="CO24" s="126">
        <v>1</v>
      </c>
      <c r="CP24" s="126">
        <v>0</v>
      </c>
      <c r="CQ24" s="126">
        <v>0</v>
      </c>
      <c r="CR24" s="126">
        <v>0</v>
      </c>
      <c r="CS24" s="126">
        <v>0</v>
      </c>
      <c r="CT24" s="126">
        <v>0</v>
      </c>
      <c r="CU24" s="126">
        <v>0</v>
      </c>
      <c r="CV24" s="126">
        <v>0</v>
      </c>
      <c r="CW24" s="126">
        <v>0</v>
      </c>
      <c r="CX24" s="126">
        <v>0</v>
      </c>
      <c r="CY24" s="126">
        <v>0</v>
      </c>
      <c r="CZ24" s="126">
        <v>0</v>
      </c>
      <c r="DA24" s="126">
        <v>0</v>
      </c>
      <c r="DB24" s="126">
        <v>0</v>
      </c>
      <c r="DC24" s="126">
        <v>0</v>
      </c>
      <c r="DD24" s="126">
        <v>0</v>
      </c>
      <c r="DE24" s="126">
        <v>0</v>
      </c>
      <c r="DF24" s="126">
        <v>3</v>
      </c>
      <c r="DG24" s="126">
        <v>0</v>
      </c>
      <c r="DH24" s="126">
        <v>1</v>
      </c>
      <c r="DI24" s="126">
        <v>0</v>
      </c>
      <c r="DJ24" s="126">
        <v>0</v>
      </c>
      <c r="DK24" s="126">
        <v>0</v>
      </c>
      <c r="DL24" s="126">
        <v>3</v>
      </c>
      <c r="DM24" s="126">
        <v>1</v>
      </c>
      <c r="DN24" s="126">
        <v>0</v>
      </c>
      <c r="DO24" s="126">
        <v>0</v>
      </c>
      <c r="DP24" s="126">
        <v>0</v>
      </c>
      <c r="DQ24" s="126">
        <v>0</v>
      </c>
      <c r="DR24" s="126">
        <v>0</v>
      </c>
      <c r="DS24" s="126">
        <v>0</v>
      </c>
      <c r="DT24" s="126">
        <v>0</v>
      </c>
      <c r="DU24" s="126">
        <v>0</v>
      </c>
      <c r="DV24" s="126">
        <v>0</v>
      </c>
      <c r="DW24" s="126">
        <v>0</v>
      </c>
      <c r="DX24" s="126">
        <v>0</v>
      </c>
      <c r="DY24" s="126">
        <v>0</v>
      </c>
      <c r="DZ24" s="127" t="b">
        <v>0</v>
      </c>
      <c r="EA24" s="126">
        <v>2</v>
      </c>
      <c r="EB24" s="126">
        <v>0</v>
      </c>
      <c r="EC24" s="126">
        <v>0</v>
      </c>
      <c r="ED24" s="126">
        <v>0</v>
      </c>
      <c r="EE24" s="126">
        <v>0</v>
      </c>
      <c r="EF24" s="126">
        <v>0</v>
      </c>
      <c r="EG24" s="126">
        <v>0</v>
      </c>
      <c r="EH24" s="126">
        <v>0</v>
      </c>
      <c r="EI24" s="126">
        <v>0</v>
      </c>
      <c r="EJ24" s="126">
        <v>0</v>
      </c>
      <c r="EK24" s="126">
        <v>0</v>
      </c>
      <c r="EL24" s="126">
        <v>0</v>
      </c>
      <c r="EM24" s="126">
        <v>0</v>
      </c>
      <c r="EN24" s="126">
        <v>0</v>
      </c>
      <c r="EO24" s="126">
        <v>0</v>
      </c>
      <c r="EP24" s="126">
        <v>0</v>
      </c>
      <c r="EQ24" s="126">
        <v>0</v>
      </c>
      <c r="ER24" s="126">
        <v>0</v>
      </c>
      <c r="ES24" s="126">
        <v>0</v>
      </c>
      <c r="ET24" s="126">
        <v>0</v>
      </c>
      <c r="EU24" s="126">
        <v>3</v>
      </c>
      <c r="EV24" s="126">
        <v>0</v>
      </c>
      <c r="EW24" s="126">
        <v>1</v>
      </c>
      <c r="EX24" s="126">
        <v>0</v>
      </c>
      <c r="EY24" s="126">
        <v>0</v>
      </c>
      <c r="EZ24" s="126">
        <v>0</v>
      </c>
      <c r="FA24" s="126">
        <v>0</v>
      </c>
      <c r="FB24" s="126">
        <v>0</v>
      </c>
      <c r="FC24" s="126">
        <v>0</v>
      </c>
      <c r="FD24" s="126">
        <v>0</v>
      </c>
      <c r="FE24" s="126">
        <v>0</v>
      </c>
      <c r="FF24" s="126">
        <v>0</v>
      </c>
      <c r="FG24" s="126">
        <v>0</v>
      </c>
      <c r="FH24" s="126">
        <v>0</v>
      </c>
      <c r="FI24" s="126">
        <v>0</v>
      </c>
      <c r="FJ24" s="126">
        <v>0</v>
      </c>
      <c r="FK24" s="126">
        <v>0</v>
      </c>
      <c r="FL24" s="126">
        <v>0</v>
      </c>
      <c r="FM24" s="126">
        <v>0</v>
      </c>
      <c r="FN24" s="126">
        <v>0</v>
      </c>
      <c r="FO24" s="126">
        <v>0</v>
      </c>
      <c r="FP24" s="126">
        <v>0</v>
      </c>
      <c r="FQ24" s="126">
        <v>0</v>
      </c>
      <c r="FR24" s="126">
        <v>0</v>
      </c>
      <c r="FS24" s="126">
        <v>0</v>
      </c>
      <c r="FT24" s="126">
        <v>0</v>
      </c>
      <c r="FU24" s="126">
        <v>0</v>
      </c>
      <c r="FV24" s="126">
        <v>0</v>
      </c>
      <c r="FW24" s="126">
        <v>0</v>
      </c>
      <c r="FX24" s="126">
        <v>0</v>
      </c>
      <c r="FY24" s="126">
        <v>0</v>
      </c>
      <c r="FZ24" s="126">
        <v>0</v>
      </c>
      <c r="GA24" s="126">
        <v>0</v>
      </c>
      <c r="GB24" s="126">
        <v>0</v>
      </c>
      <c r="GC24" s="126">
        <v>0</v>
      </c>
      <c r="GD24" s="126">
        <v>0</v>
      </c>
      <c r="GE24" s="126">
        <v>0</v>
      </c>
      <c r="GF24" s="126">
        <v>0</v>
      </c>
      <c r="GG24" s="126">
        <v>0</v>
      </c>
      <c r="GH24" s="126">
        <v>0</v>
      </c>
      <c r="GI24" s="183" t="s">
        <v>999</v>
      </c>
      <c r="GJ24" s="183" t="s">
        <v>1017</v>
      </c>
      <c r="GK24" s="183" t="s">
        <v>1173</v>
      </c>
      <c r="GL24" s="183" t="s">
        <v>993</v>
      </c>
      <c r="GM24" s="126">
        <v>587</v>
      </c>
      <c r="GN24" s="126">
        <v>0</v>
      </c>
      <c r="GO24" s="126">
        <v>0</v>
      </c>
      <c r="GP24" s="126">
        <v>2886</v>
      </c>
      <c r="GQ24" s="126">
        <v>605</v>
      </c>
      <c r="GR24" s="126">
        <v>609</v>
      </c>
      <c r="GS24" s="126">
        <v>322</v>
      </c>
      <c r="GT24" s="126">
        <v>0</v>
      </c>
      <c r="GU24" s="126">
        <v>0</v>
      </c>
      <c r="GV24" s="126">
        <v>0</v>
      </c>
      <c r="GW24" s="126">
        <v>287</v>
      </c>
      <c r="GX24" s="126">
        <v>0</v>
      </c>
      <c r="GY24" s="126">
        <v>605</v>
      </c>
      <c r="GZ24" s="126">
        <v>602</v>
      </c>
      <c r="HA24" s="126">
        <v>3</v>
      </c>
      <c r="HB24" s="126">
        <v>0</v>
      </c>
      <c r="HC24" s="126">
        <v>0</v>
      </c>
      <c r="HD24" s="126">
        <v>0</v>
      </c>
      <c r="HE24" s="126">
        <v>0</v>
      </c>
      <c r="HF24" s="126">
        <v>0</v>
      </c>
      <c r="HG24" s="126">
        <v>0</v>
      </c>
      <c r="HH24" s="126">
        <v>602</v>
      </c>
      <c r="HI24" s="126">
        <v>0</v>
      </c>
      <c r="HJ24" s="126">
        <v>0</v>
      </c>
      <c r="HK24" s="126">
        <v>3</v>
      </c>
      <c r="HL24" s="183" t="s">
        <v>290</v>
      </c>
      <c r="HM24" s="126">
        <v>0</v>
      </c>
      <c r="HN24" s="126">
        <v>0</v>
      </c>
      <c r="HO24" s="126">
        <v>0</v>
      </c>
      <c r="HP24" s="126">
        <v>0</v>
      </c>
      <c r="HQ24" s="126">
        <v>0</v>
      </c>
      <c r="HR24" s="126">
        <v>0</v>
      </c>
      <c r="HS24" s="126">
        <v>0</v>
      </c>
      <c r="HT24" s="126">
        <v>0</v>
      </c>
      <c r="HU24" s="126">
        <v>287</v>
      </c>
      <c r="HV24" s="126">
        <v>48</v>
      </c>
      <c r="HW24" s="126">
        <v>0</v>
      </c>
      <c r="HX24" s="126">
        <v>19</v>
      </c>
      <c r="HY24" s="126">
        <v>0</v>
      </c>
      <c r="HZ24" s="126">
        <v>1</v>
      </c>
      <c r="IA24" s="128">
        <v>0</v>
      </c>
      <c r="IB24" s="126">
        <v>0</v>
      </c>
      <c r="IC24" s="126">
        <v>605</v>
      </c>
      <c r="ID24" s="126">
        <v>0</v>
      </c>
      <c r="IE24" s="126">
        <v>0</v>
      </c>
      <c r="IF24" s="126">
        <v>0</v>
      </c>
      <c r="IG24" s="126">
        <v>0</v>
      </c>
      <c r="IH24" s="126">
        <v>0</v>
      </c>
      <c r="II24" s="126">
        <v>0</v>
      </c>
      <c r="IJ24" s="126">
        <v>0</v>
      </c>
      <c r="IK24" s="126">
        <v>0</v>
      </c>
      <c r="IL24" s="126">
        <v>0</v>
      </c>
      <c r="IM24" s="126">
        <v>0</v>
      </c>
      <c r="IN24" s="126">
        <v>0</v>
      </c>
      <c r="IO24" s="126">
        <v>0</v>
      </c>
      <c r="IP24" s="126">
        <v>0</v>
      </c>
      <c r="IQ24" s="126">
        <v>0</v>
      </c>
      <c r="IR24" s="126">
        <v>0</v>
      </c>
      <c r="IS24" s="126">
        <v>0</v>
      </c>
      <c r="IT24" s="126">
        <v>0</v>
      </c>
      <c r="IU24" s="126">
        <v>0</v>
      </c>
      <c r="IV24" s="126">
        <v>0</v>
      </c>
      <c r="IW24" s="126">
        <v>0</v>
      </c>
      <c r="IX24" s="126">
        <v>0</v>
      </c>
      <c r="IY24" s="183" t="s">
        <v>290</v>
      </c>
      <c r="IZ24" s="126">
        <v>0</v>
      </c>
      <c r="JA24" s="126">
        <v>0</v>
      </c>
      <c r="JB24" s="126">
        <v>0</v>
      </c>
      <c r="JC24" s="126">
        <v>0</v>
      </c>
      <c r="JD24" s="126">
        <v>0</v>
      </c>
      <c r="JE24" s="126">
        <v>0</v>
      </c>
      <c r="JF24" s="126">
        <v>0</v>
      </c>
      <c r="JG24" s="126">
        <v>0</v>
      </c>
      <c r="JH24" s="126">
        <v>0</v>
      </c>
      <c r="JI24" s="126">
        <v>0</v>
      </c>
      <c r="JJ24" s="126">
        <v>0</v>
      </c>
      <c r="JK24" s="126">
        <v>0</v>
      </c>
      <c r="JL24" s="127" t="b">
        <v>0</v>
      </c>
      <c r="JM24" s="183" t="s">
        <v>993</v>
      </c>
      <c r="JN24" s="183" t="s">
        <v>993</v>
      </c>
      <c r="JO24" s="183" t="s">
        <v>993</v>
      </c>
      <c r="JP24" s="183" t="s">
        <v>993</v>
      </c>
      <c r="JQ24" s="127"/>
      <c r="JR24" s="123"/>
    </row>
    <row r="25" spans="1:278">
      <c r="A25" s="122"/>
      <c r="B25" s="1350" t="s">
        <v>1511</v>
      </c>
      <c r="C25" s="1350"/>
      <c r="D25" s="183" t="s">
        <v>1512</v>
      </c>
      <c r="E25" s="183" t="s">
        <v>1513</v>
      </c>
      <c r="F25" s="183" t="s">
        <v>993</v>
      </c>
      <c r="G25" s="183" t="s">
        <v>1514</v>
      </c>
      <c r="H25" s="183" t="s">
        <v>1388</v>
      </c>
      <c r="I25" s="183" t="s">
        <v>437</v>
      </c>
      <c r="J25" s="183" t="s">
        <v>986</v>
      </c>
      <c r="K25" s="183" t="s">
        <v>1062</v>
      </c>
      <c r="L25" s="183" t="s">
        <v>1063</v>
      </c>
      <c r="M25" s="183" t="s">
        <v>1064</v>
      </c>
      <c r="N25" s="183" t="s">
        <v>1065</v>
      </c>
      <c r="O25" s="183" t="s">
        <v>1514</v>
      </c>
      <c r="P25" s="183" t="s">
        <v>1332</v>
      </c>
      <c r="Q25" s="183" t="s">
        <v>1515</v>
      </c>
      <c r="R25" s="183" t="s">
        <v>1516</v>
      </c>
      <c r="S25" s="183" t="s">
        <v>1517</v>
      </c>
      <c r="T25" s="183" t="s">
        <v>1518</v>
      </c>
      <c r="U25" s="183" t="s">
        <v>1337</v>
      </c>
      <c r="V25" s="183" t="s">
        <v>1333</v>
      </c>
      <c r="W25" s="183" t="s">
        <v>1519</v>
      </c>
      <c r="X25" s="183" t="s">
        <v>1520</v>
      </c>
      <c r="Y25" s="183" t="s">
        <v>1333</v>
      </c>
      <c r="Z25" s="183" t="s">
        <v>1519</v>
      </c>
      <c r="AA25" s="183" t="s">
        <v>1521</v>
      </c>
      <c r="AB25" s="183" t="s">
        <v>993</v>
      </c>
      <c r="AC25" s="183" t="s">
        <v>993</v>
      </c>
      <c r="AD25" s="183" t="s">
        <v>447</v>
      </c>
      <c r="AE25" s="183" t="s">
        <v>290</v>
      </c>
      <c r="AF25" s="183" t="s">
        <v>290</v>
      </c>
      <c r="AG25" s="183" t="s">
        <v>298</v>
      </c>
      <c r="AH25" s="127" t="b">
        <v>0</v>
      </c>
      <c r="AI25" s="126">
        <v>0</v>
      </c>
      <c r="AJ25" s="127" t="b">
        <v>0</v>
      </c>
      <c r="AK25" s="126">
        <v>0</v>
      </c>
      <c r="AL25" s="127" t="b">
        <v>0</v>
      </c>
      <c r="AM25" s="127" t="b">
        <v>1</v>
      </c>
      <c r="AN25" s="183" t="s">
        <v>298</v>
      </c>
      <c r="AO25" s="183" t="b">
        <f t="shared" si="1"/>
        <v>1</v>
      </c>
      <c r="AP25" s="183" t="s">
        <v>993</v>
      </c>
      <c r="AQ25" s="127" t="b">
        <v>0</v>
      </c>
      <c r="AR25" s="183" t="s">
        <v>993</v>
      </c>
      <c r="AS25" s="183" t="s">
        <v>993</v>
      </c>
      <c r="AT25" s="183" t="s">
        <v>993</v>
      </c>
      <c r="AU25" s="183" t="s">
        <v>293</v>
      </c>
      <c r="AV25" s="183" t="s">
        <v>993</v>
      </c>
      <c r="AW25" s="183" t="s">
        <v>993</v>
      </c>
      <c r="AX25" s="183" t="s">
        <v>993</v>
      </c>
      <c r="AY25" s="183" t="s">
        <v>993</v>
      </c>
      <c r="AZ25" s="183">
        <f t="shared" si="2"/>
        <v>1</v>
      </c>
      <c r="BA25" s="183">
        <f t="shared" si="0"/>
        <v>0</v>
      </c>
      <c r="BB25" s="183">
        <f t="shared" si="0"/>
        <v>0</v>
      </c>
      <c r="BC25" s="183">
        <f t="shared" si="0"/>
        <v>0</v>
      </c>
      <c r="BD25" s="183">
        <f t="shared" si="3"/>
        <v>1</v>
      </c>
      <c r="BE25" s="126">
        <v>1</v>
      </c>
      <c r="BF25" s="126">
        <v>0</v>
      </c>
      <c r="BG25" s="126">
        <v>0</v>
      </c>
      <c r="BH25" s="126">
        <v>0</v>
      </c>
      <c r="BI25" s="126">
        <v>0</v>
      </c>
      <c r="BJ25" s="126">
        <v>0</v>
      </c>
      <c r="BK25" s="126">
        <v>0</v>
      </c>
      <c r="BL25" s="126">
        <v>0</v>
      </c>
      <c r="BM25" s="126">
        <v>0</v>
      </c>
      <c r="BN25" s="126">
        <v>0</v>
      </c>
      <c r="BO25" s="126">
        <v>0</v>
      </c>
      <c r="BP25" s="126">
        <v>0</v>
      </c>
      <c r="BQ25" s="126">
        <v>0</v>
      </c>
      <c r="BR25" s="126">
        <v>0</v>
      </c>
      <c r="BS25" s="126">
        <v>0</v>
      </c>
      <c r="BT25" s="126">
        <v>0</v>
      </c>
      <c r="BU25" s="126">
        <v>0</v>
      </c>
      <c r="BV25" s="126">
        <v>0</v>
      </c>
      <c r="BW25" s="126">
        <v>0</v>
      </c>
      <c r="BX25" s="126">
        <v>0</v>
      </c>
      <c r="BY25" s="183" t="s">
        <v>2200</v>
      </c>
      <c r="BZ25" s="126">
        <v>0</v>
      </c>
      <c r="CA25" s="126">
        <v>0</v>
      </c>
      <c r="CB25" s="126">
        <v>0</v>
      </c>
      <c r="CC25" s="126">
        <v>1</v>
      </c>
      <c r="CD25" s="126">
        <v>1</v>
      </c>
      <c r="CE25" s="126">
        <v>0</v>
      </c>
      <c r="CF25" s="126">
        <v>0</v>
      </c>
      <c r="CG25" s="126">
        <v>0</v>
      </c>
      <c r="CH25" s="126">
        <v>0</v>
      </c>
      <c r="CI25" s="126">
        <v>0</v>
      </c>
      <c r="CJ25" s="126">
        <v>0</v>
      </c>
      <c r="CK25" s="126">
        <v>2</v>
      </c>
      <c r="CL25" s="126">
        <v>0</v>
      </c>
      <c r="CM25" s="126">
        <v>0</v>
      </c>
      <c r="CN25" s="126">
        <v>0</v>
      </c>
      <c r="CO25" s="126">
        <v>0</v>
      </c>
      <c r="CP25" s="126">
        <v>0</v>
      </c>
      <c r="CQ25" s="126">
        <v>0</v>
      </c>
      <c r="CR25" s="126">
        <v>0</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6">
        <v>0</v>
      </c>
      <c r="DH25" s="126">
        <v>0</v>
      </c>
      <c r="DI25" s="126">
        <v>0</v>
      </c>
      <c r="DJ25" s="126">
        <v>0</v>
      </c>
      <c r="DK25" s="126">
        <v>0</v>
      </c>
      <c r="DL25" s="126">
        <v>0</v>
      </c>
      <c r="DM25" s="126">
        <v>0</v>
      </c>
      <c r="DN25" s="126">
        <v>0</v>
      </c>
      <c r="DO25" s="126">
        <v>0</v>
      </c>
      <c r="DP25" s="126">
        <v>0</v>
      </c>
      <c r="DQ25" s="126">
        <v>0</v>
      </c>
      <c r="DR25" s="126">
        <v>0</v>
      </c>
      <c r="DS25" s="126">
        <v>0</v>
      </c>
      <c r="DT25" s="126">
        <v>0</v>
      </c>
      <c r="DU25" s="126">
        <v>0</v>
      </c>
      <c r="DV25" s="126">
        <v>0</v>
      </c>
      <c r="DW25" s="126">
        <v>0</v>
      </c>
      <c r="DX25" s="126">
        <v>0</v>
      </c>
      <c r="DY25" s="126">
        <v>0</v>
      </c>
      <c r="DZ25" s="127" t="b">
        <v>1</v>
      </c>
      <c r="EA25" s="126">
        <v>0</v>
      </c>
      <c r="EB25" s="126">
        <v>0</v>
      </c>
      <c r="EC25" s="126">
        <v>0</v>
      </c>
      <c r="ED25" s="126">
        <v>1</v>
      </c>
      <c r="EE25" s="126">
        <v>0</v>
      </c>
      <c r="EF25" s="126">
        <v>0</v>
      </c>
      <c r="EG25" s="126">
        <v>0</v>
      </c>
      <c r="EH25" s="126">
        <v>0</v>
      </c>
      <c r="EI25" s="126">
        <v>0</v>
      </c>
      <c r="EJ25" s="126">
        <v>0</v>
      </c>
      <c r="EK25" s="126">
        <v>0</v>
      </c>
      <c r="EL25" s="126">
        <v>0</v>
      </c>
      <c r="EM25" s="126">
        <v>0</v>
      </c>
      <c r="EN25" s="126">
        <v>0</v>
      </c>
      <c r="EO25" s="126">
        <v>0</v>
      </c>
      <c r="EP25" s="126">
        <v>0</v>
      </c>
      <c r="EQ25" s="126">
        <v>0</v>
      </c>
      <c r="ER25" s="126">
        <v>0</v>
      </c>
      <c r="ES25" s="126">
        <v>0</v>
      </c>
      <c r="ET25" s="126">
        <v>0</v>
      </c>
      <c r="EU25" s="126">
        <v>0</v>
      </c>
      <c r="EV25" s="126">
        <v>0</v>
      </c>
      <c r="EW25" s="126">
        <v>0</v>
      </c>
      <c r="EX25" s="126">
        <v>1</v>
      </c>
      <c r="EY25" s="126">
        <v>0</v>
      </c>
      <c r="EZ25" s="126">
        <v>0</v>
      </c>
      <c r="FA25" s="126">
        <v>0</v>
      </c>
      <c r="FB25" s="126">
        <v>0</v>
      </c>
      <c r="FC25" s="126">
        <v>0</v>
      </c>
      <c r="FD25" s="126">
        <v>0</v>
      </c>
      <c r="FE25" s="126">
        <v>0</v>
      </c>
      <c r="FF25" s="126">
        <v>0</v>
      </c>
      <c r="FG25" s="126">
        <v>0</v>
      </c>
      <c r="FH25" s="126">
        <v>0</v>
      </c>
      <c r="FI25" s="126">
        <v>0</v>
      </c>
      <c r="FJ25" s="126">
        <v>0</v>
      </c>
      <c r="FK25" s="126">
        <v>0</v>
      </c>
      <c r="FL25" s="126">
        <v>0</v>
      </c>
      <c r="FM25" s="126">
        <v>0</v>
      </c>
      <c r="FN25" s="126">
        <v>0</v>
      </c>
      <c r="FO25" s="126">
        <v>0</v>
      </c>
      <c r="FP25" s="126">
        <v>0</v>
      </c>
      <c r="FQ25" s="126">
        <v>0</v>
      </c>
      <c r="FR25" s="126">
        <v>0</v>
      </c>
      <c r="FS25" s="126">
        <v>0</v>
      </c>
      <c r="FT25" s="126">
        <v>0</v>
      </c>
      <c r="FU25" s="126">
        <v>0</v>
      </c>
      <c r="FV25" s="126">
        <v>0</v>
      </c>
      <c r="FW25" s="126">
        <v>0</v>
      </c>
      <c r="FX25" s="126">
        <v>0</v>
      </c>
      <c r="FY25" s="126">
        <v>0</v>
      </c>
      <c r="FZ25" s="126">
        <v>0</v>
      </c>
      <c r="GA25" s="126">
        <v>0</v>
      </c>
      <c r="GB25" s="126">
        <v>0</v>
      </c>
      <c r="GC25" s="126">
        <v>0</v>
      </c>
      <c r="GD25" s="126">
        <v>0</v>
      </c>
      <c r="GE25" s="126">
        <v>0</v>
      </c>
      <c r="GF25" s="126">
        <v>0</v>
      </c>
      <c r="GG25" s="126">
        <v>0</v>
      </c>
      <c r="GH25" s="126">
        <v>0</v>
      </c>
      <c r="GI25" s="183" t="s">
        <v>1011</v>
      </c>
      <c r="GJ25" s="183" t="s">
        <v>993</v>
      </c>
      <c r="GK25" s="183" t="s">
        <v>993</v>
      </c>
      <c r="GL25" s="183" t="s">
        <v>993</v>
      </c>
      <c r="GM25" s="126">
        <v>0</v>
      </c>
      <c r="GN25" s="126">
        <v>0</v>
      </c>
      <c r="GO25" s="126">
        <v>0</v>
      </c>
      <c r="GP25" s="126">
        <v>0</v>
      </c>
      <c r="GQ25" s="126">
        <v>0</v>
      </c>
      <c r="GR25" s="126">
        <v>0</v>
      </c>
      <c r="GS25" s="126">
        <v>0</v>
      </c>
      <c r="GT25" s="126">
        <v>0</v>
      </c>
      <c r="GU25" s="126">
        <v>0</v>
      </c>
      <c r="GV25" s="126">
        <v>0</v>
      </c>
      <c r="GW25" s="126">
        <v>0</v>
      </c>
      <c r="GX25" s="126">
        <v>0</v>
      </c>
      <c r="GY25" s="126">
        <v>0</v>
      </c>
      <c r="GZ25" s="126">
        <v>0</v>
      </c>
      <c r="HA25" s="126">
        <v>0</v>
      </c>
      <c r="HB25" s="126">
        <v>0</v>
      </c>
      <c r="HC25" s="126">
        <v>0</v>
      </c>
      <c r="HD25" s="126">
        <v>0</v>
      </c>
      <c r="HE25" s="126">
        <v>0</v>
      </c>
      <c r="HF25" s="126">
        <v>0</v>
      </c>
      <c r="HG25" s="126">
        <v>0</v>
      </c>
      <c r="HH25" s="126">
        <v>0</v>
      </c>
      <c r="HI25" s="126">
        <v>0</v>
      </c>
      <c r="HJ25" s="126">
        <v>0</v>
      </c>
      <c r="HK25" s="126">
        <v>0</v>
      </c>
      <c r="HL25" s="183" t="s">
        <v>290</v>
      </c>
      <c r="HM25" s="126">
        <v>0</v>
      </c>
      <c r="HN25" s="126">
        <v>0</v>
      </c>
      <c r="HO25" s="126">
        <v>0</v>
      </c>
      <c r="HP25" s="126">
        <v>0</v>
      </c>
      <c r="HQ25" s="126">
        <v>0</v>
      </c>
      <c r="HR25" s="126">
        <v>0</v>
      </c>
      <c r="HS25" s="126">
        <v>0</v>
      </c>
      <c r="HT25" s="126">
        <v>0</v>
      </c>
      <c r="HU25" s="126">
        <v>0</v>
      </c>
      <c r="HV25" s="126">
        <v>18</v>
      </c>
      <c r="HW25" s="126">
        <v>0</v>
      </c>
      <c r="HX25" s="126">
        <v>0</v>
      </c>
      <c r="HY25" s="126">
        <v>0</v>
      </c>
      <c r="HZ25" s="126">
        <v>0</v>
      </c>
      <c r="IA25" s="128">
        <v>0</v>
      </c>
      <c r="IB25" s="126">
        <v>0</v>
      </c>
      <c r="IC25" s="126">
        <v>0</v>
      </c>
      <c r="ID25" s="126">
        <v>0</v>
      </c>
      <c r="IE25" s="126">
        <v>0</v>
      </c>
      <c r="IF25" s="126">
        <v>0</v>
      </c>
      <c r="IG25" s="126">
        <v>0</v>
      </c>
      <c r="IH25" s="126">
        <v>0</v>
      </c>
      <c r="II25" s="126">
        <v>0</v>
      </c>
      <c r="IJ25" s="126">
        <v>0</v>
      </c>
      <c r="IK25" s="126">
        <v>0</v>
      </c>
      <c r="IL25" s="126">
        <v>0</v>
      </c>
      <c r="IM25" s="126">
        <v>0</v>
      </c>
      <c r="IN25" s="126">
        <v>0</v>
      </c>
      <c r="IO25" s="126">
        <v>0</v>
      </c>
      <c r="IP25" s="126">
        <v>0</v>
      </c>
      <c r="IQ25" s="126">
        <v>0</v>
      </c>
      <c r="IR25" s="126">
        <v>0</v>
      </c>
      <c r="IS25" s="126">
        <v>0</v>
      </c>
      <c r="IT25" s="126">
        <v>0</v>
      </c>
      <c r="IU25" s="126">
        <v>0</v>
      </c>
      <c r="IV25" s="126">
        <v>0</v>
      </c>
      <c r="IW25" s="126">
        <v>0</v>
      </c>
      <c r="IX25" s="126">
        <v>0</v>
      </c>
      <c r="IY25" s="183" t="s">
        <v>290</v>
      </c>
      <c r="IZ25" s="126">
        <v>0</v>
      </c>
      <c r="JA25" s="126">
        <v>0</v>
      </c>
      <c r="JB25" s="126">
        <v>0</v>
      </c>
      <c r="JC25" s="126">
        <v>0</v>
      </c>
      <c r="JD25" s="126">
        <v>0</v>
      </c>
      <c r="JE25" s="126">
        <v>0</v>
      </c>
      <c r="JF25" s="126">
        <v>0</v>
      </c>
      <c r="JG25" s="126">
        <v>0</v>
      </c>
      <c r="JH25" s="126">
        <v>0</v>
      </c>
      <c r="JI25" s="126">
        <v>0</v>
      </c>
      <c r="JJ25" s="126">
        <v>0</v>
      </c>
      <c r="JK25" s="126">
        <v>0</v>
      </c>
      <c r="JL25" s="127" t="b">
        <v>0</v>
      </c>
      <c r="JM25" s="183" t="s">
        <v>993</v>
      </c>
      <c r="JN25" s="183" t="s">
        <v>993</v>
      </c>
      <c r="JO25" s="183" t="s">
        <v>993</v>
      </c>
      <c r="JP25" s="183" t="s">
        <v>993</v>
      </c>
      <c r="JQ25" s="127"/>
      <c r="JR25" s="123"/>
    </row>
    <row r="26" spans="1:278">
      <c r="A26" s="122"/>
      <c r="B26" s="1350" t="s">
        <v>1522</v>
      </c>
      <c r="C26" s="1350"/>
      <c r="D26" s="183" t="s">
        <v>1523</v>
      </c>
      <c r="E26" s="183" t="s">
        <v>1523</v>
      </c>
      <c r="F26" s="183" t="s">
        <v>993</v>
      </c>
      <c r="G26" s="183" t="s">
        <v>58</v>
      </c>
      <c r="H26" s="183" t="s">
        <v>1388</v>
      </c>
      <c r="I26" s="183" t="s">
        <v>437</v>
      </c>
      <c r="J26" s="183" t="s">
        <v>986</v>
      </c>
      <c r="K26" s="183" t="s">
        <v>1062</v>
      </c>
      <c r="L26" s="183" t="s">
        <v>1063</v>
      </c>
      <c r="M26" s="183" t="s">
        <v>1064</v>
      </c>
      <c r="N26" s="183" t="s">
        <v>1065</v>
      </c>
      <c r="O26" s="183" t="s">
        <v>58</v>
      </c>
      <c r="P26" s="183" t="s">
        <v>1339</v>
      </c>
      <c r="Q26" s="183" t="s">
        <v>1524</v>
      </c>
      <c r="R26" s="183" t="s">
        <v>1525</v>
      </c>
      <c r="S26" s="183" t="s">
        <v>1526</v>
      </c>
      <c r="T26" s="183" t="s">
        <v>1527</v>
      </c>
      <c r="U26" s="183" t="s">
        <v>1341</v>
      </c>
      <c r="V26" s="183" t="s">
        <v>1333</v>
      </c>
      <c r="W26" s="183" t="s">
        <v>1346</v>
      </c>
      <c r="X26" s="183" t="s">
        <v>1528</v>
      </c>
      <c r="Y26" s="183" t="s">
        <v>1333</v>
      </c>
      <c r="Z26" s="183" t="s">
        <v>1346</v>
      </c>
      <c r="AA26" s="183" t="s">
        <v>1529</v>
      </c>
      <c r="AB26" s="183" t="s">
        <v>1530</v>
      </c>
      <c r="AC26" s="183" t="s">
        <v>1531</v>
      </c>
      <c r="AD26" s="183" t="s">
        <v>447</v>
      </c>
      <c r="AE26" s="183" t="s">
        <v>270</v>
      </c>
      <c r="AF26" s="183" t="s">
        <v>270</v>
      </c>
      <c r="AG26" s="183" t="s">
        <v>290</v>
      </c>
      <c r="AH26" s="127" t="b">
        <v>0</v>
      </c>
      <c r="AI26" s="126">
        <v>0</v>
      </c>
      <c r="AJ26" s="127" t="b">
        <v>0</v>
      </c>
      <c r="AK26" s="126">
        <v>0</v>
      </c>
      <c r="AL26" s="127" t="b">
        <v>0</v>
      </c>
      <c r="AM26" s="127" t="b">
        <v>1</v>
      </c>
      <c r="AN26" s="183" t="s">
        <v>290</v>
      </c>
      <c r="AO26" s="183" t="b">
        <f t="shared" si="1"/>
        <v>1</v>
      </c>
      <c r="AP26" s="183" t="s">
        <v>993</v>
      </c>
      <c r="AQ26" s="127" t="b">
        <v>0</v>
      </c>
      <c r="AR26" s="183" t="s">
        <v>993</v>
      </c>
      <c r="AS26" s="183" t="s">
        <v>993</v>
      </c>
      <c r="AT26" s="183" t="s">
        <v>993</v>
      </c>
      <c r="AU26" s="183" t="s">
        <v>290</v>
      </c>
      <c r="AV26" s="183" t="s">
        <v>993</v>
      </c>
      <c r="AW26" s="183" t="s">
        <v>993</v>
      </c>
      <c r="AX26" s="183" t="s">
        <v>993</v>
      </c>
      <c r="AY26" s="183" t="s">
        <v>993</v>
      </c>
      <c r="AZ26" s="183">
        <f t="shared" si="2"/>
        <v>19</v>
      </c>
      <c r="BA26" s="183">
        <f t="shared" si="2"/>
        <v>2</v>
      </c>
      <c r="BB26" s="183">
        <f t="shared" si="2"/>
        <v>0</v>
      </c>
      <c r="BC26" s="183">
        <f t="shared" si="2"/>
        <v>19</v>
      </c>
      <c r="BD26" s="183">
        <f t="shared" si="3"/>
        <v>0</v>
      </c>
      <c r="BE26" s="126">
        <v>19</v>
      </c>
      <c r="BF26" s="126">
        <v>2</v>
      </c>
      <c r="BG26" s="126">
        <v>0</v>
      </c>
      <c r="BH26" s="126">
        <v>19</v>
      </c>
      <c r="BI26" s="126">
        <v>0</v>
      </c>
      <c r="BJ26" s="126">
        <v>0</v>
      </c>
      <c r="BK26" s="126">
        <v>0</v>
      </c>
      <c r="BL26" s="126">
        <v>0</v>
      </c>
      <c r="BM26" s="126">
        <v>0</v>
      </c>
      <c r="BN26" s="126">
        <v>0</v>
      </c>
      <c r="BO26" s="126">
        <v>0</v>
      </c>
      <c r="BP26" s="126">
        <v>0</v>
      </c>
      <c r="BQ26" s="126">
        <v>0</v>
      </c>
      <c r="BR26" s="126">
        <v>0</v>
      </c>
      <c r="BS26" s="126">
        <v>0</v>
      </c>
      <c r="BT26" s="126">
        <v>0</v>
      </c>
      <c r="BU26" s="126">
        <v>0</v>
      </c>
      <c r="BV26" s="126">
        <v>0</v>
      </c>
      <c r="BW26" s="126">
        <v>0</v>
      </c>
      <c r="BX26" s="126">
        <v>0</v>
      </c>
      <c r="BY26" s="127"/>
      <c r="BZ26" s="126">
        <v>19</v>
      </c>
      <c r="CA26" s="126">
        <v>0</v>
      </c>
      <c r="CB26" s="126">
        <v>0</v>
      </c>
      <c r="CC26" s="126">
        <v>0</v>
      </c>
      <c r="CD26" s="126">
        <v>1</v>
      </c>
      <c r="CE26" s="126">
        <v>0.8</v>
      </c>
      <c r="CF26" s="126">
        <v>0</v>
      </c>
      <c r="CG26" s="126">
        <v>0</v>
      </c>
      <c r="CH26" s="126">
        <v>0</v>
      </c>
      <c r="CI26" s="126">
        <v>0.4</v>
      </c>
      <c r="CJ26" s="126">
        <v>2</v>
      </c>
      <c r="CK26" s="126">
        <v>0.5</v>
      </c>
      <c r="CL26" s="126">
        <v>0</v>
      </c>
      <c r="CM26" s="126">
        <v>0</v>
      </c>
      <c r="CN26" s="126">
        <v>0</v>
      </c>
      <c r="CO26" s="126">
        <v>0</v>
      </c>
      <c r="CP26" s="126">
        <v>0</v>
      </c>
      <c r="CQ26" s="126">
        <v>0</v>
      </c>
      <c r="CR26" s="126">
        <v>0</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6">
        <v>0</v>
      </c>
      <c r="DH26" s="126">
        <v>0</v>
      </c>
      <c r="DI26" s="126">
        <v>0</v>
      </c>
      <c r="DJ26" s="126">
        <v>0</v>
      </c>
      <c r="DK26" s="126">
        <v>0</v>
      </c>
      <c r="DL26" s="126">
        <v>0</v>
      </c>
      <c r="DM26" s="126">
        <v>0</v>
      </c>
      <c r="DN26" s="126">
        <v>0</v>
      </c>
      <c r="DO26" s="126">
        <v>0</v>
      </c>
      <c r="DP26" s="126">
        <v>0</v>
      </c>
      <c r="DQ26" s="126">
        <v>0</v>
      </c>
      <c r="DR26" s="126">
        <v>0</v>
      </c>
      <c r="DS26" s="126">
        <v>0</v>
      </c>
      <c r="DT26" s="126">
        <v>0</v>
      </c>
      <c r="DU26" s="126">
        <v>0</v>
      </c>
      <c r="DV26" s="126">
        <v>0</v>
      </c>
      <c r="DW26" s="126">
        <v>0</v>
      </c>
      <c r="DX26" s="126">
        <v>0</v>
      </c>
      <c r="DY26" s="126">
        <v>0</v>
      </c>
      <c r="DZ26" s="127" t="b">
        <v>1</v>
      </c>
      <c r="EA26" s="126">
        <v>0</v>
      </c>
      <c r="EB26" s="126">
        <v>0</v>
      </c>
      <c r="EC26" s="126">
        <v>0</v>
      </c>
      <c r="ED26" s="126">
        <v>0</v>
      </c>
      <c r="EE26" s="126">
        <v>0</v>
      </c>
      <c r="EF26" s="126">
        <v>0</v>
      </c>
      <c r="EG26" s="126">
        <v>0</v>
      </c>
      <c r="EH26" s="126">
        <v>0</v>
      </c>
      <c r="EI26" s="126">
        <v>0</v>
      </c>
      <c r="EJ26" s="126">
        <v>0</v>
      </c>
      <c r="EK26" s="126">
        <v>0</v>
      </c>
      <c r="EL26" s="126">
        <v>0</v>
      </c>
      <c r="EM26" s="126">
        <v>0</v>
      </c>
      <c r="EN26" s="126">
        <v>0</v>
      </c>
      <c r="EO26" s="126">
        <v>0</v>
      </c>
      <c r="EP26" s="126">
        <v>0</v>
      </c>
      <c r="EQ26" s="126">
        <v>0</v>
      </c>
      <c r="ER26" s="126">
        <v>0</v>
      </c>
      <c r="ES26" s="126">
        <v>0</v>
      </c>
      <c r="ET26" s="126">
        <v>0</v>
      </c>
      <c r="EU26" s="126">
        <v>0</v>
      </c>
      <c r="EV26" s="126">
        <v>0.4</v>
      </c>
      <c r="EW26" s="126">
        <v>2</v>
      </c>
      <c r="EX26" s="126">
        <v>0.5</v>
      </c>
      <c r="EY26" s="126">
        <v>0</v>
      </c>
      <c r="EZ26" s="126">
        <v>0</v>
      </c>
      <c r="FA26" s="126">
        <v>0</v>
      </c>
      <c r="FB26" s="126">
        <v>0</v>
      </c>
      <c r="FC26" s="126">
        <v>0</v>
      </c>
      <c r="FD26" s="126">
        <v>0</v>
      </c>
      <c r="FE26" s="126">
        <v>0</v>
      </c>
      <c r="FF26" s="126">
        <v>0</v>
      </c>
      <c r="FG26" s="126">
        <v>0</v>
      </c>
      <c r="FH26" s="126">
        <v>0</v>
      </c>
      <c r="FI26" s="126">
        <v>0</v>
      </c>
      <c r="FJ26" s="126">
        <v>0</v>
      </c>
      <c r="FK26" s="126">
        <v>0</v>
      </c>
      <c r="FL26" s="126">
        <v>0</v>
      </c>
      <c r="FM26" s="126">
        <v>0</v>
      </c>
      <c r="FN26" s="126">
        <v>0</v>
      </c>
      <c r="FO26" s="126">
        <v>0</v>
      </c>
      <c r="FP26" s="126">
        <v>0</v>
      </c>
      <c r="FQ26" s="126">
        <v>0</v>
      </c>
      <c r="FR26" s="126">
        <v>0</v>
      </c>
      <c r="FS26" s="126">
        <v>0</v>
      </c>
      <c r="FT26" s="126">
        <v>0</v>
      </c>
      <c r="FU26" s="126">
        <v>0</v>
      </c>
      <c r="FV26" s="126">
        <v>0</v>
      </c>
      <c r="FW26" s="126">
        <v>0</v>
      </c>
      <c r="FX26" s="126">
        <v>0</v>
      </c>
      <c r="FY26" s="126">
        <v>0</v>
      </c>
      <c r="FZ26" s="126">
        <v>0</v>
      </c>
      <c r="GA26" s="126">
        <v>0</v>
      </c>
      <c r="GB26" s="126">
        <v>0</v>
      </c>
      <c r="GC26" s="126">
        <v>0</v>
      </c>
      <c r="GD26" s="126">
        <v>0</v>
      </c>
      <c r="GE26" s="126">
        <v>0</v>
      </c>
      <c r="GF26" s="126">
        <v>0</v>
      </c>
      <c r="GG26" s="126">
        <v>0</v>
      </c>
      <c r="GH26" s="126">
        <v>0</v>
      </c>
      <c r="GI26" s="183" t="s">
        <v>1173</v>
      </c>
      <c r="GJ26" s="183" t="s">
        <v>993</v>
      </c>
      <c r="GK26" s="183" t="s">
        <v>993</v>
      </c>
      <c r="GL26" s="183" t="s">
        <v>993</v>
      </c>
      <c r="GM26" s="126">
        <v>42</v>
      </c>
      <c r="GN26" s="126">
        <v>0</v>
      </c>
      <c r="GO26" s="126">
        <v>0</v>
      </c>
      <c r="GP26" s="126">
        <v>42</v>
      </c>
      <c r="GQ26" s="126">
        <v>42</v>
      </c>
      <c r="GR26" s="126">
        <v>42</v>
      </c>
      <c r="GS26" s="126">
        <v>42</v>
      </c>
      <c r="GT26" s="126">
        <v>0</v>
      </c>
      <c r="GU26" s="126">
        <v>0</v>
      </c>
      <c r="GV26" s="126">
        <v>0</v>
      </c>
      <c r="GW26" s="126">
        <v>0</v>
      </c>
      <c r="GX26" s="126">
        <v>0</v>
      </c>
      <c r="GY26" s="126">
        <v>42</v>
      </c>
      <c r="GZ26" s="126">
        <v>42</v>
      </c>
      <c r="HA26" s="126">
        <v>0</v>
      </c>
      <c r="HB26" s="126">
        <v>0</v>
      </c>
      <c r="HC26" s="126">
        <v>0</v>
      </c>
      <c r="HD26" s="126">
        <v>0</v>
      </c>
      <c r="HE26" s="126">
        <v>0</v>
      </c>
      <c r="HF26" s="126">
        <v>0</v>
      </c>
      <c r="HG26" s="126">
        <v>0</v>
      </c>
      <c r="HH26" s="126">
        <v>42</v>
      </c>
      <c r="HI26" s="126">
        <v>0</v>
      </c>
      <c r="HJ26" s="126">
        <v>0</v>
      </c>
      <c r="HK26" s="126">
        <v>0</v>
      </c>
      <c r="HL26" s="183" t="s">
        <v>290</v>
      </c>
      <c r="HM26" s="126">
        <v>0</v>
      </c>
      <c r="HN26" s="126">
        <v>0</v>
      </c>
      <c r="HO26" s="126">
        <v>0</v>
      </c>
      <c r="HP26" s="126">
        <v>0</v>
      </c>
      <c r="HQ26" s="126">
        <v>0</v>
      </c>
      <c r="HR26" s="126">
        <v>0</v>
      </c>
      <c r="HS26" s="126">
        <v>0</v>
      </c>
      <c r="HT26" s="126">
        <v>0</v>
      </c>
      <c r="HU26" s="126">
        <v>0</v>
      </c>
      <c r="HV26" s="126">
        <v>22</v>
      </c>
      <c r="HW26" s="126">
        <v>0</v>
      </c>
      <c r="HX26" s="126">
        <v>0</v>
      </c>
      <c r="HY26" s="126">
        <v>0</v>
      </c>
      <c r="HZ26" s="126">
        <v>0</v>
      </c>
      <c r="IA26" s="128">
        <v>0</v>
      </c>
      <c r="IB26" s="126">
        <v>0</v>
      </c>
      <c r="IC26" s="126">
        <v>42</v>
      </c>
      <c r="ID26" s="126">
        <v>0</v>
      </c>
      <c r="IE26" s="126">
        <v>0</v>
      </c>
      <c r="IF26" s="126">
        <v>0</v>
      </c>
      <c r="IG26" s="126">
        <v>0</v>
      </c>
      <c r="IH26" s="126">
        <v>0</v>
      </c>
      <c r="II26" s="126">
        <v>0</v>
      </c>
      <c r="IJ26" s="126">
        <v>0</v>
      </c>
      <c r="IK26" s="126">
        <v>0</v>
      </c>
      <c r="IL26" s="126">
        <v>0</v>
      </c>
      <c r="IM26" s="126">
        <v>0</v>
      </c>
      <c r="IN26" s="126">
        <v>0</v>
      </c>
      <c r="IO26" s="126">
        <v>0</v>
      </c>
      <c r="IP26" s="126">
        <v>0</v>
      </c>
      <c r="IQ26" s="126">
        <v>0</v>
      </c>
      <c r="IR26" s="126">
        <v>0</v>
      </c>
      <c r="IS26" s="126">
        <v>0</v>
      </c>
      <c r="IT26" s="126">
        <v>0</v>
      </c>
      <c r="IU26" s="126">
        <v>0</v>
      </c>
      <c r="IV26" s="126">
        <v>0</v>
      </c>
      <c r="IW26" s="126">
        <v>0</v>
      </c>
      <c r="IX26" s="126">
        <v>0</v>
      </c>
      <c r="IY26" s="183" t="s">
        <v>290</v>
      </c>
      <c r="IZ26" s="126">
        <v>0</v>
      </c>
      <c r="JA26" s="126">
        <v>0</v>
      </c>
      <c r="JB26" s="126">
        <v>0</v>
      </c>
      <c r="JC26" s="126">
        <v>0</v>
      </c>
      <c r="JD26" s="126">
        <v>0</v>
      </c>
      <c r="JE26" s="126">
        <v>0</v>
      </c>
      <c r="JF26" s="126">
        <v>0</v>
      </c>
      <c r="JG26" s="126">
        <v>0</v>
      </c>
      <c r="JH26" s="126">
        <v>0</v>
      </c>
      <c r="JI26" s="126">
        <v>0</v>
      </c>
      <c r="JJ26" s="126">
        <v>0</v>
      </c>
      <c r="JK26" s="126">
        <v>0</v>
      </c>
      <c r="JL26" s="127" t="b">
        <v>0</v>
      </c>
      <c r="JM26" s="183" t="s">
        <v>993</v>
      </c>
      <c r="JN26" s="183" t="s">
        <v>993</v>
      </c>
      <c r="JO26" s="183" t="s">
        <v>993</v>
      </c>
      <c r="JP26" s="183" t="s">
        <v>993</v>
      </c>
      <c r="JQ26" s="127"/>
      <c r="JR26" s="123"/>
    </row>
    <row r="27" spans="1:278">
      <c r="A27" s="122"/>
      <c r="B27" s="1350" t="s">
        <v>1532</v>
      </c>
      <c r="C27" s="1350"/>
      <c r="D27" s="183" t="s">
        <v>1533</v>
      </c>
      <c r="E27" s="183" t="s">
        <v>1533</v>
      </c>
      <c r="F27" s="183" t="s">
        <v>993</v>
      </c>
      <c r="G27" s="183" t="s">
        <v>48</v>
      </c>
      <c r="H27" s="183" t="s">
        <v>1388</v>
      </c>
      <c r="I27" s="183" t="s">
        <v>437</v>
      </c>
      <c r="J27" s="183" t="s">
        <v>986</v>
      </c>
      <c r="K27" s="183" t="s">
        <v>1062</v>
      </c>
      <c r="L27" s="183" t="s">
        <v>1063</v>
      </c>
      <c r="M27" s="183" t="s">
        <v>1064</v>
      </c>
      <c r="N27" s="183" t="s">
        <v>1065</v>
      </c>
      <c r="O27" s="183" t="s">
        <v>48</v>
      </c>
      <c r="P27" s="183" t="s">
        <v>1339</v>
      </c>
      <c r="Q27" s="183" t="s">
        <v>1534</v>
      </c>
      <c r="R27" s="183" t="s">
        <v>1535</v>
      </c>
      <c r="S27" s="183" t="s">
        <v>1536</v>
      </c>
      <c r="T27" s="183" t="s">
        <v>1537</v>
      </c>
      <c r="U27" s="183" t="s">
        <v>1354</v>
      </c>
      <c r="V27" s="183" t="s">
        <v>1333</v>
      </c>
      <c r="W27" s="183" t="s">
        <v>1373</v>
      </c>
      <c r="X27" s="183" t="s">
        <v>1538</v>
      </c>
      <c r="Y27" s="183" t="s">
        <v>1333</v>
      </c>
      <c r="Z27" s="183" t="s">
        <v>1373</v>
      </c>
      <c r="AA27" s="183" t="s">
        <v>1539</v>
      </c>
      <c r="AB27" s="183" t="s">
        <v>2201</v>
      </c>
      <c r="AC27" s="183" t="s">
        <v>1540</v>
      </c>
      <c r="AD27" s="183" t="s">
        <v>447</v>
      </c>
      <c r="AE27" s="183" t="s">
        <v>270</v>
      </c>
      <c r="AF27" s="183" t="s">
        <v>270</v>
      </c>
      <c r="AG27" s="183" t="s">
        <v>290</v>
      </c>
      <c r="AH27" s="127" t="b">
        <v>0</v>
      </c>
      <c r="AI27" s="126">
        <v>0</v>
      </c>
      <c r="AJ27" s="127" t="b">
        <v>0</v>
      </c>
      <c r="AK27" s="126">
        <v>0</v>
      </c>
      <c r="AL27" s="127" t="b">
        <v>0</v>
      </c>
      <c r="AM27" s="127" t="b">
        <v>1</v>
      </c>
      <c r="AN27" s="183" t="s">
        <v>290</v>
      </c>
      <c r="AO27" s="183" t="b">
        <f t="shared" si="1"/>
        <v>1</v>
      </c>
      <c r="AP27" s="183" t="s">
        <v>993</v>
      </c>
      <c r="AQ27" s="127" t="b">
        <v>0</v>
      </c>
      <c r="AR27" s="183" t="s">
        <v>993</v>
      </c>
      <c r="AS27" s="183" t="s">
        <v>993</v>
      </c>
      <c r="AT27" s="183" t="s">
        <v>993</v>
      </c>
      <c r="AU27" s="183" t="s">
        <v>293</v>
      </c>
      <c r="AV27" s="183" t="s">
        <v>290</v>
      </c>
      <c r="AW27" s="183" t="s">
        <v>993</v>
      </c>
      <c r="AX27" s="183" t="s">
        <v>993</v>
      </c>
      <c r="AY27" s="183" t="s">
        <v>993</v>
      </c>
      <c r="AZ27" s="183">
        <f t="shared" si="2"/>
        <v>12</v>
      </c>
      <c r="BA27" s="183">
        <f t="shared" si="2"/>
        <v>6</v>
      </c>
      <c r="BB27" s="183">
        <f t="shared" si="2"/>
        <v>1</v>
      </c>
      <c r="BC27" s="183">
        <f t="shared" si="2"/>
        <v>12</v>
      </c>
      <c r="BD27" s="183">
        <f t="shared" si="3"/>
        <v>0</v>
      </c>
      <c r="BE27" s="126">
        <v>12</v>
      </c>
      <c r="BF27" s="126">
        <v>6</v>
      </c>
      <c r="BG27" s="126">
        <v>1</v>
      </c>
      <c r="BH27" s="126">
        <v>12</v>
      </c>
      <c r="BI27" s="126">
        <v>6</v>
      </c>
      <c r="BJ27" s="126">
        <v>0</v>
      </c>
      <c r="BK27" s="126">
        <v>0</v>
      </c>
      <c r="BL27" s="126">
        <v>0</v>
      </c>
      <c r="BM27" s="126">
        <v>0</v>
      </c>
      <c r="BN27" s="126">
        <v>0</v>
      </c>
      <c r="BO27" s="126">
        <v>0</v>
      </c>
      <c r="BP27" s="126">
        <v>0</v>
      </c>
      <c r="BQ27" s="126">
        <v>0</v>
      </c>
      <c r="BR27" s="126">
        <v>0</v>
      </c>
      <c r="BS27" s="126">
        <v>0</v>
      </c>
      <c r="BT27" s="126">
        <v>0</v>
      </c>
      <c r="BU27" s="126">
        <v>0</v>
      </c>
      <c r="BV27" s="126">
        <v>0</v>
      </c>
      <c r="BW27" s="126">
        <v>0</v>
      </c>
      <c r="BX27" s="126">
        <v>0</v>
      </c>
      <c r="BY27" s="127"/>
      <c r="BZ27" s="126">
        <v>12</v>
      </c>
      <c r="CA27" s="126">
        <v>0</v>
      </c>
      <c r="CB27" s="126">
        <v>0</v>
      </c>
      <c r="CC27" s="126">
        <v>0</v>
      </c>
      <c r="CD27" s="126">
        <v>1</v>
      </c>
      <c r="CE27" s="126">
        <v>0</v>
      </c>
      <c r="CF27" s="126">
        <v>0</v>
      </c>
      <c r="CG27" s="126">
        <v>0</v>
      </c>
      <c r="CH27" s="126">
        <v>3</v>
      </c>
      <c r="CI27" s="126">
        <v>2</v>
      </c>
      <c r="CJ27" s="126">
        <v>1</v>
      </c>
      <c r="CK27" s="126">
        <v>0</v>
      </c>
      <c r="CL27" s="126">
        <v>0</v>
      </c>
      <c r="CM27" s="126">
        <v>0</v>
      </c>
      <c r="CN27" s="126">
        <v>9</v>
      </c>
      <c r="CO27" s="126">
        <v>1</v>
      </c>
      <c r="CP27" s="126">
        <v>0</v>
      </c>
      <c r="CQ27" s="126">
        <v>0</v>
      </c>
      <c r="CR27" s="126">
        <v>0</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6">
        <v>1</v>
      </c>
      <c r="DH27" s="126">
        <v>1</v>
      </c>
      <c r="DI27" s="126">
        <v>0</v>
      </c>
      <c r="DJ27" s="126">
        <v>0</v>
      </c>
      <c r="DK27" s="126">
        <v>0</v>
      </c>
      <c r="DL27" s="126">
        <v>4</v>
      </c>
      <c r="DM27" s="126">
        <v>0</v>
      </c>
      <c r="DN27" s="126">
        <v>0</v>
      </c>
      <c r="DO27" s="126">
        <v>0</v>
      </c>
      <c r="DP27" s="126">
        <v>0</v>
      </c>
      <c r="DQ27" s="126">
        <v>0</v>
      </c>
      <c r="DR27" s="126">
        <v>0</v>
      </c>
      <c r="DS27" s="126">
        <v>0</v>
      </c>
      <c r="DT27" s="126">
        <v>0</v>
      </c>
      <c r="DU27" s="126">
        <v>0</v>
      </c>
      <c r="DV27" s="126">
        <v>0</v>
      </c>
      <c r="DW27" s="126">
        <v>0</v>
      </c>
      <c r="DX27" s="126">
        <v>0</v>
      </c>
      <c r="DY27" s="126">
        <v>0</v>
      </c>
      <c r="DZ27" s="127" t="b">
        <v>0</v>
      </c>
      <c r="EA27" s="126">
        <v>1</v>
      </c>
      <c r="EB27" s="126">
        <v>0</v>
      </c>
      <c r="EC27" s="126">
        <v>0</v>
      </c>
      <c r="ED27" s="126">
        <v>0</v>
      </c>
      <c r="EE27" s="126">
        <v>0</v>
      </c>
      <c r="EF27" s="126">
        <v>0</v>
      </c>
      <c r="EG27" s="126">
        <v>2</v>
      </c>
      <c r="EH27" s="126">
        <v>0</v>
      </c>
      <c r="EI27" s="126">
        <v>0</v>
      </c>
      <c r="EJ27" s="126">
        <v>0</v>
      </c>
      <c r="EK27" s="126">
        <v>0</v>
      </c>
      <c r="EL27" s="126">
        <v>0</v>
      </c>
      <c r="EM27" s="126">
        <v>0</v>
      </c>
      <c r="EN27" s="126">
        <v>0</v>
      </c>
      <c r="EO27" s="126">
        <v>0</v>
      </c>
      <c r="EP27" s="126">
        <v>0</v>
      </c>
      <c r="EQ27" s="126">
        <v>0</v>
      </c>
      <c r="ER27" s="126">
        <v>0</v>
      </c>
      <c r="ES27" s="126">
        <v>0</v>
      </c>
      <c r="ET27" s="126">
        <v>0</v>
      </c>
      <c r="EU27" s="126">
        <v>2</v>
      </c>
      <c r="EV27" s="126">
        <v>1</v>
      </c>
      <c r="EW27" s="126">
        <v>0</v>
      </c>
      <c r="EX27" s="126">
        <v>0</v>
      </c>
      <c r="EY27" s="126">
        <v>0</v>
      </c>
      <c r="EZ27" s="126">
        <v>0</v>
      </c>
      <c r="FA27" s="126">
        <v>2</v>
      </c>
      <c r="FB27" s="126">
        <v>1</v>
      </c>
      <c r="FC27" s="126">
        <v>0</v>
      </c>
      <c r="FD27" s="126">
        <v>0</v>
      </c>
      <c r="FE27" s="126">
        <v>0</v>
      </c>
      <c r="FF27" s="126">
        <v>0</v>
      </c>
      <c r="FG27" s="126">
        <v>0</v>
      </c>
      <c r="FH27" s="126">
        <v>0</v>
      </c>
      <c r="FI27" s="126">
        <v>0</v>
      </c>
      <c r="FJ27" s="126">
        <v>0</v>
      </c>
      <c r="FK27" s="126">
        <v>0</v>
      </c>
      <c r="FL27" s="126">
        <v>0</v>
      </c>
      <c r="FM27" s="126">
        <v>0</v>
      </c>
      <c r="FN27" s="126">
        <v>0</v>
      </c>
      <c r="FO27" s="126">
        <v>0</v>
      </c>
      <c r="FP27" s="126">
        <v>0</v>
      </c>
      <c r="FQ27" s="126">
        <v>0</v>
      </c>
      <c r="FR27" s="126">
        <v>0</v>
      </c>
      <c r="FS27" s="126">
        <v>0</v>
      </c>
      <c r="FT27" s="126">
        <v>0</v>
      </c>
      <c r="FU27" s="126">
        <v>1</v>
      </c>
      <c r="FV27" s="126">
        <v>0</v>
      </c>
      <c r="FW27" s="126">
        <v>0</v>
      </c>
      <c r="FX27" s="126">
        <v>0</v>
      </c>
      <c r="FY27" s="126">
        <v>0</v>
      </c>
      <c r="FZ27" s="126">
        <v>0</v>
      </c>
      <c r="GA27" s="126">
        <v>0</v>
      </c>
      <c r="GB27" s="126">
        <v>0</v>
      </c>
      <c r="GC27" s="126">
        <v>0</v>
      </c>
      <c r="GD27" s="126">
        <v>0</v>
      </c>
      <c r="GE27" s="126">
        <v>0</v>
      </c>
      <c r="GF27" s="126">
        <v>0</v>
      </c>
      <c r="GG27" s="126">
        <v>0</v>
      </c>
      <c r="GH27" s="126">
        <v>0</v>
      </c>
      <c r="GI27" s="183" t="s">
        <v>999</v>
      </c>
      <c r="GJ27" s="183" t="s">
        <v>1017</v>
      </c>
      <c r="GK27" s="183" t="s">
        <v>1173</v>
      </c>
      <c r="GL27" s="183" t="s">
        <v>993</v>
      </c>
      <c r="GM27" s="126">
        <v>376</v>
      </c>
      <c r="GN27" s="126">
        <v>0</v>
      </c>
      <c r="GO27" s="126">
        <v>0</v>
      </c>
      <c r="GP27" s="126">
        <v>376</v>
      </c>
      <c r="GQ27" s="126">
        <v>376</v>
      </c>
      <c r="GR27" s="126">
        <v>376</v>
      </c>
      <c r="GS27" s="126">
        <v>376</v>
      </c>
      <c r="GT27" s="126">
        <v>0</v>
      </c>
      <c r="GU27" s="126">
        <v>0</v>
      </c>
      <c r="GV27" s="126">
        <v>0</v>
      </c>
      <c r="GW27" s="126">
        <v>0</v>
      </c>
      <c r="GX27" s="126">
        <v>0</v>
      </c>
      <c r="GY27" s="126">
        <v>376</v>
      </c>
      <c r="GZ27" s="126">
        <v>376</v>
      </c>
      <c r="HA27" s="126">
        <v>0</v>
      </c>
      <c r="HB27" s="126">
        <v>0</v>
      </c>
      <c r="HC27" s="126">
        <v>0</v>
      </c>
      <c r="HD27" s="126">
        <v>0</v>
      </c>
      <c r="HE27" s="126">
        <v>0</v>
      </c>
      <c r="HF27" s="126">
        <v>0</v>
      </c>
      <c r="HG27" s="126">
        <v>0</v>
      </c>
      <c r="HH27" s="126">
        <v>376</v>
      </c>
      <c r="HI27" s="126">
        <v>0</v>
      </c>
      <c r="HJ27" s="126">
        <v>0</v>
      </c>
      <c r="HK27" s="126">
        <v>0</v>
      </c>
      <c r="HL27" s="183" t="s">
        <v>290</v>
      </c>
      <c r="HM27" s="126">
        <v>0</v>
      </c>
      <c r="HN27" s="126">
        <v>0</v>
      </c>
      <c r="HO27" s="126">
        <v>0</v>
      </c>
      <c r="HP27" s="126">
        <v>0</v>
      </c>
      <c r="HQ27" s="126">
        <v>0</v>
      </c>
      <c r="HR27" s="126">
        <v>0</v>
      </c>
      <c r="HS27" s="126">
        <v>0</v>
      </c>
      <c r="HT27" s="126">
        <v>0</v>
      </c>
      <c r="HU27" s="126">
        <v>320</v>
      </c>
      <c r="HV27" s="126">
        <v>154</v>
      </c>
      <c r="HW27" s="126">
        <v>0</v>
      </c>
      <c r="HX27" s="126">
        <v>29</v>
      </c>
      <c r="HY27" s="126">
        <v>12</v>
      </c>
      <c r="HZ27" s="126">
        <v>2</v>
      </c>
      <c r="IA27" s="128">
        <v>0</v>
      </c>
      <c r="IB27" s="126">
        <v>0</v>
      </c>
      <c r="IC27" s="126">
        <v>376</v>
      </c>
      <c r="ID27" s="126">
        <v>0</v>
      </c>
      <c r="IE27" s="126">
        <v>0</v>
      </c>
      <c r="IF27" s="126">
        <v>0</v>
      </c>
      <c r="IG27" s="126">
        <v>0</v>
      </c>
      <c r="IH27" s="126">
        <v>0</v>
      </c>
      <c r="II27" s="126">
        <v>0</v>
      </c>
      <c r="IJ27" s="126">
        <v>0</v>
      </c>
      <c r="IK27" s="126">
        <v>0</v>
      </c>
      <c r="IL27" s="126">
        <v>0</v>
      </c>
      <c r="IM27" s="126">
        <v>0</v>
      </c>
      <c r="IN27" s="126">
        <v>0</v>
      </c>
      <c r="IO27" s="126">
        <v>0</v>
      </c>
      <c r="IP27" s="126">
        <v>0</v>
      </c>
      <c r="IQ27" s="126">
        <v>0</v>
      </c>
      <c r="IR27" s="126">
        <v>0</v>
      </c>
      <c r="IS27" s="126">
        <v>0</v>
      </c>
      <c r="IT27" s="126">
        <v>0</v>
      </c>
      <c r="IU27" s="126">
        <v>0</v>
      </c>
      <c r="IV27" s="126">
        <v>0</v>
      </c>
      <c r="IW27" s="126">
        <v>0</v>
      </c>
      <c r="IX27" s="126">
        <v>0</v>
      </c>
      <c r="IY27" s="183" t="s">
        <v>290</v>
      </c>
      <c r="IZ27" s="126">
        <v>0</v>
      </c>
      <c r="JA27" s="126">
        <v>0</v>
      </c>
      <c r="JB27" s="126">
        <v>0</v>
      </c>
      <c r="JC27" s="126">
        <v>0</v>
      </c>
      <c r="JD27" s="126">
        <v>0</v>
      </c>
      <c r="JE27" s="126">
        <v>0</v>
      </c>
      <c r="JF27" s="126">
        <v>0</v>
      </c>
      <c r="JG27" s="126">
        <v>0</v>
      </c>
      <c r="JH27" s="126">
        <v>0</v>
      </c>
      <c r="JI27" s="126">
        <v>0</v>
      </c>
      <c r="JJ27" s="126">
        <v>0</v>
      </c>
      <c r="JK27" s="126">
        <v>0</v>
      </c>
      <c r="JL27" s="127" t="b">
        <v>0</v>
      </c>
      <c r="JM27" s="183" t="s">
        <v>993</v>
      </c>
      <c r="JN27" s="183" t="s">
        <v>993</v>
      </c>
      <c r="JO27" s="183" t="s">
        <v>993</v>
      </c>
      <c r="JP27" s="183" t="s">
        <v>993</v>
      </c>
      <c r="JQ27" s="127"/>
      <c r="JR27" s="123"/>
    </row>
    <row r="28" spans="1:278">
      <c r="A28" s="122"/>
      <c r="B28" s="1350" t="s">
        <v>1541</v>
      </c>
      <c r="C28" s="1350"/>
      <c r="D28" s="183" t="s">
        <v>1542</v>
      </c>
      <c r="E28" s="183" t="s">
        <v>1542</v>
      </c>
      <c r="F28" s="183" t="s">
        <v>993</v>
      </c>
      <c r="G28" s="183" t="s">
        <v>46</v>
      </c>
      <c r="H28" s="183" t="s">
        <v>1388</v>
      </c>
      <c r="I28" s="183" t="s">
        <v>437</v>
      </c>
      <c r="J28" s="183" t="s">
        <v>986</v>
      </c>
      <c r="K28" s="183" t="s">
        <v>1062</v>
      </c>
      <c r="L28" s="183" t="s">
        <v>1063</v>
      </c>
      <c r="M28" s="183" t="s">
        <v>1064</v>
      </c>
      <c r="N28" s="183" t="s">
        <v>1065</v>
      </c>
      <c r="O28" s="183" t="s">
        <v>46</v>
      </c>
      <c r="P28" s="183" t="s">
        <v>1332</v>
      </c>
      <c r="Q28" s="183" t="s">
        <v>1543</v>
      </c>
      <c r="R28" s="183" t="s">
        <v>1544</v>
      </c>
      <c r="S28" s="183" t="s">
        <v>1545</v>
      </c>
      <c r="T28" s="183" t="s">
        <v>1546</v>
      </c>
      <c r="U28" s="183" t="s">
        <v>1323</v>
      </c>
      <c r="V28" s="183" t="s">
        <v>1333</v>
      </c>
      <c r="W28" s="183" t="s">
        <v>1547</v>
      </c>
      <c r="X28" s="183" t="s">
        <v>1548</v>
      </c>
      <c r="Y28" s="183" t="s">
        <v>1333</v>
      </c>
      <c r="Z28" s="183" t="s">
        <v>1547</v>
      </c>
      <c r="AA28" s="183" t="s">
        <v>1549</v>
      </c>
      <c r="AB28" s="183" t="s">
        <v>1338</v>
      </c>
      <c r="AC28" s="183" t="s">
        <v>1550</v>
      </c>
      <c r="AD28" s="183" t="s">
        <v>447</v>
      </c>
      <c r="AE28" s="183" t="s">
        <v>270</v>
      </c>
      <c r="AF28" s="183" t="s">
        <v>270</v>
      </c>
      <c r="AG28" s="183" t="s">
        <v>290</v>
      </c>
      <c r="AH28" s="127" t="b">
        <v>0</v>
      </c>
      <c r="AI28" s="126">
        <v>0</v>
      </c>
      <c r="AJ28" s="127" t="b">
        <v>0</v>
      </c>
      <c r="AK28" s="126">
        <v>0</v>
      </c>
      <c r="AL28" s="127" t="b">
        <v>0</v>
      </c>
      <c r="AM28" s="127" t="b">
        <v>1</v>
      </c>
      <c r="AN28" s="183" t="s">
        <v>290</v>
      </c>
      <c r="AO28" s="183" t="b">
        <f t="shared" si="1"/>
        <v>1</v>
      </c>
      <c r="AP28" s="183" t="s">
        <v>993</v>
      </c>
      <c r="AQ28" s="127" t="b">
        <v>0</v>
      </c>
      <c r="AR28" s="183" t="s">
        <v>993</v>
      </c>
      <c r="AS28" s="183" t="s">
        <v>993</v>
      </c>
      <c r="AT28" s="183" t="s">
        <v>993</v>
      </c>
      <c r="AU28" s="183" t="s">
        <v>290</v>
      </c>
      <c r="AV28" s="183" t="s">
        <v>293</v>
      </c>
      <c r="AW28" s="183" t="s">
        <v>993</v>
      </c>
      <c r="AX28" s="183" t="s">
        <v>993</v>
      </c>
      <c r="AY28" s="183" t="s">
        <v>993</v>
      </c>
      <c r="AZ28" s="183">
        <f t="shared" si="2"/>
        <v>10</v>
      </c>
      <c r="BA28" s="183">
        <f t="shared" si="2"/>
        <v>10</v>
      </c>
      <c r="BB28" s="183">
        <f t="shared" si="2"/>
        <v>10</v>
      </c>
      <c r="BC28" s="183">
        <f t="shared" si="2"/>
        <v>10</v>
      </c>
      <c r="BD28" s="183">
        <f t="shared" si="3"/>
        <v>0</v>
      </c>
      <c r="BE28" s="126">
        <v>10</v>
      </c>
      <c r="BF28" s="126">
        <v>10</v>
      </c>
      <c r="BG28" s="126">
        <v>10</v>
      </c>
      <c r="BH28" s="126">
        <v>10</v>
      </c>
      <c r="BI28" s="126">
        <v>10</v>
      </c>
      <c r="BJ28" s="126">
        <v>0</v>
      </c>
      <c r="BK28" s="126">
        <v>0</v>
      </c>
      <c r="BL28" s="126">
        <v>0</v>
      </c>
      <c r="BM28" s="126">
        <v>0</v>
      </c>
      <c r="BN28" s="126">
        <v>0</v>
      </c>
      <c r="BO28" s="126">
        <v>0</v>
      </c>
      <c r="BP28" s="126">
        <v>0</v>
      </c>
      <c r="BQ28" s="126">
        <v>0</v>
      </c>
      <c r="BR28" s="126">
        <v>0</v>
      </c>
      <c r="BS28" s="126">
        <v>0</v>
      </c>
      <c r="BT28" s="126">
        <v>0</v>
      </c>
      <c r="BU28" s="126">
        <v>0</v>
      </c>
      <c r="BV28" s="126">
        <v>0</v>
      </c>
      <c r="BW28" s="126">
        <v>0</v>
      </c>
      <c r="BX28" s="126">
        <v>0</v>
      </c>
      <c r="BY28" s="127"/>
      <c r="BZ28" s="126">
        <v>10</v>
      </c>
      <c r="CA28" s="126">
        <v>0</v>
      </c>
      <c r="CB28" s="126">
        <v>0</v>
      </c>
      <c r="CC28" s="126">
        <v>0</v>
      </c>
      <c r="CD28" s="126">
        <v>2</v>
      </c>
      <c r="CE28" s="126">
        <v>0</v>
      </c>
      <c r="CF28" s="126">
        <v>0</v>
      </c>
      <c r="CG28" s="126">
        <v>0</v>
      </c>
      <c r="CH28" s="126">
        <v>12</v>
      </c>
      <c r="CI28" s="126">
        <v>6</v>
      </c>
      <c r="CJ28" s="126">
        <v>0</v>
      </c>
      <c r="CK28" s="126">
        <v>0</v>
      </c>
      <c r="CL28" s="126">
        <v>3</v>
      </c>
      <c r="CM28" s="126">
        <v>0</v>
      </c>
      <c r="CN28" s="126">
        <v>13</v>
      </c>
      <c r="CO28" s="126">
        <v>10</v>
      </c>
      <c r="CP28" s="126">
        <v>0</v>
      </c>
      <c r="CQ28" s="126">
        <v>0</v>
      </c>
      <c r="CR28" s="126">
        <v>0</v>
      </c>
      <c r="CS28" s="126">
        <v>0</v>
      </c>
      <c r="CT28" s="126">
        <v>0</v>
      </c>
      <c r="CU28" s="126">
        <v>0</v>
      </c>
      <c r="CV28" s="126">
        <v>0</v>
      </c>
      <c r="CW28" s="126">
        <v>0</v>
      </c>
      <c r="CX28" s="126">
        <v>0</v>
      </c>
      <c r="CY28" s="126">
        <v>0</v>
      </c>
      <c r="CZ28" s="126">
        <v>0</v>
      </c>
      <c r="DA28" s="126">
        <v>0</v>
      </c>
      <c r="DB28" s="126">
        <v>0</v>
      </c>
      <c r="DC28" s="126">
        <v>0</v>
      </c>
      <c r="DD28" s="126">
        <v>0</v>
      </c>
      <c r="DE28" s="126">
        <v>0</v>
      </c>
      <c r="DF28" s="126">
        <v>6</v>
      </c>
      <c r="DG28" s="126">
        <v>2</v>
      </c>
      <c r="DH28" s="126">
        <v>0</v>
      </c>
      <c r="DI28" s="126">
        <v>0</v>
      </c>
      <c r="DJ28" s="126">
        <v>3</v>
      </c>
      <c r="DK28" s="126">
        <v>0</v>
      </c>
      <c r="DL28" s="126">
        <v>6</v>
      </c>
      <c r="DM28" s="126">
        <v>5</v>
      </c>
      <c r="DN28" s="126">
        <v>0</v>
      </c>
      <c r="DO28" s="126">
        <v>0</v>
      </c>
      <c r="DP28" s="126">
        <v>0</v>
      </c>
      <c r="DQ28" s="126">
        <v>0</v>
      </c>
      <c r="DR28" s="126">
        <v>0</v>
      </c>
      <c r="DS28" s="126">
        <v>0</v>
      </c>
      <c r="DT28" s="126">
        <v>0</v>
      </c>
      <c r="DU28" s="126">
        <v>0</v>
      </c>
      <c r="DV28" s="126">
        <v>0</v>
      </c>
      <c r="DW28" s="126">
        <v>0</v>
      </c>
      <c r="DX28" s="126">
        <v>0</v>
      </c>
      <c r="DY28" s="126">
        <v>0</v>
      </c>
      <c r="DZ28" s="127" t="b">
        <v>0</v>
      </c>
      <c r="EA28" s="126">
        <v>6</v>
      </c>
      <c r="EB28" s="126">
        <v>2</v>
      </c>
      <c r="EC28" s="126">
        <v>0</v>
      </c>
      <c r="ED28" s="126">
        <v>0</v>
      </c>
      <c r="EE28" s="126">
        <v>0</v>
      </c>
      <c r="EF28" s="126">
        <v>0</v>
      </c>
      <c r="EG28" s="126">
        <v>6</v>
      </c>
      <c r="EH28" s="126">
        <v>5</v>
      </c>
      <c r="EI28" s="126">
        <v>0</v>
      </c>
      <c r="EJ28" s="126">
        <v>0</v>
      </c>
      <c r="EK28" s="126">
        <v>0</v>
      </c>
      <c r="EL28" s="126">
        <v>0</v>
      </c>
      <c r="EM28" s="126">
        <v>0</v>
      </c>
      <c r="EN28" s="126">
        <v>0</v>
      </c>
      <c r="EO28" s="126">
        <v>0</v>
      </c>
      <c r="EP28" s="126">
        <v>0</v>
      </c>
      <c r="EQ28" s="126">
        <v>0</v>
      </c>
      <c r="ER28" s="126">
        <v>0</v>
      </c>
      <c r="ES28" s="126">
        <v>0</v>
      </c>
      <c r="ET28" s="126">
        <v>0</v>
      </c>
      <c r="EU28" s="126">
        <v>0</v>
      </c>
      <c r="EV28" s="126">
        <v>2</v>
      </c>
      <c r="EW28" s="126">
        <v>0</v>
      </c>
      <c r="EX28" s="126">
        <v>0</v>
      </c>
      <c r="EY28" s="126">
        <v>0</v>
      </c>
      <c r="EZ28" s="126">
        <v>0</v>
      </c>
      <c r="FA28" s="126">
        <v>1</v>
      </c>
      <c r="FB28" s="126">
        <v>0</v>
      </c>
      <c r="FC28" s="126">
        <v>0</v>
      </c>
      <c r="FD28" s="126">
        <v>0</v>
      </c>
      <c r="FE28" s="126">
        <v>0</v>
      </c>
      <c r="FF28" s="126">
        <v>0</v>
      </c>
      <c r="FG28" s="126">
        <v>0</v>
      </c>
      <c r="FH28" s="126">
        <v>0</v>
      </c>
      <c r="FI28" s="126">
        <v>0</v>
      </c>
      <c r="FJ28" s="126">
        <v>0</v>
      </c>
      <c r="FK28" s="126">
        <v>0</v>
      </c>
      <c r="FL28" s="126">
        <v>0</v>
      </c>
      <c r="FM28" s="126">
        <v>0</v>
      </c>
      <c r="FN28" s="126">
        <v>0</v>
      </c>
      <c r="FO28" s="126">
        <v>0</v>
      </c>
      <c r="FP28" s="126">
        <v>0</v>
      </c>
      <c r="FQ28" s="126">
        <v>0</v>
      </c>
      <c r="FR28" s="126">
        <v>0</v>
      </c>
      <c r="FS28" s="126">
        <v>0</v>
      </c>
      <c r="FT28" s="126">
        <v>0</v>
      </c>
      <c r="FU28" s="126">
        <v>0</v>
      </c>
      <c r="FV28" s="126">
        <v>0</v>
      </c>
      <c r="FW28" s="126">
        <v>0</v>
      </c>
      <c r="FX28" s="126">
        <v>0</v>
      </c>
      <c r="FY28" s="126">
        <v>0</v>
      </c>
      <c r="FZ28" s="126">
        <v>0</v>
      </c>
      <c r="GA28" s="126">
        <v>0</v>
      </c>
      <c r="GB28" s="126">
        <v>0</v>
      </c>
      <c r="GC28" s="126">
        <v>0</v>
      </c>
      <c r="GD28" s="126">
        <v>0</v>
      </c>
      <c r="GE28" s="126">
        <v>0</v>
      </c>
      <c r="GF28" s="126">
        <v>0</v>
      </c>
      <c r="GG28" s="126">
        <v>0</v>
      </c>
      <c r="GH28" s="126">
        <v>0</v>
      </c>
      <c r="GI28" s="183" t="s">
        <v>999</v>
      </c>
      <c r="GJ28" s="183" t="s">
        <v>1017</v>
      </c>
      <c r="GK28" s="183" t="s">
        <v>1173</v>
      </c>
      <c r="GL28" s="183" t="s">
        <v>993</v>
      </c>
      <c r="GM28" s="126">
        <v>1204</v>
      </c>
      <c r="GN28" s="126">
        <v>0</v>
      </c>
      <c r="GO28" s="126">
        <v>0</v>
      </c>
      <c r="GP28" s="126">
        <v>1204</v>
      </c>
      <c r="GQ28" s="126">
        <v>0</v>
      </c>
      <c r="GR28" s="126">
        <v>1204</v>
      </c>
      <c r="GS28" s="126">
        <v>638</v>
      </c>
      <c r="GT28" s="126">
        <v>0</v>
      </c>
      <c r="GU28" s="126">
        <v>0</v>
      </c>
      <c r="GV28" s="126">
        <v>0</v>
      </c>
      <c r="GW28" s="126">
        <v>566</v>
      </c>
      <c r="GX28" s="126">
        <v>0</v>
      </c>
      <c r="GY28" s="126">
        <v>1204</v>
      </c>
      <c r="GZ28" s="126">
        <v>1204</v>
      </c>
      <c r="HA28" s="126">
        <v>0</v>
      </c>
      <c r="HB28" s="126">
        <v>0</v>
      </c>
      <c r="HC28" s="126">
        <v>0</v>
      </c>
      <c r="HD28" s="126">
        <v>0</v>
      </c>
      <c r="HE28" s="126">
        <v>0</v>
      </c>
      <c r="HF28" s="126">
        <v>0</v>
      </c>
      <c r="HG28" s="126">
        <v>0</v>
      </c>
      <c r="HH28" s="126">
        <v>1204</v>
      </c>
      <c r="HI28" s="126">
        <v>0</v>
      </c>
      <c r="HJ28" s="126">
        <v>0</v>
      </c>
      <c r="HK28" s="126">
        <v>0</v>
      </c>
      <c r="HL28" s="183" t="s">
        <v>993</v>
      </c>
      <c r="HM28" s="126">
        <v>0</v>
      </c>
      <c r="HN28" s="126">
        <v>0</v>
      </c>
      <c r="HO28" s="126">
        <v>0</v>
      </c>
      <c r="HP28" s="126">
        <v>0</v>
      </c>
      <c r="HQ28" s="126">
        <v>0</v>
      </c>
      <c r="HR28" s="126">
        <v>0</v>
      </c>
      <c r="HS28" s="126">
        <v>0</v>
      </c>
      <c r="HT28" s="126">
        <v>0</v>
      </c>
      <c r="HU28" s="126">
        <v>0</v>
      </c>
      <c r="HV28" s="126">
        <v>0</v>
      </c>
      <c r="HW28" s="126">
        <v>0</v>
      </c>
      <c r="HX28" s="126">
        <v>0</v>
      </c>
      <c r="HY28" s="126">
        <v>0</v>
      </c>
      <c r="HZ28" s="126">
        <v>0</v>
      </c>
      <c r="IA28" s="128">
        <v>0</v>
      </c>
      <c r="IB28" s="126">
        <v>0</v>
      </c>
      <c r="IC28" s="126">
        <v>0</v>
      </c>
      <c r="ID28" s="126">
        <v>0</v>
      </c>
      <c r="IE28" s="126">
        <v>0</v>
      </c>
      <c r="IF28" s="126">
        <v>0</v>
      </c>
      <c r="IG28" s="126">
        <v>0</v>
      </c>
      <c r="IH28" s="126">
        <v>0</v>
      </c>
      <c r="II28" s="126">
        <v>0</v>
      </c>
      <c r="IJ28" s="126">
        <v>0</v>
      </c>
      <c r="IK28" s="126">
        <v>0</v>
      </c>
      <c r="IL28" s="126">
        <v>0</v>
      </c>
      <c r="IM28" s="126">
        <v>0</v>
      </c>
      <c r="IN28" s="126">
        <v>0</v>
      </c>
      <c r="IO28" s="126">
        <v>0</v>
      </c>
      <c r="IP28" s="126">
        <v>0</v>
      </c>
      <c r="IQ28" s="126">
        <v>0</v>
      </c>
      <c r="IR28" s="126">
        <v>0</v>
      </c>
      <c r="IS28" s="126">
        <v>0</v>
      </c>
      <c r="IT28" s="126">
        <v>0</v>
      </c>
      <c r="IU28" s="126">
        <v>0</v>
      </c>
      <c r="IV28" s="126">
        <v>0</v>
      </c>
      <c r="IW28" s="126">
        <v>0</v>
      </c>
      <c r="IX28" s="126">
        <v>0</v>
      </c>
      <c r="IY28" s="183" t="s">
        <v>290</v>
      </c>
      <c r="IZ28" s="126">
        <v>0</v>
      </c>
      <c r="JA28" s="126">
        <v>0</v>
      </c>
      <c r="JB28" s="126">
        <v>0</v>
      </c>
      <c r="JC28" s="126">
        <v>0</v>
      </c>
      <c r="JD28" s="126">
        <v>0</v>
      </c>
      <c r="JE28" s="126">
        <v>0</v>
      </c>
      <c r="JF28" s="126">
        <v>0</v>
      </c>
      <c r="JG28" s="126">
        <v>0</v>
      </c>
      <c r="JH28" s="126">
        <v>0</v>
      </c>
      <c r="JI28" s="126">
        <v>0</v>
      </c>
      <c r="JJ28" s="126">
        <v>0</v>
      </c>
      <c r="JK28" s="126">
        <v>0</v>
      </c>
      <c r="JL28" s="127" t="b">
        <v>0</v>
      </c>
      <c r="JM28" s="183" t="s">
        <v>993</v>
      </c>
      <c r="JN28" s="183" t="s">
        <v>993</v>
      </c>
      <c r="JO28" s="183" t="s">
        <v>993</v>
      </c>
      <c r="JP28" s="183" t="s">
        <v>993</v>
      </c>
      <c r="JQ28" s="127"/>
      <c r="JR28" s="123"/>
    </row>
    <row r="29" spans="1:278">
      <c r="A29" s="122"/>
      <c r="B29" s="1350" t="s">
        <v>1551</v>
      </c>
      <c r="C29" s="1350"/>
      <c r="D29" s="183" t="s">
        <v>1552</v>
      </c>
      <c r="E29" s="183" t="s">
        <v>1552</v>
      </c>
      <c r="F29" s="183" t="s">
        <v>993</v>
      </c>
      <c r="G29" s="183" t="s">
        <v>1553</v>
      </c>
      <c r="H29" s="183" t="s">
        <v>1388</v>
      </c>
      <c r="I29" s="183" t="s">
        <v>437</v>
      </c>
      <c r="J29" s="183" t="s">
        <v>986</v>
      </c>
      <c r="K29" s="183" t="s">
        <v>1062</v>
      </c>
      <c r="L29" s="183" t="s">
        <v>1063</v>
      </c>
      <c r="M29" s="183" t="s">
        <v>1064</v>
      </c>
      <c r="N29" s="183" t="s">
        <v>1065</v>
      </c>
      <c r="O29" s="183" t="s">
        <v>1553</v>
      </c>
      <c r="P29" s="183" t="s">
        <v>1332</v>
      </c>
      <c r="Q29" s="183" t="s">
        <v>1554</v>
      </c>
      <c r="R29" s="183" t="s">
        <v>1555</v>
      </c>
      <c r="S29" s="183" t="s">
        <v>2202</v>
      </c>
      <c r="T29" s="183" t="s">
        <v>2203</v>
      </c>
      <c r="U29" s="183" t="s">
        <v>1588</v>
      </c>
      <c r="V29" s="183" t="s">
        <v>1333</v>
      </c>
      <c r="W29" s="183" t="s">
        <v>1348</v>
      </c>
      <c r="X29" s="183" t="s">
        <v>2204</v>
      </c>
      <c r="Y29" s="183" t="s">
        <v>1333</v>
      </c>
      <c r="Z29" s="183" t="s">
        <v>1348</v>
      </c>
      <c r="AA29" s="183" t="s">
        <v>2205</v>
      </c>
      <c r="AB29" s="183" t="s">
        <v>2206</v>
      </c>
      <c r="AC29" s="183" t="s">
        <v>2207</v>
      </c>
      <c r="AD29" s="183" t="s">
        <v>1227</v>
      </c>
      <c r="AE29" s="183" t="s">
        <v>290</v>
      </c>
      <c r="AF29" s="183" t="s">
        <v>290</v>
      </c>
      <c r="AG29" s="183" t="s">
        <v>298</v>
      </c>
      <c r="AH29" s="127" t="b">
        <v>0</v>
      </c>
      <c r="AI29" s="126">
        <v>0</v>
      </c>
      <c r="AJ29" s="127" t="b">
        <v>0</v>
      </c>
      <c r="AK29" s="126">
        <v>0</v>
      </c>
      <c r="AL29" s="127" t="b">
        <v>0</v>
      </c>
      <c r="AM29" s="127" t="b">
        <v>1</v>
      </c>
      <c r="AN29" s="183" t="s">
        <v>298</v>
      </c>
      <c r="AO29" s="183" t="b">
        <f t="shared" si="1"/>
        <v>1</v>
      </c>
      <c r="AP29" s="183" t="s">
        <v>993</v>
      </c>
      <c r="AQ29" s="127" t="b">
        <v>0</v>
      </c>
      <c r="AR29" s="183" t="s">
        <v>993</v>
      </c>
      <c r="AS29" s="183" t="s">
        <v>993</v>
      </c>
      <c r="AT29" s="183" t="s">
        <v>993</v>
      </c>
      <c r="AU29" s="183" t="s">
        <v>301</v>
      </c>
      <c r="AV29" s="183" t="s">
        <v>993</v>
      </c>
      <c r="AW29" s="183" t="s">
        <v>993</v>
      </c>
      <c r="AX29" s="183" t="s">
        <v>993</v>
      </c>
      <c r="AY29" s="183" t="s">
        <v>993</v>
      </c>
      <c r="AZ29" s="183">
        <f t="shared" si="2"/>
        <v>19</v>
      </c>
      <c r="BA29" s="183">
        <f t="shared" si="2"/>
        <v>0</v>
      </c>
      <c r="BB29" s="183">
        <f t="shared" si="2"/>
        <v>0</v>
      </c>
      <c r="BC29" s="183">
        <f t="shared" si="2"/>
        <v>0</v>
      </c>
      <c r="BD29" s="183">
        <f t="shared" si="3"/>
        <v>19</v>
      </c>
      <c r="BE29" s="126">
        <v>19</v>
      </c>
      <c r="BF29" s="126">
        <v>0</v>
      </c>
      <c r="BG29" s="126">
        <v>0</v>
      </c>
      <c r="BH29" s="126">
        <v>0</v>
      </c>
      <c r="BI29" s="126">
        <v>0</v>
      </c>
      <c r="BJ29" s="126">
        <v>0</v>
      </c>
      <c r="BK29" s="126">
        <v>0</v>
      </c>
      <c r="BL29" s="126">
        <v>0</v>
      </c>
      <c r="BM29" s="126">
        <v>0</v>
      </c>
      <c r="BN29" s="126">
        <v>0</v>
      </c>
      <c r="BO29" s="126">
        <v>0</v>
      </c>
      <c r="BP29" s="126">
        <v>0</v>
      </c>
      <c r="BQ29" s="126">
        <v>0</v>
      </c>
      <c r="BR29" s="126">
        <v>0</v>
      </c>
      <c r="BS29" s="126">
        <v>0</v>
      </c>
      <c r="BT29" s="126">
        <v>0</v>
      </c>
      <c r="BU29" s="126">
        <v>0</v>
      </c>
      <c r="BV29" s="126">
        <v>0</v>
      </c>
      <c r="BW29" s="126">
        <v>0</v>
      </c>
      <c r="BX29" s="126">
        <v>0</v>
      </c>
      <c r="BY29" s="183" t="s">
        <v>2208</v>
      </c>
      <c r="BZ29" s="126">
        <v>0</v>
      </c>
      <c r="CA29" s="126">
        <v>0</v>
      </c>
      <c r="CB29" s="126">
        <v>0</v>
      </c>
      <c r="CC29" s="126">
        <v>19</v>
      </c>
      <c r="CD29" s="126">
        <v>1</v>
      </c>
      <c r="CE29" s="126">
        <v>1</v>
      </c>
      <c r="CF29" s="126">
        <v>0</v>
      </c>
      <c r="CG29" s="126">
        <v>0</v>
      </c>
      <c r="CH29" s="126">
        <v>0</v>
      </c>
      <c r="CI29" s="126">
        <v>0</v>
      </c>
      <c r="CJ29" s="126">
        <v>0</v>
      </c>
      <c r="CK29" s="126">
        <v>2</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6">
        <v>0</v>
      </c>
      <c r="DI29" s="126">
        <v>0</v>
      </c>
      <c r="DJ29" s="126">
        <v>0</v>
      </c>
      <c r="DK29" s="126">
        <v>0</v>
      </c>
      <c r="DL29" s="126">
        <v>0</v>
      </c>
      <c r="DM29" s="126">
        <v>0</v>
      </c>
      <c r="DN29" s="126">
        <v>0</v>
      </c>
      <c r="DO29" s="126">
        <v>0</v>
      </c>
      <c r="DP29" s="126">
        <v>0</v>
      </c>
      <c r="DQ29" s="126">
        <v>0</v>
      </c>
      <c r="DR29" s="126">
        <v>0</v>
      </c>
      <c r="DS29" s="126">
        <v>0</v>
      </c>
      <c r="DT29" s="126">
        <v>0</v>
      </c>
      <c r="DU29" s="126">
        <v>0</v>
      </c>
      <c r="DV29" s="126">
        <v>0</v>
      </c>
      <c r="DW29" s="126">
        <v>0</v>
      </c>
      <c r="DX29" s="126">
        <v>0</v>
      </c>
      <c r="DY29" s="126">
        <v>0</v>
      </c>
      <c r="DZ29" s="127" t="b">
        <v>1</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6">
        <v>0</v>
      </c>
      <c r="ER29" s="126">
        <v>0</v>
      </c>
      <c r="ES29" s="126">
        <v>0</v>
      </c>
      <c r="ET29" s="126">
        <v>0</v>
      </c>
      <c r="EU29" s="126">
        <v>0</v>
      </c>
      <c r="EV29" s="126">
        <v>0</v>
      </c>
      <c r="EW29" s="126">
        <v>0</v>
      </c>
      <c r="EX29" s="126">
        <v>2</v>
      </c>
      <c r="EY29" s="126">
        <v>0</v>
      </c>
      <c r="EZ29" s="126">
        <v>0</v>
      </c>
      <c r="FA29" s="126">
        <v>0</v>
      </c>
      <c r="FB29" s="126">
        <v>0</v>
      </c>
      <c r="FC29" s="126">
        <v>0</v>
      </c>
      <c r="FD29" s="126">
        <v>0</v>
      </c>
      <c r="FE29" s="126">
        <v>0</v>
      </c>
      <c r="FF29" s="126">
        <v>0</v>
      </c>
      <c r="FG29" s="126">
        <v>0</v>
      </c>
      <c r="FH29" s="126">
        <v>0</v>
      </c>
      <c r="FI29" s="126">
        <v>0</v>
      </c>
      <c r="FJ29" s="126">
        <v>0</v>
      </c>
      <c r="FK29" s="126">
        <v>0</v>
      </c>
      <c r="FL29" s="126">
        <v>0</v>
      </c>
      <c r="FM29" s="126">
        <v>0</v>
      </c>
      <c r="FN29" s="126">
        <v>0</v>
      </c>
      <c r="FO29" s="126">
        <v>0</v>
      </c>
      <c r="FP29" s="126">
        <v>0</v>
      </c>
      <c r="FQ29" s="126">
        <v>0</v>
      </c>
      <c r="FR29" s="126">
        <v>0</v>
      </c>
      <c r="FS29" s="126">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83" t="s">
        <v>999</v>
      </c>
      <c r="GJ29" s="183" t="s">
        <v>1011</v>
      </c>
      <c r="GK29" s="183" t="s">
        <v>270</v>
      </c>
      <c r="GL29" s="183" t="s">
        <v>1173</v>
      </c>
      <c r="GM29" s="126">
        <v>0</v>
      </c>
      <c r="GN29" s="126">
        <v>0</v>
      </c>
      <c r="GO29" s="126">
        <v>0</v>
      </c>
      <c r="GP29" s="126">
        <v>0</v>
      </c>
      <c r="GQ29" s="126">
        <v>0</v>
      </c>
      <c r="GR29" s="126">
        <v>0</v>
      </c>
      <c r="GS29" s="126">
        <v>0</v>
      </c>
      <c r="GT29" s="126">
        <v>0</v>
      </c>
      <c r="GU29" s="126">
        <v>0</v>
      </c>
      <c r="GV29" s="126">
        <v>0</v>
      </c>
      <c r="GW29" s="126">
        <v>0</v>
      </c>
      <c r="GX29" s="126">
        <v>0</v>
      </c>
      <c r="GY29" s="126">
        <v>0</v>
      </c>
      <c r="GZ29" s="126">
        <v>0</v>
      </c>
      <c r="HA29" s="126">
        <v>0</v>
      </c>
      <c r="HB29" s="126">
        <v>0</v>
      </c>
      <c r="HC29" s="126">
        <v>0</v>
      </c>
      <c r="HD29" s="126">
        <v>0</v>
      </c>
      <c r="HE29" s="126">
        <v>0</v>
      </c>
      <c r="HF29" s="126">
        <v>0</v>
      </c>
      <c r="HG29" s="126">
        <v>0</v>
      </c>
      <c r="HH29" s="126">
        <v>0</v>
      </c>
      <c r="HI29" s="126">
        <v>0</v>
      </c>
      <c r="HJ29" s="126">
        <v>0</v>
      </c>
      <c r="HK29" s="126">
        <v>0</v>
      </c>
      <c r="HL29" s="183" t="s">
        <v>290</v>
      </c>
      <c r="HM29" s="126">
        <v>0</v>
      </c>
      <c r="HN29" s="126">
        <v>0</v>
      </c>
      <c r="HO29" s="126">
        <v>0</v>
      </c>
      <c r="HP29" s="126">
        <v>0</v>
      </c>
      <c r="HQ29" s="126">
        <v>0</v>
      </c>
      <c r="HR29" s="126">
        <v>0</v>
      </c>
      <c r="HS29" s="126">
        <v>0</v>
      </c>
      <c r="HT29" s="126">
        <v>0</v>
      </c>
      <c r="HU29" s="126">
        <v>0</v>
      </c>
      <c r="HV29" s="126">
        <v>0</v>
      </c>
      <c r="HW29" s="126">
        <v>0</v>
      </c>
      <c r="HX29" s="126">
        <v>0</v>
      </c>
      <c r="HY29" s="126">
        <v>0</v>
      </c>
      <c r="HZ29" s="126">
        <v>0</v>
      </c>
      <c r="IA29" s="128">
        <v>0</v>
      </c>
      <c r="IB29" s="126">
        <v>0</v>
      </c>
      <c r="IC29" s="126">
        <v>0</v>
      </c>
      <c r="ID29" s="126">
        <v>0</v>
      </c>
      <c r="IE29" s="126">
        <v>0</v>
      </c>
      <c r="IF29" s="126">
        <v>0</v>
      </c>
      <c r="IG29" s="126">
        <v>0</v>
      </c>
      <c r="IH29" s="126">
        <v>0</v>
      </c>
      <c r="II29" s="126">
        <v>0</v>
      </c>
      <c r="IJ29" s="126">
        <v>0</v>
      </c>
      <c r="IK29" s="126">
        <v>0</v>
      </c>
      <c r="IL29" s="126">
        <v>0</v>
      </c>
      <c r="IM29" s="126">
        <v>0</v>
      </c>
      <c r="IN29" s="126">
        <v>0</v>
      </c>
      <c r="IO29" s="126">
        <v>0</v>
      </c>
      <c r="IP29" s="126">
        <v>0</v>
      </c>
      <c r="IQ29" s="126">
        <v>0</v>
      </c>
      <c r="IR29" s="126">
        <v>0</v>
      </c>
      <c r="IS29" s="126">
        <v>0</v>
      </c>
      <c r="IT29" s="126">
        <v>0</v>
      </c>
      <c r="IU29" s="126">
        <v>0</v>
      </c>
      <c r="IV29" s="126">
        <v>0</v>
      </c>
      <c r="IW29" s="126">
        <v>0</v>
      </c>
      <c r="IX29" s="126">
        <v>0</v>
      </c>
      <c r="IY29" s="183" t="s">
        <v>993</v>
      </c>
      <c r="IZ29" s="126">
        <v>0</v>
      </c>
      <c r="JA29" s="126">
        <v>0</v>
      </c>
      <c r="JB29" s="126">
        <v>0</v>
      </c>
      <c r="JC29" s="126">
        <v>0</v>
      </c>
      <c r="JD29" s="126">
        <v>0</v>
      </c>
      <c r="JE29" s="126">
        <v>0</v>
      </c>
      <c r="JF29" s="126">
        <v>0</v>
      </c>
      <c r="JG29" s="126">
        <v>0</v>
      </c>
      <c r="JH29" s="126">
        <v>0</v>
      </c>
      <c r="JI29" s="126">
        <v>0</v>
      </c>
      <c r="JJ29" s="126">
        <v>0</v>
      </c>
      <c r="JK29" s="126">
        <v>0</v>
      </c>
      <c r="JL29" s="127" t="b">
        <v>0</v>
      </c>
      <c r="JM29" s="183" t="s">
        <v>993</v>
      </c>
      <c r="JN29" s="183" t="s">
        <v>993</v>
      </c>
      <c r="JO29" s="183" t="s">
        <v>993</v>
      </c>
      <c r="JP29" s="183" t="s">
        <v>993</v>
      </c>
      <c r="JQ29" s="127"/>
      <c r="JR29" s="123"/>
    </row>
    <row r="30" spans="1:278">
      <c r="A30" s="122"/>
      <c r="B30" s="1350" t="s">
        <v>1556</v>
      </c>
      <c r="C30" s="1350"/>
      <c r="D30" s="183" t="s">
        <v>1557</v>
      </c>
      <c r="E30" s="183" t="s">
        <v>1557</v>
      </c>
      <c r="F30" s="183" t="s">
        <v>993</v>
      </c>
      <c r="G30" s="183" t="s">
        <v>54</v>
      </c>
      <c r="H30" s="183" t="s">
        <v>1388</v>
      </c>
      <c r="I30" s="183" t="s">
        <v>437</v>
      </c>
      <c r="J30" s="183" t="s">
        <v>986</v>
      </c>
      <c r="K30" s="183" t="s">
        <v>1062</v>
      </c>
      <c r="L30" s="183" t="s">
        <v>1063</v>
      </c>
      <c r="M30" s="183" t="s">
        <v>1064</v>
      </c>
      <c r="N30" s="183" t="s">
        <v>1065</v>
      </c>
      <c r="O30" s="183" t="s">
        <v>54</v>
      </c>
      <c r="P30" s="183" t="s">
        <v>1339</v>
      </c>
      <c r="Q30" s="183" t="s">
        <v>1558</v>
      </c>
      <c r="R30" s="183" t="s">
        <v>1559</v>
      </c>
      <c r="S30" s="183" t="s">
        <v>1560</v>
      </c>
      <c r="T30" s="183" t="s">
        <v>1561</v>
      </c>
      <c r="U30" s="183" t="s">
        <v>1379</v>
      </c>
      <c r="V30" s="183" t="s">
        <v>1333</v>
      </c>
      <c r="W30" s="183" t="s">
        <v>1346</v>
      </c>
      <c r="X30" s="183" t="s">
        <v>1562</v>
      </c>
      <c r="Y30" s="183" t="s">
        <v>1333</v>
      </c>
      <c r="Z30" s="183" t="s">
        <v>1346</v>
      </c>
      <c r="AA30" s="183" t="s">
        <v>1563</v>
      </c>
      <c r="AB30" s="183" t="s">
        <v>2209</v>
      </c>
      <c r="AC30" s="183" t="s">
        <v>1564</v>
      </c>
      <c r="AD30" s="183" t="s">
        <v>447</v>
      </c>
      <c r="AE30" s="183" t="s">
        <v>270</v>
      </c>
      <c r="AF30" s="183" t="s">
        <v>270</v>
      </c>
      <c r="AG30" s="183" t="s">
        <v>290</v>
      </c>
      <c r="AH30" s="127" t="b">
        <v>0</v>
      </c>
      <c r="AI30" s="126">
        <v>0</v>
      </c>
      <c r="AJ30" s="127" t="b">
        <v>0</v>
      </c>
      <c r="AK30" s="126">
        <v>0</v>
      </c>
      <c r="AL30" s="127" t="b">
        <v>0</v>
      </c>
      <c r="AM30" s="127" t="b">
        <v>1</v>
      </c>
      <c r="AN30" s="183" t="s">
        <v>290</v>
      </c>
      <c r="AO30" s="183" t="b">
        <f t="shared" si="1"/>
        <v>1</v>
      </c>
      <c r="AP30" s="183" t="s">
        <v>993</v>
      </c>
      <c r="AQ30" s="127" t="b">
        <v>0</v>
      </c>
      <c r="AR30" s="183" t="s">
        <v>993</v>
      </c>
      <c r="AS30" s="183" t="s">
        <v>993</v>
      </c>
      <c r="AT30" s="183" t="s">
        <v>993</v>
      </c>
      <c r="AU30" s="183" t="s">
        <v>270</v>
      </c>
      <c r="AV30" s="183" t="s">
        <v>290</v>
      </c>
      <c r="AW30" s="183" t="s">
        <v>293</v>
      </c>
      <c r="AX30" s="183" t="s">
        <v>993</v>
      </c>
      <c r="AY30" s="183" t="s">
        <v>993</v>
      </c>
      <c r="AZ30" s="183">
        <f t="shared" si="2"/>
        <v>19</v>
      </c>
      <c r="BA30" s="183">
        <f t="shared" si="2"/>
        <v>19</v>
      </c>
      <c r="BB30" s="183">
        <f t="shared" si="2"/>
        <v>0</v>
      </c>
      <c r="BC30" s="183">
        <f t="shared" si="2"/>
        <v>19</v>
      </c>
      <c r="BD30" s="183">
        <f t="shared" si="3"/>
        <v>0</v>
      </c>
      <c r="BE30" s="126">
        <v>9</v>
      </c>
      <c r="BF30" s="126">
        <v>9</v>
      </c>
      <c r="BG30" s="126">
        <v>0</v>
      </c>
      <c r="BH30" s="126">
        <v>9</v>
      </c>
      <c r="BI30" s="126">
        <v>9</v>
      </c>
      <c r="BJ30" s="126">
        <v>10</v>
      </c>
      <c r="BK30" s="126">
        <v>10</v>
      </c>
      <c r="BL30" s="126">
        <v>0</v>
      </c>
      <c r="BM30" s="126">
        <v>10</v>
      </c>
      <c r="BN30" s="126">
        <v>10</v>
      </c>
      <c r="BO30" s="126">
        <v>10</v>
      </c>
      <c r="BP30" s="126">
        <v>0</v>
      </c>
      <c r="BQ30" s="126">
        <v>10</v>
      </c>
      <c r="BR30" s="126">
        <v>0</v>
      </c>
      <c r="BS30" s="126">
        <v>0</v>
      </c>
      <c r="BT30" s="126">
        <v>0</v>
      </c>
      <c r="BU30" s="126">
        <v>0</v>
      </c>
      <c r="BV30" s="126">
        <v>0</v>
      </c>
      <c r="BW30" s="126">
        <v>0</v>
      </c>
      <c r="BX30" s="126">
        <v>0</v>
      </c>
      <c r="BY30" s="127"/>
      <c r="BZ30" s="126">
        <v>9</v>
      </c>
      <c r="CA30" s="126">
        <v>10</v>
      </c>
      <c r="CB30" s="126">
        <v>0</v>
      </c>
      <c r="CC30" s="126">
        <v>0</v>
      </c>
      <c r="CD30" s="126">
        <v>1</v>
      </c>
      <c r="CE30" s="126">
        <v>0</v>
      </c>
      <c r="CF30" s="126">
        <v>0</v>
      </c>
      <c r="CG30" s="126">
        <v>0</v>
      </c>
      <c r="CH30" s="126">
        <v>2</v>
      </c>
      <c r="CI30" s="126">
        <v>0</v>
      </c>
      <c r="CJ30" s="126">
        <v>7</v>
      </c>
      <c r="CK30" s="126">
        <v>0</v>
      </c>
      <c r="CL30" s="126">
        <v>0</v>
      </c>
      <c r="CM30" s="126">
        <v>3</v>
      </c>
      <c r="CN30" s="126">
        <v>0</v>
      </c>
      <c r="CO30" s="126">
        <v>0</v>
      </c>
      <c r="CP30" s="126">
        <v>0</v>
      </c>
      <c r="CQ30" s="126">
        <v>0</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1</v>
      </c>
      <c r="DG30" s="126">
        <v>0</v>
      </c>
      <c r="DH30" s="126">
        <v>2</v>
      </c>
      <c r="DI30" s="126">
        <v>0</v>
      </c>
      <c r="DJ30" s="126">
        <v>0</v>
      </c>
      <c r="DK30" s="126">
        <v>3</v>
      </c>
      <c r="DL30" s="126">
        <v>0</v>
      </c>
      <c r="DM30" s="126">
        <v>0</v>
      </c>
      <c r="DN30" s="126">
        <v>0</v>
      </c>
      <c r="DO30" s="126">
        <v>0</v>
      </c>
      <c r="DP30" s="126">
        <v>0</v>
      </c>
      <c r="DQ30" s="126">
        <v>0</v>
      </c>
      <c r="DR30" s="126">
        <v>0</v>
      </c>
      <c r="DS30" s="126">
        <v>0</v>
      </c>
      <c r="DT30" s="126">
        <v>0</v>
      </c>
      <c r="DU30" s="126">
        <v>0</v>
      </c>
      <c r="DV30" s="126">
        <v>0</v>
      </c>
      <c r="DW30" s="126">
        <v>0</v>
      </c>
      <c r="DX30" s="126">
        <v>0</v>
      </c>
      <c r="DY30" s="126">
        <v>0</v>
      </c>
      <c r="DZ30" s="127" t="b">
        <v>0</v>
      </c>
      <c r="EA30" s="126">
        <v>0</v>
      </c>
      <c r="EB30" s="126">
        <v>0</v>
      </c>
      <c r="EC30" s="126">
        <v>0</v>
      </c>
      <c r="ED30" s="126">
        <v>0</v>
      </c>
      <c r="EE30" s="126">
        <v>0</v>
      </c>
      <c r="EF30" s="126">
        <v>0</v>
      </c>
      <c r="EG30" s="126">
        <v>0</v>
      </c>
      <c r="EH30" s="126">
        <v>0</v>
      </c>
      <c r="EI30" s="126">
        <v>0</v>
      </c>
      <c r="EJ30" s="126">
        <v>0</v>
      </c>
      <c r="EK30" s="126">
        <v>0</v>
      </c>
      <c r="EL30" s="126">
        <v>0</v>
      </c>
      <c r="EM30" s="126">
        <v>0</v>
      </c>
      <c r="EN30" s="126">
        <v>0</v>
      </c>
      <c r="EO30" s="126">
        <v>0</v>
      </c>
      <c r="EP30" s="126">
        <v>0</v>
      </c>
      <c r="EQ30" s="126">
        <v>0</v>
      </c>
      <c r="ER30" s="126">
        <v>0</v>
      </c>
      <c r="ES30" s="126">
        <v>0</v>
      </c>
      <c r="ET30" s="126">
        <v>0</v>
      </c>
      <c r="EU30" s="126">
        <v>1</v>
      </c>
      <c r="EV30" s="126">
        <v>0</v>
      </c>
      <c r="EW30" s="126">
        <v>5</v>
      </c>
      <c r="EX30" s="126">
        <v>0</v>
      </c>
      <c r="EY30" s="126">
        <v>0</v>
      </c>
      <c r="EZ30" s="126">
        <v>0</v>
      </c>
      <c r="FA30" s="126">
        <v>0</v>
      </c>
      <c r="FB30" s="126">
        <v>0</v>
      </c>
      <c r="FC30" s="126">
        <v>0</v>
      </c>
      <c r="FD30" s="126">
        <v>0</v>
      </c>
      <c r="FE30" s="126">
        <v>0</v>
      </c>
      <c r="FF30" s="126">
        <v>0</v>
      </c>
      <c r="FG30" s="126">
        <v>0</v>
      </c>
      <c r="FH30" s="126">
        <v>0</v>
      </c>
      <c r="FI30" s="126">
        <v>0</v>
      </c>
      <c r="FJ30" s="126">
        <v>0</v>
      </c>
      <c r="FK30" s="126">
        <v>0</v>
      </c>
      <c r="FL30" s="126">
        <v>0</v>
      </c>
      <c r="FM30" s="126">
        <v>0</v>
      </c>
      <c r="FN30" s="126">
        <v>0</v>
      </c>
      <c r="FO30" s="126">
        <v>0</v>
      </c>
      <c r="FP30" s="126">
        <v>0</v>
      </c>
      <c r="FQ30" s="126">
        <v>0</v>
      </c>
      <c r="FR30" s="126">
        <v>0</v>
      </c>
      <c r="FS30" s="126">
        <v>0</v>
      </c>
      <c r="FT30" s="126">
        <v>0</v>
      </c>
      <c r="FU30" s="126">
        <v>0</v>
      </c>
      <c r="FV30" s="126">
        <v>0</v>
      </c>
      <c r="FW30" s="126">
        <v>0</v>
      </c>
      <c r="FX30" s="126">
        <v>0</v>
      </c>
      <c r="FY30" s="126">
        <v>0</v>
      </c>
      <c r="FZ30" s="126">
        <v>0</v>
      </c>
      <c r="GA30" s="126">
        <v>0</v>
      </c>
      <c r="GB30" s="126">
        <v>0</v>
      </c>
      <c r="GC30" s="126">
        <v>0</v>
      </c>
      <c r="GD30" s="126">
        <v>0</v>
      </c>
      <c r="GE30" s="126">
        <v>0</v>
      </c>
      <c r="GF30" s="126">
        <v>0</v>
      </c>
      <c r="GG30" s="126">
        <v>0</v>
      </c>
      <c r="GH30" s="126">
        <v>0</v>
      </c>
      <c r="GI30" s="183" t="s">
        <v>1000</v>
      </c>
      <c r="GJ30" s="183" t="s">
        <v>993</v>
      </c>
      <c r="GK30" s="183" t="s">
        <v>993</v>
      </c>
      <c r="GL30" s="183" t="s">
        <v>993</v>
      </c>
      <c r="GM30" s="126">
        <v>137</v>
      </c>
      <c r="GN30" s="126">
        <v>0</v>
      </c>
      <c r="GO30" s="126">
        <v>0</v>
      </c>
      <c r="GP30" s="126">
        <v>4702</v>
      </c>
      <c r="GQ30" s="126">
        <v>131</v>
      </c>
      <c r="GR30" s="126">
        <v>0</v>
      </c>
      <c r="GS30" s="126">
        <v>0</v>
      </c>
      <c r="GT30" s="126">
        <v>0</v>
      </c>
      <c r="GU30" s="126">
        <v>0</v>
      </c>
      <c r="GV30" s="126">
        <v>0</v>
      </c>
      <c r="GW30" s="126">
        <v>0</v>
      </c>
      <c r="GX30" s="126">
        <v>0</v>
      </c>
      <c r="GY30" s="126">
        <v>0</v>
      </c>
      <c r="GZ30" s="126">
        <v>0</v>
      </c>
      <c r="HA30" s="126">
        <v>0</v>
      </c>
      <c r="HB30" s="126">
        <v>0</v>
      </c>
      <c r="HC30" s="126">
        <v>0</v>
      </c>
      <c r="HD30" s="126">
        <v>0</v>
      </c>
      <c r="HE30" s="126">
        <v>0</v>
      </c>
      <c r="HF30" s="126">
        <v>0</v>
      </c>
      <c r="HG30" s="126">
        <v>0</v>
      </c>
      <c r="HH30" s="126">
        <v>0</v>
      </c>
      <c r="HI30" s="126">
        <v>0</v>
      </c>
      <c r="HJ30" s="126">
        <v>0</v>
      </c>
      <c r="HK30" s="126">
        <v>0</v>
      </c>
      <c r="HL30" s="183" t="s">
        <v>290</v>
      </c>
      <c r="HM30" s="126">
        <v>0</v>
      </c>
      <c r="HN30" s="126">
        <v>0</v>
      </c>
      <c r="HO30" s="126">
        <v>0</v>
      </c>
      <c r="HP30" s="126">
        <v>0</v>
      </c>
      <c r="HQ30" s="126">
        <v>0</v>
      </c>
      <c r="HR30" s="126">
        <v>0</v>
      </c>
      <c r="HS30" s="126">
        <v>0</v>
      </c>
      <c r="HT30" s="126">
        <v>0</v>
      </c>
      <c r="HU30" s="126">
        <v>0</v>
      </c>
      <c r="HV30" s="126">
        <v>44</v>
      </c>
      <c r="HW30" s="126">
        <v>0</v>
      </c>
      <c r="HX30" s="126">
        <v>0</v>
      </c>
      <c r="HY30" s="126">
        <v>0</v>
      </c>
      <c r="HZ30" s="126">
        <v>9</v>
      </c>
      <c r="IA30" s="128">
        <v>0</v>
      </c>
      <c r="IB30" s="126">
        <v>0</v>
      </c>
      <c r="IC30" s="126">
        <v>131</v>
      </c>
      <c r="ID30" s="126">
        <v>0</v>
      </c>
      <c r="IE30" s="126">
        <v>0</v>
      </c>
      <c r="IF30" s="126">
        <v>0</v>
      </c>
      <c r="IG30" s="126">
        <v>0</v>
      </c>
      <c r="IH30" s="126">
        <v>0</v>
      </c>
      <c r="II30" s="126">
        <v>0</v>
      </c>
      <c r="IJ30" s="126">
        <v>0</v>
      </c>
      <c r="IK30" s="126">
        <v>0</v>
      </c>
      <c r="IL30" s="126">
        <v>0</v>
      </c>
      <c r="IM30" s="126">
        <v>0</v>
      </c>
      <c r="IN30" s="126">
        <v>1</v>
      </c>
      <c r="IO30" s="126">
        <v>0</v>
      </c>
      <c r="IP30" s="126">
        <v>0</v>
      </c>
      <c r="IQ30" s="126">
        <v>0</v>
      </c>
      <c r="IR30" s="126">
        <v>0</v>
      </c>
      <c r="IS30" s="126">
        <v>0</v>
      </c>
      <c r="IT30" s="126">
        <v>0</v>
      </c>
      <c r="IU30" s="126">
        <v>0</v>
      </c>
      <c r="IV30" s="126">
        <v>0</v>
      </c>
      <c r="IW30" s="126">
        <v>0</v>
      </c>
      <c r="IX30" s="126">
        <v>0</v>
      </c>
      <c r="IY30" s="183" t="s">
        <v>993</v>
      </c>
      <c r="IZ30" s="126">
        <v>0</v>
      </c>
      <c r="JA30" s="126">
        <v>0</v>
      </c>
      <c r="JB30" s="126">
        <v>0</v>
      </c>
      <c r="JC30" s="126">
        <v>0</v>
      </c>
      <c r="JD30" s="126">
        <v>0</v>
      </c>
      <c r="JE30" s="126">
        <v>0</v>
      </c>
      <c r="JF30" s="126">
        <v>0</v>
      </c>
      <c r="JG30" s="126">
        <v>0</v>
      </c>
      <c r="JH30" s="126">
        <v>0</v>
      </c>
      <c r="JI30" s="126">
        <v>0</v>
      </c>
      <c r="JJ30" s="126">
        <v>0</v>
      </c>
      <c r="JK30" s="126">
        <v>0</v>
      </c>
      <c r="JL30" s="127" t="b">
        <v>0</v>
      </c>
      <c r="JM30" s="183" t="s">
        <v>993</v>
      </c>
      <c r="JN30" s="183" t="s">
        <v>993</v>
      </c>
      <c r="JO30" s="183" t="s">
        <v>993</v>
      </c>
      <c r="JP30" s="183" t="s">
        <v>993</v>
      </c>
      <c r="JQ30" s="127"/>
      <c r="JR30" s="123"/>
    </row>
    <row r="31" spans="1:278">
      <c r="A31" s="122"/>
      <c r="B31" s="1350" t="s">
        <v>1565</v>
      </c>
      <c r="C31" s="1350"/>
      <c r="D31" s="183" t="s">
        <v>1566</v>
      </c>
      <c r="E31" s="183" t="s">
        <v>1566</v>
      </c>
      <c r="F31" s="183" t="s">
        <v>993</v>
      </c>
      <c r="G31" s="183" t="s">
        <v>1567</v>
      </c>
      <c r="H31" s="183" t="s">
        <v>1388</v>
      </c>
      <c r="I31" s="183" t="s">
        <v>437</v>
      </c>
      <c r="J31" s="183" t="s">
        <v>986</v>
      </c>
      <c r="K31" s="183" t="s">
        <v>1062</v>
      </c>
      <c r="L31" s="183" t="s">
        <v>1063</v>
      </c>
      <c r="M31" s="183" t="s">
        <v>1064</v>
      </c>
      <c r="N31" s="183" t="s">
        <v>1065</v>
      </c>
      <c r="O31" s="183" t="s">
        <v>1567</v>
      </c>
      <c r="P31" s="183" t="s">
        <v>1332</v>
      </c>
      <c r="Q31" s="183" t="s">
        <v>1358</v>
      </c>
      <c r="R31" s="183" t="s">
        <v>1568</v>
      </c>
      <c r="S31" s="183" t="s">
        <v>1569</v>
      </c>
      <c r="T31" s="183" t="s">
        <v>1570</v>
      </c>
      <c r="U31" s="183" t="s">
        <v>993</v>
      </c>
      <c r="V31" s="183" t="s">
        <v>1333</v>
      </c>
      <c r="W31" s="183" t="s">
        <v>1334</v>
      </c>
      <c r="X31" s="183" t="s">
        <v>1571</v>
      </c>
      <c r="Y31" s="183" t="s">
        <v>1333</v>
      </c>
      <c r="Z31" s="183" t="s">
        <v>1343</v>
      </c>
      <c r="AA31" s="183" t="s">
        <v>1572</v>
      </c>
      <c r="AB31" s="183" t="s">
        <v>2210</v>
      </c>
      <c r="AC31" s="183" t="s">
        <v>1344</v>
      </c>
      <c r="AD31" s="183" t="s">
        <v>1227</v>
      </c>
      <c r="AE31" s="183" t="s">
        <v>270</v>
      </c>
      <c r="AF31" s="183" t="s">
        <v>270</v>
      </c>
      <c r="AG31" s="183" t="s">
        <v>293</v>
      </c>
      <c r="AH31" s="127" t="b">
        <v>0</v>
      </c>
      <c r="AI31" s="126">
        <v>0</v>
      </c>
      <c r="AJ31" s="127" t="b">
        <v>0</v>
      </c>
      <c r="AK31" s="126">
        <v>0</v>
      </c>
      <c r="AL31" s="127" t="b">
        <v>0</v>
      </c>
      <c r="AM31" s="127" t="b">
        <v>1</v>
      </c>
      <c r="AN31" s="183" t="s">
        <v>293</v>
      </c>
      <c r="AO31" s="183" t="b">
        <f t="shared" si="1"/>
        <v>1</v>
      </c>
      <c r="AP31" s="183" t="s">
        <v>993</v>
      </c>
      <c r="AQ31" s="127" t="b">
        <v>0</v>
      </c>
      <c r="AR31" s="183" t="s">
        <v>993</v>
      </c>
      <c r="AS31" s="183" t="s">
        <v>993</v>
      </c>
      <c r="AT31" s="183" t="s">
        <v>993</v>
      </c>
      <c r="AU31" s="183" t="s">
        <v>270</v>
      </c>
      <c r="AV31" s="183" t="s">
        <v>290</v>
      </c>
      <c r="AW31" s="183" t="s">
        <v>293</v>
      </c>
      <c r="AX31" s="183" t="s">
        <v>296</v>
      </c>
      <c r="AY31" s="183" t="s">
        <v>282</v>
      </c>
      <c r="AZ31" s="183">
        <f t="shared" si="2"/>
        <v>18</v>
      </c>
      <c r="BA31" s="183">
        <f t="shared" si="2"/>
        <v>18</v>
      </c>
      <c r="BB31" s="183">
        <f t="shared" si="2"/>
        <v>11</v>
      </c>
      <c r="BC31" s="183">
        <f t="shared" si="2"/>
        <v>18</v>
      </c>
      <c r="BD31" s="183">
        <f t="shared" si="3"/>
        <v>0</v>
      </c>
      <c r="BE31" s="126">
        <v>18</v>
      </c>
      <c r="BF31" s="126">
        <v>18</v>
      </c>
      <c r="BG31" s="126">
        <v>11</v>
      </c>
      <c r="BH31" s="126">
        <v>18</v>
      </c>
      <c r="BI31" s="126">
        <v>18</v>
      </c>
      <c r="BJ31" s="126">
        <v>0</v>
      </c>
      <c r="BK31" s="126">
        <v>0</v>
      </c>
      <c r="BL31" s="126">
        <v>0</v>
      </c>
      <c r="BM31" s="126">
        <v>0</v>
      </c>
      <c r="BN31" s="126">
        <v>0</v>
      </c>
      <c r="BO31" s="126">
        <v>0</v>
      </c>
      <c r="BP31" s="126">
        <v>0</v>
      </c>
      <c r="BQ31" s="126">
        <v>0</v>
      </c>
      <c r="BR31" s="126">
        <v>0</v>
      </c>
      <c r="BS31" s="126">
        <v>0</v>
      </c>
      <c r="BT31" s="126">
        <v>0</v>
      </c>
      <c r="BU31" s="126">
        <v>0</v>
      </c>
      <c r="BV31" s="126">
        <v>0</v>
      </c>
      <c r="BW31" s="126">
        <v>0</v>
      </c>
      <c r="BX31" s="126">
        <v>0</v>
      </c>
      <c r="BY31" s="127"/>
      <c r="BZ31" s="126">
        <v>18</v>
      </c>
      <c r="CA31" s="126">
        <v>0</v>
      </c>
      <c r="CB31" s="126">
        <v>0</v>
      </c>
      <c r="CC31" s="126">
        <v>0</v>
      </c>
      <c r="CD31" s="126">
        <v>2</v>
      </c>
      <c r="CE31" s="126">
        <v>0</v>
      </c>
      <c r="CF31" s="126">
        <v>0</v>
      </c>
      <c r="CG31" s="126">
        <v>0</v>
      </c>
      <c r="CH31" s="126">
        <v>5</v>
      </c>
      <c r="CI31" s="126">
        <v>0.5</v>
      </c>
      <c r="CJ31" s="126">
        <v>3</v>
      </c>
      <c r="CK31" s="126">
        <v>0</v>
      </c>
      <c r="CL31" s="126">
        <v>0</v>
      </c>
      <c r="CM31" s="126">
        <v>0</v>
      </c>
      <c r="CN31" s="126">
        <v>0</v>
      </c>
      <c r="CO31" s="126">
        <v>0</v>
      </c>
      <c r="CP31" s="126">
        <v>0</v>
      </c>
      <c r="CQ31" s="126">
        <v>0</v>
      </c>
      <c r="CR31" s="126">
        <v>0</v>
      </c>
      <c r="CS31" s="126">
        <v>0</v>
      </c>
      <c r="CT31" s="126">
        <v>0</v>
      </c>
      <c r="CU31" s="126">
        <v>0</v>
      </c>
      <c r="CV31" s="126">
        <v>0</v>
      </c>
      <c r="CW31" s="126">
        <v>0</v>
      </c>
      <c r="CX31" s="126">
        <v>0</v>
      </c>
      <c r="CY31" s="126">
        <v>0</v>
      </c>
      <c r="CZ31" s="126">
        <v>0</v>
      </c>
      <c r="DA31" s="126">
        <v>0</v>
      </c>
      <c r="DB31" s="126">
        <v>0</v>
      </c>
      <c r="DC31" s="126">
        <v>0</v>
      </c>
      <c r="DD31" s="126">
        <v>1</v>
      </c>
      <c r="DE31" s="126">
        <v>0</v>
      </c>
      <c r="DF31" s="126">
        <v>3</v>
      </c>
      <c r="DG31" s="126">
        <v>0</v>
      </c>
      <c r="DH31" s="126">
        <v>2</v>
      </c>
      <c r="DI31" s="126">
        <v>0</v>
      </c>
      <c r="DJ31" s="126">
        <v>0</v>
      </c>
      <c r="DK31" s="126">
        <v>0</v>
      </c>
      <c r="DL31" s="126">
        <v>0</v>
      </c>
      <c r="DM31" s="126">
        <v>0</v>
      </c>
      <c r="DN31" s="126">
        <v>0</v>
      </c>
      <c r="DO31" s="126">
        <v>0</v>
      </c>
      <c r="DP31" s="126">
        <v>0</v>
      </c>
      <c r="DQ31" s="126">
        <v>0</v>
      </c>
      <c r="DR31" s="126">
        <v>0</v>
      </c>
      <c r="DS31" s="126">
        <v>0</v>
      </c>
      <c r="DT31" s="126">
        <v>0</v>
      </c>
      <c r="DU31" s="126">
        <v>0</v>
      </c>
      <c r="DV31" s="126">
        <v>0</v>
      </c>
      <c r="DW31" s="126">
        <v>0</v>
      </c>
      <c r="DX31" s="126">
        <v>0</v>
      </c>
      <c r="DY31" s="126">
        <v>0</v>
      </c>
      <c r="DZ31" s="127" t="b">
        <v>0</v>
      </c>
      <c r="EA31" s="126">
        <v>0</v>
      </c>
      <c r="EB31" s="126">
        <v>0</v>
      </c>
      <c r="EC31" s="126">
        <v>0</v>
      </c>
      <c r="ED31" s="126">
        <v>0</v>
      </c>
      <c r="EE31" s="126">
        <v>0</v>
      </c>
      <c r="EF31" s="126">
        <v>0</v>
      </c>
      <c r="EG31" s="126">
        <v>0</v>
      </c>
      <c r="EH31" s="126">
        <v>0</v>
      </c>
      <c r="EI31" s="126">
        <v>0</v>
      </c>
      <c r="EJ31" s="126">
        <v>0</v>
      </c>
      <c r="EK31" s="126">
        <v>0</v>
      </c>
      <c r="EL31" s="126">
        <v>0</v>
      </c>
      <c r="EM31" s="126">
        <v>0</v>
      </c>
      <c r="EN31" s="126">
        <v>0</v>
      </c>
      <c r="EO31" s="126">
        <v>0</v>
      </c>
      <c r="EP31" s="126">
        <v>0</v>
      </c>
      <c r="EQ31" s="126">
        <v>0</v>
      </c>
      <c r="ER31" s="126">
        <v>0</v>
      </c>
      <c r="ES31" s="126">
        <v>0</v>
      </c>
      <c r="ET31" s="126">
        <v>0</v>
      </c>
      <c r="EU31" s="126">
        <v>2</v>
      </c>
      <c r="EV31" s="126">
        <v>0.5</v>
      </c>
      <c r="EW31" s="126">
        <v>1</v>
      </c>
      <c r="EX31" s="126">
        <v>0</v>
      </c>
      <c r="EY31" s="126">
        <v>0</v>
      </c>
      <c r="EZ31" s="126">
        <v>0</v>
      </c>
      <c r="FA31" s="126">
        <v>0</v>
      </c>
      <c r="FB31" s="126">
        <v>0</v>
      </c>
      <c r="FC31" s="126">
        <v>0</v>
      </c>
      <c r="FD31" s="126">
        <v>0</v>
      </c>
      <c r="FE31" s="126">
        <v>0</v>
      </c>
      <c r="FF31" s="126">
        <v>0</v>
      </c>
      <c r="FG31" s="126">
        <v>0</v>
      </c>
      <c r="FH31" s="126">
        <v>0</v>
      </c>
      <c r="FI31" s="126">
        <v>0</v>
      </c>
      <c r="FJ31" s="126">
        <v>0</v>
      </c>
      <c r="FK31" s="126">
        <v>0</v>
      </c>
      <c r="FL31" s="126">
        <v>0</v>
      </c>
      <c r="FM31" s="126">
        <v>0</v>
      </c>
      <c r="FN31" s="126">
        <v>0</v>
      </c>
      <c r="FO31" s="126">
        <v>0</v>
      </c>
      <c r="FP31" s="126">
        <v>0</v>
      </c>
      <c r="FQ31" s="126">
        <v>0</v>
      </c>
      <c r="FR31" s="126">
        <v>0</v>
      </c>
      <c r="FS31" s="126">
        <v>0</v>
      </c>
      <c r="FT31" s="126">
        <v>0</v>
      </c>
      <c r="FU31" s="126">
        <v>0</v>
      </c>
      <c r="FV31" s="126">
        <v>0</v>
      </c>
      <c r="FW31" s="126">
        <v>0</v>
      </c>
      <c r="FX31" s="126">
        <v>0</v>
      </c>
      <c r="FY31" s="126">
        <v>0</v>
      </c>
      <c r="FZ31" s="126">
        <v>0</v>
      </c>
      <c r="GA31" s="126">
        <v>0</v>
      </c>
      <c r="GB31" s="126">
        <v>0</v>
      </c>
      <c r="GC31" s="126">
        <v>0</v>
      </c>
      <c r="GD31" s="126">
        <v>0</v>
      </c>
      <c r="GE31" s="126">
        <v>0</v>
      </c>
      <c r="GF31" s="126">
        <v>0</v>
      </c>
      <c r="GG31" s="126">
        <v>1</v>
      </c>
      <c r="GH31" s="126">
        <v>0</v>
      </c>
      <c r="GI31" s="183" t="s">
        <v>999</v>
      </c>
      <c r="GJ31" s="183" t="s">
        <v>1000</v>
      </c>
      <c r="GK31" s="183" t="s">
        <v>270</v>
      </c>
      <c r="GL31" s="183" t="s">
        <v>434</v>
      </c>
      <c r="GM31" s="126">
        <v>45</v>
      </c>
      <c r="GN31" s="126">
        <v>13</v>
      </c>
      <c r="GO31" s="126">
        <v>0</v>
      </c>
      <c r="GP31" s="126">
        <v>5959</v>
      </c>
      <c r="GQ31" s="126">
        <v>43</v>
      </c>
      <c r="GR31" s="126">
        <v>45</v>
      </c>
      <c r="GS31" s="126">
        <v>32</v>
      </c>
      <c r="GT31" s="126">
        <v>13</v>
      </c>
      <c r="GU31" s="126">
        <v>0</v>
      </c>
      <c r="GV31" s="126">
        <v>0</v>
      </c>
      <c r="GW31" s="126">
        <v>0</v>
      </c>
      <c r="GX31" s="126">
        <v>0</v>
      </c>
      <c r="GY31" s="126">
        <v>43</v>
      </c>
      <c r="GZ31" s="126">
        <v>0</v>
      </c>
      <c r="HA31" s="126">
        <v>0</v>
      </c>
      <c r="HB31" s="126">
        <v>0</v>
      </c>
      <c r="HC31" s="126">
        <v>0</v>
      </c>
      <c r="HD31" s="126">
        <v>0</v>
      </c>
      <c r="HE31" s="126">
        <v>0</v>
      </c>
      <c r="HF31" s="126">
        <v>0</v>
      </c>
      <c r="HG31" s="126">
        <v>43</v>
      </c>
      <c r="HH31" s="126">
        <v>43</v>
      </c>
      <c r="HI31" s="126">
        <v>0</v>
      </c>
      <c r="HJ31" s="126">
        <v>0</v>
      </c>
      <c r="HK31" s="126">
        <v>0</v>
      </c>
      <c r="HL31" s="183" t="s">
        <v>993</v>
      </c>
      <c r="HM31" s="126">
        <v>0</v>
      </c>
      <c r="HN31" s="126">
        <v>0</v>
      </c>
      <c r="HO31" s="126">
        <v>0</v>
      </c>
      <c r="HP31" s="126">
        <v>0</v>
      </c>
      <c r="HQ31" s="126">
        <v>0</v>
      </c>
      <c r="HR31" s="126">
        <v>0</v>
      </c>
      <c r="HS31" s="126">
        <v>0</v>
      </c>
      <c r="HT31" s="126">
        <v>0</v>
      </c>
      <c r="HU31" s="126">
        <v>0</v>
      </c>
      <c r="HV31" s="126">
        <v>63</v>
      </c>
      <c r="HW31" s="126">
        <v>1</v>
      </c>
      <c r="HX31" s="126">
        <v>18</v>
      </c>
      <c r="HY31" s="126">
        <v>1</v>
      </c>
      <c r="HZ31" s="126">
        <v>15</v>
      </c>
      <c r="IA31" s="128">
        <v>0</v>
      </c>
      <c r="IB31" s="126">
        <v>0</v>
      </c>
      <c r="IC31" s="126">
        <v>43</v>
      </c>
      <c r="ID31" s="126">
        <v>0</v>
      </c>
      <c r="IE31" s="126">
        <v>0</v>
      </c>
      <c r="IF31" s="126">
        <v>0</v>
      </c>
      <c r="IG31" s="126">
        <v>0</v>
      </c>
      <c r="IH31" s="126">
        <v>0</v>
      </c>
      <c r="II31" s="126">
        <v>1</v>
      </c>
      <c r="IJ31" s="126">
        <v>0</v>
      </c>
      <c r="IK31" s="126">
        <v>0</v>
      </c>
      <c r="IL31" s="126">
        <v>0</v>
      </c>
      <c r="IM31" s="126">
        <v>0</v>
      </c>
      <c r="IN31" s="126">
        <v>0</v>
      </c>
      <c r="IO31" s="126">
        <v>0</v>
      </c>
      <c r="IP31" s="126">
        <v>0</v>
      </c>
      <c r="IQ31" s="126">
        <v>0</v>
      </c>
      <c r="IR31" s="126">
        <v>0</v>
      </c>
      <c r="IS31" s="126">
        <v>0</v>
      </c>
      <c r="IT31" s="126">
        <v>0</v>
      </c>
      <c r="IU31" s="126">
        <v>0</v>
      </c>
      <c r="IV31" s="126">
        <v>0</v>
      </c>
      <c r="IW31" s="126">
        <v>0</v>
      </c>
      <c r="IX31" s="126">
        <v>0</v>
      </c>
      <c r="IY31" s="183" t="s">
        <v>993</v>
      </c>
      <c r="IZ31" s="126">
        <v>0</v>
      </c>
      <c r="JA31" s="126">
        <v>0</v>
      </c>
      <c r="JB31" s="126">
        <v>0</v>
      </c>
      <c r="JC31" s="126">
        <v>0</v>
      </c>
      <c r="JD31" s="126">
        <v>0</v>
      </c>
      <c r="JE31" s="126">
        <v>0</v>
      </c>
      <c r="JF31" s="126">
        <v>0</v>
      </c>
      <c r="JG31" s="126">
        <v>0</v>
      </c>
      <c r="JH31" s="126">
        <v>0</v>
      </c>
      <c r="JI31" s="126">
        <v>0</v>
      </c>
      <c r="JJ31" s="126">
        <v>0</v>
      </c>
      <c r="JK31" s="126">
        <v>0</v>
      </c>
      <c r="JL31" s="127" t="b">
        <v>0</v>
      </c>
      <c r="JM31" s="183" t="s">
        <v>993</v>
      </c>
      <c r="JN31" s="183" t="s">
        <v>993</v>
      </c>
      <c r="JO31" s="183" t="s">
        <v>993</v>
      </c>
      <c r="JP31" s="183" t="s">
        <v>993</v>
      </c>
      <c r="JQ31" s="127"/>
      <c r="JR31" s="123"/>
    </row>
    <row r="32" spans="1:278">
      <c r="A32" s="122"/>
      <c r="B32" s="1350" t="s">
        <v>1573</v>
      </c>
      <c r="C32" s="1350"/>
      <c r="D32" s="183" t="s">
        <v>1574</v>
      </c>
      <c r="E32" s="183" t="s">
        <v>1574</v>
      </c>
      <c r="F32" s="183" t="s">
        <v>993</v>
      </c>
      <c r="G32" s="183" t="s">
        <v>45</v>
      </c>
      <c r="H32" s="183" t="s">
        <v>1388</v>
      </c>
      <c r="I32" s="183" t="s">
        <v>437</v>
      </c>
      <c r="J32" s="183" t="s">
        <v>986</v>
      </c>
      <c r="K32" s="183" t="s">
        <v>1062</v>
      </c>
      <c r="L32" s="183" t="s">
        <v>1063</v>
      </c>
      <c r="M32" s="183" t="s">
        <v>1064</v>
      </c>
      <c r="N32" s="183" t="s">
        <v>1065</v>
      </c>
      <c r="O32" s="183" t="s">
        <v>45</v>
      </c>
      <c r="P32" s="183" t="s">
        <v>1332</v>
      </c>
      <c r="Q32" s="183" t="s">
        <v>1575</v>
      </c>
      <c r="R32" s="183" t="s">
        <v>1576</v>
      </c>
      <c r="S32" s="183" t="s">
        <v>1577</v>
      </c>
      <c r="T32" s="183" t="s">
        <v>1578</v>
      </c>
      <c r="U32" s="183" t="s">
        <v>1366</v>
      </c>
      <c r="V32" s="183" t="s">
        <v>1333</v>
      </c>
      <c r="W32" s="183" t="s">
        <v>1356</v>
      </c>
      <c r="X32" s="183" t="s">
        <v>1579</v>
      </c>
      <c r="Y32" s="183" t="s">
        <v>1333</v>
      </c>
      <c r="Z32" s="183" t="s">
        <v>1356</v>
      </c>
      <c r="AA32" s="183" t="s">
        <v>1580</v>
      </c>
      <c r="AB32" s="183" t="s">
        <v>2211</v>
      </c>
      <c r="AC32" s="183" t="s">
        <v>1581</v>
      </c>
      <c r="AD32" s="183" t="s">
        <v>447</v>
      </c>
      <c r="AE32" s="183" t="s">
        <v>270</v>
      </c>
      <c r="AF32" s="183" t="s">
        <v>270</v>
      </c>
      <c r="AG32" s="183" t="s">
        <v>296</v>
      </c>
      <c r="AH32" s="127" t="b">
        <v>0</v>
      </c>
      <c r="AI32" s="126">
        <v>0</v>
      </c>
      <c r="AJ32" s="127" t="b">
        <v>0</v>
      </c>
      <c r="AK32" s="126">
        <v>0</v>
      </c>
      <c r="AL32" s="127" t="b">
        <v>0</v>
      </c>
      <c r="AM32" s="127" t="b">
        <v>1</v>
      </c>
      <c r="AN32" s="183" t="s">
        <v>296</v>
      </c>
      <c r="AO32" s="183" t="b">
        <f t="shared" si="1"/>
        <v>1</v>
      </c>
      <c r="AP32" s="183" t="s">
        <v>993</v>
      </c>
      <c r="AQ32" s="127" t="b">
        <v>0</v>
      </c>
      <c r="AR32" s="183" t="s">
        <v>993</v>
      </c>
      <c r="AS32" s="183" t="s">
        <v>993</v>
      </c>
      <c r="AT32" s="183" t="s">
        <v>993</v>
      </c>
      <c r="AU32" s="183" t="s">
        <v>270</v>
      </c>
      <c r="AV32" s="183" t="s">
        <v>293</v>
      </c>
      <c r="AW32" s="183" t="s">
        <v>282</v>
      </c>
      <c r="AX32" s="183" t="s">
        <v>993</v>
      </c>
      <c r="AY32" s="183" t="s">
        <v>993</v>
      </c>
      <c r="AZ32" s="183">
        <f t="shared" si="2"/>
        <v>19</v>
      </c>
      <c r="BA32" s="183">
        <f t="shared" si="2"/>
        <v>17</v>
      </c>
      <c r="BB32" s="183">
        <f t="shared" si="2"/>
        <v>10</v>
      </c>
      <c r="BC32" s="183">
        <f t="shared" si="2"/>
        <v>19</v>
      </c>
      <c r="BD32" s="183">
        <f t="shared" si="3"/>
        <v>0</v>
      </c>
      <c r="BE32" s="126">
        <v>19</v>
      </c>
      <c r="BF32" s="126">
        <v>17</v>
      </c>
      <c r="BG32" s="126">
        <v>10</v>
      </c>
      <c r="BH32" s="126">
        <v>19</v>
      </c>
      <c r="BI32" s="126">
        <v>19</v>
      </c>
      <c r="BJ32" s="126">
        <v>0</v>
      </c>
      <c r="BK32" s="126">
        <v>0</v>
      </c>
      <c r="BL32" s="126">
        <v>0</v>
      </c>
      <c r="BM32" s="126">
        <v>0</v>
      </c>
      <c r="BN32" s="126">
        <v>0</v>
      </c>
      <c r="BO32" s="126">
        <v>0</v>
      </c>
      <c r="BP32" s="126">
        <v>0</v>
      </c>
      <c r="BQ32" s="126">
        <v>0</v>
      </c>
      <c r="BR32" s="126">
        <v>0</v>
      </c>
      <c r="BS32" s="126">
        <v>0</v>
      </c>
      <c r="BT32" s="126">
        <v>0</v>
      </c>
      <c r="BU32" s="126">
        <v>0</v>
      </c>
      <c r="BV32" s="126">
        <v>0</v>
      </c>
      <c r="BW32" s="126">
        <v>0</v>
      </c>
      <c r="BX32" s="126">
        <v>0</v>
      </c>
      <c r="BY32" s="127"/>
      <c r="BZ32" s="126">
        <v>19</v>
      </c>
      <c r="CA32" s="126">
        <v>0</v>
      </c>
      <c r="CB32" s="126">
        <v>0</v>
      </c>
      <c r="CC32" s="126">
        <v>0</v>
      </c>
      <c r="CD32" s="126">
        <v>1</v>
      </c>
      <c r="CE32" s="126">
        <v>0.5</v>
      </c>
      <c r="CF32" s="126">
        <v>0</v>
      </c>
      <c r="CG32" s="126">
        <v>0</v>
      </c>
      <c r="CH32" s="126">
        <v>11</v>
      </c>
      <c r="CI32" s="126">
        <v>0.8</v>
      </c>
      <c r="CJ32" s="126">
        <v>3</v>
      </c>
      <c r="CK32" s="126">
        <v>0</v>
      </c>
      <c r="CL32" s="126">
        <v>1</v>
      </c>
      <c r="CM32" s="126">
        <v>0</v>
      </c>
      <c r="CN32" s="126">
        <v>0</v>
      </c>
      <c r="CO32" s="126">
        <v>0</v>
      </c>
      <c r="CP32" s="126">
        <v>0</v>
      </c>
      <c r="CQ32" s="126">
        <v>0</v>
      </c>
      <c r="CR32" s="126">
        <v>0</v>
      </c>
      <c r="CS32" s="126">
        <v>0</v>
      </c>
      <c r="CT32" s="126">
        <v>0</v>
      </c>
      <c r="CU32" s="126">
        <v>0</v>
      </c>
      <c r="CV32" s="126">
        <v>0</v>
      </c>
      <c r="CW32" s="126">
        <v>1</v>
      </c>
      <c r="CX32" s="126">
        <v>0</v>
      </c>
      <c r="CY32" s="126">
        <v>0</v>
      </c>
      <c r="CZ32" s="126">
        <v>0</v>
      </c>
      <c r="DA32" s="126">
        <v>0</v>
      </c>
      <c r="DB32" s="126">
        <v>0</v>
      </c>
      <c r="DC32" s="126">
        <v>0</v>
      </c>
      <c r="DD32" s="126">
        <v>0</v>
      </c>
      <c r="DE32" s="126">
        <v>0</v>
      </c>
      <c r="DF32" s="126">
        <v>9</v>
      </c>
      <c r="DG32" s="126">
        <v>0</v>
      </c>
      <c r="DH32" s="126">
        <v>3</v>
      </c>
      <c r="DI32" s="126">
        <v>0</v>
      </c>
      <c r="DJ32" s="126">
        <v>1</v>
      </c>
      <c r="DK32" s="126">
        <v>0</v>
      </c>
      <c r="DL32" s="126">
        <v>0</v>
      </c>
      <c r="DM32" s="126">
        <v>0</v>
      </c>
      <c r="DN32" s="126">
        <v>0</v>
      </c>
      <c r="DO32" s="126">
        <v>0</v>
      </c>
      <c r="DP32" s="126">
        <v>0</v>
      </c>
      <c r="DQ32" s="126">
        <v>0</v>
      </c>
      <c r="DR32" s="126">
        <v>0</v>
      </c>
      <c r="DS32" s="126">
        <v>0</v>
      </c>
      <c r="DT32" s="126">
        <v>0</v>
      </c>
      <c r="DU32" s="126">
        <v>0</v>
      </c>
      <c r="DV32" s="126">
        <v>0</v>
      </c>
      <c r="DW32" s="126">
        <v>0</v>
      </c>
      <c r="DX32" s="126">
        <v>0</v>
      </c>
      <c r="DY32" s="126">
        <v>0</v>
      </c>
      <c r="DZ32" s="127" t="b">
        <v>0</v>
      </c>
      <c r="EA32" s="126">
        <v>0</v>
      </c>
      <c r="EB32" s="126">
        <v>0</v>
      </c>
      <c r="EC32" s="126">
        <v>0</v>
      </c>
      <c r="ED32" s="126">
        <v>0</v>
      </c>
      <c r="EE32" s="126">
        <v>0</v>
      </c>
      <c r="EF32" s="126">
        <v>0</v>
      </c>
      <c r="EG32" s="126">
        <v>0</v>
      </c>
      <c r="EH32" s="126">
        <v>0</v>
      </c>
      <c r="EI32" s="126">
        <v>0</v>
      </c>
      <c r="EJ32" s="126">
        <v>0</v>
      </c>
      <c r="EK32" s="126">
        <v>0</v>
      </c>
      <c r="EL32" s="126">
        <v>0</v>
      </c>
      <c r="EM32" s="126">
        <v>0</v>
      </c>
      <c r="EN32" s="126">
        <v>0</v>
      </c>
      <c r="EO32" s="126">
        <v>0</v>
      </c>
      <c r="EP32" s="126">
        <v>0</v>
      </c>
      <c r="EQ32" s="126">
        <v>0</v>
      </c>
      <c r="ER32" s="126">
        <v>0</v>
      </c>
      <c r="ES32" s="126">
        <v>0</v>
      </c>
      <c r="ET32" s="126">
        <v>0</v>
      </c>
      <c r="EU32" s="126">
        <v>2</v>
      </c>
      <c r="EV32" s="126">
        <v>0.8</v>
      </c>
      <c r="EW32" s="126">
        <v>0</v>
      </c>
      <c r="EX32" s="126">
        <v>0</v>
      </c>
      <c r="EY32" s="126">
        <v>0</v>
      </c>
      <c r="EZ32" s="126">
        <v>0</v>
      </c>
      <c r="FA32" s="126">
        <v>0</v>
      </c>
      <c r="FB32" s="126">
        <v>0</v>
      </c>
      <c r="FC32" s="126">
        <v>0</v>
      </c>
      <c r="FD32" s="126">
        <v>0</v>
      </c>
      <c r="FE32" s="126">
        <v>0</v>
      </c>
      <c r="FF32" s="126">
        <v>0</v>
      </c>
      <c r="FG32" s="126">
        <v>0</v>
      </c>
      <c r="FH32" s="126">
        <v>0</v>
      </c>
      <c r="FI32" s="126">
        <v>0</v>
      </c>
      <c r="FJ32" s="126">
        <v>1</v>
      </c>
      <c r="FK32" s="126">
        <v>0</v>
      </c>
      <c r="FL32" s="126">
        <v>0</v>
      </c>
      <c r="FM32" s="126">
        <v>0</v>
      </c>
      <c r="FN32" s="126">
        <v>0</v>
      </c>
      <c r="FO32" s="126">
        <v>0</v>
      </c>
      <c r="FP32" s="126">
        <v>0</v>
      </c>
      <c r="FQ32" s="126">
        <v>0</v>
      </c>
      <c r="FR32" s="126">
        <v>0</v>
      </c>
      <c r="FS32" s="126">
        <v>0</v>
      </c>
      <c r="FT32" s="126">
        <v>0</v>
      </c>
      <c r="FU32" s="126">
        <v>0</v>
      </c>
      <c r="FV32" s="126">
        <v>0</v>
      </c>
      <c r="FW32" s="126">
        <v>0</v>
      </c>
      <c r="FX32" s="126">
        <v>0</v>
      </c>
      <c r="FY32" s="126">
        <v>0</v>
      </c>
      <c r="FZ32" s="126">
        <v>0</v>
      </c>
      <c r="GA32" s="126">
        <v>0</v>
      </c>
      <c r="GB32" s="126">
        <v>0</v>
      </c>
      <c r="GC32" s="126">
        <v>0</v>
      </c>
      <c r="GD32" s="126">
        <v>0</v>
      </c>
      <c r="GE32" s="126">
        <v>0</v>
      </c>
      <c r="GF32" s="126">
        <v>0</v>
      </c>
      <c r="GG32" s="126">
        <v>0</v>
      </c>
      <c r="GH32" s="126">
        <v>0</v>
      </c>
      <c r="GI32" s="183" t="s">
        <v>270</v>
      </c>
      <c r="GJ32" s="183" t="s">
        <v>993</v>
      </c>
      <c r="GK32" s="183" t="s">
        <v>993</v>
      </c>
      <c r="GL32" s="183" t="s">
        <v>993</v>
      </c>
      <c r="GM32" s="126">
        <v>37</v>
      </c>
      <c r="GN32" s="126">
        <v>0</v>
      </c>
      <c r="GO32" s="126">
        <v>0</v>
      </c>
      <c r="GP32" s="126">
        <v>4839</v>
      </c>
      <c r="GQ32" s="126">
        <v>35</v>
      </c>
      <c r="GR32" s="126">
        <v>37</v>
      </c>
      <c r="GS32" s="126">
        <v>0</v>
      </c>
      <c r="GT32" s="126">
        <v>15</v>
      </c>
      <c r="GU32" s="126">
        <v>7</v>
      </c>
      <c r="GV32" s="126">
        <v>0</v>
      </c>
      <c r="GW32" s="126">
        <v>0</v>
      </c>
      <c r="GX32" s="126">
        <v>15</v>
      </c>
      <c r="GY32" s="126">
        <v>35</v>
      </c>
      <c r="GZ32" s="126">
        <v>0</v>
      </c>
      <c r="HA32" s="126">
        <v>12</v>
      </c>
      <c r="HB32" s="126">
        <v>6</v>
      </c>
      <c r="HC32" s="126">
        <v>1</v>
      </c>
      <c r="HD32" s="126">
        <v>0</v>
      </c>
      <c r="HE32" s="126">
        <v>0</v>
      </c>
      <c r="HF32" s="126">
        <v>11</v>
      </c>
      <c r="HG32" s="126">
        <v>5</v>
      </c>
      <c r="HH32" s="126">
        <v>29</v>
      </c>
      <c r="HI32" s="126">
        <v>5</v>
      </c>
      <c r="HJ32" s="126">
        <v>0</v>
      </c>
      <c r="HK32" s="126">
        <v>1</v>
      </c>
      <c r="HL32" s="183" t="s">
        <v>290</v>
      </c>
      <c r="HM32" s="126">
        <v>15</v>
      </c>
      <c r="HN32" s="126">
        <v>3269</v>
      </c>
      <c r="HO32" s="126">
        <v>12</v>
      </c>
      <c r="HP32" s="126">
        <v>0</v>
      </c>
      <c r="HQ32" s="126">
        <v>12</v>
      </c>
      <c r="HR32" s="126">
        <v>5</v>
      </c>
      <c r="HS32" s="126">
        <v>5</v>
      </c>
      <c r="HT32" s="126">
        <v>0</v>
      </c>
      <c r="HU32" s="126">
        <v>0</v>
      </c>
      <c r="HV32" s="126">
        <v>48</v>
      </c>
      <c r="HW32" s="126">
        <v>0</v>
      </c>
      <c r="HX32" s="126">
        <v>14</v>
      </c>
      <c r="HY32" s="126">
        <v>0</v>
      </c>
      <c r="HZ32" s="126">
        <v>0</v>
      </c>
      <c r="IA32" s="128">
        <v>0</v>
      </c>
      <c r="IB32" s="126">
        <v>0</v>
      </c>
      <c r="IC32" s="126">
        <v>35</v>
      </c>
      <c r="ID32" s="126">
        <v>0</v>
      </c>
      <c r="IE32" s="126">
        <v>0</v>
      </c>
      <c r="IF32" s="126">
        <v>0</v>
      </c>
      <c r="IG32" s="126">
        <v>0</v>
      </c>
      <c r="IH32" s="126">
        <v>0</v>
      </c>
      <c r="II32" s="126">
        <v>1</v>
      </c>
      <c r="IJ32" s="126">
        <v>0</v>
      </c>
      <c r="IK32" s="126">
        <v>0</v>
      </c>
      <c r="IL32" s="126">
        <v>0</v>
      </c>
      <c r="IM32" s="126">
        <v>0</v>
      </c>
      <c r="IN32" s="126">
        <v>0</v>
      </c>
      <c r="IO32" s="126">
        <v>0</v>
      </c>
      <c r="IP32" s="126">
        <v>0</v>
      </c>
      <c r="IQ32" s="126">
        <v>0</v>
      </c>
      <c r="IR32" s="126">
        <v>0</v>
      </c>
      <c r="IS32" s="126">
        <v>0</v>
      </c>
      <c r="IT32" s="126">
        <v>0</v>
      </c>
      <c r="IU32" s="126">
        <v>0</v>
      </c>
      <c r="IV32" s="126">
        <v>0</v>
      </c>
      <c r="IW32" s="126">
        <v>0</v>
      </c>
      <c r="IX32" s="126">
        <v>0</v>
      </c>
      <c r="IY32" s="183" t="s">
        <v>290</v>
      </c>
      <c r="IZ32" s="126">
        <v>0</v>
      </c>
      <c r="JA32" s="126">
        <v>0</v>
      </c>
      <c r="JB32" s="126">
        <v>0</v>
      </c>
      <c r="JC32" s="126">
        <v>0</v>
      </c>
      <c r="JD32" s="126">
        <v>0</v>
      </c>
      <c r="JE32" s="126">
        <v>0</v>
      </c>
      <c r="JF32" s="126">
        <v>0</v>
      </c>
      <c r="JG32" s="126">
        <v>0</v>
      </c>
      <c r="JH32" s="126">
        <v>0</v>
      </c>
      <c r="JI32" s="126">
        <v>0</v>
      </c>
      <c r="JJ32" s="126">
        <v>0</v>
      </c>
      <c r="JK32" s="126">
        <v>0</v>
      </c>
      <c r="JL32" s="127" t="b">
        <v>0</v>
      </c>
      <c r="JM32" s="183" t="s">
        <v>993</v>
      </c>
      <c r="JN32" s="183" t="s">
        <v>993</v>
      </c>
      <c r="JO32" s="183" t="s">
        <v>993</v>
      </c>
      <c r="JP32" s="183" t="s">
        <v>993</v>
      </c>
      <c r="JQ32" s="127"/>
      <c r="JR32" s="123"/>
    </row>
    <row r="33" spans="1:278">
      <c r="A33" s="122"/>
      <c r="B33" s="1350" t="s">
        <v>1582</v>
      </c>
      <c r="C33" s="1350"/>
      <c r="D33" s="183" t="s">
        <v>1583</v>
      </c>
      <c r="E33" s="183" t="s">
        <v>1583</v>
      </c>
      <c r="F33" s="183" t="s">
        <v>993</v>
      </c>
      <c r="G33" s="183" t="s">
        <v>55</v>
      </c>
      <c r="H33" s="183" t="s">
        <v>1388</v>
      </c>
      <c r="I33" s="183" t="s">
        <v>437</v>
      </c>
      <c r="J33" s="183" t="s">
        <v>986</v>
      </c>
      <c r="K33" s="183" t="s">
        <v>1062</v>
      </c>
      <c r="L33" s="183" t="s">
        <v>1063</v>
      </c>
      <c r="M33" s="183" t="s">
        <v>1064</v>
      </c>
      <c r="N33" s="183" t="s">
        <v>1065</v>
      </c>
      <c r="O33" s="183" t="s">
        <v>55</v>
      </c>
      <c r="P33" s="183" t="s">
        <v>1339</v>
      </c>
      <c r="Q33" s="183" t="s">
        <v>1584</v>
      </c>
      <c r="R33" s="183" t="s">
        <v>1585</v>
      </c>
      <c r="S33" s="183" t="s">
        <v>1586</v>
      </c>
      <c r="T33" s="183" t="s">
        <v>1587</v>
      </c>
      <c r="U33" s="183" t="s">
        <v>1588</v>
      </c>
      <c r="V33" s="183" t="s">
        <v>1333</v>
      </c>
      <c r="W33" s="183" t="s">
        <v>1519</v>
      </c>
      <c r="X33" s="183" t="s">
        <v>1589</v>
      </c>
      <c r="Y33" s="183" t="s">
        <v>1333</v>
      </c>
      <c r="Z33" s="183" t="s">
        <v>1519</v>
      </c>
      <c r="AA33" s="183" t="s">
        <v>1590</v>
      </c>
      <c r="AB33" s="183" t="s">
        <v>2212</v>
      </c>
      <c r="AC33" s="183" t="s">
        <v>1531</v>
      </c>
      <c r="AD33" s="183" t="s">
        <v>1227</v>
      </c>
      <c r="AE33" s="183" t="s">
        <v>270</v>
      </c>
      <c r="AF33" s="183" t="s">
        <v>290</v>
      </c>
      <c r="AG33" s="183" t="s">
        <v>282</v>
      </c>
      <c r="AH33" s="127" t="b">
        <v>0</v>
      </c>
      <c r="AI33" s="126">
        <v>0</v>
      </c>
      <c r="AJ33" s="127" t="b">
        <v>0</v>
      </c>
      <c r="AK33" s="126">
        <v>0</v>
      </c>
      <c r="AL33" s="127" t="b">
        <v>0</v>
      </c>
      <c r="AM33" s="127" t="b">
        <v>1</v>
      </c>
      <c r="AN33" s="183" t="s">
        <v>293</v>
      </c>
      <c r="AO33" s="183" t="b">
        <f t="shared" si="1"/>
        <v>0</v>
      </c>
      <c r="AP33" s="183" t="s">
        <v>993</v>
      </c>
      <c r="AQ33" s="127" t="b">
        <v>0</v>
      </c>
      <c r="AR33" s="183" t="s">
        <v>993</v>
      </c>
      <c r="AS33" s="183" t="s">
        <v>993</v>
      </c>
      <c r="AT33" s="183" t="s">
        <v>993</v>
      </c>
      <c r="AU33" s="183" t="s">
        <v>301</v>
      </c>
      <c r="AV33" s="183" t="s">
        <v>993</v>
      </c>
      <c r="AW33" s="183" t="s">
        <v>993</v>
      </c>
      <c r="AX33" s="183" t="s">
        <v>993</v>
      </c>
      <c r="AY33" s="183" t="s">
        <v>993</v>
      </c>
      <c r="AZ33" s="183">
        <f t="shared" si="2"/>
        <v>19</v>
      </c>
      <c r="BA33" s="183">
        <f t="shared" si="2"/>
        <v>0</v>
      </c>
      <c r="BB33" s="183">
        <f t="shared" si="2"/>
        <v>0</v>
      </c>
      <c r="BC33" s="183">
        <f t="shared" si="2"/>
        <v>19</v>
      </c>
      <c r="BD33" s="183">
        <f t="shared" si="3"/>
        <v>0</v>
      </c>
      <c r="BE33" s="126">
        <v>19</v>
      </c>
      <c r="BF33" s="126">
        <v>0</v>
      </c>
      <c r="BG33" s="126">
        <v>0</v>
      </c>
      <c r="BH33" s="126">
        <v>19</v>
      </c>
      <c r="BI33" s="126">
        <v>0</v>
      </c>
      <c r="BJ33" s="126">
        <v>0</v>
      </c>
      <c r="BK33" s="126">
        <v>0</v>
      </c>
      <c r="BL33" s="126">
        <v>0</v>
      </c>
      <c r="BM33" s="126">
        <v>0</v>
      </c>
      <c r="BN33" s="126">
        <v>0</v>
      </c>
      <c r="BO33" s="126">
        <v>0</v>
      </c>
      <c r="BP33" s="126">
        <v>0</v>
      </c>
      <c r="BQ33" s="126">
        <v>0</v>
      </c>
      <c r="BR33" s="126">
        <v>0</v>
      </c>
      <c r="BS33" s="126">
        <v>0</v>
      </c>
      <c r="BT33" s="126">
        <v>0</v>
      </c>
      <c r="BU33" s="126">
        <v>0</v>
      </c>
      <c r="BV33" s="126">
        <v>0</v>
      </c>
      <c r="BW33" s="126">
        <v>0</v>
      </c>
      <c r="BX33" s="126">
        <v>0</v>
      </c>
      <c r="BY33" s="183" t="s">
        <v>2213</v>
      </c>
      <c r="BZ33" s="126">
        <v>19</v>
      </c>
      <c r="CA33" s="126">
        <v>0</v>
      </c>
      <c r="CB33" s="126">
        <v>0</v>
      </c>
      <c r="CC33" s="126">
        <v>0</v>
      </c>
      <c r="CD33" s="126">
        <v>1</v>
      </c>
      <c r="CE33" s="126">
        <v>0.2</v>
      </c>
      <c r="CF33" s="126">
        <v>0</v>
      </c>
      <c r="CG33" s="126">
        <v>0</v>
      </c>
      <c r="CH33" s="126">
        <v>4</v>
      </c>
      <c r="CI33" s="126">
        <v>1.6</v>
      </c>
      <c r="CJ33" s="126">
        <v>0</v>
      </c>
      <c r="CK33" s="126">
        <v>0</v>
      </c>
      <c r="CL33" s="126">
        <v>0</v>
      </c>
      <c r="CM33" s="126">
        <v>0</v>
      </c>
      <c r="CN33" s="126">
        <v>0</v>
      </c>
      <c r="CO33" s="126">
        <v>0</v>
      </c>
      <c r="CP33" s="126">
        <v>0</v>
      </c>
      <c r="CQ33" s="126">
        <v>0</v>
      </c>
      <c r="CR33" s="126">
        <v>0</v>
      </c>
      <c r="CS33" s="126">
        <v>0</v>
      </c>
      <c r="CT33" s="126">
        <v>0</v>
      </c>
      <c r="CU33" s="126">
        <v>0</v>
      </c>
      <c r="CV33" s="126">
        <v>0</v>
      </c>
      <c r="CW33" s="126">
        <v>0</v>
      </c>
      <c r="CX33" s="126">
        <v>1</v>
      </c>
      <c r="CY33" s="126">
        <v>0</v>
      </c>
      <c r="CZ33" s="126">
        <v>1</v>
      </c>
      <c r="DA33" s="126">
        <v>0</v>
      </c>
      <c r="DB33" s="126">
        <v>0</v>
      </c>
      <c r="DC33" s="126">
        <v>0</v>
      </c>
      <c r="DD33" s="126">
        <v>0</v>
      </c>
      <c r="DE33" s="126">
        <v>0</v>
      </c>
      <c r="DF33" s="126">
        <v>0</v>
      </c>
      <c r="DG33" s="126">
        <v>0</v>
      </c>
      <c r="DH33" s="126">
        <v>0</v>
      </c>
      <c r="DI33" s="126">
        <v>0</v>
      </c>
      <c r="DJ33" s="126">
        <v>0</v>
      </c>
      <c r="DK33" s="126">
        <v>0</v>
      </c>
      <c r="DL33" s="126">
        <v>0</v>
      </c>
      <c r="DM33" s="126">
        <v>0</v>
      </c>
      <c r="DN33" s="126">
        <v>0</v>
      </c>
      <c r="DO33" s="126">
        <v>0</v>
      </c>
      <c r="DP33" s="126">
        <v>0</v>
      </c>
      <c r="DQ33" s="126">
        <v>0</v>
      </c>
      <c r="DR33" s="126">
        <v>0</v>
      </c>
      <c r="DS33" s="126">
        <v>0</v>
      </c>
      <c r="DT33" s="126">
        <v>0</v>
      </c>
      <c r="DU33" s="126">
        <v>0</v>
      </c>
      <c r="DV33" s="126">
        <v>0</v>
      </c>
      <c r="DW33" s="126">
        <v>0</v>
      </c>
      <c r="DX33" s="126">
        <v>0</v>
      </c>
      <c r="DY33" s="126">
        <v>0</v>
      </c>
      <c r="DZ33" s="127" t="b">
        <v>1</v>
      </c>
      <c r="EA33" s="126">
        <v>0</v>
      </c>
      <c r="EB33" s="126">
        <v>0</v>
      </c>
      <c r="EC33" s="126">
        <v>0</v>
      </c>
      <c r="ED33" s="126">
        <v>0</v>
      </c>
      <c r="EE33" s="126">
        <v>0</v>
      </c>
      <c r="EF33" s="126">
        <v>0</v>
      </c>
      <c r="EG33" s="126">
        <v>0</v>
      </c>
      <c r="EH33" s="126">
        <v>0</v>
      </c>
      <c r="EI33" s="126">
        <v>0</v>
      </c>
      <c r="EJ33" s="126">
        <v>0</v>
      </c>
      <c r="EK33" s="126">
        <v>0</v>
      </c>
      <c r="EL33" s="126">
        <v>0</v>
      </c>
      <c r="EM33" s="126">
        <v>0</v>
      </c>
      <c r="EN33" s="126">
        <v>0</v>
      </c>
      <c r="EO33" s="126">
        <v>0</v>
      </c>
      <c r="EP33" s="126">
        <v>0</v>
      </c>
      <c r="EQ33" s="126">
        <v>0</v>
      </c>
      <c r="ER33" s="126">
        <v>0</v>
      </c>
      <c r="ES33" s="126">
        <v>0</v>
      </c>
      <c r="ET33" s="126">
        <v>0</v>
      </c>
      <c r="EU33" s="126">
        <v>4</v>
      </c>
      <c r="EV33" s="126">
        <v>1.6</v>
      </c>
      <c r="EW33" s="126">
        <v>0</v>
      </c>
      <c r="EX33" s="126">
        <v>0</v>
      </c>
      <c r="EY33" s="126">
        <v>0</v>
      </c>
      <c r="EZ33" s="126">
        <v>0</v>
      </c>
      <c r="FA33" s="126">
        <v>0</v>
      </c>
      <c r="FB33" s="126">
        <v>0</v>
      </c>
      <c r="FC33" s="126">
        <v>0</v>
      </c>
      <c r="FD33" s="126">
        <v>0</v>
      </c>
      <c r="FE33" s="126">
        <v>0</v>
      </c>
      <c r="FF33" s="126">
        <v>0</v>
      </c>
      <c r="FG33" s="126">
        <v>0</v>
      </c>
      <c r="FH33" s="126">
        <v>0</v>
      </c>
      <c r="FI33" s="126">
        <v>0</v>
      </c>
      <c r="FJ33" s="126">
        <v>0</v>
      </c>
      <c r="FK33" s="126">
        <v>0</v>
      </c>
      <c r="FL33" s="126">
        <v>0</v>
      </c>
      <c r="FM33" s="126">
        <v>0</v>
      </c>
      <c r="FN33" s="126">
        <v>0</v>
      </c>
      <c r="FO33" s="126">
        <v>0</v>
      </c>
      <c r="FP33" s="126">
        <v>0</v>
      </c>
      <c r="FQ33" s="126">
        <v>0</v>
      </c>
      <c r="FR33" s="126">
        <v>0</v>
      </c>
      <c r="FS33" s="126">
        <v>0</v>
      </c>
      <c r="FT33" s="126">
        <v>0</v>
      </c>
      <c r="FU33" s="126">
        <v>0</v>
      </c>
      <c r="FV33" s="126">
        <v>0</v>
      </c>
      <c r="FW33" s="126">
        <v>0</v>
      </c>
      <c r="FX33" s="126">
        <v>0</v>
      </c>
      <c r="FY33" s="126">
        <v>0</v>
      </c>
      <c r="FZ33" s="126">
        <v>0</v>
      </c>
      <c r="GA33" s="126">
        <v>0</v>
      </c>
      <c r="GB33" s="126">
        <v>0</v>
      </c>
      <c r="GC33" s="126">
        <v>0</v>
      </c>
      <c r="GD33" s="126">
        <v>0</v>
      </c>
      <c r="GE33" s="126">
        <v>0</v>
      </c>
      <c r="GF33" s="126">
        <v>0</v>
      </c>
      <c r="GG33" s="126">
        <v>0</v>
      </c>
      <c r="GH33" s="126">
        <v>0</v>
      </c>
      <c r="GI33" s="183" t="s">
        <v>1000</v>
      </c>
      <c r="GJ33" s="183" t="s">
        <v>993</v>
      </c>
      <c r="GK33" s="183" t="s">
        <v>993</v>
      </c>
      <c r="GL33" s="183" t="s">
        <v>993</v>
      </c>
      <c r="GM33" s="126">
        <v>0</v>
      </c>
      <c r="GN33" s="126">
        <v>0</v>
      </c>
      <c r="GO33" s="126">
        <v>0</v>
      </c>
      <c r="GP33" s="126">
        <v>0</v>
      </c>
      <c r="GQ33" s="126">
        <v>0</v>
      </c>
      <c r="GR33" s="126">
        <v>0</v>
      </c>
      <c r="GS33" s="126">
        <v>0</v>
      </c>
      <c r="GT33" s="126">
        <v>0</v>
      </c>
      <c r="GU33" s="126">
        <v>0</v>
      </c>
      <c r="GV33" s="126">
        <v>0</v>
      </c>
      <c r="GW33" s="126">
        <v>0</v>
      </c>
      <c r="GX33" s="126">
        <v>0</v>
      </c>
      <c r="GY33" s="126">
        <v>0</v>
      </c>
      <c r="GZ33" s="126">
        <v>0</v>
      </c>
      <c r="HA33" s="126">
        <v>0</v>
      </c>
      <c r="HB33" s="126">
        <v>0</v>
      </c>
      <c r="HC33" s="126">
        <v>0</v>
      </c>
      <c r="HD33" s="126">
        <v>0</v>
      </c>
      <c r="HE33" s="126">
        <v>0</v>
      </c>
      <c r="HF33" s="126">
        <v>0</v>
      </c>
      <c r="HG33" s="126">
        <v>0</v>
      </c>
      <c r="HH33" s="126">
        <v>0</v>
      </c>
      <c r="HI33" s="126">
        <v>0</v>
      </c>
      <c r="HJ33" s="126">
        <v>0</v>
      </c>
      <c r="HK33" s="126">
        <v>0</v>
      </c>
      <c r="HL33" s="183" t="s">
        <v>290</v>
      </c>
      <c r="HM33" s="126">
        <v>0</v>
      </c>
      <c r="HN33" s="126">
        <v>0</v>
      </c>
      <c r="HO33" s="126">
        <v>0</v>
      </c>
      <c r="HP33" s="126">
        <v>0</v>
      </c>
      <c r="HQ33" s="126">
        <v>0</v>
      </c>
      <c r="HR33" s="126">
        <v>0</v>
      </c>
      <c r="HS33" s="126">
        <v>0</v>
      </c>
      <c r="HT33" s="126">
        <v>0</v>
      </c>
      <c r="HU33" s="126">
        <v>0</v>
      </c>
      <c r="HV33" s="126">
        <v>94</v>
      </c>
      <c r="HW33" s="126">
        <v>0</v>
      </c>
      <c r="HX33" s="126">
        <v>28</v>
      </c>
      <c r="HY33" s="126">
        <v>0</v>
      </c>
      <c r="HZ33" s="126">
        <v>6</v>
      </c>
      <c r="IA33" s="128">
        <v>0</v>
      </c>
      <c r="IB33" s="126">
        <v>0</v>
      </c>
      <c r="IC33" s="126">
        <v>0</v>
      </c>
      <c r="ID33" s="126">
        <v>0</v>
      </c>
      <c r="IE33" s="126">
        <v>0</v>
      </c>
      <c r="IF33" s="126">
        <v>0</v>
      </c>
      <c r="IG33" s="126">
        <v>0</v>
      </c>
      <c r="IH33" s="126">
        <v>0</v>
      </c>
      <c r="II33" s="126">
        <v>0</v>
      </c>
      <c r="IJ33" s="126">
        <v>0</v>
      </c>
      <c r="IK33" s="126">
        <v>0</v>
      </c>
      <c r="IL33" s="126">
        <v>0</v>
      </c>
      <c r="IM33" s="126">
        <v>0</v>
      </c>
      <c r="IN33" s="126">
        <v>1</v>
      </c>
      <c r="IO33" s="126">
        <v>0</v>
      </c>
      <c r="IP33" s="126">
        <v>0</v>
      </c>
      <c r="IQ33" s="126">
        <v>0</v>
      </c>
      <c r="IR33" s="126">
        <v>0</v>
      </c>
      <c r="IS33" s="126">
        <v>0</v>
      </c>
      <c r="IT33" s="126">
        <v>0</v>
      </c>
      <c r="IU33" s="126">
        <v>0</v>
      </c>
      <c r="IV33" s="126">
        <v>0</v>
      </c>
      <c r="IW33" s="126">
        <v>0</v>
      </c>
      <c r="IX33" s="126">
        <v>0</v>
      </c>
      <c r="IY33" s="183" t="s">
        <v>290</v>
      </c>
      <c r="IZ33" s="126">
        <v>0</v>
      </c>
      <c r="JA33" s="126">
        <v>0</v>
      </c>
      <c r="JB33" s="126">
        <v>0</v>
      </c>
      <c r="JC33" s="126">
        <v>0</v>
      </c>
      <c r="JD33" s="126">
        <v>0</v>
      </c>
      <c r="JE33" s="126">
        <v>0</v>
      </c>
      <c r="JF33" s="126">
        <v>0</v>
      </c>
      <c r="JG33" s="126">
        <v>0</v>
      </c>
      <c r="JH33" s="126">
        <v>0</v>
      </c>
      <c r="JI33" s="126">
        <v>0</v>
      </c>
      <c r="JJ33" s="126">
        <v>0</v>
      </c>
      <c r="JK33" s="126">
        <v>0</v>
      </c>
      <c r="JL33" s="127" t="b">
        <v>0</v>
      </c>
      <c r="JM33" s="183" t="s">
        <v>993</v>
      </c>
      <c r="JN33" s="183" t="s">
        <v>993</v>
      </c>
      <c r="JO33" s="183" t="s">
        <v>993</v>
      </c>
      <c r="JP33" s="183" t="s">
        <v>993</v>
      </c>
      <c r="JQ33" s="183" t="s">
        <v>2214</v>
      </c>
      <c r="JR33" s="123"/>
    </row>
    <row r="34" spans="1:278">
      <c r="A34" s="122"/>
      <c r="B34" s="1350" t="s">
        <v>1591</v>
      </c>
      <c r="C34" s="1350"/>
      <c r="D34" s="183" t="s">
        <v>1592</v>
      </c>
      <c r="E34" s="183" t="s">
        <v>1592</v>
      </c>
      <c r="F34" s="183" t="s">
        <v>993</v>
      </c>
      <c r="G34" s="183" t="s">
        <v>49</v>
      </c>
      <c r="H34" s="183" t="s">
        <v>1388</v>
      </c>
      <c r="I34" s="183" t="s">
        <v>437</v>
      </c>
      <c r="J34" s="183" t="s">
        <v>986</v>
      </c>
      <c r="K34" s="183" t="s">
        <v>1062</v>
      </c>
      <c r="L34" s="183" t="s">
        <v>1063</v>
      </c>
      <c r="M34" s="183" t="s">
        <v>1064</v>
      </c>
      <c r="N34" s="183" t="s">
        <v>1065</v>
      </c>
      <c r="O34" s="183" t="s">
        <v>49</v>
      </c>
      <c r="P34" s="183" t="s">
        <v>1332</v>
      </c>
      <c r="Q34" s="183" t="s">
        <v>1593</v>
      </c>
      <c r="R34" s="183" t="s">
        <v>1594</v>
      </c>
      <c r="S34" s="183" t="s">
        <v>1595</v>
      </c>
      <c r="T34" s="183" t="s">
        <v>1596</v>
      </c>
      <c r="U34" s="183" t="s">
        <v>993</v>
      </c>
      <c r="V34" s="183" t="s">
        <v>1333</v>
      </c>
      <c r="W34" s="183" t="s">
        <v>1342</v>
      </c>
      <c r="X34" s="183" t="s">
        <v>1597</v>
      </c>
      <c r="Y34" s="183" t="s">
        <v>1333</v>
      </c>
      <c r="Z34" s="183" t="s">
        <v>1342</v>
      </c>
      <c r="AA34" s="183" t="s">
        <v>1598</v>
      </c>
      <c r="AB34" s="183" t="s">
        <v>2215</v>
      </c>
      <c r="AC34" s="183" t="s">
        <v>1531</v>
      </c>
      <c r="AD34" s="183" t="s">
        <v>1227</v>
      </c>
      <c r="AE34" s="183" t="s">
        <v>270</v>
      </c>
      <c r="AF34" s="183" t="s">
        <v>290</v>
      </c>
      <c r="AG34" s="183" t="s">
        <v>282</v>
      </c>
      <c r="AH34" s="127" t="b">
        <v>0</v>
      </c>
      <c r="AI34" s="126">
        <v>0</v>
      </c>
      <c r="AJ34" s="127" t="b">
        <v>0</v>
      </c>
      <c r="AK34" s="126">
        <v>0</v>
      </c>
      <c r="AL34" s="127" t="b">
        <v>0</v>
      </c>
      <c r="AM34" s="127" t="b">
        <v>1</v>
      </c>
      <c r="AN34" s="183" t="s">
        <v>290</v>
      </c>
      <c r="AO34" s="183" t="b">
        <f t="shared" si="1"/>
        <v>0</v>
      </c>
      <c r="AP34" s="183" t="s">
        <v>993</v>
      </c>
      <c r="AQ34" s="127" t="b">
        <v>0</v>
      </c>
      <c r="AR34" s="183" t="s">
        <v>993</v>
      </c>
      <c r="AS34" s="183" t="s">
        <v>993</v>
      </c>
      <c r="AT34" s="183" t="s">
        <v>993</v>
      </c>
      <c r="AU34" s="183" t="s">
        <v>301</v>
      </c>
      <c r="AV34" s="183" t="s">
        <v>993</v>
      </c>
      <c r="AW34" s="183" t="s">
        <v>993</v>
      </c>
      <c r="AX34" s="183" t="s">
        <v>993</v>
      </c>
      <c r="AY34" s="183" t="s">
        <v>993</v>
      </c>
      <c r="AZ34" s="183">
        <f t="shared" si="2"/>
        <v>1</v>
      </c>
      <c r="BA34" s="183">
        <f t="shared" si="2"/>
        <v>0</v>
      </c>
      <c r="BB34" s="183">
        <f t="shared" si="2"/>
        <v>0</v>
      </c>
      <c r="BC34" s="183">
        <f t="shared" si="2"/>
        <v>1</v>
      </c>
      <c r="BD34" s="183">
        <f t="shared" si="3"/>
        <v>0</v>
      </c>
      <c r="BE34" s="126">
        <v>1</v>
      </c>
      <c r="BF34" s="126">
        <v>0</v>
      </c>
      <c r="BG34" s="126">
        <v>0</v>
      </c>
      <c r="BH34" s="126">
        <v>1</v>
      </c>
      <c r="BI34" s="126">
        <v>1</v>
      </c>
      <c r="BJ34" s="126">
        <v>0</v>
      </c>
      <c r="BK34" s="126">
        <v>0</v>
      </c>
      <c r="BL34" s="126">
        <v>0</v>
      </c>
      <c r="BM34" s="126">
        <v>0</v>
      </c>
      <c r="BN34" s="126">
        <v>0</v>
      </c>
      <c r="BO34" s="126">
        <v>0</v>
      </c>
      <c r="BP34" s="126">
        <v>0</v>
      </c>
      <c r="BQ34" s="126">
        <v>0</v>
      </c>
      <c r="BR34" s="126">
        <v>0</v>
      </c>
      <c r="BS34" s="126">
        <v>0</v>
      </c>
      <c r="BT34" s="126">
        <v>0</v>
      </c>
      <c r="BU34" s="126">
        <v>0</v>
      </c>
      <c r="BV34" s="126">
        <v>0</v>
      </c>
      <c r="BW34" s="126">
        <v>0</v>
      </c>
      <c r="BX34" s="126">
        <v>0</v>
      </c>
      <c r="BY34" s="183" t="s">
        <v>2216</v>
      </c>
      <c r="BZ34" s="126">
        <v>1</v>
      </c>
      <c r="CA34" s="126">
        <v>0</v>
      </c>
      <c r="CB34" s="126">
        <v>0</v>
      </c>
      <c r="CC34" s="126">
        <v>0</v>
      </c>
      <c r="CD34" s="126">
        <v>1</v>
      </c>
      <c r="CE34" s="126">
        <v>0</v>
      </c>
      <c r="CF34" s="126">
        <v>0</v>
      </c>
      <c r="CG34" s="126">
        <v>0</v>
      </c>
      <c r="CH34" s="126">
        <v>1</v>
      </c>
      <c r="CI34" s="126">
        <v>0</v>
      </c>
      <c r="CJ34" s="126">
        <v>0</v>
      </c>
      <c r="CK34" s="126">
        <v>0</v>
      </c>
      <c r="CL34" s="126">
        <v>0</v>
      </c>
      <c r="CM34" s="126">
        <v>0</v>
      </c>
      <c r="CN34" s="126">
        <v>0</v>
      </c>
      <c r="CO34" s="126">
        <v>0</v>
      </c>
      <c r="CP34" s="126">
        <v>0</v>
      </c>
      <c r="CQ34" s="126">
        <v>0</v>
      </c>
      <c r="CR34" s="126">
        <v>0</v>
      </c>
      <c r="CS34" s="126">
        <v>0</v>
      </c>
      <c r="CT34" s="126">
        <v>0</v>
      </c>
      <c r="CU34" s="126">
        <v>0</v>
      </c>
      <c r="CV34" s="126">
        <v>0</v>
      </c>
      <c r="CW34" s="126">
        <v>0</v>
      </c>
      <c r="CX34" s="126">
        <v>0</v>
      </c>
      <c r="CY34" s="126">
        <v>0</v>
      </c>
      <c r="CZ34" s="126">
        <v>0</v>
      </c>
      <c r="DA34" s="126">
        <v>0</v>
      </c>
      <c r="DB34" s="126">
        <v>0</v>
      </c>
      <c r="DC34" s="126">
        <v>0</v>
      </c>
      <c r="DD34" s="126">
        <v>0</v>
      </c>
      <c r="DE34" s="126">
        <v>0</v>
      </c>
      <c r="DF34" s="126">
        <v>0</v>
      </c>
      <c r="DG34" s="126">
        <v>0</v>
      </c>
      <c r="DH34" s="126">
        <v>0</v>
      </c>
      <c r="DI34" s="126">
        <v>0</v>
      </c>
      <c r="DJ34" s="126">
        <v>0</v>
      </c>
      <c r="DK34" s="126">
        <v>0</v>
      </c>
      <c r="DL34" s="126">
        <v>0</v>
      </c>
      <c r="DM34" s="126">
        <v>0</v>
      </c>
      <c r="DN34" s="126">
        <v>0</v>
      </c>
      <c r="DO34" s="126">
        <v>0</v>
      </c>
      <c r="DP34" s="126">
        <v>0</v>
      </c>
      <c r="DQ34" s="126">
        <v>0</v>
      </c>
      <c r="DR34" s="126">
        <v>0</v>
      </c>
      <c r="DS34" s="126">
        <v>0</v>
      </c>
      <c r="DT34" s="126">
        <v>0</v>
      </c>
      <c r="DU34" s="126">
        <v>0</v>
      </c>
      <c r="DV34" s="126">
        <v>0</v>
      </c>
      <c r="DW34" s="126">
        <v>0</v>
      </c>
      <c r="DX34" s="126">
        <v>0</v>
      </c>
      <c r="DY34" s="126">
        <v>0</v>
      </c>
      <c r="DZ34" s="127" t="b">
        <v>1</v>
      </c>
      <c r="EA34" s="126">
        <v>0</v>
      </c>
      <c r="EB34" s="126">
        <v>0</v>
      </c>
      <c r="EC34" s="126">
        <v>0</v>
      </c>
      <c r="ED34" s="126">
        <v>0</v>
      </c>
      <c r="EE34" s="126">
        <v>0</v>
      </c>
      <c r="EF34" s="126">
        <v>0</v>
      </c>
      <c r="EG34" s="126">
        <v>0</v>
      </c>
      <c r="EH34" s="126">
        <v>0</v>
      </c>
      <c r="EI34" s="126">
        <v>0</v>
      </c>
      <c r="EJ34" s="126">
        <v>0</v>
      </c>
      <c r="EK34" s="126">
        <v>0</v>
      </c>
      <c r="EL34" s="126">
        <v>0</v>
      </c>
      <c r="EM34" s="126">
        <v>0</v>
      </c>
      <c r="EN34" s="126">
        <v>0</v>
      </c>
      <c r="EO34" s="126">
        <v>0</v>
      </c>
      <c r="EP34" s="126">
        <v>0</v>
      </c>
      <c r="EQ34" s="126">
        <v>0</v>
      </c>
      <c r="ER34" s="126">
        <v>0</v>
      </c>
      <c r="ES34" s="126">
        <v>0</v>
      </c>
      <c r="ET34" s="126">
        <v>0</v>
      </c>
      <c r="EU34" s="126">
        <v>1</v>
      </c>
      <c r="EV34" s="126">
        <v>0</v>
      </c>
      <c r="EW34" s="126">
        <v>0</v>
      </c>
      <c r="EX34" s="126">
        <v>0</v>
      </c>
      <c r="EY34" s="126">
        <v>0</v>
      </c>
      <c r="EZ34" s="126">
        <v>0</v>
      </c>
      <c r="FA34" s="126">
        <v>0</v>
      </c>
      <c r="FB34" s="126">
        <v>0</v>
      </c>
      <c r="FC34" s="126">
        <v>0</v>
      </c>
      <c r="FD34" s="126">
        <v>0</v>
      </c>
      <c r="FE34" s="126">
        <v>0</v>
      </c>
      <c r="FF34" s="126">
        <v>0</v>
      </c>
      <c r="FG34" s="126">
        <v>0</v>
      </c>
      <c r="FH34" s="126">
        <v>0</v>
      </c>
      <c r="FI34" s="126">
        <v>0</v>
      </c>
      <c r="FJ34" s="126">
        <v>0</v>
      </c>
      <c r="FK34" s="126">
        <v>0</v>
      </c>
      <c r="FL34" s="126">
        <v>0</v>
      </c>
      <c r="FM34" s="126">
        <v>0</v>
      </c>
      <c r="FN34" s="126">
        <v>0</v>
      </c>
      <c r="FO34" s="126">
        <v>0</v>
      </c>
      <c r="FP34" s="126">
        <v>0</v>
      </c>
      <c r="FQ34" s="126">
        <v>0</v>
      </c>
      <c r="FR34" s="126">
        <v>0</v>
      </c>
      <c r="FS34" s="126">
        <v>0</v>
      </c>
      <c r="FT34" s="126">
        <v>0</v>
      </c>
      <c r="FU34" s="126">
        <v>0</v>
      </c>
      <c r="FV34" s="126">
        <v>0</v>
      </c>
      <c r="FW34" s="126">
        <v>0</v>
      </c>
      <c r="FX34" s="126">
        <v>0</v>
      </c>
      <c r="FY34" s="126">
        <v>0</v>
      </c>
      <c r="FZ34" s="126">
        <v>0</v>
      </c>
      <c r="GA34" s="126">
        <v>0</v>
      </c>
      <c r="GB34" s="126">
        <v>0</v>
      </c>
      <c r="GC34" s="126">
        <v>0</v>
      </c>
      <c r="GD34" s="126">
        <v>0</v>
      </c>
      <c r="GE34" s="126">
        <v>0</v>
      </c>
      <c r="GF34" s="126">
        <v>0</v>
      </c>
      <c r="GG34" s="126">
        <v>0</v>
      </c>
      <c r="GH34" s="126">
        <v>0</v>
      </c>
      <c r="GI34" s="183" t="s">
        <v>999</v>
      </c>
      <c r="GJ34" s="183" t="s">
        <v>1011</v>
      </c>
      <c r="GK34" s="183" t="s">
        <v>270</v>
      </c>
      <c r="GL34" s="183" t="s">
        <v>993</v>
      </c>
      <c r="GM34" s="126">
        <v>0</v>
      </c>
      <c r="GN34" s="126">
        <v>0</v>
      </c>
      <c r="GO34" s="126">
        <v>0</v>
      </c>
      <c r="GP34" s="126">
        <v>0</v>
      </c>
      <c r="GQ34" s="126">
        <v>0</v>
      </c>
      <c r="GR34" s="126">
        <v>0</v>
      </c>
      <c r="GS34" s="126">
        <v>0</v>
      </c>
      <c r="GT34" s="126">
        <v>0</v>
      </c>
      <c r="GU34" s="126">
        <v>0</v>
      </c>
      <c r="GV34" s="126">
        <v>0</v>
      </c>
      <c r="GW34" s="126">
        <v>0</v>
      </c>
      <c r="GX34" s="126">
        <v>0</v>
      </c>
      <c r="GY34" s="126">
        <v>0</v>
      </c>
      <c r="GZ34" s="126">
        <v>0</v>
      </c>
      <c r="HA34" s="126">
        <v>0</v>
      </c>
      <c r="HB34" s="126">
        <v>0</v>
      </c>
      <c r="HC34" s="126">
        <v>0</v>
      </c>
      <c r="HD34" s="126">
        <v>0</v>
      </c>
      <c r="HE34" s="126">
        <v>0</v>
      </c>
      <c r="HF34" s="126">
        <v>0</v>
      </c>
      <c r="HG34" s="126">
        <v>0</v>
      </c>
      <c r="HH34" s="126">
        <v>0</v>
      </c>
      <c r="HI34" s="126">
        <v>0</v>
      </c>
      <c r="HJ34" s="126">
        <v>0</v>
      </c>
      <c r="HK34" s="126">
        <v>0</v>
      </c>
      <c r="HL34" s="183" t="s">
        <v>993</v>
      </c>
      <c r="HM34" s="126">
        <v>0</v>
      </c>
      <c r="HN34" s="126">
        <v>0</v>
      </c>
      <c r="HO34" s="126">
        <v>0</v>
      </c>
      <c r="HP34" s="126">
        <v>0</v>
      </c>
      <c r="HQ34" s="126">
        <v>0</v>
      </c>
      <c r="HR34" s="126">
        <v>0</v>
      </c>
      <c r="HS34" s="126">
        <v>0</v>
      </c>
      <c r="HT34" s="126">
        <v>0</v>
      </c>
      <c r="HU34" s="126">
        <v>0</v>
      </c>
      <c r="HV34" s="126">
        <v>0</v>
      </c>
      <c r="HW34" s="126">
        <v>0</v>
      </c>
      <c r="HX34" s="126">
        <v>0</v>
      </c>
      <c r="HY34" s="126">
        <v>0</v>
      </c>
      <c r="HZ34" s="126">
        <v>0</v>
      </c>
      <c r="IA34" s="128">
        <v>0</v>
      </c>
      <c r="IB34" s="126">
        <v>0</v>
      </c>
      <c r="IC34" s="126">
        <v>0</v>
      </c>
      <c r="ID34" s="126">
        <v>0</v>
      </c>
      <c r="IE34" s="126">
        <v>0</v>
      </c>
      <c r="IF34" s="126">
        <v>0</v>
      </c>
      <c r="IG34" s="126">
        <v>0</v>
      </c>
      <c r="IH34" s="126">
        <v>0</v>
      </c>
      <c r="II34" s="126">
        <v>0</v>
      </c>
      <c r="IJ34" s="126">
        <v>0</v>
      </c>
      <c r="IK34" s="126">
        <v>0</v>
      </c>
      <c r="IL34" s="126">
        <v>0</v>
      </c>
      <c r="IM34" s="126">
        <v>0</v>
      </c>
      <c r="IN34" s="126">
        <v>0</v>
      </c>
      <c r="IO34" s="126">
        <v>0</v>
      </c>
      <c r="IP34" s="126">
        <v>0</v>
      </c>
      <c r="IQ34" s="126">
        <v>0</v>
      </c>
      <c r="IR34" s="126">
        <v>0</v>
      </c>
      <c r="IS34" s="126">
        <v>0</v>
      </c>
      <c r="IT34" s="126">
        <v>0</v>
      </c>
      <c r="IU34" s="126">
        <v>0</v>
      </c>
      <c r="IV34" s="126">
        <v>0</v>
      </c>
      <c r="IW34" s="126">
        <v>0</v>
      </c>
      <c r="IX34" s="126">
        <v>0</v>
      </c>
      <c r="IY34" s="183" t="s">
        <v>993</v>
      </c>
      <c r="IZ34" s="126">
        <v>0</v>
      </c>
      <c r="JA34" s="126">
        <v>0</v>
      </c>
      <c r="JB34" s="126">
        <v>0</v>
      </c>
      <c r="JC34" s="126">
        <v>0</v>
      </c>
      <c r="JD34" s="126">
        <v>0</v>
      </c>
      <c r="JE34" s="126">
        <v>0</v>
      </c>
      <c r="JF34" s="126">
        <v>0</v>
      </c>
      <c r="JG34" s="126">
        <v>0</v>
      </c>
      <c r="JH34" s="126">
        <v>0</v>
      </c>
      <c r="JI34" s="126">
        <v>0</v>
      </c>
      <c r="JJ34" s="126">
        <v>0</v>
      </c>
      <c r="JK34" s="126">
        <v>0</v>
      </c>
      <c r="JL34" s="127" t="b">
        <v>0</v>
      </c>
      <c r="JM34" s="183" t="s">
        <v>993</v>
      </c>
      <c r="JN34" s="183" t="s">
        <v>993</v>
      </c>
      <c r="JO34" s="183" t="s">
        <v>993</v>
      </c>
      <c r="JP34" s="183" t="s">
        <v>993</v>
      </c>
      <c r="JQ34" s="127"/>
      <c r="JR34" s="123"/>
    </row>
    <row r="35" spans="1:278">
      <c r="A35" s="122"/>
      <c r="B35" s="1350" t="s">
        <v>1599</v>
      </c>
      <c r="C35" s="1350"/>
      <c r="D35" s="183" t="s">
        <v>1600</v>
      </c>
      <c r="E35" s="183" t="s">
        <v>1600</v>
      </c>
      <c r="F35" s="183" t="s">
        <v>993</v>
      </c>
      <c r="G35" s="183" t="s">
        <v>57</v>
      </c>
      <c r="H35" s="183" t="s">
        <v>1388</v>
      </c>
      <c r="I35" s="183" t="s">
        <v>437</v>
      </c>
      <c r="J35" s="183" t="s">
        <v>986</v>
      </c>
      <c r="K35" s="183" t="s">
        <v>1062</v>
      </c>
      <c r="L35" s="183" t="s">
        <v>1063</v>
      </c>
      <c r="M35" s="183" t="s">
        <v>1064</v>
      </c>
      <c r="N35" s="183" t="s">
        <v>1065</v>
      </c>
      <c r="O35" s="183" t="s">
        <v>57</v>
      </c>
      <c r="P35" s="183" t="s">
        <v>1332</v>
      </c>
      <c r="Q35" s="183" t="s">
        <v>1601</v>
      </c>
      <c r="R35" s="183" t="s">
        <v>1602</v>
      </c>
      <c r="S35" s="183" t="s">
        <v>1603</v>
      </c>
      <c r="T35" s="183" t="s">
        <v>1604</v>
      </c>
      <c r="U35" s="183" t="s">
        <v>993</v>
      </c>
      <c r="V35" s="183" t="s">
        <v>1333</v>
      </c>
      <c r="W35" s="183" t="s">
        <v>1335</v>
      </c>
      <c r="X35" s="183" t="s">
        <v>1605</v>
      </c>
      <c r="Y35" s="183" t="s">
        <v>1333</v>
      </c>
      <c r="Z35" s="183" t="s">
        <v>1335</v>
      </c>
      <c r="AA35" s="183" t="s">
        <v>1606</v>
      </c>
      <c r="AB35" s="183" t="s">
        <v>2217</v>
      </c>
      <c r="AC35" s="183" t="s">
        <v>1321</v>
      </c>
      <c r="AD35" s="183" t="s">
        <v>447</v>
      </c>
      <c r="AE35" s="183" t="s">
        <v>270</v>
      </c>
      <c r="AF35" s="183" t="s">
        <v>270</v>
      </c>
      <c r="AG35" s="183" t="s">
        <v>290</v>
      </c>
      <c r="AH35" s="127" t="b">
        <v>0</v>
      </c>
      <c r="AI35" s="126">
        <v>0</v>
      </c>
      <c r="AJ35" s="127" t="b">
        <v>0</v>
      </c>
      <c r="AK35" s="126">
        <v>0</v>
      </c>
      <c r="AL35" s="127" t="b">
        <v>1</v>
      </c>
      <c r="AM35" s="127" t="b">
        <v>1</v>
      </c>
      <c r="AN35" s="183" t="s">
        <v>290</v>
      </c>
      <c r="AO35" s="183" t="b">
        <f t="shared" si="1"/>
        <v>1</v>
      </c>
      <c r="AP35" s="183" t="s">
        <v>993</v>
      </c>
      <c r="AQ35" s="127" t="b">
        <v>0</v>
      </c>
      <c r="AR35" s="183" t="s">
        <v>993</v>
      </c>
      <c r="AS35" s="183" t="s">
        <v>993</v>
      </c>
      <c r="AT35" s="183" t="s">
        <v>993</v>
      </c>
      <c r="AU35" s="183" t="s">
        <v>290</v>
      </c>
      <c r="AV35" s="183" t="s">
        <v>993</v>
      </c>
      <c r="AW35" s="183" t="s">
        <v>993</v>
      </c>
      <c r="AX35" s="183" t="s">
        <v>993</v>
      </c>
      <c r="AY35" s="183" t="s">
        <v>993</v>
      </c>
      <c r="AZ35" s="183">
        <f t="shared" si="2"/>
        <v>14</v>
      </c>
      <c r="BA35" s="183">
        <f t="shared" si="2"/>
        <v>14</v>
      </c>
      <c r="BB35" s="183">
        <f t="shared" si="2"/>
        <v>0</v>
      </c>
      <c r="BC35" s="183">
        <f t="shared" si="2"/>
        <v>14</v>
      </c>
      <c r="BD35" s="183">
        <f t="shared" si="3"/>
        <v>0</v>
      </c>
      <c r="BE35" s="126">
        <v>14</v>
      </c>
      <c r="BF35" s="126">
        <v>14</v>
      </c>
      <c r="BG35" s="126">
        <v>0</v>
      </c>
      <c r="BH35" s="126">
        <v>14</v>
      </c>
      <c r="BI35" s="126">
        <v>0</v>
      </c>
      <c r="BJ35" s="126">
        <v>0</v>
      </c>
      <c r="BK35" s="126">
        <v>0</v>
      </c>
      <c r="BL35" s="126">
        <v>0</v>
      </c>
      <c r="BM35" s="126">
        <v>0</v>
      </c>
      <c r="BN35" s="126">
        <v>0</v>
      </c>
      <c r="BO35" s="126">
        <v>0</v>
      </c>
      <c r="BP35" s="126">
        <v>0</v>
      </c>
      <c r="BQ35" s="126">
        <v>0</v>
      </c>
      <c r="BR35" s="126">
        <v>0</v>
      </c>
      <c r="BS35" s="126">
        <v>0</v>
      </c>
      <c r="BT35" s="126">
        <v>0</v>
      </c>
      <c r="BU35" s="126">
        <v>0</v>
      </c>
      <c r="BV35" s="126">
        <v>0</v>
      </c>
      <c r="BW35" s="126">
        <v>0</v>
      </c>
      <c r="BX35" s="126">
        <v>0</v>
      </c>
      <c r="BY35" s="127"/>
      <c r="BZ35" s="126">
        <v>14</v>
      </c>
      <c r="CA35" s="126">
        <v>0</v>
      </c>
      <c r="CB35" s="126">
        <v>0</v>
      </c>
      <c r="CC35" s="126">
        <v>0</v>
      </c>
      <c r="CD35" s="126">
        <v>2</v>
      </c>
      <c r="CE35" s="126">
        <v>1</v>
      </c>
      <c r="CF35" s="126">
        <v>0</v>
      </c>
      <c r="CG35" s="126">
        <v>0</v>
      </c>
      <c r="CH35" s="126">
        <v>5</v>
      </c>
      <c r="CI35" s="126">
        <v>2.9</v>
      </c>
      <c r="CJ35" s="126">
        <v>0</v>
      </c>
      <c r="CK35" s="126">
        <v>0</v>
      </c>
      <c r="CL35" s="126">
        <v>0</v>
      </c>
      <c r="CM35" s="126">
        <v>0</v>
      </c>
      <c r="CN35" s="126">
        <v>8</v>
      </c>
      <c r="CO35" s="126">
        <v>3.3</v>
      </c>
      <c r="CP35" s="126">
        <v>0</v>
      </c>
      <c r="CQ35" s="126">
        <v>0</v>
      </c>
      <c r="CR35" s="126">
        <v>0</v>
      </c>
      <c r="CS35" s="126">
        <v>0</v>
      </c>
      <c r="CT35" s="126">
        <v>0</v>
      </c>
      <c r="CU35" s="126">
        <v>0</v>
      </c>
      <c r="CV35" s="126">
        <v>0</v>
      </c>
      <c r="CW35" s="126">
        <v>0</v>
      </c>
      <c r="CX35" s="126">
        <v>0</v>
      </c>
      <c r="CY35" s="126">
        <v>0</v>
      </c>
      <c r="CZ35" s="126">
        <v>0</v>
      </c>
      <c r="DA35" s="126">
        <v>0</v>
      </c>
      <c r="DB35" s="126">
        <v>0</v>
      </c>
      <c r="DC35" s="126">
        <v>0</v>
      </c>
      <c r="DD35" s="126">
        <v>0</v>
      </c>
      <c r="DE35" s="126">
        <v>0</v>
      </c>
      <c r="DF35" s="126">
        <v>2</v>
      </c>
      <c r="DG35" s="126">
        <v>1.1000000000000001</v>
      </c>
      <c r="DH35" s="126">
        <v>0</v>
      </c>
      <c r="DI35" s="126">
        <v>0</v>
      </c>
      <c r="DJ35" s="126">
        <v>0</v>
      </c>
      <c r="DK35" s="126">
        <v>0</v>
      </c>
      <c r="DL35" s="126">
        <v>6</v>
      </c>
      <c r="DM35" s="126">
        <v>2.9</v>
      </c>
      <c r="DN35" s="126">
        <v>0</v>
      </c>
      <c r="DO35" s="126">
        <v>0</v>
      </c>
      <c r="DP35" s="126">
        <v>0</v>
      </c>
      <c r="DQ35" s="126">
        <v>0</v>
      </c>
      <c r="DR35" s="126">
        <v>0</v>
      </c>
      <c r="DS35" s="126">
        <v>0</v>
      </c>
      <c r="DT35" s="126">
        <v>0</v>
      </c>
      <c r="DU35" s="126">
        <v>0</v>
      </c>
      <c r="DV35" s="126">
        <v>0</v>
      </c>
      <c r="DW35" s="126">
        <v>0</v>
      </c>
      <c r="DX35" s="126">
        <v>0</v>
      </c>
      <c r="DY35" s="126">
        <v>0</v>
      </c>
      <c r="DZ35" s="127" t="b">
        <v>0</v>
      </c>
      <c r="EA35" s="126">
        <v>0</v>
      </c>
      <c r="EB35" s="126">
        <v>0</v>
      </c>
      <c r="EC35" s="126">
        <v>0</v>
      </c>
      <c r="ED35" s="126">
        <v>0</v>
      </c>
      <c r="EE35" s="126">
        <v>0</v>
      </c>
      <c r="EF35" s="126">
        <v>0</v>
      </c>
      <c r="EG35" s="126">
        <v>0</v>
      </c>
      <c r="EH35" s="126">
        <v>0</v>
      </c>
      <c r="EI35" s="126">
        <v>0</v>
      </c>
      <c r="EJ35" s="126">
        <v>0</v>
      </c>
      <c r="EK35" s="126">
        <v>0</v>
      </c>
      <c r="EL35" s="126">
        <v>0</v>
      </c>
      <c r="EM35" s="126">
        <v>0</v>
      </c>
      <c r="EN35" s="126">
        <v>0</v>
      </c>
      <c r="EO35" s="126">
        <v>0</v>
      </c>
      <c r="EP35" s="126">
        <v>0</v>
      </c>
      <c r="EQ35" s="126">
        <v>0</v>
      </c>
      <c r="ER35" s="126">
        <v>0</v>
      </c>
      <c r="ES35" s="126">
        <v>0</v>
      </c>
      <c r="ET35" s="126">
        <v>0</v>
      </c>
      <c r="EU35" s="126">
        <v>3</v>
      </c>
      <c r="EV35" s="126">
        <v>1.8</v>
      </c>
      <c r="EW35" s="126">
        <v>0</v>
      </c>
      <c r="EX35" s="126">
        <v>0</v>
      </c>
      <c r="EY35" s="126">
        <v>0</v>
      </c>
      <c r="EZ35" s="126">
        <v>0</v>
      </c>
      <c r="FA35" s="126">
        <v>2</v>
      </c>
      <c r="FB35" s="126">
        <v>0.4</v>
      </c>
      <c r="FC35" s="126">
        <v>0</v>
      </c>
      <c r="FD35" s="126">
        <v>0</v>
      </c>
      <c r="FE35" s="126">
        <v>0</v>
      </c>
      <c r="FF35" s="126">
        <v>0</v>
      </c>
      <c r="FG35" s="126">
        <v>0</v>
      </c>
      <c r="FH35" s="126">
        <v>0</v>
      </c>
      <c r="FI35" s="126">
        <v>0</v>
      </c>
      <c r="FJ35" s="126">
        <v>0</v>
      </c>
      <c r="FK35" s="126">
        <v>0</v>
      </c>
      <c r="FL35" s="126">
        <v>0</v>
      </c>
      <c r="FM35" s="126">
        <v>0</v>
      </c>
      <c r="FN35" s="126">
        <v>0</v>
      </c>
      <c r="FO35" s="126">
        <v>0</v>
      </c>
      <c r="FP35" s="126">
        <v>0</v>
      </c>
      <c r="FQ35" s="126">
        <v>0</v>
      </c>
      <c r="FR35" s="126">
        <v>0</v>
      </c>
      <c r="FS35" s="126">
        <v>0</v>
      </c>
      <c r="FT35" s="126">
        <v>0</v>
      </c>
      <c r="FU35" s="126">
        <v>0</v>
      </c>
      <c r="FV35" s="126">
        <v>0</v>
      </c>
      <c r="FW35" s="126">
        <v>0</v>
      </c>
      <c r="FX35" s="126">
        <v>0</v>
      </c>
      <c r="FY35" s="126">
        <v>0</v>
      </c>
      <c r="FZ35" s="126">
        <v>0</v>
      </c>
      <c r="GA35" s="126">
        <v>0</v>
      </c>
      <c r="GB35" s="126">
        <v>0</v>
      </c>
      <c r="GC35" s="126">
        <v>0</v>
      </c>
      <c r="GD35" s="126">
        <v>0</v>
      </c>
      <c r="GE35" s="126">
        <v>0</v>
      </c>
      <c r="GF35" s="126">
        <v>0</v>
      </c>
      <c r="GG35" s="126">
        <v>0</v>
      </c>
      <c r="GH35" s="126">
        <v>0</v>
      </c>
      <c r="GI35" s="183" t="s">
        <v>1011</v>
      </c>
      <c r="GJ35" s="183" t="s">
        <v>993</v>
      </c>
      <c r="GK35" s="183" t="s">
        <v>993</v>
      </c>
      <c r="GL35" s="183" t="s">
        <v>993</v>
      </c>
      <c r="GM35" s="126">
        <v>1255</v>
      </c>
      <c r="GN35" s="126">
        <v>0</v>
      </c>
      <c r="GO35" s="126">
        <v>0</v>
      </c>
      <c r="GP35" s="126">
        <v>7261</v>
      </c>
      <c r="GQ35" s="126">
        <v>1251</v>
      </c>
      <c r="GR35" s="126">
        <v>1255</v>
      </c>
      <c r="GS35" s="126">
        <v>737</v>
      </c>
      <c r="GT35" s="126">
        <v>0</v>
      </c>
      <c r="GU35" s="126">
        <v>0</v>
      </c>
      <c r="GV35" s="126">
        <v>0</v>
      </c>
      <c r="GW35" s="126">
        <v>518</v>
      </c>
      <c r="GX35" s="126">
        <v>0</v>
      </c>
      <c r="GY35" s="126">
        <v>1251</v>
      </c>
      <c r="GZ35" s="126">
        <v>1243</v>
      </c>
      <c r="HA35" s="126">
        <v>8</v>
      </c>
      <c r="HB35" s="126">
        <v>0</v>
      </c>
      <c r="HC35" s="126">
        <v>0</v>
      </c>
      <c r="HD35" s="126">
        <v>0</v>
      </c>
      <c r="HE35" s="126">
        <v>0</v>
      </c>
      <c r="HF35" s="126">
        <v>0</v>
      </c>
      <c r="HG35" s="126">
        <v>0</v>
      </c>
      <c r="HH35" s="126">
        <v>1251</v>
      </c>
      <c r="HI35" s="126">
        <v>0</v>
      </c>
      <c r="HJ35" s="126">
        <v>0</v>
      </c>
      <c r="HK35" s="126">
        <v>0</v>
      </c>
      <c r="HL35" s="183" t="s">
        <v>993</v>
      </c>
      <c r="HM35" s="126">
        <v>0</v>
      </c>
      <c r="HN35" s="126">
        <v>0</v>
      </c>
      <c r="HO35" s="126">
        <v>0</v>
      </c>
      <c r="HP35" s="126">
        <v>0</v>
      </c>
      <c r="HQ35" s="126">
        <v>0</v>
      </c>
      <c r="HR35" s="126">
        <v>0</v>
      </c>
      <c r="HS35" s="126">
        <v>0</v>
      </c>
      <c r="HT35" s="126">
        <v>0</v>
      </c>
      <c r="HU35" s="126">
        <v>518</v>
      </c>
      <c r="HV35" s="126">
        <v>70</v>
      </c>
      <c r="HW35" s="126">
        <v>3</v>
      </c>
      <c r="HX35" s="126">
        <v>80</v>
      </c>
      <c r="HY35" s="126">
        <v>7</v>
      </c>
      <c r="HZ35" s="126">
        <v>2</v>
      </c>
      <c r="IA35" s="128">
        <v>0</v>
      </c>
      <c r="IB35" s="126">
        <v>0</v>
      </c>
      <c r="IC35" s="126">
        <v>1251</v>
      </c>
      <c r="ID35" s="126">
        <v>0</v>
      </c>
      <c r="IE35" s="126">
        <v>0</v>
      </c>
      <c r="IF35" s="126">
        <v>0</v>
      </c>
      <c r="IG35" s="126">
        <v>0</v>
      </c>
      <c r="IH35" s="126">
        <v>0</v>
      </c>
      <c r="II35" s="126">
        <v>0</v>
      </c>
      <c r="IJ35" s="126">
        <v>0</v>
      </c>
      <c r="IK35" s="126">
        <v>0</v>
      </c>
      <c r="IL35" s="126">
        <v>0</v>
      </c>
      <c r="IM35" s="126">
        <v>0</v>
      </c>
      <c r="IN35" s="126">
        <v>0</v>
      </c>
      <c r="IO35" s="126">
        <v>0</v>
      </c>
      <c r="IP35" s="126">
        <v>0</v>
      </c>
      <c r="IQ35" s="126">
        <v>0</v>
      </c>
      <c r="IR35" s="126">
        <v>0</v>
      </c>
      <c r="IS35" s="126">
        <v>0</v>
      </c>
      <c r="IT35" s="126">
        <v>0</v>
      </c>
      <c r="IU35" s="126">
        <v>0</v>
      </c>
      <c r="IV35" s="126">
        <v>0</v>
      </c>
      <c r="IW35" s="126">
        <v>0</v>
      </c>
      <c r="IX35" s="126">
        <v>0</v>
      </c>
      <c r="IY35" s="183" t="s">
        <v>993</v>
      </c>
      <c r="IZ35" s="126">
        <v>0</v>
      </c>
      <c r="JA35" s="126">
        <v>0</v>
      </c>
      <c r="JB35" s="126">
        <v>0</v>
      </c>
      <c r="JC35" s="126">
        <v>0</v>
      </c>
      <c r="JD35" s="126">
        <v>0</v>
      </c>
      <c r="JE35" s="126">
        <v>0</v>
      </c>
      <c r="JF35" s="126">
        <v>0</v>
      </c>
      <c r="JG35" s="126">
        <v>0</v>
      </c>
      <c r="JH35" s="126">
        <v>0</v>
      </c>
      <c r="JI35" s="126">
        <v>0</v>
      </c>
      <c r="JJ35" s="126">
        <v>0</v>
      </c>
      <c r="JK35" s="126">
        <v>0</v>
      </c>
      <c r="JL35" s="127" t="b">
        <v>0</v>
      </c>
      <c r="JM35" s="183" t="s">
        <v>993</v>
      </c>
      <c r="JN35" s="183" t="s">
        <v>993</v>
      </c>
      <c r="JO35" s="183" t="s">
        <v>993</v>
      </c>
      <c r="JP35" s="183" t="s">
        <v>993</v>
      </c>
      <c r="JQ35" s="127"/>
      <c r="JR35" s="123"/>
    </row>
    <row r="36" spans="1:278">
      <c r="A36" s="122"/>
      <c r="B36" s="1350" t="s">
        <v>1607</v>
      </c>
      <c r="C36" s="1350"/>
      <c r="D36" s="183" t="s">
        <v>1608</v>
      </c>
      <c r="E36" s="183" t="s">
        <v>1608</v>
      </c>
      <c r="F36" s="183" t="s">
        <v>993</v>
      </c>
      <c r="G36" s="183" t="s">
        <v>1609</v>
      </c>
      <c r="H36" s="183" t="s">
        <v>1388</v>
      </c>
      <c r="I36" s="183" t="s">
        <v>437</v>
      </c>
      <c r="J36" s="183" t="s">
        <v>986</v>
      </c>
      <c r="K36" s="183" t="s">
        <v>1062</v>
      </c>
      <c r="L36" s="183" t="s">
        <v>1063</v>
      </c>
      <c r="M36" s="183" t="s">
        <v>1064</v>
      </c>
      <c r="N36" s="183" t="s">
        <v>1065</v>
      </c>
      <c r="O36" s="183" t="s">
        <v>1609</v>
      </c>
      <c r="P36" s="183" t="s">
        <v>1332</v>
      </c>
      <c r="Q36" s="183" t="s">
        <v>1610</v>
      </c>
      <c r="R36" s="183" t="s">
        <v>1611</v>
      </c>
      <c r="S36" s="183" t="s">
        <v>1612</v>
      </c>
      <c r="T36" s="183" t="s">
        <v>1613</v>
      </c>
      <c r="U36" s="183" t="s">
        <v>993</v>
      </c>
      <c r="V36" s="183" t="s">
        <v>1333</v>
      </c>
      <c r="W36" s="183" t="s">
        <v>1359</v>
      </c>
      <c r="X36" s="183" t="s">
        <v>1614</v>
      </c>
      <c r="Y36" s="183" t="s">
        <v>993</v>
      </c>
      <c r="Z36" s="183" t="s">
        <v>993</v>
      </c>
      <c r="AA36" s="183" t="s">
        <v>993</v>
      </c>
      <c r="AB36" s="183" t="s">
        <v>993</v>
      </c>
      <c r="AC36" s="183" t="s">
        <v>993</v>
      </c>
      <c r="AD36" s="183" t="s">
        <v>447</v>
      </c>
      <c r="AE36" s="183" t="s">
        <v>270</v>
      </c>
      <c r="AF36" s="183" t="s">
        <v>270</v>
      </c>
      <c r="AG36" s="183" t="s">
        <v>293</v>
      </c>
      <c r="AH36" s="127" t="b">
        <v>0</v>
      </c>
      <c r="AI36" s="126">
        <v>0</v>
      </c>
      <c r="AJ36" s="127" t="b">
        <v>0</v>
      </c>
      <c r="AK36" s="126">
        <v>0</v>
      </c>
      <c r="AL36" s="127" t="b">
        <v>0</v>
      </c>
      <c r="AM36" s="127" t="b">
        <v>1</v>
      </c>
      <c r="AN36" s="183" t="s">
        <v>293</v>
      </c>
      <c r="AO36" s="183" t="b">
        <f t="shared" si="1"/>
        <v>1</v>
      </c>
      <c r="AP36" s="183" t="s">
        <v>993</v>
      </c>
      <c r="AQ36" s="127" t="b">
        <v>0</v>
      </c>
      <c r="AR36" s="183" t="s">
        <v>993</v>
      </c>
      <c r="AS36" s="183" t="s">
        <v>993</v>
      </c>
      <c r="AT36" s="183" t="s">
        <v>993</v>
      </c>
      <c r="AU36" s="183" t="s">
        <v>270</v>
      </c>
      <c r="AV36" s="183" t="s">
        <v>290</v>
      </c>
      <c r="AW36" s="183" t="s">
        <v>293</v>
      </c>
      <c r="AX36" s="183" t="s">
        <v>296</v>
      </c>
      <c r="AY36" s="183" t="s">
        <v>993</v>
      </c>
      <c r="AZ36" s="183">
        <f t="shared" si="2"/>
        <v>19</v>
      </c>
      <c r="BA36" s="183">
        <f t="shared" si="2"/>
        <v>18</v>
      </c>
      <c r="BB36" s="183">
        <f t="shared" si="2"/>
        <v>0</v>
      </c>
      <c r="BC36" s="183">
        <f t="shared" si="2"/>
        <v>19</v>
      </c>
      <c r="BD36" s="183">
        <f t="shared" si="3"/>
        <v>0</v>
      </c>
      <c r="BE36" s="126">
        <v>13</v>
      </c>
      <c r="BF36" s="126">
        <v>12</v>
      </c>
      <c r="BG36" s="126">
        <v>0</v>
      </c>
      <c r="BH36" s="126">
        <v>13</v>
      </c>
      <c r="BI36" s="126">
        <v>0</v>
      </c>
      <c r="BJ36" s="126">
        <v>6</v>
      </c>
      <c r="BK36" s="126">
        <v>6</v>
      </c>
      <c r="BL36" s="126">
        <v>0</v>
      </c>
      <c r="BM36" s="126">
        <v>6</v>
      </c>
      <c r="BN36" s="126">
        <v>6</v>
      </c>
      <c r="BO36" s="126">
        <v>0</v>
      </c>
      <c r="BP36" s="126">
        <v>0</v>
      </c>
      <c r="BQ36" s="126">
        <v>0</v>
      </c>
      <c r="BR36" s="126">
        <v>0</v>
      </c>
      <c r="BS36" s="126">
        <v>6</v>
      </c>
      <c r="BT36" s="126">
        <v>0</v>
      </c>
      <c r="BU36" s="126">
        <v>6</v>
      </c>
      <c r="BV36" s="126">
        <v>0</v>
      </c>
      <c r="BW36" s="126">
        <v>0</v>
      </c>
      <c r="BX36" s="126">
        <v>0</v>
      </c>
      <c r="BY36" s="127"/>
      <c r="BZ36" s="126">
        <v>13</v>
      </c>
      <c r="CA36" s="126">
        <v>6</v>
      </c>
      <c r="CB36" s="126">
        <v>0</v>
      </c>
      <c r="CC36" s="126">
        <v>0</v>
      </c>
      <c r="CD36" s="126">
        <v>1</v>
      </c>
      <c r="CE36" s="126">
        <v>0</v>
      </c>
      <c r="CF36" s="126">
        <v>0</v>
      </c>
      <c r="CG36" s="126">
        <v>0</v>
      </c>
      <c r="CH36" s="126">
        <v>2</v>
      </c>
      <c r="CI36" s="126">
        <v>1.4</v>
      </c>
      <c r="CJ36" s="126">
        <v>1</v>
      </c>
      <c r="CK36" s="126">
        <v>0</v>
      </c>
      <c r="CL36" s="126">
        <v>2</v>
      </c>
      <c r="CM36" s="126">
        <v>0.2</v>
      </c>
      <c r="CN36" s="126">
        <v>0</v>
      </c>
      <c r="CO36" s="126">
        <v>0</v>
      </c>
      <c r="CP36" s="126">
        <v>1</v>
      </c>
      <c r="CQ36" s="126">
        <v>0</v>
      </c>
      <c r="CR36" s="126">
        <v>0</v>
      </c>
      <c r="CS36" s="126">
        <v>0</v>
      </c>
      <c r="CT36" s="126">
        <v>0</v>
      </c>
      <c r="CU36" s="126">
        <v>0</v>
      </c>
      <c r="CV36" s="126">
        <v>1</v>
      </c>
      <c r="CW36" s="126">
        <v>0</v>
      </c>
      <c r="CX36" s="126">
        <v>0</v>
      </c>
      <c r="CY36" s="126">
        <v>0</v>
      </c>
      <c r="CZ36" s="126">
        <v>0</v>
      </c>
      <c r="DA36" s="126">
        <v>0</v>
      </c>
      <c r="DB36" s="126">
        <v>0</v>
      </c>
      <c r="DC36" s="126">
        <v>0</v>
      </c>
      <c r="DD36" s="126">
        <v>0</v>
      </c>
      <c r="DE36" s="126">
        <v>0</v>
      </c>
      <c r="DF36" s="126">
        <v>1</v>
      </c>
      <c r="DG36" s="126">
        <v>1.4</v>
      </c>
      <c r="DH36" s="126">
        <v>1</v>
      </c>
      <c r="DI36" s="126">
        <v>0</v>
      </c>
      <c r="DJ36" s="126">
        <v>2</v>
      </c>
      <c r="DK36" s="126">
        <v>0.2</v>
      </c>
      <c r="DL36" s="126">
        <v>0</v>
      </c>
      <c r="DM36" s="126">
        <v>0</v>
      </c>
      <c r="DN36" s="126">
        <v>0</v>
      </c>
      <c r="DO36" s="126">
        <v>0</v>
      </c>
      <c r="DP36" s="126">
        <v>0</v>
      </c>
      <c r="DQ36" s="126">
        <v>0</v>
      </c>
      <c r="DR36" s="126">
        <v>0</v>
      </c>
      <c r="DS36" s="126">
        <v>0</v>
      </c>
      <c r="DT36" s="126">
        <v>0</v>
      </c>
      <c r="DU36" s="126">
        <v>0</v>
      </c>
      <c r="DV36" s="126">
        <v>0</v>
      </c>
      <c r="DW36" s="126">
        <v>0</v>
      </c>
      <c r="DX36" s="126">
        <v>0</v>
      </c>
      <c r="DY36" s="126">
        <v>0</v>
      </c>
      <c r="DZ36" s="127" t="b">
        <v>0</v>
      </c>
      <c r="EA36" s="126">
        <v>0</v>
      </c>
      <c r="EB36" s="126">
        <v>0</v>
      </c>
      <c r="EC36" s="126">
        <v>0</v>
      </c>
      <c r="ED36" s="126">
        <v>0</v>
      </c>
      <c r="EE36" s="126">
        <v>0</v>
      </c>
      <c r="EF36" s="126">
        <v>0</v>
      </c>
      <c r="EG36" s="126">
        <v>0</v>
      </c>
      <c r="EH36" s="126">
        <v>0</v>
      </c>
      <c r="EI36" s="126">
        <v>0</v>
      </c>
      <c r="EJ36" s="126">
        <v>0</v>
      </c>
      <c r="EK36" s="126">
        <v>0</v>
      </c>
      <c r="EL36" s="126">
        <v>0</v>
      </c>
      <c r="EM36" s="126">
        <v>0</v>
      </c>
      <c r="EN36" s="126">
        <v>0</v>
      </c>
      <c r="EO36" s="126">
        <v>0</v>
      </c>
      <c r="EP36" s="126">
        <v>0</v>
      </c>
      <c r="EQ36" s="126">
        <v>0</v>
      </c>
      <c r="ER36" s="126">
        <v>0</v>
      </c>
      <c r="ES36" s="126">
        <v>0</v>
      </c>
      <c r="ET36" s="126">
        <v>0</v>
      </c>
      <c r="EU36" s="126">
        <v>1</v>
      </c>
      <c r="EV36" s="126">
        <v>0</v>
      </c>
      <c r="EW36" s="126">
        <v>0</v>
      </c>
      <c r="EX36" s="126">
        <v>0</v>
      </c>
      <c r="EY36" s="126">
        <v>0</v>
      </c>
      <c r="EZ36" s="126">
        <v>0</v>
      </c>
      <c r="FA36" s="126">
        <v>0</v>
      </c>
      <c r="FB36" s="126">
        <v>0</v>
      </c>
      <c r="FC36" s="126">
        <v>1</v>
      </c>
      <c r="FD36" s="126">
        <v>0</v>
      </c>
      <c r="FE36" s="126">
        <v>0</v>
      </c>
      <c r="FF36" s="126">
        <v>0</v>
      </c>
      <c r="FG36" s="126">
        <v>0</v>
      </c>
      <c r="FH36" s="126">
        <v>0</v>
      </c>
      <c r="FI36" s="126">
        <v>1</v>
      </c>
      <c r="FJ36" s="126">
        <v>0</v>
      </c>
      <c r="FK36" s="126">
        <v>0</v>
      </c>
      <c r="FL36" s="126">
        <v>0</v>
      </c>
      <c r="FM36" s="126">
        <v>0</v>
      </c>
      <c r="FN36" s="126">
        <v>0</v>
      </c>
      <c r="FO36" s="126">
        <v>0</v>
      </c>
      <c r="FP36" s="126">
        <v>0</v>
      </c>
      <c r="FQ36" s="126">
        <v>0</v>
      </c>
      <c r="FR36" s="126">
        <v>0</v>
      </c>
      <c r="FS36" s="126">
        <v>0</v>
      </c>
      <c r="FT36" s="126">
        <v>0</v>
      </c>
      <c r="FU36" s="126">
        <v>0</v>
      </c>
      <c r="FV36" s="126">
        <v>0</v>
      </c>
      <c r="FW36" s="126">
        <v>0</v>
      </c>
      <c r="FX36" s="126">
        <v>0</v>
      </c>
      <c r="FY36" s="126">
        <v>0</v>
      </c>
      <c r="FZ36" s="126">
        <v>0</v>
      </c>
      <c r="GA36" s="126">
        <v>0</v>
      </c>
      <c r="GB36" s="126">
        <v>0</v>
      </c>
      <c r="GC36" s="126">
        <v>0</v>
      </c>
      <c r="GD36" s="126">
        <v>0</v>
      </c>
      <c r="GE36" s="126">
        <v>0</v>
      </c>
      <c r="GF36" s="126">
        <v>0</v>
      </c>
      <c r="GG36" s="126">
        <v>0</v>
      </c>
      <c r="GH36" s="126">
        <v>0</v>
      </c>
      <c r="GI36" s="183" t="s">
        <v>1000</v>
      </c>
      <c r="GJ36" s="183" t="s">
        <v>993</v>
      </c>
      <c r="GK36" s="183" t="s">
        <v>993</v>
      </c>
      <c r="GL36" s="183" t="s">
        <v>993</v>
      </c>
      <c r="GM36" s="126">
        <v>84</v>
      </c>
      <c r="GN36" s="126">
        <v>0</v>
      </c>
      <c r="GO36" s="126">
        <v>0</v>
      </c>
      <c r="GP36" s="126">
        <v>4747</v>
      </c>
      <c r="GQ36" s="126">
        <v>0</v>
      </c>
      <c r="GR36" s="126">
        <v>0</v>
      </c>
      <c r="GS36" s="126">
        <v>0</v>
      </c>
      <c r="GT36" s="126">
        <v>0</v>
      </c>
      <c r="GU36" s="126">
        <v>0</v>
      </c>
      <c r="GV36" s="126">
        <v>0</v>
      </c>
      <c r="GW36" s="126">
        <v>0</v>
      </c>
      <c r="GX36" s="126">
        <v>0</v>
      </c>
      <c r="GY36" s="126">
        <v>0</v>
      </c>
      <c r="GZ36" s="126">
        <v>0</v>
      </c>
      <c r="HA36" s="126">
        <v>0</v>
      </c>
      <c r="HB36" s="126">
        <v>0</v>
      </c>
      <c r="HC36" s="126">
        <v>0</v>
      </c>
      <c r="HD36" s="126">
        <v>0</v>
      </c>
      <c r="HE36" s="126">
        <v>0</v>
      </c>
      <c r="HF36" s="126">
        <v>0</v>
      </c>
      <c r="HG36" s="126">
        <v>0</v>
      </c>
      <c r="HH36" s="126">
        <v>0</v>
      </c>
      <c r="HI36" s="126">
        <v>0</v>
      </c>
      <c r="HJ36" s="126">
        <v>0</v>
      </c>
      <c r="HK36" s="126">
        <v>0</v>
      </c>
      <c r="HL36" s="183" t="s">
        <v>993</v>
      </c>
      <c r="HM36" s="126">
        <v>0</v>
      </c>
      <c r="HN36" s="126">
        <v>0</v>
      </c>
      <c r="HO36" s="126">
        <v>0</v>
      </c>
      <c r="HP36" s="126">
        <v>0</v>
      </c>
      <c r="HQ36" s="126">
        <v>0</v>
      </c>
      <c r="HR36" s="126">
        <v>0</v>
      </c>
      <c r="HS36" s="126">
        <v>0</v>
      </c>
      <c r="HT36" s="126">
        <v>0</v>
      </c>
      <c r="HU36" s="126">
        <v>0</v>
      </c>
      <c r="HV36" s="126">
        <v>0</v>
      </c>
      <c r="HW36" s="126">
        <v>0</v>
      </c>
      <c r="HX36" s="126">
        <v>0</v>
      </c>
      <c r="HY36" s="126">
        <v>0</v>
      </c>
      <c r="HZ36" s="126">
        <v>0</v>
      </c>
      <c r="IA36" s="128">
        <v>0</v>
      </c>
      <c r="IB36" s="126">
        <v>0</v>
      </c>
      <c r="IC36" s="126">
        <v>0</v>
      </c>
      <c r="ID36" s="126">
        <v>0</v>
      </c>
      <c r="IE36" s="126">
        <v>0</v>
      </c>
      <c r="IF36" s="126">
        <v>0</v>
      </c>
      <c r="IG36" s="126">
        <v>0</v>
      </c>
      <c r="IH36" s="126">
        <v>0</v>
      </c>
      <c r="II36" s="126">
        <v>0</v>
      </c>
      <c r="IJ36" s="126">
        <v>0</v>
      </c>
      <c r="IK36" s="126">
        <v>1</v>
      </c>
      <c r="IL36" s="126">
        <v>0</v>
      </c>
      <c r="IM36" s="126">
        <v>0</v>
      </c>
      <c r="IN36" s="126">
        <v>1</v>
      </c>
      <c r="IO36" s="126">
        <v>0</v>
      </c>
      <c r="IP36" s="126">
        <v>0</v>
      </c>
      <c r="IQ36" s="126">
        <v>0</v>
      </c>
      <c r="IR36" s="126">
        <v>0</v>
      </c>
      <c r="IS36" s="126">
        <v>0</v>
      </c>
      <c r="IT36" s="126">
        <v>0</v>
      </c>
      <c r="IU36" s="126">
        <v>0</v>
      </c>
      <c r="IV36" s="126">
        <v>0</v>
      </c>
      <c r="IW36" s="126">
        <v>0</v>
      </c>
      <c r="IX36" s="126">
        <v>0</v>
      </c>
      <c r="IY36" s="183" t="s">
        <v>993</v>
      </c>
      <c r="IZ36" s="126">
        <v>0</v>
      </c>
      <c r="JA36" s="126">
        <v>0</v>
      </c>
      <c r="JB36" s="126">
        <v>0</v>
      </c>
      <c r="JC36" s="126">
        <v>0</v>
      </c>
      <c r="JD36" s="126">
        <v>0</v>
      </c>
      <c r="JE36" s="126">
        <v>0</v>
      </c>
      <c r="JF36" s="126">
        <v>0</v>
      </c>
      <c r="JG36" s="126">
        <v>0</v>
      </c>
      <c r="JH36" s="126">
        <v>0</v>
      </c>
      <c r="JI36" s="126">
        <v>0</v>
      </c>
      <c r="JJ36" s="126">
        <v>0</v>
      </c>
      <c r="JK36" s="126">
        <v>0</v>
      </c>
      <c r="JL36" s="127" t="b">
        <v>0</v>
      </c>
      <c r="JM36" s="183" t="s">
        <v>993</v>
      </c>
      <c r="JN36" s="183" t="s">
        <v>993</v>
      </c>
      <c r="JO36" s="183" t="s">
        <v>993</v>
      </c>
      <c r="JP36" s="183" t="s">
        <v>993</v>
      </c>
      <c r="JQ36" s="127"/>
      <c r="JR36" s="123"/>
    </row>
    <row r="37" spans="1:278">
      <c r="A37" s="122"/>
      <c r="B37" s="1350" t="s">
        <v>1615</v>
      </c>
      <c r="C37" s="1350"/>
      <c r="D37" s="183" t="s">
        <v>1616</v>
      </c>
      <c r="E37" s="183" t="s">
        <v>1616</v>
      </c>
      <c r="F37" s="183" t="s">
        <v>993</v>
      </c>
      <c r="G37" s="183" t="s">
        <v>1617</v>
      </c>
      <c r="H37" s="183" t="s">
        <v>1388</v>
      </c>
      <c r="I37" s="183" t="s">
        <v>437</v>
      </c>
      <c r="J37" s="183" t="s">
        <v>986</v>
      </c>
      <c r="K37" s="183" t="s">
        <v>1062</v>
      </c>
      <c r="L37" s="183" t="s">
        <v>1063</v>
      </c>
      <c r="M37" s="183" t="s">
        <v>1064</v>
      </c>
      <c r="N37" s="183" t="s">
        <v>1065</v>
      </c>
      <c r="O37" s="183" t="s">
        <v>1617</v>
      </c>
      <c r="P37" s="183" t="s">
        <v>1332</v>
      </c>
      <c r="Q37" s="183" t="s">
        <v>1351</v>
      </c>
      <c r="R37" s="183" t="s">
        <v>1618</v>
      </c>
      <c r="S37" s="183" t="s">
        <v>1619</v>
      </c>
      <c r="T37" s="183" t="s">
        <v>1620</v>
      </c>
      <c r="U37" s="183" t="s">
        <v>1621</v>
      </c>
      <c r="V37" s="183" t="s">
        <v>1333</v>
      </c>
      <c r="W37" s="183" t="s">
        <v>1352</v>
      </c>
      <c r="X37" s="183" t="s">
        <v>1622</v>
      </c>
      <c r="Y37" s="183" t="s">
        <v>1333</v>
      </c>
      <c r="Z37" s="183" t="s">
        <v>1352</v>
      </c>
      <c r="AA37" s="183" t="s">
        <v>1623</v>
      </c>
      <c r="AB37" s="183" t="s">
        <v>2218</v>
      </c>
      <c r="AC37" s="183" t="s">
        <v>1624</v>
      </c>
      <c r="AD37" s="183" t="s">
        <v>447</v>
      </c>
      <c r="AE37" s="183" t="s">
        <v>270</v>
      </c>
      <c r="AF37" s="183" t="s">
        <v>270</v>
      </c>
      <c r="AG37" s="183" t="s">
        <v>293</v>
      </c>
      <c r="AH37" s="127" t="b">
        <v>0</v>
      </c>
      <c r="AI37" s="126">
        <v>0</v>
      </c>
      <c r="AJ37" s="127" t="b">
        <v>0</v>
      </c>
      <c r="AK37" s="126">
        <v>0</v>
      </c>
      <c r="AL37" s="127" t="b">
        <v>0</v>
      </c>
      <c r="AM37" s="127" t="b">
        <v>1</v>
      </c>
      <c r="AN37" s="183" t="s">
        <v>293</v>
      </c>
      <c r="AO37" s="183" t="b">
        <f t="shared" si="1"/>
        <v>1</v>
      </c>
      <c r="AP37" s="183" t="s">
        <v>993</v>
      </c>
      <c r="AQ37" s="127" t="b">
        <v>0</v>
      </c>
      <c r="AR37" s="183" t="s">
        <v>993</v>
      </c>
      <c r="AS37" s="183" t="s">
        <v>993</v>
      </c>
      <c r="AT37" s="183" t="s">
        <v>993</v>
      </c>
      <c r="AU37" s="183" t="s">
        <v>298</v>
      </c>
      <c r="AV37" s="183" t="s">
        <v>993</v>
      </c>
      <c r="AW37" s="183" t="s">
        <v>993</v>
      </c>
      <c r="AX37" s="183" t="s">
        <v>993</v>
      </c>
      <c r="AY37" s="183" t="s">
        <v>993</v>
      </c>
      <c r="AZ37" s="183">
        <f t="shared" si="2"/>
        <v>3</v>
      </c>
      <c r="BA37" s="183">
        <f t="shared" si="2"/>
        <v>3</v>
      </c>
      <c r="BB37" s="183">
        <f t="shared" si="2"/>
        <v>0</v>
      </c>
      <c r="BC37" s="183">
        <f t="shared" si="2"/>
        <v>3</v>
      </c>
      <c r="BD37" s="183">
        <f t="shared" si="3"/>
        <v>0</v>
      </c>
      <c r="BE37" s="126">
        <v>3</v>
      </c>
      <c r="BF37" s="126">
        <v>3</v>
      </c>
      <c r="BG37" s="126">
        <v>0</v>
      </c>
      <c r="BH37" s="126">
        <v>3</v>
      </c>
      <c r="BI37" s="126">
        <v>0</v>
      </c>
      <c r="BJ37" s="126">
        <v>0</v>
      </c>
      <c r="BK37" s="126">
        <v>0</v>
      </c>
      <c r="BL37" s="126">
        <v>0</v>
      </c>
      <c r="BM37" s="126">
        <v>0</v>
      </c>
      <c r="BN37" s="126">
        <v>0</v>
      </c>
      <c r="BO37" s="126">
        <v>0</v>
      </c>
      <c r="BP37" s="126">
        <v>0</v>
      </c>
      <c r="BQ37" s="126">
        <v>0</v>
      </c>
      <c r="BR37" s="126">
        <v>0</v>
      </c>
      <c r="BS37" s="126">
        <v>0</v>
      </c>
      <c r="BT37" s="126">
        <v>0</v>
      </c>
      <c r="BU37" s="126">
        <v>0</v>
      </c>
      <c r="BV37" s="126">
        <v>0</v>
      </c>
      <c r="BW37" s="126">
        <v>0</v>
      </c>
      <c r="BX37" s="126">
        <v>0</v>
      </c>
      <c r="BY37" s="127"/>
      <c r="BZ37" s="126">
        <v>3</v>
      </c>
      <c r="CA37" s="126">
        <v>0</v>
      </c>
      <c r="CB37" s="126">
        <v>0</v>
      </c>
      <c r="CC37" s="126">
        <v>0</v>
      </c>
      <c r="CD37" s="126">
        <v>1</v>
      </c>
      <c r="CE37" s="126">
        <v>6</v>
      </c>
      <c r="CF37" s="126">
        <v>0</v>
      </c>
      <c r="CG37" s="126">
        <v>0</v>
      </c>
      <c r="CH37" s="126">
        <v>3</v>
      </c>
      <c r="CI37" s="126">
        <v>3</v>
      </c>
      <c r="CJ37" s="126">
        <v>1</v>
      </c>
      <c r="CK37" s="126">
        <v>4</v>
      </c>
      <c r="CL37" s="126">
        <v>0</v>
      </c>
      <c r="CM37" s="126">
        <v>0</v>
      </c>
      <c r="CN37" s="126">
        <v>0</v>
      </c>
      <c r="CO37" s="126">
        <v>0</v>
      </c>
      <c r="CP37" s="126">
        <v>0</v>
      </c>
      <c r="CQ37" s="126">
        <v>0</v>
      </c>
      <c r="CR37" s="126">
        <v>0</v>
      </c>
      <c r="CS37" s="126">
        <v>0</v>
      </c>
      <c r="CT37" s="126">
        <v>0</v>
      </c>
      <c r="CU37" s="126">
        <v>0</v>
      </c>
      <c r="CV37" s="126">
        <v>0</v>
      </c>
      <c r="CW37" s="126">
        <v>0</v>
      </c>
      <c r="CX37" s="126">
        <v>0</v>
      </c>
      <c r="CY37" s="126">
        <v>0</v>
      </c>
      <c r="CZ37" s="126">
        <v>0</v>
      </c>
      <c r="DA37" s="126">
        <v>0</v>
      </c>
      <c r="DB37" s="126">
        <v>0</v>
      </c>
      <c r="DC37" s="126">
        <v>0</v>
      </c>
      <c r="DD37" s="126">
        <v>0</v>
      </c>
      <c r="DE37" s="126">
        <v>0</v>
      </c>
      <c r="DF37" s="126">
        <v>0</v>
      </c>
      <c r="DG37" s="126">
        <v>3</v>
      </c>
      <c r="DH37" s="126">
        <v>0</v>
      </c>
      <c r="DI37" s="126">
        <v>3</v>
      </c>
      <c r="DJ37" s="126">
        <v>0</v>
      </c>
      <c r="DK37" s="126">
        <v>0</v>
      </c>
      <c r="DL37" s="126">
        <v>0</v>
      </c>
      <c r="DM37" s="126">
        <v>0</v>
      </c>
      <c r="DN37" s="126">
        <v>0</v>
      </c>
      <c r="DO37" s="126">
        <v>0</v>
      </c>
      <c r="DP37" s="126">
        <v>0</v>
      </c>
      <c r="DQ37" s="126">
        <v>0</v>
      </c>
      <c r="DR37" s="126">
        <v>0</v>
      </c>
      <c r="DS37" s="126">
        <v>0</v>
      </c>
      <c r="DT37" s="126">
        <v>0</v>
      </c>
      <c r="DU37" s="126">
        <v>0</v>
      </c>
      <c r="DV37" s="126">
        <v>0</v>
      </c>
      <c r="DW37" s="126">
        <v>0</v>
      </c>
      <c r="DX37" s="126">
        <v>0</v>
      </c>
      <c r="DY37" s="126">
        <v>0</v>
      </c>
      <c r="DZ37" s="127" t="b">
        <v>1</v>
      </c>
      <c r="EA37" s="126">
        <v>0</v>
      </c>
      <c r="EB37" s="126">
        <v>0</v>
      </c>
      <c r="EC37" s="126">
        <v>0</v>
      </c>
      <c r="ED37" s="126">
        <v>0</v>
      </c>
      <c r="EE37" s="126">
        <v>0</v>
      </c>
      <c r="EF37" s="126">
        <v>0</v>
      </c>
      <c r="EG37" s="126">
        <v>0</v>
      </c>
      <c r="EH37" s="126">
        <v>0</v>
      </c>
      <c r="EI37" s="126">
        <v>0</v>
      </c>
      <c r="EJ37" s="126">
        <v>0</v>
      </c>
      <c r="EK37" s="126">
        <v>0</v>
      </c>
      <c r="EL37" s="126">
        <v>0</v>
      </c>
      <c r="EM37" s="126">
        <v>0</v>
      </c>
      <c r="EN37" s="126">
        <v>0</v>
      </c>
      <c r="EO37" s="126">
        <v>0</v>
      </c>
      <c r="EP37" s="126">
        <v>0</v>
      </c>
      <c r="EQ37" s="126">
        <v>0</v>
      </c>
      <c r="ER37" s="126">
        <v>0</v>
      </c>
      <c r="ES37" s="126">
        <v>0</v>
      </c>
      <c r="ET37" s="126">
        <v>0</v>
      </c>
      <c r="EU37" s="126">
        <v>3</v>
      </c>
      <c r="EV37" s="126">
        <v>0</v>
      </c>
      <c r="EW37" s="126">
        <v>1</v>
      </c>
      <c r="EX37" s="126">
        <v>1</v>
      </c>
      <c r="EY37" s="126">
        <v>0</v>
      </c>
      <c r="EZ37" s="126">
        <v>0</v>
      </c>
      <c r="FA37" s="126">
        <v>0</v>
      </c>
      <c r="FB37" s="126">
        <v>0</v>
      </c>
      <c r="FC37" s="126">
        <v>0</v>
      </c>
      <c r="FD37" s="126">
        <v>0</v>
      </c>
      <c r="FE37" s="126">
        <v>0</v>
      </c>
      <c r="FF37" s="126">
        <v>0</v>
      </c>
      <c r="FG37" s="126">
        <v>0</v>
      </c>
      <c r="FH37" s="126">
        <v>0</v>
      </c>
      <c r="FI37" s="126">
        <v>0</v>
      </c>
      <c r="FJ37" s="126">
        <v>0</v>
      </c>
      <c r="FK37" s="126">
        <v>0</v>
      </c>
      <c r="FL37" s="126">
        <v>0</v>
      </c>
      <c r="FM37" s="126">
        <v>0</v>
      </c>
      <c r="FN37" s="126">
        <v>0</v>
      </c>
      <c r="FO37" s="126">
        <v>0</v>
      </c>
      <c r="FP37" s="126">
        <v>0</v>
      </c>
      <c r="FQ37" s="126">
        <v>0</v>
      </c>
      <c r="FR37" s="126">
        <v>0</v>
      </c>
      <c r="FS37" s="126">
        <v>0</v>
      </c>
      <c r="FT37" s="126">
        <v>0</v>
      </c>
      <c r="FU37" s="126">
        <v>0</v>
      </c>
      <c r="FV37" s="126">
        <v>0</v>
      </c>
      <c r="FW37" s="126">
        <v>0</v>
      </c>
      <c r="FX37" s="126">
        <v>0</v>
      </c>
      <c r="FY37" s="126">
        <v>0</v>
      </c>
      <c r="FZ37" s="126">
        <v>0</v>
      </c>
      <c r="GA37" s="126">
        <v>0</v>
      </c>
      <c r="GB37" s="126">
        <v>0</v>
      </c>
      <c r="GC37" s="126">
        <v>0</v>
      </c>
      <c r="GD37" s="126">
        <v>0</v>
      </c>
      <c r="GE37" s="126">
        <v>0</v>
      </c>
      <c r="GF37" s="126">
        <v>0</v>
      </c>
      <c r="GG37" s="126">
        <v>0</v>
      </c>
      <c r="GH37" s="126">
        <v>0</v>
      </c>
      <c r="GI37" s="183" t="s">
        <v>999</v>
      </c>
      <c r="GJ37" s="183" t="s">
        <v>1014</v>
      </c>
      <c r="GK37" s="183" t="s">
        <v>290</v>
      </c>
      <c r="GL37" s="183" t="s">
        <v>993</v>
      </c>
      <c r="GM37" s="126">
        <v>429</v>
      </c>
      <c r="GN37" s="126">
        <v>0</v>
      </c>
      <c r="GO37" s="126">
        <v>0</v>
      </c>
      <c r="GP37" s="126">
        <v>855</v>
      </c>
      <c r="GQ37" s="126">
        <v>426</v>
      </c>
      <c r="GR37" s="126">
        <v>429</v>
      </c>
      <c r="GS37" s="126">
        <v>429</v>
      </c>
      <c r="GT37" s="126">
        <v>0</v>
      </c>
      <c r="GU37" s="126">
        <v>0</v>
      </c>
      <c r="GV37" s="126">
        <v>0</v>
      </c>
      <c r="GW37" s="126">
        <v>0</v>
      </c>
      <c r="GX37" s="126">
        <v>0</v>
      </c>
      <c r="GY37" s="126">
        <v>426</v>
      </c>
      <c r="GZ37" s="126">
        <v>426</v>
      </c>
      <c r="HA37" s="126">
        <v>0</v>
      </c>
      <c r="HB37" s="126">
        <v>0</v>
      </c>
      <c r="HC37" s="126">
        <v>0</v>
      </c>
      <c r="HD37" s="126">
        <v>0</v>
      </c>
      <c r="HE37" s="126">
        <v>0</v>
      </c>
      <c r="HF37" s="126">
        <v>0</v>
      </c>
      <c r="HG37" s="126">
        <v>0</v>
      </c>
      <c r="HH37" s="126">
        <v>426</v>
      </c>
      <c r="HI37" s="126">
        <v>0</v>
      </c>
      <c r="HJ37" s="126">
        <v>0</v>
      </c>
      <c r="HK37" s="126">
        <v>0</v>
      </c>
      <c r="HL37" s="183" t="s">
        <v>290</v>
      </c>
      <c r="HM37" s="126">
        <v>0</v>
      </c>
      <c r="HN37" s="126">
        <v>0</v>
      </c>
      <c r="HO37" s="126">
        <v>0</v>
      </c>
      <c r="HP37" s="126">
        <v>0</v>
      </c>
      <c r="HQ37" s="126">
        <v>0</v>
      </c>
      <c r="HR37" s="126">
        <v>0</v>
      </c>
      <c r="HS37" s="126">
        <v>0</v>
      </c>
      <c r="HT37" s="126">
        <v>0</v>
      </c>
      <c r="HU37" s="126">
        <v>0</v>
      </c>
      <c r="HV37" s="126">
        <v>140</v>
      </c>
      <c r="HW37" s="126">
        <v>0</v>
      </c>
      <c r="HX37" s="126">
        <v>3</v>
      </c>
      <c r="HY37" s="126">
        <v>0</v>
      </c>
      <c r="HZ37" s="126">
        <v>0</v>
      </c>
      <c r="IA37" s="128">
        <v>0</v>
      </c>
      <c r="IB37" s="126">
        <v>0</v>
      </c>
      <c r="IC37" s="126">
        <v>426</v>
      </c>
      <c r="ID37" s="126">
        <v>0</v>
      </c>
      <c r="IE37" s="126">
        <v>0</v>
      </c>
      <c r="IF37" s="126">
        <v>0</v>
      </c>
      <c r="IG37" s="126">
        <v>0</v>
      </c>
      <c r="IH37" s="126">
        <v>0</v>
      </c>
      <c r="II37" s="126">
        <v>0</v>
      </c>
      <c r="IJ37" s="126">
        <v>0</v>
      </c>
      <c r="IK37" s="126">
        <v>0</v>
      </c>
      <c r="IL37" s="126">
        <v>0</v>
      </c>
      <c r="IM37" s="126">
        <v>0</v>
      </c>
      <c r="IN37" s="126">
        <v>0</v>
      </c>
      <c r="IO37" s="126">
        <v>0</v>
      </c>
      <c r="IP37" s="126">
        <v>0</v>
      </c>
      <c r="IQ37" s="126">
        <v>0</v>
      </c>
      <c r="IR37" s="126">
        <v>0</v>
      </c>
      <c r="IS37" s="126">
        <v>0</v>
      </c>
      <c r="IT37" s="126">
        <v>0</v>
      </c>
      <c r="IU37" s="126">
        <v>0</v>
      </c>
      <c r="IV37" s="126">
        <v>0</v>
      </c>
      <c r="IW37" s="126">
        <v>0</v>
      </c>
      <c r="IX37" s="126">
        <v>0</v>
      </c>
      <c r="IY37" s="183" t="s">
        <v>290</v>
      </c>
      <c r="IZ37" s="126">
        <v>0</v>
      </c>
      <c r="JA37" s="126">
        <v>0</v>
      </c>
      <c r="JB37" s="126">
        <v>0</v>
      </c>
      <c r="JC37" s="126">
        <v>0</v>
      </c>
      <c r="JD37" s="126">
        <v>0</v>
      </c>
      <c r="JE37" s="126">
        <v>0</v>
      </c>
      <c r="JF37" s="126">
        <v>0</v>
      </c>
      <c r="JG37" s="126">
        <v>0</v>
      </c>
      <c r="JH37" s="126">
        <v>0</v>
      </c>
      <c r="JI37" s="126">
        <v>0</v>
      </c>
      <c r="JJ37" s="126">
        <v>0</v>
      </c>
      <c r="JK37" s="126">
        <v>0</v>
      </c>
      <c r="JL37" s="127" t="b">
        <v>0</v>
      </c>
      <c r="JM37" s="183" t="s">
        <v>993</v>
      </c>
      <c r="JN37" s="183" t="s">
        <v>993</v>
      </c>
      <c r="JO37" s="183" t="s">
        <v>993</v>
      </c>
      <c r="JP37" s="183" t="s">
        <v>993</v>
      </c>
      <c r="JQ37" s="127"/>
      <c r="JR37" s="123"/>
    </row>
    <row r="38" spans="1:278">
      <c r="A38" s="122"/>
      <c r="B38" s="1350" t="s">
        <v>1625</v>
      </c>
      <c r="C38" s="1350"/>
      <c r="D38" s="183" t="s">
        <v>1626</v>
      </c>
      <c r="E38" s="183" t="s">
        <v>1626</v>
      </c>
      <c r="F38" s="183" t="s">
        <v>993</v>
      </c>
      <c r="G38" s="183" t="s">
        <v>53</v>
      </c>
      <c r="H38" s="183" t="s">
        <v>1388</v>
      </c>
      <c r="I38" s="183" t="s">
        <v>437</v>
      </c>
      <c r="J38" s="183" t="s">
        <v>986</v>
      </c>
      <c r="K38" s="183" t="s">
        <v>1062</v>
      </c>
      <c r="L38" s="183" t="s">
        <v>1063</v>
      </c>
      <c r="M38" s="183" t="s">
        <v>1064</v>
      </c>
      <c r="N38" s="183" t="s">
        <v>1065</v>
      </c>
      <c r="O38" s="183" t="s">
        <v>53</v>
      </c>
      <c r="P38" s="183" t="s">
        <v>1332</v>
      </c>
      <c r="Q38" s="183" t="s">
        <v>1627</v>
      </c>
      <c r="R38" s="183" t="s">
        <v>1628</v>
      </c>
      <c r="S38" s="183" t="s">
        <v>1629</v>
      </c>
      <c r="T38" s="183" t="s">
        <v>1630</v>
      </c>
      <c r="U38" s="183" t="s">
        <v>1631</v>
      </c>
      <c r="V38" s="183" t="s">
        <v>1333</v>
      </c>
      <c r="W38" s="183" t="s">
        <v>1335</v>
      </c>
      <c r="X38" s="183" t="s">
        <v>1632</v>
      </c>
      <c r="Y38" s="183" t="s">
        <v>1333</v>
      </c>
      <c r="Z38" s="183" t="s">
        <v>1335</v>
      </c>
      <c r="AA38" s="183" t="s">
        <v>1633</v>
      </c>
      <c r="AB38" s="183" t="s">
        <v>1634</v>
      </c>
      <c r="AC38" s="183" t="s">
        <v>1635</v>
      </c>
      <c r="AD38" s="183" t="s">
        <v>447</v>
      </c>
      <c r="AE38" s="183" t="s">
        <v>290</v>
      </c>
      <c r="AF38" s="183" t="s">
        <v>290</v>
      </c>
      <c r="AG38" s="183" t="s">
        <v>282</v>
      </c>
      <c r="AH38" s="127" t="b">
        <v>0</v>
      </c>
      <c r="AI38" s="126">
        <v>0</v>
      </c>
      <c r="AJ38" s="127" t="b">
        <v>0</v>
      </c>
      <c r="AK38" s="126">
        <v>0</v>
      </c>
      <c r="AL38" s="127" t="b">
        <v>0</v>
      </c>
      <c r="AM38" s="127" t="b">
        <v>1</v>
      </c>
      <c r="AN38" s="183" t="s">
        <v>282</v>
      </c>
      <c r="AO38" s="183" t="b">
        <f t="shared" si="1"/>
        <v>1</v>
      </c>
      <c r="AP38" s="183" t="s">
        <v>993</v>
      </c>
      <c r="AQ38" s="127" t="b">
        <v>0</v>
      </c>
      <c r="AR38" s="183" t="s">
        <v>993</v>
      </c>
      <c r="AS38" s="183" t="s">
        <v>993</v>
      </c>
      <c r="AT38" s="183" t="s">
        <v>993</v>
      </c>
      <c r="AU38" s="183" t="s">
        <v>298</v>
      </c>
      <c r="AV38" s="183" t="s">
        <v>993</v>
      </c>
      <c r="AW38" s="183" t="s">
        <v>993</v>
      </c>
      <c r="AX38" s="183" t="s">
        <v>993</v>
      </c>
      <c r="AY38" s="183" t="s">
        <v>993</v>
      </c>
      <c r="AZ38" s="183">
        <f t="shared" si="2"/>
        <v>5</v>
      </c>
      <c r="BA38" s="183">
        <f t="shared" si="2"/>
        <v>0</v>
      </c>
      <c r="BB38" s="183">
        <f t="shared" si="2"/>
        <v>0</v>
      </c>
      <c r="BC38" s="183">
        <f t="shared" si="2"/>
        <v>5</v>
      </c>
      <c r="BD38" s="183">
        <f t="shared" si="3"/>
        <v>0</v>
      </c>
      <c r="BE38" s="126">
        <v>5</v>
      </c>
      <c r="BF38" s="126">
        <v>0</v>
      </c>
      <c r="BG38" s="126">
        <v>0</v>
      </c>
      <c r="BH38" s="126">
        <v>5</v>
      </c>
      <c r="BI38" s="126">
        <v>0</v>
      </c>
      <c r="BJ38" s="126">
        <v>0</v>
      </c>
      <c r="BK38" s="126">
        <v>0</v>
      </c>
      <c r="BL38" s="126">
        <v>0</v>
      </c>
      <c r="BM38" s="126">
        <v>0</v>
      </c>
      <c r="BN38" s="126">
        <v>0</v>
      </c>
      <c r="BO38" s="126">
        <v>0</v>
      </c>
      <c r="BP38" s="126">
        <v>0</v>
      </c>
      <c r="BQ38" s="126">
        <v>0</v>
      </c>
      <c r="BR38" s="126">
        <v>0</v>
      </c>
      <c r="BS38" s="126">
        <v>0</v>
      </c>
      <c r="BT38" s="126">
        <v>0</v>
      </c>
      <c r="BU38" s="126">
        <v>0</v>
      </c>
      <c r="BV38" s="126">
        <v>0</v>
      </c>
      <c r="BW38" s="126">
        <v>0</v>
      </c>
      <c r="BX38" s="126">
        <v>0</v>
      </c>
      <c r="BY38" s="183" t="s">
        <v>2219</v>
      </c>
      <c r="BZ38" s="126">
        <v>0</v>
      </c>
      <c r="CA38" s="126">
        <v>0</v>
      </c>
      <c r="CB38" s="126">
        <v>0</v>
      </c>
      <c r="CC38" s="126">
        <v>5</v>
      </c>
      <c r="CD38" s="126">
        <v>2</v>
      </c>
      <c r="CE38" s="126">
        <v>0.5</v>
      </c>
      <c r="CF38" s="126">
        <v>0</v>
      </c>
      <c r="CG38" s="126">
        <v>0</v>
      </c>
      <c r="CH38" s="126">
        <v>9</v>
      </c>
      <c r="CI38" s="126">
        <v>2.1</v>
      </c>
      <c r="CJ38" s="126">
        <v>2</v>
      </c>
      <c r="CK38" s="126">
        <v>0.9</v>
      </c>
      <c r="CL38" s="126">
        <v>0</v>
      </c>
      <c r="CM38" s="126">
        <v>0</v>
      </c>
      <c r="CN38" s="126">
        <v>0</v>
      </c>
      <c r="CO38" s="126">
        <v>0</v>
      </c>
      <c r="CP38" s="126">
        <v>0</v>
      </c>
      <c r="CQ38" s="126">
        <v>0</v>
      </c>
      <c r="CR38" s="126">
        <v>0</v>
      </c>
      <c r="CS38" s="126">
        <v>0</v>
      </c>
      <c r="CT38" s="126">
        <v>0</v>
      </c>
      <c r="CU38" s="126">
        <v>0</v>
      </c>
      <c r="CV38" s="126">
        <v>0</v>
      </c>
      <c r="CW38" s="126">
        <v>0</v>
      </c>
      <c r="CX38" s="126">
        <v>0</v>
      </c>
      <c r="CY38" s="126">
        <v>0</v>
      </c>
      <c r="CZ38" s="126">
        <v>5</v>
      </c>
      <c r="DA38" s="126">
        <v>0</v>
      </c>
      <c r="DB38" s="126">
        <v>0</v>
      </c>
      <c r="DC38" s="126">
        <v>0</v>
      </c>
      <c r="DD38" s="126">
        <v>0</v>
      </c>
      <c r="DE38" s="126">
        <v>0</v>
      </c>
      <c r="DF38" s="126">
        <v>0</v>
      </c>
      <c r="DG38" s="126">
        <v>0</v>
      </c>
      <c r="DH38" s="126">
        <v>0</v>
      </c>
      <c r="DI38" s="126">
        <v>0</v>
      </c>
      <c r="DJ38" s="126">
        <v>0</v>
      </c>
      <c r="DK38" s="126">
        <v>0</v>
      </c>
      <c r="DL38" s="126">
        <v>0</v>
      </c>
      <c r="DM38" s="126">
        <v>0</v>
      </c>
      <c r="DN38" s="126">
        <v>0</v>
      </c>
      <c r="DO38" s="126">
        <v>0</v>
      </c>
      <c r="DP38" s="126">
        <v>0</v>
      </c>
      <c r="DQ38" s="126">
        <v>0</v>
      </c>
      <c r="DR38" s="126">
        <v>0</v>
      </c>
      <c r="DS38" s="126">
        <v>0</v>
      </c>
      <c r="DT38" s="126">
        <v>0</v>
      </c>
      <c r="DU38" s="126">
        <v>0</v>
      </c>
      <c r="DV38" s="126">
        <v>0</v>
      </c>
      <c r="DW38" s="126">
        <v>0</v>
      </c>
      <c r="DX38" s="126">
        <v>0</v>
      </c>
      <c r="DY38" s="126">
        <v>0</v>
      </c>
      <c r="DZ38" s="127" t="b">
        <v>1</v>
      </c>
      <c r="EA38" s="126">
        <v>0</v>
      </c>
      <c r="EB38" s="126">
        <v>0</v>
      </c>
      <c r="EC38" s="126">
        <v>0</v>
      </c>
      <c r="ED38" s="126">
        <v>0</v>
      </c>
      <c r="EE38" s="126">
        <v>0</v>
      </c>
      <c r="EF38" s="126">
        <v>0</v>
      </c>
      <c r="EG38" s="126">
        <v>0</v>
      </c>
      <c r="EH38" s="126">
        <v>0</v>
      </c>
      <c r="EI38" s="126">
        <v>0</v>
      </c>
      <c r="EJ38" s="126">
        <v>0</v>
      </c>
      <c r="EK38" s="126">
        <v>0</v>
      </c>
      <c r="EL38" s="126">
        <v>0</v>
      </c>
      <c r="EM38" s="126">
        <v>0</v>
      </c>
      <c r="EN38" s="126">
        <v>0</v>
      </c>
      <c r="EO38" s="126">
        <v>0</v>
      </c>
      <c r="EP38" s="126">
        <v>0</v>
      </c>
      <c r="EQ38" s="126">
        <v>0</v>
      </c>
      <c r="ER38" s="126">
        <v>0</v>
      </c>
      <c r="ES38" s="126">
        <v>0</v>
      </c>
      <c r="ET38" s="126">
        <v>0</v>
      </c>
      <c r="EU38" s="126">
        <v>9</v>
      </c>
      <c r="EV38" s="126">
        <v>2.1</v>
      </c>
      <c r="EW38" s="126">
        <v>2</v>
      </c>
      <c r="EX38" s="126">
        <v>0.9</v>
      </c>
      <c r="EY38" s="126">
        <v>0</v>
      </c>
      <c r="EZ38" s="126">
        <v>0</v>
      </c>
      <c r="FA38" s="126">
        <v>0</v>
      </c>
      <c r="FB38" s="126">
        <v>0</v>
      </c>
      <c r="FC38" s="126">
        <v>0</v>
      </c>
      <c r="FD38" s="126">
        <v>0</v>
      </c>
      <c r="FE38" s="126">
        <v>0</v>
      </c>
      <c r="FF38" s="126">
        <v>0</v>
      </c>
      <c r="FG38" s="126">
        <v>0</v>
      </c>
      <c r="FH38" s="126">
        <v>0</v>
      </c>
      <c r="FI38" s="126">
        <v>0</v>
      </c>
      <c r="FJ38" s="126">
        <v>0</v>
      </c>
      <c r="FK38" s="126">
        <v>0</v>
      </c>
      <c r="FL38" s="126">
        <v>0</v>
      </c>
      <c r="FM38" s="126">
        <v>0</v>
      </c>
      <c r="FN38" s="126">
        <v>0</v>
      </c>
      <c r="FO38" s="126">
        <v>0</v>
      </c>
      <c r="FP38" s="126">
        <v>0</v>
      </c>
      <c r="FQ38" s="126">
        <v>0</v>
      </c>
      <c r="FR38" s="126">
        <v>0</v>
      </c>
      <c r="FS38" s="126">
        <v>0</v>
      </c>
      <c r="FT38" s="126">
        <v>0</v>
      </c>
      <c r="FU38" s="126">
        <v>0</v>
      </c>
      <c r="FV38" s="126">
        <v>0</v>
      </c>
      <c r="FW38" s="126">
        <v>0</v>
      </c>
      <c r="FX38" s="126">
        <v>0</v>
      </c>
      <c r="FY38" s="126">
        <v>0</v>
      </c>
      <c r="FZ38" s="126">
        <v>0</v>
      </c>
      <c r="GA38" s="126">
        <v>0</v>
      </c>
      <c r="GB38" s="126">
        <v>0</v>
      </c>
      <c r="GC38" s="126">
        <v>0</v>
      </c>
      <c r="GD38" s="126">
        <v>0</v>
      </c>
      <c r="GE38" s="126">
        <v>0</v>
      </c>
      <c r="GF38" s="126">
        <v>0</v>
      </c>
      <c r="GG38" s="126">
        <v>0</v>
      </c>
      <c r="GH38" s="126">
        <v>0</v>
      </c>
      <c r="GI38" s="183" t="s">
        <v>1011</v>
      </c>
      <c r="GJ38" s="183" t="s">
        <v>993</v>
      </c>
      <c r="GK38" s="183" t="s">
        <v>993</v>
      </c>
      <c r="GL38" s="183" t="s">
        <v>993</v>
      </c>
      <c r="GM38" s="126">
        <v>0</v>
      </c>
      <c r="GN38" s="126">
        <v>0</v>
      </c>
      <c r="GO38" s="126">
        <v>0</v>
      </c>
      <c r="GP38" s="126">
        <v>0</v>
      </c>
      <c r="GQ38" s="126">
        <v>0</v>
      </c>
      <c r="GR38" s="126">
        <v>0</v>
      </c>
      <c r="GS38" s="126">
        <v>0</v>
      </c>
      <c r="GT38" s="126">
        <v>0</v>
      </c>
      <c r="GU38" s="126">
        <v>0</v>
      </c>
      <c r="GV38" s="126">
        <v>0</v>
      </c>
      <c r="GW38" s="126">
        <v>0</v>
      </c>
      <c r="GX38" s="126">
        <v>0</v>
      </c>
      <c r="GY38" s="126">
        <v>0</v>
      </c>
      <c r="GZ38" s="126">
        <v>0</v>
      </c>
      <c r="HA38" s="126">
        <v>0</v>
      </c>
      <c r="HB38" s="126">
        <v>0</v>
      </c>
      <c r="HC38" s="126">
        <v>0</v>
      </c>
      <c r="HD38" s="126">
        <v>0</v>
      </c>
      <c r="HE38" s="126">
        <v>0</v>
      </c>
      <c r="HF38" s="126">
        <v>0</v>
      </c>
      <c r="HG38" s="126">
        <v>0</v>
      </c>
      <c r="HH38" s="126">
        <v>0</v>
      </c>
      <c r="HI38" s="126">
        <v>0</v>
      </c>
      <c r="HJ38" s="126">
        <v>0</v>
      </c>
      <c r="HK38" s="126">
        <v>0</v>
      </c>
      <c r="HL38" s="183" t="s">
        <v>290</v>
      </c>
      <c r="HM38" s="126">
        <v>0</v>
      </c>
      <c r="HN38" s="126">
        <v>0</v>
      </c>
      <c r="HO38" s="126">
        <v>0</v>
      </c>
      <c r="HP38" s="126">
        <v>0</v>
      </c>
      <c r="HQ38" s="126">
        <v>0</v>
      </c>
      <c r="HR38" s="126">
        <v>0</v>
      </c>
      <c r="HS38" s="126">
        <v>0</v>
      </c>
      <c r="HT38" s="126">
        <v>0</v>
      </c>
      <c r="HU38" s="126">
        <v>0</v>
      </c>
      <c r="HV38" s="126">
        <v>0</v>
      </c>
      <c r="HW38" s="126">
        <v>0</v>
      </c>
      <c r="HX38" s="126">
        <v>0</v>
      </c>
      <c r="HY38" s="126">
        <v>0</v>
      </c>
      <c r="HZ38" s="126">
        <v>0</v>
      </c>
      <c r="IA38" s="128">
        <v>0</v>
      </c>
      <c r="IB38" s="126">
        <v>0</v>
      </c>
      <c r="IC38" s="126">
        <v>0</v>
      </c>
      <c r="ID38" s="126">
        <v>0</v>
      </c>
      <c r="IE38" s="126">
        <v>0</v>
      </c>
      <c r="IF38" s="126">
        <v>0</v>
      </c>
      <c r="IG38" s="126">
        <v>0</v>
      </c>
      <c r="IH38" s="126">
        <v>0</v>
      </c>
      <c r="II38" s="126">
        <v>0</v>
      </c>
      <c r="IJ38" s="126">
        <v>0</v>
      </c>
      <c r="IK38" s="126">
        <v>0</v>
      </c>
      <c r="IL38" s="126">
        <v>0</v>
      </c>
      <c r="IM38" s="126">
        <v>0</v>
      </c>
      <c r="IN38" s="126">
        <v>0</v>
      </c>
      <c r="IO38" s="126">
        <v>0</v>
      </c>
      <c r="IP38" s="126">
        <v>0</v>
      </c>
      <c r="IQ38" s="126">
        <v>0</v>
      </c>
      <c r="IR38" s="126">
        <v>0</v>
      </c>
      <c r="IS38" s="126">
        <v>0</v>
      </c>
      <c r="IT38" s="126">
        <v>0</v>
      </c>
      <c r="IU38" s="126">
        <v>0</v>
      </c>
      <c r="IV38" s="126">
        <v>0</v>
      </c>
      <c r="IW38" s="126">
        <v>0</v>
      </c>
      <c r="IX38" s="126">
        <v>0</v>
      </c>
      <c r="IY38" s="183" t="s">
        <v>290</v>
      </c>
      <c r="IZ38" s="126">
        <v>0</v>
      </c>
      <c r="JA38" s="126">
        <v>0</v>
      </c>
      <c r="JB38" s="126">
        <v>0</v>
      </c>
      <c r="JC38" s="126">
        <v>0</v>
      </c>
      <c r="JD38" s="126">
        <v>0</v>
      </c>
      <c r="JE38" s="126">
        <v>0</v>
      </c>
      <c r="JF38" s="126">
        <v>0</v>
      </c>
      <c r="JG38" s="126">
        <v>0</v>
      </c>
      <c r="JH38" s="126">
        <v>0</v>
      </c>
      <c r="JI38" s="126">
        <v>0</v>
      </c>
      <c r="JJ38" s="126">
        <v>0</v>
      </c>
      <c r="JK38" s="126">
        <v>0</v>
      </c>
      <c r="JL38" s="127" t="b">
        <v>0</v>
      </c>
      <c r="JM38" s="183" t="s">
        <v>993</v>
      </c>
      <c r="JN38" s="183" t="s">
        <v>993</v>
      </c>
      <c r="JO38" s="183" t="s">
        <v>993</v>
      </c>
      <c r="JP38" s="183" t="s">
        <v>993</v>
      </c>
      <c r="JQ38" s="127"/>
      <c r="JR38" s="123"/>
    </row>
    <row r="39" spans="1:278">
      <c r="A39" s="122"/>
      <c r="B39" s="1350" t="s">
        <v>1636</v>
      </c>
      <c r="C39" s="1350"/>
      <c r="D39" s="183" t="s">
        <v>1637</v>
      </c>
      <c r="E39" s="183" t="s">
        <v>1637</v>
      </c>
      <c r="F39" s="183" t="s">
        <v>993</v>
      </c>
      <c r="G39" s="183" t="s">
        <v>47</v>
      </c>
      <c r="H39" s="183" t="s">
        <v>1388</v>
      </c>
      <c r="I39" s="183" t="s">
        <v>437</v>
      </c>
      <c r="J39" s="183" t="s">
        <v>986</v>
      </c>
      <c r="K39" s="183" t="s">
        <v>1062</v>
      </c>
      <c r="L39" s="183" t="s">
        <v>1063</v>
      </c>
      <c r="M39" s="183" t="s">
        <v>1064</v>
      </c>
      <c r="N39" s="183" t="s">
        <v>1065</v>
      </c>
      <c r="O39" s="183" t="s">
        <v>47</v>
      </c>
      <c r="P39" s="183" t="s">
        <v>1332</v>
      </c>
      <c r="Q39" s="183" t="s">
        <v>1638</v>
      </c>
      <c r="R39" s="183" t="s">
        <v>1639</v>
      </c>
      <c r="S39" s="183" t="s">
        <v>1640</v>
      </c>
      <c r="T39" s="183" t="s">
        <v>1641</v>
      </c>
      <c r="U39" s="183" t="s">
        <v>1588</v>
      </c>
      <c r="V39" s="183" t="s">
        <v>1333</v>
      </c>
      <c r="W39" s="183" t="s">
        <v>1352</v>
      </c>
      <c r="X39" s="183" t="s">
        <v>1642</v>
      </c>
      <c r="Y39" s="183" t="s">
        <v>1333</v>
      </c>
      <c r="Z39" s="183" t="s">
        <v>1352</v>
      </c>
      <c r="AA39" s="183" t="s">
        <v>1643</v>
      </c>
      <c r="AB39" s="183" t="s">
        <v>2220</v>
      </c>
      <c r="AC39" s="183" t="s">
        <v>1531</v>
      </c>
      <c r="AD39" s="183" t="s">
        <v>447</v>
      </c>
      <c r="AE39" s="183" t="s">
        <v>270</v>
      </c>
      <c r="AF39" s="183" t="s">
        <v>270</v>
      </c>
      <c r="AG39" s="183" t="s">
        <v>290</v>
      </c>
      <c r="AH39" s="127" t="b">
        <v>0</v>
      </c>
      <c r="AI39" s="126">
        <v>0</v>
      </c>
      <c r="AJ39" s="127" t="b">
        <v>0</v>
      </c>
      <c r="AK39" s="126">
        <v>0</v>
      </c>
      <c r="AL39" s="127" t="b">
        <v>0</v>
      </c>
      <c r="AM39" s="127" t="b">
        <v>1</v>
      </c>
      <c r="AN39" s="183" t="s">
        <v>290</v>
      </c>
      <c r="AO39" s="183" t="b">
        <f t="shared" si="1"/>
        <v>1</v>
      </c>
      <c r="AP39" s="183" t="s">
        <v>993</v>
      </c>
      <c r="AQ39" s="127" t="b">
        <v>0</v>
      </c>
      <c r="AR39" s="183" t="s">
        <v>993</v>
      </c>
      <c r="AS39" s="183" t="s">
        <v>993</v>
      </c>
      <c r="AT39" s="183" t="s">
        <v>993</v>
      </c>
      <c r="AU39" s="183" t="s">
        <v>290</v>
      </c>
      <c r="AV39" s="183" t="s">
        <v>993</v>
      </c>
      <c r="AW39" s="183" t="s">
        <v>993</v>
      </c>
      <c r="AX39" s="183" t="s">
        <v>993</v>
      </c>
      <c r="AY39" s="183" t="s">
        <v>993</v>
      </c>
      <c r="AZ39" s="183">
        <f t="shared" si="2"/>
        <v>7</v>
      </c>
      <c r="BA39" s="183">
        <f t="shared" si="2"/>
        <v>6</v>
      </c>
      <c r="BB39" s="183">
        <f t="shared" si="2"/>
        <v>0</v>
      </c>
      <c r="BC39" s="183">
        <f t="shared" si="2"/>
        <v>7</v>
      </c>
      <c r="BD39" s="183">
        <f t="shared" si="3"/>
        <v>0</v>
      </c>
      <c r="BE39" s="126">
        <v>7</v>
      </c>
      <c r="BF39" s="126">
        <v>6</v>
      </c>
      <c r="BG39" s="126">
        <v>0</v>
      </c>
      <c r="BH39" s="126">
        <v>7</v>
      </c>
      <c r="BI39" s="126">
        <v>0</v>
      </c>
      <c r="BJ39" s="126">
        <v>0</v>
      </c>
      <c r="BK39" s="126">
        <v>0</v>
      </c>
      <c r="BL39" s="126">
        <v>0</v>
      </c>
      <c r="BM39" s="126">
        <v>0</v>
      </c>
      <c r="BN39" s="126">
        <v>0</v>
      </c>
      <c r="BO39" s="126">
        <v>0</v>
      </c>
      <c r="BP39" s="126">
        <v>0</v>
      </c>
      <c r="BQ39" s="126">
        <v>0</v>
      </c>
      <c r="BR39" s="126">
        <v>0</v>
      </c>
      <c r="BS39" s="126">
        <v>0</v>
      </c>
      <c r="BT39" s="126">
        <v>0</v>
      </c>
      <c r="BU39" s="126">
        <v>0</v>
      </c>
      <c r="BV39" s="126">
        <v>0</v>
      </c>
      <c r="BW39" s="126">
        <v>0</v>
      </c>
      <c r="BX39" s="126">
        <v>0</v>
      </c>
      <c r="BY39" s="127"/>
      <c r="BZ39" s="126">
        <v>7</v>
      </c>
      <c r="CA39" s="126">
        <v>0</v>
      </c>
      <c r="CB39" s="126">
        <v>0</v>
      </c>
      <c r="CC39" s="126">
        <v>0</v>
      </c>
      <c r="CD39" s="126">
        <v>1</v>
      </c>
      <c r="CE39" s="126">
        <v>0</v>
      </c>
      <c r="CF39" s="126">
        <v>0</v>
      </c>
      <c r="CG39" s="126">
        <v>0</v>
      </c>
      <c r="CH39" s="126">
        <v>3</v>
      </c>
      <c r="CI39" s="126">
        <v>2.7</v>
      </c>
      <c r="CJ39" s="126">
        <v>0</v>
      </c>
      <c r="CK39" s="126">
        <v>0</v>
      </c>
      <c r="CL39" s="126">
        <v>3</v>
      </c>
      <c r="CM39" s="126">
        <v>0</v>
      </c>
      <c r="CN39" s="126">
        <v>0</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1</v>
      </c>
      <c r="DG39" s="126">
        <v>1</v>
      </c>
      <c r="DH39" s="126">
        <v>0</v>
      </c>
      <c r="DI39" s="126">
        <v>0</v>
      </c>
      <c r="DJ39" s="126">
        <v>0</v>
      </c>
      <c r="DK39" s="126">
        <v>0</v>
      </c>
      <c r="DL39" s="126">
        <v>0</v>
      </c>
      <c r="DM39" s="126">
        <v>0</v>
      </c>
      <c r="DN39" s="126">
        <v>0</v>
      </c>
      <c r="DO39" s="126">
        <v>0</v>
      </c>
      <c r="DP39" s="126">
        <v>0</v>
      </c>
      <c r="DQ39" s="126">
        <v>0</v>
      </c>
      <c r="DR39" s="126">
        <v>0</v>
      </c>
      <c r="DS39" s="126">
        <v>0</v>
      </c>
      <c r="DT39" s="126">
        <v>0</v>
      </c>
      <c r="DU39" s="126">
        <v>0</v>
      </c>
      <c r="DV39" s="126">
        <v>0</v>
      </c>
      <c r="DW39" s="126">
        <v>0</v>
      </c>
      <c r="DX39" s="126">
        <v>0</v>
      </c>
      <c r="DY39" s="126">
        <v>0</v>
      </c>
      <c r="DZ39" s="127" t="b">
        <v>1</v>
      </c>
      <c r="EA39" s="126">
        <v>1</v>
      </c>
      <c r="EB39" s="126">
        <v>0.7</v>
      </c>
      <c r="EC39" s="126">
        <v>0</v>
      </c>
      <c r="ED39" s="126">
        <v>0</v>
      </c>
      <c r="EE39" s="126">
        <v>1</v>
      </c>
      <c r="EF39" s="126">
        <v>0</v>
      </c>
      <c r="EG39" s="126">
        <v>0</v>
      </c>
      <c r="EH39" s="126">
        <v>0</v>
      </c>
      <c r="EI39" s="126">
        <v>0</v>
      </c>
      <c r="EJ39" s="126">
        <v>0</v>
      </c>
      <c r="EK39" s="126">
        <v>0</v>
      </c>
      <c r="EL39" s="126">
        <v>0</v>
      </c>
      <c r="EM39" s="126">
        <v>0</v>
      </c>
      <c r="EN39" s="126">
        <v>0</v>
      </c>
      <c r="EO39" s="126">
        <v>0</v>
      </c>
      <c r="EP39" s="126">
        <v>0</v>
      </c>
      <c r="EQ39" s="126">
        <v>0</v>
      </c>
      <c r="ER39" s="126">
        <v>0</v>
      </c>
      <c r="ES39" s="126">
        <v>0</v>
      </c>
      <c r="ET39" s="126">
        <v>0</v>
      </c>
      <c r="EU39" s="126">
        <v>1</v>
      </c>
      <c r="EV39" s="126">
        <v>1</v>
      </c>
      <c r="EW39" s="126">
        <v>0</v>
      </c>
      <c r="EX39" s="126">
        <v>0</v>
      </c>
      <c r="EY39" s="126">
        <v>2</v>
      </c>
      <c r="EZ39" s="126">
        <v>0</v>
      </c>
      <c r="FA39" s="126">
        <v>0</v>
      </c>
      <c r="FB39" s="126">
        <v>0</v>
      </c>
      <c r="FC39" s="126">
        <v>0</v>
      </c>
      <c r="FD39" s="126">
        <v>0</v>
      </c>
      <c r="FE39" s="126">
        <v>0</v>
      </c>
      <c r="FF39" s="126">
        <v>0</v>
      </c>
      <c r="FG39" s="126">
        <v>0</v>
      </c>
      <c r="FH39" s="126">
        <v>0</v>
      </c>
      <c r="FI39" s="126">
        <v>0</v>
      </c>
      <c r="FJ39" s="126">
        <v>0</v>
      </c>
      <c r="FK39" s="126">
        <v>0</v>
      </c>
      <c r="FL39" s="126">
        <v>0</v>
      </c>
      <c r="FM39" s="126">
        <v>0</v>
      </c>
      <c r="FN39" s="126">
        <v>0</v>
      </c>
      <c r="FO39" s="126">
        <v>0</v>
      </c>
      <c r="FP39" s="126">
        <v>0</v>
      </c>
      <c r="FQ39" s="126">
        <v>0</v>
      </c>
      <c r="FR39" s="126">
        <v>0</v>
      </c>
      <c r="FS39" s="126">
        <v>0</v>
      </c>
      <c r="FT39" s="126">
        <v>0</v>
      </c>
      <c r="FU39" s="126">
        <v>0</v>
      </c>
      <c r="FV39" s="126">
        <v>0</v>
      </c>
      <c r="FW39" s="126">
        <v>0</v>
      </c>
      <c r="FX39" s="126">
        <v>0</v>
      </c>
      <c r="FY39" s="126">
        <v>0</v>
      </c>
      <c r="FZ39" s="126">
        <v>0</v>
      </c>
      <c r="GA39" s="126">
        <v>0</v>
      </c>
      <c r="GB39" s="126">
        <v>0</v>
      </c>
      <c r="GC39" s="126">
        <v>0</v>
      </c>
      <c r="GD39" s="126">
        <v>0</v>
      </c>
      <c r="GE39" s="126">
        <v>0</v>
      </c>
      <c r="GF39" s="126">
        <v>0</v>
      </c>
      <c r="GG39" s="126">
        <v>0</v>
      </c>
      <c r="GH39" s="126">
        <v>0</v>
      </c>
      <c r="GI39" s="183" t="s">
        <v>1055</v>
      </c>
      <c r="GJ39" s="183" t="s">
        <v>993</v>
      </c>
      <c r="GK39" s="183" t="s">
        <v>993</v>
      </c>
      <c r="GL39" s="183" t="s">
        <v>993</v>
      </c>
      <c r="GM39" s="126">
        <v>234</v>
      </c>
      <c r="GN39" s="126">
        <v>0</v>
      </c>
      <c r="GO39" s="126">
        <v>0</v>
      </c>
      <c r="GP39" s="126">
        <v>240</v>
      </c>
      <c r="GQ39" s="126">
        <v>240</v>
      </c>
      <c r="GR39" s="126">
        <v>234</v>
      </c>
      <c r="GS39" s="126">
        <v>234</v>
      </c>
      <c r="GT39" s="126">
        <v>0</v>
      </c>
      <c r="GU39" s="126">
        <v>0</v>
      </c>
      <c r="GV39" s="126">
        <v>0</v>
      </c>
      <c r="GW39" s="126">
        <v>0</v>
      </c>
      <c r="GX39" s="126">
        <v>0</v>
      </c>
      <c r="GY39" s="126">
        <v>240</v>
      </c>
      <c r="GZ39" s="126">
        <v>240</v>
      </c>
      <c r="HA39" s="126">
        <v>0</v>
      </c>
      <c r="HB39" s="126">
        <v>0</v>
      </c>
      <c r="HC39" s="126">
        <v>0</v>
      </c>
      <c r="HD39" s="126">
        <v>0</v>
      </c>
      <c r="HE39" s="126">
        <v>0</v>
      </c>
      <c r="HF39" s="126">
        <v>0</v>
      </c>
      <c r="HG39" s="126">
        <v>0</v>
      </c>
      <c r="HH39" s="126">
        <v>240</v>
      </c>
      <c r="HI39" s="126">
        <v>0</v>
      </c>
      <c r="HJ39" s="126">
        <v>0</v>
      </c>
      <c r="HK39" s="126">
        <v>0</v>
      </c>
      <c r="HL39" s="183" t="s">
        <v>290</v>
      </c>
      <c r="HM39" s="126">
        <v>0</v>
      </c>
      <c r="HN39" s="126">
        <v>0</v>
      </c>
      <c r="HO39" s="126">
        <v>0</v>
      </c>
      <c r="HP39" s="126">
        <v>0</v>
      </c>
      <c r="HQ39" s="126">
        <v>0</v>
      </c>
      <c r="HR39" s="126">
        <v>0</v>
      </c>
      <c r="HS39" s="126">
        <v>0</v>
      </c>
      <c r="HT39" s="126">
        <v>0</v>
      </c>
      <c r="HU39" s="126">
        <v>0</v>
      </c>
      <c r="HV39" s="126">
        <v>0</v>
      </c>
      <c r="HW39" s="126">
        <v>0</v>
      </c>
      <c r="HX39" s="126">
        <v>0</v>
      </c>
      <c r="HY39" s="126">
        <v>0</v>
      </c>
      <c r="HZ39" s="126">
        <v>0</v>
      </c>
      <c r="IA39" s="128">
        <v>0</v>
      </c>
      <c r="IB39" s="126">
        <v>0</v>
      </c>
      <c r="IC39" s="126">
        <v>240</v>
      </c>
      <c r="ID39" s="126">
        <v>0</v>
      </c>
      <c r="IE39" s="126">
        <v>0</v>
      </c>
      <c r="IF39" s="126">
        <v>0</v>
      </c>
      <c r="IG39" s="126">
        <v>0</v>
      </c>
      <c r="IH39" s="126">
        <v>0</v>
      </c>
      <c r="II39" s="126">
        <v>0</v>
      </c>
      <c r="IJ39" s="126">
        <v>0</v>
      </c>
      <c r="IK39" s="126">
        <v>0</v>
      </c>
      <c r="IL39" s="126">
        <v>0</v>
      </c>
      <c r="IM39" s="126">
        <v>0</v>
      </c>
      <c r="IN39" s="126">
        <v>0</v>
      </c>
      <c r="IO39" s="126">
        <v>0</v>
      </c>
      <c r="IP39" s="126">
        <v>0</v>
      </c>
      <c r="IQ39" s="126">
        <v>0</v>
      </c>
      <c r="IR39" s="126">
        <v>0</v>
      </c>
      <c r="IS39" s="126">
        <v>0</v>
      </c>
      <c r="IT39" s="126">
        <v>0</v>
      </c>
      <c r="IU39" s="126">
        <v>0</v>
      </c>
      <c r="IV39" s="126">
        <v>0</v>
      </c>
      <c r="IW39" s="126">
        <v>0</v>
      </c>
      <c r="IX39" s="126">
        <v>0</v>
      </c>
      <c r="IY39" s="183" t="s">
        <v>290</v>
      </c>
      <c r="IZ39" s="126">
        <v>0</v>
      </c>
      <c r="JA39" s="126">
        <v>0</v>
      </c>
      <c r="JB39" s="126">
        <v>0</v>
      </c>
      <c r="JC39" s="126">
        <v>0</v>
      </c>
      <c r="JD39" s="126">
        <v>0</v>
      </c>
      <c r="JE39" s="126">
        <v>0</v>
      </c>
      <c r="JF39" s="126">
        <v>0</v>
      </c>
      <c r="JG39" s="126">
        <v>0</v>
      </c>
      <c r="JH39" s="126">
        <v>0</v>
      </c>
      <c r="JI39" s="126">
        <v>0</v>
      </c>
      <c r="JJ39" s="126">
        <v>0</v>
      </c>
      <c r="JK39" s="126">
        <v>0</v>
      </c>
      <c r="JL39" s="127" t="b">
        <v>0</v>
      </c>
      <c r="JM39" s="183" t="s">
        <v>993</v>
      </c>
      <c r="JN39" s="183" t="s">
        <v>993</v>
      </c>
      <c r="JO39" s="183" t="s">
        <v>993</v>
      </c>
      <c r="JP39" s="183" t="s">
        <v>993</v>
      </c>
      <c r="JQ39" s="127"/>
      <c r="JR39" s="123"/>
    </row>
    <row r="40" spans="1:278">
      <c r="A40" s="122"/>
      <c r="B40" s="1350" t="s">
        <v>1644</v>
      </c>
      <c r="C40" s="1350"/>
      <c r="D40" s="183" t="s">
        <v>1645</v>
      </c>
      <c r="E40" s="183" t="s">
        <v>1645</v>
      </c>
      <c r="F40" s="183" t="s">
        <v>993</v>
      </c>
      <c r="G40" s="183" t="s">
        <v>56</v>
      </c>
      <c r="H40" s="183" t="s">
        <v>1388</v>
      </c>
      <c r="I40" s="183" t="s">
        <v>437</v>
      </c>
      <c r="J40" s="183" t="s">
        <v>986</v>
      </c>
      <c r="K40" s="183" t="s">
        <v>1062</v>
      </c>
      <c r="L40" s="183" t="s">
        <v>1063</v>
      </c>
      <c r="M40" s="183" t="s">
        <v>1064</v>
      </c>
      <c r="N40" s="183" t="s">
        <v>1065</v>
      </c>
      <c r="O40" s="183" t="s">
        <v>56</v>
      </c>
      <c r="P40" s="183" t="s">
        <v>1332</v>
      </c>
      <c r="Q40" s="183" t="s">
        <v>1646</v>
      </c>
      <c r="R40" s="183" t="s">
        <v>1647</v>
      </c>
      <c r="S40" s="183" t="s">
        <v>1648</v>
      </c>
      <c r="T40" s="183" t="s">
        <v>1649</v>
      </c>
      <c r="U40" s="183" t="s">
        <v>1323</v>
      </c>
      <c r="V40" s="183" t="s">
        <v>1333</v>
      </c>
      <c r="W40" s="183" t="s">
        <v>1336</v>
      </c>
      <c r="X40" s="183" t="s">
        <v>1650</v>
      </c>
      <c r="Y40" s="183" t="s">
        <v>1333</v>
      </c>
      <c r="Z40" s="183" t="s">
        <v>1336</v>
      </c>
      <c r="AA40" s="183" t="s">
        <v>1651</v>
      </c>
      <c r="AB40" s="183" t="s">
        <v>2221</v>
      </c>
      <c r="AC40" s="183" t="s">
        <v>1321</v>
      </c>
      <c r="AD40" s="183" t="s">
        <v>447</v>
      </c>
      <c r="AE40" s="183" t="s">
        <v>270</v>
      </c>
      <c r="AF40" s="183" t="s">
        <v>290</v>
      </c>
      <c r="AG40" s="183" t="s">
        <v>282</v>
      </c>
      <c r="AH40" s="127" t="b">
        <v>0</v>
      </c>
      <c r="AI40" s="126">
        <v>0</v>
      </c>
      <c r="AJ40" s="127" t="b">
        <v>0</v>
      </c>
      <c r="AK40" s="126">
        <v>0</v>
      </c>
      <c r="AL40" s="127" t="b">
        <v>0</v>
      </c>
      <c r="AM40" s="127" t="b">
        <v>1</v>
      </c>
      <c r="AN40" s="183" t="s">
        <v>293</v>
      </c>
      <c r="AO40" s="183" t="b">
        <f t="shared" si="1"/>
        <v>0</v>
      </c>
      <c r="AP40" s="183" t="s">
        <v>993</v>
      </c>
      <c r="AQ40" s="127" t="b">
        <v>0</v>
      </c>
      <c r="AR40" s="183" t="s">
        <v>993</v>
      </c>
      <c r="AS40" s="183" t="s">
        <v>993</v>
      </c>
      <c r="AT40" s="183" t="s">
        <v>993</v>
      </c>
      <c r="AU40" s="183" t="s">
        <v>301</v>
      </c>
      <c r="AV40" s="183" t="s">
        <v>993</v>
      </c>
      <c r="AW40" s="183" t="s">
        <v>993</v>
      </c>
      <c r="AX40" s="183" t="s">
        <v>993</v>
      </c>
      <c r="AY40" s="183" t="s">
        <v>993</v>
      </c>
      <c r="AZ40" s="183">
        <f t="shared" si="2"/>
        <v>19</v>
      </c>
      <c r="BA40" s="183">
        <f t="shared" si="2"/>
        <v>0</v>
      </c>
      <c r="BB40" s="183">
        <f t="shared" si="2"/>
        <v>0</v>
      </c>
      <c r="BC40" s="183">
        <f t="shared" si="2"/>
        <v>19</v>
      </c>
      <c r="BD40" s="183">
        <f t="shared" si="3"/>
        <v>0</v>
      </c>
      <c r="BE40" s="126">
        <v>19</v>
      </c>
      <c r="BF40" s="126">
        <v>0</v>
      </c>
      <c r="BG40" s="126">
        <v>0</v>
      </c>
      <c r="BH40" s="126">
        <v>19</v>
      </c>
      <c r="BI40" s="126">
        <v>19</v>
      </c>
      <c r="BJ40" s="126">
        <v>0</v>
      </c>
      <c r="BK40" s="126">
        <v>0</v>
      </c>
      <c r="BL40" s="126">
        <v>0</v>
      </c>
      <c r="BM40" s="126">
        <v>0</v>
      </c>
      <c r="BN40" s="126">
        <v>0</v>
      </c>
      <c r="BO40" s="126">
        <v>0</v>
      </c>
      <c r="BP40" s="126">
        <v>0</v>
      </c>
      <c r="BQ40" s="126">
        <v>0</v>
      </c>
      <c r="BR40" s="126">
        <v>0</v>
      </c>
      <c r="BS40" s="126">
        <v>0</v>
      </c>
      <c r="BT40" s="126">
        <v>0</v>
      </c>
      <c r="BU40" s="126">
        <v>0</v>
      </c>
      <c r="BV40" s="126">
        <v>0</v>
      </c>
      <c r="BW40" s="126">
        <v>0</v>
      </c>
      <c r="BX40" s="126">
        <v>0</v>
      </c>
      <c r="BY40" s="183" t="s">
        <v>2222</v>
      </c>
      <c r="BZ40" s="126">
        <v>19</v>
      </c>
      <c r="CA40" s="126">
        <v>0</v>
      </c>
      <c r="CB40" s="126">
        <v>0</v>
      </c>
      <c r="CC40" s="126">
        <v>0</v>
      </c>
      <c r="CD40" s="126">
        <v>1</v>
      </c>
      <c r="CE40" s="126">
        <v>0</v>
      </c>
      <c r="CF40" s="126">
        <v>0</v>
      </c>
      <c r="CG40" s="126">
        <v>0</v>
      </c>
      <c r="CH40" s="126">
        <v>3</v>
      </c>
      <c r="CI40" s="126">
        <v>0</v>
      </c>
      <c r="CJ40" s="126">
        <v>1</v>
      </c>
      <c r="CK40" s="126">
        <v>0</v>
      </c>
      <c r="CL40" s="126">
        <v>0</v>
      </c>
      <c r="CM40" s="126">
        <v>0</v>
      </c>
      <c r="CN40" s="126">
        <v>0</v>
      </c>
      <c r="CO40" s="126">
        <v>0</v>
      </c>
      <c r="CP40" s="126">
        <v>0</v>
      </c>
      <c r="CQ40" s="126">
        <v>0</v>
      </c>
      <c r="CR40" s="126">
        <v>0</v>
      </c>
      <c r="CS40" s="126">
        <v>0</v>
      </c>
      <c r="CT40" s="126">
        <v>0</v>
      </c>
      <c r="CU40" s="126">
        <v>0</v>
      </c>
      <c r="CV40" s="126">
        <v>0</v>
      </c>
      <c r="CW40" s="126">
        <v>0</v>
      </c>
      <c r="CX40" s="126">
        <v>1</v>
      </c>
      <c r="CY40" s="126">
        <v>1</v>
      </c>
      <c r="CZ40" s="126">
        <v>0</v>
      </c>
      <c r="DA40" s="126">
        <v>0</v>
      </c>
      <c r="DB40" s="126">
        <v>0</v>
      </c>
      <c r="DC40" s="126">
        <v>0</v>
      </c>
      <c r="DD40" s="126">
        <v>0</v>
      </c>
      <c r="DE40" s="126">
        <v>0</v>
      </c>
      <c r="DF40" s="126">
        <v>0</v>
      </c>
      <c r="DG40" s="126">
        <v>0</v>
      </c>
      <c r="DH40" s="126">
        <v>0</v>
      </c>
      <c r="DI40" s="126">
        <v>0</v>
      </c>
      <c r="DJ40" s="126">
        <v>0</v>
      </c>
      <c r="DK40" s="126">
        <v>0</v>
      </c>
      <c r="DL40" s="126">
        <v>0</v>
      </c>
      <c r="DM40" s="126">
        <v>0</v>
      </c>
      <c r="DN40" s="126">
        <v>0</v>
      </c>
      <c r="DO40" s="126">
        <v>0</v>
      </c>
      <c r="DP40" s="126">
        <v>0</v>
      </c>
      <c r="DQ40" s="126">
        <v>0</v>
      </c>
      <c r="DR40" s="126">
        <v>0</v>
      </c>
      <c r="DS40" s="126">
        <v>0</v>
      </c>
      <c r="DT40" s="126">
        <v>0</v>
      </c>
      <c r="DU40" s="126">
        <v>0</v>
      </c>
      <c r="DV40" s="126">
        <v>0</v>
      </c>
      <c r="DW40" s="126">
        <v>0</v>
      </c>
      <c r="DX40" s="126">
        <v>0</v>
      </c>
      <c r="DY40" s="126">
        <v>0</v>
      </c>
      <c r="DZ40" s="127" t="b">
        <v>1</v>
      </c>
      <c r="EA40" s="126">
        <v>0</v>
      </c>
      <c r="EB40" s="126">
        <v>0</v>
      </c>
      <c r="EC40" s="126">
        <v>0</v>
      </c>
      <c r="ED40" s="126">
        <v>0</v>
      </c>
      <c r="EE40" s="126">
        <v>0</v>
      </c>
      <c r="EF40" s="126">
        <v>0</v>
      </c>
      <c r="EG40" s="126">
        <v>0</v>
      </c>
      <c r="EH40" s="126">
        <v>0</v>
      </c>
      <c r="EI40" s="126">
        <v>0</v>
      </c>
      <c r="EJ40" s="126">
        <v>0</v>
      </c>
      <c r="EK40" s="126">
        <v>0</v>
      </c>
      <c r="EL40" s="126">
        <v>0</v>
      </c>
      <c r="EM40" s="126">
        <v>0</v>
      </c>
      <c r="EN40" s="126">
        <v>0</v>
      </c>
      <c r="EO40" s="126">
        <v>0</v>
      </c>
      <c r="EP40" s="126">
        <v>0</v>
      </c>
      <c r="EQ40" s="126">
        <v>0</v>
      </c>
      <c r="ER40" s="126">
        <v>0</v>
      </c>
      <c r="ES40" s="126">
        <v>0</v>
      </c>
      <c r="ET40" s="126">
        <v>0</v>
      </c>
      <c r="EU40" s="126">
        <v>3</v>
      </c>
      <c r="EV40" s="126">
        <v>0</v>
      </c>
      <c r="EW40" s="126">
        <v>1</v>
      </c>
      <c r="EX40" s="126">
        <v>0</v>
      </c>
      <c r="EY40" s="126">
        <v>0</v>
      </c>
      <c r="EZ40" s="126">
        <v>0</v>
      </c>
      <c r="FA40" s="126">
        <v>0</v>
      </c>
      <c r="FB40" s="126">
        <v>0</v>
      </c>
      <c r="FC40" s="126">
        <v>0</v>
      </c>
      <c r="FD40" s="126">
        <v>0</v>
      </c>
      <c r="FE40" s="126">
        <v>0</v>
      </c>
      <c r="FF40" s="126">
        <v>0</v>
      </c>
      <c r="FG40" s="126">
        <v>0</v>
      </c>
      <c r="FH40" s="126">
        <v>0</v>
      </c>
      <c r="FI40" s="126">
        <v>0</v>
      </c>
      <c r="FJ40" s="126">
        <v>0</v>
      </c>
      <c r="FK40" s="126">
        <v>0</v>
      </c>
      <c r="FL40" s="126">
        <v>0</v>
      </c>
      <c r="FM40" s="126">
        <v>0</v>
      </c>
      <c r="FN40" s="126">
        <v>0</v>
      </c>
      <c r="FO40" s="126">
        <v>0</v>
      </c>
      <c r="FP40" s="126">
        <v>0</v>
      </c>
      <c r="FQ40" s="126">
        <v>0</v>
      </c>
      <c r="FR40" s="126">
        <v>0</v>
      </c>
      <c r="FS40" s="126">
        <v>0</v>
      </c>
      <c r="FT40" s="126">
        <v>0</v>
      </c>
      <c r="FU40" s="126">
        <v>0</v>
      </c>
      <c r="FV40" s="126">
        <v>0</v>
      </c>
      <c r="FW40" s="126">
        <v>0</v>
      </c>
      <c r="FX40" s="126">
        <v>0</v>
      </c>
      <c r="FY40" s="126">
        <v>0</v>
      </c>
      <c r="FZ40" s="126">
        <v>0</v>
      </c>
      <c r="GA40" s="126">
        <v>0</v>
      </c>
      <c r="GB40" s="126">
        <v>0</v>
      </c>
      <c r="GC40" s="126">
        <v>0</v>
      </c>
      <c r="GD40" s="126">
        <v>0</v>
      </c>
      <c r="GE40" s="126">
        <v>0</v>
      </c>
      <c r="GF40" s="126">
        <v>0</v>
      </c>
      <c r="GG40" s="126">
        <v>0</v>
      </c>
      <c r="GH40" s="126">
        <v>0</v>
      </c>
      <c r="GI40" s="183" t="s">
        <v>1000</v>
      </c>
      <c r="GJ40" s="183" t="s">
        <v>993</v>
      </c>
      <c r="GK40" s="183" t="s">
        <v>993</v>
      </c>
      <c r="GL40" s="183" t="s">
        <v>993</v>
      </c>
      <c r="GM40" s="126">
        <v>0</v>
      </c>
      <c r="GN40" s="126">
        <v>0</v>
      </c>
      <c r="GO40" s="126">
        <v>0</v>
      </c>
      <c r="GP40" s="126">
        <v>0</v>
      </c>
      <c r="GQ40" s="126">
        <v>0</v>
      </c>
      <c r="GR40" s="126">
        <v>0</v>
      </c>
      <c r="GS40" s="126">
        <v>0</v>
      </c>
      <c r="GT40" s="126">
        <v>0</v>
      </c>
      <c r="GU40" s="126">
        <v>0</v>
      </c>
      <c r="GV40" s="126">
        <v>0</v>
      </c>
      <c r="GW40" s="126">
        <v>0</v>
      </c>
      <c r="GX40" s="126">
        <v>0</v>
      </c>
      <c r="GY40" s="126">
        <v>0</v>
      </c>
      <c r="GZ40" s="126">
        <v>0</v>
      </c>
      <c r="HA40" s="126">
        <v>0</v>
      </c>
      <c r="HB40" s="126">
        <v>0</v>
      </c>
      <c r="HC40" s="126">
        <v>0</v>
      </c>
      <c r="HD40" s="126">
        <v>0</v>
      </c>
      <c r="HE40" s="126">
        <v>0</v>
      </c>
      <c r="HF40" s="126">
        <v>0</v>
      </c>
      <c r="HG40" s="126">
        <v>0</v>
      </c>
      <c r="HH40" s="126">
        <v>0</v>
      </c>
      <c r="HI40" s="126">
        <v>0</v>
      </c>
      <c r="HJ40" s="126">
        <v>0</v>
      </c>
      <c r="HK40" s="126">
        <v>0</v>
      </c>
      <c r="HL40" s="183" t="s">
        <v>993</v>
      </c>
      <c r="HM40" s="126">
        <v>13</v>
      </c>
      <c r="HN40" s="126">
        <v>357</v>
      </c>
      <c r="HO40" s="126">
        <v>0</v>
      </c>
      <c r="HP40" s="126">
        <v>0</v>
      </c>
      <c r="HQ40" s="126">
        <v>0</v>
      </c>
      <c r="HR40" s="126">
        <v>0</v>
      </c>
      <c r="HS40" s="126">
        <v>0</v>
      </c>
      <c r="HT40" s="126">
        <v>0</v>
      </c>
      <c r="HU40" s="126">
        <v>0</v>
      </c>
      <c r="HV40" s="126">
        <v>119</v>
      </c>
      <c r="HW40" s="126">
        <v>0</v>
      </c>
      <c r="HX40" s="126">
        <v>51</v>
      </c>
      <c r="HY40" s="126">
        <v>0</v>
      </c>
      <c r="HZ40" s="126">
        <v>0</v>
      </c>
      <c r="IA40" s="128">
        <v>0</v>
      </c>
      <c r="IB40" s="126">
        <v>0</v>
      </c>
      <c r="IC40" s="126">
        <v>0</v>
      </c>
      <c r="ID40" s="126">
        <v>0</v>
      </c>
      <c r="IE40" s="126">
        <v>0</v>
      </c>
      <c r="IF40" s="126">
        <v>0</v>
      </c>
      <c r="IG40" s="126">
        <v>0</v>
      </c>
      <c r="IH40" s="126">
        <v>0</v>
      </c>
      <c r="II40" s="126">
        <v>0</v>
      </c>
      <c r="IJ40" s="126">
        <v>0</v>
      </c>
      <c r="IK40" s="126">
        <v>0</v>
      </c>
      <c r="IL40" s="126">
        <v>0</v>
      </c>
      <c r="IM40" s="126">
        <v>0</v>
      </c>
      <c r="IN40" s="126">
        <v>1</v>
      </c>
      <c r="IO40" s="126">
        <v>0</v>
      </c>
      <c r="IP40" s="126">
        <v>0</v>
      </c>
      <c r="IQ40" s="126">
        <v>0</v>
      </c>
      <c r="IR40" s="126">
        <v>0</v>
      </c>
      <c r="IS40" s="126">
        <v>0</v>
      </c>
      <c r="IT40" s="126">
        <v>0</v>
      </c>
      <c r="IU40" s="126">
        <v>0</v>
      </c>
      <c r="IV40" s="126">
        <v>0</v>
      </c>
      <c r="IW40" s="126">
        <v>0</v>
      </c>
      <c r="IX40" s="126">
        <v>0</v>
      </c>
      <c r="IY40" s="183" t="s">
        <v>290</v>
      </c>
      <c r="IZ40" s="126">
        <v>0</v>
      </c>
      <c r="JA40" s="126">
        <v>0</v>
      </c>
      <c r="JB40" s="126">
        <v>0</v>
      </c>
      <c r="JC40" s="126">
        <v>0</v>
      </c>
      <c r="JD40" s="126">
        <v>0</v>
      </c>
      <c r="JE40" s="126">
        <v>0</v>
      </c>
      <c r="JF40" s="126">
        <v>0</v>
      </c>
      <c r="JG40" s="126">
        <v>0</v>
      </c>
      <c r="JH40" s="126">
        <v>0</v>
      </c>
      <c r="JI40" s="126">
        <v>0</v>
      </c>
      <c r="JJ40" s="126">
        <v>0</v>
      </c>
      <c r="JK40" s="126">
        <v>0</v>
      </c>
      <c r="JL40" s="127" t="b">
        <v>0</v>
      </c>
      <c r="JM40" s="183" t="s">
        <v>993</v>
      </c>
      <c r="JN40" s="183" t="s">
        <v>993</v>
      </c>
      <c r="JO40" s="183" t="s">
        <v>993</v>
      </c>
      <c r="JP40" s="183" t="s">
        <v>993</v>
      </c>
      <c r="JQ40" s="127"/>
      <c r="JR40" s="123"/>
    </row>
    <row r="41" spans="1:278">
      <c r="A41" s="122"/>
      <c r="B41" s="1350" t="s">
        <v>1652</v>
      </c>
      <c r="C41" s="1350"/>
      <c r="D41" s="183" t="s">
        <v>1653</v>
      </c>
      <c r="E41" s="183" t="s">
        <v>1653</v>
      </c>
      <c r="F41" s="183" t="s">
        <v>993</v>
      </c>
      <c r="G41" s="183" t="s">
        <v>1654</v>
      </c>
      <c r="H41" s="183" t="s">
        <v>1388</v>
      </c>
      <c r="I41" s="183" t="s">
        <v>437</v>
      </c>
      <c r="J41" s="183" t="s">
        <v>986</v>
      </c>
      <c r="K41" s="183" t="s">
        <v>1062</v>
      </c>
      <c r="L41" s="183" t="s">
        <v>1063</v>
      </c>
      <c r="M41" s="183" t="s">
        <v>1064</v>
      </c>
      <c r="N41" s="183" t="s">
        <v>1065</v>
      </c>
      <c r="O41" s="183" t="s">
        <v>1654</v>
      </c>
      <c r="P41" s="183" t="s">
        <v>1332</v>
      </c>
      <c r="Q41" s="183" t="s">
        <v>1655</v>
      </c>
      <c r="R41" s="183" t="s">
        <v>1656</v>
      </c>
      <c r="S41" s="183" t="s">
        <v>1657</v>
      </c>
      <c r="T41" s="183" t="s">
        <v>1658</v>
      </c>
      <c r="U41" s="183" t="s">
        <v>993</v>
      </c>
      <c r="V41" s="183" t="s">
        <v>1333</v>
      </c>
      <c r="W41" s="183" t="s">
        <v>1342</v>
      </c>
      <c r="X41" s="183" t="s">
        <v>1380</v>
      </c>
      <c r="Y41" s="183" t="s">
        <v>1333</v>
      </c>
      <c r="Z41" s="183" t="s">
        <v>1342</v>
      </c>
      <c r="AA41" s="183" t="s">
        <v>1659</v>
      </c>
      <c r="AB41" s="183" t="s">
        <v>2223</v>
      </c>
      <c r="AC41" s="183" t="s">
        <v>1660</v>
      </c>
      <c r="AD41" s="183" t="s">
        <v>447</v>
      </c>
      <c r="AE41" s="183" t="s">
        <v>270</v>
      </c>
      <c r="AF41" s="183" t="s">
        <v>270</v>
      </c>
      <c r="AG41" s="183" t="s">
        <v>290</v>
      </c>
      <c r="AH41" s="127" t="b">
        <v>0</v>
      </c>
      <c r="AI41" s="126">
        <v>0</v>
      </c>
      <c r="AJ41" s="127" t="b">
        <v>0</v>
      </c>
      <c r="AK41" s="126">
        <v>0</v>
      </c>
      <c r="AL41" s="127" t="b">
        <v>0</v>
      </c>
      <c r="AM41" s="127" t="b">
        <v>1</v>
      </c>
      <c r="AN41" s="183" t="s">
        <v>290</v>
      </c>
      <c r="AO41" s="183" t="b">
        <f t="shared" si="1"/>
        <v>1</v>
      </c>
      <c r="AP41" s="183" t="s">
        <v>993</v>
      </c>
      <c r="AQ41" s="127" t="b">
        <v>0</v>
      </c>
      <c r="AR41" s="183" t="s">
        <v>993</v>
      </c>
      <c r="AS41" s="183" t="s">
        <v>993</v>
      </c>
      <c r="AT41" s="183" t="s">
        <v>993</v>
      </c>
      <c r="AU41" s="183" t="s">
        <v>290</v>
      </c>
      <c r="AV41" s="183" t="s">
        <v>293</v>
      </c>
      <c r="AW41" s="183" t="s">
        <v>993</v>
      </c>
      <c r="AX41" s="183" t="s">
        <v>993</v>
      </c>
      <c r="AY41" s="183" t="s">
        <v>993</v>
      </c>
      <c r="AZ41" s="183">
        <f t="shared" si="2"/>
        <v>17</v>
      </c>
      <c r="BA41" s="183">
        <f t="shared" si="2"/>
        <v>17</v>
      </c>
      <c r="BB41" s="183">
        <f t="shared" si="2"/>
        <v>1</v>
      </c>
      <c r="BC41" s="183">
        <f t="shared" si="2"/>
        <v>17</v>
      </c>
      <c r="BD41" s="183">
        <f t="shared" si="3"/>
        <v>0</v>
      </c>
      <c r="BE41" s="126">
        <v>17</v>
      </c>
      <c r="BF41" s="126">
        <v>17</v>
      </c>
      <c r="BG41" s="126">
        <v>1</v>
      </c>
      <c r="BH41" s="126">
        <v>17</v>
      </c>
      <c r="BI41" s="126">
        <v>0</v>
      </c>
      <c r="BJ41" s="126">
        <v>0</v>
      </c>
      <c r="BK41" s="126">
        <v>0</v>
      </c>
      <c r="BL41" s="126">
        <v>0</v>
      </c>
      <c r="BM41" s="126">
        <v>0</v>
      </c>
      <c r="BN41" s="126">
        <v>0</v>
      </c>
      <c r="BO41" s="126">
        <v>0</v>
      </c>
      <c r="BP41" s="126">
        <v>0</v>
      </c>
      <c r="BQ41" s="126">
        <v>0</v>
      </c>
      <c r="BR41" s="126">
        <v>0</v>
      </c>
      <c r="BS41" s="126">
        <v>0</v>
      </c>
      <c r="BT41" s="126">
        <v>0</v>
      </c>
      <c r="BU41" s="126">
        <v>0</v>
      </c>
      <c r="BV41" s="126">
        <v>0</v>
      </c>
      <c r="BW41" s="126">
        <v>0</v>
      </c>
      <c r="BX41" s="126">
        <v>0</v>
      </c>
      <c r="BY41" s="127"/>
      <c r="BZ41" s="126">
        <v>17</v>
      </c>
      <c r="CA41" s="126">
        <v>0</v>
      </c>
      <c r="CB41" s="126">
        <v>0</v>
      </c>
      <c r="CC41" s="126">
        <v>0</v>
      </c>
      <c r="CD41" s="126">
        <v>3</v>
      </c>
      <c r="CE41" s="126">
        <v>0</v>
      </c>
      <c r="CF41" s="126">
        <v>0</v>
      </c>
      <c r="CG41" s="126">
        <v>0</v>
      </c>
      <c r="CH41" s="126">
        <v>5</v>
      </c>
      <c r="CI41" s="126">
        <v>1</v>
      </c>
      <c r="CJ41" s="126">
        <v>0</v>
      </c>
      <c r="CK41" s="126">
        <v>0</v>
      </c>
      <c r="CL41" s="126">
        <v>0</v>
      </c>
      <c r="CM41" s="126">
        <v>0</v>
      </c>
      <c r="CN41" s="126">
        <v>8</v>
      </c>
      <c r="CO41" s="126">
        <v>0.6</v>
      </c>
      <c r="CP41" s="126">
        <v>0</v>
      </c>
      <c r="CQ41" s="126">
        <v>0</v>
      </c>
      <c r="CR41" s="126">
        <v>0</v>
      </c>
      <c r="CS41" s="126">
        <v>0</v>
      </c>
      <c r="CT41" s="126">
        <v>0</v>
      </c>
      <c r="CU41" s="126">
        <v>0</v>
      </c>
      <c r="CV41" s="126">
        <v>0</v>
      </c>
      <c r="CW41" s="126">
        <v>0</v>
      </c>
      <c r="CX41" s="126">
        <v>0</v>
      </c>
      <c r="CY41" s="126">
        <v>0</v>
      </c>
      <c r="CZ41" s="126">
        <v>0</v>
      </c>
      <c r="DA41" s="126">
        <v>0</v>
      </c>
      <c r="DB41" s="126">
        <v>0</v>
      </c>
      <c r="DC41" s="126">
        <v>0</v>
      </c>
      <c r="DD41" s="126">
        <v>2</v>
      </c>
      <c r="DE41" s="126">
        <v>0</v>
      </c>
      <c r="DF41" s="126">
        <v>5</v>
      </c>
      <c r="DG41" s="126">
        <v>0</v>
      </c>
      <c r="DH41" s="126">
        <v>0</v>
      </c>
      <c r="DI41" s="126">
        <v>0</v>
      </c>
      <c r="DJ41" s="126">
        <v>0</v>
      </c>
      <c r="DK41" s="126">
        <v>0</v>
      </c>
      <c r="DL41" s="126">
        <v>8</v>
      </c>
      <c r="DM41" s="126">
        <v>0</v>
      </c>
      <c r="DN41" s="126">
        <v>0</v>
      </c>
      <c r="DO41" s="126">
        <v>0</v>
      </c>
      <c r="DP41" s="126">
        <v>0</v>
      </c>
      <c r="DQ41" s="126">
        <v>0</v>
      </c>
      <c r="DR41" s="126">
        <v>0</v>
      </c>
      <c r="DS41" s="126">
        <v>0</v>
      </c>
      <c r="DT41" s="126">
        <v>0</v>
      </c>
      <c r="DU41" s="126">
        <v>0</v>
      </c>
      <c r="DV41" s="126">
        <v>0</v>
      </c>
      <c r="DW41" s="126">
        <v>0</v>
      </c>
      <c r="DX41" s="126">
        <v>2</v>
      </c>
      <c r="DY41" s="126">
        <v>0</v>
      </c>
      <c r="DZ41" s="127" t="b">
        <v>0</v>
      </c>
      <c r="EA41" s="126">
        <v>0</v>
      </c>
      <c r="EB41" s="126">
        <v>0</v>
      </c>
      <c r="EC41" s="126">
        <v>0</v>
      </c>
      <c r="ED41" s="126">
        <v>0</v>
      </c>
      <c r="EE41" s="126">
        <v>0</v>
      </c>
      <c r="EF41" s="126">
        <v>0</v>
      </c>
      <c r="EG41" s="126">
        <v>0</v>
      </c>
      <c r="EH41" s="126">
        <v>0</v>
      </c>
      <c r="EI41" s="126">
        <v>0</v>
      </c>
      <c r="EJ41" s="126">
        <v>0</v>
      </c>
      <c r="EK41" s="126">
        <v>0</v>
      </c>
      <c r="EL41" s="126">
        <v>0</v>
      </c>
      <c r="EM41" s="126">
        <v>0</v>
      </c>
      <c r="EN41" s="126">
        <v>0</v>
      </c>
      <c r="EO41" s="126">
        <v>0</v>
      </c>
      <c r="EP41" s="126">
        <v>0</v>
      </c>
      <c r="EQ41" s="126">
        <v>0</v>
      </c>
      <c r="ER41" s="126">
        <v>0</v>
      </c>
      <c r="ES41" s="126">
        <v>0</v>
      </c>
      <c r="ET41" s="126">
        <v>0</v>
      </c>
      <c r="EU41" s="126">
        <v>0</v>
      </c>
      <c r="EV41" s="126">
        <v>1</v>
      </c>
      <c r="EW41" s="126">
        <v>0</v>
      </c>
      <c r="EX41" s="126">
        <v>0</v>
      </c>
      <c r="EY41" s="126">
        <v>0</v>
      </c>
      <c r="EZ41" s="126">
        <v>0</v>
      </c>
      <c r="FA41" s="126">
        <v>0</v>
      </c>
      <c r="FB41" s="126">
        <v>0.6</v>
      </c>
      <c r="FC41" s="126">
        <v>0</v>
      </c>
      <c r="FD41" s="126">
        <v>0</v>
      </c>
      <c r="FE41" s="126">
        <v>0</v>
      </c>
      <c r="FF41" s="126">
        <v>0</v>
      </c>
      <c r="FG41" s="126">
        <v>0</v>
      </c>
      <c r="FH41" s="126">
        <v>0</v>
      </c>
      <c r="FI41" s="126">
        <v>0</v>
      </c>
      <c r="FJ41" s="126">
        <v>0</v>
      </c>
      <c r="FK41" s="126">
        <v>0</v>
      </c>
      <c r="FL41" s="126">
        <v>0</v>
      </c>
      <c r="FM41" s="126">
        <v>0</v>
      </c>
      <c r="FN41" s="126">
        <v>0</v>
      </c>
      <c r="FO41" s="126">
        <v>0</v>
      </c>
      <c r="FP41" s="126">
        <v>0</v>
      </c>
      <c r="FQ41" s="126">
        <v>0</v>
      </c>
      <c r="FR41" s="126">
        <v>0</v>
      </c>
      <c r="FS41" s="126">
        <v>0</v>
      </c>
      <c r="FT41" s="126">
        <v>0</v>
      </c>
      <c r="FU41" s="126">
        <v>0</v>
      </c>
      <c r="FV41" s="126">
        <v>0</v>
      </c>
      <c r="FW41" s="126">
        <v>0</v>
      </c>
      <c r="FX41" s="126">
        <v>0</v>
      </c>
      <c r="FY41" s="126">
        <v>0</v>
      </c>
      <c r="FZ41" s="126">
        <v>0</v>
      </c>
      <c r="GA41" s="126">
        <v>0</v>
      </c>
      <c r="GB41" s="126">
        <v>0</v>
      </c>
      <c r="GC41" s="126">
        <v>0</v>
      </c>
      <c r="GD41" s="126">
        <v>0</v>
      </c>
      <c r="GE41" s="126">
        <v>0</v>
      </c>
      <c r="GF41" s="126">
        <v>0</v>
      </c>
      <c r="GG41" s="126">
        <v>0</v>
      </c>
      <c r="GH41" s="126">
        <v>0</v>
      </c>
      <c r="GI41" s="183" t="s">
        <v>1011</v>
      </c>
      <c r="GJ41" s="183" t="s">
        <v>993</v>
      </c>
      <c r="GK41" s="183" t="s">
        <v>993</v>
      </c>
      <c r="GL41" s="183" t="s">
        <v>993</v>
      </c>
      <c r="GM41" s="126">
        <v>918</v>
      </c>
      <c r="GN41" s="126">
        <v>0</v>
      </c>
      <c r="GO41" s="126">
        <v>0</v>
      </c>
      <c r="GP41" s="126">
        <v>5659</v>
      </c>
      <c r="GQ41" s="126">
        <v>909</v>
      </c>
      <c r="GR41" s="126">
        <v>918</v>
      </c>
      <c r="GS41" s="126">
        <v>523</v>
      </c>
      <c r="GT41" s="126">
        <v>0</v>
      </c>
      <c r="GU41" s="126">
        <v>0</v>
      </c>
      <c r="GV41" s="126">
        <v>0</v>
      </c>
      <c r="GW41" s="126">
        <v>395</v>
      </c>
      <c r="GX41" s="126">
        <v>0</v>
      </c>
      <c r="GY41" s="126">
        <v>909</v>
      </c>
      <c r="GZ41" s="126">
        <v>900</v>
      </c>
      <c r="HA41" s="126">
        <v>9</v>
      </c>
      <c r="HB41" s="126">
        <v>0</v>
      </c>
      <c r="HC41" s="126">
        <v>0</v>
      </c>
      <c r="HD41" s="126">
        <v>0</v>
      </c>
      <c r="HE41" s="126">
        <v>0</v>
      </c>
      <c r="HF41" s="126">
        <v>0</v>
      </c>
      <c r="HG41" s="126">
        <v>0</v>
      </c>
      <c r="HH41" s="126">
        <v>909</v>
      </c>
      <c r="HI41" s="126">
        <v>0</v>
      </c>
      <c r="HJ41" s="126">
        <v>0</v>
      </c>
      <c r="HK41" s="126">
        <v>0</v>
      </c>
      <c r="HL41" s="183" t="s">
        <v>993</v>
      </c>
      <c r="HM41" s="126">
        <v>0</v>
      </c>
      <c r="HN41" s="126">
        <v>0</v>
      </c>
      <c r="HO41" s="126">
        <v>0</v>
      </c>
      <c r="HP41" s="126">
        <v>0</v>
      </c>
      <c r="HQ41" s="126">
        <v>0</v>
      </c>
      <c r="HR41" s="126">
        <v>0</v>
      </c>
      <c r="HS41" s="126">
        <v>0</v>
      </c>
      <c r="HT41" s="126">
        <v>0</v>
      </c>
      <c r="HU41" s="126">
        <v>395</v>
      </c>
      <c r="HV41" s="126">
        <v>70</v>
      </c>
      <c r="HW41" s="126">
        <v>3</v>
      </c>
      <c r="HX41" s="126">
        <v>69</v>
      </c>
      <c r="HY41" s="126">
        <v>12</v>
      </c>
      <c r="HZ41" s="126">
        <v>2</v>
      </c>
      <c r="IA41" s="128">
        <v>0</v>
      </c>
      <c r="IB41" s="126">
        <v>0</v>
      </c>
      <c r="IC41" s="126">
        <v>909</v>
      </c>
      <c r="ID41" s="126">
        <v>0</v>
      </c>
      <c r="IE41" s="126">
        <v>0</v>
      </c>
      <c r="IF41" s="126">
        <v>0</v>
      </c>
      <c r="IG41" s="126">
        <v>0</v>
      </c>
      <c r="IH41" s="126">
        <v>0</v>
      </c>
      <c r="II41" s="126">
        <v>0</v>
      </c>
      <c r="IJ41" s="126">
        <v>0</v>
      </c>
      <c r="IK41" s="126">
        <v>0</v>
      </c>
      <c r="IL41" s="126">
        <v>0</v>
      </c>
      <c r="IM41" s="126">
        <v>0</v>
      </c>
      <c r="IN41" s="126">
        <v>0</v>
      </c>
      <c r="IO41" s="126">
        <v>0</v>
      </c>
      <c r="IP41" s="126">
        <v>0</v>
      </c>
      <c r="IQ41" s="126">
        <v>0</v>
      </c>
      <c r="IR41" s="126">
        <v>0</v>
      </c>
      <c r="IS41" s="126">
        <v>0</v>
      </c>
      <c r="IT41" s="126">
        <v>0</v>
      </c>
      <c r="IU41" s="126">
        <v>0</v>
      </c>
      <c r="IV41" s="126">
        <v>0</v>
      </c>
      <c r="IW41" s="126">
        <v>0</v>
      </c>
      <c r="IX41" s="126">
        <v>0</v>
      </c>
      <c r="IY41" s="183" t="s">
        <v>290</v>
      </c>
      <c r="IZ41" s="126">
        <v>0</v>
      </c>
      <c r="JA41" s="126">
        <v>0</v>
      </c>
      <c r="JB41" s="126">
        <v>0</v>
      </c>
      <c r="JC41" s="126">
        <v>0</v>
      </c>
      <c r="JD41" s="126">
        <v>0</v>
      </c>
      <c r="JE41" s="126">
        <v>0</v>
      </c>
      <c r="JF41" s="126">
        <v>0</v>
      </c>
      <c r="JG41" s="126">
        <v>0</v>
      </c>
      <c r="JH41" s="126">
        <v>0</v>
      </c>
      <c r="JI41" s="126">
        <v>0</v>
      </c>
      <c r="JJ41" s="126">
        <v>0</v>
      </c>
      <c r="JK41" s="126">
        <v>0</v>
      </c>
      <c r="JL41" s="127" t="b">
        <v>0</v>
      </c>
      <c r="JM41" s="183" t="s">
        <v>993</v>
      </c>
      <c r="JN41" s="183" t="s">
        <v>993</v>
      </c>
      <c r="JO41" s="183" t="s">
        <v>993</v>
      </c>
      <c r="JP41" s="183" t="s">
        <v>993</v>
      </c>
      <c r="JQ41" s="127"/>
      <c r="JR41" s="123"/>
    </row>
    <row r="42" spans="1:278">
      <c r="A42" s="122"/>
      <c r="B42" s="1350" t="s">
        <v>1661</v>
      </c>
      <c r="C42" s="1350"/>
      <c r="D42" s="183" t="s">
        <v>1662</v>
      </c>
      <c r="E42" s="183" t="s">
        <v>1662</v>
      </c>
      <c r="F42" s="183" t="s">
        <v>993</v>
      </c>
      <c r="G42" s="183" t="s">
        <v>51</v>
      </c>
      <c r="H42" s="183" t="s">
        <v>1388</v>
      </c>
      <c r="I42" s="183" t="s">
        <v>437</v>
      </c>
      <c r="J42" s="183" t="s">
        <v>986</v>
      </c>
      <c r="K42" s="183" t="s">
        <v>1062</v>
      </c>
      <c r="L42" s="183" t="s">
        <v>1063</v>
      </c>
      <c r="M42" s="183" t="s">
        <v>1064</v>
      </c>
      <c r="N42" s="183" t="s">
        <v>1065</v>
      </c>
      <c r="O42" s="183" t="s">
        <v>51</v>
      </c>
      <c r="P42" s="183" t="s">
        <v>1332</v>
      </c>
      <c r="Q42" s="183" t="s">
        <v>1663</v>
      </c>
      <c r="R42" s="183" t="s">
        <v>1664</v>
      </c>
      <c r="S42" s="183" t="s">
        <v>1665</v>
      </c>
      <c r="T42" s="183" t="s">
        <v>1666</v>
      </c>
      <c r="U42" s="183" t="s">
        <v>1318</v>
      </c>
      <c r="V42" s="183" t="s">
        <v>1333</v>
      </c>
      <c r="W42" s="183" t="s">
        <v>1667</v>
      </c>
      <c r="X42" s="183" t="s">
        <v>1668</v>
      </c>
      <c r="Y42" s="183" t="s">
        <v>1333</v>
      </c>
      <c r="Z42" s="183" t="s">
        <v>1667</v>
      </c>
      <c r="AA42" s="183" t="s">
        <v>1669</v>
      </c>
      <c r="AB42" s="183" t="s">
        <v>1670</v>
      </c>
      <c r="AC42" s="183" t="s">
        <v>1671</v>
      </c>
      <c r="AD42" s="183" t="s">
        <v>1227</v>
      </c>
      <c r="AE42" s="183" t="s">
        <v>270</v>
      </c>
      <c r="AF42" s="183" t="s">
        <v>290</v>
      </c>
      <c r="AG42" s="183" t="s">
        <v>298</v>
      </c>
      <c r="AH42" s="127" t="b">
        <v>0</v>
      </c>
      <c r="AI42" s="126">
        <v>0</v>
      </c>
      <c r="AJ42" s="127" t="b">
        <v>0</v>
      </c>
      <c r="AK42" s="126">
        <v>0</v>
      </c>
      <c r="AL42" s="127" t="b">
        <v>0</v>
      </c>
      <c r="AM42" s="127" t="b">
        <v>1</v>
      </c>
      <c r="AN42" s="183" t="s">
        <v>282</v>
      </c>
      <c r="AO42" s="183" t="b">
        <f t="shared" si="1"/>
        <v>0</v>
      </c>
      <c r="AP42" s="183" t="s">
        <v>993</v>
      </c>
      <c r="AQ42" s="127" t="b">
        <v>0</v>
      </c>
      <c r="AR42" s="183" t="s">
        <v>993</v>
      </c>
      <c r="AS42" s="183" t="s">
        <v>993</v>
      </c>
      <c r="AT42" s="183" t="s">
        <v>993</v>
      </c>
      <c r="AU42" s="183" t="s">
        <v>301</v>
      </c>
      <c r="AV42" s="183" t="s">
        <v>993</v>
      </c>
      <c r="AW42" s="183" t="s">
        <v>993</v>
      </c>
      <c r="AX42" s="183" t="s">
        <v>993</v>
      </c>
      <c r="AY42" s="183" t="s">
        <v>993</v>
      </c>
      <c r="AZ42" s="183">
        <f t="shared" si="2"/>
        <v>19</v>
      </c>
      <c r="BA42" s="183">
        <f t="shared" si="2"/>
        <v>0</v>
      </c>
      <c r="BB42" s="183">
        <f t="shared" si="2"/>
        <v>0</v>
      </c>
      <c r="BC42" s="510">
        <v>19</v>
      </c>
      <c r="BD42" s="183">
        <f t="shared" si="3"/>
        <v>0</v>
      </c>
      <c r="BE42" s="126">
        <v>19</v>
      </c>
      <c r="BF42" s="126">
        <v>0</v>
      </c>
      <c r="BG42" s="126">
        <v>0</v>
      </c>
      <c r="BH42" s="126">
        <v>0</v>
      </c>
      <c r="BI42" s="126">
        <v>0</v>
      </c>
      <c r="BJ42" s="126">
        <v>0</v>
      </c>
      <c r="BK42" s="126">
        <v>0</v>
      </c>
      <c r="BL42" s="126">
        <v>0</v>
      </c>
      <c r="BM42" s="126">
        <v>0</v>
      </c>
      <c r="BN42" s="126">
        <v>0</v>
      </c>
      <c r="BO42" s="126">
        <v>0</v>
      </c>
      <c r="BP42" s="126">
        <v>0</v>
      </c>
      <c r="BQ42" s="126">
        <v>0</v>
      </c>
      <c r="BR42" s="126">
        <v>0</v>
      </c>
      <c r="BS42" s="126">
        <v>0</v>
      </c>
      <c r="BT42" s="126">
        <v>0</v>
      </c>
      <c r="BU42" s="126">
        <v>0</v>
      </c>
      <c r="BV42" s="126">
        <v>0</v>
      </c>
      <c r="BW42" s="126">
        <v>0</v>
      </c>
      <c r="BX42" s="126">
        <v>0</v>
      </c>
      <c r="BY42" s="183" t="s">
        <v>2224</v>
      </c>
      <c r="BZ42" s="126">
        <v>19</v>
      </c>
      <c r="CA42" s="126">
        <v>0</v>
      </c>
      <c r="CB42" s="126">
        <v>0</v>
      </c>
      <c r="CC42" s="126">
        <v>0</v>
      </c>
      <c r="CD42" s="126">
        <v>1</v>
      </c>
      <c r="CE42" s="126">
        <v>0</v>
      </c>
      <c r="CF42" s="126">
        <v>0</v>
      </c>
      <c r="CG42" s="126">
        <v>0</v>
      </c>
      <c r="CH42" s="126">
        <v>3</v>
      </c>
      <c r="CI42" s="126">
        <v>1</v>
      </c>
      <c r="CJ42" s="126">
        <v>3</v>
      </c>
      <c r="CK42" s="126">
        <v>1</v>
      </c>
      <c r="CL42" s="126">
        <v>0</v>
      </c>
      <c r="CM42" s="126">
        <v>0</v>
      </c>
      <c r="CN42" s="126">
        <v>0</v>
      </c>
      <c r="CO42" s="126">
        <v>0</v>
      </c>
      <c r="CP42" s="126">
        <v>1</v>
      </c>
      <c r="CQ42" s="126">
        <v>0</v>
      </c>
      <c r="CR42" s="126">
        <v>0</v>
      </c>
      <c r="CS42" s="126">
        <v>0</v>
      </c>
      <c r="CT42" s="126">
        <v>0</v>
      </c>
      <c r="CU42" s="126">
        <v>0</v>
      </c>
      <c r="CV42" s="126">
        <v>0</v>
      </c>
      <c r="CW42" s="126">
        <v>0</v>
      </c>
      <c r="CX42" s="126">
        <v>1</v>
      </c>
      <c r="CY42" s="126">
        <v>1</v>
      </c>
      <c r="CZ42" s="126">
        <v>0</v>
      </c>
      <c r="DA42" s="126">
        <v>0</v>
      </c>
      <c r="DB42" s="126">
        <v>0</v>
      </c>
      <c r="DC42" s="126">
        <v>0</v>
      </c>
      <c r="DD42" s="126">
        <v>0</v>
      </c>
      <c r="DE42" s="126">
        <v>0</v>
      </c>
      <c r="DF42" s="126">
        <v>0</v>
      </c>
      <c r="DG42" s="126">
        <v>0</v>
      </c>
      <c r="DH42" s="126">
        <v>0</v>
      </c>
      <c r="DI42" s="126">
        <v>0</v>
      </c>
      <c r="DJ42" s="126">
        <v>0</v>
      </c>
      <c r="DK42" s="126">
        <v>0</v>
      </c>
      <c r="DL42" s="126">
        <v>0</v>
      </c>
      <c r="DM42" s="126">
        <v>0</v>
      </c>
      <c r="DN42" s="126">
        <v>0</v>
      </c>
      <c r="DO42" s="126">
        <v>0</v>
      </c>
      <c r="DP42" s="126">
        <v>0</v>
      </c>
      <c r="DQ42" s="126">
        <v>0</v>
      </c>
      <c r="DR42" s="126">
        <v>0</v>
      </c>
      <c r="DS42" s="126">
        <v>0</v>
      </c>
      <c r="DT42" s="126">
        <v>0</v>
      </c>
      <c r="DU42" s="126">
        <v>0</v>
      </c>
      <c r="DV42" s="126">
        <v>0</v>
      </c>
      <c r="DW42" s="126">
        <v>0</v>
      </c>
      <c r="DX42" s="126">
        <v>0</v>
      </c>
      <c r="DY42" s="126">
        <v>0</v>
      </c>
      <c r="DZ42" s="127" t="b">
        <v>1</v>
      </c>
      <c r="EA42" s="126">
        <v>0</v>
      </c>
      <c r="EB42" s="126">
        <v>0</v>
      </c>
      <c r="EC42" s="126">
        <v>0</v>
      </c>
      <c r="ED42" s="126">
        <v>0</v>
      </c>
      <c r="EE42" s="126">
        <v>0</v>
      </c>
      <c r="EF42" s="126">
        <v>0</v>
      </c>
      <c r="EG42" s="126">
        <v>0</v>
      </c>
      <c r="EH42" s="126">
        <v>0</v>
      </c>
      <c r="EI42" s="126">
        <v>0</v>
      </c>
      <c r="EJ42" s="126">
        <v>0</v>
      </c>
      <c r="EK42" s="126">
        <v>0</v>
      </c>
      <c r="EL42" s="126">
        <v>0</v>
      </c>
      <c r="EM42" s="126">
        <v>0</v>
      </c>
      <c r="EN42" s="126">
        <v>0</v>
      </c>
      <c r="EO42" s="126">
        <v>0</v>
      </c>
      <c r="EP42" s="126">
        <v>0</v>
      </c>
      <c r="EQ42" s="126">
        <v>0</v>
      </c>
      <c r="ER42" s="126">
        <v>0</v>
      </c>
      <c r="ES42" s="126">
        <v>0</v>
      </c>
      <c r="ET42" s="126">
        <v>0</v>
      </c>
      <c r="EU42" s="126">
        <v>3</v>
      </c>
      <c r="EV42" s="126">
        <v>1</v>
      </c>
      <c r="EW42" s="126">
        <v>3</v>
      </c>
      <c r="EX42" s="126">
        <v>1</v>
      </c>
      <c r="EY42" s="126">
        <v>0</v>
      </c>
      <c r="EZ42" s="126">
        <v>0</v>
      </c>
      <c r="FA42" s="126">
        <v>0</v>
      </c>
      <c r="FB42" s="126">
        <v>0</v>
      </c>
      <c r="FC42" s="126">
        <v>1</v>
      </c>
      <c r="FD42" s="126">
        <v>0</v>
      </c>
      <c r="FE42" s="126">
        <v>0</v>
      </c>
      <c r="FF42" s="126">
        <v>0</v>
      </c>
      <c r="FG42" s="126">
        <v>0</v>
      </c>
      <c r="FH42" s="126">
        <v>0</v>
      </c>
      <c r="FI42" s="126">
        <v>0</v>
      </c>
      <c r="FJ42" s="126">
        <v>0</v>
      </c>
      <c r="FK42" s="126">
        <v>0</v>
      </c>
      <c r="FL42" s="126">
        <v>0</v>
      </c>
      <c r="FM42" s="126">
        <v>0</v>
      </c>
      <c r="FN42" s="126">
        <v>0</v>
      </c>
      <c r="FO42" s="126">
        <v>0</v>
      </c>
      <c r="FP42" s="126">
        <v>0</v>
      </c>
      <c r="FQ42" s="126">
        <v>0</v>
      </c>
      <c r="FR42" s="126">
        <v>0</v>
      </c>
      <c r="FS42" s="126">
        <v>0</v>
      </c>
      <c r="FT42" s="126">
        <v>0</v>
      </c>
      <c r="FU42" s="126">
        <v>0</v>
      </c>
      <c r="FV42" s="126">
        <v>0</v>
      </c>
      <c r="FW42" s="126">
        <v>0</v>
      </c>
      <c r="FX42" s="126">
        <v>0</v>
      </c>
      <c r="FY42" s="126">
        <v>0</v>
      </c>
      <c r="FZ42" s="126">
        <v>0</v>
      </c>
      <c r="GA42" s="126">
        <v>0</v>
      </c>
      <c r="GB42" s="126">
        <v>0</v>
      </c>
      <c r="GC42" s="126">
        <v>0</v>
      </c>
      <c r="GD42" s="126">
        <v>0</v>
      </c>
      <c r="GE42" s="126">
        <v>0</v>
      </c>
      <c r="GF42" s="126">
        <v>0</v>
      </c>
      <c r="GG42" s="126">
        <v>0</v>
      </c>
      <c r="GH42" s="126">
        <v>0</v>
      </c>
      <c r="GI42" s="183" t="s">
        <v>1000</v>
      </c>
      <c r="GJ42" s="183" t="s">
        <v>993</v>
      </c>
      <c r="GK42" s="183" t="s">
        <v>993</v>
      </c>
      <c r="GL42" s="183" t="s">
        <v>993</v>
      </c>
      <c r="GM42" s="126">
        <v>0</v>
      </c>
      <c r="GN42" s="126">
        <v>0</v>
      </c>
      <c r="GO42" s="126">
        <v>0</v>
      </c>
      <c r="GP42" s="126">
        <v>0</v>
      </c>
      <c r="GQ42" s="126">
        <v>0</v>
      </c>
      <c r="GR42" s="126">
        <v>0</v>
      </c>
      <c r="GS42" s="126">
        <v>0</v>
      </c>
      <c r="GT42" s="126">
        <v>0</v>
      </c>
      <c r="GU42" s="126">
        <v>0</v>
      </c>
      <c r="GV42" s="126">
        <v>0</v>
      </c>
      <c r="GW42" s="126">
        <v>0</v>
      </c>
      <c r="GX42" s="126">
        <v>0</v>
      </c>
      <c r="GY42" s="126">
        <v>0</v>
      </c>
      <c r="GZ42" s="126">
        <v>0</v>
      </c>
      <c r="HA42" s="126">
        <v>0</v>
      </c>
      <c r="HB42" s="126">
        <v>0</v>
      </c>
      <c r="HC42" s="126">
        <v>0</v>
      </c>
      <c r="HD42" s="126">
        <v>0</v>
      </c>
      <c r="HE42" s="126">
        <v>0</v>
      </c>
      <c r="HF42" s="126">
        <v>0</v>
      </c>
      <c r="HG42" s="126">
        <v>0</v>
      </c>
      <c r="HH42" s="126">
        <v>0</v>
      </c>
      <c r="HI42" s="126">
        <v>0</v>
      </c>
      <c r="HJ42" s="126">
        <v>0</v>
      </c>
      <c r="HK42" s="126">
        <v>0</v>
      </c>
      <c r="HL42" s="183" t="s">
        <v>993</v>
      </c>
      <c r="HM42" s="126">
        <v>0</v>
      </c>
      <c r="HN42" s="126">
        <v>0</v>
      </c>
      <c r="HO42" s="126">
        <v>0</v>
      </c>
      <c r="HP42" s="126">
        <v>0</v>
      </c>
      <c r="HQ42" s="126">
        <v>0</v>
      </c>
      <c r="HR42" s="126">
        <v>0</v>
      </c>
      <c r="HS42" s="126">
        <v>0</v>
      </c>
      <c r="HT42" s="126">
        <v>0</v>
      </c>
      <c r="HU42" s="126">
        <v>0</v>
      </c>
      <c r="HV42" s="126">
        <v>92</v>
      </c>
      <c r="HW42" s="126">
        <v>0</v>
      </c>
      <c r="HX42" s="126">
        <v>0</v>
      </c>
      <c r="HY42" s="126">
        <v>0</v>
      </c>
      <c r="HZ42" s="126">
        <v>7</v>
      </c>
      <c r="IA42" s="128">
        <v>0</v>
      </c>
      <c r="IB42" s="126">
        <v>0</v>
      </c>
      <c r="IC42" s="126">
        <v>0</v>
      </c>
      <c r="ID42" s="126">
        <v>0</v>
      </c>
      <c r="IE42" s="126">
        <v>0</v>
      </c>
      <c r="IF42" s="126">
        <v>0</v>
      </c>
      <c r="IG42" s="126">
        <v>0</v>
      </c>
      <c r="IH42" s="126">
        <v>0</v>
      </c>
      <c r="II42" s="126">
        <v>0</v>
      </c>
      <c r="IJ42" s="126">
        <v>0</v>
      </c>
      <c r="IK42" s="126">
        <v>0</v>
      </c>
      <c r="IL42" s="126">
        <v>0</v>
      </c>
      <c r="IM42" s="126">
        <v>0</v>
      </c>
      <c r="IN42" s="126">
        <v>1</v>
      </c>
      <c r="IO42" s="126">
        <v>0</v>
      </c>
      <c r="IP42" s="126">
        <v>0</v>
      </c>
      <c r="IQ42" s="126">
        <v>0</v>
      </c>
      <c r="IR42" s="126">
        <v>0</v>
      </c>
      <c r="IS42" s="126">
        <v>0</v>
      </c>
      <c r="IT42" s="126">
        <v>0</v>
      </c>
      <c r="IU42" s="126">
        <v>0</v>
      </c>
      <c r="IV42" s="126">
        <v>0</v>
      </c>
      <c r="IW42" s="126">
        <v>0</v>
      </c>
      <c r="IX42" s="126">
        <v>0</v>
      </c>
      <c r="IY42" s="183" t="s">
        <v>290</v>
      </c>
      <c r="IZ42" s="126">
        <v>0</v>
      </c>
      <c r="JA42" s="126">
        <v>0</v>
      </c>
      <c r="JB42" s="126">
        <v>0</v>
      </c>
      <c r="JC42" s="126">
        <v>0</v>
      </c>
      <c r="JD42" s="126">
        <v>0</v>
      </c>
      <c r="JE42" s="126">
        <v>0</v>
      </c>
      <c r="JF42" s="126">
        <v>0</v>
      </c>
      <c r="JG42" s="126">
        <v>0</v>
      </c>
      <c r="JH42" s="126">
        <v>0</v>
      </c>
      <c r="JI42" s="126">
        <v>0</v>
      </c>
      <c r="JJ42" s="126">
        <v>0</v>
      </c>
      <c r="JK42" s="126">
        <v>0</v>
      </c>
      <c r="JL42" s="127" t="b">
        <v>0</v>
      </c>
      <c r="JM42" s="183" t="s">
        <v>993</v>
      </c>
      <c r="JN42" s="183" t="s">
        <v>993</v>
      </c>
      <c r="JO42" s="183" t="s">
        <v>993</v>
      </c>
      <c r="JP42" s="183" t="s">
        <v>993</v>
      </c>
      <c r="JQ42" s="127"/>
      <c r="JR42" s="123"/>
    </row>
    <row r="43" spans="1:278">
      <c r="A43" s="122"/>
      <c r="B43" s="1350" t="s">
        <v>1672</v>
      </c>
      <c r="C43" s="1350"/>
      <c r="D43" s="183" t="s">
        <v>1673</v>
      </c>
      <c r="E43" s="183" t="s">
        <v>1673</v>
      </c>
      <c r="F43" s="183" t="s">
        <v>993</v>
      </c>
      <c r="G43" s="183" t="s">
        <v>1674</v>
      </c>
      <c r="H43" s="183" t="s">
        <v>1388</v>
      </c>
      <c r="I43" s="183" t="s">
        <v>437</v>
      </c>
      <c r="J43" s="183" t="s">
        <v>986</v>
      </c>
      <c r="K43" s="183" t="s">
        <v>1062</v>
      </c>
      <c r="L43" s="183" t="s">
        <v>1063</v>
      </c>
      <c r="M43" s="183" t="s">
        <v>1064</v>
      </c>
      <c r="N43" s="183" t="s">
        <v>1065</v>
      </c>
      <c r="O43" s="183" t="s">
        <v>1674</v>
      </c>
      <c r="P43" s="183" t="s">
        <v>1332</v>
      </c>
      <c r="Q43" s="183" t="s">
        <v>1675</v>
      </c>
      <c r="R43" s="183" t="s">
        <v>1676</v>
      </c>
      <c r="S43" s="183" t="s">
        <v>2225</v>
      </c>
      <c r="T43" s="183" t="s">
        <v>2226</v>
      </c>
      <c r="U43" s="183" t="s">
        <v>1748</v>
      </c>
      <c r="V43" s="183" t="s">
        <v>1333</v>
      </c>
      <c r="W43" s="183" t="s">
        <v>1357</v>
      </c>
      <c r="X43" s="183" t="s">
        <v>2227</v>
      </c>
      <c r="Y43" s="183" t="s">
        <v>993</v>
      </c>
      <c r="Z43" s="183" t="s">
        <v>993</v>
      </c>
      <c r="AA43" s="183" t="s">
        <v>993</v>
      </c>
      <c r="AB43" s="183" t="s">
        <v>993</v>
      </c>
      <c r="AC43" s="183" t="s">
        <v>993</v>
      </c>
      <c r="AD43" s="183" t="s">
        <v>447</v>
      </c>
      <c r="AE43" s="183" t="s">
        <v>270</v>
      </c>
      <c r="AF43" s="183" t="s">
        <v>270</v>
      </c>
      <c r="AG43" s="183" t="s">
        <v>293</v>
      </c>
      <c r="AH43" s="127" t="b">
        <v>0</v>
      </c>
      <c r="AI43" s="126">
        <v>0</v>
      </c>
      <c r="AJ43" s="127" t="b">
        <v>0</v>
      </c>
      <c r="AK43" s="126">
        <v>0</v>
      </c>
      <c r="AL43" s="127" t="b">
        <v>0</v>
      </c>
      <c r="AM43" s="127" t="b">
        <v>1</v>
      </c>
      <c r="AN43" s="183" t="s">
        <v>293</v>
      </c>
      <c r="AO43" s="183" t="b">
        <f t="shared" si="1"/>
        <v>1</v>
      </c>
      <c r="AP43" s="183" t="s">
        <v>993</v>
      </c>
      <c r="AQ43" s="127" t="b">
        <v>0</v>
      </c>
      <c r="AR43" s="183" t="s">
        <v>993</v>
      </c>
      <c r="AS43" s="183" t="s">
        <v>993</v>
      </c>
      <c r="AT43" s="183" t="s">
        <v>993</v>
      </c>
      <c r="AU43" s="183" t="s">
        <v>290</v>
      </c>
      <c r="AV43" s="183" t="s">
        <v>993</v>
      </c>
      <c r="AW43" s="183" t="s">
        <v>993</v>
      </c>
      <c r="AX43" s="183" t="s">
        <v>993</v>
      </c>
      <c r="AY43" s="183" t="s">
        <v>993</v>
      </c>
      <c r="AZ43" s="183">
        <f t="shared" si="2"/>
        <v>9</v>
      </c>
      <c r="BA43" s="183">
        <f t="shared" si="2"/>
        <v>9</v>
      </c>
      <c r="BB43" s="183">
        <f t="shared" si="2"/>
        <v>0</v>
      </c>
      <c r="BC43" s="183">
        <f t="shared" si="2"/>
        <v>9</v>
      </c>
      <c r="BD43" s="183">
        <f t="shared" si="3"/>
        <v>0</v>
      </c>
      <c r="BE43" s="126">
        <v>9</v>
      </c>
      <c r="BF43" s="126">
        <v>9</v>
      </c>
      <c r="BG43" s="126">
        <v>0</v>
      </c>
      <c r="BH43" s="126">
        <v>9</v>
      </c>
      <c r="BI43" s="126">
        <v>0</v>
      </c>
      <c r="BJ43" s="126">
        <v>0</v>
      </c>
      <c r="BK43" s="126">
        <v>0</v>
      </c>
      <c r="BL43" s="126">
        <v>0</v>
      </c>
      <c r="BM43" s="126">
        <v>0</v>
      </c>
      <c r="BN43" s="126">
        <v>0</v>
      </c>
      <c r="BO43" s="126">
        <v>0</v>
      </c>
      <c r="BP43" s="126">
        <v>0</v>
      </c>
      <c r="BQ43" s="126">
        <v>0</v>
      </c>
      <c r="BR43" s="126">
        <v>0</v>
      </c>
      <c r="BS43" s="126">
        <v>0</v>
      </c>
      <c r="BT43" s="126">
        <v>0</v>
      </c>
      <c r="BU43" s="126">
        <v>0</v>
      </c>
      <c r="BV43" s="126">
        <v>0</v>
      </c>
      <c r="BW43" s="126">
        <v>0</v>
      </c>
      <c r="BX43" s="126">
        <v>0</v>
      </c>
      <c r="BY43" s="127"/>
      <c r="BZ43" s="126">
        <v>9</v>
      </c>
      <c r="CA43" s="126">
        <v>0</v>
      </c>
      <c r="CB43" s="126">
        <v>0</v>
      </c>
      <c r="CC43" s="126">
        <v>0</v>
      </c>
      <c r="CD43" s="126">
        <v>1</v>
      </c>
      <c r="CE43" s="126">
        <v>3</v>
      </c>
      <c r="CF43" s="126">
        <v>0</v>
      </c>
      <c r="CG43" s="126">
        <v>0</v>
      </c>
      <c r="CH43" s="126">
        <v>3</v>
      </c>
      <c r="CI43" s="126">
        <v>1</v>
      </c>
      <c r="CJ43" s="126">
        <v>0</v>
      </c>
      <c r="CK43" s="126">
        <v>0</v>
      </c>
      <c r="CL43" s="126">
        <v>0</v>
      </c>
      <c r="CM43" s="126">
        <v>0</v>
      </c>
      <c r="CN43" s="126">
        <v>0</v>
      </c>
      <c r="CO43" s="126">
        <v>0</v>
      </c>
      <c r="CP43" s="126">
        <v>0</v>
      </c>
      <c r="CQ43" s="126">
        <v>0</v>
      </c>
      <c r="CR43" s="126">
        <v>0</v>
      </c>
      <c r="CS43" s="126">
        <v>0</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6">
        <v>0</v>
      </c>
      <c r="DI43" s="126">
        <v>0</v>
      </c>
      <c r="DJ43" s="126">
        <v>0</v>
      </c>
      <c r="DK43" s="126">
        <v>0</v>
      </c>
      <c r="DL43" s="126">
        <v>0</v>
      </c>
      <c r="DM43" s="126">
        <v>0</v>
      </c>
      <c r="DN43" s="126">
        <v>0</v>
      </c>
      <c r="DO43" s="126">
        <v>0</v>
      </c>
      <c r="DP43" s="126">
        <v>0</v>
      </c>
      <c r="DQ43" s="126">
        <v>0</v>
      </c>
      <c r="DR43" s="126">
        <v>0</v>
      </c>
      <c r="DS43" s="126">
        <v>0</v>
      </c>
      <c r="DT43" s="126">
        <v>0</v>
      </c>
      <c r="DU43" s="126">
        <v>0</v>
      </c>
      <c r="DV43" s="126">
        <v>0</v>
      </c>
      <c r="DW43" s="126">
        <v>0</v>
      </c>
      <c r="DX43" s="126">
        <v>0</v>
      </c>
      <c r="DY43" s="126">
        <v>0</v>
      </c>
      <c r="DZ43" s="127" t="b">
        <v>1</v>
      </c>
      <c r="EA43" s="126">
        <v>0</v>
      </c>
      <c r="EB43" s="126">
        <v>0</v>
      </c>
      <c r="EC43" s="126">
        <v>0</v>
      </c>
      <c r="ED43" s="126">
        <v>0</v>
      </c>
      <c r="EE43" s="126">
        <v>0</v>
      </c>
      <c r="EF43" s="126">
        <v>0</v>
      </c>
      <c r="EG43" s="126">
        <v>0</v>
      </c>
      <c r="EH43" s="126">
        <v>0</v>
      </c>
      <c r="EI43" s="126">
        <v>0</v>
      </c>
      <c r="EJ43" s="126">
        <v>0</v>
      </c>
      <c r="EK43" s="126">
        <v>0</v>
      </c>
      <c r="EL43" s="126">
        <v>0</v>
      </c>
      <c r="EM43" s="126">
        <v>0</v>
      </c>
      <c r="EN43" s="126">
        <v>0</v>
      </c>
      <c r="EO43" s="126">
        <v>0</v>
      </c>
      <c r="EP43" s="126">
        <v>0</v>
      </c>
      <c r="EQ43" s="126">
        <v>0</v>
      </c>
      <c r="ER43" s="126">
        <v>0</v>
      </c>
      <c r="ES43" s="126">
        <v>0</v>
      </c>
      <c r="ET43" s="126">
        <v>0</v>
      </c>
      <c r="EU43" s="126">
        <v>3</v>
      </c>
      <c r="EV43" s="126">
        <v>1</v>
      </c>
      <c r="EW43" s="126">
        <v>0</v>
      </c>
      <c r="EX43" s="126">
        <v>0</v>
      </c>
      <c r="EY43" s="126">
        <v>0</v>
      </c>
      <c r="EZ43" s="126">
        <v>0</v>
      </c>
      <c r="FA43" s="126">
        <v>0</v>
      </c>
      <c r="FB43" s="126">
        <v>0</v>
      </c>
      <c r="FC43" s="126">
        <v>0</v>
      </c>
      <c r="FD43" s="126">
        <v>0</v>
      </c>
      <c r="FE43" s="126">
        <v>0</v>
      </c>
      <c r="FF43" s="126">
        <v>0</v>
      </c>
      <c r="FG43" s="126">
        <v>0</v>
      </c>
      <c r="FH43" s="126">
        <v>0</v>
      </c>
      <c r="FI43" s="126">
        <v>0</v>
      </c>
      <c r="FJ43" s="126">
        <v>0</v>
      </c>
      <c r="FK43" s="126">
        <v>0</v>
      </c>
      <c r="FL43" s="126">
        <v>0</v>
      </c>
      <c r="FM43" s="126">
        <v>0</v>
      </c>
      <c r="FN43" s="126">
        <v>0</v>
      </c>
      <c r="FO43" s="126">
        <v>0</v>
      </c>
      <c r="FP43" s="126">
        <v>0</v>
      </c>
      <c r="FQ43" s="126">
        <v>0</v>
      </c>
      <c r="FR43" s="126">
        <v>0</v>
      </c>
      <c r="FS43" s="126">
        <v>0</v>
      </c>
      <c r="FT43" s="126">
        <v>0</v>
      </c>
      <c r="FU43" s="126">
        <v>0</v>
      </c>
      <c r="FV43" s="126">
        <v>0</v>
      </c>
      <c r="FW43" s="126">
        <v>0</v>
      </c>
      <c r="FX43" s="126">
        <v>0</v>
      </c>
      <c r="FY43" s="126">
        <v>0</v>
      </c>
      <c r="FZ43" s="126">
        <v>0</v>
      </c>
      <c r="GA43" s="126">
        <v>0</v>
      </c>
      <c r="GB43" s="126">
        <v>0</v>
      </c>
      <c r="GC43" s="126">
        <v>0</v>
      </c>
      <c r="GD43" s="126">
        <v>0</v>
      </c>
      <c r="GE43" s="126">
        <v>0</v>
      </c>
      <c r="GF43" s="126">
        <v>0</v>
      </c>
      <c r="GG43" s="126">
        <v>0</v>
      </c>
      <c r="GH43" s="126">
        <v>0</v>
      </c>
      <c r="GI43" s="183" t="s">
        <v>1055</v>
      </c>
      <c r="GJ43" s="183" t="s">
        <v>993</v>
      </c>
      <c r="GK43" s="183" t="s">
        <v>993</v>
      </c>
      <c r="GL43" s="183" t="s">
        <v>993</v>
      </c>
      <c r="GM43" s="126">
        <v>228</v>
      </c>
      <c r="GN43" s="126">
        <v>0</v>
      </c>
      <c r="GO43" s="126">
        <v>0</v>
      </c>
      <c r="GP43" s="126">
        <v>228</v>
      </c>
      <c r="GQ43" s="126">
        <v>209</v>
      </c>
      <c r="GR43" s="126">
        <v>186</v>
      </c>
      <c r="GS43" s="126">
        <v>186</v>
      </c>
      <c r="GT43" s="126">
        <v>0</v>
      </c>
      <c r="GU43" s="126">
        <v>0</v>
      </c>
      <c r="GV43" s="126">
        <v>0</v>
      </c>
      <c r="GW43" s="126">
        <v>0</v>
      </c>
      <c r="GX43" s="126">
        <v>0</v>
      </c>
      <c r="GY43" s="126">
        <v>0</v>
      </c>
      <c r="GZ43" s="126">
        <v>0</v>
      </c>
      <c r="HA43" s="126">
        <v>0</v>
      </c>
      <c r="HB43" s="126">
        <v>0</v>
      </c>
      <c r="HC43" s="126">
        <v>0</v>
      </c>
      <c r="HD43" s="126">
        <v>0</v>
      </c>
      <c r="HE43" s="126">
        <v>0</v>
      </c>
      <c r="HF43" s="126">
        <v>0</v>
      </c>
      <c r="HG43" s="126">
        <v>0</v>
      </c>
      <c r="HH43" s="126">
        <v>0</v>
      </c>
      <c r="HI43" s="126">
        <v>0</v>
      </c>
      <c r="HJ43" s="126">
        <v>0</v>
      </c>
      <c r="HK43" s="126">
        <v>0</v>
      </c>
      <c r="HL43" s="183" t="s">
        <v>290</v>
      </c>
      <c r="HM43" s="126">
        <v>0</v>
      </c>
      <c r="HN43" s="126">
        <v>0</v>
      </c>
      <c r="HO43" s="126">
        <v>0</v>
      </c>
      <c r="HP43" s="126">
        <v>0</v>
      </c>
      <c r="HQ43" s="126">
        <v>0</v>
      </c>
      <c r="HR43" s="126">
        <v>0</v>
      </c>
      <c r="HS43" s="126">
        <v>0</v>
      </c>
      <c r="HT43" s="126">
        <v>0</v>
      </c>
      <c r="HU43" s="126">
        <v>0</v>
      </c>
      <c r="HV43" s="126">
        <v>126</v>
      </c>
      <c r="HW43" s="126">
        <v>0</v>
      </c>
      <c r="HX43" s="126">
        <v>0</v>
      </c>
      <c r="HY43" s="126">
        <v>0</v>
      </c>
      <c r="HZ43" s="126">
        <v>0</v>
      </c>
      <c r="IA43" s="128">
        <v>0</v>
      </c>
      <c r="IB43" s="126">
        <v>0</v>
      </c>
      <c r="IC43" s="126">
        <v>209</v>
      </c>
      <c r="ID43" s="126">
        <v>0</v>
      </c>
      <c r="IE43" s="126">
        <v>0</v>
      </c>
      <c r="IF43" s="126">
        <v>0</v>
      </c>
      <c r="IG43" s="126">
        <v>0</v>
      </c>
      <c r="IH43" s="126">
        <v>0</v>
      </c>
      <c r="II43" s="126">
        <v>0</v>
      </c>
      <c r="IJ43" s="126">
        <v>0</v>
      </c>
      <c r="IK43" s="126">
        <v>0</v>
      </c>
      <c r="IL43" s="126">
        <v>0</v>
      </c>
      <c r="IM43" s="126">
        <v>0</v>
      </c>
      <c r="IN43" s="126">
        <v>0</v>
      </c>
      <c r="IO43" s="126">
        <v>0</v>
      </c>
      <c r="IP43" s="126">
        <v>0</v>
      </c>
      <c r="IQ43" s="126">
        <v>0</v>
      </c>
      <c r="IR43" s="126">
        <v>0</v>
      </c>
      <c r="IS43" s="126">
        <v>0</v>
      </c>
      <c r="IT43" s="126">
        <v>0</v>
      </c>
      <c r="IU43" s="126">
        <v>0</v>
      </c>
      <c r="IV43" s="126">
        <v>0</v>
      </c>
      <c r="IW43" s="126">
        <v>0</v>
      </c>
      <c r="IX43" s="126">
        <v>0</v>
      </c>
      <c r="IY43" s="183" t="s">
        <v>290</v>
      </c>
      <c r="IZ43" s="126">
        <v>0</v>
      </c>
      <c r="JA43" s="126">
        <v>0</v>
      </c>
      <c r="JB43" s="126">
        <v>0</v>
      </c>
      <c r="JC43" s="126">
        <v>0</v>
      </c>
      <c r="JD43" s="126">
        <v>0</v>
      </c>
      <c r="JE43" s="126">
        <v>0</v>
      </c>
      <c r="JF43" s="126">
        <v>0</v>
      </c>
      <c r="JG43" s="126">
        <v>0</v>
      </c>
      <c r="JH43" s="126">
        <v>0</v>
      </c>
      <c r="JI43" s="126">
        <v>0</v>
      </c>
      <c r="JJ43" s="126">
        <v>0</v>
      </c>
      <c r="JK43" s="126">
        <v>0</v>
      </c>
      <c r="JL43" s="127" t="b">
        <v>0</v>
      </c>
      <c r="JM43" s="183" t="s">
        <v>993</v>
      </c>
      <c r="JN43" s="183" t="s">
        <v>993</v>
      </c>
      <c r="JO43" s="183" t="s">
        <v>993</v>
      </c>
      <c r="JP43" s="183" t="s">
        <v>993</v>
      </c>
      <c r="JQ43" s="127"/>
      <c r="JR43" s="123"/>
    </row>
    <row r="44" spans="1:278">
      <c r="A44" s="122"/>
      <c r="B44" s="1350" t="s">
        <v>1677</v>
      </c>
      <c r="C44" s="1350"/>
      <c r="D44" s="183" t="s">
        <v>1678</v>
      </c>
      <c r="E44" s="183" t="s">
        <v>1678</v>
      </c>
      <c r="F44" s="183" t="s">
        <v>993</v>
      </c>
      <c r="G44" s="183" t="s">
        <v>1679</v>
      </c>
      <c r="H44" s="183" t="s">
        <v>1388</v>
      </c>
      <c r="I44" s="183" t="s">
        <v>437</v>
      </c>
      <c r="J44" s="183" t="s">
        <v>986</v>
      </c>
      <c r="K44" s="183" t="s">
        <v>1062</v>
      </c>
      <c r="L44" s="183" t="s">
        <v>1063</v>
      </c>
      <c r="M44" s="183" t="s">
        <v>1064</v>
      </c>
      <c r="N44" s="183" t="s">
        <v>1065</v>
      </c>
      <c r="O44" s="183" t="s">
        <v>1679</v>
      </c>
      <c r="P44" s="183" t="s">
        <v>1332</v>
      </c>
      <c r="Q44" s="183" t="s">
        <v>1363</v>
      </c>
      <c r="R44" s="183" t="s">
        <v>1680</v>
      </c>
      <c r="S44" s="183" t="s">
        <v>1681</v>
      </c>
      <c r="T44" s="183" t="s">
        <v>993</v>
      </c>
      <c r="U44" s="183" t="s">
        <v>993</v>
      </c>
      <c r="V44" s="183" t="s">
        <v>1333</v>
      </c>
      <c r="W44" s="183" t="s">
        <v>1357</v>
      </c>
      <c r="X44" s="183" t="s">
        <v>1682</v>
      </c>
      <c r="Y44" s="183" t="s">
        <v>993</v>
      </c>
      <c r="Z44" s="183" t="s">
        <v>993</v>
      </c>
      <c r="AA44" s="183" t="s">
        <v>993</v>
      </c>
      <c r="AB44" s="183" t="s">
        <v>993</v>
      </c>
      <c r="AC44" s="183" t="s">
        <v>993</v>
      </c>
      <c r="AD44" s="183" t="s">
        <v>447</v>
      </c>
      <c r="AE44" s="183" t="s">
        <v>290</v>
      </c>
      <c r="AF44" s="183" t="s">
        <v>290</v>
      </c>
      <c r="AG44" s="183" t="s">
        <v>293</v>
      </c>
      <c r="AH44" s="127" t="b">
        <v>0</v>
      </c>
      <c r="AI44" s="126">
        <v>0</v>
      </c>
      <c r="AJ44" s="127" t="b">
        <v>0</v>
      </c>
      <c r="AK44" s="126">
        <v>0</v>
      </c>
      <c r="AL44" s="127" t="b">
        <v>0</v>
      </c>
      <c r="AM44" s="127" t="b">
        <v>1</v>
      </c>
      <c r="AN44" s="183" t="s">
        <v>293</v>
      </c>
      <c r="AO44" s="183" t="b">
        <f t="shared" si="1"/>
        <v>1</v>
      </c>
      <c r="AP44" s="183" t="s">
        <v>993</v>
      </c>
      <c r="AQ44" s="127" t="b">
        <v>0</v>
      </c>
      <c r="AR44" s="183" t="s">
        <v>993</v>
      </c>
      <c r="AS44" s="183" t="s">
        <v>993</v>
      </c>
      <c r="AT44" s="183" t="s">
        <v>993</v>
      </c>
      <c r="AU44" s="183" t="s">
        <v>298</v>
      </c>
      <c r="AV44" s="183" t="s">
        <v>993</v>
      </c>
      <c r="AW44" s="183" t="s">
        <v>993</v>
      </c>
      <c r="AX44" s="183" t="s">
        <v>993</v>
      </c>
      <c r="AY44" s="183" t="s">
        <v>993</v>
      </c>
      <c r="AZ44" s="183">
        <f t="shared" si="2"/>
        <v>7</v>
      </c>
      <c r="BA44" s="183">
        <f t="shared" si="2"/>
        <v>0</v>
      </c>
      <c r="BB44" s="183">
        <f t="shared" si="2"/>
        <v>0</v>
      </c>
      <c r="BC44" s="183">
        <f t="shared" si="2"/>
        <v>7</v>
      </c>
      <c r="BD44" s="183">
        <f t="shared" si="3"/>
        <v>0</v>
      </c>
      <c r="BE44" s="126">
        <v>7</v>
      </c>
      <c r="BF44" s="126">
        <v>0</v>
      </c>
      <c r="BG44" s="126">
        <v>0</v>
      </c>
      <c r="BH44" s="126">
        <v>7</v>
      </c>
      <c r="BI44" s="126">
        <v>0</v>
      </c>
      <c r="BJ44" s="126">
        <v>0</v>
      </c>
      <c r="BK44" s="126">
        <v>0</v>
      </c>
      <c r="BL44" s="126">
        <v>0</v>
      </c>
      <c r="BM44" s="126">
        <v>0</v>
      </c>
      <c r="BN44" s="126">
        <v>0</v>
      </c>
      <c r="BO44" s="126">
        <v>0</v>
      </c>
      <c r="BP44" s="126">
        <v>0</v>
      </c>
      <c r="BQ44" s="126">
        <v>0</v>
      </c>
      <c r="BR44" s="126">
        <v>0</v>
      </c>
      <c r="BS44" s="126">
        <v>0</v>
      </c>
      <c r="BT44" s="126">
        <v>0</v>
      </c>
      <c r="BU44" s="126">
        <v>0</v>
      </c>
      <c r="BV44" s="126">
        <v>0</v>
      </c>
      <c r="BW44" s="126">
        <v>0</v>
      </c>
      <c r="BX44" s="126">
        <v>0</v>
      </c>
      <c r="BY44" s="183" t="s">
        <v>2228</v>
      </c>
      <c r="BZ44" s="126">
        <v>0</v>
      </c>
      <c r="CA44" s="126">
        <v>0</v>
      </c>
      <c r="CB44" s="126">
        <v>0</v>
      </c>
      <c r="CC44" s="126">
        <v>7</v>
      </c>
      <c r="CD44" s="126">
        <v>1</v>
      </c>
      <c r="CE44" s="126">
        <v>1</v>
      </c>
      <c r="CF44" s="126">
        <v>0</v>
      </c>
      <c r="CG44" s="126">
        <v>0</v>
      </c>
      <c r="CH44" s="126">
        <v>2</v>
      </c>
      <c r="CI44" s="126">
        <v>0</v>
      </c>
      <c r="CJ44" s="126">
        <v>1</v>
      </c>
      <c r="CK44" s="126">
        <v>0</v>
      </c>
      <c r="CL44" s="126">
        <v>0</v>
      </c>
      <c r="CM44" s="126">
        <v>0</v>
      </c>
      <c r="CN44" s="126">
        <v>0</v>
      </c>
      <c r="CO44" s="126">
        <v>0</v>
      </c>
      <c r="CP44" s="126">
        <v>0</v>
      </c>
      <c r="CQ44" s="126">
        <v>0</v>
      </c>
      <c r="CR44" s="126">
        <v>1</v>
      </c>
      <c r="CS44" s="126">
        <v>0</v>
      </c>
      <c r="CT44" s="126">
        <v>0</v>
      </c>
      <c r="CU44" s="126">
        <v>0</v>
      </c>
      <c r="CV44" s="126">
        <v>0</v>
      </c>
      <c r="CW44" s="126">
        <v>0</v>
      </c>
      <c r="CX44" s="126">
        <v>0</v>
      </c>
      <c r="CY44" s="126">
        <v>0</v>
      </c>
      <c r="CZ44" s="126">
        <v>0</v>
      </c>
      <c r="DA44" s="126">
        <v>0</v>
      </c>
      <c r="DB44" s="126">
        <v>0</v>
      </c>
      <c r="DC44" s="126">
        <v>0</v>
      </c>
      <c r="DD44" s="126">
        <v>2</v>
      </c>
      <c r="DE44" s="126">
        <v>0</v>
      </c>
      <c r="DF44" s="126">
        <v>0</v>
      </c>
      <c r="DG44" s="126">
        <v>0</v>
      </c>
      <c r="DH44" s="126">
        <v>0</v>
      </c>
      <c r="DI44" s="126">
        <v>0</v>
      </c>
      <c r="DJ44" s="126">
        <v>0</v>
      </c>
      <c r="DK44" s="126">
        <v>0</v>
      </c>
      <c r="DL44" s="126">
        <v>0</v>
      </c>
      <c r="DM44" s="126">
        <v>0</v>
      </c>
      <c r="DN44" s="126">
        <v>0</v>
      </c>
      <c r="DO44" s="126">
        <v>0</v>
      </c>
      <c r="DP44" s="126">
        <v>0</v>
      </c>
      <c r="DQ44" s="126">
        <v>0</v>
      </c>
      <c r="DR44" s="126">
        <v>0</v>
      </c>
      <c r="DS44" s="126">
        <v>0</v>
      </c>
      <c r="DT44" s="126">
        <v>0</v>
      </c>
      <c r="DU44" s="126">
        <v>0</v>
      </c>
      <c r="DV44" s="126">
        <v>0</v>
      </c>
      <c r="DW44" s="126">
        <v>0</v>
      </c>
      <c r="DX44" s="126">
        <v>0</v>
      </c>
      <c r="DY44" s="126">
        <v>0</v>
      </c>
      <c r="DZ44" s="127" t="b">
        <v>1</v>
      </c>
      <c r="EA44" s="126">
        <v>0</v>
      </c>
      <c r="EB44" s="126">
        <v>0</v>
      </c>
      <c r="EC44" s="126">
        <v>0</v>
      </c>
      <c r="ED44" s="126">
        <v>0</v>
      </c>
      <c r="EE44" s="126">
        <v>0</v>
      </c>
      <c r="EF44" s="126">
        <v>0</v>
      </c>
      <c r="EG44" s="126">
        <v>0</v>
      </c>
      <c r="EH44" s="126">
        <v>0</v>
      </c>
      <c r="EI44" s="126">
        <v>0</v>
      </c>
      <c r="EJ44" s="126">
        <v>0</v>
      </c>
      <c r="EK44" s="126">
        <v>0</v>
      </c>
      <c r="EL44" s="126">
        <v>0</v>
      </c>
      <c r="EM44" s="126">
        <v>0</v>
      </c>
      <c r="EN44" s="126">
        <v>0</v>
      </c>
      <c r="EO44" s="126">
        <v>0</v>
      </c>
      <c r="EP44" s="126">
        <v>0</v>
      </c>
      <c r="EQ44" s="126">
        <v>0</v>
      </c>
      <c r="ER44" s="126">
        <v>0</v>
      </c>
      <c r="ES44" s="126">
        <v>0</v>
      </c>
      <c r="ET44" s="126">
        <v>0</v>
      </c>
      <c r="EU44" s="126">
        <v>2</v>
      </c>
      <c r="EV44" s="126">
        <v>0</v>
      </c>
      <c r="EW44" s="126">
        <v>1</v>
      </c>
      <c r="EX44" s="126">
        <v>0</v>
      </c>
      <c r="EY44" s="126">
        <v>0</v>
      </c>
      <c r="EZ44" s="126">
        <v>0</v>
      </c>
      <c r="FA44" s="126">
        <v>0</v>
      </c>
      <c r="FB44" s="126">
        <v>0</v>
      </c>
      <c r="FC44" s="126">
        <v>0</v>
      </c>
      <c r="FD44" s="126">
        <v>0</v>
      </c>
      <c r="FE44" s="126">
        <v>1</v>
      </c>
      <c r="FF44" s="126">
        <v>0</v>
      </c>
      <c r="FG44" s="126">
        <v>0</v>
      </c>
      <c r="FH44" s="126">
        <v>0</v>
      </c>
      <c r="FI44" s="126">
        <v>0</v>
      </c>
      <c r="FJ44" s="126">
        <v>0</v>
      </c>
      <c r="FK44" s="126">
        <v>0</v>
      </c>
      <c r="FL44" s="126">
        <v>0</v>
      </c>
      <c r="FM44" s="126">
        <v>2</v>
      </c>
      <c r="FN44" s="126">
        <v>0</v>
      </c>
      <c r="FO44" s="126">
        <v>0</v>
      </c>
      <c r="FP44" s="126">
        <v>0</v>
      </c>
      <c r="FQ44" s="126">
        <v>0</v>
      </c>
      <c r="FR44" s="126">
        <v>0</v>
      </c>
      <c r="FS44" s="126">
        <v>0</v>
      </c>
      <c r="FT44" s="126">
        <v>0</v>
      </c>
      <c r="FU44" s="126">
        <v>0</v>
      </c>
      <c r="FV44" s="126">
        <v>0</v>
      </c>
      <c r="FW44" s="126">
        <v>0</v>
      </c>
      <c r="FX44" s="126">
        <v>0</v>
      </c>
      <c r="FY44" s="126">
        <v>0</v>
      </c>
      <c r="FZ44" s="126">
        <v>0</v>
      </c>
      <c r="GA44" s="126">
        <v>0</v>
      </c>
      <c r="GB44" s="126">
        <v>0</v>
      </c>
      <c r="GC44" s="126">
        <v>0</v>
      </c>
      <c r="GD44" s="126">
        <v>0</v>
      </c>
      <c r="GE44" s="126">
        <v>0</v>
      </c>
      <c r="GF44" s="126">
        <v>0</v>
      </c>
      <c r="GG44" s="126">
        <v>0</v>
      </c>
      <c r="GH44" s="126">
        <v>0</v>
      </c>
      <c r="GI44" s="183" t="s">
        <v>999</v>
      </c>
      <c r="GJ44" s="183" t="s">
        <v>270</v>
      </c>
      <c r="GK44" s="183" t="s">
        <v>432</v>
      </c>
      <c r="GL44" s="183" t="s">
        <v>993</v>
      </c>
      <c r="GM44" s="126">
        <v>0</v>
      </c>
      <c r="GN44" s="126">
        <v>0</v>
      </c>
      <c r="GO44" s="126">
        <v>0</v>
      </c>
      <c r="GP44" s="126">
        <v>0</v>
      </c>
      <c r="GQ44" s="126">
        <v>0</v>
      </c>
      <c r="GR44" s="126">
        <v>0</v>
      </c>
      <c r="GS44" s="126">
        <v>0</v>
      </c>
      <c r="GT44" s="126">
        <v>0</v>
      </c>
      <c r="GU44" s="126">
        <v>0</v>
      </c>
      <c r="GV44" s="126">
        <v>0</v>
      </c>
      <c r="GW44" s="126">
        <v>0</v>
      </c>
      <c r="GX44" s="126">
        <v>0</v>
      </c>
      <c r="GY44" s="126">
        <v>0</v>
      </c>
      <c r="GZ44" s="126">
        <v>0</v>
      </c>
      <c r="HA44" s="126">
        <v>0</v>
      </c>
      <c r="HB44" s="126">
        <v>0</v>
      </c>
      <c r="HC44" s="126">
        <v>0</v>
      </c>
      <c r="HD44" s="126">
        <v>0</v>
      </c>
      <c r="HE44" s="126">
        <v>0</v>
      </c>
      <c r="HF44" s="126">
        <v>0</v>
      </c>
      <c r="HG44" s="126">
        <v>0</v>
      </c>
      <c r="HH44" s="126">
        <v>0</v>
      </c>
      <c r="HI44" s="126">
        <v>0</v>
      </c>
      <c r="HJ44" s="126">
        <v>0</v>
      </c>
      <c r="HK44" s="126">
        <v>0</v>
      </c>
      <c r="HL44" s="183" t="s">
        <v>993</v>
      </c>
      <c r="HM44" s="126">
        <v>0</v>
      </c>
      <c r="HN44" s="126">
        <v>0</v>
      </c>
      <c r="HO44" s="126">
        <v>0</v>
      </c>
      <c r="HP44" s="126">
        <v>0</v>
      </c>
      <c r="HQ44" s="126">
        <v>0</v>
      </c>
      <c r="HR44" s="126">
        <v>0</v>
      </c>
      <c r="HS44" s="126">
        <v>0</v>
      </c>
      <c r="HT44" s="126">
        <v>0</v>
      </c>
      <c r="HU44" s="126">
        <v>0</v>
      </c>
      <c r="HV44" s="126">
        <v>0</v>
      </c>
      <c r="HW44" s="126">
        <v>0</v>
      </c>
      <c r="HX44" s="126">
        <v>0</v>
      </c>
      <c r="HY44" s="126">
        <v>0</v>
      </c>
      <c r="HZ44" s="126">
        <v>0</v>
      </c>
      <c r="IA44" s="128">
        <v>0</v>
      </c>
      <c r="IB44" s="126">
        <v>0</v>
      </c>
      <c r="IC44" s="126">
        <v>0</v>
      </c>
      <c r="ID44" s="126">
        <v>0</v>
      </c>
      <c r="IE44" s="126">
        <v>0</v>
      </c>
      <c r="IF44" s="126">
        <v>0</v>
      </c>
      <c r="IG44" s="126">
        <v>0</v>
      </c>
      <c r="IH44" s="126">
        <v>0</v>
      </c>
      <c r="II44" s="126">
        <v>0</v>
      </c>
      <c r="IJ44" s="126">
        <v>0</v>
      </c>
      <c r="IK44" s="126">
        <v>0</v>
      </c>
      <c r="IL44" s="126">
        <v>0</v>
      </c>
      <c r="IM44" s="126">
        <v>0</v>
      </c>
      <c r="IN44" s="126">
        <v>0</v>
      </c>
      <c r="IO44" s="126">
        <v>0</v>
      </c>
      <c r="IP44" s="126">
        <v>0</v>
      </c>
      <c r="IQ44" s="126">
        <v>0</v>
      </c>
      <c r="IR44" s="126">
        <v>0</v>
      </c>
      <c r="IS44" s="126">
        <v>0</v>
      </c>
      <c r="IT44" s="126">
        <v>0</v>
      </c>
      <c r="IU44" s="126">
        <v>0</v>
      </c>
      <c r="IV44" s="126">
        <v>0</v>
      </c>
      <c r="IW44" s="126">
        <v>0</v>
      </c>
      <c r="IX44" s="126">
        <v>0</v>
      </c>
      <c r="IY44" s="183" t="s">
        <v>993</v>
      </c>
      <c r="IZ44" s="126">
        <v>0</v>
      </c>
      <c r="JA44" s="126">
        <v>0</v>
      </c>
      <c r="JB44" s="126">
        <v>0</v>
      </c>
      <c r="JC44" s="126">
        <v>0</v>
      </c>
      <c r="JD44" s="126">
        <v>0</v>
      </c>
      <c r="JE44" s="126">
        <v>0</v>
      </c>
      <c r="JF44" s="126">
        <v>0</v>
      </c>
      <c r="JG44" s="126">
        <v>0</v>
      </c>
      <c r="JH44" s="126">
        <v>0</v>
      </c>
      <c r="JI44" s="126">
        <v>0</v>
      </c>
      <c r="JJ44" s="126">
        <v>0</v>
      </c>
      <c r="JK44" s="126">
        <v>0</v>
      </c>
      <c r="JL44" s="127" t="b">
        <v>0</v>
      </c>
      <c r="JM44" s="183" t="s">
        <v>993</v>
      </c>
      <c r="JN44" s="183" t="s">
        <v>993</v>
      </c>
      <c r="JO44" s="183" t="s">
        <v>993</v>
      </c>
      <c r="JP44" s="183" t="s">
        <v>993</v>
      </c>
      <c r="JQ44" s="127"/>
      <c r="JR44" s="123"/>
    </row>
    <row r="45" spans="1:278">
      <c r="A45" s="122"/>
      <c r="B45" s="1350" t="s">
        <v>1683</v>
      </c>
      <c r="C45" s="1350"/>
      <c r="D45" s="183" t="s">
        <v>1684</v>
      </c>
      <c r="E45" s="183" t="s">
        <v>1684</v>
      </c>
      <c r="F45" s="183" t="s">
        <v>993</v>
      </c>
      <c r="G45" s="183" t="s">
        <v>40</v>
      </c>
      <c r="H45" s="183" t="s">
        <v>1388</v>
      </c>
      <c r="I45" s="183" t="s">
        <v>437</v>
      </c>
      <c r="J45" s="183" t="s">
        <v>986</v>
      </c>
      <c r="K45" s="183" t="s">
        <v>1062</v>
      </c>
      <c r="L45" s="183" t="s">
        <v>1063</v>
      </c>
      <c r="M45" s="183" t="s">
        <v>1207</v>
      </c>
      <c r="N45" s="183" t="s">
        <v>1208</v>
      </c>
      <c r="O45" s="183" t="s">
        <v>40</v>
      </c>
      <c r="P45" s="183" t="s">
        <v>1365</v>
      </c>
      <c r="Q45" s="183" t="s">
        <v>1685</v>
      </c>
      <c r="R45" s="183" t="s">
        <v>1686</v>
      </c>
      <c r="S45" s="183" t="s">
        <v>1687</v>
      </c>
      <c r="T45" s="183" t="s">
        <v>1688</v>
      </c>
      <c r="U45" s="183" t="s">
        <v>993</v>
      </c>
      <c r="V45" s="183" t="s">
        <v>1333</v>
      </c>
      <c r="W45" s="183" t="s">
        <v>1368</v>
      </c>
      <c r="X45" s="183" t="s">
        <v>1689</v>
      </c>
      <c r="Y45" s="183" t="s">
        <v>1333</v>
      </c>
      <c r="Z45" s="183" t="s">
        <v>1368</v>
      </c>
      <c r="AA45" s="183" t="s">
        <v>1690</v>
      </c>
      <c r="AB45" s="183" t="s">
        <v>1691</v>
      </c>
      <c r="AC45" s="183" t="s">
        <v>1321</v>
      </c>
      <c r="AD45" s="183" t="s">
        <v>447</v>
      </c>
      <c r="AE45" s="183" t="s">
        <v>270</v>
      </c>
      <c r="AF45" s="183" t="s">
        <v>270</v>
      </c>
      <c r="AG45" s="183" t="s">
        <v>290</v>
      </c>
      <c r="AH45" s="127" t="b">
        <v>0</v>
      </c>
      <c r="AI45" s="126">
        <v>0</v>
      </c>
      <c r="AJ45" s="127" t="b">
        <v>0</v>
      </c>
      <c r="AK45" s="126">
        <v>0</v>
      </c>
      <c r="AL45" s="127" t="b">
        <v>0</v>
      </c>
      <c r="AM45" s="127" t="b">
        <v>1</v>
      </c>
      <c r="AN45" s="183" t="s">
        <v>290</v>
      </c>
      <c r="AO45" s="183" t="b">
        <f t="shared" si="1"/>
        <v>1</v>
      </c>
      <c r="AP45" s="183" t="s">
        <v>993</v>
      </c>
      <c r="AQ45" s="127" t="b">
        <v>0</v>
      </c>
      <c r="AR45" s="183" t="s">
        <v>993</v>
      </c>
      <c r="AS45" s="183" t="s">
        <v>993</v>
      </c>
      <c r="AT45" s="183" t="s">
        <v>993</v>
      </c>
      <c r="AU45" s="183" t="s">
        <v>290</v>
      </c>
      <c r="AV45" s="183" t="s">
        <v>993</v>
      </c>
      <c r="AW45" s="183" t="s">
        <v>993</v>
      </c>
      <c r="AX45" s="183" t="s">
        <v>993</v>
      </c>
      <c r="AY45" s="183" t="s">
        <v>993</v>
      </c>
      <c r="AZ45" s="183">
        <f t="shared" si="2"/>
        <v>19</v>
      </c>
      <c r="BA45" s="183">
        <f t="shared" si="2"/>
        <v>19</v>
      </c>
      <c r="BB45" s="183">
        <f t="shared" si="2"/>
        <v>12</v>
      </c>
      <c r="BC45" s="183">
        <f t="shared" si="2"/>
        <v>19</v>
      </c>
      <c r="BD45" s="183">
        <f t="shared" si="3"/>
        <v>0</v>
      </c>
      <c r="BE45" s="126">
        <v>19</v>
      </c>
      <c r="BF45" s="126">
        <v>19</v>
      </c>
      <c r="BG45" s="126">
        <v>12</v>
      </c>
      <c r="BH45" s="126">
        <v>19</v>
      </c>
      <c r="BI45" s="126">
        <v>0</v>
      </c>
      <c r="BJ45" s="126">
        <v>0</v>
      </c>
      <c r="BK45" s="126">
        <v>0</v>
      </c>
      <c r="BL45" s="126">
        <v>0</v>
      </c>
      <c r="BM45" s="126">
        <v>0</v>
      </c>
      <c r="BN45" s="126">
        <v>0</v>
      </c>
      <c r="BO45" s="126">
        <v>0</v>
      </c>
      <c r="BP45" s="126">
        <v>0</v>
      </c>
      <c r="BQ45" s="126">
        <v>0</v>
      </c>
      <c r="BR45" s="126">
        <v>0</v>
      </c>
      <c r="BS45" s="126">
        <v>0</v>
      </c>
      <c r="BT45" s="126">
        <v>0</v>
      </c>
      <c r="BU45" s="126">
        <v>0</v>
      </c>
      <c r="BV45" s="126">
        <v>0</v>
      </c>
      <c r="BW45" s="126">
        <v>0</v>
      </c>
      <c r="BX45" s="126">
        <v>0</v>
      </c>
      <c r="BY45" s="127"/>
      <c r="BZ45" s="126">
        <v>19</v>
      </c>
      <c r="CA45" s="126">
        <v>0</v>
      </c>
      <c r="CB45" s="126">
        <v>0</v>
      </c>
      <c r="CC45" s="126">
        <v>0</v>
      </c>
      <c r="CD45" s="126">
        <v>2</v>
      </c>
      <c r="CE45" s="126">
        <v>0</v>
      </c>
      <c r="CF45" s="126">
        <v>0</v>
      </c>
      <c r="CG45" s="126">
        <v>0</v>
      </c>
      <c r="CH45" s="126">
        <v>12</v>
      </c>
      <c r="CI45" s="126">
        <v>0</v>
      </c>
      <c r="CJ45" s="126">
        <v>4</v>
      </c>
      <c r="CK45" s="126">
        <v>0</v>
      </c>
      <c r="CL45" s="126">
        <v>2</v>
      </c>
      <c r="CM45" s="126">
        <v>0</v>
      </c>
      <c r="CN45" s="126">
        <v>0</v>
      </c>
      <c r="CO45" s="126">
        <v>0</v>
      </c>
      <c r="CP45" s="126">
        <v>4</v>
      </c>
      <c r="CQ45" s="126">
        <v>0</v>
      </c>
      <c r="CR45" s="126">
        <v>0</v>
      </c>
      <c r="CS45" s="126">
        <v>0</v>
      </c>
      <c r="CT45" s="126">
        <v>0</v>
      </c>
      <c r="CU45" s="126">
        <v>0</v>
      </c>
      <c r="CV45" s="126">
        <v>0</v>
      </c>
      <c r="CW45" s="126">
        <v>0</v>
      </c>
      <c r="CX45" s="126">
        <v>2</v>
      </c>
      <c r="CY45" s="126">
        <v>0</v>
      </c>
      <c r="CZ45" s="126">
        <v>0</v>
      </c>
      <c r="DA45" s="126">
        <v>0</v>
      </c>
      <c r="DB45" s="126">
        <v>0</v>
      </c>
      <c r="DC45" s="126">
        <v>0</v>
      </c>
      <c r="DD45" s="126">
        <v>1</v>
      </c>
      <c r="DE45" s="126">
        <v>0</v>
      </c>
      <c r="DF45" s="126">
        <v>0</v>
      </c>
      <c r="DG45" s="126">
        <v>0</v>
      </c>
      <c r="DH45" s="126">
        <v>0</v>
      </c>
      <c r="DI45" s="126">
        <v>0</v>
      </c>
      <c r="DJ45" s="126">
        <v>1</v>
      </c>
      <c r="DK45" s="126">
        <v>0</v>
      </c>
      <c r="DL45" s="126">
        <v>0</v>
      </c>
      <c r="DM45" s="126">
        <v>0</v>
      </c>
      <c r="DN45" s="126">
        <v>0</v>
      </c>
      <c r="DO45" s="126">
        <v>0</v>
      </c>
      <c r="DP45" s="126">
        <v>0</v>
      </c>
      <c r="DQ45" s="126">
        <v>0</v>
      </c>
      <c r="DR45" s="126">
        <v>0</v>
      </c>
      <c r="DS45" s="126">
        <v>0</v>
      </c>
      <c r="DT45" s="126">
        <v>0</v>
      </c>
      <c r="DU45" s="126">
        <v>0</v>
      </c>
      <c r="DV45" s="126">
        <v>0</v>
      </c>
      <c r="DW45" s="126">
        <v>0</v>
      </c>
      <c r="DX45" s="126">
        <v>1</v>
      </c>
      <c r="DY45" s="126">
        <v>0</v>
      </c>
      <c r="DZ45" s="127" t="b">
        <v>0</v>
      </c>
      <c r="EA45" s="126">
        <v>0</v>
      </c>
      <c r="EB45" s="126">
        <v>0</v>
      </c>
      <c r="EC45" s="126">
        <v>0</v>
      </c>
      <c r="ED45" s="126">
        <v>0</v>
      </c>
      <c r="EE45" s="126">
        <v>1</v>
      </c>
      <c r="EF45" s="126">
        <v>0</v>
      </c>
      <c r="EG45" s="126">
        <v>0</v>
      </c>
      <c r="EH45" s="126">
        <v>0</v>
      </c>
      <c r="EI45" s="126">
        <v>0</v>
      </c>
      <c r="EJ45" s="126">
        <v>0</v>
      </c>
      <c r="EK45" s="126">
        <v>0</v>
      </c>
      <c r="EL45" s="126">
        <v>0</v>
      </c>
      <c r="EM45" s="126">
        <v>0</v>
      </c>
      <c r="EN45" s="126">
        <v>0</v>
      </c>
      <c r="EO45" s="126">
        <v>0</v>
      </c>
      <c r="EP45" s="126">
        <v>0</v>
      </c>
      <c r="EQ45" s="126">
        <v>0</v>
      </c>
      <c r="ER45" s="126">
        <v>0</v>
      </c>
      <c r="ES45" s="126">
        <v>0</v>
      </c>
      <c r="ET45" s="126">
        <v>0</v>
      </c>
      <c r="EU45" s="126">
        <v>12</v>
      </c>
      <c r="EV45" s="126">
        <v>0</v>
      </c>
      <c r="EW45" s="126">
        <v>4</v>
      </c>
      <c r="EX45" s="126">
        <v>0</v>
      </c>
      <c r="EY45" s="126">
        <v>0</v>
      </c>
      <c r="EZ45" s="126">
        <v>0</v>
      </c>
      <c r="FA45" s="126">
        <v>0</v>
      </c>
      <c r="FB45" s="126">
        <v>0</v>
      </c>
      <c r="FC45" s="126">
        <v>4</v>
      </c>
      <c r="FD45" s="126">
        <v>0</v>
      </c>
      <c r="FE45" s="126">
        <v>0</v>
      </c>
      <c r="FF45" s="126">
        <v>0</v>
      </c>
      <c r="FG45" s="126">
        <v>0</v>
      </c>
      <c r="FH45" s="126">
        <v>0</v>
      </c>
      <c r="FI45" s="126">
        <v>0</v>
      </c>
      <c r="FJ45" s="126">
        <v>0</v>
      </c>
      <c r="FK45" s="126">
        <v>0</v>
      </c>
      <c r="FL45" s="126">
        <v>0</v>
      </c>
      <c r="FM45" s="126">
        <v>0</v>
      </c>
      <c r="FN45" s="126">
        <v>0</v>
      </c>
      <c r="FO45" s="126">
        <v>0</v>
      </c>
      <c r="FP45" s="126">
        <v>0</v>
      </c>
      <c r="FQ45" s="126">
        <v>0</v>
      </c>
      <c r="FR45" s="126">
        <v>0</v>
      </c>
      <c r="FS45" s="126">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83" t="s">
        <v>999</v>
      </c>
      <c r="GJ45" s="183" t="s">
        <v>1000</v>
      </c>
      <c r="GK45" s="183" t="s">
        <v>1029</v>
      </c>
      <c r="GL45" s="183" t="s">
        <v>422</v>
      </c>
      <c r="GM45" s="126">
        <v>295</v>
      </c>
      <c r="GN45" s="126">
        <v>0</v>
      </c>
      <c r="GO45" s="126">
        <v>0</v>
      </c>
      <c r="GP45" s="126">
        <v>5467</v>
      </c>
      <c r="GQ45" s="126">
        <v>297</v>
      </c>
      <c r="GR45" s="126">
        <v>295</v>
      </c>
      <c r="GS45" s="126">
        <v>294</v>
      </c>
      <c r="GT45" s="126">
        <v>1</v>
      </c>
      <c r="GU45" s="126">
        <v>0</v>
      </c>
      <c r="GV45" s="126">
        <v>0</v>
      </c>
      <c r="GW45" s="126">
        <v>0</v>
      </c>
      <c r="GX45" s="126">
        <v>0</v>
      </c>
      <c r="GY45" s="126">
        <v>297</v>
      </c>
      <c r="GZ45" s="126">
        <v>292</v>
      </c>
      <c r="HA45" s="126">
        <v>5</v>
      </c>
      <c r="HB45" s="126">
        <v>0</v>
      </c>
      <c r="HC45" s="126">
        <v>0</v>
      </c>
      <c r="HD45" s="126">
        <v>0</v>
      </c>
      <c r="HE45" s="126">
        <v>0</v>
      </c>
      <c r="HF45" s="126">
        <v>0</v>
      </c>
      <c r="HG45" s="126">
        <v>0</v>
      </c>
      <c r="HH45" s="126">
        <v>297</v>
      </c>
      <c r="HI45" s="126">
        <v>0</v>
      </c>
      <c r="HJ45" s="126">
        <v>0</v>
      </c>
      <c r="HK45" s="126">
        <v>0</v>
      </c>
      <c r="HL45" s="183" t="s">
        <v>993</v>
      </c>
      <c r="HM45" s="126">
        <v>0</v>
      </c>
      <c r="HN45" s="126">
        <v>0</v>
      </c>
      <c r="HO45" s="126">
        <v>0</v>
      </c>
      <c r="HP45" s="126">
        <v>0</v>
      </c>
      <c r="HQ45" s="126">
        <v>0</v>
      </c>
      <c r="HR45" s="126">
        <v>0</v>
      </c>
      <c r="HS45" s="126">
        <v>0</v>
      </c>
      <c r="HT45" s="126">
        <v>0</v>
      </c>
      <c r="HU45" s="126">
        <v>0</v>
      </c>
      <c r="HV45" s="126">
        <v>95</v>
      </c>
      <c r="HW45" s="126">
        <v>0</v>
      </c>
      <c r="HX45" s="126">
        <v>0</v>
      </c>
      <c r="HY45" s="126">
        <v>0</v>
      </c>
      <c r="HZ45" s="126">
        <v>0</v>
      </c>
      <c r="IA45" s="128">
        <v>0.79500000000000004</v>
      </c>
      <c r="IB45" s="126">
        <v>2</v>
      </c>
      <c r="IC45" s="126">
        <v>297</v>
      </c>
      <c r="ID45" s="126">
        <v>0</v>
      </c>
      <c r="IE45" s="126">
        <v>0</v>
      </c>
      <c r="IF45" s="126">
        <v>0</v>
      </c>
      <c r="IG45" s="126">
        <v>0</v>
      </c>
      <c r="IH45" s="126">
        <v>0</v>
      </c>
      <c r="II45" s="126">
        <v>0</v>
      </c>
      <c r="IJ45" s="126">
        <v>0</v>
      </c>
      <c r="IK45" s="126">
        <v>0</v>
      </c>
      <c r="IL45" s="126">
        <v>0</v>
      </c>
      <c r="IM45" s="126">
        <v>0</v>
      </c>
      <c r="IN45" s="126">
        <v>1</v>
      </c>
      <c r="IO45" s="126">
        <v>0</v>
      </c>
      <c r="IP45" s="126">
        <v>0</v>
      </c>
      <c r="IQ45" s="126">
        <v>0</v>
      </c>
      <c r="IR45" s="126">
        <v>0</v>
      </c>
      <c r="IS45" s="126">
        <v>0</v>
      </c>
      <c r="IT45" s="126">
        <v>0</v>
      </c>
      <c r="IU45" s="126">
        <v>0</v>
      </c>
      <c r="IV45" s="126">
        <v>0</v>
      </c>
      <c r="IW45" s="126">
        <v>0</v>
      </c>
      <c r="IX45" s="126">
        <v>0</v>
      </c>
      <c r="IY45" s="183" t="s">
        <v>290</v>
      </c>
      <c r="IZ45" s="126">
        <v>0</v>
      </c>
      <c r="JA45" s="126">
        <v>0</v>
      </c>
      <c r="JB45" s="126">
        <v>0</v>
      </c>
      <c r="JC45" s="126">
        <v>0</v>
      </c>
      <c r="JD45" s="126">
        <v>0</v>
      </c>
      <c r="JE45" s="126">
        <v>0</v>
      </c>
      <c r="JF45" s="126">
        <v>0</v>
      </c>
      <c r="JG45" s="126">
        <v>0</v>
      </c>
      <c r="JH45" s="126">
        <v>0</v>
      </c>
      <c r="JI45" s="126">
        <v>0</v>
      </c>
      <c r="JJ45" s="126">
        <v>0</v>
      </c>
      <c r="JK45" s="126">
        <v>0</v>
      </c>
      <c r="JL45" s="127" t="b">
        <v>0</v>
      </c>
      <c r="JM45" s="183" t="s">
        <v>993</v>
      </c>
      <c r="JN45" s="183" t="s">
        <v>993</v>
      </c>
      <c r="JO45" s="183" t="s">
        <v>993</v>
      </c>
      <c r="JP45" s="183" t="s">
        <v>993</v>
      </c>
      <c r="JQ45" s="127"/>
      <c r="JR45" s="123"/>
    </row>
    <row r="46" spans="1:278">
      <c r="A46" s="122"/>
      <c r="B46" s="1350" t="s">
        <v>1692</v>
      </c>
      <c r="C46" s="1350"/>
      <c r="D46" s="183" t="s">
        <v>1693</v>
      </c>
      <c r="E46" s="183" t="s">
        <v>1693</v>
      </c>
      <c r="F46" s="183" t="s">
        <v>993</v>
      </c>
      <c r="G46" s="183" t="s">
        <v>39</v>
      </c>
      <c r="H46" s="183" t="s">
        <v>1388</v>
      </c>
      <c r="I46" s="183" t="s">
        <v>437</v>
      </c>
      <c r="J46" s="183" t="s">
        <v>986</v>
      </c>
      <c r="K46" s="183" t="s">
        <v>1062</v>
      </c>
      <c r="L46" s="183" t="s">
        <v>1063</v>
      </c>
      <c r="M46" s="183" t="s">
        <v>1207</v>
      </c>
      <c r="N46" s="183" t="s">
        <v>1208</v>
      </c>
      <c r="O46" s="183" t="s">
        <v>39</v>
      </c>
      <c r="P46" s="183" t="s">
        <v>1365</v>
      </c>
      <c r="Q46" s="183" t="s">
        <v>1694</v>
      </c>
      <c r="R46" s="183" t="s">
        <v>1695</v>
      </c>
      <c r="S46" s="183" t="s">
        <v>1696</v>
      </c>
      <c r="T46" s="183" t="s">
        <v>1697</v>
      </c>
      <c r="U46" s="183" t="s">
        <v>1588</v>
      </c>
      <c r="V46" s="183" t="s">
        <v>1333</v>
      </c>
      <c r="W46" s="183" t="s">
        <v>1367</v>
      </c>
      <c r="X46" s="183" t="s">
        <v>1347</v>
      </c>
      <c r="Y46" s="183" t="s">
        <v>1333</v>
      </c>
      <c r="Z46" s="183" t="s">
        <v>1367</v>
      </c>
      <c r="AA46" s="183" t="s">
        <v>1698</v>
      </c>
      <c r="AB46" s="183" t="s">
        <v>1699</v>
      </c>
      <c r="AC46" s="183" t="s">
        <v>1700</v>
      </c>
      <c r="AD46" s="183" t="s">
        <v>447</v>
      </c>
      <c r="AE46" s="183" t="s">
        <v>270</v>
      </c>
      <c r="AF46" s="183" t="s">
        <v>270</v>
      </c>
      <c r="AG46" s="183" t="s">
        <v>290</v>
      </c>
      <c r="AH46" s="127" t="b">
        <v>0</v>
      </c>
      <c r="AI46" s="126">
        <v>0</v>
      </c>
      <c r="AJ46" s="127" t="b">
        <v>0</v>
      </c>
      <c r="AK46" s="126">
        <v>0</v>
      </c>
      <c r="AL46" s="127" t="b">
        <v>1</v>
      </c>
      <c r="AM46" s="127" t="b">
        <v>1</v>
      </c>
      <c r="AN46" s="183" t="s">
        <v>290</v>
      </c>
      <c r="AO46" s="183" t="b">
        <f t="shared" si="1"/>
        <v>1</v>
      </c>
      <c r="AP46" s="183" t="s">
        <v>993</v>
      </c>
      <c r="AQ46" s="127" t="b">
        <v>0</v>
      </c>
      <c r="AR46" s="183" t="s">
        <v>993</v>
      </c>
      <c r="AS46" s="183" t="s">
        <v>993</v>
      </c>
      <c r="AT46" s="183" t="s">
        <v>993</v>
      </c>
      <c r="AU46" s="183" t="s">
        <v>290</v>
      </c>
      <c r="AV46" s="183" t="s">
        <v>993</v>
      </c>
      <c r="AW46" s="183" t="s">
        <v>993</v>
      </c>
      <c r="AX46" s="183" t="s">
        <v>993</v>
      </c>
      <c r="AY46" s="183" t="s">
        <v>993</v>
      </c>
      <c r="AZ46" s="183">
        <f t="shared" si="2"/>
        <v>5</v>
      </c>
      <c r="BA46" s="183">
        <f t="shared" si="2"/>
        <v>4</v>
      </c>
      <c r="BB46" s="183">
        <f t="shared" si="2"/>
        <v>0</v>
      </c>
      <c r="BC46" s="183">
        <f t="shared" si="2"/>
        <v>3</v>
      </c>
      <c r="BD46" s="183">
        <f t="shared" si="3"/>
        <v>2</v>
      </c>
      <c r="BE46" s="126">
        <v>5</v>
      </c>
      <c r="BF46" s="126">
        <v>4</v>
      </c>
      <c r="BG46" s="126">
        <v>0</v>
      </c>
      <c r="BH46" s="126">
        <v>3</v>
      </c>
      <c r="BI46" s="126">
        <v>0</v>
      </c>
      <c r="BJ46" s="126">
        <v>0</v>
      </c>
      <c r="BK46" s="126">
        <v>0</v>
      </c>
      <c r="BL46" s="126">
        <v>0</v>
      </c>
      <c r="BM46" s="126">
        <v>0</v>
      </c>
      <c r="BN46" s="126">
        <v>0</v>
      </c>
      <c r="BO46" s="126">
        <v>0</v>
      </c>
      <c r="BP46" s="126">
        <v>0</v>
      </c>
      <c r="BQ46" s="126">
        <v>0</v>
      </c>
      <c r="BR46" s="126">
        <v>0</v>
      </c>
      <c r="BS46" s="126">
        <v>0</v>
      </c>
      <c r="BT46" s="126">
        <v>0</v>
      </c>
      <c r="BU46" s="126">
        <v>0</v>
      </c>
      <c r="BV46" s="126">
        <v>0</v>
      </c>
      <c r="BW46" s="126">
        <v>0</v>
      </c>
      <c r="BX46" s="126">
        <v>0</v>
      </c>
      <c r="BY46" s="127"/>
      <c r="BZ46" s="126">
        <v>5</v>
      </c>
      <c r="CA46" s="126">
        <v>0</v>
      </c>
      <c r="CB46" s="126">
        <v>0</v>
      </c>
      <c r="CC46" s="126">
        <v>0</v>
      </c>
      <c r="CD46" s="126">
        <v>1</v>
      </c>
      <c r="CE46" s="126">
        <v>0</v>
      </c>
      <c r="CF46" s="126">
        <v>0</v>
      </c>
      <c r="CG46" s="126">
        <v>0</v>
      </c>
      <c r="CH46" s="126">
        <v>1</v>
      </c>
      <c r="CI46" s="126">
        <v>0.6</v>
      </c>
      <c r="CJ46" s="126">
        <v>1</v>
      </c>
      <c r="CK46" s="126">
        <v>0.8</v>
      </c>
      <c r="CL46" s="126">
        <v>0</v>
      </c>
      <c r="CM46" s="126">
        <v>0</v>
      </c>
      <c r="CN46" s="126">
        <v>0</v>
      </c>
      <c r="CO46" s="126">
        <v>0</v>
      </c>
      <c r="CP46" s="126">
        <v>0</v>
      </c>
      <c r="CQ46" s="126">
        <v>0</v>
      </c>
      <c r="CR46" s="126">
        <v>0</v>
      </c>
      <c r="CS46" s="126">
        <v>0</v>
      </c>
      <c r="CT46" s="126">
        <v>0</v>
      </c>
      <c r="CU46" s="126">
        <v>0</v>
      </c>
      <c r="CV46" s="126">
        <v>0</v>
      </c>
      <c r="CW46" s="126">
        <v>0</v>
      </c>
      <c r="CX46" s="126">
        <v>0</v>
      </c>
      <c r="CY46" s="126">
        <v>0</v>
      </c>
      <c r="CZ46" s="126">
        <v>0</v>
      </c>
      <c r="DA46" s="126">
        <v>0</v>
      </c>
      <c r="DB46" s="126">
        <v>0</v>
      </c>
      <c r="DC46" s="126">
        <v>0</v>
      </c>
      <c r="DD46" s="126">
        <v>0</v>
      </c>
      <c r="DE46" s="126">
        <v>0</v>
      </c>
      <c r="DF46" s="126">
        <v>0</v>
      </c>
      <c r="DG46" s="126">
        <v>0</v>
      </c>
      <c r="DH46" s="126">
        <v>0</v>
      </c>
      <c r="DI46" s="126">
        <v>0</v>
      </c>
      <c r="DJ46" s="126">
        <v>0</v>
      </c>
      <c r="DK46" s="126">
        <v>0</v>
      </c>
      <c r="DL46" s="126">
        <v>0</v>
      </c>
      <c r="DM46" s="126">
        <v>0</v>
      </c>
      <c r="DN46" s="126">
        <v>0</v>
      </c>
      <c r="DO46" s="126">
        <v>0</v>
      </c>
      <c r="DP46" s="126">
        <v>0</v>
      </c>
      <c r="DQ46" s="126">
        <v>0</v>
      </c>
      <c r="DR46" s="126">
        <v>0</v>
      </c>
      <c r="DS46" s="126">
        <v>0</v>
      </c>
      <c r="DT46" s="126">
        <v>0</v>
      </c>
      <c r="DU46" s="126">
        <v>0</v>
      </c>
      <c r="DV46" s="126">
        <v>0</v>
      </c>
      <c r="DW46" s="126">
        <v>0</v>
      </c>
      <c r="DX46" s="126">
        <v>0</v>
      </c>
      <c r="DY46" s="126">
        <v>0</v>
      </c>
      <c r="DZ46" s="127" t="b">
        <v>1</v>
      </c>
      <c r="EA46" s="126">
        <v>0</v>
      </c>
      <c r="EB46" s="126">
        <v>0</v>
      </c>
      <c r="EC46" s="126">
        <v>0</v>
      </c>
      <c r="ED46" s="126">
        <v>0</v>
      </c>
      <c r="EE46" s="126">
        <v>0</v>
      </c>
      <c r="EF46" s="126">
        <v>0</v>
      </c>
      <c r="EG46" s="126">
        <v>0</v>
      </c>
      <c r="EH46" s="126">
        <v>0</v>
      </c>
      <c r="EI46" s="126">
        <v>0</v>
      </c>
      <c r="EJ46" s="126">
        <v>0</v>
      </c>
      <c r="EK46" s="126">
        <v>0</v>
      </c>
      <c r="EL46" s="126">
        <v>0</v>
      </c>
      <c r="EM46" s="126">
        <v>0</v>
      </c>
      <c r="EN46" s="126">
        <v>0</v>
      </c>
      <c r="EO46" s="126">
        <v>0</v>
      </c>
      <c r="EP46" s="126">
        <v>0</v>
      </c>
      <c r="EQ46" s="126">
        <v>0</v>
      </c>
      <c r="ER46" s="126">
        <v>0</v>
      </c>
      <c r="ES46" s="126">
        <v>0</v>
      </c>
      <c r="ET46" s="126">
        <v>0</v>
      </c>
      <c r="EU46" s="126">
        <v>1</v>
      </c>
      <c r="EV46" s="126">
        <v>0.6</v>
      </c>
      <c r="EW46" s="126">
        <v>1</v>
      </c>
      <c r="EX46" s="126">
        <v>0.8</v>
      </c>
      <c r="EY46" s="126">
        <v>0</v>
      </c>
      <c r="EZ46" s="126">
        <v>0</v>
      </c>
      <c r="FA46" s="126">
        <v>0</v>
      </c>
      <c r="FB46" s="126">
        <v>0</v>
      </c>
      <c r="FC46" s="126">
        <v>0</v>
      </c>
      <c r="FD46" s="126">
        <v>0</v>
      </c>
      <c r="FE46" s="126">
        <v>0</v>
      </c>
      <c r="FF46" s="126">
        <v>0</v>
      </c>
      <c r="FG46" s="126">
        <v>0</v>
      </c>
      <c r="FH46" s="126">
        <v>0</v>
      </c>
      <c r="FI46" s="126">
        <v>0</v>
      </c>
      <c r="FJ46" s="126">
        <v>0</v>
      </c>
      <c r="FK46" s="126">
        <v>0</v>
      </c>
      <c r="FL46" s="126">
        <v>0</v>
      </c>
      <c r="FM46" s="126">
        <v>0</v>
      </c>
      <c r="FN46" s="126">
        <v>0</v>
      </c>
      <c r="FO46" s="126">
        <v>0</v>
      </c>
      <c r="FP46" s="126">
        <v>0</v>
      </c>
      <c r="FQ46" s="126">
        <v>0</v>
      </c>
      <c r="FR46" s="126">
        <v>0</v>
      </c>
      <c r="FS46" s="126">
        <v>0</v>
      </c>
      <c r="FT46" s="126">
        <v>0</v>
      </c>
      <c r="FU46" s="126">
        <v>0</v>
      </c>
      <c r="FV46" s="126">
        <v>0</v>
      </c>
      <c r="FW46" s="126">
        <v>0</v>
      </c>
      <c r="FX46" s="126">
        <v>0</v>
      </c>
      <c r="FY46" s="126">
        <v>0</v>
      </c>
      <c r="FZ46" s="126">
        <v>0</v>
      </c>
      <c r="GA46" s="126">
        <v>0</v>
      </c>
      <c r="GB46" s="126">
        <v>0</v>
      </c>
      <c r="GC46" s="126">
        <v>0</v>
      </c>
      <c r="GD46" s="126">
        <v>0</v>
      </c>
      <c r="GE46" s="126">
        <v>0</v>
      </c>
      <c r="GF46" s="126">
        <v>0</v>
      </c>
      <c r="GG46" s="126">
        <v>0</v>
      </c>
      <c r="GH46" s="126">
        <v>0</v>
      </c>
      <c r="GI46" s="183" t="s">
        <v>999</v>
      </c>
      <c r="GJ46" s="183" t="s">
        <v>270</v>
      </c>
      <c r="GK46" s="183" t="s">
        <v>296</v>
      </c>
      <c r="GL46" s="183" t="s">
        <v>523</v>
      </c>
      <c r="GM46" s="126">
        <v>23</v>
      </c>
      <c r="GN46" s="126">
        <v>0</v>
      </c>
      <c r="GO46" s="126">
        <v>0</v>
      </c>
      <c r="GP46" s="126">
        <v>23</v>
      </c>
      <c r="GQ46" s="126">
        <v>23</v>
      </c>
      <c r="GR46" s="126">
        <v>23</v>
      </c>
      <c r="GS46" s="126">
        <v>23</v>
      </c>
      <c r="GT46" s="126">
        <v>0</v>
      </c>
      <c r="GU46" s="126">
        <v>0</v>
      </c>
      <c r="GV46" s="126">
        <v>0</v>
      </c>
      <c r="GW46" s="126">
        <v>0</v>
      </c>
      <c r="GX46" s="126">
        <v>0</v>
      </c>
      <c r="GY46" s="126">
        <v>23</v>
      </c>
      <c r="GZ46" s="126">
        <v>23</v>
      </c>
      <c r="HA46" s="126">
        <v>0</v>
      </c>
      <c r="HB46" s="126">
        <v>0</v>
      </c>
      <c r="HC46" s="126">
        <v>0</v>
      </c>
      <c r="HD46" s="126">
        <v>0</v>
      </c>
      <c r="HE46" s="126">
        <v>0</v>
      </c>
      <c r="HF46" s="126">
        <v>0</v>
      </c>
      <c r="HG46" s="126">
        <v>0</v>
      </c>
      <c r="HH46" s="126">
        <v>23</v>
      </c>
      <c r="HI46" s="126">
        <v>0</v>
      </c>
      <c r="HJ46" s="126">
        <v>0</v>
      </c>
      <c r="HK46" s="126">
        <v>0</v>
      </c>
      <c r="HL46" s="183" t="s">
        <v>270</v>
      </c>
      <c r="HM46" s="126">
        <v>54</v>
      </c>
      <c r="HN46" s="126">
        <v>975</v>
      </c>
      <c r="HO46" s="126">
        <v>9</v>
      </c>
      <c r="HP46" s="126">
        <v>6</v>
      </c>
      <c r="HQ46" s="126">
        <v>3</v>
      </c>
      <c r="HR46" s="126">
        <v>5</v>
      </c>
      <c r="HS46" s="126">
        <v>5</v>
      </c>
      <c r="HT46" s="126">
        <v>0</v>
      </c>
      <c r="HU46" s="126">
        <v>0</v>
      </c>
      <c r="HV46" s="126">
        <v>44</v>
      </c>
      <c r="HW46" s="126">
        <v>1</v>
      </c>
      <c r="HX46" s="126">
        <v>12</v>
      </c>
      <c r="HY46" s="126">
        <v>0</v>
      </c>
      <c r="HZ46" s="126">
        <v>0</v>
      </c>
      <c r="IA46" s="128">
        <v>0</v>
      </c>
      <c r="IB46" s="126">
        <v>0</v>
      </c>
      <c r="IC46" s="126">
        <v>23</v>
      </c>
      <c r="ID46" s="126">
        <v>0</v>
      </c>
      <c r="IE46" s="126">
        <v>0</v>
      </c>
      <c r="IF46" s="126">
        <v>0</v>
      </c>
      <c r="IG46" s="126">
        <v>0</v>
      </c>
      <c r="IH46" s="126">
        <v>0</v>
      </c>
      <c r="II46" s="126">
        <v>0</v>
      </c>
      <c r="IJ46" s="126">
        <v>0</v>
      </c>
      <c r="IK46" s="126">
        <v>0</v>
      </c>
      <c r="IL46" s="126">
        <v>0</v>
      </c>
      <c r="IM46" s="126">
        <v>0</v>
      </c>
      <c r="IN46" s="126">
        <v>0</v>
      </c>
      <c r="IO46" s="126">
        <v>0</v>
      </c>
      <c r="IP46" s="126">
        <v>0</v>
      </c>
      <c r="IQ46" s="126">
        <v>0</v>
      </c>
      <c r="IR46" s="126">
        <v>0</v>
      </c>
      <c r="IS46" s="126">
        <v>0</v>
      </c>
      <c r="IT46" s="126">
        <v>0</v>
      </c>
      <c r="IU46" s="126">
        <v>0</v>
      </c>
      <c r="IV46" s="126">
        <v>0</v>
      </c>
      <c r="IW46" s="126">
        <v>0</v>
      </c>
      <c r="IX46" s="126">
        <v>0</v>
      </c>
      <c r="IY46" s="183" t="s">
        <v>270</v>
      </c>
      <c r="IZ46" s="126">
        <v>0</v>
      </c>
      <c r="JA46" s="126">
        <v>1</v>
      </c>
      <c r="JB46" s="126">
        <v>0</v>
      </c>
      <c r="JC46" s="126">
        <v>1</v>
      </c>
      <c r="JD46" s="126">
        <v>0</v>
      </c>
      <c r="JE46" s="126">
        <v>0</v>
      </c>
      <c r="JF46" s="126">
        <v>0</v>
      </c>
      <c r="JG46" s="126">
        <v>0</v>
      </c>
      <c r="JH46" s="126">
        <v>0</v>
      </c>
      <c r="JI46" s="126">
        <v>0</v>
      </c>
      <c r="JJ46" s="126">
        <v>0</v>
      </c>
      <c r="JK46" s="126">
        <v>0</v>
      </c>
      <c r="JL46" s="127" t="b">
        <v>0</v>
      </c>
      <c r="JM46" s="183" t="s">
        <v>993</v>
      </c>
      <c r="JN46" s="183" t="s">
        <v>993</v>
      </c>
      <c r="JO46" s="183" t="s">
        <v>993</v>
      </c>
      <c r="JP46" s="183" t="s">
        <v>993</v>
      </c>
      <c r="JQ46" s="183" t="s">
        <v>2229</v>
      </c>
      <c r="JR46" s="123"/>
    </row>
    <row r="47" spans="1:278">
      <c r="A47" s="122"/>
      <c r="B47" s="1350" t="s">
        <v>1701</v>
      </c>
      <c r="C47" s="1350"/>
      <c r="D47" s="183" t="s">
        <v>1702</v>
      </c>
      <c r="E47" s="183" t="s">
        <v>1702</v>
      </c>
      <c r="F47" s="183" t="s">
        <v>993</v>
      </c>
      <c r="G47" s="183" t="s">
        <v>41</v>
      </c>
      <c r="H47" s="183" t="s">
        <v>1388</v>
      </c>
      <c r="I47" s="183" t="s">
        <v>437</v>
      </c>
      <c r="J47" s="183" t="s">
        <v>986</v>
      </c>
      <c r="K47" s="183" t="s">
        <v>1062</v>
      </c>
      <c r="L47" s="183" t="s">
        <v>1063</v>
      </c>
      <c r="M47" s="183" t="s">
        <v>1207</v>
      </c>
      <c r="N47" s="183" t="s">
        <v>1208</v>
      </c>
      <c r="O47" s="183" t="s">
        <v>41</v>
      </c>
      <c r="P47" s="183" t="s">
        <v>1365</v>
      </c>
      <c r="Q47" s="183" t="s">
        <v>1703</v>
      </c>
      <c r="R47" s="183" t="s">
        <v>1704</v>
      </c>
      <c r="S47" s="183" t="s">
        <v>1705</v>
      </c>
      <c r="T47" s="183" t="s">
        <v>1706</v>
      </c>
      <c r="U47" s="183" t="s">
        <v>1707</v>
      </c>
      <c r="V47" s="183" t="s">
        <v>1333</v>
      </c>
      <c r="W47" s="183" t="s">
        <v>1367</v>
      </c>
      <c r="X47" s="183" t="s">
        <v>1340</v>
      </c>
      <c r="Y47" s="183" t="s">
        <v>1333</v>
      </c>
      <c r="Z47" s="183" t="s">
        <v>1367</v>
      </c>
      <c r="AA47" s="183" t="s">
        <v>1708</v>
      </c>
      <c r="AB47" s="183" t="s">
        <v>1709</v>
      </c>
      <c r="AC47" s="183" t="s">
        <v>1710</v>
      </c>
      <c r="AD47" s="183" t="s">
        <v>447</v>
      </c>
      <c r="AE47" s="183" t="s">
        <v>270</v>
      </c>
      <c r="AF47" s="183" t="s">
        <v>270</v>
      </c>
      <c r="AG47" s="183" t="s">
        <v>290</v>
      </c>
      <c r="AH47" s="127" t="b">
        <v>0</v>
      </c>
      <c r="AI47" s="126">
        <v>0</v>
      </c>
      <c r="AJ47" s="127" t="b">
        <v>0</v>
      </c>
      <c r="AK47" s="126">
        <v>0</v>
      </c>
      <c r="AL47" s="127" t="b">
        <v>0</v>
      </c>
      <c r="AM47" s="127" t="b">
        <v>1</v>
      </c>
      <c r="AN47" s="183" t="s">
        <v>290</v>
      </c>
      <c r="AO47" s="183" t="b">
        <f t="shared" si="1"/>
        <v>1</v>
      </c>
      <c r="AP47" s="183" t="s">
        <v>993</v>
      </c>
      <c r="AQ47" s="127" t="b">
        <v>0</v>
      </c>
      <c r="AR47" s="183" t="s">
        <v>993</v>
      </c>
      <c r="AS47" s="183" t="s">
        <v>993</v>
      </c>
      <c r="AT47" s="183" t="s">
        <v>993</v>
      </c>
      <c r="AU47" s="183" t="s">
        <v>270</v>
      </c>
      <c r="AV47" s="183" t="s">
        <v>296</v>
      </c>
      <c r="AW47" s="183" t="s">
        <v>993</v>
      </c>
      <c r="AX47" s="183" t="s">
        <v>993</v>
      </c>
      <c r="AY47" s="183" t="s">
        <v>993</v>
      </c>
      <c r="AZ47" s="183">
        <f t="shared" si="2"/>
        <v>11</v>
      </c>
      <c r="BA47" s="183">
        <f t="shared" si="2"/>
        <v>9</v>
      </c>
      <c r="BB47" s="183">
        <f t="shared" si="2"/>
        <v>0</v>
      </c>
      <c r="BC47" s="183">
        <f t="shared" si="2"/>
        <v>11</v>
      </c>
      <c r="BD47" s="183">
        <f t="shared" si="3"/>
        <v>0</v>
      </c>
      <c r="BE47" s="126">
        <v>11</v>
      </c>
      <c r="BF47" s="126">
        <v>9</v>
      </c>
      <c r="BG47" s="126">
        <v>0</v>
      </c>
      <c r="BH47" s="126">
        <v>11</v>
      </c>
      <c r="BI47" s="126">
        <v>7</v>
      </c>
      <c r="BJ47" s="126">
        <v>0</v>
      </c>
      <c r="BK47" s="126">
        <v>0</v>
      </c>
      <c r="BL47" s="126">
        <v>0</v>
      </c>
      <c r="BM47" s="126">
        <v>0</v>
      </c>
      <c r="BN47" s="126">
        <v>0</v>
      </c>
      <c r="BO47" s="126">
        <v>0</v>
      </c>
      <c r="BP47" s="126">
        <v>0</v>
      </c>
      <c r="BQ47" s="126">
        <v>0</v>
      </c>
      <c r="BR47" s="126">
        <v>0</v>
      </c>
      <c r="BS47" s="126">
        <v>0</v>
      </c>
      <c r="BT47" s="126">
        <v>0</v>
      </c>
      <c r="BU47" s="126">
        <v>0</v>
      </c>
      <c r="BV47" s="126">
        <v>0</v>
      </c>
      <c r="BW47" s="126">
        <v>0</v>
      </c>
      <c r="BX47" s="126">
        <v>0</v>
      </c>
      <c r="BY47" s="127"/>
      <c r="BZ47" s="126">
        <v>11</v>
      </c>
      <c r="CA47" s="126">
        <v>0</v>
      </c>
      <c r="CB47" s="126">
        <v>0</v>
      </c>
      <c r="CC47" s="126">
        <v>0</v>
      </c>
      <c r="CD47" s="126">
        <v>1</v>
      </c>
      <c r="CE47" s="126">
        <v>0</v>
      </c>
      <c r="CF47" s="126">
        <v>0</v>
      </c>
      <c r="CG47" s="126">
        <v>0</v>
      </c>
      <c r="CH47" s="126">
        <v>4</v>
      </c>
      <c r="CI47" s="126">
        <v>0</v>
      </c>
      <c r="CJ47" s="126">
        <v>4</v>
      </c>
      <c r="CK47" s="126">
        <v>0</v>
      </c>
      <c r="CL47" s="126">
        <v>0</v>
      </c>
      <c r="CM47" s="126">
        <v>0</v>
      </c>
      <c r="CN47" s="126">
        <v>0</v>
      </c>
      <c r="CO47" s="126">
        <v>0</v>
      </c>
      <c r="CP47" s="126">
        <v>0</v>
      </c>
      <c r="CQ47" s="126">
        <v>0</v>
      </c>
      <c r="CR47" s="126">
        <v>0</v>
      </c>
      <c r="CS47" s="126">
        <v>0</v>
      </c>
      <c r="CT47" s="126">
        <v>0</v>
      </c>
      <c r="CU47" s="126">
        <v>0</v>
      </c>
      <c r="CV47" s="126">
        <v>0</v>
      </c>
      <c r="CW47" s="126">
        <v>0</v>
      </c>
      <c r="CX47" s="126">
        <v>1</v>
      </c>
      <c r="CY47" s="126">
        <v>0</v>
      </c>
      <c r="CZ47" s="126">
        <v>0</v>
      </c>
      <c r="DA47" s="126">
        <v>0</v>
      </c>
      <c r="DB47" s="126">
        <v>0</v>
      </c>
      <c r="DC47" s="126">
        <v>0</v>
      </c>
      <c r="DD47" s="126">
        <v>1</v>
      </c>
      <c r="DE47" s="126">
        <v>0</v>
      </c>
      <c r="DF47" s="126">
        <v>1</v>
      </c>
      <c r="DG47" s="126">
        <v>0</v>
      </c>
      <c r="DH47" s="126">
        <v>0</v>
      </c>
      <c r="DI47" s="126">
        <v>0</v>
      </c>
      <c r="DJ47" s="126">
        <v>0</v>
      </c>
      <c r="DK47" s="126">
        <v>0</v>
      </c>
      <c r="DL47" s="126">
        <v>0</v>
      </c>
      <c r="DM47" s="126">
        <v>0</v>
      </c>
      <c r="DN47" s="126">
        <v>0</v>
      </c>
      <c r="DO47" s="126">
        <v>0</v>
      </c>
      <c r="DP47" s="126">
        <v>0</v>
      </c>
      <c r="DQ47" s="126">
        <v>0</v>
      </c>
      <c r="DR47" s="126">
        <v>0</v>
      </c>
      <c r="DS47" s="126">
        <v>0</v>
      </c>
      <c r="DT47" s="126">
        <v>0</v>
      </c>
      <c r="DU47" s="126">
        <v>0</v>
      </c>
      <c r="DV47" s="126">
        <v>0</v>
      </c>
      <c r="DW47" s="126">
        <v>0</v>
      </c>
      <c r="DX47" s="126">
        <v>0</v>
      </c>
      <c r="DY47" s="126">
        <v>0</v>
      </c>
      <c r="DZ47" s="127" t="b">
        <v>0</v>
      </c>
      <c r="EA47" s="126">
        <v>0</v>
      </c>
      <c r="EB47" s="126">
        <v>0</v>
      </c>
      <c r="EC47" s="126">
        <v>0</v>
      </c>
      <c r="ED47" s="126">
        <v>0</v>
      </c>
      <c r="EE47" s="126">
        <v>0</v>
      </c>
      <c r="EF47" s="126">
        <v>0</v>
      </c>
      <c r="EG47" s="126">
        <v>0</v>
      </c>
      <c r="EH47" s="126">
        <v>0</v>
      </c>
      <c r="EI47" s="126">
        <v>0</v>
      </c>
      <c r="EJ47" s="126">
        <v>0</v>
      </c>
      <c r="EK47" s="126">
        <v>0</v>
      </c>
      <c r="EL47" s="126">
        <v>0</v>
      </c>
      <c r="EM47" s="126">
        <v>0</v>
      </c>
      <c r="EN47" s="126">
        <v>0</v>
      </c>
      <c r="EO47" s="126">
        <v>0</v>
      </c>
      <c r="EP47" s="126">
        <v>0</v>
      </c>
      <c r="EQ47" s="126">
        <v>0</v>
      </c>
      <c r="ER47" s="126">
        <v>0</v>
      </c>
      <c r="ES47" s="126">
        <v>0</v>
      </c>
      <c r="ET47" s="126">
        <v>0</v>
      </c>
      <c r="EU47" s="126">
        <v>3</v>
      </c>
      <c r="EV47" s="126">
        <v>0</v>
      </c>
      <c r="EW47" s="126">
        <v>4</v>
      </c>
      <c r="EX47" s="126">
        <v>0</v>
      </c>
      <c r="EY47" s="126">
        <v>0</v>
      </c>
      <c r="EZ47" s="126">
        <v>0</v>
      </c>
      <c r="FA47" s="126">
        <v>0</v>
      </c>
      <c r="FB47" s="126">
        <v>0</v>
      </c>
      <c r="FC47" s="126">
        <v>0</v>
      </c>
      <c r="FD47" s="126">
        <v>0</v>
      </c>
      <c r="FE47" s="126">
        <v>0</v>
      </c>
      <c r="FF47" s="126">
        <v>0</v>
      </c>
      <c r="FG47" s="126">
        <v>0</v>
      </c>
      <c r="FH47" s="126">
        <v>0</v>
      </c>
      <c r="FI47" s="126">
        <v>0</v>
      </c>
      <c r="FJ47" s="126">
        <v>0</v>
      </c>
      <c r="FK47" s="126">
        <v>0</v>
      </c>
      <c r="FL47" s="126">
        <v>0</v>
      </c>
      <c r="FM47" s="126">
        <v>1</v>
      </c>
      <c r="FN47" s="126">
        <v>0</v>
      </c>
      <c r="FO47" s="126">
        <v>0</v>
      </c>
      <c r="FP47" s="126">
        <v>0</v>
      </c>
      <c r="FQ47" s="126">
        <v>0</v>
      </c>
      <c r="FR47" s="126">
        <v>0</v>
      </c>
      <c r="FS47" s="126">
        <v>0</v>
      </c>
      <c r="FT47" s="126">
        <v>0</v>
      </c>
      <c r="FU47" s="126">
        <v>0</v>
      </c>
      <c r="FV47" s="126">
        <v>0</v>
      </c>
      <c r="FW47" s="126">
        <v>0</v>
      </c>
      <c r="FX47" s="126">
        <v>0</v>
      </c>
      <c r="FY47" s="126">
        <v>0</v>
      </c>
      <c r="FZ47" s="126">
        <v>0</v>
      </c>
      <c r="GA47" s="126">
        <v>0</v>
      </c>
      <c r="GB47" s="126">
        <v>0</v>
      </c>
      <c r="GC47" s="126">
        <v>0</v>
      </c>
      <c r="GD47" s="126">
        <v>0</v>
      </c>
      <c r="GE47" s="126">
        <v>0</v>
      </c>
      <c r="GF47" s="126">
        <v>0</v>
      </c>
      <c r="GG47" s="126">
        <v>0</v>
      </c>
      <c r="GH47" s="126">
        <v>0</v>
      </c>
      <c r="GI47" s="183" t="s">
        <v>999</v>
      </c>
      <c r="GJ47" s="183" t="s">
        <v>270</v>
      </c>
      <c r="GK47" s="183" t="s">
        <v>434</v>
      </c>
      <c r="GL47" s="183" t="s">
        <v>993</v>
      </c>
      <c r="GM47" s="126">
        <v>103</v>
      </c>
      <c r="GN47" s="126">
        <v>0</v>
      </c>
      <c r="GO47" s="126">
        <v>0</v>
      </c>
      <c r="GP47" s="126">
        <v>1176</v>
      </c>
      <c r="GQ47" s="126">
        <v>103</v>
      </c>
      <c r="GR47" s="126">
        <v>103</v>
      </c>
      <c r="GS47" s="126">
        <v>103</v>
      </c>
      <c r="GT47" s="126">
        <v>0</v>
      </c>
      <c r="GU47" s="126">
        <v>0</v>
      </c>
      <c r="GV47" s="126">
        <v>0</v>
      </c>
      <c r="GW47" s="126">
        <v>0</v>
      </c>
      <c r="GX47" s="126">
        <v>0</v>
      </c>
      <c r="GY47" s="126">
        <v>103</v>
      </c>
      <c r="GZ47" s="126">
        <v>101</v>
      </c>
      <c r="HA47" s="126">
        <v>2</v>
      </c>
      <c r="HB47" s="126">
        <v>0</v>
      </c>
      <c r="HC47" s="126">
        <v>0</v>
      </c>
      <c r="HD47" s="126">
        <v>0</v>
      </c>
      <c r="HE47" s="126">
        <v>0</v>
      </c>
      <c r="HF47" s="126">
        <v>0</v>
      </c>
      <c r="HG47" s="126">
        <v>0</v>
      </c>
      <c r="HH47" s="126">
        <v>103</v>
      </c>
      <c r="HI47" s="126">
        <v>0</v>
      </c>
      <c r="HJ47" s="126">
        <v>0</v>
      </c>
      <c r="HK47" s="126">
        <v>0</v>
      </c>
      <c r="HL47" s="183" t="s">
        <v>290</v>
      </c>
      <c r="HM47" s="126">
        <v>0</v>
      </c>
      <c r="HN47" s="126">
        <v>0</v>
      </c>
      <c r="HO47" s="126">
        <v>0</v>
      </c>
      <c r="HP47" s="126">
        <v>0</v>
      </c>
      <c r="HQ47" s="126">
        <v>0</v>
      </c>
      <c r="HR47" s="126">
        <v>0</v>
      </c>
      <c r="HS47" s="126">
        <v>0</v>
      </c>
      <c r="HT47" s="126">
        <v>0</v>
      </c>
      <c r="HU47" s="126">
        <v>0</v>
      </c>
      <c r="HV47" s="126">
        <v>5</v>
      </c>
      <c r="HW47" s="126">
        <v>0</v>
      </c>
      <c r="HX47" s="126">
        <v>0</v>
      </c>
      <c r="HY47" s="126">
        <v>0</v>
      </c>
      <c r="HZ47" s="126">
        <v>0</v>
      </c>
      <c r="IA47" s="128">
        <v>0</v>
      </c>
      <c r="IB47" s="126">
        <v>0</v>
      </c>
      <c r="IC47" s="126">
        <v>103</v>
      </c>
      <c r="ID47" s="126">
        <v>0</v>
      </c>
      <c r="IE47" s="126">
        <v>0</v>
      </c>
      <c r="IF47" s="126">
        <v>0</v>
      </c>
      <c r="IG47" s="126">
        <v>0</v>
      </c>
      <c r="IH47" s="126">
        <v>0</v>
      </c>
      <c r="II47" s="126">
        <v>0</v>
      </c>
      <c r="IJ47" s="126">
        <v>1</v>
      </c>
      <c r="IK47" s="126">
        <v>1</v>
      </c>
      <c r="IL47" s="126">
        <v>0</v>
      </c>
      <c r="IM47" s="126">
        <v>0</v>
      </c>
      <c r="IN47" s="126">
        <v>0</v>
      </c>
      <c r="IO47" s="126">
        <v>0</v>
      </c>
      <c r="IP47" s="126">
        <v>0</v>
      </c>
      <c r="IQ47" s="126">
        <v>0</v>
      </c>
      <c r="IR47" s="126">
        <v>0</v>
      </c>
      <c r="IS47" s="126">
        <v>0</v>
      </c>
      <c r="IT47" s="126">
        <v>0</v>
      </c>
      <c r="IU47" s="126">
        <v>0</v>
      </c>
      <c r="IV47" s="126">
        <v>0</v>
      </c>
      <c r="IW47" s="126">
        <v>0</v>
      </c>
      <c r="IX47" s="126">
        <v>0</v>
      </c>
      <c r="IY47" s="183" t="s">
        <v>290</v>
      </c>
      <c r="IZ47" s="126">
        <v>0</v>
      </c>
      <c r="JA47" s="126">
        <v>0</v>
      </c>
      <c r="JB47" s="126">
        <v>0</v>
      </c>
      <c r="JC47" s="126">
        <v>0</v>
      </c>
      <c r="JD47" s="126">
        <v>0</v>
      </c>
      <c r="JE47" s="126">
        <v>0</v>
      </c>
      <c r="JF47" s="126">
        <v>0</v>
      </c>
      <c r="JG47" s="126">
        <v>0</v>
      </c>
      <c r="JH47" s="126">
        <v>0</v>
      </c>
      <c r="JI47" s="126">
        <v>0</v>
      </c>
      <c r="JJ47" s="126">
        <v>0</v>
      </c>
      <c r="JK47" s="126">
        <v>0</v>
      </c>
      <c r="JL47" s="127" t="b">
        <v>0</v>
      </c>
      <c r="JM47" s="183" t="s">
        <v>993</v>
      </c>
      <c r="JN47" s="183" t="s">
        <v>993</v>
      </c>
      <c r="JO47" s="183" t="s">
        <v>993</v>
      </c>
      <c r="JP47" s="183" t="s">
        <v>993</v>
      </c>
      <c r="JQ47" s="127"/>
      <c r="JR47" s="123"/>
    </row>
    <row r="48" spans="1:278">
      <c r="A48" s="122"/>
      <c r="B48" s="1350" t="s">
        <v>1711</v>
      </c>
      <c r="C48" s="1350"/>
      <c r="D48" s="183" t="s">
        <v>1712</v>
      </c>
      <c r="E48" s="183" t="s">
        <v>993</v>
      </c>
      <c r="F48" s="183" t="s">
        <v>993</v>
      </c>
      <c r="G48" s="183" t="s">
        <v>1713</v>
      </c>
      <c r="H48" s="183" t="s">
        <v>1388</v>
      </c>
      <c r="I48" s="183" t="s">
        <v>437</v>
      </c>
      <c r="J48" s="183" t="s">
        <v>986</v>
      </c>
      <c r="K48" s="183" t="s">
        <v>1062</v>
      </c>
      <c r="L48" s="183" t="s">
        <v>1063</v>
      </c>
      <c r="M48" s="183" t="s">
        <v>1186</v>
      </c>
      <c r="N48" s="183" t="s">
        <v>1187</v>
      </c>
      <c r="O48" s="183" t="s">
        <v>1713</v>
      </c>
      <c r="P48" s="183" t="s">
        <v>1339</v>
      </c>
      <c r="Q48" s="183" t="s">
        <v>1360</v>
      </c>
      <c r="R48" s="183" t="s">
        <v>1714</v>
      </c>
      <c r="S48" s="183" t="s">
        <v>1715</v>
      </c>
      <c r="T48" s="183" t="s">
        <v>1716</v>
      </c>
      <c r="U48" s="183" t="s">
        <v>993</v>
      </c>
      <c r="V48" s="183" t="s">
        <v>1333</v>
      </c>
      <c r="W48" s="183" t="s">
        <v>1717</v>
      </c>
      <c r="X48" s="183" t="s">
        <v>1718</v>
      </c>
      <c r="Y48" s="183" t="s">
        <v>993</v>
      </c>
      <c r="Z48" s="183" t="s">
        <v>993</v>
      </c>
      <c r="AA48" s="183" t="s">
        <v>993</v>
      </c>
      <c r="AB48" s="183" t="s">
        <v>993</v>
      </c>
      <c r="AC48" s="183" t="s">
        <v>993</v>
      </c>
      <c r="AD48" s="183" t="s">
        <v>447</v>
      </c>
      <c r="AE48" s="183" t="s">
        <v>290</v>
      </c>
      <c r="AF48" s="183" t="s">
        <v>270</v>
      </c>
      <c r="AG48" s="183" t="s">
        <v>282</v>
      </c>
      <c r="AH48" s="127" t="b">
        <v>0</v>
      </c>
      <c r="AI48" s="126">
        <v>0</v>
      </c>
      <c r="AJ48" s="127" t="b">
        <v>0</v>
      </c>
      <c r="AK48" s="126">
        <v>0</v>
      </c>
      <c r="AL48" s="127" t="b">
        <v>0</v>
      </c>
      <c r="AM48" s="127" t="b">
        <v>1</v>
      </c>
      <c r="AN48" s="183" t="s">
        <v>282</v>
      </c>
      <c r="AO48" s="183" t="b">
        <f t="shared" si="1"/>
        <v>1</v>
      </c>
      <c r="AP48" s="183" t="s">
        <v>993</v>
      </c>
      <c r="AQ48" s="127" t="b">
        <v>0</v>
      </c>
      <c r="AR48" s="183" t="s">
        <v>993</v>
      </c>
      <c r="AS48" s="183" t="s">
        <v>993</v>
      </c>
      <c r="AT48" s="183" t="s">
        <v>993</v>
      </c>
      <c r="AU48" s="183" t="s">
        <v>301</v>
      </c>
      <c r="AV48" s="183" t="s">
        <v>993</v>
      </c>
      <c r="AW48" s="183" t="s">
        <v>993</v>
      </c>
      <c r="AX48" s="183" t="s">
        <v>993</v>
      </c>
      <c r="AY48" s="183" t="s">
        <v>993</v>
      </c>
      <c r="AZ48" s="183">
        <f t="shared" si="2"/>
        <v>19</v>
      </c>
      <c r="BA48" s="183">
        <f t="shared" si="2"/>
        <v>18</v>
      </c>
      <c r="BB48" s="183">
        <f t="shared" si="2"/>
        <v>0</v>
      </c>
      <c r="BC48" s="510">
        <v>19</v>
      </c>
      <c r="BD48" s="183">
        <f t="shared" si="3"/>
        <v>0</v>
      </c>
      <c r="BE48" s="126">
        <v>19</v>
      </c>
      <c r="BF48" s="126">
        <v>18</v>
      </c>
      <c r="BG48" s="126">
        <v>0</v>
      </c>
      <c r="BH48" s="126">
        <v>0</v>
      </c>
      <c r="BI48" s="126">
        <v>0</v>
      </c>
      <c r="BJ48" s="126">
        <v>0</v>
      </c>
      <c r="BK48" s="126">
        <v>0</v>
      </c>
      <c r="BL48" s="126">
        <v>0</v>
      </c>
      <c r="BM48" s="126">
        <v>0</v>
      </c>
      <c r="BN48" s="126">
        <v>0</v>
      </c>
      <c r="BO48" s="126">
        <v>0</v>
      </c>
      <c r="BP48" s="126">
        <v>0</v>
      </c>
      <c r="BQ48" s="126">
        <v>0</v>
      </c>
      <c r="BR48" s="126">
        <v>0</v>
      </c>
      <c r="BS48" s="126">
        <v>0</v>
      </c>
      <c r="BT48" s="126">
        <v>0</v>
      </c>
      <c r="BU48" s="126">
        <v>0</v>
      </c>
      <c r="BV48" s="126">
        <v>0</v>
      </c>
      <c r="BW48" s="126">
        <v>0</v>
      </c>
      <c r="BX48" s="126">
        <v>0</v>
      </c>
      <c r="BY48" s="127"/>
      <c r="BZ48" s="126">
        <v>0</v>
      </c>
      <c r="CA48" s="126">
        <v>0</v>
      </c>
      <c r="CB48" s="126">
        <v>0</v>
      </c>
      <c r="CC48" s="126">
        <v>19</v>
      </c>
      <c r="CD48" s="126">
        <v>1</v>
      </c>
      <c r="CE48" s="126">
        <v>0</v>
      </c>
      <c r="CF48" s="126">
        <v>0</v>
      </c>
      <c r="CG48" s="126">
        <v>0</v>
      </c>
      <c r="CH48" s="126">
        <v>0</v>
      </c>
      <c r="CI48" s="126">
        <v>0.5</v>
      </c>
      <c r="CJ48" s="126">
        <v>0</v>
      </c>
      <c r="CK48" s="126">
        <v>0</v>
      </c>
      <c r="CL48" s="126">
        <v>0</v>
      </c>
      <c r="CM48" s="126">
        <v>0</v>
      </c>
      <c r="CN48" s="126">
        <v>0</v>
      </c>
      <c r="CO48" s="126">
        <v>0</v>
      </c>
      <c r="CP48" s="126">
        <v>0</v>
      </c>
      <c r="CQ48" s="126">
        <v>0</v>
      </c>
      <c r="CR48" s="126">
        <v>0</v>
      </c>
      <c r="CS48" s="126">
        <v>0</v>
      </c>
      <c r="CT48" s="126">
        <v>0</v>
      </c>
      <c r="CU48" s="126">
        <v>0</v>
      </c>
      <c r="CV48" s="126">
        <v>0</v>
      </c>
      <c r="CW48" s="126">
        <v>0</v>
      </c>
      <c r="CX48" s="126">
        <v>0</v>
      </c>
      <c r="CY48" s="126">
        <v>0</v>
      </c>
      <c r="CZ48" s="126">
        <v>0</v>
      </c>
      <c r="DA48" s="126">
        <v>0</v>
      </c>
      <c r="DB48" s="126">
        <v>0</v>
      </c>
      <c r="DC48" s="126">
        <v>0</v>
      </c>
      <c r="DD48" s="126">
        <v>0</v>
      </c>
      <c r="DE48" s="126">
        <v>0</v>
      </c>
      <c r="DF48" s="126">
        <v>0</v>
      </c>
      <c r="DG48" s="126">
        <v>0</v>
      </c>
      <c r="DH48" s="126">
        <v>0</v>
      </c>
      <c r="DI48" s="126">
        <v>0</v>
      </c>
      <c r="DJ48" s="126">
        <v>0</v>
      </c>
      <c r="DK48" s="126">
        <v>0</v>
      </c>
      <c r="DL48" s="126">
        <v>0</v>
      </c>
      <c r="DM48" s="126">
        <v>0</v>
      </c>
      <c r="DN48" s="126">
        <v>0</v>
      </c>
      <c r="DO48" s="126">
        <v>0</v>
      </c>
      <c r="DP48" s="126">
        <v>0</v>
      </c>
      <c r="DQ48" s="126">
        <v>0</v>
      </c>
      <c r="DR48" s="126">
        <v>0</v>
      </c>
      <c r="DS48" s="126">
        <v>0</v>
      </c>
      <c r="DT48" s="126">
        <v>0</v>
      </c>
      <c r="DU48" s="126">
        <v>0</v>
      </c>
      <c r="DV48" s="126">
        <v>0</v>
      </c>
      <c r="DW48" s="126">
        <v>0</v>
      </c>
      <c r="DX48" s="126">
        <v>0</v>
      </c>
      <c r="DY48" s="126">
        <v>0</v>
      </c>
      <c r="DZ48" s="127" t="b">
        <v>1</v>
      </c>
      <c r="EA48" s="126">
        <v>0</v>
      </c>
      <c r="EB48" s="126">
        <v>0</v>
      </c>
      <c r="EC48" s="126">
        <v>0</v>
      </c>
      <c r="ED48" s="126">
        <v>0</v>
      </c>
      <c r="EE48" s="126">
        <v>0</v>
      </c>
      <c r="EF48" s="126">
        <v>0</v>
      </c>
      <c r="EG48" s="126">
        <v>0</v>
      </c>
      <c r="EH48" s="126">
        <v>0</v>
      </c>
      <c r="EI48" s="126">
        <v>0</v>
      </c>
      <c r="EJ48" s="126">
        <v>0</v>
      </c>
      <c r="EK48" s="126">
        <v>0</v>
      </c>
      <c r="EL48" s="126">
        <v>0</v>
      </c>
      <c r="EM48" s="126">
        <v>0</v>
      </c>
      <c r="EN48" s="126">
        <v>0</v>
      </c>
      <c r="EO48" s="126">
        <v>0</v>
      </c>
      <c r="EP48" s="126">
        <v>0</v>
      </c>
      <c r="EQ48" s="126">
        <v>0</v>
      </c>
      <c r="ER48" s="126">
        <v>0</v>
      </c>
      <c r="ES48" s="126">
        <v>0</v>
      </c>
      <c r="ET48" s="126">
        <v>0</v>
      </c>
      <c r="EU48" s="126">
        <v>0</v>
      </c>
      <c r="EV48" s="126">
        <v>0.5</v>
      </c>
      <c r="EW48" s="126">
        <v>0</v>
      </c>
      <c r="EX48" s="126">
        <v>0</v>
      </c>
      <c r="EY48" s="126">
        <v>0</v>
      </c>
      <c r="EZ48" s="126">
        <v>0</v>
      </c>
      <c r="FA48" s="126">
        <v>0</v>
      </c>
      <c r="FB48" s="126">
        <v>0</v>
      </c>
      <c r="FC48" s="126">
        <v>0</v>
      </c>
      <c r="FD48" s="126">
        <v>0</v>
      </c>
      <c r="FE48" s="126">
        <v>0</v>
      </c>
      <c r="FF48" s="126">
        <v>0</v>
      </c>
      <c r="FG48" s="126">
        <v>0</v>
      </c>
      <c r="FH48" s="126">
        <v>0</v>
      </c>
      <c r="FI48" s="126">
        <v>0</v>
      </c>
      <c r="FJ48" s="126">
        <v>0</v>
      </c>
      <c r="FK48" s="126">
        <v>0</v>
      </c>
      <c r="FL48" s="126">
        <v>0</v>
      </c>
      <c r="FM48" s="126">
        <v>0</v>
      </c>
      <c r="FN48" s="126">
        <v>0</v>
      </c>
      <c r="FO48" s="126">
        <v>0</v>
      </c>
      <c r="FP48" s="126">
        <v>0</v>
      </c>
      <c r="FQ48" s="126">
        <v>0</v>
      </c>
      <c r="FR48" s="126">
        <v>0</v>
      </c>
      <c r="FS48" s="126">
        <v>0</v>
      </c>
      <c r="FT48" s="126">
        <v>0</v>
      </c>
      <c r="FU48" s="126">
        <v>0</v>
      </c>
      <c r="FV48" s="126">
        <v>0</v>
      </c>
      <c r="FW48" s="126">
        <v>0</v>
      </c>
      <c r="FX48" s="126">
        <v>0</v>
      </c>
      <c r="FY48" s="126">
        <v>0</v>
      </c>
      <c r="FZ48" s="126">
        <v>0</v>
      </c>
      <c r="GA48" s="126">
        <v>0</v>
      </c>
      <c r="GB48" s="126">
        <v>0</v>
      </c>
      <c r="GC48" s="126">
        <v>0</v>
      </c>
      <c r="GD48" s="126">
        <v>0</v>
      </c>
      <c r="GE48" s="126">
        <v>0</v>
      </c>
      <c r="GF48" s="126">
        <v>0</v>
      </c>
      <c r="GG48" s="126">
        <v>0</v>
      </c>
      <c r="GH48" s="126">
        <v>0</v>
      </c>
      <c r="GI48" s="183" t="s">
        <v>270</v>
      </c>
      <c r="GJ48" s="183" t="s">
        <v>993</v>
      </c>
      <c r="GK48" s="183" t="s">
        <v>993</v>
      </c>
      <c r="GL48" s="183" t="s">
        <v>993</v>
      </c>
      <c r="GM48" s="126">
        <v>34</v>
      </c>
      <c r="GN48" s="126">
        <v>0</v>
      </c>
      <c r="GO48" s="126">
        <v>22</v>
      </c>
      <c r="GP48" s="126">
        <v>4045</v>
      </c>
      <c r="GQ48" s="126">
        <v>46</v>
      </c>
      <c r="GR48" s="126">
        <v>34</v>
      </c>
      <c r="GS48" s="126">
        <v>1</v>
      </c>
      <c r="GT48" s="126">
        <v>19</v>
      </c>
      <c r="GU48" s="126">
        <v>14</v>
      </c>
      <c r="GV48" s="126">
        <v>0</v>
      </c>
      <c r="GW48" s="126">
        <v>0</v>
      </c>
      <c r="GX48" s="126">
        <v>0</v>
      </c>
      <c r="GY48" s="126">
        <v>46</v>
      </c>
      <c r="GZ48" s="126">
        <v>2</v>
      </c>
      <c r="HA48" s="126">
        <v>10</v>
      </c>
      <c r="HB48" s="126">
        <v>12</v>
      </c>
      <c r="HC48" s="126">
        <v>0</v>
      </c>
      <c r="HD48" s="126">
        <v>0</v>
      </c>
      <c r="HE48" s="126">
        <v>0</v>
      </c>
      <c r="HF48" s="126">
        <v>22</v>
      </c>
      <c r="HG48" s="126">
        <v>0</v>
      </c>
      <c r="HH48" s="126">
        <v>44</v>
      </c>
      <c r="HI48" s="126">
        <v>2</v>
      </c>
      <c r="HJ48" s="126">
        <v>0</v>
      </c>
      <c r="HK48" s="126">
        <v>0</v>
      </c>
      <c r="HL48" s="183" t="s">
        <v>270</v>
      </c>
      <c r="HM48" s="126">
        <v>71</v>
      </c>
      <c r="HN48" s="126">
        <v>1096</v>
      </c>
      <c r="HO48" s="126">
        <v>1</v>
      </c>
      <c r="HP48" s="126">
        <v>0</v>
      </c>
      <c r="HQ48" s="126">
        <v>1</v>
      </c>
      <c r="HR48" s="126">
        <v>2</v>
      </c>
      <c r="HS48" s="126">
        <v>1</v>
      </c>
      <c r="HT48" s="126">
        <v>1</v>
      </c>
      <c r="HU48" s="126">
        <v>0</v>
      </c>
      <c r="HV48" s="126">
        <v>4</v>
      </c>
      <c r="HW48" s="126">
        <v>1</v>
      </c>
      <c r="HX48" s="126">
        <v>21</v>
      </c>
      <c r="HY48" s="126">
        <v>2</v>
      </c>
      <c r="HZ48" s="126">
        <v>0</v>
      </c>
      <c r="IA48" s="128">
        <v>0</v>
      </c>
      <c r="IB48" s="126">
        <v>0</v>
      </c>
      <c r="IC48" s="126">
        <v>46</v>
      </c>
      <c r="ID48" s="126">
        <v>0</v>
      </c>
      <c r="IE48" s="126">
        <v>0</v>
      </c>
      <c r="IF48" s="126">
        <v>0</v>
      </c>
      <c r="IG48" s="126">
        <v>0</v>
      </c>
      <c r="IH48" s="126">
        <v>0</v>
      </c>
      <c r="II48" s="126">
        <v>0</v>
      </c>
      <c r="IJ48" s="126">
        <v>0</v>
      </c>
      <c r="IK48" s="126">
        <v>0</v>
      </c>
      <c r="IL48" s="126">
        <v>0</v>
      </c>
      <c r="IM48" s="126">
        <v>0</v>
      </c>
      <c r="IN48" s="126">
        <v>0</v>
      </c>
      <c r="IO48" s="126">
        <v>0</v>
      </c>
      <c r="IP48" s="126">
        <v>0</v>
      </c>
      <c r="IQ48" s="126">
        <v>0</v>
      </c>
      <c r="IR48" s="126">
        <v>0</v>
      </c>
      <c r="IS48" s="126">
        <v>0</v>
      </c>
      <c r="IT48" s="126">
        <v>0</v>
      </c>
      <c r="IU48" s="126">
        <v>0</v>
      </c>
      <c r="IV48" s="126">
        <v>0</v>
      </c>
      <c r="IW48" s="126">
        <v>0</v>
      </c>
      <c r="IX48" s="126">
        <v>0</v>
      </c>
      <c r="IY48" s="183" t="s">
        <v>290</v>
      </c>
      <c r="IZ48" s="126">
        <v>0</v>
      </c>
      <c r="JA48" s="126">
        <v>0</v>
      </c>
      <c r="JB48" s="126">
        <v>0</v>
      </c>
      <c r="JC48" s="126">
        <v>0</v>
      </c>
      <c r="JD48" s="126">
        <v>0</v>
      </c>
      <c r="JE48" s="126">
        <v>0</v>
      </c>
      <c r="JF48" s="126">
        <v>0</v>
      </c>
      <c r="JG48" s="126">
        <v>0</v>
      </c>
      <c r="JH48" s="126">
        <v>0</v>
      </c>
      <c r="JI48" s="126">
        <v>0</v>
      </c>
      <c r="JJ48" s="126">
        <v>0</v>
      </c>
      <c r="JK48" s="126">
        <v>0</v>
      </c>
      <c r="JL48" s="127" t="b">
        <v>0</v>
      </c>
      <c r="JM48" s="183" t="s">
        <v>993</v>
      </c>
      <c r="JN48" s="183" t="s">
        <v>993</v>
      </c>
      <c r="JO48" s="183" t="s">
        <v>993</v>
      </c>
      <c r="JP48" s="183" t="s">
        <v>993</v>
      </c>
      <c r="JQ48" s="183" t="s">
        <v>2230</v>
      </c>
      <c r="JR48" s="123"/>
    </row>
    <row r="49" spans="1:278">
      <c r="A49" s="122"/>
      <c r="B49" s="1350" t="s">
        <v>1719</v>
      </c>
      <c r="C49" s="1350"/>
      <c r="D49" s="183" t="s">
        <v>1720</v>
      </c>
      <c r="E49" s="183" t="s">
        <v>1720</v>
      </c>
      <c r="F49" s="183" t="s">
        <v>993</v>
      </c>
      <c r="G49" s="183" t="s">
        <v>1721</v>
      </c>
      <c r="H49" s="183" t="s">
        <v>1388</v>
      </c>
      <c r="I49" s="183" t="s">
        <v>437</v>
      </c>
      <c r="J49" s="183" t="s">
        <v>986</v>
      </c>
      <c r="K49" s="183" t="s">
        <v>1062</v>
      </c>
      <c r="L49" s="183" t="s">
        <v>1063</v>
      </c>
      <c r="M49" s="183" t="s">
        <v>1186</v>
      </c>
      <c r="N49" s="183" t="s">
        <v>1187</v>
      </c>
      <c r="O49" s="183" t="s">
        <v>1721</v>
      </c>
      <c r="P49" s="183" t="s">
        <v>1339</v>
      </c>
      <c r="Q49" s="183" t="s">
        <v>1722</v>
      </c>
      <c r="R49" s="183" t="s">
        <v>1723</v>
      </c>
      <c r="S49" s="183" t="s">
        <v>1724</v>
      </c>
      <c r="T49" s="183" t="s">
        <v>1725</v>
      </c>
      <c r="U49" s="183" t="s">
        <v>993</v>
      </c>
      <c r="V49" s="183" t="s">
        <v>1333</v>
      </c>
      <c r="W49" s="183" t="s">
        <v>1371</v>
      </c>
      <c r="X49" s="183" t="s">
        <v>1726</v>
      </c>
      <c r="Y49" s="183" t="s">
        <v>1333</v>
      </c>
      <c r="Z49" s="183" t="s">
        <v>1371</v>
      </c>
      <c r="AA49" s="183" t="s">
        <v>1727</v>
      </c>
      <c r="AB49" s="183" t="s">
        <v>993</v>
      </c>
      <c r="AC49" s="183" t="s">
        <v>993</v>
      </c>
      <c r="AD49" s="183" t="s">
        <v>447</v>
      </c>
      <c r="AE49" s="183" t="s">
        <v>270</v>
      </c>
      <c r="AF49" s="183" t="s">
        <v>270</v>
      </c>
      <c r="AG49" s="183" t="s">
        <v>290</v>
      </c>
      <c r="AH49" s="127" t="b">
        <v>0</v>
      </c>
      <c r="AI49" s="126">
        <v>0</v>
      </c>
      <c r="AJ49" s="127" t="b">
        <v>0</v>
      </c>
      <c r="AK49" s="126">
        <v>0</v>
      </c>
      <c r="AL49" s="127" t="b">
        <v>0</v>
      </c>
      <c r="AM49" s="127" t="b">
        <v>1</v>
      </c>
      <c r="AN49" s="183" t="s">
        <v>290</v>
      </c>
      <c r="AO49" s="183" t="b">
        <f t="shared" si="1"/>
        <v>1</v>
      </c>
      <c r="AP49" s="183" t="s">
        <v>993</v>
      </c>
      <c r="AQ49" s="127" t="b">
        <v>0</v>
      </c>
      <c r="AR49" s="183" t="s">
        <v>993</v>
      </c>
      <c r="AS49" s="183" t="s">
        <v>993</v>
      </c>
      <c r="AT49" s="183" t="s">
        <v>993</v>
      </c>
      <c r="AU49" s="183" t="s">
        <v>293</v>
      </c>
      <c r="AV49" s="183" t="s">
        <v>290</v>
      </c>
      <c r="AW49" s="183" t="s">
        <v>296</v>
      </c>
      <c r="AX49" s="183" t="s">
        <v>993</v>
      </c>
      <c r="AY49" s="183" t="s">
        <v>993</v>
      </c>
      <c r="AZ49" s="183">
        <f t="shared" si="2"/>
        <v>14</v>
      </c>
      <c r="BA49" s="183">
        <f t="shared" si="2"/>
        <v>11</v>
      </c>
      <c r="BB49" s="183">
        <f t="shared" si="2"/>
        <v>0</v>
      </c>
      <c r="BC49" s="183">
        <f t="shared" si="2"/>
        <v>14</v>
      </c>
      <c r="BD49" s="183">
        <f t="shared" si="3"/>
        <v>0</v>
      </c>
      <c r="BE49" s="126">
        <v>14</v>
      </c>
      <c r="BF49" s="126">
        <v>11</v>
      </c>
      <c r="BG49" s="126">
        <v>0</v>
      </c>
      <c r="BH49" s="126">
        <v>14</v>
      </c>
      <c r="BI49" s="126">
        <v>11</v>
      </c>
      <c r="BJ49" s="126">
        <v>0</v>
      </c>
      <c r="BK49" s="126">
        <v>0</v>
      </c>
      <c r="BL49" s="126">
        <v>0</v>
      </c>
      <c r="BM49" s="126">
        <v>0</v>
      </c>
      <c r="BN49" s="126">
        <v>0</v>
      </c>
      <c r="BO49" s="126">
        <v>0</v>
      </c>
      <c r="BP49" s="126">
        <v>0</v>
      </c>
      <c r="BQ49" s="126">
        <v>0</v>
      </c>
      <c r="BR49" s="126">
        <v>0</v>
      </c>
      <c r="BS49" s="126">
        <v>0</v>
      </c>
      <c r="BT49" s="126">
        <v>0</v>
      </c>
      <c r="BU49" s="126">
        <v>0</v>
      </c>
      <c r="BV49" s="126">
        <v>0</v>
      </c>
      <c r="BW49" s="126">
        <v>0</v>
      </c>
      <c r="BX49" s="126">
        <v>0</v>
      </c>
      <c r="BY49" s="127"/>
      <c r="BZ49" s="126">
        <v>14</v>
      </c>
      <c r="CA49" s="126">
        <v>0</v>
      </c>
      <c r="CB49" s="126">
        <v>0</v>
      </c>
      <c r="CC49" s="126">
        <v>0</v>
      </c>
      <c r="CD49" s="126">
        <v>1</v>
      </c>
      <c r="CE49" s="126">
        <v>0</v>
      </c>
      <c r="CF49" s="126">
        <v>0</v>
      </c>
      <c r="CG49" s="126">
        <v>0</v>
      </c>
      <c r="CH49" s="126">
        <v>4</v>
      </c>
      <c r="CI49" s="126">
        <v>0.4</v>
      </c>
      <c r="CJ49" s="126">
        <v>2</v>
      </c>
      <c r="CK49" s="126">
        <v>0</v>
      </c>
      <c r="CL49" s="126">
        <v>0</v>
      </c>
      <c r="CM49" s="126">
        <v>0.5</v>
      </c>
      <c r="CN49" s="126">
        <v>9</v>
      </c>
      <c r="CO49" s="126">
        <v>2.4</v>
      </c>
      <c r="CP49" s="126">
        <v>0</v>
      </c>
      <c r="CQ49" s="126">
        <v>0</v>
      </c>
      <c r="CR49" s="126">
        <v>0</v>
      </c>
      <c r="CS49" s="126">
        <v>0</v>
      </c>
      <c r="CT49" s="126">
        <v>0</v>
      </c>
      <c r="CU49" s="126">
        <v>0</v>
      </c>
      <c r="CV49" s="126">
        <v>1</v>
      </c>
      <c r="CW49" s="126">
        <v>0</v>
      </c>
      <c r="CX49" s="126">
        <v>0</v>
      </c>
      <c r="CY49" s="126">
        <v>0</v>
      </c>
      <c r="CZ49" s="126">
        <v>0</v>
      </c>
      <c r="DA49" s="126">
        <v>0</v>
      </c>
      <c r="DB49" s="126">
        <v>0</v>
      </c>
      <c r="DC49" s="126">
        <v>0</v>
      </c>
      <c r="DD49" s="126">
        <v>1</v>
      </c>
      <c r="DE49" s="126">
        <v>0</v>
      </c>
      <c r="DF49" s="126">
        <v>4</v>
      </c>
      <c r="DG49" s="126">
        <v>0</v>
      </c>
      <c r="DH49" s="126">
        <v>2</v>
      </c>
      <c r="DI49" s="126">
        <v>0</v>
      </c>
      <c r="DJ49" s="126">
        <v>0</v>
      </c>
      <c r="DK49" s="126">
        <v>0.5</v>
      </c>
      <c r="DL49" s="126">
        <v>9</v>
      </c>
      <c r="DM49" s="126">
        <v>2.4</v>
      </c>
      <c r="DN49" s="126">
        <v>0</v>
      </c>
      <c r="DO49" s="126">
        <v>0</v>
      </c>
      <c r="DP49" s="126">
        <v>0</v>
      </c>
      <c r="DQ49" s="126">
        <v>0</v>
      </c>
      <c r="DR49" s="126">
        <v>0</v>
      </c>
      <c r="DS49" s="126">
        <v>0</v>
      </c>
      <c r="DT49" s="126">
        <v>1</v>
      </c>
      <c r="DU49" s="126">
        <v>0</v>
      </c>
      <c r="DV49" s="126">
        <v>0</v>
      </c>
      <c r="DW49" s="126">
        <v>0</v>
      </c>
      <c r="DX49" s="126">
        <v>1</v>
      </c>
      <c r="DY49" s="126">
        <v>0</v>
      </c>
      <c r="DZ49" s="127" t="b">
        <v>1</v>
      </c>
      <c r="EA49" s="126">
        <v>0</v>
      </c>
      <c r="EB49" s="126">
        <v>0</v>
      </c>
      <c r="EC49" s="126">
        <v>0</v>
      </c>
      <c r="ED49" s="126">
        <v>0</v>
      </c>
      <c r="EE49" s="126">
        <v>0</v>
      </c>
      <c r="EF49" s="126">
        <v>0</v>
      </c>
      <c r="EG49" s="126">
        <v>0</v>
      </c>
      <c r="EH49" s="126">
        <v>0</v>
      </c>
      <c r="EI49" s="126">
        <v>0</v>
      </c>
      <c r="EJ49" s="126">
        <v>0</v>
      </c>
      <c r="EK49" s="126">
        <v>0</v>
      </c>
      <c r="EL49" s="126">
        <v>0</v>
      </c>
      <c r="EM49" s="126">
        <v>0</v>
      </c>
      <c r="EN49" s="126">
        <v>0</v>
      </c>
      <c r="EO49" s="126">
        <v>0</v>
      </c>
      <c r="EP49" s="126">
        <v>0</v>
      </c>
      <c r="EQ49" s="126">
        <v>0</v>
      </c>
      <c r="ER49" s="126">
        <v>0</v>
      </c>
      <c r="ES49" s="126">
        <v>0</v>
      </c>
      <c r="ET49" s="126">
        <v>0</v>
      </c>
      <c r="EU49" s="126">
        <v>0</v>
      </c>
      <c r="EV49" s="126">
        <v>0.4</v>
      </c>
      <c r="EW49" s="126">
        <v>0</v>
      </c>
      <c r="EX49" s="126">
        <v>0</v>
      </c>
      <c r="EY49" s="126">
        <v>0</v>
      </c>
      <c r="EZ49" s="126">
        <v>0</v>
      </c>
      <c r="FA49" s="126">
        <v>0</v>
      </c>
      <c r="FB49" s="126">
        <v>0</v>
      </c>
      <c r="FC49" s="126">
        <v>0</v>
      </c>
      <c r="FD49" s="126">
        <v>0</v>
      </c>
      <c r="FE49" s="126">
        <v>0</v>
      </c>
      <c r="FF49" s="126">
        <v>0</v>
      </c>
      <c r="FG49" s="126">
        <v>0</v>
      </c>
      <c r="FH49" s="126">
        <v>0</v>
      </c>
      <c r="FI49" s="126">
        <v>0</v>
      </c>
      <c r="FJ49" s="126">
        <v>0</v>
      </c>
      <c r="FK49" s="126">
        <v>0</v>
      </c>
      <c r="FL49" s="126">
        <v>0</v>
      </c>
      <c r="FM49" s="126">
        <v>0</v>
      </c>
      <c r="FN49" s="126">
        <v>0</v>
      </c>
      <c r="FO49" s="126">
        <v>0</v>
      </c>
      <c r="FP49" s="126">
        <v>0</v>
      </c>
      <c r="FQ49" s="126">
        <v>0</v>
      </c>
      <c r="FR49" s="126">
        <v>0</v>
      </c>
      <c r="FS49" s="126">
        <v>0</v>
      </c>
      <c r="FT49" s="126">
        <v>0</v>
      </c>
      <c r="FU49" s="126">
        <v>0</v>
      </c>
      <c r="FV49" s="126">
        <v>0</v>
      </c>
      <c r="FW49" s="126">
        <v>0</v>
      </c>
      <c r="FX49" s="126">
        <v>0</v>
      </c>
      <c r="FY49" s="126">
        <v>0</v>
      </c>
      <c r="FZ49" s="126">
        <v>0</v>
      </c>
      <c r="GA49" s="126">
        <v>0</v>
      </c>
      <c r="GB49" s="126">
        <v>0</v>
      </c>
      <c r="GC49" s="126">
        <v>0</v>
      </c>
      <c r="GD49" s="126">
        <v>0</v>
      </c>
      <c r="GE49" s="126">
        <v>0</v>
      </c>
      <c r="GF49" s="126">
        <v>0</v>
      </c>
      <c r="GG49" s="126">
        <v>0</v>
      </c>
      <c r="GH49" s="126">
        <v>0</v>
      </c>
      <c r="GI49" s="183" t="s">
        <v>1011</v>
      </c>
      <c r="GJ49" s="183" t="s">
        <v>993</v>
      </c>
      <c r="GK49" s="183" t="s">
        <v>993</v>
      </c>
      <c r="GL49" s="183" t="s">
        <v>993</v>
      </c>
      <c r="GM49" s="126">
        <v>1211</v>
      </c>
      <c r="GN49" s="126">
        <v>1210</v>
      </c>
      <c r="GO49" s="126">
        <v>1</v>
      </c>
      <c r="GP49" s="126">
        <v>4571</v>
      </c>
      <c r="GQ49" s="126">
        <v>793</v>
      </c>
      <c r="GR49" s="126">
        <v>1211</v>
      </c>
      <c r="GS49" s="126">
        <v>793</v>
      </c>
      <c r="GT49" s="126">
        <v>1</v>
      </c>
      <c r="GU49" s="126">
        <v>0</v>
      </c>
      <c r="GV49" s="126">
        <v>0</v>
      </c>
      <c r="GW49" s="126">
        <v>417</v>
      </c>
      <c r="GX49" s="126">
        <v>0</v>
      </c>
      <c r="GY49" s="126">
        <v>793</v>
      </c>
      <c r="GZ49" s="126">
        <v>781</v>
      </c>
      <c r="HA49" s="126">
        <v>12</v>
      </c>
      <c r="HB49" s="126">
        <v>0</v>
      </c>
      <c r="HC49" s="126">
        <v>0</v>
      </c>
      <c r="HD49" s="126">
        <v>0</v>
      </c>
      <c r="HE49" s="126">
        <v>0</v>
      </c>
      <c r="HF49" s="126">
        <v>0</v>
      </c>
      <c r="HG49" s="126">
        <v>0</v>
      </c>
      <c r="HH49" s="126">
        <v>793</v>
      </c>
      <c r="HI49" s="126">
        <v>0</v>
      </c>
      <c r="HJ49" s="126">
        <v>0</v>
      </c>
      <c r="HK49" s="126">
        <v>0</v>
      </c>
      <c r="HL49" s="183" t="s">
        <v>993</v>
      </c>
      <c r="HM49" s="126">
        <v>0</v>
      </c>
      <c r="HN49" s="126">
        <v>0</v>
      </c>
      <c r="HO49" s="126">
        <v>0</v>
      </c>
      <c r="HP49" s="126">
        <v>0</v>
      </c>
      <c r="HQ49" s="126">
        <v>0</v>
      </c>
      <c r="HR49" s="126">
        <v>0</v>
      </c>
      <c r="HS49" s="126">
        <v>0</v>
      </c>
      <c r="HT49" s="126">
        <v>0</v>
      </c>
      <c r="HU49" s="126">
        <v>417</v>
      </c>
      <c r="HV49" s="126">
        <v>96</v>
      </c>
      <c r="HW49" s="126">
        <v>96</v>
      </c>
      <c r="HX49" s="126">
        <v>420</v>
      </c>
      <c r="HY49" s="126">
        <v>420</v>
      </c>
      <c r="HZ49" s="126">
        <v>0</v>
      </c>
      <c r="IA49" s="128">
        <v>0</v>
      </c>
      <c r="IB49" s="126">
        <v>0</v>
      </c>
      <c r="IC49" s="126">
        <v>793</v>
      </c>
      <c r="ID49" s="126">
        <v>0</v>
      </c>
      <c r="IE49" s="126">
        <v>0</v>
      </c>
      <c r="IF49" s="126">
        <v>0</v>
      </c>
      <c r="IG49" s="126">
        <v>0</v>
      </c>
      <c r="IH49" s="126">
        <v>0</v>
      </c>
      <c r="II49" s="126">
        <v>0</v>
      </c>
      <c r="IJ49" s="126">
        <v>0</v>
      </c>
      <c r="IK49" s="126">
        <v>0</v>
      </c>
      <c r="IL49" s="126">
        <v>0</v>
      </c>
      <c r="IM49" s="126">
        <v>0</v>
      </c>
      <c r="IN49" s="126">
        <v>0</v>
      </c>
      <c r="IO49" s="126">
        <v>0</v>
      </c>
      <c r="IP49" s="126">
        <v>0</v>
      </c>
      <c r="IQ49" s="126">
        <v>0</v>
      </c>
      <c r="IR49" s="126">
        <v>0</v>
      </c>
      <c r="IS49" s="126">
        <v>0</v>
      </c>
      <c r="IT49" s="126">
        <v>0</v>
      </c>
      <c r="IU49" s="126">
        <v>0</v>
      </c>
      <c r="IV49" s="126">
        <v>0</v>
      </c>
      <c r="IW49" s="126">
        <v>0</v>
      </c>
      <c r="IX49" s="126">
        <v>0</v>
      </c>
      <c r="IY49" s="183" t="s">
        <v>290</v>
      </c>
      <c r="IZ49" s="126">
        <v>0</v>
      </c>
      <c r="JA49" s="126">
        <v>0</v>
      </c>
      <c r="JB49" s="126">
        <v>0</v>
      </c>
      <c r="JC49" s="126">
        <v>0</v>
      </c>
      <c r="JD49" s="126">
        <v>0</v>
      </c>
      <c r="JE49" s="126">
        <v>0</v>
      </c>
      <c r="JF49" s="126">
        <v>0</v>
      </c>
      <c r="JG49" s="126">
        <v>0</v>
      </c>
      <c r="JH49" s="126">
        <v>0</v>
      </c>
      <c r="JI49" s="126">
        <v>0</v>
      </c>
      <c r="JJ49" s="126">
        <v>0</v>
      </c>
      <c r="JK49" s="126">
        <v>0</v>
      </c>
      <c r="JL49" s="127" t="b">
        <v>0</v>
      </c>
      <c r="JM49" s="183" t="s">
        <v>993</v>
      </c>
      <c r="JN49" s="183" t="s">
        <v>993</v>
      </c>
      <c r="JO49" s="183" t="s">
        <v>993</v>
      </c>
      <c r="JP49" s="183" t="s">
        <v>993</v>
      </c>
      <c r="JQ49" s="127"/>
      <c r="JR49" s="123"/>
    </row>
    <row r="50" spans="1:278">
      <c r="A50" s="122"/>
      <c r="B50" s="1350" t="s">
        <v>1728</v>
      </c>
      <c r="C50" s="1350"/>
      <c r="D50" s="183" t="s">
        <v>1729</v>
      </c>
      <c r="E50" s="183" t="s">
        <v>1729</v>
      </c>
      <c r="F50" s="183" t="s">
        <v>993</v>
      </c>
      <c r="G50" s="183" t="s">
        <v>44</v>
      </c>
      <c r="H50" s="183" t="s">
        <v>1388</v>
      </c>
      <c r="I50" s="183" t="s">
        <v>437</v>
      </c>
      <c r="J50" s="183" t="s">
        <v>986</v>
      </c>
      <c r="K50" s="183" t="s">
        <v>1062</v>
      </c>
      <c r="L50" s="183" t="s">
        <v>1063</v>
      </c>
      <c r="M50" s="183" t="s">
        <v>1186</v>
      </c>
      <c r="N50" s="183" t="s">
        <v>1187</v>
      </c>
      <c r="O50" s="183" t="s">
        <v>44</v>
      </c>
      <c r="P50" s="183" t="s">
        <v>1339</v>
      </c>
      <c r="Q50" s="183" t="s">
        <v>1369</v>
      </c>
      <c r="R50" s="183" t="s">
        <v>1730</v>
      </c>
      <c r="S50" s="183" t="s">
        <v>1731</v>
      </c>
      <c r="T50" s="183" t="s">
        <v>1732</v>
      </c>
      <c r="U50" s="183" t="s">
        <v>1337</v>
      </c>
      <c r="V50" s="183" t="s">
        <v>1333</v>
      </c>
      <c r="W50" s="183" t="s">
        <v>1733</v>
      </c>
      <c r="X50" s="183" t="s">
        <v>1734</v>
      </c>
      <c r="Y50" s="183" t="s">
        <v>1333</v>
      </c>
      <c r="Z50" s="183" t="s">
        <v>1733</v>
      </c>
      <c r="AA50" s="183" t="s">
        <v>1735</v>
      </c>
      <c r="AB50" s="183" t="s">
        <v>1338</v>
      </c>
      <c r="AC50" s="183" t="s">
        <v>2231</v>
      </c>
      <c r="AD50" s="183" t="s">
        <v>447</v>
      </c>
      <c r="AE50" s="183" t="s">
        <v>270</v>
      </c>
      <c r="AF50" s="183" t="s">
        <v>290</v>
      </c>
      <c r="AG50" s="183" t="s">
        <v>290</v>
      </c>
      <c r="AH50" s="127" t="b">
        <v>0</v>
      </c>
      <c r="AI50" s="126">
        <v>0</v>
      </c>
      <c r="AJ50" s="127" t="b">
        <v>0</v>
      </c>
      <c r="AK50" s="126">
        <v>0</v>
      </c>
      <c r="AL50" s="127" t="b">
        <v>0</v>
      </c>
      <c r="AM50" s="127" t="b">
        <v>1</v>
      </c>
      <c r="AN50" s="183" t="s">
        <v>298</v>
      </c>
      <c r="AO50" s="183" t="b">
        <f t="shared" si="1"/>
        <v>0</v>
      </c>
      <c r="AP50" s="183" t="s">
        <v>993</v>
      </c>
      <c r="AQ50" s="127" t="b">
        <v>0</v>
      </c>
      <c r="AR50" s="183" t="s">
        <v>993</v>
      </c>
      <c r="AS50" s="183" t="s">
        <v>993</v>
      </c>
      <c r="AT50" s="183" t="s">
        <v>993</v>
      </c>
      <c r="AU50" s="183" t="s">
        <v>290</v>
      </c>
      <c r="AV50" s="183" t="s">
        <v>293</v>
      </c>
      <c r="AW50" s="183" t="s">
        <v>993</v>
      </c>
      <c r="AX50" s="183" t="s">
        <v>993</v>
      </c>
      <c r="AY50" s="183" t="s">
        <v>993</v>
      </c>
      <c r="AZ50" s="183">
        <f t="shared" si="2"/>
        <v>1</v>
      </c>
      <c r="BA50" s="183">
        <f t="shared" si="2"/>
        <v>0</v>
      </c>
      <c r="BB50" s="183">
        <f t="shared" si="2"/>
        <v>0</v>
      </c>
      <c r="BC50" s="183">
        <f t="shared" si="2"/>
        <v>0</v>
      </c>
      <c r="BD50" s="183">
        <f t="shared" si="3"/>
        <v>1</v>
      </c>
      <c r="BE50" s="126">
        <v>1</v>
      </c>
      <c r="BF50" s="126">
        <v>0</v>
      </c>
      <c r="BG50" s="126">
        <v>0</v>
      </c>
      <c r="BH50" s="126">
        <v>0</v>
      </c>
      <c r="BI50" s="126">
        <v>0</v>
      </c>
      <c r="BJ50" s="126">
        <v>0</v>
      </c>
      <c r="BK50" s="126">
        <v>0</v>
      </c>
      <c r="BL50" s="126">
        <v>0</v>
      </c>
      <c r="BM50" s="126">
        <v>0</v>
      </c>
      <c r="BN50" s="126">
        <v>0</v>
      </c>
      <c r="BO50" s="126">
        <v>0</v>
      </c>
      <c r="BP50" s="126">
        <v>0</v>
      </c>
      <c r="BQ50" s="126">
        <v>0</v>
      </c>
      <c r="BR50" s="126">
        <v>0</v>
      </c>
      <c r="BS50" s="126">
        <v>0</v>
      </c>
      <c r="BT50" s="126">
        <v>0</v>
      </c>
      <c r="BU50" s="126">
        <v>0</v>
      </c>
      <c r="BV50" s="126">
        <v>0</v>
      </c>
      <c r="BW50" s="126">
        <v>0</v>
      </c>
      <c r="BX50" s="126">
        <v>0</v>
      </c>
      <c r="BY50" s="183" t="s">
        <v>2232</v>
      </c>
      <c r="BZ50" s="126">
        <v>0</v>
      </c>
      <c r="CA50" s="126">
        <v>0</v>
      </c>
      <c r="CB50" s="126">
        <v>0</v>
      </c>
      <c r="CC50" s="126">
        <v>1</v>
      </c>
      <c r="CD50" s="126">
        <v>1</v>
      </c>
      <c r="CE50" s="126">
        <v>0</v>
      </c>
      <c r="CF50" s="126">
        <v>0</v>
      </c>
      <c r="CG50" s="126">
        <v>0</v>
      </c>
      <c r="CH50" s="126">
        <v>0</v>
      </c>
      <c r="CI50" s="126">
        <v>0</v>
      </c>
      <c r="CJ50" s="126">
        <v>1</v>
      </c>
      <c r="CK50" s="126">
        <v>0</v>
      </c>
      <c r="CL50" s="126">
        <v>0</v>
      </c>
      <c r="CM50" s="126">
        <v>0</v>
      </c>
      <c r="CN50" s="126">
        <v>0</v>
      </c>
      <c r="CO50" s="126">
        <v>0</v>
      </c>
      <c r="CP50" s="126">
        <v>0</v>
      </c>
      <c r="CQ50" s="126">
        <v>0</v>
      </c>
      <c r="CR50" s="126">
        <v>0</v>
      </c>
      <c r="CS50" s="126">
        <v>0</v>
      </c>
      <c r="CT50" s="126">
        <v>0</v>
      </c>
      <c r="CU50" s="126">
        <v>0</v>
      </c>
      <c r="CV50" s="126">
        <v>0</v>
      </c>
      <c r="CW50" s="126">
        <v>0</v>
      </c>
      <c r="CX50" s="126">
        <v>0</v>
      </c>
      <c r="CY50" s="126">
        <v>0</v>
      </c>
      <c r="CZ50" s="126">
        <v>0</v>
      </c>
      <c r="DA50" s="126">
        <v>0</v>
      </c>
      <c r="DB50" s="126">
        <v>0</v>
      </c>
      <c r="DC50" s="126">
        <v>0</v>
      </c>
      <c r="DD50" s="126">
        <v>0</v>
      </c>
      <c r="DE50" s="126">
        <v>0</v>
      </c>
      <c r="DF50" s="126">
        <v>0</v>
      </c>
      <c r="DG50" s="126">
        <v>0</v>
      </c>
      <c r="DH50" s="126">
        <v>0</v>
      </c>
      <c r="DI50" s="126">
        <v>0</v>
      </c>
      <c r="DJ50" s="126">
        <v>0</v>
      </c>
      <c r="DK50" s="126">
        <v>0</v>
      </c>
      <c r="DL50" s="126">
        <v>0</v>
      </c>
      <c r="DM50" s="126">
        <v>0</v>
      </c>
      <c r="DN50" s="126">
        <v>0</v>
      </c>
      <c r="DO50" s="126">
        <v>0</v>
      </c>
      <c r="DP50" s="126">
        <v>0</v>
      </c>
      <c r="DQ50" s="126">
        <v>0</v>
      </c>
      <c r="DR50" s="126">
        <v>0</v>
      </c>
      <c r="DS50" s="126">
        <v>0</v>
      </c>
      <c r="DT50" s="126">
        <v>0</v>
      </c>
      <c r="DU50" s="126">
        <v>0</v>
      </c>
      <c r="DV50" s="126">
        <v>0</v>
      </c>
      <c r="DW50" s="126">
        <v>0</v>
      </c>
      <c r="DX50" s="126">
        <v>0</v>
      </c>
      <c r="DY50" s="126">
        <v>0</v>
      </c>
      <c r="DZ50" s="127" t="b">
        <v>1</v>
      </c>
      <c r="EA50" s="126">
        <v>0</v>
      </c>
      <c r="EB50" s="126">
        <v>0</v>
      </c>
      <c r="EC50" s="126">
        <v>0</v>
      </c>
      <c r="ED50" s="126">
        <v>0</v>
      </c>
      <c r="EE50" s="126">
        <v>0</v>
      </c>
      <c r="EF50" s="126">
        <v>0</v>
      </c>
      <c r="EG50" s="126">
        <v>0</v>
      </c>
      <c r="EH50" s="126">
        <v>0</v>
      </c>
      <c r="EI50" s="126">
        <v>0</v>
      </c>
      <c r="EJ50" s="126">
        <v>0</v>
      </c>
      <c r="EK50" s="126">
        <v>0</v>
      </c>
      <c r="EL50" s="126">
        <v>0</v>
      </c>
      <c r="EM50" s="126">
        <v>0</v>
      </c>
      <c r="EN50" s="126">
        <v>0</v>
      </c>
      <c r="EO50" s="126">
        <v>0</v>
      </c>
      <c r="EP50" s="126">
        <v>0</v>
      </c>
      <c r="EQ50" s="126">
        <v>0</v>
      </c>
      <c r="ER50" s="126">
        <v>0</v>
      </c>
      <c r="ES50" s="126">
        <v>0</v>
      </c>
      <c r="ET50" s="126">
        <v>0</v>
      </c>
      <c r="EU50" s="126">
        <v>0</v>
      </c>
      <c r="EV50" s="126">
        <v>0</v>
      </c>
      <c r="EW50" s="126">
        <v>1</v>
      </c>
      <c r="EX50" s="126">
        <v>0</v>
      </c>
      <c r="EY50" s="126">
        <v>0</v>
      </c>
      <c r="EZ50" s="126">
        <v>0</v>
      </c>
      <c r="FA50" s="126">
        <v>0</v>
      </c>
      <c r="FB50" s="126">
        <v>0</v>
      </c>
      <c r="FC50" s="126">
        <v>0</v>
      </c>
      <c r="FD50" s="126">
        <v>0</v>
      </c>
      <c r="FE50" s="126">
        <v>0</v>
      </c>
      <c r="FF50" s="126">
        <v>0</v>
      </c>
      <c r="FG50" s="126">
        <v>0</v>
      </c>
      <c r="FH50" s="126">
        <v>0</v>
      </c>
      <c r="FI50" s="126">
        <v>0</v>
      </c>
      <c r="FJ50" s="126">
        <v>0</v>
      </c>
      <c r="FK50" s="126">
        <v>0</v>
      </c>
      <c r="FL50" s="126">
        <v>0</v>
      </c>
      <c r="FM50" s="126">
        <v>0</v>
      </c>
      <c r="FN50" s="126">
        <v>0</v>
      </c>
      <c r="FO50" s="126">
        <v>0</v>
      </c>
      <c r="FP50" s="126">
        <v>0</v>
      </c>
      <c r="FQ50" s="126">
        <v>0</v>
      </c>
      <c r="FR50" s="126">
        <v>0</v>
      </c>
      <c r="FS50" s="126">
        <v>0</v>
      </c>
      <c r="FT50" s="126">
        <v>0</v>
      </c>
      <c r="FU50" s="126">
        <v>0</v>
      </c>
      <c r="FV50" s="126">
        <v>0</v>
      </c>
      <c r="FW50" s="126">
        <v>0</v>
      </c>
      <c r="FX50" s="126">
        <v>0</v>
      </c>
      <c r="FY50" s="126">
        <v>0</v>
      </c>
      <c r="FZ50" s="126">
        <v>0</v>
      </c>
      <c r="GA50" s="126">
        <v>0</v>
      </c>
      <c r="GB50" s="126">
        <v>0</v>
      </c>
      <c r="GC50" s="126">
        <v>0</v>
      </c>
      <c r="GD50" s="126">
        <v>0</v>
      </c>
      <c r="GE50" s="126">
        <v>0</v>
      </c>
      <c r="GF50" s="126">
        <v>0</v>
      </c>
      <c r="GG50" s="126">
        <v>0</v>
      </c>
      <c r="GH50" s="126">
        <v>0</v>
      </c>
      <c r="GI50" s="183" t="s">
        <v>1011</v>
      </c>
      <c r="GJ50" s="183" t="s">
        <v>993</v>
      </c>
      <c r="GK50" s="183" t="s">
        <v>993</v>
      </c>
      <c r="GL50" s="183" t="s">
        <v>993</v>
      </c>
      <c r="GM50" s="126">
        <v>0</v>
      </c>
      <c r="GN50" s="126">
        <v>0</v>
      </c>
      <c r="GO50" s="126">
        <v>0</v>
      </c>
      <c r="GP50" s="126">
        <v>0</v>
      </c>
      <c r="GQ50" s="126">
        <v>0</v>
      </c>
      <c r="GR50" s="126">
        <v>0</v>
      </c>
      <c r="GS50" s="126">
        <v>0</v>
      </c>
      <c r="GT50" s="126">
        <v>0</v>
      </c>
      <c r="GU50" s="126">
        <v>0</v>
      </c>
      <c r="GV50" s="126">
        <v>0</v>
      </c>
      <c r="GW50" s="126">
        <v>0</v>
      </c>
      <c r="GX50" s="126">
        <v>0</v>
      </c>
      <c r="GY50" s="126">
        <v>0</v>
      </c>
      <c r="GZ50" s="126">
        <v>0</v>
      </c>
      <c r="HA50" s="126">
        <v>0</v>
      </c>
      <c r="HB50" s="126">
        <v>0</v>
      </c>
      <c r="HC50" s="126">
        <v>0</v>
      </c>
      <c r="HD50" s="126">
        <v>0</v>
      </c>
      <c r="HE50" s="126">
        <v>0</v>
      </c>
      <c r="HF50" s="126">
        <v>0</v>
      </c>
      <c r="HG50" s="126">
        <v>0</v>
      </c>
      <c r="HH50" s="126">
        <v>0</v>
      </c>
      <c r="HI50" s="126">
        <v>0</v>
      </c>
      <c r="HJ50" s="126">
        <v>0</v>
      </c>
      <c r="HK50" s="126">
        <v>0</v>
      </c>
      <c r="HL50" s="183" t="s">
        <v>290</v>
      </c>
      <c r="HM50" s="126">
        <v>0</v>
      </c>
      <c r="HN50" s="126">
        <v>0</v>
      </c>
      <c r="HO50" s="126">
        <v>0</v>
      </c>
      <c r="HP50" s="126">
        <v>0</v>
      </c>
      <c r="HQ50" s="126">
        <v>0</v>
      </c>
      <c r="HR50" s="126">
        <v>0</v>
      </c>
      <c r="HS50" s="126">
        <v>0</v>
      </c>
      <c r="HT50" s="126">
        <v>0</v>
      </c>
      <c r="HU50" s="126">
        <v>0</v>
      </c>
      <c r="HV50" s="126">
        <v>0</v>
      </c>
      <c r="HW50" s="126">
        <v>0</v>
      </c>
      <c r="HX50" s="126">
        <v>1</v>
      </c>
      <c r="HY50" s="126">
        <v>0</v>
      </c>
      <c r="HZ50" s="126">
        <v>0</v>
      </c>
      <c r="IA50" s="128">
        <v>0</v>
      </c>
      <c r="IB50" s="126">
        <v>0</v>
      </c>
      <c r="IC50" s="126">
        <v>0</v>
      </c>
      <c r="ID50" s="126">
        <v>0</v>
      </c>
      <c r="IE50" s="126">
        <v>0</v>
      </c>
      <c r="IF50" s="126">
        <v>0</v>
      </c>
      <c r="IG50" s="126">
        <v>0</v>
      </c>
      <c r="IH50" s="126">
        <v>0</v>
      </c>
      <c r="II50" s="126">
        <v>0</v>
      </c>
      <c r="IJ50" s="126">
        <v>0</v>
      </c>
      <c r="IK50" s="126">
        <v>0</v>
      </c>
      <c r="IL50" s="126">
        <v>0</v>
      </c>
      <c r="IM50" s="126">
        <v>0</v>
      </c>
      <c r="IN50" s="126">
        <v>0</v>
      </c>
      <c r="IO50" s="126">
        <v>0</v>
      </c>
      <c r="IP50" s="126">
        <v>0</v>
      </c>
      <c r="IQ50" s="126">
        <v>0</v>
      </c>
      <c r="IR50" s="126">
        <v>0</v>
      </c>
      <c r="IS50" s="126">
        <v>0</v>
      </c>
      <c r="IT50" s="126">
        <v>0</v>
      </c>
      <c r="IU50" s="126">
        <v>0</v>
      </c>
      <c r="IV50" s="126">
        <v>0</v>
      </c>
      <c r="IW50" s="126">
        <v>0</v>
      </c>
      <c r="IX50" s="126">
        <v>0</v>
      </c>
      <c r="IY50" s="183" t="s">
        <v>290</v>
      </c>
      <c r="IZ50" s="126">
        <v>0</v>
      </c>
      <c r="JA50" s="126">
        <v>0</v>
      </c>
      <c r="JB50" s="126">
        <v>0</v>
      </c>
      <c r="JC50" s="126">
        <v>0</v>
      </c>
      <c r="JD50" s="126">
        <v>0</v>
      </c>
      <c r="JE50" s="126">
        <v>0</v>
      </c>
      <c r="JF50" s="126">
        <v>0</v>
      </c>
      <c r="JG50" s="126">
        <v>0</v>
      </c>
      <c r="JH50" s="126">
        <v>0</v>
      </c>
      <c r="JI50" s="126">
        <v>0</v>
      </c>
      <c r="JJ50" s="126">
        <v>0</v>
      </c>
      <c r="JK50" s="126">
        <v>0</v>
      </c>
      <c r="JL50" s="127" t="b">
        <v>0</v>
      </c>
      <c r="JM50" s="183" t="s">
        <v>993</v>
      </c>
      <c r="JN50" s="183" t="s">
        <v>993</v>
      </c>
      <c r="JO50" s="183" t="s">
        <v>993</v>
      </c>
      <c r="JP50" s="183" t="s">
        <v>993</v>
      </c>
      <c r="JQ50" s="127"/>
      <c r="JR50" s="123"/>
    </row>
    <row r="51" spans="1:278">
      <c r="A51" s="122"/>
      <c r="B51" s="1350" t="s">
        <v>1736</v>
      </c>
      <c r="C51" s="1350"/>
      <c r="D51" s="183" t="s">
        <v>1737</v>
      </c>
      <c r="E51" s="183" t="s">
        <v>1737</v>
      </c>
      <c r="F51" s="183" t="s">
        <v>993</v>
      </c>
      <c r="G51" s="183" t="s">
        <v>1738</v>
      </c>
      <c r="H51" s="183" t="s">
        <v>1388</v>
      </c>
      <c r="I51" s="183" t="s">
        <v>437</v>
      </c>
      <c r="J51" s="183" t="s">
        <v>986</v>
      </c>
      <c r="K51" s="183" t="s">
        <v>1062</v>
      </c>
      <c r="L51" s="183" t="s">
        <v>1063</v>
      </c>
      <c r="M51" s="183" t="s">
        <v>1186</v>
      </c>
      <c r="N51" s="183" t="s">
        <v>1187</v>
      </c>
      <c r="O51" s="183" t="s">
        <v>1738</v>
      </c>
      <c r="P51" s="183" t="s">
        <v>1339</v>
      </c>
      <c r="Q51" s="183" t="s">
        <v>1739</v>
      </c>
      <c r="R51" s="183" t="s">
        <v>1740</v>
      </c>
      <c r="S51" s="183" t="s">
        <v>1741</v>
      </c>
      <c r="T51" s="183" t="s">
        <v>993</v>
      </c>
      <c r="U51" s="183" t="s">
        <v>993</v>
      </c>
      <c r="V51" s="183" t="s">
        <v>1333</v>
      </c>
      <c r="W51" s="183" t="s">
        <v>1371</v>
      </c>
      <c r="X51" s="183" t="s">
        <v>1742</v>
      </c>
      <c r="Y51" s="183" t="s">
        <v>993</v>
      </c>
      <c r="Z51" s="183" t="s">
        <v>993</v>
      </c>
      <c r="AA51" s="183" t="s">
        <v>993</v>
      </c>
      <c r="AB51" s="183" t="s">
        <v>993</v>
      </c>
      <c r="AC51" s="183" t="s">
        <v>993</v>
      </c>
      <c r="AD51" s="183" t="s">
        <v>447</v>
      </c>
      <c r="AE51" s="183" t="s">
        <v>270</v>
      </c>
      <c r="AF51" s="183" t="s">
        <v>270</v>
      </c>
      <c r="AG51" s="183" t="s">
        <v>293</v>
      </c>
      <c r="AH51" s="127" t="b">
        <v>0</v>
      </c>
      <c r="AI51" s="126">
        <v>0</v>
      </c>
      <c r="AJ51" s="127" t="b">
        <v>0</v>
      </c>
      <c r="AK51" s="126">
        <v>0</v>
      </c>
      <c r="AL51" s="127" t="b">
        <v>0</v>
      </c>
      <c r="AM51" s="127" t="b">
        <v>1</v>
      </c>
      <c r="AN51" s="183" t="s">
        <v>293</v>
      </c>
      <c r="AO51" s="183" t="b">
        <f t="shared" si="1"/>
        <v>1</v>
      </c>
      <c r="AP51" s="183" t="s">
        <v>993</v>
      </c>
      <c r="AQ51" s="127" t="b">
        <v>0</v>
      </c>
      <c r="AR51" s="183" t="s">
        <v>993</v>
      </c>
      <c r="AS51" s="183" t="s">
        <v>993</v>
      </c>
      <c r="AT51" s="183" t="s">
        <v>993</v>
      </c>
      <c r="AU51" s="183" t="s">
        <v>270</v>
      </c>
      <c r="AV51" s="183" t="s">
        <v>290</v>
      </c>
      <c r="AW51" s="183" t="s">
        <v>293</v>
      </c>
      <c r="AX51" s="183" t="s">
        <v>296</v>
      </c>
      <c r="AY51" s="183" t="s">
        <v>282</v>
      </c>
      <c r="AZ51" s="183">
        <f t="shared" si="2"/>
        <v>19</v>
      </c>
      <c r="BA51" s="183">
        <f t="shared" si="2"/>
        <v>19</v>
      </c>
      <c r="BB51" s="183">
        <f t="shared" si="2"/>
        <v>0</v>
      </c>
      <c r="BC51" s="183">
        <f t="shared" si="2"/>
        <v>19</v>
      </c>
      <c r="BD51" s="183">
        <f t="shared" si="3"/>
        <v>0</v>
      </c>
      <c r="BE51" s="126">
        <v>19</v>
      </c>
      <c r="BF51" s="126">
        <v>19</v>
      </c>
      <c r="BG51" s="126">
        <v>0</v>
      </c>
      <c r="BH51" s="126">
        <v>19</v>
      </c>
      <c r="BI51" s="126">
        <v>4</v>
      </c>
      <c r="BJ51" s="126">
        <v>0</v>
      </c>
      <c r="BK51" s="126">
        <v>0</v>
      </c>
      <c r="BL51" s="126">
        <v>0</v>
      </c>
      <c r="BM51" s="126">
        <v>0</v>
      </c>
      <c r="BN51" s="126">
        <v>0</v>
      </c>
      <c r="BO51" s="126">
        <v>0</v>
      </c>
      <c r="BP51" s="126">
        <v>0</v>
      </c>
      <c r="BQ51" s="126">
        <v>0</v>
      </c>
      <c r="BR51" s="126">
        <v>0</v>
      </c>
      <c r="BS51" s="126">
        <v>0</v>
      </c>
      <c r="BT51" s="126">
        <v>0</v>
      </c>
      <c r="BU51" s="126">
        <v>0</v>
      </c>
      <c r="BV51" s="126">
        <v>0</v>
      </c>
      <c r="BW51" s="126">
        <v>0</v>
      </c>
      <c r="BX51" s="126">
        <v>0</v>
      </c>
      <c r="BY51" s="127"/>
      <c r="BZ51" s="126">
        <v>19</v>
      </c>
      <c r="CA51" s="126">
        <v>0</v>
      </c>
      <c r="CB51" s="126">
        <v>0</v>
      </c>
      <c r="CC51" s="126">
        <v>0</v>
      </c>
      <c r="CD51" s="126">
        <v>2</v>
      </c>
      <c r="CE51" s="126">
        <v>1.1000000000000001</v>
      </c>
      <c r="CF51" s="126">
        <v>0</v>
      </c>
      <c r="CG51" s="126">
        <v>0</v>
      </c>
      <c r="CH51" s="126">
        <v>9</v>
      </c>
      <c r="CI51" s="126">
        <v>9</v>
      </c>
      <c r="CJ51" s="126">
        <v>2</v>
      </c>
      <c r="CK51" s="126">
        <v>1.8</v>
      </c>
      <c r="CL51" s="126">
        <v>1</v>
      </c>
      <c r="CM51" s="126">
        <v>1</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1</v>
      </c>
      <c r="DE51" s="126">
        <v>1</v>
      </c>
      <c r="DF51" s="126">
        <v>8</v>
      </c>
      <c r="DG51" s="126">
        <v>8</v>
      </c>
      <c r="DH51" s="126">
        <v>1</v>
      </c>
      <c r="DI51" s="126">
        <v>0.8</v>
      </c>
      <c r="DJ51" s="126">
        <v>1</v>
      </c>
      <c r="DK51" s="126">
        <v>1</v>
      </c>
      <c r="DL51" s="126">
        <v>0</v>
      </c>
      <c r="DM51" s="126">
        <v>0</v>
      </c>
      <c r="DN51" s="126">
        <v>0</v>
      </c>
      <c r="DO51" s="126">
        <v>0</v>
      </c>
      <c r="DP51" s="126">
        <v>0</v>
      </c>
      <c r="DQ51" s="126">
        <v>0</v>
      </c>
      <c r="DR51" s="126">
        <v>0</v>
      </c>
      <c r="DS51" s="126">
        <v>0</v>
      </c>
      <c r="DT51" s="126">
        <v>0</v>
      </c>
      <c r="DU51" s="126">
        <v>0</v>
      </c>
      <c r="DV51" s="126">
        <v>0</v>
      </c>
      <c r="DW51" s="126">
        <v>0</v>
      </c>
      <c r="DX51" s="126">
        <v>0</v>
      </c>
      <c r="DY51" s="126">
        <v>0</v>
      </c>
      <c r="DZ51" s="127" t="b">
        <v>0</v>
      </c>
      <c r="EA51" s="126">
        <v>0</v>
      </c>
      <c r="EB51" s="126">
        <v>0</v>
      </c>
      <c r="EC51" s="126">
        <v>0</v>
      </c>
      <c r="ED51" s="126">
        <v>0</v>
      </c>
      <c r="EE51" s="126">
        <v>0</v>
      </c>
      <c r="EF51" s="126">
        <v>0</v>
      </c>
      <c r="EG51" s="126">
        <v>0</v>
      </c>
      <c r="EH51" s="126">
        <v>0</v>
      </c>
      <c r="EI51" s="126">
        <v>0</v>
      </c>
      <c r="EJ51" s="126">
        <v>0</v>
      </c>
      <c r="EK51" s="126">
        <v>0</v>
      </c>
      <c r="EL51" s="126">
        <v>0</v>
      </c>
      <c r="EM51" s="126">
        <v>0</v>
      </c>
      <c r="EN51" s="126">
        <v>0</v>
      </c>
      <c r="EO51" s="126">
        <v>0</v>
      </c>
      <c r="EP51" s="126">
        <v>0</v>
      </c>
      <c r="EQ51" s="126">
        <v>0</v>
      </c>
      <c r="ER51" s="126">
        <v>0</v>
      </c>
      <c r="ES51" s="126">
        <v>0</v>
      </c>
      <c r="ET51" s="126">
        <v>0</v>
      </c>
      <c r="EU51" s="126">
        <v>1</v>
      </c>
      <c r="EV51" s="126">
        <v>1</v>
      </c>
      <c r="EW51" s="126">
        <v>1</v>
      </c>
      <c r="EX51" s="126">
        <v>1</v>
      </c>
      <c r="EY51" s="126">
        <v>0</v>
      </c>
      <c r="EZ51" s="126">
        <v>0</v>
      </c>
      <c r="FA51" s="126">
        <v>0</v>
      </c>
      <c r="FB51" s="126">
        <v>0</v>
      </c>
      <c r="FC51" s="126">
        <v>0</v>
      </c>
      <c r="FD51" s="126">
        <v>0</v>
      </c>
      <c r="FE51" s="126">
        <v>0</v>
      </c>
      <c r="FF51" s="126">
        <v>0</v>
      </c>
      <c r="FG51" s="126">
        <v>0</v>
      </c>
      <c r="FH51" s="126">
        <v>0</v>
      </c>
      <c r="FI51" s="126">
        <v>0</v>
      </c>
      <c r="FJ51" s="126">
        <v>0</v>
      </c>
      <c r="FK51" s="126">
        <v>0</v>
      </c>
      <c r="FL51" s="126">
        <v>0</v>
      </c>
      <c r="FM51" s="126">
        <v>1</v>
      </c>
      <c r="FN51" s="126">
        <v>1</v>
      </c>
      <c r="FO51" s="126">
        <v>0</v>
      </c>
      <c r="FP51" s="126">
        <v>0</v>
      </c>
      <c r="FQ51" s="126">
        <v>0</v>
      </c>
      <c r="FR51" s="126">
        <v>0</v>
      </c>
      <c r="FS51" s="126">
        <v>0</v>
      </c>
      <c r="FT51" s="126">
        <v>0</v>
      </c>
      <c r="FU51" s="126">
        <v>0</v>
      </c>
      <c r="FV51" s="126">
        <v>0</v>
      </c>
      <c r="FW51" s="126">
        <v>0</v>
      </c>
      <c r="FX51" s="126">
        <v>0</v>
      </c>
      <c r="FY51" s="126">
        <v>0</v>
      </c>
      <c r="FZ51" s="126">
        <v>0</v>
      </c>
      <c r="GA51" s="126">
        <v>0</v>
      </c>
      <c r="GB51" s="126">
        <v>0</v>
      </c>
      <c r="GC51" s="126">
        <v>0</v>
      </c>
      <c r="GD51" s="126">
        <v>0</v>
      </c>
      <c r="GE51" s="126">
        <v>0</v>
      </c>
      <c r="GF51" s="126">
        <v>0</v>
      </c>
      <c r="GG51" s="126">
        <v>0</v>
      </c>
      <c r="GH51" s="126">
        <v>0</v>
      </c>
      <c r="GI51" s="183" t="s">
        <v>270</v>
      </c>
      <c r="GJ51" s="183" t="s">
        <v>993</v>
      </c>
      <c r="GK51" s="183" t="s">
        <v>993</v>
      </c>
      <c r="GL51" s="183" t="s">
        <v>993</v>
      </c>
      <c r="GM51" s="126">
        <v>22</v>
      </c>
      <c r="GN51" s="126">
        <v>0</v>
      </c>
      <c r="GO51" s="126">
        <v>0</v>
      </c>
      <c r="GP51" s="126">
        <v>6508</v>
      </c>
      <c r="GQ51" s="126">
        <v>24</v>
      </c>
      <c r="GR51" s="126">
        <v>22</v>
      </c>
      <c r="GS51" s="126">
        <v>14</v>
      </c>
      <c r="GT51" s="126">
        <v>5</v>
      </c>
      <c r="GU51" s="126">
        <v>3</v>
      </c>
      <c r="GV51" s="126">
        <v>0</v>
      </c>
      <c r="GW51" s="126">
        <v>0</v>
      </c>
      <c r="GX51" s="126">
        <v>0</v>
      </c>
      <c r="GY51" s="126">
        <v>24</v>
      </c>
      <c r="GZ51" s="126">
        <v>9</v>
      </c>
      <c r="HA51" s="126">
        <v>3</v>
      </c>
      <c r="HB51" s="126">
        <v>2</v>
      </c>
      <c r="HC51" s="126">
        <v>0</v>
      </c>
      <c r="HD51" s="126">
        <v>0</v>
      </c>
      <c r="HE51" s="126">
        <v>2</v>
      </c>
      <c r="HF51" s="126">
        <v>8</v>
      </c>
      <c r="HG51" s="126">
        <v>0</v>
      </c>
      <c r="HH51" s="126">
        <v>17</v>
      </c>
      <c r="HI51" s="126">
        <v>0</v>
      </c>
      <c r="HJ51" s="126">
        <v>2</v>
      </c>
      <c r="HK51" s="126">
        <v>5</v>
      </c>
      <c r="HL51" s="183" t="s">
        <v>290</v>
      </c>
      <c r="HM51" s="126">
        <v>0</v>
      </c>
      <c r="HN51" s="126">
        <v>366</v>
      </c>
      <c r="HO51" s="126">
        <v>0</v>
      </c>
      <c r="HP51" s="126">
        <v>0</v>
      </c>
      <c r="HQ51" s="126">
        <v>0</v>
      </c>
      <c r="HR51" s="126">
        <v>8</v>
      </c>
      <c r="HS51" s="126">
        <v>8</v>
      </c>
      <c r="HT51" s="126">
        <v>0</v>
      </c>
      <c r="HU51" s="126">
        <v>0</v>
      </c>
      <c r="HV51" s="126">
        <v>58</v>
      </c>
      <c r="HW51" s="126">
        <v>0</v>
      </c>
      <c r="HX51" s="126">
        <v>345</v>
      </c>
      <c r="HY51" s="126">
        <v>1</v>
      </c>
      <c r="HZ51" s="126">
        <v>1</v>
      </c>
      <c r="IA51" s="128">
        <v>0</v>
      </c>
      <c r="IB51" s="126">
        <v>0</v>
      </c>
      <c r="IC51" s="126">
        <v>24</v>
      </c>
      <c r="ID51" s="126">
        <v>0</v>
      </c>
      <c r="IE51" s="126">
        <v>0</v>
      </c>
      <c r="IF51" s="126">
        <v>0</v>
      </c>
      <c r="IG51" s="126">
        <v>0</v>
      </c>
      <c r="IH51" s="126">
        <v>0</v>
      </c>
      <c r="II51" s="126">
        <v>0</v>
      </c>
      <c r="IJ51" s="126">
        <v>1</v>
      </c>
      <c r="IK51" s="126">
        <v>0</v>
      </c>
      <c r="IL51" s="126">
        <v>0</v>
      </c>
      <c r="IM51" s="126">
        <v>0</v>
      </c>
      <c r="IN51" s="126">
        <v>0</v>
      </c>
      <c r="IO51" s="126">
        <v>0</v>
      </c>
      <c r="IP51" s="126">
        <v>0</v>
      </c>
      <c r="IQ51" s="126">
        <v>0</v>
      </c>
      <c r="IR51" s="126">
        <v>0</v>
      </c>
      <c r="IS51" s="126">
        <v>0</v>
      </c>
      <c r="IT51" s="126">
        <v>0</v>
      </c>
      <c r="IU51" s="126">
        <v>0</v>
      </c>
      <c r="IV51" s="126">
        <v>0</v>
      </c>
      <c r="IW51" s="126">
        <v>0</v>
      </c>
      <c r="IX51" s="126">
        <v>0</v>
      </c>
      <c r="IY51" s="183" t="s">
        <v>290</v>
      </c>
      <c r="IZ51" s="126">
        <v>0</v>
      </c>
      <c r="JA51" s="126">
        <v>0</v>
      </c>
      <c r="JB51" s="126">
        <v>0</v>
      </c>
      <c r="JC51" s="126">
        <v>0</v>
      </c>
      <c r="JD51" s="126">
        <v>0</v>
      </c>
      <c r="JE51" s="126">
        <v>0</v>
      </c>
      <c r="JF51" s="126">
        <v>0</v>
      </c>
      <c r="JG51" s="126">
        <v>0</v>
      </c>
      <c r="JH51" s="126">
        <v>0</v>
      </c>
      <c r="JI51" s="126">
        <v>0</v>
      </c>
      <c r="JJ51" s="126">
        <v>0</v>
      </c>
      <c r="JK51" s="126">
        <v>0</v>
      </c>
      <c r="JL51" s="127" t="b">
        <v>0</v>
      </c>
      <c r="JM51" s="183" t="s">
        <v>993</v>
      </c>
      <c r="JN51" s="183" t="s">
        <v>993</v>
      </c>
      <c r="JO51" s="183" t="s">
        <v>993</v>
      </c>
      <c r="JP51" s="183" t="s">
        <v>993</v>
      </c>
      <c r="JQ51" s="127"/>
      <c r="JR51" s="123"/>
    </row>
    <row r="52" spans="1:278">
      <c r="A52" s="122"/>
      <c r="B52" s="1350" t="s">
        <v>1743</v>
      </c>
      <c r="C52" s="1350"/>
      <c r="D52" s="183" t="s">
        <v>1744</v>
      </c>
      <c r="E52" s="183" t="s">
        <v>1744</v>
      </c>
      <c r="F52" s="183" t="s">
        <v>993</v>
      </c>
      <c r="G52" s="183" t="s">
        <v>42</v>
      </c>
      <c r="H52" s="183" t="s">
        <v>1388</v>
      </c>
      <c r="I52" s="183" t="s">
        <v>437</v>
      </c>
      <c r="J52" s="183" t="s">
        <v>986</v>
      </c>
      <c r="K52" s="183" t="s">
        <v>1062</v>
      </c>
      <c r="L52" s="183" t="s">
        <v>1063</v>
      </c>
      <c r="M52" s="183" t="s">
        <v>1186</v>
      </c>
      <c r="N52" s="183" t="s">
        <v>1187</v>
      </c>
      <c r="O52" s="183" t="s">
        <v>42</v>
      </c>
      <c r="P52" s="183" t="s">
        <v>1339</v>
      </c>
      <c r="Q52" s="183" t="s">
        <v>1739</v>
      </c>
      <c r="R52" s="183" t="s">
        <v>1745</v>
      </c>
      <c r="S52" s="183" t="s">
        <v>1746</v>
      </c>
      <c r="T52" s="183" t="s">
        <v>1747</v>
      </c>
      <c r="U52" s="183" t="s">
        <v>1748</v>
      </c>
      <c r="V52" s="183" t="s">
        <v>1333</v>
      </c>
      <c r="W52" s="183" t="s">
        <v>1733</v>
      </c>
      <c r="X52" s="183" t="s">
        <v>1749</v>
      </c>
      <c r="Y52" s="183" t="s">
        <v>1333</v>
      </c>
      <c r="Z52" s="183" t="s">
        <v>1733</v>
      </c>
      <c r="AA52" s="183" t="s">
        <v>1750</v>
      </c>
      <c r="AB52" s="183" t="s">
        <v>1751</v>
      </c>
      <c r="AC52" s="183" t="s">
        <v>1752</v>
      </c>
      <c r="AD52" s="183" t="s">
        <v>447</v>
      </c>
      <c r="AE52" s="183" t="s">
        <v>270</v>
      </c>
      <c r="AF52" s="183" t="s">
        <v>270</v>
      </c>
      <c r="AG52" s="183" t="s">
        <v>290</v>
      </c>
      <c r="AH52" s="127" t="b">
        <v>0</v>
      </c>
      <c r="AI52" s="126">
        <v>0</v>
      </c>
      <c r="AJ52" s="127" t="b">
        <v>0</v>
      </c>
      <c r="AK52" s="126">
        <v>0</v>
      </c>
      <c r="AL52" s="127" t="b">
        <v>0</v>
      </c>
      <c r="AM52" s="127" t="b">
        <v>1</v>
      </c>
      <c r="AN52" s="183" t="s">
        <v>290</v>
      </c>
      <c r="AO52" s="183" t="b">
        <f t="shared" si="1"/>
        <v>1</v>
      </c>
      <c r="AP52" s="183" t="s">
        <v>993</v>
      </c>
      <c r="AQ52" s="127" t="b">
        <v>0</v>
      </c>
      <c r="AR52" s="183" t="s">
        <v>993</v>
      </c>
      <c r="AS52" s="183" t="s">
        <v>993</v>
      </c>
      <c r="AT52" s="183" t="s">
        <v>993</v>
      </c>
      <c r="AU52" s="183" t="s">
        <v>290</v>
      </c>
      <c r="AV52" s="183" t="s">
        <v>293</v>
      </c>
      <c r="AW52" s="183" t="s">
        <v>993</v>
      </c>
      <c r="AX52" s="183" t="s">
        <v>993</v>
      </c>
      <c r="AY52" s="183" t="s">
        <v>993</v>
      </c>
      <c r="AZ52" s="183">
        <f t="shared" si="2"/>
        <v>11</v>
      </c>
      <c r="BA52" s="183">
        <f t="shared" si="2"/>
        <v>11</v>
      </c>
      <c r="BB52" s="183">
        <f t="shared" si="2"/>
        <v>0</v>
      </c>
      <c r="BC52" s="183">
        <f t="shared" si="2"/>
        <v>11</v>
      </c>
      <c r="BD52" s="183">
        <f t="shared" si="3"/>
        <v>0</v>
      </c>
      <c r="BE52" s="126">
        <v>11</v>
      </c>
      <c r="BF52" s="126">
        <v>11</v>
      </c>
      <c r="BG52" s="126">
        <v>0</v>
      </c>
      <c r="BH52" s="126">
        <v>11</v>
      </c>
      <c r="BI52" s="126">
        <v>11</v>
      </c>
      <c r="BJ52" s="126">
        <v>0</v>
      </c>
      <c r="BK52" s="126">
        <v>0</v>
      </c>
      <c r="BL52" s="126">
        <v>0</v>
      </c>
      <c r="BM52" s="126">
        <v>0</v>
      </c>
      <c r="BN52" s="126">
        <v>0</v>
      </c>
      <c r="BO52" s="126">
        <v>0</v>
      </c>
      <c r="BP52" s="126">
        <v>0</v>
      </c>
      <c r="BQ52" s="126">
        <v>0</v>
      </c>
      <c r="BR52" s="126">
        <v>0</v>
      </c>
      <c r="BS52" s="126">
        <v>0</v>
      </c>
      <c r="BT52" s="126">
        <v>0</v>
      </c>
      <c r="BU52" s="126">
        <v>0</v>
      </c>
      <c r="BV52" s="126">
        <v>0</v>
      </c>
      <c r="BW52" s="126">
        <v>0</v>
      </c>
      <c r="BX52" s="126">
        <v>0</v>
      </c>
      <c r="BY52" s="127"/>
      <c r="BZ52" s="126">
        <v>11</v>
      </c>
      <c r="CA52" s="126">
        <v>0</v>
      </c>
      <c r="CB52" s="126">
        <v>0</v>
      </c>
      <c r="CC52" s="126">
        <v>0</v>
      </c>
      <c r="CD52" s="126">
        <v>4</v>
      </c>
      <c r="CE52" s="126">
        <v>0</v>
      </c>
      <c r="CF52" s="126">
        <v>0</v>
      </c>
      <c r="CG52" s="126">
        <v>0</v>
      </c>
      <c r="CH52" s="126">
        <v>4</v>
      </c>
      <c r="CI52" s="126">
        <v>0</v>
      </c>
      <c r="CJ52" s="126">
        <v>4</v>
      </c>
      <c r="CK52" s="126">
        <v>0</v>
      </c>
      <c r="CL52" s="126">
        <v>10</v>
      </c>
      <c r="CM52" s="126">
        <v>0</v>
      </c>
      <c r="CN52" s="126">
        <v>0</v>
      </c>
      <c r="CO52" s="126">
        <v>0</v>
      </c>
      <c r="CP52" s="126">
        <v>0</v>
      </c>
      <c r="CQ52" s="126">
        <v>0</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1</v>
      </c>
      <c r="DG52" s="126">
        <v>0</v>
      </c>
      <c r="DH52" s="126">
        <v>1</v>
      </c>
      <c r="DI52" s="126">
        <v>0</v>
      </c>
      <c r="DJ52" s="126">
        <v>0</v>
      </c>
      <c r="DK52" s="126">
        <v>0</v>
      </c>
      <c r="DL52" s="126">
        <v>0</v>
      </c>
      <c r="DM52" s="126">
        <v>0</v>
      </c>
      <c r="DN52" s="126">
        <v>0</v>
      </c>
      <c r="DO52" s="126">
        <v>0</v>
      </c>
      <c r="DP52" s="126">
        <v>0</v>
      </c>
      <c r="DQ52" s="126">
        <v>0</v>
      </c>
      <c r="DR52" s="126">
        <v>0</v>
      </c>
      <c r="DS52" s="126">
        <v>0</v>
      </c>
      <c r="DT52" s="126">
        <v>0</v>
      </c>
      <c r="DU52" s="126">
        <v>0</v>
      </c>
      <c r="DV52" s="126">
        <v>0</v>
      </c>
      <c r="DW52" s="126">
        <v>0</v>
      </c>
      <c r="DX52" s="126">
        <v>0</v>
      </c>
      <c r="DY52" s="126">
        <v>0</v>
      </c>
      <c r="DZ52" s="127" t="b">
        <v>0</v>
      </c>
      <c r="EA52" s="126">
        <v>2</v>
      </c>
      <c r="EB52" s="126">
        <v>0</v>
      </c>
      <c r="EC52" s="126">
        <v>2</v>
      </c>
      <c r="ED52" s="126">
        <v>0</v>
      </c>
      <c r="EE52" s="126">
        <v>2</v>
      </c>
      <c r="EF52" s="126">
        <v>0</v>
      </c>
      <c r="EG52" s="126">
        <v>0</v>
      </c>
      <c r="EH52" s="126">
        <v>0</v>
      </c>
      <c r="EI52" s="126">
        <v>0</v>
      </c>
      <c r="EJ52" s="126">
        <v>0</v>
      </c>
      <c r="EK52" s="126">
        <v>0</v>
      </c>
      <c r="EL52" s="126">
        <v>0</v>
      </c>
      <c r="EM52" s="126">
        <v>0</v>
      </c>
      <c r="EN52" s="126">
        <v>0</v>
      </c>
      <c r="EO52" s="126">
        <v>0</v>
      </c>
      <c r="EP52" s="126">
        <v>0</v>
      </c>
      <c r="EQ52" s="126">
        <v>0</v>
      </c>
      <c r="ER52" s="126">
        <v>0</v>
      </c>
      <c r="ES52" s="126">
        <v>0</v>
      </c>
      <c r="ET52" s="126">
        <v>0</v>
      </c>
      <c r="EU52" s="126">
        <v>1</v>
      </c>
      <c r="EV52" s="126">
        <v>0</v>
      </c>
      <c r="EW52" s="126">
        <v>1</v>
      </c>
      <c r="EX52" s="126">
        <v>0</v>
      </c>
      <c r="EY52" s="126">
        <v>8</v>
      </c>
      <c r="EZ52" s="126">
        <v>0</v>
      </c>
      <c r="FA52" s="126">
        <v>0</v>
      </c>
      <c r="FB52" s="126">
        <v>0</v>
      </c>
      <c r="FC52" s="126">
        <v>0</v>
      </c>
      <c r="FD52" s="126">
        <v>0</v>
      </c>
      <c r="FE52" s="126">
        <v>0</v>
      </c>
      <c r="FF52" s="126">
        <v>0</v>
      </c>
      <c r="FG52" s="126">
        <v>0</v>
      </c>
      <c r="FH52" s="126">
        <v>0</v>
      </c>
      <c r="FI52" s="126">
        <v>0</v>
      </c>
      <c r="FJ52" s="126">
        <v>0</v>
      </c>
      <c r="FK52" s="126">
        <v>0</v>
      </c>
      <c r="FL52" s="126">
        <v>0</v>
      </c>
      <c r="FM52" s="126">
        <v>0</v>
      </c>
      <c r="FN52" s="126">
        <v>0</v>
      </c>
      <c r="FO52" s="126">
        <v>0</v>
      </c>
      <c r="FP52" s="126">
        <v>0</v>
      </c>
      <c r="FQ52" s="126">
        <v>0</v>
      </c>
      <c r="FR52" s="126">
        <v>0</v>
      </c>
      <c r="FS52" s="126">
        <v>0</v>
      </c>
      <c r="FT52" s="126">
        <v>0</v>
      </c>
      <c r="FU52" s="126">
        <v>0</v>
      </c>
      <c r="FV52" s="126">
        <v>0</v>
      </c>
      <c r="FW52" s="126">
        <v>0</v>
      </c>
      <c r="FX52" s="126">
        <v>0</v>
      </c>
      <c r="FY52" s="126">
        <v>0</v>
      </c>
      <c r="FZ52" s="126">
        <v>0</v>
      </c>
      <c r="GA52" s="126">
        <v>0</v>
      </c>
      <c r="GB52" s="126">
        <v>0</v>
      </c>
      <c r="GC52" s="126">
        <v>0</v>
      </c>
      <c r="GD52" s="126">
        <v>0</v>
      </c>
      <c r="GE52" s="126">
        <v>0</v>
      </c>
      <c r="GF52" s="126">
        <v>0</v>
      </c>
      <c r="GG52" s="126">
        <v>0</v>
      </c>
      <c r="GH52" s="126">
        <v>0</v>
      </c>
      <c r="GI52" s="183" t="s">
        <v>1055</v>
      </c>
      <c r="GJ52" s="183" t="s">
        <v>993</v>
      </c>
      <c r="GK52" s="183" t="s">
        <v>993</v>
      </c>
      <c r="GL52" s="183" t="s">
        <v>993</v>
      </c>
      <c r="GM52" s="126">
        <v>1216</v>
      </c>
      <c r="GN52" s="126">
        <v>0</v>
      </c>
      <c r="GO52" s="126">
        <v>0</v>
      </c>
      <c r="GP52" s="126">
        <v>1746</v>
      </c>
      <c r="GQ52" s="126">
        <v>1215</v>
      </c>
      <c r="GR52" s="126">
        <v>1216</v>
      </c>
      <c r="GS52" s="126">
        <v>1216</v>
      </c>
      <c r="GT52" s="126">
        <v>0</v>
      </c>
      <c r="GU52" s="126">
        <v>0</v>
      </c>
      <c r="GV52" s="126">
        <v>0</v>
      </c>
      <c r="GW52" s="126">
        <v>0</v>
      </c>
      <c r="GX52" s="126">
        <v>0</v>
      </c>
      <c r="GY52" s="126">
        <v>1215</v>
      </c>
      <c r="GZ52" s="126">
        <v>1215</v>
      </c>
      <c r="HA52" s="126">
        <v>0</v>
      </c>
      <c r="HB52" s="126">
        <v>0</v>
      </c>
      <c r="HC52" s="126">
        <v>0</v>
      </c>
      <c r="HD52" s="126">
        <v>0</v>
      </c>
      <c r="HE52" s="126">
        <v>0</v>
      </c>
      <c r="HF52" s="126">
        <v>0</v>
      </c>
      <c r="HG52" s="126">
        <v>0</v>
      </c>
      <c r="HH52" s="126">
        <v>1215</v>
      </c>
      <c r="HI52" s="126">
        <v>0</v>
      </c>
      <c r="HJ52" s="126">
        <v>0</v>
      </c>
      <c r="HK52" s="126">
        <v>0</v>
      </c>
      <c r="HL52" s="183" t="s">
        <v>993</v>
      </c>
      <c r="HM52" s="126">
        <v>0</v>
      </c>
      <c r="HN52" s="126">
        <v>0</v>
      </c>
      <c r="HO52" s="126">
        <v>0</v>
      </c>
      <c r="HP52" s="126">
        <v>0</v>
      </c>
      <c r="HQ52" s="126">
        <v>0</v>
      </c>
      <c r="HR52" s="126">
        <v>0</v>
      </c>
      <c r="HS52" s="126">
        <v>0</v>
      </c>
      <c r="HT52" s="126">
        <v>0</v>
      </c>
      <c r="HU52" s="126">
        <v>0</v>
      </c>
      <c r="HV52" s="126">
        <v>0</v>
      </c>
      <c r="HW52" s="126">
        <v>0</v>
      </c>
      <c r="HX52" s="126">
        <v>0</v>
      </c>
      <c r="HY52" s="126">
        <v>0</v>
      </c>
      <c r="HZ52" s="126">
        <v>0</v>
      </c>
      <c r="IA52" s="128">
        <v>0</v>
      </c>
      <c r="IB52" s="126">
        <v>0</v>
      </c>
      <c r="IC52" s="126">
        <v>1215</v>
      </c>
      <c r="ID52" s="126">
        <v>0</v>
      </c>
      <c r="IE52" s="126">
        <v>0</v>
      </c>
      <c r="IF52" s="126">
        <v>0</v>
      </c>
      <c r="IG52" s="126">
        <v>0</v>
      </c>
      <c r="IH52" s="126">
        <v>0</v>
      </c>
      <c r="II52" s="126">
        <v>0</v>
      </c>
      <c r="IJ52" s="126">
        <v>0</v>
      </c>
      <c r="IK52" s="126">
        <v>0</v>
      </c>
      <c r="IL52" s="126">
        <v>0</v>
      </c>
      <c r="IM52" s="126">
        <v>0</v>
      </c>
      <c r="IN52" s="126">
        <v>0</v>
      </c>
      <c r="IO52" s="126">
        <v>0</v>
      </c>
      <c r="IP52" s="126">
        <v>0</v>
      </c>
      <c r="IQ52" s="126">
        <v>0</v>
      </c>
      <c r="IR52" s="126">
        <v>0</v>
      </c>
      <c r="IS52" s="126">
        <v>0</v>
      </c>
      <c r="IT52" s="126">
        <v>0</v>
      </c>
      <c r="IU52" s="126">
        <v>0</v>
      </c>
      <c r="IV52" s="126">
        <v>0</v>
      </c>
      <c r="IW52" s="126">
        <v>0</v>
      </c>
      <c r="IX52" s="126">
        <v>0</v>
      </c>
      <c r="IY52" s="183" t="s">
        <v>290</v>
      </c>
      <c r="IZ52" s="126">
        <v>0</v>
      </c>
      <c r="JA52" s="126">
        <v>0</v>
      </c>
      <c r="JB52" s="126">
        <v>0</v>
      </c>
      <c r="JC52" s="126">
        <v>0</v>
      </c>
      <c r="JD52" s="126">
        <v>0</v>
      </c>
      <c r="JE52" s="126">
        <v>0</v>
      </c>
      <c r="JF52" s="126">
        <v>0</v>
      </c>
      <c r="JG52" s="126">
        <v>0</v>
      </c>
      <c r="JH52" s="126">
        <v>0</v>
      </c>
      <c r="JI52" s="126">
        <v>0</v>
      </c>
      <c r="JJ52" s="126">
        <v>0</v>
      </c>
      <c r="JK52" s="126">
        <v>0</v>
      </c>
      <c r="JL52" s="127" t="b">
        <v>0</v>
      </c>
      <c r="JM52" s="183" t="s">
        <v>993</v>
      </c>
      <c r="JN52" s="183" t="s">
        <v>993</v>
      </c>
      <c r="JO52" s="183" t="s">
        <v>993</v>
      </c>
      <c r="JP52" s="183" t="s">
        <v>993</v>
      </c>
      <c r="JQ52" s="127"/>
      <c r="JR52" s="123"/>
    </row>
    <row r="53" spans="1:278">
      <c r="A53" s="122"/>
      <c r="B53" s="1350" t="s">
        <v>1753</v>
      </c>
      <c r="C53" s="1350"/>
      <c r="D53" s="183" t="s">
        <v>1754</v>
      </c>
      <c r="E53" s="183" t="s">
        <v>1754</v>
      </c>
      <c r="F53" s="183" t="s">
        <v>993</v>
      </c>
      <c r="G53" s="183" t="s">
        <v>43</v>
      </c>
      <c r="H53" s="183" t="s">
        <v>1388</v>
      </c>
      <c r="I53" s="183" t="s">
        <v>437</v>
      </c>
      <c r="J53" s="183" t="s">
        <v>986</v>
      </c>
      <c r="K53" s="183" t="s">
        <v>1062</v>
      </c>
      <c r="L53" s="183" t="s">
        <v>1063</v>
      </c>
      <c r="M53" s="183" t="s">
        <v>1186</v>
      </c>
      <c r="N53" s="183" t="s">
        <v>1187</v>
      </c>
      <c r="O53" s="183" t="s">
        <v>43</v>
      </c>
      <c r="P53" s="183" t="s">
        <v>1339</v>
      </c>
      <c r="Q53" s="183" t="s">
        <v>1739</v>
      </c>
      <c r="R53" s="183" t="s">
        <v>1755</v>
      </c>
      <c r="S53" s="183" t="s">
        <v>1756</v>
      </c>
      <c r="T53" s="183" t="s">
        <v>1757</v>
      </c>
      <c r="U53" s="183" t="s">
        <v>993</v>
      </c>
      <c r="V53" s="183" t="s">
        <v>1333</v>
      </c>
      <c r="W53" s="183" t="s">
        <v>1371</v>
      </c>
      <c r="X53" s="183" t="s">
        <v>1758</v>
      </c>
      <c r="Y53" s="183" t="s">
        <v>1333</v>
      </c>
      <c r="Z53" s="183" t="s">
        <v>1370</v>
      </c>
      <c r="AA53" s="183" t="s">
        <v>1759</v>
      </c>
      <c r="AB53" s="183" t="s">
        <v>993</v>
      </c>
      <c r="AC53" s="183" t="s">
        <v>993</v>
      </c>
      <c r="AD53" s="183" t="s">
        <v>447</v>
      </c>
      <c r="AE53" s="183" t="s">
        <v>270</v>
      </c>
      <c r="AF53" s="183" t="s">
        <v>270</v>
      </c>
      <c r="AG53" s="183" t="s">
        <v>293</v>
      </c>
      <c r="AH53" s="127" t="b">
        <v>0</v>
      </c>
      <c r="AI53" s="126">
        <v>0</v>
      </c>
      <c r="AJ53" s="127" t="b">
        <v>0</v>
      </c>
      <c r="AK53" s="126">
        <v>0</v>
      </c>
      <c r="AL53" s="127" t="b">
        <v>0</v>
      </c>
      <c r="AM53" s="127" t="b">
        <v>1</v>
      </c>
      <c r="AN53" s="183" t="s">
        <v>293</v>
      </c>
      <c r="AO53" s="183" t="b">
        <f t="shared" si="1"/>
        <v>1</v>
      </c>
      <c r="AP53" s="183" t="s">
        <v>993</v>
      </c>
      <c r="AQ53" s="127" t="b">
        <v>0</v>
      </c>
      <c r="AR53" s="183" t="s">
        <v>993</v>
      </c>
      <c r="AS53" s="183" t="s">
        <v>993</v>
      </c>
      <c r="AT53" s="183" t="s">
        <v>993</v>
      </c>
      <c r="AU53" s="183" t="s">
        <v>270</v>
      </c>
      <c r="AV53" s="183" t="s">
        <v>296</v>
      </c>
      <c r="AW53" s="183" t="s">
        <v>282</v>
      </c>
      <c r="AX53" s="183" t="s">
        <v>993</v>
      </c>
      <c r="AY53" s="183" t="s">
        <v>993</v>
      </c>
      <c r="AZ53" s="183">
        <f t="shared" si="2"/>
        <v>19</v>
      </c>
      <c r="BA53" s="183">
        <f t="shared" si="2"/>
        <v>19</v>
      </c>
      <c r="BB53" s="183">
        <f t="shared" si="2"/>
        <v>10</v>
      </c>
      <c r="BC53" s="183">
        <f t="shared" si="2"/>
        <v>19</v>
      </c>
      <c r="BD53" s="183">
        <f t="shared" si="3"/>
        <v>0</v>
      </c>
      <c r="BE53" s="126">
        <v>19</v>
      </c>
      <c r="BF53" s="126">
        <v>19</v>
      </c>
      <c r="BG53" s="126">
        <v>10</v>
      </c>
      <c r="BH53" s="126">
        <v>19</v>
      </c>
      <c r="BI53" s="126">
        <v>0</v>
      </c>
      <c r="BJ53" s="126">
        <v>0</v>
      </c>
      <c r="BK53" s="126">
        <v>0</v>
      </c>
      <c r="BL53" s="126">
        <v>0</v>
      </c>
      <c r="BM53" s="126">
        <v>0</v>
      </c>
      <c r="BN53" s="126">
        <v>0</v>
      </c>
      <c r="BO53" s="126">
        <v>0</v>
      </c>
      <c r="BP53" s="126">
        <v>0</v>
      </c>
      <c r="BQ53" s="126">
        <v>0</v>
      </c>
      <c r="BR53" s="126">
        <v>0</v>
      </c>
      <c r="BS53" s="126">
        <v>0</v>
      </c>
      <c r="BT53" s="126">
        <v>0</v>
      </c>
      <c r="BU53" s="126">
        <v>0</v>
      </c>
      <c r="BV53" s="126">
        <v>0</v>
      </c>
      <c r="BW53" s="126">
        <v>0</v>
      </c>
      <c r="BX53" s="126">
        <v>0</v>
      </c>
      <c r="BY53" s="127"/>
      <c r="BZ53" s="126">
        <v>19</v>
      </c>
      <c r="CA53" s="126">
        <v>0</v>
      </c>
      <c r="CB53" s="126">
        <v>0</v>
      </c>
      <c r="CC53" s="126">
        <v>0</v>
      </c>
      <c r="CD53" s="126">
        <v>1</v>
      </c>
      <c r="CE53" s="126">
        <v>0</v>
      </c>
      <c r="CF53" s="126">
        <v>0</v>
      </c>
      <c r="CG53" s="126">
        <v>0</v>
      </c>
      <c r="CH53" s="126">
        <v>3</v>
      </c>
      <c r="CI53" s="126">
        <v>5.3</v>
      </c>
      <c r="CJ53" s="126">
        <v>2</v>
      </c>
      <c r="CK53" s="126">
        <v>0.9</v>
      </c>
      <c r="CL53" s="126">
        <v>0</v>
      </c>
      <c r="CM53" s="126">
        <v>1</v>
      </c>
      <c r="CN53" s="126">
        <v>0</v>
      </c>
      <c r="CO53" s="126">
        <v>0</v>
      </c>
      <c r="CP53" s="126">
        <v>0</v>
      </c>
      <c r="CQ53" s="126">
        <v>0</v>
      </c>
      <c r="CR53" s="126">
        <v>0</v>
      </c>
      <c r="CS53" s="126">
        <v>0</v>
      </c>
      <c r="CT53" s="126">
        <v>0</v>
      </c>
      <c r="CU53" s="126">
        <v>0</v>
      </c>
      <c r="CV53" s="126">
        <v>0</v>
      </c>
      <c r="CW53" s="126">
        <v>0</v>
      </c>
      <c r="CX53" s="126">
        <v>1</v>
      </c>
      <c r="CY53" s="126">
        <v>0</v>
      </c>
      <c r="CZ53" s="126">
        <v>0</v>
      </c>
      <c r="DA53" s="126">
        <v>0</v>
      </c>
      <c r="DB53" s="126">
        <v>0</v>
      </c>
      <c r="DC53" s="126">
        <v>0</v>
      </c>
      <c r="DD53" s="126">
        <v>1</v>
      </c>
      <c r="DE53" s="126">
        <v>0</v>
      </c>
      <c r="DF53" s="126">
        <v>2</v>
      </c>
      <c r="DG53" s="126">
        <v>0</v>
      </c>
      <c r="DH53" s="126">
        <v>2</v>
      </c>
      <c r="DI53" s="126">
        <v>0.9</v>
      </c>
      <c r="DJ53" s="126">
        <v>0</v>
      </c>
      <c r="DK53" s="126">
        <v>1</v>
      </c>
      <c r="DL53" s="126">
        <v>0</v>
      </c>
      <c r="DM53" s="126">
        <v>0</v>
      </c>
      <c r="DN53" s="126">
        <v>0</v>
      </c>
      <c r="DO53" s="126">
        <v>0</v>
      </c>
      <c r="DP53" s="126">
        <v>0</v>
      </c>
      <c r="DQ53" s="126">
        <v>0</v>
      </c>
      <c r="DR53" s="126">
        <v>0</v>
      </c>
      <c r="DS53" s="126">
        <v>0</v>
      </c>
      <c r="DT53" s="126">
        <v>0</v>
      </c>
      <c r="DU53" s="126">
        <v>0</v>
      </c>
      <c r="DV53" s="126">
        <v>0</v>
      </c>
      <c r="DW53" s="126">
        <v>0</v>
      </c>
      <c r="DX53" s="126">
        <v>1</v>
      </c>
      <c r="DY53" s="126">
        <v>0</v>
      </c>
      <c r="DZ53" s="127" t="b">
        <v>0</v>
      </c>
      <c r="EA53" s="126">
        <v>0</v>
      </c>
      <c r="EB53" s="126">
        <v>0</v>
      </c>
      <c r="EC53" s="126">
        <v>0</v>
      </c>
      <c r="ED53" s="126">
        <v>0</v>
      </c>
      <c r="EE53" s="126">
        <v>0</v>
      </c>
      <c r="EF53" s="126">
        <v>0</v>
      </c>
      <c r="EG53" s="126">
        <v>0</v>
      </c>
      <c r="EH53" s="126">
        <v>0</v>
      </c>
      <c r="EI53" s="126">
        <v>0</v>
      </c>
      <c r="EJ53" s="126">
        <v>0</v>
      </c>
      <c r="EK53" s="126">
        <v>0</v>
      </c>
      <c r="EL53" s="126">
        <v>0</v>
      </c>
      <c r="EM53" s="126">
        <v>0</v>
      </c>
      <c r="EN53" s="126">
        <v>0</v>
      </c>
      <c r="EO53" s="126">
        <v>0</v>
      </c>
      <c r="EP53" s="126">
        <v>0</v>
      </c>
      <c r="EQ53" s="126">
        <v>0</v>
      </c>
      <c r="ER53" s="126">
        <v>0</v>
      </c>
      <c r="ES53" s="126">
        <v>0</v>
      </c>
      <c r="ET53" s="126">
        <v>0</v>
      </c>
      <c r="EU53" s="126">
        <v>1</v>
      </c>
      <c r="EV53" s="126">
        <v>5.3</v>
      </c>
      <c r="EW53" s="126">
        <v>0</v>
      </c>
      <c r="EX53" s="126">
        <v>0</v>
      </c>
      <c r="EY53" s="126">
        <v>0</v>
      </c>
      <c r="EZ53" s="126">
        <v>0</v>
      </c>
      <c r="FA53" s="126">
        <v>0</v>
      </c>
      <c r="FB53" s="126">
        <v>0</v>
      </c>
      <c r="FC53" s="126">
        <v>0</v>
      </c>
      <c r="FD53" s="126">
        <v>0</v>
      </c>
      <c r="FE53" s="126">
        <v>0</v>
      </c>
      <c r="FF53" s="126">
        <v>0</v>
      </c>
      <c r="FG53" s="126">
        <v>0</v>
      </c>
      <c r="FH53" s="126">
        <v>0</v>
      </c>
      <c r="FI53" s="126">
        <v>0</v>
      </c>
      <c r="FJ53" s="126">
        <v>0</v>
      </c>
      <c r="FK53" s="126">
        <v>0</v>
      </c>
      <c r="FL53" s="126">
        <v>0</v>
      </c>
      <c r="FM53" s="126">
        <v>0</v>
      </c>
      <c r="FN53" s="126">
        <v>0</v>
      </c>
      <c r="FO53" s="126">
        <v>0</v>
      </c>
      <c r="FP53" s="126">
        <v>0</v>
      </c>
      <c r="FQ53" s="126">
        <v>0</v>
      </c>
      <c r="FR53" s="126">
        <v>0</v>
      </c>
      <c r="FS53" s="126">
        <v>0</v>
      </c>
      <c r="FT53" s="126">
        <v>0</v>
      </c>
      <c r="FU53" s="126">
        <v>0</v>
      </c>
      <c r="FV53" s="126">
        <v>0</v>
      </c>
      <c r="FW53" s="126">
        <v>0</v>
      </c>
      <c r="FX53" s="126">
        <v>0</v>
      </c>
      <c r="FY53" s="126">
        <v>0</v>
      </c>
      <c r="FZ53" s="126">
        <v>0</v>
      </c>
      <c r="GA53" s="126">
        <v>0</v>
      </c>
      <c r="GB53" s="126">
        <v>0</v>
      </c>
      <c r="GC53" s="126">
        <v>0</v>
      </c>
      <c r="GD53" s="126">
        <v>0</v>
      </c>
      <c r="GE53" s="126">
        <v>0</v>
      </c>
      <c r="GF53" s="126">
        <v>0</v>
      </c>
      <c r="GG53" s="126">
        <v>0</v>
      </c>
      <c r="GH53" s="126">
        <v>0</v>
      </c>
      <c r="GI53" s="183" t="s">
        <v>999</v>
      </c>
      <c r="GJ53" s="183" t="s">
        <v>525</v>
      </c>
      <c r="GK53" s="183" t="s">
        <v>270</v>
      </c>
      <c r="GL53" s="183" t="s">
        <v>1000</v>
      </c>
      <c r="GM53" s="126">
        <v>146</v>
      </c>
      <c r="GN53" s="126">
        <v>8</v>
      </c>
      <c r="GO53" s="126">
        <v>0</v>
      </c>
      <c r="GP53" s="126">
        <v>5452</v>
      </c>
      <c r="GQ53" s="126">
        <v>144</v>
      </c>
      <c r="GR53" s="126">
        <v>0</v>
      </c>
      <c r="GS53" s="126">
        <v>0</v>
      </c>
      <c r="GT53" s="126">
        <v>0</v>
      </c>
      <c r="GU53" s="126">
        <v>0</v>
      </c>
      <c r="GV53" s="126">
        <v>0</v>
      </c>
      <c r="GW53" s="126">
        <v>0</v>
      </c>
      <c r="GX53" s="126">
        <v>0</v>
      </c>
      <c r="GY53" s="126">
        <v>0</v>
      </c>
      <c r="GZ53" s="126">
        <v>0</v>
      </c>
      <c r="HA53" s="126">
        <v>0</v>
      </c>
      <c r="HB53" s="126">
        <v>0</v>
      </c>
      <c r="HC53" s="126">
        <v>0</v>
      </c>
      <c r="HD53" s="126">
        <v>0</v>
      </c>
      <c r="HE53" s="126">
        <v>0</v>
      </c>
      <c r="HF53" s="126">
        <v>0</v>
      </c>
      <c r="HG53" s="126">
        <v>0</v>
      </c>
      <c r="HH53" s="126">
        <v>0</v>
      </c>
      <c r="HI53" s="126">
        <v>0</v>
      </c>
      <c r="HJ53" s="126">
        <v>0</v>
      </c>
      <c r="HK53" s="126">
        <v>0</v>
      </c>
      <c r="HL53" s="183" t="s">
        <v>993</v>
      </c>
      <c r="HM53" s="126">
        <v>0</v>
      </c>
      <c r="HN53" s="126">
        <v>0</v>
      </c>
      <c r="HO53" s="126">
        <v>0</v>
      </c>
      <c r="HP53" s="126">
        <v>0</v>
      </c>
      <c r="HQ53" s="126">
        <v>0</v>
      </c>
      <c r="HR53" s="126">
        <v>0</v>
      </c>
      <c r="HS53" s="126">
        <v>0</v>
      </c>
      <c r="HT53" s="126">
        <v>0</v>
      </c>
      <c r="HU53" s="126">
        <v>0</v>
      </c>
      <c r="HV53" s="126">
        <v>0</v>
      </c>
      <c r="HW53" s="126">
        <v>0</v>
      </c>
      <c r="HX53" s="126">
        <v>0</v>
      </c>
      <c r="HY53" s="126">
        <v>0</v>
      </c>
      <c r="HZ53" s="126">
        <v>0</v>
      </c>
      <c r="IA53" s="128">
        <v>0</v>
      </c>
      <c r="IB53" s="126">
        <v>0</v>
      </c>
      <c r="IC53" s="126">
        <v>144</v>
      </c>
      <c r="ID53" s="126">
        <v>0</v>
      </c>
      <c r="IE53" s="126">
        <v>0</v>
      </c>
      <c r="IF53" s="126">
        <v>0</v>
      </c>
      <c r="IG53" s="126">
        <v>0</v>
      </c>
      <c r="IH53" s="126">
        <v>0</v>
      </c>
      <c r="II53" s="126">
        <v>0</v>
      </c>
      <c r="IJ53" s="126">
        <v>0</v>
      </c>
      <c r="IK53" s="126">
        <v>0</v>
      </c>
      <c r="IL53" s="126">
        <v>0</v>
      </c>
      <c r="IM53" s="126">
        <v>0</v>
      </c>
      <c r="IN53" s="126">
        <v>0</v>
      </c>
      <c r="IO53" s="126">
        <v>0</v>
      </c>
      <c r="IP53" s="126">
        <v>0</v>
      </c>
      <c r="IQ53" s="126">
        <v>0</v>
      </c>
      <c r="IR53" s="126">
        <v>0</v>
      </c>
      <c r="IS53" s="126">
        <v>0</v>
      </c>
      <c r="IT53" s="126">
        <v>0</v>
      </c>
      <c r="IU53" s="126">
        <v>0</v>
      </c>
      <c r="IV53" s="126">
        <v>0</v>
      </c>
      <c r="IW53" s="126">
        <v>0</v>
      </c>
      <c r="IX53" s="126">
        <v>0</v>
      </c>
      <c r="IY53" s="183" t="s">
        <v>993</v>
      </c>
      <c r="IZ53" s="126">
        <v>0</v>
      </c>
      <c r="JA53" s="126">
        <v>0</v>
      </c>
      <c r="JB53" s="126">
        <v>0</v>
      </c>
      <c r="JC53" s="126">
        <v>0</v>
      </c>
      <c r="JD53" s="126">
        <v>0</v>
      </c>
      <c r="JE53" s="126">
        <v>0</v>
      </c>
      <c r="JF53" s="126">
        <v>0</v>
      </c>
      <c r="JG53" s="126">
        <v>0</v>
      </c>
      <c r="JH53" s="126">
        <v>0</v>
      </c>
      <c r="JI53" s="126">
        <v>0</v>
      </c>
      <c r="JJ53" s="126">
        <v>0</v>
      </c>
      <c r="JK53" s="126">
        <v>0</v>
      </c>
      <c r="JL53" s="127" t="b">
        <v>0</v>
      </c>
      <c r="JM53" s="183" t="s">
        <v>993</v>
      </c>
      <c r="JN53" s="183" t="s">
        <v>993</v>
      </c>
      <c r="JO53" s="183" t="s">
        <v>993</v>
      </c>
      <c r="JP53" s="183" t="s">
        <v>993</v>
      </c>
      <c r="JQ53" s="127"/>
      <c r="JR53" s="123"/>
    </row>
    <row r="54" spans="1:278">
      <c r="A54" s="122"/>
      <c r="B54" s="1350" t="s">
        <v>1760</v>
      </c>
      <c r="C54" s="1350"/>
      <c r="D54" s="183" t="s">
        <v>1761</v>
      </c>
      <c r="E54" s="183" t="s">
        <v>1761</v>
      </c>
      <c r="F54" s="183" t="s">
        <v>993</v>
      </c>
      <c r="G54" s="183" t="s">
        <v>1762</v>
      </c>
      <c r="H54" s="183" t="s">
        <v>1388</v>
      </c>
      <c r="I54" s="183" t="s">
        <v>437</v>
      </c>
      <c r="J54" s="183" t="s">
        <v>986</v>
      </c>
      <c r="K54" s="183" t="s">
        <v>1236</v>
      </c>
      <c r="L54" s="183" t="s">
        <v>1237</v>
      </c>
      <c r="M54" s="183" t="s">
        <v>1238</v>
      </c>
      <c r="N54" s="183" t="s">
        <v>1239</v>
      </c>
      <c r="O54" s="183" t="s">
        <v>1762</v>
      </c>
      <c r="P54" s="183" t="s">
        <v>1375</v>
      </c>
      <c r="Q54" s="183" t="s">
        <v>1627</v>
      </c>
      <c r="R54" s="183" t="s">
        <v>1763</v>
      </c>
      <c r="S54" s="183" t="s">
        <v>1764</v>
      </c>
      <c r="T54" s="183" t="s">
        <v>1765</v>
      </c>
      <c r="U54" s="183" t="s">
        <v>993</v>
      </c>
      <c r="V54" s="183" t="s">
        <v>1376</v>
      </c>
      <c r="W54" s="183" t="s">
        <v>1378</v>
      </c>
      <c r="X54" s="183" t="s">
        <v>1766</v>
      </c>
      <c r="Y54" s="183" t="s">
        <v>1376</v>
      </c>
      <c r="Z54" s="183" t="s">
        <v>1378</v>
      </c>
      <c r="AA54" s="183" t="s">
        <v>1767</v>
      </c>
      <c r="AB54" s="183" t="s">
        <v>1768</v>
      </c>
      <c r="AC54" s="183" t="s">
        <v>1321</v>
      </c>
      <c r="AD54" s="183" t="s">
        <v>447</v>
      </c>
      <c r="AE54" s="183" t="s">
        <v>270</v>
      </c>
      <c r="AF54" s="183" t="s">
        <v>270</v>
      </c>
      <c r="AG54" s="183" t="s">
        <v>290</v>
      </c>
      <c r="AH54" s="127" t="b">
        <v>0</v>
      </c>
      <c r="AI54" s="126">
        <v>0</v>
      </c>
      <c r="AJ54" s="127" t="b">
        <v>0</v>
      </c>
      <c r="AK54" s="126">
        <v>0</v>
      </c>
      <c r="AL54" s="127" t="b">
        <v>0</v>
      </c>
      <c r="AM54" s="127" t="b">
        <v>1</v>
      </c>
      <c r="AN54" s="183" t="s">
        <v>290</v>
      </c>
      <c r="AO54" s="183" t="b">
        <f t="shared" si="1"/>
        <v>1</v>
      </c>
      <c r="AP54" s="183" t="s">
        <v>993</v>
      </c>
      <c r="AQ54" s="127" t="b">
        <v>0</v>
      </c>
      <c r="AR54" s="183" t="s">
        <v>993</v>
      </c>
      <c r="AS54" s="183" t="s">
        <v>993</v>
      </c>
      <c r="AT54" s="183" t="s">
        <v>993</v>
      </c>
      <c r="AU54" s="183" t="s">
        <v>270</v>
      </c>
      <c r="AV54" s="183" t="s">
        <v>290</v>
      </c>
      <c r="AW54" s="183" t="s">
        <v>293</v>
      </c>
      <c r="AX54" s="183" t="s">
        <v>993</v>
      </c>
      <c r="AY54" s="183" t="s">
        <v>993</v>
      </c>
      <c r="AZ54" s="183">
        <f t="shared" si="2"/>
        <v>19</v>
      </c>
      <c r="BA54" s="183">
        <f t="shared" si="2"/>
        <v>14</v>
      </c>
      <c r="BB54" s="183">
        <f t="shared" si="2"/>
        <v>1</v>
      </c>
      <c r="BC54" s="183">
        <f t="shared" si="2"/>
        <v>19</v>
      </c>
      <c r="BD54" s="183">
        <f t="shared" si="3"/>
        <v>0</v>
      </c>
      <c r="BE54" s="126">
        <v>19</v>
      </c>
      <c r="BF54" s="126">
        <v>14</v>
      </c>
      <c r="BG54" s="126">
        <v>1</v>
      </c>
      <c r="BH54" s="126">
        <v>19</v>
      </c>
      <c r="BI54" s="126">
        <v>19</v>
      </c>
      <c r="BJ54" s="126">
        <v>0</v>
      </c>
      <c r="BK54" s="126">
        <v>0</v>
      </c>
      <c r="BL54" s="126">
        <v>0</v>
      </c>
      <c r="BM54" s="126">
        <v>0</v>
      </c>
      <c r="BN54" s="126">
        <v>0</v>
      </c>
      <c r="BO54" s="126">
        <v>0</v>
      </c>
      <c r="BP54" s="126">
        <v>0</v>
      </c>
      <c r="BQ54" s="126">
        <v>0</v>
      </c>
      <c r="BR54" s="126">
        <v>0</v>
      </c>
      <c r="BS54" s="126">
        <v>0</v>
      </c>
      <c r="BT54" s="126">
        <v>0</v>
      </c>
      <c r="BU54" s="126">
        <v>0</v>
      </c>
      <c r="BV54" s="126">
        <v>0</v>
      </c>
      <c r="BW54" s="126">
        <v>0</v>
      </c>
      <c r="BX54" s="126">
        <v>0</v>
      </c>
      <c r="BY54" s="127"/>
      <c r="BZ54" s="126">
        <v>19</v>
      </c>
      <c r="CA54" s="126">
        <v>0</v>
      </c>
      <c r="CB54" s="126">
        <v>0</v>
      </c>
      <c r="CC54" s="126">
        <v>0</v>
      </c>
      <c r="CD54" s="126">
        <v>2</v>
      </c>
      <c r="CE54" s="126">
        <v>0</v>
      </c>
      <c r="CF54" s="126">
        <v>0</v>
      </c>
      <c r="CG54" s="126">
        <v>0</v>
      </c>
      <c r="CH54" s="126">
        <v>7</v>
      </c>
      <c r="CI54" s="126">
        <v>0.4</v>
      </c>
      <c r="CJ54" s="126">
        <v>1</v>
      </c>
      <c r="CK54" s="126">
        <v>0</v>
      </c>
      <c r="CL54" s="126">
        <v>0</v>
      </c>
      <c r="CM54" s="126">
        <v>0</v>
      </c>
      <c r="CN54" s="126">
        <v>0</v>
      </c>
      <c r="CO54" s="126">
        <v>0</v>
      </c>
      <c r="CP54" s="126">
        <v>1</v>
      </c>
      <c r="CQ54" s="126">
        <v>0</v>
      </c>
      <c r="CR54" s="126">
        <v>0</v>
      </c>
      <c r="CS54" s="126">
        <v>0</v>
      </c>
      <c r="CT54" s="126">
        <v>0</v>
      </c>
      <c r="CU54" s="126">
        <v>0</v>
      </c>
      <c r="CV54" s="126">
        <v>1</v>
      </c>
      <c r="CW54" s="126">
        <v>0</v>
      </c>
      <c r="CX54" s="126">
        <v>1</v>
      </c>
      <c r="CY54" s="126">
        <v>0</v>
      </c>
      <c r="CZ54" s="126">
        <v>0</v>
      </c>
      <c r="DA54" s="126">
        <v>0</v>
      </c>
      <c r="DB54" s="126">
        <v>0</v>
      </c>
      <c r="DC54" s="126">
        <v>0</v>
      </c>
      <c r="DD54" s="126">
        <v>0</v>
      </c>
      <c r="DE54" s="126">
        <v>0</v>
      </c>
      <c r="DF54" s="126">
        <v>3</v>
      </c>
      <c r="DG54" s="126">
        <v>0</v>
      </c>
      <c r="DH54" s="126">
        <v>0</v>
      </c>
      <c r="DI54" s="126">
        <v>0</v>
      </c>
      <c r="DJ54" s="126">
        <v>0</v>
      </c>
      <c r="DK54" s="126">
        <v>0</v>
      </c>
      <c r="DL54" s="126">
        <v>0</v>
      </c>
      <c r="DM54" s="126">
        <v>0</v>
      </c>
      <c r="DN54" s="126">
        <v>0</v>
      </c>
      <c r="DO54" s="126">
        <v>0</v>
      </c>
      <c r="DP54" s="126">
        <v>0</v>
      </c>
      <c r="DQ54" s="126">
        <v>0</v>
      </c>
      <c r="DR54" s="126">
        <v>0</v>
      </c>
      <c r="DS54" s="126">
        <v>0</v>
      </c>
      <c r="DT54" s="126">
        <v>0</v>
      </c>
      <c r="DU54" s="126">
        <v>0</v>
      </c>
      <c r="DV54" s="126">
        <v>0</v>
      </c>
      <c r="DW54" s="126">
        <v>0</v>
      </c>
      <c r="DX54" s="126">
        <v>0</v>
      </c>
      <c r="DY54" s="126">
        <v>0</v>
      </c>
      <c r="DZ54" s="127" t="b">
        <v>0</v>
      </c>
      <c r="EA54" s="126">
        <v>0</v>
      </c>
      <c r="EB54" s="126">
        <v>0</v>
      </c>
      <c r="EC54" s="126">
        <v>0</v>
      </c>
      <c r="ED54" s="126">
        <v>0</v>
      </c>
      <c r="EE54" s="126">
        <v>0</v>
      </c>
      <c r="EF54" s="126">
        <v>0</v>
      </c>
      <c r="EG54" s="126">
        <v>0</v>
      </c>
      <c r="EH54" s="126">
        <v>0</v>
      </c>
      <c r="EI54" s="126">
        <v>0</v>
      </c>
      <c r="EJ54" s="126">
        <v>0</v>
      </c>
      <c r="EK54" s="126">
        <v>0</v>
      </c>
      <c r="EL54" s="126">
        <v>0</v>
      </c>
      <c r="EM54" s="126">
        <v>0</v>
      </c>
      <c r="EN54" s="126">
        <v>0</v>
      </c>
      <c r="EO54" s="126">
        <v>0</v>
      </c>
      <c r="EP54" s="126">
        <v>0</v>
      </c>
      <c r="EQ54" s="126">
        <v>0</v>
      </c>
      <c r="ER54" s="126">
        <v>0</v>
      </c>
      <c r="ES54" s="126">
        <v>0</v>
      </c>
      <c r="ET54" s="126">
        <v>0</v>
      </c>
      <c r="EU54" s="126">
        <v>4</v>
      </c>
      <c r="EV54" s="126">
        <v>0.4</v>
      </c>
      <c r="EW54" s="126">
        <v>1</v>
      </c>
      <c r="EX54" s="126">
        <v>0</v>
      </c>
      <c r="EY54" s="126">
        <v>0</v>
      </c>
      <c r="EZ54" s="126">
        <v>0</v>
      </c>
      <c r="FA54" s="126">
        <v>0</v>
      </c>
      <c r="FB54" s="126">
        <v>0</v>
      </c>
      <c r="FC54" s="126">
        <v>0</v>
      </c>
      <c r="FD54" s="126">
        <v>0</v>
      </c>
      <c r="FE54" s="126">
        <v>0</v>
      </c>
      <c r="FF54" s="126">
        <v>0</v>
      </c>
      <c r="FG54" s="126">
        <v>0</v>
      </c>
      <c r="FH54" s="126">
        <v>0</v>
      </c>
      <c r="FI54" s="126">
        <v>0</v>
      </c>
      <c r="FJ54" s="126">
        <v>0</v>
      </c>
      <c r="FK54" s="126">
        <v>0</v>
      </c>
      <c r="FL54" s="126">
        <v>0</v>
      </c>
      <c r="FM54" s="126">
        <v>0</v>
      </c>
      <c r="FN54" s="126">
        <v>0</v>
      </c>
      <c r="FO54" s="126">
        <v>0</v>
      </c>
      <c r="FP54" s="126">
        <v>0</v>
      </c>
      <c r="FQ54" s="126">
        <v>0</v>
      </c>
      <c r="FR54" s="126">
        <v>0</v>
      </c>
      <c r="FS54" s="126">
        <v>0</v>
      </c>
      <c r="FT54" s="126">
        <v>0</v>
      </c>
      <c r="FU54" s="126">
        <v>0</v>
      </c>
      <c r="FV54" s="126">
        <v>0</v>
      </c>
      <c r="FW54" s="126">
        <v>1</v>
      </c>
      <c r="FX54" s="126">
        <v>0</v>
      </c>
      <c r="FY54" s="126">
        <v>0</v>
      </c>
      <c r="FZ54" s="126">
        <v>0</v>
      </c>
      <c r="GA54" s="126">
        <v>0</v>
      </c>
      <c r="GB54" s="126">
        <v>0</v>
      </c>
      <c r="GC54" s="126">
        <v>1</v>
      </c>
      <c r="GD54" s="126">
        <v>0</v>
      </c>
      <c r="GE54" s="126">
        <v>0</v>
      </c>
      <c r="GF54" s="126">
        <v>0</v>
      </c>
      <c r="GG54" s="126">
        <v>0</v>
      </c>
      <c r="GH54" s="126">
        <v>0</v>
      </c>
      <c r="GI54" s="183" t="s">
        <v>999</v>
      </c>
      <c r="GJ54" s="183" t="s">
        <v>1000</v>
      </c>
      <c r="GK54" s="183" t="s">
        <v>1029</v>
      </c>
      <c r="GL54" s="183" t="s">
        <v>422</v>
      </c>
      <c r="GM54" s="126">
        <v>134</v>
      </c>
      <c r="GN54" s="126">
        <v>8</v>
      </c>
      <c r="GO54" s="126">
        <v>0</v>
      </c>
      <c r="GP54" s="126">
        <v>2576</v>
      </c>
      <c r="GQ54" s="126">
        <v>136</v>
      </c>
      <c r="GR54" s="126">
        <v>134</v>
      </c>
      <c r="GS54" s="126">
        <v>133</v>
      </c>
      <c r="GT54" s="126">
        <v>1</v>
      </c>
      <c r="GU54" s="126">
        <v>0</v>
      </c>
      <c r="GV54" s="126">
        <v>0</v>
      </c>
      <c r="GW54" s="126">
        <v>0</v>
      </c>
      <c r="GX54" s="126">
        <v>0</v>
      </c>
      <c r="GY54" s="126">
        <v>136</v>
      </c>
      <c r="GZ54" s="126">
        <v>134</v>
      </c>
      <c r="HA54" s="126">
        <v>2</v>
      </c>
      <c r="HB54" s="126">
        <v>0</v>
      </c>
      <c r="HC54" s="126">
        <v>0</v>
      </c>
      <c r="HD54" s="126">
        <v>0</v>
      </c>
      <c r="HE54" s="126">
        <v>0</v>
      </c>
      <c r="HF54" s="126">
        <v>0</v>
      </c>
      <c r="HG54" s="126">
        <v>0</v>
      </c>
      <c r="HH54" s="126">
        <v>134</v>
      </c>
      <c r="HI54" s="126">
        <v>0</v>
      </c>
      <c r="HJ54" s="126">
        <v>0</v>
      </c>
      <c r="HK54" s="126">
        <v>2</v>
      </c>
      <c r="HL54" s="183" t="s">
        <v>290</v>
      </c>
      <c r="HM54" s="126">
        <v>0</v>
      </c>
      <c r="HN54" s="126">
        <v>0</v>
      </c>
      <c r="HO54" s="126">
        <v>0</v>
      </c>
      <c r="HP54" s="126">
        <v>0</v>
      </c>
      <c r="HQ54" s="126">
        <v>0</v>
      </c>
      <c r="HR54" s="126">
        <v>0</v>
      </c>
      <c r="HS54" s="126">
        <v>0</v>
      </c>
      <c r="HT54" s="126">
        <v>0</v>
      </c>
      <c r="HU54" s="126">
        <v>0</v>
      </c>
      <c r="HV54" s="126">
        <v>43</v>
      </c>
      <c r="HW54" s="126">
        <v>0</v>
      </c>
      <c r="HX54" s="126">
        <v>0</v>
      </c>
      <c r="HY54" s="126">
        <v>0</v>
      </c>
      <c r="HZ54" s="126">
        <v>0</v>
      </c>
      <c r="IA54" s="128">
        <v>0.44400000000000001</v>
      </c>
      <c r="IB54" s="126">
        <v>2</v>
      </c>
      <c r="IC54" s="126">
        <v>136</v>
      </c>
      <c r="ID54" s="126">
        <v>0</v>
      </c>
      <c r="IE54" s="126">
        <v>0</v>
      </c>
      <c r="IF54" s="126">
        <v>0</v>
      </c>
      <c r="IG54" s="126">
        <v>0</v>
      </c>
      <c r="IH54" s="126">
        <v>0</v>
      </c>
      <c r="II54" s="126">
        <v>0</v>
      </c>
      <c r="IJ54" s="126">
        <v>0</v>
      </c>
      <c r="IK54" s="126">
        <v>0</v>
      </c>
      <c r="IL54" s="126">
        <v>0</v>
      </c>
      <c r="IM54" s="126">
        <v>0</v>
      </c>
      <c r="IN54" s="126">
        <v>1</v>
      </c>
      <c r="IO54" s="126">
        <v>0</v>
      </c>
      <c r="IP54" s="126">
        <v>0</v>
      </c>
      <c r="IQ54" s="126">
        <v>0</v>
      </c>
      <c r="IR54" s="126">
        <v>0</v>
      </c>
      <c r="IS54" s="126">
        <v>0</v>
      </c>
      <c r="IT54" s="126">
        <v>0</v>
      </c>
      <c r="IU54" s="126">
        <v>0</v>
      </c>
      <c r="IV54" s="126">
        <v>0</v>
      </c>
      <c r="IW54" s="126">
        <v>0</v>
      </c>
      <c r="IX54" s="126">
        <v>0</v>
      </c>
      <c r="IY54" s="183" t="s">
        <v>290</v>
      </c>
      <c r="IZ54" s="126">
        <v>0</v>
      </c>
      <c r="JA54" s="126">
        <v>0</v>
      </c>
      <c r="JB54" s="126">
        <v>0</v>
      </c>
      <c r="JC54" s="126">
        <v>0</v>
      </c>
      <c r="JD54" s="126">
        <v>0</v>
      </c>
      <c r="JE54" s="126">
        <v>0</v>
      </c>
      <c r="JF54" s="126">
        <v>0</v>
      </c>
      <c r="JG54" s="126">
        <v>0</v>
      </c>
      <c r="JH54" s="126">
        <v>0</v>
      </c>
      <c r="JI54" s="126">
        <v>0</v>
      </c>
      <c r="JJ54" s="126">
        <v>0</v>
      </c>
      <c r="JK54" s="126">
        <v>0</v>
      </c>
      <c r="JL54" s="127" t="b">
        <v>0</v>
      </c>
      <c r="JM54" s="183" t="s">
        <v>993</v>
      </c>
      <c r="JN54" s="183" t="s">
        <v>993</v>
      </c>
      <c r="JO54" s="183" t="s">
        <v>993</v>
      </c>
      <c r="JP54" s="183" t="s">
        <v>993</v>
      </c>
      <c r="JQ54" s="127"/>
      <c r="JR54" s="123"/>
    </row>
    <row r="55" spans="1:278">
      <c r="A55" s="122"/>
      <c r="B55" s="1350" t="s">
        <v>1769</v>
      </c>
      <c r="C55" s="1350"/>
      <c r="D55" s="183" t="s">
        <v>1770</v>
      </c>
      <c r="E55" s="183" t="s">
        <v>1770</v>
      </c>
      <c r="F55" s="183" t="s">
        <v>993</v>
      </c>
      <c r="G55" s="183" t="s">
        <v>1771</v>
      </c>
      <c r="H55" s="183" t="s">
        <v>1388</v>
      </c>
      <c r="I55" s="183" t="s">
        <v>437</v>
      </c>
      <c r="J55" s="183" t="s">
        <v>986</v>
      </c>
      <c r="K55" s="183" t="s">
        <v>1236</v>
      </c>
      <c r="L55" s="183" t="s">
        <v>1237</v>
      </c>
      <c r="M55" s="183" t="s">
        <v>1238</v>
      </c>
      <c r="N55" s="183" t="s">
        <v>1239</v>
      </c>
      <c r="O55" s="183" t="s">
        <v>1771</v>
      </c>
      <c r="P55" s="183" t="s">
        <v>1375</v>
      </c>
      <c r="Q55" s="183" t="s">
        <v>1377</v>
      </c>
      <c r="R55" s="183" t="s">
        <v>1772</v>
      </c>
      <c r="S55" s="183" t="s">
        <v>1773</v>
      </c>
      <c r="T55" s="183" t="s">
        <v>1774</v>
      </c>
      <c r="U55" s="183" t="s">
        <v>1429</v>
      </c>
      <c r="V55" s="183" t="s">
        <v>1376</v>
      </c>
      <c r="W55" s="183" t="s">
        <v>1059</v>
      </c>
      <c r="X55" s="183" t="s">
        <v>1775</v>
      </c>
      <c r="Y55" s="183" t="s">
        <v>1376</v>
      </c>
      <c r="Z55" s="183" t="s">
        <v>1059</v>
      </c>
      <c r="AA55" s="183" t="s">
        <v>1776</v>
      </c>
      <c r="AB55" s="183" t="s">
        <v>1777</v>
      </c>
      <c r="AC55" s="183" t="s">
        <v>1321</v>
      </c>
      <c r="AD55" s="183" t="s">
        <v>447</v>
      </c>
      <c r="AE55" s="183" t="s">
        <v>270</v>
      </c>
      <c r="AF55" s="183" t="s">
        <v>270</v>
      </c>
      <c r="AG55" s="183" t="s">
        <v>290</v>
      </c>
      <c r="AH55" s="127" t="b">
        <v>0</v>
      </c>
      <c r="AI55" s="126">
        <v>0</v>
      </c>
      <c r="AJ55" s="127" t="b">
        <v>0</v>
      </c>
      <c r="AK55" s="126">
        <v>0</v>
      </c>
      <c r="AL55" s="127" t="b">
        <v>0</v>
      </c>
      <c r="AM55" s="127" t="b">
        <v>1</v>
      </c>
      <c r="AN55" s="183" t="s">
        <v>290</v>
      </c>
      <c r="AO55" s="183" t="b">
        <f t="shared" si="1"/>
        <v>1</v>
      </c>
      <c r="AP55" s="183" t="s">
        <v>993</v>
      </c>
      <c r="AQ55" s="127" t="b">
        <v>0</v>
      </c>
      <c r="AR55" s="183" t="s">
        <v>993</v>
      </c>
      <c r="AS55" s="183" t="s">
        <v>993</v>
      </c>
      <c r="AT55" s="183" t="s">
        <v>993</v>
      </c>
      <c r="AU55" s="183" t="s">
        <v>298</v>
      </c>
      <c r="AV55" s="183" t="s">
        <v>993</v>
      </c>
      <c r="AW55" s="183" t="s">
        <v>993</v>
      </c>
      <c r="AX55" s="183" t="s">
        <v>993</v>
      </c>
      <c r="AY55" s="183" t="s">
        <v>993</v>
      </c>
      <c r="AZ55" s="183">
        <f t="shared" si="2"/>
        <v>12</v>
      </c>
      <c r="BA55" s="183">
        <f t="shared" si="2"/>
        <v>12</v>
      </c>
      <c r="BB55" s="183">
        <f t="shared" si="2"/>
        <v>12</v>
      </c>
      <c r="BC55" s="183">
        <f t="shared" si="2"/>
        <v>12</v>
      </c>
      <c r="BD55" s="183">
        <f t="shared" si="3"/>
        <v>0</v>
      </c>
      <c r="BE55" s="126">
        <v>12</v>
      </c>
      <c r="BF55" s="126">
        <v>12</v>
      </c>
      <c r="BG55" s="126">
        <v>12</v>
      </c>
      <c r="BH55" s="126">
        <v>12</v>
      </c>
      <c r="BI55" s="126">
        <v>0</v>
      </c>
      <c r="BJ55" s="126">
        <v>0</v>
      </c>
      <c r="BK55" s="126">
        <v>0</v>
      </c>
      <c r="BL55" s="126">
        <v>0</v>
      </c>
      <c r="BM55" s="126">
        <v>0</v>
      </c>
      <c r="BN55" s="126">
        <v>0</v>
      </c>
      <c r="BO55" s="126">
        <v>0</v>
      </c>
      <c r="BP55" s="126">
        <v>0</v>
      </c>
      <c r="BQ55" s="126">
        <v>0</v>
      </c>
      <c r="BR55" s="126">
        <v>0</v>
      </c>
      <c r="BS55" s="126">
        <v>0</v>
      </c>
      <c r="BT55" s="126">
        <v>0</v>
      </c>
      <c r="BU55" s="126">
        <v>0</v>
      </c>
      <c r="BV55" s="126">
        <v>0</v>
      </c>
      <c r="BW55" s="126">
        <v>0</v>
      </c>
      <c r="BX55" s="126">
        <v>0</v>
      </c>
      <c r="BY55" s="127"/>
      <c r="BZ55" s="126">
        <v>12</v>
      </c>
      <c r="CA55" s="126">
        <v>0</v>
      </c>
      <c r="CB55" s="126">
        <v>0</v>
      </c>
      <c r="CC55" s="126">
        <v>0</v>
      </c>
      <c r="CD55" s="126">
        <v>1</v>
      </c>
      <c r="CE55" s="126">
        <v>0</v>
      </c>
      <c r="CF55" s="126">
        <v>0</v>
      </c>
      <c r="CG55" s="126">
        <v>0</v>
      </c>
      <c r="CH55" s="126">
        <v>6</v>
      </c>
      <c r="CI55" s="126">
        <v>0</v>
      </c>
      <c r="CJ55" s="126">
        <v>1</v>
      </c>
      <c r="CK55" s="126">
        <v>0</v>
      </c>
      <c r="CL55" s="126">
        <v>3</v>
      </c>
      <c r="CM55" s="126">
        <v>0</v>
      </c>
      <c r="CN55" s="126">
        <v>2</v>
      </c>
      <c r="CO55" s="126">
        <v>0</v>
      </c>
      <c r="CP55" s="126">
        <v>0</v>
      </c>
      <c r="CQ55" s="126">
        <v>0</v>
      </c>
      <c r="CR55" s="126">
        <v>0</v>
      </c>
      <c r="CS55" s="126">
        <v>0</v>
      </c>
      <c r="CT55" s="126">
        <v>0</v>
      </c>
      <c r="CU55" s="126">
        <v>0</v>
      </c>
      <c r="CV55" s="126">
        <v>0</v>
      </c>
      <c r="CW55" s="126">
        <v>0</v>
      </c>
      <c r="CX55" s="126">
        <v>0</v>
      </c>
      <c r="CY55" s="126">
        <v>0</v>
      </c>
      <c r="CZ55" s="126">
        <v>0</v>
      </c>
      <c r="DA55" s="126">
        <v>0</v>
      </c>
      <c r="DB55" s="126">
        <v>0</v>
      </c>
      <c r="DC55" s="126">
        <v>0</v>
      </c>
      <c r="DD55" s="126">
        <v>0</v>
      </c>
      <c r="DE55" s="126">
        <v>0</v>
      </c>
      <c r="DF55" s="126">
        <v>6</v>
      </c>
      <c r="DG55" s="126">
        <v>0</v>
      </c>
      <c r="DH55" s="126">
        <v>1</v>
      </c>
      <c r="DI55" s="126">
        <v>0</v>
      </c>
      <c r="DJ55" s="126">
        <v>3</v>
      </c>
      <c r="DK55" s="126">
        <v>0</v>
      </c>
      <c r="DL55" s="126">
        <v>2</v>
      </c>
      <c r="DM55" s="126">
        <v>0</v>
      </c>
      <c r="DN55" s="126">
        <v>0</v>
      </c>
      <c r="DO55" s="126">
        <v>0</v>
      </c>
      <c r="DP55" s="126">
        <v>0</v>
      </c>
      <c r="DQ55" s="126">
        <v>0</v>
      </c>
      <c r="DR55" s="126">
        <v>0</v>
      </c>
      <c r="DS55" s="126">
        <v>0</v>
      </c>
      <c r="DT55" s="126">
        <v>0</v>
      </c>
      <c r="DU55" s="126">
        <v>0</v>
      </c>
      <c r="DV55" s="126">
        <v>0</v>
      </c>
      <c r="DW55" s="126">
        <v>0</v>
      </c>
      <c r="DX55" s="126">
        <v>0</v>
      </c>
      <c r="DY55" s="126">
        <v>0</v>
      </c>
      <c r="DZ55" s="127" t="b">
        <v>0</v>
      </c>
      <c r="EA55" s="126">
        <v>0</v>
      </c>
      <c r="EB55" s="126">
        <v>0</v>
      </c>
      <c r="EC55" s="126">
        <v>0</v>
      </c>
      <c r="ED55" s="126">
        <v>0</v>
      </c>
      <c r="EE55" s="126">
        <v>0</v>
      </c>
      <c r="EF55" s="126">
        <v>0</v>
      </c>
      <c r="EG55" s="126">
        <v>0</v>
      </c>
      <c r="EH55" s="126">
        <v>0</v>
      </c>
      <c r="EI55" s="126">
        <v>0</v>
      </c>
      <c r="EJ55" s="126">
        <v>0</v>
      </c>
      <c r="EK55" s="126">
        <v>0</v>
      </c>
      <c r="EL55" s="126">
        <v>0</v>
      </c>
      <c r="EM55" s="126">
        <v>0</v>
      </c>
      <c r="EN55" s="126">
        <v>0</v>
      </c>
      <c r="EO55" s="126">
        <v>0</v>
      </c>
      <c r="EP55" s="126">
        <v>0</v>
      </c>
      <c r="EQ55" s="126">
        <v>0</v>
      </c>
      <c r="ER55" s="126">
        <v>0</v>
      </c>
      <c r="ES55" s="126">
        <v>0</v>
      </c>
      <c r="ET55" s="126">
        <v>0</v>
      </c>
      <c r="EU55" s="126">
        <v>0</v>
      </c>
      <c r="EV55" s="126">
        <v>0</v>
      </c>
      <c r="EW55" s="126">
        <v>0</v>
      </c>
      <c r="EX55" s="126">
        <v>0</v>
      </c>
      <c r="EY55" s="126">
        <v>0</v>
      </c>
      <c r="EZ55" s="126">
        <v>0</v>
      </c>
      <c r="FA55" s="126">
        <v>0</v>
      </c>
      <c r="FB55" s="126">
        <v>0</v>
      </c>
      <c r="FC55" s="126">
        <v>0</v>
      </c>
      <c r="FD55" s="126">
        <v>0</v>
      </c>
      <c r="FE55" s="126">
        <v>0</v>
      </c>
      <c r="FF55" s="126">
        <v>0</v>
      </c>
      <c r="FG55" s="126">
        <v>0</v>
      </c>
      <c r="FH55" s="126">
        <v>0</v>
      </c>
      <c r="FI55" s="126">
        <v>0</v>
      </c>
      <c r="FJ55" s="126">
        <v>0</v>
      </c>
      <c r="FK55" s="126">
        <v>0</v>
      </c>
      <c r="FL55" s="126">
        <v>0</v>
      </c>
      <c r="FM55" s="126">
        <v>0</v>
      </c>
      <c r="FN55" s="126">
        <v>0</v>
      </c>
      <c r="FO55" s="126">
        <v>0</v>
      </c>
      <c r="FP55" s="126">
        <v>0</v>
      </c>
      <c r="FQ55" s="126">
        <v>0</v>
      </c>
      <c r="FR55" s="126">
        <v>0</v>
      </c>
      <c r="FS55" s="126">
        <v>0</v>
      </c>
      <c r="FT55" s="126">
        <v>0</v>
      </c>
      <c r="FU55" s="126">
        <v>0</v>
      </c>
      <c r="FV55" s="126">
        <v>0</v>
      </c>
      <c r="FW55" s="126">
        <v>0</v>
      </c>
      <c r="FX55" s="126">
        <v>0</v>
      </c>
      <c r="FY55" s="126">
        <v>0</v>
      </c>
      <c r="FZ55" s="126">
        <v>0</v>
      </c>
      <c r="GA55" s="126">
        <v>0</v>
      </c>
      <c r="GB55" s="126">
        <v>0</v>
      </c>
      <c r="GC55" s="126">
        <v>0</v>
      </c>
      <c r="GD55" s="126">
        <v>0</v>
      </c>
      <c r="GE55" s="126">
        <v>0</v>
      </c>
      <c r="GF55" s="126">
        <v>0</v>
      </c>
      <c r="GG55" s="126">
        <v>0</v>
      </c>
      <c r="GH55" s="126">
        <v>0</v>
      </c>
      <c r="GI55" s="183" t="s">
        <v>1011</v>
      </c>
      <c r="GJ55" s="183" t="s">
        <v>993</v>
      </c>
      <c r="GK55" s="183" t="s">
        <v>993</v>
      </c>
      <c r="GL55" s="183" t="s">
        <v>993</v>
      </c>
      <c r="GM55" s="126">
        <v>249</v>
      </c>
      <c r="GN55" s="126">
        <v>105</v>
      </c>
      <c r="GO55" s="126">
        <v>0</v>
      </c>
      <c r="GP55" s="126">
        <v>1633</v>
      </c>
      <c r="GQ55" s="126">
        <v>246</v>
      </c>
      <c r="GR55" s="126">
        <v>249</v>
      </c>
      <c r="GS55" s="126">
        <v>136</v>
      </c>
      <c r="GT55" s="126">
        <v>0</v>
      </c>
      <c r="GU55" s="126">
        <v>0</v>
      </c>
      <c r="GV55" s="126">
        <v>0</v>
      </c>
      <c r="GW55" s="126">
        <v>113</v>
      </c>
      <c r="GX55" s="126">
        <v>0</v>
      </c>
      <c r="GY55" s="126">
        <v>246</v>
      </c>
      <c r="GZ55" s="126">
        <v>243</v>
      </c>
      <c r="HA55" s="126">
        <v>3</v>
      </c>
      <c r="HB55" s="126">
        <v>0</v>
      </c>
      <c r="HC55" s="126">
        <v>0</v>
      </c>
      <c r="HD55" s="126">
        <v>0</v>
      </c>
      <c r="HE55" s="126">
        <v>0</v>
      </c>
      <c r="HF55" s="126">
        <v>0</v>
      </c>
      <c r="HG55" s="126">
        <v>0</v>
      </c>
      <c r="HH55" s="126">
        <v>246</v>
      </c>
      <c r="HI55" s="126">
        <v>0</v>
      </c>
      <c r="HJ55" s="126">
        <v>0</v>
      </c>
      <c r="HK55" s="126">
        <v>0</v>
      </c>
      <c r="HL55" s="183" t="s">
        <v>290</v>
      </c>
      <c r="HM55" s="126">
        <v>0</v>
      </c>
      <c r="HN55" s="126">
        <v>0</v>
      </c>
      <c r="HO55" s="126">
        <v>0</v>
      </c>
      <c r="HP55" s="126">
        <v>0</v>
      </c>
      <c r="HQ55" s="126">
        <v>0</v>
      </c>
      <c r="HR55" s="126">
        <v>0</v>
      </c>
      <c r="HS55" s="126">
        <v>0</v>
      </c>
      <c r="HT55" s="126">
        <v>0</v>
      </c>
      <c r="HU55" s="126">
        <v>113</v>
      </c>
      <c r="HV55" s="126">
        <v>47</v>
      </c>
      <c r="HW55" s="126">
        <v>8</v>
      </c>
      <c r="HX55" s="126">
        <v>60</v>
      </c>
      <c r="HY55" s="126">
        <v>45</v>
      </c>
      <c r="HZ55" s="126">
        <v>0</v>
      </c>
      <c r="IA55" s="128">
        <v>0</v>
      </c>
      <c r="IB55" s="126">
        <v>0</v>
      </c>
      <c r="IC55" s="126">
        <v>246</v>
      </c>
      <c r="ID55" s="126">
        <v>0</v>
      </c>
      <c r="IE55" s="126">
        <v>0</v>
      </c>
      <c r="IF55" s="126">
        <v>0</v>
      </c>
      <c r="IG55" s="126">
        <v>0</v>
      </c>
      <c r="IH55" s="126">
        <v>0</v>
      </c>
      <c r="II55" s="126">
        <v>0</v>
      </c>
      <c r="IJ55" s="126">
        <v>0</v>
      </c>
      <c r="IK55" s="126">
        <v>0</v>
      </c>
      <c r="IL55" s="126">
        <v>0</v>
      </c>
      <c r="IM55" s="126">
        <v>0</v>
      </c>
      <c r="IN55" s="126">
        <v>0</v>
      </c>
      <c r="IO55" s="126">
        <v>0</v>
      </c>
      <c r="IP55" s="126">
        <v>0</v>
      </c>
      <c r="IQ55" s="126">
        <v>0</v>
      </c>
      <c r="IR55" s="126">
        <v>0</v>
      </c>
      <c r="IS55" s="126">
        <v>0</v>
      </c>
      <c r="IT55" s="126">
        <v>0</v>
      </c>
      <c r="IU55" s="126">
        <v>0</v>
      </c>
      <c r="IV55" s="126">
        <v>0</v>
      </c>
      <c r="IW55" s="126">
        <v>0</v>
      </c>
      <c r="IX55" s="126">
        <v>0</v>
      </c>
      <c r="IY55" s="183" t="s">
        <v>290</v>
      </c>
      <c r="IZ55" s="126">
        <v>0</v>
      </c>
      <c r="JA55" s="126">
        <v>0</v>
      </c>
      <c r="JB55" s="126">
        <v>0</v>
      </c>
      <c r="JC55" s="126">
        <v>0</v>
      </c>
      <c r="JD55" s="126">
        <v>0</v>
      </c>
      <c r="JE55" s="126">
        <v>0</v>
      </c>
      <c r="JF55" s="126">
        <v>0</v>
      </c>
      <c r="JG55" s="126">
        <v>0</v>
      </c>
      <c r="JH55" s="126">
        <v>0</v>
      </c>
      <c r="JI55" s="126">
        <v>0</v>
      </c>
      <c r="JJ55" s="126">
        <v>0</v>
      </c>
      <c r="JK55" s="126">
        <v>0</v>
      </c>
      <c r="JL55" s="127" t="b">
        <v>0</v>
      </c>
      <c r="JM55" s="183" t="s">
        <v>993</v>
      </c>
      <c r="JN55" s="183" t="s">
        <v>993</v>
      </c>
      <c r="JO55" s="183" t="s">
        <v>993</v>
      </c>
      <c r="JP55" s="183" t="s">
        <v>993</v>
      </c>
      <c r="JQ55" s="127"/>
      <c r="JR55" s="123"/>
    </row>
    <row r="56" spans="1:278">
      <c r="A56" s="122"/>
      <c r="B56" s="1350" t="s">
        <v>1778</v>
      </c>
      <c r="C56" s="1350"/>
      <c r="D56" s="183" t="s">
        <v>1779</v>
      </c>
      <c r="E56" s="183" t="s">
        <v>1779</v>
      </c>
      <c r="F56" s="183" t="s">
        <v>993</v>
      </c>
      <c r="G56" s="183" t="s">
        <v>1780</v>
      </c>
      <c r="H56" s="183" t="s">
        <v>1388</v>
      </c>
      <c r="I56" s="183" t="s">
        <v>437</v>
      </c>
      <c r="J56" s="183" t="s">
        <v>986</v>
      </c>
      <c r="K56" s="183" t="s">
        <v>1236</v>
      </c>
      <c r="L56" s="183" t="s">
        <v>1237</v>
      </c>
      <c r="M56" s="183" t="s">
        <v>1238</v>
      </c>
      <c r="N56" s="183" t="s">
        <v>1239</v>
      </c>
      <c r="O56" s="183" t="s">
        <v>1780</v>
      </c>
      <c r="P56" s="183" t="s">
        <v>1375</v>
      </c>
      <c r="Q56" s="183" t="s">
        <v>1781</v>
      </c>
      <c r="R56" s="183" t="s">
        <v>1782</v>
      </c>
      <c r="S56" s="183" t="s">
        <v>1783</v>
      </c>
      <c r="T56" s="183" t="s">
        <v>993</v>
      </c>
      <c r="U56" s="183" t="s">
        <v>993</v>
      </c>
      <c r="V56" s="183" t="s">
        <v>1376</v>
      </c>
      <c r="W56" s="183" t="s">
        <v>1378</v>
      </c>
      <c r="X56" s="183" t="s">
        <v>1784</v>
      </c>
      <c r="Y56" s="183" t="s">
        <v>993</v>
      </c>
      <c r="Z56" s="183" t="s">
        <v>993</v>
      </c>
      <c r="AA56" s="183" t="s">
        <v>993</v>
      </c>
      <c r="AB56" s="183" t="s">
        <v>993</v>
      </c>
      <c r="AC56" s="183" t="s">
        <v>993</v>
      </c>
      <c r="AD56" s="183" t="s">
        <v>447</v>
      </c>
      <c r="AE56" s="183" t="s">
        <v>270</v>
      </c>
      <c r="AF56" s="183" t="s">
        <v>270</v>
      </c>
      <c r="AG56" s="183" t="s">
        <v>290</v>
      </c>
      <c r="AH56" s="127" t="b">
        <v>0</v>
      </c>
      <c r="AI56" s="126">
        <v>0</v>
      </c>
      <c r="AJ56" s="127" t="b">
        <v>0</v>
      </c>
      <c r="AK56" s="126">
        <v>0</v>
      </c>
      <c r="AL56" s="127" t="b">
        <v>0</v>
      </c>
      <c r="AM56" s="127" t="b">
        <v>1</v>
      </c>
      <c r="AN56" s="183" t="s">
        <v>290</v>
      </c>
      <c r="AO56" s="183" t="b">
        <f t="shared" si="1"/>
        <v>1</v>
      </c>
      <c r="AP56" s="183" t="s">
        <v>993</v>
      </c>
      <c r="AQ56" s="127" t="b">
        <v>0</v>
      </c>
      <c r="AR56" s="183" t="s">
        <v>993</v>
      </c>
      <c r="AS56" s="183" t="s">
        <v>993</v>
      </c>
      <c r="AT56" s="183" t="s">
        <v>993</v>
      </c>
      <c r="AU56" s="183" t="s">
        <v>290</v>
      </c>
      <c r="AV56" s="183" t="s">
        <v>282</v>
      </c>
      <c r="AW56" s="183" t="s">
        <v>270</v>
      </c>
      <c r="AX56" s="183" t="s">
        <v>993</v>
      </c>
      <c r="AY56" s="183" t="s">
        <v>993</v>
      </c>
      <c r="AZ56" s="183">
        <f t="shared" si="2"/>
        <v>19</v>
      </c>
      <c r="BA56" s="183">
        <f t="shared" si="2"/>
        <v>12</v>
      </c>
      <c r="BB56" s="183">
        <f t="shared" si="2"/>
        <v>0</v>
      </c>
      <c r="BC56" s="183">
        <f t="shared" si="2"/>
        <v>19</v>
      </c>
      <c r="BD56" s="183">
        <f t="shared" si="3"/>
        <v>0</v>
      </c>
      <c r="BE56" s="126">
        <v>19</v>
      </c>
      <c r="BF56" s="126">
        <v>12</v>
      </c>
      <c r="BG56" s="126">
        <v>0</v>
      </c>
      <c r="BH56" s="126">
        <v>19</v>
      </c>
      <c r="BI56" s="126">
        <v>0</v>
      </c>
      <c r="BJ56" s="126">
        <v>0</v>
      </c>
      <c r="BK56" s="126">
        <v>0</v>
      </c>
      <c r="BL56" s="126">
        <v>0</v>
      </c>
      <c r="BM56" s="126">
        <v>0</v>
      </c>
      <c r="BN56" s="126">
        <v>0</v>
      </c>
      <c r="BO56" s="126">
        <v>0</v>
      </c>
      <c r="BP56" s="126">
        <v>0</v>
      </c>
      <c r="BQ56" s="126">
        <v>0</v>
      </c>
      <c r="BR56" s="126">
        <v>0</v>
      </c>
      <c r="BS56" s="126">
        <v>0</v>
      </c>
      <c r="BT56" s="126">
        <v>0</v>
      </c>
      <c r="BU56" s="126">
        <v>0</v>
      </c>
      <c r="BV56" s="126">
        <v>0</v>
      </c>
      <c r="BW56" s="126">
        <v>0</v>
      </c>
      <c r="BX56" s="126">
        <v>0</v>
      </c>
      <c r="BY56" s="127"/>
      <c r="BZ56" s="126">
        <v>19</v>
      </c>
      <c r="CA56" s="126">
        <v>0</v>
      </c>
      <c r="CB56" s="126">
        <v>0</v>
      </c>
      <c r="CC56" s="126">
        <v>0</v>
      </c>
      <c r="CD56" s="126">
        <v>1</v>
      </c>
      <c r="CE56" s="126">
        <v>0</v>
      </c>
      <c r="CF56" s="126">
        <v>0</v>
      </c>
      <c r="CG56" s="126">
        <v>0</v>
      </c>
      <c r="CH56" s="126">
        <v>6</v>
      </c>
      <c r="CI56" s="126">
        <v>1.6</v>
      </c>
      <c r="CJ56" s="126">
        <v>0</v>
      </c>
      <c r="CK56" s="126">
        <v>0.8</v>
      </c>
      <c r="CL56" s="126">
        <v>1</v>
      </c>
      <c r="CM56" s="126">
        <v>0.8</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6">
        <v>0</v>
      </c>
      <c r="DI56" s="126">
        <v>0</v>
      </c>
      <c r="DJ56" s="126">
        <v>0</v>
      </c>
      <c r="DK56" s="126">
        <v>0</v>
      </c>
      <c r="DL56" s="126">
        <v>0</v>
      </c>
      <c r="DM56" s="126">
        <v>0</v>
      </c>
      <c r="DN56" s="126">
        <v>0</v>
      </c>
      <c r="DO56" s="126">
        <v>0</v>
      </c>
      <c r="DP56" s="126">
        <v>0</v>
      </c>
      <c r="DQ56" s="126">
        <v>0</v>
      </c>
      <c r="DR56" s="126">
        <v>0</v>
      </c>
      <c r="DS56" s="126">
        <v>0</v>
      </c>
      <c r="DT56" s="126">
        <v>0</v>
      </c>
      <c r="DU56" s="126">
        <v>0</v>
      </c>
      <c r="DV56" s="126">
        <v>0</v>
      </c>
      <c r="DW56" s="126">
        <v>0</v>
      </c>
      <c r="DX56" s="126">
        <v>0</v>
      </c>
      <c r="DY56" s="126">
        <v>0</v>
      </c>
      <c r="DZ56" s="127" t="b">
        <v>1</v>
      </c>
      <c r="EA56" s="126">
        <v>0</v>
      </c>
      <c r="EB56" s="126">
        <v>0</v>
      </c>
      <c r="EC56" s="126">
        <v>0</v>
      </c>
      <c r="ED56" s="126">
        <v>0</v>
      </c>
      <c r="EE56" s="126">
        <v>0</v>
      </c>
      <c r="EF56" s="126">
        <v>0</v>
      </c>
      <c r="EG56" s="126">
        <v>0</v>
      </c>
      <c r="EH56" s="126">
        <v>0</v>
      </c>
      <c r="EI56" s="126">
        <v>0</v>
      </c>
      <c r="EJ56" s="126">
        <v>0</v>
      </c>
      <c r="EK56" s="126">
        <v>0</v>
      </c>
      <c r="EL56" s="126">
        <v>0</v>
      </c>
      <c r="EM56" s="126">
        <v>0</v>
      </c>
      <c r="EN56" s="126">
        <v>0</v>
      </c>
      <c r="EO56" s="126">
        <v>0</v>
      </c>
      <c r="EP56" s="126">
        <v>0</v>
      </c>
      <c r="EQ56" s="126">
        <v>0</v>
      </c>
      <c r="ER56" s="126">
        <v>0</v>
      </c>
      <c r="ES56" s="126">
        <v>0</v>
      </c>
      <c r="ET56" s="126">
        <v>0</v>
      </c>
      <c r="EU56" s="126">
        <v>6</v>
      </c>
      <c r="EV56" s="126">
        <v>1.6</v>
      </c>
      <c r="EW56" s="126">
        <v>0</v>
      </c>
      <c r="EX56" s="126">
        <v>0.8</v>
      </c>
      <c r="EY56" s="126">
        <v>1</v>
      </c>
      <c r="EZ56" s="126">
        <v>0.8</v>
      </c>
      <c r="FA56" s="126">
        <v>0</v>
      </c>
      <c r="FB56" s="126">
        <v>0</v>
      </c>
      <c r="FC56" s="126">
        <v>0</v>
      </c>
      <c r="FD56" s="126">
        <v>0</v>
      </c>
      <c r="FE56" s="126">
        <v>0</v>
      </c>
      <c r="FF56" s="126">
        <v>0</v>
      </c>
      <c r="FG56" s="126">
        <v>0</v>
      </c>
      <c r="FH56" s="126">
        <v>0</v>
      </c>
      <c r="FI56" s="126">
        <v>0</v>
      </c>
      <c r="FJ56" s="126">
        <v>0</v>
      </c>
      <c r="FK56" s="126">
        <v>0</v>
      </c>
      <c r="FL56" s="126">
        <v>0</v>
      </c>
      <c r="FM56" s="126">
        <v>0</v>
      </c>
      <c r="FN56" s="126">
        <v>0</v>
      </c>
      <c r="FO56" s="126">
        <v>0</v>
      </c>
      <c r="FP56" s="126">
        <v>0</v>
      </c>
      <c r="FQ56" s="126">
        <v>0</v>
      </c>
      <c r="FR56" s="126">
        <v>0</v>
      </c>
      <c r="FS56" s="126">
        <v>0</v>
      </c>
      <c r="FT56" s="126">
        <v>0</v>
      </c>
      <c r="FU56" s="126">
        <v>0</v>
      </c>
      <c r="FV56" s="126">
        <v>0</v>
      </c>
      <c r="FW56" s="126">
        <v>0</v>
      </c>
      <c r="FX56" s="126">
        <v>0</v>
      </c>
      <c r="FY56" s="126">
        <v>0</v>
      </c>
      <c r="FZ56" s="126">
        <v>0</v>
      </c>
      <c r="GA56" s="126">
        <v>0</v>
      </c>
      <c r="GB56" s="126">
        <v>0</v>
      </c>
      <c r="GC56" s="126">
        <v>0</v>
      </c>
      <c r="GD56" s="126">
        <v>0</v>
      </c>
      <c r="GE56" s="126">
        <v>0</v>
      </c>
      <c r="GF56" s="126">
        <v>0</v>
      </c>
      <c r="GG56" s="126">
        <v>0</v>
      </c>
      <c r="GH56" s="126">
        <v>0</v>
      </c>
      <c r="GI56" s="183" t="s">
        <v>450</v>
      </c>
      <c r="GJ56" s="183" t="s">
        <v>993</v>
      </c>
      <c r="GK56" s="183" t="s">
        <v>993</v>
      </c>
      <c r="GL56" s="183" t="s">
        <v>993</v>
      </c>
      <c r="GM56" s="126">
        <v>331</v>
      </c>
      <c r="GN56" s="126">
        <v>169</v>
      </c>
      <c r="GO56" s="126">
        <v>0</v>
      </c>
      <c r="GP56" s="126">
        <v>1452</v>
      </c>
      <c r="GQ56" s="126">
        <v>336</v>
      </c>
      <c r="GR56" s="126">
        <v>331</v>
      </c>
      <c r="GS56" s="126">
        <v>329</v>
      </c>
      <c r="GT56" s="126">
        <v>0</v>
      </c>
      <c r="GU56" s="126">
        <v>2</v>
      </c>
      <c r="GV56" s="126">
        <v>0</v>
      </c>
      <c r="GW56" s="126">
        <v>0</v>
      </c>
      <c r="GX56" s="126">
        <v>0</v>
      </c>
      <c r="GY56" s="126">
        <v>328</v>
      </c>
      <c r="GZ56" s="126">
        <v>327</v>
      </c>
      <c r="HA56" s="126">
        <v>0</v>
      </c>
      <c r="HB56" s="126">
        <v>0</v>
      </c>
      <c r="HC56" s="126">
        <v>0</v>
      </c>
      <c r="HD56" s="126">
        <v>0</v>
      </c>
      <c r="HE56" s="126">
        <v>0</v>
      </c>
      <c r="HF56" s="126">
        <v>1</v>
      </c>
      <c r="HG56" s="126">
        <v>0</v>
      </c>
      <c r="HH56" s="126">
        <v>328</v>
      </c>
      <c r="HI56" s="126">
        <v>0</v>
      </c>
      <c r="HJ56" s="126">
        <v>0</v>
      </c>
      <c r="HK56" s="126">
        <v>0</v>
      </c>
      <c r="HL56" s="183" t="s">
        <v>270</v>
      </c>
      <c r="HM56" s="126">
        <v>0</v>
      </c>
      <c r="HN56" s="126">
        <v>0</v>
      </c>
      <c r="HO56" s="126">
        <v>1</v>
      </c>
      <c r="HP56" s="126">
        <v>0</v>
      </c>
      <c r="HQ56" s="126">
        <v>1</v>
      </c>
      <c r="HR56" s="126">
        <v>1</v>
      </c>
      <c r="HS56" s="126">
        <v>0</v>
      </c>
      <c r="HT56" s="126">
        <v>1</v>
      </c>
      <c r="HU56" s="126">
        <v>0</v>
      </c>
      <c r="HV56" s="126">
        <v>42</v>
      </c>
      <c r="HW56" s="126">
        <v>0</v>
      </c>
      <c r="HX56" s="126">
        <v>20</v>
      </c>
      <c r="HY56" s="126">
        <v>0</v>
      </c>
      <c r="HZ56" s="126">
        <v>0</v>
      </c>
      <c r="IA56" s="128">
        <v>0</v>
      </c>
      <c r="IB56" s="126">
        <v>0</v>
      </c>
      <c r="IC56" s="126">
        <v>336</v>
      </c>
      <c r="ID56" s="126">
        <v>0</v>
      </c>
      <c r="IE56" s="126">
        <v>0</v>
      </c>
      <c r="IF56" s="126">
        <v>0</v>
      </c>
      <c r="IG56" s="126">
        <v>0</v>
      </c>
      <c r="IH56" s="126">
        <v>0</v>
      </c>
      <c r="II56" s="126">
        <v>1</v>
      </c>
      <c r="IJ56" s="126">
        <v>0</v>
      </c>
      <c r="IK56" s="126">
        <v>0</v>
      </c>
      <c r="IL56" s="126">
        <v>0</v>
      </c>
      <c r="IM56" s="126">
        <v>0</v>
      </c>
      <c r="IN56" s="126">
        <v>0</v>
      </c>
      <c r="IO56" s="126">
        <v>0</v>
      </c>
      <c r="IP56" s="126">
        <v>0</v>
      </c>
      <c r="IQ56" s="126">
        <v>0</v>
      </c>
      <c r="IR56" s="126">
        <v>0</v>
      </c>
      <c r="IS56" s="126">
        <v>0</v>
      </c>
      <c r="IT56" s="126">
        <v>0</v>
      </c>
      <c r="IU56" s="126">
        <v>0</v>
      </c>
      <c r="IV56" s="126">
        <v>0</v>
      </c>
      <c r="IW56" s="126">
        <v>0</v>
      </c>
      <c r="IX56" s="126">
        <v>0</v>
      </c>
      <c r="IY56" s="183" t="s">
        <v>993</v>
      </c>
      <c r="IZ56" s="126">
        <v>0</v>
      </c>
      <c r="JA56" s="126">
        <v>0</v>
      </c>
      <c r="JB56" s="126">
        <v>0</v>
      </c>
      <c r="JC56" s="126">
        <v>0</v>
      </c>
      <c r="JD56" s="126">
        <v>0</v>
      </c>
      <c r="JE56" s="126">
        <v>0</v>
      </c>
      <c r="JF56" s="126">
        <v>0</v>
      </c>
      <c r="JG56" s="126">
        <v>0</v>
      </c>
      <c r="JH56" s="126">
        <v>0</v>
      </c>
      <c r="JI56" s="126">
        <v>0</v>
      </c>
      <c r="JJ56" s="126">
        <v>0</v>
      </c>
      <c r="JK56" s="126">
        <v>0</v>
      </c>
      <c r="JL56" s="127" t="b">
        <v>0</v>
      </c>
      <c r="JM56" s="183" t="s">
        <v>993</v>
      </c>
      <c r="JN56" s="183" t="s">
        <v>993</v>
      </c>
      <c r="JO56" s="183" t="s">
        <v>993</v>
      </c>
      <c r="JP56" s="183" t="s">
        <v>993</v>
      </c>
      <c r="JQ56" s="127"/>
      <c r="JR56" s="123"/>
    </row>
    <row r="57" spans="1:278">
      <c r="A57" s="122"/>
      <c r="B57" s="1350" t="s">
        <v>1785</v>
      </c>
      <c r="C57" s="1350"/>
      <c r="D57" s="183" t="s">
        <v>1786</v>
      </c>
      <c r="E57" s="183" t="s">
        <v>1786</v>
      </c>
      <c r="F57" s="183" t="s">
        <v>993</v>
      </c>
      <c r="G57" s="183" t="s">
        <v>1787</v>
      </c>
      <c r="H57" s="183" t="s">
        <v>1388</v>
      </c>
      <c r="I57" s="183" t="s">
        <v>437</v>
      </c>
      <c r="J57" s="183" t="s">
        <v>986</v>
      </c>
      <c r="K57" s="183" t="s">
        <v>1236</v>
      </c>
      <c r="L57" s="183" t="s">
        <v>1237</v>
      </c>
      <c r="M57" s="183" t="s">
        <v>1238</v>
      </c>
      <c r="N57" s="183" t="s">
        <v>1239</v>
      </c>
      <c r="O57" s="183" t="s">
        <v>1787</v>
      </c>
      <c r="P57" s="183" t="s">
        <v>1329</v>
      </c>
      <c r="Q57" s="183" t="s">
        <v>1788</v>
      </c>
      <c r="R57" s="183" t="s">
        <v>1789</v>
      </c>
      <c r="S57" s="183" t="s">
        <v>2233</v>
      </c>
      <c r="T57" s="183" t="s">
        <v>2234</v>
      </c>
      <c r="U57" s="183" t="s">
        <v>993</v>
      </c>
      <c r="V57" s="183" t="s">
        <v>1376</v>
      </c>
      <c r="W57" s="183" t="s">
        <v>2235</v>
      </c>
      <c r="X57" s="183" t="s">
        <v>2236</v>
      </c>
      <c r="Y57" s="183" t="s">
        <v>1376</v>
      </c>
      <c r="Z57" s="183" t="s">
        <v>2235</v>
      </c>
      <c r="AA57" s="183" t="s">
        <v>1413</v>
      </c>
      <c r="AB57" s="183" t="s">
        <v>2237</v>
      </c>
      <c r="AC57" s="183" t="s">
        <v>2238</v>
      </c>
      <c r="AD57" s="183" t="s">
        <v>447</v>
      </c>
      <c r="AE57" s="183" t="s">
        <v>270</v>
      </c>
      <c r="AF57" s="183" t="s">
        <v>270</v>
      </c>
      <c r="AG57" s="183" t="s">
        <v>296</v>
      </c>
      <c r="AH57" s="127" t="b">
        <v>0</v>
      </c>
      <c r="AI57" s="126">
        <v>0</v>
      </c>
      <c r="AJ57" s="127" t="b">
        <v>0</v>
      </c>
      <c r="AK57" s="126">
        <v>0</v>
      </c>
      <c r="AL57" s="127" t="b">
        <v>1</v>
      </c>
      <c r="AM57" s="127" t="b">
        <v>1</v>
      </c>
      <c r="AN57" s="183" t="s">
        <v>296</v>
      </c>
      <c r="AO57" s="183" t="b">
        <f t="shared" si="1"/>
        <v>1</v>
      </c>
      <c r="AP57" s="183" t="s">
        <v>993</v>
      </c>
      <c r="AQ57" s="127" t="b">
        <v>0</v>
      </c>
      <c r="AR57" s="183" t="s">
        <v>993</v>
      </c>
      <c r="AS57" s="183" t="s">
        <v>993</v>
      </c>
      <c r="AT57" s="183" t="s">
        <v>993</v>
      </c>
      <c r="AU57" s="183" t="s">
        <v>270</v>
      </c>
      <c r="AV57" s="183" t="s">
        <v>293</v>
      </c>
      <c r="AW57" s="183" t="s">
        <v>296</v>
      </c>
      <c r="AX57" s="183" t="s">
        <v>282</v>
      </c>
      <c r="AY57" s="183" t="s">
        <v>993</v>
      </c>
      <c r="AZ57" s="183">
        <f t="shared" si="2"/>
        <v>19</v>
      </c>
      <c r="BA57" s="183">
        <f t="shared" si="2"/>
        <v>19</v>
      </c>
      <c r="BB57" s="183">
        <f t="shared" si="2"/>
        <v>14</v>
      </c>
      <c r="BC57" s="183">
        <f t="shared" si="2"/>
        <v>19</v>
      </c>
      <c r="BD57" s="183">
        <f t="shared" si="3"/>
        <v>0</v>
      </c>
      <c r="BE57" s="126">
        <v>19</v>
      </c>
      <c r="BF57" s="126">
        <v>19</v>
      </c>
      <c r="BG57" s="126">
        <v>14</v>
      </c>
      <c r="BH57" s="126">
        <v>19</v>
      </c>
      <c r="BI57" s="126">
        <v>0</v>
      </c>
      <c r="BJ57" s="126">
        <v>0</v>
      </c>
      <c r="BK57" s="126">
        <v>0</v>
      </c>
      <c r="BL57" s="126">
        <v>0</v>
      </c>
      <c r="BM57" s="126">
        <v>0</v>
      </c>
      <c r="BN57" s="126">
        <v>0</v>
      </c>
      <c r="BO57" s="126">
        <v>0</v>
      </c>
      <c r="BP57" s="126">
        <v>0</v>
      </c>
      <c r="BQ57" s="126">
        <v>0</v>
      </c>
      <c r="BR57" s="126">
        <v>0</v>
      </c>
      <c r="BS57" s="126">
        <v>0</v>
      </c>
      <c r="BT57" s="126">
        <v>0</v>
      </c>
      <c r="BU57" s="126">
        <v>0</v>
      </c>
      <c r="BV57" s="126">
        <v>0</v>
      </c>
      <c r="BW57" s="126">
        <v>0</v>
      </c>
      <c r="BX57" s="126">
        <v>0</v>
      </c>
      <c r="BY57" s="127"/>
      <c r="BZ57" s="126">
        <v>19</v>
      </c>
      <c r="CA57" s="126">
        <v>0</v>
      </c>
      <c r="CB57" s="126">
        <v>0</v>
      </c>
      <c r="CC57" s="126">
        <v>0</v>
      </c>
      <c r="CD57" s="126">
        <v>1</v>
      </c>
      <c r="CE57" s="126">
        <v>0</v>
      </c>
      <c r="CF57" s="126">
        <v>0</v>
      </c>
      <c r="CG57" s="126">
        <v>0</v>
      </c>
      <c r="CH57" s="126">
        <v>0</v>
      </c>
      <c r="CI57" s="126">
        <v>0</v>
      </c>
      <c r="CJ57" s="126">
        <v>4</v>
      </c>
      <c r="CK57" s="126">
        <v>0</v>
      </c>
      <c r="CL57" s="126">
        <v>10</v>
      </c>
      <c r="CM57" s="126">
        <v>0</v>
      </c>
      <c r="CN57" s="126">
        <v>0</v>
      </c>
      <c r="CO57" s="126">
        <v>0</v>
      </c>
      <c r="CP57" s="126">
        <v>0</v>
      </c>
      <c r="CQ57" s="126">
        <v>0</v>
      </c>
      <c r="CR57" s="126">
        <v>0</v>
      </c>
      <c r="CS57" s="126">
        <v>0</v>
      </c>
      <c r="CT57" s="126">
        <v>0</v>
      </c>
      <c r="CU57" s="126">
        <v>0</v>
      </c>
      <c r="CV57" s="126">
        <v>0</v>
      </c>
      <c r="CW57" s="126">
        <v>0</v>
      </c>
      <c r="CX57" s="126">
        <v>0</v>
      </c>
      <c r="CY57" s="126">
        <v>0</v>
      </c>
      <c r="CZ57" s="126">
        <v>0</v>
      </c>
      <c r="DA57" s="126">
        <v>0</v>
      </c>
      <c r="DB57" s="126">
        <v>0</v>
      </c>
      <c r="DC57" s="126">
        <v>0</v>
      </c>
      <c r="DD57" s="126">
        <v>0</v>
      </c>
      <c r="DE57" s="126">
        <v>0</v>
      </c>
      <c r="DF57" s="126">
        <v>0</v>
      </c>
      <c r="DG57" s="126">
        <v>0</v>
      </c>
      <c r="DH57" s="126">
        <v>2</v>
      </c>
      <c r="DI57" s="126">
        <v>0</v>
      </c>
      <c r="DJ57" s="126">
        <v>5</v>
      </c>
      <c r="DK57" s="126">
        <v>0</v>
      </c>
      <c r="DL57" s="126">
        <v>0</v>
      </c>
      <c r="DM57" s="126">
        <v>0</v>
      </c>
      <c r="DN57" s="126">
        <v>0</v>
      </c>
      <c r="DO57" s="126">
        <v>0</v>
      </c>
      <c r="DP57" s="126">
        <v>0</v>
      </c>
      <c r="DQ57" s="126">
        <v>0</v>
      </c>
      <c r="DR57" s="126">
        <v>0</v>
      </c>
      <c r="DS57" s="126">
        <v>0</v>
      </c>
      <c r="DT57" s="126">
        <v>0</v>
      </c>
      <c r="DU57" s="126">
        <v>0</v>
      </c>
      <c r="DV57" s="126">
        <v>0</v>
      </c>
      <c r="DW57" s="126">
        <v>0</v>
      </c>
      <c r="DX57" s="126">
        <v>0</v>
      </c>
      <c r="DY57" s="126">
        <v>0</v>
      </c>
      <c r="DZ57" s="127" t="b">
        <v>0</v>
      </c>
      <c r="EA57" s="126">
        <v>0</v>
      </c>
      <c r="EB57" s="126">
        <v>0</v>
      </c>
      <c r="EC57" s="126">
        <v>0</v>
      </c>
      <c r="ED57" s="126">
        <v>0</v>
      </c>
      <c r="EE57" s="126">
        <v>0</v>
      </c>
      <c r="EF57" s="126">
        <v>0</v>
      </c>
      <c r="EG57" s="126">
        <v>0</v>
      </c>
      <c r="EH57" s="126">
        <v>0</v>
      </c>
      <c r="EI57" s="126">
        <v>0</v>
      </c>
      <c r="EJ57" s="126">
        <v>0</v>
      </c>
      <c r="EK57" s="126">
        <v>0</v>
      </c>
      <c r="EL57" s="126">
        <v>0</v>
      </c>
      <c r="EM57" s="126">
        <v>0</v>
      </c>
      <c r="EN57" s="126">
        <v>0</v>
      </c>
      <c r="EO57" s="126">
        <v>0</v>
      </c>
      <c r="EP57" s="126">
        <v>0</v>
      </c>
      <c r="EQ57" s="126">
        <v>0</v>
      </c>
      <c r="ER57" s="126">
        <v>0</v>
      </c>
      <c r="ES57" s="126">
        <v>0</v>
      </c>
      <c r="ET57" s="126">
        <v>0</v>
      </c>
      <c r="EU57" s="126">
        <v>0</v>
      </c>
      <c r="EV57" s="126">
        <v>0</v>
      </c>
      <c r="EW57" s="126">
        <v>1</v>
      </c>
      <c r="EX57" s="126">
        <v>0</v>
      </c>
      <c r="EY57" s="126">
        <v>0</v>
      </c>
      <c r="EZ57" s="126">
        <v>0</v>
      </c>
      <c r="FA57" s="126">
        <v>0</v>
      </c>
      <c r="FB57" s="126">
        <v>0</v>
      </c>
      <c r="FC57" s="126">
        <v>0</v>
      </c>
      <c r="FD57" s="126">
        <v>0</v>
      </c>
      <c r="FE57" s="126">
        <v>0</v>
      </c>
      <c r="FF57" s="126">
        <v>0</v>
      </c>
      <c r="FG57" s="126">
        <v>0</v>
      </c>
      <c r="FH57" s="126">
        <v>0</v>
      </c>
      <c r="FI57" s="126">
        <v>0</v>
      </c>
      <c r="FJ57" s="126">
        <v>0</v>
      </c>
      <c r="FK57" s="126">
        <v>0</v>
      </c>
      <c r="FL57" s="126">
        <v>0</v>
      </c>
      <c r="FM57" s="126">
        <v>0</v>
      </c>
      <c r="FN57" s="126">
        <v>0</v>
      </c>
      <c r="FO57" s="126">
        <v>0</v>
      </c>
      <c r="FP57" s="126">
        <v>0</v>
      </c>
      <c r="FQ57" s="126">
        <v>1</v>
      </c>
      <c r="FR57" s="126">
        <v>0</v>
      </c>
      <c r="FS57" s="126">
        <v>5</v>
      </c>
      <c r="FT57" s="126">
        <v>0</v>
      </c>
      <c r="FU57" s="126">
        <v>0</v>
      </c>
      <c r="FV57" s="126">
        <v>0</v>
      </c>
      <c r="FW57" s="126">
        <v>0</v>
      </c>
      <c r="FX57" s="126">
        <v>0</v>
      </c>
      <c r="FY57" s="126">
        <v>0</v>
      </c>
      <c r="FZ57" s="126">
        <v>0</v>
      </c>
      <c r="GA57" s="126">
        <v>0</v>
      </c>
      <c r="GB57" s="126">
        <v>0</v>
      </c>
      <c r="GC57" s="126">
        <v>0</v>
      </c>
      <c r="GD57" s="126">
        <v>0</v>
      </c>
      <c r="GE57" s="126">
        <v>0</v>
      </c>
      <c r="GF57" s="126">
        <v>0</v>
      </c>
      <c r="GG57" s="126">
        <v>0</v>
      </c>
      <c r="GH57" s="126">
        <v>0</v>
      </c>
      <c r="GI57" s="183" t="s">
        <v>270</v>
      </c>
      <c r="GJ57" s="183" t="s">
        <v>993</v>
      </c>
      <c r="GK57" s="183" t="s">
        <v>993</v>
      </c>
      <c r="GL57" s="183" t="s">
        <v>993</v>
      </c>
      <c r="GM57" s="126">
        <v>50</v>
      </c>
      <c r="GN57" s="126">
        <v>0</v>
      </c>
      <c r="GO57" s="126">
        <v>0</v>
      </c>
      <c r="GP57" s="126">
        <v>5986</v>
      </c>
      <c r="GQ57" s="126">
        <v>55</v>
      </c>
      <c r="GR57" s="126">
        <v>50</v>
      </c>
      <c r="GS57" s="126">
        <v>43</v>
      </c>
      <c r="GT57" s="126">
        <v>2</v>
      </c>
      <c r="GU57" s="126">
        <v>5</v>
      </c>
      <c r="GV57" s="126">
        <v>0</v>
      </c>
      <c r="GW57" s="126">
        <v>0</v>
      </c>
      <c r="GX57" s="126">
        <v>0</v>
      </c>
      <c r="GY57" s="126">
        <v>53</v>
      </c>
      <c r="GZ57" s="126">
        <v>28</v>
      </c>
      <c r="HA57" s="126">
        <v>1</v>
      </c>
      <c r="HB57" s="126">
        <v>6</v>
      </c>
      <c r="HC57" s="126">
        <v>1</v>
      </c>
      <c r="HD57" s="126">
        <v>0</v>
      </c>
      <c r="HE57" s="126">
        <v>0</v>
      </c>
      <c r="HF57" s="126">
        <v>17</v>
      </c>
      <c r="HG57" s="126">
        <v>0</v>
      </c>
      <c r="HH57" s="126">
        <v>24</v>
      </c>
      <c r="HI57" s="126">
        <v>29</v>
      </c>
      <c r="HJ57" s="126">
        <v>0</v>
      </c>
      <c r="HK57" s="126">
        <v>0</v>
      </c>
      <c r="HL57" s="183" t="s">
        <v>270</v>
      </c>
      <c r="HM57" s="126">
        <v>50</v>
      </c>
      <c r="HN57" s="126">
        <v>134</v>
      </c>
      <c r="HO57" s="126">
        <v>0</v>
      </c>
      <c r="HP57" s="126">
        <v>0</v>
      </c>
      <c r="HQ57" s="126">
        <v>0</v>
      </c>
      <c r="HR57" s="126">
        <v>0</v>
      </c>
      <c r="HS57" s="126">
        <v>0</v>
      </c>
      <c r="HT57" s="126">
        <v>0</v>
      </c>
      <c r="HU57" s="126">
        <v>0</v>
      </c>
      <c r="HV57" s="126">
        <v>0</v>
      </c>
      <c r="HW57" s="126">
        <v>0</v>
      </c>
      <c r="HX57" s="126">
        <v>0</v>
      </c>
      <c r="HY57" s="126">
        <v>0</v>
      </c>
      <c r="HZ57" s="126">
        <v>0</v>
      </c>
      <c r="IA57" s="128">
        <v>0</v>
      </c>
      <c r="IB57" s="126">
        <v>0</v>
      </c>
      <c r="IC57" s="126">
        <v>55</v>
      </c>
      <c r="ID57" s="126">
        <v>0</v>
      </c>
      <c r="IE57" s="126">
        <v>0</v>
      </c>
      <c r="IF57" s="126">
        <v>0</v>
      </c>
      <c r="IG57" s="126">
        <v>0</v>
      </c>
      <c r="IH57" s="126">
        <v>0</v>
      </c>
      <c r="II57" s="126">
        <v>1</v>
      </c>
      <c r="IJ57" s="126">
        <v>0</v>
      </c>
      <c r="IK57" s="126">
        <v>0</v>
      </c>
      <c r="IL57" s="126">
        <v>0</v>
      </c>
      <c r="IM57" s="126">
        <v>0</v>
      </c>
      <c r="IN57" s="126">
        <v>0</v>
      </c>
      <c r="IO57" s="126">
        <v>0</v>
      </c>
      <c r="IP57" s="126">
        <v>0</v>
      </c>
      <c r="IQ57" s="126">
        <v>0</v>
      </c>
      <c r="IR57" s="126">
        <v>0</v>
      </c>
      <c r="IS57" s="126">
        <v>0</v>
      </c>
      <c r="IT57" s="126">
        <v>0</v>
      </c>
      <c r="IU57" s="126">
        <v>0</v>
      </c>
      <c r="IV57" s="126">
        <v>0</v>
      </c>
      <c r="IW57" s="126">
        <v>0</v>
      </c>
      <c r="IX57" s="126">
        <v>0</v>
      </c>
      <c r="IY57" s="183" t="s">
        <v>270</v>
      </c>
      <c r="IZ57" s="126">
        <v>1</v>
      </c>
      <c r="JA57" s="126">
        <v>0</v>
      </c>
      <c r="JB57" s="126">
        <v>1</v>
      </c>
      <c r="JC57" s="126">
        <v>0</v>
      </c>
      <c r="JD57" s="126">
        <v>0</v>
      </c>
      <c r="JE57" s="126">
        <v>0</v>
      </c>
      <c r="JF57" s="126">
        <v>0</v>
      </c>
      <c r="JG57" s="126">
        <v>0</v>
      </c>
      <c r="JH57" s="126">
        <v>0</v>
      </c>
      <c r="JI57" s="126">
        <v>0</v>
      </c>
      <c r="JJ57" s="126">
        <v>0</v>
      </c>
      <c r="JK57" s="126">
        <v>0</v>
      </c>
      <c r="JL57" s="127" t="b">
        <v>0</v>
      </c>
      <c r="JM57" s="183" t="s">
        <v>993</v>
      </c>
      <c r="JN57" s="183" t="s">
        <v>993</v>
      </c>
      <c r="JO57" s="183" t="s">
        <v>993</v>
      </c>
      <c r="JP57" s="183" t="s">
        <v>993</v>
      </c>
      <c r="JQ57" s="127"/>
      <c r="JR57" s="123"/>
    </row>
    <row r="58" spans="1:278">
      <c r="A58" s="122"/>
      <c r="B58" s="1350" t="s">
        <v>1790</v>
      </c>
      <c r="C58" s="1350"/>
      <c r="D58" s="183" t="s">
        <v>1791</v>
      </c>
      <c r="E58" s="183" t="s">
        <v>1791</v>
      </c>
      <c r="F58" s="183" t="s">
        <v>993</v>
      </c>
      <c r="G58" s="183" t="s">
        <v>69</v>
      </c>
      <c r="H58" s="183" t="s">
        <v>1388</v>
      </c>
      <c r="I58" s="183" t="s">
        <v>437</v>
      </c>
      <c r="J58" s="183" t="s">
        <v>986</v>
      </c>
      <c r="K58" s="183" t="s">
        <v>1236</v>
      </c>
      <c r="L58" s="183" t="s">
        <v>1237</v>
      </c>
      <c r="M58" s="183" t="s">
        <v>1238</v>
      </c>
      <c r="N58" s="183" t="s">
        <v>1239</v>
      </c>
      <c r="O58" s="183" t="s">
        <v>69</v>
      </c>
      <c r="P58" s="183" t="s">
        <v>1375</v>
      </c>
      <c r="Q58" s="183" t="s">
        <v>1781</v>
      </c>
      <c r="R58" s="183" t="s">
        <v>1792</v>
      </c>
      <c r="S58" s="183" t="s">
        <v>1793</v>
      </c>
      <c r="T58" s="183" t="s">
        <v>1794</v>
      </c>
      <c r="U58" s="183" t="s">
        <v>993</v>
      </c>
      <c r="V58" s="183" t="s">
        <v>1376</v>
      </c>
      <c r="W58" s="183" t="s">
        <v>1059</v>
      </c>
      <c r="X58" s="183" t="s">
        <v>1795</v>
      </c>
      <c r="Y58" s="183" t="s">
        <v>1376</v>
      </c>
      <c r="Z58" s="183" t="s">
        <v>1059</v>
      </c>
      <c r="AA58" s="183" t="s">
        <v>1796</v>
      </c>
      <c r="AB58" s="183" t="s">
        <v>2239</v>
      </c>
      <c r="AC58" s="183" t="s">
        <v>1321</v>
      </c>
      <c r="AD58" s="183" t="s">
        <v>447</v>
      </c>
      <c r="AE58" s="183" t="s">
        <v>270</v>
      </c>
      <c r="AF58" s="183" t="s">
        <v>270</v>
      </c>
      <c r="AG58" s="183" t="s">
        <v>290</v>
      </c>
      <c r="AH58" s="127" t="b">
        <v>0</v>
      </c>
      <c r="AI58" s="126">
        <v>0</v>
      </c>
      <c r="AJ58" s="127" t="b">
        <v>0</v>
      </c>
      <c r="AK58" s="126">
        <v>0</v>
      </c>
      <c r="AL58" s="127" t="b">
        <v>0</v>
      </c>
      <c r="AM58" s="127" t="b">
        <v>1</v>
      </c>
      <c r="AN58" s="183" t="s">
        <v>290</v>
      </c>
      <c r="AO58" s="183" t="b">
        <f t="shared" si="1"/>
        <v>1</v>
      </c>
      <c r="AP58" s="183" t="s">
        <v>993</v>
      </c>
      <c r="AQ58" s="127" t="b">
        <v>0</v>
      </c>
      <c r="AR58" s="183" t="s">
        <v>993</v>
      </c>
      <c r="AS58" s="183" t="s">
        <v>993</v>
      </c>
      <c r="AT58" s="183" t="s">
        <v>993</v>
      </c>
      <c r="AU58" s="183" t="s">
        <v>290</v>
      </c>
      <c r="AV58" s="183" t="s">
        <v>993</v>
      </c>
      <c r="AW58" s="183" t="s">
        <v>993</v>
      </c>
      <c r="AX58" s="183" t="s">
        <v>993</v>
      </c>
      <c r="AY58" s="183" t="s">
        <v>993</v>
      </c>
      <c r="AZ58" s="183">
        <f t="shared" si="2"/>
        <v>19</v>
      </c>
      <c r="BA58" s="183">
        <f t="shared" si="2"/>
        <v>11</v>
      </c>
      <c r="BB58" s="183">
        <f t="shared" si="2"/>
        <v>1</v>
      </c>
      <c r="BC58" s="183">
        <f t="shared" si="2"/>
        <v>19</v>
      </c>
      <c r="BD58" s="183">
        <f t="shared" si="3"/>
        <v>0</v>
      </c>
      <c r="BE58" s="126">
        <v>19</v>
      </c>
      <c r="BF58" s="126">
        <v>11</v>
      </c>
      <c r="BG58" s="126">
        <v>1</v>
      </c>
      <c r="BH58" s="126">
        <v>19</v>
      </c>
      <c r="BI58" s="126">
        <v>0</v>
      </c>
      <c r="BJ58" s="126">
        <v>0</v>
      </c>
      <c r="BK58" s="126">
        <v>0</v>
      </c>
      <c r="BL58" s="126">
        <v>0</v>
      </c>
      <c r="BM58" s="126">
        <v>0</v>
      </c>
      <c r="BN58" s="126">
        <v>0</v>
      </c>
      <c r="BO58" s="126">
        <v>0</v>
      </c>
      <c r="BP58" s="126">
        <v>0</v>
      </c>
      <c r="BQ58" s="126">
        <v>0</v>
      </c>
      <c r="BR58" s="126">
        <v>0</v>
      </c>
      <c r="BS58" s="126">
        <v>0</v>
      </c>
      <c r="BT58" s="126">
        <v>0</v>
      </c>
      <c r="BU58" s="126">
        <v>0</v>
      </c>
      <c r="BV58" s="126">
        <v>0</v>
      </c>
      <c r="BW58" s="126">
        <v>0</v>
      </c>
      <c r="BX58" s="126">
        <v>0</v>
      </c>
      <c r="BY58" s="127"/>
      <c r="BZ58" s="126">
        <v>9</v>
      </c>
      <c r="CA58" s="126">
        <v>0</v>
      </c>
      <c r="CB58" s="126">
        <v>0</v>
      </c>
      <c r="CC58" s="126">
        <v>10</v>
      </c>
      <c r="CD58" s="126">
        <v>1</v>
      </c>
      <c r="CE58" s="126">
        <v>0</v>
      </c>
      <c r="CF58" s="126">
        <v>0</v>
      </c>
      <c r="CG58" s="126">
        <v>0</v>
      </c>
      <c r="CH58" s="126">
        <v>2</v>
      </c>
      <c r="CI58" s="126">
        <v>0</v>
      </c>
      <c r="CJ58" s="126">
        <v>2</v>
      </c>
      <c r="CK58" s="126">
        <v>0</v>
      </c>
      <c r="CL58" s="126">
        <v>0</v>
      </c>
      <c r="CM58" s="126">
        <v>0</v>
      </c>
      <c r="CN58" s="126">
        <v>4</v>
      </c>
      <c r="CO58" s="126">
        <v>0</v>
      </c>
      <c r="CP58" s="126">
        <v>0</v>
      </c>
      <c r="CQ58" s="126">
        <v>0</v>
      </c>
      <c r="CR58" s="126">
        <v>0</v>
      </c>
      <c r="CS58" s="126">
        <v>0</v>
      </c>
      <c r="CT58" s="126">
        <v>0</v>
      </c>
      <c r="CU58" s="126">
        <v>0</v>
      </c>
      <c r="CV58" s="126">
        <v>0</v>
      </c>
      <c r="CW58" s="126">
        <v>0</v>
      </c>
      <c r="CX58" s="126">
        <v>0</v>
      </c>
      <c r="CY58" s="126">
        <v>0</v>
      </c>
      <c r="CZ58" s="126">
        <v>0</v>
      </c>
      <c r="DA58" s="126">
        <v>0</v>
      </c>
      <c r="DB58" s="126">
        <v>0</v>
      </c>
      <c r="DC58" s="126">
        <v>0</v>
      </c>
      <c r="DD58" s="126">
        <v>0</v>
      </c>
      <c r="DE58" s="126">
        <v>0</v>
      </c>
      <c r="DF58" s="126">
        <v>2</v>
      </c>
      <c r="DG58" s="126">
        <v>0</v>
      </c>
      <c r="DH58" s="126">
        <v>2</v>
      </c>
      <c r="DI58" s="126">
        <v>0</v>
      </c>
      <c r="DJ58" s="126">
        <v>0</v>
      </c>
      <c r="DK58" s="126">
        <v>0</v>
      </c>
      <c r="DL58" s="126">
        <v>4</v>
      </c>
      <c r="DM58" s="126">
        <v>0</v>
      </c>
      <c r="DN58" s="126">
        <v>0</v>
      </c>
      <c r="DO58" s="126">
        <v>0</v>
      </c>
      <c r="DP58" s="126">
        <v>0</v>
      </c>
      <c r="DQ58" s="126">
        <v>0</v>
      </c>
      <c r="DR58" s="126">
        <v>0</v>
      </c>
      <c r="DS58" s="126">
        <v>0</v>
      </c>
      <c r="DT58" s="126">
        <v>0</v>
      </c>
      <c r="DU58" s="126">
        <v>0</v>
      </c>
      <c r="DV58" s="126">
        <v>0</v>
      </c>
      <c r="DW58" s="126">
        <v>0</v>
      </c>
      <c r="DX58" s="126">
        <v>0</v>
      </c>
      <c r="DY58" s="126">
        <v>0</v>
      </c>
      <c r="DZ58" s="127" t="b">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6">
        <v>0</v>
      </c>
      <c r="ER58" s="126">
        <v>0</v>
      </c>
      <c r="ES58" s="126">
        <v>0</v>
      </c>
      <c r="ET58" s="126">
        <v>0</v>
      </c>
      <c r="EU58" s="126">
        <v>0</v>
      </c>
      <c r="EV58" s="126">
        <v>0</v>
      </c>
      <c r="EW58" s="126">
        <v>0</v>
      </c>
      <c r="EX58" s="126">
        <v>0</v>
      </c>
      <c r="EY58" s="126">
        <v>0</v>
      </c>
      <c r="EZ58" s="126">
        <v>0</v>
      </c>
      <c r="FA58" s="126">
        <v>0</v>
      </c>
      <c r="FB58" s="126">
        <v>0</v>
      </c>
      <c r="FC58" s="126">
        <v>0</v>
      </c>
      <c r="FD58" s="126">
        <v>0</v>
      </c>
      <c r="FE58" s="126">
        <v>0</v>
      </c>
      <c r="FF58" s="126">
        <v>0</v>
      </c>
      <c r="FG58" s="126">
        <v>0</v>
      </c>
      <c r="FH58" s="126">
        <v>0</v>
      </c>
      <c r="FI58" s="126">
        <v>0</v>
      </c>
      <c r="FJ58" s="126">
        <v>0</v>
      </c>
      <c r="FK58" s="126">
        <v>0</v>
      </c>
      <c r="FL58" s="126">
        <v>0</v>
      </c>
      <c r="FM58" s="126">
        <v>0</v>
      </c>
      <c r="FN58" s="126">
        <v>0</v>
      </c>
      <c r="FO58" s="126">
        <v>0</v>
      </c>
      <c r="FP58" s="126">
        <v>0</v>
      </c>
      <c r="FQ58" s="126">
        <v>0</v>
      </c>
      <c r="FR58" s="126">
        <v>0</v>
      </c>
      <c r="FS58" s="126">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83" t="s">
        <v>1011</v>
      </c>
      <c r="GJ58" s="183" t="s">
        <v>993</v>
      </c>
      <c r="GK58" s="183" t="s">
        <v>993</v>
      </c>
      <c r="GL58" s="183" t="s">
        <v>993</v>
      </c>
      <c r="GM58" s="126">
        <v>285</v>
      </c>
      <c r="GN58" s="126">
        <v>0</v>
      </c>
      <c r="GO58" s="126">
        <v>0</v>
      </c>
      <c r="GP58" s="126">
        <v>2158</v>
      </c>
      <c r="GQ58" s="126">
        <v>288</v>
      </c>
      <c r="GR58" s="126">
        <v>0</v>
      </c>
      <c r="GS58" s="126">
        <v>0</v>
      </c>
      <c r="GT58" s="126">
        <v>0</v>
      </c>
      <c r="GU58" s="126">
        <v>0</v>
      </c>
      <c r="GV58" s="126">
        <v>0</v>
      </c>
      <c r="GW58" s="126">
        <v>0</v>
      </c>
      <c r="GX58" s="126">
        <v>0</v>
      </c>
      <c r="GY58" s="126">
        <v>0</v>
      </c>
      <c r="GZ58" s="126">
        <v>0</v>
      </c>
      <c r="HA58" s="126">
        <v>0</v>
      </c>
      <c r="HB58" s="126">
        <v>0</v>
      </c>
      <c r="HC58" s="126">
        <v>0</v>
      </c>
      <c r="HD58" s="126">
        <v>0</v>
      </c>
      <c r="HE58" s="126">
        <v>0</v>
      </c>
      <c r="HF58" s="126">
        <v>0</v>
      </c>
      <c r="HG58" s="126">
        <v>0</v>
      </c>
      <c r="HH58" s="126">
        <v>0</v>
      </c>
      <c r="HI58" s="126">
        <v>0</v>
      </c>
      <c r="HJ58" s="126">
        <v>0</v>
      </c>
      <c r="HK58" s="126">
        <v>0</v>
      </c>
      <c r="HL58" s="183" t="s">
        <v>290</v>
      </c>
      <c r="HM58" s="126">
        <v>0</v>
      </c>
      <c r="HN58" s="126">
        <v>0</v>
      </c>
      <c r="HO58" s="126">
        <v>0</v>
      </c>
      <c r="HP58" s="126">
        <v>0</v>
      </c>
      <c r="HQ58" s="126">
        <v>0</v>
      </c>
      <c r="HR58" s="126">
        <v>0</v>
      </c>
      <c r="HS58" s="126">
        <v>0</v>
      </c>
      <c r="HT58" s="126">
        <v>0</v>
      </c>
      <c r="HU58" s="126">
        <v>126</v>
      </c>
      <c r="HV58" s="126">
        <v>59</v>
      </c>
      <c r="HW58" s="126">
        <v>14</v>
      </c>
      <c r="HX58" s="126">
        <v>65</v>
      </c>
      <c r="HY58" s="126">
        <v>59</v>
      </c>
      <c r="HZ58" s="126">
        <v>0</v>
      </c>
      <c r="IA58" s="128">
        <v>0</v>
      </c>
      <c r="IB58" s="126">
        <v>0</v>
      </c>
      <c r="IC58" s="126">
        <v>288</v>
      </c>
      <c r="ID58" s="126">
        <v>0</v>
      </c>
      <c r="IE58" s="126">
        <v>0</v>
      </c>
      <c r="IF58" s="126">
        <v>0</v>
      </c>
      <c r="IG58" s="126">
        <v>0</v>
      </c>
      <c r="IH58" s="126">
        <v>0</v>
      </c>
      <c r="II58" s="126">
        <v>0</v>
      </c>
      <c r="IJ58" s="126">
        <v>0</v>
      </c>
      <c r="IK58" s="126">
        <v>0</v>
      </c>
      <c r="IL58" s="126">
        <v>0</v>
      </c>
      <c r="IM58" s="126">
        <v>0</v>
      </c>
      <c r="IN58" s="126">
        <v>0</v>
      </c>
      <c r="IO58" s="126">
        <v>0</v>
      </c>
      <c r="IP58" s="126">
        <v>0</v>
      </c>
      <c r="IQ58" s="126">
        <v>0</v>
      </c>
      <c r="IR58" s="126">
        <v>0</v>
      </c>
      <c r="IS58" s="126">
        <v>0</v>
      </c>
      <c r="IT58" s="126">
        <v>0</v>
      </c>
      <c r="IU58" s="126">
        <v>0</v>
      </c>
      <c r="IV58" s="126">
        <v>0</v>
      </c>
      <c r="IW58" s="126">
        <v>0</v>
      </c>
      <c r="IX58" s="126">
        <v>0</v>
      </c>
      <c r="IY58" s="183" t="s">
        <v>290</v>
      </c>
      <c r="IZ58" s="126">
        <v>0</v>
      </c>
      <c r="JA58" s="126">
        <v>0</v>
      </c>
      <c r="JB58" s="126">
        <v>0</v>
      </c>
      <c r="JC58" s="126">
        <v>0</v>
      </c>
      <c r="JD58" s="126">
        <v>0</v>
      </c>
      <c r="JE58" s="126">
        <v>0</v>
      </c>
      <c r="JF58" s="126">
        <v>0</v>
      </c>
      <c r="JG58" s="126">
        <v>0</v>
      </c>
      <c r="JH58" s="126">
        <v>0</v>
      </c>
      <c r="JI58" s="126">
        <v>0</v>
      </c>
      <c r="JJ58" s="126">
        <v>0</v>
      </c>
      <c r="JK58" s="126">
        <v>0</v>
      </c>
      <c r="JL58" s="127" t="b">
        <v>0</v>
      </c>
      <c r="JM58" s="183" t="s">
        <v>993</v>
      </c>
      <c r="JN58" s="183" t="s">
        <v>993</v>
      </c>
      <c r="JO58" s="183" t="s">
        <v>993</v>
      </c>
      <c r="JP58" s="183" t="s">
        <v>993</v>
      </c>
      <c r="JQ58" s="127"/>
      <c r="JR58" s="123"/>
    </row>
    <row r="59" spans="1:278">
      <c r="A59" s="122"/>
      <c r="B59" s="1350" t="s">
        <v>1797</v>
      </c>
      <c r="C59" s="1350"/>
      <c r="D59" s="183" t="s">
        <v>1798</v>
      </c>
      <c r="E59" s="183" t="s">
        <v>1798</v>
      </c>
      <c r="F59" s="183" t="s">
        <v>993</v>
      </c>
      <c r="G59" s="183" t="s">
        <v>1799</v>
      </c>
      <c r="H59" s="183" t="s">
        <v>1388</v>
      </c>
      <c r="I59" s="183" t="s">
        <v>437</v>
      </c>
      <c r="J59" s="183" t="s">
        <v>986</v>
      </c>
      <c r="K59" s="183" t="s">
        <v>1259</v>
      </c>
      <c r="L59" s="183" t="s">
        <v>1260</v>
      </c>
      <c r="M59" s="183" t="s">
        <v>1261</v>
      </c>
      <c r="N59" s="183" t="s">
        <v>1262</v>
      </c>
      <c r="O59" s="183" t="s">
        <v>1799</v>
      </c>
      <c r="P59" s="183" t="s">
        <v>1381</v>
      </c>
      <c r="Q59" s="183" t="s">
        <v>1800</v>
      </c>
      <c r="R59" s="183" t="s">
        <v>1801</v>
      </c>
      <c r="S59" s="183" t="s">
        <v>1802</v>
      </c>
      <c r="T59" s="183" t="s">
        <v>1803</v>
      </c>
      <c r="U59" s="183" t="s">
        <v>1804</v>
      </c>
      <c r="V59" s="183" t="s">
        <v>1382</v>
      </c>
      <c r="W59" s="183" t="s">
        <v>521</v>
      </c>
      <c r="X59" s="183" t="s">
        <v>1805</v>
      </c>
      <c r="Y59" s="183" t="s">
        <v>1382</v>
      </c>
      <c r="Z59" s="183" t="s">
        <v>521</v>
      </c>
      <c r="AA59" s="183" t="s">
        <v>1806</v>
      </c>
      <c r="AB59" s="183" t="s">
        <v>2240</v>
      </c>
      <c r="AC59" s="183" t="s">
        <v>1807</v>
      </c>
      <c r="AD59" s="183" t="s">
        <v>447</v>
      </c>
      <c r="AE59" s="183" t="s">
        <v>270</v>
      </c>
      <c r="AF59" s="183" t="s">
        <v>270</v>
      </c>
      <c r="AG59" s="183" t="s">
        <v>290</v>
      </c>
      <c r="AH59" s="127" t="b">
        <v>0</v>
      </c>
      <c r="AI59" s="126">
        <v>0</v>
      </c>
      <c r="AJ59" s="127" t="b">
        <v>0</v>
      </c>
      <c r="AK59" s="126">
        <v>0</v>
      </c>
      <c r="AL59" s="127" t="b">
        <v>0</v>
      </c>
      <c r="AM59" s="127" t="b">
        <v>1</v>
      </c>
      <c r="AN59" s="183" t="s">
        <v>290</v>
      </c>
      <c r="AO59" s="183" t="b">
        <f t="shared" si="1"/>
        <v>1</v>
      </c>
      <c r="AP59" s="183" t="s">
        <v>993</v>
      </c>
      <c r="AQ59" s="127" t="b">
        <v>0</v>
      </c>
      <c r="AR59" s="183" t="s">
        <v>993</v>
      </c>
      <c r="AS59" s="183" t="s">
        <v>993</v>
      </c>
      <c r="AT59" s="183" t="s">
        <v>993</v>
      </c>
      <c r="AU59" s="183" t="s">
        <v>290</v>
      </c>
      <c r="AV59" s="183" t="s">
        <v>293</v>
      </c>
      <c r="AW59" s="183" t="s">
        <v>993</v>
      </c>
      <c r="AX59" s="183" t="s">
        <v>993</v>
      </c>
      <c r="AY59" s="183" t="s">
        <v>993</v>
      </c>
      <c r="AZ59" s="183">
        <f t="shared" si="2"/>
        <v>4</v>
      </c>
      <c r="BA59" s="183">
        <f t="shared" si="2"/>
        <v>4</v>
      </c>
      <c r="BB59" s="183">
        <f t="shared" si="2"/>
        <v>0</v>
      </c>
      <c r="BC59" s="183">
        <f t="shared" si="2"/>
        <v>4</v>
      </c>
      <c r="BD59" s="183">
        <f t="shared" si="3"/>
        <v>0</v>
      </c>
      <c r="BE59" s="126">
        <v>4</v>
      </c>
      <c r="BF59" s="126">
        <v>4</v>
      </c>
      <c r="BG59" s="126">
        <v>0</v>
      </c>
      <c r="BH59" s="126">
        <v>4</v>
      </c>
      <c r="BI59" s="126">
        <v>0</v>
      </c>
      <c r="BJ59" s="126">
        <v>0</v>
      </c>
      <c r="BK59" s="126">
        <v>0</v>
      </c>
      <c r="BL59" s="126">
        <v>0</v>
      </c>
      <c r="BM59" s="126">
        <v>0</v>
      </c>
      <c r="BN59" s="126">
        <v>0</v>
      </c>
      <c r="BO59" s="126">
        <v>0</v>
      </c>
      <c r="BP59" s="126">
        <v>0</v>
      </c>
      <c r="BQ59" s="126">
        <v>0</v>
      </c>
      <c r="BR59" s="126">
        <v>0</v>
      </c>
      <c r="BS59" s="126">
        <v>0</v>
      </c>
      <c r="BT59" s="126">
        <v>0</v>
      </c>
      <c r="BU59" s="126">
        <v>0</v>
      </c>
      <c r="BV59" s="126">
        <v>0</v>
      </c>
      <c r="BW59" s="126">
        <v>0</v>
      </c>
      <c r="BX59" s="126">
        <v>0</v>
      </c>
      <c r="BY59" s="127"/>
      <c r="BZ59" s="126">
        <v>4</v>
      </c>
      <c r="CA59" s="126">
        <v>0</v>
      </c>
      <c r="CB59" s="126">
        <v>0</v>
      </c>
      <c r="CC59" s="126">
        <v>0</v>
      </c>
      <c r="CD59" s="126">
        <v>1</v>
      </c>
      <c r="CE59" s="126">
        <v>0</v>
      </c>
      <c r="CF59" s="126">
        <v>0</v>
      </c>
      <c r="CG59" s="126">
        <v>0</v>
      </c>
      <c r="CH59" s="126">
        <v>1</v>
      </c>
      <c r="CI59" s="126">
        <v>0</v>
      </c>
      <c r="CJ59" s="126">
        <v>2</v>
      </c>
      <c r="CK59" s="126">
        <v>0</v>
      </c>
      <c r="CL59" s="126">
        <v>1</v>
      </c>
      <c r="CM59" s="126">
        <v>0</v>
      </c>
      <c r="CN59" s="126">
        <v>0</v>
      </c>
      <c r="CO59" s="126">
        <v>0</v>
      </c>
      <c r="CP59" s="126">
        <v>0</v>
      </c>
      <c r="CQ59" s="126">
        <v>0</v>
      </c>
      <c r="CR59" s="126">
        <v>0</v>
      </c>
      <c r="CS59" s="126">
        <v>0</v>
      </c>
      <c r="CT59" s="126">
        <v>0</v>
      </c>
      <c r="CU59" s="126">
        <v>0</v>
      </c>
      <c r="CV59" s="126">
        <v>0</v>
      </c>
      <c r="CW59" s="126">
        <v>0</v>
      </c>
      <c r="CX59" s="126">
        <v>0</v>
      </c>
      <c r="CY59" s="126">
        <v>0</v>
      </c>
      <c r="CZ59" s="126">
        <v>0</v>
      </c>
      <c r="DA59" s="126">
        <v>0</v>
      </c>
      <c r="DB59" s="126">
        <v>0</v>
      </c>
      <c r="DC59" s="126">
        <v>0</v>
      </c>
      <c r="DD59" s="126">
        <v>0</v>
      </c>
      <c r="DE59" s="126">
        <v>0</v>
      </c>
      <c r="DF59" s="126">
        <v>0</v>
      </c>
      <c r="DG59" s="126">
        <v>0</v>
      </c>
      <c r="DH59" s="126">
        <v>0</v>
      </c>
      <c r="DI59" s="126">
        <v>0</v>
      </c>
      <c r="DJ59" s="126">
        <v>0</v>
      </c>
      <c r="DK59" s="126">
        <v>0</v>
      </c>
      <c r="DL59" s="126">
        <v>0</v>
      </c>
      <c r="DM59" s="126">
        <v>0</v>
      </c>
      <c r="DN59" s="126">
        <v>0</v>
      </c>
      <c r="DO59" s="126">
        <v>0</v>
      </c>
      <c r="DP59" s="126">
        <v>0</v>
      </c>
      <c r="DQ59" s="126">
        <v>0</v>
      </c>
      <c r="DR59" s="126">
        <v>0</v>
      </c>
      <c r="DS59" s="126">
        <v>0</v>
      </c>
      <c r="DT59" s="126">
        <v>0</v>
      </c>
      <c r="DU59" s="126">
        <v>0</v>
      </c>
      <c r="DV59" s="126">
        <v>0</v>
      </c>
      <c r="DW59" s="126">
        <v>0</v>
      </c>
      <c r="DX59" s="126">
        <v>0</v>
      </c>
      <c r="DY59" s="126">
        <v>0</v>
      </c>
      <c r="DZ59" s="127" t="b">
        <v>1</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6">
        <v>0</v>
      </c>
      <c r="ER59" s="126">
        <v>0</v>
      </c>
      <c r="ES59" s="126">
        <v>0</v>
      </c>
      <c r="ET59" s="126">
        <v>0</v>
      </c>
      <c r="EU59" s="126">
        <v>1</v>
      </c>
      <c r="EV59" s="126">
        <v>0</v>
      </c>
      <c r="EW59" s="126">
        <v>2</v>
      </c>
      <c r="EX59" s="126">
        <v>0</v>
      </c>
      <c r="EY59" s="126">
        <v>1</v>
      </c>
      <c r="EZ59" s="126">
        <v>0</v>
      </c>
      <c r="FA59" s="126">
        <v>0</v>
      </c>
      <c r="FB59" s="126">
        <v>0</v>
      </c>
      <c r="FC59" s="126">
        <v>0</v>
      </c>
      <c r="FD59" s="126">
        <v>0</v>
      </c>
      <c r="FE59" s="126">
        <v>0</v>
      </c>
      <c r="FF59" s="126">
        <v>0</v>
      </c>
      <c r="FG59" s="126">
        <v>0</v>
      </c>
      <c r="FH59" s="126">
        <v>0</v>
      </c>
      <c r="FI59" s="126">
        <v>0</v>
      </c>
      <c r="FJ59" s="126">
        <v>0</v>
      </c>
      <c r="FK59" s="126">
        <v>0</v>
      </c>
      <c r="FL59" s="126">
        <v>0</v>
      </c>
      <c r="FM59" s="126">
        <v>0</v>
      </c>
      <c r="FN59" s="126">
        <v>0</v>
      </c>
      <c r="FO59" s="126">
        <v>0</v>
      </c>
      <c r="FP59" s="126">
        <v>0</v>
      </c>
      <c r="FQ59" s="126">
        <v>0</v>
      </c>
      <c r="FR59" s="126">
        <v>0</v>
      </c>
      <c r="FS59" s="126">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83" t="s">
        <v>1055</v>
      </c>
      <c r="GJ59" s="183" t="s">
        <v>993</v>
      </c>
      <c r="GK59" s="183" t="s">
        <v>993</v>
      </c>
      <c r="GL59" s="183" t="s">
        <v>993</v>
      </c>
      <c r="GM59" s="126">
        <v>222</v>
      </c>
      <c r="GN59" s="126">
        <v>0</v>
      </c>
      <c r="GO59" s="126">
        <v>0</v>
      </c>
      <c r="GP59" s="126">
        <v>319</v>
      </c>
      <c r="GQ59" s="126">
        <v>222</v>
      </c>
      <c r="GR59" s="126">
        <v>222</v>
      </c>
      <c r="GS59" s="126">
        <v>222</v>
      </c>
      <c r="GT59" s="126">
        <v>0</v>
      </c>
      <c r="GU59" s="126">
        <v>0</v>
      </c>
      <c r="GV59" s="126">
        <v>0</v>
      </c>
      <c r="GW59" s="126">
        <v>0</v>
      </c>
      <c r="GX59" s="126">
        <v>0</v>
      </c>
      <c r="GY59" s="126">
        <v>222</v>
      </c>
      <c r="GZ59" s="126">
        <v>222</v>
      </c>
      <c r="HA59" s="126">
        <v>0</v>
      </c>
      <c r="HB59" s="126">
        <v>0</v>
      </c>
      <c r="HC59" s="126">
        <v>0</v>
      </c>
      <c r="HD59" s="126">
        <v>0</v>
      </c>
      <c r="HE59" s="126">
        <v>0</v>
      </c>
      <c r="HF59" s="126">
        <v>0</v>
      </c>
      <c r="HG59" s="126">
        <v>0</v>
      </c>
      <c r="HH59" s="126">
        <v>222</v>
      </c>
      <c r="HI59" s="126">
        <v>0</v>
      </c>
      <c r="HJ59" s="126">
        <v>0</v>
      </c>
      <c r="HK59" s="126">
        <v>0</v>
      </c>
      <c r="HL59" s="183" t="s">
        <v>290</v>
      </c>
      <c r="HM59" s="126">
        <v>0</v>
      </c>
      <c r="HN59" s="126">
        <v>0</v>
      </c>
      <c r="HO59" s="126">
        <v>0</v>
      </c>
      <c r="HP59" s="126">
        <v>0</v>
      </c>
      <c r="HQ59" s="126">
        <v>0</v>
      </c>
      <c r="HR59" s="126">
        <v>0</v>
      </c>
      <c r="HS59" s="126">
        <v>0</v>
      </c>
      <c r="HT59" s="126">
        <v>0</v>
      </c>
      <c r="HU59" s="126">
        <v>0</v>
      </c>
      <c r="HV59" s="126">
        <v>1</v>
      </c>
      <c r="HW59" s="126">
        <v>0</v>
      </c>
      <c r="HX59" s="126">
        <v>2</v>
      </c>
      <c r="HY59" s="126">
        <v>0</v>
      </c>
      <c r="HZ59" s="126">
        <v>0</v>
      </c>
      <c r="IA59" s="128">
        <v>0</v>
      </c>
      <c r="IB59" s="126">
        <v>0</v>
      </c>
      <c r="IC59" s="126">
        <v>222</v>
      </c>
      <c r="ID59" s="126">
        <v>0</v>
      </c>
      <c r="IE59" s="126">
        <v>0</v>
      </c>
      <c r="IF59" s="126">
        <v>0</v>
      </c>
      <c r="IG59" s="126">
        <v>0</v>
      </c>
      <c r="IH59" s="126">
        <v>0</v>
      </c>
      <c r="II59" s="126">
        <v>0</v>
      </c>
      <c r="IJ59" s="126">
        <v>0</v>
      </c>
      <c r="IK59" s="126">
        <v>0</v>
      </c>
      <c r="IL59" s="126">
        <v>0</v>
      </c>
      <c r="IM59" s="126">
        <v>0</v>
      </c>
      <c r="IN59" s="126">
        <v>0</v>
      </c>
      <c r="IO59" s="126">
        <v>0</v>
      </c>
      <c r="IP59" s="126">
        <v>0</v>
      </c>
      <c r="IQ59" s="126">
        <v>0</v>
      </c>
      <c r="IR59" s="126">
        <v>0</v>
      </c>
      <c r="IS59" s="126">
        <v>0</v>
      </c>
      <c r="IT59" s="126">
        <v>0</v>
      </c>
      <c r="IU59" s="126">
        <v>0</v>
      </c>
      <c r="IV59" s="126">
        <v>0</v>
      </c>
      <c r="IW59" s="126">
        <v>0</v>
      </c>
      <c r="IX59" s="126">
        <v>0</v>
      </c>
      <c r="IY59" s="183" t="s">
        <v>290</v>
      </c>
      <c r="IZ59" s="126">
        <v>0</v>
      </c>
      <c r="JA59" s="126">
        <v>0</v>
      </c>
      <c r="JB59" s="126">
        <v>0</v>
      </c>
      <c r="JC59" s="126">
        <v>0</v>
      </c>
      <c r="JD59" s="126">
        <v>0</v>
      </c>
      <c r="JE59" s="126">
        <v>0</v>
      </c>
      <c r="JF59" s="126">
        <v>0</v>
      </c>
      <c r="JG59" s="126">
        <v>0</v>
      </c>
      <c r="JH59" s="126">
        <v>0</v>
      </c>
      <c r="JI59" s="126">
        <v>0</v>
      </c>
      <c r="JJ59" s="126">
        <v>0</v>
      </c>
      <c r="JK59" s="126">
        <v>0</v>
      </c>
      <c r="JL59" s="127" t="b">
        <v>0</v>
      </c>
      <c r="JM59" s="183" t="s">
        <v>993</v>
      </c>
      <c r="JN59" s="183" t="s">
        <v>993</v>
      </c>
      <c r="JO59" s="183" t="s">
        <v>993</v>
      </c>
      <c r="JP59" s="183" t="s">
        <v>993</v>
      </c>
      <c r="JQ59" s="127"/>
      <c r="JR59" s="123"/>
    </row>
    <row r="60" spans="1:278">
      <c r="A60" s="122"/>
      <c r="B60" s="1350" t="s">
        <v>1808</v>
      </c>
      <c r="C60" s="1350"/>
      <c r="D60" s="183" t="s">
        <v>1809</v>
      </c>
      <c r="E60" s="183" t="s">
        <v>1810</v>
      </c>
      <c r="F60" s="183" t="s">
        <v>993</v>
      </c>
      <c r="G60" s="183" t="s">
        <v>1811</v>
      </c>
      <c r="H60" s="183" t="s">
        <v>1388</v>
      </c>
      <c r="I60" s="183" t="s">
        <v>437</v>
      </c>
      <c r="J60" s="183" t="s">
        <v>986</v>
      </c>
      <c r="K60" s="183" t="s">
        <v>987</v>
      </c>
      <c r="L60" s="183" t="s">
        <v>988</v>
      </c>
      <c r="M60" s="183" t="s">
        <v>1035</v>
      </c>
      <c r="N60" s="183" t="s">
        <v>1036</v>
      </c>
      <c r="O60" s="183" t="s">
        <v>1811</v>
      </c>
      <c r="P60" s="183" t="s">
        <v>1325</v>
      </c>
      <c r="Q60" s="183" t="s">
        <v>1812</v>
      </c>
      <c r="R60" s="183" t="s">
        <v>1813</v>
      </c>
      <c r="S60" s="183" t="s">
        <v>1814</v>
      </c>
      <c r="T60" s="183" t="s">
        <v>1815</v>
      </c>
      <c r="U60" s="183" t="s">
        <v>1337</v>
      </c>
      <c r="V60" s="183" t="s">
        <v>1319</v>
      </c>
      <c r="W60" s="183" t="s">
        <v>1816</v>
      </c>
      <c r="X60" s="183" t="s">
        <v>1817</v>
      </c>
      <c r="Y60" s="183" t="s">
        <v>1319</v>
      </c>
      <c r="Z60" s="183" t="s">
        <v>1816</v>
      </c>
      <c r="AA60" s="183" t="s">
        <v>1818</v>
      </c>
      <c r="AB60" s="183" t="s">
        <v>2241</v>
      </c>
      <c r="AC60" s="183" t="s">
        <v>1819</v>
      </c>
      <c r="AD60" s="183" t="s">
        <v>417</v>
      </c>
      <c r="AE60" s="183" t="s">
        <v>290</v>
      </c>
      <c r="AF60" s="183" t="s">
        <v>290</v>
      </c>
      <c r="AG60" s="183" t="s">
        <v>282</v>
      </c>
      <c r="AH60" s="127" t="b">
        <v>0</v>
      </c>
      <c r="AI60" s="126">
        <v>0</v>
      </c>
      <c r="AJ60" s="127" t="b">
        <v>0</v>
      </c>
      <c r="AK60" s="126">
        <v>0</v>
      </c>
      <c r="AL60" s="127" t="b">
        <v>0</v>
      </c>
      <c r="AM60" s="127" t="b">
        <v>1</v>
      </c>
      <c r="AN60" s="183" t="s">
        <v>282</v>
      </c>
      <c r="AO60" s="183" t="b">
        <f t="shared" si="1"/>
        <v>1</v>
      </c>
      <c r="AP60" s="183" t="s">
        <v>993</v>
      </c>
      <c r="AQ60" s="127" t="b">
        <v>0</v>
      </c>
      <c r="AR60" s="183" t="s">
        <v>993</v>
      </c>
      <c r="AS60" s="183" t="s">
        <v>993</v>
      </c>
      <c r="AT60" s="183" t="s">
        <v>993</v>
      </c>
      <c r="AU60" s="183" t="s">
        <v>301</v>
      </c>
      <c r="AV60" s="183" t="s">
        <v>993</v>
      </c>
      <c r="AW60" s="183" t="s">
        <v>993</v>
      </c>
      <c r="AX60" s="183" t="s">
        <v>993</v>
      </c>
      <c r="AY60" s="183" t="s">
        <v>993</v>
      </c>
      <c r="AZ60" s="183">
        <f t="shared" si="2"/>
        <v>19</v>
      </c>
      <c r="BA60" s="183">
        <f t="shared" si="2"/>
        <v>0</v>
      </c>
      <c r="BB60" s="183">
        <f t="shared" si="2"/>
        <v>0</v>
      </c>
      <c r="BC60" s="510">
        <v>19</v>
      </c>
      <c r="BD60" s="183">
        <f t="shared" si="3"/>
        <v>0</v>
      </c>
      <c r="BE60" s="126">
        <v>19</v>
      </c>
      <c r="BF60" s="126">
        <v>0</v>
      </c>
      <c r="BG60" s="126">
        <v>0</v>
      </c>
      <c r="BH60" s="126">
        <v>0</v>
      </c>
      <c r="BI60" s="126">
        <v>0</v>
      </c>
      <c r="BJ60" s="126">
        <v>0</v>
      </c>
      <c r="BK60" s="126">
        <v>0</v>
      </c>
      <c r="BL60" s="126">
        <v>0</v>
      </c>
      <c r="BM60" s="126">
        <v>0</v>
      </c>
      <c r="BN60" s="126">
        <v>0</v>
      </c>
      <c r="BO60" s="126">
        <v>0</v>
      </c>
      <c r="BP60" s="126">
        <v>0</v>
      </c>
      <c r="BQ60" s="126">
        <v>0</v>
      </c>
      <c r="BR60" s="126">
        <v>0</v>
      </c>
      <c r="BS60" s="126">
        <v>0</v>
      </c>
      <c r="BT60" s="126">
        <v>0</v>
      </c>
      <c r="BU60" s="126">
        <v>0</v>
      </c>
      <c r="BV60" s="126">
        <v>0</v>
      </c>
      <c r="BW60" s="126">
        <v>0</v>
      </c>
      <c r="BX60" s="126">
        <v>0</v>
      </c>
      <c r="BY60" s="183" t="s">
        <v>2242</v>
      </c>
      <c r="BZ60" s="126">
        <v>0</v>
      </c>
      <c r="CA60" s="126">
        <v>0</v>
      </c>
      <c r="CB60" s="126">
        <v>0</v>
      </c>
      <c r="CC60" s="126">
        <v>19</v>
      </c>
      <c r="CD60" s="126">
        <v>2</v>
      </c>
      <c r="CE60" s="126">
        <v>0.5</v>
      </c>
      <c r="CF60" s="126">
        <v>0</v>
      </c>
      <c r="CG60" s="126">
        <v>0</v>
      </c>
      <c r="CH60" s="126">
        <v>2</v>
      </c>
      <c r="CI60" s="126">
        <v>1</v>
      </c>
      <c r="CJ60" s="126">
        <v>0</v>
      </c>
      <c r="CK60" s="126">
        <v>0</v>
      </c>
      <c r="CL60" s="126">
        <v>0</v>
      </c>
      <c r="CM60" s="126">
        <v>0</v>
      </c>
      <c r="CN60" s="126">
        <v>0</v>
      </c>
      <c r="CO60" s="126">
        <v>0</v>
      </c>
      <c r="CP60" s="126">
        <v>1</v>
      </c>
      <c r="CQ60" s="126">
        <v>0</v>
      </c>
      <c r="CR60" s="126">
        <v>0</v>
      </c>
      <c r="CS60" s="126">
        <v>0</v>
      </c>
      <c r="CT60" s="126">
        <v>0</v>
      </c>
      <c r="CU60" s="126">
        <v>0.1</v>
      </c>
      <c r="CV60" s="126">
        <v>0</v>
      </c>
      <c r="CW60" s="126">
        <v>0</v>
      </c>
      <c r="CX60" s="126">
        <v>0</v>
      </c>
      <c r="CY60" s="126">
        <v>0</v>
      </c>
      <c r="CZ60" s="126">
        <v>0</v>
      </c>
      <c r="DA60" s="126">
        <v>0</v>
      </c>
      <c r="DB60" s="126">
        <v>0</v>
      </c>
      <c r="DC60" s="126">
        <v>0</v>
      </c>
      <c r="DD60" s="126">
        <v>0</v>
      </c>
      <c r="DE60" s="126">
        <v>0</v>
      </c>
      <c r="DF60" s="126">
        <v>0</v>
      </c>
      <c r="DG60" s="126">
        <v>0</v>
      </c>
      <c r="DH60" s="126">
        <v>0</v>
      </c>
      <c r="DI60" s="126">
        <v>0</v>
      </c>
      <c r="DJ60" s="126">
        <v>0</v>
      </c>
      <c r="DK60" s="126">
        <v>0</v>
      </c>
      <c r="DL60" s="126">
        <v>0</v>
      </c>
      <c r="DM60" s="126">
        <v>0</v>
      </c>
      <c r="DN60" s="126">
        <v>0</v>
      </c>
      <c r="DO60" s="126">
        <v>0</v>
      </c>
      <c r="DP60" s="126">
        <v>0</v>
      </c>
      <c r="DQ60" s="126">
        <v>0</v>
      </c>
      <c r="DR60" s="126">
        <v>0</v>
      </c>
      <c r="DS60" s="126">
        <v>0</v>
      </c>
      <c r="DT60" s="126">
        <v>0</v>
      </c>
      <c r="DU60" s="126">
        <v>0</v>
      </c>
      <c r="DV60" s="126">
        <v>0</v>
      </c>
      <c r="DW60" s="126">
        <v>0</v>
      </c>
      <c r="DX60" s="126">
        <v>0</v>
      </c>
      <c r="DY60" s="126">
        <v>0</v>
      </c>
      <c r="DZ60" s="127" t="b">
        <v>1</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6">
        <v>0</v>
      </c>
      <c r="ES60" s="126">
        <v>0</v>
      </c>
      <c r="ET60" s="126">
        <v>0</v>
      </c>
      <c r="EU60" s="126">
        <v>2</v>
      </c>
      <c r="EV60" s="126">
        <v>1</v>
      </c>
      <c r="EW60" s="126">
        <v>0</v>
      </c>
      <c r="EX60" s="126">
        <v>0</v>
      </c>
      <c r="EY60" s="126">
        <v>0</v>
      </c>
      <c r="EZ60" s="126">
        <v>0</v>
      </c>
      <c r="FA60" s="126">
        <v>0</v>
      </c>
      <c r="FB60" s="126">
        <v>0</v>
      </c>
      <c r="FC60" s="126">
        <v>1</v>
      </c>
      <c r="FD60" s="126">
        <v>0</v>
      </c>
      <c r="FE60" s="126">
        <v>0</v>
      </c>
      <c r="FF60" s="126">
        <v>0</v>
      </c>
      <c r="FG60" s="126">
        <v>0</v>
      </c>
      <c r="FH60" s="126">
        <v>0.1</v>
      </c>
      <c r="FI60" s="126">
        <v>0</v>
      </c>
      <c r="FJ60" s="126">
        <v>0</v>
      </c>
      <c r="FK60" s="126">
        <v>0</v>
      </c>
      <c r="FL60" s="126">
        <v>0</v>
      </c>
      <c r="FM60" s="126">
        <v>0</v>
      </c>
      <c r="FN60" s="126">
        <v>0</v>
      </c>
      <c r="FO60" s="126">
        <v>0</v>
      </c>
      <c r="FP60" s="126">
        <v>0</v>
      </c>
      <c r="FQ60" s="126">
        <v>0</v>
      </c>
      <c r="FR60" s="126">
        <v>0</v>
      </c>
      <c r="FS60" s="126">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83" t="s">
        <v>270</v>
      </c>
      <c r="GJ60" s="183" t="s">
        <v>993</v>
      </c>
      <c r="GK60" s="183" t="s">
        <v>993</v>
      </c>
      <c r="GL60" s="183" t="s">
        <v>993</v>
      </c>
      <c r="GM60" s="126">
        <v>0</v>
      </c>
      <c r="GN60" s="126">
        <v>0</v>
      </c>
      <c r="GO60" s="126">
        <v>0</v>
      </c>
      <c r="GP60" s="126">
        <v>0</v>
      </c>
      <c r="GQ60" s="126">
        <v>0</v>
      </c>
      <c r="GR60" s="126">
        <v>0</v>
      </c>
      <c r="GS60" s="126">
        <v>0</v>
      </c>
      <c r="GT60" s="126">
        <v>0</v>
      </c>
      <c r="GU60" s="126">
        <v>0</v>
      </c>
      <c r="GV60" s="126">
        <v>0</v>
      </c>
      <c r="GW60" s="126">
        <v>0</v>
      </c>
      <c r="GX60" s="126">
        <v>0</v>
      </c>
      <c r="GY60" s="126">
        <v>0</v>
      </c>
      <c r="GZ60" s="126">
        <v>0</v>
      </c>
      <c r="HA60" s="126">
        <v>0</v>
      </c>
      <c r="HB60" s="126">
        <v>0</v>
      </c>
      <c r="HC60" s="126">
        <v>0</v>
      </c>
      <c r="HD60" s="126">
        <v>0</v>
      </c>
      <c r="HE60" s="126">
        <v>0</v>
      </c>
      <c r="HF60" s="126">
        <v>0</v>
      </c>
      <c r="HG60" s="126">
        <v>0</v>
      </c>
      <c r="HH60" s="126">
        <v>0</v>
      </c>
      <c r="HI60" s="126">
        <v>0</v>
      </c>
      <c r="HJ60" s="126">
        <v>0</v>
      </c>
      <c r="HK60" s="126">
        <v>0</v>
      </c>
      <c r="HL60" s="183" t="s">
        <v>993</v>
      </c>
      <c r="HM60" s="126">
        <v>0</v>
      </c>
      <c r="HN60" s="126">
        <v>0</v>
      </c>
      <c r="HO60" s="126">
        <v>0</v>
      </c>
      <c r="HP60" s="126">
        <v>0</v>
      </c>
      <c r="HQ60" s="126">
        <v>0</v>
      </c>
      <c r="HR60" s="126">
        <v>0</v>
      </c>
      <c r="HS60" s="126">
        <v>0</v>
      </c>
      <c r="HT60" s="126">
        <v>0</v>
      </c>
      <c r="HU60" s="126">
        <v>0</v>
      </c>
      <c r="HV60" s="126">
        <v>0</v>
      </c>
      <c r="HW60" s="126">
        <v>0</v>
      </c>
      <c r="HX60" s="126">
        <v>0</v>
      </c>
      <c r="HY60" s="126">
        <v>0</v>
      </c>
      <c r="HZ60" s="126">
        <v>0</v>
      </c>
      <c r="IA60" s="128">
        <v>0</v>
      </c>
      <c r="IB60" s="126">
        <v>0</v>
      </c>
      <c r="IC60" s="126">
        <v>0</v>
      </c>
      <c r="ID60" s="126">
        <v>0</v>
      </c>
      <c r="IE60" s="126">
        <v>0</v>
      </c>
      <c r="IF60" s="126">
        <v>0</v>
      </c>
      <c r="IG60" s="126">
        <v>0</v>
      </c>
      <c r="IH60" s="126">
        <v>0</v>
      </c>
      <c r="II60" s="126">
        <v>0</v>
      </c>
      <c r="IJ60" s="126">
        <v>0</v>
      </c>
      <c r="IK60" s="126">
        <v>0</v>
      </c>
      <c r="IL60" s="126">
        <v>0</v>
      </c>
      <c r="IM60" s="126">
        <v>0</v>
      </c>
      <c r="IN60" s="126">
        <v>0</v>
      </c>
      <c r="IO60" s="126">
        <v>0</v>
      </c>
      <c r="IP60" s="126">
        <v>0</v>
      </c>
      <c r="IQ60" s="126">
        <v>0</v>
      </c>
      <c r="IR60" s="126">
        <v>0</v>
      </c>
      <c r="IS60" s="126">
        <v>0</v>
      </c>
      <c r="IT60" s="126">
        <v>0</v>
      </c>
      <c r="IU60" s="126">
        <v>0</v>
      </c>
      <c r="IV60" s="126">
        <v>0</v>
      </c>
      <c r="IW60" s="126">
        <v>0</v>
      </c>
      <c r="IX60" s="126">
        <v>0</v>
      </c>
      <c r="IY60" s="183" t="s">
        <v>993</v>
      </c>
      <c r="IZ60" s="126">
        <v>0</v>
      </c>
      <c r="JA60" s="126">
        <v>0</v>
      </c>
      <c r="JB60" s="126">
        <v>0</v>
      </c>
      <c r="JC60" s="126">
        <v>0</v>
      </c>
      <c r="JD60" s="126">
        <v>0</v>
      </c>
      <c r="JE60" s="126">
        <v>0</v>
      </c>
      <c r="JF60" s="126">
        <v>0</v>
      </c>
      <c r="JG60" s="126">
        <v>0</v>
      </c>
      <c r="JH60" s="126">
        <v>0</v>
      </c>
      <c r="JI60" s="126">
        <v>0</v>
      </c>
      <c r="JJ60" s="126">
        <v>0</v>
      </c>
      <c r="JK60" s="126">
        <v>0</v>
      </c>
      <c r="JL60" s="127" t="b">
        <v>0</v>
      </c>
      <c r="JM60" s="183" t="s">
        <v>993</v>
      </c>
      <c r="JN60" s="183" t="s">
        <v>993</v>
      </c>
      <c r="JO60" s="183" t="s">
        <v>993</v>
      </c>
      <c r="JP60" s="183" t="s">
        <v>993</v>
      </c>
      <c r="JQ60" s="127"/>
      <c r="JR60" s="123"/>
    </row>
    <row r="61" spans="1:278">
      <c r="A61" s="122"/>
      <c r="B61" s="1350" t="s">
        <v>1820</v>
      </c>
      <c r="C61" s="1350"/>
      <c r="D61" s="183" t="s">
        <v>1821</v>
      </c>
      <c r="E61" s="183" t="s">
        <v>1821</v>
      </c>
      <c r="F61" s="183" t="s">
        <v>993</v>
      </c>
      <c r="G61" s="183" t="s">
        <v>1822</v>
      </c>
      <c r="H61" s="183" t="s">
        <v>1388</v>
      </c>
      <c r="I61" s="183" t="s">
        <v>437</v>
      </c>
      <c r="J61" s="183" t="s">
        <v>986</v>
      </c>
      <c r="K61" s="183" t="s">
        <v>987</v>
      </c>
      <c r="L61" s="183" t="s">
        <v>988</v>
      </c>
      <c r="M61" s="183" t="s">
        <v>989</v>
      </c>
      <c r="N61" s="183" t="s">
        <v>990</v>
      </c>
      <c r="O61" s="183" t="s">
        <v>1822</v>
      </c>
      <c r="P61" s="183" t="s">
        <v>1317</v>
      </c>
      <c r="Q61" s="183" t="s">
        <v>1554</v>
      </c>
      <c r="R61" s="183" t="s">
        <v>1823</v>
      </c>
      <c r="S61" s="183" t="s">
        <v>1824</v>
      </c>
      <c r="T61" s="183" t="s">
        <v>1825</v>
      </c>
      <c r="U61" s="183" t="s">
        <v>1341</v>
      </c>
      <c r="V61" s="183" t="s">
        <v>1319</v>
      </c>
      <c r="W61" s="183" t="s">
        <v>525</v>
      </c>
      <c r="X61" s="183" t="s">
        <v>1349</v>
      </c>
      <c r="Y61" s="183" t="s">
        <v>1319</v>
      </c>
      <c r="Z61" s="183" t="s">
        <v>523</v>
      </c>
      <c r="AA61" s="183" t="s">
        <v>1826</v>
      </c>
      <c r="AB61" s="183" t="s">
        <v>1827</v>
      </c>
      <c r="AC61" s="183" t="s">
        <v>1828</v>
      </c>
      <c r="AD61" s="183" t="s">
        <v>447</v>
      </c>
      <c r="AE61" s="183" t="s">
        <v>270</v>
      </c>
      <c r="AF61" s="183" t="s">
        <v>270</v>
      </c>
      <c r="AG61" s="183" t="s">
        <v>290</v>
      </c>
      <c r="AH61" s="127" t="b">
        <v>0</v>
      </c>
      <c r="AI61" s="126">
        <v>0</v>
      </c>
      <c r="AJ61" s="127" t="b">
        <v>0</v>
      </c>
      <c r="AK61" s="126">
        <v>0</v>
      </c>
      <c r="AL61" s="127" t="b">
        <v>0</v>
      </c>
      <c r="AM61" s="127" t="b">
        <v>1</v>
      </c>
      <c r="AN61" s="183" t="s">
        <v>290</v>
      </c>
      <c r="AO61" s="183" t="b">
        <f t="shared" si="1"/>
        <v>1</v>
      </c>
      <c r="AP61" s="183" t="s">
        <v>993</v>
      </c>
      <c r="AQ61" s="127" t="b">
        <v>0</v>
      </c>
      <c r="AR61" s="183" t="s">
        <v>993</v>
      </c>
      <c r="AS61" s="183" t="s">
        <v>993</v>
      </c>
      <c r="AT61" s="183" t="s">
        <v>993</v>
      </c>
      <c r="AU61" s="183" t="s">
        <v>290</v>
      </c>
      <c r="AV61" s="183" t="s">
        <v>293</v>
      </c>
      <c r="AW61" s="183" t="s">
        <v>993</v>
      </c>
      <c r="AX61" s="183" t="s">
        <v>993</v>
      </c>
      <c r="AY61" s="183" t="s">
        <v>993</v>
      </c>
      <c r="AZ61" s="183">
        <f t="shared" si="2"/>
        <v>19</v>
      </c>
      <c r="BA61" s="183">
        <f t="shared" si="2"/>
        <v>19</v>
      </c>
      <c r="BB61" s="183">
        <f t="shared" si="2"/>
        <v>0</v>
      </c>
      <c r="BC61" s="183">
        <f t="shared" si="2"/>
        <v>19</v>
      </c>
      <c r="BD61" s="183">
        <f t="shared" si="3"/>
        <v>0</v>
      </c>
      <c r="BE61" s="126">
        <v>19</v>
      </c>
      <c r="BF61" s="126">
        <v>19</v>
      </c>
      <c r="BG61" s="126">
        <v>0</v>
      </c>
      <c r="BH61" s="126">
        <v>19</v>
      </c>
      <c r="BI61" s="126">
        <v>0</v>
      </c>
      <c r="BJ61" s="126">
        <v>0</v>
      </c>
      <c r="BK61" s="126">
        <v>0</v>
      </c>
      <c r="BL61" s="126">
        <v>0</v>
      </c>
      <c r="BM61" s="126">
        <v>0</v>
      </c>
      <c r="BN61" s="126">
        <v>0</v>
      </c>
      <c r="BO61" s="126">
        <v>0</v>
      </c>
      <c r="BP61" s="126">
        <v>0</v>
      </c>
      <c r="BQ61" s="126">
        <v>0</v>
      </c>
      <c r="BR61" s="126">
        <v>0</v>
      </c>
      <c r="BS61" s="126">
        <v>0</v>
      </c>
      <c r="BT61" s="126">
        <v>0</v>
      </c>
      <c r="BU61" s="126">
        <v>0</v>
      </c>
      <c r="BV61" s="126">
        <v>0</v>
      </c>
      <c r="BW61" s="126">
        <v>0</v>
      </c>
      <c r="BX61" s="126">
        <v>0</v>
      </c>
      <c r="BY61" s="127"/>
      <c r="BZ61" s="126">
        <v>19</v>
      </c>
      <c r="CA61" s="126">
        <v>0</v>
      </c>
      <c r="CB61" s="126">
        <v>0</v>
      </c>
      <c r="CC61" s="126">
        <v>0</v>
      </c>
      <c r="CD61" s="126">
        <v>2</v>
      </c>
      <c r="CE61" s="126">
        <v>3</v>
      </c>
      <c r="CF61" s="126">
        <v>0</v>
      </c>
      <c r="CG61" s="126">
        <v>0</v>
      </c>
      <c r="CH61" s="126">
        <v>17</v>
      </c>
      <c r="CI61" s="126">
        <v>1.2</v>
      </c>
      <c r="CJ61" s="126">
        <v>8</v>
      </c>
      <c r="CK61" s="126">
        <v>0.9</v>
      </c>
      <c r="CL61" s="126">
        <v>3</v>
      </c>
      <c r="CM61" s="126">
        <v>0</v>
      </c>
      <c r="CN61" s="126">
        <v>10</v>
      </c>
      <c r="CO61" s="126">
        <v>0</v>
      </c>
      <c r="CP61" s="126">
        <v>0</v>
      </c>
      <c r="CQ61" s="126">
        <v>0</v>
      </c>
      <c r="CR61" s="126">
        <v>0</v>
      </c>
      <c r="CS61" s="126">
        <v>0</v>
      </c>
      <c r="CT61" s="126">
        <v>0</v>
      </c>
      <c r="CU61" s="126">
        <v>0</v>
      </c>
      <c r="CV61" s="126">
        <v>2</v>
      </c>
      <c r="CW61" s="126">
        <v>0</v>
      </c>
      <c r="CX61" s="126">
        <v>0</v>
      </c>
      <c r="CY61" s="126">
        <v>0</v>
      </c>
      <c r="CZ61" s="126">
        <v>0</v>
      </c>
      <c r="DA61" s="126">
        <v>0</v>
      </c>
      <c r="DB61" s="126">
        <v>0</v>
      </c>
      <c r="DC61" s="126">
        <v>0</v>
      </c>
      <c r="DD61" s="126">
        <v>0</v>
      </c>
      <c r="DE61" s="126">
        <v>0</v>
      </c>
      <c r="DF61" s="126">
        <v>9</v>
      </c>
      <c r="DG61" s="126">
        <v>0</v>
      </c>
      <c r="DH61" s="126">
        <v>5</v>
      </c>
      <c r="DI61" s="126">
        <v>0.9</v>
      </c>
      <c r="DJ61" s="126">
        <v>2</v>
      </c>
      <c r="DK61" s="126">
        <v>0</v>
      </c>
      <c r="DL61" s="126">
        <v>10</v>
      </c>
      <c r="DM61" s="126">
        <v>0</v>
      </c>
      <c r="DN61" s="126">
        <v>0</v>
      </c>
      <c r="DO61" s="126">
        <v>0</v>
      </c>
      <c r="DP61" s="126">
        <v>0</v>
      </c>
      <c r="DQ61" s="126">
        <v>0</v>
      </c>
      <c r="DR61" s="126">
        <v>0</v>
      </c>
      <c r="DS61" s="126">
        <v>0</v>
      </c>
      <c r="DT61" s="126">
        <v>0</v>
      </c>
      <c r="DU61" s="126">
        <v>0</v>
      </c>
      <c r="DV61" s="126">
        <v>0</v>
      </c>
      <c r="DW61" s="126">
        <v>0</v>
      </c>
      <c r="DX61" s="126">
        <v>0</v>
      </c>
      <c r="DY61" s="126">
        <v>0</v>
      </c>
      <c r="DZ61" s="127" t="b">
        <v>0</v>
      </c>
      <c r="EA61" s="126">
        <v>0</v>
      </c>
      <c r="EB61" s="126">
        <v>0</v>
      </c>
      <c r="EC61" s="126">
        <v>0</v>
      </c>
      <c r="ED61" s="126">
        <v>0</v>
      </c>
      <c r="EE61" s="126">
        <v>1</v>
      </c>
      <c r="EF61" s="126">
        <v>0</v>
      </c>
      <c r="EG61" s="126">
        <v>0</v>
      </c>
      <c r="EH61" s="126">
        <v>0</v>
      </c>
      <c r="EI61" s="126">
        <v>0</v>
      </c>
      <c r="EJ61" s="126">
        <v>0</v>
      </c>
      <c r="EK61" s="126">
        <v>0</v>
      </c>
      <c r="EL61" s="126">
        <v>0</v>
      </c>
      <c r="EM61" s="126">
        <v>0</v>
      </c>
      <c r="EN61" s="126">
        <v>0</v>
      </c>
      <c r="EO61" s="126">
        <v>0</v>
      </c>
      <c r="EP61" s="126">
        <v>0</v>
      </c>
      <c r="EQ61" s="126">
        <v>0</v>
      </c>
      <c r="ER61" s="126">
        <v>0</v>
      </c>
      <c r="ES61" s="126">
        <v>0</v>
      </c>
      <c r="ET61" s="126">
        <v>0</v>
      </c>
      <c r="EU61" s="126">
        <v>8</v>
      </c>
      <c r="EV61" s="126">
        <v>1.2</v>
      </c>
      <c r="EW61" s="126">
        <v>3</v>
      </c>
      <c r="EX61" s="126">
        <v>0</v>
      </c>
      <c r="EY61" s="126">
        <v>0</v>
      </c>
      <c r="EZ61" s="126">
        <v>0</v>
      </c>
      <c r="FA61" s="126">
        <v>0</v>
      </c>
      <c r="FB61" s="126">
        <v>0</v>
      </c>
      <c r="FC61" s="126">
        <v>0</v>
      </c>
      <c r="FD61" s="126">
        <v>0</v>
      </c>
      <c r="FE61" s="126">
        <v>0</v>
      </c>
      <c r="FF61" s="126">
        <v>0</v>
      </c>
      <c r="FG61" s="126">
        <v>0</v>
      </c>
      <c r="FH61" s="126">
        <v>0</v>
      </c>
      <c r="FI61" s="126">
        <v>2</v>
      </c>
      <c r="FJ61" s="126">
        <v>0</v>
      </c>
      <c r="FK61" s="126">
        <v>0</v>
      </c>
      <c r="FL61" s="126">
        <v>0</v>
      </c>
      <c r="FM61" s="126">
        <v>0</v>
      </c>
      <c r="FN61" s="126">
        <v>0</v>
      </c>
      <c r="FO61" s="126">
        <v>0</v>
      </c>
      <c r="FP61" s="126">
        <v>0</v>
      </c>
      <c r="FQ61" s="126">
        <v>0</v>
      </c>
      <c r="FR61" s="126">
        <v>0</v>
      </c>
      <c r="FS61" s="126">
        <v>0</v>
      </c>
      <c r="FT61" s="126">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83" t="s">
        <v>999</v>
      </c>
      <c r="GJ61" s="183" t="s">
        <v>1011</v>
      </c>
      <c r="GK61" s="183" t="s">
        <v>427</v>
      </c>
      <c r="GL61" s="183" t="s">
        <v>993</v>
      </c>
      <c r="GM61" s="126">
        <v>1655</v>
      </c>
      <c r="GN61" s="126">
        <v>34</v>
      </c>
      <c r="GO61" s="126">
        <v>1</v>
      </c>
      <c r="GP61" s="126">
        <v>9147</v>
      </c>
      <c r="GQ61" s="126">
        <v>1656</v>
      </c>
      <c r="GR61" s="126">
        <v>1655</v>
      </c>
      <c r="GS61" s="126">
        <v>929</v>
      </c>
      <c r="GT61" s="126">
        <v>0</v>
      </c>
      <c r="GU61" s="126">
        <v>0</v>
      </c>
      <c r="GV61" s="126">
        <v>0</v>
      </c>
      <c r="GW61" s="126">
        <v>726</v>
      </c>
      <c r="GX61" s="126">
        <v>0</v>
      </c>
      <c r="GY61" s="126">
        <v>1656</v>
      </c>
      <c r="GZ61" s="126">
        <v>1656</v>
      </c>
      <c r="HA61" s="126">
        <v>0</v>
      </c>
      <c r="HB61" s="126">
        <v>0</v>
      </c>
      <c r="HC61" s="126">
        <v>0</v>
      </c>
      <c r="HD61" s="126">
        <v>0</v>
      </c>
      <c r="HE61" s="126">
        <v>0</v>
      </c>
      <c r="HF61" s="126">
        <v>0</v>
      </c>
      <c r="HG61" s="126">
        <v>0</v>
      </c>
      <c r="HH61" s="126">
        <v>0</v>
      </c>
      <c r="HI61" s="126">
        <v>0</v>
      </c>
      <c r="HJ61" s="126">
        <v>0</v>
      </c>
      <c r="HK61" s="126">
        <v>1656</v>
      </c>
      <c r="HL61" s="183" t="s">
        <v>290</v>
      </c>
      <c r="HM61" s="126">
        <v>0</v>
      </c>
      <c r="HN61" s="126">
        <v>0</v>
      </c>
      <c r="HO61" s="126">
        <v>0</v>
      </c>
      <c r="HP61" s="126">
        <v>0</v>
      </c>
      <c r="HQ61" s="126">
        <v>0</v>
      </c>
      <c r="HR61" s="126">
        <v>0</v>
      </c>
      <c r="HS61" s="126">
        <v>0</v>
      </c>
      <c r="HT61" s="126">
        <v>0</v>
      </c>
      <c r="HU61" s="126">
        <v>726</v>
      </c>
      <c r="HV61" s="126">
        <v>63</v>
      </c>
      <c r="HW61" s="126">
        <v>4</v>
      </c>
      <c r="HX61" s="126">
        <v>84</v>
      </c>
      <c r="HY61" s="126">
        <v>9</v>
      </c>
      <c r="HZ61" s="126">
        <v>0</v>
      </c>
      <c r="IA61" s="128">
        <v>0</v>
      </c>
      <c r="IB61" s="126">
        <v>0</v>
      </c>
      <c r="IC61" s="126">
        <v>1656</v>
      </c>
      <c r="ID61" s="126">
        <v>0</v>
      </c>
      <c r="IE61" s="126">
        <v>0</v>
      </c>
      <c r="IF61" s="126">
        <v>0</v>
      </c>
      <c r="IG61" s="126">
        <v>0</v>
      </c>
      <c r="IH61" s="126">
        <v>0</v>
      </c>
      <c r="II61" s="126">
        <v>0</v>
      </c>
      <c r="IJ61" s="126">
        <v>0</v>
      </c>
      <c r="IK61" s="126">
        <v>0</v>
      </c>
      <c r="IL61" s="126">
        <v>0</v>
      </c>
      <c r="IM61" s="126">
        <v>0</v>
      </c>
      <c r="IN61" s="126">
        <v>0</v>
      </c>
      <c r="IO61" s="126">
        <v>0</v>
      </c>
      <c r="IP61" s="126">
        <v>0</v>
      </c>
      <c r="IQ61" s="126">
        <v>0</v>
      </c>
      <c r="IR61" s="126">
        <v>0</v>
      </c>
      <c r="IS61" s="126">
        <v>0</v>
      </c>
      <c r="IT61" s="126">
        <v>0</v>
      </c>
      <c r="IU61" s="126">
        <v>0</v>
      </c>
      <c r="IV61" s="126">
        <v>0</v>
      </c>
      <c r="IW61" s="126">
        <v>0</v>
      </c>
      <c r="IX61" s="126">
        <v>0</v>
      </c>
      <c r="IY61" s="183" t="s">
        <v>290</v>
      </c>
      <c r="IZ61" s="126">
        <v>0</v>
      </c>
      <c r="JA61" s="126">
        <v>0</v>
      </c>
      <c r="JB61" s="126">
        <v>0</v>
      </c>
      <c r="JC61" s="126">
        <v>0</v>
      </c>
      <c r="JD61" s="126">
        <v>0</v>
      </c>
      <c r="JE61" s="126">
        <v>0</v>
      </c>
      <c r="JF61" s="126">
        <v>0</v>
      </c>
      <c r="JG61" s="126">
        <v>0</v>
      </c>
      <c r="JH61" s="126">
        <v>0</v>
      </c>
      <c r="JI61" s="126">
        <v>0</v>
      </c>
      <c r="JJ61" s="126">
        <v>0</v>
      </c>
      <c r="JK61" s="126">
        <v>0</v>
      </c>
      <c r="JL61" s="127" t="b">
        <v>0</v>
      </c>
      <c r="JM61" s="183" t="s">
        <v>993</v>
      </c>
      <c r="JN61" s="183" t="s">
        <v>993</v>
      </c>
      <c r="JO61" s="183" t="s">
        <v>993</v>
      </c>
      <c r="JP61" s="183" t="s">
        <v>993</v>
      </c>
      <c r="JQ61" s="127"/>
      <c r="JR61" s="123"/>
    </row>
    <row r="62" spans="1:278">
      <c r="A62" s="122"/>
      <c r="B62" s="1350" t="s">
        <v>1829</v>
      </c>
      <c r="C62" s="1350"/>
      <c r="D62" s="183" t="s">
        <v>1830</v>
      </c>
      <c r="E62" s="183" t="s">
        <v>1830</v>
      </c>
      <c r="F62" s="183" t="s">
        <v>993</v>
      </c>
      <c r="G62" s="183" t="s">
        <v>61</v>
      </c>
      <c r="H62" s="183" t="s">
        <v>1388</v>
      </c>
      <c r="I62" s="183" t="s">
        <v>437</v>
      </c>
      <c r="J62" s="183" t="s">
        <v>986</v>
      </c>
      <c r="K62" s="183" t="s">
        <v>1062</v>
      </c>
      <c r="L62" s="183" t="s">
        <v>1063</v>
      </c>
      <c r="M62" s="183" t="s">
        <v>1064</v>
      </c>
      <c r="N62" s="183" t="s">
        <v>1065</v>
      </c>
      <c r="O62" s="183" t="s">
        <v>61</v>
      </c>
      <c r="P62" s="183" t="s">
        <v>1332</v>
      </c>
      <c r="Q62" s="183" t="s">
        <v>1831</v>
      </c>
      <c r="R62" s="183" t="s">
        <v>1832</v>
      </c>
      <c r="S62" s="183" t="s">
        <v>1833</v>
      </c>
      <c r="T62" s="183" t="s">
        <v>1834</v>
      </c>
      <c r="U62" s="183" t="s">
        <v>993</v>
      </c>
      <c r="V62" s="183" t="s">
        <v>1333</v>
      </c>
      <c r="W62" s="183" t="s">
        <v>1361</v>
      </c>
      <c r="X62" s="183" t="s">
        <v>1835</v>
      </c>
      <c r="Y62" s="183" t="s">
        <v>1333</v>
      </c>
      <c r="Z62" s="183" t="s">
        <v>1361</v>
      </c>
      <c r="AA62" s="183" t="s">
        <v>1836</v>
      </c>
      <c r="AB62" s="183" t="s">
        <v>1338</v>
      </c>
      <c r="AC62" s="183" t="s">
        <v>1837</v>
      </c>
      <c r="AD62" s="183" t="s">
        <v>1227</v>
      </c>
      <c r="AE62" s="183" t="s">
        <v>270</v>
      </c>
      <c r="AF62" s="183" t="s">
        <v>270</v>
      </c>
      <c r="AG62" s="183" t="s">
        <v>290</v>
      </c>
      <c r="AH62" s="127" t="b">
        <v>0</v>
      </c>
      <c r="AI62" s="126">
        <v>0</v>
      </c>
      <c r="AJ62" s="127" t="b">
        <v>0</v>
      </c>
      <c r="AK62" s="126">
        <v>0</v>
      </c>
      <c r="AL62" s="127" t="b">
        <v>1</v>
      </c>
      <c r="AM62" s="127" t="b">
        <v>0</v>
      </c>
      <c r="AN62" s="183" t="s">
        <v>290</v>
      </c>
      <c r="AO62" s="183" t="b">
        <f t="shared" si="1"/>
        <v>1</v>
      </c>
      <c r="AP62" s="183" t="s">
        <v>993</v>
      </c>
      <c r="AQ62" s="127" t="b">
        <v>0</v>
      </c>
      <c r="AR62" s="183" t="s">
        <v>993</v>
      </c>
      <c r="AS62" s="183" t="s">
        <v>993</v>
      </c>
      <c r="AT62" s="183" t="s">
        <v>993</v>
      </c>
      <c r="AU62" s="183" t="s">
        <v>290</v>
      </c>
      <c r="AV62" s="183" t="s">
        <v>993</v>
      </c>
      <c r="AW62" s="183" t="s">
        <v>993</v>
      </c>
      <c r="AX62" s="183" t="s">
        <v>993</v>
      </c>
      <c r="AY62" s="183" t="s">
        <v>993</v>
      </c>
      <c r="AZ62" s="183">
        <f t="shared" si="2"/>
        <v>16</v>
      </c>
      <c r="BA62" s="183">
        <f t="shared" si="2"/>
        <v>12</v>
      </c>
      <c r="BB62" s="183">
        <f t="shared" si="2"/>
        <v>0</v>
      </c>
      <c r="BC62" s="183">
        <f t="shared" si="2"/>
        <v>16</v>
      </c>
      <c r="BD62" s="183">
        <f t="shared" si="3"/>
        <v>0</v>
      </c>
      <c r="BE62" s="126">
        <v>16</v>
      </c>
      <c r="BF62" s="126">
        <v>12</v>
      </c>
      <c r="BG62" s="126">
        <v>0</v>
      </c>
      <c r="BH62" s="126">
        <v>16</v>
      </c>
      <c r="BI62" s="126">
        <v>16</v>
      </c>
      <c r="BJ62" s="126">
        <v>0</v>
      </c>
      <c r="BK62" s="126">
        <v>0</v>
      </c>
      <c r="BL62" s="126">
        <v>0</v>
      </c>
      <c r="BM62" s="126">
        <v>0</v>
      </c>
      <c r="BN62" s="126">
        <v>0</v>
      </c>
      <c r="BO62" s="126">
        <v>0</v>
      </c>
      <c r="BP62" s="126">
        <v>0</v>
      </c>
      <c r="BQ62" s="126">
        <v>0</v>
      </c>
      <c r="BR62" s="126">
        <v>0</v>
      </c>
      <c r="BS62" s="126">
        <v>0</v>
      </c>
      <c r="BT62" s="126">
        <v>0</v>
      </c>
      <c r="BU62" s="126">
        <v>0</v>
      </c>
      <c r="BV62" s="126">
        <v>0</v>
      </c>
      <c r="BW62" s="126">
        <v>0</v>
      </c>
      <c r="BX62" s="126">
        <v>0</v>
      </c>
      <c r="BY62" s="127"/>
      <c r="BZ62" s="126">
        <v>16</v>
      </c>
      <c r="CA62" s="126">
        <v>0</v>
      </c>
      <c r="CB62" s="126">
        <v>0</v>
      </c>
      <c r="CC62" s="126">
        <v>0</v>
      </c>
      <c r="CD62" s="126">
        <v>1</v>
      </c>
      <c r="CE62" s="126">
        <v>0</v>
      </c>
      <c r="CF62" s="126">
        <v>0</v>
      </c>
      <c r="CG62" s="126">
        <v>0</v>
      </c>
      <c r="CH62" s="126">
        <v>1</v>
      </c>
      <c r="CI62" s="126">
        <v>2</v>
      </c>
      <c r="CJ62" s="126">
        <v>0</v>
      </c>
      <c r="CK62" s="126">
        <v>1</v>
      </c>
      <c r="CL62" s="126">
        <v>0</v>
      </c>
      <c r="CM62" s="126">
        <v>0</v>
      </c>
      <c r="CN62" s="126">
        <v>4</v>
      </c>
      <c r="CO62" s="126">
        <v>6</v>
      </c>
      <c r="CP62" s="126">
        <v>0</v>
      </c>
      <c r="CQ62" s="126">
        <v>0</v>
      </c>
      <c r="CR62" s="126">
        <v>0</v>
      </c>
      <c r="CS62" s="126">
        <v>0</v>
      </c>
      <c r="CT62" s="126">
        <v>0</v>
      </c>
      <c r="CU62" s="126">
        <v>0</v>
      </c>
      <c r="CV62" s="126">
        <v>0</v>
      </c>
      <c r="CW62" s="126">
        <v>0</v>
      </c>
      <c r="CX62" s="126">
        <v>0</v>
      </c>
      <c r="CY62" s="126">
        <v>0</v>
      </c>
      <c r="CZ62" s="126">
        <v>0</v>
      </c>
      <c r="DA62" s="126">
        <v>0</v>
      </c>
      <c r="DB62" s="126">
        <v>0</v>
      </c>
      <c r="DC62" s="126">
        <v>0</v>
      </c>
      <c r="DD62" s="126">
        <v>0</v>
      </c>
      <c r="DE62" s="126">
        <v>0</v>
      </c>
      <c r="DF62" s="126">
        <v>1</v>
      </c>
      <c r="DG62" s="126">
        <v>2</v>
      </c>
      <c r="DH62" s="126">
        <v>0</v>
      </c>
      <c r="DI62" s="126">
        <v>1</v>
      </c>
      <c r="DJ62" s="126">
        <v>0</v>
      </c>
      <c r="DK62" s="126">
        <v>0</v>
      </c>
      <c r="DL62" s="126">
        <v>4</v>
      </c>
      <c r="DM62" s="126">
        <v>6</v>
      </c>
      <c r="DN62" s="126">
        <v>0</v>
      </c>
      <c r="DO62" s="126">
        <v>0</v>
      </c>
      <c r="DP62" s="126">
        <v>0</v>
      </c>
      <c r="DQ62" s="126">
        <v>0</v>
      </c>
      <c r="DR62" s="126">
        <v>0</v>
      </c>
      <c r="DS62" s="126">
        <v>0</v>
      </c>
      <c r="DT62" s="126">
        <v>0</v>
      </c>
      <c r="DU62" s="126">
        <v>0</v>
      </c>
      <c r="DV62" s="126">
        <v>0</v>
      </c>
      <c r="DW62" s="126">
        <v>0</v>
      </c>
      <c r="DX62" s="126">
        <v>0</v>
      </c>
      <c r="DY62" s="126">
        <v>0</v>
      </c>
      <c r="DZ62" s="127" t="b">
        <v>0</v>
      </c>
      <c r="EA62" s="126">
        <v>0</v>
      </c>
      <c r="EB62" s="126">
        <v>0</v>
      </c>
      <c r="EC62" s="126">
        <v>0</v>
      </c>
      <c r="ED62" s="126">
        <v>0</v>
      </c>
      <c r="EE62" s="126">
        <v>0</v>
      </c>
      <c r="EF62" s="126">
        <v>0</v>
      </c>
      <c r="EG62" s="126">
        <v>0</v>
      </c>
      <c r="EH62" s="126">
        <v>0</v>
      </c>
      <c r="EI62" s="126">
        <v>0</v>
      </c>
      <c r="EJ62" s="126">
        <v>0</v>
      </c>
      <c r="EK62" s="126">
        <v>0</v>
      </c>
      <c r="EL62" s="126">
        <v>0</v>
      </c>
      <c r="EM62" s="126">
        <v>0</v>
      </c>
      <c r="EN62" s="126">
        <v>0</v>
      </c>
      <c r="EO62" s="126">
        <v>0</v>
      </c>
      <c r="EP62" s="126">
        <v>0</v>
      </c>
      <c r="EQ62" s="126">
        <v>0</v>
      </c>
      <c r="ER62" s="126">
        <v>0</v>
      </c>
      <c r="ES62" s="126">
        <v>0</v>
      </c>
      <c r="ET62" s="126">
        <v>0</v>
      </c>
      <c r="EU62" s="126">
        <v>0</v>
      </c>
      <c r="EV62" s="126">
        <v>0</v>
      </c>
      <c r="EW62" s="126">
        <v>0</v>
      </c>
      <c r="EX62" s="126">
        <v>0</v>
      </c>
      <c r="EY62" s="126">
        <v>0</v>
      </c>
      <c r="EZ62" s="126">
        <v>0</v>
      </c>
      <c r="FA62" s="126">
        <v>0</v>
      </c>
      <c r="FB62" s="126">
        <v>0</v>
      </c>
      <c r="FC62" s="126">
        <v>0</v>
      </c>
      <c r="FD62" s="126">
        <v>0</v>
      </c>
      <c r="FE62" s="126">
        <v>0</v>
      </c>
      <c r="FF62" s="126">
        <v>0</v>
      </c>
      <c r="FG62" s="126">
        <v>0</v>
      </c>
      <c r="FH62" s="126">
        <v>0</v>
      </c>
      <c r="FI62" s="126">
        <v>0</v>
      </c>
      <c r="FJ62" s="126">
        <v>0</v>
      </c>
      <c r="FK62" s="126">
        <v>0</v>
      </c>
      <c r="FL62" s="126">
        <v>0</v>
      </c>
      <c r="FM62" s="126">
        <v>0</v>
      </c>
      <c r="FN62" s="126">
        <v>0</v>
      </c>
      <c r="FO62" s="126">
        <v>0</v>
      </c>
      <c r="FP62" s="126">
        <v>0</v>
      </c>
      <c r="FQ62" s="126">
        <v>0</v>
      </c>
      <c r="FR62" s="126">
        <v>0</v>
      </c>
      <c r="FS62" s="126">
        <v>0</v>
      </c>
      <c r="FT62" s="126">
        <v>0</v>
      </c>
      <c r="FU62" s="126">
        <v>0</v>
      </c>
      <c r="FV62" s="126">
        <v>0</v>
      </c>
      <c r="FW62" s="126">
        <v>0</v>
      </c>
      <c r="FX62" s="126">
        <v>0</v>
      </c>
      <c r="FY62" s="126">
        <v>0</v>
      </c>
      <c r="FZ62" s="126">
        <v>0</v>
      </c>
      <c r="GA62" s="126">
        <v>0</v>
      </c>
      <c r="GB62" s="126">
        <v>0</v>
      </c>
      <c r="GC62" s="126">
        <v>0</v>
      </c>
      <c r="GD62" s="126">
        <v>0</v>
      </c>
      <c r="GE62" s="126">
        <v>0</v>
      </c>
      <c r="GF62" s="126">
        <v>0</v>
      </c>
      <c r="GG62" s="126">
        <v>0</v>
      </c>
      <c r="GH62" s="126">
        <v>0</v>
      </c>
      <c r="GI62" s="183" t="s">
        <v>1011</v>
      </c>
      <c r="GJ62" s="183" t="s">
        <v>993</v>
      </c>
      <c r="GK62" s="183" t="s">
        <v>993</v>
      </c>
      <c r="GL62" s="183" t="s">
        <v>993</v>
      </c>
      <c r="GM62" s="126">
        <v>302</v>
      </c>
      <c r="GN62" s="126">
        <v>0</v>
      </c>
      <c r="GO62" s="126">
        <v>0</v>
      </c>
      <c r="GP62" s="126">
        <v>302</v>
      </c>
      <c r="GQ62" s="126">
        <v>302</v>
      </c>
      <c r="GR62" s="126">
        <v>302</v>
      </c>
      <c r="GS62" s="126">
        <v>302</v>
      </c>
      <c r="GT62" s="126">
        <v>0</v>
      </c>
      <c r="GU62" s="126">
        <v>0</v>
      </c>
      <c r="GV62" s="126">
        <v>0</v>
      </c>
      <c r="GW62" s="126">
        <v>0</v>
      </c>
      <c r="GX62" s="126">
        <v>0</v>
      </c>
      <c r="GY62" s="126">
        <v>302</v>
      </c>
      <c r="GZ62" s="126">
        <v>302</v>
      </c>
      <c r="HA62" s="126">
        <v>0</v>
      </c>
      <c r="HB62" s="126">
        <v>0</v>
      </c>
      <c r="HC62" s="126">
        <v>0</v>
      </c>
      <c r="HD62" s="126">
        <v>0</v>
      </c>
      <c r="HE62" s="126">
        <v>0</v>
      </c>
      <c r="HF62" s="126">
        <v>0</v>
      </c>
      <c r="HG62" s="126">
        <v>0</v>
      </c>
      <c r="HH62" s="126">
        <v>302</v>
      </c>
      <c r="HI62" s="126">
        <v>0</v>
      </c>
      <c r="HJ62" s="126">
        <v>0</v>
      </c>
      <c r="HK62" s="126">
        <v>0</v>
      </c>
      <c r="HL62" s="183" t="s">
        <v>290</v>
      </c>
      <c r="HM62" s="126">
        <v>0</v>
      </c>
      <c r="HN62" s="126">
        <v>0</v>
      </c>
      <c r="HO62" s="126">
        <v>0</v>
      </c>
      <c r="HP62" s="126">
        <v>0</v>
      </c>
      <c r="HQ62" s="126">
        <v>0</v>
      </c>
      <c r="HR62" s="126">
        <v>0</v>
      </c>
      <c r="HS62" s="126">
        <v>0</v>
      </c>
      <c r="HT62" s="126">
        <v>0</v>
      </c>
      <c r="HU62" s="126">
        <v>151</v>
      </c>
      <c r="HV62" s="126">
        <v>84</v>
      </c>
      <c r="HW62" s="126">
        <v>33</v>
      </c>
      <c r="HX62" s="126">
        <v>43</v>
      </c>
      <c r="HY62" s="126">
        <v>43</v>
      </c>
      <c r="HZ62" s="126">
        <v>2</v>
      </c>
      <c r="IA62" s="128">
        <v>0</v>
      </c>
      <c r="IB62" s="126">
        <v>0</v>
      </c>
      <c r="IC62" s="126">
        <v>302</v>
      </c>
      <c r="ID62" s="126">
        <v>0</v>
      </c>
      <c r="IE62" s="126">
        <v>0</v>
      </c>
      <c r="IF62" s="126">
        <v>0</v>
      </c>
      <c r="IG62" s="126">
        <v>0</v>
      </c>
      <c r="IH62" s="126">
        <v>0</v>
      </c>
      <c r="II62" s="126">
        <v>0</v>
      </c>
      <c r="IJ62" s="126">
        <v>0</v>
      </c>
      <c r="IK62" s="126">
        <v>0</v>
      </c>
      <c r="IL62" s="126">
        <v>0</v>
      </c>
      <c r="IM62" s="126">
        <v>0</v>
      </c>
      <c r="IN62" s="126">
        <v>0</v>
      </c>
      <c r="IO62" s="126">
        <v>0</v>
      </c>
      <c r="IP62" s="126">
        <v>0</v>
      </c>
      <c r="IQ62" s="126">
        <v>0</v>
      </c>
      <c r="IR62" s="126">
        <v>0</v>
      </c>
      <c r="IS62" s="126">
        <v>0</v>
      </c>
      <c r="IT62" s="126">
        <v>0</v>
      </c>
      <c r="IU62" s="126">
        <v>0</v>
      </c>
      <c r="IV62" s="126">
        <v>0</v>
      </c>
      <c r="IW62" s="126">
        <v>0</v>
      </c>
      <c r="IX62" s="126">
        <v>0</v>
      </c>
      <c r="IY62" s="183" t="s">
        <v>290</v>
      </c>
      <c r="IZ62" s="126">
        <v>0</v>
      </c>
      <c r="JA62" s="126">
        <v>0</v>
      </c>
      <c r="JB62" s="126">
        <v>0</v>
      </c>
      <c r="JC62" s="126">
        <v>0</v>
      </c>
      <c r="JD62" s="126">
        <v>0</v>
      </c>
      <c r="JE62" s="126">
        <v>0</v>
      </c>
      <c r="JF62" s="126">
        <v>0</v>
      </c>
      <c r="JG62" s="126">
        <v>0</v>
      </c>
      <c r="JH62" s="126">
        <v>0</v>
      </c>
      <c r="JI62" s="126">
        <v>0</v>
      </c>
      <c r="JJ62" s="126">
        <v>0</v>
      </c>
      <c r="JK62" s="126">
        <v>0</v>
      </c>
      <c r="JL62" s="127" t="b">
        <v>0</v>
      </c>
      <c r="JM62" s="183" t="s">
        <v>993</v>
      </c>
      <c r="JN62" s="183" t="s">
        <v>993</v>
      </c>
      <c r="JO62" s="183" t="s">
        <v>993</v>
      </c>
      <c r="JP62" s="183" t="s">
        <v>993</v>
      </c>
      <c r="JQ62" s="127"/>
      <c r="JR62" s="123"/>
    </row>
    <row r="63" spans="1:278">
      <c r="A63" s="122"/>
      <c r="B63" s="1350" t="s">
        <v>1838</v>
      </c>
      <c r="C63" s="1350"/>
      <c r="D63" s="183" t="s">
        <v>1839</v>
      </c>
      <c r="E63" s="183" t="s">
        <v>1839</v>
      </c>
      <c r="F63" s="183" t="s">
        <v>993</v>
      </c>
      <c r="G63" s="183" t="s">
        <v>12</v>
      </c>
      <c r="H63" s="183" t="s">
        <v>1388</v>
      </c>
      <c r="I63" s="183" t="s">
        <v>437</v>
      </c>
      <c r="J63" s="183" t="s">
        <v>986</v>
      </c>
      <c r="K63" s="183" t="s">
        <v>987</v>
      </c>
      <c r="L63" s="183" t="s">
        <v>988</v>
      </c>
      <c r="M63" s="183" t="s">
        <v>989</v>
      </c>
      <c r="N63" s="183" t="s">
        <v>990</v>
      </c>
      <c r="O63" s="183" t="s">
        <v>12</v>
      </c>
      <c r="P63" s="183" t="s">
        <v>1317</v>
      </c>
      <c r="Q63" s="183" t="s">
        <v>1840</v>
      </c>
      <c r="R63" s="183" t="s">
        <v>1841</v>
      </c>
      <c r="S63" s="183" t="s">
        <v>1842</v>
      </c>
      <c r="T63" s="183" t="s">
        <v>1843</v>
      </c>
      <c r="U63" s="183" t="s">
        <v>1393</v>
      </c>
      <c r="V63" s="183" t="s">
        <v>1319</v>
      </c>
      <c r="W63" s="183" t="s">
        <v>521</v>
      </c>
      <c r="X63" s="183" t="s">
        <v>1817</v>
      </c>
      <c r="Y63" s="183" t="s">
        <v>1319</v>
      </c>
      <c r="Z63" s="183" t="s">
        <v>521</v>
      </c>
      <c r="AA63" s="183" t="s">
        <v>1844</v>
      </c>
      <c r="AB63" s="183" t="s">
        <v>1845</v>
      </c>
      <c r="AC63" s="183" t="s">
        <v>1846</v>
      </c>
      <c r="AD63" s="183" t="s">
        <v>447</v>
      </c>
      <c r="AE63" s="183" t="s">
        <v>270</v>
      </c>
      <c r="AF63" s="183" t="s">
        <v>270</v>
      </c>
      <c r="AG63" s="183" t="s">
        <v>290</v>
      </c>
      <c r="AH63" s="127" t="b">
        <v>0</v>
      </c>
      <c r="AI63" s="126">
        <v>0</v>
      </c>
      <c r="AJ63" s="127" t="b">
        <v>0</v>
      </c>
      <c r="AK63" s="126">
        <v>0</v>
      </c>
      <c r="AL63" s="127" t="b">
        <v>0</v>
      </c>
      <c r="AM63" s="127" t="b">
        <v>1</v>
      </c>
      <c r="AN63" s="183" t="s">
        <v>290</v>
      </c>
      <c r="AO63" s="183" t="b">
        <f t="shared" si="1"/>
        <v>1</v>
      </c>
      <c r="AP63" s="183" t="s">
        <v>993</v>
      </c>
      <c r="AQ63" s="127" t="b">
        <v>0</v>
      </c>
      <c r="AR63" s="183" t="s">
        <v>993</v>
      </c>
      <c r="AS63" s="183" t="s">
        <v>993</v>
      </c>
      <c r="AT63" s="183" t="s">
        <v>993</v>
      </c>
      <c r="AU63" s="183" t="s">
        <v>298</v>
      </c>
      <c r="AV63" s="183" t="s">
        <v>993</v>
      </c>
      <c r="AW63" s="183" t="s">
        <v>993</v>
      </c>
      <c r="AX63" s="183" t="s">
        <v>993</v>
      </c>
      <c r="AY63" s="183" t="s">
        <v>993</v>
      </c>
      <c r="AZ63" s="183">
        <f t="shared" si="2"/>
        <v>19</v>
      </c>
      <c r="BA63" s="183">
        <f t="shared" si="2"/>
        <v>18</v>
      </c>
      <c r="BB63" s="183">
        <f t="shared" si="2"/>
        <v>2</v>
      </c>
      <c r="BC63" s="183">
        <f t="shared" si="2"/>
        <v>19</v>
      </c>
      <c r="BD63" s="183">
        <f t="shared" si="3"/>
        <v>0</v>
      </c>
      <c r="BE63" s="126">
        <v>19</v>
      </c>
      <c r="BF63" s="126">
        <v>18</v>
      </c>
      <c r="BG63" s="126">
        <v>2</v>
      </c>
      <c r="BH63" s="126">
        <v>19</v>
      </c>
      <c r="BI63" s="126">
        <v>0</v>
      </c>
      <c r="BJ63" s="126">
        <v>0</v>
      </c>
      <c r="BK63" s="126">
        <v>0</v>
      </c>
      <c r="BL63" s="126">
        <v>0</v>
      </c>
      <c r="BM63" s="126">
        <v>0</v>
      </c>
      <c r="BN63" s="126">
        <v>0</v>
      </c>
      <c r="BO63" s="126">
        <v>0</v>
      </c>
      <c r="BP63" s="126">
        <v>0</v>
      </c>
      <c r="BQ63" s="126">
        <v>0</v>
      </c>
      <c r="BR63" s="126">
        <v>0</v>
      </c>
      <c r="BS63" s="126">
        <v>0</v>
      </c>
      <c r="BT63" s="126">
        <v>0</v>
      </c>
      <c r="BU63" s="126">
        <v>0</v>
      </c>
      <c r="BV63" s="126">
        <v>0</v>
      </c>
      <c r="BW63" s="126">
        <v>0</v>
      </c>
      <c r="BX63" s="126">
        <v>0</v>
      </c>
      <c r="BY63" s="127"/>
      <c r="BZ63" s="126">
        <v>0</v>
      </c>
      <c r="CA63" s="126">
        <v>0</v>
      </c>
      <c r="CB63" s="126">
        <v>0</v>
      </c>
      <c r="CC63" s="126">
        <v>19</v>
      </c>
      <c r="CD63" s="126">
        <v>4</v>
      </c>
      <c r="CE63" s="126">
        <v>1.9</v>
      </c>
      <c r="CF63" s="126">
        <v>0</v>
      </c>
      <c r="CG63" s="126">
        <v>0</v>
      </c>
      <c r="CH63" s="126">
        <v>8</v>
      </c>
      <c r="CI63" s="126">
        <v>2.2000000000000002</v>
      </c>
      <c r="CJ63" s="126">
        <v>5</v>
      </c>
      <c r="CK63" s="126">
        <v>1.8</v>
      </c>
      <c r="CL63" s="126">
        <v>2</v>
      </c>
      <c r="CM63" s="126">
        <v>1.1000000000000001</v>
      </c>
      <c r="CN63" s="126">
        <v>7</v>
      </c>
      <c r="CO63" s="126">
        <v>0.9</v>
      </c>
      <c r="CP63" s="126">
        <v>0</v>
      </c>
      <c r="CQ63" s="126">
        <v>0</v>
      </c>
      <c r="CR63" s="126">
        <v>0</v>
      </c>
      <c r="CS63" s="126">
        <v>0</v>
      </c>
      <c r="CT63" s="126">
        <v>0</v>
      </c>
      <c r="CU63" s="126">
        <v>0</v>
      </c>
      <c r="CV63" s="126">
        <v>1</v>
      </c>
      <c r="CW63" s="126">
        <v>0</v>
      </c>
      <c r="CX63" s="126">
        <v>0</v>
      </c>
      <c r="CY63" s="126">
        <v>0</v>
      </c>
      <c r="CZ63" s="126">
        <v>0</v>
      </c>
      <c r="DA63" s="126">
        <v>0</v>
      </c>
      <c r="DB63" s="126">
        <v>0</v>
      </c>
      <c r="DC63" s="126">
        <v>0</v>
      </c>
      <c r="DD63" s="126">
        <v>2</v>
      </c>
      <c r="DE63" s="126">
        <v>0</v>
      </c>
      <c r="DF63" s="126">
        <v>5</v>
      </c>
      <c r="DG63" s="126">
        <v>0</v>
      </c>
      <c r="DH63" s="126">
        <v>4</v>
      </c>
      <c r="DI63" s="126">
        <v>0</v>
      </c>
      <c r="DJ63" s="126">
        <v>0</v>
      </c>
      <c r="DK63" s="126">
        <v>0</v>
      </c>
      <c r="DL63" s="126">
        <v>7</v>
      </c>
      <c r="DM63" s="126">
        <v>0.9</v>
      </c>
      <c r="DN63" s="126">
        <v>0</v>
      </c>
      <c r="DO63" s="126">
        <v>0</v>
      </c>
      <c r="DP63" s="126">
        <v>0</v>
      </c>
      <c r="DQ63" s="126">
        <v>0</v>
      </c>
      <c r="DR63" s="126">
        <v>0</v>
      </c>
      <c r="DS63" s="126">
        <v>0</v>
      </c>
      <c r="DT63" s="126">
        <v>0</v>
      </c>
      <c r="DU63" s="126">
        <v>0</v>
      </c>
      <c r="DV63" s="126">
        <v>0</v>
      </c>
      <c r="DW63" s="126">
        <v>0</v>
      </c>
      <c r="DX63" s="126">
        <v>0</v>
      </c>
      <c r="DY63" s="126">
        <v>0</v>
      </c>
      <c r="DZ63" s="127" t="b">
        <v>0</v>
      </c>
      <c r="EA63" s="126">
        <v>0</v>
      </c>
      <c r="EB63" s="126">
        <v>0</v>
      </c>
      <c r="EC63" s="126">
        <v>0</v>
      </c>
      <c r="ED63" s="126">
        <v>0</v>
      </c>
      <c r="EE63" s="126">
        <v>0</v>
      </c>
      <c r="EF63" s="126">
        <v>0</v>
      </c>
      <c r="EG63" s="126">
        <v>0</v>
      </c>
      <c r="EH63" s="126">
        <v>0</v>
      </c>
      <c r="EI63" s="126">
        <v>0</v>
      </c>
      <c r="EJ63" s="126">
        <v>0</v>
      </c>
      <c r="EK63" s="126">
        <v>0</v>
      </c>
      <c r="EL63" s="126">
        <v>0</v>
      </c>
      <c r="EM63" s="126">
        <v>0</v>
      </c>
      <c r="EN63" s="126">
        <v>0</v>
      </c>
      <c r="EO63" s="126">
        <v>0</v>
      </c>
      <c r="EP63" s="126">
        <v>0</v>
      </c>
      <c r="EQ63" s="126">
        <v>0</v>
      </c>
      <c r="ER63" s="126">
        <v>0</v>
      </c>
      <c r="ES63" s="126">
        <v>0</v>
      </c>
      <c r="ET63" s="126">
        <v>0</v>
      </c>
      <c r="EU63" s="126">
        <v>3</v>
      </c>
      <c r="EV63" s="126">
        <v>2.2000000000000002</v>
      </c>
      <c r="EW63" s="126">
        <v>1</v>
      </c>
      <c r="EX63" s="126">
        <v>1.8</v>
      </c>
      <c r="EY63" s="126">
        <v>2</v>
      </c>
      <c r="EZ63" s="126">
        <v>1.1000000000000001</v>
      </c>
      <c r="FA63" s="126">
        <v>0</v>
      </c>
      <c r="FB63" s="126">
        <v>0</v>
      </c>
      <c r="FC63" s="126">
        <v>0</v>
      </c>
      <c r="FD63" s="126">
        <v>0</v>
      </c>
      <c r="FE63" s="126">
        <v>0</v>
      </c>
      <c r="FF63" s="126">
        <v>0</v>
      </c>
      <c r="FG63" s="126">
        <v>0</v>
      </c>
      <c r="FH63" s="126">
        <v>0</v>
      </c>
      <c r="FI63" s="126">
        <v>0</v>
      </c>
      <c r="FJ63" s="126">
        <v>0</v>
      </c>
      <c r="FK63" s="126">
        <v>0</v>
      </c>
      <c r="FL63" s="126">
        <v>0</v>
      </c>
      <c r="FM63" s="126">
        <v>0</v>
      </c>
      <c r="FN63" s="126">
        <v>0</v>
      </c>
      <c r="FO63" s="126">
        <v>0</v>
      </c>
      <c r="FP63" s="126">
        <v>0</v>
      </c>
      <c r="FQ63" s="126">
        <v>0</v>
      </c>
      <c r="FR63" s="126">
        <v>0</v>
      </c>
      <c r="FS63" s="126">
        <v>0</v>
      </c>
      <c r="FT63" s="126">
        <v>0</v>
      </c>
      <c r="FU63" s="126">
        <v>0</v>
      </c>
      <c r="FV63" s="126">
        <v>0</v>
      </c>
      <c r="FW63" s="126">
        <v>0</v>
      </c>
      <c r="FX63" s="126">
        <v>0</v>
      </c>
      <c r="FY63" s="126">
        <v>0</v>
      </c>
      <c r="FZ63" s="126">
        <v>0</v>
      </c>
      <c r="GA63" s="126">
        <v>0</v>
      </c>
      <c r="GB63" s="126">
        <v>0</v>
      </c>
      <c r="GC63" s="126">
        <v>1</v>
      </c>
      <c r="GD63" s="126">
        <v>0</v>
      </c>
      <c r="GE63" s="126">
        <v>0</v>
      </c>
      <c r="GF63" s="126">
        <v>0</v>
      </c>
      <c r="GG63" s="126">
        <v>2</v>
      </c>
      <c r="GH63" s="126">
        <v>0</v>
      </c>
      <c r="GI63" s="183" t="s">
        <v>1011</v>
      </c>
      <c r="GJ63" s="183" t="s">
        <v>993</v>
      </c>
      <c r="GK63" s="183" t="s">
        <v>993</v>
      </c>
      <c r="GL63" s="183" t="s">
        <v>993</v>
      </c>
      <c r="GM63" s="126">
        <v>976</v>
      </c>
      <c r="GN63" s="126">
        <v>0</v>
      </c>
      <c r="GO63" s="126">
        <v>0</v>
      </c>
      <c r="GP63" s="126">
        <v>5541</v>
      </c>
      <c r="GQ63" s="126">
        <v>983</v>
      </c>
      <c r="GR63" s="126">
        <v>0</v>
      </c>
      <c r="GS63" s="126">
        <v>0</v>
      </c>
      <c r="GT63" s="126">
        <v>0</v>
      </c>
      <c r="GU63" s="126">
        <v>0</v>
      </c>
      <c r="GV63" s="126">
        <v>0</v>
      </c>
      <c r="GW63" s="126">
        <v>0</v>
      </c>
      <c r="GX63" s="126">
        <v>0</v>
      </c>
      <c r="GY63" s="126">
        <v>0</v>
      </c>
      <c r="GZ63" s="126">
        <v>0</v>
      </c>
      <c r="HA63" s="126">
        <v>0</v>
      </c>
      <c r="HB63" s="126">
        <v>0</v>
      </c>
      <c r="HC63" s="126">
        <v>0</v>
      </c>
      <c r="HD63" s="126">
        <v>0</v>
      </c>
      <c r="HE63" s="126">
        <v>0</v>
      </c>
      <c r="HF63" s="126">
        <v>0</v>
      </c>
      <c r="HG63" s="126">
        <v>0</v>
      </c>
      <c r="HH63" s="126">
        <v>0</v>
      </c>
      <c r="HI63" s="126">
        <v>0</v>
      </c>
      <c r="HJ63" s="126">
        <v>0</v>
      </c>
      <c r="HK63" s="126">
        <v>0</v>
      </c>
      <c r="HL63" s="183" t="s">
        <v>290</v>
      </c>
      <c r="HM63" s="126">
        <v>0</v>
      </c>
      <c r="HN63" s="126">
        <v>0</v>
      </c>
      <c r="HO63" s="126">
        <v>0</v>
      </c>
      <c r="HP63" s="126">
        <v>0</v>
      </c>
      <c r="HQ63" s="126">
        <v>0</v>
      </c>
      <c r="HR63" s="126">
        <v>0</v>
      </c>
      <c r="HS63" s="126">
        <v>0</v>
      </c>
      <c r="HT63" s="126">
        <v>0</v>
      </c>
      <c r="HU63" s="126">
        <v>380</v>
      </c>
      <c r="HV63" s="126">
        <v>92</v>
      </c>
      <c r="HW63" s="126">
        <v>45</v>
      </c>
      <c r="HX63" s="126">
        <v>272</v>
      </c>
      <c r="HY63" s="126">
        <v>189</v>
      </c>
      <c r="HZ63" s="126">
        <v>0</v>
      </c>
      <c r="IA63" s="128">
        <v>0</v>
      </c>
      <c r="IB63" s="126">
        <v>0</v>
      </c>
      <c r="IC63" s="126">
        <v>983</v>
      </c>
      <c r="ID63" s="126">
        <v>0</v>
      </c>
      <c r="IE63" s="126">
        <v>0</v>
      </c>
      <c r="IF63" s="126">
        <v>0</v>
      </c>
      <c r="IG63" s="126">
        <v>0</v>
      </c>
      <c r="IH63" s="126">
        <v>0</v>
      </c>
      <c r="II63" s="126">
        <v>0</v>
      </c>
      <c r="IJ63" s="126">
        <v>0</v>
      </c>
      <c r="IK63" s="126">
        <v>0</v>
      </c>
      <c r="IL63" s="126">
        <v>0</v>
      </c>
      <c r="IM63" s="126">
        <v>0</v>
      </c>
      <c r="IN63" s="126">
        <v>0</v>
      </c>
      <c r="IO63" s="126">
        <v>0</v>
      </c>
      <c r="IP63" s="126">
        <v>0</v>
      </c>
      <c r="IQ63" s="126">
        <v>0</v>
      </c>
      <c r="IR63" s="126">
        <v>0</v>
      </c>
      <c r="IS63" s="126">
        <v>0</v>
      </c>
      <c r="IT63" s="126">
        <v>0</v>
      </c>
      <c r="IU63" s="126">
        <v>0</v>
      </c>
      <c r="IV63" s="126">
        <v>0</v>
      </c>
      <c r="IW63" s="126">
        <v>0</v>
      </c>
      <c r="IX63" s="126">
        <v>0</v>
      </c>
      <c r="IY63" s="183" t="s">
        <v>290</v>
      </c>
      <c r="IZ63" s="126">
        <v>0</v>
      </c>
      <c r="JA63" s="126">
        <v>0</v>
      </c>
      <c r="JB63" s="126">
        <v>0</v>
      </c>
      <c r="JC63" s="126">
        <v>0</v>
      </c>
      <c r="JD63" s="126">
        <v>0</v>
      </c>
      <c r="JE63" s="126">
        <v>0</v>
      </c>
      <c r="JF63" s="126">
        <v>0</v>
      </c>
      <c r="JG63" s="126">
        <v>0</v>
      </c>
      <c r="JH63" s="126">
        <v>0</v>
      </c>
      <c r="JI63" s="126">
        <v>0</v>
      </c>
      <c r="JJ63" s="126">
        <v>0</v>
      </c>
      <c r="JK63" s="126">
        <v>0</v>
      </c>
      <c r="JL63" s="127" t="b">
        <v>0</v>
      </c>
      <c r="JM63" s="183" t="s">
        <v>993</v>
      </c>
      <c r="JN63" s="183" t="s">
        <v>993</v>
      </c>
      <c r="JO63" s="183" t="s">
        <v>993</v>
      </c>
      <c r="JP63" s="183" t="s">
        <v>993</v>
      </c>
      <c r="JQ63" s="127"/>
      <c r="JR63" s="123"/>
    </row>
    <row r="64" spans="1:278">
      <c r="A64" s="122"/>
      <c r="B64" s="1350" t="s">
        <v>1847</v>
      </c>
      <c r="C64" s="1350"/>
      <c r="D64" s="183" t="s">
        <v>1848</v>
      </c>
      <c r="E64" s="183" t="s">
        <v>1848</v>
      </c>
      <c r="F64" s="183" t="s">
        <v>993</v>
      </c>
      <c r="G64" s="183" t="s">
        <v>1849</v>
      </c>
      <c r="H64" s="183" t="s">
        <v>1388</v>
      </c>
      <c r="I64" s="183" t="s">
        <v>437</v>
      </c>
      <c r="J64" s="183" t="s">
        <v>986</v>
      </c>
      <c r="K64" s="183" t="s">
        <v>1062</v>
      </c>
      <c r="L64" s="183" t="s">
        <v>1063</v>
      </c>
      <c r="M64" s="183" t="s">
        <v>1207</v>
      </c>
      <c r="N64" s="183" t="s">
        <v>1208</v>
      </c>
      <c r="O64" s="183" t="s">
        <v>1849</v>
      </c>
      <c r="P64" s="183" t="s">
        <v>1365</v>
      </c>
      <c r="Q64" s="183" t="s">
        <v>1850</v>
      </c>
      <c r="R64" s="183" t="s">
        <v>1851</v>
      </c>
      <c r="S64" s="183" t="s">
        <v>1852</v>
      </c>
      <c r="T64" s="183" t="s">
        <v>1853</v>
      </c>
      <c r="U64" s="183" t="s">
        <v>993</v>
      </c>
      <c r="V64" s="183" t="s">
        <v>1333</v>
      </c>
      <c r="W64" s="183" t="s">
        <v>1854</v>
      </c>
      <c r="X64" s="183" t="s">
        <v>1855</v>
      </c>
      <c r="Y64" s="183" t="s">
        <v>1333</v>
      </c>
      <c r="Z64" s="183" t="s">
        <v>1854</v>
      </c>
      <c r="AA64" s="183" t="s">
        <v>1856</v>
      </c>
      <c r="AB64" s="183" t="s">
        <v>2243</v>
      </c>
      <c r="AC64" s="183" t="s">
        <v>1857</v>
      </c>
      <c r="AD64" s="183" t="s">
        <v>447</v>
      </c>
      <c r="AE64" s="183" t="s">
        <v>270</v>
      </c>
      <c r="AF64" s="183" t="s">
        <v>270</v>
      </c>
      <c r="AG64" s="183" t="s">
        <v>290</v>
      </c>
      <c r="AH64" s="127" t="b">
        <v>0</v>
      </c>
      <c r="AI64" s="126">
        <v>0</v>
      </c>
      <c r="AJ64" s="127" t="b">
        <v>0</v>
      </c>
      <c r="AK64" s="126">
        <v>0</v>
      </c>
      <c r="AL64" s="127" t="b">
        <v>1</v>
      </c>
      <c r="AM64" s="127" t="b">
        <v>0</v>
      </c>
      <c r="AN64" s="183" t="s">
        <v>290</v>
      </c>
      <c r="AO64" s="183" t="b">
        <f t="shared" si="1"/>
        <v>1</v>
      </c>
      <c r="AP64" s="183" t="s">
        <v>993</v>
      </c>
      <c r="AQ64" s="127" t="b">
        <v>0</v>
      </c>
      <c r="AR64" s="183" t="s">
        <v>993</v>
      </c>
      <c r="AS64" s="183" t="s">
        <v>993</v>
      </c>
      <c r="AT64" s="183" t="s">
        <v>993</v>
      </c>
      <c r="AU64" s="183" t="s">
        <v>290</v>
      </c>
      <c r="AV64" s="183" t="s">
        <v>293</v>
      </c>
      <c r="AW64" s="183" t="s">
        <v>993</v>
      </c>
      <c r="AX64" s="183" t="s">
        <v>993</v>
      </c>
      <c r="AY64" s="183" t="s">
        <v>993</v>
      </c>
      <c r="AZ64" s="183">
        <f t="shared" si="2"/>
        <v>12</v>
      </c>
      <c r="BA64" s="183">
        <f t="shared" si="2"/>
        <v>3</v>
      </c>
      <c r="BB64" s="183">
        <f t="shared" si="2"/>
        <v>0</v>
      </c>
      <c r="BC64" s="183">
        <f t="shared" si="2"/>
        <v>12</v>
      </c>
      <c r="BD64" s="183">
        <f t="shared" si="3"/>
        <v>0</v>
      </c>
      <c r="BE64" s="126">
        <v>12</v>
      </c>
      <c r="BF64" s="126">
        <v>3</v>
      </c>
      <c r="BG64" s="126">
        <v>0</v>
      </c>
      <c r="BH64" s="126">
        <v>12</v>
      </c>
      <c r="BI64" s="126">
        <v>12</v>
      </c>
      <c r="BJ64" s="126">
        <v>0</v>
      </c>
      <c r="BK64" s="126">
        <v>0</v>
      </c>
      <c r="BL64" s="126">
        <v>0</v>
      </c>
      <c r="BM64" s="126">
        <v>0</v>
      </c>
      <c r="BN64" s="126">
        <v>0</v>
      </c>
      <c r="BO64" s="126">
        <v>0</v>
      </c>
      <c r="BP64" s="126">
        <v>0</v>
      </c>
      <c r="BQ64" s="126">
        <v>0</v>
      </c>
      <c r="BR64" s="126">
        <v>0</v>
      </c>
      <c r="BS64" s="126">
        <v>0</v>
      </c>
      <c r="BT64" s="126">
        <v>0</v>
      </c>
      <c r="BU64" s="126">
        <v>0</v>
      </c>
      <c r="BV64" s="126">
        <v>0</v>
      </c>
      <c r="BW64" s="126">
        <v>0</v>
      </c>
      <c r="BX64" s="126">
        <v>0</v>
      </c>
      <c r="BY64" s="127"/>
      <c r="BZ64" s="126">
        <v>12</v>
      </c>
      <c r="CA64" s="126">
        <v>0</v>
      </c>
      <c r="CB64" s="126">
        <v>0</v>
      </c>
      <c r="CC64" s="126">
        <v>0</v>
      </c>
      <c r="CD64" s="126">
        <v>1</v>
      </c>
      <c r="CE64" s="126">
        <v>0</v>
      </c>
      <c r="CF64" s="126">
        <v>0</v>
      </c>
      <c r="CG64" s="126">
        <v>0</v>
      </c>
      <c r="CH64" s="126">
        <v>2</v>
      </c>
      <c r="CI64" s="126">
        <v>0</v>
      </c>
      <c r="CJ64" s="126">
        <v>0</v>
      </c>
      <c r="CK64" s="126">
        <v>0</v>
      </c>
      <c r="CL64" s="126">
        <v>0</v>
      </c>
      <c r="CM64" s="126">
        <v>0</v>
      </c>
      <c r="CN64" s="126">
        <v>1</v>
      </c>
      <c r="CO64" s="126">
        <v>4</v>
      </c>
      <c r="CP64" s="126">
        <v>0</v>
      </c>
      <c r="CQ64" s="126">
        <v>0</v>
      </c>
      <c r="CR64" s="126">
        <v>0</v>
      </c>
      <c r="CS64" s="126">
        <v>0</v>
      </c>
      <c r="CT64" s="126">
        <v>0</v>
      </c>
      <c r="CU64" s="126">
        <v>0</v>
      </c>
      <c r="CV64" s="126">
        <v>0</v>
      </c>
      <c r="CW64" s="126">
        <v>0</v>
      </c>
      <c r="CX64" s="126">
        <v>0</v>
      </c>
      <c r="CY64" s="126">
        <v>0</v>
      </c>
      <c r="CZ64" s="126">
        <v>0</v>
      </c>
      <c r="DA64" s="126">
        <v>0</v>
      </c>
      <c r="DB64" s="126">
        <v>0</v>
      </c>
      <c r="DC64" s="126">
        <v>0</v>
      </c>
      <c r="DD64" s="126">
        <v>0</v>
      </c>
      <c r="DE64" s="126">
        <v>0</v>
      </c>
      <c r="DF64" s="126">
        <v>1</v>
      </c>
      <c r="DG64" s="126">
        <v>0</v>
      </c>
      <c r="DH64" s="126">
        <v>0</v>
      </c>
      <c r="DI64" s="126">
        <v>0</v>
      </c>
      <c r="DJ64" s="126">
        <v>0</v>
      </c>
      <c r="DK64" s="126">
        <v>0</v>
      </c>
      <c r="DL64" s="126">
        <v>1</v>
      </c>
      <c r="DM64" s="126">
        <v>2</v>
      </c>
      <c r="DN64" s="126">
        <v>0</v>
      </c>
      <c r="DO64" s="126">
        <v>0</v>
      </c>
      <c r="DP64" s="126">
        <v>0</v>
      </c>
      <c r="DQ64" s="126">
        <v>0</v>
      </c>
      <c r="DR64" s="126">
        <v>0</v>
      </c>
      <c r="DS64" s="126">
        <v>0</v>
      </c>
      <c r="DT64" s="126">
        <v>0</v>
      </c>
      <c r="DU64" s="126">
        <v>0</v>
      </c>
      <c r="DV64" s="126">
        <v>0</v>
      </c>
      <c r="DW64" s="126">
        <v>0</v>
      </c>
      <c r="DX64" s="126">
        <v>0</v>
      </c>
      <c r="DY64" s="126">
        <v>0</v>
      </c>
      <c r="DZ64" s="127" t="b">
        <v>0</v>
      </c>
      <c r="EA64" s="126">
        <v>0</v>
      </c>
      <c r="EB64" s="126">
        <v>0</v>
      </c>
      <c r="EC64" s="126">
        <v>0</v>
      </c>
      <c r="ED64" s="126">
        <v>0</v>
      </c>
      <c r="EE64" s="126">
        <v>0</v>
      </c>
      <c r="EF64" s="126">
        <v>0</v>
      </c>
      <c r="EG64" s="126">
        <v>0</v>
      </c>
      <c r="EH64" s="126">
        <v>0</v>
      </c>
      <c r="EI64" s="126">
        <v>0</v>
      </c>
      <c r="EJ64" s="126">
        <v>0</v>
      </c>
      <c r="EK64" s="126">
        <v>0</v>
      </c>
      <c r="EL64" s="126">
        <v>0</v>
      </c>
      <c r="EM64" s="126">
        <v>0</v>
      </c>
      <c r="EN64" s="126">
        <v>0</v>
      </c>
      <c r="EO64" s="126">
        <v>0</v>
      </c>
      <c r="EP64" s="126">
        <v>0</v>
      </c>
      <c r="EQ64" s="126">
        <v>0</v>
      </c>
      <c r="ER64" s="126">
        <v>0</v>
      </c>
      <c r="ES64" s="126">
        <v>0</v>
      </c>
      <c r="ET64" s="126">
        <v>0</v>
      </c>
      <c r="EU64" s="126">
        <v>1</v>
      </c>
      <c r="EV64" s="126">
        <v>0</v>
      </c>
      <c r="EW64" s="126">
        <v>0</v>
      </c>
      <c r="EX64" s="126">
        <v>0</v>
      </c>
      <c r="EY64" s="126">
        <v>0</v>
      </c>
      <c r="EZ64" s="126">
        <v>0</v>
      </c>
      <c r="FA64" s="126">
        <v>0</v>
      </c>
      <c r="FB64" s="126">
        <v>2</v>
      </c>
      <c r="FC64" s="126">
        <v>0</v>
      </c>
      <c r="FD64" s="126">
        <v>0</v>
      </c>
      <c r="FE64" s="126">
        <v>0</v>
      </c>
      <c r="FF64" s="126">
        <v>0</v>
      </c>
      <c r="FG64" s="126">
        <v>0</v>
      </c>
      <c r="FH64" s="126">
        <v>0</v>
      </c>
      <c r="FI64" s="126">
        <v>0</v>
      </c>
      <c r="FJ64" s="126">
        <v>0</v>
      </c>
      <c r="FK64" s="126">
        <v>0</v>
      </c>
      <c r="FL64" s="126">
        <v>0</v>
      </c>
      <c r="FM64" s="126">
        <v>0</v>
      </c>
      <c r="FN64" s="126">
        <v>0</v>
      </c>
      <c r="FO64" s="126">
        <v>0</v>
      </c>
      <c r="FP64" s="126">
        <v>0</v>
      </c>
      <c r="FQ64" s="126">
        <v>0</v>
      </c>
      <c r="FR64" s="126">
        <v>0</v>
      </c>
      <c r="FS64" s="126">
        <v>0</v>
      </c>
      <c r="FT64" s="126">
        <v>0</v>
      </c>
      <c r="FU64" s="126">
        <v>0</v>
      </c>
      <c r="FV64" s="126">
        <v>0</v>
      </c>
      <c r="FW64" s="126">
        <v>0</v>
      </c>
      <c r="FX64" s="126">
        <v>0</v>
      </c>
      <c r="FY64" s="126">
        <v>0</v>
      </c>
      <c r="FZ64" s="126">
        <v>0</v>
      </c>
      <c r="GA64" s="126">
        <v>0</v>
      </c>
      <c r="GB64" s="126">
        <v>0</v>
      </c>
      <c r="GC64" s="126">
        <v>0</v>
      </c>
      <c r="GD64" s="126">
        <v>0</v>
      </c>
      <c r="GE64" s="126">
        <v>0</v>
      </c>
      <c r="GF64" s="126">
        <v>0</v>
      </c>
      <c r="GG64" s="126">
        <v>0</v>
      </c>
      <c r="GH64" s="126">
        <v>0</v>
      </c>
      <c r="GI64" s="183" t="s">
        <v>1011</v>
      </c>
      <c r="GJ64" s="183" t="s">
        <v>993</v>
      </c>
      <c r="GK64" s="183" t="s">
        <v>993</v>
      </c>
      <c r="GL64" s="183" t="s">
        <v>993</v>
      </c>
      <c r="GM64" s="126">
        <v>42</v>
      </c>
      <c r="GN64" s="126">
        <v>0</v>
      </c>
      <c r="GO64" s="126">
        <v>0</v>
      </c>
      <c r="GP64" s="126">
        <v>185</v>
      </c>
      <c r="GQ64" s="126">
        <v>41</v>
      </c>
      <c r="GR64" s="126">
        <v>42</v>
      </c>
      <c r="GS64" s="126">
        <v>24</v>
      </c>
      <c r="GT64" s="126">
        <v>2</v>
      </c>
      <c r="GU64" s="126">
        <v>0</v>
      </c>
      <c r="GV64" s="126">
        <v>0</v>
      </c>
      <c r="GW64" s="126">
        <v>16</v>
      </c>
      <c r="GX64" s="126">
        <v>0</v>
      </c>
      <c r="GY64" s="126">
        <v>39</v>
      </c>
      <c r="GZ64" s="126">
        <v>36</v>
      </c>
      <c r="HA64" s="126">
        <v>3</v>
      </c>
      <c r="HB64" s="126">
        <v>0</v>
      </c>
      <c r="HC64" s="126">
        <v>0</v>
      </c>
      <c r="HD64" s="126">
        <v>0</v>
      </c>
      <c r="HE64" s="126">
        <v>0</v>
      </c>
      <c r="HF64" s="126">
        <v>0</v>
      </c>
      <c r="HG64" s="126">
        <v>0</v>
      </c>
      <c r="HH64" s="126">
        <v>39</v>
      </c>
      <c r="HI64" s="126">
        <v>0</v>
      </c>
      <c r="HJ64" s="126">
        <v>0</v>
      </c>
      <c r="HK64" s="126">
        <v>0</v>
      </c>
      <c r="HL64" s="183" t="s">
        <v>290</v>
      </c>
      <c r="HM64" s="126">
        <v>0</v>
      </c>
      <c r="HN64" s="126">
        <v>0</v>
      </c>
      <c r="HO64" s="126">
        <v>0</v>
      </c>
      <c r="HP64" s="126">
        <v>0</v>
      </c>
      <c r="HQ64" s="126">
        <v>0</v>
      </c>
      <c r="HR64" s="126">
        <v>0</v>
      </c>
      <c r="HS64" s="126">
        <v>0</v>
      </c>
      <c r="HT64" s="126">
        <v>0</v>
      </c>
      <c r="HU64" s="126">
        <v>16</v>
      </c>
      <c r="HV64" s="126">
        <v>7</v>
      </c>
      <c r="HW64" s="126">
        <v>0</v>
      </c>
      <c r="HX64" s="126">
        <v>17</v>
      </c>
      <c r="HY64" s="126">
        <v>0</v>
      </c>
      <c r="HZ64" s="126">
        <v>0</v>
      </c>
      <c r="IA64" s="128">
        <v>0</v>
      </c>
      <c r="IB64" s="126">
        <v>0</v>
      </c>
      <c r="IC64" s="126">
        <v>41</v>
      </c>
      <c r="ID64" s="126">
        <v>0</v>
      </c>
      <c r="IE64" s="126">
        <v>0</v>
      </c>
      <c r="IF64" s="126">
        <v>0</v>
      </c>
      <c r="IG64" s="126">
        <v>0</v>
      </c>
      <c r="IH64" s="126">
        <v>0</v>
      </c>
      <c r="II64" s="126">
        <v>0</v>
      </c>
      <c r="IJ64" s="126">
        <v>0</v>
      </c>
      <c r="IK64" s="126">
        <v>0</v>
      </c>
      <c r="IL64" s="126">
        <v>0</v>
      </c>
      <c r="IM64" s="126">
        <v>0</v>
      </c>
      <c r="IN64" s="126">
        <v>0</v>
      </c>
      <c r="IO64" s="126">
        <v>0</v>
      </c>
      <c r="IP64" s="126">
        <v>0</v>
      </c>
      <c r="IQ64" s="126">
        <v>0</v>
      </c>
      <c r="IR64" s="126">
        <v>0</v>
      </c>
      <c r="IS64" s="126">
        <v>0</v>
      </c>
      <c r="IT64" s="126">
        <v>0</v>
      </c>
      <c r="IU64" s="126">
        <v>0</v>
      </c>
      <c r="IV64" s="126">
        <v>0</v>
      </c>
      <c r="IW64" s="126">
        <v>0</v>
      </c>
      <c r="IX64" s="126">
        <v>0</v>
      </c>
      <c r="IY64" s="183" t="s">
        <v>290</v>
      </c>
      <c r="IZ64" s="126">
        <v>0</v>
      </c>
      <c r="JA64" s="126">
        <v>0</v>
      </c>
      <c r="JB64" s="126">
        <v>0</v>
      </c>
      <c r="JC64" s="126">
        <v>0</v>
      </c>
      <c r="JD64" s="126">
        <v>0</v>
      </c>
      <c r="JE64" s="126">
        <v>0</v>
      </c>
      <c r="JF64" s="126">
        <v>0</v>
      </c>
      <c r="JG64" s="126">
        <v>0</v>
      </c>
      <c r="JH64" s="126">
        <v>0</v>
      </c>
      <c r="JI64" s="126">
        <v>0</v>
      </c>
      <c r="JJ64" s="126">
        <v>0</v>
      </c>
      <c r="JK64" s="126">
        <v>0</v>
      </c>
      <c r="JL64" s="127" t="b">
        <v>0</v>
      </c>
      <c r="JM64" s="183" t="s">
        <v>993</v>
      </c>
      <c r="JN64" s="183" t="s">
        <v>993</v>
      </c>
      <c r="JO64" s="183" t="s">
        <v>993</v>
      </c>
      <c r="JP64" s="183" t="s">
        <v>993</v>
      </c>
      <c r="JQ64" s="127"/>
      <c r="JR64" s="123"/>
    </row>
    <row r="65" spans="1:278">
      <c r="A65" s="122"/>
      <c r="B65" s="129" t="s">
        <v>1277</v>
      </c>
      <c r="C65" s="130" t="s">
        <v>1277</v>
      </c>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1">
        <v>0</v>
      </c>
      <c r="AI65" s="131">
        <v>0</v>
      </c>
      <c r="AJ65" s="131">
        <v>0</v>
      </c>
      <c r="AK65" s="131">
        <v>0</v>
      </c>
      <c r="AL65" s="131">
        <v>7</v>
      </c>
      <c r="AM65" s="131">
        <v>51</v>
      </c>
      <c r="AN65" s="131"/>
      <c r="AO65" s="131"/>
      <c r="AP65" s="131"/>
      <c r="AQ65" s="131">
        <v>0</v>
      </c>
      <c r="AR65" s="131"/>
      <c r="AS65" s="131"/>
      <c r="AT65" s="131"/>
      <c r="AU65" s="131"/>
      <c r="AV65" s="131"/>
      <c r="AW65" s="131"/>
      <c r="AX65" s="131"/>
      <c r="AY65" s="131"/>
      <c r="AZ65" s="131">
        <f>SUM(AZ10:AZ64)</f>
        <v>764</v>
      </c>
      <c r="BA65" s="131">
        <f t="shared" ref="BA65:BC65" si="4">SUM(BA10:BA64)</f>
        <v>535</v>
      </c>
      <c r="BB65" s="131">
        <f t="shared" si="4"/>
        <v>110</v>
      </c>
      <c r="BC65" s="131">
        <f t="shared" si="4"/>
        <v>741</v>
      </c>
      <c r="BD65" s="131"/>
      <c r="BE65" s="131">
        <v>748</v>
      </c>
      <c r="BF65" s="131">
        <v>519</v>
      </c>
      <c r="BG65" s="131">
        <v>110</v>
      </c>
      <c r="BH65" s="131">
        <v>653</v>
      </c>
      <c r="BI65" s="131">
        <v>176</v>
      </c>
      <c r="BJ65" s="131">
        <v>16</v>
      </c>
      <c r="BK65" s="131">
        <v>16</v>
      </c>
      <c r="BL65" s="131">
        <v>0</v>
      </c>
      <c r="BM65" s="131">
        <v>16</v>
      </c>
      <c r="BN65" s="131">
        <v>16</v>
      </c>
      <c r="BO65" s="131">
        <v>10</v>
      </c>
      <c r="BP65" s="131">
        <v>0</v>
      </c>
      <c r="BQ65" s="131">
        <v>10</v>
      </c>
      <c r="BR65" s="131">
        <v>0</v>
      </c>
      <c r="BS65" s="131">
        <v>6</v>
      </c>
      <c r="BT65" s="131">
        <v>0</v>
      </c>
      <c r="BU65" s="131">
        <v>6</v>
      </c>
      <c r="BV65" s="131">
        <v>0</v>
      </c>
      <c r="BW65" s="131">
        <v>0</v>
      </c>
      <c r="BX65" s="131">
        <v>0</v>
      </c>
      <c r="BY65" s="131"/>
      <c r="BZ65" s="131">
        <v>610</v>
      </c>
      <c r="CA65" s="131">
        <v>16</v>
      </c>
      <c r="CB65" s="131">
        <v>0</v>
      </c>
      <c r="CC65" s="131">
        <v>138</v>
      </c>
      <c r="CD65" s="131">
        <v>79</v>
      </c>
      <c r="CE65" s="131">
        <v>22.3</v>
      </c>
      <c r="CF65" s="131">
        <v>0</v>
      </c>
      <c r="CG65" s="131">
        <v>0</v>
      </c>
      <c r="CH65" s="131">
        <v>228</v>
      </c>
      <c r="CI65" s="131">
        <v>61.1</v>
      </c>
      <c r="CJ65" s="131">
        <v>138</v>
      </c>
      <c r="CK65" s="131">
        <v>24.5</v>
      </c>
      <c r="CL65" s="131">
        <v>56</v>
      </c>
      <c r="CM65" s="131">
        <v>13.4</v>
      </c>
      <c r="CN65" s="131">
        <v>87</v>
      </c>
      <c r="CO65" s="131">
        <v>36.1</v>
      </c>
      <c r="CP65" s="131">
        <v>14</v>
      </c>
      <c r="CQ65" s="131">
        <v>1.5</v>
      </c>
      <c r="CR65" s="131">
        <v>1</v>
      </c>
      <c r="CS65" s="131">
        <v>0</v>
      </c>
      <c r="CT65" s="131">
        <v>0</v>
      </c>
      <c r="CU65" s="131">
        <v>0.1</v>
      </c>
      <c r="CV65" s="131">
        <v>10</v>
      </c>
      <c r="CW65" s="131">
        <v>1.2</v>
      </c>
      <c r="CX65" s="131">
        <v>11</v>
      </c>
      <c r="CY65" s="131">
        <v>2.5</v>
      </c>
      <c r="CZ65" s="131">
        <v>7</v>
      </c>
      <c r="DA65" s="131">
        <v>0.5</v>
      </c>
      <c r="DB65" s="131">
        <v>7</v>
      </c>
      <c r="DC65" s="131">
        <v>0</v>
      </c>
      <c r="DD65" s="131">
        <v>17</v>
      </c>
      <c r="DE65" s="131">
        <v>1.1000000000000001</v>
      </c>
      <c r="DF65" s="131">
        <v>91</v>
      </c>
      <c r="DG65" s="131">
        <v>19.7</v>
      </c>
      <c r="DH65" s="131">
        <v>55</v>
      </c>
      <c r="DI65" s="131">
        <v>7</v>
      </c>
      <c r="DJ65" s="131">
        <v>25</v>
      </c>
      <c r="DK65" s="131">
        <v>8.9</v>
      </c>
      <c r="DL65" s="131">
        <v>73</v>
      </c>
      <c r="DM65" s="131">
        <v>24.3</v>
      </c>
      <c r="DN65" s="131">
        <v>2</v>
      </c>
      <c r="DO65" s="131">
        <v>0</v>
      </c>
      <c r="DP65" s="131">
        <v>0</v>
      </c>
      <c r="DQ65" s="131">
        <v>0</v>
      </c>
      <c r="DR65" s="131">
        <v>0</v>
      </c>
      <c r="DS65" s="131">
        <v>0</v>
      </c>
      <c r="DT65" s="131">
        <v>3</v>
      </c>
      <c r="DU65" s="131">
        <v>0</v>
      </c>
      <c r="DV65" s="131">
        <v>0</v>
      </c>
      <c r="DW65" s="131">
        <v>0</v>
      </c>
      <c r="DX65" s="131">
        <v>7</v>
      </c>
      <c r="DY65" s="131">
        <v>0</v>
      </c>
      <c r="DZ65" s="131">
        <v>24</v>
      </c>
      <c r="EA65" s="131">
        <v>15</v>
      </c>
      <c r="EB65" s="131">
        <v>2.7</v>
      </c>
      <c r="EC65" s="131">
        <v>5</v>
      </c>
      <c r="ED65" s="131">
        <v>1</v>
      </c>
      <c r="EE65" s="131">
        <v>5</v>
      </c>
      <c r="EF65" s="131">
        <v>0</v>
      </c>
      <c r="EG65" s="131">
        <v>8</v>
      </c>
      <c r="EH65" s="131">
        <v>5</v>
      </c>
      <c r="EI65" s="131">
        <v>0</v>
      </c>
      <c r="EJ65" s="131">
        <v>0</v>
      </c>
      <c r="EK65" s="131">
        <v>0</v>
      </c>
      <c r="EL65" s="131">
        <v>0</v>
      </c>
      <c r="EM65" s="131">
        <v>0</v>
      </c>
      <c r="EN65" s="131">
        <v>0</v>
      </c>
      <c r="EO65" s="131">
        <v>0</v>
      </c>
      <c r="EP65" s="131">
        <v>0</v>
      </c>
      <c r="EQ65" s="131">
        <v>0</v>
      </c>
      <c r="ER65" s="131">
        <v>0</v>
      </c>
      <c r="ES65" s="131">
        <v>0</v>
      </c>
      <c r="ET65" s="131">
        <v>0</v>
      </c>
      <c r="EU65" s="131">
        <v>117</v>
      </c>
      <c r="EV65" s="131">
        <v>35.1</v>
      </c>
      <c r="EW65" s="131">
        <v>64</v>
      </c>
      <c r="EX65" s="131">
        <v>14.7</v>
      </c>
      <c r="EY65" s="131">
        <v>17</v>
      </c>
      <c r="EZ65" s="131">
        <v>3.6</v>
      </c>
      <c r="FA65" s="131">
        <v>5</v>
      </c>
      <c r="FB65" s="131">
        <v>6.8</v>
      </c>
      <c r="FC65" s="131">
        <v>11</v>
      </c>
      <c r="FD65" s="131">
        <v>1.5</v>
      </c>
      <c r="FE65" s="131">
        <v>1</v>
      </c>
      <c r="FF65" s="131">
        <v>0</v>
      </c>
      <c r="FG65" s="131">
        <v>0</v>
      </c>
      <c r="FH65" s="131">
        <v>0.1</v>
      </c>
      <c r="FI65" s="131">
        <v>4</v>
      </c>
      <c r="FJ65" s="131">
        <v>1.2</v>
      </c>
      <c r="FK65" s="131">
        <v>0</v>
      </c>
      <c r="FL65" s="131">
        <v>0</v>
      </c>
      <c r="FM65" s="131">
        <v>6</v>
      </c>
      <c r="FN65" s="131">
        <v>1.1000000000000001</v>
      </c>
      <c r="FO65" s="131">
        <v>5</v>
      </c>
      <c r="FP65" s="131">
        <v>3.6</v>
      </c>
      <c r="FQ65" s="131">
        <v>14</v>
      </c>
      <c r="FR65" s="131">
        <v>1.8</v>
      </c>
      <c r="FS65" s="131">
        <v>9</v>
      </c>
      <c r="FT65" s="131">
        <v>0.9</v>
      </c>
      <c r="FU65" s="131">
        <v>1</v>
      </c>
      <c r="FV65" s="131">
        <v>0</v>
      </c>
      <c r="FW65" s="131">
        <v>1</v>
      </c>
      <c r="FX65" s="131">
        <v>0</v>
      </c>
      <c r="FY65" s="131">
        <v>0</v>
      </c>
      <c r="FZ65" s="131">
        <v>0</v>
      </c>
      <c r="GA65" s="131">
        <v>0</v>
      </c>
      <c r="GB65" s="131">
        <v>0</v>
      </c>
      <c r="GC65" s="131">
        <v>3</v>
      </c>
      <c r="GD65" s="131">
        <v>0</v>
      </c>
      <c r="GE65" s="131">
        <v>7</v>
      </c>
      <c r="GF65" s="131">
        <v>0</v>
      </c>
      <c r="GG65" s="131">
        <v>4</v>
      </c>
      <c r="GH65" s="131">
        <v>0</v>
      </c>
      <c r="GI65" s="131"/>
      <c r="GJ65" s="131"/>
      <c r="GK65" s="131"/>
      <c r="GL65" s="131"/>
      <c r="GM65" s="131">
        <v>17028</v>
      </c>
      <c r="GN65" s="131">
        <v>1620</v>
      </c>
      <c r="GO65" s="131">
        <v>34.6</v>
      </c>
      <c r="GP65" s="131">
        <v>127884</v>
      </c>
      <c r="GQ65" s="131">
        <v>15348</v>
      </c>
      <c r="GR65" s="131">
        <v>13282</v>
      </c>
      <c r="GS65" s="131">
        <v>9908</v>
      </c>
      <c r="GT65" s="131">
        <v>83</v>
      </c>
      <c r="GU65" s="131">
        <v>61</v>
      </c>
      <c r="GV65" s="131">
        <v>0</v>
      </c>
      <c r="GW65" s="131">
        <v>3215</v>
      </c>
      <c r="GX65" s="131">
        <v>15</v>
      </c>
      <c r="GY65" s="131">
        <v>12688</v>
      </c>
      <c r="GZ65" s="131">
        <v>12405</v>
      </c>
      <c r="HA65" s="131">
        <v>89</v>
      </c>
      <c r="HB65" s="131">
        <v>28</v>
      </c>
      <c r="HC65" s="131">
        <v>22</v>
      </c>
      <c r="HD65" s="131">
        <v>0</v>
      </c>
      <c r="HE65" s="131">
        <v>4</v>
      </c>
      <c r="HF65" s="131">
        <v>89</v>
      </c>
      <c r="HG65" s="131">
        <v>51</v>
      </c>
      <c r="HH65" s="131">
        <v>10930</v>
      </c>
      <c r="HI65" s="131">
        <v>66</v>
      </c>
      <c r="HJ65" s="131">
        <v>10</v>
      </c>
      <c r="HK65" s="131">
        <v>1682</v>
      </c>
      <c r="HL65" s="131"/>
      <c r="HM65" s="131">
        <v>859</v>
      </c>
      <c r="HN65" s="131">
        <v>6718</v>
      </c>
      <c r="HO65" s="131">
        <v>32</v>
      </c>
      <c r="HP65" s="131">
        <v>13</v>
      </c>
      <c r="HQ65" s="131">
        <v>19</v>
      </c>
      <c r="HR65" s="131">
        <v>43</v>
      </c>
      <c r="HS65" s="131">
        <v>36</v>
      </c>
      <c r="HT65" s="131">
        <v>7</v>
      </c>
      <c r="HU65" s="131">
        <v>4379</v>
      </c>
      <c r="HV65" s="131">
        <v>2135</v>
      </c>
      <c r="HW65" s="131">
        <v>304</v>
      </c>
      <c r="HX65" s="131">
        <v>2118</v>
      </c>
      <c r="HY65" s="131">
        <v>1135</v>
      </c>
      <c r="HZ65" s="131">
        <v>67</v>
      </c>
      <c r="IA65" s="508">
        <v>1.82</v>
      </c>
      <c r="IB65" s="131">
        <v>6.9</v>
      </c>
      <c r="IC65" s="131">
        <v>15348</v>
      </c>
      <c r="ID65" s="131">
        <v>0</v>
      </c>
      <c r="IE65" s="131">
        <v>0</v>
      </c>
      <c r="IF65" s="131">
        <v>0</v>
      </c>
      <c r="IG65" s="131">
        <v>0</v>
      </c>
      <c r="IH65" s="131">
        <v>0</v>
      </c>
      <c r="II65" s="131">
        <v>5</v>
      </c>
      <c r="IJ65" s="131">
        <v>4</v>
      </c>
      <c r="IK65" s="131">
        <v>3</v>
      </c>
      <c r="IL65" s="131">
        <v>0</v>
      </c>
      <c r="IM65" s="131">
        <v>0</v>
      </c>
      <c r="IN65" s="131">
        <v>7</v>
      </c>
      <c r="IO65" s="131">
        <v>0</v>
      </c>
      <c r="IP65" s="131">
        <v>0</v>
      </c>
      <c r="IQ65" s="131">
        <v>0</v>
      </c>
      <c r="IR65" s="131">
        <v>0</v>
      </c>
      <c r="IS65" s="131">
        <v>0</v>
      </c>
      <c r="IT65" s="131">
        <v>0</v>
      </c>
      <c r="IU65" s="131">
        <v>0</v>
      </c>
      <c r="IV65" s="131">
        <v>0</v>
      </c>
      <c r="IW65" s="131">
        <v>0</v>
      </c>
      <c r="IX65" s="131">
        <v>0</v>
      </c>
      <c r="IY65" s="131"/>
      <c r="IZ65" s="131">
        <v>1</v>
      </c>
      <c r="JA65" s="131">
        <v>2</v>
      </c>
      <c r="JB65" s="131">
        <v>2</v>
      </c>
      <c r="JC65" s="131">
        <v>3</v>
      </c>
      <c r="JD65" s="131">
        <v>0</v>
      </c>
      <c r="JE65" s="131">
        <v>0</v>
      </c>
      <c r="JF65" s="131">
        <v>0</v>
      </c>
      <c r="JG65" s="131">
        <v>0</v>
      </c>
      <c r="JH65" s="131">
        <v>0</v>
      </c>
      <c r="JI65" s="131">
        <v>0</v>
      </c>
      <c r="JJ65" s="131">
        <v>0</v>
      </c>
      <c r="JK65" s="131">
        <v>0</v>
      </c>
      <c r="JL65" s="131">
        <v>0</v>
      </c>
      <c r="JM65" s="131"/>
      <c r="JN65" s="131"/>
      <c r="JO65" s="131"/>
      <c r="JP65" s="131"/>
      <c r="JQ65" s="131"/>
      <c r="JR65" s="123"/>
    </row>
    <row r="66" spans="1:278">
      <c r="A66" s="122"/>
      <c r="B66" s="132"/>
      <c r="C66" s="130" t="s">
        <v>1278</v>
      </c>
      <c r="D66" s="131">
        <v>55</v>
      </c>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c r="IU66" s="131"/>
      <c r="IV66" s="131"/>
      <c r="IW66" s="131"/>
      <c r="IX66" s="131"/>
      <c r="IY66" s="131"/>
      <c r="IZ66" s="131"/>
      <c r="JA66" s="131"/>
      <c r="JB66" s="131"/>
      <c r="JC66" s="131"/>
      <c r="JD66" s="131"/>
      <c r="JE66" s="131"/>
      <c r="JF66" s="131"/>
      <c r="JG66" s="131"/>
      <c r="JH66" s="131"/>
      <c r="JI66" s="131"/>
      <c r="JJ66" s="131"/>
      <c r="JK66" s="131"/>
      <c r="JL66" s="131"/>
      <c r="JM66" s="131"/>
      <c r="JN66" s="131"/>
      <c r="JO66" s="131"/>
      <c r="JP66" s="131"/>
      <c r="JQ66" s="131"/>
      <c r="JR66" s="123"/>
    </row>
    <row r="67" spans="1:278">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122"/>
      <c r="EY67" s="122"/>
      <c r="EZ67" s="122"/>
      <c r="FA67" s="122"/>
      <c r="FB67" s="122"/>
      <c r="FC67" s="122"/>
      <c r="FD67" s="122"/>
      <c r="FE67" s="122"/>
      <c r="FF67" s="122"/>
      <c r="FG67" s="122"/>
      <c r="FH67" s="122"/>
      <c r="FI67" s="122"/>
      <c r="FJ67" s="122"/>
      <c r="FK67" s="122"/>
      <c r="FL67" s="122"/>
      <c r="FM67" s="122"/>
      <c r="FN67" s="122"/>
      <c r="FO67" s="122"/>
      <c r="FP67" s="122"/>
      <c r="FQ67" s="122"/>
      <c r="FR67" s="122"/>
      <c r="FS67" s="122"/>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22"/>
      <c r="GQ67" s="122"/>
      <c r="GR67" s="122"/>
      <c r="GS67" s="122"/>
      <c r="GT67" s="122"/>
      <c r="GU67" s="122"/>
      <c r="GV67" s="122"/>
      <c r="GW67" s="122"/>
      <c r="GX67" s="122"/>
      <c r="GY67" s="122"/>
      <c r="GZ67" s="122"/>
      <c r="HA67" s="122"/>
      <c r="HB67" s="122"/>
      <c r="HC67" s="122"/>
      <c r="HD67" s="122"/>
      <c r="HE67" s="122"/>
      <c r="HF67" s="122"/>
      <c r="HG67" s="122"/>
      <c r="HH67" s="122"/>
      <c r="HI67" s="122"/>
      <c r="HJ67" s="122"/>
      <c r="HK67" s="122"/>
      <c r="HL67" s="122"/>
      <c r="HM67" s="122"/>
      <c r="HN67" s="122"/>
      <c r="HO67" s="122"/>
      <c r="HP67" s="122"/>
      <c r="HQ67" s="122"/>
      <c r="HR67" s="122"/>
      <c r="HS67" s="122"/>
      <c r="HT67" s="122"/>
      <c r="HU67" s="122"/>
      <c r="HV67" s="122"/>
      <c r="HW67" s="122"/>
      <c r="HX67" s="122"/>
      <c r="HY67" s="122"/>
      <c r="HZ67" s="122"/>
      <c r="IA67" s="122"/>
      <c r="IB67" s="122"/>
      <c r="IC67" s="122"/>
      <c r="ID67" s="122"/>
      <c r="IE67" s="122"/>
      <c r="IF67" s="122"/>
      <c r="IG67" s="122"/>
      <c r="IH67" s="122"/>
      <c r="II67" s="122"/>
      <c r="IJ67" s="122"/>
      <c r="IK67" s="122"/>
      <c r="IL67" s="122"/>
      <c r="IM67" s="122"/>
      <c r="IN67" s="122"/>
      <c r="IO67" s="122"/>
      <c r="IP67" s="122"/>
      <c r="IQ67" s="122"/>
      <c r="IR67" s="122"/>
      <c r="IS67" s="122"/>
      <c r="IT67" s="122"/>
      <c r="IU67" s="122"/>
      <c r="IV67" s="122"/>
      <c r="IW67" s="122"/>
      <c r="IX67" s="122"/>
      <c r="IY67" s="122"/>
      <c r="IZ67" s="122"/>
      <c r="JA67" s="122"/>
      <c r="JB67" s="122"/>
      <c r="JC67" s="122"/>
      <c r="JD67" s="122"/>
      <c r="JE67" s="122"/>
      <c r="JF67" s="122"/>
      <c r="JG67" s="122"/>
      <c r="JH67" s="122"/>
      <c r="JI67" s="122"/>
      <c r="JJ67" s="122"/>
      <c r="JK67" s="122"/>
      <c r="JL67" s="122"/>
      <c r="JM67" s="122"/>
      <c r="JN67" s="122"/>
      <c r="JO67" s="122"/>
      <c r="JP67" s="122"/>
      <c r="JQ67" s="122"/>
      <c r="JR67" s="123"/>
    </row>
    <row r="68" spans="1:278">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c r="CK68" s="133"/>
      <c r="CL68" s="133"/>
      <c r="CM68" s="133"/>
      <c r="CN68" s="133"/>
      <c r="CO68" s="133"/>
      <c r="CP68" s="133"/>
      <c r="CQ68" s="133"/>
      <c r="CR68" s="133"/>
      <c r="CS68" s="133"/>
      <c r="CT68" s="133"/>
      <c r="CU68" s="133"/>
      <c r="CV68" s="133"/>
      <c r="CW68" s="133"/>
      <c r="CX68" s="133"/>
      <c r="CY68" s="133"/>
      <c r="CZ68" s="133"/>
      <c r="DA68" s="133"/>
      <c r="DB68" s="133"/>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33"/>
      <c r="EF68" s="133"/>
      <c r="EG68" s="133"/>
      <c r="EH68" s="133"/>
      <c r="EI68" s="133"/>
      <c r="EJ68" s="133"/>
      <c r="EK68" s="133"/>
      <c r="EL68" s="133"/>
      <c r="EM68" s="133"/>
      <c r="EN68" s="133"/>
      <c r="EO68" s="133"/>
      <c r="EP68" s="133"/>
      <c r="EQ68" s="133"/>
      <c r="ER68" s="133"/>
      <c r="ES68" s="133"/>
      <c r="ET68" s="133"/>
      <c r="EU68" s="133"/>
      <c r="EV68" s="133"/>
      <c r="EW68" s="133"/>
      <c r="EX68" s="133"/>
      <c r="EY68" s="133"/>
      <c r="EZ68" s="133"/>
      <c r="FA68" s="133"/>
      <c r="FB68" s="133"/>
      <c r="FC68" s="133"/>
      <c r="FD68" s="133"/>
      <c r="FE68" s="133"/>
      <c r="FF68" s="133"/>
      <c r="FG68" s="133"/>
      <c r="FH68" s="133"/>
      <c r="FI68" s="133"/>
      <c r="FJ68" s="133"/>
      <c r="FK68" s="133"/>
      <c r="FL68" s="133"/>
      <c r="FM68" s="133"/>
      <c r="FN68" s="133"/>
      <c r="FO68" s="133"/>
      <c r="FP68" s="133"/>
      <c r="FQ68" s="133"/>
      <c r="FR68" s="133"/>
      <c r="FS68" s="133"/>
      <c r="FT68" s="133"/>
      <c r="FU68" s="133"/>
      <c r="FV68" s="133"/>
      <c r="FW68" s="133"/>
      <c r="FX68" s="133"/>
      <c r="FY68" s="133"/>
      <c r="FZ68" s="133"/>
      <c r="GA68" s="133"/>
      <c r="GB68" s="133"/>
      <c r="GC68" s="133"/>
      <c r="GD68" s="133"/>
      <c r="GE68" s="133"/>
      <c r="GF68" s="133"/>
      <c r="GG68" s="133"/>
      <c r="GH68" s="133"/>
      <c r="GI68" s="133"/>
      <c r="GJ68" s="133"/>
      <c r="GK68" s="133"/>
      <c r="GL68" s="133"/>
      <c r="GM68" s="133"/>
      <c r="GN68" s="133"/>
      <c r="GO68" s="133"/>
      <c r="GP68" s="133"/>
      <c r="GQ68" s="133"/>
      <c r="GR68" s="133"/>
      <c r="GS68" s="133"/>
      <c r="GT68" s="133"/>
      <c r="GU68" s="133"/>
      <c r="GV68" s="133"/>
      <c r="GW68" s="133"/>
      <c r="GX68" s="133"/>
      <c r="GY68" s="133"/>
      <c r="GZ68" s="133"/>
      <c r="HA68" s="133"/>
      <c r="HB68" s="133"/>
      <c r="HC68" s="133"/>
      <c r="HD68" s="133"/>
      <c r="HE68" s="133"/>
      <c r="HF68" s="133"/>
      <c r="HG68" s="133"/>
      <c r="HH68" s="133"/>
      <c r="HI68" s="133"/>
      <c r="HJ68" s="133"/>
      <c r="HK68" s="133"/>
      <c r="HL68" s="133"/>
      <c r="HM68" s="133"/>
      <c r="HN68" s="133"/>
      <c r="HO68" s="133"/>
      <c r="HP68" s="133"/>
      <c r="HQ68" s="133"/>
      <c r="HR68" s="133"/>
      <c r="HS68" s="133"/>
      <c r="HT68" s="133"/>
      <c r="HU68" s="133"/>
      <c r="HV68" s="133"/>
      <c r="HW68" s="133"/>
      <c r="HX68" s="133"/>
      <c r="HY68" s="133"/>
      <c r="HZ68" s="133"/>
      <c r="IA68" s="133"/>
      <c r="IB68" s="133"/>
      <c r="IC68" s="133"/>
      <c r="ID68" s="133"/>
      <c r="IE68" s="133"/>
      <c r="IF68" s="133"/>
      <c r="IG68" s="133"/>
      <c r="IH68" s="133"/>
      <c r="II68" s="133"/>
      <c r="IJ68" s="133"/>
      <c r="IK68" s="133"/>
      <c r="IL68" s="133"/>
      <c r="IM68" s="133"/>
      <c r="IN68" s="133"/>
      <c r="IO68" s="133"/>
      <c r="IP68" s="133"/>
      <c r="IQ68" s="133"/>
      <c r="IR68" s="133"/>
      <c r="IS68" s="133"/>
      <c r="IT68" s="133"/>
      <c r="IU68" s="133"/>
      <c r="IV68" s="133"/>
      <c r="IW68" s="133"/>
      <c r="IX68" s="133"/>
      <c r="IY68" s="133"/>
      <c r="IZ68" s="133"/>
      <c r="JA68" s="133"/>
      <c r="JB68" s="133"/>
      <c r="JC68" s="133"/>
      <c r="JD68" s="133"/>
      <c r="JE68" s="133"/>
      <c r="JF68" s="133"/>
      <c r="JG68" s="133"/>
      <c r="JH68" s="133"/>
      <c r="JI68" s="133"/>
      <c r="JJ68" s="133"/>
      <c r="JK68" s="133"/>
      <c r="JL68" s="133"/>
      <c r="JM68" s="133"/>
      <c r="JN68" s="133"/>
      <c r="JO68" s="133"/>
      <c r="JP68" s="133"/>
      <c r="JQ68" s="133"/>
      <c r="JR68" s="134"/>
    </row>
  </sheetData>
  <mergeCells count="56">
    <mergeCell ref="B63:C63"/>
    <mergeCell ref="B64:C64"/>
    <mergeCell ref="B57:C57"/>
    <mergeCell ref="B58:C58"/>
    <mergeCell ref="B59:C59"/>
    <mergeCell ref="B60:C60"/>
    <mergeCell ref="B61:C61"/>
    <mergeCell ref="B62:C62"/>
    <mergeCell ref="B56:C56"/>
    <mergeCell ref="B45:C45"/>
    <mergeCell ref="B46:C46"/>
    <mergeCell ref="B47:C47"/>
    <mergeCell ref="B48:C48"/>
    <mergeCell ref="B49:C49"/>
    <mergeCell ref="B50:C50"/>
    <mergeCell ref="B51:C51"/>
    <mergeCell ref="B52:C52"/>
    <mergeCell ref="B53:C53"/>
    <mergeCell ref="B54:C54"/>
    <mergeCell ref="B55:C55"/>
    <mergeCell ref="B44:C44"/>
    <mergeCell ref="B33:C33"/>
    <mergeCell ref="B34:C34"/>
    <mergeCell ref="B35:C35"/>
    <mergeCell ref="B36:C36"/>
    <mergeCell ref="B37:C37"/>
    <mergeCell ref="B38:C38"/>
    <mergeCell ref="B39:C39"/>
    <mergeCell ref="B40:C40"/>
    <mergeCell ref="B41:C41"/>
    <mergeCell ref="B42:C42"/>
    <mergeCell ref="B43:C43"/>
    <mergeCell ref="B32:C32"/>
    <mergeCell ref="B21:C21"/>
    <mergeCell ref="B22:C22"/>
    <mergeCell ref="B23:C23"/>
    <mergeCell ref="B24:C24"/>
    <mergeCell ref="B25:C25"/>
    <mergeCell ref="B26:C26"/>
    <mergeCell ref="B27:C27"/>
    <mergeCell ref="B28:C28"/>
    <mergeCell ref="B29:C29"/>
    <mergeCell ref="B30:C30"/>
    <mergeCell ref="B31:C31"/>
    <mergeCell ref="B20:C20"/>
    <mergeCell ref="B9:C9"/>
    <mergeCell ref="B10:C10"/>
    <mergeCell ref="B11:C11"/>
    <mergeCell ref="B12:C12"/>
    <mergeCell ref="B13:C13"/>
    <mergeCell ref="B14:C14"/>
    <mergeCell ref="B15:C15"/>
    <mergeCell ref="B16:C16"/>
    <mergeCell ref="B17:C17"/>
    <mergeCell ref="B18:C18"/>
    <mergeCell ref="B19:C19"/>
  </mergeCells>
  <phoneticPr fontId="8"/>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9">
    <pageSetUpPr fitToPage="1"/>
  </sheetPr>
  <dimension ref="A1:CD155"/>
  <sheetViews>
    <sheetView workbookViewId="0"/>
  </sheetViews>
  <sheetFormatPr defaultColWidth="9" defaultRowHeight="18"/>
  <cols>
    <col min="1" max="1" width="5" style="533" customWidth="1"/>
    <col min="2" max="2" width="13" style="533" customWidth="1"/>
    <col min="3" max="3" width="14.33203125" style="533" customWidth="1"/>
    <col min="4" max="4" width="15.33203125" style="533" hidden="1" customWidth="1"/>
    <col min="5" max="5" width="9" style="533" hidden="1" customWidth="1"/>
    <col min="6" max="9" width="9.58203125" style="533" hidden="1" customWidth="1"/>
    <col min="10" max="10" width="33.33203125" style="533" customWidth="1"/>
    <col min="11" max="24" width="9" style="750" hidden="1" customWidth="1"/>
    <col min="25" max="52" width="9" style="533" hidden="1" customWidth="1"/>
    <col min="53" max="66" width="9" style="533" customWidth="1"/>
    <col min="67" max="68" width="9.08203125" style="533" customWidth="1"/>
    <col min="69" max="69" width="3.08203125" style="533" customWidth="1"/>
    <col min="70" max="79" width="9" style="533" customWidth="1"/>
    <col min="80" max="16384" width="9" style="533"/>
  </cols>
  <sheetData>
    <row r="1" spans="1:82" ht="18.5" thickBot="1">
      <c r="A1" s="531"/>
      <c r="B1" s="531"/>
      <c r="C1" s="531"/>
      <c r="D1" s="531"/>
      <c r="E1" s="531"/>
      <c r="F1" s="531"/>
      <c r="G1" s="531"/>
      <c r="H1" s="531"/>
      <c r="I1" s="531"/>
      <c r="J1" s="531"/>
      <c r="K1" s="532" t="s">
        <v>75</v>
      </c>
      <c r="L1" s="532"/>
      <c r="M1" s="532"/>
      <c r="N1" s="532"/>
      <c r="O1" s="532"/>
      <c r="P1" s="532"/>
      <c r="Q1" s="532"/>
      <c r="R1" s="532" t="s">
        <v>76</v>
      </c>
      <c r="S1" s="532"/>
      <c r="T1" s="532"/>
      <c r="U1" s="532"/>
      <c r="V1" s="532"/>
      <c r="W1" s="532"/>
      <c r="X1" s="532"/>
      <c r="Y1" s="531" t="s">
        <v>77</v>
      </c>
      <c r="Z1" s="531"/>
      <c r="AA1" s="531"/>
      <c r="AB1" s="531"/>
      <c r="AC1" s="531"/>
      <c r="AD1" s="531"/>
      <c r="AE1" s="531"/>
      <c r="AF1" s="531" t="s">
        <v>78</v>
      </c>
      <c r="AG1" s="531"/>
      <c r="AH1" s="531"/>
      <c r="AI1" s="531"/>
      <c r="AJ1" s="531"/>
      <c r="AK1" s="531"/>
      <c r="AL1" s="531"/>
      <c r="AM1" s="531" t="s">
        <v>79</v>
      </c>
      <c r="AN1" s="531"/>
      <c r="AO1" s="531"/>
      <c r="AP1" s="531"/>
      <c r="AQ1" s="531"/>
      <c r="AR1" s="531"/>
      <c r="AS1" s="531"/>
      <c r="AT1" s="531" t="s">
        <v>80</v>
      </c>
      <c r="AU1" s="531"/>
      <c r="AV1" s="531"/>
      <c r="AW1" s="531"/>
      <c r="AX1" s="531"/>
      <c r="AY1" s="531"/>
      <c r="AZ1" s="531"/>
      <c r="BA1" s="531" t="s">
        <v>81</v>
      </c>
      <c r="BB1" s="531"/>
      <c r="BC1" s="531"/>
      <c r="BD1" s="531"/>
      <c r="BE1" s="531"/>
      <c r="BF1" s="531"/>
      <c r="BG1" s="531"/>
      <c r="BH1" s="531" t="s">
        <v>82</v>
      </c>
      <c r="BI1" s="531"/>
      <c r="BJ1" s="531"/>
      <c r="BK1" s="531"/>
      <c r="BL1" s="531"/>
      <c r="BM1" s="531"/>
      <c r="BN1" s="531"/>
      <c r="BO1" s="531"/>
      <c r="BP1" s="531"/>
      <c r="BR1" s="531" t="s">
        <v>2248</v>
      </c>
      <c r="BS1" s="531"/>
      <c r="BT1" s="531"/>
      <c r="BU1" s="531"/>
      <c r="BV1" s="531"/>
      <c r="BW1" s="531"/>
      <c r="BX1" s="531"/>
      <c r="BY1" s="531"/>
      <c r="BZ1" s="531"/>
      <c r="CA1" s="531"/>
      <c r="CB1" s="531" t="s">
        <v>83</v>
      </c>
      <c r="CC1" s="531"/>
    </row>
    <row r="2" spans="1:82" ht="25.5" customHeight="1" thickBot="1">
      <c r="A2" s="534"/>
      <c r="B2" s="535" t="s">
        <v>84</v>
      </c>
      <c r="C2" s="535" t="s">
        <v>85</v>
      </c>
      <c r="D2" s="535" t="s">
        <v>86</v>
      </c>
      <c r="E2" s="536" t="s">
        <v>87</v>
      </c>
      <c r="F2" s="537" t="s">
        <v>88</v>
      </c>
      <c r="G2" s="537" t="s">
        <v>89</v>
      </c>
      <c r="H2" s="537" t="s">
        <v>90</v>
      </c>
      <c r="I2" s="537" t="s">
        <v>91</v>
      </c>
      <c r="J2" s="537" t="s">
        <v>92</v>
      </c>
      <c r="K2" s="538" t="s">
        <v>93</v>
      </c>
      <c r="L2" s="539" t="s">
        <v>94</v>
      </c>
      <c r="M2" s="539" t="s">
        <v>95</v>
      </c>
      <c r="N2" s="539" t="s">
        <v>96</v>
      </c>
      <c r="O2" s="540" t="s">
        <v>97</v>
      </c>
      <c r="P2" s="540" t="s">
        <v>98</v>
      </c>
      <c r="Q2" s="541" t="s">
        <v>99</v>
      </c>
      <c r="R2" s="538" t="s">
        <v>93</v>
      </c>
      <c r="S2" s="539" t="s">
        <v>94</v>
      </c>
      <c r="T2" s="539" t="s">
        <v>95</v>
      </c>
      <c r="U2" s="539" t="s">
        <v>96</v>
      </c>
      <c r="V2" s="540" t="s">
        <v>97</v>
      </c>
      <c r="W2" s="540" t="s">
        <v>98</v>
      </c>
      <c r="X2" s="541" t="s">
        <v>99</v>
      </c>
      <c r="Y2" s="542" t="s">
        <v>93</v>
      </c>
      <c r="Z2" s="536" t="s">
        <v>94</v>
      </c>
      <c r="AA2" s="536" t="s">
        <v>95</v>
      </c>
      <c r="AB2" s="536" t="s">
        <v>96</v>
      </c>
      <c r="AC2" s="537" t="s">
        <v>97</v>
      </c>
      <c r="AD2" s="537" t="s">
        <v>98</v>
      </c>
      <c r="AE2" s="543" t="s">
        <v>99</v>
      </c>
      <c r="AF2" s="542" t="s">
        <v>93</v>
      </c>
      <c r="AG2" s="536" t="s">
        <v>94</v>
      </c>
      <c r="AH2" s="536" t="s">
        <v>95</v>
      </c>
      <c r="AI2" s="536" t="s">
        <v>96</v>
      </c>
      <c r="AJ2" s="537" t="s">
        <v>97</v>
      </c>
      <c r="AK2" s="537" t="s">
        <v>98</v>
      </c>
      <c r="AL2" s="543" t="s">
        <v>99</v>
      </c>
      <c r="AM2" s="542" t="s">
        <v>93</v>
      </c>
      <c r="AN2" s="536" t="s">
        <v>94</v>
      </c>
      <c r="AO2" s="536" t="s">
        <v>95</v>
      </c>
      <c r="AP2" s="536" t="s">
        <v>96</v>
      </c>
      <c r="AQ2" s="537" t="s">
        <v>97</v>
      </c>
      <c r="AR2" s="537" t="s">
        <v>98</v>
      </c>
      <c r="AS2" s="543" t="s">
        <v>99</v>
      </c>
      <c r="AT2" s="542" t="s">
        <v>93</v>
      </c>
      <c r="AU2" s="536" t="s">
        <v>94</v>
      </c>
      <c r="AV2" s="536" t="s">
        <v>95</v>
      </c>
      <c r="AW2" s="536" t="s">
        <v>96</v>
      </c>
      <c r="AX2" s="537" t="s">
        <v>97</v>
      </c>
      <c r="AY2" s="537" t="s">
        <v>98</v>
      </c>
      <c r="AZ2" s="543" t="s">
        <v>99</v>
      </c>
      <c r="BA2" s="542" t="s">
        <v>93</v>
      </c>
      <c r="BB2" s="536" t="s">
        <v>94</v>
      </c>
      <c r="BC2" s="536" t="s">
        <v>95</v>
      </c>
      <c r="BD2" s="536" t="s">
        <v>96</v>
      </c>
      <c r="BE2" s="537" t="s">
        <v>97</v>
      </c>
      <c r="BF2" s="537" t="s">
        <v>98</v>
      </c>
      <c r="BG2" s="543" t="s">
        <v>99</v>
      </c>
      <c r="BH2" s="542" t="s">
        <v>93</v>
      </c>
      <c r="BI2" s="536" t="s">
        <v>94</v>
      </c>
      <c r="BJ2" s="536" t="s">
        <v>95</v>
      </c>
      <c r="BK2" s="536" t="s">
        <v>96</v>
      </c>
      <c r="BL2" s="537" t="s">
        <v>97</v>
      </c>
      <c r="BM2" s="537" t="s">
        <v>98</v>
      </c>
      <c r="BN2" s="543" t="s">
        <v>99</v>
      </c>
      <c r="BO2" s="544" t="s">
        <v>2249</v>
      </c>
      <c r="BP2" s="544" t="s">
        <v>2250</v>
      </c>
      <c r="BQ2" s="545"/>
      <c r="BR2" s="542" t="s">
        <v>93</v>
      </c>
      <c r="BS2" s="536" t="s">
        <v>94</v>
      </c>
      <c r="BT2" s="536" t="s">
        <v>95</v>
      </c>
      <c r="BU2" s="536" t="s">
        <v>96</v>
      </c>
      <c r="BV2" s="537" t="s">
        <v>97</v>
      </c>
      <c r="BW2" s="537" t="s">
        <v>101</v>
      </c>
      <c r="BX2" s="537" t="s">
        <v>99</v>
      </c>
      <c r="BY2" s="546" t="s">
        <v>102</v>
      </c>
      <c r="BZ2" s="547" t="s">
        <v>103</v>
      </c>
      <c r="CA2" s="548" t="s">
        <v>104</v>
      </c>
      <c r="CB2" s="549" t="s">
        <v>105</v>
      </c>
      <c r="CC2" s="548" t="s">
        <v>106</v>
      </c>
    </row>
    <row r="3" spans="1:82">
      <c r="A3" s="550">
        <v>1</v>
      </c>
      <c r="B3" s="551" t="s">
        <v>107</v>
      </c>
      <c r="C3" s="551" t="s">
        <v>108</v>
      </c>
      <c r="D3" s="551" t="s">
        <v>109</v>
      </c>
      <c r="E3" s="552">
        <v>11729055</v>
      </c>
      <c r="F3" s="553">
        <v>11730066</v>
      </c>
      <c r="G3" s="553">
        <v>11701019</v>
      </c>
      <c r="H3" s="553">
        <v>11701019</v>
      </c>
      <c r="I3" s="553">
        <v>11701019</v>
      </c>
      <c r="J3" s="554" t="s">
        <v>110</v>
      </c>
      <c r="K3" s="555"/>
      <c r="L3" s="556">
        <v>303</v>
      </c>
      <c r="M3" s="556">
        <v>82</v>
      </c>
      <c r="N3" s="556">
        <v>40</v>
      </c>
      <c r="O3" s="557">
        <v>425</v>
      </c>
      <c r="P3" s="557"/>
      <c r="Q3" s="558">
        <v>425</v>
      </c>
      <c r="R3" s="555"/>
      <c r="S3" s="556">
        <v>255</v>
      </c>
      <c r="T3" s="556">
        <v>45</v>
      </c>
      <c r="U3" s="556"/>
      <c r="V3" s="557">
        <v>300</v>
      </c>
      <c r="W3" s="557"/>
      <c r="X3" s="558">
        <v>300</v>
      </c>
      <c r="Y3" s="559">
        <v>10</v>
      </c>
      <c r="Z3" s="560">
        <v>204</v>
      </c>
      <c r="AA3" s="560">
        <v>86</v>
      </c>
      <c r="AB3" s="560">
        <v>0</v>
      </c>
      <c r="AC3" s="561">
        <f t="shared" ref="AC3" si="0">SUM(Y3:AB3)</f>
        <v>300</v>
      </c>
      <c r="AD3" s="560">
        <v>0</v>
      </c>
      <c r="AE3" s="562">
        <f t="shared" ref="AE3" si="1">AC3+AD3</f>
        <v>300</v>
      </c>
      <c r="AF3" s="559">
        <v>10</v>
      </c>
      <c r="AG3" s="560">
        <v>204</v>
      </c>
      <c r="AH3" s="560">
        <v>86</v>
      </c>
      <c r="AI3" s="560">
        <v>0</v>
      </c>
      <c r="AJ3" s="561">
        <v>300</v>
      </c>
      <c r="AK3" s="560">
        <v>0</v>
      </c>
      <c r="AL3" s="562">
        <f t="shared" ref="AL3" si="2">AJ3+AK3</f>
        <v>300</v>
      </c>
      <c r="AM3" s="559">
        <v>10</v>
      </c>
      <c r="AN3" s="560">
        <v>204</v>
      </c>
      <c r="AO3" s="560">
        <v>86</v>
      </c>
      <c r="AP3" s="560">
        <v>0</v>
      </c>
      <c r="AQ3" s="561">
        <v>300</v>
      </c>
      <c r="AR3" s="560">
        <v>0</v>
      </c>
      <c r="AS3" s="562">
        <v>300</v>
      </c>
      <c r="AT3" s="563">
        <v>10</v>
      </c>
      <c r="AU3" s="564">
        <v>204</v>
      </c>
      <c r="AV3" s="565">
        <v>86</v>
      </c>
      <c r="AW3" s="565">
        <v>0</v>
      </c>
      <c r="AX3" s="561">
        <v>300</v>
      </c>
      <c r="AY3" s="560">
        <v>0</v>
      </c>
      <c r="AZ3" s="566">
        <v>300</v>
      </c>
      <c r="BA3" s="567">
        <v>10</v>
      </c>
      <c r="BB3" s="568">
        <v>204</v>
      </c>
      <c r="BC3" s="568">
        <v>86</v>
      </c>
      <c r="BD3" s="568">
        <v>0</v>
      </c>
      <c r="BE3" s="568">
        <v>300</v>
      </c>
      <c r="BF3" s="568">
        <v>0</v>
      </c>
      <c r="BG3" s="569">
        <v>300</v>
      </c>
      <c r="BH3" s="570">
        <v>10</v>
      </c>
      <c r="BI3" s="571">
        <v>204</v>
      </c>
      <c r="BJ3" s="571">
        <v>86</v>
      </c>
      <c r="BK3" s="571">
        <v>0</v>
      </c>
      <c r="BL3" s="571">
        <f t="shared" ref="BL3:BL19" si="3">SUM(BH3:BK3)</f>
        <v>300</v>
      </c>
      <c r="BM3" s="571">
        <v>0</v>
      </c>
      <c r="BN3" s="572">
        <f>BL3+BM3</f>
        <v>300</v>
      </c>
      <c r="BO3" s="531">
        <f>BL3-BE3</f>
        <v>0</v>
      </c>
      <c r="BP3" s="531">
        <f>BN3-BG3</f>
        <v>0</v>
      </c>
      <c r="BR3" s="573">
        <v>10</v>
      </c>
      <c r="BS3" s="574">
        <v>204</v>
      </c>
      <c r="BT3" s="574">
        <v>86</v>
      </c>
      <c r="BU3" s="574">
        <v>0</v>
      </c>
      <c r="BV3" s="574">
        <f>SUM(BR3:BU3)</f>
        <v>300</v>
      </c>
      <c r="BW3" s="574">
        <v>0</v>
      </c>
      <c r="BX3" s="575">
        <f>BV3+BW3</f>
        <v>300</v>
      </c>
      <c r="BY3" s="576">
        <v>0</v>
      </c>
      <c r="BZ3" s="577">
        <v>0</v>
      </c>
      <c r="CA3" s="578" t="str">
        <f>IF(BN3=BX3+BY3+BZ3,"○","×")</f>
        <v>○</v>
      </c>
      <c r="CB3" s="579">
        <v>300</v>
      </c>
      <c r="CC3" s="578" t="str">
        <f>IF(BN3=CB3,"○","×")</f>
        <v>○</v>
      </c>
    </row>
    <row r="4" spans="1:82">
      <c r="A4" s="550">
        <v>2</v>
      </c>
      <c r="B4" s="580" t="s">
        <v>107</v>
      </c>
      <c r="C4" s="580" t="s">
        <v>108</v>
      </c>
      <c r="D4" s="580" t="s">
        <v>109</v>
      </c>
      <c r="E4" s="581">
        <v>11729135</v>
      </c>
      <c r="F4" s="582">
        <v>11730120</v>
      </c>
      <c r="G4" s="582">
        <v>11701022</v>
      </c>
      <c r="H4" s="582">
        <v>11701022</v>
      </c>
      <c r="I4" s="582">
        <v>11701022</v>
      </c>
      <c r="J4" s="583" t="s">
        <v>111</v>
      </c>
      <c r="K4" s="584"/>
      <c r="L4" s="585"/>
      <c r="M4" s="585"/>
      <c r="N4" s="585"/>
      <c r="O4" s="586"/>
      <c r="P4" s="586"/>
      <c r="Q4" s="558">
        <v>0</v>
      </c>
      <c r="R4" s="584"/>
      <c r="S4" s="585">
        <v>60</v>
      </c>
      <c r="T4" s="585"/>
      <c r="U4" s="585">
        <v>180</v>
      </c>
      <c r="V4" s="586">
        <v>240</v>
      </c>
      <c r="W4" s="586">
        <v>54</v>
      </c>
      <c r="X4" s="558">
        <v>294</v>
      </c>
      <c r="Y4" s="559">
        <v>0</v>
      </c>
      <c r="Z4" s="560">
        <v>55</v>
      </c>
      <c r="AA4" s="560">
        <v>0</v>
      </c>
      <c r="AB4" s="560">
        <v>144</v>
      </c>
      <c r="AC4" s="561">
        <f>SUM(Y4:AB4)</f>
        <v>199</v>
      </c>
      <c r="AD4" s="560">
        <v>0</v>
      </c>
      <c r="AE4" s="562">
        <f>AC4+AD4</f>
        <v>199</v>
      </c>
      <c r="AF4" s="559">
        <v>0</v>
      </c>
      <c r="AG4" s="560">
        <v>55</v>
      </c>
      <c r="AH4" s="560">
        <v>0</v>
      </c>
      <c r="AI4" s="560">
        <v>144</v>
      </c>
      <c r="AJ4" s="561">
        <v>199</v>
      </c>
      <c r="AK4" s="560">
        <v>0</v>
      </c>
      <c r="AL4" s="562">
        <f>AJ4+AK4</f>
        <v>199</v>
      </c>
      <c r="AM4" s="559">
        <v>0</v>
      </c>
      <c r="AN4" s="560">
        <v>55</v>
      </c>
      <c r="AO4" s="560">
        <v>0</v>
      </c>
      <c r="AP4" s="560">
        <v>144</v>
      </c>
      <c r="AQ4" s="561">
        <v>199</v>
      </c>
      <c r="AR4" s="560">
        <v>0</v>
      </c>
      <c r="AS4" s="562">
        <v>199</v>
      </c>
      <c r="AT4" s="563">
        <v>0</v>
      </c>
      <c r="AU4" s="560">
        <v>55</v>
      </c>
      <c r="AV4" s="565">
        <v>0</v>
      </c>
      <c r="AW4" s="565">
        <v>111</v>
      </c>
      <c r="AX4" s="561">
        <v>166</v>
      </c>
      <c r="AY4" s="560">
        <v>33</v>
      </c>
      <c r="AZ4" s="566">
        <v>199</v>
      </c>
      <c r="BA4" s="559">
        <v>0</v>
      </c>
      <c r="BB4" s="560">
        <v>55</v>
      </c>
      <c r="BC4" s="560">
        <v>0</v>
      </c>
      <c r="BD4" s="560">
        <v>111</v>
      </c>
      <c r="BE4" s="560">
        <v>166</v>
      </c>
      <c r="BF4" s="560">
        <v>33</v>
      </c>
      <c r="BG4" s="587">
        <v>199</v>
      </c>
      <c r="BH4" s="588">
        <v>0</v>
      </c>
      <c r="BI4" s="589">
        <v>55</v>
      </c>
      <c r="BJ4" s="589">
        <v>0</v>
      </c>
      <c r="BK4" s="589">
        <v>111</v>
      </c>
      <c r="BL4" s="589">
        <f t="shared" si="3"/>
        <v>166</v>
      </c>
      <c r="BM4" s="589">
        <v>33</v>
      </c>
      <c r="BN4" s="590">
        <f>BL4+BM4</f>
        <v>199</v>
      </c>
      <c r="BO4" s="531">
        <f t="shared" ref="BO4:BO67" si="4">BL4-BE4</f>
        <v>0</v>
      </c>
      <c r="BP4" s="531">
        <f t="shared" ref="BP4:BP67" si="5">BN4-BG4</f>
        <v>0</v>
      </c>
      <c r="BR4" s="591">
        <v>0</v>
      </c>
      <c r="BS4" s="592">
        <v>55</v>
      </c>
      <c r="BT4" s="592">
        <v>0</v>
      </c>
      <c r="BU4" s="592">
        <v>111</v>
      </c>
      <c r="BV4" s="592">
        <f t="shared" ref="BV4:BV19" si="6">SUM(BR4:BU4)</f>
        <v>166</v>
      </c>
      <c r="BW4" s="592">
        <v>33</v>
      </c>
      <c r="BX4" s="593">
        <f t="shared" ref="BX4:BX36" si="7">BV4+BW4</f>
        <v>199</v>
      </c>
      <c r="BY4" s="594">
        <v>0</v>
      </c>
      <c r="BZ4" s="577">
        <v>0</v>
      </c>
      <c r="CA4" s="578" t="str">
        <f t="shared" ref="CA4:CA67" si="8">IF(BN4=BX4+BY4+BZ4,"○","×")</f>
        <v>○</v>
      </c>
      <c r="CB4" s="595">
        <v>199</v>
      </c>
      <c r="CC4" s="578" t="str">
        <f t="shared" ref="CC4:CC67" si="9">IF(BN4=CB4,"○","×")</f>
        <v>○</v>
      </c>
    </row>
    <row r="5" spans="1:82">
      <c r="A5" s="550">
        <v>3</v>
      </c>
      <c r="B5" s="580" t="s">
        <v>107</v>
      </c>
      <c r="C5" s="580" t="s">
        <v>108</v>
      </c>
      <c r="D5" s="580" t="s">
        <v>109</v>
      </c>
      <c r="E5" s="581">
        <v>11729109</v>
      </c>
      <c r="F5" s="582">
        <v>11730014</v>
      </c>
      <c r="G5" s="582">
        <v>11701021</v>
      </c>
      <c r="H5" s="582">
        <v>11701021</v>
      </c>
      <c r="I5" s="582">
        <v>11701021</v>
      </c>
      <c r="J5" s="583" t="s">
        <v>112</v>
      </c>
      <c r="K5" s="584"/>
      <c r="L5" s="585">
        <v>50</v>
      </c>
      <c r="M5" s="585"/>
      <c r="N5" s="585">
        <v>158</v>
      </c>
      <c r="O5" s="586">
        <v>208</v>
      </c>
      <c r="P5" s="586"/>
      <c r="Q5" s="558">
        <v>208</v>
      </c>
      <c r="R5" s="584"/>
      <c r="S5" s="585">
        <v>50</v>
      </c>
      <c r="T5" s="585"/>
      <c r="U5" s="585">
        <v>158</v>
      </c>
      <c r="V5" s="586">
        <v>208</v>
      </c>
      <c r="W5" s="586">
        <v>32</v>
      </c>
      <c r="X5" s="558">
        <v>240</v>
      </c>
      <c r="Y5" s="559">
        <v>0</v>
      </c>
      <c r="Z5" s="560">
        <v>50</v>
      </c>
      <c r="AA5" s="560">
        <v>0</v>
      </c>
      <c r="AB5" s="560">
        <v>158</v>
      </c>
      <c r="AC5" s="561">
        <f>SUM(Y5:AB5)</f>
        <v>208</v>
      </c>
      <c r="AD5" s="560">
        <v>32</v>
      </c>
      <c r="AE5" s="562">
        <f>AC5+AD5</f>
        <v>240</v>
      </c>
      <c r="AF5" s="559">
        <v>0</v>
      </c>
      <c r="AG5" s="560">
        <v>55</v>
      </c>
      <c r="AH5" s="560">
        <v>0</v>
      </c>
      <c r="AI5" s="560">
        <v>158</v>
      </c>
      <c r="AJ5" s="561">
        <v>213</v>
      </c>
      <c r="AK5" s="560">
        <v>27</v>
      </c>
      <c r="AL5" s="562">
        <f>AJ5+AK5</f>
        <v>240</v>
      </c>
      <c r="AM5" s="559">
        <v>0</v>
      </c>
      <c r="AN5" s="560">
        <v>55</v>
      </c>
      <c r="AO5" s="560">
        <v>0</v>
      </c>
      <c r="AP5" s="560">
        <v>160</v>
      </c>
      <c r="AQ5" s="561">
        <v>215</v>
      </c>
      <c r="AR5" s="560">
        <v>25</v>
      </c>
      <c r="AS5" s="562">
        <v>240</v>
      </c>
      <c r="AT5" s="563">
        <v>0</v>
      </c>
      <c r="AU5" s="560">
        <v>0</v>
      </c>
      <c r="AV5" s="565">
        <v>55</v>
      </c>
      <c r="AW5" s="565">
        <v>160</v>
      </c>
      <c r="AX5" s="561">
        <v>215</v>
      </c>
      <c r="AY5" s="560">
        <v>25</v>
      </c>
      <c r="AZ5" s="566">
        <v>240</v>
      </c>
      <c r="BA5" s="559">
        <v>0</v>
      </c>
      <c r="BB5" s="560">
        <v>0</v>
      </c>
      <c r="BC5" s="560">
        <v>55</v>
      </c>
      <c r="BD5" s="560">
        <v>160</v>
      </c>
      <c r="BE5" s="560">
        <v>215</v>
      </c>
      <c r="BF5" s="560">
        <v>25</v>
      </c>
      <c r="BG5" s="587">
        <v>240</v>
      </c>
      <c r="BH5" s="588">
        <v>0</v>
      </c>
      <c r="BI5" s="589">
        <v>0</v>
      </c>
      <c r="BJ5" s="589">
        <v>55</v>
      </c>
      <c r="BK5" s="589">
        <v>160</v>
      </c>
      <c r="BL5" s="589">
        <f t="shared" si="3"/>
        <v>215</v>
      </c>
      <c r="BM5" s="596">
        <v>0</v>
      </c>
      <c r="BN5" s="597">
        <f>BL5+BM5</f>
        <v>215</v>
      </c>
      <c r="BO5" s="531">
        <f t="shared" si="4"/>
        <v>0</v>
      </c>
      <c r="BP5" s="531">
        <f t="shared" si="5"/>
        <v>-25</v>
      </c>
      <c r="BR5" s="591">
        <v>0</v>
      </c>
      <c r="BS5" s="592">
        <v>0</v>
      </c>
      <c r="BT5" s="592">
        <v>55</v>
      </c>
      <c r="BU5" s="592">
        <v>160</v>
      </c>
      <c r="BV5" s="592">
        <f t="shared" si="6"/>
        <v>215</v>
      </c>
      <c r="BW5" s="592">
        <v>0</v>
      </c>
      <c r="BX5" s="593">
        <f t="shared" si="7"/>
        <v>215</v>
      </c>
      <c r="BY5" s="594">
        <v>0</v>
      </c>
      <c r="BZ5" s="577">
        <v>0</v>
      </c>
      <c r="CA5" s="578" t="str">
        <f t="shared" si="8"/>
        <v>○</v>
      </c>
      <c r="CB5" s="595">
        <v>240</v>
      </c>
      <c r="CC5" s="578" t="str">
        <f t="shared" si="9"/>
        <v>×</v>
      </c>
    </row>
    <row r="6" spans="1:82">
      <c r="A6" s="598"/>
      <c r="B6" s="599" t="s">
        <v>107</v>
      </c>
      <c r="C6" s="599" t="s">
        <v>108</v>
      </c>
      <c r="D6" s="599" t="s">
        <v>113</v>
      </c>
      <c r="E6" s="599">
        <v>11729086</v>
      </c>
      <c r="F6" s="600">
        <v>11730088</v>
      </c>
      <c r="G6" s="600">
        <v>11701020</v>
      </c>
      <c r="H6" s="600"/>
      <c r="I6" s="600">
        <v>11703056</v>
      </c>
      <c r="J6" s="601" t="s">
        <v>114</v>
      </c>
      <c r="K6" s="584"/>
      <c r="L6" s="585"/>
      <c r="M6" s="585"/>
      <c r="N6" s="585"/>
      <c r="O6" s="586"/>
      <c r="P6" s="586"/>
      <c r="Q6" s="558">
        <v>0</v>
      </c>
      <c r="R6" s="584"/>
      <c r="S6" s="585"/>
      <c r="T6" s="585"/>
      <c r="U6" s="585">
        <v>60</v>
      </c>
      <c r="V6" s="586">
        <v>60</v>
      </c>
      <c r="W6" s="586">
        <v>39</v>
      </c>
      <c r="X6" s="558">
        <v>99</v>
      </c>
      <c r="Y6" s="559">
        <v>0</v>
      </c>
      <c r="Z6" s="560">
        <v>0</v>
      </c>
      <c r="AA6" s="560">
        <v>0</v>
      </c>
      <c r="AB6" s="560">
        <v>60</v>
      </c>
      <c r="AC6" s="561">
        <f>SUM(Y6:AB6)</f>
        <v>60</v>
      </c>
      <c r="AD6" s="560">
        <v>39</v>
      </c>
      <c r="AE6" s="562">
        <f>AC6+AD6</f>
        <v>99</v>
      </c>
      <c r="AF6" s="559">
        <v>0</v>
      </c>
      <c r="AG6" s="560">
        <v>0</v>
      </c>
      <c r="AH6" s="560">
        <v>0</v>
      </c>
      <c r="AI6" s="560">
        <v>60</v>
      </c>
      <c r="AJ6" s="561">
        <v>60</v>
      </c>
      <c r="AK6" s="560">
        <v>39</v>
      </c>
      <c r="AL6" s="562">
        <f>AJ6+AK6</f>
        <v>99</v>
      </c>
      <c r="AM6" s="559">
        <v>0</v>
      </c>
      <c r="AN6" s="560">
        <v>0</v>
      </c>
      <c r="AO6" s="560">
        <v>0</v>
      </c>
      <c r="AP6" s="560">
        <v>60</v>
      </c>
      <c r="AQ6" s="561">
        <v>60</v>
      </c>
      <c r="AR6" s="560">
        <v>39</v>
      </c>
      <c r="AS6" s="562">
        <v>99</v>
      </c>
      <c r="AT6" s="602">
        <v>0</v>
      </c>
      <c r="AU6" s="603">
        <v>0</v>
      </c>
      <c r="AV6" s="604">
        <v>0</v>
      </c>
      <c r="AW6" s="604">
        <v>0</v>
      </c>
      <c r="AX6" s="605">
        <v>0</v>
      </c>
      <c r="AY6" s="603">
        <v>0</v>
      </c>
      <c r="AZ6" s="606">
        <v>0</v>
      </c>
      <c r="BA6" s="607">
        <v>0</v>
      </c>
      <c r="BB6" s="608">
        <v>0</v>
      </c>
      <c r="BC6" s="608">
        <v>0</v>
      </c>
      <c r="BD6" s="608">
        <v>0</v>
      </c>
      <c r="BE6" s="608">
        <v>0</v>
      </c>
      <c r="BF6" s="608">
        <v>0</v>
      </c>
      <c r="BG6" s="609">
        <v>0</v>
      </c>
      <c r="BH6" s="607">
        <v>0</v>
      </c>
      <c r="BI6" s="608">
        <v>0</v>
      </c>
      <c r="BJ6" s="608">
        <v>0</v>
      </c>
      <c r="BK6" s="608">
        <v>0</v>
      </c>
      <c r="BL6" s="608">
        <f t="shared" si="3"/>
        <v>0</v>
      </c>
      <c r="BM6" s="608">
        <v>0</v>
      </c>
      <c r="BN6" s="610">
        <f>BL6+BM6</f>
        <v>0</v>
      </c>
      <c r="BO6" s="531">
        <f t="shared" si="4"/>
        <v>0</v>
      </c>
      <c r="BP6" s="531">
        <f t="shared" si="5"/>
        <v>0</v>
      </c>
      <c r="BR6" s="611">
        <v>0</v>
      </c>
      <c r="BS6" s="612">
        <v>0</v>
      </c>
      <c r="BT6" s="612">
        <v>0</v>
      </c>
      <c r="BU6" s="612">
        <v>0</v>
      </c>
      <c r="BV6" s="612">
        <f t="shared" si="6"/>
        <v>0</v>
      </c>
      <c r="BW6" s="612">
        <v>0</v>
      </c>
      <c r="BX6" s="613">
        <f t="shared" si="7"/>
        <v>0</v>
      </c>
      <c r="BY6" s="614">
        <v>0</v>
      </c>
      <c r="BZ6" s="615">
        <v>0</v>
      </c>
      <c r="CA6" s="578" t="str">
        <f t="shared" si="8"/>
        <v>○</v>
      </c>
      <c r="CB6" s="595">
        <v>99</v>
      </c>
      <c r="CC6" s="578" t="str">
        <f t="shared" si="9"/>
        <v>×</v>
      </c>
      <c r="CD6" s="533" t="s">
        <v>115</v>
      </c>
    </row>
    <row r="7" spans="1:82">
      <c r="A7" s="550">
        <v>4</v>
      </c>
      <c r="B7" s="580" t="s">
        <v>107</v>
      </c>
      <c r="C7" s="580" t="s">
        <v>116</v>
      </c>
      <c r="D7" s="580" t="s">
        <v>109</v>
      </c>
      <c r="E7" s="581">
        <v>11729079</v>
      </c>
      <c r="F7" s="582">
        <v>11730097</v>
      </c>
      <c r="G7" s="582">
        <v>11701006</v>
      </c>
      <c r="H7" s="582">
        <v>11701006</v>
      </c>
      <c r="I7" s="582">
        <v>11701006</v>
      </c>
      <c r="J7" s="583" t="s">
        <v>117</v>
      </c>
      <c r="K7" s="584"/>
      <c r="L7" s="585"/>
      <c r="M7" s="585"/>
      <c r="N7" s="585"/>
      <c r="O7" s="586"/>
      <c r="P7" s="586"/>
      <c r="Q7" s="558">
        <v>0</v>
      </c>
      <c r="R7" s="584">
        <v>15</v>
      </c>
      <c r="S7" s="585">
        <v>285</v>
      </c>
      <c r="T7" s="585"/>
      <c r="U7" s="585"/>
      <c r="V7" s="586">
        <v>300</v>
      </c>
      <c r="W7" s="586"/>
      <c r="X7" s="558">
        <v>300</v>
      </c>
      <c r="Y7" s="559">
        <v>15</v>
      </c>
      <c r="Z7" s="560">
        <v>285</v>
      </c>
      <c r="AA7" s="560">
        <v>0</v>
      </c>
      <c r="AB7" s="560">
        <v>0</v>
      </c>
      <c r="AC7" s="561">
        <f>SUM(Y7:AB7)</f>
        <v>300</v>
      </c>
      <c r="AD7" s="560">
        <v>0</v>
      </c>
      <c r="AE7" s="562">
        <f>AC7+AD7</f>
        <v>300</v>
      </c>
      <c r="AF7" s="559">
        <v>15</v>
      </c>
      <c r="AG7" s="560">
        <v>285</v>
      </c>
      <c r="AH7" s="560">
        <v>0</v>
      </c>
      <c r="AI7" s="560">
        <v>0</v>
      </c>
      <c r="AJ7" s="561">
        <v>300</v>
      </c>
      <c r="AK7" s="560">
        <v>0</v>
      </c>
      <c r="AL7" s="562">
        <f>AJ7+AK7</f>
        <v>300</v>
      </c>
      <c r="AM7" s="559">
        <v>15</v>
      </c>
      <c r="AN7" s="560">
        <v>285</v>
      </c>
      <c r="AO7" s="560">
        <v>0</v>
      </c>
      <c r="AP7" s="560">
        <v>0</v>
      </c>
      <c r="AQ7" s="561">
        <v>300</v>
      </c>
      <c r="AR7" s="560">
        <v>0</v>
      </c>
      <c r="AS7" s="562">
        <v>300</v>
      </c>
      <c r="AT7" s="563">
        <v>15</v>
      </c>
      <c r="AU7" s="560">
        <v>285</v>
      </c>
      <c r="AV7" s="565">
        <v>0</v>
      </c>
      <c r="AW7" s="565">
        <v>0</v>
      </c>
      <c r="AX7" s="561">
        <v>300</v>
      </c>
      <c r="AY7" s="560">
        <v>0</v>
      </c>
      <c r="AZ7" s="566">
        <v>300</v>
      </c>
      <c r="BA7" s="559">
        <v>15</v>
      </c>
      <c r="BB7" s="560">
        <v>285</v>
      </c>
      <c r="BC7" s="560">
        <v>0</v>
      </c>
      <c r="BD7" s="560">
        <v>0</v>
      </c>
      <c r="BE7" s="560">
        <v>300</v>
      </c>
      <c r="BF7" s="560">
        <v>0</v>
      </c>
      <c r="BG7" s="587">
        <v>300</v>
      </c>
      <c r="BH7" s="588">
        <v>15</v>
      </c>
      <c r="BI7" s="589">
        <v>285</v>
      </c>
      <c r="BJ7" s="589">
        <v>0</v>
      </c>
      <c r="BK7" s="589">
        <v>0</v>
      </c>
      <c r="BL7" s="589">
        <f t="shared" si="3"/>
        <v>300</v>
      </c>
      <c r="BM7" s="589">
        <v>0</v>
      </c>
      <c r="BN7" s="590">
        <f t="shared" ref="BN7:BN35" si="10">BL7+BM7</f>
        <v>300</v>
      </c>
      <c r="BO7" s="531">
        <f t="shared" si="4"/>
        <v>0</v>
      </c>
      <c r="BP7" s="531">
        <f t="shared" si="5"/>
        <v>0</v>
      </c>
      <c r="BR7" s="591">
        <v>15</v>
      </c>
      <c r="BS7" s="592">
        <v>285</v>
      </c>
      <c r="BT7" s="592">
        <v>0</v>
      </c>
      <c r="BU7" s="592">
        <v>0</v>
      </c>
      <c r="BV7" s="592">
        <f t="shared" si="6"/>
        <v>300</v>
      </c>
      <c r="BW7" s="592">
        <v>0</v>
      </c>
      <c r="BX7" s="593">
        <f t="shared" si="7"/>
        <v>300</v>
      </c>
      <c r="BY7" s="594">
        <v>0</v>
      </c>
      <c r="BZ7" s="577">
        <v>0</v>
      </c>
      <c r="CA7" s="578" t="str">
        <f t="shared" si="8"/>
        <v>○</v>
      </c>
      <c r="CB7" s="595">
        <v>300</v>
      </c>
      <c r="CC7" s="578" t="str">
        <f t="shared" si="9"/>
        <v>○</v>
      </c>
    </row>
    <row r="8" spans="1:82">
      <c r="A8" s="550">
        <v>5</v>
      </c>
      <c r="B8" s="580" t="s">
        <v>107</v>
      </c>
      <c r="C8" s="580" t="s">
        <v>116</v>
      </c>
      <c r="D8" s="580" t="s">
        <v>109</v>
      </c>
      <c r="E8" s="581">
        <v>11729119</v>
      </c>
      <c r="F8" s="582">
        <v>11730009</v>
      </c>
      <c r="G8" s="582">
        <v>11701010</v>
      </c>
      <c r="H8" s="582">
        <v>11701010</v>
      </c>
      <c r="I8" s="582">
        <v>11701010</v>
      </c>
      <c r="J8" s="583" t="s">
        <v>118</v>
      </c>
      <c r="K8" s="584"/>
      <c r="L8" s="585">
        <v>206</v>
      </c>
      <c r="M8" s="585">
        <v>43</v>
      </c>
      <c r="N8" s="585"/>
      <c r="O8" s="586">
        <v>249</v>
      </c>
      <c r="P8" s="586"/>
      <c r="Q8" s="558">
        <v>249</v>
      </c>
      <c r="R8" s="584"/>
      <c r="S8" s="585">
        <v>130</v>
      </c>
      <c r="T8" s="585">
        <v>97</v>
      </c>
      <c r="U8" s="585"/>
      <c r="V8" s="586">
        <v>227</v>
      </c>
      <c r="W8" s="586"/>
      <c r="X8" s="558">
        <v>227</v>
      </c>
      <c r="Y8" s="559">
        <v>0</v>
      </c>
      <c r="Z8" s="560">
        <v>130</v>
      </c>
      <c r="AA8" s="560">
        <v>97</v>
      </c>
      <c r="AB8" s="560">
        <v>0</v>
      </c>
      <c r="AC8" s="561">
        <f t="shared" ref="AC8:AC73" si="11">SUM(Y8:AB8)</f>
        <v>227</v>
      </c>
      <c r="AD8" s="560">
        <v>0</v>
      </c>
      <c r="AE8" s="562">
        <f t="shared" ref="AE8:AE84" si="12">AC8+AD8</f>
        <v>227</v>
      </c>
      <c r="AF8" s="559">
        <v>0</v>
      </c>
      <c r="AG8" s="560">
        <v>102</v>
      </c>
      <c r="AH8" s="560">
        <v>98</v>
      </c>
      <c r="AI8" s="560">
        <v>0</v>
      </c>
      <c r="AJ8" s="561">
        <v>200</v>
      </c>
      <c r="AK8" s="560">
        <v>27</v>
      </c>
      <c r="AL8" s="562">
        <f t="shared" ref="AL8:AL73" si="13">AJ8+AK8</f>
        <v>227</v>
      </c>
      <c r="AM8" s="559">
        <v>0</v>
      </c>
      <c r="AN8" s="560">
        <v>102</v>
      </c>
      <c r="AO8" s="560">
        <v>98</v>
      </c>
      <c r="AP8" s="560">
        <v>0</v>
      </c>
      <c r="AQ8" s="561">
        <v>200</v>
      </c>
      <c r="AR8" s="560">
        <v>8</v>
      </c>
      <c r="AS8" s="562">
        <v>208</v>
      </c>
      <c r="AT8" s="563">
        <v>0</v>
      </c>
      <c r="AU8" s="560">
        <v>102</v>
      </c>
      <c r="AV8" s="565">
        <v>98</v>
      </c>
      <c r="AW8" s="565">
        <v>0</v>
      </c>
      <c r="AX8" s="561">
        <v>200</v>
      </c>
      <c r="AY8" s="560">
        <v>8</v>
      </c>
      <c r="AZ8" s="566">
        <v>208</v>
      </c>
      <c r="BA8" s="559">
        <v>0</v>
      </c>
      <c r="BB8" s="560">
        <v>104</v>
      </c>
      <c r="BC8" s="560">
        <v>98</v>
      </c>
      <c r="BD8" s="560">
        <v>0</v>
      </c>
      <c r="BE8" s="560">
        <v>202</v>
      </c>
      <c r="BF8" s="560">
        <v>6</v>
      </c>
      <c r="BG8" s="587">
        <v>208</v>
      </c>
      <c r="BH8" s="588">
        <v>0</v>
      </c>
      <c r="BI8" s="589">
        <v>104</v>
      </c>
      <c r="BJ8" s="589">
        <v>98</v>
      </c>
      <c r="BK8" s="589">
        <v>0</v>
      </c>
      <c r="BL8" s="589">
        <f t="shared" si="3"/>
        <v>202</v>
      </c>
      <c r="BM8" s="589">
        <v>6</v>
      </c>
      <c r="BN8" s="590">
        <f t="shared" si="10"/>
        <v>208</v>
      </c>
      <c r="BO8" s="531">
        <f t="shared" si="4"/>
        <v>0</v>
      </c>
      <c r="BP8" s="531">
        <f t="shared" si="5"/>
        <v>0</v>
      </c>
      <c r="BR8" s="591">
        <v>0</v>
      </c>
      <c r="BS8" s="592">
        <v>104</v>
      </c>
      <c r="BT8" s="592">
        <v>98</v>
      </c>
      <c r="BU8" s="592">
        <v>0</v>
      </c>
      <c r="BV8" s="592">
        <f t="shared" si="6"/>
        <v>202</v>
      </c>
      <c r="BW8" s="592">
        <v>6</v>
      </c>
      <c r="BX8" s="593">
        <f t="shared" si="7"/>
        <v>208</v>
      </c>
      <c r="BY8" s="594">
        <v>0</v>
      </c>
      <c r="BZ8" s="577">
        <v>0</v>
      </c>
      <c r="CA8" s="578" t="str">
        <f t="shared" si="8"/>
        <v>○</v>
      </c>
      <c r="CB8" s="595">
        <v>208</v>
      </c>
      <c r="CC8" s="578" t="str">
        <f t="shared" si="9"/>
        <v>○</v>
      </c>
    </row>
    <row r="9" spans="1:82">
      <c r="A9" s="550">
        <v>6</v>
      </c>
      <c r="B9" s="580" t="s">
        <v>107</v>
      </c>
      <c r="C9" s="580" t="s">
        <v>116</v>
      </c>
      <c r="D9" s="580" t="s">
        <v>109</v>
      </c>
      <c r="E9" s="581">
        <v>11729015</v>
      </c>
      <c r="F9" s="582">
        <v>11730128</v>
      </c>
      <c r="G9" s="582">
        <v>11701002</v>
      </c>
      <c r="H9" s="582">
        <v>11701002</v>
      </c>
      <c r="I9" s="582">
        <v>11701002</v>
      </c>
      <c r="J9" s="583" t="s">
        <v>119</v>
      </c>
      <c r="K9" s="584"/>
      <c r="L9" s="585">
        <v>45</v>
      </c>
      <c r="M9" s="585">
        <v>0</v>
      </c>
      <c r="N9" s="585">
        <v>54</v>
      </c>
      <c r="O9" s="586">
        <v>99</v>
      </c>
      <c r="P9" s="586"/>
      <c r="Q9" s="558">
        <v>99</v>
      </c>
      <c r="R9" s="584"/>
      <c r="S9" s="585">
        <v>47</v>
      </c>
      <c r="T9" s="585"/>
      <c r="U9" s="585">
        <v>52</v>
      </c>
      <c r="V9" s="586">
        <v>99</v>
      </c>
      <c r="W9" s="586"/>
      <c r="X9" s="558">
        <v>99</v>
      </c>
      <c r="Y9" s="559">
        <v>0</v>
      </c>
      <c r="Z9" s="560">
        <v>55</v>
      </c>
      <c r="AA9" s="560">
        <v>0</v>
      </c>
      <c r="AB9" s="560">
        <v>44</v>
      </c>
      <c r="AC9" s="561">
        <f t="shared" si="11"/>
        <v>99</v>
      </c>
      <c r="AD9" s="560">
        <v>0</v>
      </c>
      <c r="AE9" s="562">
        <f t="shared" si="12"/>
        <v>99</v>
      </c>
      <c r="AF9" s="559">
        <v>0</v>
      </c>
      <c r="AG9" s="560">
        <v>55</v>
      </c>
      <c r="AH9" s="560">
        <v>0</v>
      </c>
      <c r="AI9" s="560">
        <v>44</v>
      </c>
      <c r="AJ9" s="561">
        <v>99</v>
      </c>
      <c r="AK9" s="560">
        <v>0</v>
      </c>
      <c r="AL9" s="562">
        <f t="shared" si="13"/>
        <v>99</v>
      </c>
      <c r="AM9" s="559">
        <v>0</v>
      </c>
      <c r="AN9" s="560">
        <v>0</v>
      </c>
      <c r="AO9" s="560">
        <v>57</v>
      </c>
      <c r="AP9" s="560">
        <v>42</v>
      </c>
      <c r="AQ9" s="561">
        <v>99</v>
      </c>
      <c r="AR9" s="560">
        <v>0</v>
      </c>
      <c r="AS9" s="562">
        <v>99</v>
      </c>
      <c r="AT9" s="563">
        <v>0</v>
      </c>
      <c r="AU9" s="560">
        <v>0</v>
      </c>
      <c r="AV9" s="565">
        <v>57</v>
      </c>
      <c r="AW9" s="565">
        <v>42</v>
      </c>
      <c r="AX9" s="561">
        <v>99</v>
      </c>
      <c r="AY9" s="560">
        <v>0</v>
      </c>
      <c r="AZ9" s="566">
        <v>99</v>
      </c>
      <c r="BA9" s="559">
        <v>0</v>
      </c>
      <c r="BB9" s="560">
        <v>0</v>
      </c>
      <c r="BC9" s="560">
        <v>57</v>
      </c>
      <c r="BD9" s="560">
        <v>42</v>
      </c>
      <c r="BE9" s="560">
        <v>99</v>
      </c>
      <c r="BF9" s="560">
        <v>0</v>
      </c>
      <c r="BG9" s="587">
        <v>99</v>
      </c>
      <c r="BH9" s="588">
        <v>0</v>
      </c>
      <c r="BI9" s="589">
        <v>0</v>
      </c>
      <c r="BJ9" s="589">
        <v>57</v>
      </c>
      <c r="BK9" s="589">
        <v>42</v>
      </c>
      <c r="BL9" s="589">
        <f t="shared" si="3"/>
        <v>99</v>
      </c>
      <c r="BM9" s="589">
        <v>0</v>
      </c>
      <c r="BN9" s="590">
        <f t="shared" si="10"/>
        <v>99</v>
      </c>
      <c r="BO9" s="531">
        <f t="shared" si="4"/>
        <v>0</v>
      </c>
      <c r="BP9" s="531">
        <f t="shared" si="5"/>
        <v>0</v>
      </c>
      <c r="BR9" s="591">
        <v>0</v>
      </c>
      <c r="BS9" s="592">
        <v>0</v>
      </c>
      <c r="BT9" s="592">
        <v>57</v>
      </c>
      <c r="BU9" s="592">
        <v>42</v>
      </c>
      <c r="BV9" s="592">
        <f t="shared" si="6"/>
        <v>99</v>
      </c>
      <c r="BW9" s="592">
        <v>0</v>
      </c>
      <c r="BX9" s="593">
        <f t="shared" si="7"/>
        <v>99</v>
      </c>
      <c r="BY9" s="594">
        <v>0</v>
      </c>
      <c r="BZ9" s="577">
        <v>0</v>
      </c>
      <c r="CA9" s="578" t="str">
        <f t="shared" si="8"/>
        <v>○</v>
      </c>
      <c r="CB9" s="595">
        <v>99</v>
      </c>
      <c r="CC9" s="578" t="str">
        <f t="shared" si="9"/>
        <v>○</v>
      </c>
    </row>
    <row r="10" spans="1:82">
      <c r="A10" s="550">
        <v>7</v>
      </c>
      <c r="B10" s="580" t="s">
        <v>107</v>
      </c>
      <c r="C10" s="580" t="s">
        <v>116</v>
      </c>
      <c r="D10" s="580" t="s">
        <v>109</v>
      </c>
      <c r="E10" s="581">
        <v>11729113</v>
      </c>
      <c r="F10" s="582">
        <v>11730012</v>
      </c>
      <c r="G10" s="582">
        <v>11701009</v>
      </c>
      <c r="H10" s="582">
        <v>11701009</v>
      </c>
      <c r="I10" s="582">
        <v>11701009</v>
      </c>
      <c r="J10" s="583" t="s">
        <v>0</v>
      </c>
      <c r="K10" s="584"/>
      <c r="L10" s="585"/>
      <c r="M10" s="585"/>
      <c r="N10" s="585"/>
      <c r="O10" s="586">
        <v>0</v>
      </c>
      <c r="P10" s="586"/>
      <c r="Q10" s="558">
        <v>0</v>
      </c>
      <c r="R10" s="584"/>
      <c r="S10" s="585">
        <v>42</v>
      </c>
      <c r="T10" s="585"/>
      <c r="U10" s="585"/>
      <c r="V10" s="586">
        <v>42</v>
      </c>
      <c r="W10" s="586"/>
      <c r="X10" s="558">
        <v>42</v>
      </c>
      <c r="Y10" s="559">
        <v>0</v>
      </c>
      <c r="Z10" s="560">
        <v>42</v>
      </c>
      <c r="AA10" s="560">
        <v>0</v>
      </c>
      <c r="AB10" s="560">
        <v>0</v>
      </c>
      <c r="AC10" s="561">
        <f t="shared" si="11"/>
        <v>42</v>
      </c>
      <c r="AD10" s="560">
        <v>0</v>
      </c>
      <c r="AE10" s="562">
        <f t="shared" si="12"/>
        <v>42</v>
      </c>
      <c r="AF10" s="559">
        <v>0</v>
      </c>
      <c r="AG10" s="560">
        <v>42</v>
      </c>
      <c r="AH10" s="560">
        <v>0</v>
      </c>
      <c r="AI10" s="560">
        <v>0</v>
      </c>
      <c r="AJ10" s="561">
        <v>42</v>
      </c>
      <c r="AK10" s="560">
        <v>0</v>
      </c>
      <c r="AL10" s="562">
        <f t="shared" si="13"/>
        <v>42</v>
      </c>
      <c r="AM10" s="559">
        <v>0</v>
      </c>
      <c r="AN10" s="560">
        <v>42</v>
      </c>
      <c r="AO10" s="560">
        <v>0</v>
      </c>
      <c r="AP10" s="560">
        <v>0</v>
      </c>
      <c r="AQ10" s="561">
        <v>42</v>
      </c>
      <c r="AR10" s="560">
        <v>0</v>
      </c>
      <c r="AS10" s="562">
        <v>42</v>
      </c>
      <c r="AT10" s="563">
        <v>0</v>
      </c>
      <c r="AU10" s="560">
        <v>42</v>
      </c>
      <c r="AV10" s="565">
        <v>0</v>
      </c>
      <c r="AW10" s="565">
        <v>0</v>
      </c>
      <c r="AX10" s="561">
        <v>42</v>
      </c>
      <c r="AY10" s="560">
        <v>0</v>
      </c>
      <c r="AZ10" s="566">
        <v>42</v>
      </c>
      <c r="BA10" s="559">
        <v>0</v>
      </c>
      <c r="BB10" s="560">
        <v>42</v>
      </c>
      <c r="BC10" s="560">
        <v>0</v>
      </c>
      <c r="BD10" s="560">
        <v>0</v>
      </c>
      <c r="BE10" s="560">
        <v>42</v>
      </c>
      <c r="BF10" s="560">
        <v>0</v>
      </c>
      <c r="BG10" s="587">
        <v>42</v>
      </c>
      <c r="BH10" s="588">
        <v>0</v>
      </c>
      <c r="BI10" s="589">
        <v>42</v>
      </c>
      <c r="BJ10" s="589">
        <v>0</v>
      </c>
      <c r="BK10" s="589">
        <v>0</v>
      </c>
      <c r="BL10" s="589">
        <f t="shared" si="3"/>
        <v>42</v>
      </c>
      <c r="BM10" s="589">
        <v>0</v>
      </c>
      <c r="BN10" s="590">
        <f t="shared" si="10"/>
        <v>42</v>
      </c>
      <c r="BO10" s="531">
        <f t="shared" si="4"/>
        <v>0</v>
      </c>
      <c r="BP10" s="531">
        <f t="shared" si="5"/>
        <v>0</v>
      </c>
      <c r="BR10" s="591">
        <v>0</v>
      </c>
      <c r="BS10" s="592">
        <v>42</v>
      </c>
      <c r="BT10" s="592">
        <v>0</v>
      </c>
      <c r="BU10" s="592">
        <v>0</v>
      </c>
      <c r="BV10" s="592">
        <f t="shared" si="6"/>
        <v>42</v>
      </c>
      <c r="BW10" s="592">
        <v>0</v>
      </c>
      <c r="BX10" s="593">
        <f t="shared" si="7"/>
        <v>42</v>
      </c>
      <c r="BY10" s="594">
        <v>0</v>
      </c>
      <c r="BZ10" s="577">
        <v>0</v>
      </c>
      <c r="CA10" s="578" t="str">
        <f t="shared" si="8"/>
        <v>○</v>
      </c>
      <c r="CB10" s="595">
        <v>42</v>
      </c>
      <c r="CC10" s="578" t="str">
        <f t="shared" si="9"/>
        <v>○</v>
      </c>
    </row>
    <row r="11" spans="1:82" hidden="1">
      <c r="A11" s="550"/>
      <c r="B11" s="580" t="s">
        <v>107</v>
      </c>
      <c r="C11" s="580" t="s">
        <v>116</v>
      </c>
      <c r="D11" s="580" t="s">
        <v>109</v>
      </c>
      <c r="E11" s="581">
        <v>11729094</v>
      </c>
      <c r="F11" s="582">
        <v>11730042</v>
      </c>
      <c r="G11" s="582">
        <v>11701007</v>
      </c>
      <c r="H11" s="582">
        <v>11701007</v>
      </c>
      <c r="I11" s="600"/>
      <c r="J11" s="600" t="s">
        <v>120</v>
      </c>
      <c r="K11" s="584"/>
      <c r="L11" s="585"/>
      <c r="M11" s="585"/>
      <c r="N11" s="585"/>
      <c r="O11" s="586">
        <v>0</v>
      </c>
      <c r="P11" s="586"/>
      <c r="Q11" s="558">
        <v>0</v>
      </c>
      <c r="R11" s="584"/>
      <c r="S11" s="585">
        <v>39</v>
      </c>
      <c r="T11" s="585"/>
      <c r="U11" s="585"/>
      <c r="V11" s="586">
        <v>39</v>
      </c>
      <c r="W11" s="586"/>
      <c r="X11" s="558">
        <v>39</v>
      </c>
      <c r="Y11" s="559">
        <v>0</v>
      </c>
      <c r="Z11" s="560">
        <v>39</v>
      </c>
      <c r="AA11" s="560">
        <v>0</v>
      </c>
      <c r="AB11" s="560">
        <v>0</v>
      </c>
      <c r="AC11" s="561">
        <f t="shared" si="11"/>
        <v>39</v>
      </c>
      <c r="AD11" s="560">
        <v>0</v>
      </c>
      <c r="AE11" s="562">
        <f t="shared" si="12"/>
        <v>39</v>
      </c>
      <c r="AF11" s="559">
        <v>0</v>
      </c>
      <c r="AG11" s="560">
        <v>39</v>
      </c>
      <c r="AH11" s="560">
        <v>0</v>
      </c>
      <c r="AI11" s="560">
        <v>0</v>
      </c>
      <c r="AJ11" s="561">
        <v>39</v>
      </c>
      <c r="AK11" s="560">
        <v>0</v>
      </c>
      <c r="AL11" s="562">
        <f t="shared" si="13"/>
        <v>39</v>
      </c>
      <c r="AM11" s="559">
        <v>0</v>
      </c>
      <c r="AN11" s="560">
        <v>39</v>
      </c>
      <c r="AO11" s="560">
        <v>0</v>
      </c>
      <c r="AP11" s="560">
        <v>0</v>
      </c>
      <c r="AQ11" s="561">
        <v>39</v>
      </c>
      <c r="AR11" s="560">
        <v>0</v>
      </c>
      <c r="AS11" s="562">
        <v>39</v>
      </c>
      <c r="AT11" s="563">
        <v>0</v>
      </c>
      <c r="AU11" s="560">
        <v>36</v>
      </c>
      <c r="AV11" s="565">
        <v>0</v>
      </c>
      <c r="AW11" s="565">
        <v>0</v>
      </c>
      <c r="AX11" s="561">
        <v>36</v>
      </c>
      <c r="AY11" s="560">
        <v>0</v>
      </c>
      <c r="AZ11" s="566">
        <v>36</v>
      </c>
      <c r="BA11" s="559">
        <v>0</v>
      </c>
      <c r="BB11" s="560">
        <v>0</v>
      </c>
      <c r="BC11" s="560">
        <v>0</v>
      </c>
      <c r="BD11" s="560">
        <v>0</v>
      </c>
      <c r="BE11" s="560">
        <v>0</v>
      </c>
      <c r="BF11" s="560">
        <v>0</v>
      </c>
      <c r="BG11" s="587">
        <v>0</v>
      </c>
      <c r="BH11" s="616">
        <v>0</v>
      </c>
      <c r="BI11" s="603">
        <v>0</v>
      </c>
      <c r="BJ11" s="603">
        <v>0</v>
      </c>
      <c r="BK11" s="603">
        <v>0</v>
      </c>
      <c r="BL11" s="603">
        <f t="shared" si="3"/>
        <v>0</v>
      </c>
      <c r="BM11" s="603">
        <v>0</v>
      </c>
      <c r="BN11" s="610">
        <f t="shared" si="10"/>
        <v>0</v>
      </c>
      <c r="BO11" s="531">
        <f t="shared" si="4"/>
        <v>0</v>
      </c>
      <c r="BP11" s="531">
        <f t="shared" si="5"/>
        <v>0</v>
      </c>
      <c r="BR11" s="616"/>
      <c r="BS11" s="603"/>
      <c r="BT11" s="603"/>
      <c r="BU11" s="603"/>
      <c r="BV11" s="603">
        <f t="shared" si="6"/>
        <v>0</v>
      </c>
      <c r="BW11" s="603"/>
      <c r="BX11" s="605">
        <f t="shared" si="7"/>
        <v>0</v>
      </c>
      <c r="BY11" s="617"/>
      <c r="BZ11" s="610"/>
      <c r="CA11" s="578" t="str">
        <f t="shared" si="8"/>
        <v>○</v>
      </c>
      <c r="CB11" s="595">
        <v>0</v>
      </c>
      <c r="CC11" s="578" t="str">
        <f t="shared" si="9"/>
        <v>○</v>
      </c>
    </row>
    <row r="12" spans="1:82" hidden="1">
      <c r="A12" s="598"/>
      <c r="B12" s="599" t="s">
        <v>107</v>
      </c>
      <c r="C12" s="599" t="s">
        <v>116</v>
      </c>
      <c r="D12" s="599" t="s">
        <v>109</v>
      </c>
      <c r="E12" s="599">
        <v>11729053</v>
      </c>
      <c r="F12" s="600">
        <v>11730113</v>
      </c>
      <c r="G12" s="600">
        <v>11701003</v>
      </c>
      <c r="H12" s="600"/>
      <c r="I12" s="600"/>
      <c r="J12" s="600" t="s">
        <v>121</v>
      </c>
      <c r="K12" s="584"/>
      <c r="L12" s="585"/>
      <c r="M12" s="585"/>
      <c r="N12" s="585"/>
      <c r="O12" s="586">
        <v>0</v>
      </c>
      <c r="P12" s="586"/>
      <c r="Q12" s="558">
        <v>0</v>
      </c>
      <c r="R12" s="584"/>
      <c r="S12" s="585">
        <v>36</v>
      </c>
      <c r="T12" s="585"/>
      <c r="U12" s="585"/>
      <c r="V12" s="586">
        <v>36</v>
      </c>
      <c r="W12" s="586"/>
      <c r="X12" s="558">
        <v>36</v>
      </c>
      <c r="Y12" s="559">
        <v>0</v>
      </c>
      <c r="Z12" s="560">
        <v>36</v>
      </c>
      <c r="AA12" s="560">
        <v>0</v>
      </c>
      <c r="AB12" s="560">
        <v>0</v>
      </c>
      <c r="AC12" s="561">
        <f t="shared" si="11"/>
        <v>36</v>
      </c>
      <c r="AD12" s="560">
        <v>0</v>
      </c>
      <c r="AE12" s="562">
        <f t="shared" si="12"/>
        <v>36</v>
      </c>
      <c r="AF12" s="559">
        <v>0</v>
      </c>
      <c r="AG12" s="560">
        <v>36</v>
      </c>
      <c r="AH12" s="560">
        <v>0</v>
      </c>
      <c r="AI12" s="560">
        <v>0</v>
      </c>
      <c r="AJ12" s="561">
        <v>36</v>
      </c>
      <c r="AK12" s="560">
        <v>0</v>
      </c>
      <c r="AL12" s="562">
        <f t="shared" si="13"/>
        <v>36</v>
      </c>
      <c r="AM12" s="559">
        <v>0</v>
      </c>
      <c r="AN12" s="560">
        <v>36</v>
      </c>
      <c r="AO12" s="560">
        <v>0</v>
      </c>
      <c r="AP12" s="560">
        <v>0</v>
      </c>
      <c r="AQ12" s="561">
        <v>36</v>
      </c>
      <c r="AR12" s="560">
        <v>0</v>
      </c>
      <c r="AS12" s="562">
        <v>36</v>
      </c>
      <c r="AT12" s="563">
        <v>0</v>
      </c>
      <c r="AU12" s="560">
        <v>0</v>
      </c>
      <c r="AV12" s="565">
        <v>0</v>
      </c>
      <c r="AW12" s="565">
        <v>0</v>
      </c>
      <c r="AX12" s="561">
        <v>0</v>
      </c>
      <c r="AY12" s="560">
        <v>0</v>
      </c>
      <c r="AZ12" s="566">
        <v>0</v>
      </c>
      <c r="BA12" s="559">
        <v>0</v>
      </c>
      <c r="BB12" s="560">
        <v>0</v>
      </c>
      <c r="BC12" s="560">
        <v>0</v>
      </c>
      <c r="BD12" s="560">
        <v>0</v>
      </c>
      <c r="BE12" s="560">
        <v>0</v>
      </c>
      <c r="BF12" s="560">
        <v>0</v>
      </c>
      <c r="BG12" s="587">
        <v>0</v>
      </c>
      <c r="BH12" s="591">
        <v>0</v>
      </c>
      <c r="BI12" s="592">
        <v>0</v>
      </c>
      <c r="BJ12" s="592">
        <v>0</v>
      </c>
      <c r="BK12" s="592">
        <v>0</v>
      </c>
      <c r="BL12" s="592">
        <f t="shared" si="3"/>
        <v>0</v>
      </c>
      <c r="BM12" s="592">
        <v>0</v>
      </c>
      <c r="BN12" s="618">
        <f t="shared" si="10"/>
        <v>0</v>
      </c>
      <c r="BO12" s="531">
        <f t="shared" si="4"/>
        <v>0</v>
      </c>
      <c r="BP12" s="531">
        <f t="shared" si="5"/>
        <v>0</v>
      </c>
      <c r="BQ12" s="619"/>
      <c r="BR12" s="591"/>
      <c r="BS12" s="592"/>
      <c r="BT12" s="592"/>
      <c r="BU12" s="592"/>
      <c r="BV12" s="592">
        <f t="shared" si="6"/>
        <v>0</v>
      </c>
      <c r="BW12" s="592"/>
      <c r="BX12" s="593">
        <f t="shared" si="7"/>
        <v>0</v>
      </c>
      <c r="BY12" s="594"/>
      <c r="BZ12" s="618"/>
      <c r="CA12" s="578" t="str">
        <f t="shared" si="8"/>
        <v>○</v>
      </c>
      <c r="CB12" s="595">
        <v>0</v>
      </c>
      <c r="CC12" s="578" t="str">
        <f t="shared" si="9"/>
        <v>○</v>
      </c>
    </row>
    <row r="13" spans="1:82">
      <c r="A13" s="550">
        <v>8</v>
      </c>
      <c r="B13" s="580" t="s">
        <v>107</v>
      </c>
      <c r="C13" s="580" t="s">
        <v>116</v>
      </c>
      <c r="D13" s="580" t="s">
        <v>109</v>
      </c>
      <c r="E13" s="581">
        <v>11729061</v>
      </c>
      <c r="F13" s="582">
        <v>11730041</v>
      </c>
      <c r="G13" s="582">
        <v>11701005</v>
      </c>
      <c r="H13" s="582">
        <v>11701005</v>
      </c>
      <c r="I13" s="582">
        <v>11701005</v>
      </c>
      <c r="J13" s="583" t="s">
        <v>1</v>
      </c>
      <c r="K13" s="584"/>
      <c r="L13" s="585"/>
      <c r="M13" s="585">
        <v>48</v>
      </c>
      <c r="N13" s="585"/>
      <c r="O13" s="586">
        <v>48</v>
      </c>
      <c r="P13" s="586"/>
      <c r="Q13" s="558">
        <v>48</v>
      </c>
      <c r="R13" s="584"/>
      <c r="S13" s="585"/>
      <c r="T13" s="585">
        <v>48</v>
      </c>
      <c r="U13" s="585"/>
      <c r="V13" s="586">
        <v>48</v>
      </c>
      <c r="W13" s="586"/>
      <c r="X13" s="558">
        <v>48</v>
      </c>
      <c r="Y13" s="559">
        <v>0</v>
      </c>
      <c r="Z13" s="560">
        <v>0</v>
      </c>
      <c r="AA13" s="560">
        <v>48</v>
      </c>
      <c r="AB13" s="560">
        <v>0</v>
      </c>
      <c r="AC13" s="561">
        <f t="shared" si="11"/>
        <v>48</v>
      </c>
      <c r="AD13" s="560">
        <v>0</v>
      </c>
      <c r="AE13" s="562">
        <f t="shared" si="12"/>
        <v>48</v>
      </c>
      <c r="AF13" s="559">
        <v>0</v>
      </c>
      <c r="AG13" s="560">
        <v>0</v>
      </c>
      <c r="AH13" s="560">
        <v>48</v>
      </c>
      <c r="AI13" s="560">
        <v>0</v>
      </c>
      <c r="AJ13" s="561">
        <v>48</v>
      </c>
      <c r="AK13" s="560">
        <v>0</v>
      </c>
      <c r="AL13" s="562">
        <f t="shared" si="13"/>
        <v>48</v>
      </c>
      <c r="AM13" s="559">
        <v>0</v>
      </c>
      <c r="AN13" s="560">
        <v>0</v>
      </c>
      <c r="AO13" s="560">
        <v>48</v>
      </c>
      <c r="AP13" s="560">
        <v>0</v>
      </c>
      <c r="AQ13" s="561">
        <v>48</v>
      </c>
      <c r="AR13" s="560">
        <v>0</v>
      </c>
      <c r="AS13" s="562">
        <v>48</v>
      </c>
      <c r="AT13" s="563">
        <v>0</v>
      </c>
      <c r="AU13" s="560">
        <v>0</v>
      </c>
      <c r="AV13" s="565">
        <v>48</v>
      </c>
      <c r="AW13" s="565">
        <v>0</v>
      </c>
      <c r="AX13" s="561">
        <v>48</v>
      </c>
      <c r="AY13" s="560">
        <v>0</v>
      </c>
      <c r="AZ13" s="566">
        <v>48</v>
      </c>
      <c r="BA13" s="559">
        <v>0</v>
      </c>
      <c r="BB13" s="560">
        <v>0</v>
      </c>
      <c r="BC13" s="560">
        <v>48</v>
      </c>
      <c r="BD13" s="560">
        <v>0</v>
      </c>
      <c r="BE13" s="560">
        <v>48</v>
      </c>
      <c r="BF13" s="560">
        <v>0</v>
      </c>
      <c r="BG13" s="587">
        <v>48</v>
      </c>
      <c r="BH13" s="588">
        <v>0</v>
      </c>
      <c r="BI13" s="589">
        <v>0</v>
      </c>
      <c r="BJ13" s="589">
        <v>48</v>
      </c>
      <c r="BK13" s="589">
        <v>0</v>
      </c>
      <c r="BL13" s="589">
        <f t="shared" si="3"/>
        <v>48</v>
      </c>
      <c r="BM13" s="589">
        <v>0</v>
      </c>
      <c r="BN13" s="590">
        <f t="shared" si="10"/>
        <v>48</v>
      </c>
      <c r="BO13" s="531">
        <f t="shared" si="4"/>
        <v>0</v>
      </c>
      <c r="BP13" s="531">
        <f t="shared" si="5"/>
        <v>0</v>
      </c>
      <c r="BR13" s="591">
        <v>0</v>
      </c>
      <c r="BS13" s="592">
        <v>0</v>
      </c>
      <c r="BT13" s="592">
        <v>48</v>
      </c>
      <c r="BU13" s="592">
        <v>0</v>
      </c>
      <c r="BV13" s="592">
        <f t="shared" si="6"/>
        <v>48</v>
      </c>
      <c r="BW13" s="592">
        <v>0</v>
      </c>
      <c r="BX13" s="593">
        <f t="shared" si="7"/>
        <v>48</v>
      </c>
      <c r="BY13" s="594">
        <v>0</v>
      </c>
      <c r="BZ13" s="618">
        <v>0</v>
      </c>
      <c r="CA13" s="578" t="str">
        <f t="shared" si="8"/>
        <v>○</v>
      </c>
      <c r="CB13" s="595">
        <v>48</v>
      </c>
      <c r="CC13" s="578" t="str">
        <f t="shared" si="9"/>
        <v>○</v>
      </c>
    </row>
    <row r="14" spans="1:82">
      <c r="A14" s="550">
        <v>9</v>
      </c>
      <c r="B14" s="580" t="s">
        <v>107</v>
      </c>
      <c r="C14" s="580" t="s">
        <v>116</v>
      </c>
      <c r="D14" s="580" t="s">
        <v>109</v>
      </c>
      <c r="E14" s="581">
        <v>11729056</v>
      </c>
      <c r="F14" s="582">
        <v>11730093</v>
      </c>
      <c r="G14" s="582">
        <v>11701004</v>
      </c>
      <c r="H14" s="582">
        <v>11701004</v>
      </c>
      <c r="I14" s="582">
        <v>11701004</v>
      </c>
      <c r="J14" s="583" t="s">
        <v>122</v>
      </c>
      <c r="K14" s="584"/>
      <c r="L14" s="585"/>
      <c r="M14" s="585"/>
      <c r="N14" s="585"/>
      <c r="O14" s="586">
        <v>0</v>
      </c>
      <c r="P14" s="586"/>
      <c r="Q14" s="558">
        <v>0</v>
      </c>
      <c r="R14" s="584"/>
      <c r="S14" s="585"/>
      <c r="T14" s="585"/>
      <c r="U14" s="585">
        <v>38</v>
      </c>
      <c r="V14" s="586">
        <v>38</v>
      </c>
      <c r="W14" s="586"/>
      <c r="X14" s="558">
        <v>38</v>
      </c>
      <c r="Y14" s="559">
        <v>0</v>
      </c>
      <c r="Z14" s="560">
        <v>0</v>
      </c>
      <c r="AA14" s="560">
        <v>0</v>
      </c>
      <c r="AB14" s="560">
        <v>38</v>
      </c>
      <c r="AC14" s="561">
        <f t="shared" si="11"/>
        <v>38</v>
      </c>
      <c r="AD14" s="560">
        <v>0</v>
      </c>
      <c r="AE14" s="562">
        <f t="shared" si="12"/>
        <v>38</v>
      </c>
      <c r="AF14" s="559">
        <v>0</v>
      </c>
      <c r="AG14" s="560">
        <v>0</v>
      </c>
      <c r="AH14" s="560">
        <v>0</v>
      </c>
      <c r="AI14" s="560">
        <v>38</v>
      </c>
      <c r="AJ14" s="561">
        <v>38</v>
      </c>
      <c r="AK14" s="560">
        <v>0</v>
      </c>
      <c r="AL14" s="562">
        <f t="shared" si="13"/>
        <v>38</v>
      </c>
      <c r="AM14" s="559">
        <v>0</v>
      </c>
      <c r="AN14" s="560">
        <v>0</v>
      </c>
      <c r="AO14" s="560">
        <v>0</v>
      </c>
      <c r="AP14" s="560">
        <v>38</v>
      </c>
      <c r="AQ14" s="561">
        <v>38</v>
      </c>
      <c r="AR14" s="560">
        <v>0</v>
      </c>
      <c r="AS14" s="562">
        <v>38</v>
      </c>
      <c r="AT14" s="563">
        <v>0</v>
      </c>
      <c r="AU14" s="560">
        <v>0</v>
      </c>
      <c r="AV14" s="565">
        <v>0</v>
      </c>
      <c r="AW14" s="565">
        <v>38</v>
      </c>
      <c r="AX14" s="561">
        <v>38</v>
      </c>
      <c r="AY14" s="560">
        <v>0</v>
      </c>
      <c r="AZ14" s="566">
        <v>38</v>
      </c>
      <c r="BA14" s="559">
        <v>0</v>
      </c>
      <c r="BB14" s="560">
        <v>0</v>
      </c>
      <c r="BC14" s="560">
        <v>0</v>
      </c>
      <c r="BD14" s="560">
        <v>38</v>
      </c>
      <c r="BE14" s="560">
        <v>38</v>
      </c>
      <c r="BF14" s="560">
        <v>0</v>
      </c>
      <c r="BG14" s="587">
        <v>38</v>
      </c>
      <c r="BH14" s="588">
        <v>0</v>
      </c>
      <c r="BI14" s="589">
        <v>0</v>
      </c>
      <c r="BJ14" s="589">
        <v>0</v>
      </c>
      <c r="BK14" s="589">
        <v>38</v>
      </c>
      <c r="BL14" s="589">
        <f t="shared" si="3"/>
        <v>38</v>
      </c>
      <c r="BM14" s="589">
        <v>0</v>
      </c>
      <c r="BN14" s="590">
        <f t="shared" si="10"/>
        <v>38</v>
      </c>
      <c r="BO14" s="531">
        <f t="shared" si="4"/>
        <v>0</v>
      </c>
      <c r="BP14" s="531">
        <f t="shared" si="5"/>
        <v>0</v>
      </c>
      <c r="BR14" s="591">
        <v>0</v>
      </c>
      <c r="BS14" s="592">
        <v>0</v>
      </c>
      <c r="BT14" s="592">
        <v>0</v>
      </c>
      <c r="BU14" s="592">
        <v>38</v>
      </c>
      <c r="BV14" s="592">
        <f t="shared" si="6"/>
        <v>38</v>
      </c>
      <c r="BW14" s="592">
        <v>0</v>
      </c>
      <c r="BX14" s="593">
        <f t="shared" si="7"/>
        <v>38</v>
      </c>
      <c r="BY14" s="594">
        <v>0</v>
      </c>
      <c r="BZ14" s="618">
        <v>0</v>
      </c>
      <c r="CA14" s="578" t="str">
        <f t="shared" si="8"/>
        <v>○</v>
      </c>
      <c r="CB14" s="595">
        <v>38</v>
      </c>
      <c r="CC14" s="578" t="str">
        <f t="shared" si="9"/>
        <v>○</v>
      </c>
    </row>
    <row r="15" spans="1:82">
      <c r="A15" s="550">
        <v>10</v>
      </c>
      <c r="B15" s="580" t="s">
        <v>107</v>
      </c>
      <c r="C15" s="580" t="s">
        <v>116</v>
      </c>
      <c r="D15" s="580" t="s">
        <v>109</v>
      </c>
      <c r="E15" s="581">
        <v>11729013</v>
      </c>
      <c r="F15" s="582">
        <v>11730023</v>
      </c>
      <c r="G15" s="582">
        <v>11701001</v>
      </c>
      <c r="H15" s="582">
        <v>11701001</v>
      </c>
      <c r="I15" s="582">
        <v>11701001</v>
      </c>
      <c r="J15" s="583" t="s">
        <v>123</v>
      </c>
      <c r="K15" s="584"/>
      <c r="L15" s="585"/>
      <c r="M15" s="585"/>
      <c r="N15" s="585"/>
      <c r="O15" s="586">
        <v>0</v>
      </c>
      <c r="P15" s="586"/>
      <c r="Q15" s="558">
        <v>0</v>
      </c>
      <c r="R15" s="584"/>
      <c r="S15" s="585"/>
      <c r="T15" s="585"/>
      <c r="U15" s="585">
        <v>33</v>
      </c>
      <c r="V15" s="586">
        <v>33</v>
      </c>
      <c r="W15" s="586"/>
      <c r="X15" s="558">
        <v>33</v>
      </c>
      <c r="Y15" s="559">
        <v>0</v>
      </c>
      <c r="Z15" s="560">
        <v>0</v>
      </c>
      <c r="AA15" s="560">
        <v>0</v>
      </c>
      <c r="AB15" s="560">
        <v>33</v>
      </c>
      <c r="AC15" s="561">
        <f t="shared" si="11"/>
        <v>33</v>
      </c>
      <c r="AD15" s="560">
        <v>0</v>
      </c>
      <c r="AE15" s="562">
        <f t="shared" si="12"/>
        <v>33</v>
      </c>
      <c r="AF15" s="559">
        <v>0</v>
      </c>
      <c r="AG15" s="560">
        <v>0</v>
      </c>
      <c r="AH15" s="560">
        <v>0</v>
      </c>
      <c r="AI15" s="560">
        <v>33</v>
      </c>
      <c r="AJ15" s="561">
        <v>33</v>
      </c>
      <c r="AK15" s="560">
        <v>0</v>
      </c>
      <c r="AL15" s="562">
        <f t="shared" si="13"/>
        <v>33</v>
      </c>
      <c r="AM15" s="559">
        <v>0</v>
      </c>
      <c r="AN15" s="560">
        <v>0</v>
      </c>
      <c r="AO15" s="560">
        <v>0</v>
      </c>
      <c r="AP15" s="560">
        <v>33</v>
      </c>
      <c r="AQ15" s="561">
        <v>33</v>
      </c>
      <c r="AR15" s="560">
        <v>0</v>
      </c>
      <c r="AS15" s="562">
        <v>33</v>
      </c>
      <c r="AT15" s="563">
        <v>0</v>
      </c>
      <c r="AU15" s="560">
        <v>0</v>
      </c>
      <c r="AV15" s="565">
        <v>0</v>
      </c>
      <c r="AW15" s="565">
        <v>33</v>
      </c>
      <c r="AX15" s="561">
        <v>33</v>
      </c>
      <c r="AY15" s="560">
        <v>0</v>
      </c>
      <c r="AZ15" s="566">
        <v>33</v>
      </c>
      <c r="BA15" s="559">
        <v>0</v>
      </c>
      <c r="BB15" s="560">
        <v>0</v>
      </c>
      <c r="BC15" s="560">
        <v>0</v>
      </c>
      <c r="BD15" s="560">
        <v>33</v>
      </c>
      <c r="BE15" s="560">
        <v>33</v>
      </c>
      <c r="BF15" s="560">
        <v>0</v>
      </c>
      <c r="BG15" s="587">
        <v>33</v>
      </c>
      <c r="BH15" s="588">
        <v>0</v>
      </c>
      <c r="BI15" s="589">
        <v>0</v>
      </c>
      <c r="BJ15" s="589">
        <v>0</v>
      </c>
      <c r="BK15" s="589">
        <v>33</v>
      </c>
      <c r="BL15" s="589">
        <f t="shared" si="3"/>
        <v>33</v>
      </c>
      <c r="BM15" s="589">
        <v>0</v>
      </c>
      <c r="BN15" s="590">
        <f t="shared" si="10"/>
        <v>33</v>
      </c>
      <c r="BO15" s="531">
        <f t="shared" si="4"/>
        <v>0</v>
      </c>
      <c r="BP15" s="531">
        <f t="shared" si="5"/>
        <v>0</v>
      </c>
      <c r="BR15" s="591">
        <v>0</v>
      </c>
      <c r="BS15" s="592">
        <v>0</v>
      </c>
      <c r="BT15" s="592">
        <v>0</v>
      </c>
      <c r="BU15" s="592">
        <v>33</v>
      </c>
      <c r="BV15" s="592">
        <f t="shared" si="6"/>
        <v>33</v>
      </c>
      <c r="BW15" s="592">
        <v>0</v>
      </c>
      <c r="BX15" s="593">
        <f>BV15+BW15</f>
        <v>33</v>
      </c>
      <c r="BY15" s="594">
        <v>0</v>
      </c>
      <c r="BZ15" s="618">
        <v>0</v>
      </c>
      <c r="CA15" s="578" t="str">
        <f t="shared" si="8"/>
        <v>○</v>
      </c>
      <c r="CB15" s="595">
        <v>33</v>
      </c>
      <c r="CC15" s="578" t="str">
        <f t="shared" si="9"/>
        <v>○</v>
      </c>
    </row>
    <row r="16" spans="1:82">
      <c r="A16" s="550">
        <v>11</v>
      </c>
      <c r="B16" s="580" t="s">
        <v>107</v>
      </c>
      <c r="C16" s="580" t="s">
        <v>116</v>
      </c>
      <c r="D16" s="580" t="s">
        <v>109</v>
      </c>
      <c r="E16" s="581">
        <v>11729110</v>
      </c>
      <c r="F16" s="582">
        <v>11730081</v>
      </c>
      <c r="G16" s="582">
        <v>11701008</v>
      </c>
      <c r="H16" s="582">
        <v>11701008</v>
      </c>
      <c r="I16" s="582">
        <v>11701008</v>
      </c>
      <c r="J16" s="583" t="s">
        <v>2</v>
      </c>
      <c r="K16" s="584"/>
      <c r="L16" s="585"/>
      <c r="M16" s="585"/>
      <c r="N16" s="585"/>
      <c r="O16" s="586">
        <v>0</v>
      </c>
      <c r="P16" s="586"/>
      <c r="Q16" s="558">
        <v>0</v>
      </c>
      <c r="R16" s="584"/>
      <c r="S16" s="585"/>
      <c r="T16" s="585"/>
      <c r="U16" s="585">
        <v>52</v>
      </c>
      <c r="V16" s="586">
        <v>52</v>
      </c>
      <c r="W16" s="586"/>
      <c r="X16" s="558">
        <v>52</v>
      </c>
      <c r="Y16" s="559">
        <v>0</v>
      </c>
      <c r="Z16" s="560">
        <v>0</v>
      </c>
      <c r="AA16" s="560">
        <v>0</v>
      </c>
      <c r="AB16" s="560">
        <v>52</v>
      </c>
      <c r="AC16" s="561">
        <f t="shared" si="11"/>
        <v>52</v>
      </c>
      <c r="AD16" s="560">
        <v>0</v>
      </c>
      <c r="AE16" s="562">
        <f t="shared" si="12"/>
        <v>52</v>
      </c>
      <c r="AF16" s="559">
        <v>0</v>
      </c>
      <c r="AG16" s="560">
        <v>0</v>
      </c>
      <c r="AH16" s="560">
        <v>0</v>
      </c>
      <c r="AI16" s="560">
        <v>52</v>
      </c>
      <c r="AJ16" s="561">
        <v>52</v>
      </c>
      <c r="AK16" s="560">
        <v>0</v>
      </c>
      <c r="AL16" s="562">
        <f t="shared" si="13"/>
        <v>52</v>
      </c>
      <c r="AM16" s="559">
        <v>0</v>
      </c>
      <c r="AN16" s="560">
        <v>0</v>
      </c>
      <c r="AO16" s="560">
        <v>0</v>
      </c>
      <c r="AP16" s="560">
        <v>52</v>
      </c>
      <c r="AQ16" s="561">
        <v>52</v>
      </c>
      <c r="AR16" s="560">
        <v>0</v>
      </c>
      <c r="AS16" s="562">
        <v>52</v>
      </c>
      <c r="AT16" s="563">
        <v>0</v>
      </c>
      <c r="AU16" s="560">
        <v>0</v>
      </c>
      <c r="AV16" s="565">
        <v>0</v>
      </c>
      <c r="AW16" s="565">
        <v>52</v>
      </c>
      <c r="AX16" s="561">
        <v>52</v>
      </c>
      <c r="AY16" s="560">
        <v>0</v>
      </c>
      <c r="AZ16" s="566">
        <v>52</v>
      </c>
      <c r="BA16" s="559">
        <v>0</v>
      </c>
      <c r="BB16" s="560">
        <v>0</v>
      </c>
      <c r="BC16" s="560">
        <v>0</v>
      </c>
      <c r="BD16" s="560">
        <v>52</v>
      </c>
      <c r="BE16" s="560">
        <v>52</v>
      </c>
      <c r="BF16" s="560">
        <v>0</v>
      </c>
      <c r="BG16" s="587">
        <v>52</v>
      </c>
      <c r="BH16" s="588">
        <v>0</v>
      </c>
      <c r="BI16" s="589">
        <v>0</v>
      </c>
      <c r="BJ16" s="589">
        <v>0</v>
      </c>
      <c r="BK16" s="589">
        <v>52</v>
      </c>
      <c r="BL16" s="589">
        <f t="shared" si="3"/>
        <v>52</v>
      </c>
      <c r="BM16" s="589">
        <v>0</v>
      </c>
      <c r="BN16" s="590">
        <f t="shared" si="10"/>
        <v>52</v>
      </c>
      <c r="BO16" s="531">
        <f t="shared" si="4"/>
        <v>0</v>
      </c>
      <c r="BP16" s="531">
        <f t="shared" si="5"/>
        <v>0</v>
      </c>
      <c r="BR16" s="591">
        <v>0</v>
      </c>
      <c r="BS16" s="592">
        <v>0</v>
      </c>
      <c r="BT16" s="592">
        <v>0</v>
      </c>
      <c r="BU16" s="592">
        <v>52</v>
      </c>
      <c r="BV16" s="592">
        <f t="shared" si="6"/>
        <v>52</v>
      </c>
      <c r="BW16" s="592">
        <v>0</v>
      </c>
      <c r="BX16" s="593">
        <f t="shared" si="7"/>
        <v>52</v>
      </c>
      <c r="BY16" s="594">
        <v>0</v>
      </c>
      <c r="BZ16" s="618">
        <v>0</v>
      </c>
      <c r="CA16" s="578" t="str">
        <f t="shared" si="8"/>
        <v>○</v>
      </c>
      <c r="CB16" s="595">
        <v>52</v>
      </c>
      <c r="CC16" s="578" t="str">
        <f t="shared" si="9"/>
        <v>○</v>
      </c>
    </row>
    <row r="17" spans="1:81">
      <c r="A17" s="550">
        <v>12</v>
      </c>
      <c r="B17" s="580" t="s">
        <v>107</v>
      </c>
      <c r="C17" s="580" t="s">
        <v>124</v>
      </c>
      <c r="D17" s="580" t="s">
        <v>109</v>
      </c>
      <c r="E17" s="581">
        <v>11729140</v>
      </c>
      <c r="F17" s="582">
        <v>11730067</v>
      </c>
      <c r="G17" s="582">
        <v>11701027</v>
      </c>
      <c r="H17" s="582">
        <v>11701027</v>
      </c>
      <c r="I17" s="582">
        <v>11701027</v>
      </c>
      <c r="J17" s="583" t="s">
        <v>125</v>
      </c>
      <c r="K17" s="584"/>
      <c r="L17" s="585">
        <v>128</v>
      </c>
      <c r="M17" s="585">
        <v>40</v>
      </c>
      <c r="N17" s="585">
        <v>152</v>
      </c>
      <c r="O17" s="586">
        <v>320</v>
      </c>
      <c r="P17" s="586"/>
      <c r="Q17" s="558">
        <v>320</v>
      </c>
      <c r="R17" s="584">
        <v>15</v>
      </c>
      <c r="S17" s="585">
        <v>111</v>
      </c>
      <c r="T17" s="585">
        <v>42</v>
      </c>
      <c r="U17" s="585">
        <v>152</v>
      </c>
      <c r="V17" s="586">
        <v>320</v>
      </c>
      <c r="W17" s="586"/>
      <c r="X17" s="558">
        <v>320</v>
      </c>
      <c r="Y17" s="559">
        <v>15</v>
      </c>
      <c r="Z17" s="560">
        <v>111</v>
      </c>
      <c r="AA17" s="560">
        <v>42</v>
      </c>
      <c r="AB17" s="560">
        <v>152</v>
      </c>
      <c r="AC17" s="561">
        <f t="shared" si="11"/>
        <v>320</v>
      </c>
      <c r="AD17" s="560">
        <v>0</v>
      </c>
      <c r="AE17" s="562">
        <f t="shared" si="12"/>
        <v>320</v>
      </c>
      <c r="AF17" s="559">
        <v>15</v>
      </c>
      <c r="AG17" s="560">
        <v>111</v>
      </c>
      <c r="AH17" s="560">
        <v>42</v>
      </c>
      <c r="AI17" s="560">
        <v>122</v>
      </c>
      <c r="AJ17" s="561">
        <v>290</v>
      </c>
      <c r="AK17" s="560">
        <v>30</v>
      </c>
      <c r="AL17" s="562">
        <f t="shared" si="13"/>
        <v>320</v>
      </c>
      <c r="AM17" s="559">
        <v>15</v>
      </c>
      <c r="AN17" s="560">
        <v>111</v>
      </c>
      <c r="AO17" s="560">
        <v>42</v>
      </c>
      <c r="AP17" s="560">
        <v>122</v>
      </c>
      <c r="AQ17" s="561">
        <v>290</v>
      </c>
      <c r="AR17" s="560">
        <v>30</v>
      </c>
      <c r="AS17" s="562">
        <v>320</v>
      </c>
      <c r="AT17" s="563">
        <v>15</v>
      </c>
      <c r="AU17" s="560">
        <v>111</v>
      </c>
      <c r="AV17" s="565">
        <v>42</v>
      </c>
      <c r="AW17" s="565">
        <v>32</v>
      </c>
      <c r="AX17" s="561">
        <v>200</v>
      </c>
      <c r="AY17" s="560">
        <v>60</v>
      </c>
      <c r="AZ17" s="566">
        <v>260</v>
      </c>
      <c r="BA17" s="559">
        <v>15</v>
      </c>
      <c r="BB17" s="560">
        <v>96</v>
      </c>
      <c r="BC17" s="560">
        <v>42</v>
      </c>
      <c r="BD17" s="560">
        <v>30</v>
      </c>
      <c r="BE17" s="560">
        <v>183</v>
      </c>
      <c r="BF17" s="560">
        <v>0</v>
      </c>
      <c r="BG17" s="587">
        <v>183</v>
      </c>
      <c r="BH17" s="588">
        <v>15</v>
      </c>
      <c r="BI17" s="589">
        <v>96</v>
      </c>
      <c r="BJ17" s="589">
        <v>42</v>
      </c>
      <c r="BK17" s="589">
        <v>30</v>
      </c>
      <c r="BL17" s="589">
        <f t="shared" si="3"/>
        <v>183</v>
      </c>
      <c r="BM17" s="589">
        <v>0</v>
      </c>
      <c r="BN17" s="590">
        <f t="shared" si="10"/>
        <v>183</v>
      </c>
      <c r="BO17" s="531">
        <f t="shared" si="4"/>
        <v>0</v>
      </c>
      <c r="BP17" s="531">
        <f t="shared" si="5"/>
        <v>0</v>
      </c>
      <c r="BR17" s="591">
        <v>15</v>
      </c>
      <c r="BS17" s="592">
        <v>96</v>
      </c>
      <c r="BT17" s="592">
        <v>42</v>
      </c>
      <c r="BU17" s="592">
        <v>30</v>
      </c>
      <c r="BV17" s="592">
        <f t="shared" si="6"/>
        <v>183</v>
      </c>
      <c r="BW17" s="592">
        <v>0</v>
      </c>
      <c r="BX17" s="593">
        <f t="shared" si="7"/>
        <v>183</v>
      </c>
      <c r="BY17" s="594">
        <v>0</v>
      </c>
      <c r="BZ17" s="618">
        <v>0</v>
      </c>
      <c r="CA17" s="578" t="str">
        <f t="shared" si="8"/>
        <v>○</v>
      </c>
      <c r="CB17" s="595">
        <v>183</v>
      </c>
      <c r="CC17" s="578" t="str">
        <f t="shared" si="9"/>
        <v>○</v>
      </c>
    </row>
    <row r="18" spans="1:81">
      <c r="A18" s="550">
        <v>13</v>
      </c>
      <c r="B18" s="580" t="s">
        <v>107</v>
      </c>
      <c r="C18" s="580" t="s">
        <v>124</v>
      </c>
      <c r="D18" s="580" t="s">
        <v>109</v>
      </c>
      <c r="E18" s="581">
        <v>11729099</v>
      </c>
      <c r="F18" s="582">
        <v>11730059</v>
      </c>
      <c r="G18" s="582">
        <v>11701026</v>
      </c>
      <c r="H18" s="582">
        <v>11701026</v>
      </c>
      <c r="I18" s="582">
        <v>11701026</v>
      </c>
      <c r="J18" s="583" t="s">
        <v>126</v>
      </c>
      <c r="K18" s="584"/>
      <c r="L18" s="585"/>
      <c r="M18" s="585"/>
      <c r="N18" s="585"/>
      <c r="O18" s="586">
        <v>0</v>
      </c>
      <c r="P18" s="586"/>
      <c r="Q18" s="558">
        <v>0</v>
      </c>
      <c r="R18" s="584"/>
      <c r="S18" s="585">
        <v>99</v>
      </c>
      <c r="T18" s="585"/>
      <c r="U18" s="585">
        <v>40</v>
      </c>
      <c r="V18" s="586">
        <v>139</v>
      </c>
      <c r="W18" s="586"/>
      <c r="X18" s="558">
        <v>139</v>
      </c>
      <c r="Y18" s="559">
        <v>0</v>
      </c>
      <c r="Z18" s="560">
        <v>99</v>
      </c>
      <c r="AA18" s="560">
        <v>0</v>
      </c>
      <c r="AB18" s="560">
        <v>40</v>
      </c>
      <c r="AC18" s="561">
        <f t="shared" si="11"/>
        <v>139</v>
      </c>
      <c r="AD18" s="560">
        <v>0</v>
      </c>
      <c r="AE18" s="562">
        <f t="shared" si="12"/>
        <v>139</v>
      </c>
      <c r="AF18" s="559">
        <v>0</v>
      </c>
      <c r="AG18" s="560">
        <v>95</v>
      </c>
      <c r="AH18" s="560">
        <v>0</v>
      </c>
      <c r="AI18" s="560">
        <v>40</v>
      </c>
      <c r="AJ18" s="561">
        <v>135</v>
      </c>
      <c r="AK18" s="560">
        <v>0</v>
      </c>
      <c r="AL18" s="562">
        <f t="shared" si="13"/>
        <v>135</v>
      </c>
      <c r="AM18" s="559">
        <v>0</v>
      </c>
      <c r="AN18" s="560">
        <v>47</v>
      </c>
      <c r="AO18" s="560">
        <v>48</v>
      </c>
      <c r="AP18" s="560">
        <v>40</v>
      </c>
      <c r="AQ18" s="561">
        <v>135</v>
      </c>
      <c r="AR18" s="560">
        <v>0</v>
      </c>
      <c r="AS18" s="562">
        <v>135</v>
      </c>
      <c r="AT18" s="563">
        <v>0</v>
      </c>
      <c r="AU18" s="560">
        <v>60</v>
      </c>
      <c r="AV18" s="565">
        <v>0</v>
      </c>
      <c r="AW18" s="565">
        <v>40</v>
      </c>
      <c r="AX18" s="561">
        <v>100</v>
      </c>
      <c r="AY18" s="560">
        <v>0</v>
      </c>
      <c r="AZ18" s="566">
        <v>100</v>
      </c>
      <c r="BA18" s="559">
        <v>0</v>
      </c>
      <c r="BB18" s="560">
        <v>60</v>
      </c>
      <c r="BC18" s="560">
        <v>0</v>
      </c>
      <c r="BD18" s="560">
        <v>40</v>
      </c>
      <c r="BE18" s="560">
        <v>100</v>
      </c>
      <c r="BF18" s="560">
        <v>0</v>
      </c>
      <c r="BG18" s="587">
        <v>100</v>
      </c>
      <c r="BH18" s="588">
        <v>0</v>
      </c>
      <c r="BI18" s="596">
        <v>40</v>
      </c>
      <c r="BJ18" s="596">
        <v>60</v>
      </c>
      <c r="BK18" s="596">
        <v>0</v>
      </c>
      <c r="BL18" s="589">
        <f t="shared" si="3"/>
        <v>100</v>
      </c>
      <c r="BM18" s="589">
        <v>0</v>
      </c>
      <c r="BN18" s="590">
        <f t="shared" si="10"/>
        <v>100</v>
      </c>
      <c r="BO18" s="531">
        <f t="shared" si="4"/>
        <v>0</v>
      </c>
      <c r="BP18" s="531">
        <f t="shared" si="5"/>
        <v>0</v>
      </c>
      <c r="BR18" s="591">
        <v>0</v>
      </c>
      <c r="BS18" s="592">
        <v>60</v>
      </c>
      <c r="BT18" s="592">
        <v>0</v>
      </c>
      <c r="BU18" s="592">
        <v>40</v>
      </c>
      <c r="BV18" s="592">
        <f t="shared" si="6"/>
        <v>100</v>
      </c>
      <c r="BW18" s="620">
        <v>0</v>
      </c>
      <c r="BX18" s="593">
        <f t="shared" si="7"/>
        <v>100</v>
      </c>
      <c r="BY18" s="594">
        <v>0</v>
      </c>
      <c r="BZ18" s="618">
        <v>0</v>
      </c>
      <c r="CA18" s="578" t="str">
        <f t="shared" si="8"/>
        <v>○</v>
      </c>
      <c r="CB18" s="595">
        <v>100</v>
      </c>
      <c r="CC18" s="578" t="str">
        <f t="shared" si="9"/>
        <v>○</v>
      </c>
    </row>
    <row r="19" spans="1:81">
      <c r="A19" s="550">
        <v>14</v>
      </c>
      <c r="B19" s="580" t="s">
        <v>107</v>
      </c>
      <c r="C19" s="580" t="s">
        <v>124</v>
      </c>
      <c r="D19" s="580" t="s">
        <v>109</v>
      </c>
      <c r="E19" s="581">
        <v>11729032</v>
      </c>
      <c r="F19" s="582">
        <v>11730010</v>
      </c>
      <c r="G19" s="582">
        <v>11701025</v>
      </c>
      <c r="H19" s="582">
        <v>11701025</v>
      </c>
      <c r="I19" s="582">
        <v>11701025</v>
      </c>
      <c r="J19" s="583" t="s">
        <v>3</v>
      </c>
      <c r="K19" s="584"/>
      <c r="L19" s="585"/>
      <c r="M19" s="585"/>
      <c r="N19" s="585"/>
      <c r="O19" s="586">
        <v>0</v>
      </c>
      <c r="P19" s="586"/>
      <c r="Q19" s="558">
        <v>0</v>
      </c>
      <c r="R19" s="584"/>
      <c r="S19" s="585"/>
      <c r="T19" s="585"/>
      <c r="U19" s="585">
        <v>55</v>
      </c>
      <c r="V19" s="586">
        <v>55</v>
      </c>
      <c r="W19" s="586"/>
      <c r="X19" s="558">
        <v>55</v>
      </c>
      <c r="Y19" s="559">
        <v>0</v>
      </c>
      <c r="Z19" s="560">
        <v>0</v>
      </c>
      <c r="AA19" s="560">
        <v>0</v>
      </c>
      <c r="AB19" s="560">
        <v>55</v>
      </c>
      <c r="AC19" s="561">
        <f t="shared" si="11"/>
        <v>55</v>
      </c>
      <c r="AD19" s="560">
        <v>0</v>
      </c>
      <c r="AE19" s="562">
        <f t="shared" si="12"/>
        <v>55</v>
      </c>
      <c r="AF19" s="559">
        <v>0</v>
      </c>
      <c r="AG19" s="560">
        <v>0</v>
      </c>
      <c r="AH19" s="560">
        <v>0</v>
      </c>
      <c r="AI19" s="560">
        <v>55</v>
      </c>
      <c r="AJ19" s="561">
        <v>55</v>
      </c>
      <c r="AK19" s="560">
        <v>0</v>
      </c>
      <c r="AL19" s="562">
        <f t="shared" si="13"/>
        <v>55</v>
      </c>
      <c r="AM19" s="559">
        <v>0</v>
      </c>
      <c r="AN19" s="560">
        <v>0</v>
      </c>
      <c r="AO19" s="560">
        <v>0</v>
      </c>
      <c r="AP19" s="560">
        <v>55</v>
      </c>
      <c r="AQ19" s="561">
        <v>55</v>
      </c>
      <c r="AR19" s="560">
        <v>0</v>
      </c>
      <c r="AS19" s="566">
        <v>55</v>
      </c>
      <c r="AT19" s="559">
        <v>0</v>
      </c>
      <c r="AU19" s="560">
        <v>0</v>
      </c>
      <c r="AV19" s="565">
        <v>0</v>
      </c>
      <c r="AW19" s="565">
        <v>55</v>
      </c>
      <c r="AX19" s="561">
        <v>55</v>
      </c>
      <c r="AY19" s="560">
        <v>0</v>
      </c>
      <c r="AZ19" s="566">
        <v>55</v>
      </c>
      <c r="BA19" s="559">
        <v>0</v>
      </c>
      <c r="BB19" s="560">
        <v>0</v>
      </c>
      <c r="BC19" s="560">
        <v>0</v>
      </c>
      <c r="BD19" s="560">
        <v>55</v>
      </c>
      <c r="BE19" s="560">
        <v>55</v>
      </c>
      <c r="BF19" s="560">
        <v>0</v>
      </c>
      <c r="BG19" s="587">
        <v>55</v>
      </c>
      <c r="BH19" s="588">
        <v>0</v>
      </c>
      <c r="BI19" s="589">
        <v>0</v>
      </c>
      <c r="BJ19" s="589">
        <v>0</v>
      </c>
      <c r="BK19" s="589">
        <v>55</v>
      </c>
      <c r="BL19" s="589">
        <f t="shared" si="3"/>
        <v>55</v>
      </c>
      <c r="BM19" s="589">
        <v>0</v>
      </c>
      <c r="BN19" s="590">
        <f t="shared" si="10"/>
        <v>55</v>
      </c>
      <c r="BO19" s="531">
        <f t="shared" si="4"/>
        <v>0</v>
      </c>
      <c r="BP19" s="531">
        <f t="shared" si="5"/>
        <v>0</v>
      </c>
      <c r="BR19" s="591">
        <v>0</v>
      </c>
      <c r="BS19" s="592">
        <v>0</v>
      </c>
      <c r="BT19" s="592">
        <v>0</v>
      </c>
      <c r="BU19" s="592">
        <v>55</v>
      </c>
      <c r="BV19" s="592">
        <f t="shared" si="6"/>
        <v>55</v>
      </c>
      <c r="BW19" s="621">
        <v>0</v>
      </c>
      <c r="BX19" s="575">
        <f t="shared" si="7"/>
        <v>55</v>
      </c>
      <c r="BY19" s="594">
        <v>0</v>
      </c>
      <c r="BZ19" s="618">
        <v>0</v>
      </c>
      <c r="CA19" s="578" t="str">
        <f t="shared" si="8"/>
        <v>○</v>
      </c>
      <c r="CB19" s="595">
        <v>55</v>
      </c>
      <c r="CC19" s="578" t="str">
        <f t="shared" si="9"/>
        <v>○</v>
      </c>
    </row>
    <row r="20" spans="1:81">
      <c r="A20" s="550">
        <v>15</v>
      </c>
      <c r="B20" s="580" t="s">
        <v>107</v>
      </c>
      <c r="C20" s="580" t="s">
        <v>108</v>
      </c>
      <c r="D20" s="580" t="s">
        <v>109</v>
      </c>
      <c r="E20" s="581">
        <v>21729021</v>
      </c>
      <c r="F20" s="582">
        <v>21730119</v>
      </c>
      <c r="G20" s="582">
        <v>21701023</v>
      </c>
      <c r="H20" s="582">
        <v>21701023</v>
      </c>
      <c r="I20" s="582">
        <v>21701023</v>
      </c>
      <c r="J20" s="583" t="s">
        <v>127</v>
      </c>
      <c r="K20" s="584"/>
      <c r="L20" s="585"/>
      <c r="M20" s="585">
        <v>19</v>
      </c>
      <c r="N20" s="585"/>
      <c r="O20" s="586">
        <v>19</v>
      </c>
      <c r="P20" s="586"/>
      <c r="Q20" s="558">
        <v>19</v>
      </c>
      <c r="R20" s="584"/>
      <c r="S20" s="585"/>
      <c r="T20" s="585">
        <v>19</v>
      </c>
      <c r="U20" s="585"/>
      <c r="V20" s="586">
        <v>19</v>
      </c>
      <c r="W20" s="586"/>
      <c r="X20" s="558">
        <v>19</v>
      </c>
      <c r="Y20" s="559">
        <v>0</v>
      </c>
      <c r="Z20" s="560">
        <v>0</v>
      </c>
      <c r="AA20" s="560">
        <v>19</v>
      </c>
      <c r="AB20" s="560">
        <v>0</v>
      </c>
      <c r="AC20" s="561">
        <f>SUM(Y20:AB20)</f>
        <v>19</v>
      </c>
      <c r="AD20" s="561">
        <v>0</v>
      </c>
      <c r="AE20" s="562">
        <f>AC20+AD20</f>
        <v>19</v>
      </c>
      <c r="AF20" s="559">
        <v>0</v>
      </c>
      <c r="AG20" s="560">
        <v>0</v>
      </c>
      <c r="AH20" s="560">
        <v>19</v>
      </c>
      <c r="AI20" s="560">
        <v>0</v>
      </c>
      <c r="AJ20" s="561">
        <v>19</v>
      </c>
      <c r="AK20" s="560">
        <v>0</v>
      </c>
      <c r="AL20" s="562">
        <f>AJ20+AK20</f>
        <v>19</v>
      </c>
      <c r="AM20" s="563">
        <v>0</v>
      </c>
      <c r="AN20" s="560">
        <v>0</v>
      </c>
      <c r="AO20" s="560">
        <v>19</v>
      </c>
      <c r="AP20" s="565">
        <v>0</v>
      </c>
      <c r="AQ20" s="561">
        <v>19</v>
      </c>
      <c r="AR20" s="560">
        <v>0</v>
      </c>
      <c r="AS20" s="566">
        <v>19</v>
      </c>
      <c r="AT20" s="559">
        <v>0</v>
      </c>
      <c r="AU20" s="560">
        <v>0</v>
      </c>
      <c r="AV20" s="565">
        <v>19</v>
      </c>
      <c r="AW20" s="622">
        <v>0</v>
      </c>
      <c r="AX20" s="561">
        <v>19</v>
      </c>
      <c r="AY20" s="560">
        <v>0</v>
      </c>
      <c r="AZ20" s="562">
        <v>19</v>
      </c>
      <c r="BA20" s="563">
        <v>0</v>
      </c>
      <c r="BB20" s="560">
        <v>0</v>
      </c>
      <c r="BC20" s="560">
        <v>19</v>
      </c>
      <c r="BD20" s="565">
        <v>0</v>
      </c>
      <c r="BE20" s="561">
        <v>19</v>
      </c>
      <c r="BF20" s="560">
        <v>0</v>
      </c>
      <c r="BG20" s="562">
        <v>19</v>
      </c>
      <c r="BH20" s="623">
        <v>0</v>
      </c>
      <c r="BI20" s="589">
        <v>0</v>
      </c>
      <c r="BJ20" s="589">
        <v>19</v>
      </c>
      <c r="BK20" s="624">
        <v>0</v>
      </c>
      <c r="BL20" s="625">
        <f>SUM(BH20:BK20)</f>
        <v>19</v>
      </c>
      <c r="BM20" s="589">
        <v>0</v>
      </c>
      <c r="BN20" s="626">
        <f>BL20+BM20</f>
        <v>19</v>
      </c>
      <c r="BO20" s="531">
        <f>BL20-BE20</f>
        <v>0</v>
      </c>
      <c r="BP20" s="531">
        <f>BN20-BG20</f>
        <v>0</v>
      </c>
      <c r="BR20" s="627">
        <v>0</v>
      </c>
      <c r="BS20" s="592">
        <v>0</v>
      </c>
      <c r="BT20" s="592">
        <v>19</v>
      </c>
      <c r="BU20" s="620">
        <v>0</v>
      </c>
      <c r="BV20" s="592">
        <f>SUM(BR20:BU20)</f>
        <v>19</v>
      </c>
      <c r="BW20" s="620">
        <v>0</v>
      </c>
      <c r="BX20" s="593">
        <f>BV20+BW20</f>
        <v>19</v>
      </c>
      <c r="BY20" s="594">
        <v>0</v>
      </c>
      <c r="BZ20" s="628">
        <v>0</v>
      </c>
      <c r="CA20" s="578" t="str">
        <f>IF(BN20=BX20+BY20+BZ20,"○","×")</f>
        <v>○</v>
      </c>
      <c r="CB20" s="595">
        <v>19</v>
      </c>
      <c r="CC20" s="578" t="str">
        <f>IF(BN20=CB20,"○","×")</f>
        <v>○</v>
      </c>
    </row>
    <row r="21" spans="1:81">
      <c r="A21" s="550">
        <v>16</v>
      </c>
      <c r="B21" s="580" t="s">
        <v>128</v>
      </c>
      <c r="C21" s="580" t="s">
        <v>129</v>
      </c>
      <c r="D21" s="580" t="s">
        <v>130</v>
      </c>
      <c r="E21" s="580" t="s">
        <v>131</v>
      </c>
      <c r="F21" s="582">
        <v>21730096</v>
      </c>
      <c r="G21" s="629">
        <v>21701140</v>
      </c>
      <c r="H21" s="629">
        <v>21701140</v>
      </c>
      <c r="I21" s="629">
        <v>21701140</v>
      </c>
      <c r="J21" s="583" t="s">
        <v>132</v>
      </c>
      <c r="K21" s="630"/>
      <c r="L21" s="631"/>
      <c r="M21" s="631"/>
      <c r="N21" s="631"/>
      <c r="O21" s="632">
        <v>0</v>
      </c>
      <c r="P21" s="632"/>
      <c r="Q21" s="633">
        <v>0</v>
      </c>
      <c r="R21" s="630" t="s">
        <v>131</v>
      </c>
      <c r="S21" s="631" t="s">
        <v>131</v>
      </c>
      <c r="T21" s="631" t="s">
        <v>131</v>
      </c>
      <c r="U21" s="631" t="s">
        <v>131</v>
      </c>
      <c r="V21" s="632" t="s">
        <v>131</v>
      </c>
      <c r="W21" s="632" t="s">
        <v>131</v>
      </c>
      <c r="X21" s="633" t="s">
        <v>131</v>
      </c>
      <c r="Y21" s="634"/>
      <c r="Z21" s="635"/>
      <c r="AA21" s="635"/>
      <c r="AB21" s="635"/>
      <c r="AC21" s="636"/>
      <c r="AD21" s="635"/>
      <c r="AE21" s="637"/>
      <c r="AF21" s="559">
        <v>0</v>
      </c>
      <c r="AG21" s="560">
        <v>0</v>
      </c>
      <c r="AH21" s="560">
        <v>0</v>
      </c>
      <c r="AI21" s="560">
        <v>0</v>
      </c>
      <c r="AJ21" s="561">
        <v>0</v>
      </c>
      <c r="AK21" s="560">
        <v>19</v>
      </c>
      <c r="AL21" s="562">
        <f>AJ21+AK21</f>
        <v>19</v>
      </c>
      <c r="AM21" s="563">
        <v>0</v>
      </c>
      <c r="AN21" s="560">
        <v>0</v>
      </c>
      <c r="AO21" s="560">
        <v>0</v>
      </c>
      <c r="AP21" s="565">
        <v>0</v>
      </c>
      <c r="AQ21" s="561">
        <v>0</v>
      </c>
      <c r="AR21" s="560">
        <v>19</v>
      </c>
      <c r="AS21" s="566">
        <v>19</v>
      </c>
      <c r="AT21" s="559">
        <v>0</v>
      </c>
      <c r="AU21" s="560">
        <v>0</v>
      </c>
      <c r="AV21" s="565">
        <v>0</v>
      </c>
      <c r="AW21" s="622">
        <v>0</v>
      </c>
      <c r="AX21" s="561">
        <v>0</v>
      </c>
      <c r="AY21" s="560">
        <v>19</v>
      </c>
      <c r="AZ21" s="562">
        <v>19</v>
      </c>
      <c r="BA21" s="563">
        <v>0</v>
      </c>
      <c r="BB21" s="560">
        <v>0</v>
      </c>
      <c r="BC21" s="560">
        <v>0</v>
      </c>
      <c r="BD21" s="565">
        <v>0</v>
      </c>
      <c r="BE21" s="561">
        <v>0</v>
      </c>
      <c r="BF21" s="560">
        <v>19</v>
      </c>
      <c r="BG21" s="562">
        <v>19</v>
      </c>
      <c r="BH21" s="623">
        <v>0</v>
      </c>
      <c r="BI21" s="589">
        <v>0</v>
      </c>
      <c r="BJ21" s="589">
        <v>0</v>
      </c>
      <c r="BK21" s="624">
        <v>0</v>
      </c>
      <c r="BL21" s="625">
        <f>SUM(BH21:BK21)</f>
        <v>0</v>
      </c>
      <c r="BM21" s="589">
        <v>19</v>
      </c>
      <c r="BN21" s="626">
        <f>BL21+BM21</f>
        <v>19</v>
      </c>
      <c r="BO21" s="531">
        <f>BL21-BE21</f>
        <v>0</v>
      </c>
      <c r="BP21" s="531">
        <f>BN21-BG21</f>
        <v>0</v>
      </c>
      <c r="BR21" s="627">
        <v>0</v>
      </c>
      <c r="BS21" s="592">
        <v>0</v>
      </c>
      <c r="BT21" s="592">
        <v>0</v>
      </c>
      <c r="BU21" s="620">
        <v>0</v>
      </c>
      <c r="BV21" s="592">
        <f>SUM(BR21:BU21)</f>
        <v>0</v>
      </c>
      <c r="BW21" s="620">
        <v>19</v>
      </c>
      <c r="BX21" s="593">
        <f>BV21+BW21</f>
        <v>19</v>
      </c>
      <c r="BY21" s="594">
        <v>0</v>
      </c>
      <c r="BZ21" s="628">
        <v>0</v>
      </c>
      <c r="CA21" s="578" t="str">
        <f>IF(BN21=BX21+BY21+BZ21,"○","×")</f>
        <v>○</v>
      </c>
      <c r="CB21" s="595">
        <v>19</v>
      </c>
      <c r="CC21" s="578" t="str">
        <f>IF(BN21=CB21,"○","×")</f>
        <v>○</v>
      </c>
    </row>
    <row r="22" spans="1:81">
      <c r="A22" s="550">
        <v>17</v>
      </c>
      <c r="B22" s="580" t="s">
        <v>107</v>
      </c>
      <c r="C22" s="580" t="s">
        <v>108</v>
      </c>
      <c r="D22" s="580" t="s">
        <v>109</v>
      </c>
      <c r="E22" s="581">
        <v>21729102</v>
      </c>
      <c r="F22" s="582">
        <v>21730020</v>
      </c>
      <c r="G22" s="582">
        <v>21701024</v>
      </c>
      <c r="H22" s="582">
        <v>21701024</v>
      </c>
      <c r="I22" s="582">
        <v>21701024</v>
      </c>
      <c r="J22" s="583" t="s">
        <v>5</v>
      </c>
      <c r="K22" s="584"/>
      <c r="L22" s="585"/>
      <c r="M22" s="585"/>
      <c r="N22" s="585"/>
      <c r="O22" s="586">
        <v>0</v>
      </c>
      <c r="P22" s="586"/>
      <c r="Q22" s="558">
        <v>0</v>
      </c>
      <c r="R22" s="584"/>
      <c r="S22" s="585"/>
      <c r="T22" s="585"/>
      <c r="U22" s="585">
        <v>19</v>
      </c>
      <c r="V22" s="586">
        <v>19</v>
      </c>
      <c r="W22" s="586"/>
      <c r="X22" s="558">
        <v>19</v>
      </c>
      <c r="Y22" s="559">
        <v>0</v>
      </c>
      <c r="Z22" s="560">
        <v>0</v>
      </c>
      <c r="AA22" s="560">
        <v>0</v>
      </c>
      <c r="AB22" s="560">
        <v>19</v>
      </c>
      <c r="AC22" s="561">
        <f>SUM(Y22:AB22)</f>
        <v>19</v>
      </c>
      <c r="AD22" s="561">
        <v>0</v>
      </c>
      <c r="AE22" s="562">
        <f>AC22+AD22</f>
        <v>19</v>
      </c>
      <c r="AF22" s="559">
        <v>0</v>
      </c>
      <c r="AG22" s="560">
        <v>0</v>
      </c>
      <c r="AH22" s="560">
        <v>0</v>
      </c>
      <c r="AI22" s="560">
        <v>19</v>
      </c>
      <c r="AJ22" s="561">
        <v>19</v>
      </c>
      <c r="AK22" s="560">
        <v>0</v>
      </c>
      <c r="AL22" s="562">
        <f>AJ22+AK22</f>
        <v>19</v>
      </c>
      <c r="AM22" s="563">
        <v>0</v>
      </c>
      <c r="AN22" s="560">
        <v>0</v>
      </c>
      <c r="AO22" s="560">
        <v>0</v>
      </c>
      <c r="AP22" s="565">
        <v>19</v>
      </c>
      <c r="AQ22" s="561">
        <v>19</v>
      </c>
      <c r="AR22" s="560">
        <v>0</v>
      </c>
      <c r="AS22" s="566">
        <v>19</v>
      </c>
      <c r="AT22" s="559">
        <v>0</v>
      </c>
      <c r="AU22" s="560">
        <v>0</v>
      </c>
      <c r="AV22" s="565">
        <v>0</v>
      </c>
      <c r="AW22" s="622">
        <v>19</v>
      </c>
      <c r="AX22" s="561">
        <v>19</v>
      </c>
      <c r="AY22" s="560">
        <v>0</v>
      </c>
      <c r="AZ22" s="562">
        <v>19</v>
      </c>
      <c r="BA22" s="563">
        <v>0</v>
      </c>
      <c r="BB22" s="560">
        <v>0</v>
      </c>
      <c r="BC22" s="560">
        <v>0</v>
      </c>
      <c r="BD22" s="565">
        <v>19</v>
      </c>
      <c r="BE22" s="561">
        <v>19</v>
      </c>
      <c r="BF22" s="560">
        <v>0</v>
      </c>
      <c r="BG22" s="562">
        <v>19</v>
      </c>
      <c r="BH22" s="623">
        <v>0</v>
      </c>
      <c r="BI22" s="589">
        <v>0</v>
      </c>
      <c r="BJ22" s="589">
        <v>0</v>
      </c>
      <c r="BK22" s="624">
        <v>19</v>
      </c>
      <c r="BL22" s="625">
        <f>SUM(BH22:BK22)</f>
        <v>19</v>
      </c>
      <c r="BM22" s="589">
        <v>0</v>
      </c>
      <c r="BN22" s="626">
        <f>BL22+BM22</f>
        <v>19</v>
      </c>
      <c r="BO22" s="531">
        <f>BL22-BE22</f>
        <v>0</v>
      </c>
      <c r="BP22" s="531">
        <f>BN22-BG22</f>
        <v>0</v>
      </c>
      <c r="BR22" s="627">
        <v>0</v>
      </c>
      <c r="BS22" s="592">
        <v>0</v>
      </c>
      <c r="BT22" s="592">
        <v>0</v>
      </c>
      <c r="BU22" s="620">
        <v>19</v>
      </c>
      <c r="BV22" s="592">
        <f>SUM(BR22:BU22)</f>
        <v>19</v>
      </c>
      <c r="BW22" s="620">
        <v>0</v>
      </c>
      <c r="BX22" s="593">
        <f>BV22+BW22</f>
        <v>19</v>
      </c>
      <c r="BY22" s="594">
        <v>0</v>
      </c>
      <c r="BZ22" s="628">
        <v>0</v>
      </c>
      <c r="CA22" s="578" t="str">
        <f>IF(BN22=BX22+BY22+BZ22,"○","×")</f>
        <v>○</v>
      </c>
      <c r="CB22" s="595">
        <v>19</v>
      </c>
      <c r="CC22" s="578" t="str">
        <f>IF(BN22=CB22,"○","×")</f>
        <v>○</v>
      </c>
    </row>
    <row r="23" spans="1:81">
      <c r="A23" s="550">
        <v>18</v>
      </c>
      <c r="B23" s="580" t="s">
        <v>107</v>
      </c>
      <c r="C23" s="580" t="s">
        <v>116</v>
      </c>
      <c r="D23" s="580" t="s">
        <v>109</v>
      </c>
      <c r="E23" s="581">
        <v>21729151</v>
      </c>
      <c r="F23" s="582">
        <v>21730006</v>
      </c>
      <c r="G23" s="582">
        <v>21701018</v>
      </c>
      <c r="H23" s="582">
        <v>21701018</v>
      </c>
      <c r="I23" s="582">
        <v>21701018</v>
      </c>
      <c r="J23" s="583" t="s">
        <v>6</v>
      </c>
      <c r="K23" s="584"/>
      <c r="L23" s="585"/>
      <c r="M23" s="585"/>
      <c r="N23" s="585"/>
      <c r="O23" s="586">
        <v>0</v>
      </c>
      <c r="P23" s="586"/>
      <c r="Q23" s="558">
        <v>0</v>
      </c>
      <c r="R23" s="584"/>
      <c r="S23" s="585">
        <v>14</v>
      </c>
      <c r="T23" s="585"/>
      <c r="U23" s="585"/>
      <c r="V23" s="586">
        <v>14</v>
      </c>
      <c r="W23" s="586"/>
      <c r="X23" s="558">
        <v>14</v>
      </c>
      <c r="Y23" s="559">
        <v>0</v>
      </c>
      <c r="Z23" s="560">
        <v>14</v>
      </c>
      <c r="AA23" s="560">
        <v>0</v>
      </c>
      <c r="AB23" s="560">
        <v>0</v>
      </c>
      <c r="AC23" s="561">
        <f t="shared" si="11"/>
        <v>14</v>
      </c>
      <c r="AD23" s="560">
        <v>0</v>
      </c>
      <c r="AE23" s="562">
        <f t="shared" si="12"/>
        <v>14</v>
      </c>
      <c r="AF23" s="559">
        <v>0</v>
      </c>
      <c r="AG23" s="560">
        <v>14</v>
      </c>
      <c r="AH23" s="560">
        <v>0</v>
      </c>
      <c r="AI23" s="560">
        <v>0</v>
      </c>
      <c r="AJ23" s="561">
        <v>14</v>
      </c>
      <c r="AK23" s="560">
        <v>0</v>
      </c>
      <c r="AL23" s="562">
        <f>AJ23+AK23</f>
        <v>14</v>
      </c>
      <c r="AM23" s="563">
        <v>0</v>
      </c>
      <c r="AN23" s="560">
        <v>14</v>
      </c>
      <c r="AO23" s="560">
        <v>0</v>
      </c>
      <c r="AP23" s="565">
        <v>0</v>
      </c>
      <c r="AQ23" s="561">
        <v>14</v>
      </c>
      <c r="AR23" s="560">
        <v>0</v>
      </c>
      <c r="AS23" s="566">
        <v>14</v>
      </c>
      <c r="AT23" s="559">
        <v>0</v>
      </c>
      <c r="AU23" s="560">
        <v>14</v>
      </c>
      <c r="AV23" s="565">
        <v>0</v>
      </c>
      <c r="AW23" s="622">
        <v>0</v>
      </c>
      <c r="AX23" s="561">
        <v>14</v>
      </c>
      <c r="AY23" s="560">
        <v>0</v>
      </c>
      <c r="AZ23" s="562">
        <v>14</v>
      </c>
      <c r="BA23" s="563">
        <v>0</v>
      </c>
      <c r="BB23" s="560">
        <v>14</v>
      </c>
      <c r="BC23" s="560">
        <v>0</v>
      </c>
      <c r="BD23" s="565">
        <v>0</v>
      </c>
      <c r="BE23" s="561">
        <v>14</v>
      </c>
      <c r="BF23" s="560">
        <v>0</v>
      </c>
      <c r="BG23" s="562">
        <v>14</v>
      </c>
      <c r="BH23" s="623">
        <v>0</v>
      </c>
      <c r="BI23" s="589">
        <v>14</v>
      </c>
      <c r="BJ23" s="589">
        <v>0</v>
      </c>
      <c r="BK23" s="624">
        <v>0</v>
      </c>
      <c r="BL23" s="625">
        <f>SUM(BH23:BK23)</f>
        <v>14</v>
      </c>
      <c r="BM23" s="589">
        <v>0</v>
      </c>
      <c r="BN23" s="626">
        <f t="shared" si="10"/>
        <v>14</v>
      </c>
      <c r="BO23" s="531">
        <f t="shared" si="4"/>
        <v>0</v>
      </c>
      <c r="BP23" s="531">
        <f t="shared" si="5"/>
        <v>0</v>
      </c>
      <c r="BR23" s="627">
        <v>0</v>
      </c>
      <c r="BS23" s="592">
        <v>14</v>
      </c>
      <c r="BT23" s="592">
        <v>0</v>
      </c>
      <c r="BU23" s="620">
        <v>0</v>
      </c>
      <c r="BV23" s="592">
        <f t="shared" ref="BV23:BV35" si="14">SUM(BR23:BU23)</f>
        <v>14</v>
      </c>
      <c r="BW23" s="620">
        <v>0</v>
      </c>
      <c r="BX23" s="593">
        <f t="shared" si="7"/>
        <v>14</v>
      </c>
      <c r="BY23" s="594">
        <v>0</v>
      </c>
      <c r="BZ23" s="618">
        <v>0</v>
      </c>
      <c r="CA23" s="578" t="str">
        <f t="shared" si="8"/>
        <v>○</v>
      </c>
      <c r="CB23" s="595">
        <v>14</v>
      </c>
      <c r="CC23" s="578" t="str">
        <f t="shared" si="9"/>
        <v>○</v>
      </c>
    </row>
    <row r="24" spans="1:81" hidden="1">
      <c r="A24" s="550"/>
      <c r="B24" s="580" t="s">
        <v>107</v>
      </c>
      <c r="C24" s="580" t="s">
        <v>116</v>
      </c>
      <c r="D24" s="580" t="s">
        <v>109</v>
      </c>
      <c r="E24" s="581">
        <v>21729085</v>
      </c>
      <c r="F24" s="582">
        <v>21730063</v>
      </c>
      <c r="G24" s="582">
        <v>21701015</v>
      </c>
      <c r="H24" s="582">
        <v>21701015</v>
      </c>
      <c r="I24" s="600"/>
      <c r="J24" s="600" t="s">
        <v>133</v>
      </c>
      <c r="K24" s="584"/>
      <c r="L24" s="585"/>
      <c r="M24" s="585"/>
      <c r="N24" s="585"/>
      <c r="O24" s="586">
        <v>0</v>
      </c>
      <c r="P24" s="586"/>
      <c r="Q24" s="558">
        <v>0</v>
      </c>
      <c r="R24" s="584"/>
      <c r="S24" s="585">
        <v>3</v>
      </c>
      <c r="T24" s="585"/>
      <c r="U24" s="585"/>
      <c r="V24" s="586">
        <v>3</v>
      </c>
      <c r="W24" s="586"/>
      <c r="X24" s="558">
        <v>3</v>
      </c>
      <c r="Y24" s="559">
        <v>0</v>
      </c>
      <c r="Z24" s="560">
        <v>3</v>
      </c>
      <c r="AA24" s="560">
        <v>0</v>
      </c>
      <c r="AB24" s="560">
        <v>0</v>
      </c>
      <c r="AC24" s="561">
        <f t="shared" si="11"/>
        <v>3</v>
      </c>
      <c r="AD24" s="561">
        <v>0</v>
      </c>
      <c r="AE24" s="562">
        <f t="shared" si="12"/>
        <v>3</v>
      </c>
      <c r="AF24" s="559">
        <v>0</v>
      </c>
      <c r="AG24" s="560">
        <v>3</v>
      </c>
      <c r="AH24" s="560">
        <v>0</v>
      </c>
      <c r="AI24" s="560">
        <v>0</v>
      </c>
      <c r="AJ24" s="561">
        <v>3</v>
      </c>
      <c r="AK24" s="560">
        <v>0</v>
      </c>
      <c r="AL24" s="562">
        <f t="shared" ref="AL24:AL35" si="15">AJ24+AK24</f>
        <v>3</v>
      </c>
      <c r="AM24" s="563">
        <v>0</v>
      </c>
      <c r="AN24" s="560">
        <v>3</v>
      </c>
      <c r="AO24" s="560">
        <v>0</v>
      </c>
      <c r="AP24" s="565">
        <v>0</v>
      </c>
      <c r="AQ24" s="561">
        <v>3</v>
      </c>
      <c r="AR24" s="560">
        <v>0</v>
      </c>
      <c r="AS24" s="566">
        <v>3</v>
      </c>
      <c r="AT24" s="559">
        <v>0</v>
      </c>
      <c r="AU24" s="560">
        <v>3</v>
      </c>
      <c r="AV24" s="565">
        <v>0</v>
      </c>
      <c r="AW24" s="622">
        <v>0</v>
      </c>
      <c r="AX24" s="561">
        <v>3</v>
      </c>
      <c r="AY24" s="560">
        <v>0</v>
      </c>
      <c r="AZ24" s="562">
        <v>3</v>
      </c>
      <c r="BA24" s="563">
        <v>0</v>
      </c>
      <c r="BB24" s="560">
        <v>0</v>
      </c>
      <c r="BC24" s="560">
        <v>0</v>
      </c>
      <c r="BD24" s="565">
        <v>0</v>
      </c>
      <c r="BE24" s="561">
        <v>0</v>
      </c>
      <c r="BF24" s="560">
        <v>0</v>
      </c>
      <c r="BG24" s="562">
        <v>0</v>
      </c>
      <c r="BH24" s="602">
        <v>0</v>
      </c>
      <c r="BI24" s="603">
        <v>0</v>
      </c>
      <c r="BJ24" s="603">
        <v>0</v>
      </c>
      <c r="BK24" s="604">
        <v>0</v>
      </c>
      <c r="BL24" s="605">
        <f t="shared" ref="BL24:BL35" si="16">SUM(BH24:BK24)</f>
        <v>0</v>
      </c>
      <c r="BM24" s="603">
        <v>0</v>
      </c>
      <c r="BN24" s="638">
        <f t="shared" si="10"/>
        <v>0</v>
      </c>
      <c r="BO24" s="531">
        <f t="shared" si="4"/>
        <v>0</v>
      </c>
      <c r="BP24" s="531">
        <f t="shared" si="5"/>
        <v>0</v>
      </c>
      <c r="BR24" s="602"/>
      <c r="BS24" s="603"/>
      <c r="BT24" s="603"/>
      <c r="BU24" s="604"/>
      <c r="BV24" s="603">
        <f t="shared" si="14"/>
        <v>0</v>
      </c>
      <c r="BW24" s="604"/>
      <c r="BX24" s="605">
        <f t="shared" si="7"/>
        <v>0</v>
      </c>
      <c r="BY24" s="617"/>
      <c r="BZ24" s="610"/>
      <c r="CA24" s="578" t="str">
        <f t="shared" si="8"/>
        <v>○</v>
      </c>
      <c r="CB24" s="595">
        <v>0</v>
      </c>
      <c r="CC24" s="578" t="str">
        <f t="shared" si="9"/>
        <v>○</v>
      </c>
    </row>
    <row r="25" spans="1:81">
      <c r="A25" s="550">
        <v>19</v>
      </c>
      <c r="B25" s="580" t="s">
        <v>107</v>
      </c>
      <c r="C25" s="580" t="s">
        <v>116</v>
      </c>
      <c r="D25" s="580" t="s">
        <v>109</v>
      </c>
      <c r="E25" s="581">
        <v>21729097</v>
      </c>
      <c r="F25" s="582">
        <v>21730064</v>
      </c>
      <c r="G25" s="582">
        <v>21701016</v>
      </c>
      <c r="H25" s="582">
        <v>21701016</v>
      </c>
      <c r="I25" s="582">
        <v>21701016</v>
      </c>
      <c r="J25" s="639" t="s">
        <v>7</v>
      </c>
      <c r="K25" s="584"/>
      <c r="L25" s="585"/>
      <c r="M25" s="585"/>
      <c r="N25" s="585"/>
      <c r="O25" s="586">
        <v>0</v>
      </c>
      <c r="P25" s="586"/>
      <c r="Q25" s="558">
        <v>0</v>
      </c>
      <c r="R25" s="584"/>
      <c r="S25" s="585">
        <v>18</v>
      </c>
      <c r="T25" s="585"/>
      <c r="U25" s="585"/>
      <c r="V25" s="586">
        <v>18</v>
      </c>
      <c r="W25" s="586"/>
      <c r="X25" s="558">
        <v>18</v>
      </c>
      <c r="Y25" s="559">
        <v>0</v>
      </c>
      <c r="Z25" s="560">
        <v>18</v>
      </c>
      <c r="AA25" s="560">
        <v>0</v>
      </c>
      <c r="AB25" s="560">
        <v>0</v>
      </c>
      <c r="AC25" s="561">
        <f t="shared" si="11"/>
        <v>18</v>
      </c>
      <c r="AD25" s="561">
        <v>0</v>
      </c>
      <c r="AE25" s="562">
        <f t="shared" si="12"/>
        <v>18</v>
      </c>
      <c r="AF25" s="559">
        <v>0</v>
      </c>
      <c r="AG25" s="560">
        <v>18</v>
      </c>
      <c r="AH25" s="560">
        <v>0</v>
      </c>
      <c r="AI25" s="560">
        <v>0</v>
      </c>
      <c r="AJ25" s="561">
        <v>18</v>
      </c>
      <c r="AK25" s="560">
        <v>0</v>
      </c>
      <c r="AL25" s="562">
        <f t="shared" si="15"/>
        <v>18</v>
      </c>
      <c r="AM25" s="563">
        <v>0</v>
      </c>
      <c r="AN25" s="560">
        <v>18</v>
      </c>
      <c r="AO25" s="560">
        <v>0</v>
      </c>
      <c r="AP25" s="565">
        <v>0</v>
      </c>
      <c r="AQ25" s="561">
        <v>18</v>
      </c>
      <c r="AR25" s="560">
        <v>0</v>
      </c>
      <c r="AS25" s="566">
        <v>18</v>
      </c>
      <c r="AT25" s="559">
        <v>0</v>
      </c>
      <c r="AU25" s="560">
        <v>18</v>
      </c>
      <c r="AV25" s="565">
        <v>0</v>
      </c>
      <c r="AW25" s="622">
        <v>0</v>
      </c>
      <c r="AX25" s="561">
        <v>18</v>
      </c>
      <c r="AY25" s="560">
        <v>0</v>
      </c>
      <c r="AZ25" s="562">
        <v>18</v>
      </c>
      <c r="BA25" s="640">
        <v>0</v>
      </c>
      <c r="BB25" s="585">
        <v>18</v>
      </c>
      <c r="BC25" s="585">
        <v>0</v>
      </c>
      <c r="BD25" s="641">
        <v>0</v>
      </c>
      <c r="BE25" s="586">
        <v>18</v>
      </c>
      <c r="BF25" s="585">
        <v>0</v>
      </c>
      <c r="BG25" s="558">
        <v>18</v>
      </c>
      <c r="BH25" s="642">
        <v>0</v>
      </c>
      <c r="BI25" s="643">
        <v>18</v>
      </c>
      <c r="BJ25" s="643">
        <v>0</v>
      </c>
      <c r="BK25" s="644">
        <v>0</v>
      </c>
      <c r="BL25" s="645">
        <f t="shared" si="16"/>
        <v>18</v>
      </c>
      <c r="BM25" s="643">
        <v>0</v>
      </c>
      <c r="BN25" s="646">
        <f t="shared" si="10"/>
        <v>18</v>
      </c>
      <c r="BO25" s="531">
        <f t="shared" si="4"/>
        <v>0</v>
      </c>
      <c r="BP25" s="531">
        <f t="shared" si="5"/>
        <v>0</v>
      </c>
      <c r="BR25" s="647">
        <v>0</v>
      </c>
      <c r="BS25" s="648">
        <v>18</v>
      </c>
      <c r="BT25" s="648">
        <v>0</v>
      </c>
      <c r="BU25" s="649">
        <v>0</v>
      </c>
      <c r="BV25" s="648">
        <f t="shared" si="14"/>
        <v>18</v>
      </c>
      <c r="BW25" s="649">
        <v>0</v>
      </c>
      <c r="BX25" s="650">
        <f t="shared" si="7"/>
        <v>18</v>
      </c>
      <c r="BY25" s="651">
        <v>0</v>
      </c>
      <c r="BZ25" s="628">
        <v>0</v>
      </c>
      <c r="CA25" s="578" t="str">
        <f t="shared" si="8"/>
        <v>○</v>
      </c>
      <c r="CB25" s="595">
        <v>18</v>
      </c>
      <c r="CC25" s="578" t="str">
        <f t="shared" si="9"/>
        <v>○</v>
      </c>
    </row>
    <row r="26" spans="1:81">
      <c r="A26" s="550">
        <v>20</v>
      </c>
      <c r="B26" s="580" t="s">
        <v>107</v>
      </c>
      <c r="C26" s="580" t="s">
        <v>134</v>
      </c>
      <c r="D26" s="580" t="s">
        <v>109</v>
      </c>
      <c r="E26" s="581">
        <v>21729051</v>
      </c>
      <c r="F26" s="582">
        <v>21730047</v>
      </c>
      <c r="G26" s="582">
        <v>21701013</v>
      </c>
      <c r="H26" s="582">
        <v>21701013</v>
      </c>
      <c r="I26" s="582">
        <v>21701013</v>
      </c>
      <c r="J26" s="583" t="s">
        <v>8</v>
      </c>
      <c r="K26" s="584"/>
      <c r="L26" s="585"/>
      <c r="M26" s="585"/>
      <c r="N26" s="585"/>
      <c r="O26" s="586">
        <v>0</v>
      </c>
      <c r="P26" s="586"/>
      <c r="Q26" s="558">
        <v>0</v>
      </c>
      <c r="R26" s="584"/>
      <c r="S26" s="585">
        <v>10</v>
      </c>
      <c r="T26" s="585"/>
      <c r="U26" s="585"/>
      <c r="V26" s="586">
        <v>10</v>
      </c>
      <c r="W26" s="586"/>
      <c r="X26" s="558">
        <v>10</v>
      </c>
      <c r="Y26" s="559">
        <v>0</v>
      </c>
      <c r="Z26" s="560">
        <v>10</v>
      </c>
      <c r="AA26" s="560">
        <v>0</v>
      </c>
      <c r="AB26" s="560">
        <v>0</v>
      </c>
      <c r="AC26" s="561">
        <f t="shared" si="11"/>
        <v>10</v>
      </c>
      <c r="AD26" s="561">
        <v>0</v>
      </c>
      <c r="AE26" s="562">
        <f t="shared" si="12"/>
        <v>10</v>
      </c>
      <c r="AF26" s="559">
        <v>0</v>
      </c>
      <c r="AG26" s="560">
        <v>10</v>
      </c>
      <c r="AH26" s="560">
        <v>0</v>
      </c>
      <c r="AI26" s="560">
        <v>0</v>
      </c>
      <c r="AJ26" s="561">
        <v>10</v>
      </c>
      <c r="AK26" s="560">
        <v>0</v>
      </c>
      <c r="AL26" s="562">
        <f t="shared" si="15"/>
        <v>10</v>
      </c>
      <c r="AM26" s="563">
        <v>0</v>
      </c>
      <c r="AN26" s="560">
        <v>10</v>
      </c>
      <c r="AO26" s="560">
        <v>0</v>
      </c>
      <c r="AP26" s="565">
        <v>0</v>
      </c>
      <c r="AQ26" s="561">
        <v>10</v>
      </c>
      <c r="AR26" s="560">
        <v>0</v>
      </c>
      <c r="AS26" s="566">
        <v>10</v>
      </c>
      <c r="AT26" s="559">
        <v>0</v>
      </c>
      <c r="AU26" s="560">
        <v>10</v>
      </c>
      <c r="AV26" s="565">
        <v>0</v>
      </c>
      <c r="AW26" s="622">
        <v>0</v>
      </c>
      <c r="AX26" s="561">
        <v>10</v>
      </c>
      <c r="AY26" s="560">
        <v>0</v>
      </c>
      <c r="AZ26" s="562">
        <v>10</v>
      </c>
      <c r="BA26" s="563">
        <v>0</v>
      </c>
      <c r="BB26" s="560">
        <v>10</v>
      </c>
      <c r="BC26" s="560">
        <v>0</v>
      </c>
      <c r="BD26" s="565">
        <v>0</v>
      </c>
      <c r="BE26" s="561">
        <v>10</v>
      </c>
      <c r="BF26" s="560">
        <v>0</v>
      </c>
      <c r="BG26" s="562">
        <v>10</v>
      </c>
      <c r="BH26" s="623">
        <v>0</v>
      </c>
      <c r="BI26" s="589">
        <v>10</v>
      </c>
      <c r="BJ26" s="589">
        <v>0</v>
      </c>
      <c r="BK26" s="624">
        <v>0</v>
      </c>
      <c r="BL26" s="625">
        <f t="shared" si="16"/>
        <v>10</v>
      </c>
      <c r="BM26" s="589">
        <v>0</v>
      </c>
      <c r="BN26" s="626">
        <f t="shared" si="10"/>
        <v>10</v>
      </c>
      <c r="BO26" s="531">
        <f t="shared" si="4"/>
        <v>0</v>
      </c>
      <c r="BP26" s="531">
        <f t="shared" si="5"/>
        <v>0</v>
      </c>
      <c r="BR26" s="627">
        <v>0</v>
      </c>
      <c r="BS26" s="592">
        <v>10</v>
      </c>
      <c r="BT26" s="592">
        <v>0</v>
      </c>
      <c r="BU26" s="620">
        <v>0</v>
      </c>
      <c r="BV26" s="592">
        <f t="shared" si="14"/>
        <v>10</v>
      </c>
      <c r="BW26" s="620">
        <v>0</v>
      </c>
      <c r="BX26" s="593">
        <f t="shared" si="7"/>
        <v>10</v>
      </c>
      <c r="BY26" s="594">
        <v>0</v>
      </c>
      <c r="BZ26" s="628">
        <v>0</v>
      </c>
      <c r="CA26" s="578" t="str">
        <f t="shared" si="8"/>
        <v>○</v>
      </c>
      <c r="CB26" s="595">
        <v>10</v>
      </c>
      <c r="CC26" s="578" t="str">
        <f t="shared" si="9"/>
        <v>○</v>
      </c>
    </row>
    <row r="27" spans="1:81">
      <c r="A27" s="550">
        <v>21</v>
      </c>
      <c r="B27" s="580" t="s">
        <v>107</v>
      </c>
      <c r="C27" s="580" t="s">
        <v>116</v>
      </c>
      <c r="D27" s="580" t="s">
        <v>109</v>
      </c>
      <c r="E27" s="581">
        <v>21729033</v>
      </c>
      <c r="F27" s="582">
        <v>21730068</v>
      </c>
      <c r="G27" s="629">
        <v>21701012</v>
      </c>
      <c r="H27" s="629">
        <v>21701012</v>
      </c>
      <c r="I27" s="629">
        <v>21701012</v>
      </c>
      <c r="J27" s="583" t="s">
        <v>9</v>
      </c>
      <c r="K27" s="584"/>
      <c r="L27" s="585"/>
      <c r="M27" s="585"/>
      <c r="N27" s="585"/>
      <c r="O27" s="586">
        <v>0</v>
      </c>
      <c r="P27" s="586"/>
      <c r="Q27" s="558">
        <v>0</v>
      </c>
      <c r="R27" s="584"/>
      <c r="S27" s="585">
        <v>19</v>
      </c>
      <c r="T27" s="585"/>
      <c r="U27" s="585"/>
      <c r="V27" s="586">
        <v>19</v>
      </c>
      <c r="W27" s="586"/>
      <c r="X27" s="558">
        <v>19</v>
      </c>
      <c r="Y27" s="559">
        <v>0</v>
      </c>
      <c r="Z27" s="560">
        <v>19</v>
      </c>
      <c r="AA27" s="560">
        <v>0</v>
      </c>
      <c r="AB27" s="560">
        <v>0</v>
      </c>
      <c r="AC27" s="561">
        <f t="shared" si="11"/>
        <v>19</v>
      </c>
      <c r="AD27" s="561">
        <v>0</v>
      </c>
      <c r="AE27" s="562">
        <f t="shared" si="12"/>
        <v>19</v>
      </c>
      <c r="AF27" s="559">
        <v>0</v>
      </c>
      <c r="AG27" s="560">
        <v>19</v>
      </c>
      <c r="AH27" s="560">
        <v>0</v>
      </c>
      <c r="AI27" s="560">
        <v>0</v>
      </c>
      <c r="AJ27" s="561">
        <v>19</v>
      </c>
      <c r="AK27" s="560">
        <v>0</v>
      </c>
      <c r="AL27" s="562">
        <f t="shared" si="15"/>
        <v>19</v>
      </c>
      <c r="AM27" s="563">
        <v>0</v>
      </c>
      <c r="AN27" s="560">
        <v>19</v>
      </c>
      <c r="AO27" s="560">
        <v>0</v>
      </c>
      <c r="AP27" s="565">
        <v>0</v>
      </c>
      <c r="AQ27" s="561">
        <v>19</v>
      </c>
      <c r="AR27" s="560">
        <v>0</v>
      </c>
      <c r="AS27" s="566">
        <v>19</v>
      </c>
      <c r="AT27" s="559">
        <v>0</v>
      </c>
      <c r="AU27" s="560">
        <v>19</v>
      </c>
      <c r="AV27" s="565">
        <v>0</v>
      </c>
      <c r="AW27" s="622">
        <v>0</v>
      </c>
      <c r="AX27" s="561">
        <v>19</v>
      </c>
      <c r="AY27" s="560">
        <v>0</v>
      </c>
      <c r="AZ27" s="562">
        <v>19</v>
      </c>
      <c r="BA27" s="563">
        <v>0</v>
      </c>
      <c r="BB27" s="560">
        <v>19</v>
      </c>
      <c r="BC27" s="560">
        <v>0</v>
      </c>
      <c r="BD27" s="565">
        <v>0</v>
      </c>
      <c r="BE27" s="561">
        <v>19</v>
      </c>
      <c r="BF27" s="560">
        <v>0</v>
      </c>
      <c r="BG27" s="562">
        <v>19</v>
      </c>
      <c r="BH27" s="623">
        <v>0</v>
      </c>
      <c r="BI27" s="589">
        <v>19</v>
      </c>
      <c r="BJ27" s="589">
        <v>0</v>
      </c>
      <c r="BK27" s="624">
        <v>0</v>
      </c>
      <c r="BL27" s="625">
        <f t="shared" si="16"/>
        <v>19</v>
      </c>
      <c r="BM27" s="589">
        <v>0</v>
      </c>
      <c r="BN27" s="626">
        <f t="shared" si="10"/>
        <v>19</v>
      </c>
      <c r="BO27" s="531">
        <f t="shared" si="4"/>
        <v>0</v>
      </c>
      <c r="BP27" s="531">
        <f t="shared" si="5"/>
        <v>0</v>
      </c>
      <c r="BR27" s="627">
        <v>0</v>
      </c>
      <c r="BS27" s="592">
        <v>19</v>
      </c>
      <c r="BT27" s="592">
        <v>0</v>
      </c>
      <c r="BU27" s="620">
        <v>0</v>
      </c>
      <c r="BV27" s="592">
        <f t="shared" si="14"/>
        <v>19</v>
      </c>
      <c r="BW27" s="620">
        <v>0</v>
      </c>
      <c r="BX27" s="593">
        <f t="shared" si="7"/>
        <v>19</v>
      </c>
      <c r="BY27" s="594">
        <v>0</v>
      </c>
      <c r="BZ27" s="628">
        <v>0</v>
      </c>
      <c r="CA27" s="578" t="str">
        <f t="shared" si="8"/>
        <v>○</v>
      </c>
      <c r="CB27" s="595">
        <v>19</v>
      </c>
      <c r="CC27" s="578" t="str">
        <f t="shared" si="9"/>
        <v>○</v>
      </c>
    </row>
    <row r="28" spans="1:81" hidden="1">
      <c r="A28" s="598"/>
      <c r="B28" s="652" t="s">
        <v>128</v>
      </c>
      <c r="C28" s="652" t="s">
        <v>134</v>
      </c>
      <c r="D28" s="599" t="s">
        <v>109</v>
      </c>
      <c r="E28" s="653">
        <v>21729068</v>
      </c>
      <c r="F28" s="639">
        <v>21730080</v>
      </c>
      <c r="G28" s="654" t="s">
        <v>131</v>
      </c>
      <c r="H28" s="654" t="s">
        <v>131</v>
      </c>
      <c r="I28" s="654" t="s">
        <v>131</v>
      </c>
      <c r="J28" s="601" t="s">
        <v>135</v>
      </c>
      <c r="K28" s="584"/>
      <c r="L28" s="585"/>
      <c r="M28" s="585"/>
      <c r="N28" s="585"/>
      <c r="O28" s="586">
        <v>0</v>
      </c>
      <c r="P28" s="586"/>
      <c r="Q28" s="558">
        <v>0</v>
      </c>
      <c r="R28" s="584"/>
      <c r="S28" s="585"/>
      <c r="T28" s="585">
        <v>2</v>
      </c>
      <c r="U28" s="585"/>
      <c r="V28" s="586">
        <v>2</v>
      </c>
      <c r="W28" s="586"/>
      <c r="X28" s="558">
        <v>2</v>
      </c>
      <c r="Y28" s="559">
        <v>0</v>
      </c>
      <c r="Z28" s="560">
        <v>0</v>
      </c>
      <c r="AA28" s="560">
        <v>2</v>
      </c>
      <c r="AB28" s="560">
        <v>0</v>
      </c>
      <c r="AC28" s="561">
        <f t="shared" si="11"/>
        <v>2</v>
      </c>
      <c r="AD28" s="561">
        <v>0</v>
      </c>
      <c r="AE28" s="562">
        <f t="shared" si="12"/>
        <v>2</v>
      </c>
      <c r="AF28" s="559">
        <v>0</v>
      </c>
      <c r="AG28" s="560">
        <v>0</v>
      </c>
      <c r="AH28" s="560">
        <v>2</v>
      </c>
      <c r="AI28" s="560">
        <v>0</v>
      </c>
      <c r="AJ28" s="561">
        <v>2</v>
      </c>
      <c r="AK28" s="560">
        <v>0</v>
      </c>
      <c r="AL28" s="562">
        <f t="shared" si="15"/>
        <v>2</v>
      </c>
      <c r="AM28" s="563">
        <v>0</v>
      </c>
      <c r="AN28" s="560">
        <v>0</v>
      </c>
      <c r="AO28" s="560">
        <v>0</v>
      </c>
      <c r="AP28" s="565">
        <v>0</v>
      </c>
      <c r="AQ28" s="561">
        <v>0</v>
      </c>
      <c r="AR28" s="560">
        <v>0</v>
      </c>
      <c r="AS28" s="566">
        <v>0</v>
      </c>
      <c r="AT28" s="559">
        <v>0</v>
      </c>
      <c r="AU28" s="560">
        <v>0</v>
      </c>
      <c r="AV28" s="565">
        <v>0</v>
      </c>
      <c r="AW28" s="622">
        <v>0</v>
      </c>
      <c r="AX28" s="561">
        <v>0</v>
      </c>
      <c r="AY28" s="560">
        <v>0</v>
      </c>
      <c r="AZ28" s="562">
        <v>0</v>
      </c>
      <c r="BA28" s="563">
        <v>0</v>
      </c>
      <c r="BB28" s="560">
        <v>0</v>
      </c>
      <c r="BC28" s="560">
        <v>0</v>
      </c>
      <c r="BD28" s="565">
        <v>0</v>
      </c>
      <c r="BE28" s="561">
        <v>0</v>
      </c>
      <c r="BF28" s="560">
        <v>0</v>
      </c>
      <c r="BG28" s="562">
        <v>0</v>
      </c>
      <c r="BH28" s="623">
        <v>0</v>
      </c>
      <c r="BI28" s="589">
        <v>0</v>
      </c>
      <c r="BJ28" s="589">
        <v>0</v>
      </c>
      <c r="BK28" s="624">
        <v>0</v>
      </c>
      <c r="BL28" s="625">
        <f t="shared" si="16"/>
        <v>0</v>
      </c>
      <c r="BM28" s="589">
        <v>0</v>
      </c>
      <c r="BN28" s="626">
        <f t="shared" si="10"/>
        <v>0</v>
      </c>
      <c r="BO28" s="531">
        <f t="shared" si="4"/>
        <v>0</v>
      </c>
      <c r="BP28" s="531">
        <f t="shared" si="5"/>
        <v>0</v>
      </c>
      <c r="BQ28" s="619"/>
      <c r="BR28" s="627"/>
      <c r="BS28" s="592"/>
      <c r="BT28" s="592"/>
      <c r="BU28" s="620"/>
      <c r="BV28" s="592">
        <f t="shared" si="14"/>
        <v>0</v>
      </c>
      <c r="BW28" s="620"/>
      <c r="BX28" s="593">
        <f t="shared" si="7"/>
        <v>0</v>
      </c>
      <c r="BY28" s="594"/>
      <c r="BZ28" s="628"/>
      <c r="CA28" s="578" t="str">
        <f t="shared" si="8"/>
        <v>○</v>
      </c>
      <c r="CB28" s="655">
        <v>0</v>
      </c>
      <c r="CC28" s="578" t="str">
        <f t="shared" si="9"/>
        <v>○</v>
      </c>
    </row>
    <row r="29" spans="1:81">
      <c r="A29" s="550">
        <v>22</v>
      </c>
      <c r="B29" s="653" t="s">
        <v>107</v>
      </c>
      <c r="C29" s="653" t="s">
        <v>116</v>
      </c>
      <c r="D29" s="580" t="s">
        <v>109</v>
      </c>
      <c r="E29" s="656">
        <v>21729011</v>
      </c>
      <c r="F29" s="657">
        <v>21730127</v>
      </c>
      <c r="G29" s="657">
        <v>21701011</v>
      </c>
      <c r="H29" s="657">
        <v>21701011</v>
      </c>
      <c r="I29" s="657">
        <v>21701011</v>
      </c>
      <c r="J29" s="639" t="s">
        <v>10</v>
      </c>
      <c r="K29" s="584"/>
      <c r="L29" s="585"/>
      <c r="M29" s="585"/>
      <c r="N29" s="585"/>
      <c r="O29" s="586">
        <v>0</v>
      </c>
      <c r="P29" s="586"/>
      <c r="Q29" s="558">
        <v>0</v>
      </c>
      <c r="R29" s="584"/>
      <c r="S29" s="585"/>
      <c r="T29" s="585"/>
      <c r="U29" s="585">
        <v>5</v>
      </c>
      <c r="V29" s="586">
        <v>5</v>
      </c>
      <c r="W29" s="586"/>
      <c r="X29" s="558">
        <v>5</v>
      </c>
      <c r="Y29" s="559">
        <v>0</v>
      </c>
      <c r="Z29" s="560">
        <v>0</v>
      </c>
      <c r="AA29" s="560">
        <v>0</v>
      </c>
      <c r="AB29" s="560">
        <v>5</v>
      </c>
      <c r="AC29" s="561">
        <f t="shared" si="11"/>
        <v>5</v>
      </c>
      <c r="AD29" s="561">
        <v>0</v>
      </c>
      <c r="AE29" s="562">
        <f t="shared" si="12"/>
        <v>5</v>
      </c>
      <c r="AF29" s="559">
        <v>0</v>
      </c>
      <c r="AG29" s="560">
        <v>0</v>
      </c>
      <c r="AH29" s="560">
        <v>0</v>
      </c>
      <c r="AI29" s="560">
        <v>5</v>
      </c>
      <c r="AJ29" s="561">
        <v>5</v>
      </c>
      <c r="AK29" s="560">
        <v>0</v>
      </c>
      <c r="AL29" s="562">
        <f t="shared" si="15"/>
        <v>5</v>
      </c>
      <c r="AM29" s="563">
        <v>0</v>
      </c>
      <c r="AN29" s="560">
        <v>0</v>
      </c>
      <c r="AO29" s="560">
        <v>0</v>
      </c>
      <c r="AP29" s="565">
        <v>5</v>
      </c>
      <c r="AQ29" s="561">
        <v>5</v>
      </c>
      <c r="AR29" s="560">
        <v>0</v>
      </c>
      <c r="AS29" s="566">
        <v>5</v>
      </c>
      <c r="AT29" s="559">
        <v>0</v>
      </c>
      <c r="AU29" s="560">
        <v>0</v>
      </c>
      <c r="AV29" s="565">
        <v>0</v>
      </c>
      <c r="AW29" s="622">
        <v>5</v>
      </c>
      <c r="AX29" s="561">
        <v>5</v>
      </c>
      <c r="AY29" s="560">
        <v>0</v>
      </c>
      <c r="AZ29" s="562">
        <v>5</v>
      </c>
      <c r="BA29" s="563">
        <v>0</v>
      </c>
      <c r="BB29" s="560">
        <v>0</v>
      </c>
      <c r="BC29" s="560">
        <v>0</v>
      </c>
      <c r="BD29" s="565">
        <v>5</v>
      </c>
      <c r="BE29" s="561">
        <v>5</v>
      </c>
      <c r="BF29" s="560">
        <v>0</v>
      </c>
      <c r="BG29" s="562">
        <v>5</v>
      </c>
      <c r="BH29" s="623">
        <v>0</v>
      </c>
      <c r="BI29" s="589">
        <v>0</v>
      </c>
      <c r="BJ29" s="589">
        <v>0</v>
      </c>
      <c r="BK29" s="624">
        <v>5</v>
      </c>
      <c r="BL29" s="625">
        <f t="shared" si="16"/>
        <v>5</v>
      </c>
      <c r="BM29" s="589">
        <v>0</v>
      </c>
      <c r="BN29" s="626">
        <f t="shared" si="10"/>
        <v>5</v>
      </c>
      <c r="BO29" s="531">
        <f t="shared" si="4"/>
        <v>0</v>
      </c>
      <c r="BP29" s="531">
        <f t="shared" si="5"/>
        <v>0</v>
      </c>
      <c r="BR29" s="627">
        <v>0</v>
      </c>
      <c r="BS29" s="592">
        <v>0</v>
      </c>
      <c r="BT29" s="592">
        <v>0</v>
      </c>
      <c r="BU29" s="620">
        <v>5</v>
      </c>
      <c r="BV29" s="592">
        <f t="shared" si="14"/>
        <v>5</v>
      </c>
      <c r="BW29" s="620">
        <v>0</v>
      </c>
      <c r="BX29" s="593">
        <f t="shared" si="7"/>
        <v>5</v>
      </c>
      <c r="BY29" s="594">
        <v>0</v>
      </c>
      <c r="BZ29" s="628">
        <v>0</v>
      </c>
      <c r="CA29" s="578" t="str">
        <f t="shared" si="8"/>
        <v>○</v>
      </c>
      <c r="CB29" s="595">
        <v>5</v>
      </c>
      <c r="CC29" s="578" t="str">
        <f t="shared" si="9"/>
        <v>○</v>
      </c>
    </row>
    <row r="30" spans="1:81">
      <c r="A30" s="550">
        <v>23</v>
      </c>
      <c r="B30" s="653" t="s">
        <v>128</v>
      </c>
      <c r="C30" s="653" t="s">
        <v>134</v>
      </c>
      <c r="D30" s="580" t="s">
        <v>109</v>
      </c>
      <c r="E30" s="658" t="s">
        <v>136</v>
      </c>
      <c r="F30" s="659" t="s">
        <v>137</v>
      </c>
      <c r="G30" s="660" t="s">
        <v>138</v>
      </c>
      <c r="H30" s="660" t="s">
        <v>138</v>
      </c>
      <c r="I30" s="660" t="s">
        <v>138</v>
      </c>
      <c r="J30" s="639" t="s">
        <v>139</v>
      </c>
      <c r="K30" s="584"/>
      <c r="L30" s="585">
        <v>19</v>
      </c>
      <c r="M30" s="585"/>
      <c r="N30" s="585"/>
      <c r="O30" s="586">
        <v>19</v>
      </c>
      <c r="P30" s="586"/>
      <c r="Q30" s="558">
        <v>19</v>
      </c>
      <c r="R30" s="584"/>
      <c r="S30" s="585">
        <v>19</v>
      </c>
      <c r="T30" s="585"/>
      <c r="U30" s="585"/>
      <c r="V30" s="586">
        <v>19</v>
      </c>
      <c r="W30" s="586"/>
      <c r="X30" s="558">
        <v>19</v>
      </c>
      <c r="Y30" s="559">
        <v>0</v>
      </c>
      <c r="Z30" s="560">
        <v>19</v>
      </c>
      <c r="AA30" s="560">
        <v>0</v>
      </c>
      <c r="AB30" s="560">
        <v>0</v>
      </c>
      <c r="AC30" s="561">
        <f t="shared" si="11"/>
        <v>19</v>
      </c>
      <c r="AD30" s="561">
        <v>0</v>
      </c>
      <c r="AE30" s="562">
        <f t="shared" si="12"/>
        <v>19</v>
      </c>
      <c r="AF30" s="559">
        <v>0</v>
      </c>
      <c r="AG30" s="560">
        <v>0</v>
      </c>
      <c r="AH30" s="560">
        <v>19</v>
      </c>
      <c r="AI30" s="560">
        <v>0</v>
      </c>
      <c r="AJ30" s="561">
        <v>19</v>
      </c>
      <c r="AK30" s="560">
        <v>0</v>
      </c>
      <c r="AL30" s="562">
        <f t="shared" si="15"/>
        <v>19</v>
      </c>
      <c r="AM30" s="563">
        <v>0</v>
      </c>
      <c r="AN30" s="560">
        <v>0</v>
      </c>
      <c r="AO30" s="560">
        <v>19</v>
      </c>
      <c r="AP30" s="565">
        <v>0</v>
      </c>
      <c r="AQ30" s="561">
        <v>19</v>
      </c>
      <c r="AR30" s="560">
        <v>0</v>
      </c>
      <c r="AS30" s="566">
        <v>19</v>
      </c>
      <c r="AT30" s="559">
        <v>0</v>
      </c>
      <c r="AU30" s="560">
        <v>0</v>
      </c>
      <c r="AV30" s="565">
        <v>19</v>
      </c>
      <c r="AW30" s="622">
        <v>0</v>
      </c>
      <c r="AX30" s="561">
        <v>19</v>
      </c>
      <c r="AY30" s="560">
        <v>0</v>
      </c>
      <c r="AZ30" s="562">
        <v>19</v>
      </c>
      <c r="BA30" s="640">
        <v>0</v>
      </c>
      <c r="BB30" s="585">
        <v>0</v>
      </c>
      <c r="BC30" s="585">
        <v>19</v>
      </c>
      <c r="BD30" s="641">
        <v>0</v>
      </c>
      <c r="BE30" s="586">
        <v>19</v>
      </c>
      <c r="BF30" s="585">
        <v>0</v>
      </c>
      <c r="BG30" s="558">
        <v>19</v>
      </c>
      <c r="BH30" s="642">
        <v>0</v>
      </c>
      <c r="BI30" s="643">
        <v>0</v>
      </c>
      <c r="BJ30" s="643">
        <v>19</v>
      </c>
      <c r="BK30" s="644">
        <v>0</v>
      </c>
      <c r="BL30" s="645">
        <f t="shared" si="16"/>
        <v>19</v>
      </c>
      <c r="BM30" s="643">
        <v>0</v>
      </c>
      <c r="BN30" s="646">
        <f t="shared" si="10"/>
        <v>19</v>
      </c>
      <c r="BO30" s="531">
        <f t="shared" si="4"/>
        <v>0</v>
      </c>
      <c r="BP30" s="531">
        <f t="shared" si="5"/>
        <v>0</v>
      </c>
      <c r="BR30" s="647">
        <v>0</v>
      </c>
      <c r="BS30" s="592">
        <v>0</v>
      </c>
      <c r="BT30" s="592">
        <v>19</v>
      </c>
      <c r="BU30" s="649">
        <v>0</v>
      </c>
      <c r="BV30" s="648">
        <f t="shared" si="14"/>
        <v>19</v>
      </c>
      <c r="BW30" s="649">
        <v>0</v>
      </c>
      <c r="BX30" s="650">
        <f t="shared" si="7"/>
        <v>19</v>
      </c>
      <c r="BY30" s="651">
        <v>0</v>
      </c>
      <c r="BZ30" s="628">
        <v>0</v>
      </c>
      <c r="CA30" s="578" t="str">
        <f t="shared" si="8"/>
        <v>○</v>
      </c>
      <c r="CB30" s="595">
        <v>19</v>
      </c>
      <c r="CC30" s="578" t="str">
        <f t="shared" si="9"/>
        <v>○</v>
      </c>
    </row>
    <row r="31" spans="1:81">
      <c r="A31" s="550">
        <v>24</v>
      </c>
      <c r="B31" s="580" t="s">
        <v>107</v>
      </c>
      <c r="C31" s="580" t="s">
        <v>116</v>
      </c>
      <c r="D31" s="580" t="s">
        <v>109</v>
      </c>
      <c r="E31" s="581">
        <v>21729060</v>
      </c>
      <c r="F31" s="582">
        <v>21730043</v>
      </c>
      <c r="G31" s="582">
        <v>21701014</v>
      </c>
      <c r="H31" s="582">
        <v>21701014</v>
      </c>
      <c r="I31" s="582">
        <v>21701014</v>
      </c>
      <c r="J31" s="583" t="s">
        <v>11</v>
      </c>
      <c r="K31" s="584"/>
      <c r="L31" s="585"/>
      <c r="M31" s="585"/>
      <c r="N31" s="585"/>
      <c r="O31" s="586">
        <v>0</v>
      </c>
      <c r="P31" s="586"/>
      <c r="Q31" s="558">
        <v>0</v>
      </c>
      <c r="R31" s="584"/>
      <c r="S31" s="585">
        <v>6</v>
      </c>
      <c r="T31" s="585"/>
      <c r="U31" s="585"/>
      <c r="V31" s="586">
        <v>6</v>
      </c>
      <c r="W31" s="586"/>
      <c r="X31" s="558">
        <v>6</v>
      </c>
      <c r="Y31" s="559">
        <v>0</v>
      </c>
      <c r="Z31" s="560">
        <v>6</v>
      </c>
      <c r="AA31" s="560">
        <v>0</v>
      </c>
      <c r="AB31" s="560">
        <v>0</v>
      </c>
      <c r="AC31" s="561">
        <f>SUM(Y31:AB31)</f>
        <v>6</v>
      </c>
      <c r="AD31" s="561">
        <v>0</v>
      </c>
      <c r="AE31" s="562">
        <f>AC31+AD31</f>
        <v>6</v>
      </c>
      <c r="AF31" s="559">
        <v>0</v>
      </c>
      <c r="AG31" s="560">
        <v>6</v>
      </c>
      <c r="AH31" s="560">
        <v>0</v>
      </c>
      <c r="AI31" s="560">
        <v>0</v>
      </c>
      <c r="AJ31" s="561">
        <v>6</v>
      </c>
      <c r="AK31" s="560">
        <v>0</v>
      </c>
      <c r="AL31" s="562">
        <f>AJ31+AK31</f>
        <v>6</v>
      </c>
      <c r="AM31" s="563">
        <v>0</v>
      </c>
      <c r="AN31" s="560">
        <v>6</v>
      </c>
      <c r="AO31" s="560">
        <v>0</v>
      </c>
      <c r="AP31" s="565">
        <v>0</v>
      </c>
      <c r="AQ31" s="561">
        <v>6</v>
      </c>
      <c r="AR31" s="560">
        <v>0</v>
      </c>
      <c r="AS31" s="566">
        <v>6</v>
      </c>
      <c r="AT31" s="559">
        <v>0</v>
      </c>
      <c r="AU31" s="560">
        <v>6</v>
      </c>
      <c r="AV31" s="565">
        <v>0</v>
      </c>
      <c r="AW31" s="622">
        <v>0</v>
      </c>
      <c r="AX31" s="561">
        <v>6</v>
      </c>
      <c r="AY31" s="560">
        <v>0</v>
      </c>
      <c r="AZ31" s="562">
        <v>6</v>
      </c>
      <c r="BA31" s="563">
        <v>0</v>
      </c>
      <c r="BB31" s="560">
        <v>6</v>
      </c>
      <c r="BC31" s="560">
        <v>0</v>
      </c>
      <c r="BD31" s="565">
        <v>0</v>
      </c>
      <c r="BE31" s="561">
        <v>6</v>
      </c>
      <c r="BF31" s="560">
        <v>0</v>
      </c>
      <c r="BG31" s="562">
        <v>6</v>
      </c>
      <c r="BH31" s="623">
        <v>0</v>
      </c>
      <c r="BI31" s="589">
        <v>6</v>
      </c>
      <c r="BJ31" s="589">
        <v>0</v>
      </c>
      <c r="BK31" s="624">
        <v>0</v>
      </c>
      <c r="BL31" s="625">
        <f>SUM(BH31:BK31)</f>
        <v>6</v>
      </c>
      <c r="BM31" s="589">
        <v>0</v>
      </c>
      <c r="BN31" s="626">
        <f>BL31+BM31</f>
        <v>6</v>
      </c>
      <c r="BO31" s="531">
        <f>BL31-BE31</f>
        <v>0</v>
      </c>
      <c r="BP31" s="531">
        <f>BN31-BG31</f>
        <v>0</v>
      </c>
      <c r="BR31" s="627">
        <v>0</v>
      </c>
      <c r="BS31" s="592">
        <v>6</v>
      </c>
      <c r="BT31" s="592">
        <v>0</v>
      </c>
      <c r="BU31" s="620">
        <v>0</v>
      </c>
      <c r="BV31" s="592">
        <f>SUM(BR31:BU31)</f>
        <v>6</v>
      </c>
      <c r="BW31" s="620">
        <v>0</v>
      </c>
      <c r="BX31" s="593">
        <f>BV31+BW31</f>
        <v>6</v>
      </c>
      <c r="BY31" s="594">
        <v>0</v>
      </c>
      <c r="BZ31" s="628">
        <v>0</v>
      </c>
      <c r="CA31" s="578" t="str">
        <f>IF(BN31=BX31+BY31+BZ31,"○","×")</f>
        <v>○</v>
      </c>
      <c r="CB31" s="595">
        <v>6</v>
      </c>
      <c r="CC31" s="578" t="str">
        <f>IF(BN31=CB31,"○","×")</f>
        <v>○</v>
      </c>
    </row>
    <row r="32" spans="1:81" ht="18.5" thickBot="1">
      <c r="A32" s="661">
        <v>25</v>
      </c>
      <c r="B32" s="662" t="s">
        <v>107</v>
      </c>
      <c r="C32" s="662" t="s">
        <v>116</v>
      </c>
      <c r="D32" s="662" t="s">
        <v>109</v>
      </c>
      <c r="E32" s="662" t="s">
        <v>140</v>
      </c>
      <c r="F32" s="662" t="s">
        <v>140</v>
      </c>
      <c r="G32" s="662" t="s">
        <v>140</v>
      </c>
      <c r="H32" s="663">
        <v>21702001</v>
      </c>
      <c r="I32" s="663">
        <v>21702001</v>
      </c>
      <c r="J32" s="664" t="s">
        <v>141</v>
      </c>
      <c r="K32" s="584"/>
      <c r="L32" s="585"/>
      <c r="M32" s="585"/>
      <c r="N32" s="585"/>
      <c r="O32" s="586">
        <v>0</v>
      </c>
      <c r="P32" s="586"/>
      <c r="Q32" s="558">
        <v>0</v>
      </c>
      <c r="R32" s="584"/>
      <c r="S32" s="585">
        <v>15</v>
      </c>
      <c r="T32" s="585"/>
      <c r="U32" s="585"/>
      <c r="V32" s="586">
        <v>15</v>
      </c>
      <c r="W32" s="586"/>
      <c r="X32" s="558">
        <v>15</v>
      </c>
      <c r="Y32" s="559">
        <v>0</v>
      </c>
      <c r="Z32" s="585">
        <v>15</v>
      </c>
      <c r="AA32" s="560">
        <v>0</v>
      </c>
      <c r="AB32" s="560">
        <v>0</v>
      </c>
      <c r="AC32" s="561">
        <f>SUM(Y32:AB32)</f>
        <v>15</v>
      </c>
      <c r="AD32" s="561">
        <v>0</v>
      </c>
      <c r="AE32" s="562">
        <f>AC32+AD32</f>
        <v>15</v>
      </c>
      <c r="AF32" s="559">
        <v>0</v>
      </c>
      <c r="AG32" s="560">
        <v>0</v>
      </c>
      <c r="AH32" s="560">
        <v>0</v>
      </c>
      <c r="AI32" s="560">
        <v>0</v>
      </c>
      <c r="AJ32" s="561">
        <v>0</v>
      </c>
      <c r="AK32" s="560">
        <v>0</v>
      </c>
      <c r="AL32" s="562">
        <v>0</v>
      </c>
      <c r="AM32" s="602">
        <v>0</v>
      </c>
      <c r="AN32" s="665">
        <v>0</v>
      </c>
      <c r="AO32" s="603">
        <v>0</v>
      </c>
      <c r="AP32" s="604">
        <v>0</v>
      </c>
      <c r="AQ32" s="605">
        <v>0</v>
      </c>
      <c r="AR32" s="603">
        <v>0</v>
      </c>
      <c r="AS32" s="606">
        <v>0</v>
      </c>
      <c r="AT32" s="559">
        <v>0</v>
      </c>
      <c r="AU32" s="560">
        <v>19</v>
      </c>
      <c r="AV32" s="565">
        <v>0</v>
      </c>
      <c r="AW32" s="622">
        <v>0</v>
      </c>
      <c r="AX32" s="561">
        <v>19</v>
      </c>
      <c r="AY32" s="560">
        <v>0</v>
      </c>
      <c r="AZ32" s="562">
        <v>19</v>
      </c>
      <c r="BA32" s="563">
        <v>0</v>
      </c>
      <c r="BB32" s="560">
        <v>19</v>
      </c>
      <c r="BC32" s="560">
        <v>0</v>
      </c>
      <c r="BD32" s="565">
        <v>0</v>
      </c>
      <c r="BE32" s="561">
        <v>19</v>
      </c>
      <c r="BF32" s="560">
        <v>0</v>
      </c>
      <c r="BG32" s="562">
        <v>19</v>
      </c>
      <c r="BH32" s="623">
        <v>0</v>
      </c>
      <c r="BI32" s="589">
        <v>19</v>
      </c>
      <c r="BJ32" s="589">
        <v>0</v>
      </c>
      <c r="BK32" s="624">
        <v>0</v>
      </c>
      <c r="BL32" s="625">
        <f>SUM(BH32:BK32)</f>
        <v>19</v>
      </c>
      <c r="BM32" s="589">
        <v>0</v>
      </c>
      <c r="BN32" s="626">
        <f>BL32+BM32</f>
        <v>19</v>
      </c>
      <c r="BO32" s="531">
        <f>BL32-BE32</f>
        <v>0</v>
      </c>
      <c r="BP32" s="531">
        <f>BN32-BG32</f>
        <v>0</v>
      </c>
      <c r="BR32" s="627">
        <v>0</v>
      </c>
      <c r="BS32" s="592">
        <v>19</v>
      </c>
      <c r="BT32" s="592">
        <v>0</v>
      </c>
      <c r="BU32" s="620">
        <v>0</v>
      </c>
      <c r="BV32" s="592">
        <f>SUM(BR32:BU32)</f>
        <v>19</v>
      </c>
      <c r="BW32" s="620">
        <v>0</v>
      </c>
      <c r="BX32" s="593">
        <f>BV32+BW32</f>
        <v>19</v>
      </c>
      <c r="BY32" s="594">
        <v>0</v>
      </c>
      <c r="BZ32" s="628">
        <v>0</v>
      </c>
      <c r="CA32" s="578" t="str">
        <f>IF(BN32=BX32+BY32+BZ32,"○","×")</f>
        <v>○</v>
      </c>
      <c r="CB32" s="595">
        <v>19</v>
      </c>
      <c r="CC32" s="578" t="str">
        <f>IF(BN32=CB32,"○","×")</f>
        <v>○</v>
      </c>
    </row>
    <row r="33" spans="1:82" ht="19" thickTop="1" thickBot="1">
      <c r="A33" s="661">
        <v>26</v>
      </c>
      <c r="B33" s="662" t="s">
        <v>107</v>
      </c>
      <c r="C33" s="662" t="s">
        <v>116</v>
      </c>
      <c r="D33" s="662" t="s">
        <v>109</v>
      </c>
      <c r="E33" s="662" t="s">
        <v>140</v>
      </c>
      <c r="F33" s="662" t="s">
        <v>140</v>
      </c>
      <c r="G33" s="662" t="s">
        <v>140</v>
      </c>
      <c r="H33" s="662" t="s">
        <v>140</v>
      </c>
      <c r="I33" s="663">
        <v>21703059</v>
      </c>
      <c r="J33" s="664" t="s">
        <v>142</v>
      </c>
      <c r="K33" s="584"/>
      <c r="L33" s="585"/>
      <c r="M33" s="585"/>
      <c r="N33" s="585"/>
      <c r="O33" s="586">
        <v>0</v>
      </c>
      <c r="P33" s="586"/>
      <c r="Q33" s="558">
        <v>0</v>
      </c>
      <c r="R33" s="584"/>
      <c r="S33" s="585">
        <v>15</v>
      </c>
      <c r="T33" s="585"/>
      <c r="U33" s="585"/>
      <c r="V33" s="586">
        <v>15</v>
      </c>
      <c r="W33" s="586"/>
      <c r="X33" s="558">
        <v>15</v>
      </c>
      <c r="Y33" s="559">
        <v>0</v>
      </c>
      <c r="Z33" s="585">
        <v>15</v>
      </c>
      <c r="AA33" s="560">
        <v>0</v>
      </c>
      <c r="AB33" s="560">
        <v>0</v>
      </c>
      <c r="AC33" s="561">
        <f>SUM(Y33:AB33)</f>
        <v>15</v>
      </c>
      <c r="AD33" s="561">
        <v>0</v>
      </c>
      <c r="AE33" s="562">
        <f>AC33+AD33</f>
        <v>15</v>
      </c>
      <c r="AF33" s="559">
        <v>0</v>
      </c>
      <c r="AG33" s="560">
        <v>0</v>
      </c>
      <c r="AH33" s="560">
        <v>0</v>
      </c>
      <c r="AI33" s="560">
        <v>0</v>
      </c>
      <c r="AJ33" s="561">
        <v>0</v>
      </c>
      <c r="AK33" s="560">
        <v>0</v>
      </c>
      <c r="AL33" s="562">
        <v>0</v>
      </c>
      <c r="AM33" s="602">
        <v>0</v>
      </c>
      <c r="AN33" s="665">
        <v>0</v>
      </c>
      <c r="AO33" s="603">
        <v>0</v>
      </c>
      <c r="AP33" s="604">
        <v>0</v>
      </c>
      <c r="AQ33" s="605">
        <v>0</v>
      </c>
      <c r="AR33" s="603">
        <v>0</v>
      </c>
      <c r="AS33" s="606">
        <v>0</v>
      </c>
      <c r="AT33" s="559">
        <v>0</v>
      </c>
      <c r="AU33" s="560">
        <v>0</v>
      </c>
      <c r="AV33" s="565">
        <v>0</v>
      </c>
      <c r="AW33" s="622">
        <v>0</v>
      </c>
      <c r="AX33" s="561">
        <v>0</v>
      </c>
      <c r="AY33" s="560">
        <v>0</v>
      </c>
      <c r="AZ33" s="562">
        <v>0</v>
      </c>
      <c r="BA33" s="563">
        <v>0</v>
      </c>
      <c r="BB33" s="560">
        <v>19</v>
      </c>
      <c r="BC33" s="560">
        <v>0</v>
      </c>
      <c r="BD33" s="565">
        <v>0</v>
      </c>
      <c r="BE33" s="561">
        <v>19</v>
      </c>
      <c r="BF33" s="560">
        <v>0</v>
      </c>
      <c r="BG33" s="562">
        <v>19</v>
      </c>
      <c r="BH33" s="623">
        <v>0</v>
      </c>
      <c r="BI33" s="589">
        <v>19</v>
      </c>
      <c r="BJ33" s="589">
        <v>0</v>
      </c>
      <c r="BK33" s="624">
        <v>0</v>
      </c>
      <c r="BL33" s="625">
        <f>SUM(BH33:BK33)</f>
        <v>19</v>
      </c>
      <c r="BM33" s="589">
        <v>0</v>
      </c>
      <c r="BN33" s="626">
        <f>BL33+BM33</f>
        <v>19</v>
      </c>
      <c r="BO33" s="531">
        <f>BL33-BE33</f>
        <v>0</v>
      </c>
      <c r="BP33" s="531">
        <f>BN33-BG33</f>
        <v>0</v>
      </c>
      <c r="BR33" s="591">
        <v>0</v>
      </c>
      <c r="BS33" s="592">
        <v>19</v>
      </c>
      <c r="BT33" s="592">
        <v>0</v>
      </c>
      <c r="BU33" s="620">
        <v>0</v>
      </c>
      <c r="BV33" s="592">
        <f>SUM(BR33:BU33)</f>
        <v>19</v>
      </c>
      <c r="BW33" s="620">
        <v>0</v>
      </c>
      <c r="BX33" s="593">
        <f>BV33+BW33</f>
        <v>19</v>
      </c>
      <c r="BY33" s="594">
        <v>0</v>
      </c>
      <c r="BZ33" s="628">
        <v>0</v>
      </c>
      <c r="CA33" s="578" t="str">
        <f>IF(BN33=BX33+BY33+BZ33,"○","×")</f>
        <v>○</v>
      </c>
      <c r="CB33" s="595">
        <v>19</v>
      </c>
      <c r="CC33" s="578" t="str">
        <f>IF(BN33=CB33,"○","×")</f>
        <v>○</v>
      </c>
    </row>
    <row r="34" spans="1:82" ht="18.5" thickTop="1">
      <c r="A34" s="550">
        <v>27</v>
      </c>
      <c r="B34" s="580" t="s">
        <v>107</v>
      </c>
      <c r="C34" s="580" t="s">
        <v>124</v>
      </c>
      <c r="D34" s="580" t="s">
        <v>109</v>
      </c>
      <c r="E34" s="581">
        <v>21729036</v>
      </c>
      <c r="F34" s="582">
        <v>21730040</v>
      </c>
      <c r="G34" s="582">
        <v>21701028</v>
      </c>
      <c r="H34" s="582">
        <v>21701028</v>
      </c>
      <c r="I34" s="582">
        <v>21701028</v>
      </c>
      <c r="J34" s="583" t="s">
        <v>143</v>
      </c>
      <c r="K34" s="584"/>
      <c r="L34" s="585"/>
      <c r="M34" s="585"/>
      <c r="N34" s="585"/>
      <c r="O34" s="586">
        <v>0</v>
      </c>
      <c r="P34" s="586"/>
      <c r="Q34" s="558">
        <v>0</v>
      </c>
      <c r="R34" s="584"/>
      <c r="S34" s="585">
        <v>6</v>
      </c>
      <c r="T34" s="585"/>
      <c r="U34" s="585"/>
      <c r="V34" s="586">
        <v>6</v>
      </c>
      <c r="W34" s="586"/>
      <c r="X34" s="558">
        <v>6</v>
      </c>
      <c r="Y34" s="559">
        <v>0</v>
      </c>
      <c r="Z34" s="560">
        <v>6</v>
      </c>
      <c r="AA34" s="560">
        <v>0</v>
      </c>
      <c r="AB34" s="560">
        <v>0</v>
      </c>
      <c r="AC34" s="561">
        <f t="shared" si="11"/>
        <v>6</v>
      </c>
      <c r="AD34" s="561">
        <v>0</v>
      </c>
      <c r="AE34" s="562">
        <f t="shared" si="12"/>
        <v>6</v>
      </c>
      <c r="AF34" s="559">
        <v>0</v>
      </c>
      <c r="AG34" s="560">
        <v>6</v>
      </c>
      <c r="AH34" s="560">
        <v>0</v>
      </c>
      <c r="AI34" s="560">
        <v>0</v>
      </c>
      <c r="AJ34" s="561">
        <v>6</v>
      </c>
      <c r="AK34" s="560">
        <v>0</v>
      </c>
      <c r="AL34" s="562">
        <f t="shared" si="15"/>
        <v>6</v>
      </c>
      <c r="AM34" s="563">
        <v>0</v>
      </c>
      <c r="AN34" s="560">
        <v>6</v>
      </c>
      <c r="AO34" s="560">
        <v>0</v>
      </c>
      <c r="AP34" s="565">
        <v>0</v>
      </c>
      <c r="AQ34" s="561">
        <v>6</v>
      </c>
      <c r="AR34" s="560">
        <v>0</v>
      </c>
      <c r="AS34" s="566">
        <v>6</v>
      </c>
      <c r="AT34" s="666">
        <v>0</v>
      </c>
      <c r="AU34" s="568">
        <v>6</v>
      </c>
      <c r="AV34" s="667">
        <v>0</v>
      </c>
      <c r="AW34" s="622">
        <v>0</v>
      </c>
      <c r="AX34" s="561">
        <v>6</v>
      </c>
      <c r="AY34" s="560">
        <v>0</v>
      </c>
      <c r="AZ34" s="562">
        <v>6</v>
      </c>
      <c r="BA34" s="563">
        <v>0</v>
      </c>
      <c r="BB34" s="568">
        <v>6</v>
      </c>
      <c r="BC34" s="568">
        <v>0</v>
      </c>
      <c r="BD34" s="565">
        <v>0</v>
      </c>
      <c r="BE34" s="561">
        <v>6</v>
      </c>
      <c r="BF34" s="560">
        <v>0</v>
      </c>
      <c r="BG34" s="562">
        <v>6</v>
      </c>
      <c r="BH34" s="623">
        <v>0</v>
      </c>
      <c r="BI34" s="571">
        <v>6</v>
      </c>
      <c r="BJ34" s="571">
        <v>0</v>
      </c>
      <c r="BK34" s="624">
        <v>0</v>
      </c>
      <c r="BL34" s="625">
        <f t="shared" si="16"/>
        <v>6</v>
      </c>
      <c r="BM34" s="589">
        <v>0</v>
      </c>
      <c r="BN34" s="626">
        <f t="shared" si="10"/>
        <v>6</v>
      </c>
      <c r="BO34" s="531">
        <f t="shared" si="4"/>
        <v>0</v>
      </c>
      <c r="BP34" s="531">
        <f t="shared" si="5"/>
        <v>0</v>
      </c>
      <c r="BR34" s="668">
        <v>0</v>
      </c>
      <c r="BS34" s="592">
        <v>6</v>
      </c>
      <c r="BT34" s="592">
        <v>0</v>
      </c>
      <c r="BU34" s="620">
        <v>0</v>
      </c>
      <c r="BV34" s="592">
        <f t="shared" si="14"/>
        <v>6</v>
      </c>
      <c r="BW34" s="620">
        <v>0</v>
      </c>
      <c r="BX34" s="593">
        <f t="shared" si="7"/>
        <v>6</v>
      </c>
      <c r="BY34" s="594">
        <v>0</v>
      </c>
      <c r="BZ34" s="628">
        <v>0</v>
      </c>
      <c r="CA34" s="578" t="str">
        <f t="shared" si="8"/>
        <v>○</v>
      </c>
      <c r="CB34" s="595">
        <v>6</v>
      </c>
      <c r="CC34" s="578" t="str">
        <f t="shared" si="9"/>
        <v>○</v>
      </c>
    </row>
    <row r="35" spans="1:82" ht="18.5" thickBot="1">
      <c r="A35" s="661">
        <v>28</v>
      </c>
      <c r="B35" s="662" t="s">
        <v>107</v>
      </c>
      <c r="C35" s="662" t="s">
        <v>1921</v>
      </c>
      <c r="D35" s="662" t="s">
        <v>109</v>
      </c>
      <c r="E35" s="669">
        <v>21729083</v>
      </c>
      <c r="F35" s="663">
        <v>21730085</v>
      </c>
      <c r="G35" s="663">
        <v>21701029</v>
      </c>
      <c r="H35" s="663">
        <v>21701029</v>
      </c>
      <c r="I35" s="663">
        <v>21701029</v>
      </c>
      <c r="J35" s="670" t="s">
        <v>13</v>
      </c>
      <c r="K35" s="584"/>
      <c r="L35" s="585"/>
      <c r="M35" s="585"/>
      <c r="N35" s="585"/>
      <c r="O35" s="586">
        <v>0</v>
      </c>
      <c r="P35" s="586"/>
      <c r="Q35" s="558">
        <v>0</v>
      </c>
      <c r="R35" s="584"/>
      <c r="S35" s="585">
        <v>15</v>
      </c>
      <c r="T35" s="585"/>
      <c r="U35" s="585"/>
      <c r="V35" s="586">
        <v>15</v>
      </c>
      <c r="W35" s="586"/>
      <c r="X35" s="558">
        <v>15</v>
      </c>
      <c r="Y35" s="559">
        <v>0</v>
      </c>
      <c r="Z35" s="585">
        <v>15</v>
      </c>
      <c r="AA35" s="560">
        <v>0</v>
      </c>
      <c r="AB35" s="560">
        <v>0</v>
      </c>
      <c r="AC35" s="561">
        <f t="shared" si="11"/>
        <v>15</v>
      </c>
      <c r="AD35" s="561">
        <v>0</v>
      </c>
      <c r="AE35" s="562">
        <f t="shared" si="12"/>
        <v>15</v>
      </c>
      <c r="AF35" s="559">
        <v>0</v>
      </c>
      <c r="AG35" s="560">
        <v>15</v>
      </c>
      <c r="AH35" s="560">
        <v>0</v>
      </c>
      <c r="AI35" s="560">
        <v>0</v>
      </c>
      <c r="AJ35" s="561">
        <v>15</v>
      </c>
      <c r="AK35" s="560">
        <v>0</v>
      </c>
      <c r="AL35" s="562">
        <f t="shared" si="15"/>
        <v>15</v>
      </c>
      <c r="AM35" s="563">
        <v>0</v>
      </c>
      <c r="AN35" s="560">
        <v>15</v>
      </c>
      <c r="AO35" s="560">
        <v>0</v>
      </c>
      <c r="AP35" s="565">
        <v>0</v>
      </c>
      <c r="AQ35" s="561">
        <v>15</v>
      </c>
      <c r="AR35" s="560">
        <v>0</v>
      </c>
      <c r="AS35" s="566">
        <v>15</v>
      </c>
      <c r="AT35" s="559">
        <v>0</v>
      </c>
      <c r="AU35" s="560">
        <v>15</v>
      </c>
      <c r="AV35" s="565">
        <v>0</v>
      </c>
      <c r="AW35" s="622">
        <v>0</v>
      </c>
      <c r="AX35" s="561">
        <v>15</v>
      </c>
      <c r="AY35" s="560">
        <v>0</v>
      </c>
      <c r="AZ35" s="562">
        <v>15</v>
      </c>
      <c r="BA35" s="640">
        <v>0</v>
      </c>
      <c r="BB35" s="585">
        <v>15</v>
      </c>
      <c r="BC35" s="585">
        <v>0</v>
      </c>
      <c r="BD35" s="641">
        <v>0</v>
      </c>
      <c r="BE35" s="586">
        <v>15</v>
      </c>
      <c r="BF35" s="585">
        <v>0</v>
      </c>
      <c r="BG35" s="558">
        <v>15</v>
      </c>
      <c r="BH35" s="642">
        <v>0</v>
      </c>
      <c r="BI35" s="643">
        <v>15</v>
      </c>
      <c r="BJ35" s="643">
        <v>0</v>
      </c>
      <c r="BK35" s="644">
        <v>0</v>
      </c>
      <c r="BL35" s="645">
        <f t="shared" si="16"/>
        <v>15</v>
      </c>
      <c r="BM35" s="643">
        <v>0</v>
      </c>
      <c r="BN35" s="646">
        <f t="shared" si="10"/>
        <v>15</v>
      </c>
      <c r="BO35" s="531">
        <f t="shared" si="4"/>
        <v>0</v>
      </c>
      <c r="BP35" s="531">
        <f t="shared" si="5"/>
        <v>0</v>
      </c>
      <c r="BR35" s="671">
        <v>0</v>
      </c>
      <c r="BS35" s="648">
        <v>15</v>
      </c>
      <c r="BT35" s="648">
        <v>0</v>
      </c>
      <c r="BU35" s="649">
        <v>0</v>
      </c>
      <c r="BV35" s="648">
        <f t="shared" si="14"/>
        <v>15</v>
      </c>
      <c r="BW35" s="649">
        <v>0</v>
      </c>
      <c r="BX35" s="650">
        <f t="shared" si="7"/>
        <v>15</v>
      </c>
      <c r="BY35" s="651">
        <v>0</v>
      </c>
      <c r="BZ35" s="628">
        <v>0</v>
      </c>
      <c r="CA35" s="578" t="str">
        <f t="shared" si="8"/>
        <v>○</v>
      </c>
      <c r="CB35" s="595">
        <v>15</v>
      </c>
      <c r="CC35" s="578" t="str">
        <f t="shared" si="9"/>
        <v>○</v>
      </c>
    </row>
    <row r="36" spans="1:82" ht="27.75" customHeight="1" thickTop="1" thickBot="1">
      <c r="A36" s="1352" t="s">
        <v>144</v>
      </c>
      <c r="B36" s="1353"/>
      <c r="C36" s="1353"/>
      <c r="D36" s="1353"/>
      <c r="E36" s="1353"/>
      <c r="F36" s="1354"/>
      <c r="G36" s="1354"/>
      <c r="H36" s="1354"/>
      <c r="I36" s="1354"/>
      <c r="J36" s="1355"/>
      <c r="K36" s="672">
        <v>0</v>
      </c>
      <c r="L36" s="673">
        <v>751</v>
      </c>
      <c r="M36" s="673">
        <v>232</v>
      </c>
      <c r="N36" s="673">
        <v>404</v>
      </c>
      <c r="O36" s="674">
        <v>1387</v>
      </c>
      <c r="P36" s="674">
        <v>0</v>
      </c>
      <c r="Q36" s="675">
        <v>1387</v>
      </c>
      <c r="R36" s="672">
        <v>30</v>
      </c>
      <c r="S36" s="673">
        <v>1283</v>
      </c>
      <c r="T36" s="673">
        <v>253</v>
      </c>
      <c r="U36" s="673">
        <v>844</v>
      </c>
      <c r="V36" s="674">
        <v>2410</v>
      </c>
      <c r="W36" s="674">
        <v>125</v>
      </c>
      <c r="X36" s="675">
        <v>2535</v>
      </c>
      <c r="Y36" s="676">
        <f>SUM(Y3:Y35)</f>
        <v>40</v>
      </c>
      <c r="Z36" s="677">
        <f>SUM(Z3:Z35)</f>
        <v>1246</v>
      </c>
      <c r="AA36" s="677">
        <f>SUM(AA3:AA35)</f>
        <v>294</v>
      </c>
      <c r="AB36" s="677">
        <f>SUM(AB3:AB35)</f>
        <v>800</v>
      </c>
      <c r="AC36" s="678">
        <f t="shared" si="11"/>
        <v>2380</v>
      </c>
      <c r="AD36" s="678">
        <f>SUM(AD3:AD35)</f>
        <v>71</v>
      </c>
      <c r="AE36" s="679">
        <f t="shared" si="12"/>
        <v>2451</v>
      </c>
      <c r="AF36" s="676">
        <f>SUM(AF3:AF35)</f>
        <v>40</v>
      </c>
      <c r="AG36" s="677">
        <f>SUM(AG3:AG35)</f>
        <v>1170</v>
      </c>
      <c r="AH36" s="677">
        <f>SUM(AH3:AH35)</f>
        <v>314</v>
      </c>
      <c r="AI36" s="677">
        <f>SUM(AI3:AI35)</f>
        <v>770</v>
      </c>
      <c r="AJ36" s="678">
        <f t="shared" ref="AJ36" si="17">SUM(AF36:AI36)</f>
        <v>2294</v>
      </c>
      <c r="AK36" s="678">
        <f>SUM(AK3:AK35)</f>
        <v>142</v>
      </c>
      <c r="AL36" s="679">
        <f t="shared" si="13"/>
        <v>2436</v>
      </c>
      <c r="AM36" s="676">
        <v>40</v>
      </c>
      <c r="AN36" s="677">
        <v>1067</v>
      </c>
      <c r="AO36" s="677">
        <v>417</v>
      </c>
      <c r="AP36" s="677">
        <v>770</v>
      </c>
      <c r="AQ36" s="678">
        <v>2294</v>
      </c>
      <c r="AR36" s="678">
        <v>121</v>
      </c>
      <c r="AS36" s="678">
        <v>2415</v>
      </c>
      <c r="AT36" s="676">
        <v>40</v>
      </c>
      <c r="AU36" s="677">
        <v>1005</v>
      </c>
      <c r="AV36" s="677">
        <v>424</v>
      </c>
      <c r="AW36" s="677">
        <v>587</v>
      </c>
      <c r="AX36" s="678">
        <v>2056</v>
      </c>
      <c r="AY36" s="678">
        <v>145</v>
      </c>
      <c r="AZ36" s="679">
        <v>2201</v>
      </c>
      <c r="BA36" s="676">
        <v>40</v>
      </c>
      <c r="BB36" s="677">
        <v>972</v>
      </c>
      <c r="BC36" s="677">
        <v>424</v>
      </c>
      <c r="BD36" s="677">
        <v>585</v>
      </c>
      <c r="BE36" s="678">
        <v>2021</v>
      </c>
      <c r="BF36" s="678">
        <v>83</v>
      </c>
      <c r="BG36" s="679">
        <v>2104</v>
      </c>
      <c r="BH36" s="676">
        <f>SUM(BH3:BH35)</f>
        <v>40</v>
      </c>
      <c r="BI36" s="677">
        <f t="shared" ref="BI36:BN36" si="18">SUM(BI3:BI35)</f>
        <v>952</v>
      </c>
      <c r="BJ36" s="677">
        <f t="shared" si="18"/>
        <v>484</v>
      </c>
      <c r="BK36" s="677">
        <f t="shared" si="18"/>
        <v>545</v>
      </c>
      <c r="BL36" s="677">
        <f t="shared" si="18"/>
        <v>2021</v>
      </c>
      <c r="BM36" s="677">
        <f t="shared" si="18"/>
        <v>58</v>
      </c>
      <c r="BN36" s="679">
        <f t="shared" si="18"/>
        <v>2079</v>
      </c>
      <c r="BO36" s="531">
        <f t="shared" si="4"/>
        <v>0</v>
      </c>
      <c r="BP36" s="531">
        <f t="shared" si="5"/>
        <v>-25</v>
      </c>
      <c r="BR36" s="680">
        <f t="shared" ref="BR36:BW36" si="19">SUM(BR3:BR35)</f>
        <v>40</v>
      </c>
      <c r="BS36" s="673">
        <f t="shared" si="19"/>
        <v>972</v>
      </c>
      <c r="BT36" s="673">
        <f t="shared" si="19"/>
        <v>424</v>
      </c>
      <c r="BU36" s="673">
        <f t="shared" si="19"/>
        <v>585</v>
      </c>
      <c r="BV36" s="673">
        <f t="shared" si="19"/>
        <v>2021</v>
      </c>
      <c r="BW36" s="674">
        <f t="shared" si="19"/>
        <v>58</v>
      </c>
      <c r="BX36" s="674">
        <f t="shared" si="7"/>
        <v>2079</v>
      </c>
      <c r="BY36" s="681">
        <f>SUM(BY3:BY35)</f>
        <v>0</v>
      </c>
      <c r="BZ36" s="675">
        <f>SUM(BZ3:BZ35)</f>
        <v>0</v>
      </c>
      <c r="CA36" s="578"/>
      <c r="CB36" s="682">
        <f>SUM(CB3:CB35)</f>
        <v>2203</v>
      </c>
      <c r="CC36" s="578"/>
    </row>
    <row r="37" spans="1:82">
      <c r="A37" s="683">
        <v>29</v>
      </c>
      <c r="B37" s="551" t="s">
        <v>145</v>
      </c>
      <c r="C37" s="551" t="s">
        <v>146</v>
      </c>
      <c r="D37" s="551" t="s">
        <v>109</v>
      </c>
      <c r="E37" s="684">
        <v>11729003</v>
      </c>
      <c r="F37" s="685">
        <v>11730100</v>
      </c>
      <c r="G37" s="685">
        <v>11701098</v>
      </c>
      <c r="H37" s="685">
        <v>11701098</v>
      </c>
      <c r="I37" s="685">
        <v>11701098</v>
      </c>
      <c r="J37" s="554" t="s">
        <v>147</v>
      </c>
      <c r="K37" s="686"/>
      <c r="L37" s="687"/>
      <c r="M37" s="687"/>
      <c r="N37" s="687"/>
      <c r="O37" s="688">
        <v>0</v>
      </c>
      <c r="P37" s="688"/>
      <c r="Q37" s="689">
        <v>0</v>
      </c>
      <c r="R37" s="686">
        <v>12</v>
      </c>
      <c r="S37" s="687">
        <v>263</v>
      </c>
      <c r="T37" s="687"/>
      <c r="U37" s="687"/>
      <c r="V37" s="688">
        <v>275</v>
      </c>
      <c r="W37" s="688"/>
      <c r="X37" s="689">
        <v>275</v>
      </c>
      <c r="Y37" s="559">
        <v>12</v>
      </c>
      <c r="Z37" s="560">
        <v>263</v>
      </c>
      <c r="AA37" s="560">
        <v>0</v>
      </c>
      <c r="AB37" s="560">
        <v>0</v>
      </c>
      <c r="AC37" s="561">
        <f t="shared" si="11"/>
        <v>275</v>
      </c>
      <c r="AD37" s="560">
        <v>0</v>
      </c>
      <c r="AE37" s="569">
        <f t="shared" si="12"/>
        <v>275</v>
      </c>
      <c r="AF37" s="559">
        <v>12</v>
      </c>
      <c r="AG37" s="560">
        <v>263</v>
      </c>
      <c r="AH37" s="560">
        <v>0</v>
      </c>
      <c r="AI37" s="560">
        <v>0</v>
      </c>
      <c r="AJ37" s="561">
        <v>275</v>
      </c>
      <c r="AK37" s="560">
        <v>0</v>
      </c>
      <c r="AL37" s="562">
        <f t="shared" si="13"/>
        <v>275</v>
      </c>
      <c r="AM37" s="559">
        <v>12</v>
      </c>
      <c r="AN37" s="560">
        <v>263</v>
      </c>
      <c r="AO37" s="560">
        <v>0</v>
      </c>
      <c r="AP37" s="560">
        <v>0</v>
      </c>
      <c r="AQ37" s="561">
        <v>275</v>
      </c>
      <c r="AR37" s="560">
        <v>0</v>
      </c>
      <c r="AS37" s="562">
        <v>275</v>
      </c>
      <c r="AT37" s="563">
        <v>12</v>
      </c>
      <c r="AU37" s="568">
        <v>263</v>
      </c>
      <c r="AV37" s="565">
        <v>0</v>
      </c>
      <c r="AW37" s="565">
        <v>0</v>
      </c>
      <c r="AX37" s="561">
        <v>275</v>
      </c>
      <c r="AY37" s="560">
        <v>0</v>
      </c>
      <c r="AZ37" s="562">
        <v>275</v>
      </c>
      <c r="BA37" s="559">
        <v>12</v>
      </c>
      <c r="BB37" s="560">
        <v>263</v>
      </c>
      <c r="BC37" s="560">
        <v>0</v>
      </c>
      <c r="BD37" s="560">
        <v>0</v>
      </c>
      <c r="BE37" s="560">
        <v>275</v>
      </c>
      <c r="BF37" s="560">
        <v>0</v>
      </c>
      <c r="BG37" s="587">
        <v>275</v>
      </c>
      <c r="BH37" s="588">
        <v>12</v>
      </c>
      <c r="BI37" s="589">
        <v>263</v>
      </c>
      <c r="BJ37" s="589">
        <v>0</v>
      </c>
      <c r="BK37" s="589">
        <v>0</v>
      </c>
      <c r="BL37" s="589">
        <f t="shared" ref="BL37:BL94" si="20">SUM(BH37:BK37)</f>
        <v>275</v>
      </c>
      <c r="BM37" s="589">
        <v>0</v>
      </c>
      <c r="BN37" s="590">
        <f t="shared" ref="BN37:BN100" si="21">BL37+BM37</f>
        <v>275</v>
      </c>
      <c r="BO37" s="531">
        <f t="shared" si="4"/>
        <v>0</v>
      </c>
      <c r="BP37" s="531">
        <f t="shared" si="5"/>
        <v>0</v>
      </c>
      <c r="BR37" s="591">
        <v>12</v>
      </c>
      <c r="BS37" s="592">
        <v>263</v>
      </c>
      <c r="BT37" s="592">
        <v>0</v>
      </c>
      <c r="BU37" s="592">
        <v>0</v>
      </c>
      <c r="BV37" s="592">
        <f>SUM(BR37:BU37)</f>
        <v>275</v>
      </c>
      <c r="BW37" s="592">
        <v>0</v>
      </c>
      <c r="BX37" s="593">
        <f>BV37+BW37</f>
        <v>275</v>
      </c>
      <c r="BY37" s="690">
        <v>0</v>
      </c>
      <c r="BZ37" s="691">
        <v>0</v>
      </c>
      <c r="CA37" s="578" t="str">
        <f t="shared" si="8"/>
        <v>○</v>
      </c>
      <c r="CB37" s="595">
        <v>275</v>
      </c>
      <c r="CC37" s="578" t="str">
        <f t="shared" si="9"/>
        <v>○</v>
      </c>
    </row>
    <row r="38" spans="1:82">
      <c r="A38" s="661">
        <v>30</v>
      </c>
      <c r="B38" s="580" t="s">
        <v>145</v>
      </c>
      <c r="C38" s="580" t="s">
        <v>146</v>
      </c>
      <c r="D38" s="580" t="s">
        <v>109</v>
      </c>
      <c r="E38" s="581">
        <v>11729047</v>
      </c>
      <c r="F38" s="582">
        <v>11730144</v>
      </c>
      <c r="G38" s="582">
        <v>11701099</v>
      </c>
      <c r="H38" s="582">
        <v>11701099</v>
      </c>
      <c r="I38" s="582">
        <v>11701099</v>
      </c>
      <c r="J38" s="583" t="s">
        <v>16</v>
      </c>
      <c r="K38" s="584"/>
      <c r="L38" s="585">
        <v>99</v>
      </c>
      <c r="M38" s="585">
        <v>26</v>
      </c>
      <c r="N38" s="585">
        <v>27</v>
      </c>
      <c r="O38" s="586">
        <v>152</v>
      </c>
      <c r="P38" s="586"/>
      <c r="Q38" s="692">
        <v>152</v>
      </c>
      <c r="R38" s="584"/>
      <c r="S38" s="585">
        <v>99</v>
      </c>
      <c r="T38" s="585">
        <v>26</v>
      </c>
      <c r="U38" s="585">
        <v>27</v>
      </c>
      <c r="V38" s="586">
        <v>152</v>
      </c>
      <c r="W38" s="586"/>
      <c r="X38" s="692">
        <v>152</v>
      </c>
      <c r="Y38" s="559">
        <v>0</v>
      </c>
      <c r="Z38" s="560">
        <v>99</v>
      </c>
      <c r="AA38" s="560">
        <v>26</v>
      </c>
      <c r="AB38" s="560">
        <v>27</v>
      </c>
      <c r="AC38" s="561">
        <f t="shared" si="11"/>
        <v>152</v>
      </c>
      <c r="AD38" s="560">
        <v>0</v>
      </c>
      <c r="AE38" s="587">
        <f t="shared" si="12"/>
        <v>152</v>
      </c>
      <c r="AF38" s="559">
        <v>0</v>
      </c>
      <c r="AG38" s="560">
        <v>99</v>
      </c>
      <c r="AH38" s="560">
        <v>26</v>
      </c>
      <c r="AI38" s="560">
        <v>27</v>
      </c>
      <c r="AJ38" s="561">
        <v>152</v>
      </c>
      <c r="AK38" s="560">
        <v>0</v>
      </c>
      <c r="AL38" s="587">
        <f t="shared" si="13"/>
        <v>152</v>
      </c>
      <c r="AM38" s="559">
        <v>0</v>
      </c>
      <c r="AN38" s="560">
        <v>99</v>
      </c>
      <c r="AO38" s="560">
        <v>26</v>
      </c>
      <c r="AP38" s="560">
        <v>27</v>
      </c>
      <c r="AQ38" s="561">
        <v>152</v>
      </c>
      <c r="AR38" s="560">
        <v>0</v>
      </c>
      <c r="AS38" s="587">
        <v>152</v>
      </c>
      <c r="AT38" s="563">
        <v>0</v>
      </c>
      <c r="AU38" s="560">
        <v>99</v>
      </c>
      <c r="AV38" s="565">
        <v>32</v>
      </c>
      <c r="AW38" s="565">
        <v>21</v>
      </c>
      <c r="AX38" s="561">
        <v>152</v>
      </c>
      <c r="AY38" s="560">
        <v>0</v>
      </c>
      <c r="AZ38" s="587">
        <v>152</v>
      </c>
      <c r="BA38" s="559">
        <v>0</v>
      </c>
      <c r="BB38" s="560">
        <v>99</v>
      </c>
      <c r="BC38" s="560">
        <v>53</v>
      </c>
      <c r="BD38" s="560">
        <v>0</v>
      </c>
      <c r="BE38" s="560">
        <v>152</v>
      </c>
      <c r="BF38" s="560">
        <v>0</v>
      </c>
      <c r="BG38" s="587">
        <v>152</v>
      </c>
      <c r="BH38" s="588">
        <v>0</v>
      </c>
      <c r="BI38" s="596">
        <v>45</v>
      </c>
      <c r="BJ38" s="596">
        <v>107</v>
      </c>
      <c r="BK38" s="589">
        <v>0</v>
      </c>
      <c r="BL38" s="589">
        <f t="shared" si="20"/>
        <v>152</v>
      </c>
      <c r="BM38" s="589">
        <v>0</v>
      </c>
      <c r="BN38" s="590">
        <f t="shared" si="21"/>
        <v>152</v>
      </c>
      <c r="BO38" s="531">
        <f t="shared" si="4"/>
        <v>0</v>
      </c>
      <c r="BP38" s="531">
        <f t="shared" si="5"/>
        <v>0</v>
      </c>
      <c r="BR38" s="591">
        <v>0</v>
      </c>
      <c r="BS38" s="592">
        <v>45</v>
      </c>
      <c r="BT38" s="592">
        <v>107</v>
      </c>
      <c r="BU38" s="592">
        <v>0</v>
      </c>
      <c r="BV38" s="592">
        <f t="shared" ref="BV38:BV94" si="22">SUM(BR38:BU38)</f>
        <v>152</v>
      </c>
      <c r="BW38" s="592">
        <v>0</v>
      </c>
      <c r="BX38" s="593">
        <f t="shared" ref="BX38:BX105" si="23">BV38+BW38</f>
        <v>152</v>
      </c>
      <c r="BY38" s="594">
        <v>0</v>
      </c>
      <c r="BZ38" s="618">
        <v>0</v>
      </c>
      <c r="CA38" s="578" t="str">
        <f t="shared" si="8"/>
        <v>○</v>
      </c>
      <c r="CB38" s="595">
        <v>152</v>
      </c>
      <c r="CC38" s="578" t="str">
        <f t="shared" si="9"/>
        <v>○</v>
      </c>
    </row>
    <row r="39" spans="1:82">
      <c r="A39" s="661">
        <v>31</v>
      </c>
      <c r="B39" s="580" t="s">
        <v>145</v>
      </c>
      <c r="C39" s="580" t="s">
        <v>146</v>
      </c>
      <c r="D39" s="580" t="s">
        <v>109</v>
      </c>
      <c r="E39" s="581">
        <v>11729137</v>
      </c>
      <c r="F39" s="582">
        <v>11730133</v>
      </c>
      <c r="G39" s="582">
        <v>11701101</v>
      </c>
      <c r="H39" s="582">
        <v>11701101</v>
      </c>
      <c r="I39" s="582">
        <v>11701101</v>
      </c>
      <c r="J39" s="583" t="s">
        <v>17</v>
      </c>
      <c r="K39" s="584"/>
      <c r="L39" s="585">
        <v>47</v>
      </c>
      <c r="M39" s="585"/>
      <c r="N39" s="585"/>
      <c r="O39" s="586">
        <v>47</v>
      </c>
      <c r="P39" s="586"/>
      <c r="Q39" s="692">
        <v>47</v>
      </c>
      <c r="R39" s="584"/>
      <c r="S39" s="585">
        <v>47</v>
      </c>
      <c r="T39" s="585"/>
      <c r="U39" s="585"/>
      <c r="V39" s="586">
        <v>47</v>
      </c>
      <c r="W39" s="586"/>
      <c r="X39" s="692">
        <v>47</v>
      </c>
      <c r="Y39" s="559">
        <v>0</v>
      </c>
      <c r="Z39" s="560">
        <v>47</v>
      </c>
      <c r="AA39" s="560">
        <v>0</v>
      </c>
      <c r="AB39" s="560">
        <v>0</v>
      </c>
      <c r="AC39" s="561">
        <f t="shared" si="11"/>
        <v>47</v>
      </c>
      <c r="AD39" s="560">
        <v>0</v>
      </c>
      <c r="AE39" s="587">
        <f t="shared" si="12"/>
        <v>47</v>
      </c>
      <c r="AF39" s="559">
        <v>0</v>
      </c>
      <c r="AG39" s="560">
        <v>47</v>
      </c>
      <c r="AH39" s="560">
        <v>0</v>
      </c>
      <c r="AI39" s="560">
        <v>0</v>
      </c>
      <c r="AJ39" s="561">
        <v>47</v>
      </c>
      <c r="AK39" s="560">
        <v>0</v>
      </c>
      <c r="AL39" s="587">
        <f t="shared" si="13"/>
        <v>47</v>
      </c>
      <c r="AM39" s="559">
        <v>0</v>
      </c>
      <c r="AN39" s="560">
        <v>47</v>
      </c>
      <c r="AO39" s="560">
        <v>0</v>
      </c>
      <c r="AP39" s="560">
        <v>0</v>
      </c>
      <c r="AQ39" s="561">
        <v>47</v>
      </c>
      <c r="AR39" s="560">
        <v>0</v>
      </c>
      <c r="AS39" s="587">
        <v>47</v>
      </c>
      <c r="AT39" s="563">
        <v>0</v>
      </c>
      <c r="AU39" s="560">
        <v>0</v>
      </c>
      <c r="AV39" s="565">
        <v>47</v>
      </c>
      <c r="AW39" s="565">
        <v>0</v>
      </c>
      <c r="AX39" s="561">
        <v>47</v>
      </c>
      <c r="AY39" s="560">
        <v>0</v>
      </c>
      <c r="AZ39" s="587">
        <v>47</v>
      </c>
      <c r="BA39" s="559">
        <v>0</v>
      </c>
      <c r="BB39" s="560">
        <v>0</v>
      </c>
      <c r="BC39" s="560">
        <v>47</v>
      </c>
      <c r="BD39" s="560">
        <v>0</v>
      </c>
      <c r="BE39" s="560">
        <v>47</v>
      </c>
      <c r="BF39" s="560">
        <v>0</v>
      </c>
      <c r="BG39" s="587">
        <v>47</v>
      </c>
      <c r="BH39" s="588">
        <v>0</v>
      </c>
      <c r="BI39" s="589">
        <v>0</v>
      </c>
      <c r="BJ39" s="589">
        <v>47</v>
      </c>
      <c r="BK39" s="589">
        <v>0</v>
      </c>
      <c r="BL39" s="589">
        <f t="shared" si="20"/>
        <v>47</v>
      </c>
      <c r="BM39" s="589">
        <v>0</v>
      </c>
      <c r="BN39" s="590">
        <f t="shared" si="21"/>
        <v>47</v>
      </c>
      <c r="BO39" s="531">
        <f t="shared" si="4"/>
        <v>0</v>
      </c>
      <c r="BP39" s="531">
        <f t="shared" si="5"/>
        <v>0</v>
      </c>
      <c r="BR39" s="591">
        <v>0</v>
      </c>
      <c r="BS39" s="592">
        <v>0</v>
      </c>
      <c r="BT39" s="592">
        <v>47</v>
      </c>
      <c r="BU39" s="592">
        <v>0</v>
      </c>
      <c r="BV39" s="592">
        <f t="shared" si="22"/>
        <v>47</v>
      </c>
      <c r="BW39" s="592">
        <v>0</v>
      </c>
      <c r="BX39" s="593">
        <f t="shared" si="23"/>
        <v>47</v>
      </c>
      <c r="BY39" s="594">
        <v>0</v>
      </c>
      <c r="BZ39" s="618">
        <v>0</v>
      </c>
      <c r="CA39" s="578" t="str">
        <f t="shared" si="8"/>
        <v>○</v>
      </c>
      <c r="CB39" s="595">
        <v>47</v>
      </c>
      <c r="CC39" s="578" t="str">
        <f t="shared" si="9"/>
        <v>○</v>
      </c>
    </row>
    <row r="40" spans="1:82">
      <c r="A40" s="661">
        <v>32</v>
      </c>
      <c r="B40" s="580" t="s">
        <v>145</v>
      </c>
      <c r="C40" s="580" t="s">
        <v>146</v>
      </c>
      <c r="D40" s="580" t="s">
        <v>109</v>
      </c>
      <c r="E40" s="581">
        <v>11729063</v>
      </c>
      <c r="F40" s="582">
        <v>11730027</v>
      </c>
      <c r="G40" s="582">
        <v>11701100</v>
      </c>
      <c r="H40" s="582">
        <v>11701100</v>
      </c>
      <c r="I40" s="582">
        <v>11701100</v>
      </c>
      <c r="J40" s="583" t="s">
        <v>148</v>
      </c>
      <c r="K40" s="584"/>
      <c r="L40" s="585"/>
      <c r="M40" s="585"/>
      <c r="N40" s="585"/>
      <c r="O40" s="586">
        <v>0</v>
      </c>
      <c r="P40" s="586"/>
      <c r="Q40" s="692">
        <v>0</v>
      </c>
      <c r="R40" s="584"/>
      <c r="S40" s="585">
        <v>35</v>
      </c>
      <c r="T40" s="585"/>
      <c r="U40" s="585"/>
      <c r="V40" s="586">
        <v>35</v>
      </c>
      <c r="W40" s="586"/>
      <c r="X40" s="692">
        <v>35</v>
      </c>
      <c r="Y40" s="559">
        <v>0</v>
      </c>
      <c r="Z40" s="560">
        <v>35</v>
      </c>
      <c r="AA40" s="560">
        <v>0</v>
      </c>
      <c r="AB40" s="560">
        <v>0</v>
      </c>
      <c r="AC40" s="561">
        <f t="shared" si="11"/>
        <v>35</v>
      </c>
      <c r="AD40" s="560">
        <v>0</v>
      </c>
      <c r="AE40" s="587">
        <f t="shared" si="12"/>
        <v>35</v>
      </c>
      <c r="AF40" s="559">
        <v>0</v>
      </c>
      <c r="AG40" s="560">
        <v>35</v>
      </c>
      <c r="AH40" s="560">
        <v>0</v>
      </c>
      <c r="AI40" s="560">
        <v>0</v>
      </c>
      <c r="AJ40" s="561">
        <v>35</v>
      </c>
      <c r="AK40" s="560">
        <v>0</v>
      </c>
      <c r="AL40" s="587">
        <f t="shared" si="13"/>
        <v>35</v>
      </c>
      <c r="AM40" s="559">
        <v>0</v>
      </c>
      <c r="AN40" s="560">
        <v>35</v>
      </c>
      <c r="AO40" s="560">
        <v>0</v>
      </c>
      <c r="AP40" s="560">
        <v>0</v>
      </c>
      <c r="AQ40" s="561">
        <v>35</v>
      </c>
      <c r="AR40" s="560">
        <v>0</v>
      </c>
      <c r="AS40" s="587">
        <v>35</v>
      </c>
      <c r="AT40" s="563">
        <v>0</v>
      </c>
      <c r="AU40" s="560">
        <v>35</v>
      </c>
      <c r="AV40" s="565">
        <v>0</v>
      </c>
      <c r="AW40" s="565">
        <v>0</v>
      </c>
      <c r="AX40" s="561">
        <v>35</v>
      </c>
      <c r="AY40" s="560">
        <v>0</v>
      </c>
      <c r="AZ40" s="587">
        <v>35</v>
      </c>
      <c r="BA40" s="559">
        <v>0</v>
      </c>
      <c r="BB40" s="560">
        <v>35</v>
      </c>
      <c r="BC40" s="560">
        <v>0</v>
      </c>
      <c r="BD40" s="560">
        <v>0</v>
      </c>
      <c r="BE40" s="560">
        <v>35</v>
      </c>
      <c r="BF40" s="560">
        <v>0</v>
      </c>
      <c r="BG40" s="587">
        <v>35</v>
      </c>
      <c r="BH40" s="588">
        <v>0</v>
      </c>
      <c r="BI40" s="589">
        <v>35</v>
      </c>
      <c r="BJ40" s="589">
        <v>0</v>
      </c>
      <c r="BK40" s="589">
        <v>0</v>
      </c>
      <c r="BL40" s="589">
        <f t="shared" si="20"/>
        <v>35</v>
      </c>
      <c r="BM40" s="589">
        <v>0</v>
      </c>
      <c r="BN40" s="590">
        <f t="shared" si="21"/>
        <v>35</v>
      </c>
      <c r="BO40" s="531">
        <f t="shared" si="4"/>
        <v>0</v>
      </c>
      <c r="BP40" s="531">
        <f t="shared" si="5"/>
        <v>0</v>
      </c>
      <c r="BR40" s="591">
        <v>0</v>
      </c>
      <c r="BS40" s="592">
        <v>35</v>
      </c>
      <c r="BT40" s="592">
        <v>0</v>
      </c>
      <c r="BU40" s="592">
        <v>0</v>
      </c>
      <c r="BV40" s="592">
        <f t="shared" si="22"/>
        <v>35</v>
      </c>
      <c r="BW40" s="592">
        <v>0</v>
      </c>
      <c r="BX40" s="593">
        <f t="shared" si="23"/>
        <v>35</v>
      </c>
      <c r="BY40" s="594">
        <v>0</v>
      </c>
      <c r="BZ40" s="618">
        <v>0</v>
      </c>
      <c r="CA40" s="578" t="str">
        <f t="shared" si="8"/>
        <v>○</v>
      </c>
      <c r="CB40" s="595">
        <v>35</v>
      </c>
      <c r="CC40" s="578" t="str">
        <f t="shared" si="9"/>
        <v>○</v>
      </c>
    </row>
    <row r="41" spans="1:82">
      <c r="A41" s="661">
        <v>33</v>
      </c>
      <c r="B41" s="580" t="s">
        <v>145</v>
      </c>
      <c r="C41" s="580" t="s">
        <v>149</v>
      </c>
      <c r="D41" s="580" t="s">
        <v>109</v>
      </c>
      <c r="E41" s="581">
        <v>11729043</v>
      </c>
      <c r="F41" s="582">
        <v>11730131</v>
      </c>
      <c r="G41" s="582">
        <v>11701106</v>
      </c>
      <c r="H41" s="582">
        <v>11701106</v>
      </c>
      <c r="I41" s="582">
        <v>11701106</v>
      </c>
      <c r="J41" s="583" t="s">
        <v>150</v>
      </c>
      <c r="K41" s="584"/>
      <c r="L41" s="585">
        <v>60</v>
      </c>
      <c r="M41" s="585">
        <v>106</v>
      </c>
      <c r="N41" s="585">
        <v>54</v>
      </c>
      <c r="O41" s="586">
        <v>220</v>
      </c>
      <c r="P41" s="586"/>
      <c r="Q41" s="692">
        <v>220</v>
      </c>
      <c r="R41" s="584">
        <v>9</v>
      </c>
      <c r="S41" s="585">
        <v>51</v>
      </c>
      <c r="T41" s="585">
        <v>106</v>
      </c>
      <c r="U41" s="585">
        <v>54</v>
      </c>
      <c r="V41" s="586">
        <v>220</v>
      </c>
      <c r="W41" s="586"/>
      <c r="X41" s="692">
        <v>220</v>
      </c>
      <c r="Y41" s="559">
        <v>9</v>
      </c>
      <c r="Z41" s="560">
        <v>51</v>
      </c>
      <c r="AA41" s="560">
        <v>106</v>
      </c>
      <c r="AB41" s="560">
        <v>54</v>
      </c>
      <c r="AC41" s="561">
        <f t="shared" si="11"/>
        <v>220</v>
      </c>
      <c r="AD41" s="560">
        <v>0</v>
      </c>
      <c r="AE41" s="587">
        <f t="shared" si="12"/>
        <v>220</v>
      </c>
      <c r="AF41" s="559">
        <v>9</v>
      </c>
      <c r="AG41" s="560">
        <v>51</v>
      </c>
      <c r="AH41" s="560">
        <v>106</v>
      </c>
      <c r="AI41" s="560">
        <v>54</v>
      </c>
      <c r="AJ41" s="561">
        <v>220</v>
      </c>
      <c r="AK41" s="560">
        <v>0</v>
      </c>
      <c r="AL41" s="587">
        <f t="shared" si="13"/>
        <v>220</v>
      </c>
      <c r="AM41" s="559">
        <v>9</v>
      </c>
      <c r="AN41" s="560">
        <v>51</v>
      </c>
      <c r="AO41" s="560">
        <v>106</v>
      </c>
      <c r="AP41" s="560">
        <v>54</v>
      </c>
      <c r="AQ41" s="561">
        <v>220</v>
      </c>
      <c r="AR41" s="560">
        <v>0</v>
      </c>
      <c r="AS41" s="587">
        <v>220</v>
      </c>
      <c r="AT41" s="563">
        <v>9</v>
      </c>
      <c r="AU41" s="560">
        <v>51</v>
      </c>
      <c r="AV41" s="565">
        <v>106</v>
      </c>
      <c r="AW41" s="565">
        <v>54</v>
      </c>
      <c r="AX41" s="561">
        <v>220</v>
      </c>
      <c r="AY41" s="560">
        <v>0</v>
      </c>
      <c r="AZ41" s="587">
        <v>220</v>
      </c>
      <c r="BA41" s="559">
        <v>9</v>
      </c>
      <c r="BB41" s="560">
        <v>51</v>
      </c>
      <c r="BC41" s="560">
        <v>106</v>
      </c>
      <c r="BD41" s="560">
        <v>54</v>
      </c>
      <c r="BE41" s="560">
        <v>220</v>
      </c>
      <c r="BF41" s="560">
        <v>0</v>
      </c>
      <c r="BG41" s="587">
        <v>220</v>
      </c>
      <c r="BH41" s="588">
        <v>9</v>
      </c>
      <c r="BI41" s="589">
        <v>51</v>
      </c>
      <c r="BJ41" s="589">
        <v>106</v>
      </c>
      <c r="BK41" s="589">
        <v>54</v>
      </c>
      <c r="BL41" s="589">
        <f t="shared" si="20"/>
        <v>220</v>
      </c>
      <c r="BM41" s="589">
        <v>0</v>
      </c>
      <c r="BN41" s="590">
        <f t="shared" si="21"/>
        <v>220</v>
      </c>
      <c r="BO41" s="531">
        <f t="shared" si="4"/>
        <v>0</v>
      </c>
      <c r="BP41" s="531">
        <f t="shared" si="5"/>
        <v>0</v>
      </c>
      <c r="BR41" s="591">
        <v>9</v>
      </c>
      <c r="BS41" s="592">
        <v>51</v>
      </c>
      <c r="BT41" s="592">
        <v>106</v>
      </c>
      <c r="BU41" s="592">
        <v>54</v>
      </c>
      <c r="BV41" s="592">
        <f t="shared" si="22"/>
        <v>220</v>
      </c>
      <c r="BW41" s="592">
        <v>0</v>
      </c>
      <c r="BX41" s="593">
        <f t="shared" si="23"/>
        <v>220</v>
      </c>
      <c r="BY41" s="594">
        <v>0</v>
      </c>
      <c r="BZ41" s="618">
        <v>0</v>
      </c>
      <c r="CA41" s="578" t="str">
        <f t="shared" si="8"/>
        <v>○</v>
      </c>
      <c r="CB41" s="595">
        <v>220</v>
      </c>
      <c r="CC41" s="578" t="str">
        <f t="shared" si="9"/>
        <v>○</v>
      </c>
    </row>
    <row r="42" spans="1:82">
      <c r="A42" s="661">
        <v>34</v>
      </c>
      <c r="B42" s="580" t="s">
        <v>145</v>
      </c>
      <c r="C42" s="580" t="s">
        <v>149</v>
      </c>
      <c r="D42" s="580" t="s">
        <v>109</v>
      </c>
      <c r="E42" s="581">
        <v>11729142</v>
      </c>
      <c r="F42" s="582">
        <v>11730031</v>
      </c>
      <c r="G42" s="582">
        <v>11701107</v>
      </c>
      <c r="H42" s="582">
        <v>11701107</v>
      </c>
      <c r="I42" s="582">
        <v>11701107</v>
      </c>
      <c r="J42" s="583" t="s">
        <v>18</v>
      </c>
      <c r="K42" s="584"/>
      <c r="L42" s="585"/>
      <c r="M42" s="585"/>
      <c r="N42" s="585"/>
      <c r="O42" s="586">
        <v>0</v>
      </c>
      <c r="P42" s="586"/>
      <c r="Q42" s="692">
        <v>0</v>
      </c>
      <c r="R42" s="584"/>
      <c r="S42" s="585"/>
      <c r="T42" s="585"/>
      <c r="U42" s="585">
        <v>41</v>
      </c>
      <c r="V42" s="586">
        <v>41</v>
      </c>
      <c r="W42" s="586"/>
      <c r="X42" s="692">
        <v>41</v>
      </c>
      <c r="Y42" s="559">
        <v>0</v>
      </c>
      <c r="Z42" s="560">
        <v>0</v>
      </c>
      <c r="AA42" s="560">
        <v>0</v>
      </c>
      <c r="AB42" s="560">
        <v>41</v>
      </c>
      <c r="AC42" s="561">
        <f t="shared" si="11"/>
        <v>41</v>
      </c>
      <c r="AD42" s="560">
        <v>0</v>
      </c>
      <c r="AE42" s="587">
        <f t="shared" si="12"/>
        <v>41</v>
      </c>
      <c r="AF42" s="559">
        <v>0</v>
      </c>
      <c r="AG42" s="560">
        <v>0</v>
      </c>
      <c r="AH42" s="560">
        <v>0</v>
      </c>
      <c r="AI42" s="560">
        <v>41</v>
      </c>
      <c r="AJ42" s="561">
        <v>41</v>
      </c>
      <c r="AK42" s="560">
        <v>0</v>
      </c>
      <c r="AL42" s="587">
        <f t="shared" si="13"/>
        <v>41</v>
      </c>
      <c r="AM42" s="559">
        <v>0</v>
      </c>
      <c r="AN42" s="560">
        <v>0</v>
      </c>
      <c r="AO42" s="560">
        <v>0</v>
      </c>
      <c r="AP42" s="560">
        <v>41</v>
      </c>
      <c r="AQ42" s="561">
        <v>41</v>
      </c>
      <c r="AR42" s="560">
        <v>0</v>
      </c>
      <c r="AS42" s="587">
        <v>41</v>
      </c>
      <c r="AT42" s="563">
        <v>0</v>
      </c>
      <c r="AU42" s="560">
        <v>0</v>
      </c>
      <c r="AV42" s="565">
        <v>0</v>
      </c>
      <c r="AW42" s="565">
        <v>41</v>
      </c>
      <c r="AX42" s="561">
        <v>41</v>
      </c>
      <c r="AY42" s="560">
        <v>0</v>
      </c>
      <c r="AZ42" s="587">
        <v>41</v>
      </c>
      <c r="BA42" s="559">
        <v>0</v>
      </c>
      <c r="BB42" s="560">
        <v>0</v>
      </c>
      <c r="BC42" s="560">
        <v>0</v>
      </c>
      <c r="BD42" s="560">
        <v>41</v>
      </c>
      <c r="BE42" s="560">
        <v>41</v>
      </c>
      <c r="BF42" s="560">
        <v>0</v>
      </c>
      <c r="BG42" s="587">
        <v>41</v>
      </c>
      <c r="BH42" s="588">
        <v>0</v>
      </c>
      <c r="BI42" s="589">
        <v>0</v>
      </c>
      <c r="BJ42" s="589">
        <v>0</v>
      </c>
      <c r="BK42" s="589">
        <v>41</v>
      </c>
      <c r="BL42" s="589">
        <f t="shared" si="20"/>
        <v>41</v>
      </c>
      <c r="BM42" s="589">
        <v>0</v>
      </c>
      <c r="BN42" s="590">
        <f t="shared" si="21"/>
        <v>41</v>
      </c>
      <c r="BO42" s="531">
        <f t="shared" si="4"/>
        <v>0</v>
      </c>
      <c r="BP42" s="531">
        <f t="shared" si="5"/>
        <v>0</v>
      </c>
      <c r="BR42" s="591">
        <v>0</v>
      </c>
      <c r="BS42" s="592">
        <v>0</v>
      </c>
      <c r="BT42" s="592">
        <v>0</v>
      </c>
      <c r="BU42" s="592">
        <v>41</v>
      </c>
      <c r="BV42" s="592">
        <f t="shared" si="22"/>
        <v>41</v>
      </c>
      <c r="BW42" s="592">
        <v>0</v>
      </c>
      <c r="BX42" s="593">
        <f t="shared" si="23"/>
        <v>41</v>
      </c>
      <c r="BY42" s="594">
        <v>0</v>
      </c>
      <c r="BZ42" s="618">
        <v>0</v>
      </c>
      <c r="CA42" s="578" t="str">
        <f t="shared" si="8"/>
        <v>○</v>
      </c>
      <c r="CB42" s="595">
        <v>41</v>
      </c>
      <c r="CC42" s="578" t="str">
        <f t="shared" si="9"/>
        <v>○</v>
      </c>
    </row>
    <row r="43" spans="1:82">
      <c r="A43" s="661">
        <v>35</v>
      </c>
      <c r="B43" s="580" t="s">
        <v>145</v>
      </c>
      <c r="C43" s="580" t="s">
        <v>149</v>
      </c>
      <c r="D43" s="580" t="s">
        <v>109</v>
      </c>
      <c r="E43" s="581">
        <v>11729133</v>
      </c>
      <c r="F43" s="582">
        <v>11730036</v>
      </c>
      <c r="G43" s="582">
        <v>11701061</v>
      </c>
      <c r="H43" s="582">
        <v>11701061</v>
      </c>
      <c r="I43" s="582">
        <v>11701061</v>
      </c>
      <c r="J43" s="583" t="s">
        <v>19</v>
      </c>
      <c r="K43" s="584"/>
      <c r="L43" s="585">
        <v>46</v>
      </c>
      <c r="M43" s="585">
        <v>36</v>
      </c>
      <c r="N43" s="585">
        <v>38</v>
      </c>
      <c r="O43" s="586">
        <v>120</v>
      </c>
      <c r="P43" s="586"/>
      <c r="Q43" s="692">
        <v>120</v>
      </c>
      <c r="R43" s="584"/>
      <c r="S43" s="585">
        <v>46</v>
      </c>
      <c r="T43" s="585">
        <v>36</v>
      </c>
      <c r="U43" s="585">
        <v>38</v>
      </c>
      <c r="V43" s="586">
        <v>120</v>
      </c>
      <c r="W43" s="586"/>
      <c r="X43" s="692">
        <v>120</v>
      </c>
      <c r="Y43" s="559">
        <v>0</v>
      </c>
      <c r="Z43" s="560">
        <v>46</v>
      </c>
      <c r="AA43" s="560">
        <v>36</v>
      </c>
      <c r="AB43" s="560">
        <v>38</v>
      </c>
      <c r="AC43" s="561">
        <f>SUM(Y43:AB43)</f>
        <v>120</v>
      </c>
      <c r="AD43" s="560">
        <v>0</v>
      </c>
      <c r="AE43" s="587">
        <f>AC43+AD43</f>
        <v>120</v>
      </c>
      <c r="AF43" s="559">
        <v>0</v>
      </c>
      <c r="AG43" s="560">
        <v>46</v>
      </c>
      <c r="AH43" s="560">
        <v>36</v>
      </c>
      <c r="AI43" s="560">
        <v>38</v>
      </c>
      <c r="AJ43" s="561">
        <v>120</v>
      </c>
      <c r="AK43" s="560">
        <v>0</v>
      </c>
      <c r="AL43" s="587">
        <f>AJ43+AK43</f>
        <v>120</v>
      </c>
      <c r="AM43" s="559">
        <v>0</v>
      </c>
      <c r="AN43" s="560">
        <v>46</v>
      </c>
      <c r="AO43" s="560">
        <v>36</v>
      </c>
      <c r="AP43" s="560">
        <v>38</v>
      </c>
      <c r="AQ43" s="561">
        <v>120</v>
      </c>
      <c r="AR43" s="560">
        <v>0</v>
      </c>
      <c r="AS43" s="587">
        <v>120</v>
      </c>
      <c r="AT43" s="563">
        <v>0</v>
      </c>
      <c r="AU43" s="560">
        <v>46</v>
      </c>
      <c r="AV43" s="565">
        <v>36</v>
      </c>
      <c r="AW43" s="565">
        <v>38</v>
      </c>
      <c r="AX43" s="561">
        <v>120</v>
      </c>
      <c r="AY43" s="560">
        <v>0</v>
      </c>
      <c r="AZ43" s="587">
        <v>120</v>
      </c>
      <c r="BA43" s="559">
        <v>0</v>
      </c>
      <c r="BB43" s="560">
        <v>35</v>
      </c>
      <c r="BC43" s="560">
        <v>85</v>
      </c>
      <c r="BD43" s="560">
        <v>0</v>
      </c>
      <c r="BE43" s="560">
        <v>120</v>
      </c>
      <c r="BF43" s="560">
        <v>0</v>
      </c>
      <c r="BG43" s="587">
        <v>120</v>
      </c>
      <c r="BH43" s="588">
        <v>0</v>
      </c>
      <c r="BI43" s="589">
        <v>35</v>
      </c>
      <c r="BJ43" s="589">
        <v>85</v>
      </c>
      <c r="BK43" s="589">
        <v>0</v>
      </c>
      <c r="BL43" s="589">
        <f>SUM(BH43:BK43)</f>
        <v>120</v>
      </c>
      <c r="BM43" s="589">
        <v>0</v>
      </c>
      <c r="BN43" s="590">
        <f>BL43+BM43</f>
        <v>120</v>
      </c>
      <c r="BO43" s="531">
        <f>BL43-BE43</f>
        <v>0</v>
      </c>
      <c r="BP43" s="531">
        <f>BN43-BG43</f>
        <v>0</v>
      </c>
      <c r="BR43" s="591">
        <v>0</v>
      </c>
      <c r="BS43" s="592">
        <v>35</v>
      </c>
      <c r="BT43" s="592">
        <v>85</v>
      </c>
      <c r="BU43" s="592">
        <v>0</v>
      </c>
      <c r="BV43" s="592">
        <f>SUM(BR43:BU43)</f>
        <v>120</v>
      </c>
      <c r="BW43" s="592">
        <v>0</v>
      </c>
      <c r="BX43" s="593">
        <f>BV43+BW43</f>
        <v>120</v>
      </c>
      <c r="BY43" s="594">
        <v>0</v>
      </c>
      <c r="BZ43" s="618">
        <v>0</v>
      </c>
      <c r="CA43" s="578" t="str">
        <f>IF(BN43=BX43+BY43+BZ43,"○","×")</f>
        <v>○</v>
      </c>
      <c r="CB43" s="595">
        <v>120</v>
      </c>
      <c r="CC43" s="578" t="str">
        <f>IF(BN43=CB43,"○","×")</f>
        <v>○</v>
      </c>
    </row>
    <row r="44" spans="1:82">
      <c r="A44" s="661">
        <v>36</v>
      </c>
      <c r="B44" s="580" t="s">
        <v>145</v>
      </c>
      <c r="C44" s="580" t="s">
        <v>151</v>
      </c>
      <c r="D44" s="580" t="s">
        <v>109</v>
      </c>
      <c r="E44" s="581">
        <v>11729077</v>
      </c>
      <c r="F44" s="582">
        <v>11730999</v>
      </c>
      <c r="G44" s="582">
        <v>11701048</v>
      </c>
      <c r="H44" s="582">
        <v>11701048</v>
      </c>
      <c r="I44" s="582">
        <v>11701048</v>
      </c>
      <c r="J44" s="583" t="s">
        <v>152</v>
      </c>
      <c r="K44" s="584"/>
      <c r="L44" s="585"/>
      <c r="M44" s="585"/>
      <c r="N44" s="585"/>
      <c r="O44" s="586">
        <v>0</v>
      </c>
      <c r="P44" s="586"/>
      <c r="Q44" s="692">
        <v>0</v>
      </c>
      <c r="R44" s="584">
        <v>792</v>
      </c>
      <c r="S44" s="585"/>
      <c r="T44" s="585"/>
      <c r="U44" s="585"/>
      <c r="V44" s="586">
        <v>792</v>
      </c>
      <c r="W44" s="586"/>
      <c r="X44" s="692">
        <v>792</v>
      </c>
      <c r="Y44" s="559">
        <v>792</v>
      </c>
      <c r="Z44" s="560">
        <v>0</v>
      </c>
      <c r="AA44" s="560">
        <v>0</v>
      </c>
      <c r="AB44" s="560">
        <v>0</v>
      </c>
      <c r="AC44" s="561">
        <f t="shared" si="11"/>
        <v>792</v>
      </c>
      <c r="AD44" s="560">
        <v>0</v>
      </c>
      <c r="AE44" s="587">
        <f t="shared" si="12"/>
        <v>792</v>
      </c>
      <c r="AF44" s="559">
        <v>792</v>
      </c>
      <c r="AG44" s="560">
        <v>0</v>
      </c>
      <c r="AH44" s="560">
        <v>0</v>
      </c>
      <c r="AI44" s="560">
        <v>0</v>
      </c>
      <c r="AJ44" s="561">
        <v>792</v>
      </c>
      <c r="AK44" s="560">
        <v>0</v>
      </c>
      <c r="AL44" s="587">
        <f t="shared" si="13"/>
        <v>792</v>
      </c>
      <c r="AM44" s="559">
        <v>792</v>
      </c>
      <c r="AN44" s="560">
        <v>0</v>
      </c>
      <c r="AO44" s="560">
        <v>0</v>
      </c>
      <c r="AP44" s="560">
        <v>0</v>
      </c>
      <c r="AQ44" s="561">
        <v>792</v>
      </c>
      <c r="AR44" s="560">
        <v>0</v>
      </c>
      <c r="AS44" s="587">
        <v>792</v>
      </c>
      <c r="AT44" s="563">
        <v>792</v>
      </c>
      <c r="AU44" s="560">
        <v>0</v>
      </c>
      <c r="AV44" s="565">
        <v>0</v>
      </c>
      <c r="AW44" s="565">
        <v>0</v>
      </c>
      <c r="AX44" s="561">
        <v>792</v>
      </c>
      <c r="AY44" s="560">
        <v>0</v>
      </c>
      <c r="AZ44" s="587">
        <v>792</v>
      </c>
      <c r="BA44" s="559">
        <v>792</v>
      </c>
      <c r="BB44" s="560">
        <v>0</v>
      </c>
      <c r="BC44" s="560">
        <v>0</v>
      </c>
      <c r="BD44" s="560">
        <v>0</v>
      </c>
      <c r="BE44" s="560">
        <v>792</v>
      </c>
      <c r="BF44" s="560">
        <v>0</v>
      </c>
      <c r="BG44" s="587">
        <v>792</v>
      </c>
      <c r="BH44" s="693">
        <v>749</v>
      </c>
      <c r="BI44" s="596">
        <v>43</v>
      </c>
      <c r="BJ44" s="589">
        <v>0</v>
      </c>
      <c r="BK44" s="589">
        <v>0</v>
      </c>
      <c r="BL44" s="589">
        <f t="shared" si="20"/>
        <v>792</v>
      </c>
      <c r="BM44" s="589">
        <v>0</v>
      </c>
      <c r="BN44" s="590">
        <f t="shared" si="21"/>
        <v>792</v>
      </c>
      <c r="BO44" s="531">
        <f t="shared" si="4"/>
        <v>0</v>
      </c>
      <c r="BP44" s="531">
        <f t="shared" si="5"/>
        <v>0</v>
      </c>
      <c r="BR44" s="591">
        <v>749</v>
      </c>
      <c r="BS44" s="592">
        <v>43</v>
      </c>
      <c r="BT44" s="592">
        <v>0</v>
      </c>
      <c r="BU44" s="592">
        <v>0</v>
      </c>
      <c r="BV44" s="592">
        <f t="shared" si="22"/>
        <v>792</v>
      </c>
      <c r="BW44" s="592">
        <v>0</v>
      </c>
      <c r="BX44" s="593">
        <f t="shared" si="23"/>
        <v>792</v>
      </c>
      <c r="BY44" s="594">
        <v>0</v>
      </c>
      <c r="BZ44" s="618">
        <v>0</v>
      </c>
      <c r="CA44" s="578" t="str">
        <f t="shared" si="8"/>
        <v>○</v>
      </c>
      <c r="CB44" s="595">
        <v>792</v>
      </c>
      <c r="CC44" s="578" t="str">
        <f t="shared" si="9"/>
        <v>○</v>
      </c>
    </row>
    <row r="45" spans="1:82">
      <c r="A45" s="661">
        <v>37</v>
      </c>
      <c r="B45" s="580" t="s">
        <v>145</v>
      </c>
      <c r="C45" s="580" t="s">
        <v>151</v>
      </c>
      <c r="D45" s="580" t="s">
        <v>109</v>
      </c>
      <c r="E45" s="581">
        <v>11729116</v>
      </c>
      <c r="F45" s="582">
        <v>11730141</v>
      </c>
      <c r="G45" s="582">
        <v>11701057</v>
      </c>
      <c r="H45" s="582">
        <v>11701057</v>
      </c>
      <c r="I45" s="582">
        <v>11701057</v>
      </c>
      <c r="J45" s="583" t="s">
        <v>20</v>
      </c>
      <c r="K45" s="584"/>
      <c r="L45" s="585"/>
      <c r="M45" s="585"/>
      <c r="N45" s="585"/>
      <c r="O45" s="586">
        <v>0</v>
      </c>
      <c r="P45" s="586"/>
      <c r="Q45" s="692">
        <v>0</v>
      </c>
      <c r="R45" s="584">
        <v>619</v>
      </c>
      <c r="S45" s="585"/>
      <c r="T45" s="585"/>
      <c r="U45" s="585"/>
      <c r="V45" s="586">
        <v>619</v>
      </c>
      <c r="W45" s="586">
        <v>43</v>
      </c>
      <c r="X45" s="692">
        <v>662</v>
      </c>
      <c r="Y45" s="559">
        <v>619</v>
      </c>
      <c r="Z45" s="560">
        <v>0</v>
      </c>
      <c r="AA45" s="560">
        <v>0</v>
      </c>
      <c r="AB45" s="560">
        <v>0</v>
      </c>
      <c r="AC45" s="561">
        <f t="shared" si="11"/>
        <v>619</v>
      </c>
      <c r="AD45" s="560">
        <v>43</v>
      </c>
      <c r="AE45" s="587">
        <f t="shared" si="12"/>
        <v>662</v>
      </c>
      <c r="AF45" s="559">
        <v>628</v>
      </c>
      <c r="AG45" s="560">
        <v>0</v>
      </c>
      <c r="AH45" s="560">
        <v>0</v>
      </c>
      <c r="AI45" s="560">
        <v>0</v>
      </c>
      <c r="AJ45" s="561">
        <v>628</v>
      </c>
      <c r="AK45" s="560">
        <v>0</v>
      </c>
      <c r="AL45" s="587">
        <f t="shared" si="13"/>
        <v>628</v>
      </c>
      <c r="AM45" s="559">
        <v>628</v>
      </c>
      <c r="AN45" s="560">
        <v>0</v>
      </c>
      <c r="AO45" s="560">
        <v>0</v>
      </c>
      <c r="AP45" s="560">
        <v>0</v>
      </c>
      <c r="AQ45" s="561">
        <v>628</v>
      </c>
      <c r="AR45" s="560">
        <v>0</v>
      </c>
      <c r="AS45" s="587">
        <v>628</v>
      </c>
      <c r="AT45" s="563">
        <v>628</v>
      </c>
      <c r="AU45" s="560">
        <v>0</v>
      </c>
      <c r="AV45" s="565">
        <v>0</v>
      </c>
      <c r="AW45" s="565">
        <v>0</v>
      </c>
      <c r="AX45" s="561">
        <v>628</v>
      </c>
      <c r="AY45" s="560">
        <v>0</v>
      </c>
      <c r="AZ45" s="587">
        <v>628</v>
      </c>
      <c r="BA45" s="559">
        <v>608</v>
      </c>
      <c r="BB45" s="560">
        <v>0</v>
      </c>
      <c r="BC45" s="560">
        <v>0</v>
      </c>
      <c r="BD45" s="560">
        <v>0</v>
      </c>
      <c r="BE45" s="560">
        <v>608</v>
      </c>
      <c r="BF45" s="560">
        <v>0</v>
      </c>
      <c r="BG45" s="587">
        <v>608</v>
      </c>
      <c r="BH45" s="693">
        <v>498</v>
      </c>
      <c r="BI45" s="596">
        <v>130</v>
      </c>
      <c r="BJ45" s="589">
        <v>0</v>
      </c>
      <c r="BK45" s="589">
        <v>0</v>
      </c>
      <c r="BL45" s="596">
        <f t="shared" si="20"/>
        <v>628</v>
      </c>
      <c r="BM45" s="589">
        <v>0</v>
      </c>
      <c r="BN45" s="597">
        <f t="shared" si="21"/>
        <v>628</v>
      </c>
      <c r="BO45" s="531">
        <f t="shared" si="4"/>
        <v>20</v>
      </c>
      <c r="BP45" s="531">
        <f t="shared" si="5"/>
        <v>20</v>
      </c>
      <c r="BR45" s="591">
        <v>498</v>
      </c>
      <c r="BS45" s="592">
        <v>130</v>
      </c>
      <c r="BT45" s="592">
        <v>0</v>
      </c>
      <c r="BU45" s="592">
        <v>0</v>
      </c>
      <c r="BV45" s="592">
        <f t="shared" si="22"/>
        <v>628</v>
      </c>
      <c r="BW45" s="592">
        <v>0</v>
      </c>
      <c r="BX45" s="593">
        <f t="shared" si="23"/>
        <v>628</v>
      </c>
      <c r="BY45" s="594">
        <v>0</v>
      </c>
      <c r="BZ45" s="618">
        <v>0</v>
      </c>
      <c r="CA45" s="578" t="str">
        <f t="shared" si="8"/>
        <v>○</v>
      </c>
      <c r="CB45" s="595">
        <v>628</v>
      </c>
      <c r="CC45" s="578" t="str">
        <f t="shared" si="9"/>
        <v>○</v>
      </c>
      <c r="CD45" s="533" t="s">
        <v>1895</v>
      </c>
    </row>
    <row r="46" spans="1:82">
      <c r="A46" s="661">
        <v>38</v>
      </c>
      <c r="B46" s="580" t="s">
        <v>145</v>
      </c>
      <c r="C46" s="580" t="s">
        <v>151</v>
      </c>
      <c r="D46" s="580" t="s">
        <v>109</v>
      </c>
      <c r="E46" s="581">
        <v>11729105</v>
      </c>
      <c r="F46" s="582">
        <v>11730058</v>
      </c>
      <c r="G46" s="582">
        <v>11701054</v>
      </c>
      <c r="H46" s="582">
        <v>11701054</v>
      </c>
      <c r="I46" s="582">
        <v>11701054</v>
      </c>
      <c r="J46" s="583" t="s">
        <v>153</v>
      </c>
      <c r="K46" s="584"/>
      <c r="L46" s="585"/>
      <c r="M46" s="585"/>
      <c r="N46" s="585"/>
      <c r="O46" s="586">
        <v>0</v>
      </c>
      <c r="P46" s="586"/>
      <c r="Q46" s="692">
        <v>0</v>
      </c>
      <c r="R46" s="584">
        <v>203</v>
      </c>
      <c r="S46" s="585">
        <v>309</v>
      </c>
      <c r="T46" s="585"/>
      <c r="U46" s="585"/>
      <c r="V46" s="586">
        <v>512</v>
      </c>
      <c r="W46" s="586"/>
      <c r="X46" s="692">
        <v>512</v>
      </c>
      <c r="Y46" s="559">
        <v>209</v>
      </c>
      <c r="Z46" s="560">
        <v>303</v>
      </c>
      <c r="AA46" s="560">
        <v>0</v>
      </c>
      <c r="AB46" s="560">
        <v>0</v>
      </c>
      <c r="AC46" s="561">
        <f t="shared" si="11"/>
        <v>512</v>
      </c>
      <c r="AD46" s="560">
        <v>0</v>
      </c>
      <c r="AE46" s="587">
        <f t="shared" si="12"/>
        <v>512</v>
      </c>
      <c r="AF46" s="559">
        <v>209</v>
      </c>
      <c r="AG46" s="560">
        <v>303</v>
      </c>
      <c r="AH46" s="560">
        <v>0</v>
      </c>
      <c r="AI46" s="560">
        <v>0</v>
      </c>
      <c r="AJ46" s="561">
        <v>512</v>
      </c>
      <c r="AK46" s="560">
        <v>0</v>
      </c>
      <c r="AL46" s="587">
        <f t="shared" si="13"/>
        <v>512</v>
      </c>
      <c r="AM46" s="559">
        <v>203</v>
      </c>
      <c r="AN46" s="560">
        <v>309</v>
      </c>
      <c r="AO46" s="560">
        <v>0</v>
      </c>
      <c r="AP46" s="560">
        <v>0</v>
      </c>
      <c r="AQ46" s="561">
        <v>512</v>
      </c>
      <c r="AR46" s="560">
        <v>0</v>
      </c>
      <c r="AS46" s="587">
        <v>512</v>
      </c>
      <c r="AT46" s="563">
        <v>203</v>
      </c>
      <c r="AU46" s="560">
        <v>309</v>
      </c>
      <c r="AV46" s="565">
        <v>0</v>
      </c>
      <c r="AW46" s="565">
        <v>0</v>
      </c>
      <c r="AX46" s="561">
        <v>512</v>
      </c>
      <c r="AY46" s="560">
        <v>0</v>
      </c>
      <c r="AZ46" s="587">
        <v>512</v>
      </c>
      <c r="BA46" s="559">
        <v>203</v>
      </c>
      <c r="BB46" s="560">
        <v>309</v>
      </c>
      <c r="BC46" s="560">
        <v>0</v>
      </c>
      <c r="BD46" s="560">
        <v>0</v>
      </c>
      <c r="BE46" s="560">
        <v>512</v>
      </c>
      <c r="BF46" s="560">
        <v>0</v>
      </c>
      <c r="BG46" s="587">
        <v>512</v>
      </c>
      <c r="BH46" s="588">
        <v>203</v>
      </c>
      <c r="BI46" s="589">
        <v>309</v>
      </c>
      <c r="BJ46" s="589">
        <v>0</v>
      </c>
      <c r="BK46" s="589">
        <v>0</v>
      </c>
      <c r="BL46" s="589">
        <f t="shared" si="20"/>
        <v>512</v>
      </c>
      <c r="BM46" s="589">
        <v>0</v>
      </c>
      <c r="BN46" s="590">
        <f t="shared" si="21"/>
        <v>512</v>
      </c>
      <c r="BO46" s="531">
        <f t="shared" si="4"/>
        <v>0</v>
      </c>
      <c r="BP46" s="531">
        <f t="shared" si="5"/>
        <v>0</v>
      </c>
      <c r="BR46" s="591">
        <v>107</v>
      </c>
      <c r="BS46" s="592">
        <v>358</v>
      </c>
      <c r="BT46" s="592">
        <v>47</v>
      </c>
      <c r="BU46" s="592">
        <v>0</v>
      </c>
      <c r="BV46" s="592">
        <f t="shared" si="22"/>
        <v>512</v>
      </c>
      <c r="BW46" s="592">
        <v>0</v>
      </c>
      <c r="BX46" s="593">
        <f t="shared" si="23"/>
        <v>512</v>
      </c>
      <c r="BY46" s="594">
        <v>0</v>
      </c>
      <c r="BZ46" s="618">
        <v>0</v>
      </c>
      <c r="CA46" s="578" t="str">
        <f t="shared" si="8"/>
        <v>○</v>
      </c>
      <c r="CB46" s="595">
        <v>512</v>
      </c>
      <c r="CC46" s="578" t="str">
        <f t="shared" si="9"/>
        <v>○</v>
      </c>
    </row>
    <row r="47" spans="1:82">
      <c r="A47" s="661">
        <v>39</v>
      </c>
      <c r="B47" s="580" t="s">
        <v>145</v>
      </c>
      <c r="C47" s="580" t="s">
        <v>151</v>
      </c>
      <c r="D47" s="580" t="s">
        <v>109</v>
      </c>
      <c r="E47" s="581">
        <v>11729062</v>
      </c>
      <c r="F47" s="582">
        <v>11730065</v>
      </c>
      <c r="G47" s="582">
        <v>11701044</v>
      </c>
      <c r="H47" s="582">
        <v>11701044</v>
      </c>
      <c r="I47" s="582">
        <v>11701044</v>
      </c>
      <c r="J47" s="583" t="s">
        <v>154</v>
      </c>
      <c r="K47" s="584"/>
      <c r="L47" s="585">
        <v>290</v>
      </c>
      <c r="M47" s="585">
        <v>50</v>
      </c>
      <c r="N47" s="585">
        <v>160</v>
      </c>
      <c r="O47" s="586">
        <v>500</v>
      </c>
      <c r="P47" s="586"/>
      <c r="Q47" s="692">
        <v>500</v>
      </c>
      <c r="R47" s="584"/>
      <c r="S47" s="585">
        <v>237</v>
      </c>
      <c r="T47" s="585">
        <v>103</v>
      </c>
      <c r="U47" s="585">
        <v>159</v>
      </c>
      <c r="V47" s="586">
        <v>499</v>
      </c>
      <c r="W47" s="586"/>
      <c r="X47" s="692">
        <v>499</v>
      </c>
      <c r="Y47" s="559">
        <v>0</v>
      </c>
      <c r="Z47" s="560">
        <v>205</v>
      </c>
      <c r="AA47" s="560">
        <v>137</v>
      </c>
      <c r="AB47" s="560">
        <v>157</v>
      </c>
      <c r="AC47" s="561">
        <f t="shared" si="11"/>
        <v>499</v>
      </c>
      <c r="AD47" s="560">
        <v>0</v>
      </c>
      <c r="AE47" s="587">
        <f t="shared" si="12"/>
        <v>499</v>
      </c>
      <c r="AF47" s="559">
        <v>0</v>
      </c>
      <c r="AG47" s="560">
        <v>205</v>
      </c>
      <c r="AH47" s="560">
        <v>137</v>
      </c>
      <c r="AI47" s="560">
        <v>157</v>
      </c>
      <c r="AJ47" s="561">
        <v>499</v>
      </c>
      <c r="AK47" s="560">
        <v>0</v>
      </c>
      <c r="AL47" s="587">
        <f t="shared" si="13"/>
        <v>499</v>
      </c>
      <c r="AM47" s="559">
        <v>0</v>
      </c>
      <c r="AN47" s="560">
        <v>205</v>
      </c>
      <c r="AO47" s="560">
        <v>137</v>
      </c>
      <c r="AP47" s="560">
        <v>157</v>
      </c>
      <c r="AQ47" s="561">
        <v>499</v>
      </c>
      <c r="AR47" s="560">
        <v>0</v>
      </c>
      <c r="AS47" s="587">
        <v>499</v>
      </c>
      <c r="AT47" s="563">
        <v>0</v>
      </c>
      <c r="AU47" s="560">
        <v>205</v>
      </c>
      <c r="AV47" s="565">
        <v>137</v>
      </c>
      <c r="AW47" s="565">
        <v>157</v>
      </c>
      <c r="AX47" s="561">
        <v>499</v>
      </c>
      <c r="AY47" s="560">
        <v>0</v>
      </c>
      <c r="AZ47" s="587">
        <v>499</v>
      </c>
      <c r="BA47" s="559">
        <v>0</v>
      </c>
      <c r="BB47" s="560">
        <v>205</v>
      </c>
      <c r="BC47" s="560">
        <v>137</v>
      </c>
      <c r="BD47" s="560">
        <v>157</v>
      </c>
      <c r="BE47" s="560">
        <v>499</v>
      </c>
      <c r="BF47" s="560">
        <v>0</v>
      </c>
      <c r="BG47" s="587">
        <v>499</v>
      </c>
      <c r="BH47" s="588">
        <v>0</v>
      </c>
      <c r="BI47" s="589">
        <v>205</v>
      </c>
      <c r="BJ47" s="589">
        <v>137</v>
      </c>
      <c r="BK47" s="589">
        <v>157</v>
      </c>
      <c r="BL47" s="589">
        <f t="shared" si="20"/>
        <v>499</v>
      </c>
      <c r="BM47" s="589">
        <v>0</v>
      </c>
      <c r="BN47" s="590">
        <f t="shared" si="21"/>
        <v>499</v>
      </c>
      <c r="BO47" s="531">
        <f t="shared" si="4"/>
        <v>0</v>
      </c>
      <c r="BP47" s="531">
        <f t="shared" si="5"/>
        <v>0</v>
      </c>
      <c r="BR47" s="591">
        <v>0</v>
      </c>
      <c r="BS47" s="592">
        <v>205</v>
      </c>
      <c r="BT47" s="592">
        <v>137</v>
      </c>
      <c r="BU47" s="592">
        <v>157</v>
      </c>
      <c r="BV47" s="592">
        <f t="shared" si="22"/>
        <v>499</v>
      </c>
      <c r="BW47" s="592">
        <v>0</v>
      </c>
      <c r="BX47" s="593">
        <f t="shared" si="23"/>
        <v>499</v>
      </c>
      <c r="BY47" s="594">
        <v>0</v>
      </c>
      <c r="BZ47" s="618">
        <v>0</v>
      </c>
      <c r="CA47" s="578" t="str">
        <f t="shared" si="8"/>
        <v>○</v>
      </c>
      <c r="CB47" s="595">
        <v>499</v>
      </c>
      <c r="CC47" s="578" t="str">
        <f t="shared" si="9"/>
        <v>○</v>
      </c>
    </row>
    <row r="48" spans="1:82">
      <c r="A48" s="661">
        <v>40</v>
      </c>
      <c r="B48" s="580" t="s">
        <v>145</v>
      </c>
      <c r="C48" s="580" t="s">
        <v>151</v>
      </c>
      <c r="D48" s="580" t="s">
        <v>109</v>
      </c>
      <c r="E48" s="581">
        <v>11729066</v>
      </c>
      <c r="F48" s="582">
        <v>11730054</v>
      </c>
      <c r="G48" s="582">
        <v>11701045</v>
      </c>
      <c r="H48" s="582">
        <v>11701045</v>
      </c>
      <c r="I48" s="582">
        <v>11701045</v>
      </c>
      <c r="J48" s="583" t="s">
        <v>155</v>
      </c>
      <c r="K48" s="584"/>
      <c r="L48" s="585">
        <v>137</v>
      </c>
      <c r="M48" s="585">
        <v>87</v>
      </c>
      <c r="N48" s="585">
        <v>90</v>
      </c>
      <c r="O48" s="586">
        <v>314</v>
      </c>
      <c r="P48" s="586"/>
      <c r="Q48" s="692">
        <v>314</v>
      </c>
      <c r="R48" s="584"/>
      <c r="S48" s="585">
        <v>137</v>
      </c>
      <c r="T48" s="585">
        <v>87</v>
      </c>
      <c r="U48" s="585">
        <v>90</v>
      </c>
      <c r="V48" s="586">
        <v>314</v>
      </c>
      <c r="W48" s="586"/>
      <c r="X48" s="692">
        <v>314</v>
      </c>
      <c r="Y48" s="559">
        <v>0</v>
      </c>
      <c r="Z48" s="560">
        <v>137</v>
      </c>
      <c r="AA48" s="560">
        <v>87</v>
      </c>
      <c r="AB48" s="560">
        <v>90</v>
      </c>
      <c r="AC48" s="561">
        <f t="shared" si="11"/>
        <v>314</v>
      </c>
      <c r="AD48" s="560">
        <v>0</v>
      </c>
      <c r="AE48" s="587">
        <f t="shared" si="12"/>
        <v>314</v>
      </c>
      <c r="AF48" s="559">
        <v>0</v>
      </c>
      <c r="AG48" s="560">
        <v>137</v>
      </c>
      <c r="AH48" s="560">
        <v>87</v>
      </c>
      <c r="AI48" s="560">
        <v>90</v>
      </c>
      <c r="AJ48" s="561">
        <v>314</v>
      </c>
      <c r="AK48" s="560">
        <v>0</v>
      </c>
      <c r="AL48" s="587">
        <f t="shared" si="13"/>
        <v>314</v>
      </c>
      <c r="AM48" s="559">
        <v>0</v>
      </c>
      <c r="AN48" s="560">
        <v>137</v>
      </c>
      <c r="AO48" s="560">
        <v>87</v>
      </c>
      <c r="AP48" s="560">
        <v>90</v>
      </c>
      <c r="AQ48" s="561">
        <v>314</v>
      </c>
      <c r="AR48" s="560">
        <v>0</v>
      </c>
      <c r="AS48" s="587">
        <v>314</v>
      </c>
      <c r="AT48" s="563">
        <v>0</v>
      </c>
      <c r="AU48" s="560">
        <v>122</v>
      </c>
      <c r="AV48" s="565">
        <v>88</v>
      </c>
      <c r="AW48" s="565">
        <v>90</v>
      </c>
      <c r="AX48" s="561">
        <v>300</v>
      </c>
      <c r="AY48" s="560">
        <v>0</v>
      </c>
      <c r="AZ48" s="587">
        <v>300</v>
      </c>
      <c r="BA48" s="559">
        <v>0</v>
      </c>
      <c r="BB48" s="560">
        <v>122</v>
      </c>
      <c r="BC48" s="560">
        <v>88</v>
      </c>
      <c r="BD48" s="560">
        <v>90</v>
      </c>
      <c r="BE48" s="560">
        <v>300</v>
      </c>
      <c r="BF48" s="560">
        <v>0</v>
      </c>
      <c r="BG48" s="587">
        <v>300</v>
      </c>
      <c r="BH48" s="588">
        <v>0</v>
      </c>
      <c r="BI48" s="589">
        <v>122</v>
      </c>
      <c r="BJ48" s="589">
        <v>88</v>
      </c>
      <c r="BK48" s="589">
        <v>90</v>
      </c>
      <c r="BL48" s="589">
        <f t="shared" si="20"/>
        <v>300</v>
      </c>
      <c r="BM48" s="589">
        <v>0</v>
      </c>
      <c r="BN48" s="590">
        <f t="shared" si="21"/>
        <v>300</v>
      </c>
      <c r="BO48" s="531">
        <f t="shared" si="4"/>
        <v>0</v>
      </c>
      <c r="BP48" s="531">
        <f t="shared" si="5"/>
        <v>0</v>
      </c>
      <c r="BR48" s="591">
        <v>0</v>
      </c>
      <c r="BS48" s="592">
        <v>122</v>
      </c>
      <c r="BT48" s="592">
        <v>88</v>
      </c>
      <c r="BU48" s="592">
        <v>90</v>
      </c>
      <c r="BV48" s="592">
        <f t="shared" si="22"/>
        <v>300</v>
      </c>
      <c r="BW48" s="592">
        <v>0</v>
      </c>
      <c r="BX48" s="593">
        <f t="shared" si="23"/>
        <v>300</v>
      </c>
      <c r="BY48" s="594">
        <v>0</v>
      </c>
      <c r="BZ48" s="618">
        <v>0</v>
      </c>
      <c r="CA48" s="578" t="str">
        <f t="shared" si="8"/>
        <v>○</v>
      </c>
      <c r="CB48" s="595">
        <v>300</v>
      </c>
      <c r="CC48" s="578" t="str">
        <f t="shared" si="9"/>
        <v>○</v>
      </c>
    </row>
    <row r="49" spans="1:82">
      <c r="A49" s="661">
        <v>41</v>
      </c>
      <c r="B49" s="580" t="s">
        <v>145</v>
      </c>
      <c r="C49" s="580" t="s">
        <v>151</v>
      </c>
      <c r="D49" s="580" t="s">
        <v>109</v>
      </c>
      <c r="E49" s="581">
        <v>11729024</v>
      </c>
      <c r="F49" s="582">
        <v>11730053</v>
      </c>
      <c r="G49" s="582">
        <v>11701035</v>
      </c>
      <c r="H49" s="582">
        <v>11701035</v>
      </c>
      <c r="I49" s="582">
        <v>11701035</v>
      </c>
      <c r="J49" s="583" t="s">
        <v>21</v>
      </c>
      <c r="K49" s="584"/>
      <c r="L49" s="585">
        <v>222</v>
      </c>
      <c r="M49" s="585">
        <v>50</v>
      </c>
      <c r="N49" s="585"/>
      <c r="O49" s="586">
        <v>272</v>
      </c>
      <c r="P49" s="586"/>
      <c r="Q49" s="692">
        <v>272</v>
      </c>
      <c r="R49" s="584">
        <v>4</v>
      </c>
      <c r="S49" s="585">
        <v>226</v>
      </c>
      <c r="T49" s="585">
        <v>50</v>
      </c>
      <c r="U49" s="585"/>
      <c r="V49" s="586">
        <v>280</v>
      </c>
      <c r="W49" s="586"/>
      <c r="X49" s="692">
        <v>280</v>
      </c>
      <c r="Y49" s="559">
        <v>4</v>
      </c>
      <c r="Z49" s="560">
        <v>226</v>
      </c>
      <c r="AA49" s="560">
        <v>50</v>
      </c>
      <c r="AB49" s="560">
        <v>0</v>
      </c>
      <c r="AC49" s="561">
        <f t="shared" si="11"/>
        <v>280</v>
      </c>
      <c r="AD49" s="560">
        <v>0</v>
      </c>
      <c r="AE49" s="587">
        <f t="shared" si="12"/>
        <v>280</v>
      </c>
      <c r="AF49" s="559">
        <v>4</v>
      </c>
      <c r="AG49" s="560">
        <v>226</v>
      </c>
      <c r="AH49" s="560">
        <v>50</v>
      </c>
      <c r="AI49" s="560">
        <v>0</v>
      </c>
      <c r="AJ49" s="561">
        <v>280</v>
      </c>
      <c r="AK49" s="560">
        <v>0</v>
      </c>
      <c r="AL49" s="587">
        <f t="shared" si="13"/>
        <v>280</v>
      </c>
      <c r="AM49" s="559">
        <v>0</v>
      </c>
      <c r="AN49" s="560">
        <v>221</v>
      </c>
      <c r="AO49" s="560">
        <v>54</v>
      </c>
      <c r="AP49" s="560">
        <v>0</v>
      </c>
      <c r="AQ49" s="561">
        <v>275</v>
      </c>
      <c r="AR49" s="560">
        <v>0</v>
      </c>
      <c r="AS49" s="587">
        <v>275</v>
      </c>
      <c r="AT49" s="563">
        <v>0</v>
      </c>
      <c r="AU49" s="560">
        <v>221</v>
      </c>
      <c r="AV49" s="565">
        <v>54</v>
      </c>
      <c r="AW49" s="565">
        <v>0</v>
      </c>
      <c r="AX49" s="561">
        <v>275</v>
      </c>
      <c r="AY49" s="560">
        <v>0</v>
      </c>
      <c r="AZ49" s="587">
        <v>275</v>
      </c>
      <c r="BA49" s="559">
        <v>0</v>
      </c>
      <c r="BB49" s="560">
        <v>221</v>
      </c>
      <c r="BC49" s="560">
        <v>54</v>
      </c>
      <c r="BD49" s="560">
        <v>0</v>
      </c>
      <c r="BE49" s="560">
        <v>275</v>
      </c>
      <c r="BF49" s="560">
        <v>0</v>
      </c>
      <c r="BG49" s="587">
        <v>275</v>
      </c>
      <c r="BH49" s="693">
        <v>4</v>
      </c>
      <c r="BI49" s="596">
        <v>217</v>
      </c>
      <c r="BJ49" s="589">
        <v>54</v>
      </c>
      <c r="BK49" s="589">
        <v>0</v>
      </c>
      <c r="BL49" s="589">
        <f t="shared" si="20"/>
        <v>275</v>
      </c>
      <c r="BM49" s="589">
        <v>0</v>
      </c>
      <c r="BN49" s="590">
        <f t="shared" si="21"/>
        <v>275</v>
      </c>
      <c r="BO49" s="531">
        <f t="shared" si="4"/>
        <v>0</v>
      </c>
      <c r="BP49" s="531">
        <f t="shared" si="5"/>
        <v>0</v>
      </c>
      <c r="BR49" s="591">
        <v>4</v>
      </c>
      <c r="BS49" s="592">
        <v>217</v>
      </c>
      <c r="BT49" s="592">
        <v>54</v>
      </c>
      <c r="BU49" s="592">
        <v>0</v>
      </c>
      <c r="BV49" s="592">
        <f t="shared" ref="BV49" si="24">SUM(BR49:BU49)</f>
        <v>275</v>
      </c>
      <c r="BW49" s="592">
        <v>0</v>
      </c>
      <c r="BX49" s="593">
        <f t="shared" si="23"/>
        <v>275</v>
      </c>
      <c r="BY49" s="594">
        <v>0</v>
      </c>
      <c r="BZ49" s="618">
        <v>0</v>
      </c>
      <c r="CA49" s="578" t="str">
        <f t="shared" si="8"/>
        <v>○</v>
      </c>
      <c r="CB49" s="595">
        <v>275</v>
      </c>
      <c r="CC49" s="578" t="str">
        <f t="shared" si="9"/>
        <v>○</v>
      </c>
    </row>
    <row r="50" spans="1:82">
      <c r="A50" s="661">
        <v>42</v>
      </c>
      <c r="B50" s="580" t="s">
        <v>145</v>
      </c>
      <c r="C50" s="580" t="s">
        <v>151</v>
      </c>
      <c r="D50" s="580" t="s">
        <v>109</v>
      </c>
      <c r="E50" s="581">
        <v>11729031</v>
      </c>
      <c r="F50" s="582">
        <v>11730071</v>
      </c>
      <c r="G50" s="582">
        <v>11701038</v>
      </c>
      <c r="H50" s="582">
        <v>11701038</v>
      </c>
      <c r="I50" s="582">
        <v>11701038</v>
      </c>
      <c r="J50" s="583" t="s">
        <v>22</v>
      </c>
      <c r="K50" s="584"/>
      <c r="L50" s="585">
        <v>219</v>
      </c>
      <c r="M50" s="585">
        <v>43</v>
      </c>
      <c r="N50" s="585"/>
      <c r="O50" s="586">
        <v>262</v>
      </c>
      <c r="P50" s="586"/>
      <c r="Q50" s="692">
        <v>262</v>
      </c>
      <c r="R50" s="584"/>
      <c r="S50" s="585">
        <v>179</v>
      </c>
      <c r="T50" s="585">
        <v>83</v>
      </c>
      <c r="U50" s="585"/>
      <c r="V50" s="586">
        <v>262</v>
      </c>
      <c r="W50" s="586"/>
      <c r="X50" s="692">
        <v>262</v>
      </c>
      <c r="Y50" s="559">
        <v>0</v>
      </c>
      <c r="Z50" s="560">
        <v>139</v>
      </c>
      <c r="AA50" s="560">
        <v>123</v>
      </c>
      <c r="AB50" s="560">
        <v>0</v>
      </c>
      <c r="AC50" s="561">
        <f t="shared" si="11"/>
        <v>262</v>
      </c>
      <c r="AD50" s="560">
        <v>0</v>
      </c>
      <c r="AE50" s="587">
        <f t="shared" si="12"/>
        <v>262</v>
      </c>
      <c r="AF50" s="559">
        <v>0</v>
      </c>
      <c r="AG50" s="560">
        <v>139</v>
      </c>
      <c r="AH50" s="560">
        <v>123</v>
      </c>
      <c r="AI50" s="560">
        <v>0</v>
      </c>
      <c r="AJ50" s="561">
        <v>262</v>
      </c>
      <c r="AK50" s="560">
        <v>0</v>
      </c>
      <c r="AL50" s="587">
        <f t="shared" si="13"/>
        <v>262</v>
      </c>
      <c r="AM50" s="559">
        <v>0</v>
      </c>
      <c r="AN50" s="560">
        <v>139</v>
      </c>
      <c r="AO50" s="560">
        <v>123</v>
      </c>
      <c r="AP50" s="560">
        <v>0</v>
      </c>
      <c r="AQ50" s="561">
        <v>262</v>
      </c>
      <c r="AR50" s="560">
        <v>0</v>
      </c>
      <c r="AS50" s="587">
        <v>262</v>
      </c>
      <c r="AT50" s="563">
        <v>0</v>
      </c>
      <c r="AU50" s="560">
        <v>139</v>
      </c>
      <c r="AV50" s="565">
        <v>123</v>
      </c>
      <c r="AW50" s="565">
        <v>0</v>
      </c>
      <c r="AX50" s="561">
        <v>262</v>
      </c>
      <c r="AY50" s="560">
        <v>0</v>
      </c>
      <c r="AZ50" s="587">
        <v>262</v>
      </c>
      <c r="BA50" s="559">
        <v>0</v>
      </c>
      <c r="BB50" s="560">
        <v>139</v>
      </c>
      <c r="BC50" s="560">
        <v>123</v>
      </c>
      <c r="BD50" s="560">
        <v>0</v>
      </c>
      <c r="BE50" s="560">
        <v>262</v>
      </c>
      <c r="BF50" s="560">
        <v>0</v>
      </c>
      <c r="BG50" s="587">
        <v>262</v>
      </c>
      <c r="BH50" s="588">
        <v>0</v>
      </c>
      <c r="BI50" s="589">
        <v>139</v>
      </c>
      <c r="BJ50" s="589">
        <v>123</v>
      </c>
      <c r="BK50" s="589">
        <v>0</v>
      </c>
      <c r="BL50" s="589">
        <f t="shared" si="20"/>
        <v>262</v>
      </c>
      <c r="BM50" s="589">
        <v>0</v>
      </c>
      <c r="BN50" s="590">
        <f t="shared" si="21"/>
        <v>262</v>
      </c>
      <c r="BO50" s="531">
        <f t="shared" si="4"/>
        <v>0</v>
      </c>
      <c r="BP50" s="531">
        <f t="shared" si="5"/>
        <v>0</v>
      </c>
      <c r="BR50" s="591">
        <v>0</v>
      </c>
      <c r="BS50" s="592">
        <v>139</v>
      </c>
      <c r="BT50" s="592">
        <v>123</v>
      </c>
      <c r="BU50" s="592">
        <v>0</v>
      </c>
      <c r="BV50" s="592">
        <f t="shared" si="22"/>
        <v>262</v>
      </c>
      <c r="BW50" s="592">
        <v>0</v>
      </c>
      <c r="BX50" s="593">
        <f t="shared" si="23"/>
        <v>262</v>
      </c>
      <c r="BY50" s="594">
        <v>0</v>
      </c>
      <c r="BZ50" s="618">
        <v>0</v>
      </c>
      <c r="CA50" s="578" t="str">
        <f t="shared" si="8"/>
        <v>○</v>
      </c>
      <c r="CB50" s="595">
        <v>262</v>
      </c>
      <c r="CC50" s="578" t="str">
        <f t="shared" si="9"/>
        <v>○</v>
      </c>
    </row>
    <row r="51" spans="1:82">
      <c r="A51" s="661">
        <v>43</v>
      </c>
      <c r="B51" s="580" t="s">
        <v>145</v>
      </c>
      <c r="C51" s="580" t="s">
        <v>151</v>
      </c>
      <c r="D51" s="580" t="s">
        <v>109</v>
      </c>
      <c r="E51" s="581">
        <v>11729040</v>
      </c>
      <c r="F51" s="582">
        <v>11730094</v>
      </c>
      <c r="G51" s="582">
        <v>11701040</v>
      </c>
      <c r="H51" s="582">
        <v>11701040</v>
      </c>
      <c r="I51" s="582">
        <v>11701040</v>
      </c>
      <c r="J51" s="583" t="s">
        <v>23</v>
      </c>
      <c r="K51" s="584"/>
      <c r="L51" s="585">
        <v>187</v>
      </c>
      <c r="M51" s="585">
        <v>45</v>
      </c>
      <c r="N51" s="585">
        <v>28</v>
      </c>
      <c r="O51" s="586">
        <v>260</v>
      </c>
      <c r="P51" s="586"/>
      <c r="Q51" s="692">
        <v>260</v>
      </c>
      <c r="R51" s="584"/>
      <c r="S51" s="585">
        <v>215</v>
      </c>
      <c r="T51" s="585">
        <v>45</v>
      </c>
      <c r="U51" s="585"/>
      <c r="V51" s="586">
        <v>260</v>
      </c>
      <c r="W51" s="586"/>
      <c r="X51" s="692">
        <v>260</v>
      </c>
      <c r="Y51" s="559">
        <v>0</v>
      </c>
      <c r="Z51" s="560">
        <v>137</v>
      </c>
      <c r="AA51" s="560">
        <v>123</v>
      </c>
      <c r="AB51" s="560">
        <v>0</v>
      </c>
      <c r="AC51" s="561">
        <f t="shared" si="11"/>
        <v>260</v>
      </c>
      <c r="AD51" s="560">
        <v>0</v>
      </c>
      <c r="AE51" s="587">
        <f t="shared" si="12"/>
        <v>260</v>
      </c>
      <c r="AF51" s="559">
        <v>0</v>
      </c>
      <c r="AG51" s="560">
        <v>137</v>
      </c>
      <c r="AH51" s="560">
        <v>123</v>
      </c>
      <c r="AI51" s="560">
        <v>0</v>
      </c>
      <c r="AJ51" s="561">
        <v>260</v>
      </c>
      <c r="AK51" s="560">
        <v>0</v>
      </c>
      <c r="AL51" s="587">
        <f t="shared" si="13"/>
        <v>260</v>
      </c>
      <c r="AM51" s="559">
        <v>0</v>
      </c>
      <c r="AN51" s="560">
        <v>137</v>
      </c>
      <c r="AO51" s="560">
        <v>123</v>
      </c>
      <c r="AP51" s="560">
        <v>0</v>
      </c>
      <c r="AQ51" s="561">
        <v>260</v>
      </c>
      <c r="AR51" s="560">
        <v>0</v>
      </c>
      <c r="AS51" s="587">
        <v>260</v>
      </c>
      <c r="AT51" s="563">
        <v>0</v>
      </c>
      <c r="AU51" s="560">
        <v>137</v>
      </c>
      <c r="AV51" s="565">
        <v>123</v>
      </c>
      <c r="AW51" s="565">
        <v>0</v>
      </c>
      <c r="AX51" s="561">
        <v>260</v>
      </c>
      <c r="AY51" s="560">
        <v>0</v>
      </c>
      <c r="AZ51" s="587">
        <v>260</v>
      </c>
      <c r="BA51" s="559">
        <v>0</v>
      </c>
      <c r="BB51" s="560">
        <v>137</v>
      </c>
      <c r="BC51" s="560">
        <v>123</v>
      </c>
      <c r="BD51" s="560">
        <v>0</v>
      </c>
      <c r="BE51" s="560">
        <v>260</v>
      </c>
      <c r="BF51" s="560">
        <v>0</v>
      </c>
      <c r="BG51" s="587">
        <v>260</v>
      </c>
      <c r="BH51" s="588">
        <v>0</v>
      </c>
      <c r="BI51" s="589">
        <v>137</v>
      </c>
      <c r="BJ51" s="589">
        <v>123</v>
      </c>
      <c r="BK51" s="589">
        <v>0</v>
      </c>
      <c r="BL51" s="589">
        <f t="shared" si="20"/>
        <v>260</v>
      </c>
      <c r="BM51" s="589">
        <v>0</v>
      </c>
      <c r="BN51" s="590">
        <f t="shared" si="21"/>
        <v>260</v>
      </c>
      <c r="BO51" s="531">
        <f t="shared" si="4"/>
        <v>0</v>
      </c>
      <c r="BP51" s="531">
        <f t="shared" si="5"/>
        <v>0</v>
      </c>
      <c r="BR51" s="591">
        <v>0</v>
      </c>
      <c r="BS51" s="592">
        <v>137</v>
      </c>
      <c r="BT51" s="592">
        <v>123</v>
      </c>
      <c r="BU51" s="592">
        <v>0</v>
      </c>
      <c r="BV51" s="592">
        <f t="shared" si="22"/>
        <v>260</v>
      </c>
      <c r="BW51" s="592">
        <v>0</v>
      </c>
      <c r="BX51" s="593">
        <f t="shared" si="23"/>
        <v>260</v>
      </c>
      <c r="BY51" s="594">
        <v>0</v>
      </c>
      <c r="BZ51" s="618">
        <v>0</v>
      </c>
      <c r="CA51" s="578" t="str">
        <f t="shared" si="8"/>
        <v>○</v>
      </c>
      <c r="CB51" s="595">
        <v>260</v>
      </c>
      <c r="CC51" s="578" t="str">
        <f t="shared" si="9"/>
        <v>○</v>
      </c>
    </row>
    <row r="52" spans="1:82">
      <c r="A52" s="661">
        <v>44</v>
      </c>
      <c r="B52" s="580" t="s">
        <v>145</v>
      </c>
      <c r="C52" s="580" t="s">
        <v>151</v>
      </c>
      <c r="D52" s="580" t="s">
        <v>109</v>
      </c>
      <c r="E52" s="581">
        <v>11729072</v>
      </c>
      <c r="F52" s="582">
        <v>11730145</v>
      </c>
      <c r="G52" s="582">
        <v>11701046</v>
      </c>
      <c r="H52" s="582">
        <v>11701046</v>
      </c>
      <c r="I52" s="582">
        <v>11701046</v>
      </c>
      <c r="J52" s="583" t="s">
        <v>156</v>
      </c>
      <c r="K52" s="584"/>
      <c r="L52" s="585">
        <v>248</v>
      </c>
      <c r="M52" s="585"/>
      <c r="N52" s="585"/>
      <c r="O52" s="586">
        <v>248</v>
      </c>
      <c r="P52" s="586"/>
      <c r="Q52" s="692">
        <v>248</v>
      </c>
      <c r="R52" s="584">
        <v>8</v>
      </c>
      <c r="S52" s="585">
        <v>187</v>
      </c>
      <c r="T52" s="585">
        <v>53</v>
      </c>
      <c r="U52" s="585"/>
      <c r="V52" s="586">
        <v>248</v>
      </c>
      <c r="W52" s="586"/>
      <c r="X52" s="692">
        <v>248</v>
      </c>
      <c r="Y52" s="559">
        <v>8</v>
      </c>
      <c r="Z52" s="560">
        <v>187</v>
      </c>
      <c r="AA52" s="560">
        <v>53</v>
      </c>
      <c r="AB52" s="560">
        <v>0</v>
      </c>
      <c r="AC52" s="561">
        <f t="shared" si="11"/>
        <v>248</v>
      </c>
      <c r="AD52" s="560">
        <v>0</v>
      </c>
      <c r="AE52" s="587">
        <f t="shared" si="12"/>
        <v>248</v>
      </c>
      <c r="AF52" s="559">
        <v>0</v>
      </c>
      <c r="AG52" s="560">
        <v>195</v>
      </c>
      <c r="AH52" s="560">
        <v>53</v>
      </c>
      <c r="AI52" s="560">
        <v>0</v>
      </c>
      <c r="AJ52" s="561">
        <v>248</v>
      </c>
      <c r="AK52" s="560">
        <v>0</v>
      </c>
      <c r="AL52" s="587">
        <f t="shared" si="13"/>
        <v>248</v>
      </c>
      <c r="AM52" s="559">
        <v>0</v>
      </c>
      <c r="AN52" s="560">
        <v>195</v>
      </c>
      <c r="AO52" s="560">
        <v>53</v>
      </c>
      <c r="AP52" s="560">
        <v>0</v>
      </c>
      <c r="AQ52" s="561">
        <v>248</v>
      </c>
      <c r="AR52" s="560">
        <v>0</v>
      </c>
      <c r="AS52" s="587">
        <v>248</v>
      </c>
      <c r="AT52" s="563">
        <v>0</v>
      </c>
      <c r="AU52" s="560">
        <v>195</v>
      </c>
      <c r="AV52" s="565">
        <v>53</v>
      </c>
      <c r="AW52" s="565">
        <v>0</v>
      </c>
      <c r="AX52" s="561">
        <v>248</v>
      </c>
      <c r="AY52" s="560">
        <v>0</v>
      </c>
      <c r="AZ52" s="587">
        <v>248</v>
      </c>
      <c r="BA52" s="559">
        <v>0</v>
      </c>
      <c r="BB52" s="560">
        <v>195</v>
      </c>
      <c r="BC52" s="560">
        <v>53</v>
      </c>
      <c r="BD52" s="560">
        <v>0</v>
      </c>
      <c r="BE52" s="560">
        <v>248</v>
      </c>
      <c r="BF52" s="560">
        <v>0</v>
      </c>
      <c r="BG52" s="587">
        <v>248</v>
      </c>
      <c r="BH52" s="588">
        <v>0</v>
      </c>
      <c r="BI52" s="589">
        <v>195</v>
      </c>
      <c r="BJ52" s="589">
        <v>53</v>
      </c>
      <c r="BK52" s="589">
        <v>0</v>
      </c>
      <c r="BL52" s="589">
        <f t="shared" si="20"/>
        <v>248</v>
      </c>
      <c r="BM52" s="589">
        <v>0</v>
      </c>
      <c r="BN52" s="590">
        <f t="shared" si="21"/>
        <v>248</v>
      </c>
      <c r="BO52" s="531">
        <f t="shared" si="4"/>
        <v>0</v>
      </c>
      <c r="BP52" s="531">
        <f t="shared" si="5"/>
        <v>0</v>
      </c>
      <c r="BR52" s="591">
        <v>0</v>
      </c>
      <c r="BS52" s="592">
        <v>195</v>
      </c>
      <c r="BT52" s="592">
        <v>53</v>
      </c>
      <c r="BU52" s="592">
        <v>0</v>
      </c>
      <c r="BV52" s="592">
        <f t="shared" si="22"/>
        <v>248</v>
      </c>
      <c r="BW52" s="592">
        <v>0</v>
      </c>
      <c r="BX52" s="593">
        <f t="shared" si="23"/>
        <v>248</v>
      </c>
      <c r="BY52" s="594">
        <v>0</v>
      </c>
      <c r="BZ52" s="618">
        <v>0</v>
      </c>
      <c r="CA52" s="578" t="str">
        <f t="shared" si="8"/>
        <v>○</v>
      </c>
      <c r="CB52" s="595">
        <v>248</v>
      </c>
      <c r="CC52" s="578" t="str">
        <f t="shared" si="9"/>
        <v>○</v>
      </c>
    </row>
    <row r="53" spans="1:82">
      <c r="A53" s="661">
        <v>45</v>
      </c>
      <c r="B53" s="580" t="s">
        <v>145</v>
      </c>
      <c r="C53" s="580" t="s">
        <v>151</v>
      </c>
      <c r="D53" s="580" t="s">
        <v>109</v>
      </c>
      <c r="E53" s="581">
        <v>11729112</v>
      </c>
      <c r="F53" s="582">
        <v>11730046</v>
      </c>
      <c r="G53" s="582">
        <v>11701056</v>
      </c>
      <c r="H53" s="582">
        <v>11701056</v>
      </c>
      <c r="I53" s="582">
        <v>11701056</v>
      </c>
      <c r="J53" s="583" t="s">
        <v>157</v>
      </c>
      <c r="K53" s="584"/>
      <c r="L53" s="585"/>
      <c r="M53" s="585"/>
      <c r="N53" s="585"/>
      <c r="O53" s="586">
        <v>0</v>
      </c>
      <c r="P53" s="586"/>
      <c r="Q53" s="692">
        <v>0</v>
      </c>
      <c r="R53" s="584">
        <v>10</v>
      </c>
      <c r="S53" s="585">
        <v>74</v>
      </c>
      <c r="T53" s="585"/>
      <c r="U53" s="585">
        <v>100</v>
      </c>
      <c r="V53" s="586">
        <v>184</v>
      </c>
      <c r="W53" s="586"/>
      <c r="X53" s="692">
        <v>184</v>
      </c>
      <c r="Y53" s="559">
        <v>10</v>
      </c>
      <c r="Z53" s="560">
        <v>74</v>
      </c>
      <c r="AA53" s="560">
        <v>0</v>
      </c>
      <c r="AB53" s="560">
        <v>100</v>
      </c>
      <c r="AC53" s="561">
        <f t="shared" si="11"/>
        <v>184</v>
      </c>
      <c r="AD53" s="560">
        <v>0</v>
      </c>
      <c r="AE53" s="587">
        <f t="shared" si="12"/>
        <v>184</v>
      </c>
      <c r="AF53" s="559">
        <v>10</v>
      </c>
      <c r="AG53" s="560">
        <v>74</v>
      </c>
      <c r="AH53" s="560">
        <v>0</v>
      </c>
      <c r="AI53" s="560">
        <v>100</v>
      </c>
      <c r="AJ53" s="561">
        <v>184</v>
      </c>
      <c r="AK53" s="560">
        <v>0</v>
      </c>
      <c r="AL53" s="587">
        <f t="shared" si="13"/>
        <v>184</v>
      </c>
      <c r="AM53" s="559">
        <v>10</v>
      </c>
      <c r="AN53" s="560">
        <v>74</v>
      </c>
      <c r="AO53" s="560">
        <v>0</v>
      </c>
      <c r="AP53" s="560">
        <v>100</v>
      </c>
      <c r="AQ53" s="561">
        <v>184</v>
      </c>
      <c r="AR53" s="560">
        <v>0</v>
      </c>
      <c r="AS53" s="587">
        <v>184</v>
      </c>
      <c r="AT53" s="563">
        <v>10</v>
      </c>
      <c r="AU53" s="560">
        <v>74</v>
      </c>
      <c r="AV53" s="565">
        <v>0</v>
      </c>
      <c r="AW53" s="565">
        <v>100</v>
      </c>
      <c r="AX53" s="561">
        <v>184</v>
      </c>
      <c r="AY53" s="560">
        <v>0</v>
      </c>
      <c r="AZ53" s="587">
        <v>184</v>
      </c>
      <c r="BA53" s="559">
        <v>10</v>
      </c>
      <c r="BB53" s="560">
        <v>74</v>
      </c>
      <c r="BC53" s="560">
        <v>0</v>
      </c>
      <c r="BD53" s="560">
        <v>100</v>
      </c>
      <c r="BE53" s="560">
        <v>184</v>
      </c>
      <c r="BF53" s="560">
        <v>0</v>
      </c>
      <c r="BG53" s="587">
        <v>184</v>
      </c>
      <c r="BH53" s="588">
        <v>10</v>
      </c>
      <c r="BI53" s="589">
        <v>74</v>
      </c>
      <c r="BJ53" s="589">
        <v>0</v>
      </c>
      <c r="BK53" s="589">
        <v>100</v>
      </c>
      <c r="BL53" s="589">
        <f t="shared" si="20"/>
        <v>184</v>
      </c>
      <c r="BM53" s="589">
        <v>0</v>
      </c>
      <c r="BN53" s="590">
        <f t="shared" si="21"/>
        <v>184</v>
      </c>
      <c r="BO53" s="531">
        <f t="shared" si="4"/>
        <v>0</v>
      </c>
      <c r="BP53" s="531">
        <f t="shared" si="5"/>
        <v>0</v>
      </c>
      <c r="BR53" s="591">
        <v>10</v>
      </c>
      <c r="BS53" s="592">
        <v>74</v>
      </c>
      <c r="BT53" s="592">
        <v>0</v>
      </c>
      <c r="BU53" s="592">
        <v>100</v>
      </c>
      <c r="BV53" s="592">
        <f t="shared" si="22"/>
        <v>184</v>
      </c>
      <c r="BW53" s="592">
        <v>0</v>
      </c>
      <c r="BX53" s="593">
        <f t="shared" si="23"/>
        <v>184</v>
      </c>
      <c r="BY53" s="594">
        <v>0</v>
      </c>
      <c r="BZ53" s="618">
        <v>0</v>
      </c>
      <c r="CA53" s="578" t="str">
        <f t="shared" si="8"/>
        <v>○</v>
      </c>
      <c r="CB53" s="595">
        <v>184</v>
      </c>
      <c r="CC53" s="578" t="str">
        <f t="shared" si="9"/>
        <v>○</v>
      </c>
    </row>
    <row r="54" spans="1:82">
      <c r="A54" s="661">
        <v>46</v>
      </c>
      <c r="B54" s="580" t="s">
        <v>145</v>
      </c>
      <c r="C54" s="580" t="s">
        <v>151</v>
      </c>
      <c r="D54" s="580" t="s">
        <v>109</v>
      </c>
      <c r="E54" s="581">
        <v>11729012</v>
      </c>
      <c r="F54" s="582">
        <v>11730025</v>
      </c>
      <c r="G54" s="582">
        <v>11701031</v>
      </c>
      <c r="H54" s="582">
        <v>11701031</v>
      </c>
      <c r="I54" s="582">
        <v>11701031</v>
      </c>
      <c r="J54" s="583" t="s">
        <v>158</v>
      </c>
      <c r="K54" s="584"/>
      <c r="L54" s="585">
        <v>92</v>
      </c>
      <c r="M54" s="585">
        <v>34</v>
      </c>
      <c r="N54" s="585">
        <v>40</v>
      </c>
      <c r="O54" s="586">
        <v>166</v>
      </c>
      <c r="P54" s="586"/>
      <c r="Q54" s="692">
        <v>166</v>
      </c>
      <c r="R54" s="584"/>
      <c r="S54" s="585">
        <v>92</v>
      </c>
      <c r="T54" s="585">
        <v>34</v>
      </c>
      <c r="U54" s="585">
        <v>40</v>
      </c>
      <c r="V54" s="586">
        <v>166</v>
      </c>
      <c r="W54" s="586"/>
      <c r="X54" s="692">
        <v>166</v>
      </c>
      <c r="Y54" s="559">
        <v>0</v>
      </c>
      <c r="Z54" s="560">
        <v>92</v>
      </c>
      <c r="AA54" s="560">
        <v>36</v>
      </c>
      <c r="AB54" s="560">
        <v>38</v>
      </c>
      <c r="AC54" s="561">
        <f t="shared" si="11"/>
        <v>166</v>
      </c>
      <c r="AD54" s="560">
        <v>0</v>
      </c>
      <c r="AE54" s="587">
        <f t="shared" si="12"/>
        <v>166</v>
      </c>
      <c r="AF54" s="559">
        <v>0</v>
      </c>
      <c r="AG54" s="560">
        <v>48</v>
      </c>
      <c r="AH54" s="560">
        <v>80</v>
      </c>
      <c r="AI54" s="560">
        <v>38</v>
      </c>
      <c r="AJ54" s="561">
        <v>166</v>
      </c>
      <c r="AK54" s="560">
        <v>0</v>
      </c>
      <c r="AL54" s="587">
        <f t="shared" si="13"/>
        <v>166</v>
      </c>
      <c r="AM54" s="559">
        <v>0</v>
      </c>
      <c r="AN54" s="560">
        <v>48</v>
      </c>
      <c r="AO54" s="560">
        <v>80</v>
      </c>
      <c r="AP54" s="560">
        <v>38</v>
      </c>
      <c r="AQ54" s="561">
        <v>166</v>
      </c>
      <c r="AR54" s="560">
        <v>0</v>
      </c>
      <c r="AS54" s="587">
        <v>166</v>
      </c>
      <c r="AT54" s="563">
        <v>0</v>
      </c>
      <c r="AU54" s="560">
        <v>48</v>
      </c>
      <c r="AV54" s="565">
        <v>80</v>
      </c>
      <c r="AW54" s="565">
        <v>38</v>
      </c>
      <c r="AX54" s="561">
        <v>166</v>
      </c>
      <c r="AY54" s="560">
        <v>0</v>
      </c>
      <c r="AZ54" s="587">
        <v>166</v>
      </c>
      <c r="BA54" s="559">
        <v>0</v>
      </c>
      <c r="BB54" s="560">
        <v>44</v>
      </c>
      <c r="BC54" s="560">
        <v>84</v>
      </c>
      <c r="BD54" s="560">
        <v>38</v>
      </c>
      <c r="BE54" s="560">
        <v>166</v>
      </c>
      <c r="BF54" s="560">
        <v>0</v>
      </c>
      <c r="BG54" s="587">
        <v>166</v>
      </c>
      <c r="BH54" s="588">
        <v>0</v>
      </c>
      <c r="BI54" s="589">
        <v>44</v>
      </c>
      <c r="BJ54" s="589">
        <v>84</v>
      </c>
      <c r="BK54" s="589">
        <v>38</v>
      </c>
      <c r="BL54" s="589">
        <f t="shared" si="20"/>
        <v>166</v>
      </c>
      <c r="BM54" s="589">
        <v>0</v>
      </c>
      <c r="BN54" s="590">
        <f t="shared" si="21"/>
        <v>166</v>
      </c>
      <c r="BO54" s="531">
        <f t="shared" si="4"/>
        <v>0</v>
      </c>
      <c r="BP54" s="531">
        <f t="shared" si="5"/>
        <v>0</v>
      </c>
      <c r="BR54" s="591">
        <v>0</v>
      </c>
      <c r="BS54" s="592">
        <v>44</v>
      </c>
      <c r="BT54" s="592">
        <v>84</v>
      </c>
      <c r="BU54" s="592">
        <v>38</v>
      </c>
      <c r="BV54" s="592">
        <f t="shared" si="22"/>
        <v>166</v>
      </c>
      <c r="BW54" s="592">
        <v>0</v>
      </c>
      <c r="BX54" s="593">
        <f t="shared" si="23"/>
        <v>166</v>
      </c>
      <c r="BY54" s="594">
        <v>0</v>
      </c>
      <c r="BZ54" s="618">
        <v>0</v>
      </c>
      <c r="CA54" s="578" t="str">
        <f t="shared" si="8"/>
        <v>○</v>
      </c>
      <c r="CB54" s="595">
        <v>166</v>
      </c>
      <c r="CC54" s="578" t="str">
        <f t="shared" si="9"/>
        <v>○</v>
      </c>
    </row>
    <row r="55" spans="1:82">
      <c r="A55" s="661">
        <v>47</v>
      </c>
      <c r="B55" s="580" t="s">
        <v>145</v>
      </c>
      <c r="C55" s="580" t="s">
        <v>151</v>
      </c>
      <c r="D55" s="580" t="s">
        <v>109</v>
      </c>
      <c r="E55" s="581">
        <v>11729014</v>
      </c>
      <c r="F55" s="582">
        <v>11730103</v>
      </c>
      <c r="G55" s="582">
        <v>11701032</v>
      </c>
      <c r="H55" s="582">
        <v>11701032</v>
      </c>
      <c r="I55" s="582">
        <v>11701032</v>
      </c>
      <c r="J55" s="583" t="s">
        <v>159</v>
      </c>
      <c r="K55" s="584"/>
      <c r="L55" s="585">
        <v>38</v>
      </c>
      <c r="M55" s="585"/>
      <c r="N55" s="585">
        <v>112</v>
      </c>
      <c r="O55" s="586">
        <v>150</v>
      </c>
      <c r="P55" s="586"/>
      <c r="Q55" s="692">
        <v>150</v>
      </c>
      <c r="R55" s="584"/>
      <c r="S55" s="585">
        <v>38</v>
      </c>
      <c r="T55" s="585"/>
      <c r="U55" s="585">
        <v>112</v>
      </c>
      <c r="V55" s="586">
        <v>150</v>
      </c>
      <c r="W55" s="586"/>
      <c r="X55" s="692">
        <v>150</v>
      </c>
      <c r="Y55" s="559">
        <v>0</v>
      </c>
      <c r="Z55" s="560">
        <v>38</v>
      </c>
      <c r="AA55" s="560">
        <v>0</v>
      </c>
      <c r="AB55" s="560">
        <v>112</v>
      </c>
      <c r="AC55" s="561">
        <f t="shared" si="11"/>
        <v>150</v>
      </c>
      <c r="AD55" s="560">
        <v>0</v>
      </c>
      <c r="AE55" s="587">
        <f t="shared" si="12"/>
        <v>150</v>
      </c>
      <c r="AF55" s="559">
        <v>0</v>
      </c>
      <c r="AG55" s="560">
        <v>0</v>
      </c>
      <c r="AH55" s="560">
        <v>38</v>
      </c>
      <c r="AI55" s="560">
        <v>112</v>
      </c>
      <c r="AJ55" s="561">
        <v>150</v>
      </c>
      <c r="AK55" s="560">
        <v>0</v>
      </c>
      <c r="AL55" s="587">
        <f t="shared" si="13"/>
        <v>150</v>
      </c>
      <c r="AM55" s="559">
        <v>0</v>
      </c>
      <c r="AN55" s="560">
        <v>0</v>
      </c>
      <c r="AO55" s="560">
        <v>38</v>
      </c>
      <c r="AP55" s="560">
        <v>112</v>
      </c>
      <c r="AQ55" s="561">
        <v>150</v>
      </c>
      <c r="AR55" s="560">
        <v>0</v>
      </c>
      <c r="AS55" s="587">
        <v>150</v>
      </c>
      <c r="AT55" s="563">
        <v>0</v>
      </c>
      <c r="AU55" s="560">
        <v>0</v>
      </c>
      <c r="AV55" s="565">
        <v>38</v>
      </c>
      <c r="AW55" s="565">
        <v>112</v>
      </c>
      <c r="AX55" s="561">
        <v>150</v>
      </c>
      <c r="AY55" s="560">
        <v>0</v>
      </c>
      <c r="AZ55" s="587">
        <v>150</v>
      </c>
      <c r="BA55" s="559">
        <v>0</v>
      </c>
      <c r="BB55" s="560">
        <v>0</v>
      </c>
      <c r="BC55" s="560">
        <v>38</v>
      </c>
      <c r="BD55" s="560">
        <v>112</v>
      </c>
      <c r="BE55" s="560">
        <v>150</v>
      </c>
      <c r="BF55" s="560">
        <v>0</v>
      </c>
      <c r="BG55" s="587">
        <v>150</v>
      </c>
      <c r="BH55" s="588">
        <v>0</v>
      </c>
      <c r="BI55" s="589">
        <v>0</v>
      </c>
      <c r="BJ55" s="589">
        <v>38</v>
      </c>
      <c r="BK55" s="589">
        <v>112</v>
      </c>
      <c r="BL55" s="589">
        <f t="shared" si="20"/>
        <v>150</v>
      </c>
      <c r="BM55" s="589">
        <v>0</v>
      </c>
      <c r="BN55" s="590">
        <f t="shared" si="21"/>
        <v>150</v>
      </c>
      <c r="BO55" s="531">
        <f t="shared" si="4"/>
        <v>0</v>
      </c>
      <c r="BP55" s="531">
        <f t="shared" si="5"/>
        <v>0</v>
      </c>
      <c r="BR55" s="591">
        <v>0</v>
      </c>
      <c r="BS55" s="592">
        <v>0</v>
      </c>
      <c r="BT55" s="592">
        <v>38</v>
      </c>
      <c r="BU55" s="592">
        <v>112</v>
      </c>
      <c r="BV55" s="592">
        <f t="shared" si="22"/>
        <v>150</v>
      </c>
      <c r="BW55" s="592">
        <v>0</v>
      </c>
      <c r="BX55" s="593">
        <f t="shared" si="23"/>
        <v>150</v>
      </c>
      <c r="BY55" s="594">
        <v>0</v>
      </c>
      <c r="BZ55" s="618">
        <v>0</v>
      </c>
      <c r="CA55" s="578" t="str">
        <f t="shared" si="8"/>
        <v>○</v>
      </c>
      <c r="CB55" s="595">
        <v>150</v>
      </c>
      <c r="CC55" s="578" t="str">
        <f t="shared" si="9"/>
        <v>○</v>
      </c>
    </row>
    <row r="56" spans="1:82">
      <c r="A56" s="661">
        <v>48</v>
      </c>
      <c r="B56" s="580" t="s">
        <v>145</v>
      </c>
      <c r="C56" s="580" t="s">
        <v>151</v>
      </c>
      <c r="D56" s="580" t="s">
        <v>109</v>
      </c>
      <c r="E56" s="581">
        <v>11729141</v>
      </c>
      <c r="F56" s="582">
        <v>11730108</v>
      </c>
      <c r="G56" s="582">
        <v>11701063</v>
      </c>
      <c r="H56" s="582">
        <v>11701063</v>
      </c>
      <c r="I56" s="582">
        <v>11701063</v>
      </c>
      <c r="J56" s="583" t="s">
        <v>160</v>
      </c>
      <c r="K56" s="584"/>
      <c r="L56" s="585">
        <v>140</v>
      </c>
      <c r="M56" s="585"/>
      <c r="N56" s="585"/>
      <c r="O56" s="586">
        <v>140</v>
      </c>
      <c r="P56" s="586"/>
      <c r="Q56" s="692">
        <v>140</v>
      </c>
      <c r="R56" s="584"/>
      <c r="S56" s="585">
        <v>90</v>
      </c>
      <c r="T56" s="585">
        <v>50</v>
      </c>
      <c r="U56" s="585"/>
      <c r="V56" s="586">
        <v>140</v>
      </c>
      <c r="W56" s="586"/>
      <c r="X56" s="692">
        <v>140</v>
      </c>
      <c r="Y56" s="559">
        <v>0</v>
      </c>
      <c r="Z56" s="560">
        <v>90</v>
      </c>
      <c r="AA56" s="560">
        <v>50</v>
      </c>
      <c r="AB56" s="560">
        <v>0</v>
      </c>
      <c r="AC56" s="561">
        <f t="shared" si="11"/>
        <v>140</v>
      </c>
      <c r="AD56" s="560">
        <v>0</v>
      </c>
      <c r="AE56" s="587">
        <f t="shared" si="12"/>
        <v>140</v>
      </c>
      <c r="AF56" s="559">
        <v>0</v>
      </c>
      <c r="AG56" s="560">
        <v>90</v>
      </c>
      <c r="AH56" s="560">
        <v>50</v>
      </c>
      <c r="AI56" s="560">
        <v>0</v>
      </c>
      <c r="AJ56" s="561">
        <v>140</v>
      </c>
      <c r="AK56" s="560">
        <v>0</v>
      </c>
      <c r="AL56" s="587">
        <f t="shared" si="13"/>
        <v>140</v>
      </c>
      <c r="AM56" s="559">
        <v>0</v>
      </c>
      <c r="AN56" s="560">
        <v>90</v>
      </c>
      <c r="AO56" s="560">
        <v>50</v>
      </c>
      <c r="AP56" s="560">
        <v>0</v>
      </c>
      <c r="AQ56" s="561">
        <v>140</v>
      </c>
      <c r="AR56" s="560">
        <v>0</v>
      </c>
      <c r="AS56" s="587">
        <v>140</v>
      </c>
      <c r="AT56" s="563">
        <v>0</v>
      </c>
      <c r="AU56" s="560">
        <v>90</v>
      </c>
      <c r="AV56" s="565">
        <v>50</v>
      </c>
      <c r="AW56" s="565">
        <v>0</v>
      </c>
      <c r="AX56" s="561">
        <v>140</v>
      </c>
      <c r="AY56" s="560">
        <v>0</v>
      </c>
      <c r="AZ56" s="587">
        <v>140</v>
      </c>
      <c r="BA56" s="559">
        <v>0</v>
      </c>
      <c r="BB56" s="560">
        <v>90</v>
      </c>
      <c r="BC56" s="560">
        <v>50</v>
      </c>
      <c r="BD56" s="560">
        <v>0</v>
      </c>
      <c r="BE56" s="560">
        <v>140</v>
      </c>
      <c r="BF56" s="560">
        <v>0</v>
      </c>
      <c r="BG56" s="587">
        <v>140</v>
      </c>
      <c r="BH56" s="588">
        <v>0</v>
      </c>
      <c r="BI56" s="589">
        <v>90</v>
      </c>
      <c r="BJ56" s="589">
        <v>50</v>
      </c>
      <c r="BK56" s="589">
        <v>0</v>
      </c>
      <c r="BL56" s="589">
        <f t="shared" si="20"/>
        <v>140</v>
      </c>
      <c r="BM56" s="589">
        <v>0</v>
      </c>
      <c r="BN56" s="590">
        <f t="shared" si="21"/>
        <v>140</v>
      </c>
      <c r="BO56" s="531">
        <f t="shared" si="4"/>
        <v>0</v>
      </c>
      <c r="BP56" s="531">
        <f t="shared" si="5"/>
        <v>0</v>
      </c>
      <c r="BR56" s="591">
        <v>0</v>
      </c>
      <c r="BS56" s="592">
        <v>90</v>
      </c>
      <c r="BT56" s="592">
        <v>50</v>
      </c>
      <c r="BU56" s="592">
        <v>0</v>
      </c>
      <c r="BV56" s="592">
        <f t="shared" si="22"/>
        <v>140</v>
      </c>
      <c r="BW56" s="592">
        <v>0</v>
      </c>
      <c r="BX56" s="593">
        <f t="shared" si="23"/>
        <v>140</v>
      </c>
      <c r="BY56" s="594">
        <v>0</v>
      </c>
      <c r="BZ56" s="618">
        <v>0</v>
      </c>
      <c r="CA56" s="578" t="str">
        <f t="shared" si="8"/>
        <v>○</v>
      </c>
      <c r="CB56" s="595">
        <v>140</v>
      </c>
      <c r="CC56" s="578" t="str">
        <f t="shared" si="9"/>
        <v>○</v>
      </c>
    </row>
    <row r="57" spans="1:82">
      <c r="A57" s="661">
        <v>49</v>
      </c>
      <c r="B57" s="580" t="s">
        <v>145</v>
      </c>
      <c r="C57" s="580" t="s">
        <v>151</v>
      </c>
      <c r="D57" s="580" t="s">
        <v>109</v>
      </c>
      <c r="E57" s="581">
        <v>11729020</v>
      </c>
      <c r="F57" s="582">
        <v>11730052</v>
      </c>
      <c r="G57" s="582">
        <v>11701034</v>
      </c>
      <c r="H57" s="582">
        <v>11701034</v>
      </c>
      <c r="I57" s="582">
        <v>11701034</v>
      </c>
      <c r="J57" s="583" t="s">
        <v>161</v>
      </c>
      <c r="K57" s="584"/>
      <c r="L57" s="585"/>
      <c r="M57" s="585"/>
      <c r="N57" s="585"/>
      <c r="O57" s="586">
        <v>0</v>
      </c>
      <c r="P57" s="586"/>
      <c r="Q57" s="692">
        <v>0</v>
      </c>
      <c r="R57" s="584"/>
      <c r="S57" s="585">
        <v>125</v>
      </c>
      <c r="T57" s="585"/>
      <c r="U57" s="585"/>
      <c r="V57" s="586">
        <v>125</v>
      </c>
      <c r="W57" s="586"/>
      <c r="X57" s="692">
        <v>125</v>
      </c>
      <c r="Y57" s="559">
        <v>0</v>
      </c>
      <c r="Z57" s="560">
        <v>125</v>
      </c>
      <c r="AA57" s="560">
        <v>0</v>
      </c>
      <c r="AB57" s="560">
        <v>0</v>
      </c>
      <c r="AC57" s="561">
        <f t="shared" si="11"/>
        <v>125</v>
      </c>
      <c r="AD57" s="560">
        <v>0</v>
      </c>
      <c r="AE57" s="587">
        <f t="shared" si="12"/>
        <v>125</v>
      </c>
      <c r="AF57" s="559">
        <v>0</v>
      </c>
      <c r="AG57" s="560">
        <v>125</v>
      </c>
      <c r="AH57" s="560">
        <v>0</v>
      </c>
      <c r="AI57" s="560">
        <v>0</v>
      </c>
      <c r="AJ57" s="561">
        <v>125</v>
      </c>
      <c r="AK57" s="560">
        <v>0</v>
      </c>
      <c r="AL57" s="587">
        <f t="shared" si="13"/>
        <v>125</v>
      </c>
      <c r="AM57" s="559">
        <v>0</v>
      </c>
      <c r="AN57" s="560">
        <v>125</v>
      </c>
      <c r="AO57" s="560">
        <v>0</v>
      </c>
      <c r="AP57" s="560">
        <v>0</v>
      </c>
      <c r="AQ57" s="561">
        <v>125</v>
      </c>
      <c r="AR57" s="560">
        <v>0</v>
      </c>
      <c r="AS57" s="587">
        <v>125</v>
      </c>
      <c r="AT57" s="563">
        <v>0</v>
      </c>
      <c r="AU57" s="560">
        <v>125</v>
      </c>
      <c r="AV57" s="565">
        <v>0</v>
      </c>
      <c r="AW57" s="565">
        <v>0</v>
      </c>
      <c r="AX57" s="561">
        <v>125</v>
      </c>
      <c r="AY57" s="560">
        <v>0</v>
      </c>
      <c r="AZ57" s="587">
        <v>125</v>
      </c>
      <c r="BA57" s="559">
        <v>0</v>
      </c>
      <c r="BB57" s="560">
        <v>83</v>
      </c>
      <c r="BC57" s="560">
        <v>42</v>
      </c>
      <c r="BD57" s="560">
        <v>0</v>
      </c>
      <c r="BE57" s="560">
        <v>125</v>
      </c>
      <c r="BF57" s="560">
        <v>0</v>
      </c>
      <c r="BG57" s="587">
        <v>125</v>
      </c>
      <c r="BH57" s="588">
        <v>0</v>
      </c>
      <c r="BI57" s="589">
        <v>83</v>
      </c>
      <c r="BJ57" s="589">
        <v>42</v>
      </c>
      <c r="BK57" s="589">
        <v>0</v>
      </c>
      <c r="BL57" s="589">
        <f t="shared" si="20"/>
        <v>125</v>
      </c>
      <c r="BM57" s="589">
        <v>0</v>
      </c>
      <c r="BN57" s="590">
        <f t="shared" si="21"/>
        <v>125</v>
      </c>
      <c r="BO57" s="531">
        <f t="shared" si="4"/>
        <v>0</v>
      </c>
      <c r="BP57" s="531">
        <f t="shared" si="5"/>
        <v>0</v>
      </c>
      <c r="BR57" s="591">
        <v>0</v>
      </c>
      <c r="BS57" s="592">
        <v>125</v>
      </c>
      <c r="BT57" s="592">
        <v>0</v>
      </c>
      <c r="BU57" s="592">
        <v>0</v>
      </c>
      <c r="BV57" s="592">
        <f t="shared" si="22"/>
        <v>125</v>
      </c>
      <c r="BW57" s="592">
        <v>0</v>
      </c>
      <c r="BX57" s="593">
        <f t="shared" si="23"/>
        <v>125</v>
      </c>
      <c r="BY57" s="594">
        <v>0</v>
      </c>
      <c r="BZ57" s="618">
        <v>0</v>
      </c>
      <c r="CA57" s="578" t="str">
        <f t="shared" si="8"/>
        <v>○</v>
      </c>
      <c r="CB57" s="595">
        <v>125</v>
      </c>
      <c r="CC57" s="578" t="str">
        <f t="shared" si="9"/>
        <v>○</v>
      </c>
    </row>
    <row r="58" spans="1:82">
      <c r="A58" s="661">
        <v>50</v>
      </c>
      <c r="B58" s="580" t="s">
        <v>145</v>
      </c>
      <c r="C58" s="580" t="s">
        <v>151</v>
      </c>
      <c r="D58" s="580" t="s">
        <v>109</v>
      </c>
      <c r="E58" s="581">
        <v>11729100</v>
      </c>
      <c r="F58" s="582">
        <v>11730024</v>
      </c>
      <c r="G58" s="582">
        <v>11701052</v>
      </c>
      <c r="H58" s="582">
        <v>11701052</v>
      </c>
      <c r="I58" s="582">
        <v>11701052</v>
      </c>
      <c r="J58" s="583" t="s">
        <v>25</v>
      </c>
      <c r="K58" s="584"/>
      <c r="L58" s="585"/>
      <c r="M58" s="585"/>
      <c r="N58" s="585"/>
      <c r="O58" s="586">
        <v>0</v>
      </c>
      <c r="P58" s="586"/>
      <c r="Q58" s="692">
        <v>0</v>
      </c>
      <c r="R58" s="584"/>
      <c r="S58" s="585">
        <v>60</v>
      </c>
      <c r="T58" s="585"/>
      <c r="U58" s="585"/>
      <c r="V58" s="586">
        <v>60</v>
      </c>
      <c r="W58" s="586"/>
      <c r="X58" s="692">
        <v>60</v>
      </c>
      <c r="Y58" s="559">
        <v>0</v>
      </c>
      <c r="Z58" s="560">
        <v>60</v>
      </c>
      <c r="AA58" s="560">
        <v>0</v>
      </c>
      <c r="AB58" s="560">
        <v>0</v>
      </c>
      <c r="AC58" s="561">
        <f t="shared" si="11"/>
        <v>60</v>
      </c>
      <c r="AD58" s="560">
        <v>0</v>
      </c>
      <c r="AE58" s="587">
        <f t="shared" si="12"/>
        <v>60</v>
      </c>
      <c r="AF58" s="559">
        <v>0</v>
      </c>
      <c r="AG58" s="560">
        <v>60</v>
      </c>
      <c r="AH58" s="560">
        <v>0</v>
      </c>
      <c r="AI58" s="560">
        <v>0</v>
      </c>
      <c r="AJ58" s="561">
        <v>60</v>
      </c>
      <c r="AK58" s="560">
        <v>0</v>
      </c>
      <c r="AL58" s="587">
        <f t="shared" si="13"/>
        <v>60</v>
      </c>
      <c r="AM58" s="559">
        <v>0</v>
      </c>
      <c r="AN58" s="560">
        <v>60</v>
      </c>
      <c r="AO58" s="560">
        <v>0</v>
      </c>
      <c r="AP58" s="560">
        <v>0</v>
      </c>
      <c r="AQ58" s="561">
        <v>60</v>
      </c>
      <c r="AR58" s="560">
        <v>0</v>
      </c>
      <c r="AS58" s="587">
        <v>60</v>
      </c>
      <c r="AT58" s="563">
        <v>0</v>
      </c>
      <c r="AU58" s="560">
        <v>60</v>
      </c>
      <c r="AV58" s="565">
        <v>0</v>
      </c>
      <c r="AW58" s="565">
        <v>0</v>
      </c>
      <c r="AX58" s="561">
        <v>60</v>
      </c>
      <c r="AY58" s="560">
        <v>0</v>
      </c>
      <c r="AZ58" s="587">
        <v>60</v>
      </c>
      <c r="BA58" s="559">
        <v>0</v>
      </c>
      <c r="BB58" s="560">
        <v>60</v>
      </c>
      <c r="BC58" s="560">
        <v>0</v>
      </c>
      <c r="BD58" s="560">
        <v>0</v>
      </c>
      <c r="BE58" s="560">
        <v>60</v>
      </c>
      <c r="BF58" s="560">
        <v>0</v>
      </c>
      <c r="BG58" s="587">
        <v>60</v>
      </c>
      <c r="BH58" s="588">
        <v>0</v>
      </c>
      <c r="BI58" s="589">
        <v>60</v>
      </c>
      <c r="BJ58" s="589">
        <v>0</v>
      </c>
      <c r="BK58" s="589">
        <v>0</v>
      </c>
      <c r="BL58" s="589">
        <f t="shared" si="20"/>
        <v>60</v>
      </c>
      <c r="BM58" s="589">
        <v>0</v>
      </c>
      <c r="BN58" s="590">
        <f t="shared" si="21"/>
        <v>60</v>
      </c>
      <c r="BO58" s="531">
        <f t="shared" si="4"/>
        <v>0</v>
      </c>
      <c r="BP58" s="531">
        <f t="shared" si="5"/>
        <v>0</v>
      </c>
      <c r="BR58" s="591">
        <v>0</v>
      </c>
      <c r="BS58" s="592">
        <v>60</v>
      </c>
      <c r="BT58" s="592">
        <v>0</v>
      </c>
      <c r="BU58" s="592">
        <v>0</v>
      </c>
      <c r="BV58" s="592">
        <f t="shared" si="22"/>
        <v>60</v>
      </c>
      <c r="BW58" s="592">
        <v>0</v>
      </c>
      <c r="BX58" s="593">
        <f t="shared" si="23"/>
        <v>60</v>
      </c>
      <c r="BY58" s="594">
        <v>0</v>
      </c>
      <c r="BZ58" s="618">
        <v>0</v>
      </c>
      <c r="CA58" s="578" t="str">
        <f t="shared" si="8"/>
        <v>○</v>
      </c>
      <c r="CB58" s="595">
        <v>60</v>
      </c>
      <c r="CC58" s="578" t="str">
        <f t="shared" si="9"/>
        <v>○</v>
      </c>
    </row>
    <row r="59" spans="1:82">
      <c r="A59" s="661">
        <v>51</v>
      </c>
      <c r="B59" s="580" t="s">
        <v>145</v>
      </c>
      <c r="C59" s="580" t="s">
        <v>151</v>
      </c>
      <c r="D59" s="580" t="s">
        <v>109</v>
      </c>
      <c r="E59" s="581">
        <v>11729104</v>
      </c>
      <c r="F59" s="582">
        <v>11730045</v>
      </c>
      <c r="G59" s="582">
        <v>11701053</v>
      </c>
      <c r="H59" s="582">
        <v>11701053</v>
      </c>
      <c r="I59" s="600"/>
      <c r="J59" s="583" t="s">
        <v>2251</v>
      </c>
      <c r="K59" s="584"/>
      <c r="L59" s="585">
        <v>40</v>
      </c>
      <c r="M59" s="585">
        <v>40</v>
      </c>
      <c r="N59" s="585">
        <v>25</v>
      </c>
      <c r="O59" s="586">
        <v>105</v>
      </c>
      <c r="P59" s="586"/>
      <c r="Q59" s="692">
        <v>105</v>
      </c>
      <c r="R59" s="584"/>
      <c r="S59" s="585">
        <v>40</v>
      </c>
      <c r="T59" s="585">
        <v>25</v>
      </c>
      <c r="U59" s="585">
        <v>40</v>
      </c>
      <c r="V59" s="586">
        <v>105</v>
      </c>
      <c r="W59" s="586"/>
      <c r="X59" s="692">
        <v>105</v>
      </c>
      <c r="Y59" s="559">
        <v>0</v>
      </c>
      <c r="Z59" s="560">
        <v>40</v>
      </c>
      <c r="AA59" s="560">
        <v>25</v>
      </c>
      <c r="AB59" s="560">
        <v>40</v>
      </c>
      <c r="AC59" s="561">
        <f t="shared" si="11"/>
        <v>105</v>
      </c>
      <c r="AD59" s="560">
        <v>0</v>
      </c>
      <c r="AE59" s="587">
        <f t="shared" si="12"/>
        <v>105</v>
      </c>
      <c r="AF59" s="559">
        <v>0</v>
      </c>
      <c r="AG59" s="560">
        <v>40</v>
      </c>
      <c r="AH59" s="560">
        <v>25</v>
      </c>
      <c r="AI59" s="560">
        <v>40</v>
      </c>
      <c r="AJ59" s="561">
        <v>105</v>
      </c>
      <c r="AK59" s="560">
        <v>0</v>
      </c>
      <c r="AL59" s="587">
        <f t="shared" si="13"/>
        <v>105</v>
      </c>
      <c r="AM59" s="559">
        <v>0</v>
      </c>
      <c r="AN59" s="560">
        <v>40</v>
      </c>
      <c r="AO59" s="560">
        <v>25</v>
      </c>
      <c r="AP59" s="560">
        <v>40</v>
      </c>
      <c r="AQ59" s="561">
        <v>105</v>
      </c>
      <c r="AR59" s="560">
        <v>0</v>
      </c>
      <c r="AS59" s="587">
        <v>105</v>
      </c>
      <c r="AT59" s="563">
        <v>0</v>
      </c>
      <c r="AU59" s="560">
        <v>40</v>
      </c>
      <c r="AV59" s="565">
        <v>25</v>
      </c>
      <c r="AW59" s="565">
        <v>40</v>
      </c>
      <c r="AX59" s="561">
        <v>105</v>
      </c>
      <c r="AY59" s="560">
        <v>0</v>
      </c>
      <c r="AZ59" s="587">
        <v>105</v>
      </c>
      <c r="BA59" s="616">
        <v>0</v>
      </c>
      <c r="BB59" s="603">
        <v>0</v>
      </c>
      <c r="BC59" s="603">
        <v>0</v>
      </c>
      <c r="BD59" s="603">
        <v>0</v>
      </c>
      <c r="BE59" s="603">
        <v>0</v>
      </c>
      <c r="BF59" s="603">
        <v>0</v>
      </c>
      <c r="BG59" s="610">
        <v>0</v>
      </c>
      <c r="BH59" s="588">
        <v>0</v>
      </c>
      <c r="BI59" s="596">
        <v>40</v>
      </c>
      <c r="BJ59" s="596">
        <v>25</v>
      </c>
      <c r="BK59" s="596">
        <v>40</v>
      </c>
      <c r="BL59" s="596">
        <f t="shared" si="20"/>
        <v>105</v>
      </c>
      <c r="BM59" s="589">
        <v>0</v>
      </c>
      <c r="BN59" s="597">
        <f t="shared" si="21"/>
        <v>105</v>
      </c>
      <c r="BO59" s="531">
        <f t="shared" si="4"/>
        <v>105</v>
      </c>
      <c r="BP59" s="531">
        <f t="shared" si="5"/>
        <v>105</v>
      </c>
      <c r="BR59" s="591">
        <v>0</v>
      </c>
      <c r="BS59" s="592">
        <v>40</v>
      </c>
      <c r="BT59" s="592">
        <v>25</v>
      </c>
      <c r="BU59" s="592">
        <v>40</v>
      </c>
      <c r="BV59" s="592">
        <f t="shared" si="22"/>
        <v>105</v>
      </c>
      <c r="BW59" s="592">
        <v>0</v>
      </c>
      <c r="BX59" s="593">
        <f t="shared" si="23"/>
        <v>105</v>
      </c>
      <c r="BY59" s="594">
        <v>0</v>
      </c>
      <c r="BZ59" s="618">
        <v>0</v>
      </c>
      <c r="CA59" s="578" t="str">
        <f t="shared" si="8"/>
        <v>○</v>
      </c>
      <c r="CB59" s="694">
        <v>105</v>
      </c>
      <c r="CC59" s="578" t="str">
        <f t="shared" si="9"/>
        <v>○</v>
      </c>
      <c r="CD59" s="533" t="s">
        <v>162</v>
      </c>
    </row>
    <row r="60" spans="1:82">
      <c r="A60" s="661">
        <v>52</v>
      </c>
      <c r="B60" s="580" t="s">
        <v>145</v>
      </c>
      <c r="C60" s="580" t="s">
        <v>151</v>
      </c>
      <c r="D60" s="580" t="s">
        <v>109</v>
      </c>
      <c r="E60" s="581">
        <v>11729157</v>
      </c>
      <c r="F60" s="582">
        <v>11730121</v>
      </c>
      <c r="G60" s="582">
        <v>11701066</v>
      </c>
      <c r="H60" s="582">
        <v>11701066</v>
      </c>
      <c r="I60" s="582">
        <v>11701066</v>
      </c>
      <c r="J60" s="583" t="s">
        <v>26</v>
      </c>
      <c r="K60" s="584"/>
      <c r="L60" s="585">
        <v>37</v>
      </c>
      <c r="M60" s="585"/>
      <c r="N60" s="585">
        <v>60</v>
      </c>
      <c r="O60" s="586">
        <v>97</v>
      </c>
      <c r="P60" s="586"/>
      <c r="Q60" s="692">
        <v>97</v>
      </c>
      <c r="R60" s="584"/>
      <c r="S60" s="585">
        <v>37</v>
      </c>
      <c r="T60" s="585"/>
      <c r="U60" s="585">
        <v>60</v>
      </c>
      <c r="V60" s="586">
        <v>97</v>
      </c>
      <c r="W60" s="586"/>
      <c r="X60" s="692">
        <v>97</v>
      </c>
      <c r="Y60" s="559">
        <v>0</v>
      </c>
      <c r="Z60" s="560">
        <v>37</v>
      </c>
      <c r="AA60" s="560">
        <v>0</v>
      </c>
      <c r="AB60" s="560">
        <v>60</v>
      </c>
      <c r="AC60" s="561">
        <f t="shared" si="11"/>
        <v>97</v>
      </c>
      <c r="AD60" s="560">
        <v>0</v>
      </c>
      <c r="AE60" s="587">
        <f t="shared" si="12"/>
        <v>97</v>
      </c>
      <c r="AF60" s="559">
        <v>0</v>
      </c>
      <c r="AG60" s="560">
        <v>37</v>
      </c>
      <c r="AH60" s="560">
        <v>0</v>
      </c>
      <c r="AI60" s="560">
        <v>60</v>
      </c>
      <c r="AJ60" s="561">
        <v>97</v>
      </c>
      <c r="AK60" s="560">
        <v>0</v>
      </c>
      <c r="AL60" s="587">
        <f t="shared" si="13"/>
        <v>97</v>
      </c>
      <c r="AM60" s="559">
        <v>0</v>
      </c>
      <c r="AN60" s="560">
        <v>37</v>
      </c>
      <c r="AO60" s="560">
        <v>0</v>
      </c>
      <c r="AP60" s="560">
        <v>60</v>
      </c>
      <c r="AQ60" s="561">
        <v>97</v>
      </c>
      <c r="AR60" s="560">
        <v>0</v>
      </c>
      <c r="AS60" s="587">
        <v>97</v>
      </c>
      <c r="AT60" s="563">
        <v>0</v>
      </c>
      <c r="AU60" s="560">
        <v>0</v>
      </c>
      <c r="AV60" s="565">
        <v>37</v>
      </c>
      <c r="AW60" s="565">
        <v>60</v>
      </c>
      <c r="AX60" s="561">
        <v>97</v>
      </c>
      <c r="AY60" s="560">
        <v>0</v>
      </c>
      <c r="AZ60" s="587">
        <v>97</v>
      </c>
      <c r="BA60" s="559">
        <v>0</v>
      </c>
      <c r="BB60" s="560">
        <v>0</v>
      </c>
      <c r="BC60" s="560">
        <v>37</v>
      </c>
      <c r="BD60" s="560">
        <v>60</v>
      </c>
      <c r="BE60" s="560">
        <v>97</v>
      </c>
      <c r="BF60" s="560">
        <v>0</v>
      </c>
      <c r="BG60" s="587">
        <v>97</v>
      </c>
      <c r="BH60" s="588">
        <v>0</v>
      </c>
      <c r="BI60" s="589">
        <v>0</v>
      </c>
      <c r="BJ60" s="589">
        <v>37</v>
      </c>
      <c r="BK60" s="589">
        <v>60</v>
      </c>
      <c r="BL60" s="589">
        <f t="shared" si="20"/>
        <v>97</v>
      </c>
      <c r="BM60" s="589">
        <v>0</v>
      </c>
      <c r="BN60" s="590">
        <f t="shared" si="21"/>
        <v>97</v>
      </c>
      <c r="BO60" s="531">
        <f t="shared" si="4"/>
        <v>0</v>
      </c>
      <c r="BP60" s="531">
        <f t="shared" si="5"/>
        <v>0</v>
      </c>
      <c r="BR60" s="591">
        <v>0</v>
      </c>
      <c r="BS60" s="592">
        <v>0</v>
      </c>
      <c r="BT60" s="592">
        <v>37</v>
      </c>
      <c r="BU60" s="592">
        <v>60</v>
      </c>
      <c r="BV60" s="592">
        <f t="shared" si="22"/>
        <v>97</v>
      </c>
      <c r="BW60" s="592">
        <v>0</v>
      </c>
      <c r="BX60" s="593">
        <f t="shared" si="23"/>
        <v>97</v>
      </c>
      <c r="BY60" s="594">
        <v>0</v>
      </c>
      <c r="BZ60" s="618">
        <v>0</v>
      </c>
      <c r="CA60" s="578" t="str">
        <f t="shared" si="8"/>
        <v>○</v>
      </c>
      <c r="CB60" s="595">
        <v>97</v>
      </c>
      <c r="CC60" s="578" t="str">
        <f t="shared" si="9"/>
        <v>○</v>
      </c>
    </row>
    <row r="61" spans="1:82">
      <c r="A61" s="661">
        <v>53</v>
      </c>
      <c r="B61" s="580" t="s">
        <v>145</v>
      </c>
      <c r="C61" s="580" t="s">
        <v>151</v>
      </c>
      <c r="D61" s="580" t="s">
        <v>109</v>
      </c>
      <c r="E61" s="581">
        <v>11729117</v>
      </c>
      <c r="F61" s="582">
        <v>11730017</v>
      </c>
      <c r="G61" s="582">
        <v>11701058</v>
      </c>
      <c r="H61" s="582">
        <v>11701058</v>
      </c>
      <c r="I61" s="582">
        <v>11701058</v>
      </c>
      <c r="J61" s="583" t="s">
        <v>163</v>
      </c>
      <c r="K61" s="584"/>
      <c r="L61" s="585"/>
      <c r="M61" s="585"/>
      <c r="N61" s="585"/>
      <c r="O61" s="586">
        <v>0</v>
      </c>
      <c r="P61" s="586"/>
      <c r="Q61" s="692">
        <v>0</v>
      </c>
      <c r="R61" s="584"/>
      <c r="S61" s="585">
        <v>89</v>
      </c>
      <c r="T61" s="585"/>
      <c r="U61" s="585"/>
      <c r="V61" s="586">
        <v>89</v>
      </c>
      <c r="W61" s="586"/>
      <c r="X61" s="692">
        <v>89</v>
      </c>
      <c r="Y61" s="559">
        <v>0</v>
      </c>
      <c r="Z61" s="560">
        <v>89</v>
      </c>
      <c r="AA61" s="560">
        <v>0</v>
      </c>
      <c r="AB61" s="560">
        <v>0</v>
      </c>
      <c r="AC61" s="561">
        <f t="shared" si="11"/>
        <v>89</v>
      </c>
      <c r="AD61" s="560">
        <v>0</v>
      </c>
      <c r="AE61" s="587">
        <f t="shared" si="12"/>
        <v>89</v>
      </c>
      <c r="AF61" s="559">
        <v>0</v>
      </c>
      <c r="AG61" s="560">
        <v>89</v>
      </c>
      <c r="AH61" s="560">
        <v>0</v>
      </c>
      <c r="AI61" s="560">
        <v>0</v>
      </c>
      <c r="AJ61" s="561">
        <v>89</v>
      </c>
      <c r="AK61" s="560">
        <v>0</v>
      </c>
      <c r="AL61" s="587">
        <f t="shared" si="13"/>
        <v>89</v>
      </c>
      <c r="AM61" s="559">
        <v>0</v>
      </c>
      <c r="AN61" s="560">
        <v>89</v>
      </c>
      <c r="AO61" s="560">
        <v>0</v>
      </c>
      <c r="AP61" s="560">
        <v>0</v>
      </c>
      <c r="AQ61" s="561">
        <v>89</v>
      </c>
      <c r="AR61" s="560">
        <v>0</v>
      </c>
      <c r="AS61" s="587">
        <v>89</v>
      </c>
      <c r="AT61" s="563">
        <v>0</v>
      </c>
      <c r="AU61" s="560">
        <v>89</v>
      </c>
      <c r="AV61" s="565">
        <v>0</v>
      </c>
      <c r="AW61" s="565">
        <v>0</v>
      </c>
      <c r="AX61" s="561">
        <v>89</v>
      </c>
      <c r="AY61" s="560">
        <v>0</v>
      </c>
      <c r="AZ61" s="587">
        <v>89</v>
      </c>
      <c r="BA61" s="559">
        <v>0</v>
      </c>
      <c r="BB61" s="560">
        <v>89</v>
      </c>
      <c r="BC61" s="560">
        <v>0</v>
      </c>
      <c r="BD61" s="560">
        <v>0</v>
      </c>
      <c r="BE61" s="560">
        <v>89</v>
      </c>
      <c r="BF61" s="560">
        <v>0</v>
      </c>
      <c r="BG61" s="587">
        <v>89</v>
      </c>
      <c r="BH61" s="588">
        <v>0</v>
      </c>
      <c r="BI61" s="589">
        <v>89</v>
      </c>
      <c r="BJ61" s="589">
        <v>0</v>
      </c>
      <c r="BK61" s="589">
        <v>0</v>
      </c>
      <c r="BL61" s="589">
        <f t="shared" si="20"/>
        <v>89</v>
      </c>
      <c r="BM61" s="589">
        <v>0</v>
      </c>
      <c r="BN61" s="590">
        <f t="shared" si="21"/>
        <v>89</v>
      </c>
      <c r="BO61" s="531">
        <f t="shared" si="4"/>
        <v>0</v>
      </c>
      <c r="BP61" s="531">
        <f t="shared" si="5"/>
        <v>0</v>
      </c>
      <c r="BR61" s="591">
        <v>0</v>
      </c>
      <c r="BS61" s="592">
        <v>89</v>
      </c>
      <c r="BT61" s="592">
        <v>0</v>
      </c>
      <c r="BU61" s="592">
        <v>0</v>
      </c>
      <c r="BV61" s="592">
        <f t="shared" si="22"/>
        <v>89</v>
      </c>
      <c r="BW61" s="592">
        <v>0</v>
      </c>
      <c r="BX61" s="593">
        <f t="shared" si="23"/>
        <v>89</v>
      </c>
      <c r="BY61" s="594">
        <v>0</v>
      </c>
      <c r="BZ61" s="618">
        <v>0</v>
      </c>
      <c r="CA61" s="578" t="str">
        <f t="shared" si="8"/>
        <v>○</v>
      </c>
      <c r="CB61" s="595">
        <v>89</v>
      </c>
      <c r="CC61" s="578" t="str">
        <f t="shared" si="9"/>
        <v>○</v>
      </c>
    </row>
    <row r="62" spans="1:82">
      <c r="A62" s="661">
        <v>54</v>
      </c>
      <c r="B62" s="580" t="s">
        <v>145</v>
      </c>
      <c r="C62" s="580" t="s">
        <v>151</v>
      </c>
      <c r="D62" s="580" t="s">
        <v>109</v>
      </c>
      <c r="E62" s="581">
        <v>11729143</v>
      </c>
      <c r="F62" s="582">
        <v>11730101</v>
      </c>
      <c r="G62" s="582">
        <v>11701064</v>
      </c>
      <c r="H62" s="582">
        <v>11701064</v>
      </c>
      <c r="I62" s="582">
        <v>11701064</v>
      </c>
      <c r="J62" s="583" t="s">
        <v>27</v>
      </c>
      <c r="K62" s="584"/>
      <c r="L62" s="585">
        <v>44</v>
      </c>
      <c r="M62" s="585">
        <v>44</v>
      </c>
      <c r="N62" s="585"/>
      <c r="O62" s="586">
        <v>88</v>
      </c>
      <c r="P62" s="586"/>
      <c r="Q62" s="692">
        <v>88</v>
      </c>
      <c r="R62" s="584"/>
      <c r="S62" s="585">
        <v>44</v>
      </c>
      <c r="T62" s="585">
        <v>44</v>
      </c>
      <c r="U62" s="585"/>
      <c r="V62" s="586">
        <v>88</v>
      </c>
      <c r="W62" s="586"/>
      <c r="X62" s="692">
        <v>88</v>
      </c>
      <c r="Y62" s="559">
        <v>0</v>
      </c>
      <c r="Z62" s="560">
        <v>44</v>
      </c>
      <c r="AA62" s="560">
        <v>44</v>
      </c>
      <c r="AB62" s="560">
        <v>0</v>
      </c>
      <c r="AC62" s="561">
        <f t="shared" si="11"/>
        <v>88</v>
      </c>
      <c r="AD62" s="560">
        <v>0</v>
      </c>
      <c r="AE62" s="587">
        <f t="shared" si="12"/>
        <v>88</v>
      </c>
      <c r="AF62" s="559">
        <v>0</v>
      </c>
      <c r="AG62" s="560">
        <v>44</v>
      </c>
      <c r="AH62" s="560">
        <v>44</v>
      </c>
      <c r="AI62" s="560">
        <v>0</v>
      </c>
      <c r="AJ62" s="561">
        <v>88</v>
      </c>
      <c r="AK62" s="560">
        <v>0</v>
      </c>
      <c r="AL62" s="587">
        <f t="shared" si="13"/>
        <v>88</v>
      </c>
      <c r="AM62" s="559">
        <v>0</v>
      </c>
      <c r="AN62" s="560">
        <v>44</v>
      </c>
      <c r="AO62" s="560">
        <v>44</v>
      </c>
      <c r="AP62" s="560">
        <v>0</v>
      </c>
      <c r="AQ62" s="561">
        <v>88</v>
      </c>
      <c r="AR62" s="560">
        <v>0</v>
      </c>
      <c r="AS62" s="587">
        <v>88</v>
      </c>
      <c r="AT62" s="563">
        <v>0</v>
      </c>
      <c r="AU62" s="560">
        <v>44</v>
      </c>
      <c r="AV62" s="565">
        <v>44</v>
      </c>
      <c r="AW62" s="565">
        <v>0</v>
      </c>
      <c r="AX62" s="561">
        <v>88</v>
      </c>
      <c r="AY62" s="560">
        <v>0</v>
      </c>
      <c r="AZ62" s="587">
        <v>88</v>
      </c>
      <c r="BA62" s="559">
        <v>0</v>
      </c>
      <c r="BB62" s="560">
        <v>44</v>
      </c>
      <c r="BC62" s="560">
        <v>44</v>
      </c>
      <c r="BD62" s="560">
        <v>0</v>
      </c>
      <c r="BE62" s="560">
        <v>88</v>
      </c>
      <c r="BF62" s="560">
        <v>0</v>
      </c>
      <c r="BG62" s="587">
        <v>88</v>
      </c>
      <c r="BH62" s="588">
        <v>0</v>
      </c>
      <c r="BI62" s="589">
        <v>44</v>
      </c>
      <c r="BJ62" s="589">
        <v>44</v>
      </c>
      <c r="BK62" s="589">
        <v>0</v>
      </c>
      <c r="BL62" s="589">
        <f t="shared" si="20"/>
        <v>88</v>
      </c>
      <c r="BM62" s="589">
        <v>0</v>
      </c>
      <c r="BN62" s="590">
        <f t="shared" si="21"/>
        <v>88</v>
      </c>
      <c r="BO62" s="531">
        <f t="shared" si="4"/>
        <v>0</v>
      </c>
      <c r="BP62" s="531">
        <f t="shared" si="5"/>
        <v>0</v>
      </c>
      <c r="BR62" s="591">
        <v>0</v>
      </c>
      <c r="BS62" s="592">
        <v>44</v>
      </c>
      <c r="BT62" s="592">
        <v>44</v>
      </c>
      <c r="BU62" s="592">
        <v>0</v>
      </c>
      <c r="BV62" s="592">
        <f t="shared" si="22"/>
        <v>88</v>
      </c>
      <c r="BW62" s="592">
        <v>0</v>
      </c>
      <c r="BX62" s="593">
        <f t="shared" si="23"/>
        <v>88</v>
      </c>
      <c r="BY62" s="594">
        <v>0</v>
      </c>
      <c r="BZ62" s="618">
        <v>0</v>
      </c>
      <c r="CA62" s="578" t="str">
        <f t="shared" si="8"/>
        <v>○</v>
      </c>
      <c r="CB62" s="595">
        <v>88</v>
      </c>
      <c r="CC62" s="578" t="str">
        <f t="shared" si="9"/>
        <v>○</v>
      </c>
    </row>
    <row r="63" spans="1:82">
      <c r="A63" s="661">
        <v>55</v>
      </c>
      <c r="B63" s="580" t="s">
        <v>145</v>
      </c>
      <c r="C63" s="580" t="s">
        <v>151</v>
      </c>
      <c r="D63" s="580" t="s">
        <v>109</v>
      </c>
      <c r="E63" s="581">
        <v>11729153</v>
      </c>
      <c r="F63" s="582">
        <v>11730078</v>
      </c>
      <c r="G63" s="582">
        <v>11701065</v>
      </c>
      <c r="H63" s="582">
        <v>11701065</v>
      </c>
      <c r="I63" s="582">
        <v>11701065</v>
      </c>
      <c r="J63" s="583" t="s">
        <v>28</v>
      </c>
      <c r="K63" s="584"/>
      <c r="L63" s="585">
        <v>39</v>
      </c>
      <c r="M63" s="585"/>
      <c r="N63" s="585">
        <v>33</v>
      </c>
      <c r="O63" s="586">
        <v>72</v>
      </c>
      <c r="P63" s="586"/>
      <c r="Q63" s="692">
        <v>72</v>
      </c>
      <c r="R63" s="584"/>
      <c r="S63" s="585">
        <v>39</v>
      </c>
      <c r="T63" s="585">
        <v>33</v>
      </c>
      <c r="U63" s="585"/>
      <c r="V63" s="586">
        <v>72</v>
      </c>
      <c r="W63" s="586"/>
      <c r="X63" s="692">
        <v>72</v>
      </c>
      <c r="Y63" s="559">
        <v>0</v>
      </c>
      <c r="Z63" s="560">
        <v>39</v>
      </c>
      <c r="AA63" s="560">
        <v>33</v>
      </c>
      <c r="AB63" s="560">
        <v>0</v>
      </c>
      <c r="AC63" s="561">
        <f t="shared" si="11"/>
        <v>72</v>
      </c>
      <c r="AD63" s="560">
        <v>0</v>
      </c>
      <c r="AE63" s="587">
        <f t="shared" si="12"/>
        <v>72</v>
      </c>
      <c r="AF63" s="559">
        <v>0</v>
      </c>
      <c r="AG63" s="560">
        <v>39</v>
      </c>
      <c r="AH63" s="560">
        <v>33</v>
      </c>
      <c r="AI63" s="560">
        <v>0</v>
      </c>
      <c r="AJ63" s="561">
        <v>72</v>
      </c>
      <c r="AK63" s="560">
        <v>0</v>
      </c>
      <c r="AL63" s="587">
        <f t="shared" si="13"/>
        <v>72</v>
      </c>
      <c r="AM63" s="559">
        <v>0</v>
      </c>
      <c r="AN63" s="560">
        <v>39</v>
      </c>
      <c r="AO63" s="560">
        <v>33</v>
      </c>
      <c r="AP63" s="560">
        <v>0</v>
      </c>
      <c r="AQ63" s="561">
        <v>72</v>
      </c>
      <c r="AR63" s="560">
        <v>0</v>
      </c>
      <c r="AS63" s="587">
        <v>72</v>
      </c>
      <c r="AT63" s="563">
        <v>0</v>
      </c>
      <c r="AU63" s="560">
        <v>39</v>
      </c>
      <c r="AV63" s="565">
        <v>33</v>
      </c>
      <c r="AW63" s="565">
        <v>0</v>
      </c>
      <c r="AX63" s="561">
        <v>72</v>
      </c>
      <c r="AY63" s="560">
        <v>0</v>
      </c>
      <c r="AZ63" s="587">
        <v>72</v>
      </c>
      <c r="BA63" s="559">
        <v>0</v>
      </c>
      <c r="BB63" s="560">
        <v>39</v>
      </c>
      <c r="BC63" s="560">
        <v>33</v>
      </c>
      <c r="BD63" s="560">
        <v>0</v>
      </c>
      <c r="BE63" s="560">
        <v>72</v>
      </c>
      <c r="BF63" s="560">
        <v>0</v>
      </c>
      <c r="BG63" s="587">
        <v>72</v>
      </c>
      <c r="BH63" s="588">
        <v>0</v>
      </c>
      <c r="BI63" s="589">
        <v>39</v>
      </c>
      <c r="BJ63" s="589">
        <v>33</v>
      </c>
      <c r="BK63" s="589">
        <v>0</v>
      </c>
      <c r="BL63" s="589">
        <f t="shared" si="20"/>
        <v>72</v>
      </c>
      <c r="BM63" s="589">
        <v>0</v>
      </c>
      <c r="BN63" s="590">
        <f t="shared" si="21"/>
        <v>72</v>
      </c>
      <c r="BO63" s="531">
        <f t="shared" si="4"/>
        <v>0</v>
      </c>
      <c r="BP63" s="531">
        <f t="shared" si="5"/>
        <v>0</v>
      </c>
      <c r="BR63" s="591">
        <v>0</v>
      </c>
      <c r="BS63" s="592">
        <v>39</v>
      </c>
      <c r="BT63" s="592">
        <v>33</v>
      </c>
      <c r="BU63" s="592">
        <v>0</v>
      </c>
      <c r="BV63" s="592">
        <f t="shared" si="22"/>
        <v>72</v>
      </c>
      <c r="BW63" s="592">
        <v>0</v>
      </c>
      <c r="BX63" s="593">
        <f t="shared" si="23"/>
        <v>72</v>
      </c>
      <c r="BY63" s="594">
        <v>0</v>
      </c>
      <c r="BZ63" s="618">
        <v>0</v>
      </c>
      <c r="CA63" s="578" t="str">
        <f t="shared" si="8"/>
        <v>○</v>
      </c>
      <c r="CB63" s="595">
        <v>72</v>
      </c>
      <c r="CC63" s="578" t="str">
        <f t="shared" si="9"/>
        <v>○</v>
      </c>
    </row>
    <row r="64" spans="1:82">
      <c r="A64" s="661">
        <v>56</v>
      </c>
      <c r="B64" s="580" t="s">
        <v>145</v>
      </c>
      <c r="C64" s="580" t="s">
        <v>151</v>
      </c>
      <c r="D64" s="580" t="s">
        <v>109</v>
      </c>
      <c r="E64" s="581">
        <v>11729049</v>
      </c>
      <c r="F64" s="582">
        <v>11730092</v>
      </c>
      <c r="G64" s="582">
        <v>11701042</v>
      </c>
      <c r="H64" s="582">
        <v>11701042</v>
      </c>
      <c r="I64" s="582">
        <v>11701042</v>
      </c>
      <c r="J64" s="583" t="s">
        <v>29</v>
      </c>
      <c r="K64" s="584"/>
      <c r="L64" s="585"/>
      <c r="M64" s="585"/>
      <c r="N64" s="585"/>
      <c r="O64" s="586">
        <v>0</v>
      </c>
      <c r="P64" s="586"/>
      <c r="Q64" s="692">
        <v>0</v>
      </c>
      <c r="R64" s="584"/>
      <c r="S64" s="585">
        <v>22</v>
      </c>
      <c r="T64" s="585"/>
      <c r="U64" s="585">
        <v>48</v>
      </c>
      <c r="V64" s="586">
        <v>70</v>
      </c>
      <c r="W64" s="586"/>
      <c r="X64" s="692">
        <v>70</v>
      </c>
      <c r="Y64" s="559">
        <v>0</v>
      </c>
      <c r="Z64" s="560">
        <v>22</v>
      </c>
      <c r="AA64" s="560">
        <v>0</v>
      </c>
      <c r="AB64" s="560">
        <v>48</v>
      </c>
      <c r="AC64" s="561">
        <f t="shared" si="11"/>
        <v>70</v>
      </c>
      <c r="AD64" s="560">
        <v>0</v>
      </c>
      <c r="AE64" s="587">
        <f t="shared" si="12"/>
        <v>70</v>
      </c>
      <c r="AF64" s="559">
        <v>0</v>
      </c>
      <c r="AG64" s="560">
        <v>22</v>
      </c>
      <c r="AH64" s="560">
        <v>0</v>
      </c>
      <c r="AI64" s="560">
        <v>48</v>
      </c>
      <c r="AJ64" s="561">
        <v>70</v>
      </c>
      <c r="AK64" s="560">
        <v>0</v>
      </c>
      <c r="AL64" s="587">
        <f t="shared" si="13"/>
        <v>70</v>
      </c>
      <c r="AM64" s="559">
        <v>0</v>
      </c>
      <c r="AN64" s="560">
        <v>22</v>
      </c>
      <c r="AO64" s="560">
        <v>0</v>
      </c>
      <c r="AP64" s="560">
        <v>48</v>
      </c>
      <c r="AQ64" s="561">
        <v>70</v>
      </c>
      <c r="AR64" s="560">
        <v>0</v>
      </c>
      <c r="AS64" s="587">
        <v>70</v>
      </c>
      <c r="AT64" s="563">
        <v>0</v>
      </c>
      <c r="AU64" s="560">
        <v>22</v>
      </c>
      <c r="AV64" s="565">
        <v>0</v>
      </c>
      <c r="AW64" s="565">
        <v>48</v>
      </c>
      <c r="AX64" s="561">
        <v>70</v>
      </c>
      <c r="AY64" s="560">
        <v>0</v>
      </c>
      <c r="AZ64" s="587">
        <v>70</v>
      </c>
      <c r="BA64" s="559">
        <v>0</v>
      </c>
      <c r="BB64" s="560">
        <v>22</v>
      </c>
      <c r="BC64" s="560">
        <v>0</v>
      </c>
      <c r="BD64" s="560">
        <v>48</v>
      </c>
      <c r="BE64" s="560">
        <v>70</v>
      </c>
      <c r="BF64" s="560">
        <v>0</v>
      </c>
      <c r="BG64" s="587">
        <v>70</v>
      </c>
      <c r="BH64" s="588">
        <v>0</v>
      </c>
      <c r="BI64" s="589">
        <v>22</v>
      </c>
      <c r="BJ64" s="589">
        <v>0</v>
      </c>
      <c r="BK64" s="589">
        <v>48</v>
      </c>
      <c r="BL64" s="589">
        <f t="shared" si="20"/>
        <v>70</v>
      </c>
      <c r="BM64" s="589">
        <v>0</v>
      </c>
      <c r="BN64" s="590">
        <f t="shared" si="21"/>
        <v>70</v>
      </c>
      <c r="BO64" s="531">
        <f t="shared" si="4"/>
        <v>0</v>
      </c>
      <c r="BP64" s="531">
        <f t="shared" si="5"/>
        <v>0</v>
      </c>
      <c r="BR64" s="591">
        <v>0</v>
      </c>
      <c r="BS64" s="592">
        <v>22</v>
      </c>
      <c r="BT64" s="592">
        <v>0</v>
      </c>
      <c r="BU64" s="592">
        <v>48</v>
      </c>
      <c r="BV64" s="592">
        <f t="shared" si="22"/>
        <v>70</v>
      </c>
      <c r="BW64" s="592">
        <v>0</v>
      </c>
      <c r="BX64" s="593">
        <f t="shared" si="23"/>
        <v>70</v>
      </c>
      <c r="BY64" s="594">
        <v>0</v>
      </c>
      <c r="BZ64" s="618">
        <v>0</v>
      </c>
      <c r="CA64" s="578" t="str">
        <f t="shared" si="8"/>
        <v>○</v>
      </c>
      <c r="CB64" s="595">
        <v>70</v>
      </c>
      <c r="CC64" s="578" t="str">
        <f t="shared" si="9"/>
        <v>○</v>
      </c>
    </row>
    <row r="65" spans="1:81">
      <c r="A65" s="661">
        <v>57</v>
      </c>
      <c r="B65" s="580" t="s">
        <v>145</v>
      </c>
      <c r="C65" s="580" t="s">
        <v>151</v>
      </c>
      <c r="D65" s="580" t="s">
        <v>109</v>
      </c>
      <c r="E65" s="581">
        <v>11729002</v>
      </c>
      <c r="F65" s="582">
        <v>11730143</v>
      </c>
      <c r="G65" s="582">
        <v>11701030</v>
      </c>
      <c r="H65" s="582">
        <v>11701030</v>
      </c>
      <c r="I65" s="582">
        <v>11701030</v>
      </c>
      <c r="J65" s="583" t="s">
        <v>164</v>
      </c>
      <c r="K65" s="584"/>
      <c r="L65" s="585">
        <v>54</v>
      </c>
      <c r="M65" s="585"/>
      <c r="N65" s="585"/>
      <c r="O65" s="586">
        <v>54</v>
      </c>
      <c r="P65" s="586"/>
      <c r="Q65" s="692">
        <v>54</v>
      </c>
      <c r="R65" s="584"/>
      <c r="S65" s="585">
        <v>54</v>
      </c>
      <c r="T65" s="585"/>
      <c r="U65" s="585"/>
      <c r="V65" s="586">
        <v>54</v>
      </c>
      <c r="W65" s="586"/>
      <c r="X65" s="692">
        <v>54</v>
      </c>
      <c r="Y65" s="559">
        <v>0</v>
      </c>
      <c r="Z65" s="560">
        <v>54</v>
      </c>
      <c r="AA65" s="560">
        <v>0</v>
      </c>
      <c r="AB65" s="560">
        <v>0</v>
      </c>
      <c r="AC65" s="561">
        <f t="shared" si="11"/>
        <v>54</v>
      </c>
      <c r="AD65" s="560">
        <v>0</v>
      </c>
      <c r="AE65" s="587">
        <f t="shared" si="12"/>
        <v>54</v>
      </c>
      <c r="AF65" s="559">
        <v>0</v>
      </c>
      <c r="AG65" s="560">
        <v>41</v>
      </c>
      <c r="AH65" s="560">
        <v>13</v>
      </c>
      <c r="AI65" s="560">
        <v>0</v>
      </c>
      <c r="AJ65" s="561">
        <v>54</v>
      </c>
      <c r="AK65" s="560">
        <v>0</v>
      </c>
      <c r="AL65" s="587">
        <f t="shared" si="13"/>
        <v>54</v>
      </c>
      <c r="AM65" s="559">
        <v>0</v>
      </c>
      <c r="AN65" s="560">
        <v>41</v>
      </c>
      <c r="AO65" s="560">
        <v>13</v>
      </c>
      <c r="AP65" s="560">
        <v>0</v>
      </c>
      <c r="AQ65" s="561">
        <v>54</v>
      </c>
      <c r="AR65" s="560">
        <v>0</v>
      </c>
      <c r="AS65" s="587">
        <v>54</v>
      </c>
      <c r="AT65" s="563">
        <v>0</v>
      </c>
      <c r="AU65" s="560">
        <v>41</v>
      </c>
      <c r="AV65" s="565">
        <v>13</v>
      </c>
      <c r="AW65" s="565">
        <v>0</v>
      </c>
      <c r="AX65" s="561">
        <v>54</v>
      </c>
      <c r="AY65" s="560">
        <v>0</v>
      </c>
      <c r="AZ65" s="587">
        <v>54</v>
      </c>
      <c r="BA65" s="559">
        <v>0</v>
      </c>
      <c r="BB65" s="560">
        <v>41</v>
      </c>
      <c r="BC65" s="560">
        <v>13</v>
      </c>
      <c r="BD65" s="560">
        <v>0</v>
      </c>
      <c r="BE65" s="560">
        <v>54</v>
      </c>
      <c r="BF65" s="560">
        <v>0</v>
      </c>
      <c r="BG65" s="587">
        <v>54</v>
      </c>
      <c r="BH65" s="588">
        <v>0</v>
      </c>
      <c r="BI65" s="589">
        <v>41</v>
      </c>
      <c r="BJ65" s="589">
        <v>13</v>
      </c>
      <c r="BK65" s="589">
        <v>0</v>
      </c>
      <c r="BL65" s="589">
        <f t="shared" si="20"/>
        <v>54</v>
      </c>
      <c r="BM65" s="589">
        <v>0</v>
      </c>
      <c r="BN65" s="590">
        <f t="shared" si="21"/>
        <v>54</v>
      </c>
      <c r="BO65" s="531">
        <f t="shared" si="4"/>
        <v>0</v>
      </c>
      <c r="BP65" s="531">
        <f t="shared" si="5"/>
        <v>0</v>
      </c>
      <c r="BR65" s="591">
        <v>0</v>
      </c>
      <c r="BS65" s="592">
        <v>41</v>
      </c>
      <c r="BT65" s="592">
        <v>13</v>
      </c>
      <c r="BU65" s="592">
        <v>0</v>
      </c>
      <c r="BV65" s="592">
        <f t="shared" si="22"/>
        <v>54</v>
      </c>
      <c r="BW65" s="592">
        <v>0</v>
      </c>
      <c r="BX65" s="593">
        <f t="shared" si="23"/>
        <v>54</v>
      </c>
      <c r="BY65" s="594">
        <v>0</v>
      </c>
      <c r="BZ65" s="618">
        <v>0</v>
      </c>
      <c r="CA65" s="578" t="str">
        <f t="shared" si="8"/>
        <v>○</v>
      </c>
      <c r="CB65" s="595">
        <v>54</v>
      </c>
      <c r="CC65" s="578" t="str">
        <f t="shared" si="9"/>
        <v>○</v>
      </c>
    </row>
    <row r="66" spans="1:81">
      <c r="A66" s="661">
        <v>58</v>
      </c>
      <c r="B66" s="580" t="s">
        <v>145</v>
      </c>
      <c r="C66" s="580" t="s">
        <v>151</v>
      </c>
      <c r="D66" s="580" t="s">
        <v>109</v>
      </c>
      <c r="E66" s="581">
        <v>11729089</v>
      </c>
      <c r="F66" s="582">
        <v>11730022</v>
      </c>
      <c r="G66" s="582">
        <v>11701050</v>
      </c>
      <c r="H66" s="582">
        <v>11701050</v>
      </c>
      <c r="I66" s="582">
        <v>11701050</v>
      </c>
      <c r="J66" s="583" t="s">
        <v>30</v>
      </c>
      <c r="K66" s="584"/>
      <c r="L66" s="585"/>
      <c r="M66" s="585"/>
      <c r="N66" s="585"/>
      <c r="O66" s="586">
        <v>0</v>
      </c>
      <c r="P66" s="586"/>
      <c r="Q66" s="692">
        <v>0</v>
      </c>
      <c r="R66" s="584"/>
      <c r="S66" s="585">
        <v>28</v>
      </c>
      <c r="T66" s="585"/>
      <c r="U66" s="585"/>
      <c r="V66" s="586">
        <v>28</v>
      </c>
      <c r="W66" s="586"/>
      <c r="X66" s="692">
        <v>28</v>
      </c>
      <c r="Y66" s="559">
        <v>0</v>
      </c>
      <c r="Z66" s="560">
        <v>28</v>
      </c>
      <c r="AA66" s="560">
        <v>0</v>
      </c>
      <c r="AB66" s="560">
        <v>0</v>
      </c>
      <c r="AC66" s="561">
        <f t="shared" si="11"/>
        <v>28</v>
      </c>
      <c r="AD66" s="560">
        <v>0</v>
      </c>
      <c r="AE66" s="587">
        <f t="shared" si="12"/>
        <v>28</v>
      </c>
      <c r="AF66" s="559">
        <v>0</v>
      </c>
      <c r="AG66" s="560">
        <v>28</v>
      </c>
      <c r="AH66" s="560">
        <v>0</v>
      </c>
      <c r="AI66" s="560">
        <v>0</v>
      </c>
      <c r="AJ66" s="561">
        <v>28</v>
      </c>
      <c r="AK66" s="560">
        <v>0</v>
      </c>
      <c r="AL66" s="587">
        <f t="shared" si="13"/>
        <v>28</v>
      </c>
      <c r="AM66" s="559">
        <v>0</v>
      </c>
      <c r="AN66" s="560">
        <v>28</v>
      </c>
      <c r="AO66" s="560">
        <v>0</v>
      </c>
      <c r="AP66" s="560">
        <v>0</v>
      </c>
      <c r="AQ66" s="561">
        <v>28</v>
      </c>
      <c r="AR66" s="560">
        <v>0</v>
      </c>
      <c r="AS66" s="587">
        <v>28</v>
      </c>
      <c r="AT66" s="563">
        <v>0</v>
      </c>
      <c r="AU66" s="560">
        <v>28</v>
      </c>
      <c r="AV66" s="565">
        <v>0</v>
      </c>
      <c r="AW66" s="565">
        <v>0</v>
      </c>
      <c r="AX66" s="561">
        <v>28</v>
      </c>
      <c r="AY66" s="560">
        <v>0</v>
      </c>
      <c r="AZ66" s="587">
        <v>28</v>
      </c>
      <c r="BA66" s="559">
        <v>0</v>
      </c>
      <c r="BB66" s="560">
        <v>28</v>
      </c>
      <c r="BC66" s="560">
        <v>0</v>
      </c>
      <c r="BD66" s="560">
        <v>0</v>
      </c>
      <c r="BE66" s="560">
        <v>28</v>
      </c>
      <c r="BF66" s="560">
        <v>0</v>
      </c>
      <c r="BG66" s="587">
        <v>28</v>
      </c>
      <c r="BH66" s="588">
        <v>0</v>
      </c>
      <c r="BI66" s="589">
        <v>28</v>
      </c>
      <c r="BJ66" s="589">
        <v>0</v>
      </c>
      <c r="BK66" s="589">
        <v>0</v>
      </c>
      <c r="BL66" s="589">
        <f t="shared" si="20"/>
        <v>28</v>
      </c>
      <c r="BM66" s="589">
        <v>0</v>
      </c>
      <c r="BN66" s="590">
        <f t="shared" si="21"/>
        <v>28</v>
      </c>
      <c r="BO66" s="531">
        <f t="shared" si="4"/>
        <v>0</v>
      </c>
      <c r="BP66" s="531">
        <f t="shared" si="5"/>
        <v>0</v>
      </c>
      <c r="BR66" s="591">
        <v>0</v>
      </c>
      <c r="BS66" s="592">
        <v>0</v>
      </c>
      <c r="BT66" s="592">
        <v>28</v>
      </c>
      <c r="BU66" s="592">
        <v>0</v>
      </c>
      <c r="BV66" s="592">
        <f t="shared" si="22"/>
        <v>28</v>
      </c>
      <c r="BW66" s="592">
        <v>0</v>
      </c>
      <c r="BX66" s="593">
        <f t="shared" si="23"/>
        <v>28</v>
      </c>
      <c r="BY66" s="594">
        <v>0</v>
      </c>
      <c r="BZ66" s="618">
        <v>0</v>
      </c>
      <c r="CA66" s="578" t="str">
        <f t="shared" si="8"/>
        <v>○</v>
      </c>
      <c r="CB66" s="595">
        <v>28</v>
      </c>
      <c r="CC66" s="578" t="str">
        <f t="shared" si="9"/>
        <v>○</v>
      </c>
    </row>
    <row r="67" spans="1:81">
      <c r="A67" s="661">
        <v>59</v>
      </c>
      <c r="B67" s="580" t="s">
        <v>145</v>
      </c>
      <c r="C67" s="580" t="s">
        <v>151</v>
      </c>
      <c r="D67" s="580" t="s">
        <v>109</v>
      </c>
      <c r="E67" s="581">
        <v>11729106</v>
      </c>
      <c r="F67" s="582">
        <v>11730074</v>
      </c>
      <c r="G67" s="582">
        <v>11701055</v>
      </c>
      <c r="H67" s="582">
        <v>11701055</v>
      </c>
      <c r="I67" s="582">
        <v>11701055</v>
      </c>
      <c r="J67" s="583" t="s">
        <v>31</v>
      </c>
      <c r="K67" s="584"/>
      <c r="L67" s="585"/>
      <c r="M67" s="585"/>
      <c r="N67" s="585"/>
      <c r="O67" s="586">
        <v>0</v>
      </c>
      <c r="P67" s="586"/>
      <c r="Q67" s="692">
        <v>0</v>
      </c>
      <c r="R67" s="584"/>
      <c r="S67" s="585">
        <v>29</v>
      </c>
      <c r="T67" s="585"/>
      <c r="U67" s="585"/>
      <c r="V67" s="586">
        <v>29</v>
      </c>
      <c r="W67" s="586"/>
      <c r="X67" s="692">
        <v>29</v>
      </c>
      <c r="Y67" s="559">
        <v>0</v>
      </c>
      <c r="Z67" s="560">
        <v>28</v>
      </c>
      <c r="AA67" s="560">
        <v>0</v>
      </c>
      <c r="AB67" s="560">
        <v>0</v>
      </c>
      <c r="AC67" s="561">
        <f t="shared" si="11"/>
        <v>28</v>
      </c>
      <c r="AD67" s="560">
        <v>0</v>
      </c>
      <c r="AE67" s="587">
        <f t="shared" si="12"/>
        <v>28</v>
      </c>
      <c r="AF67" s="559">
        <v>0</v>
      </c>
      <c r="AG67" s="560">
        <v>28</v>
      </c>
      <c r="AH67" s="560">
        <v>0</v>
      </c>
      <c r="AI67" s="560">
        <v>0</v>
      </c>
      <c r="AJ67" s="561">
        <v>28</v>
      </c>
      <c r="AK67" s="560">
        <v>0</v>
      </c>
      <c r="AL67" s="587">
        <f t="shared" si="13"/>
        <v>28</v>
      </c>
      <c r="AM67" s="559">
        <v>0</v>
      </c>
      <c r="AN67" s="560">
        <v>28</v>
      </c>
      <c r="AO67" s="560">
        <v>0</v>
      </c>
      <c r="AP67" s="560">
        <v>0</v>
      </c>
      <c r="AQ67" s="561">
        <v>28</v>
      </c>
      <c r="AR67" s="560">
        <v>0</v>
      </c>
      <c r="AS67" s="587">
        <v>28</v>
      </c>
      <c r="AT67" s="563">
        <v>0</v>
      </c>
      <c r="AU67" s="560">
        <v>28</v>
      </c>
      <c r="AV67" s="565">
        <v>0</v>
      </c>
      <c r="AW67" s="565">
        <v>0</v>
      </c>
      <c r="AX67" s="561">
        <v>28</v>
      </c>
      <c r="AY67" s="560">
        <v>0</v>
      </c>
      <c r="AZ67" s="587">
        <v>28</v>
      </c>
      <c r="BA67" s="559">
        <v>0</v>
      </c>
      <c r="BB67" s="560">
        <v>28</v>
      </c>
      <c r="BC67" s="560">
        <v>0</v>
      </c>
      <c r="BD67" s="560">
        <v>0</v>
      </c>
      <c r="BE67" s="560">
        <v>28</v>
      </c>
      <c r="BF67" s="560">
        <v>0</v>
      </c>
      <c r="BG67" s="587">
        <v>28</v>
      </c>
      <c r="BH67" s="588">
        <v>0</v>
      </c>
      <c r="BI67" s="589">
        <v>28</v>
      </c>
      <c r="BJ67" s="589">
        <v>0</v>
      </c>
      <c r="BK67" s="589">
        <v>0</v>
      </c>
      <c r="BL67" s="589">
        <f t="shared" si="20"/>
        <v>28</v>
      </c>
      <c r="BM67" s="589">
        <v>0</v>
      </c>
      <c r="BN67" s="590">
        <f t="shared" si="21"/>
        <v>28</v>
      </c>
      <c r="BO67" s="531">
        <f t="shared" si="4"/>
        <v>0</v>
      </c>
      <c r="BP67" s="531">
        <f t="shared" si="5"/>
        <v>0</v>
      </c>
      <c r="BR67" s="591">
        <v>0</v>
      </c>
      <c r="BS67" s="592">
        <v>28</v>
      </c>
      <c r="BT67" s="592">
        <v>0</v>
      </c>
      <c r="BU67" s="592">
        <v>0</v>
      </c>
      <c r="BV67" s="592">
        <f t="shared" si="22"/>
        <v>28</v>
      </c>
      <c r="BW67" s="592">
        <v>0</v>
      </c>
      <c r="BX67" s="593">
        <f t="shared" si="23"/>
        <v>28</v>
      </c>
      <c r="BY67" s="594">
        <v>0</v>
      </c>
      <c r="BZ67" s="618">
        <v>0</v>
      </c>
      <c r="CA67" s="578" t="str">
        <f t="shared" si="8"/>
        <v>○</v>
      </c>
      <c r="CB67" s="595">
        <v>28</v>
      </c>
      <c r="CC67" s="578" t="str">
        <f t="shared" si="9"/>
        <v>○</v>
      </c>
    </row>
    <row r="68" spans="1:81">
      <c r="A68" s="661">
        <v>60</v>
      </c>
      <c r="B68" s="580" t="s">
        <v>145</v>
      </c>
      <c r="C68" s="580" t="s">
        <v>151</v>
      </c>
      <c r="D68" s="580" t="s">
        <v>109</v>
      </c>
      <c r="E68" s="581">
        <v>11729132</v>
      </c>
      <c r="F68" s="582">
        <v>11730019</v>
      </c>
      <c r="G68" s="582">
        <v>11701060</v>
      </c>
      <c r="H68" s="582">
        <v>11701060</v>
      </c>
      <c r="I68" s="582">
        <v>11701060</v>
      </c>
      <c r="J68" s="583" t="s">
        <v>165</v>
      </c>
      <c r="K68" s="584"/>
      <c r="L68" s="585"/>
      <c r="M68" s="585"/>
      <c r="N68" s="585"/>
      <c r="O68" s="586">
        <v>0</v>
      </c>
      <c r="P68" s="586"/>
      <c r="Q68" s="692">
        <v>0</v>
      </c>
      <c r="R68" s="584"/>
      <c r="S68" s="585"/>
      <c r="T68" s="585"/>
      <c r="U68" s="585">
        <v>500</v>
      </c>
      <c r="V68" s="586">
        <v>500</v>
      </c>
      <c r="W68" s="586"/>
      <c r="X68" s="692">
        <v>500</v>
      </c>
      <c r="Y68" s="559">
        <v>0</v>
      </c>
      <c r="Z68" s="560">
        <v>0</v>
      </c>
      <c r="AA68" s="560">
        <v>0</v>
      </c>
      <c r="AB68" s="560">
        <v>500</v>
      </c>
      <c r="AC68" s="561">
        <f t="shared" si="11"/>
        <v>500</v>
      </c>
      <c r="AD68" s="560">
        <v>0</v>
      </c>
      <c r="AE68" s="587">
        <f t="shared" si="12"/>
        <v>500</v>
      </c>
      <c r="AF68" s="559">
        <v>0</v>
      </c>
      <c r="AG68" s="560">
        <v>0</v>
      </c>
      <c r="AH68" s="560">
        <v>0</v>
      </c>
      <c r="AI68" s="560">
        <v>500</v>
      </c>
      <c r="AJ68" s="561">
        <v>500</v>
      </c>
      <c r="AK68" s="560">
        <v>0</v>
      </c>
      <c r="AL68" s="587">
        <f t="shared" si="13"/>
        <v>500</v>
      </c>
      <c r="AM68" s="559">
        <v>0</v>
      </c>
      <c r="AN68" s="560">
        <v>0</v>
      </c>
      <c r="AO68" s="560">
        <v>0</v>
      </c>
      <c r="AP68" s="560">
        <v>500</v>
      </c>
      <c r="AQ68" s="561">
        <v>500</v>
      </c>
      <c r="AR68" s="560">
        <v>0</v>
      </c>
      <c r="AS68" s="587">
        <v>500</v>
      </c>
      <c r="AT68" s="563">
        <v>0</v>
      </c>
      <c r="AU68" s="560">
        <v>0</v>
      </c>
      <c r="AV68" s="565">
        <v>0</v>
      </c>
      <c r="AW68" s="565">
        <v>448</v>
      </c>
      <c r="AX68" s="561">
        <v>448</v>
      </c>
      <c r="AY68" s="560">
        <v>0</v>
      </c>
      <c r="AZ68" s="587">
        <v>448</v>
      </c>
      <c r="BA68" s="559">
        <v>0</v>
      </c>
      <c r="BB68" s="560">
        <v>0</v>
      </c>
      <c r="BC68" s="560">
        <v>0</v>
      </c>
      <c r="BD68" s="560">
        <v>448</v>
      </c>
      <c r="BE68" s="560">
        <v>448</v>
      </c>
      <c r="BF68" s="560">
        <v>0</v>
      </c>
      <c r="BG68" s="587">
        <v>448</v>
      </c>
      <c r="BH68" s="588">
        <v>0</v>
      </c>
      <c r="BI68" s="589">
        <v>0</v>
      </c>
      <c r="BJ68" s="589">
        <v>0</v>
      </c>
      <c r="BK68" s="596">
        <v>400</v>
      </c>
      <c r="BL68" s="596">
        <f t="shared" si="20"/>
        <v>400</v>
      </c>
      <c r="BM68" s="589">
        <v>0</v>
      </c>
      <c r="BN68" s="590">
        <f t="shared" si="21"/>
        <v>400</v>
      </c>
      <c r="BO68" s="531">
        <f t="shared" ref="BO68:BO131" si="25">BL68-BE68</f>
        <v>-48</v>
      </c>
      <c r="BP68" s="531">
        <f t="shared" ref="BP68:BP131" si="26">BN68-BG68</f>
        <v>-48</v>
      </c>
      <c r="BR68" s="591">
        <v>0</v>
      </c>
      <c r="BS68" s="592">
        <v>0</v>
      </c>
      <c r="BT68" s="592">
        <v>0</v>
      </c>
      <c r="BU68" s="592">
        <v>400</v>
      </c>
      <c r="BV68" s="592">
        <f t="shared" si="22"/>
        <v>400</v>
      </c>
      <c r="BW68" s="592">
        <v>0</v>
      </c>
      <c r="BX68" s="593">
        <f t="shared" si="23"/>
        <v>400</v>
      </c>
      <c r="BY68" s="594">
        <v>0</v>
      </c>
      <c r="BZ68" s="618">
        <v>0</v>
      </c>
      <c r="CA68" s="578" t="str">
        <f t="shared" ref="CA68:CA131" si="27">IF(BN68=BX68+BY68+BZ68,"○","×")</f>
        <v>○</v>
      </c>
      <c r="CB68" s="595">
        <v>400</v>
      </c>
      <c r="CC68" s="578" t="str">
        <f t="shared" ref="CC68:CC131" si="28">IF(BN68=CB68,"○","×")</f>
        <v>○</v>
      </c>
    </row>
    <row r="69" spans="1:81">
      <c r="A69" s="661">
        <v>61</v>
      </c>
      <c r="B69" s="551" t="s">
        <v>145</v>
      </c>
      <c r="C69" s="551" t="s">
        <v>151</v>
      </c>
      <c r="D69" s="551" t="s">
        <v>109</v>
      </c>
      <c r="E69" s="684">
        <v>11729030</v>
      </c>
      <c r="F69" s="685">
        <v>11730048</v>
      </c>
      <c r="G69" s="685">
        <v>11701037</v>
      </c>
      <c r="H69" s="685">
        <v>11701037</v>
      </c>
      <c r="I69" s="685">
        <v>11701037</v>
      </c>
      <c r="J69" s="554" t="s">
        <v>166</v>
      </c>
      <c r="K69" s="555"/>
      <c r="L69" s="556"/>
      <c r="M69" s="556"/>
      <c r="N69" s="556"/>
      <c r="O69" s="557">
        <v>0</v>
      </c>
      <c r="P69" s="557"/>
      <c r="Q69" s="558">
        <v>0</v>
      </c>
      <c r="R69" s="555"/>
      <c r="S69" s="556"/>
      <c r="T69" s="556"/>
      <c r="U69" s="556">
        <v>310</v>
      </c>
      <c r="V69" s="557">
        <v>310</v>
      </c>
      <c r="W69" s="557"/>
      <c r="X69" s="558">
        <v>310</v>
      </c>
      <c r="Y69" s="559">
        <v>0</v>
      </c>
      <c r="Z69" s="560">
        <v>0</v>
      </c>
      <c r="AA69" s="560">
        <v>0</v>
      </c>
      <c r="AB69" s="560">
        <v>310</v>
      </c>
      <c r="AC69" s="561">
        <f t="shared" si="11"/>
        <v>310</v>
      </c>
      <c r="AD69" s="560">
        <v>0</v>
      </c>
      <c r="AE69" s="562">
        <f t="shared" si="12"/>
        <v>310</v>
      </c>
      <c r="AF69" s="559">
        <v>0</v>
      </c>
      <c r="AG69" s="560">
        <v>0</v>
      </c>
      <c r="AH69" s="560">
        <v>0</v>
      </c>
      <c r="AI69" s="560">
        <v>310</v>
      </c>
      <c r="AJ69" s="561">
        <v>310</v>
      </c>
      <c r="AK69" s="560">
        <v>0</v>
      </c>
      <c r="AL69" s="562">
        <f t="shared" si="13"/>
        <v>310</v>
      </c>
      <c r="AM69" s="559">
        <v>0</v>
      </c>
      <c r="AN69" s="560">
        <v>0</v>
      </c>
      <c r="AO69" s="560">
        <v>0</v>
      </c>
      <c r="AP69" s="560">
        <v>310</v>
      </c>
      <c r="AQ69" s="561">
        <v>310</v>
      </c>
      <c r="AR69" s="560">
        <v>0</v>
      </c>
      <c r="AS69" s="562">
        <v>310</v>
      </c>
      <c r="AT69" s="563">
        <v>0</v>
      </c>
      <c r="AU69" s="560">
        <v>0</v>
      </c>
      <c r="AV69" s="565">
        <v>0</v>
      </c>
      <c r="AW69" s="565">
        <v>310</v>
      </c>
      <c r="AX69" s="561">
        <v>310</v>
      </c>
      <c r="AY69" s="560">
        <v>0</v>
      </c>
      <c r="AZ69" s="562">
        <v>310</v>
      </c>
      <c r="BA69" s="559">
        <v>0</v>
      </c>
      <c r="BB69" s="560">
        <v>0</v>
      </c>
      <c r="BC69" s="560">
        <v>0</v>
      </c>
      <c r="BD69" s="560">
        <v>310</v>
      </c>
      <c r="BE69" s="560">
        <v>310</v>
      </c>
      <c r="BF69" s="560">
        <v>0</v>
      </c>
      <c r="BG69" s="587">
        <v>310</v>
      </c>
      <c r="BH69" s="588">
        <v>0</v>
      </c>
      <c r="BI69" s="589">
        <v>0</v>
      </c>
      <c r="BJ69" s="589">
        <v>0</v>
      </c>
      <c r="BK69" s="589">
        <v>310</v>
      </c>
      <c r="BL69" s="589">
        <f t="shared" si="20"/>
        <v>310</v>
      </c>
      <c r="BM69" s="589">
        <v>0</v>
      </c>
      <c r="BN69" s="590">
        <f t="shared" si="21"/>
        <v>310</v>
      </c>
      <c r="BO69" s="531">
        <f t="shared" si="25"/>
        <v>0</v>
      </c>
      <c r="BP69" s="531">
        <f t="shared" si="26"/>
        <v>0</v>
      </c>
      <c r="BR69" s="591">
        <v>0</v>
      </c>
      <c r="BS69" s="592">
        <v>0</v>
      </c>
      <c r="BT69" s="592">
        <v>0</v>
      </c>
      <c r="BU69" s="592">
        <v>310</v>
      </c>
      <c r="BV69" s="592">
        <f t="shared" si="22"/>
        <v>310</v>
      </c>
      <c r="BW69" s="592">
        <v>0</v>
      </c>
      <c r="BX69" s="593">
        <f t="shared" si="23"/>
        <v>310</v>
      </c>
      <c r="BY69" s="594">
        <v>0</v>
      </c>
      <c r="BZ69" s="618">
        <v>0</v>
      </c>
      <c r="CA69" s="578" t="str">
        <f t="shared" si="27"/>
        <v>○</v>
      </c>
      <c r="CB69" s="579">
        <v>310</v>
      </c>
      <c r="CC69" s="578" t="str">
        <f t="shared" si="28"/>
        <v>○</v>
      </c>
    </row>
    <row r="70" spans="1:81">
      <c r="A70" s="661">
        <v>62</v>
      </c>
      <c r="B70" s="580" t="s">
        <v>145</v>
      </c>
      <c r="C70" s="580" t="s">
        <v>151</v>
      </c>
      <c r="D70" s="580" t="s">
        <v>109</v>
      </c>
      <c r="E70" s="581">
        <v>11729045</v>
      </c>
      <c r="F70" s="582">
        <v>11730018</v>
      </c>
      <c r="G70" s="582">
        <v>11701041</v>
      </c>
      <c r="H70" s="582">
        <v>11701041</v>
      </c>
      <c r="I70" s="582">
        <v>11701041</v>
      </c>
      <c r="J70" s="583" t="s">
        <v>167</v>
      </c>
      <c r="K70" s="584"/>
      <c r="L70" s="585"/>
      <c r="M70" s="585"/>
      <c r="N70" s="585"/>
      <c r="O70" s="586">
        <v>0</v>
      </c>
      <c r="P70" s="586"/>
      <c r="Q70" s="692">
        <v>0</v>
      </c>
      <c r="R70" s="584"/>
      <c r="S70" s="585"/>
      <c r="T70" s="585"/>
      <c r="U70" s="585">
        <v>300</v>
      </c>
      <c r="V70" s="586">
        <v>300</v>
      </c>
      <c r="W70" s="586"/>
      <c r="X70" s="692">
        <v>300</v>
      </c>
      <c r="Y70" s="559">
        <v>0</v>
      </c>
      <c r="Z70" s="560">
        <v>0</v>
      </c>
      <c r="AA70" s="560">
        <v>0</v>
      </c>
      <c r="AB70" s="560">
        <v>300</v>
      </c>
      <c r="AC70" s="561">
        <f t="shared" si="11"/>
        <v>300</v>
      </c>
      <c r="AD70" s="560">
        <v>0</v>
      </c>
      <c r="AE70" s="587">
        <f t="shared" si="12"/>
        <v>300</v>
      </c>
      <c r="AF70" s="559">
        <v>0</v>
      </c>
      <c r="AG70" s="560">
        <v>0</v>
      </c>
      <c r="AH70" s="560">
        <v>0</v>
      </c>
      <c r="AI70" s="560">
        <v>300</v>
      </c>
      <c r="AJ70" s="561">
        <v>300</v>
      </c>
      <c r="AK70" s="560">
        <v>0</v>
      </c>
      <c r="AL70" s="587">
        <f t="shared" si="13"/>
        <v>300</v>
      </c>
      <c r="AM70" s="559">
        <v>0</v>
      </c>
      <c r="AN70" s="560">
        <v>0</v>
      </c>
      <c r="AO70" s="560">
        <v>0</v>
      </c>
      <c r="AP70" s="560">
        <v>220</v>
      </c>
      <c r="AQ70" s="561">
        <v>220</v>
      </c>
      <c r="AR70" s="560">
        <v>0</v>
      </c>
      <c r="AS70" s="587">
        <v>220</v>
      </c>
      <c r="AT70" s="563">
        <v>0</v>
      </c>
      <c r="AU70" s="560">
        <v>0</v>
      </c>
      <c r="AV70" s="565">
        <v>0</v>
      </c>
      <c r="AW70" s="565">
        <v>220</v>
      </c>
      <c r="AX70" s="561">
        <v>220</v>
      </c>
      <c r="AY70" s="560">
        <v>0</v>
      </c>
      <c r="AZ70" s="587">
        <v>220</v>
      </c>
      <c r="BA70" s="559">
        <v>0</v>
      </c>
      <c r="BB70" s="560">
        <v>0</v>
      </c>
      <c r="BC70" s="560">
        <v>0</v>
      </c>
      <c r="BD70" s="560">
        <v>220</v>
      </c>
      <c r="BE70" s="560">
        <v>220</v>
      </c>
      <c r="BF70" s="560">
        <v>0</v>
      </c>
      <c r="BG70" s="587">
        <v>220</v>
      </c>
      <c r="BH70" s="588">
        <v>0</v>
      </c>
      <c r="BI70" s="589">
        <v>0</v>
      </c>
      <c r="BJ70" s="589">
        <v>0</v>
      </c>
      <c r="BK70" s="589">
        <v>220</v>
      </c>
      <c r="BL70" s="589">
        <f t="shared" si="20"/>
        <v>220</v>
      </c>
      <c r="BM70" s="589">
        <v>0</v>
      </c>
      <c r="BN70" s="590">
        <f t="shared" si="21"/>
        <v>220</v>
      </c>
      <c r="BO70" s="531">
        <f t="shared" si="25"/>
        <v>0</v>
      </c>
      <c r="BP70" s="531">
        <f t="shared" si="26"/>
        <v>0</v>
      </c>
      <c r="BR70" s="591">
        <v>0</v>
      </c>
      <c r="BS70" s="592">
        <v>0</v>
      </c>
      <c r="BT70" s="592">
        <v>0</v>
      </c>
      <c r="BU70" s="592">
        <v>220</v>
      </c>
      <c r="BV70" s="592">
        <f t="shared" si="22"/>
        <v>220</v>
      </c>
      <c r="BW70" s="592">
        <v>0</v>
      </c>
      <c r="BX70" s="593">
        <f t="shared" si="23"/>
        <v>220</v>
      </c>
      <c r="BY70" s="594">
        <v>0</v>
      </c>
      <c r="BZ70" s="618">
        <v>0</v>
      </c>
      <c r="CA70" s="578" t="str">
        <f t="shared" si="27"/>
        <v>○</v>
      </c>
      <c r="CB70" s="595">
        <v>220</v>
      </c>
      <c r="CC70" s="578" t="str">
        <f t="shared" si="28"/>
        <v>○</v>
      </c>
    </row>
    <row r="71" spans="1:81">
      <c r="A71" s="661">
        <v>63</v>
      </c>
      <c r="B71" s="580" t="s">
        <v>145</v>
      </c>
      <c r="C71" s="580" t="s">
        <v>151</v>
      </c>
      <c r="D71" s="580" t="s">
        <v>109</v>
      </c>
      <c r="E71" s="581">
        <v>11729018</v>
      </c>
      <c r="F71" s="582">
        <v>11730105</v>
      </c>
      <c r="G71" s="582">
        <v>11701033</v>
      </c>
      <c r="H71" s="582">
        <v>11701033</v>
      </c>
      <c r="I71" s="582">
        <v>11701033</v>
      </c>
      <c r="J71" s="583" t="s">
        <v>168</v>
      </c>
      <c r="K71" s="584"/>
      <c r="L71" s="585"/>
      <c r="M71" s="585"/>
      <c r="N71" s="585"/>
      <c r="O71" s="586">
        <v>0</v>
      </c>
      <c r="P71" s="586"/>
      <c r="Q71" s="692">
        <v>0</v>
      </c>
      <c r="R71" s="584"/>
      <c r="S71" s="585"/>
      <c r="T71" s="585">
        <v>60</v>
      </c>
      <c r="U71" s="585">
        <v>172</v>
      </c>
      <c r="V71" s="586">
        <v>232</v>
      </c>
      <c r="W71" s="586">
        <v>44</v>
      </c>
      <c r="X71" s="692">
        <v>276</v>
      </c>
      <c r="Y71" s="559">
        <v>0</v>
      </c>
      <c r="Z71" s="560">
        <v>0</v>
      </c>
      <c r="AA71" s="560">
        <v>0</v>
      </c>
      <c r="AB71" s="560">
        <v>232</v>
      </c>
      <c r="AC71" s="561">
        <f t="shared" si="11"/>
        <v>232</v>
      </c>
      <c r="AD71" s="560">
        <v>44</v>
      </c>
      <c r="AE71" s="587">
        <f t="shared" si="12"/>
        <v>276</v>
      </c>
      <c r="AF71" s="559">
        <v>0</v>
      </c>
      <c r="AG71" s="560">
        <v>0</v>
      </c>
      <c r="AH71" s="560">
        <v>0</v>
      </c>
      <c r="AI71" s="560">
        <v>232</v>
      </c>
      <c r="AJ71" s="561">
        <v>232</v>
      </c>
      <c r="AK71" s="560">
        <v>0</v>
      </c>
      <c r="AL71" s="587">
        <f t="shared" si="13"/>
        <v>232</v>
      </c>
      <c r="AM71" s="559">
        <v>0</v>
      </c>
      <c r="AN71" s="560">
        <v>0</v>
      </c>
      <c r="AO71" s="560">
        <v>0</v>
      </c>
      <c r="AP71" s="560">
        <v>120</v>
      </c>
      <c r="AQ71" s="561">
        <v>120</v>
      </c>
      <c r="AR71" s="560">
        <v>60</v>
      </c>
      <c r="AS71" s="587">
        <v>180</v>
      </c>
      <c r="AT71" s="563">
        <v>0</v>
      </c>
      <c r="AU71" s="560">
        <v>0</v>
      </c>
      <c r="AV71" s="565">
        <v>0</v>
      </c>
      <c r="AW71" s="565">
        <v>120</v>
      </c>
      <c r="AX71" s="561">
        <v>120</v>
      </c>
      <c r="AY71" s="560">
        <v>60</v>
      </c>
      <c r="AZ71" s="587">
        <v>180</v>
      </c>
      <c r="BA71" s="559">
        <v>0</v>
      </c>
      <c r="BB71" s="560">
        <v>0</v>
      </c>
      <c r="BC71" s="560">
        <v>0</v>
      </c>
      <c r="BD71" s="560">
        <v>120</v>
      </c>
      <c r="BE71" s="560">
        <v>120</v>
      </c>
      <c r="BF71" s="560">
        <v>60</v>
      </c>
      <c r="BG71" s="587">
        <v>180</v>
      </c>
      <c r="BH71" s="588">
        <v>0</v>
      </c>
      <c r="BI71" s="589">
        <v>0</v>
      </c>
      <c r="BJ71" s="589">
        <v>0</v>
      </c>
      <c r="BK71" s="589">
        <v>120</v>
      </c>
      <c r="BL71" s="589">
        <f t="shared" si="20"/>
        <v>120</v>
      </c>
      <c r="BM71" s="589">
        <v>60</v>
      </c>
      <c r="BN71" s="590">
        <f t="shared" si="21"/>
        <v>180</v>
      </c>
      <c r="BO71" s="531">
        <f t="shared" si="25"/>
        <v>0</v>
      </c>
      <c r="BP71" s="531">
        <f t="shared" si="26"/>
        <v>0</v>
      </c>
      <c r="BR71" s="591">
        <v>0</v>
      </c>
      <c r="BS71" s="592">
        <v>0</v>
      </c>
      <c r="BT71" s="592">
        <v>0</v>
      </c>
      <c r="BU71" s="592">
        <v>0</v>
      </c>
      <c r="BV71" s="592">
        <f t="shared" si="22"/>
        <v>0</v>
      </c>
      <c r="BW71" s="592">
        <v>0</v>
      </c>
      <c r="BX71" s="593">
        <f t="shared" si="23"/>
        <v>0</v>
      </c>
      <c r="BY71" s="594">
        <v>0</v>
      </c>
      <c r="BZ71" s="618">
        <v>180</v>
      </c>
      <c r="CA71" s="578" t="str">
        <f t="shared" si="27"/>
        <v>○</v>
      </c>
      <c r="CB71" s="595">
        <v>180</v>
      </c>
      <c r="CC71" s="578" t="str">
        <f t="shared" si="28"/>
        <v>○</v>
      </c>
    </row>
    <row r="72" spans="1:81">
      <c r="A72" s="661">
        <v>64</v>
      </c>
      <c r="B72" s="580" t="s">
        <v>145</v>
      </c>
      <c r="C72" s="580" t="s">
        <v>151</v>
      </c>
      <c r="D72" s="580" t="s">
        <v>109</v>
      </c>
      <c r="E72" s="581">
        <v>11729076</v>
      </c>
      <c r="F72" s="582">
        <v>11730050</v>
      </c>
      <c r="G72" s="582">
        <v>11701047</v>
      </c>
      <c r="H72" s="582">
        <v>11701047</v>
      </c>
      <c r="I72" s="582">
        <v>11701047</v>
      </c>
      <c r="J72" s="583" t="s">
        <v>169</v>
      </c>
      <c r="K72" s="584"/>
      <c r="L72" s="585"/>
      <c r="M72" s="585"/>
      <c r="N72" s="585"/>
      <c r="O72" s="586">
        <v>0</v>
      </c>
      <c r="P72" s="586"/>
      <c r="Q72" s="692">
        <v>0</v>
      </c>
      <c r="R72" s="584"/>
      <c r="S72" s="585"/>
      <c r="T72" s="585"/>
      <c r="U72" s="585">
        <v>164</v>
      </c>
      <c r="V72" s="586">
        <v>164</v>
      </c>
      <c r="W72" s="586"/>
      <c r="X72" s="692">
        <v>164</v>
      </c>
      <c r="Y72" s="559">
        <v>0</v>
      </c>
      <c r="Z72" s="560">
        <v>0</v>
      </c>
      <c r="AA72" s="560">
        <v>0</v>
      </c>
      <c r="AB72" s="560">
        <v>164</v>
      </c>
      <c r="AC72" s="561">
        <f t="shared" si="11"/>
        <v>164</v>
      </c>
      <c r="AD72" s="560">
        <v>0</v>
      </c>
      <c r="AE72" s="587">
        <f t="shared" si="12"/>
        <v>164</v>
      </c>
      <c r="AF72" s="559">
        <v>0</v>
      </c>
      <c r="AG72" s="560">
        <v>0</v>
      </c>
      <c r="AH72" s="560">
        <v>0</v>
      </c>
      <c r="AI72" s="560">
        <v>164</v>
      </c>
      <c r="AJ72" s="561">
        <v>164</v>
      </c>
      <c r="AK72" s="560">
        <v>0</v>
      </c>
      <c r="AL72" s="587">
        <f t="shared" si="13"/>
        <v>164</v>
      </c>
      <c r="AM72" s="559">
        <v>0</v>
      </c>
      <c r="AN72" s="560">
        <v>0</v>
      </c>
      <c r="AO72" s="560">
        <v>0</v>
      </c>
      <c r="AP72" s="560">
        <v>164</v>
      </c>
      <c r="AQ72" s="561">
        <v>164</v>
      </c>
      <c r="AR72" s="560">
        <v>0</v>
      </c>
      <c r="AS72" s="587">
        <v>164</v>
      </c>
      <c r="AT72" s="563">
        <v>0</v>
      </c>
      <c r="AU72" s="560">
        <v>0</v>
      </c>
      <c r="AV72" s="565">
        <v>0</v>
      </c>
      <c r="AW72" s="565">
        <v>164</v>
      </c>
      <c r="AX72" s="561">
        <v>164</v>
      </c>
      <c r="AY72" s="560">
        <v>0</v>
      </c>
      <c r="AZ72" s="587">
        <v>164</v>
      </c>
      <c r="BA72" s="559">
        <v>0</v>
      </c>
      <c r="BB72" s="560">
        <v>0</v>
      </c>
      <c r="BC72" s="560">
        <v>0</v>
      </c>
      <c r="BD72" s="560">
        <v>164</v>
      </c>
      <c r="BE72" s="560">
        <v>164</v>
      </c>
      <c r="BF72" s="560">
        <v>0</v>
      </c>
      <c r="BG72" s="587">
        <v>164</v>
      </c>
      <c r="BH72" s="588">
        <v>0</v>
      </c>
      <c r="BI72" s="589">
        <v>0</v>
      </c>
      <c r="BJ72" s="589">
        <v>0</v>
      </c>
      <c r="BK72" s="596">
        <v>120</v>
      </c>
      <c r="BL72" s="596">
        <f t="shared" si="20"/>
        <v>120</v>
      </c>
      <c r="BM72" s="589">
        <v>0</v>
      </c>
      <c r="BN72" s="597">
        <f t="shared" si="21"/>
        <v>120</v>
      </c>
      <c r="BO72" s="531">
        <f t="shared" si="25"/>
        <v>-44</v>
      </c>
      <c r="BP72" s="531">
        <f t="shared" si="26"/>
        <v>-44</v>
      </c>
      <c r="BR72" s="591">
        <v>0</v>
      </c>
      <c r="BS72" s="592">
        <v>0</v>
      </c>
      <c r="BT72" s="592">
        <v>60</v>
      </c>
      <c r="BU72" s="592">
        <v>60</v>
      </c>
      <c r="BV72" s="592">
        <f t="shared" si="22"/>
        <v>120</v>
      </c>
      <c r="BW72" s="592">
        <v>0</v>
      </c>
      <c r="BX72" s="593">
        <f t="shared" si="23"/>
        <v>120</v>
      </c>
      <c r="BY72" s="594">
        <v>0</v>
      </c>
      <c r="BZ72" s="618">
        <v>0</v>
      </c>
      <c r="CA72" s="578" t="str">
        <f t="shared" si="27"/>
        <v>○</v>
      </c>
      <c r="CB72" s="595">
        <v>164</v>
      </c>
      <c r="CC72" s="578" t="str">
        <f t="shared" si="28"/>
        <v>×</v>
      </c>
    </row>
    <row r="73" spans="1:81">
      <c r="A73" s="661">
        <v>65</v>
      </c>
      <c r="B73" s="580" t="s">
        <v>145</v>
      </c>
      <c r="C73" s="580" t="s">
        <v>151</v>
      </c>
      <c r="D73" s="580" t="s">
        <v>109</v>
      </c>
      <c r="E73" s="581">
        <v>11729059</v>
      </c>
      <c r="F73" s="582">
        <v>11730002</v>
      </c>
      <c r="G73" s="582">
        <v>11701043</v>
      </c>
      <c r="H73" s="582">
        <v>11701043</v>
      </c>
      <c r="I73" s="582">
        <v>11701043</v>
      </c>
      <c r="J73" s="583" t="s">
        <v>32</v>
      </c>
      <c r="K73" s="584"/>
      <c r="L73" s="585"/>
      <c r="M73" s="585"/>
      <c r="N73" s="585"/>
      <c r="O73" s="586">
        <v>0</v>
      </c>
      <c r="P73" s="586"/>
      <c r="Q73" s="692">
        <v>0</v>
      </c>
      <c r="R73" s="584"/>
      <c r="S73" s="585"/>
      <c r="T73" s="585"/>
      <c r="U73" s="585">
        <v>100</v>
      </c>
      <c r="V73" s="586">
        <v>100</v>
      </c>
      <c r="W73" s="586"/>
      <c r="X73" s="692">
        <v>100</v>
      </c>
      <c r="Y73" s="559">
        <v>0</v>
      </c>
      <c r="Z73" s="560">
        <v>0</v>
      </c>
      <c r="AA73" s="560">
        <v>0</v>
      </c>
      <c r="AB73" s="560">
        <v>100</v>
      </c>
      <c r="AC73" s="561">
        <f t="shared" si="11"/>
        <v>100</v>
      </c>
      <c r="AD73" s="560">
        <v>0</v>
      </c>
      <c r="AE73" s="587">
        <f t="shared" si="12"/>
        <v>100</v>
      </c>
      <c r="AF73" s="559">
        <v>0</v>
      </c>
      <c r="AG73" s="560">
        <v>0</v>
      </c>
      <c r="AH73" s="560">
        <v>0</v>
      </c>
      <c r="AI73" s="560">
        <v>100</v>
      </c>
      <c r="AJ73" s="561">
        <v>100</v>
      </c>
      <c r="AK73" s="560">
        <v>0</v>
      </c>
      <c r="AL73" s="587">
        <f t="shared" si="13"/>
        <v>100</v>
      </c>
      <c r="AM73" s="559">
        <v>0</v>
      </c>
      <c r="AN73" s="560">
        <v>0</v>
      </c>
      <c r="AO73" s="560">
        <v>0</v>
      </c>
      <c r="AP73" s="560">
        <v>100</v>
      </c>
      <c r="AQ73" s="561">
        <v>100</v>
      </c>
      <c r="AR73" s="560">
        <v>0</v>
      </c>
      <c r="AS73" s="587">
        <v>100</v>
      </c>
      <c r="AT73" s="563">
        <v>0</v>
      </c>
      <c r="AU73" s="560">
        <v>0</v>
      </c>
      <c r="AV73" s="565">
        <v>0</v>
      </c>
      <c r="AW73" s="565">
        <v>100</v>
      </c>
      <c r="AX73" s="561">
        <v>100</v>
      </c>
      <c r="AY73" s="560">
        <v>0</v>
      </c>
      <c r="AZ73" s="587">
        <v>100</v>
      </c>
      <c r="BA73" s="559">
        <v>0</v>
      </c>
      <c r="BB73" s="560">
        <v>0</v>
      </c>
      <c r="BC73" s="560">
        <v>0</v>
      </c>
      <c r="BD73" s="560">
        <v>100</v>
      </c>
      <c r="BE73" s="560">
        <v>100</v>
      </c>
      <c r="BF73" s="560">
        <v>0</v>
      </c>
      <c r="BG73" s="587">
        <v>100</v>
      </c>
      <c r="BH73" s="588">
        <v>0</v>
      </c>
      <c r="BI73" s="589">
        <v>0</v>
      </c>
      <c r="BJ73" s="589">
        <v>0</v>
      </c>
      <c r="BK73" s="589">
        <v>100</v>
      </c>
      <c r="BL73" s="589">
        <f t="shared" si="20"/>
        <v>100</v>
      </c>
      <c r="BM73" s="589">
        <v>0</v>
      </c>
      <c r="BN73" s="590">
        <f t="shared" si="21"/>
        <v>100</v>
      </c>
      <c r="BO73" s="531">
        <f t="shared" si="25"/>
        <v>0</v>
      </c>
      <c r="BP73" s="531">
        <f t="shared" si="26"/>
        <v>0</v>
      </c>
      <c r="BR73" s="591">
        <v>0</v>
      </c>
      <c r="BS73" s="592">
        <v>0</v>
      </c>
      <c r="BT73" s="592">
        <v>0</v>
      </c>
      <c r="BU73" s="592">
        <v>100</v>
      </c>
      <c r="BV73" s="592">
        <f t="shared" si="22"/>
        <v>100</v>
      </c>
      <c r="BW73" s="592">
        <v>0</v>
      </c>
      <c r="BX73" s="593">
        <f t="shared" si="23"/>
        <v>100</v>
      </c>
      <c r="BY73" s="594">
        <v>0</v>
      </c>
      <c r="BZ73" s="618">
        <v>0</v>
      </c>
      <c r="CA73" s="578" t="str">
        <f t="shared" si="27"/>
        <v>○</v>
      </c>
      <c r="CB73" s="595">
        <v>100</v>
      </c>
      <c r="CC73" s="578" t="str">
        <f t="shared" si="28"/>
        <v>○</v>
      </c>
    </row>
    <row r="74" spans="1:81">
      <c r="A74" s="661">
        <v>66</v>
      </c>
      <c r="B74" s="580" t="s">
        <v>145</v>
      </c>
      <c r="C74" s="580" t="s">
        <v>151</v>
      </c>
      <c r="D74" s="580" t="s">
        <v>109</v>
      </c>
      <c r="E74" s="581">
        <v>11729038</v>
      </c>
      <c r="F74" s="582">
        <v>11730126</v>
      </c>
      <c r="G74" s="582">
        <v>11701039</v>
      </c>
      <c r="H74" s="582">
        <v>11701039</v>
      </c>
      <c r="I74" s="582">
        <v>11701039</v>
      </c>
      <c r="J74" s="583" t="s">
        <v>33</v>
      </c>
      <c r="K74" s="584"/>
      <c r="L74" s="585"/>
      <c r="M74" s="585"/>
      <c r="N74" s="585"/>
      <c r="O74" s="586">
        <v>0</v>
      </c>
      <c r="P74" s="586"/>
      <c r="Q74" s="692">
        <v>0</v>
      </c>
      <c r="R74" s="584"/>
      <c r="S74" s="585"/>
      <c r="T74" s="585"/>
      <c r="U74" s="585">
        <v>90</v>
      </c>
      <c r="V74" s="586">
        <v>90</v>
      </c>
      <c r="W74" s="586"/>
      <c r="X74" s="692">
        <v>90</v>
      </c>
      <c r="Y74" s="559">
        <v>0</v>
      </c>
      <c r="Z74" s="560">
        <v>0</v>
      </c>
      <c r="AA74" s="560">
        <v>0</v>
      </c>
      <c r="AB74" s="560">
        <v>90</v>
      </c>
      <c r="AC74" s="561">
        <f t="shared" ref="AC74:AC125" si="29">SUM(Y74:AB74)</f>
        <v>90</v>
      </c>
      <c r="AD74" s="560">
        <v>0</v>
      </c>
      <c r="AE74" s="587">
        <f t="shared" si="12"/>
        <v>90</v>
      </c>
      <c r="AF74" s="559">
        <v>0</v>
      </c>
      <c r="AG74" s="560">
        <v>0</v>
      </c>
      <c r="AH74" s="560">
        <v>0</v>
      </c>
      <c r="AI74" s="560">
        <v>90</v>
      </c>
      <c r="AJ74" s="561">
        <v>90</v>
      </c>
      <c r="AK74" s="560">
        <v>0</v>
      </c>
      <c r="AL74" s="587">
        <f t="shared" ref="AL74:AL125" si="30">AJ74+AK74</f>
        <v>90</v>
      </c>
      <c r="AM74" s="559">
        <v>0</v>
      </c>
      <c r="AN74" s="560">
        <v>0</v>
      </c>
      <c r="AO74" s="560">
        <v>0</v>
      </c>
      <c r="AP74" s="560">
        <v>90</v>
      </c>
      <c r="AQ74" s="561">
        <v>90</v>
      </c>
      <c r="AR74" s="560">
        <v>0</v>
      </c>
      <c r="AS74" s="587">
        <v>90</v>
      </c>
      <c r="AT74" s="563">
        <v>0</v>
      </c>
      <c r="AU74" s="560">
        <v>0</v>
      </c>
      <c r="AV74" s="565">
        <v>0</v>
      </c>
      <c r="AW74" s="565">
        <v>60</v>
      </c>
      <c r="AX74" s="561">
        <v>60</v>
      </c>
      <c r="AY74" s="560">
        <v>0</v>
      </c>
      <c r="AZ74" s="587">
        <v>60</v>
      </c>
      <c r="BA74" s="559">
        <v>0</v>
      </c>
      <c r="BB74" s="560">
        <v>0</v>
      </c>
      <c r="BC74" s="560">
        <v>0</v>
      </c>
      <c r="BD74" s="560">
        <v>60</v>
      </c>
      <c r="BE74" s="560">
        <v>60</v>
      </c>
      <c r="BF74" s="560">
        <v>0</v>
      </c>
      <c r="BG74" s="587">
        <v>60</v>
      </c>
      <c r="BH74" s="588">
        <v>0</v>
      </c>
      <c r="BI74" s="589">
        <v>0</v>
      </c>
      <c r="BJ74" s="589">
        <v>0</v>
      </c>
      <c r="BK74" s="589">
        <v>60</v>
      </c>
      <c r="BL74" s="589">
        <f t="shared" si="20"/>
        <v>60</v>
      </c>
      <c r="BM74" s="589">
        <v>0</v>
      </c>
      <c r="BN74" s="590">
        <f t="shared" si="21"/>
        <v>60</v>
      </c>
      <c r="BO74" s="531">
        <f t="shared" si="25"/>
        <v>0</v>
      </c>
      <c r="BP74" s="531">
        <f t="shared" si="26"/>
        <v>0</v>
      </c>
      <c r="BR74" s="591">
        <v>0</v>
      </c>
      <c r="BS74" s="592">
        <v>0</v>
      </c>
      <c r="BT74" s="592">
        <v>0</v>
      </c>
      <c r="BU74" s="592">
        <v>60</v>
      </c>
      <c r="BV74" s="592">
        <f t="shared" si="22"/>
        <v>60</v>
      </c>
      <c r="BW74" s="592">
        <v>0</v>
      </c>
      <c r="BX74" s="593">
        <f t="shared" si="23"/>
        <v>60</v>
      </c>
      <c r="BY74" s="594">
        <v>0</v>
      </c>
      <c r="BZ74" s="618">
        <v>0</v>
      </c>
      <c r="CA74" s="578" t="str">
        <f t="shared" si="27"/>
        <v>○</v>
      </c>
      <c r="CB74" s="595">
        <v>60</v>
      </c>
      <c r="CC74" s="578" t="str">
        <f t="shared" si="28"/>
        <v>○</v>
      </c>
    </row>
    <row r="75" spans="1:81">
      <c r="A75" s="661">
        <v>67</v>
      </c>
      <c r="B75" s="580" t="s">
        <v>145</v>
      </c>
      <c r="C75" s="580" t="s">
        <v>151</v>
      </c>
      <c r="D75" s="580" t="s">
        <v>109</v>
      </c>
      <c r="E75" s="581">
        <v>11729126</v>
      </c>
      <c r="F75" s="582">
        <v>11730079</v>
      </c>
      <c r="G75" s="582">
        <v>11701059</v>
      </c>
      <c r="H75" s="582">
        <v>11701059</v>
      </c>
      <c r="I75" s="582">
        <v>11701059</v>
      </c>
      <c r="J75" s="583" t="s">
        <v>34</v>
      </c>
      <c r="K75" s="584"/>
      <c r="L75" s="585"/>
      <c r="M75" s="585"/>
      <c r="N75" s="585"/>
      <c r="O75" s="586">
        <v>0</v>
      </c>
      <c r="P75" s="586"/>
      <c r="Q75" s="692">
        <v>0</v>
      </c>
      <c r="R75" s="584"/>
      <c r="S75" s="585"/>
      <c r="T75" s="585"/>
      <c r="U75" s="585">
        <v>66</v>
      </c>
      <c r="V75" s="586">
        <v>66</v>
      </c>
      <c r="W75" s="586"/>
      <c r="X75" s="692">
        <v>66</v>
      </c>
      <c r="Y75" s="559">
        <v>0</v>
      </c>
      <c r="Z75" s="560">
        <v>0</v>
      </c>
      <c r="AA75" s="560">
        <v>0</v>
      </c>
      <c r="AB75" s="560">
        <v>66</v>
      </c>
      <c r="AC75" s="561">
        <f t="shared" si="29"/>
        <v>66</v>
      </c>
      <c r="AD75" s="560">
        <v>0</v>
      </c>
      <c r="AE75" s="587">
        <f t="shared" si="12"/>
        <v>66</v>
      </c>
      <c r="AF75" s="559">
        <v>0</v>
      </c>
      <c r="AG75" s="560">
        <v>0</v>
      </c>
      <c r="AH75" s="560">
        <v>0</v>
      </c>
      <c r="AI75" s="560">
        <v>66</v>
      </c>
      <c r="AJ75" s="561">
        <v>66</v>
      </c>
      <c r="AK75" s="560">
        <v>0</v>
      </c>
      <c r="AL75" s="587">
        <f t="shared" si="30"/>
        <v>66</v>
      </c>
      <c r="AM75" s="559">
        <v>0</v>
      </c>
      <c r="AN75" s="560">
        <v>0</v>
      </c>
      <c r="AO75" s="560">
        <v>0</v>
      </c>
      <c r="AP75" s="560">
        <v>66</v>
      </c>
      <c r="AQ75" s="561">
        <v>66</v>
      </c>
      <c r="AR75" s="560">
        <v>0</v>
      </c>
      <c r="AS75" s="587">
        <v>66</v>
      </c>
      <c r="AT75" s="563">
        <v>0</v>
      </c>
      <c r="AU75" s="560">
        <v>0</v>
      </c>
      <c r="AV75" s="565">
        <v>0</v>
      </c>
      <c r="AW75" s="565">
        <v>66</v>
      </c>
      <c r="AX75" s="561">
        <v>66</v>
      </c>
      <c r="AY75" s="560">
        <v>0</v>
      </c>
      <c r="AZ75" s="587">
        <v>66</v>
      </c>
      <c r="BA75" s="559">
        <v>0</v>
      </c>
      <c r="BB75" s="560">
        <v>0</v>
      </c>
      <c r="BC75" s="560">
        <v>0</v>
      </c>
      <c r="BD75" s="560">
        <v>66</v>
      </c>
      <c r="BE75" s="560">
        <v>66</v>
      </c>
      <c r="BF75" s="560">
        <v>0</v>
      </c>
      <c r="BG75" s="587">
        <v>66</v>
      </c>
      <c r="BH75" s="588">
        <v>0</v>
      </c>
      <c r="BI75" s="589">
        <v>0</v>
      </c>
      <c r="BJ75" s="589">
        <v>0</v>
      </c>
      <c r="BK75" s="596">
        <v>58</v>
      </c>
      <c r="BL75" s="596">
        <f t="shared" si="20"/>
        <v>58</v>
      </c>
      <c r="BM75" s="596">
        <v>8</v>
      </c>
      <c r="BN75" s="590">
        <f t="shared" si="21"/>
        <v>66</v>
      </c>
      <c r="BO75" s="531">
        <f t="shared" si="25"/>
        <v>-8</v>
      </c>
      <c r="BP75" s="531">
        <f t="shared" si="26"/>
        <v>0</v>
      </c>
      <c r="BR75" s="591">
        <v>0</v>
      </c>
      <c r="BS75" s="592">
        <v>0</v>
      </c>
      <c r="BT75" s="592">
        <v>0</v>
      </c>
      <c r="BU75" s="592">
        <v>58</v>
      </c>
      <c r="BV75" s="592">
        <f t="shared" si="22"/>
        <v>58</v>
      </c>
      <c r="BW75" s="592">
        <v>8</v>
      </c>
      <c r="BX75" s="593">
        <f t="shared" si="23"/>
        <v>66</v>
      </c>
      <c r="BY75" s="594">
        <v>0</v>
      </c>
      <c r="BZ75" s="618">
        <v>0</v>
      </c>
      <c r="CA75" s="578" t="str">
        <f t="shared" si="27"/>
        <v>○</v>
      </c>
      <c r="CB75" s="595">
        <v>66</v>
      </c>
      <c r="CC75" s="578" t="str">
        <f t="shared" si="28"/>
        <v>○</v>
      </c>
    </row>
    <row r="76" spans="1:81">
      <c r="A76" s="661">
        <v>68</v>
      </c>
      <c r="B76" s="653" t="s">
        <v>170</v>
      </c>
      <c r="C76" s="653" t="s">
        <v>171</v>
      </c>
      <c r="D76" s="653" t="s">
        <v>109</v>
      </c>
      <c r="E76" s="695">
        <v>11729136</v>
      </c>
      <c r="F76" s="696">
        <v>11730032</v>
      </c>
      <c r="G76" s="696">
        <v>11701062</v>
      </c>
      <c r="H76" s="696">
        <v>11701062</v>
      </c>
      <c r="I76" s="696">
        <v>11701062</v>
      </c>
      <c r="J76" s="639" t="s">
        <v>172</v>
      </c>
      <c r="K76" s="584"/>
      <c r="L76" s="585"/>
      <c r="M76" s="585"/>
      <c r="N76" s="585"/>
      <c r="O76" s="586">
        <v>0</v>
      </c>
      <c r="P76" s="586"/>
      <c r="Q76" s="692">
        <v>0</v>
      </c>
      <c r="R76" s="584"/>
      <c r="S76" s="585"/>
      <c r="T76" s="585"/>
      <c r="U76" s="585">
        <v>60</v>
      </c>
      <c r="V76" s="586">
        <v>60</v>
      </c>
      <c r="W76" s="586"/>
      <c r="X76" s="692">
        <v>60</v>
      </c>
      <c r="Y76" s="559">
        <v>0</v>
      </c>
      <c r="Z76" s="560">
        <v>0</v>
      </c>
      <c r="AA76" s="560">
        <v>0</v>
      </c>
      <c r="AB76" s="560">
        <v>60</v>
      </c>
      <c r="AC76" s="561">
        <f t="shared" si="29"/>
        <v>60</v>
      </c>
      <c r="AD76" s="560">
        <v>0</v>
      </c>
      <c r="AE76" s="587">
        <f t="shared" si="12"/>
        <v>60</v>
      </c>
      <c r="AF76" s="559">
        <v>0</v>
      </c>
      <c r="AG76" s="560">
        <v>0</v>
      </c>
      <c r="AH76" s="560">
        <v>0</v>
      </c>
      <c r="AI76" s="560">
        <v>60</v>
      </c>
      <c r="AJ76" s="561">
        <v>60</v>
      </c>
      <c r="AK76" s="560">
        <v>0</v>
      </c>
      <c r="AL76" s="587">
        <f t="shared" si="30"/>
        <v>60</v>
      </c>
      <c r="AM76" s="559">
        <v>0</v>
      </c>
      <c r="AN76" s="560">
        <v>0</v>
      </c>
      <c r="AO76" s="560">
        <v>0</v>
      </c>
      <c r="AP76" s="560">
        <v>60</v>
      </c>
      <c r="AQ76" s="561">
        <v>60</v>
      </c>
      <c r="AR76" s="560">
        <v>0</v>
      </c>
      <c r="AS76" s="587">
        <v>60</v>
      </c>
      <c r="AT76" s="563">
        <v>0</v>
      </c>
      <c r="AU76" s="560">
        <v>0</v>
      </c>
      <c r="AV76" s="565">
        <v>0</v>
      </c>
      <c r="AW76" s="565">
        <v>60</v>
      </c>
      <c r="AX76" s="561">
        <v>60</v>
      </c>
      <c r="AY76" s="560">
        <v>0</v>
      </c>
      <c r="AZ76" s="587">
        <v>60</v>
      </c>
      <c r="BA76" s="559">
        <v>0</v>
      </c>
      <c r="BB76" s="560">
        <v>0</v>
      </c>
      <c r="BC76" s="560">
        <v>0</v>
      </c>
      <c r="BD76" s="560">
        <v>60</v>
      </c>
      <c r="BE76" s="560">
        <v>60</v>
      </c>
      <c r="BF76" s="560">
        <v>0</v>
      </c>
      <c r="BG76" s="587">
        <v>60</v>
      </c>
      <c r="BH76" s="588">
        <v>0</v>
      </c>
      <c r="BI76" s="589">
        <v>0</v>
      </c>
      <c r="BJ76" s="589">
        <v>0</v>
      </c>
      <c r="BK76" s="589">
        <v>60</v>
      </c>
      <c r="BL76" s="589">
        <f t="shared" si="20"/>
        <v>60</v>
      </c>
      <c r="BM76" s="589">
        <v>0</v>
      </c>
      <c r="BN76" s="590">
        <f t="shared" si="21"/>
        <v>60</v>
      </c>
      <c r="BO76" s="531">
        <f t="shared" si="25"/>
        <v>0</v>
      </c>
      <c r="BP76" s="531">
        <f t="shared" si="26"/>
        <v>0</v>
      </c>
      <c r="BR76" s="591">
        <v>0</v>
      </c>
      <c r="BS76" s="592">
        <v>0</v>
      </c>
      <c r="BT76" s="592">
        <v>0</v>
      </c>
      <c r="BU76" s="592">
        <v>60</v>
      </c>
      <c r="BV76" s="592">
        <f t="shared" si="22"/>
        <v>60</v>
      </c>
      <c r="BW76" s="592">
        <v>0</v>
      </c>
      <c r="BX76" s="593">
        <f t="shared" si="23"/>
        <v>60</v>
      </c>
      <c r="BY76" s="594">
        <v>0</v>
      </c>
      <c r="BZ76" s="618">
        <v>0</v>
      </c>
      <c r="CA76" s="578" t="str">
        <f t="shared" si="27"/>
        <v>○</v>
      </c>
      <c r="CB76" s="595">
        <v>60</v>
      </c>
      <c r="CC76" s="578" t="str">
        <f t="shared" si="28"/>
        <v>○</v>
      </c>
    </row>
    <row r="77" spans="1:81">
      <c r="A77" s="661">
        <v>69</v>
      </c>
      <c r="B77" s="580" t="s">
        <v>145</v>
      </c>
      <c r="C77" s="580" t="s">
        <v>151</v>
      </c>
      <c r="D77" s="580" t="s">
        <v>109</v>
      </c>
      <c r="E77" s="581">
        <v>11729087</v>
      </c>
      <c r="F77" s="582">
        <v>11730030</v>
      </c>
      <c r="G77" s="582">
        <v>11701049</v>
      </c>
      <c r="H77" s="582">
        <v>11701049</v>
      </c>
      <c r="I77" s="582">
        <v>11701049</v>
      </c>
      <c r="J77" s="583" t="s">
        <v>35</v>
      </c>
      <c r="K77" s="584"/>
      <c r="L77" s="585"/>
      <c r="M77" s="585"/>
      <c r="N77" s="585"/>
      <c r="O77" s="586">
        <v>0</v>
      </c>
      <c r="P77" s="586"/>
      <c r="Q77" s="692">
        <v>0</v>
      </c>
      <c r="R77" s="584"/>
      <c r="S77" s="585"/>
      <c r="T77" s="585"/>
      <c r="U77" s="585">
        <v>60</v>
      </c>
      <c r="V77" s="586">
        <v>60</v>
      </c>
      <c r="W77" s="586"/>
      <c r="X77" s="692">
        <v>60</v>
      </c>
      <c r="Y77" s="559">
        <v>0</v>
      </c>
      <c r="Z77" s="560">
        <v>0</v>
      </c>
      <c r="AA77" s="560">
        <v>0</v>
      </c>
      <c r="AB77" s="560">
        <v>60</v>
      </c>
      <c r="AC77" s="561">
        <f t="shared" si="29"/>
        <v>60</v>
      </c>
      <c r="AD77" s="560">
        <v>0</v>
      </c>
      <c r="AE77" s="587">
        <f t="shared" si="12"/>
        <v>60</v>
      </c>
      <c r="AF77" s="559">
        <v>0</v>
      </c>
      <c r="AG77" s="560">
        <v>0</v>
      </c>
      <c r="AH77" s="560">
        <v>0</v>
      </c>
      <c r="AI77" s="560">
        <v>60</v>
      </c>
      <c r="AJ77" s="561">
        <v>60</v>
      </c>
      <c r="AK77" s="560">
        <v>0</v>
      </c>
      <c r="AL77" s="587">
        <f t="shared" si="30"/>
        <v>60</v>
      </c>
      <c r="AM77" s="559">
        <v>0</v>
      </c>
      <c r="AN77" s="560">
        <v>0</v>
      </c>
      <c r="AO77" s="560">
        <v>0</v>
      </c>
      <c r="AP77" s="560">
        <v>60</v>
      </c>
      <c r="AQ77" s="561">
        <v>60</v>
      </c>
      <c r="AR77" s="560">
        <v>0</v>
      </c>
      <c r="AS77" s="587">
        <v>60</v>
      </c>
      <c r="AT77" s="563">
        <v>0</v>
      </c>
      <c r="AU77" s="560">
        <v>0</v>
      </c>
      <c r="AV77" s="565">
        <v>0</v>
      </c>
      <c r="AW77" s="565">
        <v>60</v>
      </c>
      <c r="AX77" s="561">
        <v>60</v>
      </c>
      <c r="AY77" s="560">
        <v>0</v>
      </c>
      <c r="AZ77" s="587">
        <v>60</v>
      </c>
      <c r="BA77" s="559">
        <v>0</v>
      </c>
      <c r="BB77" s="560">
        <v>0</v>
      </c>
      <c r="BC77" s="560">
        <v>0</v>
      </c>
      <c r="BD77" s="560">
        <v>60</v>
      </c>
      <c r="BE77" s="560">
        <v>60</v>
      </c>
      <c r="BF77" s="560">
        <v>0</v>
      </c>
      <c r="BG77" s="587">
        <v>60</v>
      </c>
      <c r="BH77" s="588">
        <v>0</v>
      </c>
      <c r="BI77" s="589">
        <v>0</v>
      </c>
      <c r="BJ77" s="589">
        <v>0</v>
      </c>
      <c r="BK77" s="589">
        <v>60</v>
      </c>
      <c r="BL77" s="589">
        <f t="shared" si="20"/>
        <v>60</v>
      </c>
      <c r="BM77" s="589">
        <v>0</v>
      </c>
      <c r="BN77" s="590">
        <f t="shared" si="21"/>
        <v>60</v>
      </c>
      <c r="BO77" s="531">
        <f t="shared" si="25"/>
        <v>0</v>
      </c>
      <c r="BP77" s="531">
        <f t="shared" si="26"/>
        <v>0</v>
      </c>
      <c r="BR77" s="591">
        <v>0</v>
      </c>
      <c r="BS77" s="592">
        <v>0</v>
      </c>
      <c r="BT77" s="592">
        <v>0</v>
      </c>
      <c r="BU77" s="592">
        <v>60</v>
      </c>
      <c r="BV77" s="592">
        <f t="shared" si="22"/>
        <v>60</v>
      </c>
      <c r="BW77" s="592"/>
      <c r="BX77" s="593">
        <f t="shared" si="23"/>
        <v>60</v>
      </c>
      <c r="BY77" s="594">
        <v>0</v>
      </c>
      <c r="BZ77" s="618">
        <v>0</v>
      </c>
      <c r="CA77" s="578" t="str">
        <f t="shared" si="27"/>
        <v>○</v>
      </c>
      <c r="CB77" s="595">
        <v>60</v>
      </c>
      <c r="CC77" s="578" t="str">
        <f t="shared" si="28"/>
        <v>○</v>
      </c>
    </row>
    <row r="78" spans="1:81">
      <c r="A78" s="661">
        <v>70</v>
      </c>
      <c r="B78" s="580" t="s">
        <v>145</v>
      </c>
      <c r="C78" s="580" t="s">
        <v>151</v>
      </c>
      <c r="D78" s="580" t="s">
        <v>109</v>
      </c>
      <c r="E78" s="581">
        <v>11729096</v>
      </c>
      <c r="F78" s="582">
        <v>11730013</v>
      </c>
      <c r="G78" s="582">
        <v>11701051</v>
      </c>
      <c r="H78" s="582">
        <v>11701051</v>
      </c>
      <c r="I78" s="582">
        <v>11701051</v>
      </c>
      <c r="J78" s="583" t="s">
        <v>36</v>
      </c>
      <c r="K78" s="584"/>
      <c r="L78" s="585"/>
      <c r="M78" s="585"/>
      <c r="N78" s="585"/>
      <c r="O78" s="586">
        <v>0</v>
      </c>
      <c r="P78" s="586"/>
      <c r="Q78" s="692">
        <v>0</v>
      </c>
      <c r="R78" s="584"/>
      <c r="S78" s="585"/>
      <c r="T78" s="585"/>
      <c r="U78" s="585">
        <v>40</v>
      </c>
      <c r="V78" s="586">
        <v>40</v>
      </c>
      <c r="W78" s="586"/>
      <c r="X78" s="692">
        <v>40</v>
      </c>
      <c r="Y78" s="559">
        <v>0</v>
      </c>
      <c r="Z78" s="560">
        <v>0</v>
      </c>
      <c r="AA78" s="560">
        <v>0</v>
      </c>
      <c r="AB78" s="560">
        <v>40</v>
      </c>
      <c r="AC78" s="561">
        <f t="shared" si="29"/>
        <v>40</v>
      </c>
      <c r="AD78" s="560">
        <v>0</v>
      </c>
      <c r="AE78" s="587">
        <f t="shared" si="12"/>
        <v>40</v>
      </c>
      <c r="AF78" s="559">
        <v>0</v>
      </c>
      <c r="AG78" s="560">
        <v>0</v>
      </c>
      <c r="AH78" s="560">
        <v>0</v>
      </c>
      <c r="AI78" s="560">
        <v>40</v>
      </c>
      <c r="AJ78" s="561">
        <v>40</v>
      </c>
      <c r="AK78" s="560">
        <v>0</v>
      </c>
      <c r="AL78" s="587">
        <f t="shared" si="30"/>
        <v>40</v>
      </c>
      <c r="AM78" s="559">
        <v>0</v>
      </c>
      <c r="AN78" s="560">
        <v>0</v>
      </c>
      <c r="AO78" s="560">
        <v>0</v>
      </c>
      <c r="AP78" s="560">
        <v>40</v>
      </c>
      <c r="AQ78" s="561">
        <v>40</v>
      </c>
      <c r="AR78" s="560">
        <v>0</v>
      </c>
      <c r="AS78" s="587">
        <v>40</v>
      </c>
      <c r="AT78" s="563">
        <v>0</v>
      </c>
      <c r="AU78" s="560">
        <v>0</v>
      </c>
      <c r="AV78" s="565">
        <v>0</v>
      </c>
      <c r="AW78" s="565">
        <v>40</v>
      </c>
      <c r="AX78" s="561">
        <v>40</v>
      </c>
      <c r="AY78" s="560">
        <v>0</v>
      </c>
      <c r="AZ78" s="587">
        <v>40</v>
      </c>
      <c r="BA78" s="559">
        <v>0</v>
      </c>
      <c r="BB78" s="560">
        <v>0</v>
      </c>
      <c r="BC78" s="560">
        <v>0</v>
      </c>
      <c r="BD78" s="560">
        <v>40</v>
      </c>
      <c r="BE78" s="560">
        <v>40</v>
      </c>
      <c r="BF78" s="560">
        <v>0</v>
      </c>
      <c r="BG78" s="587">
        <v>40</v>
      </c>
      <c r="BH78" s="588">
        <v>0</v>
      </c>
      <c r="BI78" s="589">
        <v>0</v>
      </c>
      <c r="BJ78" s="589">
        <v>0</v>
      </c>
      <c r="BK78" s="589">
        <v>40</v>
      </c>
      <c r="BL78" s="589">
        <f t="shared" si="20"/>
        <v>40</v>
      </c>
      <c r="BM78" s="589">
        <v>0</v>
      </c>
      <c r="BN78" s="590">
        <f t="shared" si="21"/>
        <v>40</v>
      </c>
      <c r="BO78" s="531">
        <f t="shared" si="25"/>
        <v>0</v>
      </c>
      <c r="BP78" s="531">
        <f t="shared" si="26"/>
        <v>0</v>
      </c>
      <c r="BR78" s="591">
        <v>0</v>
      </c>
      <c r="BS78" s="592">
        <v>0</v>
      </c>
      <c r="BT78" s="592">
        <v>0</v>
      </c>
      <c r="BU78" s="592">
        <v>40</v>
      </c>
      <c r="BV78" s="592">
        <f t="shared" si="22"/>
        <v>40</v>
      </c>
      <c r="BW78" s="592">
        <v>0</v>
      </c>
      <c r="BX78" s="593">
        <f t="shared" si="23"/>
        <v>40</v>
      </c>
      <c r="BY78" s="594">
        <v>0</v>
      </c>
      <c r="BZ78" s="618">
        <v>0</v>
      </c>
      <c r="CA78" s="578" t="str">
        <f t="shared" si="27"/>
        <v>○</v>
      </c>
      <c r="CB78" s="595">
        <v>40</v>
      </c>
      <c r="CC78" s="578" t="str">
        <f t="shared" si="28"/>
        <v>○</v>
      </c>
    </row>
    <row r="79" spans="1:81">
      <c r="A79" s="661">
        <v>71</v>
      </c>
      <c r="B79" s="580" t="s">
        <v>145</v>
      </c>
      <c r="C79" s="580" t="s">
        <v>151</v>
      </c>
      <c r="D79" s="580" t="s">
        <v>109</v>
      </c>
      <c r="E79" s="581">
        <v>11729028</v>
      </c>
      <c r="F79" s="582">
        <v>11730087</v>
      </c>
      <c r="G79" s="582">
        <v>11701036</v>
      </c>
      <c r="H79" s="582">
        <v>11701036</v>
      </c>
      <c r="I79" s="582">
        <v>11701036</v>
      </c>
      <c r="J79" s="583" t="s">
        <v>173</v>
      </c>
      <c r="K79" s="584"/>
      <c r="L79" s="585"/>
      <c r="M79" s="585"/>
      <c r="N79" s="585"/>
      <c r="O79" s="586">
        <v>0</v>
      </c>
      <c r="P79" s="586"/>
      <c r="Q79" s="692">
        <v>0</v>
      </c>
      <c r="R79" s="584"/>
      <c r="S79" s="585"/>
      <c r="T79" s="585"/>
      <c r="U79" s="585">
        <v>30</v>
      </c>
      <c r="V79" s="586">
        <v>30</v>
      </c>
      <c r="W79" s="586"/>
      <c r="X79" s="692">
        <v>30</v>
      </c>
      <c r="Y79" s="559">
        <v>0</v>
      </c>
      <c r="Z79" s="560">
        <v>0</v>
      </c>
      <c r="AA79" s="560">
        <v>0</v>
      </c>
      <c r="AB79" s="560">
        <v>30</v>
      </c>
      <c r="AC79" s="561">
        <f t="shared" si="29"/>
        <v>30</v>
      </c>
      <c r="AD79" s="560">
        <v>0</v>
      </c>
      <c r="AE79" s="587">
        <f t="shared" si="12"/>
        <v>30</v>
      </c>
      <c r="AF79" s="559">
        <v>0</v>
      </c>
      <c r="AG79" s="560">
        <v>0</v>
      </c>
      <c r="AH79" s="560">
        <v>0</v>
      </c>
      <c r="AI79" s="560">
        <v>30</v>
      </c>
      <c r="AJ79" s="561">
        <v>30</v>
      </c>
      <c r="AK79" s="560">
        <v>0</v>
      </c>
      <c r="AL79" s="587">
        <f t="shared" si="30"/>
        <v>30</v>
      </c>
      <c r="AM79" s="559">
        <v>0</v>
      </c>
      <c r="AN79" s="560">
        <v>0</v>
      </c>
      <c r="AO79" s="560">
        <v>0</v>
      </c>
      <c r="AP79" s="560">
        <v>30</v>
      </c>
      <c r="AQ79" s="561">
        <v>30</v>
      </c>
      <c r="AR79" s="560">
        <v>0</v>
      </c>
      <c r="AS79" s="587">
        <v>30</v>
      </c>
      <c r="AT79" s="563">
        <v>0</v>
      </c>
      <c r="AU79" s="560">
        <v>0</v>
      </c>
      <c r="AV79" s="565">
        <v>0</v>
      </c>
      <c r="AW79" s="565">
        <v>30</v>
      </c>
      <c r="AX79" s="561">
        <v>30</v>
      </c>
      <c r="AY79" s="560">
        <v>0</v>
      </c>
      <c r="AZ79" s="587">
        <v>30</v>
      </c>
      <c r="BA79" s="559">
        <v>0</v>
      </c>
      <c r="BB79" s="560">
        <v>0</v>
      </c>
      <c r="BC79" s="560">
        <v>0</v>
      </c>
      <c r="BD79" s="560">
        <v>30</v>
      </c>
      <c r="BE79" s="560">
        <v>30</v>
      </c>
      <c r="BF79" s="560">
        <v>0</v>
      </c>
      <c r="BG79" s="587">
        <v>30</v>
      </c>
      <c r="BH79" s="588">
        <v>0</v>
      </c>
      <c r="BI79" s="589">
        <v>0</v>
      </c>
      <c r="BJ79" s="589">
        <v>0</v>
      </c>
      <c r="BK79" s="589">
        <v>30</v>
      </c>
      <c r="BL79" s="589">
        <f t="shared" si="20"/>
        <v>30</v>
      </c>
      <c r="BM79" s="589">
        <v>0</v>
      </c>
      <c r="BN79" s="590">
        <f t="shared" si="21"/>
        <v>30</v>
      </c>
      <c r="BO79" s="531">
        <f t="shared" si="25"/>
        <v>0</v>
      </c>
      <c r="BP79" s="531">
        <f t="shared" si="26"/>
        <v>0</v>
      </c>
      <c r="BR79" s="591">
        <v>0</v>
      </c>
      <c r="BS79" s="592">
        <v>0</v>
      </c>
      <c r="BT79" s="592">
        <v>0</v>
      </c>
      <c r="BU79" s="592">
        <v>30</v>
      </c>
      <c r="BV79" s="592">
        <f t="shared" si="22"/>
        <v>30</v>
      </c>
      <c r="BW79" s="592">
        <v>0</v>
      </c>
      <c r="BX79" s="593">
        <f t="shared" si="23"/>
        <v>30</v>
      </c>
      <c r="BY79" s="594">
        <v>0</v>
      </c>
      <c r="BZ79" s="618">
        <v>0</v>
      </c>
      <c r="CA79" s="578" t="str">
        <f t="shared" si="27"/>
        <v>○</v>
      </c>
      <c r="CB79" s="595">
        <v>30</v>
      </c>
      <c r="CC79" s="578" t="str">
        <f t="shared" si="28"/>
        <v>○</v>
      </c>
    </row>
    <row r="80" spans="1:81">
      <c r="A80" s="661">
        <v>72</v>
      </c>
      <c r="B80" s="580" t="s">
        <v>145</v>
      </c>
      <c r="C80" s="580" t="s">
        <v>1922</v>
      </c>
      <c r="D80" s="580" t="s">
        <v>109</v>
      </c>
      <c r="E80" s="581">
        <v>11729069</v>
      </c>
      <c r="F80" s="582">
        <v>11730086</v>
      </c>
      <c r="G80" s="582">
        <v>11701117</v>
      </c>
      <c r="H80" s="582">
        <v>11701117</v>
      </c>
      <c r="I80" s="582">
        <v>11701117</v>
      </c>
      <c r="J80" s="583" t="s">
        <v>37</v>
      </c>
      <c r="K80" s="584">
        <v>736</v>
      </c>
      <c r="L80" s="585"/>
      <c r="M80" s="585">
        <v>38</v>
      </c>
      <c r="N80" s="585"/>
      <c r="O80" s="586">
        <v>774</v>
      </c>
      <c r="P80" s="586"/>
      <c r="Q80" s="692">
        <v>774</v>
      </c>
      <c r="R80" s="584">
        <v>724</v>
      </c>
      <c r="S80" s="585"/>
      <c r="T80" s="585">
        <v>38</v>
      </c>
      <c r="U80" s="585"/>
      <c r="V80" s="586">
        <v>762</v>
      </c>
      <c r="W80" s="586">
        <v>37</v>
      </c>
      <c r="X80" s="692">
        <v>799</v>
      </c>
      <c r="Y80" s="559">
        <v>725</v>
      </c>
      <c r="Z80" s="560">
        <v>0</v>
      </c>
      <c r="AA80" s="560">
        <v>38</v>
      </c>
      <c r="AB80" s="560">
        <v>0</v>
      </c>
      <c r="AC80" s="561">
        <f t="shared" si="29"/>
        <v>763</v>
      </c>
      <c r="AD80" s="560">
        <v>36</v>
      </c>
      <c r="AE80" s="587">
        <f t="shared" si="12"/>
        <v>799</v>
      </c>
      <c r="AF80" s="559">
        <v>725</v>
      </c>
      <c r="AG80" s="560">
        <v>0</v>
      </c>
      <c r="AH80" s="560">
        <v>38</v>
      </c>
      <c r="AI80" s="560">
        <v>0</v>
      </c>
      <c r="AJ80" s="561">
        <v>763</v>
      </c>
      <c r="AK80" s="560">
        <v>36</v>
      </c>
      <c r="AL80" s="587">
        <f t="shared" si="30"/>
        <v>799</v>
      </c>
      <c r="AM80" s="559">
        <v>710</v>
      </c>
      <c r="AN80" s="560">
        <v>0</v>
      </c>
      <c r="AO80" s="560">
        <v>38</v>
      </c>
      <c r="AP80" s="560">
        <v>0</v>
      </c>
      <c r="AQ80" s="561">
        <v>748</v>
      </c>
      <c r="AR80" s="560">
        <v>36</v>
      </c>
      <c r="AS80" s="587">
        <v>784</v>
      </c>
      <c r="AT80" s="563">
        <v>743</v>
      </c>
      <c r="AU80" s="560">
        <v>0</v>
      </c>
      <c r="AV80" s="565">
        <v>38</v>
      </c>
      <c r="AW80" s="565">
        <v>0</v>
      </c>
      <c r="AX80" s="561">
        <v>781</v>
      </c>
      <c r="AY80" s="560">
        <v>0</v>
      </c>
      <c r="AZ80" s="587">
        <v>781</v>
      </c>
      <c r="BA80" s="559">
        <v>777</v>
      </c>
      <c r="BB80" s="560">
        <v>0</v>
      </c>
      <c r="BC80" s="560">
        <v>0</v>
      </c>
      <c r="BD80" s="560">
        <v>0</v>
      </c>
      <c r="BE80" s="560">
        <v>777</v>
      </c>
      <c r="BF80" s="560">
        <v>0</v>
      </c>
      <c r="BG80" s="587">
        <v>777</v>
      </c>
      <c r="BH80" s="693">
        <v>703</v>
      </c>
      <c r="BI80" s="596">
        <v>74</v>
      </c>
      <c r="BJ80" s="589">
        <v>0</v>
      </c>
      <c r="BK80" s="589">
        <v>0</v>
      </c>
      <c r="BL80" s="589">
        <f t="shared" si="20"/>
        <v>777</v>
      </c>
      <c r="BM80" s="589">
        <v>0</v>
      </c>
      <c r="BN80" s="590">
        <f t="shared" si="21"/>
        <v>777</v>
      </c>
      <c r="BO80" s="531">
        <f t="shared" si="25"/>
        <v>0</v>
      </c>
      <c r="BP80" s="531">
        <f t="shared" si="26"/>
        <v>0</v>
      </c>
      <c r="BR80" s="591">
        <v>703</v>
      </c>
      <c r="BS80" s="592">
        <v>74</v>
      </c>
      <c r="BT80" s="592">
        <v>0</v>
      </c>
      <c r="BU80" s="592">
        <v>0</v>
      </c>
      <c r="BV80" s="592">
        <f t="shared" si="22"/>
        <v>777</v>
      </c>
      <c r="BW80" s="592">
        <v>0</v>
      </c>
      <c r="BX80" s="593">
        <f t="shared" si="23"/>
        <v>777</v>
      </c>
      <c r="BY80" s="594">
        <v>0</v>
      </c>
      <c r="BZ80" s="618">
        <v>0</v>
      </c>
      <c r="CA80" s="578" t="str">
        <f t="shared" si="27"/>
        <v>○</v>
      </c>
      <c r="CB80" s="595">
        <v>781</v>
      </c>
      <c r="CC80" s="578" t="str">
        <f t="shared" si="28"/>
        <v>×</v>
      </c>
    </row>
    <row r="81" spans="1:82">
      <c r="A81" s="661">
        <v>73</v>
      </c>
      <c r="B81" s="580" t="s">
        <v>145</v>
      </c>
      <c r="C81" s="580" t="s">
        <v>1922</v>
      </c>
      <c r="D81" s="580" t="s">
        <v>109</v>
      </c>
      <c r="E81" s="581">
        <v>11729057</v>
      </c>
      <c r="F81" s="582">
        <v>11730139</v>
      </c>
      <c r="G81" s="582">
        <v>11701116</v>
      </c>
      <c r="H81" s="582">
        <v>11701116</v>
      </c>
      <c r="I81" s="582">
        <v>11701116</v>
      </c>
      <c r="J81" s="583" t="s">
        <v>38</v>
      </c>
      <c r="K81" s="584"/>
      <c r="L81" s="585"/>
      <c r="M81" s="585"/>
      <c r="N81" s="585"/>
      <c r="O81" s="586">
        <v>0</v>
      </c>
      <c r="P81" s="586"/>
      <c r="Q81" s="692">
        <v>0</v>
      </c>
      <c r="R81" s="584"/>
      <c r="S81" s="585"/>
      <c r="T81" s="585"/>
      <c r="U81" s="585">
        <v>80</v>
      </c>
      <c r="V81" s="586">
        <v>80</v>
      </c>
      <c r="W81" s="586"/>
      <c r="X81" s="692">
        <v>80</v>
      </c>
      <c r="Y81" s="559">
        <v>0</v>
      </c>
      <c r="Z81" s="560">
        <v>0</v>
      </c>
      <c r="AA81" s="560">
        <v>0</v>
      </c>
      <c r="AB81" s="560">
        <v>80</v>
      </c>
      <c r="AC81" s="561">
        <f t="shared" si="29"/>
        <v>80</v>
      </c>
      <c r="AD81" s="560">
        <v>0</v>
      </c>
      <c r="AE81" s="587">
        <f t="shared" si="12"/>
        <v>80</v>
      </c>
      <c r="AF81" s="559">
        <v>0</v>
      </c>
      <c r="AG81" s="560">
        <v>0</v>
      </c>
      <c r="AH81" s="560">
        <v>0</v>
      </c>
      <c r="AI81" s="560">
        <v>80</v>
      </c>
      <c r="AJ81" s="561">
        <v>80</v>
      </c>
      <c r="AK81" s="560">
        <v>0</v>
      </c>
      <c r="AL81" s="587">
        <f t="shared" si="30"/>
        <v>80</v>
      </c>
      <c r="AM81" s="559">
        <v>0</v>
      </c>
      <c r="AN81" s="560">
        <v>0</v>
      </c>
      <c r="AO81" s="560">
        <v>0</v>
      </c>
      <c r="AP81" s="560">
        <v>80</v>
      </c>
      <c r="AQ81" s="561">
        <v>80</v>
      </c>
      <c r="AR81" s="560">
        <v>0</v>
      </c>
      <c r="AS81" s="587">
        <v>80</v>
      </c>
      <c r="AT81" s="563">
        <v>0</v>
      </c>
      <c r="AU81" s="560">
        <v>0</v>
      </c>
      <c r="AV81" s="565">
        <v>0</v>
      </c>
      <c r="AW81" s="565">
        <v>80</v>
      </c>
      <c r="AX81" s="561">
        <v>80</v>
      </c>
      <c r="AY81" s="560">
        <v>0</v>
      </c>
      <c r="AZ81" s="587">
        <v>80</v>
      </c>
      <c r="BA81" s="559">
        <v>0</v>
      </c>
      <c r="BB81" s="560">
        <v>0</v>
      </c>
      <c r="BC81" s="560">
        <v>0</v>
      </c>
      <c r="BD81" s="560">
        <v>80</v>
      </c>
      <c r="BE81" s="560">
        <v>80</v>
      </c>
      <c r="BF81" s="560">
        <v>0</v>
      </c>
      <c r="BG81" s="587">
        <v>80</v>
      </c>
      <c r="BH81" s="588">
        <v>0</v>
      </c>
      <c r="BI81" s="589">
        <v>0</v>
      </c>
      <c r="BJ81" s="589">
        <v>0</v>
      </c>
      <c r="BK81" s="589">
        <v>80</v>
      </c>
      <c r="BL81" s="589">
        <f t="shared" si="20"/>
        <v>80</v>
      </c>
      <c r="BM81" s="589">
        <v>0</v>
      </c>
      <c r="BN81" s="590">
        <f t="shared" si="21"/>
        <v>80</v>
      </c>
      <c r="BO81" s="531">
        <f t="shared" si="25"/>
        <v>0</v>
      </c>
      <c r="BP81" s="531">
        <f t="shared" si="26"/>
        <v>0</v>
      </c>
      <c r="BR81" s="591">
        <v>0</v>
      </c>
      <c r="BS81" s="592">
        <v>0</v>
      </c>
      <c r="BT81" s="592">
        <v>0</v>
      </c>
      <c r="BU81" s="592">
        <v>80</v>
      </c>
      <c r="BV81" s="592">
        <f t="shared" si="22"/>
        <v>80</v>
      </c>
      <c r="BW81" s="592">
        <v>0</v>
      </c>
      <c r="BX81" s="593">
        <f t="shared" si="23"/>
        <v>80</v>
      </c>
      <c r="BY81" s="594">
        <v>0</v>
      </c>
      <c r="BZ81" s="618">
        <v>0</v>
      </c>
      <c r="CA81" s="578" t="str">
        <f t="shared" si="27"/>
        <v>○</v>
      </c>
      <c r="CB81" s="595">
        <v>80</v>
      </c>
      <c r="CC81" s="578" t="str">
        <f t="shared" si="28"/>
        <v>○</v>
      </c>
    </row>
    <row r="82" spans="1:82">
      <c r="A82" s="661">
        <v>74</v>
      </c>
      <c r="B82" s="580" t="s">
        <v>145</v>
      </c>
      <c r="C82" s="580" t="s">
        <v>1922</v>
      </c>
      <c r="D82" s="580" t="s">
        <v>109</v>
      </c>
      <c r="E82" s="581">
        <v>11729121</v>
      </c>
      <c r="F82" s="582">
        <v>11730055</v>
      </c>
      <c r="G82" s="582">
        <v>11701114</v>
      </c>
      <c r="H82" s="582">
        <v>11701114</v>
      </c>
      <c r="I82" s="582">
        <v>11701114</v>
      </c>
      <c r="J82" s="583" t="s">
        <v>1858</v>
      </c>
      <c r="K82" s="584"/>
      <c r="L82" s="585"/>
      <c r="M82" s="585"/>
      <c r="N82" s="585"/>
      <c r="O82" s="586">
        <v>0</v>
      </c>
      <c r="P82" s="586"/>
      <c r="Q82" s="692">
        <v>0</v>
      </c>
      <c r="R82" s="584"/>
      <c r="S82" s="585">
        <v>60</v>
      </c>
      <c r="T82" s="585"/>
      <c r="U82" s="585"/>
      <c r="V82" s="586">
        <v>60</v>
      </c>
      <c r="W82" s="586"/>
      <c r="X82" s="692">
        <v>60</v>
      </c>
      <c r="Y82" s="559">
        <v>0</v>
      </c>
      <c r="Z82" s="560">
        <v>60</v>
      </c>
      <c r="AA82" s="560">
        <v>0</v>
      </c>
      <c r="AB82" s="560">
        <v>0</v>
      </c>
      <c r="AC82" s="561">
        <f t="shared" si="29"/>
        <v>60</v>
      </c>
      <c r="AD82" s="560">
        <v>0</v>
      </c>
      <c r="AE82" s="587">
        <f t="shared" si="12"/>
        <v>60</v>
      </c>
      <c r="AF82" s="559">
        <v>0</v>
      </c>
      <c r="AG82" s="560">
        <v>60</v>
      </c>
      <c r="AH82" s="560">
        <v>0</v>
      </c>
      <c r="AI82" s="560">
        <v>0</v>
      </c>
      <c r="AJ82" s="561">
        <v>60</v>
      </c>
      <c r="AK82" s="560">
        <v>0</v>
      </c>
      <c r="AL82" s="587">
        <f t="shared" si="30"/>
        <v>60</v>
      </c>
      <c r="AM82" s="559">
        <v>0</v>
      </c>
      <c r="AN82" s="560">
        <v>60</v>
      </c>
      <c r="AO82" s="560">
        <v>0</v>
      </c>
      <c r="AP82" s="560">
        <v>0</v>
      </c>
      <c r="AQ82" s="561">
        <v>60</v>
      </c>
      <c r="AR82" s="560">
        <v>0</v>
      </c>
      <c r="AS82" s="587">
        <v>60</v>
      </c>
      <c r="AT82" s="563">
        <v>0</v>
      </c>
      <c r="AU82" s="560">
        <v>60</v>
      </c>
      <c r="AV82" s="565">
        <v>0</v>
      </c>
      <c r="AW82" s="565">
        <v>0</v>
      </c>
      <c r="AX82" s="561">
        <v>60</v>
      </c>
      <c r="AY82" s="560">
        <v>0</v>
      </c>
      <c r="AZ82" s="587">
        <v>60</v>
      </c>
      <c r="BA82" s="559">
        <v>0</v>
      </c>
      <c r="BB82" s="560">
        <v>60</v>
      </c>
      <c r="BC82" s="560">
        <v>0</v>
      </c>
      <c r="BD82" s="560">
        <v>0</v>
      </c>
      <c r="BE82" s="560">
        <v>60</v>
      </c>
      <c r="BF82" s="560">
        <v>0</v>
      </c>
      <c r="BG82" s="587">
        <v>60</v>
      </c>
      <c r="BH82" s="588">
        <v>0</v>
      </c>
      <c r="BI82" s="589">
        <v>60</v>
      </c>
      <c r="BJ82" s="589">
        <v>0</v>
      </c>
      <c r="BK82" s="589">
        <v>0</v>
      </c>
      <c r="BL82" s="589">
        <f t="shared" si="20"/>
        <v>60</v>
      </c>
      <c r="BM82" s="589">
        <v>0</v>
      </c>
      <c r="BN82" s="590">
        <f t="shared" si="21"/>
        <v>60</v>
      </c>
      <c r="BO82" s="531">
        <f t="shared" si="25"/>
        <v>0</v>
      </c>
      <c r="BP82" s="531">
        <f t="shared" si="26"/>
        <v>0</v>
      </c>
      <c r="BR82" s="591">
        <v>0</v>
      </c>
      <c r="BS82" s="592">
        <v>60</v>
      </c>
      <c r="BT82" s="592">
        <v>0</v>
      </c>
      <c r="BU82" s="592">
        <v>0</v>
      </c>
      <c r="BV82" s="592">
        <f t="shared" si="22"/>
        <v>60</v>
      </c>
      <c r="BW82" s="592">
        <v>0</v>
      </c>
      <c r="BX82" s="593">
        <f t="shared" si="23"/>
        <v>60</v>
      </c>
      <c r="BY82" s="594">
        <v>0</v>
      </c>
      <c r="BZ82" s="618">
        <v>0</v>
      </c>
      <c r="CA82" s="578" t="str">
        <f t="shared" si="27"/>
        <v>○</v>
      </c>
      <c r="CB82" s="595">
        <v>60</v>
      </c>
      <c r="CC82" s="578" t="str">
        <f t="shared" si="28"/>
        <v>○</v>
      </c>
    </row>
    <row r="83" spans="1:82">
      <c r="A83" s="661">
        <v>75</v>
      </c>
      <c r="B83" s="580" t="s">
        <v>145</v>
      </c>
      <c r="C83" s="580" t="s">
        <v>1923</v>
      </c>
      <c r="D83" s="580" t="s">
        <v>109</v>
      </c>
      <c r="E83" s="581">
        <v>11729129</v>
      </c>
      <c r="F83" s="582">
        <v>11730125</v>
      </c>
      <c r="G83" s="582">
        <v>11701115</v>
      </c>
      <c r="H83" s="582">
        <v>11701115</v>
      </c>
      <c r="I83" s="582">
        <v>11701115</v>
      </c>
      <c r="J83" s="583" t="s">
        <v>174</v>
      </c>
      <c r="K83" s="584"/>
      <c r="L83" s="585"/>
      <c r="M83" s="585"/>
      <c r="N83" s="585"/>
      <c r="O83" s="586">
        <v>0</v>
      </c>
      <c r="P83" s="586"/>
      <c r="Q83" s="692">
        <v>0</v>
      </c>
      <c r="R83" s="584"/>
      <c r="S83" s="585"/>
      <c r="T83" s="585"/>
      <c r="U83" s="585">
        <v>79</v>
      </c>
      <c r="V83" s="586">
        <v>79</v>
      </c>
      <c r="W83" s="586"/>
      <c r="X83" s="692">
        <v>79</v>
      </c>
      <c r="Y83" s="559">
        <v>0</v>
      </c>
      <c r="Z83" s="560">
        <v>0</v>
      </c>
      <c r="AA83" s="560">
        <v>0</v>
      </c>
      <c r="AB83" s="560">
        <v>79</v>
      </c>
      <c r="AC83" s="561">
        <f t="shared" si="29"/>
        <v>79</v>
      </c>
      <c r="AD83" s="560">
        <v>0</v>
      </c>
      <c r="AE83" s="587">
        <f t="shared" si="12"/>
        <v>79</v>
      </c>
      <c r="AF83" s="559">
        <v>0</v>
      </c>
      <c r="AG83" s="560">
        <v>0</v>
      </c>
      <c r="AH83" s="560">
        <v>0</v>
      </c>
      <c r="AI83" s="560">
        <v>79</v>
      </c>
      <c r="AJ83" s="561">
        <v>79</v>
      </c>
      <c r="AK83" s="560">
        <v>0</v>
      </c>
      <c r="AL83" s="587">
        <f t="shared" si="30"/>
        <v>79</v>
      </c>
      <c r="AM83" s="559">
        <v>0</v>
      </c>
      <c r="AN83" s="560">
        <v>0</v>
      </c>
      <c r="AO83" s="560">
        <v>0</v>
      </c>
      <c r="AP83" s="560">
        <v>79</v>
      </c>
      <c r="AQ83" s="561">
        <v>79</v>
      </c>
      <c r="AR83" s="560">
        <v>0</v>
      </c>
      <c r="AS83" s="587">
        <v>79</v>
      </c>
      <c r="AT83" s="563">
        <v>0</v>
      </c>
      <c r="AU83" s="560">
        <v>0</v>
      </c>
      <c r="AV83" s="565">
        <v>0</v>
      </c>
      <c r="AW83" s="565">
        <v>79</v>
      </c>
      <c r="AX83" s="561">
        <v>79</v>
      </c>
      <c r="AY83" s="560">
        <v>0</v>
      </c>
      <c r="AZ83" s="587">
        <v>79</v>
      </c>
      <c r="BA83" s="559">
        <v>0</v>
      </c>
      <c r="BB83" s="560">
        <v>0</v>
      </c>
      <c r="BC83" s="560">
        <v>0</v>
      </c>
      <c r="BD83" s="560">
        <v>79</v>
      </c>
      <c r="BE83" s="560">
        <v>79</v>
      </c>
      <c r="BF83" s="560">
        <v>0</v>
      </c>
      <c r="BG83" s="587">
        <v>79</v>
      </c>
      <c r="BH83" s="588">
        <v>0</v>
      </c>
      <c r="BI83" s="589">
        <v>0</v>
      </c>
      <c r="BJ83" s="589">
        <v>0</v>
      </c>
      <c r="BK83" s="589">
        <v>79</v>
      </c>
      <c r="BL83" s="589">
        <f t="shared" si="20"/>
        <v>79</v>
      </c>
      <c r="BM83" s="589">
        <v>0</v>
      </c>
      <c r="BN83" s="590">
        <f t="shared" si="21"/>
        <v>79</v>
      </c>
      <c r="BO83" s="531">
        <f t="shared" si="25"/>
        <v>0</v>
      </c>
      <c r="BP83" s="531">
        <f t="shared" si="26"/>
        <v>0</v>
      </c>
      <c r="BR83" s="591">
        <v>0</v>
      </c>
      <c r="BS83" s="592">
        <v>0</v>
      </c>
      <c r="BT83" s="592">
        <v>0</v>
      </c>
      <c r="BU83" s="592">
        <v>79</v>
      </c>
      <c r="BV83" s="592">
        <f t="shared" si="22"/>
        <v>79</v>
      </c>
      <c r="BW83" s="592">
        <v>0</v>
      </c>
      <c r="BX83" s="593">
        <f t="shared" si="23"/>
        <v>79</v>
      </c>
      <c r="BY83" s="594">
        <v>0</v>
      </c>
      <c r="BZ83" s="618">
        <v>0</v>
      </c>
      <c r="CA83" s="578" t="str">
        <f t="shared" si="27"/>
        <v>○</v>
      </c>
      <c r="CB83" s="595">
        <v>79</v>
      </c>
      <c r="CC83" s="578" t="str">
        <f t="shared" si="28"/>
        <v>○</v>
      </c>
    </row>
    <row r="84" spans="1:82">
      <c r="A84" s="661">
        <v>76</v>
      </c>
      <c r="B84" s="580" t="s">
        <v>145</v>
      </c>
      <c r="C84" s="580" t="s">
        <v>175</v>
      </c>
      <c r="D84" s="580" t="s">
        <v>109</v>
      </c>
      <c r="E84" s="581">
        <v>11729111</v>
      </c>
      <c r="F84" s="582">
        <v>11730049</v>
      </c>
      <c r="G84" s="582">
        <v>11701097</v>
      </c>
      <c r="H84" s="582">
        <v>11701097</v>
      </c>
      <c r="I84" s="582">
        <v>11701097</v>
      </c>
      <c r="J84" s="583" t="s">
        <v>176</v>
      </c>
      <c r="K84" s="584"/>
      <c r="L84" s="585"/>
      <c r="M84" s="585"/>
      <c r="N84" s="585"/>
      <c r="O84" s="586">
        <v>0</v>
      </c>
      <c r="P84" s="586"/>
      <c r="Q84" s="692">
        <v>0</v>
      </c>
      <c r="R84" s="584"/>
      <c r="S84" s="585"/>
      <c r="T84" s="585"/>
      <c r="U84" s="585">
        <v>204</v>
      </c>
      <c r="V84" s="586">
        <v>204</v>
      </c>
      <c r="W84" s="586"/>
      <c r="X84" s="692">
        <v>204</v>
      </c>
      <c r="Y84" s="559">
        <v>0</v>
      </c>
      <c r="Z84" s="560">
        <v>0</v>
      </c>
      <c r="AA84" s="560">
        <v>0</v>
      </c>
      <c r="AB84" s="560">
        <v>204</v>
      </c>
      <c r="AC84" s="561">
        <f t="shared" si="29"/>
        <v>204</v>
      </c>
      <c r="AD84" s="560">
        <v>0</v>
      </c>
      <c r="AE84" s="587">
        <f t="shared" si="12"/>
        <v>204</v>
      </c>
      <c r="AF84" s="559">
        <v>0</v>
      </c>
      <c r="AG84" s="560">
        <v>0</v>
      </c>
      <c r="AH84" s="560">
        <v>0</v>
      </c>
      <c r="AI84" s="560">
        <v>204</v>
      </c>
      <c r="AJ84" s="561">
        <v>204</v>
      </c>
      <c r="AK84" s="560">
        <v>0</v>
      </c>
      <c r="AL84" s="587">
        <f t="shared" si="30"/>
        <v>204</v>
      </c>
      <c r="AM84" s="559">
        <v>0</v>
      </c>
      <c r="AN84" s="560">
        <v>0</v>
      </c>
      <c r="AO84" s="560">
        <v>0</v>
      </c>
      <c r="AP84" s="560">
        <v>204</v>
      </c>
      <c r="AQ84" s="561">
        <v>204</v>
      </c>
      <c r="AR84" s="560">
        <v>0</v>
      </c>
      <c r="AS84" s="587">
        <v>204</v>
      </c>
      <c r="AT84" s="563">
        <v>0</v>
      </c>
      <c r="AU84" s="560">
        <v>0</v>
      </c>
      <c r="AV84" s="565">
        <v>0</v>
      </c>
      <c r="AW84" s="565">
        <v>156</v>
      </c>
      <c r="AX84" s="561">
        <v>156</v>
      </c>
      <c r="AY84" s="560">
        <v>0</v>
      </c>
      <c r="AZ84" s="587">
        <v>156</v>
      </c>
      <c r="BA84" s="559">
        <v>0</v>
      </c>
      <c r="BB84" s="560">
        <v>0</v>
      </c>
      <c r="BC84" s="560">
        <v>0</v>
      </c>
      <c r="BD84" s="560">
        <v>156</v>
      </c>
      <c r="BE84" s="560">
        <v>156</v>
      </c>
      <c r="BF84" s="560">
        <v>0</v>
      </c>
      <c r="BG84" s="587">
        <v>156</v>
      </c>
      <c r="BH84" s="588">
        <v>0</v>
      </c>
      <c r="BI84" s="589">
        <v>0</v>
      </c>
      <c r="BJ84" s="589">
        <v>0</v>
      </c>
      <c r="BK84" s="596">
        <v>138</v>
      </c>
      <c r="BL84" s="596">
        <f t="shared" si="20"/>
        <v>138</v>
      </c>
      <c r="BM84" s="589">
        <v>0</v>
      </c>
      <c r="BN84" s="590">
        <f t="shared" si="21"/>
        <v>138</v>
      </c>
      <c r="BO84" s="531">
        <f t="shared" si="25"/>
        <v>-18</v>
      </c>
      <c r="BP84" s="531">
        <f t="shared" si="26"/>
        <v>-18</v>
      </c>
      <c r="BR84" s="591">
        <v>0</v>
      </c>
      <c r="BS84" s="592">
        <v>0</v>
      </c>
      <c r="BT84" s="592">
        <v>0</v>
      </c>
      <c r="BU84" s="592">
        <v>130</v>
      </c>
      <c r="BV84" s="592">
        <f t="shared" si="22"/>
        <v>130</v>
      </c>
      <c r="BW84" s="592">
        <v>0</v>
      </c>
      <c r="BX84" s="593">
        <f t="shared" si="23"/>
        <v>130</v>
      </c>
      <c r="BY84" s="594">
        <v>8</v>
      </c>
      <c r="BZ84" s="618">
        <v>0</v>
      </c>
      <c r="CA84" s="578" t="str">
        <f t="shared" si="27"/>
        <v>○</v>
      </c>
      <c r="CB84" s="595">
        <v>138</v>
      </c>
      <c r="CC84" s="578" t="str">
        <f t="shared" si="28"/>
        <v>○</v>
      </c>
    </row>
    <row r="85" spans="1:82">
      <c r="A85" s="661">
        <v>77</v>
      </c>
      <c r="B85" s="653" t="s">
        <v>170</v>
      </c>
      <c r="C85" s="653" t="s">
        <v>175</v>
      </c>
      <c r="D85" s="653" t="s">
        <v>109</v>
      </c>
      <c r="E85" s="695">
        <v>11729048</v>
      </c>
      <c r="F85" s="696">
        <v>11730011</v>
      </c>
      <c r="G85" s="696">
        <v>11701096</v>
      </c>
      <c r="H85" s="696">
        <v>11701096</v>
      </c>
      <c r="I85" s="696">
        <v>11701096</v>
      </c>
      <c r="J85" s="639" t="s">
        <v>177</v>
      </c>
      <c r="K85" s="584"/>
      <c r="L85" s="585"/>
      <c r="M85" s="585"/>
      <c r="N85" s="585"/>
      <c r="O85" s="586">
        <v>0</v>
      </c>
      <c r="P85" s="586"/>
      <c r="Q85" s="692">
        <v>0</v>
      </c>
      <c r="R85" s="584"/>
      <c r="S85" s="585"/>
      <c r="T85" s="585"/>
      <c r="U85" s="585">
        <v>35</v>
      </c>
      <c r="V85" s="586">
        <v>35</v>
      </c>
      <c r="W85" s="586"/>
      <c r="X85" s="692">
        <v>35</v>
      </c>
      <c r="Y85" s="559">
        <v>0</v>
      </c>
      <c r="Z85" s="560">
        <v>0</v>
      </c>
      <c r="AA85" s="560">
        <v>0</v>
      </c>
      <c r="AB85" s="560">
        <v>35</v>
      </c>
      <c r="AC85" s="561">
        <f t="shared" si="29"/>
        <v>35</v>
      </c>
      <c r="AD85" s="560">
        <v>0</v>
      </c>
      <c r="AE85" s="587">
        <f t="shared" ref="AE85:AE149" si="31">AC85+AD85</f>
        <v>35</v>
      </c>
      <c r="AF85" s="559">
        <v>0</v>
      </c>
      <c r="AG85" s="560">
        <v>0</v>
      </c>
      <c r="AH85" s="560">
        <v>0</v>
      </c>
      <c r="AI85" s="560">
        <v>35</v>
      </c>
      <c r="AJ85" s="561">
        <v>35</v>
      </c>
      <c r="AK85" s="560">
        <v>0</v>
      </c>
      <c r="AL85" s="587">
        <f t="shared" si="30"/>
        <v>35</v>
      </c>
      <c r="AM85" s="559">
        <v>0</v>
      </c>
      <c r="AN85" s="560">
        <v>0</v>
      </c>
      <c r="AO85" s="560">
        <v>0</v>
      </c>
      <c r="AP85" s="560">
        <v>35</v>
      </c>
      <c r="AQ85" s="561">
        <v>35</v>
      </c>
      <c r="AR85" s="560">
        <v>0</v>
      </c>
      <c r="AS85" s="587">
        <v>35</v>
      </c>
      <c r="AT85" s="563">
        <v>0</v>
      </c>
      <c r="AU85" s="560">
        <v>0</v>
      </c>
      <c r="AV85" s="565">
        <v>0</v>
      </c>
      <c r="AW85" s="565">
        <v>35</v>
      </c>
      <c r="AX85" s="561">
        <v>35</v>
      </c>
      <c r="AY85" s="560">
        <v>0</v>
      </c>
      <c r="AZ85" s="587">
        <v>35</v>
      </c>
      <c r="BA85" s="559">
        <v>0</v>
      </c>
      <c r="BB85" s="560">
        <v>0</v>
      </c>
      <c r="BC85" s="560">
        <v>0</v>
      </c>
      <c r="BD85" s="560">
        <v>35</v>
      </c>
      <c r="BE85" s="560">
        <v>35</v>
      </c>
      <c r="BF85" s="560">
        <v>0</v>
      </c>
      <c r="BG85" s="587">
        <v>35</v>
      </c>
      <c r="BH85" s="588">
        <v>0</v>
      </c>
      <c r="BI85" s="589">
        <v>0</v>
      </c>
      <c r="BJ85" s="589">
        <v>0</v>
      </c>
      <c r="BK85" s="589">
        <v>35</v>
      </c>
      <c r="BL85" s="589">
        <f t="shared" si="20"/>
        <v>35</v>
      </c>
      <c r="BM85" s="589">
        <v>0</v>
      </c>
      <c r="BN85" s="590">
        <f t="shared" si="21"/>
        <v>35</v>
      </c>
      <c r="BO85" s="531">
        <f t="shared" si="25"/>
        <v>0</v>
      </c>
      <c r="BP85" s="531">
        <f t="shared" si="26"/>
        <v>0</v>
      </c>
      <c r="BR85" s="591">
        <v>0</v>
      </c>
      <c r="BS85" s="592">
        <v>0</v>
      </c>
      <c r="BT85" s="592">
        <v>0</v>
      </c>
      <c r="BU85" s="592">
        <v>35</v>
      </c>
      <c r="BV85" s="592">
        <f t="shared" si="22"/>
        <v>35</v>
      </c>
      <c r="BW85" s="592">
        <v>0</v>
      </c>
      <c r="BX85" s="593">
        <f t="shared" si="23"/>
        <v>35</v>
      </c>
      <c r="BY85" s="594">
        <v>0</v>
      </c>
      <c r="BZ85" s="618">
        <v>0</v>
      </c>
      <c r="CA85" s="578" t="str">
        <f t="shared" si="27"/>
        <v>○</v>
      </c>
      <c r="CB85" s="595">
        <v>35</v>
      </c>
      <c r="CC85" s="578" t="str">
        <f t="shared" si="28"/>
        <v>○</v>
      </c>
    </row>
    <row r="86" spans="1:82" hidden="1">
      <c r="A86" s="697"/>
      <c r="B86" s="652" t="s">
        <v>170</v>
      </c>
      <c r="C86" s="652" t="s">
        <v>171</v>
      </c>
      <c r="D86" s="599" t="s">
        <v>109</v>
      </c>
      <c r="E86" s="653">
        <v>21729084</v>
      </c>
      <c r="F86" s="639">
        <v>21730089</v>
      </c>
      <c r="G86" s="654" t="s">
        <v>131</v>
      </c>
      <c r="H86" s="654" t="s">
        <v>131</v>
      </c>
      <c r="I86" s="654" t="s">
        <v>131</v>
      </c>
      <c r="J86" s="601" t="s">
        <v>178</v>
      </c>
      <c r="K86" s="584"/>
      <c r="L86" s="585"/>
      <c r="M86" s="585"/>
      <c r="N86" s="585"/>
      <c r="O86" s="586">
        <v>0</v>
      </c>
      <c r="P86" s="586"/>
      <c r="Q86" s="692">
        <v>0</v>
      </c>
      <c r="R86" s="584"/>
      <c r="S86" s="585">
        <v>12</v>
      </c>
      <c r="T86" s="585"/>
      <c r="U86" s="585"/>
      <c r="V86" s="586">
        <v>12</v>
      </c>
      <c r="W86" s="586"/>
      <c r="X86" s="692">
        <v>12</v>
      </c>
      <c r="Y86" s="559">
        <v>0</v>
      </c>
      <c r="Z86" s="585">
        <v>12</v>
      </c>
      <c r="AA86" s="560">
        <v>0</v>
      </c>
      <c r="AB86" s="560">
        <v>0</v>
      </c>
      <c r="AC86" s="561">
        <f t="shared" si="29"/>
        <v>12</v>
      </c>
      <c r="AD86" s="561">
        <v>0</v>
      </c>
      <c r="AE86" s="587">
        <f t="shared" si="31"/>
        <v>12</v>
      </c>
      <c r="AF86" s="559">
        <v>0</v>
      </c>
      <c r="AG86" s="585">
        <v>12</v>
      </c>
      <c r="AH86" s="560">
        <v>0</v>
      </c>
      <c r="AI86" s="560">
        <v>0</v>
      </c>
      <c r="AJ86" s="561">
        <v>12</v>
      </c>
      <c r="AK86" s="561">
        <v>0</v>
      </c>
      <c r="AL86" s="587">
        <f t="shared" si="30"/>
        <v>12</v>
      </c>
      <c r="AM86" s="559">
        <v>0</v>
      </c>
      <c r="AN86" s="560">
        <v>0</v>
      </c>
      <c r="AO86" s="560">
        <v>0</v>
      </c>
      <c r="AP86" s="565">
        <v>0</v>
      </c>
      <c r="AQ86" s="561">
        <v>0</v>
      </c>
      <c r="AR86" s="560">
        <v>0</v>
      </c>
      <c r="AS86" s="587">
        <v>0</v>
      </c>
      <c r="AT86" s="563">
        <v>0</v>
      </c>
      <c r="AU86" s="560">
        <v>0</v>
      </c>
      <c r="AV86" s="565">
        <v>0</v>
      </c>
      <c r="AW86" s="565" t="e">
        <v>#REF!</v>
      </c>
      <c r="AX86" s="561" t="e">
        <v>#REF!</v>
      </c>
      <c r="AY86" s="560" t="e">
        <v>#REF!</v>
      </c>
      <c r="AZ86" s="587" t="e">
        <v>#REF!</v>
      </c>
      <c r="BA86" s="559">
        <v>0</v>
      </c>
      <c r="BB86" s="560">
        <v>0</v>
      </c>
      <c r="BC86" s="560">
        <v>0</v>
      </c>
      <c r="BD86" s="560">
        <v>0</v>
      </c>
      <c r="BE86" s="560">
        <v>0</v>
      </c>
      <c r="BF86" s="560">
        <v>0</v>
      </c>
      <c r="BG86" s="587">
        <v>0</v>
      </c>
      <c r="BH86" s="588">
        <v>0</v>
      </c>
      <c r="BI86" s="589">
        <v>0</v>
      </c>
      <c r="BJ86" s="589">
        <v>0</v>
      </c>
      <c r="BK86" s="589">
        <v>0</v>
      </c>
      <c r="BL86" s="589">
        <f t="shared" si="20"/>
        <v>0</v>
      </c>
      <c r="BM86" s="589">
        <v>0</v>
      </c>
      <c r="BN86" s="590">
        <f t="shared" si="21"/>
        <v>0</v>
      </c>
      <c r="BO86" s="531">
        <f t="shared" si="25"/>
        <v>0</v>
      </c>
      <c r="BP86" s="531">
        <f t="shared" si="26"/>
        <v>0</v>
      </c>
      <c r="BQ86" s="619"/>
      <c r="BR86" s="616"/>
      <c r="BS86" s="603"/>
      <c r="BT86" s="603"/>
      <c r="BU86" s="603"/>
      <c r="BV86" s="603">
        <f t="shared" si="22"/>
        <v>0</v>
      </c>
      <c r="BW86" s="603"/>
      <c r="BX86" s="605">
        <f t="shared" si="23"/>
        <v>0</v>
      </c>
      <c r="BY86" s="617"/>
      <c r="BZ86" s="610"/>
      <c r="CA86" s="578" t="str">
        <f t="shared" si="27"/>
        <v>○</v>
      </c>
      <c r="CB86" s="655">
        <v>0</v>
      </c>
      <c r="CC86" s="578" t="str">
        <f t="shared" si="28"/>
        <v>○</v>
      </c>
    </row>
    <row r="87" spans="1:82">
      <c r="A87" s="661">
        <v>78</v>
      </c>
      <c r="B87" s="580" t="s">
        <v>145</v>
      </c>
      <c r="C87" s="580" t="s">
        <v>146</v>
      </c>
      <c r="D87" s="580" t="s">
        <v>109</v>
      </c>
      <c r="E87" s="581">
        <v>21729130</v>
      </c>
      <c r="F87" s="582">
        <v>21730115</v>
      </c>
      <c r="G87" s="582">
        <v>21701104</v>
      </c>
      <c r="H87" s="582">
        <v>21701104</v>
      </c>
      <c r="I87" s="582">
        <v>21701104</v>
      </c>
      <c r="J87" s="583" t="s">
        <v>39</v>
      </c>
      <c r="K87" s="584"/>
      <c r="L87" s="585"/>
      <c r="M87" s="585"/>
      <c r="N87" s="585"/>
      <c r="O87" s="586">
        <v>0</v>
      </c>
      <c r="P87" s="586"/>
      <c r="Q87" s="692">
        <v>0</v>
      </c>
      <c r="R87" s="584"/>
      <c r="S87" s="585">
        <v>5</v>
      </c>
      <c r="T87" s="585"/>
      <c r="U87" s="585"/>
      <c r="V87" s="586">
        <v>5</v>
      </c>
      <c r="W87" s="586"/>
      <c r="X87" s="692">
        <v>5</v>
      </c>
      <c r="Y87" s="559">
        <v>0</v>
      </c>
      <c r="Z87" s="560">
        <v>5</v>
      </c>
      <c r="AA87" s="560">
        <v>0</v>
      </c>
      <c r="AB87" s="560">
        <v>0</v>
      </c>
      <c r="AC87" s="561">
        <f t="shared" ref="AC87:AC94" si="32">SUM(Y87:AB87)</f>
        <v>5</v>
      </c>
      <c r="AD87" s="561">
        <v>0</v>
      </c>
      <c r="AE87" s="587">
        <f t="shared" si="31"/>
        <v>5</v>
      </c>
      <c r="AF87" s="559">
        <v>0</v>
      </c>
      <c r="AG87" s="560">
        <v>5</v>
      </c>
      <c r="AH87" s="560">
        <v>0</v>
      </c>
      <c r="AI87" s="560">
        <v>0</v>
      </c>
      <c r="AJ87" s="561">
        <v>5</v>
      </c>
      <c r="AK87" s="561">
        <v>0</v>
      </c>
      <c r="AL87" s="587">
        <f t="shared" si="30"/>
        <v>5</v>
      </c>
      <c r="AM87" s="563">
        <v>0</v>
      </c>
      <c r="AN87" s="560">
        <v>5</v>
      </c>
      <c r="AO87" s="560">
        <v>0</v>
      </c>
      <c r="AP87" s="565">
        <v>0</v>
      </c>
      <c r="AQ87" s="561">
        <v>5</v>
      </c>
      <c r="AR87" s="560">
        <v>0</v>
      </c>
      <c r="AS87" s="587">
        <v>5</v>
      </c>
      <c r="AT87" s="563">
        <v>0</v>
      </c>
      <c r="AU87" s="560">
        <v>5</v>
      </c>
      <c r="AV87" s="565">
        <v>0</v>
      </c>
      <c r="AW87" s="622">
        <v>0</v>
      </c>
      <c r="AX87" s="561">
        <v>5</v>
      </c>
      <c r="AY87" s="560">
        <v>0</v>
      </c>
      <c r="AZ87" s="562">
        <v>5</v>
      </c>
      <c r="BA87" s="563">
        <v>0</v>
      </c>
      <c r="BB87" s="560">
        <v>5</v>
      </c>
      <c r="BC87" s="560">
        <v>0</v>
      </c>
      <c r="BD87" s="565">
        <v>0</v>
      </c>
      <c r="BE87" s="561">
        <v>5</v>
      </c>
      <c r="BF87" s="560">
        <v>0</v>
      </c>
      <c r="BG87" s="562">
        <v>5</v>
      </c>
      <c r="BH87" s="623">
        <v>0</v>
      </c>
      <c r="BI87" s="589">
        <v>5</v>
      </c>
      <c r="BJ87" s="589">
        <v>0</v>
      </c>
      <c r="BK87" s="624">
        <v>0</v>
      </c>
      <c r="BL87" s="625">
        <f t="shared" si="20"/>
        <v>5</v>
      </c>
      <c r="BM87" s="589">
        <v>0</v>
      </c>
      <c r="BN87" s="626">
        <f t="shared" si="21"/>
        <v>5</v>
      </c>
      <c r="BO87" s="531">
        <f t="shared" si="25"/>
        <v>0</v>
      </c>
      <c r="BP87" s="531">
        <f t="shared" si="26"/>
        <v>0</v>
      </c>
      <c r="BR87" s="627">
        <v>0</v>
      </c>
      <c r="BS87" s="592">
        <v>3</v>
      </c>
      <c r="BT87" s="592">
        <v>0</v>
      </c>
      <c r="BU87" s="620">
        <v>0</v>
      </c>
      <c r="BV87" s="592">
        <f t="shared" si="22"/>
        <v>3</v>
      </c>
      <c r="BW87" s="620">
        <v>0</v>
      </c>
      <c r="BX87" s="593">
        <f t="shared" si="23"/>
        <v>3</v>
      </c>
      <c r="BY87" s="594">
        <v>2</v>
      </c>
      <c r="BZ87" s="618">
        <v>0</v>
      </c>
      <c r="CA87" s="578" t="str">
        <f t="shared" si="27"/>
        <v>○</v>
      </c>
      <c r="CB87" s="595">
        <v>5</v>
      </c>
      <c r="CC87" s="578" t="str">
        <f t="shared" si="28"/>
        <v>○</v>
      </c>
    </row>
    <row r="88" spans="1:82">
      <c r="A88" s="661">
        <v>79</v>
      </c>
      <c r="B88" s="580" t="s">
        <v>145</v>
      </c>
      <c r="C88" s="580" t="s">
        <v>146</v>
      </c>
      <c r="D88" s="580" t="s">
        <v>109</v>
      </c>
      <c r="E88" s="581">
        <v>21729120</v>
      </c>
      <c r="F88" s="582">
        <v>21730138</v>
      </c>
      <c r="G88" s="582">
        <v>21701103</v>
      </c>
      <c r="H88" s="582">
        <v>21701103</v>
      </c>
      <c r="I88" s="582">
        <v>21701103</v>
      </c>
      <c r="J88" s="583" t="s">
        <v>40</v>
      </c>
      <c r="K88" s="584"/>
      <c r="L88" s="585"/>
      <c r="M88" s="585"/>
      <c r="N88" s="585"/>
      <c r="O88" s="586">
        <v>0</v>
      </c>
      <c r="P88" s="586"/>
      <c r="Q88" s="692">
        <v>0</v>
      </c>
      <c r="R88" s="584"/>
      <c r="S88" s="585">
        <v>19</v>
      </c>
      <c r="T88" s="585"/>
      <c r="U88" s="585"/>
      <c r="V88" s="586">
        <v>19</v>
      </c>
      <c r="W88" s="586"/>
      <c r="X88" s="692">
        <v>19</v>
      </c>
      <c r="Y88" s="559">
        <v>0</v>
      </c>
      <c r="Z88" s="560">
        <v>19</v>
      </c>
      <c r="AA88" s="560">
        <v>0</v>
      </c>
      <c r="AB88" s="560">
        <v>0</v>
      </c>
      <c r="AC88" s="561">
        <f t="shared" si="32"/>
        <v>19</v>
      </c>
      <c r="AD88" s="561">
        <v>0</v>
      </c>
      <c r="AE88" s="587">
        <f t="shared" si="31"/>
        <v>19</v>
      </c>
      <c r="AF88" s="559">
        <v>0</v>
      </c>
      <c r="AG88" s="560">
        <v>19</v>
      </c>
      <c r="AH88" s="560">
        <v>0</v>
      </c>
      <c r="AI88" s="560">
        <v>0</v>
      </c>
      <c r="AJ88" s="561">
        <v>19</v>
      </c>
      <c r="AK88" s="561">
        <v>0</v>
      </c>
      <c r="AL88" s="587">
        <f t="shared" si="30"/>
        <v>19</v>
      </c>
      <c r="AM88" s="563">
        <v>0</v>
      </c>
      <c r="AN88" s="560">
        <v>19</v>
      </c>
      <c r="AO88" s="560">
        <v>0</v>
      </c>
      <c r="AP88" s="565">
        <v>0</v>
      </c>
      <c r="AQ88" s="561">
        <v>19</v>
      </c>
      <c r="AR88" s="560">
        <v>0</v>
      </c>
      <c r="AS88" s="587">
        <v>19</v>
      </c>
      <c r="AT88" s="563">
        <v>0</v>
      </c>
      <c r="AU88" s="560">
        <v>19</v>
      </c>
      <c r="AV88" s="565">
        <v>0</v>
      </c>
      <c r="AW88" s="622">
        <v>0</v>
      </c>
      <c r="AX88" s="561">
        <v>19</v>
      </c>
      <c r="AY88" s="560">
        <v>0</v>
      </c>
      <c r="AZ88" s="562">
        <v>19</v>
      </c>
      <c r="BA88" s="563">
        <v>0</v>
      </c>
      <c r="BB88" s="560">
        <v>19</v>
      </c>
      <c r="BC88" s="560">
        <v>0</v>
      </c>
      <c r="BD88" s="565">
        <v>0</v>
      </c>
      <c r="BE88" s="561">
        <v>19</v>
      </c>
      <c r="BF88" s="560">
        <v>0</v>
      </c>
      <c r="BG88" s="562">
        <v>19</v>
      </c>
      <c r="BH88" s="623">
        <v>0</v>
      </c>
      <c r="BI88" s="589">
        <v>19</v>
      </c>
      <c r="BJ88" s="589">
        <v>0</v>
      </c>
      <c r="BK88" s="624">
        <v>0</v>
      </c>
      <c r="BL88" s="625">
        <f t="shared" si="20"/>
        <v>19</v>
      </c>
      <c r="BM88" s="589">
        <v>0</v>
      </c>
      <c r="BN88" s="626">
        <f t="shared" si="21"/>
        <v>19</v>
      </c>
      <c r="BO88" s="531">
        <f t="shared" si="25"/>
        <v>0</v>
      </c>
      <c r="BP88" s="531">
        <f t="shared" si="26"/>
        <v>0</v>
      </c>
      <c r="BR88" s="627">
        <v>0</v>
      </c>
      <c r="BS88" s="592">
        <v>19</v>
      </c>
      <c r="BT88" s="592">
        <v>0</v>
      </c>
      <c r="BU88" s="620">
        <v>0</v>
      </c>
      <c r="BV88" s="592">
        <f t="shared" si="22"/>
        <v>19</v>
      </c>
      <c r="BW88" s="620">
        <v>0</v>
      </c>
      <c r="BX88" s="593">
        <f t="shared" si="23"/>
        <v>19</v>
      </c>
      <c r="BY88" s="594">
        <v>0</v>
      </c>
      <c r="BZ88" s="618">
        <v>0</v>
      </c>
      <c r="CA88" s="578" t="str">
        <f t="shared" si="27"/>
        <v>○</v>
      </c>
      <c r="CB88" s="595">
        <v>19</v>
      </c>
      <c r="CC88" s="578" t="str">
        <f t="shared" si="28"/>
        <v>○</v>
      </c>
      <c r="CD88" s="533" t="s">
        <v>179</v>
      </c>
    </row>
    <row r="89" spans="1:82">
      <c r="A89" s="661">
        <v>80</v>
      </c>
      <c r="B89" s="580" t="s">
        <v>145</v>
      </c>
      <c r="C89" s="580" t="s">
        <v>146</v>
      </c>
      <c r="D89" s="580" t="s">
        <v>109</v>
      </c>
      <c r="E89" s="581">
        <v>21729156</v>
      </c>
      <c r="F89" s="582">
        <v>21730107</v>
      </c>
      <c r="G89" s="582">
        <v>21701105</v>
      </c>
      <c r="H89" s="582">
        <v>21701105</v>
      </c>
      <c r="I89" s="582">
        <v>21701105</v>
      </c>
      <c r="J89" s="583" t="s">
        <v>41</v>
      </c>
      <c r="K89" s="584"/>
      <c r="L89" s="585"/>
      <c r="M89" s="585"/>
      <c r="N89" s="585"/>
      <c r="O89" s="586">
        <v>0</v>
      </c>
      <c r="P89" s="586"/>
      <c r="Q89" s="692">
        <v>0</v>
      </c>
      <c r="R89" s="584"/>
      <c r="S89" s="585">
        <v>19</v>
      </c>
      <c r="T89" s="585"/>
      <c r="U89" s="585"/>
      <c r="V89" s="586">
        <v>19</v>
      </c>
      <c r="W89" s="586"/>
      <c r="X89" s="692">
        <v>19</v>
      </c>
      <c r="Y89" s="559">
        <v>0</v>
      </c>
      <c r="Z89" s="560">
        <v>19</v>
      </c>
      <c r="AA89" s="560">
        <v>0</v>
      </c>
      <c r="AB89" s="560">
        <v>0</v>
      </c>
      <c r="AC89" s="561">
        <f t="shared" si="32"/>
        <v>19</v>
      </c>
      <c r="AD89" s="561">
        <v>0</v>
      </c>
      <c r="AE89" s="587">
        <f t="shared" si="31"/>
        <v>19</v>
      </c>
      <c r="AF89" s="559">
        <v>0</v>
      </c>
      <c r="AG89" s="560">
        <v>19</v>
      </c>
      <c r="AH89" s="560">
        <v>0</v>
      </c>
      <c r="AI89" s="560">
        <v>0</v>
      </c>
      <c r="AJ89" s="561">
        <v>19</v>
      </c>
      <c r="AK89" s="561">
        <v>0</v>
      </c>
      <c r="AL89" s="587">
        <f t="shared" si="30"/>
        <v>19</v>
      </c>
      <c r="AM89" s="563">
        <v>0</v>
      </c>
      <c r="AN89" s="560">
        <v>19</v>
      </c>
      <c r="AO89" s="560">
        <v>0</v>
      </c>
      <c r="AP89" s="565">
        <v>0</v>
      </c>
      <c r="AQ89" s="561">
        <v>19</v>
      </c>
      <c r="AR89" s="560">
        <v>0</v>
      </c>
      <c r="AS89" s="587">
        <v>19</v>
      </c>
      <c r="AT89" s="563">
        <v>0</v>
      </c>
      <c r="AU89" s="560">
        <v>19</v>
      </c>
      <c r="AV89" s="565">
        <v>0</v>
      </c>
      <c r="AW89" s="622">
        <v>0</v>
      </c>
      <c r="AX89" s="561">
        <v>19</v>
      </c>
      <c r="AY89" s="560">
        <v>0</v>
      </c>
      <c r="AZ89" s="562">
        <v>19</v>
      </c>
      <c r="BA89" s="563">
        <v>0</v>
      </c>
      <c r="BB89" s="560">
        <v>11</v>
      </c>
      <c r="BC89" s="560">
        <v>0</v>
      </c>
      <c r="BD89" s="565">
        <v>0</v>
      </c>
      <c r="BE89" s="561">
        <v>11</v>
      </c>
      <c r="BF89" s="560">
        <v>0</v>
      </c>
      <c r="BG89" s="562">
        <v>11</v>
      </c>
      <c r="BH89" s="623">
        <v>0</v>
      </c>
      <c r="BI89" s="589">
        <v>11</v>
      </c>
      <c r="BJ89" s="589">
        <v>0</v>
      </c>
      <c r="BK89" s="624">
        <v>0</v>
      </c>
      <c r="BL89" s="625">
        <f t="shared" si="20"/>
        <v>11</v>
      </c>
      <c r="BM89" s="589">
        <v>0</v>
      </c>
      <c r="BN89" s="626">
        <f t="shared" si="21"/>
        <v>11</v>
      </c>
      <c r="BO89" s="531">
        <f t="shared" si="25"/>
        <v>0</v>
      </c>
      <c r="BP89" s="531">
        <f t="shared" si="26"/>
        <v>0</v>
      </c>
      <c r="BR89" s="627">
        <v>0</v>
      </c>
      <c r="BS89" s="592">
        <v>11</v>
      </c>
      <c r="BT89" s="592">
        <v>0</v>
      </c>
      <c r="BU89" s="620">
        <v>0</v>
      </c>
      <c r="BV89" s="592">
        <f t="shared" si="22"/>
        <v>11</v>
      </c>
      <c r="BW89" s="620">
        <v>0</v>
      </c>
      <c r="BX89" s="593">
        <f t="shared" si="23"/>
        <v>11</v>
      </c>
      <c r="BY89" s="594">
        <v>0</v>
      </c>
      <c r="BZ89" s="618">
        <v>0</v>
      </c>
      <c r="CA89" s="578" t="str">
        <f t="shared" si="27"/>
        <v>○</v>
      </c>
      <c r="CB89" s="595">
        <v>11</v>
      </c>
      <c r="CC89" s="578" t="str">
        <f t="shared" si="28"/>
        <v>○</v>
      </c>
    </row>
    <row r="90" spans="1:82">
      <c r="A90" s="661">
        <v>81</v>
      </c>
      <c r="B90" s="580" t="s">
        <v>145</v>
      </c>
      <c r="C90" s="580" t="s">
        <v>146</v>
      </c>
      <c r="D90" s="599" t="s">
        <v>109</v>
      </c>
      <c r="E90" s="599">
        <v>21729080</v>
      </c>
      <c r="F90" s="600">
        <v>21730057</v>
      </c>
      <c r="G90" s="600">
        <v>21701102</v>
      </c>
      <c r="H90" s="600"/>
      <c r="I90" s="582">
        <v>21703060</v>
      </c>
      <c r="J90" s="583" t="s">
        <v>180</v>
      </c>
      <c r="K90" s="584"/>
      <c r="L90" s="585"/>
      <c r="M90" s="585"/>
      <c r="N90" s="585"/>
      <c r="O90" s="586">
        <v>0</v>
      </c>
      <c r="P90" s="586"/>
      <c r="Q90" s="692">
        <v>0</v>
      </c>
      <c r="R90" s="584"/>
      <c r="S90" s="585"/>
      <c r="T90" s="585"/>
      <c r="U90" s="585">
        <v>2</v>
      </c>
      <c r="V90" s="586">
        <v>2</v>
      </c>
      <c r="W90" s="586"/>
      <c r="X90" s="692">
        <v>2</v>
      </c>
      <c r="Y90" s="559">
        <v>0</v>
      </c>
      <c r="Z90" s="560">
        <v>0</v>
      </c>
      <c r="AA90" s="560">
        <v>0</v>
      </c>
      <c r="AB90" s="560">
        <v>2</v>
      </c>
      <c r="AC90" s="561">
        <f t="shared" si="32"/>
        <v>2</v>
      </c>
      <c r="AD90" s="561">
        <v>0</v>
      </c>
      <c r="AE90" s="587">
        <f t="shared" si="31"/>
        <v>2</v>
      </c>
      <c r="AF90" s="559">
        <v>0</v>
      </c>
      <c r="AG90" s="560">
        <v>0</v>
      </c>
      <c r="AH90" s="560">
        <v>0</v>
      </c>
      <c r="AI90" s="560">
        <v>2</v>
      </c>
      <c r="AJ90" s="561">
        <v>2</v>
      </c>
      <c r="AK90" s="561">
        <v>0</v>
      </c>
      <c r="AL90" s="587">
        <f t="shared" si="30"/>
        <v>2</v>
      </c>
      <c r="AM90" s="563">
        <v>0</v>
      </c>
      <c r="AN90" s="560">
        <v>0</v>
      </c>
      <c r="AO90" s="560">
        <v>0</v>
      </c>
      <c r="AP90" s="565">
        <v>2</v>
      </c>
      <c r="AQ90" s="561">
        <v>2</v>
      </c>
      <c r="AR90" s="560">
        <v>0</v>
      </c>
      <c r="AS90" s="587">
        <v>2</v>
      </c>
      <c r="AT90" s="602">
        <v>0</v>
      </c>
      <c r="AU90" s="603">
        <v>0</v>
      </c>
      <c r="AV90" s="604">
        <v>0</v>
      </c>
      <c r="AW90" s="698">
        <v>0</v>
      </c>
      <c r="AX90" s="605">
        <v>0</v>
      </c>
      <c r="AY90" s="603">
        <v>0</v>
      </c>
      <c r="AZ90" s="638">
        <v>0</v>
      </c>
      <c r="BA90" s="563">
        <v>0</v>
      </c>
      <c r="BB90" s="560">
        <v>12</v>
      </c>
      <c r="BC90" s="560">
        <v>0</v>
      </c>
      <c r="BD90" s="565">
        <v>0</v>
      </c>
      <c r="BE90" s="561">
        <v>12</v>
      </c>
      <c r="BF90" s="560">
        <v>0</v>
      </c>
      <c r="BG90" s="562">
        <v>12</v>
      </c>
      <c r="BH90" s="623">
        <v>0</v>
      </c>
      <c r="BI90" s="589">
        <v>12</v>
      </c>
      <c r="BJ90" s="589">
        <v>0</v>
      </c>
      <c r="BK90" s="624">
        <v>0</v>
      </c>
      <c r="BL90" s="625">
        <f t="shared" si="20"/>
        <v>12</v>
      </c>
      <c r="BM90" s="589">
        <v>0</v>
      </c>
      <c r="BN90" s="626">
        <f t="shared" si="21"/>
        <v>12</v>
      </c>
      <c r="BO90" s="531">
        <f t="shared" si="25"/>
        <v>0</v>
      </c>
      <c r="BP90" s="531">
        <f t="shared" si="26"/>
        <v>0</v>
      </c>
      <c r="BR90" s="627">
        <v>0</v>
      </c>
      <c r="BS90" s="592">
        <v>12</v>
      </c>
      <c r="BT90" s="592">
        <v>0</v>
      </c>
      <c r="BU90" s="620">
        <v>0</v>
      </c>
      <c r="BV90" s="592">
        <f t="shared" si="22"/>
        <v>12</v>
      </c>
      <c r="BW90" s="620">
        <v>0</v>
      </c>
      <c r="BX90" s="593">
        <f t="shared" si="23"/>
        <v>12</v>
      </c>
      <c r="BY90" s="594">
        <v>0</v>
      </c>
      <c r="BZ90" s="618">
        <v>0</v>
      </c>
      <c r="CA90" s="578" t="str">
        <f t="shared" si="27"/>
        <v>○</v>
      </c>
      <c r="CB90" s="595">
        <v>12</v>
      </c>
      <c r="CC90" s="578" t="str">
        <f t="shared" si="28"/>
        <v>○</v>
      </c>
    </row>
    <row r="91" spans="1:82">
      <c r="A91" s="661">
        <v>82</v>
      </c>
      <c r="B91" s="580" t="s">
        <v>145</v>
      </c>
      <c r="C91" s="580" t="s">
        <v>149</v>
      </c>
      <c r="D91" s="580" t="s">
        <v>109</v>
      </c>
      <c r="E91" s="581">
        <v>21729125</v>
      </c>
      <c r="F91" s="582">
        <v>21730037</v>
      </c>
      <c r="G91" s="582">
        <v>21701112</v>
      </c>
      <c r="H91" s="582">
        <v>21701112</v>
      </c>
      <c r="I91" s="582">
        <v>21701112</v>
      </c>
      <c r="J91" s="583" t="s">
        <v>42</v>
      </c>
      <c r="K91" s="584"/>
      <c r="L91" s="585"/>
      <c r="M91" s="585"/>
      <c r="N91" s="585"/>
      <c r="O91" s="586">
        <v>0</v>
      </c>
      <c r="P91" s="586"/>
      <c r="Q91" s="692">
        <v>0</v>
      </c>
      <c r="R91" s="584"/>
      <c r="S91" s="585">
        <v>11</v>
      </c>
      <c r="T91" s="585"/>
      <c r="U91" s="585"/>
      <c r="V91" s="586">
        <v>11</v>
      </c>
      <c r="W91" s="586"/>
      <c r="X91" s="692">
        <v>11</v>
      </c>
      <c r="Y91" s="559">
        <v>0</v>
      </c>
      <c r="Z91" s="560">
        <v>11</v>
      </c>
      <c r="AA91" s="560">
        <v>0</v>
      </c>
      <c r="AB91" s="560">
        <v>0</v>
      </c>
      <c r="AC91" s="561">
        <f t="shared" si="32"/>
        <v>11</v>
      </c>
      <c r="AD91" s="561">
        <v>0</v>
      </c>
      <c r="AE91" s="587">
        <f t="shared" si="31"/>
        <v>11</v>
      </c>
      <c r="AF91" s="559">
        <v>0</v>
      </c>
      <c r="AG91" s="560">
        <v>11</v>
      </c>
      <c r="AH91" s="560">
        <v>0</v>
      </c>
      <c r="AI91" s="560">
        <v>0</v>
      </c>
      <c r="AJ91" s="561">
        <v>11</v>
      </c>
      <c r="AK91" s="561">
        <v>0</v>
      </c>
      <c r="AL91" s="587">
        <f t="shared" si="30"/>
        <v>11</v>
      </c>
      <c r="AM91" s="563">
        <v>0</v>
      </c>
      <c r="AN91" s="560">
        <v>11</v>
      </c>
      <c r="AO91" s="560">
        <v>0</v>
      </c>
      <c r="AP91" s="565">
        <v>0</v>
      </c>
      <c r="AQ91" s="561">
        <v>11</v>
      </c>
      <c r="AR91" s="560">
        <v>0</v>
      </c>
      <c r="AS91" s="587">
        <v>11</v>
      </c>
      <c r="AT91" s="563">
        <v>0</v>
      </c>
      <c r="AU91" s="560">
        <v>11</v>
      </c>
      <c r="AV91" s="565">
        <v>0</v>
      </c>
      <c r="AW91" s="622">
        <v>0</v>
      </c>
      <c r="AX91" s="561">
        <v>11</v>
      </c>
      <c r="AY91" s="560">
        <v>0</v>
      </c>
      <c r="AZ91" s="562">
        <v>11</v>
      </c>
      <c r="BA91" s="563">
        <v>0</v>
      </c>
      <c r="BB91" s="560">
        <v>11</v>
      </c>
      <c r="BC91" s="560">
        <v>0</v>
      </c>
      <c r="BD91" s="565">
        <v>0</v>
      </c>
      <c r="BE91" s="561">
        <v>11</v>
      </c>
      <c r="BF91" s="560">
        <v>0</v>
      </c>
      <c r="BG91" s="562">
        <v>11</v>
      </c>
      <c r="BH91" s="623">
        <v>0</v>
      </c>
      <c r="BI91" s="589">
        <v>11</v>
      </c>
      <c r="BJ91" s="589">
        <v>0</v>
      </c>
      <c r="BK91" s="624">
        <v>0</v>
      </c>
      <c r="BL91" s="625">
        <f t="shared" si="20"/>
        <v>11</v>
      </c>
      <c r="BM91" s="589">
        <v>0</v>
      </c>
      <c r="BN91" s="626">
        <f t="shared" si="21"/>
        <v>11</v>
      </c>
      <c r="BO91" s="531">
        <f t="shared" si="25"/>
        <v>0</v>
      </c>
      <c r="BP91" s="531">
        <f t="shared" si="26"/>
        <v>0</v>
      </c>
      <c r="BR91" s="627">
        <v>0</v>
      </c>
      <c r="BS91" s="592">
        <v>11</v>
      </c>
      <c r="BT91" s="592">
        <v>0</v>
      </c>
      <c r="BU91" s="620">
        <v>0</v>
      </c>
      <c r="BV91" s="592">
        <f t="shared" si="22"/>
        <v>11</v>
      </c>
      <c r="BW91" s="620">
        <v>0</v>
      </c>
      <c r="BX91" s="593">
        <f t="shared" si="23"/>
        <v>11</v>
      </c>
      <c r="BY91" s="594">
        <v>0</v>
      </c>
      <c r="BZ91" s="618">
        <v>0</v>
      </c>
      <c r="CA91" s="578" t="str">
        <f t="shared" si="27"/>
        <v>○</v>
      </c>
      <c r="CB91" s="595">
        <v>11</v>
      </c>
      <c r="CC91" s="578" t="str">
        <f t="shared" si="28"/>
        <v>○</v>
      </c>
    </row>
    <row r="92" spans="1:82">
      <c r="A92" s="661">
        <v>83</v>
      </c>
      <c r="B92" s="580" t="s">
        <v>145</v>
      </c>
      <c r="C92" s="580" t="s">
        <v>149</v>
      </c>
      <c r="D92" s="580" t="s">
        <v>109</v>
      </c>
      <c r="E92" s="581">
        <v>21729070</v>
      </c>
      <c r="F92" s="582">
        <v>21730142</v>
      </c>
      <c r="G92" s="582">
        <v>21701109</v>
      </c>
      <c r="H92" s="582">
        <v>21701109</v>
      </c>
      <c r="I92" s="582">
        <v>21701109</v>
      </c>
      <c r="J92" s="583" t="s">
        <v>181</v>
      </c>
      <c r="K92" s="584"/>
      <c r="L92" s="585"/>
      <c r="M92" s="585"/>
      <c r="N92" s="585"/>
      <c r="O92" s="586">
        <v>0</v>
      </c>
      <c r="P92" s="586"/>
      <c r="Q92" s="692">
        <v>0</v>
      </c>
      <c r="R92" s="584"/>
      <c r="S92" s="585">
        <v>14</v>
      </c>
      <c r="T92" s="585"/>
      <c r="U92" s="585"/>
      <c r="V92" s="586">
        <v>14</v>
      </c>
      <c r="W92" s="586"/>
      <c r="X92" s="692">
        <v>14</v>
      </c>
      <c r="Y92" s="559">
        <v>0</v>
      </c>
      <c r="Z92" s="560">
        <v>14</v>
      </c>
      <c r="AA92" s="560">
        <v>0</v>
      </c>
      <c r="AB92" s="560">
        <v>0</v>
      </c>
      <c r="AC92" s="561">
        <f t="shared" si="32"/>
        <v>14</v>
      </c>
      <c r="AD92" s="561">
        <v>0</v>
      </c>
      <c r="AE92" s="587">
        <f t="shared" si="31"/>
        <v>14</v>
      </c>
      <c r="AF92" s="559">
        <v>0</v>
      </c>
      <c r="AG92" s="560">
        <v>14</v>
      </c>
      <c r="AH92" s="560">
        <v>0</v>
      </c>
      <c r="AI92" s="560">
        <v>0</v>
      </c>
      <c r="AJ92" s="561">
        <v>14</v>
      </c>
      <c r="AK92" s="561">
        <v>0</v>
      </c>
      <c r="AL92" s="587">
        <f t="shared" si="30"/>
        <v>14</v>
      </c>
      <c r="AM92" s="563">
        <v>0</v>
      </c>
      <c r="AN92" s="560">
        <v>14</v>
      </c>
      <c r="AO92" s="560">
        <v>0</v>
      </c>
      <c r="AP92" s="565">
        <v>0</v>
      </c>
      <c r="AQ92" s="561">
        <v>14</v>
      </c>
      <c r="AR92" s="560">
        <v>0</v>
      </c>
      <c r="AS92" s="587">
        <v>14</v>
      </c>
      <c r="AT92" s="563">
        <v>0</v>
      </c>
      <c r="AU92" s="560">
        <v>14</v>
      </c>
      <c r="AV92" s="565">
        <v>0</v>
      </c>
      <c r="AW92" s="622">
        <v>0</v>
      </c>
      <c r="AX92" s="561">
        <v>14</v>
      </c>
      <c r="AY92" s="560">
        <v>0</v>
      </c>
      <c r="AZ92" s="562">
        <v>14</v>
      </c>
      <c r="BA92" s="563">
        <v>0</v>
      </c>
      <c r="BB92" s="560">
        <v>14</v>
      </c>
      <c r="BC92" s="560">
        <v>0</v>
      </c>
      <c r="BD92" s="565">
        <v>0</v>
      </c>
      <c r="BE92" s="561">
        <v>14</v>
      </c>
      <c r="BF92" s="560">
        <v>0</v>
      </c>
      <c r="BG92" s="562">
        <v>14</v>
      </c>
      <c r="BH92" s="623">
        <v>0</v>
      </c>
      <c r="BI92" s="589">
        <v>14</v>
      </c>
      <c r="BJ92" s="589">
        <v>0</v>
      </c>
      <c r="BK92" s="624">
        <v>0</v>
      </c>
      <c r="BL92" s="625">
        <f t="shared" si="20"/>
        <v>14</v>
      </c>
      <c r="BM92" s="589">
        <v>0</v>
      </c>
      <c r="BN92" s="626">
        <f t="shared" si="21"/>
        <v>14</v>
      </c>
      <c r="BO92" s="531">
        <f t="shared" si="25"/>
        <v>0</v>
      </c>
      <c r="BP92" s="531">
        <f t="shared" si="26"/>
        <v>0</v>
      </c>
      <c r="BR92" s="627">
        <v>0</v>
      </c>
      <c r="BS92" s="592">
        <v>14</v>
      </c>
      <c r="BT92" s="592">
        <v>0</v>
      </c>
      <c r="BU92" s="620">
        <v>0</v>
      </c>
      <c r="BV92" s="592">
        <f t="shared" si="22"/>
        <v>14</v>
      </c>
      <c r="BW92" s="620">
        <v>0</v>
      </c>
      <c r="BX92" s="593">
        <f t="shared" si="23"/>
        <v>14</v>
      </c>
      <c r="BY92" s="594">
        <v>0</v>
      </c>
      <c r="BZ92" s="618">
        <v>0</v>
      </c>
      <c r="CA92" s="578" t="str">
        <f t="shared" si="27"/>
        <v>○</v>
      </c>
      <c r="CB92" s="595">
        <v>14</v>
      </c>
      <c r="CC92" s="578" t="str">
        <f t="shared" si="28"/>
        <v>○</v>
      </c>
    </row>
    <row r="93" spans="1:82">
      <c r="A93" s="661">
        <v>84</v>
      </c>
      <c r="B93" s="580" t="s">
        <v>145</v>
      </c>
      <c r="C93" s="580" t="s">
        <v>149</v>
      </c>
      <c r="D93" s="580" t="s">
        <v>109</v>
      </c>
      <c r="E93" s="581">
        <v>21729134</v>
      </c>
      <c r="F93" s="582">
        <v>21730003</v>
      </c>
      <c r="G93" s="582">
        <v>21701113</v>
      </c>
      <c r="H93" s="582">
        <v>21701113</v>
      </c>
      <c r="I93" s="582">
        <v>21701113</v>
      </c>
      <c r="J93" s="583" t="s">
        <v>43</v>
      </c>
      <c r="K93" s="584"/>
      <c r="L93" s="585"/>
      <c r="M93" s="585">
        <v>19</v>
      </c>
      <c r="N93" s="585"/>
      <c r="O93" s="586">
        <v>19</v>
      </c>
      <c r="P93" s="586"/>
      <c r="Q93" s="692">
        <v>19</v>
      </c>
      <c r="R93" s="584"/>
      <c r="S93" s="585"/>
      <c r="T93" s="585">
        <v>19</v>
      </c>
      <c r="U93" s="585"/>
      <c r="V93" s="586">
        <v>19</v>
      </c>
      <c r="W93" s="586"/>
      <c r="X93" s="692">
        <v>19</v>
      </c>
      <c r="Y93" s="559">
        <v>0</v>
      </c>
      <c r="Z93" s="560">
        <v>0</v>
      </c>
      <c r="AA93" s="560">
        <v>19</v>
      </c>
      <c r="AB93" s="560">
        <v>0</v>
      </c>
      <c r="AC93" s="561">
        <f t="shared" si="32"/>
        <v>19</v>
      </c>
      <c r="AD93" s="561">
        <v>0</v>
      </c>
      <c r="AE93" s="587">
        <f t="shared" si="31"/>
        <v>19</v>
      </c>
      <c r="AF93" s="559">
        <v>0</v>
      </c>
      <c r="AG93" s="560">
        <v>0</v>
      </c>
      <c r="AH93" s="560">
        <v>19</v>
      </c>
      <c r="AI93" s="560">
        <v>0</v>
      </c>
      <c r="AJ93" s="561">
        <v>19</v>
      </c>
      <c r="AK93" s="561">
        <v>0</v>
      </c>
      <c r="AL93" s="587">
        <f t="shared" si="30"/>
        <v>19</v>
      </c>
      <c r="AM93" s="563">
        <v>0</v>
      </c>
      <c r="AN93" s="560">
        <v>0</v>
      </c>
      <c r="AO93" s="560">
        <v>19</v>
      </c>
      <c r="AP93" s="565">
        <v>0</v>
      </c>
      <c r="AQ93" s="561">
        <v>19</v>
      </c>
      <c r="AR93" s="560">
        <v>0</v>
      </c>
      <c r="AS93" s="587">
        <v>19</v>
      </c>
      <c r="AT93" s="563">
        <v>0</v>
      </c>
      <c r="AU93" s="560">
        <v>0</v>
      </c>
      <c r="AV93" s="565">
        <v>19</v>
      </c>
      <c r="AW93" s="622">
        <v>0</v>
      </c>
      <c r="AX93" s="561">
        <v>19</v>
      </c>
      <c r="AY93" s="560">
        <v>0</v>
      </c>
      <c r="AZ93" s="562">
        <v>19</v>
      </c>
      <c r="BA93" s="563">
        <v>0</v>
      </c>
      <c r="BB93" s="560">
        <v>0</v>
      </c>
      <c r="BC93" s="560">
        <v>19</v>
      </c>
      <c r="BD93" s="565">
        <v>0</v>
      </c>
      <c r="BE93" s="561">
        <v>19</v>
      </c>
      <c r="BF93" s="560">
        <v>0</v>
      </c>
      <c r="BG93" s="562">
        <v>19</v>
      </c>
      <c r="BH93" s="623">
        <v>0</v>
      </c>
      <c r="BI93" s="589">
        <v>0</v>
      </c>
      <c r="BJ93" s="589">
        <v>19</v>
      </c>
      <c r="BK93" s="624">
        <v>0</v>
      </c>
      <c r="BL93" s="625">
        <f t="shared" si="20"/>
        <v>19</v>
      </c>
      <c r="BM93" s="589">
        <v>0</v>
      </c>
      <c r="BN93" s="626">
        <f t="shared" si="21"/>
        <v>19</v>
      </c>
      <c r="BO93" s="531">
        <f t="shared" si="25"/>
        <v>0</v>
      </c>
      <c r="BP93" s="531">
        <f t="shared" si="26"/>
        <v>0</v>
      </c>
      <c r="BR93" s="627">
        <v>0</v>
      </c>
      <c r="BS93" s="592">
        <v>0</v>
      </c>
      <c r="BT93" s="592">
        <v>19</v>
      </c>
      <c r="BU93" s="620">
        <v>0</v>
      </c>
      <c r="BV93" s="592">
        <f t="shared" si="22"/>
        <v>19</v>
      </c>
      <c r="BW93" s="620">
        <v>0</v>
      </c>
      <c r="BX93" s="593">
        <f t="shared" si="23"/>
        <v>19</v>
      </c>
      <c r="BY93" s="594">
        <v>0</v>
      </c>
      <c r="BZ93" s="618">
        <v>0</v>
      </c>
      <c r="CA93" s="578" t="str">
        <f t="shared" si="27"/>
        <v>○</v>
      </c>
      <c r="CB93" s="595">
        <v>19</v>
      </c>
      <c r="CC93" s="578" t="str">
        <f t="shared" si="28"/>
        <v>○</v>
      </c>
    </row>
    <row r="94" spans="1:82">
      <c r="A94" s="661">
        <v>85</v>
      </c>
      <c r="B94" s="662" t="s">
        <v>145</v>
      </c>
      <c r="C94" s="662" t="s">
        <v>149</v>
      </c>
      <c r="D94" s="662" t="s">
        <v>109</v>
      </c>
      <c r="E94" s="669">
        <v>21729088</v>
      </c>
      <c r="F94" s="663">
        <v>21730034</v>
      </c>
      <c r="G94" s="663">
        <v>21701110</v>
      </c>
      <c r="H94" s="663">
        <v>21701110</v>
      </c>
      <c r="I94" s="663">
        <v>21701110</v>
      </c>
      <c r="J94" s="664" t="s">
        <v>44</v>
      </c>
      <c r="K94" s="699"/>
      <c r="L94" s="700"/>
      <c r="M94" s="700"/>
      <c r="N94" s="700"/>
      <c r="O94" s="701">
        <v>0</v>
      </c>
      <c r="P94" s="701"/>
      <c r="Q94" s="702">
        <v>0</v>
      </c>
      <c r="R94" s="699"/>
      <c r="S94" s="700">
        <v>19</v>
      </c>
      <c r="T94" s="700"/>
      <c r="U94" s="700"/>
      <c r="V94" s="701">
        <v>19</v>
      </c>
      <c r="W94" s="701"/>
      <c r="X94" s="702">
        <v>19</v>
      </c>
      <c r="Y94" s="703">
        <v>0</v>
      </c>
      <c r="Z94" s="704">
        <v>6</v>
      </c>
      <c r="AA94" s="704">
        <v>0</v>
      </c>
      <c r="AB94" s="704">
        <v>0</v>
      </c>
      <c r="AC94" s="705">
        <f t="shared" si="32"/>
        <v>6</v>
      </c>
      <c r="AD94" s="705">
        <v>0</v>
      </c>
      <c r="AE94" s="706">
        <f t="shared" si="31"/>
        <v>6</v>
      </c>
      <c r="AF94" s="703">
        <v>0</v>
      </c>
      <c r="AG94" s="704">
        <v>6</v>
      </c>
      <c r="AH94" s="704">
        <v>0</v>
      </c>
      <c r="AI94" s="704">
        <v>0</v>
      </c>
      <c r="AJ94" s="705">
        <v>6</v>
      </c>
      <c r="AK94" s="705">
        <v>0</v>
      </c>
      <c r="AL94" s="706">
        <f t="shared" si="30"/>
        <v>6</v>
      </c>
      <c r="AM94" s="563">
        <v>0</v>
      </c>
      <c r="AN94" s="560">
        <v>1</v>
      </c>
      <c r="AO94" s="560">
        <v>0</v>
      </c>
      <c r="AP94" s="565">
        <v>0</v>
      </c>
      <c r="AQ94" s="705">
        <v>1</v>
      </c>
      <c r="AR94" s="560">
        <v>0</v>
      </c>
      <c r="AS94" s="706">
        <v>1</v>
      </c>
      <c r="AT94" s="563">
        <v>0</v>
      </c>
      <c r="AU94" s="560">
        <v>1</v>
      </c>
      <c r="AV94" s="565">
        <v>0</v>
      </c>
      <c r="AW94" s="622">
        <v>0</v>
      </c>
      <c r="AX94" s="561">
        <v>1</v>
      </c>
      <c r="AY94" s="560">
        <v>0</v>
      </c>
      <c r="AZ94" s="562">
        <v>1</v>
      </c>
      <c r="BA94" s="563">
        <v>0</v>
      </c>
      <c r="BB94" s="560">
        <v>1</v>
      </c>
      <c r="BC94" s="560">
        <v>0</v>
      </c>
      <c r="BD94" s="565">
        <v>0</v>
      </c>
      <c r="BE94" s="561">
        <v>1</v>
      </c>
      <c r="BF94" s="560">
        <v>0</v>
      </c>
      <c r="BG94" s="562">
        <v>1</v>
      </c>
      <c r="BH94" s="623">
        <v>0</v>
      </c>
      <c r="BI94" s="589">
        <v>1</v>
      </c>
      <c r="BJ94" s="589">
        <v>0</v>
      </c>
      <c r="BK94" s="624">
        <v>0</v>
      </c>
      <c r="BL94" s="625">
        <f t="shared" si="20"/>
        <v>1</v>
      </c>
      <c r="BM94" s="589">
        <v>0</v>
      </c>
      <c r="BN94" s="626">
        <f t="shared" si="21"/>
        <v>1</v>
      </c>
      <c r="BO94" s="531">
        <f t="shared" si="25"/>
        <v>0</v>
      </c>
      <c r="BP94" s="531">
        <f t="shared" si="26"/>
        <v>0</v>
      </c>
      <c r="BR94" s="627">
        <v>0</v>
      </c>
      <c r="BS94" s="592">
        <v>0</v>
      </c>
      <c r="BT94" s="592">
        <v>0</v>
      </c>
      <c r="BU94" s="620">
        <v>0</v>
      </c>
      <c r="BV94" s="592">
        <f t="shared" si="22"/>
        <v>0</v>
      </c>
      <c r="BW94" s="620">
        <v>0</v>
      </c>
      <c r="BX94" s="593">
        <f t="shared" si="23"/>
        <v>0</v>
      </c>
      <c r="BY94" s="594">
        <v>1</v>
      </c>
      <c r="BZ94" s="618">
        <v>0</v>
      </c>
      <c r="CA94" s="578" t="str">
        <f t="shared" si="27"/>
        <v>○</v>
      </c>
      <c r="CB94" s="707">
        <v>1</v>
      </c>
      <c r="CC94" s="578" t="str">
        <f t="shared" si="28"/>
        <v>○</v>
      </c>
    </row>
    <row r="95" spans="1:82">
      <c r="A95" s="661">
        <v>86</v>
      </c>
      <c r="B95" s="653" t="s">
        <v>170</v>
      </c>
      <c r="C95" s="662" t="s">
        <v>149</v>
      </c>
      <c r="D95" s="653" t="s">
        <v>109</v>
      </c>
      <c r="E95" s="656">
        <v>21729092</v>
      </c>
      <c r="F95" s="657">
        <v>21730072</v>
      </c>
      <c r="G95" s="657">
        <v>21701111</v>
      </c>
      <c r="H95" s="657">
        <v>21701111</v>
      </c>
      <c r="I95" s="657">
        <v>21701111</v>
      </c>
      <c r="J95" s="639" t="s">
        <v>182</v>
      </c>
      <c r="K95" s="584"/>
      <c r="L95" s="585">
        <v>45</v>
      </c>
      <c r="M95" s="585"/>
      <c r="N95" s="585"/>
      <c r="O95" s="586">
        <v>45</v>
      </c>
      <c r="P95" s="586"/>
      <c r="Q95" s="692">
        <v>45</v>
      </c>
      <c r="R95" s="584"/>
      <c r="S95" s="585"/>
      <c r="T95" s="585"/>
      <c r="U95" s="585"/>
      <c r="V95" s="586">
        <v>0</v>
      </c>
      <c r="W95" s="586"/>
      <c r="X95" s="692">
        <v>0</v>
      </c>
      <c r="Y95" s="559">
        <v>0</v>
      </c>
      <c r="Z95" s="560">
        <v>0</v>
      </c>
      <c r="AA95" s="560">
        <v>19</v>
      </c>
      <c r="AB95" s="560">
        <v>0</v>
      </c>
      <c r="AC95" s="561">
        <f>SUM(Y95:AB95)</f>
        <v>19</v>
      </c>
      <c r="AD95" s="561">
        <v>0</v>
      </c>
      <c r="AE95" s="587">
        <f>AC95+AD95</f>
        <v>19</v>
      </c>
      <c r="AF95" s="559">
        <v>0</v>
      </c>
      <c r="AG95" s="560">
        <v>0</v>
      </c>
      <c r="AH95" s="560">
        <v>19</v>
      </c>
      <c r="AI95" s="560">
        <v>0</v>
      </c>
      <c r="AJ95" s="561">
        <v>19</v>
      </c>
      <c r="AK95" s="561">
        <v>0</v>
      </c>
      <c r="AL95" s="587">
        <f>AJ95+AK95</f>
        <v>19</v>
      </c>
      <c r="AM95" s="563">
        <v>0</v>
      </c>
      <c r="AN95" s="560">
        <v>0</v>
      </c>
      <c r="AO95" s="560">
        <v>19</v>
      </c>
      <c r="AP95" s="565">
        <v>0</v>
      </c>
      <c r="AQ95" s="561">
        <v>19</v>
      </c>
      <c r="AR95" s="560">
        <v>0</v>
      </c>
      <c r="AS95" s="587">
        <v>19</v>
      </c>
      <c r="AT95" s="563">
        <v>0</v>
      </c>
      <c r="AU95" s="560">
        <v>0</v>
      </c>
      <c r="AV95" s="565">
        <v>19</v>
      </c>
      <c r="AW95" s="622">
        <v>0</v>
      </c>
      <c r="AX95" s="561">
        <v>19</v>
      </c>
      <c r="AY95" s="560">
        <v>0</v>
      </c>
      <c r="AZ95" s="562">
        <v>19</v>
      </c>
      <c r="BA95" s="563">
        <v>0</v>
      </c>
      <c r="BB95" s="560">
        <v>0</v>
      </c>
      <c r="BC95" s="560">
        <v>19</v>
      </c>
      <c r="BD95" s="565">
        <v>0</v>
      </c>
      <c r="BE95" s="561">
        <v>19</v>
      </c>
      <c r="BF95" s="560">
        <v>0</v>
      </c>
      <c r="BG95" s="562">
        <v>19</v>
      </c>
      <c r="BH95" s="623">
        <v>0</v>
      </c>
      <c r="BI95" s="589">
        <v>0</v>
      </c>
      <c r="BJ95" s="589">
        <v>19</v>
      </c>
      <c r="BK95" s="624">
        <v>0</v>
      </c>
      <c r="BL95" s="625">
        <f>SUM(BH95:BK95)</f>
        <v>19</v>
      </c>
      <c r="BM95" s="589">
        <v>0</v>
      </c>
      <c r="BN95" s="626">
        <f>BL95+BM95</f>
        <v>19</v>
      </c>
      <c r="BO95" s="531">
        <f>BL95-BE95</f>
        <v>0</v>
      </c>
      <c r="BP95" s="531">
        <f>BN95-BG95</f>
        <v>0</v>
      </c>
      <c r="BR95" s="627">
        <v>0</v>
      </c>
      <c r="BS95" s="592">
        <v>0</v>
      </c>
      <c r="BT95" s="592">
        <v>19</v>
      </c>
      <c r="BU95" s="620">
        <v>0</v>
      </c>
      <c r="BV95" s="592">
        <f>SUM(BR95:BU95)</f>
        <v>19</v>
      </c>
      <c r="BW95" s="620">
        <v>0</v>
      </c>
      <c r="BX95" s="593">
        <f>BV95+BW95</f>
        <v>19</v>
      </c>
      <c r="BY95" s="594">
        <v>0</v>
      </c>
      <c r="BZ95" s="618">
        <v>0</v>
      </c>
      <c r="CA95" s="578" t="str">
        <f>IF(BN95=BX95+BY95+BZ95,"○","×")</f>
        <v>○</v>
      </c>
      <c r="CB95" s="595">
        <v>19</v>
      </c>
      <c r="CC95" s="578" t="str">
        <f>IF(BN95=CB95,"○","×")</f>
        <v>○</v>
      </c>
    </row>
    <row r="96" spans="1:82">
      <c r="A96" s="661">
        <v>87</v>
      </c>
      <c r="B96" s="653" t="s">
        <v>145</v>
      </c>
      <c r="C96" s="653" t="s">
        <v>151</v>
      </c>
      <c r="D96" s="653" t="s">
        <v>109</v>
      </c>
      <c r="E96" s="656">
        <v>21729064</v>
      </c>
      <c r="F96" s="657">
        <v>21730007</v>
      </c>
      <c r="G96" s="657">
        <v>21701078</v>
      </c>
      <c r="H96" s="657">
        <v>21701078</v>
      </c>
      <c r="I96" s="657">
        <v>21701078</v>
      </c>
      <c r="J96" s="639" t="s">
        <v>45</v>
      </c>
      <c r="K96" s="584"/>
      <c r="L96" s="585"/>
      <c r="M96" s="585"/>
      <c r="N96" s="585"/>
      <c r="O96" s="586">
        <v>0</v>
      </c>
      <c r="P96" s="586"/>
      <c r="Q96" s="692">
        <v>0</v>
      </c>
      <c r="R96" s="584"/>
      <c r="S96" s="585"/>
      <c r="T96" s="585"/>
      <c r="U96" s="585">
        <v>19</v>
      </c>
      <c r="V96" s="586">
        <v>19</v>
      </c>
      <c r="W96" s="586"/>
      <c r="X96" s="692">
        <v>19</v>
      </c>
      <c r="Y96" s="559">
        <v>0</v>
      </c>
      <c r="Z96" s="560">
        <v>0</v>
      </c>
      <c r="AA96" s="560">
        <v>0</v>
      </c>
      <c r="AB96" s="560">
        <v>19</v>
      </c>
      <c r="AC96" s="561">
        <f t="shared" si="29"/>
        <v>19</v>
      </c>
      <c r="AD96" s="561">
        <v>0</v>
      </c>
      <c r="AE96" s="587">
        <f t="shared" si="31"/>
        <v>19</v>
      </c>
      <c r="AF96" s="559">
        <v>0</v>
      </c>
      <c r="AG96" s="560">
        <v>0</v>
      </c>
      <c r="AH96" s="560">
        <v>0</v>
      </c>
      <c r="AI96" s="560">
        <v>19</v>
      </c>
      <c r="AJ96" s="561">
        <v>19</v>
      </c>
      <c r="AK96" s="561">
        <v>0</v>
      </c>
      <c r="AL96" s="587">
        <f t="shared" si="30"/>
        <v>19</v>
      </c>
      <c r="AM96" s="563">
        <v>0</v>
      </c>
      <c r="AN96" s="560">
        <v>0</v>
      </c>
      <c r="AO96" s="560">
        <v>0</v>
      </c>
      <c r="AP96" s="565">
        <v>19</v>
      </c>
      <c r="AQ96" s="561">
        <v>19</v>
      </c>
      <c r="AR96" s="560">
        <v>0</v>
      </c>
      <c r="AS96" s="587">
        <v>19</v>
      </c>
      <c r="AT96" s="563">
        <v>0</v>
      </c>
      <c r="AU96" s="560">
        <v>0</v>
      </c>
      <c r="AV96" s="565">
        <v>0</v>
      </c>
      <c r="AW96" s="622">
        <v>19</v>
      </c>
      <c r="AX96" s="561">
        <v>19</v>
      </c>
      <c r="AY96" s="560">
        <v>0</v>
      </c>
      <c r="AZ96" s="562">
        <v>19</v>
      </c>
      <c r="BA96" s="563">
        <v>0</v>
      </c>
      <c r="BB96" s="560">
        <v>0</v>
      </c>
      <c r="BC96" s="560">
        <v>0</v>
      </c>
      <c r="BD96" s="565">
        <v>19</v>
      </c>
      <c r="BE96" s="561">
        <v>19</v>
      </c>
      <c r="BF96" s="560">
        <v>0</v>
      </c>
      <c r="BG96" s="562">
        <v>19</v>
      </c>
      <c r="BH96" s="623">
        <v>0</v>
      </c>
      <c r="BI96" s="589">
        <v>0</v>
      </c>
      <c r="BJ96" s="589">
        <v>0</v>
      </c>
      <c r="BK96" s="624">
        <v>19</v>
      </c>
      <c r="BL96" s="625">
        <f t="shared" ref="BL96:BL125" si="33">SUM(BH96:BK96)</f>
        <v>19</v>
      </c>
      <c r="BM96" s="589">
        <v>0</v>
      </c>
      <c r="BN96" s="626">
        <f t="shared" si="21"/>
        <v>19</v>
      </c>
      <c r="BO96" s="531">
        <f t="shared" si="25"/>
        <v>0</v>
      </c>
      <c r="BP96" s="531">
        <f t="shared" si="26"/>
        <v>0</v>
      </c>
      <c r="BR96" s="627">
        <v>0</v>
      </c>
      <c r="BS96" s="592">
        <v>0</v>
      </c>
      <c r="BT96" s="592">
        <v>0</v>
      </c>
      <c r="BU96" s="620">
        <v>19</v>
      </c>
      <c r="BV96" s="592">
        <f t="shared" ref="BV96:BV125" si="34">SUM(BR96:BU96)</f>
        <v>19</v>
      </c>
      <c r="BW96" s="620">
        <v>0</v>
      </c>
      <c r="BX96" s="593">
        <f>BV96+BW96</f>
        <v>19</v>
      </c>
      <c r="BY96" s="594">
        <v>0</v>
      </c>
      <c r="BZ96" s="618">
        <v>0</v>
      </c>
      <c r="CA96" s="578" t="str">
        <f t="shared" si="27"/>
        <v>○</v>
      </c>
      <c r="CB96" s="595">
        <v>19</v>
      </c>
      <c r="CC96" s="578" t="str">
        <f t="shared" si="28"/>
        <v>○</v>
      </c>
    </row>
    <row r="97" spans="1:81">
      <c r="A97" s="661">
        <v>88</v>
      </c>
      <c r="B97" s="653" t="s">
        <v>170</v>
      </c>
      <c r="C97" s="653" t="s">
        <v>171</v>
      </c>
      <c r="D97" s="653" t="s">
        <v>109</v>
      </c>
      <c r="E97" s="656">
        <v>21729037</v>
      </c>
      <c r="F97" s="657">
        <v>21730035</v>
      </c>
      <c r="G97" s="657">
        <v>21701075</v>
      </c>
      <c r="H97" s="657">
        <v>21701075</v>
      </c>
      <c r="I97" s="657">
        <v>21701075</v>
      </c>
      <c r="J97" s="639" t="s">
        <v>183</v>
      </c>
      <c r="K97" s="584"/>
      <c r="L97" s="585"/>
      <c r="M97" s="585"/>
      <c r="N97" s="585"/>
      <c r="O97" s="586">
        <v>0</v>
      </c>
      <c r="P97" s="586"/>
      <c r="Q97" s="692">
        <v>0</v>
      </c>
      <c r="R97" s="584"/>
      <c r="S97" s="585"/>
      <c r="T97" s="585"/>
      <c r="U97" s="585"/>
      <c r="V97" s="586">
        <v>0</v>
      </c>
      <c r="W97" s="586">
        <v>19</v>
      </c>
      <c r="X97" s="692">
        <v>19</v>
      </c>
      <c r="Y97" s="559">
        <v>0</v>
      </c>
      <c r="Z97" s="560">
        <v>19</v>
      </c>
      <c r="AA97" s="560">
        <v>0</v>
      </c>
      <c r="AB97" s="560">
        <v>0</v>
      </c>
      <c r="AC97" s="561">
        <f t="shared" si="29"/>
        <v>19</v>
      </c>
      <c r="AD97" s="586">
        <v>0</v>
      </c>
      <c r="AE97" s="587">
        <f t="shared" si="31"/>
        <v>19</v>
      </c>
      <c r="AF97" s="559">
        <v>0</v>
      </c>
      <c r="AG97" s="560">
        <v>0</v>
      </c>
      <c r="AH97" s="560">
        <v>0</v>
      </c>
      <c r="AI97" s="560">
        <v>0</v>
      </c>
      <c r="AJ97" s="561">
        <v>0</v>
      </c>
      <c r="AK97" s="586">
        <v>19</v>
      </c>
      <c r="AL97" s="587">
        <f t="shared" si="30"/>
        <v>19</v>
      </c>
      <c r="AM97" s="563">
        <v>0</v>
      </c>
      <c r="AN97" s="560">
        <v>0</v>
      </c>
      <c r="AO97" s="560">
        <v>0</v>
      </c>
      <c r="AP97" s="565">
        <v>0</v>
      </c>
      <c r="AQ97" s="561">
        <v>0</v>
      </c>
      <c r="AR97" s="560">
        <v>19</v>
      </c>
      <c r="AS97" s="587">
        <v>19</v>
      </c>
      <c r="AT97" s="563">
        <v>0</v>
      </c>
      <c r="AU97" s="560">
        <v>0</v>
      </c>
      <c r="AV97" s="565">
        <v>0</v>
      </c>
      <c r="AW97" s="622">
        <v>0</v>
      </c>
      <c r="AX97" s="561">
        <v>0</v>
      </c>
      <c r="AY97" s="560">
        <v>19</v>
      </c>
      <c r="AZ97" s="562">
        <v>19</v>
      </c>
      <c r="BA97" s="563">
        <v>0</v>
      </c>
      <c r="BB97" s="560">
        <v>0</v>
      </c>
      <c r="BC97" s="560">
        <v>0</v>
      </c>
      <c r="BD97" s="565">
        <v>0</v>
      </c>
      <c r="BE97" s="561">
        <v>0</v>
      </c>
      <c r="BF97" s="560">
        <v>19</v>
      </c>
      <c r="BG97" s="562">
        <v>19</v>
      </c>
      <c r="BH97" s="623">
        <v>0</v>
      </c>
      <c r="BI97" s="589">
        <v>0</v>
      </c>
      <c r="BJ97" s="589">
        <v>0</v>
      </c>
      <c r="BK97" s="624">
        <v>0</v>
      </c>
      <c r="BL97" s="625">
        <f t="shared" si="33"/>
        <v>0</v>
      </c>
      <c r="BM97" s="589">
        <v>19</v>
      </c>
      <c r="BN97" s="626">
        <f t="shared" si="21"/>
        <v>19</v>
      </c>
      <c r="BO97" s="531">
        <f t="shared" si="25"/>
        <v>0</v>
      </c>
      <c r="BP97" s="531">
        <f t="shared" si="26"/>
        <v>0</v>
      </c>
      <c r="BR97" s="627">
        <v>0</v>
      </c>
      <c r="BS97" s="592">
        <v>0</v>
      </c>
      <c r="BT97" s="592">
        <v>0</v>
      </c>
      <c r="BU97" s="620">
        <v>0</v>
      </c>
      <c r="BV97" s="592">
        <f t="shared" si="34"/>
        <v>0</v>
      </c>
      <c r="BW97" s="620">
        <v>0</v>
      </c>
      <c r="BX97" s="593">
        <f t="shared" si="23"/>
        <v>0</v>
      </c>
      <c r="BY97" s="594">
        <v>19</v>
      </c>
      <c r="BZ97" s="618">
        <v>0</v>
      </c>
      <c r="CA97" s="578" t="str">
        <f t="shared" si="27"/>
        <v>○</v>
      </c>
      <c r="CB97" s="595">
        <v>19</v>
      </c>
      <c r="CC97" s="578" t="str">
        <f t="shared" si="28"/>
        <v>○</v>
      </c>
    </row>
    <row r="98" spans="1:81">
      <c r="A98" s="661">
        <v>89</v>
      </c>
      <c r="B98" s="580" t="s">
        <v>145</v>
      </c>
      <c r="C98" s="580" t="s">
        <v>151</v>
      </c>
      <c r="D98" s="580" t="s">
        <v>109</v>
      </c>
      <c r="E98" s="581">
        <v>21729029</v>
      </c>
      <c r="F98" s="582">
        <v>21730104</v>
      </c>
      <c r="G98" s="582">
        <v>21701074</v>
      </c>
      <c r="H98" s="582">
        <v>21701074</v>
      </c>
      <c r="I98" s="582">
        <v>21701074</v>
      </c>
      <c r="J98" s="583" t="s">
        <v>46</v>
      </c>
      <c r="K98" s="584"/>
      <c r="L98" s="585"/>
      <c r="M98" s="585"/>
      <c r="N98" s="585"/>
      <c r="O98" s="586">
        <v>0</v>
      </c>
      <c r="P98" s="586"/>
      <c r="Q98" s="692">
        <v>0</v>
      </c>
      <c r="R98" s="584"/>
      <c r="S98" s="585">
        <v>10</v>
      </c>
      <c r="T98" s="585"/>
      <c r="U98" s="585"/>
      <c r="V98" s="586">
        <v>10</v>
      </c>
      <c r="W98" s="586"/>
      <c r="X98" s="692">
        <v>10</v>
      </c>
      <c r="Y98" s="559">
        <v>0</v>
      </c>
      <c r="Z98" s="560">
        <v>10</v>
      </c>
      <c r="AA98" s="560">
        <v>0</v>
      </c>
      <c r="AB98" s="560">
        <v>0</v>
      </c>
      <c r="AC98" s="561">
        <f t="shared" si="29"/>
        <v>10</v>
      </c>
      <c r="AD98" s="561">
        <v>0</v>
      </c>
      <c r="AE98" s="587">
        <f t="shared" si="31"/>
        <v>10</v>
      </c>
      <c r="AF98" s="559">
        <v>0</v>
      </c>
      <c r="AG98" s="560">
        <v>10</v>
      </c>
      <c r="AH98" s="560">
        <v>0</v>
      </c>
      <c r="AI98" s="560">
        <v>0</v>
      </c>
      <c r="AJ98" s="561">
        <v>10</v>
      </c>
      <c r="AK98" s="561">
        <v>0</v>
      </c>
      <c r="AL98" s="587">
        <f t="shared" si="30"/>
        <v>10</v>
      </c>
      <c r="AM98" s="563">
        <v>0</v>
      </c>
      <c r="AN98" s="560">
        <v>10</v>
      </c>
      <c r="AO98" s="560">
        <v>0</v>
      </c>
      <c r="AP98" s="565">
        <v>0</v>
      </c>
      <c r="AQ98" s="561">
        <v>10</v>
      </c>
      <c r="AR98" s="560">
        <v>0</v>
      </c>
      <c r="AS98" s="587">
        <v>10</v>
      </c>
      <c r="AT98" s="563">
        <v>0</v>
      </c>
      <c r="AU98" s="560">
        <v>10</v>
      </c>
      <c r="AV98" s="565">
        <v>0</v>
      </c>
      <c r="AW98" s="622">
        <v>0</v>
      </c>
      <c r="AX98" s="561">
        <v>10</v>
      </c>
      <c r="AY98" s="560">
        <v>0</v>
      </c>
      <c r="AZ98" s="562">
        <v>10</v>
      </c>
      <c r="BA98" s="563">
        <v>0</v>
      </c>
      <c r="BB98" s="560">
        <v>10</v>
      </c>
      <c r="BC98" s="560">
        <v>0</v>
      </c>
      <c r="BD98" s="565">
        <v>0</v>
      </c>
      <c r="BE98" s="561">
        <v>10</v>
      </c>
      <c r="BF98" s="560">
        <v>0</v>
      </c>
      <c r="BG98" s="562">
        <v>10</v>
      </c>
      <c r="BH98" s="623">
        <v>0</v>
      </c>
      <c r="BI98" s="589">
        <v>10</v>
      </c>
      <c r="BJ98" s="589">
        <v>0</v>
      </c>
      <c r="BK98" s="624">
        <v>0</v>
      </c>
      <c r="BL98" s="625">
        <f t="shared" si="33"/>
        <v>10</v>
      </c>
      <c r="BM98" s="589">
        <v>0</v>
      </c>
      <c r="BN98" s="626">
        <f t="shared" si="21"/>
        <v>10</v>
      </c>
      <c r="BO98" s="531">
        <f t="shared" si="25"/>
        <v>0</v>
      </c>
      <c r="BP98" s="531">
        <f t="shared" si="26"/>
        <v>0</v>
      </c>
      <c r="BR98" s="627">
        <v>0</v>
      </c>
      <c r="BS98" s="592">
        <v>10</v>
      </c>
      <c r="BT98" s="592">
        <v>0</v>
      </c>
      <c r="BU98" s="620">
        <v>0</v>
      </c>
      <c r="BV98" s="592">
        <f t="shared" si="34"/>
        <v>10</v>
      </c>
      <c r="BW98" s="620">
        <v>0</v>
      </c>
      <c r="BX98" s="593">
        <f t="shared" si="23"/>
        <v>10</v>
      </c>
      <c r="BY98" s="594">
        <v>0</v>
      </c>
      <c r="BZ98" s="618">
        <v>0</v>
      </c>
      <c r="CA98" s="578" t="str">
        <f t="shared" si="27"/>
        <v>○</v>
      </c>
      <c r="CB98" s="595">
        <v>10</v>
      </c>
      <c r="CC98" s="578" t="str">
        <f t="shared" si="28"/>
        <v>○</v>
      </c>
    </row>
    <row r="99" spans="1:81">
      <c r="A99" s="661">
        <v>90</v>
      </c>
      <c r="B99" s="580" t="s">
        <v>145</v>
      </c>
      <c r="C99" s="580" t="s">
        <v>151</v>
      </c>
      <c r="D99" s="580" t="s">
        <v>109</v>
      </c>
      <c r="E99" s="581">
        <v>21729127</v>
      </c>
      <c r="F99" s="582">
        <v>21730077</v>
      </c>
      <c r="G99" s="582">
        <v>21701089</v>
      </c>
      <c r="H99" s="582">
        <v>21701089</v>
      </c>
      <c r="I99" s="582">
        <v>21701089</v>
      </c>
      <c r="J99" s="583" t="s">
        <v>47</v>
      </c>
      <c r="K99" s="584"/>
      <c r="L99" s="585"/>
      <c r="M99" s="585"/>
      <c r="N99" s="585"/>
      <c r="O99" s="586">
        <v>0</v>
      </c>
      <c r="P99" s="586"/>
      <c r="Q99" s="692">
        <v>0</v>
      </c>
      <c r="R99" s="584"/>
      <c r="S99" s="585">
        <v>7</v>
      </c>
      <c r="T99" s="585"/>
      <c r="U99" s="585"/>
      <c r="V99" s="586">
        <v>7</v>
      </c>
      <c r="W99" s="586"/>
      <c r="X99" s="692">
        <v>7</v>
      </c>
      <c r="Y99" s="559">
        <v>0</v>
      </c>
      <c r="Z99" s="560">
        <v>7</v>
      </c>
      <c r="AA99" s="560">
        <v>0</v>
      </c>
      <c r="AB99" s="560">
        <v>0</v>
      </c>
      <c r="AC99" s="561">
        <f t="shared" si="29"/>
        <v>7</v>
      </c>
      <c r="AD99" s="561">
        <v>0</v>
      </c>
      <c r="AE99" s="587">
        <f t="shared" si="31"/>
        <v>7</v>
      </c>
      <c r="AF99" s="559">
        <v>0</v>
      </c>
      <c r="AG99" s="560">
        <v>7</v>
      </c>
      <c r="AH99" s="560">
        <v>0</v>
      </c>
      <c r="AI99" s="560">
        <v>0</v>
      </c>
      <c r="AJ99" s="561">
        <v>7</v>
      </c>
      <c r="AK99" s="561">
        <v>0</v>
      </c>
      <c r="AL99" s="587">
        <f t="shared" si="30"/>
        <v>7</v>
      </c>
      <c r="AM99" s="563">
        <v>0</v>
      </c>
      <c r="AN99" s="560">
        <v>7</v>
      </c>
      <c r="AO99" s="560">
        <v>0</v>
      </c>
      <c r="AP99" s="565">
        <v>0</v>
      </c>
      <c r="AQ99" s="561">
        <v>7</v>
      </c>
      <c r="AR99" s="560">
        <v>0</v>
      </c>
      <c r="AS99" s="587">
        <v>7</v>
      </c>
      <c r="AT99" s="563">
        <v>0</v>
      </c>
      <c r="AU99" s="560">
        <v>7</v>
      </c>
      <c r="AV99" s="565">
        <v>0</v>
      </c>
      <c r="AW99" s="622">
        <v>0</v>
      </c>
      <c r="AX99" s="561">
        <v>7</v>
      </c>
      <c r="AY99" s="560">
        <v>0</v>
      </c>
      <c r="AZ99" s="562">
        <v>7</v>
      </c>
      <c r="BA99" s="563">
        <v>0</v>
      </c>
      <c r="BB99" s="560">
        <v>7</v>
      </c>
      <c r="BC99" s="560">
        <v>0</v>
      </c>
      <c r="BD99" s="565">
        <v>0</v>
      </c>
      <c r="BE99" s="561">
        <v>7</v>
      </c>
      <c r="BF99" s="560">
        <v>0</v>
      </c>
      <c r="BG99" s="562">
        <v>7</v>
      </c>
      <c r="BH99" s="623">
        <v>0</v>
      </c>
      <c r="BI99" s="589">
        <v>7</v>
      </c>
      <c r="BJ99" s="589">
        <v>0</v>
      </c>
      <c r="BK99" s="624">
        <v>0</v>
      </c>
      <c r="BL99" s="625">
        <f t="shared" si="33"/>
        <v>7</v>
      </c>
      <c r="BM99" s="589">
        <v>0</v>
      </c>
      <c r="BN99" s="626">
        <f t="shared" si="21"/>
        <v>7</v>
      </c>
      <c r="BO99" s="531">
        <f t="shared" si="25"/>
        <v>0</v>
      </c>
      <c r="BP99" s="531">
        <f t="shared" si="26"/>
        <v>0</v>
      </c>
      <c r="BR99" s="627">
        <v>0</v>
      </c>
      <c r="BS99" s="592">
        <v>7</v>
      </c>
      <c r="BT99" s="592">
        <v>0</v>
      </c>
      <c r="BU99" s="620">
        <v>0</v>
      </c>
      <c r="BV99" s="592">
        <f t="shared" si="34"/>
        <v>7</v>
      </c>
      <c r="BW99" s="620">
        <v>0</v>
      </c>
      <c r="BX99" s="593">
        <f t="shared" si="23"/>
        <v>7</v>
      </c>
      <c r="BY99" s="594">
        <v>0</v>
      </c>
      <c r="BZ99" s="618">
        <v>0</v>
      </c>
      <c r="CA99" s="578" t="str">
        <f t="shared" si="27"/>
        <v>○</v>
      </c>
      <c r="CB99" s="595">
        <v>7</v>
      </c>
      <c r="CC99" s="578" t="str">
        <f t="shared" si="28"/>
        <v>○</v>
      </c>
    </row>
    <row r="100" spans="1:81" hidden="1">
      <c r="A100" s="661"/>
      <c r="B100" s="653" t="s">
        <v>170</v>
      </c>
      <c r="C100" s="653" t="s">
        <v>171</v>
      </c>
      <c r="D100" s="653" t="s">
        <v>130</v>
      </c>
      <c r="E100" s="695">
        <v>21729107</v>
      </c>
      <c r="F100" s="696">
        <v>21730060</v>
      </c>
      <c r="G100" s="696">
        <v>21701085</v>
      </c>
      <c r="H100" s="696">
        <v>21701085</v>
      </c>
      <c r="I100" s="654"/>
      <c r="J100" s="601" t="s">
        <v>184</v>
      </c>
      <c r="K100" s="584"/>
      <c r="L100" s="585"/>
      <c r="M100" s="585"/>
      <c r="N100" s="585"/>
      <c r="O100" s="586">
        <v>0</v>
      </c>
      <c r="P100" s="586"/>
      <c r="Q100" s="692">
        <v>0</v>
      </c>
      <c r="R100" s="584"/>
      <c r="S100" s="585"/>
      <c r="T100" s="585"/>
      <c r="U100" s="585"/>
      <c r="V100" s="586">
        <v>0</v>
      </c>
      <c r="W100" s="586">
        <v>19</v>
      </c>
      <c r="X100" s="692">
        <v>19</v>
      </c>
      <c r="Y100" s="559">
        <v>0</v>
      </c>
      <c r="Z100" s="560">
        <v>0</v>
      </c>
      <c r="AA100" s="560">
        <v>0</v>
      </c>
      <c r="AB100" s="560">
        <v>0</v>
      </c>
      <c r="AC100" s="561">
        <f t="shared" si="29"/>
        <v>0</v>
      </c>
      <c r="AD100" s="561">
        <v>19</v>
      </c>
      <c r="AE100" s="587">
        <f t="shared" si="31"/>
        <v>19</v>
      </c>
      <c r="AF100" s="559">
        <v>0</v>
      </c>
      <c r="AG100" s="560">
        <v>0</v>
      </c>
      <c r="AH100" s="560">
        <v>0</v>
      </c>
      <c r="AI100" s="560">
        <v>0</v>
      </c>
      <c r="AJ100" s="561">
        <v>0</v>
      </c>
      <c r="AK100" s="561">
        <v>19</v>
      </c>
      <c r="AL100" s="587">
        <f t="shared" si="30"/>
        <v>19</v>
      </c>
      <c r="AM100" s="563">
        <v>0</v>
      </c>
      <c r="AN100" s="560">
        <v>0</v>
      </c>
      <c r="AO100" s="560">
        <v>0</v>
      </c>
      <c r="AP100" s="565">
        <v>0</v>
      </c>
      <c r="AQ100" s="561">
        <v>0</v>
      </c>
      <c r="AR100" s="560">
        <v>19</v>
      </c>
      <c r="AS100" s="587">
        <v>19</v>
      </c>
      <c r="AT100" s="563">
        <v>0</v>
      </c>
      <c r="AU100" s="560">
        <v>0</v>
      </c>
      <c r="AV100" s="565">
        <v>0</v>
      </c>
      <c r="AW100" s="622">
        <v>0</v>
      </c>
      <c r="AX100" s="561">
        <v>0</v>
      </c>
      <c r="AY100" s="560">
        <v>19</v>
      </c>
      <c r="AZ100" s="562">
        <v>19</v>
      </c>
      <c r="BA100" s="563">
        <v>0</v>
      </c>
      <c r="BB100" s="560">
        <v>0</v>
      </c>
      <c r="BC100" s="560">
        <v>0</v>
      </c>
      <c r="BD100" s="565">
        <v>0</v>
      </c>
      <c r="BE100" s="561">
        <v>0</v>
      </c>
      <c r="BF100" s="560">
        <v>0</v>
      </c>
      <c r="BG100" s="562">
        <v>0</v>
      </c>
      <c r="BH100" s="602">
        <v>0</v>
      </c>
      <c r="BI100" s="603">
        <v>0</v>
      </c>
      <c r="BJ100" s="603">
        <v>0</v>
      </c>
      <c r="BK100" s="604">
        <v>0</v>
      </c>
      <c r="BL100" s="605">
        <f t="shared" si="33"/>
        <v>0</v>
      </c>
      <c r="BM100" s="603">
        <v>0</v>
      </c>
      <c r="BN100" s="638">
        <f t="shared" si="21"/>
        <v>0</v>
      </c>
      <c r="BO100" s="531">
        <f t="shared" si="25"/>
        <v>0</v>
      </c>
      <c r="BP100" s="531">
        <f t="shared" si="26"/>
        <v>0</v>
      </c>
      <c r="BR100" s="627"/>
      <c r="BS100" s="592"/>
      <c r="BT100" s="592"/>
      <c r="BU100" s="620"/>
      <c r="BV100" s="592">
        <f t="shared" si="34"/>
        <v>0</v>
      </c>
      <c r="BW100" s="620"/>
      <c r="BX100" s="593">
        <f t="shared" si="23"/>
        <v>0</v>
      </c>
      <c r="BY100" s="594"/>
      <c r="BZ100" s="618"/>
      <c r="CA100" s="578" t="str">
        <f t="shared" si="27"/>
        <v>○</v>
      </c>
      <c r="CB100" s="595">
        <v>0</v>
      </c>
      <c r="CC100" s="578" t="str">
        <f t="shared" si="28"/>
        <v>○</v>
      </c>
    </row>
    <row r="101" spans="1:81">
      <c r="A101" s="661">
        <v>91</v>
      </c>
      <c r="B101" s="580" t="s">
        <v>145</v>
      </c>
      <c r="C101" s="580" t="s">
        <v>151</v>
      </c>
      <c r="D101" s="580" t="s">
        <v>109</v>
      </c>
      <c r="E101" s="581">
        <v>21729145</v>
      </c>
      <c r="F101" s="582">
        <v>21730051</v>
      </c>
      <c r="G101" s="582">
        <v>21701093</v>
      </c>
      <c r="H101" s="582">
        <v>21701093</v>
      </c>
      <c r="I101" s="582">
        <v>21701093</v>
      </c>
      <c r="J101" s="583" t="s">
        <v>185</v>
      </c>
      <c r="K101" s="584"/>
      <c r="L101" s="585"/>
      <c r="M101" s="585">
        <v>9</v>
      </c>
      <c r="N101" s="585"/>
      <c r="O101" s="586">
        <v>9</v>
      </c>
      <c r="P101" s="586"/>
      <c r="Q101" s="692">
        <v>9</v>
      </c>
      <c r="R101" s="584"/>
      <c r="S101" s="585"/>
      <c r="T101" s="585">
        <v>9</v>
      </c>
      <c r="U101" s="585"/>
      <c r="V101" s="586">
        <v>9</v>
      </c>
      <c r="W101" s="586"/>
      <c r="X101" s="692">
        <v>9</v>
      </c>
      <c r="Y101" s="559">
        <v>0</v>
      </c>
      <c r="Z101" s="560">
        <v>0</v>
      </c>
      <c r="AA101" s="560">
        <v>9</v>
      </c>
      <c r="AB101" s="560">
        <v>0</v>
      </c>
      <c r="AC101" s="561">
        <f t="shared" si="29"/>
        <v>9</v>
      </c>
      <c r="AD101" s="561">
        <v>0</v>
      </c>
      <c r="AE101" s="587">
        <f t="shared" si="31"/>
        <v>9</v>
      </c>
      <c r="AF101" s="559">
        <v>0</v>
      </c>
      <c r="AG101" s="560">
        <v>0</v>
      </c>
      <c r="AH101" s="560">
        <v>9</v>
      </c>
      <c r="AI101" s="560">
        <v>0</v>
      </c>
      <c r="AJ101" s="561">
        <v>9</v>
      </c>
      <c r="AK101" s="561">
        <v>0</v>
      </c>
      <c r="AL101" s="587">
        <f t="shared" si="30"/>
        <v>9</v>
      </c>
      <c r="AM101" s="563">
        <v>0</v>
      </c>
      <c r="AN101" s="560">
        <v>0</v>
      </c>
      <c r="AO101" s="560">
        <v>9</v>
      </c>
      <c r="AP101" s="565">
        <v>0</v>
      </c>
      <c r="AQ101" s="561">
        <v>9</v>
      </c>
      <c r="AR101" s="560">
        <v>0</v>
      </c>
      <c r="AS101" s="587">
        <v>9</v>
      </c>
      <c r="AT101" s="563">
        <v>0</v>
      </c>
      <c r="AU101" s="560">
        <v>0</v>
      </c>
      <c r="AV101" s="565">
        <v>9</v>
      </c>
      <c r="AW101" s="622">
        <v>0</v>
      </c>
      <c r="AX101" s="561">
        <v>9</v>
      </c>
      <c r="AY101" s="560">
        <v>0</v>
      </c>
      <c r="AZ101" s="562">
        <v>9</v>
      </c>
      <c r="BA101" s="563">
        <v>0</v>
      </c>
      <c r="BB101" s="560">
        <v>0</v>
      </c>
      <c r="BC101" s="560">
        <v>9</v>
      </c>
      <c r="BD101" s="565">
        <v>0</v>
      </c>
      <c r="BE101" s="561">
        <v>9</v>
      </c>
      <c r="BF101" s="560">
        <v>0</v>
      </c>
      <c r="BG101" s="562">
        <v>9</v>
      </c>
      <c r="BH101" s="623">
        <v>0</v>
      </c>
      <c r="BI101" s="589">
        <v>0</v>
      </c>
      <c r="BJ101" s="589">
        <v>9</v>
      </c>
      <c r="BK101" s="624">
        <v>0</v>
      </c>
      <c r="BL101" s="625">
        <f t="shared" si="33"/>
        <v>9</v>
      </c>
      <c r="BM101" s="589">
        <v>0</v>
      </c>
      <c r="BN101" s="626">
        <f t="shared" ref="BN101:BN125" si="35">BL101+BM101</f>
        <v>9</v>
      </c>
      <c r="BO101" s="531">
        <f t="shared" si="25"/>
        <v>0</v>
      </c>
      <c r="BP101" s="531">
        <f t="shared" si="26"/>
        <v>0</v>
      </c>
      <c r="BR101" s="627">
        <v>0</v>
      </c>
      <c r="BS101" s="592">
        <v>0</v>
      </c>
      <c r="BT101" s="592">
        <v>9</v>
      </c>
      <c r="BU101" s="620">
        <v>0</v>
      </c>
      <c r="BV101" s="592">
        <f t="shared" si="34"/>
        <v>9</v>
      </c>
      <c r="BW101" s="620">
        <v>0</v>
      </c>
      <c r="BX101" s="593">
        <f t="shared" si="23"/>
        <v>9</v>
      </c>
      <c r="BY101" s="594">
        <v>0</v>
      </c>
      <c r="BZ101" s="618">
        <v>0</v>
      </c>
      <c r="CA101" s="578" t="str">
        <f t="shared" si="27"/>
        <v>○</v>
      </c>
      <c r="CB101" s="595">
        <v>9</v>
      </c>
      <c r="CC101" s="578" t="str">
        <f t="shared" si="28"/>
        <v>○</v>
      </c>
    </row>
    <row r="102" spans="1:81">
      <c r="A102" s="661">
        <v>92</v>
      </c>
      <c r="B102" s="580" t="s">
        <v>145</v>
      </c>
      <c r="C102" s="580" t="s">
        <v>151</v>
      </c>
      <c r="D102" s="580" t="s">
        <v>109</v>
      </c>
      <c r="E102" s="581">
        <v>21729139</v>
      </c>
      <c r="F102" s="582">
        <v>21730073</v>
      </c>
      <c r="G102" s="582">
        <v>21701091</v>
      </c>
      <c r="H102" s="582">
        <v>21701091</v>
      </c>
      <c r="I102" s="582">
        <v>21701091</v>
      </c>
      <c r="J102" s="583" t="s">
        <v>186</v>
      </c>
      <c r="K102" s="584"/>
      <c r="L102" s="585"/>
      <c r="M102" s="585"/>
      <c r="N102" s="585"/>
      <c r="O102" s="586">
        <v>0</v>
      </c>
      <c r="P102" s="586"/>
      <c r="Q102" s="692">
        <v>0</v>
      </c>
      <c r="R102" s="584"/>
      <c r="S102" s="585">
        <v>17</v>
      </c>
      <c r="T102" s="585"/>
      <c r="U102" s="585"/>
      <c r="V102" s="586">
        <v>17</v>
      </c>
      <c r="W102" s="586"/>
      <c r="X102" s="692">
        <v>17</v>
      </c>
      <c r="Y102" s="559">
        <v>0</v>
      </c>
      <c r="Z102" s="560">
        <v>17</v>
      </c>
      <c r="AA102" s="560">
        <v>0</v>
      </c>
      <c r="AB102" s="560">
        <v>0</v>
      </c>
      <c r="AC102" s="561">
        <f t="shared" si="29"/>
        <v>17</v>
      </c>
      <c r="AD102" s="561">
        <v>0</v>
      </c>
      <c r="AE102" s="587">
        <f t="shared" si="31"/>
        <v>17</v>
      </c>
      <c r="AF102" s="559">
        <v>0</v>
      </c>
      <c r="AG102" s="560">
        <v>17</v>
      </c>
      <c r="AH102" s="560">
        <v>0</v>
      </c>
      <c r="AI102" s="560">
        <v>0</v>
      </c>
      <c r="AJ102" s="561">
        <v>17</v>
      </c>
      <c r="AK102" s="561">
        <v>0</v>
      </c>
      <c r="AL102" s="587">
        <f t="shared" si="30"/>
        <v>17</v>
      </c>
      <c r="AM102" s="563">
        <v>0</v>
      </c>
      <c r="AN102" s="560">
        <v>17</v>
      </c>
      <c r="AO102" s="560">
        <v>0</v>
      </c>
      <c r="AP102" s="565">
        <v>0</v>
      </c>
      <c r="AQ102" s="561">
        <v>17</v>
      </c>
      <c r="AR102" s="560">
        <v>0</v>
      </c>
      <c r="AS102" s="587">
        <v>17</v>
      </c>
      <c r="AT102" s="563">
        <v>0</v>
      </c>
      <c r="AU102" s="560">
        <v>17</v>
      </c>
      <c r="AV102" s="565">
        <v>0</v>
      </c>
      <c r="AW102" s="622">
        <v>0</v>
      </c>
      <c r="AX102" s="561">
        <v>17</v>
      </c>
      <c r="AY102" s="560">
        <v>0</v>
      </c>
      <c r="AZ102" s="562">
        <v>17</v>
      </c>
      <c r="BA102" s="563">
        <v>0</v>
      </c>
      <c r="BB102" s="560">
        <v>17</v>
      </c>
      <c r="BC102" s="560">
        <v>0</v>
      </c>
      <c r="BD102" s="565">
        <v>0</v>
      </c>
      <c r="BE102" s="561">
        <v>17</v>
      </c>
      <c r="BF102" s="560">
        <v>0</v>
      </c>
      <c r="BG102" s="562">
        <v>17</v>
      </c>
      <c r="BH102" s="623">
        <v>0</v>
      </c>
      <c r="BI102" s="589">
        <v>17</v>
      </c>
      <c r="BJ102" s="589">
        <v>0</v>
      </c>
      <c r="BK102" s="624">
        <v>0</v>
      </c>
      <c r="BL102" s="625">
        <f t="shared" si="33"/>
        <v>17</v>
      </c>
      <c r="BM102" s="589">
        <v>0</v>
      </c>
      <c r="BN102" s="626">
        <f t="shared" si="35"/>
        <v>17</v>
      </c>
      <c r="BO102" s="531">
        <f t="shared" si="25"/>
        <v>0</v>
      </c>
      <c r="BP102" s="531">
        <f t="shared" si="26"/>
        <v>0</v>
      </c>
      <c r="BR102" s="627">
        <v>0</v>
      </c>
      <c r="BS102" s="592">
        <v>17</v>
      </c>
      <c r="BT102" s="592">
        <v>0</v>
      </c>
      <c r="BU102" s="620">
        <v>0</v>
      </c>
      <c r="BV102" s="592">
        <f t="shared" si="34"/>
        <v>17</v>
      </c>
      <c r="BW102" s="620">
        <v>0</v>
      </c>
      <c r="BX102" s="593">
        <f t="shared" si="23"/>
        <v>17</v>
      </c>
      <c r="BY102" s="594">
        <v>0</v>
      </c>
      <c r="BZ102" s="618">
        <v>0</v>
      </c>
      <c r="CA102" s="578" t="str">
        <f t="shared" si="27"/>
        <v>○</v>
      </c>
      <c r="CB102" s="595">
        <v>17</v>
      </c>
      <c r="CC102" s="578" t="str">
        <f t="shared" si="28"/>
        <v>○</v>
      </c>
    </row>
    <row r="103" spans="1:81">
      <c r="A103" s="661">
        <v>93</v>
      </c>
      <c r="B103" s="580" t="s">
        <v>145</v>
      </c>
      <c r="C103" s="580" t="s">
        <v>151</v>
      </c>
      <c r="D103" s="580" t="s">
        <v>109</v>
      </c>
      <c r="E103" s="581">
        <v>21729027</v>
      </c>
      <c r="F103" s="582">
        <v>21730116</v>
      </c>
      <c r="G103" s="582">
        <v>21701073</v>
      </c>
      <c r="H103" s="582">
        <v>21701073</v>
      </c>
      <c r="I103" s="582">
        <v>21701073</v>
      </c>
      <c r="J103" s="583" t="s">
        <v>48</v>
      </c>
      <c r="K103" s="584"/>
      <c r="L103" s="585">
        <v>19</v>
      </c>
      <c r="M103" s="585"/>
      <c r="N103" s="585"/>
      <c r="O103" s="586">
        <v>19</v>
      </c>
      <c r="P103" s="586"/>
      <c r="Q103" s="692">
        <v>19</v>
      </c>
      <c r="R103" s="584"/>
      <c r="S103" s="585">
        <v>12</v>
      </c>
      <c r="T103" s="585"/>
      <c r="U103" s="585"/>
      <c r="V103" s="586">
        <v>12</v>
      </c>
      <c r="W103" s="586"/>
      <c r="X103" s="692">
        <v>12</v>
      </c>
      <c r="Y103" s="559">
        <v>0</v>
      </c>
      <c r="Z103" s="560">
        <v>12</v>
      </c>
      <c r="AA103" s="560">
        <v>0</v>
      </c>
      <c r="AB103" s="560">
        <v>0</v>
      </c>
      <c r="AC103" s="561">
        <f t="shared" si="29"/>
        <v>12</v>
      </c>
      <c r="AD103" s="561">
        <v>0</v>
      </c>
      <c r="AE103" s="587">
        <f t="shared" si="31"/>
        <v>12</v>
      </c>
      <c r="AF103" s="559">
        <v>0</v>
      </c>
      <c r="AG103" s="560">
        <v>12</v>
      </c>
      <c r="AH103" s="560">
        <v>0</v>
      </c>
      <c r="AI103" s="560">
        <v>0</v>
      </c>
      <c r="AJ103" s="561">
        <v>12</v>
      </c>
      <c r="AK103" s="561">
        <v>0</v>
      </c>
      <c r="AL103" s="587">
        <f t="shared" si="30"/>
        <v>12</v>
      </c>
      <c r="AM103" s="563">
        <v>0</v>
      </c>
      <c r="AN103" s="560">
        <v>0</v>
      </c>
      <c r="AO103" s="560">
        <v>12</v>
      </c>
      <c r="AP103" s="565">
        <v>0</v>
      </c>
      <c r="AQ103" s="561">
        <v>12</v>
      </c>
      <c r="AR103" s="560">
        <v>0</v>
      </c>
      <c r="AS103" s="587">
        <v>12</v>
      </c>
      <c r="AT103" s="563">
        <v>0</v>
      </c>
      <c r="AU103" s="560">
        <v>0</v>
      </c>
      <c r="AV103" s="565">
        <v>12</v>
      </c>
      <c r="AW103" s="622">
        <v>0</v>
      </c>
      <c r="AX103" s="561">
        <v>12</v>
      </c>
      <c r="AY103" s="560">
        <v>0</v>
      </c>
      <c r="AZ103" s="562">
        <v>12</v>
      </c>
      <c r="BA103" s="563">
        <v>0</v>
      </c>
      <c r="BB103" s="560">
        <v>0</v>
      </c>
      <c r="BC103" s="560">
        <v>12</v>
      </c>
      <c r="BD103" s="565">
        <v>0</v>
      </c>
      <c r="BE103" s="561">
        <v>12</v>
      </c>
      <c r="BF103" s="560">
        <v>0</v>
      </c>
      <c r="BG103" s="562">
        <v>12</v>
      </c>
      <c r="BH103" s="623">
        <v>0</v>
      </c>
      <c r="BI103" s="589">
        <v>12</v>
      </c>
      <c r="BJ103" s="589">
        <v>0</v>
      </c>
      <c r="BK103" s="624">
        <v>0</v>
      </c>
      <c r="BL103" s="625">
        <f t="shared" si="33"/>
        <v>12</v>
      </c>
      <c r="BM103" s="589">
        <v>0</v>
      </c>
      <c r="BN103" s="626">
        <f t="shared" si="35"/>
        <v>12</v>
      </c>
      <c r="BO103" s="531">
        <f t="shared" si="25"/>
        <v>0</v>
      </c>
      <c r="BP103" s="531">
        <f t="shared" si="26"/>
        <v>0</v>
      </c>
      <c r="BR103" s="627">
        <v>0</v>
      </c>
      <c r="BS103" s="592">
        <v>12</v>
      </c>
      <c r="BT103" s="592">
        <v>0</v>
      </c>
      <c r="BU103" s="620">
        <v>0</v>
      </c>
      <c r="BV103" s="592">
        <f t="shared" si="34"/>
        <v>12</v>
      </c>
      <c r="BW103" s="620">
        <v>0</v>
      </c>
      <c r="BX103" s="593">
        <f t="shared" si="23"/>
        <v>12</v>
      </c>
      <c r="BY103" s="594">
        <v>0</v>
      </c>
      <c r="BZ103" s="618">
        <v>0</v>
      </c>
      <c r="CA103" s="578" t="str">
        <f t="shared" si="27"/>
        <v>○</v>
      </c>
      <c r="CB103" s="595">
        <v>12</v>
      </c>
      <c r="CC103" s="578" t="str">
        <f t="shared" si="28"/>
        <v>○</v>
      </c>
    </row>
    <row r="104" spans="1:81">
      <c r="A104" s="661">
        <v>94</v>
      </c>
      <c r="B104" s="580" t="s">
        <v>145</v>
      </c>
      <c r="C104" s="580" t="s">
        <v>151</v>
      </c>
      <c r="D104" s="580" t="s">
        <v>109</v>
      </c>
      <c r="E104" s="581">
        <v>21729071</v>
      </c>
      <c r="F104" s="582">
        <v>21730112</v>
      </c>
      <c r="G104" s="582">
        <v>21701080</v>
      </c>
      <c r="H104" s="582">
        <v>21701080</v>
      </c>
      <c r="I104" s="582">
        <v>21701080</v>
      </c>
      <c r="J104" s="583" t="s">
        <v>49</v>
      </c>
      <c r="K104" s="584"/>
      <c r="L104" s="585"/>
      <c r="M104" s="585"/>
      <c r="N104" s="585"/>
      <c r="O104" s="586">
        <v>0</v>
      </c>
      <c r="P104" s="586"/>
      <c r="Q104" s="692">
        <v>0</v>
      </c>
      <c r="R104" s="584"/>
      <c r="S104" s="585">
        <v>1</v>
      </c>
      <c r="T104" s="585"/>
      <c r="U104" s="585"/>
      <c r="V104" s="586">
        <v>1</v>
      </c>
      <c r="W104" s="586"/>
      <c r="X104" s="692">
        <v>1</v>
      </c>
      <c r="Y104" s="559">
        <v>0</v>
      </c>
      <c r="Z104" s="560">
        <v>1</v>
      </c>
      <c r="AA104" s="560">
        <v>0</v>
      </c>
      <c r="AB104" s="560">
        <v>0</v>
      </c>
      <c r="AC104" s="561">
        <f t="shared" si="29"/>
        <v>1</v>
      </c>
      <c r="AD104" s="561">
        <v>0</v>
      </c>
      <c r="AE104" s="587">
        <f t="shared" si="31"/>
        <v>1</v>
      </c>
      <c r="AF104" s="559">
        <v>0</v>
      </c>
      <c r="AG104" s="560">
        <v>1</v>
      </c>
      <c r="AH104" s="560">
        <v>0</v>
      </c>
      <c r="AI104" s="560">
        <v>0</v>
      </c>
      <c r="AJ104" s="561">
        <v>1</v>
      </c>
      <c r="AK104" s="561">
        <v>0</v>
      </c>
      <c r="AL104" s="587">
        <f t="shared" si="30"/>
        <v>1</v>
      </c>
      <c r="AM104" s="563">
        <v>0</v>
      </c>
      <c r="AN104" s="560">
        <v>1</v>
      </c>
      <c r="AO104" s="560">
        <v>0</v>
      </c>
      <c r="AP104" s="565">
        <v>0</v>
      </c>
      <c r="AQ104" s="561">
        <v>1</v>
      </c>
      <c r="AR104" s="560">
        <v>0</v>
      </c>
      <c r="AS104" s="587">
        <v>1</v>
      </c>
      <c r="AT104" s="563">
        <v>0</v>
      </c>
      <c r="AU104" s="560">
        <v>1</v>
      </c>
      <c r="AV104" s="565">
        <v>0</v>
      </c>
      <c r="AW104" s="622">
        <v>0</v>
      </c>
      <c r="AX104" s="561">
        <v>1</v>
      </c>
      <c r="AY104" s="560">
        <v>0</v>
      </c>
      <c r="AZ104" s="562">
        <v>1</v>
      </c>
      <c r="BA104" s="563">
        <v>0</v>
      </c>
      <c r="BB104" s="560">
        <v>0</v>
      </c>
      <c r="BC104" s="560">
        <v>0</v>
      </c>
      <c r="BD104" s="565">
        <v>0</v>
      </c>
      <c r="BE104" s="561">
        <v>0</v>
      </c>
      <c r="BF104" s="560">
        <v>1</v>
      </c>
      <c r="BG104" s="562">
        <v>1</v>
      </c>
      <c r="BH104" s="623">
        <v>0</v>
      </c>
      <c r="BI104" s="589">
        <v>0</v>
      </c>
      <c r="BJ104" s="589">
        <v>0</v>
      </c>
      <c r="BK104" s="624">
        <v>0</v>
      </c>
      <c r="BL104" s="625">
        <f t="shared" si="33"/>
        <v>0</v>
      </c>
      <c r="BM104" s="589">
        <v>1</v>
      </c>
      <c r="BN104" s="626">
        <f t="shared" si="35"/>
        <v>1</v>
      </c>
      <c r="BO104" s="531">
        <f t="shared" si="25"/>
        <v>0</v>
      </c>
      <c r="BP104" s="531">
        <f t="shared" si="26"/>
        <v>0</v>
      </c>
      <c r="BR104" s="627">
        <v>0</v>
      </c>
      <c r="BS104" s="592">
        <v>1</v>
      </c>
      <c r="BT104" s="592">
        <v>0</v>
      </c>
      <c r="BU104" s="620">
        <v>0</v>
      </c>
      <c r="BV104" s="592">
        <f t="shared" si="34"/>
        <v>1</v>
      </c>
      <c r="BW104" s="620">
        <v>0</v>
      </c>
      <c r="BX104" s="593">
        <f t="shared" si="23"/>
        <v>1</v>
      </c>
      <c r="BY104" s="594">
        <v>0</v>
      </c>
      <c r="BZ104" s="618">
        <v>0</v>
      </c>
      <c r="CA104" s="578" t="str">
        <f t="shared" si="27"/>
        <v>○</v>
      </c>
      <c r="CB104" s="595">
        <v>1</v>
      </c>
      <c r="CC104" s="578" t="str">
        <f t="shared" si="28"/>
        <v>○</v>
      </c>
    </row>
    <row r="105" spans="1:81">
      <c r="A105" s="661">
        <v>95</v>
      </c>
      <c r="B105" s="580" t="s">
        <v>145</v>
      </c>
      <c r="C105" s="580" t="s">
        <v>151</v>
      </c>
      <c r="D105" s="580" t="s">
        <v>109</v>
      </c>
      <c r="E105" s="581">
        <v>21729016</v>
      </c>
      <c r="F105" s="582">
        <v>21730069</v>
      </c>
      <c r="G105" s="582">
        <v>21701069</v>
      </c>
      <c r="H105" s="582">
        <v>21701069</v>
      </c>
      <c r="I105" s="582">
        <v>21701069</v>
      </c>
      <c r="J105" s="583" t="s">
        <v>50</v>
      </c>
      <c r="K105" s="584"/>
      <c r="L105" s="585"/>
      <c r="M105" s="585"/>
      <c r="N105" s="585"/>
      <c r="O105" s="586">
        <v>0</v>
      </c>
      <c r="P105" s="586"/>
      <c r="Q105" s="692">
        <v>0</v>
      </c>
      <c r="R105" s="584"/>
      <c r="S105" s="585">
        <v>19</v>
      </c>
      <c r="T105" s="585"/>
      <c r="U105" s="585"/>
      <c r="V105" s="586">
        <v>19</v>
      </c>
      <c r="W105" s="586"/>
      <c r="X105" s="692">
        <v>19</v>
      </c>
      <c r="Y105" s="559">
        <v>0</v>
      </c>
      <c r="Z105" s="560">
        <v>19</v>
      </c>
      <c r="AA105" s="560">
        <v>0</v>
      </c>
      <c r="AB105" s="560">
        <v>0</v>
      </c>
      <c r="AC105" s="561">
        <f t="shared" si="29"/>
        <v>19</v>
      </c>
      <c r="AD105" s="561">
        <v>0</v>
      </c>
      <c r="AE105" s="587">
        <f t="shared" si="31"/>
        <v>19</v>
      </c>
      <c r="AF105" s="559">
        <v>0</v>
      </c>
      <c r="AG105" s="560">
        <v>19</v>
      </c>
      <c r="AH105" s="560">
        <v>0</v>
      </c>
      <c r="AI105" s="560">
        <v>0</v>
      </c>
      <c r="AJ105" s="561">
        <v>19</v>
      </c>
      <c r="AK105" s="561">
        <v>0</v>
      </c>
      <c r="AL105" s="587">
        <f t="shared" si="30"/>
        <v>19</v>
      </c>
      <c r="AM105" s="563">
        <v>0</v>
      </c>
      <c r="AN105" s="560">
        <v>19</v>
      </c>
      <c r="AO105" s="560">
        <v>0</v>
      </c>
      <c r="AP105" s="565">
        <v>0</v>
      </c>
      <c r="AQ105" s="561">
        <v>19</v>
      </c>
      <c r="AR105" s="560">
        <v>0</v>
      </c>
      <c r="AS105" s="587">
        <v>19</v>
      </c>
      <c r="AT105" s="563">
        <v>0</v>
      </c>
      <c r="AU105" s="560">
        <v>19</v>
      </c>
      <c r="AV105" s="565">
        <v>0</v>
      </c>
      <c r="AW105" s="622">
        <v>0</v>
      </c>
      <c r="AX105" s="561">
        <v>19</v>
      </c>
      <c r="AY105" s="560">
        <v>0</v>
      </c>
      <c r="AZ105" s="562">
        <v>19</v>
      </c>
      <c r="BA105" s="563">
        <v>0</v>
      </c>
      <c r="BB105" s="560">
        <v>19</v>
      </c>
      <c r="BC105" s="560">
        <v>0</v>
      </c>
      <c r="BD105" s="565">
        <v>0</v>
      </c>
      <c r="BE105" s="561">
        <v>19</v>
      </c>
      <c r="BF105" s="560">
        <v>0</v>
      </c>
      <c r="BG105" s="562">
        <v>19</v>
      </c>
      <c r="BH105" s="623">
        <v>0</v>
      </c>
      <c r="BI105" s="589">
        <v>19</v>
      </c>
      <c r="BJ105" s="589">
        <v>0</v>
      </c>
      <c r="BK105" s="624">
        <v>0</v>
      </c>
      <c r="BL105" s="625">
        <f t="shared" si="33"/>
        <v>19</v>
      </c>
      <c r="BM105" s="589">
        <v>0</v>
      </c>
      <c r="BN105" s="626">
        <f t="shared" si="35"/>
        <v>19</v>
      </c>
      <c r="BO105" s="531">
        <f t="shared" si="25"/>
        <v>0</v>
      </c>
      <c r="BP105" s="531">
        <f t="shared" si="26"/>
        <v>0</v>
      </c>
      <c r="BR105" s="627">
        <v>0</v>
      </c>
      <c r="BS105" s="592">
        <v>19</v>
      </c>
      <c r="BT105" s="592">
        <v>0</v>
      </c>
      <c r="BU105" s="620">
        <v>0</v>
      </c>
      <c r="BV105" s="592">
        <f t="shared" si="34"/>
        <v>19</v>
      </c>
      <c r="BW105" s="620">
        <v>0</v>
      </c>
      <c r="BX105" s="593">
        <f t="shared" si="23"/>
        <v>19</v>
      </c>
      <c r="BY105" s="594">
        <v>0</v>
      </c>
      <c r="BZ105" s="618">
        <v>0</v>
      </c>
      <c r="CA105" s="578" t="str">
        <f t="shared" si="27"/>
        <v>○</v>
      </c>
      <c r="CB105" s="595">
        <v>19</v>
      </c>
      <c r="CC105" s="578" t="str">
        <f t="shared" si="28"/>
        <v>○</v>
      </c>
    </row>
    <row r="106" spans="1:81" hidden="1">
      <c r="A106" s="661">
        <v>91</v>
      </c>
      <c r="B106" s="708" t="s">
        <v>145</v>
      </c>
      <c r="C106" s="708" t="s">
        <v>151</v>
      </c>
      <c r="D106" s="708" t="s">
        <v>109</v>
      </c>
      <c r="E106" s="708">
        <v>21729154</v>
      </c>
      <c r="F106" s="709">
        <v>21730090</v>
      </c>
      <c r="G106" s="709">
        <v>21701095</v>
      </c>
      <c r="H106" s="709">
        <v>21701095</v>
      </c>
      <c r="I106" s="709"/>
      <c r="J106" s="709" t="s">
        <v>187</v>
      </c>
      <c r="K106" s="584"/>
      <c r="L106" s="585"/>
      <c r="M106" s="585"/>
      <c r="N106" s="585"/>
      <c r="O106" s="586">
        <v>0</v>
      </c>
      <c r="P106" s="586"/>
      <c r="Q106" s="692">
        <v>0</v>
      </c>
      <c r="R106" s="584"/>
      <c r="S106" s="585"/>
      <c r="T106" s="585"/>
      <c r="U106" s="585">
        <v>6</v>
      </c>
      <c r="V106" s="586">
        <v>6</v>
      </c>
      <c r="W106" s="586"/>
      <c r="X106" s="692">
        <v>6</v>
      </c>
      <c r="Y106" s="559">
        <v>0</v>
      </c>
      <c r="Z106" s="560">
        <v>0</v>
      </c>
      <c r="AA106" s="560">
        <v>0</v>
      </c>
      <c r="AB106" s="560">
        <v>6</v>
      </c>
      <c r="AC106" s="561">
        <f t="shared" si="29"/>
        <v>6</v>
      </c>
      <c r="AD106" s="561">
        <v>0</v>
      </c>
      <c r="AE106" s="587">
        <f t="shared" si="31"/>
        <v>6</v>
      </c>
      <c r="AF106" s="559">
        <v>0</v>
      </c>
      <c r="AG106" s="560">
        <v>0</v>
      </c>
      <c r="AH106" s="560">
        <v>0</v>
      </c>
      <c r="AI106" s="560">
        <v>6</v>
      </c>
      <c r="AJ106" s="561">
        <v>6</v>
      </c>
      <c r="AK106" s="561">
        <v>0</v>
      </c>
      <c r="AL106" s="587">
        <f t="shared" si="30"/>
        <v>6</v>
      </c>
      <c r="AM106" s="563">
        <v>0</v>
      </c>
      <c r="AN106" s="560">
        <v>0</v>
      </c>
      <c r="AO106" s="560">
        <v>0</v>
      </c>
      <c r="AP106" s="565">
        <v>6</v>
      </c>
      <c r="AQ106" s="561">
        <v>6</v>
      </c>
      <c r="AR106" s="560">
        <v>0</v>
      </c>
      <c r="AS106" s="587">
        <v>6</v>
      </c>
      <c r="AT106" s="563">
        <v>0</v>
      </c>
      <c r="AU106" s="560">
        <v>0</v>
      </c>
      <c r="AV106" s="565">
        <v>0</v>
      </c>
      <c r="AW106" s="622">
        <v>0</v>
      </c>
      <c r="AX106" s="561">
        <v>0</v>
      </c>
      <c r="AY106" s="560">
        <v>0</v>
      </c>
      <c r="AZ106" s="562">
        <v>0</v>
      </c>
      <c r="BA106" s="563">
        <v>0</v>
      </c>
      <c r="BB106" s="560">
        <v>0</v>
      </c>
      <c r="BC106" s="560">
        <v>0</v>
      </c>
      <c r="BD106" s="565">
        <v>0</v>
      </c>
      <c r="BE106" s="561">
        <v>0</v>
      </c>
      <c r="BF106" s="560">
        <v>0</v>
      </c>
      <c r="BG106" s="562">
        <v>0</v>
      </c>
      <c r="BH106" s="623">
        <v>0</v>
      </c>
      <c r="BI106" s="589">
        <v>0</v>
      </c>
      <c r="BJ106" s="589">
        <v>0</v>
      </c>
      <c r="BK106" s="624">
        <v>0</v>
      </c>
      <c r="BL106" s="625">
        <f t="shared" si="33"/>
        <v>0</v>
      </c>
      <c r="BM106" s="589">
        <v>0</v>
      </c>
      <c r="BN106" s="626">
        <f t="shared" si="35"/>
        <v>0</v>
      </c>
      <c r="BO106" s="531">
        <f t="shared" si="25"/>
        <v>0</v>
      </c>
      <c r="BP106" s="531">
        <f t="shared" si="26"/>
        <v>0</v>
      </c>
      <c r="BQ106" s="710"/>
      <c r="BR106" s="602"/>
      <c r="BS106" s="603"/>
      <c r="BT106" s="603"/>
      <c r="BU106" s="604"/>
      <c r="BV106" s="603"/>
      <c r="BW106" s="604"/>
      <c r="BX106" s="605"/>
      <c r="BY106" s="617"/>
      <c r="BZ106" s="610"/>
      <c r="CA106" s="578" t="str">
        <f t="shared" si="27"/>
        <v>○</v>
      </c>
      <c r="CB106" s="595">
        <v>0</v>
      </c>
      <c r="CC106" s="578" t="str">
        <f t="shared" si="28"/>
        <v>○</v>
      </c>
    </row>
    <row r="107" spans="1:81">
      <c r="A107" s="661">
        <v>96</v>
      </c>
      <c r="B107" s="580" t="s">
        <v>145</v>
      </c>
      <c r="C107" s="580" t="s">
        <v>151</v>
      </c>
      <c r="D107" s="580" t="s">
        <v>109</v>
      </c>
      <c r="E107" s="581">
        <v>21729042</v>
      </c>
      <c r="F107" s="582">
        <v>21730140</v>
      </c>
      <c r="G107" s="582">
        <v>21701077</v>
      </c>
      <c r="H107" s="582">
        <v>21701077</v>
      </c>
      <c r="I107" s="582">
        <v>21701077</v>
      </c>
      <c r="J107" s="583" t="s">
        <v>188</v>
      </c>
      <c r="K107" s="584"/>
      <c r="L107" s="585"/>
      <c r="M107" s="585"/>
      <c r="N107" s="585"/>
      <c r="O107" s="586">
        <v>0</v>
      </c>
      <c r="P107" s="586">
        <v>18</v>
      </c>
      <c r="Q107" s="692">
        <v>18</v>
      </c>
      <c r="R107" s="584"/>
      <c r="S107" s="585"/>
      <c r="T107" s="585">
        <v>18</v>
      </c>
      <c r="U107" s="585"/>
      <c r="V107" s="586">
        <v>18</v>
      </c>
      <c r="W107" s="586"/>
      <c r="X107" s="692">
        <v>18</v>
      </c>
      <c r="Y107" s="559">
        <v>0</v>
      </c>
      <c r="Z107" s="560">
        <v>0</v>
      </c>
      <c r="AA107" s="560">
        <v>18</v>
      </c>
      <c r="AB107" s="560">
        <v>0</v>
      </c>
      <c r="AC107" s="561">
        <f t="shared" si="29"/>
        <v>18</v>
      </c>
      <c r="AD107" s="561">
        <v>0</v>
      </c>
      <c r="AE107" s="587">
        <f t="shared" si="31"/>
        <v>18</v>
      </c>
      <c r="AF107" s="559">
        <v>0</v>
      </c>
      <c r="AG107" s="560">
        <v>0</v>
      </c>
      <c r="AH107" s="560">
        <v>18</v>
      </c>
      <c r="AI107" s="560">
        <v>0</v>
      </c>
      <c r="AJ107" s="561">
        <v>18</v>
      </c>
      <c r="AK107" s="561">
        <v>0</v>
      </c>
      <c r="AL107" s="587">
        <f t="shared" si="30"/>
        <v>18</v>
      </c>
      <c r="AM107" s="563">
        <v>0</v>
      </c>
      <c r="AN107" s="560">
        <v>0</v>
      </c>
      <c r="AO107" s="560">
        <v>18</v>
      </c>
      <c r="AP107" s="565">
        <v>0</v>
      </c>
      <c r="AQ107" s="561">
        <v>18</v>
      </c>
      <c r="AR107" s="560">
        <v>0</v>
      </c>
      <c r="AS107" s="587">
        <v>18</v>
      </c>
      <c r="AT107" s="563">
        <v>0</v>
      </c>
      <c r="AU107" s="560">
        <v>0</v>
      </c>
      <c r="AV107" s="565">
        <v>18</v>
      </c>
      <c r="AW107" s="622">
        <v>0</v>
      </c>
      <c r="AX107" s="561">
        <v>18</v>
      </c>
      <c r="AY107" s="560">
        <v>0</v>
      </c>
      <c r="AZ107" s="562">
        <v>18</v>
      </c>
      <c r="BA107" s="563">
        <v>0</v>
      </c>
      <c r="BB107" s="560">
        <v>0</v>
      </c>
      <c r="BC107" s="560">
        <v>18</v>
      </c>
      <c r="BD107" s="565">
        <v>0</v>
      </c>
      <c r="BE107" s="561">
        <v>18</v>
      </c>
      <c r="BF107" s="560">
        <v>0</v>
      </c>
      <c r="BG107" s="562">
        <v>18</v>
      </c>
      <c r="BH107" s="623">
        <v>0</v>
      </c>
      <c r="BI107" s="589">
        <v>0</v>
      </c>
      <c r="BJ107" s="589">
        <v>18</v>
      </c>
      <c r="BK107" s="624">
        <v>0</v>
      </c>
      <c r="BL107" s="625">
        <f t="shared" si="33"/>
        <v>18</v>
      </c>
      <c r="BM107" s="589">
        <v>0</v>
      </c>
      <c r="BN107" s="626">
        <f t="shared" si="35"/>
        <v>18</v>
      </c>
      <c r="BO107" s="531">
        <f t="shared" si="25"/>
        <v>0</v>
      </c>
      <c r="BP107" s="531">
        <f t="shared" si="26"/>
        <v>0</v>
      </c>
      <c r="BR107" s="627">
        <v>0</v>
      </c>
      <c r="BS107" s="592">
        <v>0</v>
      </c>
      <c r="BT107" s="592">
        <v>18</v>
      </c>
      <c r="BU107" s="620">
        <v>0</v>
      </c>
      <c r="BV107" s="592">
        <f t="shared" si="34"/>
        <v>18</v>
      </c>
      <c r="BW107" s="620">
        <v>0</v>
      </c>
      <c r="BX107" s="593">
        <f t="shared" ref="BX107:BX125" si="36">BV107+BW107</f>
        <v>18</v>
      </c>
      <c r="BY107" s="594">
        <v>0</v>
      </c>
      <c r="BZ107" s="618">
        <v>0</v>
      </c>
      <c r="CA107" s="578" t="str">
        <f t="shared" si="27"/>
        <v>○</v>
      </c>
      <c r="CB107" s="595">
        <v>18</v>
      </c>
      <c r="CC107" s="578" t="str">
        <f t="shared" si="28"/>
        <v>○</v>
      </c>
    </row>
    <row r="108" spans="1:81">
      <c r="A108" s="661">
        <v>97</v>
      </c>
      <c r="B108" s="653" t="s">
        <v>170</v>
      </c>
      <c r="C108" s="653" t="s">
        <v>171</v>
      </c>
      <c r="D108" s="653" t="s">
        <v>109</v>
      </c>
      <c r="E108" s="695">
        <v>21729123</v>
      </c>
      <c r="F108" s="696">
        <v>21730083</v>
      </c>
      <c r="G108" s="696">
        <v>21701087</v>
      </c>
      <c r="H108" s="696">
        <v>21701087</v>
      </c>
      <c r="I108" s="696">
        <v>21701087</v>
      </c>
      <c r="J108" s="639" t="s">
        <v>189</v>
      </c>
      <c r="K108" s="584"/>
      <c r="L108" s="585"/>
      <c r="M108" s="585">
        <v>5</v>
      </c>
      <c r="N108" s="585"/>
      <c r="O108" s="586">
        <v>5</v>
      </c>
      <c r="P108" s="586"/>
      <c r="Q108" s="692">
        <v>5</v>
      </c>
      <c r="R108" s="584"/>
      <c r="S108" s="585"/>
      <c r="T108" s="585">
        <v>5</v>
      </c>
      <c r="U108" s="585"/>
      <c r="V108" s="586">
        <v>5</v>
      </c>
      <c r="W108" s="586"/>
      <c r="X108" s="692">
        <v>5</v>
      </c>
      <c r="Y108" s="559">
        <v>0</v>
      </c>
      <c r="Z108" s="560">
        <v>0</v>
      </c>
      <c r="AA108" s="560">
        <v>5</v>
      </c>
      <c r="AB108" s="560">
        <v>0</v>
      </c>
      <c r="AC108" s="561">
        <f t="shared" si="29"/>
        <v>5</v>
      </c>
      <c r="AD108" s="561">
        <v>0</v>
      </c>
      <c r="AE108" s="587">
        <f t="shared" si="31"/>
        <v>5</v>
      </c>
      <c r="AF108" s="559">
        <v>0</v>
      </c>
      <c r="AG108" s="560">
        <v>0</v>
      </c>
      <c r="AH108" s="560">
        <v>3</v>
      </c>
      <c r="AI108" s="560">
        <v>0</v>
      </c>
      <c r="AJ108" s="561">
        <v>3</v>
      </c>
      <c r="AK108" s="561">
        <v>0</v>
      </c>
      <c r="AL108" s="587">
        <f t="shared" si="30"/>
        <v>3</v>
      </c>
      <c r="AM108" s="563">
        <v>0</v>
      </c>
      <c r="AN108" s="560">
        <v>0</v>
      </c>
      <c r="AO108" s="560">
        <v>3</v>
      </c>
      <c r="AP108" s="565">
        <v>0</v>
      </c>
      <c r="AQ108" s="561">
        <v>3</v>
      </c>
      <c r="AR108" s="560">
        <v>0</v>
      </c>
      <c r="AS108" s="587">
        <v>3</v>
      </c>
      <c r="AT108" s="563">
        <v>0</v>
      </c>
      <c r="AU108" s="560">
        <v>0</v>
      </c>
      <c r="AV108" s="565">
        <v>3</v>
      </c>
      <c r="AW108" s="622">
        <v>0</v>
      </c>
      <c r="AX108" s="561">
        <v>3</v>
      </c>
      <c r="AY108" s="560">
        <v>0</v>
      </c>
      <c r="AZ108" s="562">
        <v>3</v>
      </c>
      <c r="BA108" s="563">
        <v>0</v>
      </c>
      <c r="BB108" s="560">
        <v>0</v>
      </c>
      <c r="BC108" s="560">
        <v>3</v>
      </c>
      <c r="BD108" s="565">
        <v>0</v>
      </c>
      <c r="BE108" s="561">
        <v>3</v>
      </c>
      <c r="BF108" s="560">
        <v>0</v>
      </c>
      <c r="BG108" s="562">
        <v>3</v>
      </c>
      <c r="BH108" s="623">
        <v>0</v>
      </c>
      <c r="BI108" s="589">
        <v>0</v>
      </c>
      <c r="BJ108" s="589">
        <v>3</v>
      </c>
      <c r="BK108" s="624">
        <v>0</v>
      </c>
      <c r="BL108" s="625">
        <f t="shared" si="33"/>
        <v>3</v>
      </c>
      <c r="BM108" s="589">
        <v>0</v>
      </c>
      <c r="BN108" s="626">
        <f t="shared" si="35"/>
        <v>3</v>
      </c>
      <c r="BO108" s="531">
        <f t="shared" si="25"/>
        <v>0</v>
      </c>
      <c r="BP108" s="531">
        <f t="shared" si="26"/>
        <v>0</v>
      </c>
      <c r="BR108" s="627">
        <v>0</v>
      </c>
      <c r="BS108" s="592">
        <v>0</v>
      </c>
      <c r="BT108" s="592">
        <v>3</v>
      </c>
      <c r="BU108" s="620">
        <v>0</v>
      </c>
      <c r="BV108" s="592">
        <f t="shared" si="34"/>
        <v>3</v>
      </c>
      <c r="BW108" s="620">
        <v>0</v>
      </c>
      <c r="BX108" s="593">
        <f t="shared" si="36"/>
        <v>3</v>
      </c>
      <c r="BY108" s="594">
        <v>0</v>
      </c>
      <c r="BZ108" s="618">
        <v>0</v>
      </c>
      <c r="CA108" s="578" t="str">
        <f t="shared" si="27"/>
        <v>○</v>
      </c>
      <c r="CB108" s="595">
        <v>3</v>
      </c>
      <c r="CC108" s="578" t="str">
        <f t="shared" si="28"/>
        <v>○</v>
      </c>
    </row>
    <row r="109" spans="1:81">
      <c r="A109" s="661">
        <v>98</v>
      </c>
      <c r="B109" s="580" t="s">
        <v>145</v>
      </c>
      <c r="C109" s="580" t="s">
        <v>151</v>
      </c>
      <c r="D109" s="580" t="s">
        <v>109</v>
      </c>
      <c r="E109" s="581">
        <v>21729144</v>
      </c>
      <c r="F109" s="582">
        <v>21730044</v>
      </c>
      <c r="G109" s="582">
        <v>21701092</v>
      </c>
      <c r="H109" s="582">
        <v>21701092</v>
      </c>
      <c r="I109" s="582">
        <v>21701092</v>
      </c>
      <c r="J109" s="583" t="s">
        <v>51</v>
      </c>
      <c r="K109" s="584"/>
      <c r="L109" s="585"/>
      <c r="M109" s="585"/>
      <c r="N109" s="585"/>
      <c r="O109" s="586">
        <v>0</v>
      </c>
      <c r="P109" s="586"/>
      <c r="Q109" s="692">
        <v>0</v>
      </c>
      <c r="R109" s="584"/>
      <c r="S109" s="585">
        <v>19</v>
      </c>
      <c r="T109" s="585"/>
      <c r="U109" s="585"/>
      <c r="V109" s="586">
        <v>19</v>
      </c>
      <c r="W109" s="586"/>
      <c r="X109" s="692">
        <v>19</v>
      </c>
      <c r="Y109" s="559">
        <v>0</v>
      </c>
      <c r="Z109" s="560">
        <v>19</v>
      </c>
      <c r="AA109" s="560">
        <v>0</v>
      </c>
      <c r="AB109" s="560">
        <v>0</v>
      </c>
      <c r="AC109" s="561">
        <f t="shared" si="29"/>
        <v>19</v>
      </c>
      <c r="AD109" s="561">
        <v>0</v>
      </c>
      <c r="AE109" s="587">
        <f t="shared" si="31"/>
        <v>19</v>
      </c>
      <c r="AF109" s="559">
        <v>0</v>
      </c>
      <c r="AG109" s="560">
        <v>19</v>
      </c>
      <c r="AH109" s="560">
        <v>0</v>
      </c>
      <c r="AI109" s="560">
        <v>0</v>
      </c>
      <c r="AJ109" s="561">
        <v>19</v>
      </c>
      <c r="AK109" s="561">
        <v>0</v>
      </c>
      <c r="AL109" s="587">
        <f t="shared" si="30"/>
        <v>19</v>
      </c>
      <c r="AM109" s="563">
        <v>0</v>
      </c>
      <c r="AN109" s="560">
        <v>19</v>
      </c>
      <c r="AO109" s="560">
        <v>0</v>
      </c>
      <c r="AP109" s="565">
        <v>0</v>
      </c>
      <c r="AQ109" s="561">
        <v>19</v>
      </c>
      <c r="AR109" s="560">
        <v>0</v>
      </c>
      <c r="AS109" s="587">
        <v>19</v>
      </c>
      <c r="AT109" s="563">
        <v>0</v>
      </c>
      <c r="AU109" s="560">
        <v>19</v>
      </c>
      <c r="AV109" s="565">
        <v>0</v>
      </c>
      <c r="AW109" s="622">
        <v>0</v>
      </c>
      <c r="AX109" s="561">
        <v>19</v>
      </c>
      <c r="AY109" s="560">
        <v>0</v>
      </c>
      <c r="AZ109" s="562">
        <v>19</v>
      </c>
      <c r="BA109" s="563">
        <v>0</v>
      </c>
      <c r="BB109" s="560">
        <v>19</v>
      </c>
      <c r="BC109" s="560">
        <v>0</v>
      </c>
      <c r="BD109" s="565">
        <v>0</v>
      </c>
      <c r="BE109" s="561">
        <v>19</v>
      </c>
      <c r="BF109" s="560">
        <v>0</v>
      </c>
      <c r="BG109" s="562">
        <v>19</v>
      </c>
      <c r="BH109" s="623">
        <v>0</v>
      </c>
      <c r="BI109" s="596">
        <v>0</v>
      </c>
      <c r="BJ109" s="589">
        <v>0</v>
      </c>
      <c r="BK109" s="624">
        <v>0</v>
      </c>
      <c r="BL109" s="711">
        <f t="shared" si="33"/>
        <v>0</v>
      </c>
      <c r="BM109" s="596">
        <v>19</v>
      </c>
      <c r="BN109" s="626">
        <f t="shared" si="35"/>
        <v>19</v>
      </c>
      <c r="BO109" s="531">
        <f t="shared" si="25"/>
        <v>-19</v>
      </c>
      <c r="BP109" s="531">
        <f t="shared" si="26"/>
        <v>0</v>
      </c>
      <c r="BR109" s="627">
        <v>0</v>
      </c>
      <c r="BS109" s="592">
        <v>0</v>
      </c>
      <c r="BT109" s="592">
        <v>0</v>
      </c>
      <c r="BU109" s="620">
        <v>0</v>
      </c>
      <c r="BV109" s="592">
        <f t="shared" si="34"/>
        <v>0</v>
      </c>
      <c r="BW109" s="620">
        <v>19</v>
      </c>
      <c r="BX109" s="593">
        <f t="shared" si="36"/>
        <v>19</v>
      </c>
      <c r="BY109" s="594">
        <v>0</v>
      </c>
      <c r="BZ109" s="618">
        <v>0</v>
      </c>
      <c r="CA109" s="578" t="str">
        <f t="shared" si="27"/>
        <v>○</v>
      </c>
      <c r="CB109" s="595">
        <v>19</v>
      </c>
      <c r="CC109" s="578" t="str">
        <f t="shared" si="28"/>
        <v>○</v>
      </c>
    </row>
    <row r="110" spans="1:81">
      <c r="A110" s="661">
        <v>99</v>
      </c>
      <c r="B110" s="580" t="s">
        <v>145</v>
      </c>
      <c r="C110" s="580" t="s">
        <v>151</v>
      </c>
      <c r="D110" s="580" t="s">
        <v>109</v>
      </c>
      <c r="E110" s="581">
        <v>21729008</v>
      </c>
      <c r="F110" s="582">
        <v>21730147</v>
      </c>
      <c r="G110" s="582">
        <v>21701068</v>
      </c>
      <c r="H110" s="582">
        <v>21701068</v>
      </c>
      <c r="I110" s="582">
        <v>21701068</v>
      </c>
      <c r="J110" s="583" t="s">
        <v>52</v>
      </c>
      <c r="K110" s="584"/>
      <c r="L110" s="585"/>
      <c r="M110" s="585"/>
      <c r="N110" s="585"/>
      <c r="O110" s="586">
        <v>0</v>
      </c>
      <c r="P110" s="586"/>
      <c r="Q110" s="692">
        <v>0</v>
      </c>
      <c r="R110" s="584"/>
      <c r="S110" s="585">
        <v>11</v>
      </c>
      <c r="T110" s="585"/>
      <c r="U110" s="585"/>
      <c r="V110" s="586">
        <v>11</v>
      </c>
      <c r="W110" s="586"/>
      <c r="X110" s="692">
        <v>11</v>
      </c>
      <c r="Y110" s="559">
        <v>0</v>
      </c>
      <c r="Z110" s="560">
        <v>11</v>
      </c>
      <c r="AA110" s="560">
        <v>0</v>
      </c>
      <c r="AB110" s="560">
        <v>0</v>
      </c>
      <c r="AC110" s="561">
        <f t="shared" si="29"/>
        <v>11</v>
      </c>
      <c r="AD110" s="561">
        <v>0</v>
      </c>
      <c r="AE110" s="587">
        <f t="shared" si="31"/>
        <v>11</v>
      </c>
      <c r="AF110" s="559">
        <v>0</v>
      </c>
      <c r="AG110" s="560">
        <v>11</v>
      </c>
      <c r="AH110" s="560">
        <v>0</v>
      </c>
      <c r="AI110" s="560">
        <v>0</v>
      </c>
      <c r="AJ110" s="561">
        <v>11</v>
      </c>
      <c r="AK110" s="561">
        <v>0</v>
      </c>
      <c r="AL110" s="587">
        <f t="shared" si="30"/>
        <v>11</v>
      </c>
      <c r="AM110" s="563">
        <v>0</v>
      </c>
      <c r="AN110" s="560">
        <v>11</v>
      </c>
      <c r="AO110" s="560">
        <v>0</v>
      </c>
      <c r="AP110" s="565">
        <v>0</v>
      </c>
      <c r="AQ110" s="561">
        <v>11</v>
      </c>
      <c r="AR110" s="560">
        <v>0</v>
      </c>
      <c r="AS110" s="587">
        <v>11</v>
      </c>
      <c r="AT110" s="563">
        <v>0</v>
      </c>
      <c r="AU110" s="560">
        <v>11</v>
      </c>
      <c r="AV110" s="565">
        <v>0</v>
      </c>
      <c r="AW110" s="622">
        <v>0</v>
      </c>
      <c r="AX110" s="561">
        <v>11</v>
      </c>
      <c r="AY110" s="560">
        <v>0</v>
      </c>
      <c r="AZ110" s="562">
        <v>11</v>
      </c>
      <c r="BA110" s="563">
        <v>0</v>
      </c>
      <c r="BB110" s="560">
        <v>11</v>
      </c>
      <c r="BC110" s="560">
        <v>0</v>
      </c>
      <c r="BD110" s="565">
        <v>0</v>
      </c>
      <c r="BE110" s="561">
        <v>11</v>
      </c>
      <c r="BF110" s="560">
        <v>0</v>
      </c>
      <c r="BG110" s="562">
        <v>11</v>
      </c>
      <c r="BH110" s="623">
        <v>0</v>
      </c>
      <c r="BI110" s="589">
        <v>11</v>
      </c>
      <c r="BJ110" s="589">
        <v>0</v>
      </c>
      <c r="BK110" s="624">
        <v>0</v>
      </c>
      <c r="BL110" s="625">
        <f t="shared" si="33"/>
        <v>11</v>
      </c>
      <c r="BM110" s="589">
        <v>0</v>
      </c>
      <c r="BN110" s="626">
        <f t="shared" si="35"/>
        <v>11</v>
      </c>
      <c r="BO110" s="531">
        <f t="shared" si="25"/>
        <v>0</v>
      </c>
      <c r="BP110" s="531">
        <f t="shared" si="26"/>
        <v>0</v>
      </c>
      <c r="BR110" s="627">
        <v>0</v>
      </c>
      <c r="BS110" s="592">
        <v>11</v>
      </c>
      <c r="BT110" s="592">
        <v>0</v>
      </c>
      <c r="BU110" s="620">
        <v>0</v>
      </c>
      <c r="BV110" s="592">
        <f t="shared" si="34"/>
        <v>11</v>
      </c>
      <c r="BW110" s="620">
        <v>0</v>
      </c>
      <c r="BX110" s="593">
        <f t="shared" si="36"/>
        <v>11</v>
      </c>
      <c r="BY110" s="594">
        <v>0</v>
      </c>
      <c r="BZ110" s="618">
        <v>0</v>
      </c>
      <c r="CA110" s="578" t="str">
        <f t="shared" si="27"/>
        <v>○</v>
      </c>
      <c r="CB110" s="595">
        <v>11</v>
      </c>
      <c r="CC110" s="578" t="str">
        <f t="shared" si="28"/>
        <v>○</v>
      </c>
    </row>
    <row r="111" spans="1:81">
      <c r="A111" s="697"/>
      <c r="B111" s="652" t="s">
        <v>170</v>
      </c>
      <c r="C111" s="652" t="s">
        <v>171</v>
      </c>
      <c r="D111" s="652" t="s">
        <v>109</v>
      </c>
      <c r="E111" s="712">
        <v>21729095</v>
      </c>
      <c r="F111" s="654">
        <v>21730001</v>
      </c>
      <c r="G111" s="654">
        <v>21701084</v>
      </c>
      <c r="H111" s="654">
        <v>21701084</v>
      </c>
      <c r="I111" s="654">
        <v>21701084</v>
      </c>
      <c r="J111" s="601" t="s">
        <v>190</v>
      </c>
      <c r="K111" s="584"/>
      <c r="L111" s="585"/>
      <c r="M111" s="585"/>
      <c r="N111" s="585"/>
      <c r="O111" s="586">
        <v>0</v>
      </c>
      <c r="P111" s="586"/>
      <c r="Q111" s="692">
        <v>0</v>
      </c>
      <c r="R111" s="584"/>
      <c r="S111" s="585">
        <v>19</v>
      </c>
      <c r="T111" s="585"/>
      <c r="U111" s="585"/>
      <c r="V111" s="586">
        <v>19</v>
      </c>
      <c r="W111" s="586"/>
      <c r="X111" s="692">
        <v>19</v>
      </c>
      <c r="Y111" s="559">
        <v>0</v>
      </c>
      <c r="Z111" s="585">
        <v>19</v>
      </c>
      <c r="AA111" s="560">
        <v>0</v>
      </c>
      <c r="AB111" s="560">
        <v>0</v>
      </c>
      <c r="AC111" s="561">
        <f t="shared" si="29"/>
        <v>19</v>
      </c>
      <c r="AD111" s="561">
        <v>0</v>
      </c>
      <c r="AE111" s="587">
        <f t="shared" si="31"/>
        <v>19</v>
      </c>
      <c r="AF111" s="559">
        <v>0</v>
      </c>
      <c r="AG111" s="585">
        <v>19</v>
      </c>
      <c r="AH111" s="560">
        <v>0</v>
      </c>
      <c r="AI111" s="560">
        <v>0</v>
      </c>
      <c r="AJ111" s="561">
        <v>19</v>
      </c>
      <c r="AK111" s="561">
        <v>0</v>
      </c>
      <c r="AL111" s="587">
        <f t="shared" si="30"/>
        <v>19</v>
      </c>
      <c r="AM111" s="563">
        <v>0</v>
      </c>
      <c r="AN111" s="560">
        <v>19</v>
      </c>
      <c r="AO111" s="560">
        <v>0</v>
      </c>
      <c r="AP111" s="565">
        <v>0</v>
      </c>
      <c r="AQ111" s="561">
        <v>19</v>
      </c>
      <c r="AR111" s="560">
        <v>0</v>
      </c>
      <c r="AS111" s="587">
        <v>19</v>
      </c>
      <c r="AT111" s="563">
        <v>0</v>
      </c>
      <c r="AU111" s="560">
        <v>19</v>
      </c>
      <c r="AV111" s="565">
        <v>0</v>
      </c>
      <c r="AW111" s="622">
        <v>0</v>
      </c>
      <c r="AX111" s="561">
        <v>19</v>
      </c>
      <c r="AY111" s="560">
        <v>0</v>
      </c>
      <c r="AZ111" s="562">
        <v>19</v>
      </c>
      <c r="BA111" s="563">
        <v>0</v>
      </c>
      <c r="BB111" s="560">
        <v>19</v>
      </c>
      <c r="BC111" s="560">
        <v>0</v>
      </c>
      <c r="BD111" s="565">
        <v>0</v>
      </c>
      <c r="BE111" s="561">
        <v>19</v>
      </c>
      <c r="BF111" s="560">
        <v>0</v>
      </c>
      <c r="BG111" s="562">
        <v>19</v>
      </c>
      <c r="BH111" s="602">
        <v>0</v>
      </c>
      <c r="BI111" s="603">
        <v>0</v>
      </c>
      <c r="BJ111" s="603">
        <v>0</v>
      </c>
      <c r="BK111" s="604">
        <v>0</v>
      </c>
      <c r="BL111" s="605">
        <f t="shared" si="33"/>
        <v>0</v>
      </c>
      <c r="BM111" s="603">
        <v>0</v>
      </c>
      <c r="BN111" s="638">
        <f t="shared" si="35"/>
        <v>0</v>
      </c>
      <c r="BO111" s="531">
        <f t="shared" si="25"/>
        <v>-19</v>
      </c>
      <c r="BP111" s="531">
        <f t="shared" si="26"/>
        <v>-19</v>
      </c>
      <c r="BR111" s="602">
        <v>0</v>
      </c>
      <c r="BS111" s="603">
        <v>0</v>
      </c>
      <c r="BT111" s="603">
        <v>0</v>
      </c>
      <c r="BU111" s="604">
        <v>0</v>
      </c>
      <c r="BV111" s="603">
        <f t="shared" si="34"/>
        <v>0</v>
      </c>
      <c r="BW111" s="604">
        <v>0</v>
      </c>
      <c r="BX111" s="605">
        <f t="shared" si="36"/>
        <v>0</v>
      </c>
      <c r="BY111" s="617">
        <v>0</v>
      </c>
      <c r="BZ111" s="610">
        <v>0</v>
      </c>
      <c r="CA111" s="578" t="str">
        <f t="shared" si="27"/>
        <v>○</v>
      </c>
      <c r="CB111" s="595">
        <v>0</v>
      </c>
      <c r="CC111" s="578" t="str">
        <f t="shared" si="28"/>
        <v>○</v>
      </c>
    </row>
    <row r="112" spans="1:81">
      <c r="A112" s="661">
        <v>100</v>
      </c>
      <c r="B112" s="580" t="s">
        <v>145</v>
      </c>
      <c r="C112" s="580" t="s">
        <v>151</v>
      </c>
      <c r="D112" s="580" t="s">
        <v>109</v>
      </c>
      <c r="E112" s="581">
        <v>21729124</v>
      </c>
      <c r="F112" s="582">
        <v>21730117</v>
      </c>
      <c r="G112" s="582">
        <v>21701088</v>
      </c>
      <c r="H112" s="582">
        <v>21701088</v>
      </c>
      <c r="I112" s="582">
        <v>21701088</v>
      </c>
      <c r="J112" s="583" t="s">
        <v>53</v>
      </c>
      <c r="K112" s="584"/>
      <c r="L112" s="585"/>
      <c r="M112" s="585"/>
      <c r="N112" s="585"/>
      <c r="O112" s="586">
        <v>0</v>
      </c>
      <c r="P112" s="586"/>
      <c r="Q112" s="692">
        <v>0</v>
      </c>
      <c r="R112" s="584"/>
      <c r="S112" s="585"/>
      <c r="T112" s="585"/>
      <c r="U112" s="585"/>
      <c r="V112" s="586">
        <v>0</v>
      </c>
      <c r="W112" s="586">
        <v>5</v>
      </c>
      <c r="X112" s="692">
        <v>5</v>
      </c>
      <c r="Y112" s="559">
        <v>0</v>
      </c>
      <c r="Z112" s="560">
        <v>0</v>
      </c>
      <c r="AA112" s="560">
        <v>0</v>
      </c>
      <c r="AB112" s="560">
        <v>0</v>
      </c>
      <c r="AC112" s="561">
        <f t="shared" si="29"/>
        <v>0</v>
      </c>
      <c r="AD112" s="561">
        <v>5</v>
      </c>
      <c r="AE112" s="587">
        <f t="shared" si="31"/>
        <v>5</v>
      </c>
      <c r="AF112" s="559">
        <v>0</v>
      </c>
      <c r="AG112" s="560">
        <v>0</v>
      </c>
      <c r="AH112" s="560">
        <v>0</v>
      </c>
      <c r="AI112" s="560">
        <v>0</v>
      </c>
      <c r="AJ112" s="561">
        <v>0</v>
      </c>
      <c r="AK112" s="561">
        <v>5</v>
      </c>
      <c r="AL112" s="587">
        <f t="shared" si="30"/>
        <v>5</v>
      </c>
      <c r="AM112" s="563">
        <v>0</v>
      </c>
      <c r="AN112" s="560">
        <v>0</v>
      </c>
      <c r="AO112" s="560">
        <v>0</v>
      </c>
      <c r="AP112" s="565">
        <v>0</v>
      </c>
      <c r="AQ112" s="561">
        <v>0</v>
      </c>
      <c r="AR112" s="560">
        <v>5</v>
      </c>
      <c r="AS112" s="587">
        <v>5</v>
      </c>
      <c r="AT112" s="563">
        <v>0</v>
      </c>
      <c r="AU112" s="560">
        <v>0</v>
      </c>
      <c r="AV112" s="565">
        <v>0</v>
      </c>
      <c r="AW112" s="622">
        <v>0</v>
      </c>
      <c r="AX112" s="561">
        <v>0</v>
      </c>
      <c r="AY112" s="560">
        <v>5</v>
      </c>
      <c r="AZ112" s="562">
        <v>5</v>
      </c>
      <c r="BA112" s="563">
        <v>0</v>
      </c>
      <c r="BB112" s="560">
        <v>0</v>
      </c>
      <c r="BC112" s="560">
        <v>0</v>
      </c>
      <c r="BD112" s="565">
        <v>0</v>
      </c>
      <c r="BE112" s="561">
        <v>0</v>
      </c>
      <c r="BF112" s="560">
        <v>5</v>
      </c>
      <c r="BG112" s="562">
        <v>5</v>
      </c>
      <c r="BH112" s="623">
        <v>0</v>
      </c>
      <c r="BI112" s="589">
        <v>0</v>
      </c>
      <c r="BJ112" s="589">
        <v>0</v>
      </c>
      <c r="BK112" s="624">
        <v>0</v>
      </c>
      <c r="BL112" s="625">
        <f t="shared" si="33"/>
        <v>0</v>
      </c>
      <c r="BM112" s="589">
        <v>5</v>
      </c>
      <c r="BN112" s="626">
        <f t="shared" si="35"/>
        <v>5</v>
      </c>
      <c r="BO112" s="531">
        <f t="shared" si="25"/>
        <v>0</v>
      </c>
      <c r="BP112" s="531">
        <f t="shared" si="26"/>
        <v>0</v>
      </c>
      <c r="BR112" s="627">
        <v>0</v>
      </c>
      <c r="BS112" s="592">
        <v>0</v>
      </c>
      <c r="BT112" s="592">
        <v>0</v>
      </c>
      <c r="BU112" s="620">
        <v>0</v>
      </c>
      <c r="BV112" s="592">
        <f t="shared" si="34"/>
        <v>0</v>
      </c>
      <c r="BW112" s="620">
        <v>5</v>
      </c>
      <c r="BX112" s="593">
        <f t="shared" si="36"/>
        <v>5</v>
      </c>
      <c r="BY112" s="594">
        <v>0</v>
      </c>
      <c r="BZ112" s="618">
        <v>0</v>
      </c>
      <c r="CA112" s="578" t="str">
        <f t="shared" si="27"/>
        <v>○</v>
      </c>
      <c r="CB112" s="595">
        <v>5</v>
      </c>
      <c r="CC112" s="578" t="str">
        <f t="shared" si="28"/>
        <v>○</v>
      </c>
    </row>
    <row r="113" spans="1:81">
      <c r="A113" s="661">
        <v>101</v>
      </c>
      <c r="B113" s="580" t="s">
        <v>145</v>
      </c>
      <c r="C113" s="580" t="s">
        <v>151</v>
      </c>
      <c r="D113" s="580" t="s">
        <v>109</v>
      </c>
      <c r="E113" s="581">
        <v>21729146</v>
      </c>
      <c r="F113" s="582">
        <v>21730122</v>
      </c>
      <c r="G113" s="582">
        <v>21701094</v>
      </c>
      <c r="H113" s="582">
        <v>21701094</v>
      </c>
      <c r="I113" s="582">
        <v>21701094</v>
      </c>
      <c r="J113" s="583" t="s">
        <v>191</v>
      </c>
      <c r="K113" s="584"/>
      <c r="L113" s="585"/>
      <c r="M113" s="585">
        <v>7</v>
      </c>
      <c r="N113" s="585"/>
      <c r="O113" s="586">
        <v>7</v>
      </c>
      <c r="P113" s="586"/>
      <c r="Q113" s="692">
        <v>7</v>
      </c>
      <c r="R113" s="584"/>
      <c r="S113" s="585"/>
      <c r="T113" s="585">
        <v>7</v>
      </c>
      <c r="U113" s="585"/>
      <c r="V113" s="586">
        <v>7</v>
      </c>
      <c r="W113" s="586"/>
      <c r="X113" s="692">
        <v>7</v>
      </c>
      <c r="Y113" s="559">
        <v>0</v>
      </c>
      <c r="Z113" s="560">
        <v>7</v>
      </c>
      <c r="AA113" s="560">
        <v>0</v>
      </c>
      <c r="AB113" s="560">
        <v>0</v>
      </c>
      <c r="AC113" s="561">
        <f t="shared" si="29"/>
        <v>7</v>
      </c>
      <c r="AD113" s="561">
        <v>0</v>
      </c>
      <c r="AE113" s="587">
        <f t="shared" si="31"/>
        <v>7</v>
      </c>
      <c r="AF113" s="559">
        <v>0</v>
      </c>
      <c r="AG113" s="560">
        <v>0</v>
      </c>
      <c r="AH113" s="560">
        <v>7</v>
      </c>
      <c r="AI113" s="560">
        <v>0</v>
      </c>
      <c r="AJ113" s="561">
        <v>7</v>
      </c>
      <c r="AK113" s="561">
        <v>0</v>
      </c>
      <c r="AL113" s="587">
        <f t="shared" si="30"/>
        <v>7</v>
      </c>
      <c r="AM113" s="563">
        <v>0</v>
      </c>
      <c r="AN113" s="560">
        <v>0</v>
      </c>
      <c r="AO113" s="560">
        <v>7</v>
      </c>
      <c r="AP113" s="565">
        <v>0</v>
      </c>
      <c r="AQ113" s="561">
        <v>7</v>
      </c>
      <c r="AR113" s="560">
        <v>0</v>
      </c>
      <c r="AS113" s="587">
        <v>7</v>
      </c>
      <c r="AT113" s="563">
        <v>0</v>
      </c>
      <c r="AU113" s="560">
        <v>0</v>
      </c>
      <c r="AV113" s="565">
        <v>7</v>
      </c>
      <c r="AW113" s="622">
        <v>0</v>
      </c>
      <c r="AX113" s="561">
        <v>7</v>
      </c>
      <c r="AY113" s="560">
        <v>0</v>
      </c>
      <c r="AZ113" s="562">
        <v>7</v>
      </c>
      <c r="BA113" s="563">
        <v>0</v>
      </c>
      <c r="BB113" s="560">
        <v>0</v>
      </c>
      <c r="BC113" s="560">
        <v>7</v>
      </c>
      <c r="BD113" s="565">
        <v>0</v>
      </c>
      <c r="BE113" s="561">
        <v>7</v>
      </c>
      <c r="BF113" s="560">
        <v>0</v>
      </c>
      <c r="BG113" s="562">
        <v>7</v>
      </c>
      <c r="BH113" s="623">
        <v>0</v>
      </c>
      <c r="BI113" s="589">
        <v>0</v>
      </c>
      <c r="BJ113" s="589">
        <v>7</v>
      </c>
      <c r="BK113" s="624">
        <v>0</v>
      </c>
      <c r="BL113" s="625">
        <f t="shared" si="33"/>
        <v>7</v>
      </c>
      <c r="BM113" s="589">
        <v>0</v>
      </c>
      <c r="BN113" s="626">
        <f t="shared" si="35"/>
        <v>7</v>
      </c>
      <c r="BO113" s="531">
        <f t="shared" si="25"/>
        <v>0</v>
      </c>
      <c r="BP113" s="531">
        <f t="shared" si="26"/>
        <v>0</v>
      </c>
      <c r="BR113" s="627">
        <v>0</v>
      </c>
      <c r="BS113" s="592">
        <v>0</v>
      </c>
      <c r="BT113" s="592">
        <v>7</v>
      </c>
      <c r="BU113" s="620">
        <v>0</v>
      </c>
      <c r="BV113" s="592">
        <f t="shared" si="34"/>
        <v>7</v>
      </c>
      <c r="BW113" s="620">
        <v>0</v>
      </c>
      <c r="BX113" s="593">
        <f t="shared" si="36"/>
        <v>7</v>
      </c>
      <c r="BY113" s="594">
        <v>0</v>
      </c>
      <c r="BZ113" s="618">
        <v>0</v>
      </c>
      <c r="CA113" s="578" t="str">
        <f t="shared" si="27"/>
        <v>○</v>
      </c>
      <c r="CB113" s="595">
        <v>7</v>
      </c>
      <c r="CC113" s="578" t="str">
        <f t="shared" si="28"/>
        <v>○</v>
      </c>
    </row>
    <row r="114" spans="1:81">
      <c r="A114" s="661">
        <v>102</v>
      </c>
      <c r="B114" s="580" t="s">
        <v>145</v>
      </c>
      <c r="C114" s="580" t="s">
        <v>151</v>
      </c>
      <c r="D114" s="580" t="s">
        <v>109</v>
      </c>
      <c r="E114" s="581">
        <v>21729022</v>
      </c>
      <c r="F114" s="582">
        <v>21730123</v>
      </c>
      <c r="G114" s="582">
        <v>21701071</v>
      </c>
      <c r="H114" s="582">
        <v>21701071</v>
      </c>
      <c r="I114" s="582">
        <v>21701071</v>
      </c>
      <c r="J114" s="583" t="s">
        <v>192</v>
      </c>
      <c r="K114" s="584"/>
      <c r="L114" s="585"/>
      <c r="M114" s="585"/>
      <c r="N114" s="585"/>
      <c r="O114" s="586">
        <v>0</v>
      </c>
      <c r="P114" s="586"/>
      <c r="Q114" s="692">
        <v>0</v>
      </c>
      <c r="R114" s="584"/>
      <c r="S114" s="585">
        <v>1</v>
      </c>
      <c r="T114" s="585"/>
      <c r="U114" s="585"/>
      <c r="V114" s="586">
        <v>1</v>
      </c>
      <c r="W114" s="586"/>
      <c r="X114" s="692">
        <v>1</v>
      </c>
      <c r="Y114" s="559">
        <v>0</v>
      </c>
      <c r="Z114" s="560">
        <v>1</v>
      </c>
      <c r="AA114" s="560">
        <v>0</v>
      </c>
      <c r="AB114" s="560">
        <v>0</v>
      </c>
      <c r="AC114" s="561">
        <f t="shared" si="29"/>
        <v>1</v>
      </c>
      <c r="AD114" s="561">
        <v>0</v>
      </c>
      <c r="AE114" s="587">
        <f t="shared" si="31"/>
        <v>1</v>
      </c>
      <c r="AF114" s="559">
        <v>0</v>
      </c>
      <c r="AG114" s="560">
        <v>0</v>
      </c>
      <c r="AH114" s="560">
        <v>0</v>
      </c>
      <c r="AI114" s="560">
        <v>0</v>
      </c>
      <c r="AJ114" s="561">
        <v>0</v>
      </c>
      <c r="AK114" s="561">
        <v>1</v>
      </c>
      <c r="AL114" s="587">
        <f t="shared" si="30"/>
        <v>1</v>
      </c>
      <c r="AM114" s="563">
        <v>0</v>
      </c>
      <c r="AN114" s="560">
        <v>0</v>
      </c>
      <c r="AO114" s="560">
        <v>0</v>
      </c>
      <c r="AP114" s="565">
        <v>0</v>
      </c>
      <c r="AQ114" s="561">
        <v>0</v>
      </c>
      <c r="AR114" s="560">
        <v>1</v>
      </c>
      <c r="AS114" s="587">
        <v>1</v>
      </c>
      <c r="AT114" s="563">
        <v>0</v>
      </c>
      <c r="AU114" s="560">
        <v>0</v>
      </c>
      <c r="AV114" s="565">
        <v>0</v>
      </c>
      <c r="AW114" s="622">
        <v>0</v>
      </c>
      <c r="AX114" s="561">
        <v>0</v>
      </c>
      <c r="AY114" s="560">
        <v>1</v>
      </c>
      <c r="AZ114" s="562">
        <v>1</v>
      </c>
      <c r="BA114" s="563">
        <v>0</v>
      </c>
      <c r="BB114" s="560">
        <v>0</v>
      </c>
      <c r="BC114" s="560">
        <v>0</v>
      </c>
      <c r="BD114" s="565">
        <v>0</v>
      </c>
      <c r="BE114" s="561">
        <v>0</v>
      </c>
      <c r="BF114" s="560">
        <v>1</v>
      </c>
      <c r="BG114" s="562">
        <v>1</v>
      </c>
      <c r="BH114" s="623">
        <v>0</v>
      </c>
      <c r="BI114" s="589">
        <v>0</v>
      </c>
      <c r="BJ114" s="589">
        <v>0</v>
      </c>
      <c r="BK114" s="624">
        <v>0</v>
      </c>
      <c r="BL114" s="625">
        <f t="shared" si="33"/>
        <v>0</v>
      </c>
      <c r="BM114" s="589">
        <v>1</v>
      </c>
      <c r="BN114" s="626">
        <f t="shared" si="35"/>
        <v>1</v>
      </c>
      <c r="BO114" s="531">
        <f t="shared" si="25"/>
        <v>0</v>
      </c>
      <c r="BP114" s="531">
        <f t="shared" si="26"/>
        <v>0</v>
      </c>
      <c r="BR114" s="627">
        <v>0</v>
      </c>
      <c r="BS114" s="592">
        <v>0</v>
      </c>
      <c r="BT114" s="592">
        <v>0</v>
      </c>
      <c r="BU114" s="620">
        <v>0</v>
      </c>
      <c r="BV114" s="592">
        <f t="shared" si="34"/>
        <v>0</v>
      </c>
      <c r="BW114" s="620">
        <v>0</v>
      </c>
      <c r="BX114" s="593">
        <f t="shared" si="36"/>
        <v>0</v>
      </c>
      <c r="BY114" s="594">
        <v>1</v>
      </c>
      <c r="BZ114" s="618">
        <v>0</v>
      </c>
      <c r="CA114" s="578" t="str">
        <f t="shared" si="27"/>
        <v>○</v>
      </c>
      <c r="CB114" s="595">
        <v>1</v>
      </c>
      <c r="CC114" s="578" t="str">
        <f t="shared" si="28"/>
        <v>○</v>
      </c>
    </row>
    <row r="115" spans="1:81">
      <c r="A115" s="661">
        <v>103</v>
      </c>
      <c r="B115" s="580" t="s">
        <v>145</v>
      </c>
      <c r="C115" s="580" t="s">
        <v>151</v>
      </c>
      <c r="D115" s="580" t="s">
        <v>109</v>
      </c>
      <c r="E115" s="581">
        <v>21729039</v>
      </c>
      <c r="F115" s="582">
        <v>21730084</v>
      </c>
      <c r="G115" s="582">
        <v>21701076</v>
      </c>
      <c r="H115" s="582">
        <v>21701076</v>
      </c>
      <c r="I115" s="582">
        <v>21701076</v>
      </c>
      <c r="J115" s="583" t="s">
        <v>54</v>
      </c>
      <c r="K115" s="584"/>
      <c r="L115" s="585"/>
      <c r="M115" s="585"/>
      <c r="N115" s="585"/>
      <c r="O115" s="586">
        <v>0</v>
      </c>
      <c r="P115" s="586"/>
      <c r="Q115" s="692">
        <v>0</v>
      </c>
      <c r="R115" s="584"/>
      <c r="S115" s="585">
        <v>19</v>
      </c>
      <c r="T115" s="585"/>
      <c r="U115" s="585"/>
      <c r="V115" s="586">
        <v>19</v>
      </c>
      <c r="W115" s="586"/>
      <c r="X115" s="692">
        <v>19</v>
      </c>
      <c r="Y115" s="559">
        <v>0</v>
      </c>
      <c r="Z115" s="560">
        <v>19</v>
      </c>
      <c r="AA115" s="560">
        <v>0</v>
      </c>
      <c r="AB115" s="560">
        <v>0</v>
      </c>
      <c r="AC115" s="561">
        <f t="shared" si="29"/>
        <v>19</v>
      </c>
      <c r="AD115" s="561">
        <v>0</v>
      </c>
      <c r="AE115" s="587">
        <f t="shared" si="31"/>
        <v>19</v>
      </c>
      <c r="AF115" s="559">
        <v>0</v>
      </c>
      <c r="AG115" s="560">
        <v>19</v>
      </c>
      <c r="AH115" s="560">
        <v>0</v>
      </c>
      <c r="AI115" s="560">
        <v>0</v>
      </c>
      <c r="AJ115" s="561">
        <v>19</v>
      </c>
      <c r="AK115" s="561">
        <v>0</v>
      </c>
      <c r="AL115" s="587">
        <f t="shared" si="30"/>
        <v>19</v>
      </c>
      <c r="AM115" s="563">
        <v>0</v>
      </c>
      <c r="AN115" s="560">
        <v>19</v>
      </c>
      <c r="AO115" s="560">
        <v>0</v>
      </c>
      <c r="AP115" s="565">
        <v>0</v>
      </c>
      <c r="AQ115" s="561">
        <v>19</v>
      </c>
      <c r="AR115" s="560">
        <v>0</v>
      </c>
      <c r="AS115" s="587">
        <v>19</v>
      </c>
      <c r="AT115" s="563">
        <v>0</v>
      </c>
      <c r="AU115" s="560">
        <v>19</v>
      </c>
      <c r="AV115" s="565">
        <v>0</v>
      </c>
      <c r="AW115" s="622">
        <v>0</v>
      </c>
      <c r="AX115" s="561">
        <v>19</v>
      </c>
      <c r="AY115" s="560">
        <v>0</v>
      </c>
      <c r="AZ115" s="562">
        <v>19</v>
      </c>
      <c r="BA115" s="563">
        <v>0</v>
      </c>
      <c r="BB115" s="560">
        <v>19</v>
      </c>
      <c r="BC115" s="560">
        <v>0</v>
      </c>
      <c r="BD115" s="565">
        <v>0</v>
      </c>
      <c r="BE115" s="561">
        <v>19</v>
      </c>
      <c r="BF115" s="560">
        <v>0</v>
      </c>
      <c r="BG115" s="562">
        <v>19</v>
      </c>
      <c r="BH115" s="623">
        <v>0</v>
      </c>
      <c r="BI115" s="589">
        <v>19</v>
      </c>
      <c r="BJ115" s="589">
        <v>0</v>
      </c>
      <c r="BK115" s="624">
        <v>0</v>
      </c>
      <c r="BL115" s="625">
        <f t="shared" si="33"/>
        <v>19</v>
      </c>
      <c r="BM115" s="589">
        <v>0</v>
      </c>
      <c r="BN115" s="626">
        <f t="shared" si="35"/>
        <v>19</v>
      </c>
      <c r="BO115" s="531">
        <f t="shared" si="25"/>
        <v>0</v>
      </c>
      <c r="BP115" s="531">
        <f t="shared" si="26"/>
        <v>0</v>
      </c>
      <c r="BR115" s="627">
        <v>0</v>
      </c>
      <c r="BS115" s="592">
        <v>19</v>
      </c>
      <c r="BT115" s="592">
        <v>0</v>
      </c>
      <c r="BU115" s="620">
        <v>0</v>
      </c>
      <c r="BV115" s="592">
        <f t="shared" si="34"/>
        <v>19</v>
      </c>
      <c r="BW115" s="620">
        <v>0</v>
      </c>
      <c r="BX115" s="593">
        <f t="shared" si="36"/>
        <v>19</v>
      </c>
      <c r="BY115" s="594">
        <v>0</v>
      </c>
      <c r="BZ115" s="618">
        <v>0</v>
      </c>
      <c r="CA115" s="578" t="str">
        <f t="shared" si="27"/>
        <v>○</v>
      </c>
      <c r="CB115" s="595">
        <v>19</v>
      </c>
      <c r="CC115" s="578" t="str">
        <f t="shared" si="28"/>
        <v>○</v>
      </c>
    </row>
    <row r="116" spans="1:81">
      <c r="A116" s="661">
        <v>104</v>
      </c>
      <c r="B116" s="653" t="s">
        <v>145</v>
      </c>
      <c r="C116" s="653" t="s">
        <v>151</v>
      </c>
      <c r="D116" s="653" t="s">
        <v>109</v>
      </c>
      <c r="E116" s="656">
        <v>21729067</v>
      </c>
      <c r="F116" s="657">
        <v>21730075</v>
      </c>
      <c r="G116" s="657">
        <v>21701079</v>
      </c>
      <c r="H116" s="657">
        <v>21701079</v>
      </c>
      <c r="I116" s="657">
        <v>21701079</v>
      </c>
      <c r="J116" s="639" t="s">
        <v>55</v>
      </c>
      <c r="K116" s="584"/>
      <c r="L116" s="585"/>
      <c r="M116" s="585"/>
      <c r="N116" s="585"/>
      <c r="O116" s="586">
        <v>0</v>
      </c>
      <c r="P116" s="586"/>
      <c r="Q116" s="692">
        <v>0</v>
      </c>
      <c r="R116" s="584"/>
      <c r="S116" s="585"/>
      <c r="T116" s="585">
        <v>19</v>
      </c>
      <c r="U116" s="585"/>
      <c r="V116" s="586">
        <v>19</v>
      </c>
      <c r="W116" s="586"/>
      <c r="X116" s="692">
        <v>19</v>
      </c>
      <c r="Y116" s="559">
        <v>0</v>
      </c>
      <c r="Z116" s="560">
        <v>0</v>
      </c>
      <c r="AA116" s="560">
        <v>19</v>
      </c>
      <c r="AB116" s="560">
        <v>0</v>
      </c>
      <c r="AC116" s="561">
        <f t="shared" si="29"/>
        <v>19</v>
      </c>
      <c r="AD116" s="561">
        <v>0</v>
      </c>
      <c r="AE116" s="587">
        <f t="shared" si="31"/>
        <v>19</v>
      </c>
      <c r="AF116" s="559">
        <v>0</v>
      </c>
      <c r="AG116" s="560">
        <v>0</v>
      </c>
      <c r="AH116" s="560">
        <v>19</v>
      </c>
      <c r="AI116" s="560">
        <v>0</v>
      </c>
      <c r="AJ116" s="561">
        <v>19</v>
      </c>
      <c r="AK116" s="561">
        <v>0</v>
      </c>
      <c r="AL116" s="587">
        <f t="shared" si="30"/>
        <v>19</v>
      </c>
      <c r="AM116" s="563">
        <v>0</v>
      </c>
      <c r="AN116" s="560">
        <v>0</v>
      </c>
      <c r="AO116" s="560">
        <v>19</v>
      </c>
      <c r="AP116" s="565">
        <v>0</v>
      </c>
      <c r="AQ116" s="561">
        <v>19</v>
      </c>
      <c r="AR116" s="560">
        <v>0</v>
      </c>
      <c r="AS116" s="587">
        <v>19</v>
      </c>
      <c r="AT116" s="563">
        <v>0</v>
      </c>
      <c r="AU116" s="560">
        <v>0</v>
      </c>
      <c r="AV116" s="565">
        <v>0</v>
      </c>
      <c r="AW116" s="622">
        <v>0</v>
      </c>
      <c r="AX116" s="561">
        <v>0</v>
      </c>
      <c r="AY116" s="560">
        <v>19</v>
      </c>
      <c r="AZ116" s="562">
        <v>19</v>
      </c>
      <c r="BA116" s="563">
        <v>0</v>
      </c>
      <c r="BB116" s="560">
        <v>0</v>
      </c>
      <c r="BC116" s="560">
        <v>0</v>
      </c>
      <c r="BD116" s="565">
        <v>0</v>
      </c>
      <c r="BE116" s="561">
        <v>0</v>
      </c>
      <c r="BF116" s="560">
        <v>19</v>
      </c>
      <c r="BG116" s="562">
        <v>19</v>
      </c>
      <c r="BH116" s="623">
        <v>0</v>
      </c>
      <c r="BI116" s="589">
        <v>0</v>
      </c>
      <c r="BJ116" s="589">
        <v>0</v>
      </c>
      <c r="BK116" s="624">
        <v>0</v>
      </c>
      <c r="BL116" s="625">
        <f t="shared" si="33"/>
        <v>0</v>
      </c>
      <c r="BM116" s="589">
        <v>19</v>
      </c>
      <c r="BN116" s="626">
        <f t="shared" si="35"/>
        <v>19</v>
      </c>
      <c r="BO116" s="531">
        <f t="shared" si="25"/>
        <v>0</v>
      </c>
      <c r="BP116" s="531">
        <f t="shared" si="26"/>
        <v>0</v>
      </c>
      <c r="BR116" s="627">
        <v>0</v>
      </c>
      <c r="BS116" s="592">
        <v>0</v>
      </c>
      <c r="BT116" s="592">
        <v>19</v>
      </c>
      <c r="BU116" s="620">
        <v>0</v>
      </c>
      <c r="BV116" s="592">
        <f t="shared" si="34"/>
        <v>19</v>
      </c>
      <c r="BW116" s="620">
        <v>0</v>
      </c>
      <c r="BX116" s="593">
        <f t="shared" si="36"/>
        <v>19</v>
      </c>
      <c r="BY116" s="594">
        <v>0</v>
      </c>
      <c r="BZ116" s="618">
        <v>0</v>
      </c>
      <c r="CA116" s="578" t="str">
        <f t="shared" si="27"/>
        <v>○</v>
      </c>
      <c r="CB116" s="595">
        <v>19</v>
      </c>
      <c r="CC116" s="578" t="str">
        <f t="shared" si="28"/>
        <v>○</v>
      </c>
    </row>
    <row r="117" spans="1:81">
      <c r="A117" s="661">
        <v>105</v>
      </c>
      <c r="B117" s="653" t="s">
        <v>170</v>
      </c>
      <c r="C117" s="653" t="s">
        <v>171</v>
      </c>
      <c r="D117" s="653" t="s">
        <v>109</v>
      </c>
      <c r="E117" s="695">
        <v>21729131</v>
      </c>
      <c r="F117" s="696">
        <v>21730111</v>
      </c>
      <c r="G117" s="696">
        <v>21701090</v>
      </c>
      <c r="H117" s="696">
        <v>21701090</v>
      </c>
      <c r="I117" s="696">
        <v>21701090</v>
      </c>
      <c r="J117" s="639" t="s">
        <v>193</v>
      </c>
      <c r="K117" s="584"/>
      <c r="L117" s="585">
        <v>19</v>
      </c>
      <c r="M117" s="585"/>
      <c r="N117" s="585"/>
      <c r="O117" s="586">
        <v>19</v>
      </c>
      <c r="P117" s="586"/>
      <c r="Q117" s="692">
        <v>19</v>
      </c>
      <c r="R117" s="584"/>
      <c r="S117" s="585">
        <v>19</v>
      </c>
      <c r="T117" s="585"/>
      <c r="U117" s="585"/>
      <c r="V117" s="586">
        <v>19</v>
      </c>
      <c r="W117" s="586"/>
      <c r="X117" s="692">
        <v>19</v>
      </c>
      <c r="Y117" s="559">
        <v>0</v>
      </c>
      <c r="Z117" s="560">
        <v>0</v>
      </c>
      <c r="AA117" s="560">
        <v>19</v>
      </c>
      <c r="AB117" s="560">
        <v>0</v>
      </c>
      <c r="AC117" s="561">
        <f t="shared" si="29"/>
        <v>19</v>
      </c>
      <c r="AD117" s="561">
        <v>0</v>
      </c>
      <c r="AE117" s="587">
        <f t="shared" si="31"/>
        <v>19</v>
      </c>
      <c r="AF117" s="559">
        <v>0</v>
      </c>
      <c r="AG117" s="560">
        <v>0</v>
      </c>
      <c r="AH117" s="560">
        <v>19</v>
      </c>
      <c r="AI117" s="560">
        <v>0</v>
      </c>
      <c r="AJ117" s="561">
        <v>19</v>
      </c>
      <c r="AK117" s="561">
        <v>0</v>
      </c>
      <c r="AL117" s="587">
        <f t="shared" si="30"/>
        <v>19</v>
      </c>
      <c r="AM117" s="563">
        <v>0</v>
      </c>
      <c r="AN117" s="560">
        <v>0</v>
      </c>
      <c r="AO117" s="560">
        <v>19</v>
      </c>
      <c r="AP117" s="565">
        <v>0</v>
      </c>
      <c r="AQ117" s="561">
        <v>19</v>
      </c>
      <c r="AR117" s="560">
        <v>0</v>
      </c>
      <c r="AS117" s="587">
        <v>19</v>
      </c>
      <c r="AT117" s="563">
        <v>0</v>
      </c>
      <c r="AU117" s="560">
        <v>0</v>
      </c>
      <c r="AV117" s="565">
        <v>19</v>
      </c>
      <c r="AW117" s="622">
        <v>0</v>
      </c>
      <c r="AX117" s="561">
        <v>19</v>
      </c>
      <c r="AY117" s="560">
        <v>0</v>
      </c>
      <c r="AZ117" s="562">
        <v>19</v>
      </c>
      <c r="BA117" s="563">
        <v>0</v>
      </c>
      <c r="BB117" s="560">
        <v>0</v>
      </c>
      <c r="BC117" s="560">
        <v>0</v>
      </c>
      <c r="BD117" s="565">
        <v>0</v>
      </c>
      <c r="BE117" s="561">
        <v>0</v>
      </c>
      <c r="BF117" s="560">
        <v>19</v>
      </c>
      <c r="BG117" s="562">
        <v>19</v>
      </c>
      <c r="BH117" s="623">
        <v>0</v>
      </c>
      <c r="BI117" s="589">
        <v>0</v>
      </c>
      <c r="BJ117" s="589">
        <v>0</v>
      </c>
      <c r="BK117" s="624">
        <v>0</v>
      </c>
      <c r="BL117" s="625">
        <f t="shared" si="33"/>
        <v>0</v>
      </c>
      <c r="BM117" s="589">
        <v>19</v>
      </c>
      <c r="BN117" s="626">
        <f t="shared" si="35"/>
        <v>19</v>
      </c>
      <c r="BO117" s="531">
        <f t="shared" si="25"/>
        <v>0</v>
      </c>
      <c r="BP117" s="531">
        <f t="shared" si="26"/>
        <v>0</v>
      </c>
      <c r="BR117" s="627">
        <v>0</v>
      </c>
      <c r="BS117" s="592">
        <v>0</v>
      </c>
      <c r="BT117" s="592">
        <v>19</v>
      </c>
      <c r="BU117" s="620">
        <v>0</v>
      </c>
      <c r="BV117" s="592">
        <f t="shared" si="34"/>
        <v>19</v>
      </c>
      <c r="BW117" s="620">
        <v>0</v>
      </c>
      <c r="BX117" s="593">
        <f t="shared" si="36"/>
        <v>19</v>
      </c>
      <c r="BY117" s="594">
        <v>0</v>
      </c>
      <c r="BZ117" s="618">
        <v>0</v>
      </c>
      <c r="CA117" s="578" t="str">
        <f t="shared" si="27"/>
        <v>○</v>
      </c>
      <c r="CB117" s="595">
        <v>19</v>
      </c>
      <c r="CC117" s="578" t="str">
        <f t="shared" si="28"/>
        <v>○</v>
      </c>
    </row>
    <row r="118" spans="1:81">
      <c r="A118" s="661">
        <v>106</v>
      </c>
      <c r="B118" s="580" t="s">
        <v>145</v>
      </c>
      <c r="C118" s="580" t="s">
        <v>151</v>
      </c>
      <c r="D118" s="580" t="s">
        <v>109</v>
      </c>
      <c r="E118" s="581">
        <v>21729073</v>
      </c>
      <c r="F118" s="582">
        <v>21730110</v>
      </c>
      <c r="G118" s="696">
        <v>21701081</v>
      </c>
      <c r="H118" s="696">
        <v>21701081</v>
      </c>
      <c r="I118" s="696">
        <v>21701081</v>
      </c>
      <c r="J118" s="583" t="s">
        <v>57</v>
      </c>
      <c r="K118" s="584"/>
      <c r="L118" s="585"/>
      <c r="M118" s="585"/>
      <c r="N118" s="585"/>
      <c r="O118" s="586">
        <v>0</v>
      </c>
      <c r="P118" s="586"/>
      <c r="Q118" s="692">
        <v>0</v>
      </c>
      <c r="R118" s="584"/>
      <c r="S118" s="585">
        <v>14</v>
      </c>
      <c r="T118" s="585"/>
      <c r="U118" s="585"/>
      <c r="V118" s="586">
        <v>14</v>
      </c>
      <c r="W118" s="586"/>
      <c r="X118" s="692">
        <v>14</v>
      </c>
      <c r="Y118" s="559">
        <v>0</v>
      </c>
      <c r="Z118" s="560">
        <v>14</v>
      </c>
      <c r="AA118" s="560">
        <v>0</v>
      </c>
      <c r="AB118" s="560">
        <v>0</v>
      </c>
      <c r="AC118" s="561">
        <f t="shared" si="29"/>
        <v>14</v>
      </c>
      <c r="AD118" s="561">
        <v>0</v>
      </c>
      <c r="AE118" s="587">
        <f t="shared" si="31"/>
        <v>14</v>
      </c>
      <c r="AF118" s="559">
        <v>0</v>
      </c>
      <c r="AG118" s="560">
        <v>14</v>
      </c>
      <c r="AH118" s="560">
        <v>0</v>
      </c>
      <c r="AI118" s="560">
        <v>0</v>
      </c>
      <c r="AJ118" s="561">
        <v>14</v>
      </c>
      <c r="AK118" s="561">
        <v>0</v>
      </c>
      <c r="AL118" s="587">
        <f t="shared" si="30"/>
        <v>14</v>
      </c>
      <c r="AM118" s="563">
        <v>0</v>
      </c>
      <c r="AN118" s="560">
        <v>14</v>
      </c>
      <c r="AO118" s="560">
        <v>0</v>
      </c>
      <c r="AP118" s="565">
        <v>0</v>
      </c>
      <c r="AQ118" s="561">
        <v>14</v>
      </c>
      <c r="AR118" s="560">
        <v>0</v>
      </c>
      <c r="AS118" s="587">
        <v>14</v>
      </c>
      <c r="AT118" s="563">
        <v>0</v>
      </c>
      <c r="AU118" s="560">
        <v>14</v>
      </c>
      <c r="AV118" s="565">
        <v>0</v>
      </c>
      <c r="AW118" s="622">
        <v>0</v>
      </c>
      <c r="AX118" s="561">
        <v>14</v>
      </c>
      <c r="AY118" s="560">
        <v>0</v>
      </c>
      <c r="AZ118" s="562">
        <v>14</v>
      </c>
      <c r="BA118" s="563">
        <v>0</v>
      </c>
      <c r="BB118" s="560">
        <v>14</v>
      </c>
      <c r="BC118" s="560">
        <v>0</v>
      </c>
      <c r="BD118" s="565">
        <v>0</v>
      </c>
      <c r="BE118" s="561">
        <v>14</v>
      </c>
      <c r="BF118" s="560">
        <v>0</v>
      </c>
      <c r="BG118" s="562">
        <v>14</v>
      </c>
      <c r="BH118" s="623">
        <v>0</v>
      </c>
      <c r="BI118" s="589">
        <v>14</v>
      </c>
      <c r="BJ118" s="589">
        <v>0</v>
      </c>
      <c r="BK118" s="624">
        <v>0</v>
      </c>
      <c r="BL118" s="625">
        <f t="shared" si="33"/>
        <v>14</v>
      </c>
      <c r="BM118" s="589">
        <v>0</v>
      </c>
      <c r="BN118" s="626">
        <f t="shared" si="35"/>
        <v>14</v>
      </c>
      <c r="BO118" s="531">
        <f t="shared" si="25"/>
        <v>0</v>
      </c>
      <c r="BP118" s="531">
        <f t="shared" si="26"/>
        <v>0</v>
      </c>
      <c r="BR118" s="627">
        <v>0</v>
      </c>
      <c r="BS118" s="592">
        <v>14</v>
      </c>
      <c r="BT118" s="592">
        <v>0</v>
      </c>
      <c r="BU118" s="620">
        <v>0</v>
      </c>
      <c r="BV118" s="592">
        <f t="shared" si="34"/>
        <v>14</v>
      </c>
      <c r="BW118" s="620">
        <v>0</v>
      </c>
      <c r="BX118" s="593">
        <f t="shared" si="36"/>
        <v>14</v>
      </c>
      <c r="BY118" s="594">
        <v>0</v>
      </c>
      <c r="BZ118" s="618">
        <v>0</v>
      </c>
      <c r="CA118" s="578" t="str">
        <f t="shared" si="27"/>
        <v>○</v>
      </c>
      <c r="CB118" s="595">
        <v>14</v>
      </c>
      <c r="CC118" s="578" t="str">
        <f t="shared" si="28"/>
        <v>○</v>
      </c>
    </row>
    <row r="119" spans="1:81">
      <c r="A119" s="661">
        <v>107</v>
      </c>
      <c r="B119" s="580" t="s">
        <v>145</v>
      </c>
      <c r="C119" s="580" t="s">
        <v>151</v>
      </c>
      <c r="D119" s="580" t="s">
        <v>109</v>
      </c>
      <c r="E119" s="581">
        <v>21729025</v>
      </c>
      <c r="F119" s="629">
        <v>21730098</v>
      </c>
      <c r="G119" s="629">
        <v>21701072</v>
      </c>
      <c r="H119" s="629">
        <v>21701072</v>
      </c>
      <c r="I119" s="629">
        <v>21701072</v>
      </c>
      <c r="J119" s="583" t="s">
        <v>58</v>
      </c>
      <c r="K119" s="584"/>
      <c r="L119" s="585"/>
      <c r="M119" s="585"/>
      <c r="N119" s="585"/>
      <c r="O119" s="586">
        <v>0</v>
      </c>
      <c r="P119" s="586"/>
      <c r="Q119" s="692">
        <v>0</v>
      </c>
      <c r="R119" s="584"/>
      <c r="S119" s="585">
        <v>19</v>
      </c>
      <c r="T119" s="585"/>
      <c r="U119" s="585"/>
      <c r="V119" s="586">
        <v>19</v>
      </c>
      <c r="W119" s="586"/>
      <c r="X119" s="692">
        <v>19</v>
      </c>
      <c r="Y119" s="559">
        <v>0</v>
      </c>
      <c r="Z119" s="560">
        <v>19</v>
      </c>
      <c r="AA119" s="560">
        <v>0</v>
      </c>
      <c r="AB119" s="560">
        <v>0</v>
      </c>
      <c r="AC119" s="561">
        <f t="shared" si="29"/>
        <v>19</v>
      </c>
      <c r="AD119" s="561">
        <v>0</v>
      </c>
      <c r="AE119" s="587">
        <f t="shared" si="31"/>
        <v>19</v>
      </c>
      <c r="AF119" s="559">
        <v>0</v>
      </c>
      <c r="AG119" s="560">
        <v>19</v>
      </c>
      <c r="AH119" s="560">
        <v>0</v>
      </c>
      <c r="AI119" s="560">
        <v>0</v>
      </c>
      <c r="AJ119" s="561">
        <v>19</v>
      </c>
      <c r="AK119" s="561">
        <v>0</v>
      </c>
      <c r="AL119" s="587">
        <f t="shared" si="30"/>
        <v>19</v>
      </c>
      <c r="AM119" s="563">
        <v>0</v>
      </c>
      <c r="AN119" s="560">
        <v>19</v>
      </c>
      <c r="AO119" s="560">
        <v>0</v>
      </c>
      <c r="AP119" s="565">
        <v>0</v>
      </c>
      <c r="AQ119" s="561">
        <v>19</v>
      </c>
      <c r="AR119" s="560">
        <v>0</v>
      </c>
      <c r="AS119" s="587">
        <v>19</v>
      </c>
      <c r="AT119" s="563">
        <v>0</v>
      </c>
      <c r="AU119" s="560">
        <v>19</v>
      </c>
      <c r="AV119" s="565">
        <v>0</v>
      </c>
      <c r="AW119" s="622">
        <v>0</v>
      </c>
      <c r="AX119" s="561">
        <v>19</v>
      </c>
      <c r="AY119" s="560">
        <v>0</v>
      </c>
      <c r="AZ119" s="562">
        <v>19</v>
      </c>
      <c r="BA119" s="563">
        <v>0</v>
      </c>
      <c r="BB119" s="560">
        <v>19</v>
      </c>
      <c r="BC119" s="560">
        <v>0</v>
      </c>
      <c r="BD119" s="565">
        <v>0</v>
      </c>
      <c r="BE119" s="561">
        <v>19</v>
      </c>
      <c r="BF119" s="560">
        <v>0</v>
      </c>
      <c r="BG119" s="562">
        <v>19</v>
      </c>
      <c r="BH119" s="623">
        <v>0</v>
      </c>
      <c r="BI119" s="589">
        <v>19</v>
      </c>
      <c r="BJ119" s="589">
        <v>0</v>
      </c>
      <c r="BK119" s="624">
        <v>0</v>
      </c>
      <c r="BL119" s="625">
        <f t="shared" si="33"/>
        <v>19</v>
      </c>
      <c r="BM119" s="589">
        <v>0</v>
      </c>
      <c r="BN119" s="626">
        <f t="shared" si="35"/>
        <v>19</v>
      </c>
      <c r="BO119" s="531">
        <f t="shared" si="25"/>
        <v>0</v>
      </c>
      <c r="BP119" s="531">
        <f t="shared" si="26"/>
        <v>0</v>
      </c>
      <c r="BR119" s="627">
        <v>0</v>
      </c>
      <c r="BS119" s="592">
        <v>19</v>
      </c>
      <c r="BT119" s="592">
        <v>0</v>
      </c>
      <c r="BU119" s="620">
        <v>0</v>
      </c>
      <c r="BV119" s="592">
        <f t="shared" si="34"/>
        <v>19</v>
      </c>
      <c r="BW119" s="620">
        <v>0</v>
      </c>
      <c r="BX119" s="593">
        <f t="shared" si="36"/>
        <v>19</v>
      </c>
      <c r="BY119" s="594">
        <v>0</v>
      </c>
      <c r="BZ119" s="618">
        <v>0</v>
      </c>
      <c r="CA119" s="578" t="str">
        <f t="shared" si="27"/>
        <v>○</v>
      </c>
      <c r="CB119" s="595">
        <v>19</v>
      </c>
      <c r="CC119" s="578" t="str">
        <f t="shared" si="28"/>
        <v>○</v>
      </c>
    </row>
    <row r="120" spans="1:81">
      <c r="A120" s="661">
        <v>108</v>
      </c>
      <c r="B120" s="580" t="s">
        <v>145</v>
      </c>
      <c r="C120" s="580" t="s">
        <v>171</v>
      </c>
      <c r="D120" s="580" t="s">
        <v>109</v>
      </c>
      <c r="E120" s="581">
        <v>21729078</v>
      </c>
      <c r="F120" s="582">
        <v>21730028</v>
      </c>
      <c r="G120" s="582">
        <v>21701082</v>
      </c>
      <c r="H120" s="582">
        <v>21701082</v>
      </c>
      <c r="I120" s="582">
        <v>21701082</v>
      </c>
      <c r="J120" s="583" t="s">
        <v>194</v>
      </c>
      <c r="K120" s="584"/>
      <c r="L120" s="585"/>
      <c r="M120" s="585">
        <v>19</v>
      </c>
      <c r="N120" s="585"/>
      <c r="O120" s="586">
        <v>19</v>
      </c>
      <c r="P120" s="586"/>
      <c r="Q120" s="692">
        <v>19</v>
      </c>
      <c r="R120" s="584"/>
      <c r="S120" s="585"/>
      <c r="T120" s="585"/>
      <c r="U120" s="585"/>
      <c r="V120" s="586">
        <v>0</v>
      </c>
      <c r="W120" s="586"/>
      <c r="X120" s="692">
        <v>0</v>
      </c>
      <c r="Y120" s="559">
        <v>0</v>
      </c>
      <c r="Z120" s="560">
        <v>0</v>
      </c>
      <c r="AA120" s="560">
        <v>19</v>
      </c>
      <c r="AB120" s="560">
        <v>0</v>
      </c>
      <c r="AC120" s="561">
        <f t="shared" si="29"/>
        <v>19</v>
      </c>
      <c r="AD120" s="561">
        <v>0</v>
      </c>
      <c r="AE120" s="587">
        <f t="shared" si="31"/>
        <v>19</v>
      </c>
      <c r="AF120" s="559">
        <v>0</v>
      </c>
      <c r="AG120" s="560">
        <v>0</v>
      </c>
      <c r="AH120" s="560">
        <v>19</v>
      </c>
      <c r="AI120" s="560">
        <v>0</v>
      </c>
      <c r="AJ120" s="561">
        <v>19</v>
      </c>
      <c r="AK120" s="561">
        <v>0</v>
      </c>
      <c r="AL120" s="587">
        <f t="shared" si="30"/>
        <v>19</v>
      </c>
      <c r="AM120" s="563">
        <v>0</v>
      </c>
      <c r="AN120" s="560">
        <v>0</v>
      </c>
      <c r="AO120" s="560">
        <v>19</v>
      </c>
      <c r="AP120" s="565">
        <v>0</v>
      </c>
      <c r="AQ120" s="561">
        <v>19</v>
      </c>
      <c r="AR120" s="560">
        <v>0</v>
      </c>
      <c r="AS120" s="587">
        <v>19</v>
      </c>
      <c r="AT120" s="563">
        <v>0</v>
      </c>
      <c r="AU120" s="560">
        <v>0</v>
      </c>
      <c r="AV120" s="565">
        <v>19</v>
      </c>
      <c r="AW120" s="622">
        <v>0</v>
      </c>
      <c r="AX120" s="561">
        <v>19</v>
      </c>
      <c r="AY120" s="560">
        <v>0</v>
      </c>
      <c r="AZ120" s="562">
        <v>19</v>
      </c>
      <c r="BA120" s="563">
        <v>0</v>
      </c>
      <c r="BB120" s="560">
        <v>0</v>
      </c>
      <c r="BC120" s="560">
        <v>19</v>
      </c>
      <c r="BD120" s="565">
        <v>0</v>
      </c>
      <c r="BE120" s="561">
        <v>19</v>
      </c>
      <c r="BF120" s="560">
        <v>0</v>
      </c>
      <c r="BG120" s="562">
        <v>19</v>
      </c>
      <c r="BH120" s="623">
        <v>0</v>
      </c>
      <c r="BI120" s="589">
        <v>0</v>
      </c>
      <c r="BJ120" s="589">
        <v>19</v>
      </c>
      <c r="BK120" s="624">
        <v>0</v>
      </c>
      <c r="BL120" s="625">
        <f t="shared" si="33"/>
        <v>19</v>
      </c>
      <c r="BM120" s="589">
        <v>0</v>
      </c>
      <c r="BN120" s="626">
        <f t="shared" si="35"/>
        <v>19</v>
      </c>
      <c r="BO120" s="531">
        <f t="shared" si="25"/>
        <v>0</v>
      </c>
      <c r="BP120" s="531">
        <f t="shared" si="26"/>
        <v>0</v>
      </c>
      <c r="BR120" s="627">
        <v>0</v>
      </c>
      <c r="BS120" s="592">
        <v>0</v>
      </c>
      <c r="BT120" s="592">
        <v>19</v>
      </c>
      <c r="BU120" s="620">
        <v>0</v>
      </c>
      <c r="BV120" s="592">
        <f t="shared" si="34"/>
        <v>19</v>
      </c>
      <c r="BW120" s="620">
        <v>0</v>
      </c>
      <c r="BX120" s="593">
        <f t="shared" si="36"/>
        <v>19</v>
      </c>
      <c r="BY120" s="594">
        <v>0</v>
      </c>
      <c r="BZ120" s="618">
        <v>0</v>
      </c>
      <c r="CA120" s="578" t="str">
        <f t="shared" si="27"/>
        <v>○</v>
      </c>
      <c r="CB120" s="595">
        <v>19</v>
      </c>
      <c r="CC120" s="578" t="str">
        <f t="shared" si="28"/>
        <v>○</v>
      </c>
    </row>
    <row r="121" spans="1:81" hidden="1">
      <c r="A121" s="661">
        <v>106</v>
      </c>
      <c r="B121" s="599" t="s">
        <v>145</v>
      </c>
      <c r="C121" s="599" t="s">
        <v>151</v>
      </c>
      <c r="D121" s="599" t="s">
        <v>109</v>
      </c>
      <c r="E121" s="599">
        <v>21729108</v>
      </c>
      <c r="F121" s="600">
        <v>21730062</v>
      </c>
      <c r="G121" s="600">
        <v>21701086</v>
      </c>
      <c r="H121" s="600"/>
      <c r="I121" s="600"/>
      <c r="J121" s="600" t="s">
        <v>195</v>
      </c>
      <c r="K121" s="584"/>
      <c r="L121" s="585"/>
      <c r="M121" s="585">
        <v>19</v>
      </c>
      <c r="N121" s="585"/>
      <c r="O121" s="586">
        <v>19</v>
      </c>
      <c r="P121" s="586"/>
      <c r="Q121" s="692">
        <v>19</v>
      </c>
      <c r="R121" s="584"/>
      <c r="S121" s="585">
        <v>19</v>
      </c>
      <c r="T121" s="585"/>
      <c r="U121" s="585"/>
      <c r="V121" s="586">
        <v>19</v>
      </c>
      <c r="W121" s="586"/>
      <c r="X121" s="692">
        <v>19</v>
      </c>
      <c r="Y121" s="559">
        <v>0</v>
      </c>
      <c r="Z121" s="560">
        <v>19</v>
      </c>
      <c r="AA121" s="560">
        <v>0</v>
      </c>
      <c r="AB121" s="560">
        <v>0</v>
      </c>
      <c r="AC121" s="561">
        <f t="shared" si="29"/>
        <v>19</v>
      </c>
      <c r="AD121" s="561">
        <v>0</v>
      </c>
      <c r="AE121" s="587">
        <f t="shared" si="31"/>
        <v>19</v>
      </c>
      <c r="AF121" s="559">
        <v>0</v>
      </c>
      <c r="AG121" s="560">
        <v>19</v>
      </c>
      <c r="AH121" s="560">
        <v>0</v>
      </c>
      <c r="AI121" s="560">
        <v>0</v>
      </c>
      <c r="AJ121" s="561">
        <v>19</v>
      </c>
      <c r="AK121" s="561">
        <v>0</v>
      </c>
      <c r="AL121" s="587">
        <f t="shared" si="30"/>
        <v>19</v>
      </c>
      <c r="AM121" s="563">
        <v>0</v>
      </c>
      <c r="AN121" s="560">
        <v>0</v>
      </c>
      <c r="AO121" s="560">
        <v>0</v>
      </c>
      <c r="AP121" s="565">
        <v>0</v>
      </c>
      <c r="AQ121" s="561">
        <v>0</v>
      </c>
      <c r="AR121" s="560">
        <v>19</v>
      </c>
      <c r="AS121" s="587">
        <v>19</v>
      </c>
      <c r="AT121" s="563">
        <v>0</v>
      </c>
      <c r="AU121" s="560">
        <v>0</v>
      </c>
      <c r="AV121" s="565">
        <v>0</v>
      </c>
      <c r="AW121" s="622">
        <v>0</v>
      </c>
      <c r="AX121" s="561">
        <v>0</v>
      </c>
      <c r="AY121" s="560">
        <v>0</v>
      </c>
      <c r="AZ121" s="562">
        <v>0</v>
      </c>
      <c r="BA121" s="563">
        <v>0</v>
      </c>
      <c r="BB121" s="560">
        <v>0</v>
      </c>
      <c r="BC121" s="560">
        <v>0</v>
      </c>
      <c r="BD121" s="565">
        <v>0</v>
      </c>
      <c r="BE121" s="561">
        <v>0</v>
      </c>
      <c r="BF121" s="560">
        <v>0</v>
      </c>
      <c r="BG121" s="562">
        <v>0</v>
      </c>
      <c r="BH121" s="623">
        <v>0</v>
      </c>
      <c r="BI121" s="589">
        <v>0</v>
      </c>
      <c r="BJ121" s="589">
        <v>0</v>
      </c>
      <c r="BK121" s="624">
        <v>0</v>
      </c>
      <c r="BL121" s="625">
        <f t="shared" si="33"/>
        <v>0</v>
      </c>
      <c r="BM121" s="589">
        <v>0</v>
      </c>
      <c r="BN121" s="626">
        <f t="shared" si="35"/>
        <v>0</v>
      </c>
      <c r="BO121" s="531">
        <f t="shared" si="25"/>
        <v>0</v>
      </c>
      <c r="BP121" s="531">
        <f t="shared" si="26"/>
        <v>0</v>
      </c>
      <c r="BQ121" s="619"/>
      <c r="BR121" s="602"/>
      <c r="BS121" s="603"/>
      <c r="BT121" s="603"/>
      <c r="BU121" s="604"/>
      <c r="BV121" s="603">
        <f t="shared" si="34"/>
        <v>0</v>
      </c>
      <c r="BW121" s="604"/>
      <c r="BX121" s="605">
        <f t="shared" si="36"/>
        <v>0</v>
      </c>
      <c r="BY121" s="617"/>
      <c r="BZ121" s="610"/>
      <c r="CA121" s="578" t="str">
        <f t="shared" si="27"/>
        <v>○</v>
      </c>
      <c r="CB121" s="595">
        <v>0</v>
      </c>
      <c r="CC121" s="578" t="str">
        <f t="shared" si="28"/>
        <v>○</v>
      </c>
    </row>
    <row r="122" spans="1:81">
      <c r="A122" s="661">
        <v>109</v>
      </c>
      <c r="B122" s="653" t="s">
        <v>170</v>
      </c>
      <c r="C122" s="653" t="s">
        <v>171</v>
      </c>
      <c r="D122" s="653" t="s">
        <v>109</v>
      </c>
      <c r="E122" s="695">
        <v>21729044</v>
      </c>
      <c r="F122" s="696">
        <v>21730146</v>
      </c>
      <c r="G122" s="696">
        <v>21701108</v>
      </c>
      <c r="H122" s="696">
        <v>21701108</v>
      </c>
      <c r="I122" s="696">
        <v>21701108</v>
      </c>
      <c r="J122" s="639" t="s">
        <v>196</v>
      </c>
      <c r="K122" s="584"/>
      <c r="L122" s="585"/>
      <c r="M122" s="585">
        <v>19</v>
      </c>
      <c r="N122" s="585"/>
      <c r="O122" s="586">
        <v>19</v>
      </c>
      <c r="P122" s="586"/>
      <c r="Q122" s="692">
        <v>19</v>
      </c>
      <c r="R122" s="584"/>
      <c r="S122" s="585"/>
      <c r="T122" s="585">
        <v>19</v>
      </c>
      <c r="U122" s="585"/>
      <c r="V122" s="586">
        <v>19</v>
      </c>
      <c r="W122" s="586"/>
      <c r="X122" s="692">
        <v>19</v>
      </c>
      <c r="Y122" s="559">
        <v>0</v>
      </c>
      <c r="Z122" s="560">
        <v>0</v>
      </c>
      <c r="AA122" s="560">
        <v>19</v>
      </c>
      <c r="AB122" s="560">
        <v>0</v>
      </c>
      <c r="AC122" s="561">
        <f t="shared" si="29"/>
        <v>19</v>
      </c>
      <c r="AD122" s="561">
        <v>0</v>
      </c>
      <c r="AE122" s="587">
        <f t="shared" si="31"/>
        <v>19</v>
      </c>
      <c r="AF122" s="559">
        <v>0</v>
      </c>
      <c r="AG122" s="560">
        <v>0</v>
      </c>
      <c r="AH122" s="560">
        <v>0</v>
      </c>
      <c r="AI122" s="560">
        <v>19</v>
      </c>
      <c r="AJ122" s="561">
        <v>19</v>
      </c>
      <c r="AK122" s="561">
        <v>0</v>
      </c>
      <c r="AL122" s="587">
        <f t="shared" si="30"/>
        <v>19</v>
      </c>
      <c r="AM122" s="563">
        <v>0</v>
      </c>
      <c r="AN122" s="560">
        <v>0</v>
      </c>
      <c r="AO122" s="560">
        <v>0</v>
      </c>
      <c r="AP122" s="565">
        <v>19</v>
      </c>
      <c r="AQ122" s="561">
        <v>19</v>
      </c>
      <c r="AR122" s="560">
        <v>0</v>
      </c>
      <c r="AS122" s="587">
        <v>19</v>
      </c>
      <c r="AT122" s="563">
        <v>0</v>
      </c>
      <c r="AU122" s="560">
        <v>0</v>
      </c>
      <c r="AV122" s="565">
        <v>0</v>
      </c>
      <c r="AW122" s="622">
        <v>19</v>
      </c>
      <c r="AX122" s="561">
        <v>19</v>
      </c>
      <c r="AY122" s="560">
        <v>0</v>
      </c>
      <c r="AZ122" s="562">
        <v>19</v>
      </c>
      <c r="BA122" s="563">
        <v>0</v>
      </c>
      <c r="BB122" s="560">
        <v>0</v>
      </c>
      <c r="BC122" s="560">
        <v>0</v>
      </c>
      <c r="BD122" s="565">
        <v>19</v>
      </c>
      <c r="BE122" s="561">
        <v>19</v>
      </c>
      <c r="BF122" s="560">
        <v>0</v>
      </c>
      <c r="BG122" s="562">
        <v>19</v>
      </c>
      <c r="BH122" s="623">
        <v>0</v>
      </c>
      <c r="BI122" s="589">
        <v>0</v>
      </c>
      <c r="BJ122" s="589">
        <v>0</v>
      </c>
      <c r="BK122" s="713">
        <v>0</v>
      </c>
      <c r="BL122" s="711">
        <f t="shared" si="33"/>
        <v>0</v>
      </c>
      <c r="BM122" s="596">
        <v>19</v>
      </c>
      <c r="BN122" s="626">
        <f t="shared" si="35"/>
        <v>19</v>
      </c>
      <c r="BO122" s="531">
        <f t="shared" si="25"/>
        <v>-19</v>
      </c>
      <c r="BP122" s="531">
        <f t="shared" si="26"/>
        <v>0</v>
      </c>
      <c r="BR122" s="627">
        <v>0</v>
      </c>
      <c r="BS122" s="592">
        <v>0</v>
      </c>
      <c r="BT122" s="592">
        <v>0</v>
      </c>
      <c r="BU122" s="620">
        <v>0</v>
      </c>
      <c r="BV122" s="592">
        <f t="shared" si="34"/>
        <v>0</v>
      </c>
      <c r="BW122" s="620">
        <v>19</v>
      </c>
      <c r="BX122" s="593">
        <f t="shared" si="36"/>
        <v>19</v>
      </c>
      <c r="BY122" s="594">
        <v>0</v>
      </c>
      <c r="BZ122" s="618">
        <v>0</v>
      </c>
      <c r="CA122" s="578" t="str">
        <f t="shared" si="27"/>
        <v>○</v>
      </c>
      <c r="CB122" s="595">
        <v>19</v>
      </c>
      <c r="CC122" s="578" t="str">
        <f t="shared" si="28"/>
        <v>○</v>
      </c>
    </row>
    <row r="123" spans="1:81">
      <c r="A123" s="661">
        <v>110</v>
      </c>
      <c r="B123" s="580" t="s">
        <v>145</v>
      </c>
      <c r="C123" s="580" t="s">
        <v>151</v>
      </c>
      <c r="D123" s="580" t="s">
        <v>109</v>
      </c>
      <c r="E123" s="581">
        <v>21729001</v>
      </c>
      <c r="F123" s="582">
        <v>21730004</v>
      </c>
      <c r="G123" s="582">
        <v>21701067</v>
      </c>
      <c r="H123" s="582">
        <v>21701067</v>
      </c>
      <c r="I123" s="582">
        <v>21701067</v>
      </c>
      <c r="J123" s="583" t="s">
        <v>59</v>
      </c>
      <c r="K123" s="584"/>
      <c r="L123" s="585"/>
      <c r="M123" s="585"/>
      <c r="N123" s="585"/>
      <c r="O123" s="586">
        <v>0</v>
      </c>
      <c r="P123" s="586"/>
      <c r="Q123" s="692">
        <v>0</v>
      </c>
      <c r="R123" s="584"/>
      <c r="S123" s="585">
        <v>19</v>
      </c>
      <c r="T123" s="585"/>
      <c r="U123" s="585"/>
      <c r="V123" s="586">
        <v>19</v>
      </c>
      <c r="W123" s="586"/>
      <c r="X123" s="692">
        <v>19</v>
      </c>
      <c r="Y123" s="559">
        <v>0</v>
      </c>
      <c r="Z123" s="560">
        <v>19</v>
      </c>
      <c r="AA123" s="560">
        <v>0</v>
      </c>
      <c r="AB123" s="560">
        <v>0</v>
      </c>
      <c r="AC123" s="561">
        <f t="shared" si="29"/>
        <v>19</v>
      </c>
      <c r="AD123" s="561">
        <v>0</v>
      </c>
      <c r="AE123" s="587">
        <f t="shared" si="31"/>
        <v>19</v>
      </c>
      <c r="AF123" s="559">
        <v>0</v>
      </c>
      <c r="AG123" s="560">
        <v>19</v>
      </c>
      <c r="AH123" s="560">
        <v>0</v>
      </c>
      <c r="AI123" s="560">
        <v>0</v>
      </c>
      <c r="AJ123" s="561">
        <v>19</v>
      </c>
      <c r="AK123" s="561">
        <v>0</v>
      </c>
      <c r="AL123" s="587">
        <f t="shared" si="30"/>
        <v>19</v>
      </c>
      <c r="AM123" s="563">
        <v>0</v>
      </c>
      <c r="AN123" s="560">
        <v>19</v>
      </c>
      <c r="AO123" s="560">
        <v>0</v>
      </c>
      <c r="AP123" s="565">
        <v>0</v>
      </c>
      <c r="AQ123" s="561">
        <v>19</v>
      </c>
      <c r="AR123" s="560">
        <v>0</v>
      </c>
      <c r="AS123" s="587">
        <v>19</v>
      </c>
      <c r="AT123" s="563">
        <v>0</v>
      </c>
      <c r="AU123" s="560">
        <v>19</v>
      </c>
      <c r="AV123" s="565">
        <v>0</v>
      </c>
      <c r="AW123" s="622">
        <v>0</v>
      </c>
      <c r="AX123" s="561">
        <v>19</v>
      </c>
      <c r="AY123" s="560">
        <v>0</v>
      </c>
      <c r="AZ123" s="562">
        <v>19</v>
      </c>
      <c r="BA123" s="563">
        <v>0</v>
      </c>
      <c r="BB123" s="560">
        <v>19</v>
      </c>
      <c r="BC123" s="560">
        <v>0</v>
      </c>
      <c r="BD123" s="565">
        <v>0</v>
      </c>
      <c r="BE123" s="561">
        <v>19</v>
      </c>
      <c r="BF123" s="560">
        <v>0</v>
      </c>
      <c r="BG123" s="562">
        <v>19</v>
      </c>
      <c r="BH123" s="623">
        <v>0</v>
      </c>
      <c r="BI123" s="589">
        <v>19</v>
      </c>
      <c r="BJ123" s="589">
        <v>0</v>
      </c>
      <c r="BK123" s="624">
        <v>0</v>
      </c>
      <c r="BL123" s="625">
        <f t="shared" si="33"/>
        <v>19</v>
      </c>
      <c r="BM123" s="589">
        <v>0</v>
      </c>
      <c r="BN123" s="626">
        <f t="shared" si="35"/>
        <v>19</v>
      </c>
      <c r="BO123" s="531">
        <f t="shared" si="25"/>
        <v>0</v>
      </c>
      <c r="BP123" s="531">
        <f t="shared" si="26"/>
        <v>0</v>
      </c>
      <c r="BR123" s="627">
        <v>0</v>
      </c>
      <c r="BS123" s="592">
        <v>19</v>
      </c>
      <c r="BT123" s="592">
        <v>0</v>
      </c>
      <c r="BU123" s="620">
        <v>0</v>
      </c>
      <c r="BV123" s="592">
        <f t="shared" si="34"/>
        <v>19</v>
      </c>
      <c r="BW123" s="620">
        <v>0</v>
      </c>
      <c r="BX123" s="593">
        <f t="shared" si="36"/>
        <v>19</v>
      </c>
      <c r="BY123" s="594">
        <v>0</v>
      </c>
      <c r="BZ123" s="618">
        <v>0</v>
      </c>
      <c r="CA123" s="578" t="str">
        <f t="shared" si="27"/>
        <v>○</v>
      </c>
      <c r="CB123" s="595">
        <v>19</v>
      </c>
      <c r="CC123" s="578" t="str">
        <f t="shared" si="28"/>
        <v>○</v>
      </c>
    </row>
    <row r="124" spans="1:81">
      <c r="A124" s="661">
        <v>111</v>
      </c>
      <c r="B124" s="580" t="s">
        <v>145</v>
      </c>
      <c r="C124" s="580" t="s">
        <v>151</v>
      </c>
      <c r="D124" s="580" t="s">
        <v>109</v>
      </c>
      <c r="E124" s="581">
        <v>21729017</v>
      </c>
      <c r="F124" s="582">
        <v>21730039</v>
      </c>
      <c r="G124" s="582">
        <v>21701070</v>
      </c>
      <c r="H124" s="582">
        <v>21701070</v>
      </c>
      <c r="I124" s="582">
        <v>21701070</v>
      </c>
      <c r="J124" s="583" t="s">
        <v>60</v>
      </c>
      <c r="K124" s="584"/>
      <c r="L124" s="585"/>
      <c r="M124" s="585"/>
      <c r="N124" s="585"/>
      <c r="O124" s="586">
        <v>0</v>
      </c>
      <c r="P124" s="586"/>
      <c r="Q124" s="692">
        <v>0</v>
      </c>
      <c r="R124" s="584"/>
      <c r="S124" s="585">
        <v>14</v>
      </c>
      <c r="T124" s="585"/>
      <c r="U124" s="585"/>
      <c r="V124" s="586">
        <v>14</v>
      </c>
      <c r="W124" s="586"/>
      <c r="X124" s="692">
        <v>14</v>
      </c>
      <c r="Y124" s="559">
        <v>0</v>
      </c>
      <c r="Z124" s="560">
        <v>14</v>
      </c>
      <c r="AA124" s="560">
        <v>0</v>
      </c>
      <c r="AB124" s="560">
        <v>0</v>
      </c>
      <c r="AC124" s="561">
        <f t="shared" si="29"/>
        <v>14</v>
      </c>
      <c r="AD124" s="561">
        <v>0</v>
      </c>
      <c r="AE124" s="587">
        <f t="shared" si="31"/>
        <v>14</v>
      </c>
      <c r="AF124" s="559">
        <v>0</v>
      </c>
      <c r="AG124" s="560">
        <v>14</v>
      </c>
      <c r="AH124" s="560">
        <v>0</v>
      </c>
      <c r="AI124" s="560">
        <v>0</v>
      </c>
      <c r="AJ124" s="561">
        <v>14</v>
      </c>
      <c r="AK124" s="561">
        <v>0</v>
      </c>
      <c r="AL124" s="587">
        <f t="shared" si="30"/>
        <v>14</v>
      </c>
      <c r="AM124" s="563">
        <v>0</v>
      </c>
      <c r="AN124" s="560">
        <v>14</v>
      </c>
      <c r="AO124" s="560">
        <v>0</v>
      </c>
      <c r="AP124" s="565">
        <v>0</v>
      </c>
      <c r="AQ124" s="561">
        <v>14</v>
      </c>
      <c r="AR124" s="560">
        <v>0</v>
      </c>
      <c r="AS124" s="587">
        <v>14</v>
      </c>
      <c r="AT124" s="563">
        <v>0</v>
      </c>
      <c r="AU124" s="560">
        <v>14</v>
      </c>
      <c r="AV124" s="565">
        <v>0</v>
      </c>
      <c r="AW124" s="622">
        <v>0</v>
      </c>
      <c r="AX124" s="561">
        <v>14</v>
      </c>
      <c r="AY124" s="560">
        <v>0</v>
      </c>
      <c r="AZ124" s="562">
        <v>14</v>
      </c>
      <c r="BA124" s="563">
        <v>0</v>
      </c>
      <c r="BB124" s="560">
        <v>14</v>
      </c>
      <c r="BC124" s="560">
        <v>0</v>
      </c>
      <c r="BD124" s="565">
        <v>0</v>
      </c>
      <c r="BE124" s="561">
        <v>14</v>
      </c>
      <c r="BF124" s="560">
        <v>0</v>
      </c>
      <c r="BG124" s="562">
        <v>14</v>
      </c>
      <c r="BH124" s="623">
        <v>0</v>
      </c>
      <c r="BI124" s="589">
        <v>14</v>
      </c>
      <c r="BJ124" s="589">
        <v>0</v>
      </c>
      <c r="BK124" s="624">
        <v>0</v>
      </c>
      <c r="BL124" s="625">
        <f t="shared" si="33"/>
        <v>14</v>
      </c>
      <c r="BM124" s="589">
        <v>0</v>
      </c>
      <c r="BN124" s="626">
        <f t="shared" si="35"/>
        <v>14</v>
      </c>
      <c r="BO124" s="531">
        <f t="shared" si="25"/>
        <v>0</v>
      </c>
      <c r="BP124" s="531">
        <f t="shared" si="26"/>
        <v>0</v>
      </c>
      <c r="BR124" s="627">
        <v>0</v>
      </c>
      <c r="BS124" s="592">
        <v>14</v>
      </c>
      <c r="BT124" s="592">
        <v>0</v>
      </c>
      <c r="BU124" s="620">
        <v>0</v>
      </c>
      <c r="BV124" s="592">
        <f t="shared" si="34"/>
        <v>14</v>
      </c>
      <c r="BW124" s="620">
        <v>0</v>
      </c>
      <c r="BX124" s="593">
        <f t="shared" si="36"/>
        <v>14</v>
      </c>
      <c r="BY124" s="594">
        <v>0</v>
      </c>
      <c r="BZ124" s="618">
        <v>0</v>
      </c>
      <c r="CA124" s="578" t="str">
        <f t="shared" si="27"/>
        <v>○</v>
      </c>
      <c r="CB124" s="595">
        <v>14</v>
      </c>
      <c r="CC124" s="578" t="str">
        <f t="shared" si="28"/>
        <v>○</v>
      </c>
    </row>
    <row r="125" spans="1:81" ht="18.5" thickBot="1">
      <c r="A125" s="661">
        <v>112</v>
      </c>
      <c r="B125" s="662" t="s">
        <v>145</v>
      </c>
      <c r="C125" s="662" t="s">
        <v>151</v>
      </c>
      <c r="D125" s="662" t="s">
        <v>109</v>
      </c>
      <c r="E125" s="669"/>
      <c r="F125" s="663"/>
      <c r="G125" s="663"/>
      <c r="H125" s="663"/>
      <c r="I125" s="663">
        <v>21703058</v>
      </c>
      <c r="J125" s="664" t="s">
        <v>197</v>
      </c>
      <c r="K125" s="699"/>
      <c r="L125" s="700"/>
      <c r="M125" s="700"/>
      <c r="N125" s="700"/>
      <c r="O125" s="701">
        <v>0</v>
      </c>
      <c r="P125" s="701"/>
      <c r="Q125" s="702">
        <v>0</v>
      </c>
      <c r="R125" s="699"/>
      <c r="S125" s="700">
        <v>19</v>
      </c>
      <c r="T125" s="700"/>
      <c r="U125" s="700"/>
      <c r="V125" s="701">
        <v>19</v>
      </c>
      <c r="W125" s="701"/>
      <c r="X125" s="702">
        <v>19</v>
      </c>
      <c r="Y125" s="703">
        <v>0</v>
      </c>
      <c r="Z125" s="704">
        <v>6</v>
      </c>
      <c r="AA125" s="704">
        <v>0</v>
      </c>
      <c r="AB125" s="704">
        <v>0</v>
      </c>
      <c r="AC125" s="705">
        <f t="shared" si="29"/>
        <v>6</v>
      </c>
      <c r="AD125" s="705">
        <v>0</v>
      </c>
      <c r="AE125" s="706">
        <f t="shared" si="31"/>
        <v>6</v>
      </c>
      <c r="AF125" s="703">
        <v>0</v>
      </c>
      <c r="AG125" s="704">
        <v>6</v>
      </c>
      <c r="AH125" s="704">
        <v>0</v>
      </c>
      <c r="AI125" s="704">
        <v>0</v>
      </c>
      <c r="AJ125" s="705">
        <v>6</v>
      </c>
      <c r="AK125" s="705">
        <v>0</v>
      </c>
      <c r="AL125" s="706">
        <f t="shared" si="30"/>
        <v>6</v>
      </c>
      <c r="AM125" s="563">
        <v>0</v>
      </c>
      <c r="AN125" s="560">
        <v>0</v>
      </c>
      <c r="AO125" s="560">
        <v>0</v>
      </c>
      <c r="AP125" s="565">
        <v>0</v>
      </c>
      <c r="AQ125" s="705">
        <v>0</v>
      </c>
      <c r="AR125" s="560">
        <v>0</v>
      </c>
      <c r="AS125" s="706">
        <v>0</v>
      </c>
      <c r="AT125" s="602">
        <v>0</v>
      </c>
      <c r="AU125" s="603">
        <v>0</v>
      </c>
      <c r="AV125" s="604">
        <v>0</v>
      </c>
      <c r="AW125" s="698">
        <v>0</v>
      </c>
      <c r="AX125" s="605">
        <v>0</v>
      </c>
      <c r="AY125" s="603">
        <v>0</v>
      </c>
      <c r="AZ125" s="638">
        <v>0</v>
      </c>
      <c r="BA125" s="563">
        <v>0</v>
      </c>
      <c r="BB125" s="560">
        <v>16</v>
      </c>
      <c r="BC125" s="560">
        <v>0</v>
      </c>
      <c r="BD125" s="565">
        <v>0</v>
      </c>
      <c r="BE125" s="561">
        <v>16</v>
      </c>
      <c r="BF125" s="560">
        <v>0</v>
      </c>
      <c r="BG125" s="562">
        <v>16</v>
      </c>
      <c r="BH125" s="623">
        <v>0</v>
      </c>
      <c r="BI125" s="589">
        <v>16</v>
      </c>
      <c r="BJ125" s="589">
        <v>0</v>
      </c>
      <c r="BK125" s="624">
        <v>0</v>
      </c>
      <c r="BL125" s="625">
        <f t="shared" si="33"/>
        <v>16</v>
      </c>
      <c r="BM125" s="589">
        <v>0</v>
      </c>
      <c r="BN125" s="626">
        <f t="shared" si="35"/>
        <v>16</v>
      </c>
      <c r="BO125" s="531">
        <f t="shared" si="25"/>
        <v>0</v>
      </c>
      <c r="BP125" s="531">
        <f t="shared" si="26"/>
        <v>0</v>
      </c>
      <c r="BR125" s="627">
        <v>0</v>
      </c>
      <c r="BS125" s="592">
        <v>16</v>
      </c>
      <c r="BT125" s="592">
        <v>0</v>
      </c>
      <c r="BU125" s="620">
        <v>0</v>
      </c>
      <c r="BV125" s="592">
        <f t="shared" si="34"/>
        <v>16</v>
      </c>
      <c r="BW125" s="620">
        <v>0</v>
      </c>
      <c r="BX125" s="593">
        <f t="shared" si="36"/>
        <v>16</v>
      </c>
      <c r="BY125" s="594">
        <v>0</v>
      </c>
      <c r="BZ125" s="618">
        <v>0</v>
      </c>
      <c r="CA125" s="578" t="str">
        <f t="shared" si="27"/>
        <v>○</v>
      </c>
      <c r="CB125" s="707">
        <v>16</v>
      </c>
      <c r="CC125" s="578" t="str">
        <f t="shared" si="28"/>
        <v>○</v>
      </c>
    </row>
    <row r="126" spans="1:81" ht="26.25" customHeight="1" thickTop="1" thickBot="1">
      <c r="A126" s="1356" t="s">
        <v>198</v>
      </c>
      <c r="B126" s="1357"/>
      <c r="C126" s="1357"/>
      <c r="D126" s="1357"/>
      <c r="E126" s="1357"/>
      <c r="F126" s="1358"/>
      <c r="G126" s="1358"/>
      <c r="H126" s="1358"/>
      <c r="I126" s="1358"/>
      <c r="J126" s="1358"/>
      <c r="K126" s="672">
        <v>736</v>
      </c>
      <c r="L126" s="673">
        <v>2122</v>
      </c>
      <c r="M126" s="673">
        <v>696</v>
      </c>
      <c r="N126" s="673">
        <v>667</v>
      </c>
      <c r="O126" s="674">
        <v>4221</v>
      </c>
      <c r="P126" s="674">
        <v>18</v>
      </c>
      <c r="Q126" s="675">
        <v>4239</v>
      </c>
      <c r="R126" s="672">
        <v>2381</v>
      </c>
      <c r="S126" s="673">
        <v>3292</v>
      </c>
      <c r="T126" s="673">
        <v>969</v>
      </c>
      <c r="U126" s="673">
        <v>3126</v>
      </c>
      <c r="V126" s="674">
        <v>9768</v>
      </c>
      <c r="W126" s="674">
        <v>186</v>
      </c>
      <c r="X126" s="675">
        <v>9954</v>
      </c>
      <c r="Y126" s="676">
        <f t="shared" ref="Y126:AL126" si="37">SUM(Y37:Y125)</f>
        <v>2388</v>
      </c>
      <c r="Z126" s="677">
        <f t="shared" si="37"/>
        <v>3133</v>
      </c>
      <c r="AA126" s="677">
        <f t="shared" si="37"/>
        <v>1113</v>
      </c>
      <c r="AB126" s="677">
        <f t="shared" si="37"/>
        <v>3182</v>
      </c>
      <c r="AC126" s="678">
        <f t="shared" si="37"/>
        <v>9816</v>
      </c>
      <c r="AD126" s="678">
        <f t="shared" si="37"/>
        <v>147</v>
      </c>
      <c r="AE126" s="679">
        <f t="shared" si="37"/>
        <v>9963</v>
      </c>
      <c r="AF126" s="676">
        <f t="shared" si="37"/>
        <v>2389</v>
      </c>
      <c r="AG126" s="677">
        <f t="shared" si="37"/>
        <v>3019</v>
      </c>
      <c r="AH126" s="677">
        <f t="shared" si="37"/>
        <v>1194</v>
      </c>
      <c r="AI126" s="677">
        <f t="shared" si="37"/>
        <v>3201</v>
      </c>
      <c r="AJ126" s="678">
        <f t="shared" si="37"/>
        <v>9803</v>
      </c>
      <c r="AK126" s="678">
        <f t="shared" si="37"/>
        <v>80</v>
      </c>
      <c r="AL126" s="679">
        <f t="shared" si="37"/>
        <v>9883</v>
      </c>
      <c r="AM126" s="676">
        <v>2364</v>
      </c>
      <c r="AN126" s="677">
        <v>2966</v>
      </c>
      <c r="AO126" s="677">
        <v>1210</v>
      </c>
      <c r="AP126" s="677">
        <v>3007</v>
      </c>
      <c r="AQ126" s="678">
        <v>9547</v>
      </c>
      <c r="AR126" s="678">
        <v>159</v>
      </c>
      <c r="AS126" s="679">
        <v>9706</v>
      </c>
      <c r="AT126" s="676">
        <v>2397</v>
      </c>
      <c r="AU126" s="677">
        <v>2867</v>
      </c>
      <c r="AV126" s="677">
        <v>1282</v>
      </c>
      <c r="AW126" s="677">
        <v>2865</v>
      </c>
      <c r="AX126" s="677">
        <v>9411</v>
      </c>
      <c r="AY126" s="677">
        <v>123</v>
      </c>
      <c r="AZ126" s="679">
        <v>9534</v>
      </c>
      <c r="BA126" s="676">
        <v>2411</v>
      </c>
      <c r="BB126" s="677">
        <v>2789</v>
      </c>
      <c r="BC126" s="677">
        <v>1316</v>
      </c>
      <c r="BD126" s="677">
        <v>2766</v>
      </c>
      <c r="BE126" s="677">
        <v>9282</v>
      </c>
      <c r="BF126" s="677">
        <v>124</v>
      </c>
      <c r="BG126" s="679">
        <v>9406</v>
      </c>
      <c r="BH126" s="676">
        <f>SUM(BH37:BH125)</f>
        <v>2188</v>
      </c>
      <c r="BI126" s="677">
        <f t="shared" ref="BI126:BN126" si="38">SUM(BI37:BI125)</f>
        <v>2992</v>
      </c>
      <c r="BJ126" s="677">
        <f t="shared" si="38"/>
        <v>1383</v>
      </c>
      <c r="BK126" s="677">
        <f t="shared" si="38"/>
        <v>2669</v>
      </c>
      <c r="BL126" s="677">
        <f t="shared" si="38"/>
        <v>9232</v>
      </c>
      <c r="BM126" s="677">
        <f t="shared" si="38"/>
        <v>170</v>
      </c>
      <c r="BN126" s="679">
        <f t="shared" si="38"/>
        <v>9402</v>
      </c>
      <c r="BO126" s="531">
        <f t="shared" si="25"/>
        <v>-50</v>
      </c>
      <c r="BP126" s="531">
        <f t="shared" si="26"/>
        <v>-4</v>
      </c>
      <c r="BR126" s="672">
        <f t="shared" ref="BR126:BZ126" si="39">SUM(BR37:BR125)</f>
        <v>2092</v>
      </c>
      <c r="BS126" s="673">
        <f t="shared" si="39"/>
        <v>3053</v>
      </c>
      <c r="BT126" s="673">
        <f t="shared" si="39"/>
        <v>1514</v>
      </c>
      <c r="BU126" s="673">
        <f t="shared" si="39"/>
        <v>2481</v>
      </c>
      <c r="BV126" s="673">
        <f t="shared" si="39"/>
        <v>9140</v>
      </c>
      <c r="BW126" s="673">
        <f t="shared" si="39"/>
        <v>51</v>
      </c>
      <c r="BX126" s="714">
        <f t="shared" si="39"/>
        <v>9191</v>
      </c>
      <c r="BY126" s="715">
        <f t="shared" si="39"/>
        <v>31</v>
      </c>
      <c r="BZ126" s="675">
        <f t="shared" si="39"/>
        <v>180</v>
      </c>
      <c r="CA126" s="578"/>
      <c r="CB126" s="682">
        <f>SUM(CB37:CB125)</f>
        <v>9450</v>
      </c>
      <c r="CC126" s="578"/>
    </row>
    <row r="127" spans="1:81">
      <c r="A127" s="683">
        <v>113</v>
      </c>
      <c r="B127" s="716" t="s">
        <v>199</v>
      </c>
      <c r="C127" s="716" t="s">
        <v>1924</v>
      </c>
      <c r="D127" s="716" t="s">
        <v>109</v>
      </c>
      <c r="E127" s="717">
        <v>11729101</v>
      </c>
      <c r="F127" s="718">
        <v>11730005</v>
      </c>
      <c r="G127" s="718">
        <v>11701133</v>
      </c>
      <c r="H127" s="718">
        <v>11701133</v>
      </c>
      <c r="I127" s="718">
        <v>11701133</v>
      </c>
      <c r="J127" s="719" t="s">
        <v>200</v>
      </c>
      <c r="K127" s="686"/>
      <c r="L127" s="687">
        <v>60</v>
      </c>
      <c r="M127" s="687"/>
      <c r="N127" s="687">
        <v>40</v>
      </c>
      <c r="O127" s="688">
        <v>100</v>
      </c>
      <c r="P127" s="688"/>
      <c r="Q127" s="689">
        <v>100</v>
      </c>
      <c r="R127" s="686"/>
      <c r="S127" s="687">
        <v>60</v>
      </c>
      <c r="T127" s="687"/>
      <c r="U127" s="687">
        <v>40</v>
      </c>
      <c r="V127" s="688">
        <v>100</v>
      </c>
      <c r="W127" s="688"/>
      <c r="X127" s="689">
        <v>100</v>
      </c>
      <c r="Y127" s="559">
        <v>0</v>
      </c>
      <c r="Z127" s="560">
        <v>43</v>
      </c>
      <c r="AA127" s="560">
        <v>0</v>
      </c>
      <c r="AB127" s="560">
        <v>27</v>
      </c>
      <c r="AC127" s="561">
        <f t="shared" ref="AC127:AC143" si="40">SUM(Y127:AB127)</f>
        <v>70</v>
      </c>
      <c r="AD127" s="560">
        <v>0</v>
      </c>
      <c r="AE127" s="569">
        <f t="shared" ref="AE127:AE133" si="41">AC127+AD127</f>
        <v>70</v>
      </c>
      <c r="AF127" s="559">
        <v>0</v>
      </c>
      <c r="AG127" s="560">
        <v>43</v>
      </c>
      <c r="AH127" s="560">
        <v>0</v>
      </c>
      <c r="AI127" s="560">
        <v>27</v>
      </c>
      <c r="AJ127" s="561">
        <v>70</v>
      </c>
      <c r="AK127" s="560">
        <v>0</v>
      </c>
      <c r="AL127" s="562">
        <f t="shared" ref="AL127:AL143" si="42">AJ127+AK127</f>
        <v>70</v>
      </c>
      <c r="AM127" s="559">
        <v>0</v>
      </c>
      <c r="AN127" s="560">
        <v>43</v>
      </c>
      <c r="AO127" s="560">
        <v>0</v>
      </c>
      <c r="AP127" s="560">
        <v>27</v>
      </c>
      <c r="AQ127" s="561">
        <v>70</v>
      </c>
      <c r="AR127" s="560">
        <v>0</v>
      </c>
      <c r="AS127" s="562">
        <v>70</v>
      </c>
      <c r="AT127" s="563">
        <v>0</v>
      </c>
      <c r="AU127" s="568">
        <v>0</v>
      </c>
      <c r="AV127" s="565">
        <v>43</v>
      </c>
      <c r="AW127" s="565">
        <v>27</v>
      </c>
      <c r="AX127" s="561">
        <v>70</v>
      </c>
      <c r="AY127" s="560">
        <v>0</v>
      </c>
      <c r="AZ127" s="562">
        <v>70</v>
      </c>
      <c r="BA127" s="559">
        <v>0</v>
      </c>
      <c r="BB127" s="560">
        <v>0</v>
      </c>
      <c r="BC127" s="560">
        <v>43</v>
      </c>
      <c r="BD127" s="560">
        <v>27</v>
      </c>
      <c r="BE127" s="560">
        <v>70</v>
      </c>
      <c r="BF127" s="560">
        <v>0</v>
      </c>
      <c r="BG127" s="587">
        <v>70</v>
      </c>
      <c r="BH127" s="588">
        <v>0</v>
      </c>
      <c r="BI127" s="589">
        <v>0</v>
      </c>
      <c r="BJ127" s="589">
        <v>43</v>
      </c>
      <c r="BK127" s="589">
        <v>27</v>
      </c>
      <c r="BL127" s="589">
        <f t="shared" ref="BL127:BL136" si="43">SUM(BH127:BK127)</f>
        <v>70</v>
      </c>
      <c r="BM127" s="589">
        <v>0</v>
      </c>
      <c r="BN127" s="590">
        <f t="shared" ref="BN127:BN143" si="44">BL127+BM127</f>
        <v>70</v>
      </c>
      <c r="BO127" s="531">
        <f t="shared" si="25"/>
        <v>0</v>
      </c>
      <c r="BP127" s="531">
        <f t="shared" si="26"/>
        <v>0</v>
      </c>
      <c r="BR127" s="591">
        <v>0</v>
      </c>
      <c r="BS127" s="592">
        <v>0</v>
      </c>
      <c r="BT127" s="592">
        <v>43</v>
      </c>
      <c r="BU127" s="592">
        <v>27</v>
      </c>
      <c r="BV127" s="592">
        <f t="shared" ref="BV127:BV136" si="45">SUM(BR127:BU127)</f>
        <v>70</v>
      </c>
      <c r="BW127" s="592">
        <v>0</v>
      </c>
      <c r="BX127" s="593">
        <f t="shared" ref="BX127:BX143" si="46">BV127+BW127</f>
        <v>70</v>
      </c>
      <c r="BY127" s="690">
        <v>0</v>
      </c>
      <c r="BZ127" s="618">
        <v>0</v>
      </c>
      <c r="CA127" s="578" t="str">
        <f t="shared" si="27"/>
        <v>○</v>
      </c>
      <c r="CB127" s="595">
        <v>70</v>
      </c>
      <c r="CC127" s="578" t="str">
        <f t="shared" si="28"/>
        <v>○</v>
      </c>
    </row>
    <row r="128" spans="1:81">
      <c r="A128" s="550">
        <v>114</v>
      </c>
      <c r="B128" s="580" t="s">
        <v>199</v>
      </c>
      <c r="C128" s="580" t="s">
        <v>201</v>
      </c>
      <c r="D128" s="580" t="s">
        <v>109</v>
      </c>
      <c r="E128" s="581">
        <v>11729010</v>
      </c>
      <c r="F128" s="582">
        <v>11730137</v>
      </c>
      <c r="G128" s="582">
        <v>11701129</v>
      </c>
      <c r="H128" s="582">
        <v>11701129</v>
      </c>
      <c r="I128" s="582">
        <v>11701129</v>
      </c>
      <c r="J128" s="583" t="s">
        <v>63</v>
      </c>
      <c r="K128" s="584"/>
      <c r="L128" s="585">
        <v>174</v>
      </c>
      <c r="M128" s="585"/>
      <c r="N128" s="585"/>
      <c r="O128" s="586">
        <v>174</v>
      </c>
      <c r="P128" s="586"/>
      <c r="Q128" s="692">
        <v>174</v>
      </c>
      <c r="R128" s="584"/>
      <c r="S128" s="585">
        <v>116</v>
      </c>
      <c r="T128" s="585">
        <v>58</v>
      </c>
      <c r="U128" s="585"/>
      <c r="V128" s="586">
        <v>174</v>
      </c>
      <c r="W128" s="586"/>
      <c r="X128" s="692">
        <v>174</v>
      </c>
      <c r="Y128" s="559">
        <v>0</v>
      </c>
      <c r="Z128" s="560">
        <v>116</v>
      </c>
      <c r="AA128" s="560">
        <v>58</v>
      </c>
      <c r="AB128" s="560">
        <v>0</v>
      </c>
      <c r="AC128" s="561">
        <f t="shared" si="40"/>
        <v>174</v>
      </c>
      <c r="AD128" s="560">
        <v>0</v>
      </c>
      <c r="AE128" s="587">
        <f t="shared" si="41"/>
        <v>174</v>
      </c>
      <c r="AF128" s="559">
        <v>0</v>
      </c>
      <c r="AG128" s="560">
        <v>116</v>
      </c>
      <c r="AH128" s="560">
        <v>58</v>
      </c>
      <c r="AI128" s="560">
        <v>0</v>
      </c>
      <c r="AJ128" s="561">
        <v>174</v>
      </c>
      <c r="AK128" s="560">
        <v>0</v>
      </c>
      <c r="AL128" s="587">
        <f t="shared" si="42"/>
        <v>174</v>
      </c>
      <c r="AM128" s="559">
        <v>0</v>
      </c>
      <c r="AN128" s="560">
        <v>116</v>
      </c>
      <c r="AO128" s="560">
        <v>58</v>
      </c>
      <c r="AP128" s="560">
        <v>0</v>
      </c>
      <c r="AQ128" s="561">
        <v>174</v>
      </c>
      <c r="AR128" s="560">
        <v>0</v>
      </c>
      <c r="AS128" s="587">
        <v>174</v>
      </c>
      <c r="AT128" s="563">
        <v>0</v>
      </c>
      <c r="AU128" s="568">
        <v>116</v>
      </c>
      <c r="AV128" s="565">
        <v>58</v>
      </c>
      <c r="AW128" s="565">
        <v>0</v>
      </c>
      <c r="AX128" s="561">
        <v>174</v>
      </c>
      <c r="AY128" s="560">
        <v>0</v>
      </c>
      <c r="AZ128" s="587">
        <v>174</v>
      </c>
      <c r="BA128" s="559">
        <v>0</v>
      </c>
      <c r="BB128" s="560">
        <v>116</v>
      </c>
      <c r="BC128" s="560">
        <v>58</v>
      </c>
      <c r="BD128" s="560">
        <v>0</v>
      </c>
      <c r="BE128" s="560">
        <v>174</v>
      </c>
      <c r="BF128" s="560">
        <v>0</v>
      </c>
      <c r="BG128" s="587">
        <v>174</v>
      </c>
      <c r="BH128" s="588">
        <v>0</v>
      </c>
      <c r="BI128" s="589">
        <v>116</v>
      </c>
      <c r="BJ128" s="589">
        <v>58</v>
      </c>
      <c r="BK128" s="589">
        <v>0</v>
      </c>
      <c r="BL128" s="589">
        <f t="shared" si="43"/>
        <v>174</v>
      </c>
      <c r="BM128" s="589">
        <v>0</v>
      </c>
      <c r="BN128" s="590">
        <f t="shared" si="44"/>
        <v>174</v>
      </c>
      <c r="BO128" s="531">
        <f t="shared" si="25"/>
        <v>0</v>
      </c>
      <c r="BP128" s="531">
        <f t="shared" si="26"/>
        <v>0</v>
      </c>
      <c r="BR128" s="591">
        <v>0</v>
      </c>
      <c r="BS128" s="592">
        <v>116</v>
      </c>
      <c r="BT128" s="592">
        <v>58</v>
      </c>
      <c r="BU128" s="592">
        <v>0</v>
      </c>
      <c r="BV128" s="592">
        <f t="shared" si="45"/>
        <v>174</v>
      </c>
      <c r="BW128" s="592">
        <v>0</v>
      </c>
      <c r="BX128" s="593">
        <f t="shared" si="46"/>
        <v>174</v>
      </c>
      <c r="BY128" s="594">
        <v>0</v>
      </c>
      <c r="BZ128" s="618">
        <v>0</v>
      </c>
      <c r="CA128" s="578" t="str">
        <f t="shared" si="27"/>
        <v>○</v>
      </c>
      <c r="CB128" s="595">
        <v>174</v>
      </c>
      <c r="CC128" s="578" t="str">
        <f t="shared" si="28"/>
        <v>○</v>
      </c>
    </row>
    <row r="129" spans="1:81">
      <c r="A129" s="550">
        <v>115</v>
      </c>
      <c r="B129" s="580" t="s">
        <v>199</v>
      </c>
      <c r="C129" s="580" t="s">
        <v>1925</v>
      </c>
      <c r="D129" s="580" t="s">
        <v>109</v>
      </c>
      <c r="E129" s="581">
        <v>11729023</v>
      </c>
      <c r="F129" s="582">
        <v>11730016</v>
      </c>
      <c r="G129" s="582">
        <v>11701130</v>
      </c>
      <c r="H129" s="582">
        <v>11701130</v>
      </c>
      <c r="I129" s="582">
        <v>11701130</v>
      </c>
      <c r="J129" s="583" t="s">
        <v>202</v>
      </c>
      <c r="K129" s="584"/>
      <c r="L129" s="585">
        <v>60</v>
      </c>
      <c r="M129" s="585"/>
      <c r="N129" s="585">
        <v>38</v>
      </c>
      <c r="O129" s="586">
        <v>98</v>
      </c>
      <c r="P129" s="586"/>
      <c r="Q129" s="692">
        <v>98</v>
      </c>
      <c r="R129" s="584"/>
      <c r="S129" s="585">
        <v>60</v>
      </c>
      <c r="T129" s="585"/>
      <c r="U129" s="585">
        <v>38</v>
      </c>
      <c r="V129" s="586">
        <v>98</v>
      </c>
      <c r="W129" s="586"/>
      <c r="X129" s="692">
        <v>98</v>
      </c>
      <c r="Y129" s="559">
        <v>0</v>
      </c>
      <c r="Z129" s="560">
        <v>60</v>
      </c>
      <c r="AA129" s="560">
        <v>0</v>
      </c>
      <c r="AB129" s="560">
        <v>38</v>
      </c>
      <c r="AC129" s="561">
        <f t="shared" si="40"/>
        <v>98</v>
      </c>
      <c r="AD129" s="560">
        <v>0</v>
      </c>
      <c r="AE129" s="587">
        <f t="shared" si="41"/>
        <v>98</v>
      </c>
      <c r="AF129" s="559">
        <v>0</v>
      </c>
      <c r="AG129" s="560">
        <v>60</v>
      </c>
      <c r="AH129" s="560">
        <v>0</v>
      </c>
      <c r="AI129" s="560">
        <v>38</v>
      </c>
      <c r="AJ129" s="561">
        <v>98</v>
      </c>
      <c r="AK129" s="560">
        <v>0</v>
      </c>
      <c r="AL129" s="587">
        <f t="shared" si="42"/>
        <v>98</v>
      </c>
      <c r="AM129" s="559">
        <v>0</v>
      </c>
      <c r="AN129" s="560">
        <v>0</v>
      </c>
      <c r="AO129" s="560">
        <v>60</v>
      </c>
      <c r="AP129" s="560">
        <v>0</v>
      </c>
      <c r="AQ129" s="561">
        <v>60</v>
      </c>
      <c r="AR129" s="560">
        <v>0</v>
      </c>
      <c r="AS129" s="587">
        <v>60</v>
      </c>
      <c r="AT129" s="563">
        <v>0</v>
      </c>
      <c r="AU129" s="568">
        <v>0</v>
      </c>
      <c r="AV129" s="565">
        <v>60</v>
      </c>
      <c r="AW129" s="565">
        <v>0</v>
      </c>
      <c r="AX129" s="561">
        <v>60</v>
      </c>
      <c r="AY129" s="560">
        <v>0</v>
      </c>
      <c r="AZ129" s="587">
        <v>60</v>
      </c>
      <c r="BA129" s="559">
        <v>0</v>
      </c>
      <c r="BB129" s="560">
        <v>0</v>
      </c>
      <c r="BC129" s="560">
        <v>60</v>
      </c>
      <c r="BD129" s="560">
        <v>0</v>
      </c>
      <c r="BE129" s="560">
        <v>60</v>
      </c>
      <c r="BF129" s="560">
        <v>0</v>
      </c>
      <c r="BG129" s="587">
        <v>60</v>
      </c>
      <c r="BH129" s="588">
        <v>0</v>
      </c>
      <c r="BI129" s="589">
        <v>0</v>
      </c>
      <c r="BJ129" s="589">
        <v>60</v>
      </c>
      <c r="BK129" s="589">
        <v>0</v>
      </c>
      <c r="BL129" s="589">
        <f t="shared" si="43"/>
        <v>60</v>
      </c>
      <c r="BM129" s="589">
        <v>0</v>
      </c>
      <c r="BN129" s="590">
        <f t="shared" si="44"/>
        <v>60</v>
      </c>
      <c r="BO129" s="531">
        <f t="shared" si="25"/>
        <v>0</v>
      </c>
      <c r="BP129" s="531">
        <f t="shared" si="26"/>
        <v>0</v>
      </c>
      <c r="BR129" s="591">
        <v>0</v>
      </c>
      <c r="BS129" s="592">
        <v>0</v>
      </c>
      <c r="BT129" s="592">
        <v>60</v>
      </c>
      <c r="BU129" s="592">
        <v>0</v>
      </c>
      <c r="BV129" s="592">
        <f t="shared" si="45"/>
        <v>60</v>
      </c>
      <c r="BW129" s="592">
        <v>0</v>
      </c>
      <c r="BX129" s="593">
        <f t="shared" si="46"/>
        <v>60</v>
      </c>
      <c r="BY129" s="594">
        <v>0</v>
      </c>
      <c r="BZ129" s="618">
        <v>0</v>
      </c>
      <c r="CA129" s="578" t="str">
        <f t="shared" si="27"/>
        <v>○</v>
      </c>
      <c r="CB129" s="595">
        <v>60</v>
      </c>
      <c r="CC129" s="578" t="str">
        <f t="shared" si="28"/>
        <v>○</v>
      </c>
    </row>
    <row r="130" spans="1:81">
      <c r="A130" s="550">
        <v>116</v>
      </c>
      <c r="B130" s="580" t="s">
        <v>199</v>
      </c>
      <c r="C130" s="580" t="s">
        <v>1925</v>
      </c>
      <c r="D130" s="580" t="s">
        <v>109</v>
      </c>
      <c r="E130" s="581">
        <v>11729082</v>
      </c>
      <c r="F130" s="582">
        <v>11730106</v>
      </c>
      <c r="G130" s="582">
        <v>11701131</v>
      </c>
      <c r="H130" s="582">
        <v>11701131</v>
      </c>
      <c r="I130" s="582">
        <v>11701131</v>
      </c>
      <c r="J130" s="583" t="s">
        <v>65</v>
      </c>
      <c r="K130" s="584"/>
      <c r="L130" s="585"/>
      <c r="M130" s="585"/>
      <c r="N130" s="585"/>
      <c r="O130" s="586">
        <v>0</v>
      </c>
      <c r="P130" s="586"/>
      <c r="Q130" s="692">
        <v>0</v>
      </c>
      <c r="R130" s="584"/>
      <c r="S130" s="585"/>
      <c r="T130" s="585"/>
      <c r="U130" s="585">
        <v>54</v>
      </c>
      <c r="V130" s="586">
        <v>54</v>
      </c>
      <c r="W130" s="586"/>
      <c r="X130" s="692">
        <v>54</v>
      </c>
      <c r="Y130" s="559">
        <v>0</v>
      </c>
      <c r="Z130" s="560">
        <v>0</v>
      </c>
      <c r="AA130" s="560">
        <v>0</v>
      </c>
      <c r="AB130" s="560">
        <v>54</v>
      </c>
      <c r="AC130" s="561">
        <f t="shared" si="40"/>
        <v>54</v>
      </c>
      <c r="AD130" s="560">
        <v>0</v>
      </c>
      <c r="AE130" s="587">
        <f t="shared" si="41"/>
        <v>54</v>
      </c>
      <c r="AF130" s="559">
        <v>0</v>
      </c>
      <c r="AG130" s="560">
        <v>0</v>
      </c>
      <c r="AH130" s="560">
        <v>0</v>
      </c>
      <c r="AI130" s="560">
        <v>54</v>
      </c>
      <c r="AJ130" s="561">
        <v>54</v>
      </c>
      <c r="AK130" s="560">
        <v>0</v>
      </c>
      <c r="AL130" s="587">
        <f t="shared" si="42"/>
        <v>54</v>
      </c>
      <c r="AM130" s="559">
        <v>0</v>
      </c>
      <c r="AN130" s="560">
        <v>0</v>
      </c>
      <c r="AO130" s="560">
        <v>0</v>
      </c>
      <c r="AP130" s="560">
        <v>54</v>
      </c>
      <c r="AQ130" s="561">
        <v>54</v>
      </c>
      <c r="AR130" s="560">
        <v>0</v>
      </c>
      <c r="AS130" s="587">
        <v>54</v>
      </c>
      <c r="AT130" s="563">
        <v>0</v>
      </c>
      <c r="AU130" s="568">
        <v>0</v>
      </c>
      <c r="AV130" s="565">
        <v>0</v>
      </c>
      <c r="AW130" s="565">
        <v>25</v>
      </c>
      <c r="AX130" s="561">
        <v>25</v>
      </c>
      <c r="AY130" s="560">
        <v>0</v>
      </c>
      <c r="AZ130" s="587">
        <v>25</v>
      </c>
      <c r="BA130" s="559">
        <v>0</v>
      </c>
      <c r="BB130" s="560">
        <v>0</v>
      </c>
      <c r="BC130" s="560">
        <v>0</v>
      </c>
      <c r="BD130" s="560">
        <v>25</v>
      </c>
      <c r="BE130" s="560">
        <v>25</v>
      </c>
      <c r="BF130" s="560">
        <v>0</v>
      </c>
      <c r="BG130" s="587">
        <v>25</v>
      </c>
      <c r="BH130" s="588">
        <v>0</v>
      </c>
      <c r="BI130" s="589">
        <v>0</v>
      </c>
      <c r="BJ130" s="589">
        <v>0</v>
      </c>
      <c r="BK130" s="589">
        <v>25</v>
      </c>
      <c r="BL130" s="589">
        <f t="shared" si="43"/>
        <v>25</v>
      </c>
      <c r="BM130" s="589">
        <v>0</v>
      </c>
      <c r="BN130" s="590">
        <f t="shared" si="44"/>
        <v>25</v>
      </c>
      <c r="BO130" s="531">
        <f t="shared" si="25"/>
        <v>0</v>
      </c>
      <c r="BP130" s="531">
        <f t="shared" si="26"/>
        <v>0</v>
      </c>
      <c r="BR130" s="591">
        <v>0</v>
      </c>
      <c r="BS130" s="592">
        <v>0</v>
      </c>
      <c r="BT130" s="592">
        <v>0</v>
      </c>
      <c r="BU130" s="592">
        <v>25</v>
      </c>
      <c r="BV130" s="592">
        <f t="shared" si="45"/>
        <v>25</v>
      </c>
      <c r="BW130" s="592">
        <v>0</v>
      </c>
      <c r="BX130" s="593">
        <f t="shared" si="46"/>
        <v>25</v>
      </c>
      <c r="BY130" s="594">
        <v>0</v>
      </c>
      <c r="BZ130" s="618">
        <v>0</v>
      </c>
      <c r="CA130" s="578" t="str">
        <f t="shared" si="27"/>
        <v>○</v>
      </c>
      <c r="CB130" s="595">
        <v>25</v>
      </c>
      <c r="CC130" s="578" t="str">
        <f t="shared" si="28"/>
        <v>○</v>
      </c>
    </row>
    <row r="131" spans="1:81">
      <c r="A131" s="550">
        <v>117</v>
      </c>
      <c r="B131" s="580" t="s">
        <v>199</v>
      </c>
      <c r="C131" s="580" t="s">
        <v>203</v>
      </c>
      <c r="D131" s="580" t="s">
        <v>109</v>
      </c>
      <c r="E131" s="581">
        <v>11729103</v>
      </c>
      <c r="F131" s="582">
        <v>11730029</v>
      </c>
      <c r="G131" s="582">
        <v>11701121</v>
      </c>
      <c r="H131" s="582">
        <v>11701121</v>
      </c>
      <c r="I131" s="582">
        <v>11701121</v>
      </c>
      <c r="J131" s="583" t="s">
        <v>66</v>
      </c>
      <c r="K131" s="584"/>
      <c r="L131" s="585">
        <v>330</v>
      </c>
      <c r="M131" s="585"/>
      <c r="N131" s="585"/>
      <c r="O131" s="586">
        <v>330</v>
      </c>
      <c r="P131" s="586"/>
      <c r="Q131" s="692">
        <v>330</v>
      </c>
      <c r="R131" s="584">
        <v>8</v>
      </c>
      <c r="S131" s="585">
        <v>322</v>
      </c>
      <c r="T131" s="585"/>
      <c r="U131" s="585"/>
      <c r="V131" s="586">
        <v>330</v>
      </c>
      <c r="W131" s="586"/>
      <c r="X131" s="692">
        <v>330</v>
      </c>
      <c r="Y131" s="559">
        <v>20</v>
      </c>
      <c r="Z131" s="560">
        <v>256</v>
      </c>
      <c r="AA131" s="560">
        <v>54</v>
      </c>
      <c r="AB131" s="560">
        <v>0</v>
      </c>
      <c r="AC131" s="561">
        <f t="shared" si="40"/>
        <v>330</v>
      </c>
      <c r="AD131" s="560">
        <v>0</v>
      </c>
      <c r="AE131" s="587">
        <f t="shared" si="41"/>
        <v>330</v>
      </c>
      <c r="AF131" s="559">
        <v>20</v>
      </c>
      <c r="AG131" s="560">
        <v>256</v>
      </c>
      <c r="AH131" s="560">
        <v>54</v>
      </c>
      <c r="AI131" s="560">
        <v>0</v>
      </c>
      <c r="AJ131" s="561">
        <v>330</v>
      </c>
      <c r="AK131" s="560">
        <v>0</v>
      </c>
      <c r="AL131" s="587">
        <f t="shared" si="42"/>
        <v>330</v>
      </c>
      <c r="AM131" s="559">
        <v>20</v>
      </c>
      <c r="AN131" s="560">
        <v>256</v>
      </c>
      <c r="AO131" s="560">
        <v>54</v>
      </c>
      <c r="AP131" s="560">
        <v>0</v>
      </c>
      <c r="AQ131" s="561">
        <v>330</v>
      </c>
      <c r="AR131" s="560">
        <v>0</v>
      </c>
      <c r="AS131" s="587">
        <v>330</v>
      </c>
      <c r="AT131" s="563">
        <v>20</v>
      </c>
      <c r="AU131" s="568">
        <v>256</v>
      </c>
      <c r="AV131" s="565">
        <v>54</v>
      </c>
      <c r="AW131" s="565">
        <v>0</v>
      </c>
      <c r="AX131" s="561">
        <v>330</v>
      </c>
      <c r="AY131" s="560">
        <v>0</v>
      </c>
      <c r="AZ131" s="587">
        <v>330</v>
      </c>
      <c r="BA131" s="559">
        <v>20</v>
      </c>
      <c r="BB131" s="560">
        <v>256</v>
      </c>
      <c r="BC131" s="560">
        <v>54</v>
      </c>
      <c r="BD131" s="560">
        <v>0</v>
      </c>
      <c r="BE131" s="560">
        <v>330</v>
      </c>
      <c r="BF131" s="560">
        <v>0</v>
      </c>
      <c r="BG131" s="587">
        <v>330</v>
      </c>
      <c r="BH131" s="588">
        <v>20</v>
      </c>
      <c r="BI131" s="589">
        <v>256</v>
      </c>
      <c r="BJ131" s="589">
        <v>54</v>
      </c>
      <c r="BK131" s="589">
        <v>0</v>
      </c>
      <c r="BL131" s="589">
        <f t="shared" si="43"/>
        <v>330</v>
      </c>
      <c r="BM131" s="589">
        <v>0</v>
      </c>
      <c r="BN131" s="590">
        <f t="shared" si="44"/>
        <v>330</v>
      </c>
      <c r="BO131" s="531">
        <f t="shared" si="25"/>
        <v>0</v>
      </c>
      <c r="BP131" s="531">
        <f t="shared" si="26"/>
        <v>0</v>
      </c>
      <c r="BR131" s="591">
        <v>20</v>
      </c>
      <c r="BS131" s="592">
        <v>256</v>
      </c>
      <c r="BT131" s="592">
        <v>54</v>
      </c>
      <c r="BU131" s="592">
        <v>0</v>
      </c>
      <c r="BV131" s="592">
        <f t="shared" si="45"/>
        <v>330</v>
      </c>
      <c r="BW131" s="592">
        <v>0</v>
      </c>
      <c r="BX131" s="593">
        <f t="shared" si="46"/>
        <v>330</v>
      </c>
      <c r="BY131" s="594">
        <v>0</v>
      </c>
      <c r="BZ131" s="618">
        <v>0</v>
      </c>
      <c r="CA131" s="578" t="str">
        <f t="shared" si="27"/>
        <v>○</v>
      </c>
      <c r="CB131" s="595">
        <v>330</v>
      </c>
      <c r="CC131" s="578" t="str">
        <f t="shared" si="28"/>
        <v>○</v>
      </c>
    </row>
    <row r="132" spans="1:81">
      <c r="A132" s="550">
        <v>118</v>
      </c>
      <c r="B132" s="580" t="s">
        <v>199</v>
      </c>
      <c r="C132" s="580" t="s">
        <v>203</v>
      </c>
      <c r="D132" s="580" t="s">
        <v>109</v>
      </c>
      <c r="E132" s="581">
        <v>11729052</v>
      </c>
      <c r="F132" s="582">
        <v>11730135</v>
      </c>
      <c r="G132" s="582">
        <v>11701120</v>
      </c>
      <c r="H132" s="582">
        <v>11701120</v>
      </c>
      <c r="I132" s="582">
        <v>11701120</v>
      </c>
      <c r="J132" s="583" t="s">
        <v>67</v>
      </c>
      <c r="K132" s="584"/>
      <c r="L132" s="585">
        <v>292</v>
      </c>
      <c r="M132" s="653">
        <v>94</v>
      </c>
      <c r="N132" s="585">
        <v>40</v>
      </c>
      <c r="O132" s="586">
        <v>426</v>
      </c>
      <c r="P132" s="586"/>
      <c r="Q132" s="692">
        <v>426</v>
      </c>
      <c r="R132" s="584">
        <v>44</v>
      </c>
      <c r="S132" s="585">
        <v>288</v>
      </c>
      <c r="T132" s="653">
        <v>94</v>
      </c>
      <c r="U132" s="585"/>
      <c r="V132" s="586">
        <v>426</v>
      </c>
      <c r="W132" s="586"/>
      <c r="X132" s="692">
        <v>426</v>
      </c>
      <c r="Y132" s="559">
        <v>44</v>
      </c>
      <c r="Z132" s="560">
        <v>288</v>
      </c>
      <c r="AA132" s="560">
        <v>94</v>
      </c>
      <c r="AB132" s="560">
        <v>0</v>
      </c>
      <c r="AC132" s="561">
        <f t="shared" si="40"/>
        <v>426</v>
      </c>
      <c r="AD132" s="560">
        <v>0</v>
      </c>
      <c r="AE132" s="587">
        <f t="shared" si="41"/>
        <v>426</v>
      </c>
      <c r="AF132" s="559">
        <v>44</v>
      </c>
      <c r="AG132" s="560">
        <v>288</v>
      </c>
      <c r="AH132" s="560">
        <v>94</v>
      </c>
      <c r="AI132" s="560">
        <v>0</v>
      </c>
      <c r="AJ132" s="561">
        <v>426</v>
      </c>
      <c r="AK132" s="560">
        <v>0</v>
      </c>
      <c r="AL132" s="587">
        <f t="shared" si="42"/>
        <v>426</v>
      </c>
      <c r="AM132" s="559">
        <v>44</v>
      </c>
      <c r="AN132" s="560">
        <v>288</v>
      </c>
      <c r="AO132" s="560">
        <v>94</v>
      </c>
      <c r="AP132" s="560">
        <v>0</v>
      </c>
      <c r="AQ132" s="561">
        <v>426</v>
      </c>
      <c r="AR132" s="560">
        <v>0</v>
      </c>
      <c r="AS132" s="587">
        <v>426</v>
      </c>
      <c r="AT132" s="563">
        <v>44</v>
      </c>
      <c r="AU132" s="568">
        <v>288</v>
      </c>
      <c r="AV132" s="565">
        <v>94</v>
      </c>
      <c r="AW132" s="565">
        <v>0</v>
      </c>
      <c r="AX132" s="561">
        <v>426</v>
      </c>
      <c r="AY132" s="560">
        <v>0</v>
      </c>
      <c r="AZ132" s="587">
        <v>426</v>
      </c>
      <c r="BA132" s="559">
        <v>44</v>
      </c>
      <c r="BB132" s="560">
        <v>288</v>
      </c>
      <c r="BC132" s="560">
        <v>94</v>
      </c>
      <c r="BD132" s="560">
        <v>0</v>
      </c>
      <c r="BE132" s="560">
        <v>426</v>
      </c>
      <c r="BF132" s="560">
        <v>0</v>
      </c>
      <c r="BG132" s="587">
        <v>426</v>
      </c>
      <c r="BH132" s="693">
        <v>8</v>
      </c>
      <c r="BI132" s="596">
        <v>284</v>
      </c>
      <c r="BJ132" s="589">
        <v>94</v>
      </c>
      <c r="BK132" s="596">
        <v>40</v>
      </c>
      <c r="BL132" s="589">
        <f t="shared" si="43"/>
        <v>426</v>
      </c>
      <c r="BM132" s="589">
        <v>0</v>
      </c>
      <c r="BN132" s="590">
        <f t="shared" si="44"/>
        <v>426</v>
      </c>
      <c r="BO132" s="531">
        <f t="shared" ref="BO132:BO153" si="47">BL132-BE132</f>
        <v>0</v>
      </c>
      <c r="BP132" s="531">
        <f t="shared" ref="BP132:BP153" si="48">BN132-BG132</f>
        <v>0</v>
      </c>
      <c r="BR132" s="591">
        <v>8</v>
      </c>
      <c r="BS132" s="592">
        <v>284</v>
      </c>
      <c r="BT132" s="592">
        <v>94</v>
      </c>
      <c r="BU132" s="592">
        <v>40</v>
      </c>
      <c r="BV132" s="592">
        <f t="shared" si="45"/>
        <v>426</v>
      </c>
      <c r="BW132" s="592">
        <v>0</v>
      </c>
      <c r="BX132" s="593">
        <f t="shared" si="46"/>
        <v>426</v>
      </c>
      <c r="BY132" s="594">
        <v>0</v>
      </c>
      <c r="BZ132" s="618">
        <v>0</v>
      </c>
      <c r="CA132" s="578" t="str">
        <f t="shared" ref="CA132:CA150" si="49">IF(BN132=BX132+BY132+BZ132,"○","×")</f>
        <v>○</v>
      </c>
      <c r="CB132" s="595">
        <v>426</v>
      </c>
      <c r="CC132" s="578" t="str">
        <f t="shared" ref="CC132:CC150" si="50">IF(BN132=CB132,"○","×")</f>
        <v>○</v>
      </c>
    </row>
    <row r="133" spans="1:81">
      <c r="A133" s="550">
        <v>119</v>
      </c>
      <c r="B133" s="580" t="s">
        <v>199</v>
      </c>
      <c r="C133" s="580" t="s">
        <v>203</v>
      </c>
      <c r="D133" s="580" t="s">
        <v>109</v>
      </c>
      <c r="E133" s="581">
        <v>11729026</v>
      </c>
      <c r="F133" s="582">
        <v>11730033</v>
      </c>
      <c r="G133" s="582">
        <v>11701119</v>
      </c>
      <c r="H133" s="582">
        <v>11701119</v>
      </c>
      <c r="I133" s="582">
        <v>11701119</v>
      </c>
      <c r="J133" s="583" t="s">
        <v>204</v>
      </c>
      <c r="K133" s="584"/>
      <c r="L133" s="585"/>
      <c r="M133" s="585"/>
      <c r="N133" s="585"/>
      <c r="O133" s="586">
        <v>0</v>
      </c>
      <c r="P133" s="586"/>
      <c r="Q133" s="692">
        <v>0</v>
      </c>
      <c r="R133" s="584"/>
      <c r="S133" s="585">
        <v>46</v>
      </c>
      <c r="T133" s="585"/>
      <c r="U133" s="585"/>
      <c r="V133" s="586">
        <v>46</v>
      </c>
      <c r="W133" s="586"/>
      <c r="X133" s="692">
        <v>46</v>
      </c>
      <c r="Y133" s="559">
        <v>0</v>
      </c>
      <c r="Z133" s="560">
        <v>46</v>
      </c>
      <c r="AA133" s="560">
        <v>0</v>
      </c>
      <c r="AB133" s="560">
        <v>0</v>
      </c>
      <c r="AC133" s="561">
        <f t="shared" si="40"/>
        <v>46</v>
      </c>
      <c r="AD133" s="560">
        <v>0</v>
      </c>
      <c r="AE133" s="587">
        <f t="shared" si="41"/>
        <v>46</v>
      </c>
      <c r="AF133" s="559">
        <v>0</v>
      </c>
      <c r="AG133" s="560">
        <v>46</v>
      </c>
      <c r="AH133" s="560">
        <v>0</v>
      </c>
      <c r="AI133" s="560">
        <v>0</v>
      </c>
      <c r="AJ133" s="561">
        <v>46</v>
      </c>
      <c r="AK133" s="560">
        <v>0</v>
      </c>
      <c r="AL133" s="587">
        <f t="shared" si="42"/>
        <v>46</v>
      </c>
      <c r="AM133" s="559">
        <v>0</v>
      </c>
      <c r="AN133" s="560">
        <v>46</v>
      </c>
      <c r="AO133" s="560">
        <v>0</v>
      </c>
      <c r="AP133" s="560">
        <v>0</v>
      </c>
      <c r="AQ133" s="561">
        <v>46</v>
      </c>
      <c r="AR133" s="560">
        <v>0</v>
      </c>
      <c r="AS133" s="587">
        <v>46</v>
      </c>
      <c r="AT133" s="563">
        <v>0</v>
      </c>
      <c r="AU133" s="568">
        <v>46</v>
      </c>
      <c r="AV133" s="565">
        <v>0</v>
      </c>
      <c r="AW133" s="565">
        <v>0</v>
      </c>
      <c r="AX133" s="561">
        <v>46</v>
      </c>
      <c r="AY133" s="560">
        <v>0</v>
      </c>
      <c r="AZ133" s="587">
        <v>46</v>
      </c>
      <c r="BA133" s="559">
        <v>0</v>
      </c>
      <c r="BB133" s="560">
        <v>46</v>
      </c>
      <c r="BC133" s="560">
        <v>0</v>
      </c>
      <c r="BD133" s="560">
        <v>0</v>
      </c>
      <c r="BE133" s="560">
        <v>46</v>
      </c>
      <c r="BF133" s="560">
        <v>0</v>
      </c>
      <c r="BG133" s="587">
        <v>46</v>
      </c>
      <c r="BH133" s="588">
        <v>0</v>
      </c>
      <c r="BI133" s="589">
        <v>46</v>
      </c>
      <c r="BJ133" s="589">
        <v>0</v>
      </c>
      <c r="BK133" s="589">
        <v>0</v>
      </c>
      <c r="BL133" s="589">
        <f t="shared" si="43"/>
        <v>46</v>
      </c>
      <c r="BM133" s="589">
        <v>0</v>
      </c>
      <c r="BN133" s="590">
        <f t="shared" si="44"/>
        <v>46</v>
      </c>
      <c r="BO133" s="531">
        <f t="shared" si="47"/>
        <v>0</v>
      </c>
      <c r="BP133" s="531">
        <f t="shared" si="48"/>
        <v>0</v>
      </c>
      <c r="BR133" s="591">
        <v>0</v>
      </c>
      <c r="BS133" s="592">
        <v>46</v>
      </c>
      <c r="BT133" s="592">
        <v>0</v>
      </c>
      <c r="BU133" s="592">
        <v>0</v>
      </c>
      <c r="BV133" s="592">
        <f t="shared" si="45"/>
        <v>46</v>
      </c>
      <c r="BW133" s="592">
        <v>0</v>
      </c>
      <c r="BX133" s="593">
        <f t="shared" si="46"/>
        <v>46</v>
      </c>
      <c r="BY133" s="594">
        <v>0</v>
      </c>
      <c r="BZ133" s="618">
        <v>0</v>
      </c>
      <c r="CA133" s="578" t="str">
        <f t="shared" si="49"/>
        <v>○</v>
      </c>
      <c r="CB133" s="595">
        <v>46</v>
      </c>
      <c r="CC133" s="578" t="str">
        <f t="shared" si="50"/>
        <v>○</v>
      </c>
    </row>
    <row r="134" spans="1:81">
      <c r="A134" s="550">
        <v>120</v>
      </c>
      <c r="B134" s="720" t="s">
        <v>205</v>
      </c>
      <c r="C134" s="720" t="s">
        <v>206</v>
      </c>
      <c r="D134" s="720" t="s">
        <v>109</v>
      </c>
      <c r="E134" s="721" t="s">
        <v>207</v>
      </c>
      <c r="F134" s="722" t="s">
        <v>208</v>
      </c>
      <c r="G134" s="722" t="s">
        <v>209</v>
      </c>
      <c r="H134" s="722" t="s">
        <v>209</v>
      </c>
      <c r="I134" s="722" t="s">
        <v>209</v>
      </c>
      <c r="J134" s="723" t="s">
        <v>210</v>
      </c>
      <c r="K134" s="555"/>
      <c r="L134" s="556"/>
      <c r="M134" s="556"/>
      <c r="N134" s="556"/>
      <c r="O134" s="557">
        <v>0</v>
      </c>
      <c r="P134" s="557"/>
      <c r="Q134" s="558">
        <v>0</v>
      </c>
      <c r="R134" s="555"/>
      <c r="S134" s="556"/>
      <c r="T134" s="556"/>
      <c r="U134" s="556">
        <v>190</v>
      </c>
      <c r="V134" s="557">
        <v>190</v>
      </c>
      <c r="W134" s="557"/>
      <c r="X134" s="558">
        <v>190</v>
      </c>
      <c r="Y134" s="559">
        <v>0</v>
      </c>
      <c r="Z134" s="560">
        <v>0</v>
      </c>
      <c r="AA134" s="560">
        <v>0</v>
      </c>
      <c r="AB134" s="560">
        <v>190</v>
      </c>
      <c r="AC134" s="561">
        <f t="shared" si="40"/>
        <v>190</v>
      </c>
      <c r="AD134" s="560">
        <v>0</v>
      </c>
      <c r="AE134" s="562">
        <f t="shared" si="31"/>
        <v>190</v>
      </c>
      <c r="AF134" s="559">
        <v>0</v>
      </c>
      <c r="AG134" s="560">
        <v>0</v>
      </c>
      <c r="AH134" s="560">
        <v>0</v>
      </c>
      <c r="AI134" s="560">
        <v>199</v>
      </c>
      <c r="AJ134" s="561">
        <v>199</v>
      </c>
      <c r="AK134" s="560">
        <v>0</v>
      </c>
      <c r="AL134" s="562">
        <f t="shared" si="42"/>
        <v>199</v>
      </c>
      <c r="AM134" s="559">
        <v>0</v>
      </c>
      <c r="AN134" s="560">
        <v>0</v>
      </c>
      <c r="AO134" s="560">
        <v>0</v>
      </c>
      <c r="AP134" s="560">
        <v>199</v>
      </c>
      <c r="AQ134" s="561">
        <v>199</v>
      </c>
      <c r="AR134" s="560">
        <v>0</v>
      </c>
      <c r="AS134" s="562">
        <v>199</v>
      </c>
      <c r="AT134" s="563">
        <v>0</v>
      </c>
      <c r="AU134" s="568">
        <v>0</v>
      </c>
      <c r="AV134" s="565">
        <v>0</v>
      </c>
      <c r="AW134" s="565">
        <v>199</v>
      </c>
      <c r="AX134" s="561">
        <v>199</v>
      </c>
      <c r="AY134" s="560">
        <v>0</v>
      </c>
      <c r="AZ134" s="562">
        <v>199</v>
      </c>
      <c r="BA134" s="559">
        <v>0</v>
      </c>
      <c r="BB134" s="560">
        <v>0</v>
      </c>
      <c r="BC134" s="560">
        <v>0</v>
      </c>
      <c r="BD134" s="560">
        <v>199</v>
      </c>
      <c r="BE134" s="560">
        <v>199</v>
      </c>
      <c r="BF134" s="560">
        <v>0</v>
      </c>
      <c r="BG134" s="587">
        <v>199</v>
      </c>
      <c r="BH134" s="588">
        <v>0</v>
      </c>
      <c r="BI134" s="589">
        <v>0</v>
      </c>
      <c r="BJ134" s="589">
        <v>0</v>
      </c>
      <c r="BK134" s="589">
        <v>199</v>
      </c>
      <c r="BL134" s="589">
        <f t="shared" si="43"/>
        <v>199</v>
      </c>
      <c r="BM134" s="589">
        <v>0</v>
      </c>
      <c r="BN134" s="590">
        <f t="shared" si="44"/>
        <v>199</v>
      </c>
      <c r="BO134" s="531">
        <f t="shared" si="47"/>
        <v>0</v>
      </c>
      <c r="BP134" s="531">
        <f t="shared" si="48"/>
        <v>0</v>
      </c>
      <c r="BR134" s="591">
        <v>0</v>
      </c>
      <c r="BS134" s="592">
        <v>0</v>
      </c>
      <c r="BT134" s="592">
        <v>0</v>
      </c>
      <c r="BU134" s="592">
        <v>199</v>
      </c>
      <c r="BV134" s="592">
        <f t="shared" si="45"/>
        <v>199</v>
      </c>
      <c r="BW134" s="592">
        <v>0</v>
      </c>
      <c r="BX134" s="593">
        <f t="shared" si="46"/>
        <v>199</v>
      </c>
      <c r="BY134" s="594">
        <v>0</v>
      </c>
      <c r="BZ134" s="618">
        <v>0</v>
      </c>
      <c r="CA134" s="578" t="str">
        <f t="shared" si="49"/>
        <v>○</v>
      </c>
      <c r="CB134" s="579">
        <v>199</v>
      </c>
      <c r="CC134" s="578" t="str">
        <f t="shared" si="50"/>
        <v>○</v>
      </c>
    </row>
    <row r="135" spans="1:81" ht="13.5" hidden="1" customHeight="1">
      <c r="A135" s="550">
        <v>121</v>
      </c>
      <c r="B135" s="708" t="s">
        <v>199</v>
      </c>
      <c r="C135" s="708" t="s">
        <v>203</v>
      </c>
      <c r="D135" s="708" t="s">
        <v>109</v>
      </c>
      <c r="E135" s="708">
        <v>11729115</v>
      </c>
      <c r="F135" s="709">
        <v>11730132</v>
      </c>
      <c r="G135" s="709">
        <v>11701122</v>
      </c>
      <c r="H135" s="709"/>
      <c r="I135" s="709"/>
      <c r="J135" s="709" t="s">
        <v>211</v>
      </c>
      <c r="K135" s="584"/>
      <c r="L135" s="585"/>
      <c r="M135" s="585"/>
      <c r="N135" s="585"/>
      <c r="O135" s="586">
        <v>0</v>
      </c>
      <c r="P135" s="586"/>
      <c r="Q135" s="692">
        <v>0</v>
      </c>
      <c r="R135" s="584"/>
      <c r="S135" s="585"/>
      <c r="T135" s="585"/>
      <c r="U135" s="585">
        <v>144</v>
      </c>
      <c r="V135" s="586">
        <v>144</v>
      </c>
      <c r="W135" s="586"/>
      <c r="X135" s="692">
        <v>144</v>
      </c>
      <c r="Y135" s="559">
        <v>0</v>
      </c>
      <c r="Z135" s="560">
        <v>0</v>
      </c>
      <c r="AA135" s="560">
        <v>0</v>
      </c>
      <c r="AB135" s="560">
        <v>144</v>
      </c>
      <c r="AC135" s="561">
        <f t="shared" si="40"/>
        <v>144</v>
      </c>
      <c r="AD135" s="560">
        <v>0</v>
      </c>
      <c r="AE135" s="587">
        <f>AC135+AD135</f>
        <v>144</v>
      </c>
      <c r="AF135" s="559">
        <v>0</v>
      </c>
      <c r="AG135" s="560">
        <v>0</v>
      </c>
      <c r="AH135" s="560">
        <v>0</v>
      </c>
      <c r="AI135" s="560">
        <v>144</v>
      </c>
      <c r="AJ135" s="561">
        <v>144</v>
      </c>
      <c r="AK135" s="560">
        <v>0</v>
      </c>
      <c r="AL135" s="587">
        <f t="shared" si="42"/>
        <v>144</v>
      </c>
      <c r="AM135" s="563">
        <v>0</v>
      </c>
      <c r="AN135" s="560">
        <v>0</v>
      </c>
      <c r="AO135" s="560">
        <v>0</v>
      </c>
      <c r="AP135" s="560">
        <v>144</v>
      </c>
      <c r="AQ135" s="561">
        <v>144</v>
      </c>
      <c r="AR135" s="560">
        <v>0</v>
      </c>
      <c r="AS135" s="587">
        <v>144</v>
      </c>
      <c r="AT135" s="563">
        <v>0</v>
      </c>
      <c r="AU135" s="568">
        <v>0</v>
      </c>
      <c r="AV135" s="565">
        <v>0</v>
      </c>
      <c r="AW135" s="565">
        <v>0</v>
      </c>
      <c r="AX135" s="561">
        <v>0</v>
      </c>
      <c r="AY135" s="560">
        <v>0</v>
      </c>
      <c r="AZ135" s="587">
        <v>0</v>
      </c>
      <c r="BA135" s="559">
        <v>0</v>
      </c>
      <c r="BB135" s="560">
        <v>0</v>
      </c>
      <c r="BC135" s="560">
        <v>0</v>
      </c>
      <c r="BD135" s="560">
        <v>0</v>
      </c>
      <c r="BE135" s="560">
        <v>0</v>
      </c>
      <c r="BF135" s="560">
        <v>0</v>
      </c>
      <c r="BG135" s="587">
        <v>0</v>
      </c>
      <c r="BH135" s="588">
        <v>0</v>
      </c>
      <c r="BI135" s="589">
        <v>0</v>
      </c>
      <c r="BJ135" s="589">
        <v>0</v>
      </c>
      <c r="BK135" s="589">
        <v>0</v>
      </c>
      <c r="BL135" s="589">
        <f t="shared" si="43"/>
        <v>0</v>
      </c>
      <c r="BM135" s="589">
        <v>0</v>
      </c>
      <c r="BN135" s="590">
        <f t="shared" si="44"/>
        <v>0</v>
      </c>
      <c r="BO135" s="531">
        <f t="shared" si="47"/>
        <v>0</v>
      </c>
      <c r="BP135" s="531">
        <f t="shared" si="48"/>
        <v>0</v>
      </c>
      <c r="BQ135" s="710"/>
      <c r="BR135" s="591"/>
      <c r="BS135" s="592"/>
      <c r="BT135" s="592"/>
      <c r="BU135" s="592"/>
      <c r="BV135" s="592">
        <f t="shared" si="45"/>
        <v>0</v>
      </c>
      <c r="BW135" s="592"/>
      <c r="BX135" s="593">
        <f t="shared" si="46"/>
        <v>0</v>
      </c>
      <c r="BY135" s="594"/>
      <c r="BZ135" s="618"/>
      <c r="CA135" s="578" t="str">
        <f t="shared" si="49"/>
        <v>○</v>
      </c>
      <c r="CB135" s="595">
        <v>0</v>
      </c>
      <c r="CC135" s="578" t="str">
        <f t="shared" si="50"/>
        <v>○</v>
      </c>
    </row>
    <row r="136" spans="1:81">
      <c r="A136" s="550">
        <v>121</v>
      </c>
      <c r="B136" s="580" t="s">
        <v>199</v>
      </c>
      <c r="C136" s="580" t="s">
        <v>203</v>
      </c>
      <c r="D136" s="580" t="s">
        <v>109</v>
      </c>
      <c r="E136" s="581">
        <v>11729128</v>
      </c>
      <c r="F136" s="582">
        <v>11730070</v>
      </c>
      <c r="G136" s="582">
        <v>11701123</v>
      </c>
      <c r="H136" s="582">
        <v>11701123</v>
      </c>
      <c r="I136" s="582">
        <v>11701123</v>
      </c>
      <c r="J136" s="583" t="s">
        <v>68</v>
      </c>
      <c r="K136" s="584"/>
      <c r="L136" s="585"/>
      <c r="M136" s="585"/>
      <c r="N136" s="585"/>
      <c r="O136" s="586">
        <v>0</v>
      </c>
      <c r="P136" s="586"/>
      <c r="Q136" s="692">
        <v>0</v>
      </c>
      <c r="R136" s="584"/>
      <c r="S136" s="585"/>
      <c r="T136" s="585"/>
      <c r="U136" s="585">
        <v>41</v>
      </c>
      <c r="V136" s="586">
        <v>41</v>
      </c>
      <c r="W136" s="586"/>
      <c r="X136" s="692">
        <v>41</v>
      </c>
      <c r="Y136" s="559">
        <v>0</v>
      </c>
      <c r="Z136" s="560">
        <v>0</v>
      </c>
      <c r="AA136" s="560">
        <v>0</v>
      </c>
      <c r="AB136" s="560">
        <v>41</v>
      </c>
      <c r="AC136" s="561">
        <f t="shared" si="40"/>
        <v>41</v>
      </c>
      <c r="AD136" s="560">
        <v>0</v>
      </c>
      <c r="AE136" s="587">
        <f t="shared" si="31"/>
        <v>41</v>
      </c>
      <c r="AF136" s="559">
        <v>0</v>
      </c>
      <c r="AG136" s="560">
        <v>0</v>
      </c>
      <c r="AH136" s="560">
        <v>0</v>
      </c>
      <c r="AI136" s="560">
        <v>41</v>
      </c>
      <c r="AJ136" s="561">
        <v>41</v>
      </c>
      <c r="AK136" s="560">
        <v>0</v>
      </c>
      <c r="AL136" s="587">
        <f t="shared" si="42"/>
        <v>41</v>
      </c>
      <c r="AM136" s="563">
        <v>0</v>
      </c>
      <c r="AN136" s="560">
        <v>0</v>
      </c>
      <c r="AO136" s="560">
        <v>0</v>
      </c>
      <c r="AP136" s="560">
        <v>41</v>
      </c>
      <c r="AQ136" s="561">
        <v>41</v>
      </c>
      <c r="AR136" s="560">
        <v>0</v>
      </c>
      <c r="AS136" s="587">
        <v>41</v>
      </c>
      <c r="AT136" s="563">
        <v>0</v>
      </c>
      <c r="AU136" s="568">
        <v>0</v>
      </c>
      <c r="AV136" s="565">
        <v>0</v>
      </c>
      <c r="AW136" s="565">
        <v>24</v>
      </c>
      <c r="AX136" s="561">
        <v>24</v>
      </c>
      <c r="AY136" s="560">
        <v>0</v>
      </c>
      <c r="AZ136" s="562">
        <v>24</v>
      </c>
      <c r="BA136" s="559">
        <v>0</v>
      </c>
      <c r="BB136" s="560">
        <v>0</v>
      </c>
      <c r="BC136" s="560">
        <v>0</v>
      </c>
      <c r="BD136" s="560">
        <v>24</v>
      </c>
      <c r="BE136" s="560">
        <v>24</v>
      </c>
      <c r="BF136" s="560">
        <v>0</v>
      </c>
      <c r="BG136" s="587">
        <v>24</v>
      </c>
      <c r="BH136" s="588">
        <v>0</v>
      </c>
      <c r="BI136" s="589">
        <v>0</v>
      </c>
      <c r="BJ136" s="589">
        <v>0</v>
      </c>
      <c r="BK136" s="589">
        <v>24</v>
      </c>
      <c r="BL136" s="589">
        <f t="shared" si="43"/>
        <v>24</v>
      </c>
      <c r="BM136" s="589">
        <v>0</v>
      </c>
      <c r="BN136" s="590">
        <f t="shared" si="44"/>
        <v>24</v>
      </c>
      <c r="BO136" s="531">
        <f t="shared" si="47"/>
        <v>0</v>
      </c>
      <c r="BP136" s="531">
        <f t="shared" si="48"/>
        <v>0</v>
      </c>
      <c r="BR136" s="591">
        <v>0</v>
      </c>
      <c r="BS136" s="592">
        <v>0</v>
      </c>
      <c r="BT136" s="592">
        <v>0</v>
      </c>
      <c r="BU136" s="592">
        <v>24</v>
      </c>
      <c r="BV136" s="592">
        <f t="shared" si="45"/>
        <v>24</v>
      </c>
      <c r="BW136" s="592">
        <v>0</v>
      </c>
      <c r="BX136" s="593">
        <f t="shared" si="46"/>
        <v>24</v>
      </c>
      <c r="BY136" s="594">
        <v>0</v>
      </c>
      <c r="BZ136" s="618">
        <v>0</v>
      </c>
      <c r="CA136" s="578" t="str">
        <f t="shared" si="49"/>
        <v>○</v>
      </c>
      <c r="CB136" s="595">
        <v>24</v>
      </c>
      <c r="CC136" s="578" t="str">
        <f t="shared" si="50"/>
        <v>○</v>
      </c>
    </row>
    <row r="137" spans="1:81">
      <c r="A137" s="598"/>
      <c r="B137" s="599" t="s">
        <v>199</v>
      </c>
      <c r="C137" s="599" t="s">
        <v>212</v>
      </c>
      <c r="D137" s="599" t="s">
        <v>109</v>
      </c>
      <c r="E137" s="599" t="s">
        <v>131</v>
      </c>
      <c r="F137" s="600">
        <v>21730095</v>
      </c>
      <c r="G137" s="600">
        <v>21701141</v>
      </c>
      <c r="H137" s="600">
        <v>21701141</v>
      </c>
      <c r="I137" s="600">
        <v>21701141</v>
      </c>
      <c r="J137" s="600" t="s">
        <v>213</v>
      </c>
      <c r="K137" s="584"/>
      <c r="L137" s="585"/>
      <c r="M137" s="585"/>
      <c r="N137" s="585"/>
      <c r="O137" s="586">
        <v>0</v>
      </c>
      <c r="P137" s="586"/>
      <c r="Q137" s="692">
        <v>0</v>
      </c>
      <c r="R137" s="584"/>
      <c r="S137" s="585"/>
      <c r="T137" s="585"/>
      <c r="U137" s="585"/>
      <c r="V137" s="586">
        <v>0</v>
      </c>
      <c r="W137" s="586"/>
      <c r="X137" s="692">
        <v>0</v>
      </c>
      <c r="Y137" s="724">
        <v>0</v>
      </c>
      <c r="Z137" s="725">
        <v>0</v>
      </c>
      <c r="AA137" s="725">
        <v>0</v>
      </c>
      <c r="AB137" s="725">
        <v>0</v>
      </c>
      <c r="AC137" s="726">
        <f>SUM(Y137:AB137)</f>
        <v>0</v>
      </c>
      <c r="AD137" s="726">
        <v>0</v>
      </c>
      <c r="AE137" s="727">
        <f>AC137+AD137</f>
        <v>0</v>
      </c>
      <c r="AF137" s="559">
        <v>0</v>
      </c>
      <c r="AG137" s="560">
        <v>0</v>
      </c>
      <c r="AH137" s="560">
        <v>0</v>
      </c>
      <c r="AI137" s="560">
        <v>0</v>
      </c>
      <c r="AJ137" s="561">
        <v>0</v>
      </c>
      <c r="AK137" s="561">
        <v>18</v>
      </c>
      <c r="AL137" s="587">
        <f>AJ137+AK137</f>
        <v>18</v>
      </c>
      <c r="AM137" s="563">
        <v>0</v>
      </c>
      <c r="AN137" s="560">
        <v>0</v>
      </c>
      <c r="AO137" s="560">
        <v>0</v>
      </c>
      <c r="AP137" s="565">
        <v>0</v>
      </c>
      <c r="AQ137" s="561">
        <v>0</v>
      </c>
      <c r="AR137" s="560">
        <v>18</v>
      </c>
      <c r="AS137" s="587">
        <v>18</v>
      </c>
      <c r="AT137" s="563">
        <v>0</v>
      </c>
      <c r="AU137" s="560">
        <v>0</v>
      </c>
      <c r="AV137" s="565">
        <v>0</v>
      </c>
      <c r="AW137" s="622">
        <v>0</v>
      </c>
      <c r="AX137" s="561">
        <v>0</v>
      </c>
      <c r="AY137" s="560">
        <v>18</v>
      </c>
      <c r="AZ137" s="562">
        <v>18</v>
      </c>
      <c r="BA137" s="563">
        <v>0</v>
      </c>
      <c r="BB137" s="560">
        <v>0</v>
      </c>
      <c r="BC137" s="560">
        <v>0</v>
      </c>
      <c r="BD137" s="565">
        <v>0</v>
      </c>
      <c r="BE137" s="561">
        <v>0</v>
      </c>
      <c r="BF137" s="560">
        <v>18</v>
      </c>
      <c r="BG137" s="562">
        <v>18</v>
      </c>
      <c r="BH137" s="602">
        <v>0</v>
      </c>
      <c r="BI137" s="603">
        <v>0</v>
      </c>
      <c r="BJ137" s="603">
        <v>0</v>
      </c>
      <c r="BK137" s="604">
        <v>0</v>
      </c>
      <c r="BL137" s="605">
        <f>SUM(BH137:BK137)</f>
        <v>0</v>
      </c>
      <c r="BM137" s="603">
        <v>0</v>
      </c>
      <c r="BN137" s="638">
        <f>BL137+BM137</f>
        <v>0</v>
      </c>
      <c r="BO137" s="531">
        <f>BL137-BE137</f>
        <v>0</v>
      </c>
      <c r="BP137" s="531">
        <f>BN137-BG137</f>
        <v>-18</v>
      </c>
      <c r="BR137" s="602">
        <v>0</v>
      </c>
      <c r="BS137" s="603">
        <v>0</v>
      </c>
      <c r="BT137" s="603">
        <v>0</v>
      </c>
      <c r="BU137" s="604">
        <v>0</v>
      </c>
      <c r="BV137" s="603">
        <f>SUM(BR137:BU137)</f>
        <v>0</v>
      </c>
      <c r="BW137" s="604">
        <v>0</v>
      </c>
      <c r="BX137" s="605">
        <f>BV137+BW137</f>
        <v>0</v>
      </c>
      <c r="BY137" s="617">
        <v>0</v>
      </c>
      <c r="BZ137" s="610">
        <v>0</v>
      </c>
      <c r="CA137" s="578" t="str">
        <f>IF(BN137=BX137+BY137+BZ137,"○","×")</f>
        <v>○</v>
      </c>
      <c r="CB137" s="595">
        <v>0</v>
      </c>
      <c r="CC137" s="578" t="str">
        <f>IF(BN137=CB137,"○","×")</f>
        <v>○</v>
      </c>
    </row>
    <row r="138" spans="1:81">
      <c r="A138" s="697"/>
      <c r="B138" s="728" t="s">
        <v>199</v>
      </c>
      <c r="C138" s="728" t="s">
        <v>1925</v>
      </c>
      <c r="D138" s="728" t="s">
        <v>109</v>
      </c>
      <c r="E138" s="728">
        <v>21729090</v>
      </c>
      <c r="F138" s="729">
        <v>21730061</v>
      </c>
      <c r="G138" s="729">
        <v>21701132</v>
      </c>
      <c r="H138" s="729">
        <v>21701132</v>
      </c>
      <c r="I138" s="729">
        <v>21701132</v>
      </c>
      <c r="J138" s="729" t="s">
        <v>214</v>
      </c>
      <c r="K138" s="699"/>
      <c r="L138" s="700"/>
      <c r="M138" s="700"/>
      <c r="N138" s="700"/>
      <c r="O138" s="701">
        <v>0</v>
      </c>
      <c r="P138" s="701"/>
      <c r="Q138" s="702">
        <v>0</v>
      </c>
      <c r="R138" s="699"/>
      <c r="S138" s="700">
        <v>19</v>
      </c>
      <c r="T138" s="700"/>
      <c r="U138" s="700"/>
      <c r="V138" s="701">
        <v>19</v>
      </c>
      <c r="W138" s="701"/>
      <c r="X138" s="702">
        <v>19</v>
      </c>
      <c r="Y138" s="559">
        <v>0</v>
      </c>
      <c r="Z138" s="560">
        <v>19</v>
      </c>
      <c r="AA138" s="560">
        <v>0</v>
      </c>
      <c r="AB138" s="560">
        <v>0</v>
      </c>
      <c r="AC138" s="561">
        <f>SUM(Y138:AB138)</f>
        <v>19</v>
      </c>
      <c r="AD138" s="561">
        <v>0</v>
      </c>
      <c r="AE138" s="706">
        <f>AC138+AD138</f>
        <v>19</v>
      </c>
      <c r="AF138" s="559">
        <v>0</v>
      </c>
      <c r="AG138" s="560">
        <v>19</v>
      </c>
      <c r="AH138" s="560">
        <v>0</v>
      </c>
      <c r="AI138" s="560">
        <v>0</v>
      </c>
      <c r="AJ138" s="561">
        <v>19</v>
      </c>
      <c r="AK138" s="561">
        <v>0</v>
      </c>
      <c r="AL138" s="706">
        <f>AJ138+AK138</f>
        <v>19</v>
      </c>
      <c r="AM138" s="563">
        <v>0</v>
      </c>
      <c r="AN138" s="560">
        <v>19</v>
      </c>
      <c r="AO138" s="560">
        <v>0</v>
      </c>
      <c r="AP138" s="565">
        <v>0</v>
      </c>
      <c r="AQ138" s="561">
        <v>19</v>
      </c>
      <c r="AR138" s="560">
        <v>0</v>
      </c>
      <c r="AS138" s="706">
        <v>19</v>
      </c>
      <c r="AT138" s="563">
        <v>0</v>
      </c>
      <c r="AU138" s="560">
        <v>19</v>
      </c>
      <c r="AV138" s="565">
        <v>0</v>
      </c>
      <c r="AW138" s="622">
        <v>0</v>
      </c>
      <c r="AX138" s="561">
        <v>19</v>
      </c>
      <c r="AY138" s="560">
        <v>0</v>
      </c>
      <c r="AZ138" s="562">
        <v>19</v>
      </c>
      <c r="BA138" s="563">
        <v>0</v>
      </c>
      <c r="BB138" s="560">
        <v>19</v>
      </c>
      <c r="BC138" s="560">
        <v>0</v>
      </c>
      <c r="BD138" s="565">
        <v>0</v>
      </c>
      <c r="BE138" s="561">
        <v>19</v>
      </c>
      <c r="BF138" s="560">
        <v>0</v>
      </c>
      <c r="BG138" s="562">
        <v>19</v>
      </c>
      <c r="BH138" s="602">
        <v>0</v>
      </c>
      <c r="BI138" s="603">
        <v>0</v>
      </c>
      <c r="BJ138" s="603">
        <v>0</v>
      </c>
      <c r="BK138" s="604">
        <v>0</v>
      </c>
      <c r="BL138" s="605">
        <f>SUM(BH138:BK138)</f>
        <v>0</v>
      </c>
      <c r="BM138" s="603">
        <v>0</v>
      </c>
      <c r="BN138" s="638">
        <f>BL138+BM138</f>
        <v>0</v>
      </c>
      <c r="BO138" s="531">
        <f>BL138-BE138</f>
        <v>-19</v>
      </c>
      <c r="BP138" s="531">
        <f>BN138-BG138</f>
        <v>-19</v>
      </c>
      <c r="BR138" s="602">
        <v>0</v>
      </c>
      <c r="BS138" s="603">
        <v>0</v>
      </c>
      <c r="BT138" s="603">
        <v>0</v>
      </c>
      <c r="BU138" s="604">
        <v>0</v>
      </c>
      <c r="BV138" s="603">
        <f>SUM(BR138:BU138)</f>
        <v>0</v>
      </c>
      <c r="BW138" s="604">
        <v>0</v>
      </c>
      <c r="BX138" s="605">
        <f>BV138+BW138</f>
        <v>0</v>
      </c>
      <c r="BY138" s="617">
        <v>0</v>
      </c>
      <c r="BZ138" s="610">
        <v>0</v>
      </c>
      <c r="CA138" s="578" t="str">
        <f>IF(BN138=BX138+BY138+BZ138,"○","×")</f>
        <v>○</v>
      </c>
      <c r="CB138" s="707">
        <v>0</v>
      </c>
      <c r="CC138" s="578" t="str">
        <f>IF(BN138=CB138,"○","×")</f>
        <v>○</v>
      </c>
    </row>
    <row r="139" spans="1:81">
      <c r="A139" s="550">
        <v>122</v>
      </c>
      <c r="B139" s="653" t="s">
        <v>205</v>
      </c>
      <c r="C139" s="653" t="s">
        <v>206</v>
      </c>
      <c r="D139" s="580" t="s">
        <v>109</v>
      </c>
      <c r="E139" s="656">
        <v>21729093</v>
      </c>
      <c r="F139" s="657">
        <v>21730129</v>
      </c>
      <c r="G139" s="657">
        <v>21701127</v>
      </c>
      <c r="H139" s="657">
        <v>21701127</v>
      </c>
      <c r="I139" s="657">
        <v>21701127</v>
      </c>
      <c r="J139" s="639" t="s">
        <v>215</v>
      </c>
      <c r="K139" s="584"/>
      <c r="L139" s="585"/>
      <c r="M139" s="585"/>
      <c r="N139" s="585"/>
      <c r="O139" s="586">
        <v>0</v>
      </c>
      <c r="P139" s="586"/>
      <c r="Q139" s="692">
        <v>0</v>
      </c>
      <c r="R139" s="584"/>
      <c r="S139" s="585"/>
      <c r="T139" s="585"/>
      <c r="U139" s="585">
        <v>19</v>
      </c>
      <c r="V139" s="586">
        <v>19</v>
      </c>
      <c r="W139" s="586"/>
      <c r="X139" s="692">
        <v>19</v>
      </c>
      <c r="Y139" s="559">
        <v>0</v>
      </c>
      <c r="Z139" s="560">
        <v>0</v>
      </c>
      <c r="AA139" s="560">
        <v>19</v>
      </c>
      <c r="AB139" s="560">
        <v>0</v>
      </c>
      <c r="AC139" s="561">
        <f t="shared" si="40"/>
        <v>19</v>
      </c>
      <c r="AD139" s="561">
        <v>0</v>
      </c>
      <c r="AE139" s="587">
        <f t="shared" si="31"/>
        <v>19</v>
      </c>
      <c r="AF139" s="559">
        <v>0</v>
      </c>
      <c r="AG139" s="560">
        <v>0</v>
      </c>
      <c r="AH139" s="560">
        <v>19</v>
      </c>
      <c r="AI139" s="560">
        <v>0</v>
      </c>
      <c r="AJ139" s="561">
        <v>19</v>
      </c>
      <c r="AK139" s="561">
        <v>0</v>
      </c>
      <c r="AL139" s="587">
        <f t="shared" si="42"/>
        <v>19</v>
      </c>
      <c r="AM139" s="563">
        <v>0</v>
      </c>
      <c r="AN139" s="560">
        <v>0</v>
      </c>
      <c r="AO139" s="560">
        <v>19</v>
      </c>
      <c r="AP139" s="565">
        <v>0</v>
      </c>
      <c r="AQ139" s="561">
        <v>19</v>
      </c>
      <c r="AR139" s="560">
        <v>0</v>
      </c>
      <c r="AS139" s="587">
        <v>19</v>
      </c>
      <c r="AT139" s="730">
        <v>0</v>
      </c>
      <c r="AU139" s="568">
        <v>0</v>
      </c>
      <c r="AV139" s="565">
        <v>19</v>
      </c>
      <c r="AW139" s="622">
        <v>0</v>
      </c>
      <c r="AX139" s="561">
        <v>19</v>
      </c>
      <c r="AY139" s="560">
        <v>0</v>
      </c>
      <c r="AZ139" s="562">
        <v>19</v>
      </c>
      <c r="BA139" s="640">
        <v>0</v>
      </c>
      <c r="BB139" s="556">
        <v>0</v>
      </c>
      <c r="BC139" s="556">
        <v>19</v>
      </c>
      <c r="BD139" s="641">
        <v>0</v>
      </c>
      <c r="BE139" s="586">
        <v>19</v>
      </c>
      <c r="BF139" s="585">
        <v>0</v>
      </c>
      <c r="BG139" s="558">
        <v>19</v>
      </c>
      <c r="BH139" s="642">
        <v>0</v>
      </c>
      <c r="BI139" s="731">
        <v>0</v>
      </c>
      <c r="BJ139" s="731">
        <v>0</v>
      </c>
      <c r="BK139" s="644">
        <v>19</v>
      </c>
      <c r="BL139" s="645">
        <f t="shared" ref="BL139:BL143" si="51">SUM(BH139:BK139)</f>
        <v>19</v>
      </c>
      <c r="BM139" s="643">
        <v>0</v>
      </c>
      <c r="BN139" s="646">
        <f t="shared" si="44"/>
        <v>19</v>
      </c>
      <c r="BO139" s="531">
        <f t="shared" si="47"/>
        <v>0</v>
      </c>
      <c r="BP139" s="531">
        <f t="shared" si="48"/>
        <v>0</v>
      </c>
      <c r="BR139" s="647">
        <v>0</v>
      </c>
      <c r="BS139" s="648">
        <v>0</v>
      </c>
      <c r="BT139" s="648">
        <v>0</v>
      </c>
      <c r="BU139" s="649">
        <v>19</v>
      </c>
      <c r="BV139" s="648">
        <f t="shared" ref="BV139:BV143" si="52">SUM(BR139:BU139)</f>
        <v>19</v>
      </c>
      <c r="BW139" s="649">
        <v>0</v>
      </c>
      <c r="BX139" s="650">
        <f t="shared" si="46"/>
        <v>19</v>
      </c>
      <c r="BY139" s="651">
        <v>0</v>
      </c>
      <c r="BZ139" s="618">
        <v>0</v>
      </c>
      <c r="CA139" s="578" t="str">
        <f t="shared" si="49"/>
        <v>○</v>
      </c>
      <c r="CB139" s="595">
        <v>19</v>
      </c>
      <c r="CC139" s="578" t="str">
        <f t="shared" si="50"/>
        <v>○</v>
      </c>
    </row>
    <row r="140" spans="1:81">
      <c r="A140" s="550">
        <v>123</v>
      </c>
      <c r="B140" s="653" t="s">
        <v>199</v>
      </c>
      <c r="C140" s="653" t="s">
        <v>203</v>
      </c>
      <c r="D140" s="580" t="s">
        <v>109</v>
      </c>
      <c r="E140" s="656">
        <v>21729150</v>
      </c>
      <c r="F140" s="657">
        <v>21730038</v>
      </c>
      <c r="G140" s="657">
        <v>21701128</v>
      </c>
      <c r="H140" s="657">
        <v>21701128</v>
      </c>
      <c r="I140" s="657">
        <v>21701128</v>
      </c>
      <c r="J140" s="639" t="s">
        <v>69</v>
      </c>
      <c r="K140" s="584"/>
      <c r="L140" s="585"/>
      <c r="M140" s="585"/>
      <c r="N140" s="585"/>
      <c r="O140" s="586">
        <v>0</v>
      </c>
      <c r="P140" s="586"/>
      <c r="Q140" s="692">
        <v>0</v>
      </c>
      <c r="R140" s="584"/>
      <c r="S140" s="585">
        <v>19</v>
      </c>
      <c r="T140" s="585"/>
      <c r="U140" s="585"/>
      <c r="V140" s="586">
        <v>19</v>
      </c>
      <c r="W140" s="586"/>
      <c r="X140" s="692">
        <v>19</v>
      </c>
      <c r="Y140" s="559">
        <v>0</v>
      </c>
      <c r="Z140" s="560">
        <v>19</v>
      </c>
      <c r="AA140" s="560">
        <v>0</v>
      </c>
      <c r="AB140" s="560">
        <v>0</v>
      </c>
      <c r="AC140" s="561">
        <f t="shared" si="40"/>
        <v>19</v>
      </c>
      <c r="AD140" s="561">
        <v>0</v>
      </c>
      <c r="AE140" s="587">
        <f t="shared" si="31"/>
        <v>19</v>
      </c>
      <c r="AF140" s="559">
        <v>0</v>
      </c>
      <c r="AG140" s="560">
        <v>19</v>
      </c>
      <c r="AH140" s="560">
        <v>0</v>
      </c>
      <c r="AI140" s="560">
        <v>0</v>
      </c>
      <c r="AJ140" s="561">
        <v>19</v>
      </c>
      <c r="AK140" s="561">
        <v>0</v>
      </c>
      <c r="AL140" s="587">
        <f t="shared" si="42"/>
        <v>19</v>
      </c>
      <c r="AM140" s="563">
        <v>0</v>
      </c>
      <c r="AN140" s="560">
        <v>19</v>
      </c>
      <c r="AO140" s="560">
        <v>0</v>
      </c>
      <c r="AP140" s="565">
        <v>0</v>
      </c>
      <c r="AQ140" s="561">
        <v>19</v>
      </c>
      <c r="AR140" s="560">
        <v>0</v>
      </c>
      <c r="AS140" s="587">
        <v>19</v>
      </c>
      <c r="AT140" s="563">
        <v>0</v>
      </c>
      <c r="AU140" s="560">
        <v>19</v>
      </c>
      <c r="AV140" s="565">
        <v>0</v>
      </c>
      <c r="AW140" s="622">
        <v>0</v>
      </c>
      <c r="AX140" s="561">
        <v>19</v>
      </c>
      <c r="AY140" s="560">
        <v>0</v>
      </c>
      <c r="AZ140" s="562">
        <v>19</v>
      </c>
      <c r="BA140" s="563">
        <v>0</v>
      </c>
      <c r="BB140" s="560">
        <v>19</v>
      </c>
      <c r="BC140" s="560">
        <v>0</v>
      </c>
      <c r="BD140" s="565">
        <v>0</v>
      </c>
      <c r="BE140" s="561">
        <v>19</v>
      </c>
      <c r="BF140" s="560">
        <v>0</v>
      </c>
      <c r="BG140" s="562">
        <v>19</v>
      </c>
      <c r="BH140" s="623">
        <v>0</v>
      </c>
      <c r="BI140" s="589">
        <v>19</v>
      </c>
      <c r="BJ140" s="589">
        <v>0</v>
      </c>
      <c r="BK140" s="624">
        <v>0</v>
      </c>
      <c r="BL140" s="625">
        <f t="shared" si="51"/>
        <v>19</v>
      </c>
      <c r="BM140" s="589">
        <v>0</v>
      </c>
      <c r="BN140" s="626">
        <f t="shared" si="44"/>
        <v>19</v>
      </c>
      <c r="BO140" s="531">
        <f t="shared" si="47"/>
        <v>0</v>
      </c>
      <c r="BP140" s="531">
        <f t="shared" si="48"/>
        <v>0</v>
      </c>
      <c r="BR140" s="627">
        <v>0</v>
      </c>
      <c r="BS140" s="592">
        <v>19</v>
      </c>
      <c r="BT140" s="592">
        <v>0</v>
      </c>
      <c r="BU140" s="620">
        <v>0</v>
      </c>
      <c r="BV140" s="592">
        <f t="shared" si="52"/>
        <v>19</v>
      </c>
      <c r="BW140" s="620">
        <v>0</v>
      </c>
      <c r="BX140" s="593">
        <f t="shared" si="46"/>
        <v>19</v>
      </c>
      <c r="BY140" s="594">
        <v>0</v>
      </c>
      <c r="BZ140" s="618">
        <v>0</v>
      </c>
      <c r="CA140" s="578" t="str">
        <f t="shared" si="49"/>
        <v>○</v>
      </c>
      <c r="CB140" s="595">
        <v>19</v>
      </c>
      <c r="CC140" s="578" t="str">
        <f t="shared" si="50"/>
        <v>○</v>
      </c>
    </row>
    <row r="141" spans="1:81">
      <c r="A141" s="550">
        <v>124</v>
      </c>
      <c r="B141" s="653" t="s">
        <v>205</v>
      </c>
      <c r="C141" s="653" t="s">
        <v>206</v>
      </c>
      <c r="D141" s="580" t="s">
        <v>109</v>
      </c>
      <c r="E141" s="656">
        <v>21729035</v>
      </c>
      <c r="F141" s="657">
        <v>21730114</v>
      </c>
      <c r="G141" s="657">
        <v>21701125</v>
      </c>
      <c r="H141" s="657">
        <v>21701125</v>
      </c>
      <c r="I141" s="657">
        <v>21701125</v>
      </c>
      <c r="J141" s="639" t="s">
        <v>216</v>
      </c>
      <c r="K141" s="584"/>
      <c r="L141" s="585"/>
      <c r="M141" s="585"/>
      <c r="N141" s="585"/>
      <c r="O141" s="586">
        <v>0</v>
      </c>
      <c r="P141" s="586"/>
      <c r="Q141" s="692">
        <v>0</v>
      </c>
      <c r="R141" s="584"/>
      <c r="S141" s="585">
        <v>12</v>
      </c>
      <c r="T141" s="585"/>
      <c r="U141" s="585"/>
      <c r="V141" s="586">
        <v>12</v>
      </c>
      <c r="W141" s="586"/>
      <c r="X141" s="692">
        <v>12</v>
      </c>
      <c r="Y141" s="559">
        <v>0</v>
      </c>
      <c r="Z141" s="560">
        <v>12</v>
      </c>
      <c r="AA141" s="560">
        <v>0</v>
      </c>
      <c r="AB141" s="560">
        <v>0</v>
      </c>
      <c r="AC141" s="561">
        <f t="shared" si="40"/>
        <v>12</v>
      </c>
      <c r="AD141" s="561">
        <v>0</v>
      </c>
      <c r="AE141" s="692">
        <f t="shared" si="31"/>
        <v>12</v>
      </c>
      <c r="AF141" s="559">
        <v>0</v>
      </c>
      <c r="AG141" s="560">
        <v>12</v>
      </c>
      <c r="AH141" s="560">
        <v>0</v>
      </c>
      <c r="AI141" s="560">
        <v>0</v>
      </c>
      <c r="AJ141" s="561">
        <v>12</v>
      </c>
      <c r="AK141" s="561">
        <v>0</v>
      </c>
      <c r="AL141" s="692">
        <f t="shared" si="42"/>
        <v>12</v>
      </c>
      <c r="AM141" s="563">
        <v>0</v>
      </c>
      <c r="AN141" s="560">
        <v>12</v>
      </c>
      <c r="AO141" s="560">
        <v>0</v>
      </c>
      <c r="AP141" s="565">
        <v>0</v>
      </c>
      <c r="AQ141" s="561">
        <v>12</v>
      </c>
      <c r="AR141" s="560">
        <v>0</v>
      </c>
      <c r="AS141" s="692">
        <v>12</v>
      </c>
      <c r="AT141" s="563">
        <v>0</v>
      </c>
      <c r="AU141" s="560">
        <v>12</v>
      </c>
      <c r="AV141" s="565">
        <v>0</v>
      </c>
      <c r="AW141" s="622">
        <v>0</v>
      </c>
      <c r="AX141" s="561">
        <v>12</v>
      </c>
      <c r="AY141" s="560">
        <v>0</v>
      </c>
      <c r="AZ141" s="562">
        <v>12</v>
      </c>
      <c r="BA141" s="563">
        <v>0</v>
      </c>
      <c r="BB141" s="560">
        <v>12</v>
      </c>
      <c r="BC141" s="560">
        <v>0</v>
      </c>
      <c r="BD141" s="565">
        <v>0</v>
      </c>
      <c r="BE141" s="561">
        <v>12</v>
      </c>
      <c r="BF141" s="560">
        <v>0</v>
      </c>
      <c r="BG141" s="562">
        <v>12</v>
      </c>
      <c r="BH141" s="623">
        <v>0</v>
      </c>
      <c r="BI141" s="589">
        <v>12</v>
      </c>
      <c r="BJ141" s="589">
        <v>0</v>
      </c>
      <c r="BK141" s="624">
        <v>0</v>
      </c>
      <c r="BL141" s="625">
        <f t="shared" si="51"/>
        <v>12</v>
      </c>
      <c r="BM141" s="589">
        <v>0</v>
      </c>
      <c r="BN141" s="626">
        <f t="shared" si="44"/>
        <v>12</v>
      </c>
      <c r="BO141" s="531">
        <f t="shared" si="47"/>
        <v>0</v>
      </c>
      <c r="BP141" s="531">
        <f t="shared" si="48"/>
        <v>0</v>
      </c>
      <c r="BQ141" s="732"/>
      <c r="BR141" s="627">
        <v>0</v>
      </c>
      <c r="BS141" s="592">
        <v>12</v>
      </c>
      <c r="BT141" s="592">
        <v>0</v>
      </c>
      <c r="BU141" s="620">
        <v>0</v>
      </c>
      <c r="BV141" s="592">
        <f t="shared" si="52"/>
        <v>12</v>
      </c>
      <c r="BW141" s="620">
        <v>0</v>
      </c>
      <c r="BX141" s="593">
        <f t="shared" si="46"/>
        <v>12</v>
      </c>
      <c r="BY141" s="594">
        <v>0</v>
      </c>
      <c r="BZ141" s="618">
        <v>0</v>
      </c>
      <c r="CA141" s="578" t="str">
        <f t="shared" si="49"/>
        <v>○</v>
      </c>
      <c r="CB141" s="733">
        <v>12</v>
      </c>
      <c r="CC141" s="578" t="str">
        <f t="shared" si="50"/>
        <v>○</v>
      </c>
    </row>
    <row r="142" spans="1:81">
      <c r="A142" s="550">
        <v>125</v>
      </c>
      <c r="B142" s="653" t="s">
        <v>199</v>
      </c>
      <c r="C142" s="653" t="s">
        <v>203</v>
      </c>
      <c r="D142" s="653" t="s">
        <v>109</v>
      </c>
      <c r="E142" s="656">
        <v>21729006</v>
      </c>
      <c r="F142" s="657">
        <v>21730021</v>
      </c>
      <c r="G142" s="657">
        <v>21701124</v>
      </c>
      <c r="H142" s="657">
        <v>21701124</v>
      </c>
      <c r="I142" s="657">
        <v>21701124</v>
      </c>
      <c r="J142" s="639" t="s">
        <v>217</v>
      </c>
      <c r="K142" s="584"/>
      <c r="L142" s="585"/>
      <c r="M142" s="585"/>
      <c r="N142" s="585"/>
      <c r="O142" s="586">
        <v>0</v>
      </c>
      <c r="P142" s="586"/>
      <c r="Q142" s="692">
        <v>0</v>
      </c>
      <c r="R142" s="584"/>
      <c r="S142" s="585">
        <v>19</v>
      </c>
      <c r="T142" s="585"/>
      <c r="U142" s="585"/>
      <c r="V142" s="586">
        <v>19</v>
      </c>
      <c r="W142" s="586"/>
      <c r="X142" s="692">
        <v>19</v>
      </c>
      <c r="Y142" s="559">
        <v>0</v>
      </c>
      <c r="Z142" s="560">
        <v>19</v>
      </c>
      <c r="AA142" s="560">
        <v>0</v>
      </c>
      <c r="AB142" s="560">
        <v>0</v>
      </c>
      <c r="AC142" s="561">
        <f t="shared" si="40"/>
        <v>19</v>
      </c>
      <c r="AD142" s="561">
        <v>0</v>
      </c>
      <c r="AE142" s="587">
        <f t="shared" si="31"/>
        <v>19</v>
      </c>
      <c r="AF142" s="559">
        <v>0</v>
      </c>
      <c r="AG142" s="560">
        <v>19</v>
      </c>
      <c r="AH142" s="560">
        <v>0</v>
      </c>
      <c r="AI142" s="560">
        <v>0</v>
      </c>
      <c r="AJ142" s="561">
        <v>19</v>
      </c>
      <c r="AK142" s="561">
        <v>0</v>
      </c>
      <c r="AL142" s="587">
        <f t="shared" si="42"/>
        <v>19</v>
      </c>
      <c r="AM142" s="563">
        <v>0</v>
      </c>
      <c r="AN142" s="560">
        <v>19</v>
      </c>
      <c r="AO142" s="560">
        <v>0</v>
      </c>
      <c r="AP142" s="565">
        <v>0</v>
      </c>
      <c r="AQ142" s="561">
        <v>19</v>
      </c>
      <c r="AR142" s="560">
        <v>0</v>
      </c>
      <c r="AS142" s="587">
        <v>19</v>
      </c>
      <c r="AT142" s="563">
        <v>0</v>
      </c>
      <c r="AU142" s="560">
        <v>19</v>
      </c>
      <c r="AV142" s="565">
        <v>0</v>
      </c>
      <c r="AW142" s="622">
        <v>0</v>
      </c>
      <c r="AX142" s="561">
        <v>19</v>
      </c>
      <c r="AY142" s="560">
        <v>0</v>
      </c>
      <c r="AZ142" s="562">
        <v>19</v>
      </c>
      <c r="BA142" s="563">
        <v>0</v>
      </c>
      <c r="BB142" s="560">
        <v>19</v>
      </c>
      <c r="BC142" s="560">
        <v>0</v>
      </c>
      <c r="BD142" s="565">
        <v>0</v>
      </c>
      <c r="BE142" s="561">
        <v>19</v>
      </c>
      <c r="BF142" s="560">
        <v>0</v>
      </c>
      <c r="BG142" s="562">
        <v>19</v>
      </c>
      <c r="BH142" s="623">
        <v>0</v>
      </c>
      <c r="BI142" s="589">
        <v>19</v>
      </c>
      <c r="BJ142" s="589">
        <v>0</v>
      </c>
      <c r="BK142" s="624">
        <v>0</v>
      </c>
      <c r="BL142" s="625">
        <f t="shared" si="51"/>
        <v>19</v>
      </c>
      <c r="BM142" s="589">
        <v>0</v>
      </c>
      <c r="BN142" s="626">
        <f t="shared" si="44"/>
        <v>19</v>
      </c>
      <c r="BO142" s="531">
        <f t="shared" si="47"/>
        <v>0</v>
      </c>
      <c r="BP142" s="531">
        <f t="shared" si="48"/>
        <v>0</v>
      </c>
      <c r="BR142" s="627">
        <v>0</v>
      </c>
      <c r="BS142" s="592">
        <v>19</v>
      </c>
      <c r="BT142" s="592">
        <v>0</v>
      </c>
      <c r="BU142" s="620">
        <v>0</v>
      </c>
      <c r="BV142" s="592">
        <f t="shared" si="52"/>
        <v>19</v>
      </c>
      <c r="BW142" s="620">
        <v>0</v>
      </c>
      <c r="BX142" s="593">
        <f t="shared" si="46"/>
        <v>19</v>
      </c>
      <c r="BY142" s="594">
        <v>0</v>
      </c>
      <c r="BZ142" s="618">
        <v>0</v>
      </c>
      <c r="CA142" s="578" t="str">
        <f t="shared" si="49"/>
        <v>○</v>
      </c>
      <c r="CB142" s="595">
        <v>19</v>
      </c>
      <c r="CC142" s="578" t="str">
        <f t="shared" si="50"/>
        <v>○</v>
      </c>
    </row>
    <row r="143" spans="1:81" ht="18.5" thickBot="1">
      <c r="A143" s="550">
        <v>126</v>
      </c>
      <c r="B143" s="653" t="s">
        <v>199</v>
      </c>
      <c r="C143" s="653" t="s">
        <v>203</v>
      </c>
      <c r="D143" s="653" t="s">
        <v>109</v>
      </c>
      <c r="E143" s="656">
        <v>21729075</v>
      </c>
      <c r="F143" s="657">
        <v>21730124</v>
      </c>
      <c r="G143" s="657">
        <v>21701126</v>
      </c>
      <c r="H143" s="657">
        <v>21701126</v>
      </c>
      <c r="I143" s="657">
        <v>21701126</v>
      </c>
      <c r="J143" s="639" t="s">
        <v>218</v>
      </c>
      <c r="K143" s="584"/>
      <c r="L143" s="585"/>
      <c r="M143" s="585"/>
      <c r="N143" s="585"/>
      <c r="O143" s="586">
        <v>0</v>
      </c>
      <c r="P143" s="586"/>
      <c r="Q143" s="692">
        <v>0</v>
      </c>
      <c r="R143" s="584"/>
      <c r="S143" s="585">
        <v>19</v>
      </c>
      <c r="T143" s="585"/>
      <c r="U143" s="585"/>
      <c r="V143" s="586">
        <v>19</v>
      </c>
      <c r="W143" s="586"/>
      <c r="X143" s="692">
        <v>19</v>
      </c>
      <c r="Y143" s="559">
        <v>0</v>
      </c>
      <c r="Z143" s="560">
        <v>19</v>
      </c>
      <c r="AA143" s="560">
        <v>0</v>
      </c>
      <c r="AB143" s="560">
        <v>0</v>
      </c>
      <c r="AC143" s="561">
        <f t="shared" si="40"/>
        <v>19</v>
      </c>
      <c r="AD143" s="561">
        <v>0</v>
      </c>
      <c r="AE143" s="587">
        <f t="shared" si="31"/>
        <v>19</v>
      </c>
      <c r="AF143" s="559">
        <v>0</v>
      </c>
      <c r="AG143" s="560">
        <v>19</v>
      </c>
      <c r="AH143" s="560">
        <v>0</v>
      </c>
      <c r="AI143" s="560">
        <v>0</v>
      </c>
      <c r="AJ143" s="561">
        <v>19</v>
      </c>
      <c r="AK143" s="561">
        <v>0</v>
      </c>
      <c r="AL143" s="587">
        <f t="shared" si="42"/>
        <v>19</v>
      </c>
      <c r="AM143" s="563">
        <v>0</v>
      </c>
      <c r="AN143" s="560">
        <v>19</v>
      </c>
      <c r="AO143" s="560">
        <v>0</v>
      </c>
      <c r="AP143" s="565">
        <v>0</v>
      </c>
      <c r="AQ143" s="561">
        <v>19</v>
      </c>
      <c r="AR143" s="560">
        <v>0</v>
      </c>
      <c r="AS143" s="587">
        <v>19</v>
      </c>
      <c r="AT143" s="563">
        <v>0</v>
      </c>
      <c r="AU143" s="560">
        <v>19</v>
      </c>
      <c r="AV143" s="565">
        <v>0</v>
      </c>
      <c r="AW143" s="622">
        <v>0</v>
      </c>
      <c r="AX143" s="561">
        <v>19</v>
      </c>
      <c r="AY143" s="560">
        <v>0</v>
      </c>
      <c r="AZ143" s="562">
        <v>19</v>
      </c>
      <c r="BA143" s="563">
        <v>0</v>
      </c>
      <c r="BB143" s="734">
        <v>19</v>
      </c>
      <c r="BC143" s="734">
        <v>0</v>
      </c>
      <c r="BD143" s="565">
        <v>0</v>
      </c>
      <c r="BE143" s="561">
        <v>19</v>
      </c>
      <c r="BF143" s="560">
        <v>0</v>
      </c>
      <c r="BG143" s="562">
        <v>19</v>
      </c>
      <c r="BH143" s="623">
        <v>0</v>
      </c>
      <c r="BI143" s="735">
        <v>19</v>
      </c>
      <c r="BJ143" s="735">
        <v>0</v>
      </c>
      <c r="BK143" s="624">
        <v>0</v>
      </c>
      <c r="BL143" s="625">
        <f t="shared" si="51"/>
        <v>19</v>
      </c>
      <c r="BM143" s="589">
        <v>0</v>
      </c>
      <c r="BN143" s="626">
        <f t="shared" si="44"/>
        <v>19</v>
      </c>
      <c r="BO143" s="531">
        <f t="shared" si="47"/>
        <v>0</v>
      </c>
      <c r="BP143" s="531">
        <f t="shared" si="48"/>
        <v>0</v>
      </c>
      <c r="BR143" s="627">
        <v>0</v>
      </c>
      <c r="BS143" s="592">
        <v>19</v>
      </c>
      <c r="BT143" s="592">
        <v>0</v>
      </c>
      <c r="BU143" s="620">
        <v>0</v>
      </c>
      <c r="BV143" s="592">
        <f t="shared" si="52"/>
        <v>19</v>
      </c>
      <c r="BW143" s="620">
        <v>0</v>
      </c>
      <c r="BX143" s="593">
        <f t="shared" si="46"/>
        <v>19</v>
      </c>
      <c r="BY143" s="594">
        <v>0</v>
      </c>
      <c r="BZ143" s="618">
        <v>0</v>
      </c>
      <c r="CA143" s="578" t="str">
        <f t="shared" si="49"/>
        <v>○</v>
      </c>
      <c r="CB143" s="595">
        <v>19</v>
      </c>
      <c r="CC143" s="578" t="str">
        <f t="shared" si="50"/>
        <v>○</v>
      </c>
    </row>
    <row r="144" spans="1:81" ht="26.25" customHeight="1" thickTop="1" thickBot="1">
      <c r="A144" s="1356" t="s">
        <v>219</v>
      </c>
      <c r="B144" s="1357"/>
      <c r="C144" s="1357"/>
      <c r="D144" s="1357"/>
      <c r="E144" s="1357"/>
      <c r="F144" s="1358"/>
      <c r="G144" s="1358"/>
      <c r="H144" s="1358"/>
      <c r="I144" s="1358"/>
      <c r="J144" s="1358"/>
      <c r="K144" s="672">
        <v>0</v>
      </c>
      <c r="L144" s="673">
        <v>916</v>
      </c>
      <c r="M144" s="673">
        <v>94</v>
      </c>
      <c r="N144" s="673">
        <v>118</v>
      </c>
      <c r="O144" s="674">
        <v>1128</v>
      </c>
      <c r="P144" s="674">
        <v>0</v>
      </c>
      <c r="Q144" s="675">
        <v>1128</v>
      </c>
      <c r="R144" s="672">
        <v>52</v>
      </c>
      <c r="S144" s="673">
        <v>980</v>
      </c>
      <c r="T144" s="673">
        <v>152</v>
      </c>
      <c r="U144" s="673">
        <v>526</v>
      </c>
      <c r="V144" s="674">
        <v>1710</v>
      </c>
      <c r="W144" s="674">
        <v>0</v>
      </c>
      <c r="X144" s="675">
        <v>1710</v>
      </c>
      <c r="Y144" s="676">
        <f t="shared" ref="Y144:AL144" si="53">SUM(Y127:Y143)</f>
        <v>64</v>
      </c>
      <c r="Z144" s="677">
        <f t="shared" si="53"/>
        <v>897</v>
      </c>
      <c r="AA144" s="677">
        <f t="shared" si="53"/>
        <v>225</v>
      </c>
      <c r="AB144" s="677">
        <f t="shared" si="53"/>
        <v>494</v>
      </c>
      <c r="AC144" s="678">
        <f t="shared" si="53"/>
        <v>1680</v>
      </c>
      <c r="AD144" s="678">
        <f t="shared" si="53"/>
        <v>0</v>
      </c>
      <c r="AE144" s="679">
        <f t="shared" si="53"/>
        <v>1680</v>
      </c>
      <c r="AF144" s="676">
        <f t="shared" si="53"/>
        <v>64</v>
      </c>
      <c r="AG144" s="677">
        <f t="shared" si="53"/>
        <v>897</v>
      </c>
      <c r="AH144" s="677">
        <f t="shared" si="53"/>
        <v>225</v>
      </c>
      <c r="AI144" s="677">
        <f t="shared" si="53"/>
        <v>503</v>
      </c>
      <c r="AJ144" s="678">
        <f t="shared" si="53"/>
        <v>1689</v>
      </c>
      <c r="AK144" s="678">
        <f t="shared" si="53"/>
        <v>18</v>
      </c>
      <c r="AL144" s="679">
        <f t="shared" si="53"/>
        <v>1707</v>
      </c>
      <c r="AM144" s="676">
        <v>64</v>
      </c>
      <c r="AN144" s="677">
        <v>837</v>
      </c>
      <c r="AO144" s="677">
        <v>285</v>
      </c>
      <c r="AP144" s="677">
        <v>465</v>
      </c>
      <c r="AQ144" s="678">
        <v>1651</v>
      </c>
      <c r="AR144" s="678">
        <v>18</v>
      </c>
      <c r="AS144" s="679">
        <v>1669</v>
      </c>
      <c r="AT144" s="676">
        <v>64</v>
      </c>
      <c r="AU144" s="736">
        <v>794</v>
      </c>
      <c r="AV144" s="677">
        <v>328</v>
      </c>
      <c r="AW144" s="677">
        <v>275</v>
      </c>
      <c r="AX144" s="678">
        <v>1461</v>
      </c>
      <c r="AY144" s="678">
        <v>18</v>
      </c>
      <c r="AZ144" s="679">
        <v>1479</v>
      </c>
      <c r="BA144" s="676">
        <v>64</v>
      </c>
      <c r="BB144" s="736">
        <v>794</v>
      </c>
      <c r="BC144" s="736">
        <v>328</v>
      </c>
      <c r="BD144" s="677">
        <v>275</v>
      </c>
      <c r="BE144" s="678">
        <v>1461</v>
      </c>
      <c r="BF144" s="678">
        <v>18</v>
      </c>
      <c r="BG144" s="679">
        <v>1479</v>
      </c>
      <c r="BH144" s="676">
        <f>SUM(BH127:BH143)</f>
        <v>28</v>
      </c>
      <c r="BI144" s="677">
        <f t="shared" ref="BI144:BN144" si="54">SUM(BI127:BI143)</f>
        <v>771</v>
      </c>
      <c r="BJ144" s="677">
        <f t="shared" si="54"/>
        <v>309</v>
      </c>
      <c r="BK144" s="677">
        <f t="shared" si="54"/>
        <v>334</v>
      </c>
      <c r="BL144" s="677">
        <f t="shared" si="54"/>
        <v>1442</v>
      </c>
      <c r="BM144" s="677">
        <f t="shared" si="54"/>
        <v>0</v>
      </c>
      <c r="BN144" s="679">
        <f t="shared" si="54"/>
        <v>1442</v>
      </c>
      <c r="BO144" s="531">
        <f t="shared" si="47"/>
        <v>-19</v>
      </c>
      <c r="BP144" s="531">
        <f t="shared" si="48"/>
        <v>-37</v>
      </c>
      <c r="BR144" s="672">
        <f t="shared" ref="BR144:BZ144" si="55">SUM(BR127:BR143)</f>
        <v>28</v>
      </c>
      <c r="BS144" s="673">
        <f t="shared" si="55"/>
        <v>771</v>
      </c>
      <c r="BT144" s="673">
        <f t="shared" si="55"/>
        <v>309</v>
      </c>
      <c r="BU144" s="673">
        <f t="shared" si="55"/>
        <v>334</v>
      </c>
      <c r="BV144" s="674">
        <f t="shared" si="55"/>
        <v>1442</v>
      </c>
      <c r="BW144" s="674">
        <f t="shared" si="55"/>
        <v>0</v>
      </c>
      <c r="BX144" s="674">
        <f t="shared" si="55"/>
        <v>1442</v>
      </c>
      <c r="BY144" s="681">
        <f t="shared" si="55"/>
        <v>0</v>
      </c>
      <c r="BZ144" s="675">
        <f t="shared" si="55"/>
        <v>0</v>
      </c>
      <c r="CA144" s="578"/>
      <c r="CB144" s="682">
        <f>SUM(CB127:CB143)</f>
        <v>1442</v>
      </c>
      <c r="CC144" s="578"/>
    </row>
    <row r="145" spans="1:81">
      <c r="A145" s="683">
        <v>127</v>
      </c>
      <c r="B145" s="716" t="s">
        <v>220</v>
      </c>
      <c r="C145" s="716" t="s">
        <v>1926</v>
      </c>
      <c r="D145" s="716" t="s">
        <v>109</v>
      </c>
      <c r="E145" s="717">
        <v>11729118</v>
      </c>
      <c r="F145" s="718">
        <v>11730076</v>
      </c>
      <c r="G145" s="718">
        <v>11701137</v>
      </c>
      <c r="H145" s="718">
        <v>11701137</v>
      </c>
      <c r="I145" s="718">
        <v>11701137</v>
      </c>
      <c r="J145" s="719" t="s">
        <v>71</v>
      </c>
      <c r="K145" s="686"/>
      <c r="L145" s="687"/>
      <c r="M145" s="687"/>
      <c r="N145" s="687"/>
      <c r="O145" s="688">
        <v>0</v>
      </c>
      <c r="P145" s="688"/>
      <c r="Q145" s="689">
        <v>0</v>
      </c>
      <c r="R145" s="686"/>
      <c r="S145" s="687">
        <v>100</v>
      </c>
      <c r="T145" s="687"/>
      <c r="U145" s="687"/>
      <c r="V145" s="688">
        <v>100</v>
      </c>
      <c r="W145" s="688"/>
      <c r="X145" s="689">
        <v>100</v>
      </c>
      <c r="Y145" s="559">
        <v>0</v>
      </c>
      <c r="Z145" s="560">
        <v>100</v>
      </c>
      <c r="AA145" s="560">
        <v>0</v>
      </c>
      <c r="AB145" s="560">
        <v>0</v>
      </c>
      <c r="AC145" s="561">
        <f t="shared" ref="AC145:AC153" si="56">SUM(Y145:AB145)</f>
        <v>100</v>
      </c>
      <c r="AD145" s="560">
        <v>0</v>
      </c>
      <c r="AE145" s="569">
        <f t="shared" si="31"/>
        <v>100</v>
      </c>
      <c r="AF145" s="559">
        <v>0</v>
      </c>
      <c r="AG145" s="560">
        <v>100</v>
      </c>
      <c r="AH145" s="560">
        <v>0</v>
      </c>
      <c r="AI145" s="560">
        <v>0</v>
      </c>
      <c r="AJ145" s="561">
        <v>100</v>
      </c>
      <c r="AK145" s="560">
        <v>0</v>
      </c>
      <c r="AL145" s="587">
        <f t="shared" ref="AL145:AL151" si="57">AJ145+AK145</f>
        <v>100</v>
      </c>
      <c r="AM145" s="559">
        <v>0</v>
      </c>
      <c r="AN145" s="560">
        <v>100</v>
      </c>
      <c r="AO145" s="560">
        <v>0</v>
      </c>
      <c r="AP145" s="560">
        <v>0</v>
      </c>
      <c r="AQ145" s="561">
        <v>100</v>
      </c>
      <c r="AR145" s="560">
        <v>0</v>
      </c>
      <c r="AS145" s="587">
        <v>100</v>
      </c>
      <c r="AT145" s="563">
        <v>0</v>
      </c>
      <c r="AU145" s="568">
        <v>100</v>
      </c>
      <c r="AV145" s="565">
        <v>0</v>
      </c>
      <c r="AW145" s="565">
        <v>0</v>
      </c>
      <c r="AX145" s="561">
        <v>100</v>
      </c>
      <c r="AY145" s="560">
        <v>0</v>
      </c>
      <c r="AZ145" s="562">
        <v>100</v>
      </c>
      <c r="BA145" s="559">
        <v>0</v>
      </c>
      <c r="BB145" s="560">
        <v>100</v>
      </c>
      <c r="BC145" s="560">
        <v>0</v>
      </c>
      <c r="BD145" s="560">
        <v>0</v>
      </c>
      <c r="BE145" s="560">
        <v>100</v>
      </c>
      <c r="BF145" s="560">
        <v>0</v>
      </c>
      <c r="BG145" s="587">
        <v>100</v>
      </c>
      <c r="BH145" s="588">
        <v>0</v>
      </c>
      <c r="BI145" s="589">
        <v>100</v>
      </c>
      <c r="BJ145" s="589">
        <v>0</v>
      </c>
      <c r="BK145" s="589">
        <v>0</v>
      </c>
      <c r="BL145" s="589">
        <f t="shared" ref="BL145:BL150" si="58">SUM(BH145:BK145)</f>
        <v>100</v>
      </c>
      <c r="BM145" s="589">
        <v>0</v>
      </c>
      <c r="BN145" s="590">
        <f t="shared" ref="BN145:BN150" si="59">BL145+BM145</f>
        <v>100</v>
      </c>
      <c r="BO145" s="531">
        <f t="shared" si="47"/>
        <v>0</v>
      </c>
      <c r="BP145" s="531">
        <f t="shared" si="48"/>
        <v>0</v>
      </c>
      <c r="BR145" s="591">
        <v>0</v>
      </c>
      <c r="BS145" s="592">
        <v>100</v>
      </c>
      <c r="BT145" s="592">
        <v>0</v>
      </c>
      <c r="BU145" s="592">
        <v>0</v>
      </c>
      <c r="BV145" s="592">
        <f t="shared" ref="BV145:BV151" si="60">SUM(BR145:BU145)</f>
        <v>100</v>
      </c>
      <c r="BW145" s="592">
        <v>0</v>
      </c>
      <c r="BX145" s="593">
        <f t="shared" ref="BX145:BX151" si="61">BV145+BW145</f>
        <v>100</v>
      </c>
      <c r="BY145" s="594">
        <v>0</v>
      </c>
      <c r="BZ145" s="618">
        <v>0</v>
      </c>
      <c r="CA145" s="578" t="str">
        <f t="shared" si="49"/>
        <v>○</v>
      </c>
      <c r="CB145" s="579">
        <v>100</v>
      </c>
      <c r="CC145" s="578" t="str">
        <f t="shared" si="50"/>
        <v>○</v>
      </c>
    </row>
    <row r="146" spans="1:81">
      <c r="A146" s="661">
        <v>128</v>
      </c>
      <c r="B146" s="580" t="s">
        <v>220</v>
      </c>
      <c r="C146" s="580" t="s">
        <v>221</v>
      </c>
      <c r="D146" s="580" t="s">
        <v>109</v>
      </c>
      <c r="E146" s="581">
        <v>11729081</v>
      </c>
      <c r="F146" s="582">
        <v>11730082</v>
      </c>
      <c r="G146" s="582">
        <v>11701134</v>
      </c>
      <c r="H146" s="582">
        <v>11701134</v>
      </c>
      <c r="I146" s="582">
        <v>11701134</v>
      </c>
      <c r="J146" s="583" t="s">
        <v>72</v>
      </c>
      <c r="K146" s="584"/>
      <c r="L146" s="585">
        <v>146</v>
      </c>
      <c r="M146" s="585"/>
      <c r="N146" s="585">
        <v>49</v>
      </c>
      <c r="O146" s="586">
        <v>195</v>
      </c>
      <c r="P146" s="586"/>
      <c r="Q146" s="692">
        <v>195</v>
      </c>
      <c r="R146" s="584"/>
      <c r="S146" s="585">
        <v>147</v>
      </c>
      <c r="T146" s="585"/>
      <c r="U146" s="585">
        <v>48</v>
      </c>
      <c r="V146" s="586">
        <v>195</v>
      </c>
      <c r="W146" s="586"/>
      <c r="X146" s="692">
        <v>195</v>
      </c>
      <c r="Y146" s="559">
        <v>0</v>
      </c>
      <c r="Z146" s="560">
        <v>147</v>
      </c>
      <c r="AA146" s="560">
        <v>0</v>
      </c>
      <c r="AB146" s="560">
        <v>48</v>
      </c>
      <c r="AC146" s="561">
        <f t="shared" si="56"/>
        <v>195</v>
      </c>
      <c r="AD146" s="560">
        <v>0</v>
      </c>
      <c r="AE146" s="587">
        <f t="shared" si="31"/>
        <v>195</v>
      </c>
      <c r="AF146" s="559">
        <v>0</v>
      </c>
      <c r="AG146" s="560">
        <v>96</v>
      </c>
      <c r="AH146" s="560">
        <v>51</v>
      </c>
      <c r="AI146" s="560">
        <v>48</v>
      </c>
      <c r="AJ146" s="561">
        <v>195</v>
      </c>
      <c r="AK146" s="560">
        <v>0</v>
      </c>
      <c r="AL146" s="587">
        <f t="shared" si="57"/>
        <v>195</v>
      </c>
      <c r="AM146" s="559">
        <v>0</v>
      </c>
      <c r="AN146" s="560">
        <v>96</v>
      </c>
      <c r="AO146" s="560">
        <v>51</v>
      </c>
      <c r="AP146" s="560">
        <v>48</v>
      </c>
      <c r="AQ146" s="561">
        <v>195</v>
      </c>
      <c r="AR146" s="560">
        <v>0</v>
      </c>
      <c r="AS146" s="587">
        <v>195</v>
      </c>
      <c r="AT146" s="563">
        <v>0</v>
      </c>
      <c r="AU146" s="568">
        <v>96</v>
      </c>
      <c r="AV146" s="565">
        <v>51</v>
      </c>
      <c r="AW146" s="565">
        <v>48</v>
      </c>
      <c r="AX146" s="561">
        <v>195</v>
      </c>
      <c r="AY146" s="560">
        <v>0</v>
      </c>
      <c r="AZ146" s="587">
        <v>195</v>
      </c>
      <c r="BA146" s="559">
        <v>0</v>
      </c>
      <c r="BB146" s="560">
        <v>96</v>
      </c>
      <c r="BC146" s="560">
        <v>51</v>
      </c>
      <c r="BD146" s="560">
        <v>48</v>
      </c>
      <c r="BE146" s="560">
        <v>195</v>
      </c>
      <c r="BF146" s="560">
        <v>0</v>
      </c>
      <c r="BG146" s="587">
        <v>195</v>
      </c>
      <c r="BH146" s="588">
        <v>0</v>
      </c>
      <c r="BI146" s="589">
        <v>96</v>
      </c>
      <c r="BJ146" s="589">
        <v>51</v>
      </c>
      <c r="BK146" s="589">
        <v>48</v>
      </c>
      <c r="BL146" s="589">
        <f t="shared" si="58"/>
        <v>195</v>
      </c>
      <c r="BM146" s="589">
        <v>0</v>
      </c>
      <c r="BN146" s="590">
        <f t="shared" si="59"/>
        <v>195</v>
      </c>
      <c r="BO146" s="531">
        <f t="shared" si="47"/>
        <v>0</v>
      </c>
      <c r="BP146" s="531">
        <f t="shared" si="48"/>
        <v>0</v>
      </c>
      <c r="BR146" s="591">
        <v>0</v>
      </c>
      <c r="BS146" s="592">
        <v>96</v>
      </c>
      <c r="BT146" s="592">
        <v>75</v>
      </c>
      <c r="BU146" s="592">
        <v>0</v>
      </c>
      <c r="BV146" s="592">
        <f t="shared" si="60"/>
        <v>171</v>
      </c>
      <c r="BW146" s="592">
        <v>0</v>
      </c>
      <c r="BX146" s="593">
        <f t="shared" si="61"/>
        <v>171</v>
      </c>
      <c r="BY146" s="594">
        <v>24</v>
      </c>
      <c r="BZ146" s="618">
        <v>0</v>
      </c>
      <c r="CA146" s="578" t="str">
        <f t="shared" si="49"/>
        <v>○</v>
      </c>
      <c r="CB146" s="595">
        <v>195</v>
      </c>
      <c r="CC146" s="578" t="str">
        <f t="shared" si="50"/>
        <v>○</v>
      </c>
    </row>
    <row r="147" spans="1:81">
      <c r="A147" s="661">
        <v>129</v>
      </c>
      <c r="B147" s="580" t="s">
        <v>220</v>
      </c>
      <c r="C147" s="580" t="s">
        <v>1927</v>
      </c>
      <c r="D147" s="580" t="s">
        <v>109</v>
      </c>
      <c r="E147" s="581">
        <v>11729148</v>
      </c>
      <c r="F147" s="582">
        <v>11730091</v>
      </c>
      <c r="G147" s="582">
        <v>11701139</v>
      </c>
      <c r="H147" s="582">
        <v>11701139</v>
      </c>
      <c r="I147" s="582">
        <v>11701139</v>
      </c>
      <c r="J147" s="583" t="s">
        <v>222</v>
      </c>
      <c r="K147" s="584"/>
      <c r="L147" s="585"/>
      <c r="M147" s="585"/>
      <c r="N147" s="585"/>
      <c r="O147" s="586">
        <v>0</v>
      </c>
      <c r="P147" s="586"/>
      <c r="Q147" s="692">
        <v>0</v>
      </c>
      <c r="R147" s="584"/>
      <c r="S147" s="585"/>
      <c r="T147" s="585"/>
      <c r="U147" s="585">
        <v>180</v>
      </c>
      <c r="V147" s="586">
        <v>180</v>
      </c>
      <c r="W147" s="586"/>
      <c r="X147" s="692">
        <v>180</v>
      </c>
      <c r="Y147" s="559">
        <v>0</v>
      </c>
      <c r="Z147" s="560">
        <v>0</v>
      </c>
      <c r="AA147" s="560">
        <v>0</v>
      </c>
      <c r="AB147" s="560">
        <v>180</v>
      </c>
      <c r="AC147" s="561">
        <f t="shared" si="56"/>
        <v>180</v>
      </c>
      <c r="AD147" s="560">
        <v>0</v>
      </c>
      <c r="AE147" s="587">
        <f t="shared" si="31"/>
        <v>180</v>
      </c>
      <c r="AF147" s="559">
        <v>0</v>
      </c>
      <c r="AG147" s="560">
        <v>0</v>
      </c>
      <c r="AH147" s="560">
        <v>0</v>
      </c>
      <c r="AI147" s="560">
        <v>180</v>
      </c>
      <c r="AJ147" s="561">
        <v>180</v>
      </c>
      <c r="AK147" s="560">
        <v>0</v>
      </c>
      <c r="AL147" s="587">
        <f t="shared" si="57"/>
        <v>180</v>
      </c>
      <c r="AM147" s="559">
        <v>0</v>
      </c>
      <c r="AN147" s="560">
        <v>0</v>
      </c>
      <c r="AO147" s="560">
        <v>0</v>
      </c>
      <c r="AP147" s="560">
        <v>180</v>
      </c>
      <c r="AQ147" s="561">
        <v>180</v>
      </c>
      <c r="AR147" s="560">
        <v>0</v>
      </c>
      <c r="AS147" s="587">
        <v>180</v>
      </c>
      <c r="AT147" s="563">
        <v>0</v>
      </c>
      <c r="AU147" s="568">
        <v>0</v>
      </c>
      <c r="AV147" s="565">
        <v>0</v>
      </c>
      <c r="AW147" s="565">
        <v>36</v>
      </c>
      <c r="AX147" s="561">
        <v>36</v>
      </c>
      <c r="AY147" s="560">
        <v>0</v>
      </c>
      <c r="AZ147" s="587">
        <v>36</v>
      </c>
      <c r="BA147" s="559">
        <v>0</v>
      </c>
      <c r="BB147" s="560">
        <v>0</v>
      </c>
      <c r="BC147" s="560">
        <v>0</v>
      </c>
      <c r="BD147" s="560">
        <v>36</v>
      </c>
      <c r="BE147" s="560">
        <v>36</v>
      </c>
      <c r="BF147" s="560">
        <v>0</v>
      </c>
      <c r="BG147" s="587">
        <v>36</v>
      </c>
      <c r="BH147" s="588">
        <v>0</v>
      </c>
      <c r="BI147" s="589">
        <v>0</v>
      </c>
      <c r="BJ147" s="589">
        <v>0</v>
      </c>
      <c r="BK147" s="589">
        <v>36</v>
      </c>
      <c r="BL147" s="589">
        <f t="shared" si="58"/>
        <v>36</v>
      </c>
      <c r="BM147" s="589">
        <v>0</v>
      </c>
      <c r="BN147" s="590">
        <f t="shared" si="59"/>
        <v>36</v>
      </c>
      <c r="BO147" s="531">
        <f t="shared" si="47"/>
        <v>0</v>
      </c>
      <c r="BP147" s="531">
        <f t="shared" si="48"/>
        <v>0</v>
      </c>
      <c r="BR147" s="591">
        <v>0</v>
      </c>
      <c r="BS147" s="592">
        <v>0</v>
      </c>
      <c r="BT147" s="592">
        <v>0</v>
      </c>
      <c r="BU147" s="592">
        <v>36</v>
      </c>
      <c r="BV147" s="592">
        <f t="shared" si="60"/>
        <v>36</v>
      </c>
      <c r="BW147" s="592">
        <v>0</v>
      </c>
      <c r="BX147" s="593">
        <f t="shared" si="61"/>
        <v>36</v>
      </c>
      <c r="BY147" s="594">
        <v>0</v>
      </c>
      <c r="BZ147" s="618">
        <v>0</v>
      </c>
      <c r="CA147" s="578" t="str">
        <f t="shared" si="49"/>
        <v>○</v>
      </c>
      <c r="CB147" s="595">
        <v>36</v>
      </c>
      <c r="CC147" s="578" t="str">
        <f t="shared" si="50"/>
        <v>○</v>
      </c>
    </row>
    <row r="148" spans="1:81">
      <c r="A148" s="661">
        <v>130</v>
      </c>
      <c r="B148" s="580" t="s">
        <v>220</v>
      </c>
      <c r="C148" s="580" t="s">
        <v>1927</v>
      </c>
      <c r="D148" s="580" t="s">
        <v>109</v>
      </c>
      <c r="E148" s="581">
        <v>11729046</v>
      </c>
      <c r="F148" s="582">
        <v>11730136</v>
      </c>
      <c r="G148" s="582">
        <v>11701138</v>
      </c>
      <c r="H148" s="582">
        <v>11701138</v>
      </c>
      <c r="I148" s="582">
        <v>11701138</v>
      </c>
      <c r="J148" s="583" t="s">
        <v>73</v>
      </c>
      <c r="K148" s="584"/>
      <c r="L148" s="585"/>
      <c r="M148" s="585"/>
      <c r="N148" s="585"/>
      <c r="O148" s="586">
        <v>0</v>
      </c>
      <c r="P148" s="586"/>
      <c r="Q148" s="692">
        <v>0</v>
      </c>
      <c r="R148" s="584"/>
      <c r="S148" s="585">
        <v>120</v>
      </c>
      <c r="T148" s="585"/>
      <c r="U148" s="585"/>
      <c r="V148" s="586">
        <v>120</v>
      </c>
      <c r="W148" s="586"/>
      <c r="X148" s="692">
        <v>120</v>
      </c>
      <c r="Y148" s="559">
        <v>0</v>
      </c>
      <c r="Z148" s="560">
        <v>120</v>
      </c>
      <c r="AA148" s="560">
        <v>0</v>
      </c>
      <c r="AB148" s="560">
        <v>0</v>
      </c>
      <c r="AC148" s="561">
        <f t="shared" si="56"/>
        <v>120</v>
      </c>
      <c r="AD148" s="560">
        <v>0</v>
      </c>
      <c r="AE148" s="587">
        <f t="shared" si="31"/>
        <v>120</v>
      </c>
      <c r="AF148" s="559">
        <v>0</v>
      </c>
      <c r="AG148" s="560">
        <v>120</v>
      </c>
      <c r="AH148" s="560">
        <v>0</v>
      </c>
      <c r="AI148" s="560">
        <v>0</v>
      </c>
      <c r="AJ148" s="561">
        <v>120</v>
      </c>
      <c r="AK148" s="560">
        <v>0</v>
      </c>
      <c r="AL148" s="587">
        <f t="shared" si="57"/>
        <v>120</v>
      </c>
      <c r="AM148" s="559">
        <v>0</v>
      </c>
      <c r="AN148" s="560">
        <v>100</v>
      </c>
      <c r="AO148" s="560">
        <v>0</v>
      </c>
      <c r="AP148" s="560">
        <v>0</v>
      </c>
      <c r="AQ148" s="561">
        <v>100</v>
      </c>
      <c r="AR148" s="560">
        <v>0</v>
      </c>
      <c r="AS148" s="587">
        <v>100</v>
      </c>
      <c r="AT148" s="563">
        <v>0</v>
      </c>
      <c r="AU148" s="568">
        <v>100</v>
      </c>
      <c r="AV148" s="565">
        <v>0</v>
      </c>
      <c r="AW148" s="565">
        <v>0</v>
      </c>
      <c r="AX148" s="561">
        <v>100</v>
      </c>
      <c r="AY148" s="560">
        <v>0</v>
      </c>
      <c r="AZ148" s="587">
        <v>100</v>
      </c>
      <c r="BA148" s="559">
        <v>0</v>
      </c>
      <c r="BB148" s="560">
        <v>100</v>
      </c>
      <c r="BC148" s="560">
        <v>0</v>
      </c>
      <c r="BD148" s="560">
        <v>0</v>
      </c>
      <c r="BE148" s="560">
        <v>100</v>
      </c>
      <c r="BF148" s="560">
        <v>0</v>
      </c>
      <c r="BG148" s="587">
        <v>100</v>
      </c>
      <c r="BH148" s="588">
        <v>0</v>
      </c>
      <c r="BI148" s="589">
        <v>100</v>
      </c>
      <c r="BJ148" s="589">
        <v>0</v>
      </c>
      <c r="BK148" s="589">
        <v>0</v>
      </c>
      <c r="BL148" s="589">
        <f t="shared" si="58"/>
        <v>100</v>
      </c>
      <c r="BM148" s="589">
        <v>0</v>
      </c>
      <c r="BN148" s="590">
        <f t="shared" si="59"/>
        <v>100</v>
      </c>
      <c r="BO148" s="531">
        <f t="shared" si="47"/>
        <v>0</v>
      </c>
      <c r="BP148" s="531">
        <f t="shared" si="48"/>
        <v>0</v>
      </c>
      <c r="BR148" s="591">
        <v>0</v>
      </c>
      <c r="BS148" s="592">
        <v>100</v>
      </c>
      <c r="BT148" s="592">
        <v>0</v>
      </c>
      <c r="BU148" s="592">
        <v>0</v>
      </c>
      <c r="BV148" s="592">
        <f t="shared" si="60"/>
        <v>100</v>
      </c>
      <c r="BW148" s="592">
        <v>0</v>
      </c>
      <c r="BX148" s="593">
        <f t="shared" si="61"/>
        <v>100</v>
      </c>
      <c r="BY148" s="594">
        <v>0</v>
      </c>
      <c r="BZ148" s="618">
        <v>0</v>
      </c>
      <c r="CA148" s="578" t="str">
        <f t="shared" si="49"/>
        <v>○</v>
      </c>
      <c r="CB148" s="595">
        <v>100</v>
      </c>
      <c r="CC148" s="578" t="str">
        <f t="shared" si="50"/>
        <v>○</v>
      </c>
    </row>
    <row r="149" spans="1:81">
      <c r="A149" s="661">
        <v>131</v>
      </c>
      <c r="B149" s="580" t="s">
        <v>220</v>
      </c>
      <c r="C149" s="580" t="s">
        <v>223</v>
      </c>
      <c r="D149" s="580" t="s">
        <v>109</v>
      </c>
      <c r="E149" s="581">
        <v>11729041</v>
      </c>
      <c r="F149" s="582">
        <v>11730118</v>
      </c>
      <c r="G149" s="582">
        <v>11701136</v>
      </c>
      <c r="H149" s="582">
        <v>11701136</v>
      </c>
      <c r="I149" s="582">
        <v>11701136</v>
      </c>
      <c r="J149" s="583" t="s">
        <v>74</v>
      </c>
      <c r="K149" s="584"/>
      <c r="L149" s="585">
        <v>160</v>
      </c>
      <c r="M149" s="585"/>
      <c r="N149" s="585">
        <v>32</v>
      </c>
      <c r="O149" s="586">
        <v>192</v>
      </c>
      <c r="P149" s="586"/>
      <c r="Q149" s="692">
        <v>192</v>
      </c>
      <c r="R149" s="584"/>
      <c r="S149" s="585">
        <v>104</v>
      </c>
      <c r="T149" s="585">
        <v>52</v>
      </c>
      <c r="U149" s="585">
        <v>32</v>
      </c>
      <c r="V149" s="586">
        <v>188</v>
      </c>
      <c r="W149" s="586"/>
      <c r="X149" s="692">
        <v>188</v>
      </c>
      <c r="Y149" s="559">
        <v>0</v>
      </c>
      <c r="Z149" s="560">
        <v>104</v>
      </c>
      <c r="AA149" s="560">
        <v>52</v>
      </c>
      <c r="AB149" s="560">
        <v>32</v>
      </c>
      <c r="AC149" s="561">
        <f t="shared" si="56"/>
        <v>188</v>
      </c>
      <c r="AD149" s="560">
        <v>0</v>
      </c>
      <c r="AE149" s="587">
        <f t="shared" si="31"/>
        <v>188</v>
      </c>
      <c r="AF149" s="559">
        <v>0</v>
      </c>
      <c r="AG149" s="560">
        <v>104</v>
      </c>
      <c r="AH149" s="560">
        <v>52</v>
      </c>
      <c r="AI149" s="560">
        <v>0</v>
      </c>
      <c r="AJ149" s="561">
        <v>156</v>
      </c>
      <c r="AK149" s="560">
        <v>32</v>
      </c>
      <c r="AL149" s="587">
        <f t="shared" si="57"/>
        <v>188</v>
      </c>
      <c r="AM149" s="559">
        <v>0</v>
      </c>
      <c r="AN149" s="560">
        <v>104</v>
      </c>
      <c r="AO149" s="560">
        <v>52</v>
      </c>
      <c r="AP149" s="560">
        <v>0</v>
      </c>
      <c r="AQ149" s="561">
        <v>156</v>
      </c>
      <c r="AR149" s="560">
        <v>0</v>
      </c>
      <c r="AS149" s="587">
        <v>156</v>
      </c>
      <c r="AT149" s="563">
        <v>0</v>
      </c>
      <c r="AU149" s="568">
        <v>104</v>
      </c>
      <c r="AV149" s="565">
        <v>52</v>
      </c>
      <c r="AW149" s="565">
        <v>0</v>
      </c>
      <c r="AX149" s="561">
        <v>156</v>
      </c>
      <c r="AY149" s="560">
        <v>0</v>
      </c>
      <c r="AZ149" s="587">
        <v>156</v>
      </c>
      <c r="BA149" s="559">
        <v>0</v>
      </c>
      <c r="BB149" s="560">
        <v>104</v>
      </c>
      <c r="BC149" s="560">
        <v>52</v>
      </c>
      <c r="BD149" s="560">
        <v>0</v>
      </c>
      <c r="BE149" s="560">
        <v>156</v>
      </c>
      <c r="BF149" s="560">
        <v>0</v>
      </c>
      <c r="BG149" s="587">
        <v>156</v>
      </c>
      <c r="BH149" s="588">
        <v>0</v>
      </c>
      <c r="BI149" s="589">
        <v>104</v>
      </c>
      <c r="BJ149" s="589">
        <v>52</v>
      </c>
      <c r="BK149" s="589">
        <v>0</v>
      </c>
      <c r="BL149" s="589">
        <f t="shared" si="58"/>
        <v>156</v>
      </c>
      <c r="BM149" s="589">
        <v>0</v>
      </c>
      <c r="BN149" s="590">
        <f t="shared" si="59"/>
        <v>156</v>
      </c>
      <c r="BO149" s="531">
        <f t="shared" si="47"/>
        <v>0</v>
      </c>
      <c r="BP149" s="531">
        <f t="shared" si="48"/>
        <v>0</v>
      </c>
      <c r="BR149" s="591">
        <v>0</v>
      </c>
      <c r="BS149" s="592">
        <v>104</v>
      </c>
      <c r="BT149" s="592">
        <v>52</v>
      </c>
      <c r="BU149" s="592">
        <v>0</v>
      </c>
      <c r="BV149" s="592">
        <f t="shared" si="60"/>
        <v>156</v>
      </c>
      <c r="BW149" s="592">
        <v>0</v>
      </c>
      <c r="BX149" s="593">
        <f t="shared" si="61"/>
        <v>156</v>
      </c>
      <c r="BY149" s="594">
        <v>0</v>
      </c>
      <c r="BZ149" s="618">
        <v>0</v>
      </c>
      <c r="CA149" s="578" t="str">
        <f t="shared" si="49"/>
        <v>○</v>
      </c>
      <c r="CB149" s="595">
        <v>156</v>
      </c>
      <c r="CC149" s="578" t="str">
        <f t="shared" si="50"/>
        <v>○</v>
      </c>
    </row>
    <row r="150" spans="1:81" ht="18.5" thickBot="1">
      <c r="A150" s="661">
        <v>132</v>
      </c>
      <c r="B150" s="662" t="s">
        <v>220</v>
      </c>
      <c r="C150" s="662" t="s">
        <v>221</v>
      </c>
      <c r="D150" s="662" t="s">
        <v>109</v>
      </c>
      <c r="E150" s="669">
        <v>21729007</v>
      </c>
      <c r="F150" s="663">
        <v>21730130</v>
      </c>
      <c r="G150" s="582">
        <v>21701135</v>
      </c>
      <c r="H150" s="582">
        <v>21701135</v>
      </c>
      <c r="I150" s="582">
        <v>21701135</v>
      </c>
      <c r="J150" s="664" t="s">
        <v>224</v>
      </c>
      <c r="K150" s="699"/>
      <c r="L150" s="700"/>
      <c r="M150" s="700"/>
      <c r="N150" s="700"/>
      <c r="O150" s="701">
        <v>0</v>
      </c>
      <c r="P150" s="701"/>
      <c r="Q150" s="702">
        <v>0</v>
      </c>
      <c r="R150" s="699"/>
      <c r="S150" s="700">
        <v>4</v>
      </c>
      <c r="T150" s="700"/>
      <c r="U150" s="700"/>
      <c r="V150" s="701">
        <v>4</v>
      </c>
      <c r="W150" s="701"/>
      <c r="X150" s="702">
        <v>4</v>
      </c>
      <c r="Y150" s="559">
        <v>0</v>
      </c>
      <c r="Z150" s="560">
        <v>4</v>
      </c>
      <c r="AA150" s="560">
        <v>0</v>
      </c>
      <c r="AB150" s="560">
        <v>0</v>
      </c>
      <c r="AC150" s="561">
        <f t="shared" si="56"/>
        <v>4</v>
      </c>
      <c r="AD150" s="561">
        <v>0</v>
      </c>
      <c r="AE150" s="706">
        <f t="shared" ref="AE150:AE153" si="62">AC150+AD150</f>
        <v>4</v>
      </c>
      <c r="AF150" s="559">
        <v>0</v>
      </c>
      <c r="AG150" s="560">
        <v>4</v>
      </c>
      <c r="AH150" s="560">
        <v>0</v>
      </c>
      <c r="AI150" s="560">
        <v>0</v>
      </c>
      <c r="AJ150" s="561">
        <v>4</v>
      </c>
      <c r="AK150" s="561">
        <v>0</v>
      </c>
      <c r="AL150" s="706">
        <f t="shared" si="57"/>
        <v>4</v>
      </c>
      <c r="AM150" s="563">
        <v>0</v>
      </c>
      <c r="AN150" s="560">
        <v>4</v>
      </c>
      <c r="AO150" s="560">
        <v>0</v>
      </c>
      <c r="AP150" s="565">
        <v>0</v>
      </c>
      <c r="AQ150" s="561">
        <v>4</v>
      </c>
      <c r="AR150" s="560">
        <v>0</v>
      </c>
      <c r="AS150" s="706">
        <v>4</v>
      </c>
      <c r="AT150" s="737">
        <v>0</v>
      </c>
      <c r="AU150" s="560">
        <v>4</v>
      </c>
      <c r="AV150" s="565">
        <v>0</v>
      </c>
      <c r="AW150" s="565">
        <v>0</v>
      </c>
      <c r="AX150" s="561">
        <v>4</v>
      </c>
      <c r="AY150" s="560">
        <v>0</v>
      </c>
      <c r="AZ150" s="562">
        <v>4</v>
      </c>
      <c r="BA150" s="563">
        <v>0</v>
      </c>
      <c r="BB150" s="560">
        <v>4</v>
      </c>
      <c r="BC150" s="560">
        <v>0</v>
      </c>
      <c r="BD150" s="565">
        <v>0</v>
      </c>
      <c r="BE150" s="561">
        <v>4</v>
      </c>
      <c r="BF150" s="560">
        <v>0</v>
      </c>
      <c r="BG150" s="562">
        <v>4</v>
      </c>
      <c r="BH150" s="623">
        <v>0</v>
      </c>
      <c r="BI150" s="589">
        <v>4</v>
      </c>
      <c r="BJ150" s="589">
        <v>0</v>
      </c>
      <c r="BK150" s="624">
        <v>0</v>
      </c>
      <c r="BL150" s="625">
        <f t="shared" si="58"/>
        <v>4</v>
      </c>
      <c r="BM150" s="589">
        <v>0</v>
      </c>
      <c r="BN150" s="626">
        <f t="shared" si="59"/>
        <v>4</v>
      </c>
      <c r="BO150" s="531">
        <f t="shared" si="47"/>
        <v>0</v>
      </c>
      <c r="BP150" s="531">
        <f t="shared" si="48"/>
        <v>0</v>
      </c>
      <c r="BR150" s="627">
        <v>0</v>
      </c>
      <c r="BS150" s="592">
        <v>4</v>
      </c>
      <c r="BT150" s="592">
        <v>0</v>
      </c>
      <c r="BU150" s="620">
        <v>0</v>
      </c>
      <c r="BV150" s="592">
        <f t="shared" si="60"/>
        <v>4</v>
      </c>
      <c r="BW150" s="620">
        <v>0</v>
      </c>
      <c r="BX150" s="593">
        <f t="shared" si="61"/>
        <v>4</v>
      </c>
      <c r="BY150" s="738">
        <v>0</v>
      </c>
      <c r="BZ150" s="618">
        <v>0</v>
      </c>
      <c r="CA150" s="578" t="str">
        <f t="shared" si="49"/>
        <v>○</v>
      </c>
      <c r="CB150" s="707">
        <v>4</v>
      </c>
      <c r="CC150" s="578" t="str">
        <f t="shared" si="50"/>
        <v>○</v>
      </c>
    </row>
    <row r="151" spans="1:81" ht="27" customHeight="1" thickTop="1" thickBot="1">
      <c r="A151" s="1356" t="s">
        <v>225</v>
      </c>
      <c r="B151" s="1357"/>
      <c r="C151" s="1357"/>
      <c r="D151" s="1357"/>
      <c r="E151" s="1357"/>
      <c r="F151" s="1358"/>
      <c r="G151" s="1358"/>
      <c r="H151" s="1358"/>
      <c r="I151" s="1358"/>
      <c r="J151" s="1358"/>
      <c r="K151" s="672">
        <v>0</v>
      </c>
      <c r="L151" s="673">
        <v>306</v>
      </c>
      <c r="M151" s="673">
        <v>0</v>
      </c>
      <c r="N151" s="673">
        <v>81</v>
      </c>
      <c r="O151" s="674">
        <v>0</v>
      </c>
      <c r="P151" s="674">
        <v>0</v>
      </c>
      <c r="Q151" s="675">
        <v>0</v>
      </c>
      <c r="R151" s="672">
        <v>0</v>
      </c>
      <c r="S151" s="673">
        <v>475</v>
      </c>
      <c r="T151" s="673">
        <v>52</v>
      </c>
      <c r="U151" s="673">
        <v>260</v>
      </c>
      <c r="V151" s="674">
        <v>787</v>
      </c>
      <c r="W151" s="674">
        <v>0</v>
      </c>
      <c r="X151" s="675">
        <v>787</v>
      </c>
      <c r="Y151" s="676">
        <f>SUM(Y145:Y150)</f>
        <v>0</v>
      </c>
      <c r="Z151" s="677">
        <f t="shared" ref="Z151:BW151" si="63">SUM(Z145:Z150)</f>
        <v>475</v>
      </c>
      <c r="AA151" s="677">
        <f t="shared" si="63"/>
        <v>52</v>
      </c>
      <c r="AB151" s="677">
        <f t="shared" si="63"/>
        <v>260</v>
      </c>
      <c r="AC151" s="678">
        <f t="shared" si="56"/>
        <v>787</v>
      </c>
      <c r="AD151" s="678">
        <f t="shared" si="63"/>
        <v>0</v>
      </c>
      <c r="AE151" s="679">
        <f t="shared" si="62"/>
        <v>787</v>
      </c>
      <c r="AF151" s="676">
        <f>SUM(AF145:AF150)</f>
        <v>0</v>
      </c>
      <c r="AG151" s="677">
        <f t="shared" ref="AG151:AI151" si="64">SUM(AG145:AG150)</f>
        <v>424</v>
      </c>
      <c r="AH151" s="677">
        <f t="shared" si="64"/>
        <v>103</v>
      </c>
      <c r="AI151" s="677">
        <f t="shared" si="64"/>
        <v>228</v>
      </c>
      <c r="AJ151" s="678">
        <f t="shared" ref="AJ151" si="65">SUM(AF151:AI151)</f>
        <v>755</v>
      </c>
      <c r="AK151" s="678">
        <f t="shared" ref="AK151" si="66">SUM(AK145:AK150)</f>
        <v>32</v>
      </c>
      <c r="AL151" s="679">
        <f t="shared" si="57"/>
        <v>787</v>
      </c>
      <c r="AM151" s="676">
        <v>0</v>
      </c>
      <c r="AN151" s="677">
        <v>404</v>
      </c>
      <c r="AO151" s="677">
        <v>103</v>
      </c>
      <c r="AP151" s="677">
        <v>228</v>
      </c>
      <c r="AQ151" s="678">
        <v>735</v>
      </c>
      <c r="AR151" s="678">
        <v>0</v>
      </c>
      <c r="AS151" s="679">
        <v>735</v>
      </c>
      <c r="AT151" s="676">
        <v>0</v>
      </c>
      <c r="AU151" s="677">
        <v>404</v>
      </c>
      <c r="AV151" s="677">
        <v>103</v>
      </c>
      <c r="AW151" s="677">
        <v>84</v>
      </c>
      <c r="AX151" s="678">
        <v>591</v>
      </c>
      <c r="AY151" s="678">
        <v>0</v>
      </c>
      <c r="AZ151" s="679">
        <v>591</v>
      </c>
      <c r="BA151" s="676">
        <v>0</v>
      </c>
      <c r="BB151" s="677">
        <v>404</v>
      </c>
      <c r="BC151" s="677">
        <v>103</v>
      </c>
      <c r="BD151" s="677">
        <v>84</v>
      </c>
      <c r="BE151" s="678">
        <v>591</v>
      </c>
      <c r="BF151" s="678">
        <v>0</v>
      </c>
      <c r="BG151" s="679">
        <v>591</v>
      </c>
      <c r="BH151" s="676">
        <f>SUM(BH145:BH150)</f>
        <v>0</v>
      </c>
      <c r="BI151" s="677">
        <f t="shared" ref="BI151:BN151" si="67">SUM(BI145:BI150)</f>
        <v>404</v>
      </c>
      <c r="BJ151" s="677">
        <f t="shared" si="67"/>
        <v>103</v>
      </c>
      <c r="BK151" s="677">
        <f t="shared" si="67"/>
        <v>84</v>
      </c>
      <c r="BL151" s="677">
        <f t="shared" si="67"/>
        <v>591</v>
      </c>
      <c r="BM151" s="677">
        <f t="shared" si="67"/>
        <v>0</v>
      </c>
      <c r="BN151" s="679">
        <f t="shared" si="67"/>
        <v>591</v>
      </c>
      <c r="BO151" s="531">
        <f t="shared" si="47"/>
        <v>0</v>
      </c>
      <c r="BP151" s="531">
        <f t="shared" si="48"/>
        <v>0</v>
      </c>
      <c r="BR151" s="672">
        <f t="shared" si="63"/>
        <v>0</v>
      </c>
      <c r="BS151" s="673">
        <f t="shared" si="63"/>
        <v>404</v>
      </c>
      <c r="BT151" s="673">
        <f t="shared" si="63"/>
        <v>127</v>
      </c>
      <c r="BU151" s="673">
        <f t="shared" si="63"/>
        <v>36</v>
      </c>
      <c r="BV151" s="674">
        <f t="shared" si="60"/>
        <v>567</v>
      </c>
      <c r="BW151" s="674">
        <f t="shared" si="63"/>
        <v>0</v>
      </c>
      <c r="BX151" s="674">
        <f t="shared" si="61"/>
        <v>567</v>
      </c>
      <c r="BY151" s="681">
        <f>SUM(BY145:BY150)</f>
        <v>24</v>
      </c>
      <c r="BZ151" s="675">
        <f>SUM(BZ145:BZ150)</f>
        <v>0</v>
      </c>
      <c r="CA151" s="578"/>
      <c r="CB151" s="682">
        <f>SUM(CB145:CB150)</f>
        <v>591</v>
      </c>
      <c r="CC151" s="578"/>
    </row>
    <row r="152" spans="1:81" ht="18.5" thickBot="1">
      <c r="A152" s="739"/>
      <c r="B152" s="739"/>
      <c r="C152" s="739"/>
      <c r="D152" s="739"/>
      <c r="E152" s="739"/>
      <c r="F152" s="739"/>
      <c r="G152" s="739"/>
      <c r="H152" s="739"/>
      <c r="I152" s="739"/>
      <c r="J152" s="739"/>
      <c r="K152" s="532"/>
      <c r="L152" s="532"/>
      <c r="M152" s="532"/>
      <c r="N152" s="532"/>
      <c r="O152" s="532"/>
      <c r="P152" s="532"/>
      <c r="Q152" s="532"/>
      <c r="R152" s="532"/>
      <c r="S152" s="532"/>
      <c r="T152" s="532"/>
      <c r="U152" s="532"/>
      <c r="V152" s="532"/>
      <c r="W152" s="532"/>
      <c r="X152" s="532"/>
      <c r="Y152" s="531"/>
      <c r="Z152" s="531"/>
      <c r="AA152" s="531"/>
      <c r="AB152" s="531"/>
      <c r="AC152" s="531"/>
      <c r="AD152" s="531"/>
      <c r="AE152" s="531"/>
      <c r="AF152" s="531"/>
      <c r="AG152" s="531"/>
      <c r="AH152" s="531"/>
      <c r="AI152" s="531"/>
      <c r="AJ152" s="531"/>
      <c r="AK152" s="531"/>
      <c r="AL152" s="531"/>
      <c r="AM152" s="531"/>
      <c r="AN152" s="531"/>
      <c r="AO152" s="531"/>
      <c r="AP152" s="531"/>
      <c r="AQ152" s="531"/>
      <c r="AR152" s="531"/>
      <c r="AS152" s="531"/>
      <c r="AT152" s="531"/>
      <c r="AU152" s="531"/>
      <c r="AV152" s="531"/>
      <c r="AW152" s="531"/>
      <c r="AX152" s="531"/>
      <c r="AY152" s="531"/>
      <c r="AZ152" s="531"/>
      <c r="BA152" s="531"/>
      <c r="BB152" s="531"/>
      <c r="BC152" s="531"/>
      <c r="BD152" s="531"/>
      <c r="BE152" s="531"/>
      <c r="BF152" s="531"/>
      <c r="BG152" s="531"/>
      <c r="BH152" s="531"/>
      <c r="BI152" s="531"/>
      <c r="BJ152" s="531"/>
      <c r="BK152" s="531"/>
      <c r="BL152" s="531"/>
      <c r="BM152" s="531"/>
      <c r="BN152" s="531"/>
      <c r="BO152" s="531">
        <f t="shared" si="47"/>
        <v>0</v>
      </c>
      <c r="BP152" s="531">
        <f t="shared" si="48"/>
        <v>0</v>
      </c>
      <c r="BR152" s="532"/>
      <c r="BS152" s="532"/>
      <c r="BT152" s="532"/>
      <c r="BU152" s="532"/>
      <c r="BV152" s="532"/>
      <c r="BW152" s="532"/>
      <c r="BX152" s="532"/>
      <c r="BY152" s="532"/>
      <c r="BZ152" s="532"/>
      <c r="CA152" s="578"/>
      <c r="CB152" s="531"/>
      <c r="CC152" s="531"/>
    </row>
    <row r="153" spans="1:81" ht="26.25" customHeight="1" thickBot="1">
      <c r="A153" s="739"/>
      <c r="B153" s="1352" t="s">
        <v>226</v>
      </c>
      <c r="C153" s="1353"/>
      <c r="D153" s="1353"/>
      <c r="E153" s="1353"/>
      <c r="F153" s="1354"/>
      <c r="G153" s="1354"/>
      <c r="H153" s="1354"/>
      <c r="I153" s="1354"/>
      <c r="J153" s="1354"/>
      <c r="K153" s="740">
        <v>736</v>
      </c>
      <c r="L153" s="741">
        <v>4095</v>
      </c>
      <c r="M153" s="741">
        <v>1022</v>
      </c>
      <c r="N153" s="741">
        <v>1270</v>
      </c>
      <c r="O153" s="742">
        <v>7123</v>
      </c>
      <c r="P153" s="742"/>
      <c r="Q153" s="743">
        <v>7123</v>
      </c>
      <c r="R153" s="740">
        <v>2463</v>
      </c>
      <c r="S153" s="741">
        <v>6030</v>
      </c>
      <c r="T153" s="741">
        <v>1426</v>
      </c>
      <c r="U153" s="741">
        <v>4756</v>
      </c>
      <c r="V153" s="742">
        <v>14675</v>
      </c>
      <c r="W153" s="742">
        <v>311</v>
      </c>
      <c r="X153" s="743">
        <v>14986</v>
      </c>
      <c r="Y153" s="744">
        <f>Y36+Y126+Y144+Y151</f>
        <v>2492</v>
      </c>
      <c r="Z153" s="745">
        <f>Z36+Z126+Z144+Z151</f>
        <v>5751</v>
      </c>
      <c r="AA153" s="745">
        <f>AA36+AA126+AA144+AA151</f>
        <v>1684</v>
      </c>
      <c r="AB153" s="745">
        <f>AB36+AB126+AB144+AB151</f>
        <v>4736</v>
      </c>
      <c r="AC153" s="746">
        <f t="shared" si="56"/>
        <v>14663</v>
      </c>
      <c r="AD153" s="746">
        <f>AD36+AD126+AD144+AD151</f>
        <v>218</v>
      </c>
      <c r="AE153" s="747">
        <f t="shared" si="62"/>
        <v>14881</v>
      </c>
      <c r="AF153" s="744">
        <f>AF36+AF126+AF144+AF151</f>
        <v>2493</v>
      </c>
      <c r="AG153" s="745">
        <f>AG36+AG126+AG144+AG151</f>
        <v>5510</v>
      </c>
      <c r="AH153" s="745">
        <f>AH36+AH126+AH144+AH151</f>
        <v>1836</v>
      </c>
      <c r="AI153" s="745">
        <f>AI36+AI126+AI144+AI151</f>
        <v>4702</v>
      </c>
      <c r="AJ153" s="746">
        <f t="shared" ref="AJ153" si="68">SUM(AF153:AI153)</f>
        <v>14541</v>
      </c>
      <c r="AK153" s="746">
        <f>AK36+AK126+AK144+AK151</f>
        <v>272</v>
      </c>
      <c r="AL153" s="747">
        <f>AJ153+AK153</f>
        <v>14813</v>
      </c>
      <c r="AM153" s="744">
        <v>2468</v>
      </c>
      <c r="AN153" s="745">
        <v>5274</v>
      </c>
      <c r="AO153" s="745">
        <v>2015</v>
      </c>
      <c r="AP153" s="745">
        <v>4470</v>
      </c>
      <c r="AQ153" s="746">
        <v>14227</v>
      </c>
      <c r="AR153" s="746">
        <v>298</v>
      </c>
      <c r="AS153" s="747">
        <v>14525</v>
      </c>
      <c r="AT153" s="744">
        <v>2501</v>
      </c>
      <c r="AU153" s="745">
        <v>5070</v>
      </c>
      <c r="AV153" s="745">
        <v>2137</v>
      </c>
      <c r="AW153" s="745">
        <v>3811</v>
      </c>
      <c r="AX153" s="746">
        <v>13519</v>
      </c>
      <c r="AY153" s="746">
        <v>286</v>
      </c>
      <c r="AZ153" s="747">
        <v>13805</v>
      </c>
      <c r="BA153" s="744">
        <v>2515</v>
      </c>
      <c r="BB153" s="745">
        <v>4959</v>
      </c>
      <c r="BC153" s="745">
        <v>2171</v>
      </c>
      <c r="BD153" s="745">
        <v>3710</v>
      </c>
      <c r="BE153" s="746">
        <v>13355</v>
      </c>
      <c r="BF153" s="746">
        <v>225</v>
      </c>
      <c r="BG153" s="747">
        <v>13580</v>
      </c>
      <c r="BH153" s="744">
        <f>SUM(BH151,BH144,BH126,BH36)</f>
        <v>2256</v>
      </c>
      <c r="BI153" s="745">
        <f t="shared" ref="BI153:BN153" si="69">SUM(BI151,BI144,BI126,BI36)</f>
        <v>5119</v>
      </c>
      <c r="BJ153" s="745">
        <f t="shared" si="69"/>
        <v>2279</v>
      </c>
      <c r="BK153" s="745">
        <f t="shared" si="69"/>
        <v>3632</v>
      </c>
      <c r="BL153" s="745">
        <f t="shared" si="69"/>
        <v>13286</v>
      </c>
      <c r="BM153" s="745">
        <f t="shared" si="69"/>
        <v>228</v>
      </c>
      <c r="BN153" s="747">
        <f t="shared" si="69"/>
        <v>13514</v>
      </c>
      <c r="BO153" s="531">
        <f t="shared" si="47"/>
        <v>-69</v>
      </c>
      <c r="BP153" s="531">
        <f t="shared" si="48"/>
        <v>-66</v>
      </c>
      <c r="BR153" s="740">
        <f t="shared" ref="BR153:BZ153" si="70">BR36+BR126+BR144+BR151</f>
        <v>2160</v>
      </c>
      <c r="BS153" s="741">
        <f t="shared" si="70"/>
        <v>5200</v>
      </c>
      <c r="BT153" s="741">
        <f t="shared" si="70"/>
        <v>2374</v>
      </c>
      <c r="BU153" s="741">
        <f t="shared" si="70"/>
        <v>3436</v>
      </c>
      <c r="BV153" s="742">
        <f t="shared" si="70"/>
        <v>13170</v>
      </c>
      <c r="BW153" s="742">
        <f t="shared" si="70"/>
        <v>109</v>
      </c>
      <c r="BX153" s="742">
        <f t="shared" si="70"/>
        <v>13279</v>
      </c>
      <c r="BY153" s="748">
        <f t="shared" si="70"/>
        <v>55</v>
      </c>
      <c r="BZ153" s="743">
        <f t="shared" si="70"/>
        <v>180</v>
      </c>
      <c r="CA153" s="578"/>
      <c r="CB153" s="749">
        <f>CB36+CB126+CB144+CB151</f>
        <v>13686</v>
      </c>
      <c r="CC153" s="531"/>
    </row>
    <row r="155" spans="1:81">
      <c r="A155" s="533" t="s">
        <v>1907</v>
      </c>
    </row>
  </sheetData>
  <mergeCells count="5">
    <mergeCell ref="A36:J36"/>
    <mergeCell ref="A126:J126"/>
    <mergeCell ref="A144:J144"/>
    <mergeCell ref="A151:J151"/>
    <mergeCell ref="B153:J153"/>
  </mergeCells>
  <phoneticPr fontId="8"/>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0"/>
  <dimension ref="A1:GS361"/>
  <sheetViews>
    <sheetView topLeftCell="C10" workbookViewId="0"/>
  </sheetViews>
  <sheetFormatPr defaultColWidth="9" defaultRowHeight="18"/>
  <cols>
    <col min="1" max="1" width="4.33203125" style="117" hidden="1" customWidth="1"/>
    <col min="2" max="2" width="11" style="117" hidden="1" customWidth="1"/>
    <col min="3" max="3" width="12" style="117" customWidth="1"/>
    <col min="4" max="4" width="27" style="117" hidden="1" customWidth="1"/>
    <col min="5" max="5" width="12" style="117" hidden="1" customWidth="1"/>
    <col min="6" max="6" width="11" style="117" hidden="1" customWidth="1"/>
    <col min="7" max="7" width="13" style="117" hidden="1" customWidth="1"/>
    <col min="8" max="8" width="10" style="117" hidden="1" customWidth="1"/>
    <col min="9" max="10" width="12" style="117" hidden="1" customWidth="1"/>
    <col min="11" max="11" width="5.5" style="117" customWidth="1"/>
    <col min="12" max="12" width="27" style="117" customWidth="1"/>
    <col min="13" max="13" width="11" style="117" hidden="1" customWidth="1"/>
    <col min="14" max="14" width="15.83203125" style="117" customWidth="1"/>
    <col min="15" max="15" width="9" style="117" hidden="1" customWidth="1"/>
    <col min="16" max="16" width="7" style="117" hidden="1" customWidth="1"/>
    <col min="17" max="17" width="11.5" style="117" customWidth="1"/>
    <col min="18" max="18" width="31" style="117" customWidth="1"/>
    <col min="19" max="19" width="20" style="117" customWidth="1"/>
    <col min="20" max="20" width="37" style="117" customWidth="1"/>
    <col min="21" max="21" width="20" style="117" customWidth="1"/>
    <col min="22" max="22" width="26" style="117" customWidth="1"/>
    <col min="23" max="23" width="41" style="117" customWidth="1"/>
    <col min="24" max="25" width="10.58203125" style="117" customWidth="1"/>
    <col min="26" max="26" width="10.5" style="117" customWidth="1"/>
    <col min="27" max="27" width="21" style="117" hidden="1" customWidth="1"/>
    <col min="28" max="28" width="12" style="117" hidden="1" customWidth="1"/>
    <col min="29" max="30" width="15" style="117" hidden="1" customWidth="1"/>
    <col min="31" max="34" width="9.5" style="117" customWidth="1"/>
    <col min="35" max="35" width="17" style="117" hidden="1" customWidth="1"/>
    <col min="36" max="37" width="19" style="117" hidden="1" customWidth="1"/>
    <col min="38" max="38" width="29" style="117" hidden="1" customWidth="1"/>
    <col min="39" max="39" width="35" style="117" hidden="1" customWidth="1"/>
    <col min="40" max="40" width="17" style="117" hidden="1" customWidth="1"/>
    <col min="41" max="42" width="19" style="117" hidden="1" customWidth="1"/>
    <col min="43" max="43" width="29" style="117" hidden="1" customWidth="1"/>
    <col min="44" max="44" width="25" style="117" hidden="1" customWidth="1"/>
    <col min="45" max="46" width="27" style="117" hidden="1" customWidth="1"/>
    <col min="47" max="47" width="37" style="117" hidden="1" customWidth="1"/>
    <col min="48" max="48" width="26" style="117" hidden="1" customWidth="1"/>
    <col min="49" max="50" width="28" style="117" hidden="1" customWidth="1"/>
    <col min="51" max="51" width="38" style="117" hidden="1" customWidth="1"/>
    <col min="52" max="52" width="33" style="117" hidden="1" customWidth="1"/>
    <col min="53" max="54" width="35" style="117" hidden="1" customWidth="1"/>
    <col min="55" max="55" width="22" style="117" hidden="1" customWidth="1"/>
    <col min="56" max="56" width="90" style="117" hidden="1" customWidth="1"/>
    <col min="57" max="57" width="11.33203125" style="117" customWidth="1"/>
    <col min="58" max="58" width="12" style="117" hidden="1" customWidth="1"/>
    <col min="59" max="59" width="10" style="117" customWidth="1"/>
    <col min="60" max="60" width="8.33203125" style="117" customWidth="1"/>
    <col min="61" max="61" width="34" style="117" hidden="1" customWidth="1"/>
    <col min="62" max="62" width="12" style="117" hidden="1" customWidth="1"/>
    <col min="63" max="63" width="38" style="117" hidden="1" customWidth="1"/>
    <col min="64" max="64" width="28" style="117" hidden="1" customWidth="1"/>
    <col min="65" max="66" width="15" style="117" hidden="1" customWidth="1"/>
    <col min="67" max="67" width="27" style="117" hidden="1" customWidth="1"/>
    <col min="68" max="68" width="12" style="117" hidden="1" customWidth="1"/>
    <col min="69" max="69" width="34" style="117" hidden="1" customWidth="1"/>
    <col min="70" max="70" width="12" style="117" hidden="1" customWidth="1"/>
    <col min="71" max="71" width="34" style="117" hidden="1" customWidth="1"/>
    <col min="72" max="72" width="12" style="117" hidden="1" customWidth="1"/>
    <col min="73" max="73" width="38" style="117" hidden="1" customWidth="1"/>
    <col min="74" max="74" width="28" style="117" hidden="1" customWidth="1"/>
    <col min="75" max="75" width="27" style="117" hidden="1" customWidth="1"/>
    <col min="76" max="76" width="12" style="117" hidden="1" customWidth="1"/>
    <col min="77" max="77" width="34" style="117" hidden="1" customWidth="1"/>
    <col min="78" max="78" width="12" style="117" hidden="1" customWidth="1"/>
    <col min="79" max="79" width="34" style="117" hidden="1" customWidth="1"/>
    <col min="80" max="80" width="12" style="117" hidden="1" customWidth="1"/>
    <col min="81" max="81" width="38" style="117" hidden="1" customWidth="1"/>
    <col min="82" max="82" width="28" style="117" hidden="1" customWidth="1"/>
    <col min="83" max="83" width="27" style="117" hidden="1" customWidth="1"/>
    <col min="84" max="84" width="12" style="117" hidden="1" customWidth="1"/>
    <col min="85" max="85" width="34" style="117" hidden="1" customWidth="1"/>
    <col min="86" max="86" width="12" style="117" hidden="1" customWidth="1"/>
    <col min="87" max="87" width="34" style="117" hidden="1" customWidth="1"/>
    <col min="88" max="88" width="12" style="117" hidden="1" customWidth="1"/>
    <col min="89" max="89" width="38" style="117" hidden="1" customWidth="1"/>
    <col min="90" max="90" width="28" style="117" hidden="1" customWidth="1"/>
    <col min="91" max="91" width="13" style="117" hidden="1" customWidth="1"/>
    <col min="92" max="93" width="14" style="117" hidden="1" customWidth="1"/>
    <col min="94" max="95" width="15" style="117" hidden="1" customWidth="1"/>
    <col min="96" max="96" width="16" style="117" hidden="1" customWidth="1"/>
    <col min="97" max="97" width="13" style="117" hidden="1" customWidth="1"/>
    <col min="98" max="98" width="14" style="117" hidden="1" customWidth="1"/>
    <col min="99" max="99" width="15" style="117" hidden="1" customWidth="1"/>
    <col min="100" max="100" width="16" style="117" hidden="1" customWidth="1"/>
    <col min="101" max="101" width="15" style="117" hidden="1" customWidth="1"/>
    <col min="102" max="102" width="16" style="117" hidden="1" customWidth="1"/>
    <col min="103" max="103" width="15" style="117" hidden="1" customWidth="1"/>
    <col min="104" max="104" width="16" style="117" hidden="1" customWidth="1"/>
    <col min="105" max="105" width="13" style="117" hidden="1" customWidth="1"/>
    <col min="106" max="106" width="14" style="117" hidden="1" customWidth="1"/>
    <col min="107" max="107" width="16" style="117" hidden="1" customWidth="1"/>
    <col min="108" max="108" width="17" style="117" hidden="1" customWidth="1"/>
    <col min="109" max="109" width="15" style="117" hidden="1" customWidth="1"/>
    <col min="110" max="110" width="16" style="117" hidden="1" customWidth="1"/>
    <col min="111" max="111" width="33" style="117" hidden="1" customWidth="1"/>
    <col min="112" max="112" width="12.08203125" style="117" customWidth="1"/>
    <col min="113" max="113" width="11.83203125" style="117" customWidth="1"/>
    <col min="114" max="115" width="18" style="117" hidden="1" customWidth="1"/>
    <col min="116" max="116" width="12.33203125" style="117" customWidth="1"/>
    <col min="117" max="117" width="33" style="117" hidden="1" customWidth="1"/>
    <col min="118" max="118" width="29" style="117" hidden="1" customWidth="1"/>
    <col min="119" max="119" width="12.58203125" style="117" customWidth="1"/>
    <col min="120" max="123" width="14" style="117" customWidth="1"/>
    <col min="124" max="124" width="15" style="117" hidden="1" customWidth="1"/>
    <col min="125" max="125" width="16" style="117" customWidth="1"/>
    <col min="126" max="126" width="21" style="117" hidden="1" customWidth="1"/>
    <col min="127" max="127" width="27" style="117" hidden="1" customWidth="1"/>
    <col min="128" max="128" width="28" style="117" hidden="1" customWidth="1"/>
    <col min="129" max="129" width="24" style="117" hidden="1" customWidth="1"/>
    <col min="130" max="130" width="19" style="117" hidden="1" customWidth="1"/>
    <col min="131" max="131" width="17" style="117" hidden="1" customWidth="1"/>
    <col min="132" max="132" width="13" style="117" hidden="1" customWidth="1"/>
    <col min="133" max="133" width="23" style="117" hidden="1" customWidth="1"/>
    <col min="134" max="134" width="19" style="117" hidden="1" customWidth="1"/>
    <col min="135" max="136" width="25" style="117" hidden="1" customWidth="1"/>
    <col min="137" max="137" width="26" style="117" hidden="1" customWidth="1"/>
    <col min="138" max="138" width="22" style="117" hidden="1" customWidth="1"/>
    <col min="139" max="139" width="32" style="117" hidden="1" customWidth="1"/>
    <col min="140" max="140" width="23" style="117" hidden="1" customWidth="1"/>
    <col min="141" max="141" width="17" style="117" hidden="1" customWidth="1"/>
    <col min="142" max="142" width="21" style="117" hidden="1" customWidth="1"/>
    <col min="143" max="143" width="36" style="117" hidden="1" customWidth="1"/>
    <col min="144" max="144" width="37" style="117" hidden="1" customWidth="1"/>
    <col min="145" max="146" width="38" style="117" hidden="1" customWidth="1"/>
    <col min="147" max="147" width="30" style="117" hidden="1" customWidth="1"/>
    <col min="148" max="148" width="39" style="117" hidden="1" customWidth="1"/>
    <col min="149" max="150" width="40" style="117" hidden="1" customWidth="1"/>
    <col min="151" max="151" width="21" style="117" hidden="1" customWidth="1"/>
    <col min="152" max="152" width="22" style="117" hidden="1" customWidth="1"/>
    <col min="153" max="153" width="30" style="117" hidden="1" customWidth="1"/>
    <col min="154" max="155" width="22" style="117" hidden="1" customWidth="1"/>
    <col min="156" max="156" width="17.83203125" style="117" customWidth="1"/>
    <col min="157" max="157" width="39" style="117" hidden="1" customWidth="1"/>
    <col min="158" max="159" width="40" style="117" hidden="1" customWidth="1"/>
    <col min="160" max="160" width="21" style="117" hidden="1" customWidth="1"/>
    <col min="161" max="161" width="22" style="117" hidden="1" customWidth="1"/>
    <col min="162" max="162" width="30" style="117" hidden="1" customWidth="1"/>
    <col min="163" max="164" width="22" style="117" hidden="1" customWidth="1"/>
    <col min="165" max="165" width="42" style="117" hidden="1" customWidth="1"/>
    <col min="166" max="166" width="39" style="117" hidden="1" customWidth="1"/>
    <col min="167" max="168" width="40" style="117" hidden="1" customWidth="1"/>
    <col min="169" max="170" width="21" style="117" hidden="1" customWidth="1"/>
    <col min="171" max="171" width="31" style="117" hidden="1" customWidth="1"/>
    <col min="172" max="172" width="21" style="117" hidden="1" customWidth="1"/>
    <col min="173" max="173" width="22" style="117" hidden="1" customWidth="1"/>
    <col min="174" max="174" width="41" style="117" hidden="1" customWidth="1"/>
    <col min="175" max="175" width="42" style="117" hidden="1" customWidth="1"/>
    <col min="176" max="176" width="28" style="117" hidden="1" customWidth="1"/>
    <col min="177" max="177" width="26" style="117" hidden="1" customWidth="1"/>
    <col min="178" max="178" width="21" style="117" hidden="1" customWidth="1"/>
    <col min="179" max="179" width="39" style="117" hidden="1" customWidth="1"/>
    <col min="180" max="180" width="38" style="117" hidden="1" customWidth="1"/>
    <col min="181" max="181" width="37" style="117" hidden="1" customWidth="1"/>
    <col min="182" max="182" width="39" style="117" hidden="1" customWidth="1"/>
    <col min="183" max="186" width="42" style="117" hidden="1" customWidth="1"/>
    <col min="187" max="190" width="40" style="117" hidden="1" customWidth="1"/>
    <col min="191" max="194" width="23" style="117" hidden="1" customWidth="1"/>
    <col min="195" max="199" width="16" style="117" hidden="1" customWidth="1"/>
    <col min="200" max="200" width="149" style="117" customWidth="1"/>
    <col min="201" max="201" width="4.33203125" style="117" customWidth="1"/>
    <col min="202" max="16384" width="9" style="117"/>
  </cols>
  <sheetData>
    <row r="1" spans="1:201" hidden="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6"/>
    </row>
    <row r="2" spans="1:201" ht="23.5" hidden="1">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6"/>
    </row>
    <row r="3" spans="1:201" hidden="1">
      <c r="A3" s="115"/>
      <c r="B3" s="119" t="s">
        <v>1908</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6"/>
    </row>
    <row r="4" spans="1:201" hidden="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1"/>
    </row>
    <row r="5" spans="1:201" hidden="1">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3"/>
    </row>
    <row r="6" spans="1:201" hidden="1">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3"/>
    </row>
    <row r="7" spans="1:201" hidden="1">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3"/>
    </row>
    <row r="8" spans="1:201" hidden="1">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3"/>
    </row>
    <row r="9" spans="1:201" hidden="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3"/>
    </row>
    <row r="10" spans="1:201" s="209" customFormat="1" ht="38.25" customHeight="1">
      <c r="A10" s="204"/>
      <c r="B10" s="205" t="s">
        <v>792</v>
      </c>
      <c r="C10" s="206" t="s">
        <v>793</v>
      </c>
      <c r="D10" s="206" t="s">
        <v>794</v>
      </c>
      <c r="E10" s="206" t="s">
        <v>795</v>
      </c>
      <c r="F10" s="206" t="s">
        <v>796</v>
      </c>
      <c r="G10" s="206" t="s">
        <v>797</v>
      </c>
      <c r="H10" s="206" t="s">
        <v>798</v>
      </c>
      <c r="I10" s="206" t="s">
        <v>799</v>
      </c>
      <c r="J10" s="206" t="s">
        <v>800</v>
      </c>
      <c r="K10" s="206" t="s">
        <v>801</v>
      </c>
      <c r="L10" s="206" t="s">
        <v>802</v>
      </c>
      <c r="M10" s="206" t="s">
        <v>803</v>
      </c>
      <c r="N10" s="206" t="s">
        <v>804</v>
      </c>
      <c r="O10" s="206" t="s">
        <v>805</v>
      </c>
      <c r="P10" s="206" t="s">
        <v>806</v>
      </c>
      <c r="Q10" s="206" t="s">
        <v>807</v>
      </c>
      <c r="R10" s="206" t="s">
        <v>808</v>
      </c>
      <c r="S10" s="206" t="s">
        <v>809</v>
      </c>
      <c r="T10" s="206" t="s">
        <v>810</v>
      </c>
      <c r="U10" s="206" t="s">
        <v>811</v>
      </c>
      <c r="V10" s="206" t="s">
        <v>812</v>
      </c>
      <c r="W10" s="206" t="s">
        <v>813</v>
      </c>
      <c r="X10" s="206" t="s">
        <v>814</v>
      </c>
      <c r="Y10" s="206"/>
      <c r="Z10" s="206" t="s">
        <v>815</v>
      </c>
      <c r="AA10" s="206" t="s">
        <v>816</v>
      </c>
      <c r="AB10" s="206" t="s">
        <v>817</v>
      </c>
      <c r="AC10" s="206" t="s">
        <v>818</v>
      </c>
      <c r="AD10" s="206" t="s">
        <v>819</v>
      </c>
      <c r="AE10" s="207" t="s">
        <v>1909</v>
      </c>
      <c r="AF10" s="207" t="s">
        <v>1910</v>
      </c>
      <c r="AG10" s="207" t="s">
        <v>1911</v>
      </c>
      <c r="AH10" s="206" t="s">
        <v>1912</v>
      </c>
      <c r="AI10" s="206" t="s">
        <v>820</v>
      </c>
      <c r="AJ10" s="206" t="s">
        <v>821</v>
      </c>
      <c r="AK10" s="206" t="s">
        <v>822</v>
      </c>
      <c r="AL10" s="206" t="s">
        <v>823</v>
      </c>
      <c r="AM10" s="206" t="s">
        <v>824</v>
      </c>
      <c r="AN10" s="206" t="s">
        <v>825</v>
      </c>
      <c r="AO10" s="206" t="s">
        <v>826</v>
      </c>
      <c r="AP10" s="206" t="s">
        <v>827</v>
      </c>
      <c r="AQ10" s="206" t="s">
        <v>828</v>
      </c>
      <c r="AR10" s="206" t="s">
        <v>829</v>
      </c>
      <c r="AS10" s="206" t="s">
        <v>830</v>
      </c>
      <c r="AT10" s="206" t="s">
        <v>831</v>
      </c>
      <c r="AU10" s="206" t="s">
        <v>832</v>
      </c>
      <c r="AV10" s="206" t="s">
        <v>833</v>
      </c>
      <c r="AW10" s="206" t="s">
        <v>834</v>
      </c>
      <c r="AX10" s="206" t="s">
        <v>835</v>
      </c>
      <c r="AY10" s="206" t="s">
        <v>836</v>
      </c>
      <c r="AZ10" s="206" t="s">
        <v>837</v>
      </c>
      <c r="BA10" s="206" t="s">
        <v>838</v>
      </c>
      <c r="BB10" s="206" t="s">
        <v>839</v>
      </c>
      <c r="BC10" s="206" t="s">
        <v>840</v>
      </c>
      <c r="BD10" s="206" t="s">
        <v>841</v>
      </c>
      <c r="BE10" s="206" t="s">
        <v>842</v>
      </c>
      <c r="BF10" s="206" t="s">
        <v>843</v>
      </c>
      <c r="BG10" s="206" t="s">
        <v>844</v>
      </c>
      <c r="BH10" s="206" t="s">
        <v>845</v>
      </c>
      <c r="BI10" s="206" t="s">
        <v>846</v>
      </c>
      <c r="BJ10" s="206" t="s">
        <v>847</v>
      </c>
      <c r="BK10" s="206" t="s">
        <v>848</v>
      </c>
      <c r="BL10" s="206" t="s">
        <v>849</v>
      </c>
      <c r="BM10" s="206" t="s">
        <v>850</v>
      </c>
      <c r="BN10" s="206" t="s">
        <v>851</v>
      </c>
      <c r="BO10" s="206" t="s">
        <v>852</v>
      </c>
      <c r="BP10" s="206" t="s">
        <v>853</v>
      </c>
      <c r="BQ10" s="206" t="s">
        <v>854</v>
      </c>
      <c r="BR10" s="206" t="s">
        <v>855</v>
      </c>
      <c r="BS10" s="206" t="s">
        <v>856</v>
      </c>
      <c r="BT10" s="206" t="s">
        <v>857</v>
      </c>
      <c r="BU10" s="206" t="s">
        <v>858</v>
      </c>
      <c r="BV10" s="206" t="s">
        <v>859</v>
      </c>
      <c r="BW10" s="206" t="s">
        <v>860</v>
      </c>
      <c r="BX10" s="206" t="s">
        <v>861</v>
      </c>
      <c r="BY10" s="206" t="s">
        <v>862</v>
      </c>
      <c r="BZ10" s="206" t="s">
        <v>863</v>
      </c>
      <c r="CA10" s="206" t="s">
        <v>864</v>
      </c>
      <c r="CB10" s="206" t="s">
        <v>865</v>
      </c>
      <c r="CC10" s="206" t="s">
        <v>866</v>
      </c>
      <c r="CD10" s="206" t="s">
        <v>867</v>
      </c>
      <c r="CE10" s="206" t="s">
        <v>868</v>
      </c>
      <c r="CF10" s="206" t="s">
        <v>869</v>
      </c>
      <c r="CG10" s="206" t="s">
        <v>870</v>
      </c>
      <c r="CH10" s="206" t="s">
        <v>871</v>
      </c>
      <c r="CI10" s="206" t="s">
        <v>872</v>
      </c>
      <c r="CJ10" s="206" t="s">
        <v>873</v>
      </c>
      <c r="CK10" s="206" t="s">
        <v>874</v>
      </c>
      <c r="CL10" s="206" t="s">
        <v>875</v>
      </c>
      <c r="CM10" s="206" t="s">
        <v>876</v>
      </c>
      <c r="CN10" s="206" t="s">
        <v>877</v>
      </c>
      <c r="CO10" s="206" t="s">
        <v>878</v>
      </c>
      <c r="CP10" s="206" t="s">
        <v>879</v>
      </c>
      <c r="CQ10" s="206" t="s">
        <v>880</v>
      </c>
      <c r="CR10" s="206" t="s">
        <v>881</v>
      </c>
      <c r="CS10" s="206" t="s">
        <v>882</v>
      </c>
      <c r="CT10" s="206" t="s">
        <v>883</v>
      </c>
      <c r="CU10" s="206" t="s">
        <v>884</v>
      </c>
      <c r="CV10" s="206" t="s">
        <v>885</v>
      </c>
      <c r="CW10" s="206" t="s">
        <v>886</v>
      </c>
      <c r="CX10" s="206" t="s">
        <v>887</v>
      </c>
      <c r="CY10" s="206" t="s">
        <v>888</v>
      </c>
      <c r="CZ10" s="206" t="s">
        <v>889</v>
      </c>
      <c r="DA10" s="206" t="s">
        <v>890</v>
      </c>
      <c r="DB10" s="206" t="s">
        <v>891</v>
      </c>
      <c r="DC10" s="206" t="s">
        <v>892</v>
      </c>
      <c r="DD10" s="206" t="s">
        <v>893</v>
      </c>
      <c r="DE10" s="206" t="s">
        <v>894</v>
      </c>
      <c r="DF10" s="206" t="s">
        <v>895</v>
      </c>
      <c r="DG10" s="206" t="s">
        <v>896</v>
      </c>
      <c r="DH10" s="206" t="s">
        <v>897</v>
      </c>
      <c r="DI10" s="206" t="s">
        <v>898</v>
      </c>
      <c r="DJ10" s="206" t="s">
        <v>899</v>
      </c>
      <c r="DK10" s="206" t="s">
        <v>900</v>
      </c>
      <c r="DL10" s="206" t="s">
        <v>901</v>
      </c>
      <c r="DM10" s="206" t="s">
        <v>902</v>
      </c>
      <c r="DN10" s="206" t="s">
        <v>903</v>
      </c>
      <c r="DO10" s="206" t="s">
        <v>904</v>
      </c>
      <c r="DP10" s="206" t="s">
        <v>905</v>
      </c>
      <c r="DQ10" s="206" t="s">
        <v>906</v>
      </c>
      <c r="DR10" s="166" t="s">
        <v>1891</v>
      </c>
      <c r="DS10" s="166" t="s">
        <v>259</v>
      </c>
      <c r="DT10" s="206" t="s">
        <v>907</v>
      </c>
      <c r="DU10" s="206" t="s">
        <v>908</v>
      </c>
      <c r="DV10" s="206" t="s">
        <v>909</v>
      </c>
      <c r="DW10" s="206" t="s">
        <v>910</v>
      </c>
      <c r="DX10" s="206" t="s">
        <v>911</v>
      </c>
      <c r="DY10" s="206" t="s">
        <v>912</v>
      </c>
      <c r="DZ10" s="206" t="s">
        <v>913</v>
      </c>
      <c r="EA10" s="206" t="s">
        <v>914</v>
      </c>
      <c r="EB10" s="206" t="s">
        <v>915</v>
      </c>
      <c r="EC10" s="206" t="s">
        <v>916</v>
      </c>
      <c r="ED10" s="206" t="s">
        <v>917</v>
      </c>
      <c r="EE10" s="206" t="s">
        <v>918</v>
      </c>
      <c r="EF10" s="206" t="s">
        <v>919</v>
      </c>
      <c r="EG10" s="206" t="s">
        <v>920</v>
      </c>
      <c r="EH10" s="206" t="s">
        <v>921</v>
      </c>
      <c r="EI10" s="206" t="s">
        <v>922</v>
      </c>
      <c r="EJ10" s="206" t="s">
        <v>923</v>
      </c>
      <c r="EK10" s="206" t="s">
        <v>924</v>
      </c>
      <c r="EL10" s="206" t="s">
        <v>925</v>
      </c>
      <c r="EM10" s="206" t="s">
        <v>926</v>
      </c>
      <c r="EN10" s="206" t="s">
        <v>927</v>
      </c>
      <c r="EO10" s="206" t="s">
        <v>928</v>
      </c>
      <c r="EP10" s="206" t="s">
        <v>929</v>
      </c>
      <c r="EQ10" s="206" t="s">
        <v>930</v>
      </c>
      <c r="ER10" s="206" t="s">
        <v>931</v>
      </c>
      <c r="ES10" s="206" t="s">
        <v>932</v>
      </c>
      <c r="ET10" s="206" t="s">
        <v>933</v>
      </c>
      <c r="EU10" s="206" t="s">
        <v>934</v>
      </c>
      <c r="EV10" s="206" t="s">
        <v>935</v>
      </c>
      <c r="EW10" s="206" t="s">
        <v>936</v>
      </c>
      <c r="EX10" s="206" t="s">
        <v>937</v>
      </c>
      <c r="EY10" s="206" t="s">
        <v>938</v>
      </c>
      <c r="EZ10" s="206" t="s">
        <v>939</v>
      </c>
      <c r="FA10" s="206" t="s">
        <v>940</v>
      </c>
      <c r="FB10" s="206" t="s">
        <v>941</v>
      </c>
      <c r="FC10" s="206" t="s">
        <v>942</v>
      </c>
      <c r="FD10" s="206" t="s">
        <v>943</v>
      </c>
      <c r="FE10" s="206" t="s">
        <v>944</v>
      </c>
      <c r="FF10" s="206" t="s">
        <v>945</v>
      </c>
      <c r="FG10" s="206" t="s">
        <v>946</v>
      </c>
      <c r="FH10" s="206" t="s">
        <v>947</v>
      </c>
      <c r="FI10" s="206" t="s">
        <v>948</v>
      </c>
      <c r="FJ10" s="206" t="s">
        <v>949</v>
      </c>
      <c r="FK10" s="206" t="s">
        <v>950</v>
      </c>
      <c r="FL10" s="206" t="s">
        <v>951</v>
      </c>
      <c r="FM10" s="206" t="s">
        <v>952</v>
      </c>
      <c r="FN10" s="206" t="s">
        <v>953</v>
      </c>
      <c r="FO10" s="206" t="s">
        <v>954</v>
      </c>
      <c r="FP10" s="206" t="s">
        <v>955</v>
      </c>
      <c r="FQ10" s="206" t="s">
        <v>956</v>
      </c>
      <c r="FR10" s="206" t="s">
        <v>957</v>
      </c>
      <c r="FS10" s="206" t="s">
        <v>958</v>
      </c>
      <c r="FT10" s="206" t="s">
        <v>959</v>
      </c>
      <c r="FU10" s="206" t="s">
        <v>960</v>
      </c>
      <c r="FV10" s="206" t="s">
        <v>961</v>
      </c>
      <c r="FW10" s="206" t="s">
        <v>962</v>
      </c>
      <c r="FX10" s="206" t="s">
        <v>963</v>
      </c>
      <c r="FY10" s="206" t="s">
        <v>964</v>
      </c>
      <c r="FZ10" s="206" t="s">
        <v>965</v>
      </c>
      <c r="GA10" s="206" t="s">
        <v>966</v>
      </c>
      <c r="GB10" s="206" t="s">
        <v>967</v>
      </c>
      <c r="GC10" s="206" t="s">
        <v>968</v>
      </c>
      <c r="GD10" s="206" t="s">
        <v>969</v>
      </c>
      <c r="GE10" s="206" t="s">
        <v>970</v>
      </c>
      <c r="GF10" s="206" t="s">
        <v>971</v>
      </c>
      <c r="GG10" s="206" t="s">
        <v>972</v>
      </c>
      <c r="GH10" s="206" t="s">
        <v>973</v>
      </c>
      <c r="GI10" s="206" t="s">
        <v>974</v>
      </c>
      <c r="GJ10" s="206" t="s">
        <v>975</v>
      </c>
      <c r="GK10" s="206" t="s">
        <v>976</v>
      </c>
      <c r="GL10" s="206" t="s">
        <v>977</v>
      </c>
      <c r="GM10" s="206" t="s">
        <v>978</v>
      </c>
      <c r="GN10" s="206" t="s">
        <v>979</v>
      </c>
      <c r="GO10" s="206" t="s">
        <v>980</v>
      </c>
      <c r="GP10" s="206" t="s">
        <v>981</v>
      </c>
      <c r="GQ10" s="206" t="s">
        <v>982</v>
      </c>
      <c r="GR10" s="206" t="s">
        <v>983</v>
      </c>
      <c r="GS10" s="208"/>
    </row>
    <row r="11" spans="1:201">
      <c r="A11" s="122"/>
      <c r="B11" s="210" t="s">
        <v>278</v>
      </c>
      <c r="C11" s="183" t="s">
        <v>1007</v>
      </c>
      <c r="D11" s="183" t="s">
        <v>1008</v>
      </c>
      <c r="E11" s="183" t="s">
        <v>437</v>
      </c>
      <c r="F11" s="183" t="s">
        <v>986</v>
      </c>
      <c r="G11" s="183" t="s">
        <v>987</v>
      </c>
      <c r="H11" s="183" t="s">
        <v>988</v>
      </c>
      <c r="I11" s="183" t="s">
        <v>989</v>
      </c>
      <c r="J11" s="183" t="s">
        <v>990</v>
      </c>
      <c r="K11" s="126">
        <v>1</v>
      </c>
      <c r="L11" s="183" t="s">
        <v>1008</v>
      </c>
      <c r="M11" s="183" t="s">
        <v>1009</v>
      </c>
      <c r="N11" s="183" t="s">
        <v>281</v>
      </c>
      <c r="O11" s="183" t="s">
        <v>1010</v>
      </c>
      <c r="P11" s="183" t="s">
        <v>290</v>
      </c>
      <c r="Q11" s="183" t="s">
        <v>270</v>
      </c>
      <c r="R11" s="127" t="b">
        <v>0</v>
      </c>
      <c r="S11" s="126">
        <v>0</v>
      </c>
      <c r="T11" s="127" t="b">
        <v>0</v>
      </c>
      <c r="U11" s="126">
        <v>0</v>
      </c>
      <c r="V11" s="127" t="b">
        <v>1</v>
      </c>
      <c r="W11" s="127" t="b">
        <v>0</v>
      </c>
      <c r="X11" s="183" t="s">
        <v>270</v>
      </c>
      <c r="Y11" s="183" t="b">
        <f>Q11=X11</f>
        <v>1</v>
      </c>
      <c r="Z11" s="183" t="s">
        <v>993</v>
      </c>
      <c r="AA11" s="127" t="b">
        <v>0</v>
      </c>
      <c r="AB11" s="183" t="s">
        <v>993</v>
      </c>
      <c r="AC11" s="183" t="s">
        <v>993</v>
      </c>
      <c r="AD11" s="183" t="s">
        <v>993</v>
      </c>
      <c r="AE11" s="183">
        <f t="shared" ref="AE11:AH13" si="0">AI11+AN11</f>
        <v>15</v>
      </c>
      <c r="AF11" s="183">
        <f t="shared" si="0"/>
        <v>12</v>
      </c>
      <c r="AG11" s="183">
        <f t="shared" si="0"/>
        <v>2</v>
      </c>
      <c r="AH11" s="183">
        <f t="shared" si="0"/>
        <v>15</v>
      </c>
      <c r="AI11" s="126">
        <v>15</v>
      </c>
      <c r="AJ11" s="126">
        <v>12</v>
      </c>
      <c r="AK11" s="126">
        <v>2</v>
      </c>
      <c r="AL11" s="126">
        <v>15</v>
      </c>
      <c r="AM11" s="126">
        <v>0</v>
      </c>
      <c r="AN11" s="126">
        <v>0</v>
      </c>
      <c r="AO11" s="126">
        <v>0</v>
      </c>
      <c r="AP11" s="126">
        <v>0</v>
      </c>
      <c r="AQ11" s="126">
        <v>0</v>
      </c>
      <c r="AR11" s="126">
        <v>0</v>
      </c>
      <c r="AS11" s="126">
        <v>0</v>
      </c>
      <c r="AT11" s="126">
        <v>0</v>
      </c>
      <c r="AU11" s="126">
        <v>0</v>
      </c>
      <c r="AV11" s="126">
        <v>0</v>
      </c>
      <c r="AW11" s="126">
        <v>0</v>
      </c>
      <c r="AX11" s="126">
        <v>0</v>
      </c>
      <c r="AY11" s="126">
        <v>0</v>
      </c>
      <c r="AZ11" s="126">
        <v>0</v>
      </c>
      <c r="BA11" s="126">
        <v>0</v>
      </c>
      <c r="BB11" s="126">
        <v>0</v>
      </c>
      <c r="BC11" s="127" t="b">
        <v>0</v>
      </c>
      <c r="BD11" s="127"/>
      <c r="BE11" s="183" t="s">
        <v>1011</v>
      </c>
      <c r="BF11" s="126">
        <v>12</v>
      </c>
      <c r="BG11" s="183" t="s">
        <v>993</v>
      </c>
      <c r="BH11" s="126">
        <v>0</v>
      </c>
      <c r="BI11" s="183" t="s">
        <v>993</v>
      </c>
      <c r="BJ11" s="126">
        <v>0</v>
      </c>
      <c r="BK11" s="126">
        <v>0</v>
      </c>
      <c r="BL11" s="126">
        <v>3</v>
      </c>
      <c r="BM11" s="183" t="s">
        <v>993</v>
      </c>
      <c r="BN11" s="183" t="s">
        <v>993</v>
      </c>
      <c r="BO11" s="183" t="s">
        <v>993</v>
      </c>
      <c r="BP11" s="126">
        <v>0</v>
      </c>
      <c r="BQ11" s="183" t="s">
        <v>993</v>
      </c>
      <c r="BR11" s="126">
        <v>0</v>
      </c>
      <c r="BS11" s="183" t="s">
        <v>993</v>
      </c>
      <c r="BT11" s="126">
        <v>0</v>
      </c>
      <c r="BU11" s="126">
        <v>0</v>
      </c>
      <c r="BV11" s="126">
        <v>0</v>
      </c>
      <c r="BW11" s="183" t="s">
        <v>993</v>
      </c>
      <c r="BX11" s="126">
        <v>0</v>
      </c>
      <c r="BY11" s="183" t="s">
        <v>993</v>
      </c>
      <c r="BZ11" s="126">
        <v>0</v>
      </c>
      <c r="CA11" s="183" t="s">
        <v>993</v>
      </c>
      <c r="CB11" s="126">
        <v>0</v>
      </c>
      <c r="CC11" s="126">
        <v>0</v>
      </c>
      <c r="CD11" s="126">
        <v>0</v>
      </c>
      <c r="CE11" s="183" t="s">
        <v>993</v>
      </c>
      <c r="CF11" s="126">
        <v>0</v>
      </c>
      <c r="CG11" s="183" t="s">
        <v>993</v>
      </c>
      <c r="CH11" s="126">
        <v>0</v>
      </c>
      <c r="CI11" s="183" t="s">
        <v>993</v>
      </c>
      <c r="CJ11" s="126">
        <v>0</v>
      </c>
      <c r="CK11" s="126">
        <v>0</v>
      </c>
      <c r="CL11" s="126">
        <v>0</v>
      </c>
      <c r="CM11" s="126">
        <v>23</v>
      </c>
      <c r="CN11" s="126">
        <v>0.9</v>
      </c>
      <c r="CO11" s="126">
        <v>0</v>
      </c>
      <c r="CP11" s="126">
        <v>0</v>
      </c>
      <c r="CQ11" s="126">
        <v>1</v>
      </c>
      <c r="CR11" s="126">
        <v>0.3</v>
      </c>
      <c r="CS11" s="126">
        <v>0</v>
      </c>
      <c r="CT11" s="126">
        <v>0</v>
      </c>
      <c r="CU11" s="126">
        <v>0</v>
      </c>
      <c r="CV11" s="126">
        <v>0</v>
      </c>
      <c r="CW11" s="126">
        <v>0</v>
      </c>
      <c r="CX11" s="126">
        <v>0</v>
      </c>
      <c r="CY11" s="126">
        <v>0</v>
      </c>
      <c r="CZ11" s="126">
        <v>0</v>
      </c>
      <c r="DA11" s="126">
        <v>0</v>
      </c>
      <c r="DB11" s="126">
        <v>0</v>
      </c>
      <c r="DC11" s="126">
        <v>0</v>
      </c>
      <c r="DD11" s="126">
        <v>0</v>
      </c>
      <c r="DE11" s="126">
        <v>0</v>
      </c>
      <c r="DF11" s="126">
        <v>0</v>
      </c>
      <c r="DG11" s="127" t="b">
        <v>0</v>
      </c>
      <c r="DH11" s="183" t="s">
        <v>999</v>
      </c>
      <c r="DI11" s="183" t="s">
        <v>270</v>
      </c>
      <c r="DJ11" s="183" t="s">
        <v>525</v>
      </c>
      <c r="DK11" s="183" t="s">
        <v>434</v>
      </c>
      <c r="DL11" s="126">
        <v>796</v>
      </c>
      <c r="DM11" s="126">
        <v>693</v>
      </c>
      <c r="DN11" s="126">
        <v>3</v>
      </c>
      <c r="DO11" s="126">
        <v>100</v>
      </c>
      <c r="DP11" s="126">
        <v>2896</v>
      </c>
      <c r="DQ11" s="126">
        <v>792</v>
      </c>
      <c r="DR11" s="167">
        <f t="shared" ref="DR11:DR77" si="1">DP11/(AE11*365)</f>
        <v>0.52894977168949775</v>
      </c>
      <c r="DS11" s="168">
        <f t="shared" ref="DS11:DS77" si="2">DP11/((DL11+DQ11)/2)</f>
        <v>3.6473551637279598</v>
      </c>
      <c r="DT11" s="126">
        <v>796</v>
      </c>
      <c r="DU11" s="126">
        <v>160</v>
      </c>
      <c r="DV11" s="126">
        <v>624</v>
      </c>
      <c r="DW11" s="126">
        <v>7</v>
      </c>
      <c r="DX11" s="126">
        <v>5</v>
      </c>
      <c r="DY11" s="126">
        <v>0</v>
      </c>
      <c r="DZ11" s="126">
        <v>0</v>
      </c>
      <c r="EA11" s="126">
        <v>0</v>
      </c>
      <c r="EB11" s="126">
        <v>792</v>
      </c>
      <c r="EC11" s="126">
        <v>684</v>
      </c>
      <c r="ED11" s="126">
        <v>28</v>
      </c>
      <c r="EE11" s="126">
        <v>18</v>
      </c>
      <c r="EF11" s="126">
        <v>0</v>
      </c>
      <c r="EG11" s="126">
        <v>0</v>
      </c>
      <c r="EH11" s="126">
        <v>0</v>
      </c>
      <c r="EI11" s="126">
        <v>1</v>
      </c>
      <c r="EJ11" s="126">
        <v>61</v>
      </c>
      <c r="EK11" s="126">
        <v>0</v>
      </c>
      <c r="EL11" s="126">
        <v>108</v>
      </c>
      <c r="EM11" s="126">
        <v>108</v>
      </c>
      <c r="EN11" s="126">
        <v>0</v>
      </c>
      <c r="EO11" s="126">
        <v>0</v>
      </c>
      <c r="EP11" s="126">
        <v>0</v>
      </c>
      <c r="EQ11" s="126">
        <v>0</v>
      </c>
      <c r="ER11" s="127" t="b">
        <v>0</v>
      </c>
      <c r="ES11" s="127" t="b">
        <v>0</v>
      </c>
      <c r="ET11" s="127" t="b">
        <v>0</v>
      </c>
      <c r="EU11" s="128">
        <v>0</v>
      </c>
      <c r="EV11" s="128">
        <v>0</v>
      </c>
      <c r="EW11" s="128">
        <v>0</v>
      </c>
      <c r="EX11" s="128">
        <v>0</v>
      </c>
      <c r="EY11" s="128">
        <v>0</v>
      </c>
      <c r="EZ11" s="128">
        <v>0</v>
      </c>
      <c r="FA11" s="127" t="b">
        <v>0</v>
      </c>
      <c r="FB11" s="127" t="b">
        <v>0</v>
      </c>
      <c r="FC11" s="127" t="b">
        <v>0</v>
      </c>
      <c r="FD11" s="128">
        <v>0</v>
      </c>
      <c r="FE11" s="128">
        <v>0</v>
      </c>
      <c r="FF11" s="128">
        <v>0</v>
      </c>
      <c r="FG11" s="128">
        <v>0</v>
      </c>
      <c r="FH11" s="128">
        <v>0</v>
      </c>
      <c r="FI11" s="128">
        <v>0</v>
      </c>
      <c r="FJ11" s="127" t="b">
        <v>0</v>
      </c>
      <c r="FK11" s="127" t="b">
        <v>0</v>
      </c>
      <c r="FL11" s="127" t="b">
        <v>1</v>
      </c>
      <c r="FM11" s="128">
        <v>0</v>
      </c>
      <c r="FN11" s="128">
        <v>0</v>
      </c>
      <c r="FO11" s="128">
        <v>0</v>
      </c>
      <c r="FP11" s="128">
        <v>0</v>
      </c>
      <c r="FQ11" s="128">
        <v>0</v>
      </c>
      <c r="FR11" s="128">
        <v>0</v>
      </c>
      <c r="FS11" s="183" t="s">
        <v>993</v>
      </c>
      <c r="FT11" s="128">
        <v>0</v>
      </c>
      <c r="FU11" s="126">
        <v>0</v>
      </c>
      <c r="FV11" s="126">
        <v>108</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6">
        <v>0</v>
      </c>
      <c r="GM11" s="127" t="b">
        <v>0</v>
      </c>
      <c r="GN11" s="183" t="s">
        <v>993</v>
      </c>
      <c r="GO11" s="183" t="s">
        <v>993</v>
      </c>
      <c r="GP11" s="183" t="s">
        <v>993</v>
      </c>
      <c r="GQ11" s="183" t="s">
        <v>993</v>
      </c>
      <c r="GR11" s="127"/>
      <c r="GS11" s="123"/>
    </row>
    <row r="12" spans="1:201">
      <c r="A12" s="122"/>
      <c r="B12" s="210" t="s">
        <v>271</v>
      </c>
      <c r="C12" s="183" t="s">
        <v>1034</v>
      </c>
      <c r="D12" s="183" t="s">
        <v>274</v>
      </c>
      <c r="E12" s="183" t="s">
        <v>437</v>
      </c>
      <c r="F12" s="183" t="s">
        <v>986</v>
      </c>
      <c r="G12" s="183" t="s">
        <v>987</v>
      </c>
      <c r="H12" s="183" t="s">
        <v>988</v>
      </c>
      <c r="I12" s="183" t="s">
        <v>1035</v>
      </c>
      <c r="J12" s="183" t="s">
        <v>1036</v>
      </c>
      <c r="K12" s="126">
        <v>1</v>
      </c>
      <c r="L12" s="183" t="s">
        <v>274</v>
      </c>
      <c r="M12" s="183" t="s">
        <v>1009</v>
      </c>
      <c r="N12" s="183" t="s">
        <v>275</v>
      </c>
      <c r="O12" s="183" t="s">
        <v>1037</v>
      </c>
      <c r="P12" s="183" t="s">
        <v>293</v>
      </c>
      <c r="Q12" s="183" t="s">
        <v>270</v>
      </c>
      <c r="R12" s="127" t="b">
        <v>0</v>
      </c>
      <c r="S12" s="126">
        <v>0</v>
      </c>
      <c r="T12" s="127" t="b">
        <v>0</v>
      </c>
      <c r="U12" s="126">
        <v>0</v>
      </c>
      <c r="V12" s="127" t="b">
        <v>1</v>
      </c>
      <c r="W12" s="127" t="b">
        <v>1</v>
      </c>
      <c r="X12" s="183" t="s">
        <v>270</v>
      </c>
      <c r="Y12" s="183" t="b">
        <f t="shared" ref="Y12:Y61" si="3">Q12=X12</f>
        <v>1</v>
      </c>
      <c r="Z12" s="183" t="s">
        <v>993</v>
      </c>
      <c r="AA12" s="127" t="b">
        <v>0</v>
      </c>
      <c r="AB12" s="183" t="s">
        <v>993</v>
      </c>
      <c r="AC12" s="183" t="s">
        <v>993</v>
      </c>
      <c r="AD12" s="183" t="s">
        <v>993</v>
      </c>
      <c r="AE12" s="183">
        <f t="shared" si="0"/>
        <v>10</v>
      </c>
      <c r="AF12" s="183">
        <f t="shared" si="0"/>
        <v>10</v>
      </c>
      <c r="AG12" s="183">
        <f t="shared" si="0"/>
        <v>3</v>
      </c>
      <c r="AH12" s="183">
        <f t="shared" si="0"/>
        <v>10</v>
      </c>
      <c r="AI12" s="126">
        <v>10</v>
      </c>
      <c r="AJ12" s="126">
        <v>10</v>
      </c>
      <c r="AK12" s="126">
        <v>3</v>
      </c>
      <c r="AL12" s="126">
        <v>10</v>
      </c>
      <c r="AM12" s="126">
        <v>0</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7" t="b">
        <v>0</v>
      </c>
      <c r="BD12" s="127"/>
      <c r="BE12" s="183" t="s">
        <v>1011</v>
      </c>
      <c r="BF12" s="126">
        <v>10</v>
      </c>
      <c r="BG12" s="183" t="s">
        <v>993</v>
      </c>
      <c r="BH12" s="126">
        <v>0</v>
      </c>
      <c r="BI12" s="183" t="s">
        <v>993</v>
      </c>
      <c r="BJ12" s="126">
        <v>0</v>
      </c>
      <c r="BK12" s="126">
        <v>0</v>
      </c>
      <c r="BL12" s="126">
        <v>0</v>
      </c>
      <c r="BM12" s="183" t="s">
        <v>993</v>
      </c>
      <c r="BN12" s="183" t="s">
        <v>993</v>
      </c>
      <c r="BO12" s="183" t="s">
        <v>993</v>
      </c>
      <c r="BP12" s="126">
        <v>0</v>
      </c>
      <c r="BQ12" s="183" t="s">
        <v>993</v>
      </c>
      <c r="BR12" s="126">
        <v>0</v>
      </c>
      <c r="BS12" s="183" t="s">
        <v>993</v>
      </c>
      <c r="BT12" s="126">
        <v>0</v>
      </c>
      <c r="BU12" s="126">
        <v>0</v>
      </c>
      <c r="BV12" s="126">
        <v>0</v>
      </c>
      <c r="BW12" s="183" t="s">
        <v>993</v>
      </c>
      <c r="BX12" s="126">
        <v>0</v>
      </c>
      <c r="BY12" s="183" t="s">
        <v>993</v>
      </c>
      <c r="BZ12" s="126">
        <v>0</v>
      </c>
      <c r="CA12" s="183" t="s">
        <v>993</v>
      </c>
      <c r="CB12" s="126">
        <v>0</v>
      </c>
      <c r="CC12" s="126">
        <v>0</v>
      </c>
      <c r="CD12" s="126">
        <v>0</v>
      </c>
      <c r="CE12" s="183" t="s">
        <v>993</v>
      </c>
      <c r="CF12" s="126">
        <v>0</v>
      </c>
      <c r="CG12" s="183" t="s">
        <v>993</v>
      </c>
      <c r="CH12" s="126">
        <v>0</v>
      </c>
      <c r="CI12" s="183" t="s">
        <v>993</v>
      </c>
      <c r="CJ12" s="126">
        <v>0</v>
      </c>
      <c r="CK12" s="126">
        <v>0</v>
      </c>
      <c r="CL12" s="126">
        <v>0</v>
      </c>
      <c r="CM12" s="126">
        <v>22</v>
      </c>
      <c r="CN12" s="126">
        <v>0</v>
      </c>
      <c r="CO12" s="126">
        <v>0</v>
      </c>
      <c r="CP12" s="126">
        <v>0</v>
      </c>
      <c r="CQ12" s="126">
        <v>0</v>
      </c>
      <c r="CR12" s="126">
        <v>0.9</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7" t="b">
        <v>0</v>
      </c>
      <c r="DH12" s="183" t="s">
        <v>999</v>
      </c>
      <c r="DI12" s="183" t="s">
        <v>270</v>
      </c>
      <c r="DJ12" s="183" t="s">
        <v>525</v>
      </c>
      <c r="DK12" s="183" t="s">
        <v>434</v>
      </c>
      <c r="DL12" s="126">
        <v>693</v>
      </c>
      <c r="DM12" s="126">
        <v>304</v>
      </c>
      <c r="DN12" s="126">
        <v>7</v>
      </c>
      <c r="DO12" s="126">
        <v>382</v>
      </c>
      <c r="DP12" s="126">
        <v>2850</v>
      </c>
      <c r="DQ12" s="126">
        <v>696</v>
      </c>
      <c r="DR12" s="167">
        <f t="shared" si="1"/>
        <v>0.78082191780821919</v>
      </c>
      <c r="DS12" s="168">
        <f t="shared" si="2"/>
        <v>4.1036717062634986</v>
      </c>
      <c r="DT12" s="126">
        <v>693</v>
      </c>
      <c r="DU12" s="126">
        <v>301</v>
      </c>
      <c r="DV12" s="126">
        <v>326</v>
      </c>
      <c r="DW12" s="126">
        <v>18</v>
      </c>
      <c r="DX12" s="126">
        <v>48</v>
      </c>
      <c r="DY12" s="126">
        <v>0</v>
      </c>
      <c r="DZ12" s="126">
        <v>0</v>
      </c>
      <c r="EA12" s="126">
        <v>0</v>
      </c>
      <c r="EB12" s="126">
        <v>696</v>
      </c>
      <c r="EC12" s="126">
        <v>585</v>
      </c>
      <c r="ED12" s="126">
        <v>37</v>
      </c>
      <c r="EE12" s="126">
        <v>14</v>
      </c>
      <c r="EF12" s="126">
        <v>0</v>
      </c>
      <c r="EG12" s="126">
        <v>0</v>
      </c>
      <c r="EH12" s="126">
        <v>0</v>
      </c>
      <c r="EI12" s="126">
        <v>1</v>
      </c>
      <c r="EJ12" s="126">
        <v>59</v>
      </c>
      <c r="EK12" s="126">
        <v>0</v>
      </c>
      <c r="EL12" s="126">
        <v>111</v>
      </c>
      <c r="EM12" s="126">
        <v>111</v>
      </c>
      <c r="EN12" s="126">
        <v>0</v>
      </c>
      <c r="EO12" s="126">
        <v>0</v>
      </c>
      <c r="EP12" s="126">
        <v>0</v>
      </c>
      <c r="EQ12" s="126">
        <v>0</v>
      </c>
      <c r="ER12" s="127" t="b">
        <v>0</v>
      </c>
      <c r="ES12" s="127" t="b">
        <v>0</v>
      </c>
      <c r="ET12" s="127" t="b">
        <v>0</v>
      </c>
      <c r="EU12" s="128">
        <v>0</v>
      </c>
      <c r="EV12" s="128">
        <v>0</v>
      </c>
      <c r="EW12" s="128">
        <v>0</v>
      </c>
      <c r="EX12" s="128">
        <v>0</v>
      </c>
      <c r="EY12" s="128">
        <v>0</v>
      </c>
      <c r="EZ12" s="128">
        <v>0</v>
      </c>
      <c r="FA12" s="127" t="b">
        <v>0</v>
      </c>
      <c r="FB12" s="127" t="b">
        <v>0</v>
      </c>
      <c r="FC12" s="127" t="b">
        <v>0</v>
      </c>
      <c r="FD12" s="128">
        <v>0</v>
      </c>
      <c r="FE12" s="128">
        <v>0</v>
      </c>
      <c r="FF12" s="128">
        <v>0</v>
      </c>
      <c r="FG12" s="128">
        <v>0</v>
      </c>
      <c r="FH12" s="128">
        <v>0</v>
      </c>
      <c r="FI12" s="128">
        <v>0</v>
      </c>
      <c r="FJ12" s="127" t="b">
        <v>0</v>
      </c>
      <c r="FK12" s="127" t="b">
        <v>0</v>
      </c>
      <c r="FL12" s="127" t="b">
        <v>0</v>
      </c>
      <c r="FM12" s="128">
        <v>0</v>
      </c>
      <c r="FN12" s="128">
        <v>0</v>
      </c>
      <c r="FO12" s="128">
        <v>0</v>
      </c>
      <c r="FP12" s="128">
        <v>0</v>
      </c>
      <c r="FQ12" s="128">
        <v>0</v>
      </c>
      <c r="FR12" s="128">
        <v>0</v>
      </c>
      <c r="FS12" s="183" t="s">
        <v>993</v>
      </c>
      <c r="FT12" s="128">
        <v>0</v>
      </c>
      <c r="FU12" s="126">
        <v>0</v>
      </c>
      <c r="FV12" s="126">
        <v>111</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6">
        <v>0</v>
      </c>
      <c r="GM12" s="127" t="b">
        <v>0</v>
      </c>
      <c r="GN12" s="183" t="s">
        <v>993</v>
      </c>
      <c r="GO12" s="183" t="s">
        <v>993</v>
      </c>
      <c r="GP12" s="183" t="s">
        <v>993</v>
      </c>
      <c r="GQ12" s="183" t="s">
        <v>993</v>
      </c>
      <c r="GR12" s="127"/>
      <c r="GS12" s="123"/>
    </row>
    <row r="13" spans="1:201">
      <c r="A13" s="122"/>
      <c r="B13" s="210" t="s">
        <v>283</v>
      </c>
      <c r="C13" s="183" t="s">
        <v>1056</v>
      </c>
      <c r="D13" s="183" t="s">
        <v>1057</v>
      </c>
      <c r="E13" s="183" t="s">
        <v>437</v>
      </c>
      <c r="F13" s="183" t="s">
        <v>986</v>
      </c>
      <c r="G13" s="183" t="s">
        <v>987</v>
      </c>
      <c r="H13" s="183" t="s">
        <v>988</v>
      </c>
      <c r="I13" s="183" t="s">
        <v>1049</v>
      </c>
      <c r="J13" s="183" t="s">
        <v>1050</v>
      </c>
      <c r="K13" s="126">
        <v>1</v>
      </c>
      <c r="L13" s="183" t="s">
        <v>1057</v>
      </c>
      <c r="M13" s="183" t="s">
        <v>1009</v>
      </c>
      <c r="N13" s="183" t="s">
        <v>286</v>
      </c>
      <c r="O13" s="183" t="s">
        <v>1058</v>
      </c>
      <c r="P13" s="183" t="s">
        <v>293</v>
      </c>
      <c r="Q13" s="183" t="s">
        <v>270</v>
      </c>
      <c r="R13" s="127" t="b">
        <v>1</v>
      </c>
      <c r="S13" s="126">
        <v>1</v>
      </c>
      <c r="T13" s="127" t="b">
        <v>1</v>
      </c>
      <c r="U13" s="126">
        <v>2</v>
      </c>
      <c r="V13" s="127" t="b">
        <v>0</v>
      </c>
      <c r="W13" s="127" t="b">
        <v>1</v>
      </c>
      <c r="X13" s="183" t="s">
        <v>270</v>
      </c>
      <c r="Y13" s="183" t="b">
        <f t="shared" si="3"/>
        <v>1</v>
      </c>
      <c r="Z13" s="183" t="s">
        <v>993</v>
      </c>
      <c r="AA13" s="127" t="b">
        <v>0</v>
      </c>
      <c r="AB13" s="183" t="s">
        <v>993</v>
      </c>
      <c r="AC13" s="183" t="s">
        <v>993</v>
      </c>
      <c r="AD13" s="183" t="s">
        <v>993</v>
      </c>
      <c r="AE13" s="183">
        <f t="shared" si="0"/>
        <v>15</v>
      </c>
      <c r="AF13" s="183">
        <f t="shared" si="0"/>
        <v>15</v>
      </c>
      <c r="AG13" s="183">
        <f t="shared" si="0"/>
        <v>8</v>
      </c>
      <c r="AH13" s="183">
        <f t="shared" si="0"/>
        <v>15</v>
      </c>
      <c r="AI13" s="126">
        <v>15</v>
      </c>
      <c r="AJ13" s="126">
        <v>15</v>
      </c>
      <c r="AK13" s="126">
        <v>8</v>
      </c>
      <c r="AL13" s="126">
        <v>15</v>
      </c>
      <c r="AM13" s="126">
        <v>0</v>
      </c>
      <c r="AN13" s="126">
        <v>0</v>
      </c>
      <c r="AO13" s="126">
        <v>0</v>
      </c>
      <c r="AP13" s="126">
        <v>0</v>
      </c>
      <c r="AQ13" s="126">
        <v>0</v>
      </c>
      <c r="AR13" s="126">
        <v>0</v>
      </c>
      <c r="AS13" s="126">
        <v>0</v>
      </c>
      <c r="AT13" s="126">
        <v>0</v>
      </c>
      <c r="AU13" s="126">
        <v>0</v>
      </c>
      <c r="AV13" s="126">
        <v>0</v>
      </c>
      <c r="AW13" s="126">
        <v>0</v>
      </c>
      <c r="AX13" s="126">
        <v>0</v>
      </c>
      <c r="AY13" s="126">
        <v>0</v>
      </c>
      <c r="AZ13" s="126">
        <v>0</v>
      </c>
      <c r="BA13" s="126">
        <v>0</v>
      </c>
      <c r="BB13" s="126">
        <v>0</v>
      </c>
      <c r="BC13" s="127" t="b">
        <v>0</v>
      </c>
      <c r="BD13" s="127"/>
      <c r="BE13" s="183" t="s">
        <v>270</v>
      </c>
      <c r="BF13" s="126">
        <v>15</v>
      </c>
      <c r="BG13" s="183" t="s">
        <v>993</v>
      </c>
      <c r="BH13" s="126">
        <v>0</v>
      </c>
      <c r="BI13" s="183" t="s">
        <v>993</v>
      </c>
      <c r="BJ13" s="126">
        <v>0</v>
      </c>
      <c r="BK13" s="126">
        <v>0</v>
      </c>
      <c r="BL13" s="126">
        <v>0</v>
      </c>
      <c r="BM13" s="183" t="s">
        <v>993</v>
      </c>
      <c r="BN13" s="183" t="s">
        <v>993</v>
      </c>
      <c r="BO13" s="183" t="s">
        <v>993</v>
      </c>
      <c r="BP13" s="126">
        <v>0</v>
      </c>
      <c r="BQ13" s="183" t="s">
        <v>993</v>
      </c>
      <c r="BR13" s="126">
        <v>0</v>
      </c>
      <c r="BS13" s="183" t="s">
        <v>993</v>
      </c>
      <c r="BT13" s="126">
        <v>0</v>
      </c>
      <c r="BU13" s="126">
        <v>0</v>
      </c>
      <c r="BV13" s="126">
        <v>0</v>
      </c>
      <c r="BW13" s="183" t="s">
        <v>993</v>
      </c>
      <c r="BX13" s="126">
        <v>0</v>
      </c>
      <c r="BY13" s="183" t="s">
        <v>993</v>
      </c>
      <c r="BZ13" s="126">
        <v>0</v>
      </c>
      <c r="CA13" s="183" t="s">
        <v>993</v>
      </c>
      <c r="CB13" s="126">
        <v>0</v>
      </c>
      <c r="CC13" s="126">
        <v>0</v>
      </c>
      <c r="CD13" s="126">
        <v>0</v>
      </c>
      <c r="CE13" s="183" t="s">
        <v>993</v>
      </c>
      <c r="CF13" s="126">
        <v>0</v>
      </c>
      <c r="CG13" s="183" t="s">
        <v>993</v>
      </c>
      <c r="CH13" s="126">
        <v>0</v>
      </c>
      <c r="CI13" s="183" t="s">
        <v>993</v>
      </c>
      <c r="CJ13" s="126">
        <v>0</v>
      </c>
      <c r="CK13" s="126">
        <v>0</v>
      </c>
      <c r="CL13" s="126">
        <v>0</v>
      </c>
      <c r="CM13" s="126">
        <v>15</v>
      </c>
      <c r="CN13" s="126">
        <v>0</v>
      </c>
      <c r="CO13" s="126">
        <v>1</v>
      </c>
      <c r="CP13" s="126">
        <v>0</v>
      </c>
      <c r="CQ13" s="126">
        <v>1</v>
      </c>
      <c r="CR13" s="126">
        <v>0</v>
      </c>
      <c r="CS13" s="126">
        <v>0</v>
      </c>
      <c r="CT13" s="126">
        <v>0</v>
      </c>
      <c r="CU13" s="126">
        <v>2</v>
      </c>
      <c r="CV13" s="126">
        <v>0</v>
      </c>
      <c r="CW13" s="126">
        <v>1</v>
      </c>
      <c r="CX13" s="126">
        <v>0</v>
      </c>
      <c r="CY13" s="126">
        <v>0</v>
      </c>
      <c r="CZ13" s="126">
        <v>0</v>
      </c>
      <c r="DA13" s="126">
        <v>1</v>
      </c>
      <c r="DB13" s="126">
        <v>0</v>
      </c>
      <c r="DC13" s="126">
        <v>0</v>
      </c>
      <c r="DD13" s="126">
        <v>0</v>
      </c>
      <c r="DE13" s="126">
        <v>0</v>
      </c>
      <c r="DF13" s="126">
        <v>0</v>
      </c>
      <c r="DG13" s="127" t="b">
        <v>0</v>
      </c>
      <c r="DH13" s="183" t="s">
        <v>270</v>
      </c>
      <c r="DI13" s="183" t="s">
        <v>993</v>
      </c>
      <c r="DJ13" s="183" t="s">
        <v>993</v>
      </c>
      <c r="DK13" s="183" t="s">
        <v>993</v>
      </c>
      <c r="DL13" s="126">
        <v>564</v>
      </c>
      <c r="DM13" s="126">
        <v>133</v>
      </c>
      <c r="DN13" s="126">
        <v>99</v>
      </c>
      <c r="DO13" s="126">
        <v>332</v>
      </c>
      <c r="DP13" s="126">
        <v>4943</v>
      </c>
      <c r="DQ13" s="126">
        <v>443</v>
      </c>
      <c r="DR13" s="167">
        <f t="shared" si="1"/>
        <v>0.90283105022831045</v>
      </c>
      <c r="DS13" s="168">
        <f t="shared" si="2"/>
        <v>9.8172790466732867</v>
      </c>
      <c r="DT13" s="126">
        <v>564</v>
      </c>
      <c r="DU13" s="126">
        <v>28</v>
      </c>
      <c r="DV13" s="126">
        <v>435</v>
      </c>
      <c r="DW13" s="126">
        <v>17</v>
      </c>
      <c r="DX13" s="126">
        <v>84</v>
      </c>
      <c r="DY13" s="126">
        <v>0</v>
      </c>
      <c r="DZ13" s="126">
        <v>0</v>
      </c>
      <c r="EA13" s="126">
        <v>0</v>
      </c>
      <c r="EB13" s="126">
        <v>443</v>
      </c>
      <c r="EC13" s="126">
        <v>309</v>
      </c>
      <c r="ED13" s="126">
        <v>89</v>
      </c>
      <c r="EE13" s="126">
        <v>16</v>
      </c>
      <c r="EF13" s="126">
        <v>1</v>
      </c>
      <c r="EG13" s="126">
        <v>1</v>
      </c>
      <c r="EH13" s="126">
        <v>0</v>
      </c>
      <c r="EI13" s="126">
        <v>2</v>
      </c>
      <c r="EJ13" s="126">
        <v>25</v>
      </c>
      <c r="EK13" s="126">
        <v>0</v>
      </c>
      <c r="EL13" s="126">
        <v>134</v>
      </c>
      <c r="EM13" s="126">
        <v>125</v>
      </c>
      <c r="EN13" s="126">
        <v>3</v>
      </c>
      <c r="EO13" s="126">
        <v>3</v>
      </c>
      <c r="EP13" s="126">
        <v>3</v>
      </c>
      <c r="EQ13" s="126">
        <v>0</v>
      </c>
      <c r="ER13" s="127" t="b">
        <v>0</v>
      </c>
      <c r="ES13" s="127" t="b">
        <v>0</v>
      </c>
      <c r="ET13" s="127" t="b">
        <v>0</v>
      </c>
      <c r="EU13" s="128">
        <v>0.79900000000000004</v>
      </c>
      <c r="EV13" s="128">
        <v>0.61799999999999999</v>
      </c>
      <c r="EW13" s="128">
        <v>0.498</v>
      </c>
      <c r="EX13" s="128">
        <v>0.38900000000000001</v>
      </c>
      <c r="EY13" s="128">
        <v>0.158</v>
      </c>
      <c r="EZ13" s="128">
        <v>0.65099999999999991</v>
      </c>
      <c r="FA13" s="127" t="b">
        <v>0</v>
      </c>
      <c r="FB13" s="127" t="b">
        <v>0</v>
      </c>
      <c r="FC13" s="127" t="b">
        <v>0</v>
      </c>
      <c r="FD13" s="128">
        <v>0</v>
      </c>
      <c r="FE13" s="128">
        <v>0</v>
      </c>
      <c r="FF13" s="128">
        <v>0</v>
      </c>
      <c r="FG13" s="128">
        <v>0</v>
      </c>
      <c r="FH13" s="128">
        <v>0</v>
      </c>
      <c r="FI13" s="128">
        <v>0</v>
      </c>
      <c r="FJ13" s="127" t="b">
        <v>0</v>
      </c>
      <c r="FK13" s="127" t="b">
        <v>0</v>
      </c>
      <c r="FL13" s="127" t="b">
        <v>0</v>
      </c>
      <c r="FM13" s="128">
        <v>0</v>
      </c>
      <c r="FN13" s="128">
        <v>0</v>
      </c>
      <c r="FO13" s="128">
        <v>0</v>
      </c>
      <c r="FP13" s="128">
        <v>0</v>
      </c>
      <c r="FQ13" s="128">
        <v>0</v>
      </c>
      <c r="FR13" s="128">
        <v>0</v>
      </c>
      <c r="FS13" s="183" t="s">
        <v>993</v>
      </c>
      <c r="FT13" s="128">
        <v>0</v>
      </c>
      <c r="FU13" s="126">
        <v>0</v>
      </c>
      <c r="FV13" s="126">
        <v>134</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6">
        <v>0</v>
      </c>
      <c r="GM13" s="127" t="b">
        <v>0</v>
      </c>
      <c r="GN13" s="183" t="s">
        <v>993</v>
      </c>
      <c r="GO13" s="183" t="s">
        <v>993</v>
      </c>
      <c r="GP13" s="183" t="s">
        <v>993</v>
      </c>
      <c r="GQ13" s="183" t="s">
        <v>993</v>
      </c>
      <c r="GR13" s="127"/>
      <c r="GS13" s="123"/>
    </row>
    <row r="14" spans="1:201" s="175" customFormat="1">
      <c r="A14" s="169"/>
      <c r="B14" s="211"/>
      <c r="C14" s="170"/>
      <c r="D14" s="170"/>
      <c r="E14" s="170"/>
      <c r="F14" s="170"/>
      <c r="G14" s="170"/>
      <c r="H14" s="170"/>
      <c r="I14" s="170"/>
      <c r="J14" s="170"/>
      <c r="K14" s="171"/>
      <c r="L14" s="170"/>
      <c r="M14" s="170"/>
      <c r="N14" s="170"/>
      <c r="O14" s="170"/>
      <c r="P14" s="170"/>
      <c r="Q14" s="170"/>
      <c r="R14" s="172"/>
      <c r="S14" s="171"/>
      <c r="T14" s="172"/>
      <c r="U14" s="171"/>
      <c r="V14" s="172"/>
      <c r="W14" s="172"/>
      <c r="X14" s="170"/>
      <c r="Y14" s="170"/>
      <c r="Z14" s="170"/>
      <c r="AA14" s="172"/>
      <c r="AB14" s="170"/>
      <c r="AC14" s="170"/>
      <c r="AD14" s="170"/>
      <c r="AE14" s="170">
        <f>SUM(AE11:AE13)</f>
        <v>40</v>
      </c>
      <c r="AF14" s="170">
        <f t="shared" ref="AF14:AH14" si="4">SUM(AF11:AF13)</f>
        <v>37</v>
      </c>
      <c r="AG14" s="170">
        <f t="shared" si="4"/>
        <v>13</v>
      </c>
      <c r="AH14" s="170">
        <f t="shared" si="4"/>
        <v>40</v>
      </c>
      <c r="AI14" s="171"/>
      <c r="AJ14" s="171"/>
      <c r="AK14" s="171"/>
      <c r="AL14" s="171"/>
      <c r="AM14" s="171"/>
      <c r="AN14" s="171"/>
      <c r="AO14" s="171"/>
      <c r="AP14" s="171"/>
      <c r="AQ14" s="171"/>
      <c r="AR14" s="171"/>
      <c r="AS14" s="171"/>
      <c r="AT14" s="171"/>
      <c r="AU14" s="171"/>
      <c r="AV14" s="171"/>
      <c r="AW14" s="171"/>
      <c r="AX14" s="171"/>
      <c r="AY14" s="171"/>
      <c r="AZ14" s="171"/>
      <c r="BA14" s="171"/>
      <c r="BB14" s="171"/>
      <c r="BC14" s="172"/>
      <c r="BD14" s="172"/>
      <c r="BE14" s="170"/>
      <c r="BF14" s="171"/>
      <c r="BG14" s="170"/>
      <c r="BH14" s="171"/>
      <c r="BI14" s="170"/>
      <c r="BJ14" s="171"/>
      <c r="BK14" s="171"/>
      <c r="BL14" s="171"/>
      <c r="BM14" s="170"/>
      <c r="BN14" s="170"/>
      <c r="BO14" s="170"/>
      <c r="BP14" s="171"/>
      <c r="BQ14" s="170"/>
      <c r="BR14" s="171"/>
      <c r="BS14" s="170"/>
      <c r="BT14" s="171"/>
      <c r="BU14" s="171"/>
      <c r="BV14" s="171"/>
      <c r="BW14" s="170"/>
      <c r="BX14" s="171"/>
      <c r="BY14" s="170"/>
      <c r="BZ14" s="171"/>
      <c r="CA14" s="170"/>
      <c r="CB14" s="171"/>
      <c r="CC14" s="171"/>
      <c r="CD14" s="171"/>
      <c r="CE14" s="170"/>
      <c r="CF14" s="171"/>
      <c r="CG14" s="170"/>
      <c r="CH14" s="171"/>
      <c r="CI14" s="170"/>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2"/>
      <c r="DH14" s="170"/>
      <c r="DI14" s="170"/>
      <c r="DJ14" s="170"/>
      <c r="DK14" s="170"/>
      <c r="DL14" s="171">
        <f>SUM(DL11:DL13)</f>
        <v>2053</v>
      </c>
      <c r="DM14" s="171">
        <f t="shared" ref="DM14:DQ14" si="5">SUM(DM11:DM13)</f>
        <v>1130</v>
      </c>
      <c r="DN14" s="171">
        <f t="shared" si="5"/>
        <v>109</v>
      </c>
      <c r="DO14" s="171">
        <f t="shared" si="5"/>
        <v>814</v>
      </c>
      <c r="DP14" s="171">
        <f t="shared" si="5"/>
        <v>10689</v>
      </c>
      <c r="DQ14" s="171">
        <f t="shared" si="5"/>
        <v>1931</v>
      </c>
      <c r="DR14" s="167">
        <f t="shared" si="1"/>
        <v>0.73212328767123291</v>
      </c>
      <c r="DS14" s="168">
        <f t="shared" si="2"/>
        <v>5.3659638554216871</v>
      </c>
      <c r="DT14" s="171">
        <f t="shared" ref="DT14:DU14" si="6">SUM(DT11:DT13)</f>
        <v>2053</v>
      </c>
      <c r="DU14" s="171">
        <f t="shared" si="6"/>
        <v>489</v>
      </c>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2"/>
      <c r="ES14" s="172"/>
      <c r="ET14" s="172"/>
      <c r="EU14" s="173"/>
      <c r="EV14" s="173"/>
      <c r="EW14" s="173"/>
      <c r="EX14" s="173"/>
      <c r="EY14" s="173"/>
      <c r="EZ14" s="173"/>
      <c r="FA14" s="172"/>
      <c r="FB14" s="172"/>
      <c r="FC14" s="172"/>
      <c r="FD14" s="173"/>
      <c r="FE14" s="173"/>
      <c r="FF14" s="173"/>
      <c r="FG14" s="173"/>
      <c r="FH14" s="173"/>
      <c r="FI14" s="173"/>
      <c r="FJ14" s="172"/>
      <c r="FK14" s="172"/>
      <c r="FL14" s="172"/>
      <c r="FM14" s="173"/>
      <c r="FN14" s="173"/>
      <c r="FO14" s="173"/>
      <c r="FP14" s="173"/>
      <c r="FQ14" s="173"/>
      <c r="FR14" s="173"/>
      <c r="FS14" s="170"/>
      <c r="FT14" s="173"/>
      <c r="FU14" s="171"/>
      <c r="FV14" s="171"/>
      <c r="FW14" s="171"/>
      <c r="FX14" s="171"/>
      <c r="FY14" s="171"/>
      <c r="FZ14" s="171"/>
      <c r="GA14" s="171"/>
      <c r="GB14" s="171"/>
      <c r="GC14" s="171"/>
      <c r="GD14" s="171"/>
      <c r="GE14" s="171"/>
      <c r="GF14" s="171"/>
      <c r="GG14" s="171"/>
      <c r="GH14" s="171"/>
      <c r="GI14" s="171"/>
      <c r="GJ14" s="171"/>
      <c r="GK14" s="171"/>
      <c r="GL14" s="171"/>
      <c r="GM14" s="172"/>
      <c r="GN14" s="170"/>
      <c r="GO14" s="170"/>
      <c r="GP14" s="170"/>
      <c r="GQ14" s="170"/>
      <c r="GR14" s="172"/>
      <c r="GS14" s="174"/>
    </row>
    <row r="15" spans="1:201">
      <c r="A15" s="122"/>
      <c r="B15" s="210" t="s">
        <v>278</v>
      </c>
      <c r="C15" s="183" t="s">
        <v>1007</v>
      </c>
      <c r="D15" s="183" t="s">
        <v>1008</v>
      </c>
      <c r="E15" s="183" t="s">
        <v>437</v>
      </c>
      <c r="F15" s="183" t="s">
        <v>986</v>
      </c>
      <c r="G15" s="183" t="s">
        <v>987</v>
      </c>
      <c r="H15" s="183" t="s">
        <v>988</v>
      </c>
      <c r="I15" s="183" t="s">
        <v>989</v>
      </c>
      <c r="J15" s="183" t="s">
        <v>990</v>
      </c>
      <c r="K15" s="126">
        <v>3</v>
      </c>
      <c r="L15" s="183" t="s">
        <v>1008</v>
      </c>
      <c r="M15" s="183" t="s">
        <v>1012</v>
      </c>
      <c r="N15" s="183" t="s">
        <v>309</v>
      </c>
      <c r="O15" s="183" t="s">
        <v>1010</v>
      </c>
      <c r="P15" s="183" t="s">
        <v>290</v>
      </c>
      <c r="Q15" s="183" t="s">
        <v>290</v>
      </c>
      <c r="R15" s="127" t="b">
        <v>0</v>
      </c>
      <c r="S15" s="126">
        <v>0</v>
      </c>
      <c r="T15" s="127" t="b">
        <v>0</v>
      </c>
      <c r="U15" s="126">
        <v>0</v>
      </c>
      <c r="V15" s="127" t="b">
        <v>1</v>
      </c>
      <c r="W15" s="127" t="b">
        <v>0</v>
      </c>
      <c r="X15" s="183" t="s">
        <v>290</v>
      </c>
      <c r="Y15" s="183" t="b">
        <f t="shared" si="3"/>
        <v>1</v>
      </c>
      <c r="Z15" s="183" t="s">
        <v>993</v>
      </c>
      <c r="AA15" s="127" t="b">
        <v>0</v>
      </c>
      <c r="AB15" s="183" t="s">
        <v>993</v>
      </c>
      <c r="AC15" s="183" t="s">
        <v>993</v>
      </c>
      <c r="AD15" s="183" t="s">
        <v>993</v>
      </c>
      <c r="AE15" s="183">
        <f t="shared" ref="AE15:AE33" si="7">AI15+AN15</f>
        <v>48</v>
      </c>
      <c r="AF15" s="183">
        <f t="shared" ref="AF15:AF33" si="8">AJ15+AO15</f>
        <v>44</v>
      </c>
      <c r="AG15" s="183">
        <f t="shared" ref="AG15:AG33" si="9">AK15+AP15</f>
        <v>11</v>
      </c>
      <c r="AH15" s="183">
        <f t="shared" ref="AH15:AH33" si="10">AL15+AQ15</f>
        <v>48</v>
      </c>
      <c r="AI15" s="126">
        <v>48</v>
      </c>
      <c r="AJ15" s="126">
        <v>44</v>
      </c>
      <c r="AK15" s="126">
        <v>11</v>
      </c>
      <c r="AL15" s="126">
        <v>48</v>
      </c>
      <c r="AM15" s="126">
        <v>0</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7" t="b">
        <v>0</v>
      </c>
      <c r="BD15" s="127"/>
      <c r="BE15" s="183" t="s">
        <v>270</v>
      </c>
      <c r="BF15" s="126">
        <v>48</v>
      </c>
      <c r="BG15" s="183" t="s">
        <v>993</v>
      </c>
      <c r="BH15" s="126">
        <v>0</v>
      </c>
      <c r="BI15" s="183" t="s">
        <v>993</v>
      </c>
      <c r="BJ15" s="126">
        <v>0</v>
      </c>
      <c r="BK15" s="126">
        <v>0</v>
      </c>
      <c r="BL15" s="126">
        <v>0</v>
      </c>
      <c r="BM15" s="183" t="s">
        <v>993</v>
      </c>
      <c r="BN15" s="183" t="s">
        <v>993</v>
      </c>
      <c r="BO15" s="183" t="s">
        <v>993</v>
      </c>
      <c r="BP15" s="126">
        <v>0</v>
      </c>
      <c r="BQ15" s="183" t="s">
        <v>993</v>
      </c>
      <c r="BR15" s="126">
        <v>0</v>
      </c>
      <c r="BS15" s="183" t="s">
        <v>993</v>
      </c>
      <c r="BT15" s="126">
        <v>0</v>
      </c>
      <c r="BU15" s="126">
        <v>0</v>
      </c>
      <c r="BV15" s="126">
        <v>0</v>
      </c>
      <c r="BW15" s="183" t="s">
        <v>993</v>
      </c>
      <c r="BX15" s="126">
        <v>0</v>
      </c>
      <c r="BY15" s="183" t="s">
        <v>993</v>
      </c>
      <c r="BZ15" s="126">
        <v>0</v>
      </c>
      <c r="CA15" s="183" t="s">
        <v>993</v>
      </c>
      <c r="CB15" s="126">
        <v>0</v>
      </c>
      <c r="CC15" s="126">
        <v>0</v>
      </c>
      <c r="CD15" s="126">
        <v>0</v>
      </c>
      <c r="CE15" s="183" t="s">
        <v>993</v>
      </c>
      <c r="CF15" s="126">
        <v>0</v>
      </c>
      <c r="CG15" s="183" t="s">
        <v>993</v>
      </c>
      <c r="CH15" s="126">
        <v>0</v>
      </c>
      <c r="CI15" s="183" t="s">
        <v>993</v>
      </c>
      <c r="CJ15" s="126">
        <v>0</v>
      </c>
      <c r="CK15" s="126">
        <v>0</v>
      </c>
      <c r="CL15" s="126">
        <v>0</v>
      </c>
      <c r="CM15" s="126">
        <v>22</v>
      </c>
      <c r="CN15" s="126">
        <v>0.5</v>
      </c>
      <c r="CO15" s="126">
        <v>0</v>
      </c>
      <c r="CP15" s="126">
        <v>0</v>
      </c>
      <c r="CQ15" s="126">
        <v>3</v>
      </c>
      <c r="CR15" s="126">
        <v>1.8</v>
      </c>
      <c r="CS15" s="126">
        <v>6</v>
      </c>
      <c r="CT15" s="126">
        <v>0</v>
      </c>
      <c r="CU15" s="126">
        <v>0</v>
      </c>
      <c r="CV15" s="126">
        <v>0</v>
      </c>
      <c r="CW15" s="126">
        <v>0</v>
      </c>
      <c r="CX15" s="126">
        <v>0</v>
      </c>
      <c r="CY15" s="126">
        <v>0</v>
      </c>
      <c r="CZ15" s="126">
        <v>0</v>
      </c>
      <c r="DA15" s="126">
        <v>0</v>
      </c>
      <c r="DB15" s="126">
        <v>0</v>
      </c>
      <c r="DC15" s="126">
        <v>0</v>
      </c>
      <c r="DD15" s="126">
        <v>0</v>
      </c>
      <c r="DE15" s="126">
        <v>0</v>
      </c>
      <c r="DF15" s="126">
        <v>0</v>
      </c>
      <c r="DG15" s="127" t="b">
        <v>0</v>
      </c>
      <c r="DH15" s="183" t="s">
        <v>999</v>
      </c>
      <c r="DI15" s="183" t="s">
        <v>270</v>
      </c>
      <c r="DJ15" s="183" t="s">
        <v>1011</v>
      </c>
      <c r="DK15" s="183" t="s">
        <v>521</v>
      </c>
      <c r="DL15" s="126">
        <v>1443</v>
      </c>
      <c r="DM15" s="126">
        <v>809</v>
      </c>
      <c r="DN15" s="126">
        <v>322</v>
      </c>
      <c r="DO15" s="126">
        <v>312</v>
      </c>
      <c r="DP15" s="126">
        <v>2896</v>
      </c>
      <c r="DQ15" s="126">
        <v>1426</v>
      </c>
      <c r="DR15" s="167">
        <f t="shared" si="1"/>
        <v>0.16529680365296803</v>
      </c>
      <c r="DS15" s="168">
        <f t="shared" si="2"/>
        <v>2.0188218891599861</v>
      </c>
      <c r="DT15" s="126">
        <v>1443</v>
      </c>
      <c r="DU15" s="126">
        <v>171</v>
      </c>
      <c r="DV15" s="126">
        <v>1171</v>
      </c>
      <c r="DW15" s="126">
        <v>34</v>
      </c>
      <c r="DX15" s="126">
        <v>53</v>
      </c>
      <c r="DY15" s="126">
        <v>0</v>
      </c>
      <c r="DZ15" s="126">
        <v>14</v>
      </c>
      <c r="EA15" s="126">
        <v>0</v>
      </c>
      <c r="EB15" s="126">
        <v>1426</v>
      </c>
      <c r="EC15" s="126">
        <v>82</v>
      </c>
      <c r="ED15" s="126">
        <v>1220</v>
      </c>
      <c r="EE15" s="126">
        <v>48</v>
      </c>
      <c r="EF15" s="126">
        <v>4</v>
      </c>
      <c r="EG15" s="126">
        <v>19</v>
      </c>
      <c r="EH15" s="126">
        <v>0</v>
      </c>
      <c r="EI15" s="126">
        <v>25</v>
      </c>
      <c r="EJ15" s="126">
        <v>28</v>
      </c>
      <c r="EK15" s="126">
        <v>0</v>
      </c>
      <c r="EL15" s="126">
        <v>1344</v>
      </c>
      <c r="EM15" s="126">
        <v>1331</v>
      </c>
      <c r="EN15" s="126">
        <v>0</v>
      </c>
      <c r="EO15" s="126">
        <v>13</v>
      </c>
      <c r="EP15" s="126">
        <v>0</v>
      </c>
      <c r="EQ15" s="126">
        <v>0</v>
      </c>
      <c r="ER15" s="127" t="b">
        <v>0</v>
      </c>
      <c r="ES15" s="127" t="b">
        <v>0</v>
      </c>
      <c r="ET15" s="127" t="b">
        <v>0</v>
      </c>
      <c r="EU15" s="128">
        <v>0.47299999999999998</v>
      </c>
      <c r="EV15" s="128">
        <v>0.33500000000000002</v>
      </c>
      <c r="EW15" s="128">
        <v>0.13600000000000001</v>
      </c>
      <c r="EX15" s="128">
        <v>0.11199999999999999</v>
      </c>
      <c r="EY15" s="128">
        <v>0.17800000000000002</v>
      </c>
      <c r="EZ15" s="128">
        <v>0.316</v>
      </c>
      <c r="FA15" s="127" t="b">
        <v>0</v>
      </c>
      <c r="FB15" s="127" t="b">
        <v>0</v>
      </c>
      <c r="FC15" s="127" t="b">
        <v>0</v>
      </c>
      <c r="FD15" s="128">
        <v>0</v>
      </c>
      <c r="FE15" s="128">
        <v>0</v>
      </c>
      <c r="FF15" s="128">
        <v>0</v>
      </c>
      <c r="FG15" s="128">
        <v>0</v>
      </c>
      <c r="FH15" s="128">
        <v>0</v>
      </c>
      <c r="FI15" s="128">
        <v>0</v>
      </c>
      <c r="FJ15" s="127" t="b">
        <v>0</v>
      </c>
      <c r="FK15" s="127" t="b">
        <v>0</v>
      </c>
      <c r="FL15" s="127" t="b">
        <v>0</v>
      </c>
      <c r="FM15" s="128">
        <v>0.47299999999999998</v>
      </c>
      <c r="FN15" s="128">
        <v>0.33500000000000002</v>
      </c>
      <c r="FO15" s="128">
        <v>0.13600000000000001</v>
      </c>
      <c r="FP15" s="128">
        <v>0.11199999999999999</v>
      </c>
      <c r="FQ15" s="128">
        <v>0.17800000000000002</v>
      </c>
      <c r="FR15" s="128">
        <v>0.41899999999999998</v>
      </c>
      <c r="FS15" s="183" t="s">
        <v>993</v>
      </c>
      <c r="FT15" s="128">
        <v>0</v>
      </c>
      <c r="FU15" s="126">
        <v>0</v>
      </c>
      <c r="FV15" s="126">
        <v>1344</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6">
        <v>0</v>
      </c>
      <c r="GM15" s="127" t="b">
        <v>0</v>
      </c>
      <c r="GN15" s="183" t="s">
        <v>993</v>
      </c>
      <c r="GO15" s="183" t="s">
        <v>993</v>
      </c>
      <c r="GP15" s="183" t="s">
        <v>993</v>
      </c>
      <c r="GQ15" s="183" t="s">
        <v>993</v>
      </c>
      <c r="GR15" s="127"/>
      <c r="GS15" s="123"/>
    </row>
    <row r="16" spans="1:201">
      <c r="A16" s="122"/>
      <c r="B16" s="210" t="s">
        <v>278</v>
      </c>
      <c r="C16" s="183" t="s">
        <v>1007</v>
      </c>
      <c r="D16" s="183" t="s">
        <v>1008</v>
      </c>
      <c r="E16" s="183" t="s">
        <v>437</v>
      </c>
      <c r="F16" s="183" t="s">
        <v>986</v>
      </c>
      <c r="G16" s="183" t="s">
        <v>987</v>
      </c>
      <c r="H16" s="183" t="s">
        <v>988</v>
      </c>
      <c r="I16" s="183" t="s">
        <v>989</v>
      </c>
      <c r="J16" s="183" t="s">
        <v>990</v>
      </c>
      <c r="K16" s="126">
        <v>4</v>
      </c>
      <c r="L16" s="183" t="s">
        <v>1008</v>
      </c>
      <c r="M16" s="183" t="s">
        <v>1013</v>
      </c>
      <c r="N16" s="183" t="s">
        <v>310</v>
      </c>
      <c r="O16" s="183" t="s">
        <v>1010</v>
      </c>
      <c r="P16" s="183" t="s">
        <v>290</v>
      </c>
      <c r="Q16" s="183" t="s">
        <v>290</v>
      </c>
      <c r="R16" s="127" t="b">
        <v>0</v>
      </c>
      <c r="S16" s="126">
        <v>0</v>
      </c>
      <c r="T16" s="127" t="b">
        <v>0</v>
      </c>
      <c r="U16" s="126">
        <v>0</v>
      </c>
      <c r="V16" s="127" t="b">
        <v>1</v>
      </c>
      <c r="W16" s="127" t="b">
        <v>0</v>
      </c>
      <c r="X16" s="183" t="s">
        <v>290</v>
      </c>
      <c r="Y16" s="183" t="b">
        <f t="shared" si="3"/>
        <v>1</v>
      </c>
      <c r="Z16" s="183" t="s">
        <v>993</v>
      </c>
      <c r="AA16" s="127" t="b">
        <v>0</v>
      </c>
      <c r="AB16" s="183" t="s">
        <v>993</v>
      </c>
      <c r="AC16" s="183" t="s">
        <v>993</v>
      </c>
      <c r="AD16" s="183" t="s">
        <v>993</v>
      </c>
      <c r="AE16" s="183">
        <f t="shared" si="7"/>
        <v>46</v>
      </c>
      <c r="AF16" s="183">
        <f t="shared" si="8"/>
        <v>42</v>
      </c>
      <c r="AG16" s="183">
        <f t="shared" si="9"/>
        <v>0</v>
      </c>
      <c r="AH16" s="183">
        <f t="shared" si="10"/>
        <v>46</v>
      </c>
      <c r="AI16" s="126">
        <v>46</v>
      </c>
      <c r="AJ16" s="126">
        <v>42</v>
      </c>
      <c r="AK16" s="126">
        <v>0</v>
      </c>
      <c r="AL16" s="126">
        <v>46</v>
      </c>
      <c r="AM16" s="126">
        <v>0</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7" t="b">
        <v>0</v>
      </c>
      <c r="BD16" s="127"/>
      <c r="BE16" s="183" t="s">
        <v>270</v>
      </c>
      <c r="BF16" s="126">
        <v>46</v>
      </c>
      <c r="BG16" s="183" t="s">
        <v>993</v>
      </c>
      <c r="BH16" s="126">
        <v>0</v>
      </c>
      <c r="BI16" s="183" t="s">
        <v>993</v>
      </c>
      <c r="BJ16" s="126">
        <v>0</v>
      </c>
      <c r="BK16" s="126">
        <v>0</v>
      </c>
      <c r="BL16" s="126">
        <v>0</v>
      </c>
      <c r="BM16" s="183" t="s">
        <v>993</v>
      </c>
      <c r="BN16" s="183" t="s">
        <v>993</v>
      </c>
      <c r="BO16" s="183" t="s">
        <v>993</v>
      </c>
      <c r="BP16" s="126">
        <v>0</v>
      </c>
      <c r="BQ16" s="183" t="s">
        <v>993</v>
      </c>
      <c r="BR16" s="126">
        <v>0</v>
      </c>
      <c r="BS16" s="183" t="s">
        <v>993</v>
      </c>
      <c r="BT16" s="126">
        <v>0</v>
      </c>
      <c r="BU16" s="126">
        <v>0</v>
      </c>
      <c r="BV16" s="126">
        <v>0</v>
      </c>
      <c r="BW16" s="183" t="s">
        <v>993</v>
      </c>
      <c r="BX16" s="126">
        <v>0</v>
      </c>
      <c r="BY16" s="183" t="s">
        <v>993</v>
      </c>
      <c r="BZ16" s="126">
        <v>0</v>
      </c>
      <c r="CA16" s="183" t="s">
        <v>993</v>
      </c>
      <c r="CB16" s="126">
        <v>0</v>
      </c>
      <c r="CC16" s="126">
        <v>0</v>
      </c>
      <c r="CD16" s="126">
        <v>0</v>
      </c>
      <c r="CE16" s="183" t="s">
        <v>993</v>
      </c>
      <c r="CF16" s="126">
        <v>0</v>
      </c>
      <c r="CG16" s="183" t="s">
        <v>993</v>
      </c>
      <c r="CH16" s="126">
        <v>0</v>
      </c>
      <c r="CI16" s="183" t="s">
        <v>993</v>
      </c>
      <c r="CJ16" s="126">
        <v>0</v>
      </c>
      <c r="CK16" s="126">
        <v>0</v>
      </c>
      <c r="CL16" s="126">
        <v>0</v>
      </c>
      <c r="CM16" s="126">
        <v>23</v>
      </c>
      <c r="CN16" s="126">
        <v>0.8</v>
      </c>
      <c r="CO16" s="126">
        <v>0</v>
      </c>
      <c r="CP16" s="126">
        <v>0</v>
      </c>
      <c r="CQ16" s="126">
        <v>2</v>
      </c>
      <c r="CR16" s="126">
        <v>1.3</v>
      </c>
      <c r="CS16" s="126">
        <v>0</v>
      </c>
      <c r="CT16" s="126">
        <v>0</v>
      </c>
      <c r="CU16" s="126">
        <v>0</v>
      </c>
      <c r="CV16" s="126">
        <v>0</v>
      </c>
      <c r="CW16" s="126">
        <v>0</v>
      </c>
      <c r="CX16" s="126">
        <v>0</v>
      </c>
      <c r="CY16" s="126">
        <v>0</v>
      </c>
      <c r="CZ16" s="126">
        <v>0</v>
      </c>
      <c r="DA16" s="126">
        <v>0</v>
      </c>
      <c r="DB16" s="126">
        <v>0</v>
      </c>
      <c r="DC16" s="126">
        <v>0</v>
      </c>
      <c r="DD16" s="126">
        <v>0</v>
      </c>
      <c r="DE16" s="126">
        <v>0</v>
      </c>
      <c r="DF16" s="126">
        <v>0</v>
      </c>
      <c r="DG16" s="127" t="b">
        <v>0</v>
      </c>
      <c r="DH16" s="183" t="s">
        <v>999</v>
      </c>
      <c r="DI16" s="183" t="s">
        <v>434</v>
      </c>
      <c r="DJ16" s="183" t="s">
        <v>270</v>
      </c>
      <c r="DK16" s="183" t="s">
        <v>1014</v>
      </c>
      <c r="DL16" s="126">
        <v>909</v>
      </c>
      <c r="DM16" s="126">
        <v>595</v>
      </c>
      <c r="DN16" s="126">
        <v>81</v>
      </c>
      <c r="DO16" s="126">
        <v>233</v>
      </c>
      <c r="DP16" s="126">
        <v>10327</v>
      </c>
      <c r="DQ16" s="126">
        <v>906</v>
      </c>
      <c r="DR16" s="167">
        <f t="shared" si="1"/>
        <v>0.6150684931506849</v>
      </c>
      <c r="DS16" s="168">
        <f t="shared" si="2"/>
        <v>11.37961432506887</v>
      </c>
      <c r="DT16" s="126">
        <v>909</v>
      </c>
      <c r="DU16" s="126">
        <v>174</v>
      </c>
      <c r="DV16" s="126">
        <v>653</v>
      </c>
      <c r="DW16" s="126">
        <v>40</v>
      </c>
      <c r="DX16" s="126">
        <v>42</v>
      </c>
      <c r="DY16" s="126">
        <v>0</v>
      </c>
      <c r="DZ16" s="126">
        <v>0</v>
      </c>
      <c r="EA16" s="126">
        <v>0</v>
      </c>
      <c r="EB16" s="126">
        <v>906</v>
      </c>
      <c r="EC16" s="126">
        <v>137</v>
      </c>
      <c r="ED16" s="126">
        <v>661</v>
      </c>
      <c r="EE16" s="126">
        <v>38</v>
      </c>
      <c r="EF16" s="126">
        <v>5</v>
      </c>
      <c r="EG16" s="126">
        <v>20</v>
      </c>
      <c r="EH16" s="126">
        <v>0</v>
      </c>
      <c r="EI16" s="126">
        <v>14</v>
      </c>
      <c r="EJ16" s="126">
        <v>31</v>
      </c>
      <c r="EK16" s="126">
        <v>0</v>
      </c>
      <c r="EL16" s="126">
        <v>769</v>
      </c>
      <c r="EM16" s="126">
        <v>761</v>
      </c>
      <c r="EN16" s="126">
        <v>0</v>
      </c>
      <c r="EO16" s="126">
        <v>8</v>
      </c>
      <c r="EP16" s="126">
        <v>0</v>
      </c>
      <c r="EQ16" s="126">
        <v>0</v>
      </c>
      <c r="ER16" s="127" t="b">
        <v>0</v>
      </c>
      <c r="ES16" s="127" t="b">
        <v>0</v>
      </c>
      <c r="ET16" s="127" t="b">
        <v>0</v>
      </c>
      <c r="EU16" s="128">
        <v>0.46399999999999997</v>
      </c>
      <c r="EV16" s="128">
        <v>0.32700000000000001</v>
      </c>
      <c r="EW16" s="128">
        <v>0.155</v>
      </c>
      <c r="EX16" s="128">
        <v>0.13500000000000001</v>
      </c>
      <c r="EY16" s="128">
        <v>0.22899999999999998</v>
      </c>
      <c r="EZ16" s="128">
        <v>0.36299999999999999</v>
      </c>
      <c r="FA16" s="127" t="b">
        <v>0</v>
      </c>
      <c r="FB16" s="127" t="b">
        <v>0</v>
      </c>
      <c r="FC16" s="127" t="b">
        <v>0</v>
      </c>
      <c r="FD16" s="128">
        <v>0</v>
      </c>
      <c r="FE16" s="128">
        <v>0</v>
      </c>
      <c r="FF16" s="128">
        <v>0</v>
      </c>
      <c r="FG16" s="128">
        <v>0</v>
      </c>
      <c r="FH16" s="128">
        <v>0</v>
      </c>
      <c r="FI16" s="128">
        <v>0</v>
      </c>
      <c r="FJ16" s="127" t="b">
        <v>0</v>
      </c>
      <c r="FK16" s="127" t="b">
        <v>0</v>
      </c>
      <c r="FL16" s="127" t="b">
        <v>0</v>
      </c>
      <c r="FM16" s="128">
        <v>0.46399999999999997</v>
      </c>
      <c r="FN16" s="128">
        <v>0.32700000000000001</v>
      </c>
      <c r="FO16" s="128">
        <v>0.155</v>
      </c>
      <c r="FP16" s="128">
        <v>0.13500000000000001</v>
      </c>
      <c r="FQ16" s="128">
        <v>0.22899999999999998</v>
      </c>
      <c r="FR16" s="128">
        <v>0.43799999999999994</v>
      </c>
      <c r="FS16" s="183" t="s">
        <v>993</v>
      </c>
      <c r="FT16" s="128">
        <v>0</v>
      </c>
      <c r="FU16" s="126">
        <v>0</v>
      </c>
      <c r="FV16" s="126">
        <v>769</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6">
        <v>0</v>
      </c>
      <c r="GM16" s="127" t="b">
        <v>0</v>
      </c>
      <c r="GN16" s="183" t="s">
        <v>993</v>
      </c>
      <c r="GO16" s="183" t="s">
        <v>993</v>
      </c>
      <c r="GP16" s="183" t="s">
        <v>993</v>
      </c>
      <c r="GQ16" s="183" t="s">
        <v>993</v>
      </c>
      <c r="GR16" s="127"/>
      <c r="GS16" s="123"/>
    </row>
    <row r="17" spans="1:201">
      <c r="A17" s="122"/>
      <c r="B17" s="210" t="s">
        <v>278</v>
      </c>
      <c r="C17" s="183" t="s">
        <v>1007</v>
      </c>
      <c r="D17" s="183" t="s">
        <v>1008</v>
      </c>
      <c r="E17" s="183" t="s">
        <v>437</v>
      </c>
      <c r="F17" s="183" t="s">
        <v>986</v>
      </c>
      <c r="G17" s="183" t="s">
        <v>987</v>
      </c>
      <c r="H17" s="183" t="s">
        <v>988</v>
      </c>
      <c r="I17" s="183" t="s">
        <v>989</v>
      </c>
      <c r="J17" s="183" t="s">
        <v>990</v>
      </c>
      <c r="K17" s="126">
        <v>5</v>
      </c>
      <c r="L17" s="183" t="s">
        <v>1008</v>
      </c>
      <c r="M17" s="183" t="s">
        <v>1015</v>
      </c>
      <c r="N17" s="183" t="s">
        <v>311</v>
      </c>
      <c r="O17" s="183" t="s">
        <v>1010</v>
      </c>
      <c r="P17" s="183" t="s">
        <v>290</v>
      </c>
      <c r="Q17" s="183" t="s">
        <v>290</v>
      </c>
      <c r="R17" s="127" t="b">
        <v>0</v>
      </c>
      <c r="S17" s="126">
        <v>0</v>
      </c>
      <c r="T17" s="127" t="b">
        <v>0</v>
      </c>
      <c r="U17" s="126">
        <v>0</v>
      </c>
      <c r="V17" s="127" t="b">
        <v>1</v>
      </c>
      <c r="W17" s="127" t="b">
        <v>0</v>
      </c>
      <c r="X17" s="183" t="s">
        <v>290</v>
      </c>
      <c r="Y17" s="183" t="b">
        <f t="shared" si="3"/>
        <v>1</v>
      </c>
      <c r="Z17" s="183" t="s">
        <v>993</v>
      </c>
      <c r="AA17" s="127" t="b">
        <v>0</v>
      </c>
      <c r="AB17" s="183" t="s">
        <v>993</v>
      </c>
      <c r="AC17" s="183" t="s">
        <v>993</v>
      </c>
      <c r="AD17" s="183" t="s">
        <v>993</v>
      </c>
      <c r="AE17" s="183">
        <f t="shared" si="7"/>
        <v>50</v>
      </c>
      <c r="AF17" s="183">
        <f t="shared" si="8"/>
        <v>46</v>
      </c>
      <c r="AG17" s="183">
        <f t="shared" si="9"/>
        <v>9</v>
      </c>
      <c r="AH17" s="183">
        <f t="shared" si="10"/>
        <v>56</v>
      </c>
      <c r="AI17" s="126">
        <v>50</v>
      </c>
      <c r="AJ17" s="126">
        <v>46</v>
      </c>
      <c r="AK17" s="126">
        <v>9</v>
      </c>
      <c r="AL17" s="126">
        <v>56</v>
      </c>
      <c r="AM17" s="126">
        <v>0</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7" t="b">
        <v>0</v>
      </c>
      <c r="BD17" s="127"/>
      <c r="BE17" s="183" t="s">
        <v>270</v>
      </c>
      <c r="BF17" s="126">
        <v>50</v>
      </c>
      <c r="BG17" s="183" t="s">
        <v>993</v>
      </c>
      <c r="BH17" s="126">
        <v>0</v>
      </c>
      <c r="BI17" s="183" t="s">
        <v>993</v>
      </c>
      <c r="BJ17" s="126">
        <v>0</v>
      </c>
      <c r="BK17" s="126">
        <v>0</v>
      </c>
      <c r="BL17" s="126">
        <v>0</v>
      </c>
      <c r="BM17" s="183" t="s">
        <v>993</v>
      </c>
      <c r="BN17" s="183" t="s">
        <v>993</v>
      </c>
      <c r="BO17" s="183" t="s">
        <v>993</v>
      </c>
      <c r="BP17" s="126">
        <v>0</v>
      </c>
      <c r="BQ17" s="183" t="s">
        <v>993</v>
      </c>
      <c r="BR17" s="126">
        <v>0</v>
      </c>
      <c r="BS17" s="183" t="s">
        <v>993</v>
      </c>
      <c r="BT17" s="126">
        <v>0</v>
      </c>
      <c r="BU17" s="126">
        <v>0</v>
      </c>
      <c r="BV17" s="126">
        <v>0</v>
      </c>
      <c r="BW17" s="183" t="s">
        <v>993</v>
      </c>
      <c r="BX17" s="126">
        <v>0</v>
      </c>
      <c r="BY17" s="183" t="s">
        <v>993</v>
      </c>
      <c r="BZ17" s="126">
        <v>0</v>
      </c>
      <c r="CA17" s="183" t="s">
        <v>993</v>
      </c>
      <c r="CB17" s="126">
        <v>0</v>
      </c>
      <c r="CC17" s="126">
        <v>0</v>
      </c>
      <c r="CD17" s="126">
        <v>0</v>
      </c>
      <c r="CE17" s="183" t="s">
        <v>993</v>
      </c>
      <c r="CF17" s="126">
        <v>0</v>
      </c>
      <c r="CG17" s="183" t="s">
        <v>993</v>
      </c>
      <c r="CH17" s="126">
        <v>0</v>
      </c>
      <c r="CI17" s="183" t="s">
        <v>993</v>
      </c>
      <c r="CJ17" s="126">
        <v>0</v>
      </c>
      <c r="CK17" s="126">
        <v>0</v>
      </c>
      <c r="CL17" s="126">
        <v>0</v>
      </c>
      <c r="CM17" s="126">
        <v>28</v>
      </c>
      <c r="CN17" s="126">
        <v>1.7</v>
      </c>
      <c r="CO17" s="126">
        <v>0</v>
      </c>
      <c r="CP17" s="126">
        <v>0</v>
      </c>
      <c r="CQ17" s="126">
        <v>3</v>
      </c>
      <c r="CR17" s="126">
        <v>0.8</v>
      </c>
      <c r="CS17" s="126">
        <v>0</v>
      </c>
      <c r="CT17" s="126">
        <v>0</v>
      </c>
      <c r="CU17" s="126">
        <v>0</v>
      </c>
      <c r="CV17" s="126">
        <v>0</v>
      </c>
      <c r="CW17" s="126">
        <v>0</v>
      </c>
      <c r="CX17" s="126">
        <v>0</v>
      </c>
      <c r="CY17" s="126">
        <v>0</v>
      </c>
      <c r="CZ17" s="126">
        <v>0</v>
      </c>
      <c r="DA17" s="126">
        <v>0</v>
      </c>
      <c r="DB17" s="126">
        <v>0</v>
      </c>
      <c r="DC17" s="126">
        <v>0</v>
      </c>
      <c r="DD17" s="126">
        <v>0</v>
      </c>
      <c r="DE17" s="126">
        <v>0</v>
      </c>
      <c r="DF17" s="126">
        <v>0</v>
      </c>
      <c r="DG17" s="127" t="b">
        <v>0</v>
      </c>
      <c r="DH17" s="183" t="s">
        <v>999</v>
      </c>
      <c r="DI17" s="183" t="s">
        <v>270</v>
      </c>
      <c r="DJ17" s="183" t="s">
        <v>434</v>
      </c>
      <c r="DK17" s="183" t="s">
        <v>521</v>
      </c>
      <c r="DL17" s="126">
        <v>1005</v>
      </c>
      <c r="DM17" s="126">
        <v>680</v>
      </c>
      <c r="DN17" s="126">
        <v>115</v>
      </c>
      <c r="DO17" s="126">
        <v>210</v>
      </c>
      <c r="DP17" s="126">
        <v>14370</v>
      </c>
      <c r="DQ17" s="126">
        <v>1018</v>
      </c>
      <c r="DR17" s="167">
        <f t="shared" si="1"/>
        <v>0.78739726027397261</v>
      </c>
      <c r="DS17" s="168">
        <f t="shared" si="2"/>
        <v>14.206623826000989</v>
      </c>
      <c r="DT17" s="126">
        <v>1005</v>
      </c>
      <c r="DU17" s="126">
        <v>281</v>
      </c>
      <c r="DV17" s="126">
        <v>654</v>
      </c>
      <c r="DW17" s="126">
        <v>36</v>
      </c>
      <c r="DX17" s="126">
        <v>34</v>
      </c>
      <c r="DY17" s="126">
        <v>0</v>
      </c>
      <c r="DZ17" s="126">
        <v>0</v>
      </c>
      <c r="EA17" s="126">
        <v>0</v>
      </c>
      <c r="EB17" s="126">
        <v>1018</v>
      </c>
      <c r="EC17" s="126">
        <v>156</v>
      </c>
      <c r="ED17" s="126">
        <v>736</v>
      </c>
      <c r="EE17" s="126">
        <v>40</v>
      </c>
      <c r="EF17" s="126">
        <v>1</v>
      </c>
      <c r="EG17" s="126">
        <v>23</v>
      </c>
      <c r="EH17" s="126">
        <v>0</v>
      </c>
      <c r="EI17" s="126">
        <v>11</v>
      </c>
      <c r="EJ17" s="126">
        <v>51</v>
      </c>
      <c r="EK17" s="126">
        <v>0</v>
      </c>
      <c r="EL17" s="126">
        <v>862</v>
      </c>
      <c r="EM17" s="126">
        <v>851</v>
      </c>
      <c r="EN17" s="126">
        <v>0</v>
      </c>
      <c r="EO17" s="126">
        <v>11</v>
      </c>
      <c r="EP17" s="126">
        <v>0</v>
      </c>
      <c r="EQ17" s="126">
        <v>0</v>
      </c>
      <c r="ER17" s="127" t="b">
        <v>0</v>
      </c>
      <c r="ES17" s="127" t="b">
        <v>0</v>
      </c>
      <c r="ET17" s="127" t="b">
        <v>0</v>
      </c>
      <c r="EU17" s="128">
        <v>0.50700000000000001</v>
      </c>
      <c r="EV17" s="128">
        <v>0.37799999999999995</v>
      </c>
      <c r="EW17" s="128">
        <v>0.156</v>
      </c>
      <c r="EX17" s="128">
        <v>0.17100000000000001</v>
      </c>
      <c r="EY17" s="128">
        <v>5.0999999999999997E-2</v>
      </c>
      <c r="EZ17" s="128">
        <v>0.26400000000000001</v>
      </c>
      <c r="FA17" s="127" t="b">
        <v>0</v>
      </c>
      <c r="FB17" s="127" t="b">
        <v>0</v>
      </c>
      <c r="FC17" s="127" t="b">
        <v>0</v>
      </c>
      <c r="FD17" s="128">
        <v>0</v>
      </c>
      <c r="FE17" s="128">
        <v>0</v>
      </c>
      <c r="FF17" s="128">
        <v>0</v>
      </c>
      <c r="FG17" s="128">
        <v>0</v>
      </c>
      <c r="FH17" s="128">
        <v>0</v>
      </c>
      <c r="FI17" s="128">
        <v>0</v>
      </c>
      <c r="FJ17" s="127" t="b">
        <v>0</v>
      </c>
      <c r="FK17" s="127" t="b">
        <v>0</v>
      </c>
      <c r="FL17" s="127" t="b">
        <v>0</v>
      </c>
      <c r="FM17" s="128">
        <v>0.50700000000000001</v>
      </c>
      <c r="FN17" s="128">
        <v>0.37799999999999995</v>
      </c>
      <c r="FO17" s="128">
        <v>0.156</v>
      </c>
      <c r="FP17" s="128">
        <v>0.17100000000000001</v>
      </c>
      <c r="FQ17" s="128">
        <v>5.0999999999999997E-2</v>
      </c>
      <c r="FR17" s="128">
        <v>0.39200000000000002</v>
      </c>
      <c r="FS17" s="183" t="s">
        <v>993</v>
      </c>
      <c r="FT17" s="128">
        <v>0</v>
      </c>
      <c r="FU17" s="126">
        <v>0</v>
      </c>
      <c r="FV17" s="126">
        <v>862</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6">
        <v>0</v>
      </c>
      <c r="GM17" s="127" t="b">
        <v>0</v>
      </c>
      <c r="GN17" s="183" t="s">
        <v>993</v>
      </c>
      <c r="GO17" s="183" t="s">
        <v>993</v>
      </c>
      <c r="GP17" s="183" t="s">
        <v>993</v>
      </c>
      <c r="GQ17" s="183" t="s">
        <v>993</v>
      </c>
      <c r="GR17" s="127"/>
      <c r="GS17" s="123"/>
    </row>
    <row r="18" spans="1:201">
      <c r="A18" s="122"/>
      <c r="B18" s="210" t="s">
        <v>278</v>
      </c>
      <c r="C18" s="183" t="s">
        <v>1007</v>
      </c>
      <c r="D18" s="183" t="s">
        <v>1008</v>
      </c>
      <c r="E18" s="183" t="s">
        <v>437</v>
      </c>
      <c r="F18" s="183" t="s">
        <v>986</v>
      </c>
      <c r="G18" s="183" t="s">
        <v>987</v>
      </c>
      <c r="H18" s="183" t="s">
        <v>988</v>
      </c>
      <c r="I18" s="183" t="s">
        <v>989</v>
      </c>
      <c r="J18" s="183" t="s">
        <v>990</v>
      </c>
      <c r="K18" s="126">
        <v>6</v>
      </c>
      <c r="L18" s="183" t="s">
        <v>1008</v>
      </c>
      <c r="M18" s="183" t="s">
        <v>1016</v>
      </c>
      <c r="N18" s="183" t="s">
        <v>312</v>
      </c>
      <c r="O18" s="183" t="s">
        <v>1010</v>
      </c>
      <c r="P18" s="183" t="s">
        <v>290</v>
      </c>
      <c r="Q18" s="183" t="s">
        <v>290</v>
      </c>
      <c r="R18" s="127" t="b">
        <v>1</v>
      </c>
      <c r="S18" s="126">
        <v>18</v>
      </c>
      <c r="T18" s="127" t="b">
        <v>1</v>
      </c>
      <c r="U18" s="126">
        <v>35</v>
      </c>
      <c r="V18" s="127" t="b">
        <v>0</v>
      </c>
      <c r="W18" s="127" t="b">
        <v>0</v>
      </c>
      <c r="X18" s="183" t="s">
        <v>290</v>
      </c>
      <c r="Y18" s="183" t="b">
        <f t="shared" si="3"/>
        <v>1</v>
      </c>
      <c r="Z18" s="183" t="s">
        <v>993</v>
      </c>
      <c r="AA18" s="127" t="b">
        <v>0</v>
      </c>
      <c r="AB18" s="183" t="s">
        <v>993</v>
      </c>
      <c r="AC18" s="183" t="s">
        <v>993</v>
      </c>
      <c r="AD18" s="183" t="s">
        <v>993</v>
      </c>
      <c r="AE18" s="183">
        <f t="shared" si="7"/>
        <v>53</v>
      </c>
      <c r="AF18" s="183">
        <f t="shared" si="8"/>
        <v>18</v>
      </c>
      <c r="AG18" s="183">
        <f t="shared" si="9"/>
        <v>1</v>
      </c>
      <c r="AH18" s="183">
        <f t="shared" si="10"/>
        <v>47</v>
      </c>
      <c r="AI18" s="126">
        <v>53</v>
      </c>
      <c r="AJ18" s="126">
        <v>18</v>
      </c>
      <c r="AK18" s="126">
        <v>1</v>
      </c>
      <c r="AL18" s="126">
        <v>47</v>
      </c>
      <c r="AM18" s="126">
        <v>0</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7" t="b">
        <v>0</v>
      </c>
      <c r="BD18" s="127"/>
      <c r="BE18" s="183" t="s">
        <v>1017</v>
      </c>
      <c r="BF18" s="126">
        <v>18</v>
      </c>
      <c r="BG18" s="183" t="s">
        <v>993</v>
      </c>
      <c r="BH18" s="126">
        <v>0</v>
      </c>
      <c r="BI18" s="183" t="s">
        <v>993</v>
      </c>
      <c r="BJ18" s="126">
        <v>0</v>
      </c>
      <c r="BK18" s="126">
        <v>0</v>
      </c>
      <c r="BL18" s="126">
        <v>35</v>
      </c>
      <c r="BM18" s="183" t="s">
        <v>993</v>
      </c>
      <c r="BN18" s="183" t="s">
        <v>993</v>
      </c>
      <c r="BO18" s="183" t="s">
        <v>993</v>
      </c>
      <c r="BP18" s="126">
        <v>0</v>
      </c>
      <c r="BQ18" s="183" t="s">
        <v>993</v>
      </c>
      <c r="BR18" s="126">
        <v>0</v>
      </c>
      <c r="BS18" s="183" t="s">
        <v>993</v>
      </c>
      <c r="BT18" s="126">
        <v>0</v>
      </c>
      <c r="BU18" s="126">
        <v>0</v>
      </c>
      <c r="BV18" s="126">
        <v>0</v>
      </c>
      <c r="BW18" s="183" t="s">
        <v>993</v>
      </c>
      <c r="BX18" s="126">
        <v>0</v>
      </c>
      <c r="BY18" s="183" t="s">
        <v>993</v>
      </c>
      <c r="BZ18" s="126">
        <v>0</v>
      </c>
      <c r="CA18" s="183" t="s">
        <v>993</v>
      </c>
      <c r="CB18" s="126">
        <v>0</v>
      </c>
      <c r="CC18" s="126">
        <v>0</v>
      </c>
      <c r="CD18" s="126">
        <v>0</v>
      </c>
      <c r="CE18" s="183" t="s">
        <v>993</v>
      </c>
      <c r="CF18" s="126">
        <v>0</v>
      </c>
      <c r="CG18" s="183" t="s">
        <v>993</v>
      </c>
      <c r="CH18" s="126">
        <v>0</v>
      </c>
      <c r="CI18" s="183" t="s">
        <v>993</v>
      </c>
      <c r="CJ18" s="126">
        <v>0</v>
      </c>
      <c r="CK18" s="126">
        <v>0</v>
      </c>
      <c r="CL18" s="126">
        <v>0</v>
      </c>
      <c r="CM18" s="126">
        <v>21</v>
      </c>
      <c r="CN18" s="126">
        <v>0</v>
      </c>
      <c r="CO18" s="126">
        <v>1</v>
      </c>
      <c r="CP18" s="126">
        <v>0</v>
      </c>
      <c r="CQ18" s="126">
        <v>1</v>
      </c>
      <c r="CR18" s="126">
        <v>0</v>
      </c>
      <c r="CS18" s="126">
        <v>0</v>
      </c>
      <c r="CT18" s="126">
        <v>0</v>
      </c>
      <c r="CU18" s="126">
        <v>0</v>
      </c>
      <c r="CV18" s="126">
        <v>0</v>
      </c>
      <c r="CW18" s="126">
        <v>0</v>
      </c>
      <c r="CX18" s="126">
        <v>0</v>
      </c>
      <c r="CY18" s="126">
        <v>0</v>
      </c>
      <c r="CZ18" s="126">
        <v>0</v>
      </c>
      <c r="DA18" s="126">
        <v>0</v>
      </c>
      <c r="DB18" s="126">
        <v>0</v>
      </c>
      <c r="DC18" s="126">
        <v>0</v>
      </c>
      <c r="DD18" s="126">
        <v>0</v>
      </c>
      <c r="DE18" s="126">
        <v>0</v>
      </c>
      <c r="DF18" s="126">
        <v>0</v>
      </c>
      <c r="DG18" s="127" t="b">
        <v>0</v>
      </c>
      <c r="DH18" s="183" t="s">
        <v>999</v>
      </c>
      <c r="DI18" s="183" t="s">
        <v>270</v>
      </c>
      <c r="DJ18" s="183" t="s">
        <v>427</v>
      </c>
      <c r="DK18" s="183" t="s">
        <v>434</v>
      </c>
      <c r="DL18" s="126">
        <v>531</v>
      </c>
      <c r="DM18" s="126">
        <v>302</v>
      </c>
      <c r="DN18" s="126">
        <v>30</v>
      </c>
      <c r="DO18" s="126">
        <v>199</v>
      </c>
      <c r="DP18" s="126">
        <v>3679</v>
      </c>
      <c r="DQ18" s="126">
        <v>523</v>
      </c>
      <c r="DR18" s="167">
        <f t="shared" si="1"/>
        <v>0.19017834065650038</v>
      </c>
      <c r="DS18" s="168">
        <f t="shared" si="2"/>
        <v>6.9810246679316892</v>
      </c>
      <c r="DT18" s="126">
        <v>531</v>
      </c>
      <c r="DU18" s="126">
        <v>30</v>
      </c>
      <c r="DV18" s="126">
        <v>478</v>
      </c>
      <c r="DW18" s="126">
        <v>6</v>
      </c>
      <c r="DX18" s="126">
        <v>17</v>
      </c>
      <c r="DY18" s="126">
        <v>0</v>
      </c>
      <c r="DZ18" s="126">
        <v>0</v>
      </c>
      <c r="EA18" s="126">
        <v>0</v>
      </c>
      <c r="EB18" s="126">
        <v>523</v>
      </c>
      <c r="EC18" s="126">
        <v>303</v>
      </c>
      <c r="ED18" s="126">
        <v>173</v>
      </c>
      <c r="EE18" s="126">
        <v>14</v>
      </c>
      <c r="EF18" s="126">
        <v>1</v>
      </c>
      <c r="EG18" s="126">
        <v>6</v>
      </c>
      <c r="EH18" s="126">
        <v>0</v>
      </c>
      <c r="EI18" s="126">
        <v>3</v>
      </c>
      <c r="EJ18" s="126">
        <v>23</v>
      </c>
      <c r="EK18" s="126">
        <v>0</v>
      </c>
      <c r="EL18" s="126">
        <v>220</v>
      </c>
      <c r="EM18" s="126">
        <v>219</v>
      </c>
      <c r="EN18" s="126">
        <v>0</v>
      </c>
      <c r="EO18" s="126">
        <v>1</v>
      </c>
      <c r="EP18" s="126">
        <v>0</v>
      </c>
      <c r="EQ18" s="126">
        <v>0</v>
      </c>
      <c r="ER18" s="127" t="b">
        <v>0</v>
      </c>
      <c r="ES18" s="127" t="b">
        <v>0</v>
      </c>
      <c r="ET18" s="127" t="b">
        <v>0</v>
      </c>
      <c r="EU18" s="128">
        <v>0</v>
      </c>
      <c r="EV18" s="128">
        <v>0</v>
      </c>
      <c r="EW18" s="128">
        <v>0</v>
      </c>
      <c r="EX18" s="128">
        <v>0</v>
      </c>
      <c r="EY18" s="128">
        <v>0</v>
      </c>
      <c r="EZ18" s="128">
        <v>0</v>
      </c>
      <c r="FA18" s="127" t="b">
        <v>0</v>
      </c>
      <c r="FB18" s="127" t="b">
        <v>0</v>
      </c>
      <c r="FC18" s="127" t="b">
        <v>0</v>
      </c>
      <c r="FD18" s="128">
        <v>0</v>
      </c>
      <c r="FE18" s="128">
        <v>0</v>
      </c>
      <c r="FF18" s="128">
        <v>0</v>
      </c>
      <c r="FG18" s="128">
        <v>0</v>
      </c>
      <c r="FH18" s="128">
        <v>0</v>
      </c>
      <c r="FI18" s="128">
        <v>0</v>
      </c>
      <c r="FJ18" s="127" t="b">
        <v>0</v>
      </c>
      <c r="FK18" s="127" t="b">
        <v>0</v>
      </c>
      <c r="FL18" s="127" t="b">
        <v>0</v>
      </c>
      <c r="FM18" s="128">
        <v>0</v>
      </c>
      <c r="FN18" s="128">
        <v>0</v>
      </c>
      <c r="FO18" s="128">
        <v>0</v>
      </c>
      <c r="FP18" s="128">
        <v>0</v>
      </c>
      <c r="FQ18" s="128">
        <v>0</v>
      </c>
      <c r="FR18" s="128">
        <v>0</v>
      </c>
      <c r="FS18" s="183" t="s">
        <v>993</v>
      </c>
      <c r="FT18" s="128">
        <v>0</v>
      </c>
      <c r="FU18" s="126">
        <v>0</v>
      </c>
      <c r="FV18" s="126">
        <v>220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6">
        <v>0</v>
      </c>
      <c r="GM18" s="127" t="b">
        <v>0</v>
      </c>
      <c r="GN18" s="183" t="s">
        <v>993</v>
      </c>
      <c r="GO18" s="183" t="s">
        <v>993</v>
      </c>
      <c r="GP18" s="183" t="s">
        <v>993</v>
      </c>
      <c r="GQ18" s="183" t="s">
        <v>993</v>
      </c>
      <c r="GR18" s="127"/>
      <c r="GS18" s="123"/>
    </row>
    <row r="19" spans="1:201">
      <c r="A19" s="122"/>
      <c r="B19" s="210" t="s">
        <v>278</v>
      </c>
      <c r="C19" s="183" t="s">
        <v>1007</v>
      </c>
      <c r="D19" s="183" t="s">
        <v>1008</v>
      </c>
      <c r="E19" s="183" t="s">
        <v>437</v>
      </c>
      <c r="F19" s="183" t="s">
        <v>986</v>
      </c>
      <c r="G19" s="183" t="s">
        <v>987</v>
      </c>
      <c r="H19" s="183" t="s">
        <v>988</v>
      </c>
      <c r="I19" s="183" t="s">
        <v>989</v>
      </c>
      <c r="J19" s="183" t="s">
        <v>990</v>
      </c>
      <c r="K19" s="126">
        <v>7</v>
      </c>
      <c r="L19" s="183" t="s">
        <v>1008</v>
      </c>
      <c r="M19" s="183" t="s">
        <v>1018</v>
      </c>
      <c r="N19" s="183" t="s">
        <v>314</v>
      </c>
      <c r="O19" s="183" t="s">
        <v>1010</v>
      </c>
      <c r="P19" s="183" t="s">
        <v>290</v>
      </c>
      <c r="Q19" s="183" t="s">
        <v>290</v>
      </c>
      <c r="R19" s="127" t="b">
        <v>0</v>
      </c>
      <c r="S19" s="126">
        <v>0</v>
      </c>
      <c r="T19" s="127" t="b">
        <v>0</v>
      </c>
      <c r="U19" s="126">
        <v>0</v>
      </c>
      <c r="V19" s="127" t="b">
        <v>1</v>
      </c>
      <c r="W19" s="127" t="b">
        <v>0</v>
      </c>
      <c r="X19" s="183" t="s">
        <v>290</v>
      </c>
      <c r="Y19" s="183" t="b">
        <f t="shared" si="3"/>
        <v>1</v>
      </c>
      <c r="Z19" s="183" t="s">
        <v>993</v>
      </c>
      <c r="AA19" s="127" t="b">
        <v>0</v>
      </c>
      <c r="AB19" s="183" t="s">
        <v>993</v>
      </c>
      <c r="AC19" s="183" t="s">
        <v>993</v>
      </c>
      <c r="AD19" s="183" t="s">
        <v>993</v>
      </c>
      <c r="AE19" s="183">
        <f t="shared" si="7"/>
        <v>44</v>
      </c>
      <c r="AF19" s="183">
        <f t="shared" si="8"/>
        <v>44</v>
      </c>
      <c r="AG19" s="183">
        <f t="shared" si="9"/>
        <v>11</v>
      </c>
      <c r="AH19" s="183">
        <f t="shared" si="10"/>
        <v>44</v>
      </c>
      <c r="AI19" s="126">
        <v>44</v>
      </c>
      <c r="AJ19" s="126">
        <v>44</v>
      </c>
      <c r="AK19" s="126">
        <v>11</v>
      </c>
      <c r="AL19" s="126">
        <v>44</v>
      </c>
      <c r="AM19" s="126">
        <v>0</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7" t="b">
        <v>0</v>
      </c>
      <c r="BD19" s="127"/>
      <c r="BE19" s="183" t="s">
        <v>270</v>
      </c>
      <c r="BF19" s="126">
        <v>44</v>
      </c>
      <c r="BG19" s="183" t="s">
        <v>993</v>
      </c>
      <c r="BH19" s="126">
        <v>0</v>
      </c>
      <c r="BI19" s="183" t="s">
        <v>993</v>
      </c>
      <c r="BJ19" s="126">
        <v>0</v>
      </c>
      <c r="BK19" s="126">
        <v>0</v>
      </c>
      <c r="BL19" s="126">
        <v>0</v>
      </c>
      <c r="BM19" s="183" t="s">
        <v>993</v>
      </c>
      <c r="BN19" s="183" t="s">
        <v>993</v>
      </c>
      <c r="BO19" s="183" t="s">
        <v>993</v>
      </c>
      <c r="BP19" s="126">
        <v>0</v>
      </c>
      <c r="BQ19" s="183" t="s">
        <v>993</v>
      </c>
      <c r="BR19" s="126">
        <v>0</v>
      </c>
      <c r="BS19" s="183" t="s">
        <v>993</v>
      </c>
      <c r="BT19" s="126">
        <v>0</v>
      </c>
      <c r="BU19" s="126">
        <v>0</v>
      </c>
      <c r="BV19" s="126">
        <v>0</v>
      </c>
      <c r="BW19" s="183" t="s">
        <v>993</v>
      </c>
      <c r="BX19" s="126">
        <v>0</v>
      </c>
      <c r="BY19" s="183" t="s">
        <v>993</v>
      </c>
      <c r="BZ19" s="126">
        <v>0</v>
      </c>
      <c r="CA19" s="183" t="s">
        <v>993</v>
      </c>
      <c r="CB19" s="126">
        <v>0</v>
      </c>
      <c r="CC19" s="126">
        <v>0</v>
      </c>
      <c r="CD19" s="126">
        <v>0</v>
      </c>
      <c r="CE19" s="183" t="s">
        <v>993</v>
      </c>
      <c r="CF19" s="126">
        <v>0</v>
      </c>
      <c r="CG19" s="183" t="s">
        <v>993</v>
      </c>
      <c r="CH19" s="126">
        <v>0</v>
      </c>
      <c r="CI19" s="183" t="s">
        <v>993</v>
      </c>
      <c r="CJ19" s="126">
        <v>0</v>
      </c>
      <c r="CK19" s="126">
        <v>0</v>
      </c>
      <c r="CL19" s="126">
        <v>0</v>
      </c>
      <c r="CM19" s="126">
        <v>28</v>
      </c>
      <c r="CN19" s="126">
        <v>1.4</v>
      </c>
      <c r="CO19" s="126">
        <v>0</v>
      </c>
      <c r="CP19" s="126">
        <v>0</v>
      </c>
      <c r="CQ19" s="126">
        <v>2</v>
      </c>
      <c r="CR19" s="126">
        <v>2.4</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7" t="b">
        <v>0</v>
      </c>
      <c r="DH19" s="183" t="s">
        <v>999</v>
      </c>
      <c r="DI19" s="183" t="s">
        <v>270</v>
      </c>
      <c r="DJ19" s="183" t="s">
        <v>521</v>
      </c>
      <c r="DK19" s="183" t="s">
        <v>434</v>
      </c>
      <c r="DL19" s="126">
        <v>1000</v>
      </c>
      <c r="DM19" s="126">
        <v>373</v>
      </c>
      <c r="DN19" s="126">
        <v>205</v>
      </c>
      <c r="DO19" s="126">
        <v>422</v>
      </c>
      <c r="DP19" s="126">
        <v>13746</v>
      </c>
      <c r="DQ19" s="126">
        <v>1007</v>
      </c>
      <c r="DR19" s="167">
        <f t="shared" si="1"/>
        <v>0.85591531755915318</v>
      </c>
      <c r="DS19" s="168">
        <f t="shared" si="2"/>
        <v>13.698056801195815</v>
      </c>
      <c r="DT19" s="126">
        <v>1000</v>
      </c>
      <c r="DU19" s="126">
        <v>373</v>
      </c>
      <c r="DV19" s="126">
        <v>512</v>
      </c>
      <c r="DW19" s="126">
        <v>27</v>
      </c>
      <c r="DX19" s="126">
        <v>88</v>
      </c>
      <c r="DY19" s="126">
        <v>0</v>
      </c>
      <c r="DZ19" s="126">
        <v>0</v>
      </c>
      <c r="EA19" s="126">
        <v>0</v>
      </c>
      <c r="EB19" s="126">
        <v>1007</v>
      </c>
      <c r="EC19" s="126">
        <v>61</v>
      </c>
      <c r="ED19" s="126">
        <v>727</v>
      </c>
      <c r="EE19" s="126">
        <v>99</v>
      </c>
      <c r="EF19" s="126">
        <v>3</v>
      </c>
      <c r="EG19" s="126">
        <v>44</v>
      </c>
      <c r="EH19" s="126">
        <v>0</v>
      </c>
      <c r="EI19" s="126">
        <v>26</v>
      </c>
      <c r="EJ19" s="126">
        <v>47</v>
      </c>
      <c r="EK19" s="126">
        <v>0</v>
      </c>
      <c r="EL19" s="126">
        <v>946</v>
      </c>
      <c r="EM19" s="126">
        <v>938</v>
      </c>
      <c r="EN19" s="126">
        <v>0</v>
      </c>
      <c r="EO19" s="126">
        <v>8</v>
      </c>
      <c r="EP19" s="126">
        <v>0</v>
      </c>
      <c r="EQ19" s="126">
        <v>0</v>
      </c>
      <c r="ER19" s="127" t="b">
        <v>0</v>
      </c>
      <c r="ES19" s="127" t="b">
        <v>0</v>
      </c>
      <c r="ET19" s="127" t="b">
        <v>0</v>
      </c>
      <c r="EU19" s="128">
        <v>0.495</v>
      </c>
      <c r="EV19" s="128">
        <v>0.24399999999999999</v>
      </c>
      <c r="EW19" s="128">
        <v>0.152</v>
      </c>
      <c r="EX19" s="128">
        <v>9.3000000000000013E-2</v>
      </c>
      <c r="EY19" s="128">
        <v>7.4999999999999997E-2</v>
      </c>
      <c r="EZ19" s="128">
        <v>0.249</v>
      </c>
      <c r="FA19" s="127" t="b">
        <v>0</v>
      </c>
      <c r="FB19" s="127" t="b">
        <v>0</v>
      </c>
      <c r="FC19" s="127" t="b">
        <v>0</v>
      </c>
      <c r="FD19" s="128">
        <v>0</v>
      </c>
      <c r="FE19" s="128">
        <v>0</v>
      </c>
      <c r="FF19" s="128">
        <v>0</v>
      </c>
      <c r="FG19" s="128">
        <v>0</v>
      </c>
      <c r="FH19" s="128">
        <v>0</v>
      </c>
      <c r="FI19" s="128">
        <v>0</v>
      </c>
      <c r="FJ19" s="127" t="b">
        <v>0</v>
      </c>
      <c r="FK19" s="127" t="b">
        <v>0</v>
      </c>
      <c r="FL19" s="127" t="b">
        <v>0</v>
      </c>
      <c r="FM19" s="128">
        <v>0.495</v>
      </c>
      <c r="FN19" s="128">
        <v>0.24399999999999999</v>
      </c>
      <c r="FO19" s="128">
        <v>0.152</v>
      </c>
      <c r="FP19" s="128">
        <v>9.3000000000000013E-2</v>
      </c>
      <c r="FQ19" s="128">
        <v>7.4999999999999997E-2</v>
      </c>
      <c r="FR19" s="128">
        <v>0.29299999999999998</v>
      </c>
      <c r="FS19" s="183" t="s">
        <v>993</v>
      </c>
      <c r="FT19" s="128">
        <v>0</v>
      </c>
      <c r="FU19" s="126">
        <v>0</v>
      </c>
      <c r="FV19" s="126">
        <v>946</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6">
        <v>0</v>
      </c>
      <c r="GM19" s="127" t="b">
        <v>0</v>
      </c>
      <c r="GN19" s="183" t="s">
        <v>993</v>
      </c>
      <c r="GO19" s="183" t="s">
        <v>993</v>
      </c>
      <c r="GP19" s="183" t="s">
        <v>993</v>
      </c>
      <c r="GQ19" s="183" t="s">
        <v>993</v>
      </c>
      <c r="GR19" s="127"/>
      <c r="GS19" s="123"/>
    </row>
    <row r="20" spans="1:201">
      <c r="A20" s="122"/>
      <c r="B20" s="210" t="s">
        <v>278</v>
      </c>
      <c r="C20" s="183" t="s">
        <v>1007</v>
      </c>
      <c r="D20" s="183" t="s">
        <v>1008</v>
      </c>
      <c r="E20" s="183" t="s">
        <v>437</v>
      </c>
      <c r="F20" s="183" t="s">
        <v>986</v>
      </c>
      <c r="G20" s="183" t="s">
        <v>987</v>
      </c>
      <c r="H20" s="183" t="s">
        <v>988</v>
      </c>
      <c r="I20" s="183" t="s">
        <v>989</v>
      </c>
      <c r="J20" s="183" t="s">
        <v>990</v>
      </c>
      <c r="K20" s="126">
        <v>2</v>
      </c>
      <c r="L20" s="183" t="s">
        <v>1008</v>
      </c>
      <c r="M20" s="183" t="s">
        <v>1019</v>
      </c>
      <c r="N20" s="183" t="s">
        <v>315</v>
      </c>
      <c r="O20" s="183" t="s">
        <v>1020</v>
      </c>
      <c r="P20" s="183" t="s">
        <v>290</v>
      </c>
      <c r="Q20" s="183" t="s">
        <v>290</v>
      </c>
      <c r="R20" s="127" t="b">
        <v>0</v>
      </c>
      <c r="S20" s="126">
        <v>0</v>
      </c>
      <c r="T20" s="127" t="b">
        <v>0</v>
      </c>
      <c r="U20" s="126">
        <v>0</v>
      </c>
      <c r="V20" s="127" t="b">
        <v>1</v>
      </c>
      <c r="W20" s="127" t="b">
        <v>0</v>
      </c>
      <c r="X20" s="183" t="s">
        <v>290</v>
      </c>
      <c r="Y20" s="183" t="b">
        <f t="shared" si="3"/>
        <v>1</v>
      </c>
      <c r="Z20" s="183" t="s">
        <v>993</v>
      </c>
      <c r="AA20" s="127" t="b">
        <v>0</v>
      </c>
      <c r="AB20" s="183" t="s">
        <v>993</v>
      </c>
      <c r="AC20" s="183" t="s">
        <v>993</v>
      </c>
      <c r="AD20" s="183" t="s">
        <v>993</v>
      </c>
      <c r="AE20" s="183">
        <f t="shared" si="7"/>
        <v>44</v>
      </c>
      <c r="AF20" s="183">
        <f t="shared" si="8"/>
        <v>44</v>
      </c>
      <c r="AG20" s="183">
        <f t="shared" si="9"/>
        <v>14</v>
      </c>
      <c r="AH20" s="183">
        <f t="shared" si="10"/>
        <v>44</v>
      </c>
      <c r="AI20" s="126">
        <v>44</v>
      </c>
      <c r="AJ20" s="126">
        <v>44</v>
      </c>
      <c r="AK20" s="126">
        <v>14</v>
      </c>
      <c r="AL20" s="126">
        <v>44</v>
      </c>
      <c r="AM20" s="126">
        <v>0</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7" t="b">
        <v>0</v>
      </c>
      <c r="BD20" s="127"/>
      <c r="BE20" s="183" t="s">
        <v>270</v>
      </c>
      <c r="BF20" s="126">
        <v>44</v>
      </c>
      <c r="BG20" s="183" t="s">
        <v>993</v>
      </c>
      <c r="BH20" s="126">
        <v>0</v>
      </c>
      <c r="BI20" s="183" t="s">
        <v>993</v>
      </c>
      <c r="BJ20" s="126">
        <v>0</v>
      </c>
      <c r="BK20" s="126">
        <v>0</v>
      </c>
      <c r="BL20" s="126">
        <v>0</v>
      </c>
      <c r="BM20" s="183" t="s">
        <v>993</v>
      </c>
      <c r="BN20" s="183" t="s">
        <v>993</v>
      </c>
      <c r="BO20" s="183" t="s">
        <v>993</v>
      </c>
      <c r="BP20" s="126">
        <v>0</v>
      </c>
      <c r="BQ20" s="183" t="s">
        <v>993</v>
      </c>
      <c r="BR20" s="126">
        <v>0</v>
      </c>
      <c r="BS20" s="183" t="s">
        <v>993</v>
      </c>
      <c r="BT20" s="126">
        <v>0</v>
      </c>
      <c r="BU20" s="126">
        <v>0</v>
      </c>
      <c r="BV20" s="126">
        <v>0</v>
      </c>
      <c r="BW20" s="183" t="s">
        <v>993</v>
      </c>
      <c r="BX20" s="126">
        <v>0</v>
      </c>
      <c r="BY20" s="183" t="s">
        <v>993</v>
      </c>
      <c r="BZ20" s="126">
        <v>0</v>
      </c>
      <c r="CA20" s="183" t="s">
        <v>993</v>
      </c>
      <c r="CB20" s="126">
        <v>0</v>
      </c>
      <c r="CC20" s="126">
        <v>0</v>
      </c>
      <c r="CD20" s="126">
        <v>0</v>
      </c>
      <c r="CE20" s="183" t="s">
        <v>993</v>
      </c>
      <c r="CF20" s="126">
        <v>0</v>
      </c>
      <c r="CG20" s="183" t="s">
        <v>993</v>
      </c>
      <c r="CH20" s="126">
        <v>0</v>
      </c>
      <c r="CI20" s="183" t="s">
        <v>993</v>
      </c>
      <c r="CJ20" s="126">
        <v>0</v>
      </c>
      <c r="CK20" s="126">
        <v>0</v>
      </c>
      <c r="CL20" s="126">
        <v>0</v>
      </c>
      <c r="CM20" s="126">
        <v>25</v>
      </c>
      <c r="CN20" s="126">
        <v>1.3</v>
      </c>
      <c r="CO20" s="126">
        <v>1</v>
      </c>
      <c r="CP20" s="126">
        <v>0</v>
      </c>
      <c r="CQ20" s="126">
        <v>2</v>
      </c>
      <c r="CR20" s="126">
        <v>2.7</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7" t="b">
        <v>0</v>
      </c>
      <c r="DH20" s="183" t="s">
        <v>999</v>
      </c>
      <c r="DI20" s="183" t="s">
        <v>270</v>
      </c>
      <c r="DJ20" s="183" t="s">
        <v>525</v>
      </c>
      <c r="DK20" s="183" t="s">
        <v>1000</v>
      </c>
      <c r="DL20" s="126">
        <v>898</v>
      </c>
      <c r="DM20" s="126">
        <v>309</v>
      </c>
      <c r="DN20" s="126">
        <v>160</v>
      </c>
      <c r="DO20" s="126">
        <v>429</v>
      </c>
      <c r="DP20" s="126">
        <v>13438</v>
      </c>
      <c r="DQ20" s="126">
        <v>799</v>
      </c>
      <c r="DR20" s="167">
        <f t="shared" si="1"/>
        <v>0.83673723536737232</v>
      </c>
      <c r="DS20" s="168">
        <f t="shared" si="2"/>
        <v>15.837360047142015</v>
      </c>
      <c r="DT20" s="126">
        <v>898</v>
      </c>
      <c r="DU20" s="126">
        <v>338</v>
      </c>
      <c r="DV20" s="126">
        <v>462</v>
      </c>
      <c r="DW20" s="126">
        <v>42</v>
      </c>
      <c r="DX20" s="126">
        <v>56</v>
      </c>
      <c r="DY20" s="126">
        <v>0</v>
      </c>
      <c r="DZ20" s="126">
        <v>0</v>
      </c>
      <c r="EA20" s="126">
        <v>0</v>
      </c>
      <c r="EB20" s="126">
        <v>799</v>
      </c>
      <c r="EC20" s="126">
        <v>97</v>
      </c>
      <c r="ED20" s="126">
        <v>481</v>
      </c>
      <c r="EE20" s="126">
        <v>173</v>
      </c>
      <c r="EF20" s="126">
        <v>5</v>
      </c>
      <c r="EG20" s="126">
        <v>31</v>
      </c>
      <c r="EH20" s="126">
        <v>0</v>
      </c>
      <c r="EI20" s="126">
        <v>12</v>
      </c>
      <c r="EJ20" s="126">
        <v>0</v>
      </c>
      <c r="EK20" s="126">
        <v>0</v>
      </c>
      <c r="EL20" s="126">
        <v>702</v>
      </c>
      <c r="EM20" s="126">
        <v>686</v>
      </c>
      <c r="EN20" s="126">
        <v>0</v>
      </c>
      <c r="EO20" s="126">
        <v>16</v>
      </c>
      <c r="EP20" s="126">
        <v>0</v>
      </c>
      <c r="EQ20" s="126">
        <v>0</v>
      </c>
      <c r="ER20" s="127" t="b">
        <v>0</v>
      </c>
      <c r="ES20" s="127" t="b">
        <v>0</v>
      </c>
      <c r="ET20" s="127" t="b">
        <v>0</v>
      </c>
      <c r="EU20" s="128">
        <v>0.53100000000000003</v>
      </c>
      <c r="EV20" s="128">
        <v>0.314</v>
      </c>
      <c r="EW20" s="128">
        <v>0.215</v>
      </c>
      <c r="EX20" s="128">
        <v>0.13</v>
      </c>
      <c r="EY20" s="128">
        <v>0.11</v>
      </c>
      <c r="EZ20" s="128">
        <v>0.32600000000000001</v>
      </c>
      <c r="FA20" s="127" t="b">
        <v>0</v>
      </c>
      <c r="FB20" s="127" t="b">
        <v>0</v>
      </c>
      <c r="FC20" s="127" t="b">
        <v>0</v>
      </c>
      <c r="FD20" s="128">
        <v>0</v>
      </c>
      <c r="FE20" s="128">
        <v>0</v>
      </c>
      <c r="FF20" s="128">
        <v>0</v>
      </c>
      <c r="FG20" s="128">
        <v>0</v>
      </c>
      <c r="FH20" s="128">
        <v>0</v>
      </c>
      <c r="FI20" s="128">
        <v>0</v>
      </c>
      <c r="FJ20" s="127" t="b">
        <v>0</v>
      </c>
      <c r="FK20" s="127" t="b">
        <v>0</v>
      </c>
      <c r="FL20" s="127" t="b">
        <v>0</v>
      </c>
      <c r="FM20" s="128">
        <v>0.53100000000000003</v>
      </c>
      <c r="FN20" s="128">
        <v>0.314</v>
      </c>
      <c r="FO20" s="128">
        <v>0.215</v>
      </c>
      <c r="FP20" s="128">
        <v>0.13</v>
      </c>
      <c r="FQ20" s="128">
        <v>0.11</v>
      </c>
      <c r="FR20" s="128">
        <v>0.38100000000000001</v>
      </c>
      <c r="FS20" s="183" t="s">
        <v>993</v>
      </c>
      <c r="FT20" s="128">
        <v>0</v>
      </c>
      <c r="FU20" s="126">
        <v>0</v>
      </c>
      <c r="FV20" s="126">
        <v>702</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6">
        <v>0</v>
      </c>
      <c r="GM20" s="127" t="b">
        <v>0</v>
      </c>
      <c r="GN20" s="183" t="s">
        <v>993</v>
      </c>
      <c r="GO20" s="183" t="s">
        <v>993</v>
      </c>
      <c r="GP20" s="183" t="s">
        <v>993</v>
      </c>
      <c r="GQ20" s="183" t="s">
        <v>993</v>
      </c>
      <c r="GR20" s="127"/>
      <c r="GS20" s="123"/>
    </row>
    <row r="21" spans="1:201">
      <c r="A21" s="122"/>
      <c r="B21" s="210" t="s">
        <v>316</v>
      </c>
      <c r="C21" s="183" t="s">
        <v>1023</v>
      </c>
      <c r="D21" s="183" t="s">
        <v>0</v>
      </c>
      <c r="E21" s="183" t="s">
        <v>437</v>
      </c>
      <c r="F21" s="183" t="s">
        <v>986</v>
      </c>
      <c r="G21" s="183" t="s">
        <v>987</v>
      </c>
      <c r="H21" s="183" t="s">
        <v>988</v>
      </c>
      <c r="I21" s="183" t="s">
        <v>989</v>
      </c>
      <c r="J21" s="183" t="s">
        <v>990</v>
      </c>
      <c r="K21" s="126">
        <v>1</v>
      </c>
      <c r="L21" s="183" t="s">
        <v>0</v>
      </c>
      <c r="M21" s="183" t="s">
        <v>1019</v>
      </c>
      <c r="N21" s="183" t="s">
        <v>317</v>
      </c>
      <c r="O21" s="183" t="s">
        <v>1024</v>
      </c>
      <c r="P21" s="183" t="s">
        <v>293</v>
      </c>
      <c r="Q21" s="183" t="s">
        <v>290</v>
      </c>
      <c r="R21" s="127" t="b">
        <v>0</v>
      </c>
      <c r="S21" s="126">
        <v>0</v>
      </c>
      <c r="T21" s="127" t="b">
        <v>0</v>
      </c>
      <c r="U21" s="126">
        <v>0</v>
      </c>
      <c r="V21" s="127" t="b">
        <v>0</v>
      </c>
      <c r="W21" s="127" t="b">
        <v>1</v>
      </c>
      <c r="X21" s="183" t="s">
        <v>290</v>
      </c>
      <c r="Y21" s="183" t="b">
        <f t="shared" si="3"/>
        <v>1</v>
      </c>
      <c r="Z21" s="183" t="s">
        <v>993</v>
      </c>
      <c r="AA21" s="127" t="b">
        <v>0</v>
      </c>
      <c r="AB21" s="183" t="s">
        <v>993</v>
      </c>
      <c r="AC21" s="183" t="s">
        <v>993</v>
      </c>
      <c r="AD21" s="183" t="s">
        <v>993</v>
      </c>
      <c r="AE21" s="183">
        <f t="shared" si="7"/>
        <v>42</v>
      </c>
      <c r="AF21" s="183">
        <f t="shared" si="8"/>
        <v>34</v>
      </c>
      <c r="AG21" s="183">
        <f t="shared" si="9"/>
        <v>10</v>
      </c>
      <c r="AH21" s="183">
        <f t="shared" si="10"/>
        <v>42</v>
      </c>
      <c r="AI21" s="126">
        <v>42</v>
      </c>
      <c r="AJ21" s="126">
        <v>34</v>
      </c>
      <c r="AK21" s="126">
        <v>10</v>
      </c>
      <c r="AL21" s="126">
        <v>42</v>
      </c>
      <c r="AM21" s="126">
        <v>0</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7" t="b">
        <v>0</v>
      </c>
      <c r="BD21" s="127"/>
      <c r="BE21" s="183" t="s">
        <v>417</v>
      </c>
      <c r="BF21" s="126">
        <v>42</v>
      </c>
      <c r="BG21" s="183" t="s">
        <v>998</v>
      </c>
      <c r="BH21" s="126">
        <v>15</v>
      </c>
      <c r="BI21" s="183" t="s">
        <v>993</v>
      </c>
      <c r="BJ21" s="126">
        <v>0</v>
      </c>
      <c r="BK21" s="126">
        <v>0</v>
      </c>
      <c r="BL21" s="126">
        <v>0</v>
      </c>
      <c r="BM21" s="183" t="s">
        <v>420</v>
      </c>
      <c r="BN21" s="183" t="s">
        <v>270</v>
      </c>
      <c r="BO21" s="183" t="s">
        <v>998</v>
      </c>
      <c r="BP21" s="126">
        <v>31</v>
      </c>
      <c r="BQ21" s="183" t="s">
        <v>993</v>
      </c>
      <c r="BR21" s="126">
        <v>0</v>
      </c>
      <c r="BS21" s="183" t="s">
        <v>993</v>
      </c>
      <c r="BT21" s="126">
        <v>0</v>
      </c>
      <c r="BU21" s="126">
        <v>0</v>
      </c>
      <c r="BV21" s="126">
        <v>0</v>
      </c>
      <c r="BW21" s="183" t="s">
        <v>993</v>
      </c>
      <c r="BX21" s="126">
        <v>0</v>
      </c>
      <c r="BY21" s="183" t="s">
        <v>993</v>
      </c>
      <c r="BZ21" s="126">
        <v>0</v>
      </c>
      <c r="CA21" s="183" t="s">
        <v>993</v>
      </c>
      <c r="CB21" s="126">
        <v>0</v>
      </c>
      <c r="CC21" s="126">
        <v>0</v>
      </c>
      <c r="CD21" s="126">
        <v>0</v>
      </c>
      <c r="CE21" s="183" t="s">
        <v>993</v>
      </c>
      <c r="CF21" s="126">
        <v>0</v>
      </c>
      <c r="CG21" s="183" t="s">
        <v>993</v>
      </c>
      <c r="CH21" s="126">
        <v>0</v>
      </c>
      <c r="CI21" s="183" t="s">
        <v>993</v>
      </c>
      <c r="CJ21" s="126">
        <v>0</v>
      </c>
      <c r="CK21" s="126">
        <v>0</v>
      </c>
      <c r="CL21" s="126">
        <v>0</v>
      </c>
      <c r="CM21" s="126">
        <v>9</v>
      </c>
      <c r="CN21" s="126">
        <v>2.2000000000000002</v>
      </c>
      <c r="CO21" s="126">
        <v>8</v>
      </c>
      <c r="CP21" s="126">
        <v>4</v>
      </c>
      <c r="CQ21" s="126">
        <v>3</v>
      </c>
      <c r="CR21" s="126">
        <v>0</v>
      </c>
      <c r="CS21" s="126">
        <v>0</v>
      </c>
      <c r="CT21" s="126">
        <v>0</v>
      </c>
      <c r="CU21" s="126">
        <v>1</v>
      </c>
      <c r="CV21" s="126">
        <v>0</v>
      </c>
      <c r="CW21" s="126">
        <v>3</v>
      </c>
      <c r="CX21" s="126">
        <v>0</v>
      </c>
      <c r="CY21" s="126">
        <v>0</v>
      </c>
      <c r="CZ21" s="126">
        <v>0</v>
      </c>
      <c r="DA21" s="126">
        <v>2</v>
      </c>
      <c r="DB21" s="126">
        <v>0.8</v>
      </c>
      <c r="DC21" s="126">
        <v>0</v>
      </c>
      <c r="DD21" s="126">
        <v>0</v>
      </c>
      <c r="DE21" s="126">
        <v>1</v>
      </c>
      <c r="DF21" s="126">
        <v>0</v>
      </c>
      <c r="DG21" s="127" t="b">
        <v>0</v>
      </c>
      <c r="DH21" s="183" t="s">
        <v>999</v>
      </c>
      <c r="DI21" s="183" t="s">
        <v>270</v>
      </c>
      <c r="DJ21" s="183" t="s">
        <v>434</v>
      </c>
      <c r="DK21" s="183" t="s">
        <v>290</v>
      </c>
      <c r="DL21" s="126">
        <v>269</v>
      </c>
      <c r="DM21" s="126">
        <v>43</v>
      </c>
      <c r="DN21" s="126">
        <v>210</v>
      </c>
      <c r="DO21" s="126">
        <v>16</v>
      </c>
      <c r="DP21" s="126">
        <v>8312</v>
      </c>
      <c r="DQ21" s="126">
        <v>264</v>
      </c>
      <c r="DR21" s="167">
        <f t="shared" si="1"/>
        <v>0.542204827136334</v>
      </c>
      <c r="DS21" s="168">
        <f t="shared" si="2"/>
        <v>31.189493433395871</v>
      </c>
      <c r="DT21" s="126">
        <v>269</v>
      </c>
      <c r="DU21" s="126">
        <v>0</v>
      </c>
      <c r="DV21" s="126">
        <v>192</v>
      </c>
      <c r="DW21" s="126">
        <v>27</v>
      </c>
      <c r="DX21" s="126">
        <v>34</v>
      </c>
      <c r="DY21" s="126">
        <v>0</v>
      </c>
      <c r="DZ21" s="126">
        <v>0</v>
      </c>
      <c r="EA21" s="126">
        <v>16</v>
      </c>
      <c r="EB21" s="126">
        <v>264</v>
      </c>
      <c r="EC21" s="126">
        <v>0</v>
      </c>
      <c r="ED21" s="126">
        <v>159</v>
      </c>
      <c r="EE21" s="126">
        <v>16</v>
      </c>
      <c r="EF21" s="126">
        <v>1</v>
      </c>
      <c r="EG21" s="126">
        <v>29</v>
      </c>
      <c r="EH21" s="126">
        <v>0</v>
      </c>
      <c r="EI21" s="126">
        <v>11</v>
      </c>
      <c r="EJ21" s="126">
        <v>40</v>
      </c>
      <c r="EK21" s="126">
        <v>8</v>
      </c>
      <c r="EL21" s="126">
        <v>264</v>
      </c>
      <c r="EM21" s="126">
        <v>249</v>
      </c>
      <c r="EN21" s="126">
        <v>15</v>
      </c>
      <c r="EO21" s="126">
        <v>0</v>
      </c>
      <c r="EP21" s="126">
        <v>0</v>
      </c>
      <c r="EQ21" s="126">
        <v>0</v>
      </c>
      <c r="ER21" s="127" t="b">
        <v>0</v>
      </c>
      <c r="ES21" s="127" t="b">
        <v>0</v>
      </c>
      <c r="ET21" s="127" t="b">
        <v>0</v>
      </c>
      <c r="EU21" s="128">
        <v>0</v>
      </c>
      <c r="EV21" s="128">
        <v>0</v>
      </c>
      <c r="EW21" s="128">
        <v>0</v>
      </c>
      <c r="EX21" s="128">
        <v>0</v>
      </c>
      <c r="EY21" s="128">
        <v>0</v>
      </c>
      <c r="EZ21" s="128">
        <v>0</v>
      </c>
      <c r="FA21" s="127" t="b">
        <v>0</v>
      </c>
      <c r="FB21" s="127" t="b">
        <v>0</v>
      </c>
      <c r="FC21" s="127" t="b">
        <v>0</v>
      </c>
      <c r="FD21" s="128">
        <v>0</v>
      </c>
      <c r="FE21" s="128">
        <v>0</v>
      </c>
      <c r="FF21" s="128">
        <v>0</v>
      </c>
      <c r="FG21" s="128">
        <v>0</v>
      </c>
      <c r="FH21" s="128">
        <v>0</v>
      </c>
      <c r="FI21" s="128">
        <v>0</v>
      </c>
      <c r="FJ21" s="127" t="b">
        <v>0</v>
      </c>
      <c r="FK21" s="127" t="b">
        <v>0</v>
      </c>
      <c r="FL21" s="127" t="b">
        <v>0</v>
      </c>
      <c r="FM21" s="128">
        <v>0</v>
      </c>
      <c r="FN21" s="128">
        <v>0</v>
      </c>
      <c r="FO21" s="128">
        <v>0</v>
      </c>
      <c r="FP21" s="128">
        <v>0</v>
      </c>
      <c r="FQ21" s="128">
        <v>0</v>
      </c>
      <c r="FR21" s="128">
        <v>0</v>
      </c>
      <c r="FS21" s="183" t="s">
        <v>293</v>
      </c>
      <c r="FT21" s="128">
        <v>0</v>
      </c>
      <c r="FU21" s="126">
        <v>0</v>
      </c>
      <c r="FV21" s="126">
        <v>264</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6">
        <v>0</v>
      </c>
      <c r="GM21" s="127" t="b">
        <v>0</v>
      </c>
      <c r="GN21" s="183" t="s">
        <v>993</v>
      </c>
      <c r="GO21" s="183" t="s">
        <v>993</v>
      </c>
      <c r="GP21" s="183" t="s">
        <v>993</v>
      </c>
      <c r="GQ21" s="183" t="s">
        <v>993</v>
      </c>
      <c r="GR21" s="127"/>
      <c r="GS21" s="123"/>
    </row>
    <row r="22" spans="1:201">
      <c r="A22" s="122"/>
      <c r="B22" s="210" t="s">
        <v>320</v>
      </c>
      <c r="C22" s="183" t="s">
        <v>1025</v>
      </c>
      <c r="D22" s="183" t="s">
        <v>1026</v>
      </c>
      <c r="E22" s="183" t="s">
        <v>437</v>
      </c>
      <c r="F22" s="183" t="s">
        <v>986</v>
      </c>
      <c r="G22" s="183" t="s">
        <v>987</v>
      </c>
      <c r="H22" s="183" t="s">
        <v>988</v>
      </c>
      <c r="I22" s="183" t="s">
        <v>989</v>
      </c>
      <c r="J22" s="183" t="s">
        <v>990</v>
      </c>
      <c r="K22" s="126">
        <v>1</v>
      </c>
      <c r="L22" s="183" t="s">
        <v>1026</v>
      </c>
      <c r="M22" s="183" t="s">
        <v>1019</v>
      </c>
      <c r="N22" s="183" t="s">
        <v>322</v>
      </c>
      <c r="O22" s="183" t="s">
        <v>1027</v>
      </c>
      <c r="P22" s="183" t="s">
        <v>290</v>
      </c>
      <c r="Q22" s="183" t="s">
        <v>290</v>
      </c>
      <c r="R22" s="127" t="b">
        <v>0</v>
      </c>
      <c r="S22" s="126">
        <v>0</v>
      </c>
      <c r="T22" s="127" t="b">
        <v>0</v>
      </c>
      <c r="U22" s="126">
        <v>0</v>
      </c>
      <c r="V22" s="127" t="b">
        <v>1</v>
      </c>
      <c r="W22" s="127" t="b">
        <v>1</v>
      </c>
      <c r="X22" s="183" t="s">
        <v>290</v>
      </c>
      <c r="Y22" s="183" t="b">
        <f t="shared" si="3"/>
        <v>1</v>
      </c>
      <c r="Z22" s="183" t="s">
        <v>993</v>
      </c>
      <c r="AA22" s="127" t="b">
        <v>0</v>
      </c>
      <c r="AB22" s="183" t="s">
        <v>993</v>
      </c>
      <c r="AC22" s="183" t="s">
        <v>993</v>
      </c>
      <c r="AD22" s="183" t="s">
        <v>993</v>
      </c>
      <c r="AE22" s="183">
        <f t="shared" si="7"/>
        <v>52</v>
      </c>
      <c r="AF22" s="183">
        <f t="shared" si="8"/>
        <v>51</v>
      </c>
      <c r="AG22" s="183">
        <f t="shared" si="9"/>
        <v>32</v>
      </c>
      <c r="AH22" s="183">
        <f t="shared" si="10"/>
        <v>52</v>
      </c>
      <c r="AI22" s="126">
        <v>52</v>
      </c>
      <c r="AJ22" s="126">
        <v>51</v>
      </c>
      <c r="AK22" s="126">
        <v>32</v>
      </c>
      <c r="AL22" s="126">
        <v>52</v>
      </c>
      <c r="AM22" s="126">
        <v>0</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7" t="b">
        <v>0</v>
      </c>
      <c r="BD22" s="127"/>
      <c r="BE22" s="183" t="s">
        <v>270</v>
      </c>
      <c r="BF22" s="126">
        <v>52</v>
      </c>
      <c r="BG22" s="183" t="s">
        <v>993</v>
      </c>
      <c r="BH22" s="126">
        <v>0</v>
      </c>
      <c r="BI22" s="183" t="s">
        <v>993</v>
      </c>
      <c r="BJ22" s="126">
        <v>0</v>
      </c>
      <c r="BK22" s="126">
        <v>0</v>
      </c>
      <c r="BL22" s="126">
        <v>0</v>
      </c>
      <c r="BM22" s="183" t="s">
        <v>993</v>
      </c>
      <c r="BN22" s="183" t="s">
        <v>993</v>
      </c>
      <c r="BO22" s="183" t="s">
        <v>993</v>
      </c>
      <c r="BP22" s="126">
        <v>0</v>
      </c>
      <c r="BQ22" s="183" t="s">
        <v>993</v>
      </c>
      <c r="BR22" s="126">
        <v>0</v>
      </c>
      <c r="BS22" s="183" t="s">
        <v>993</v>
      </c>
      <c r="BT22" s="126">
        <v>0</v>
      </c>
      <c r="BU22" s="126">
        <v>0</v>
      </c>
      <c r="BV22" s="126">
        <v>0</v>
      </c>
      <c r="BW22" s="183" t="s">
        <v>993</v>
      </c>
      <c r="BX22" s="126">
        <v>0</v>
      </c>
      <c r="BY22" s="183" t="s">
        <v>993</v>
      </c>
      <c r="BZ22" s="126">
        <v>0</v>
      </c>
      <c r="CA22" s="183" t="s">
        <v>993</v>
      </c>
      <c r="CB22" s="126">
        <v>0</v>
      </c>
      <c r="CC22" s="126">
        <v>0</v>
      </c>
      <c r="CD22" s="126">
        <v>0</v>
      </c>
      <c r="CE22" s="183" t="s">
        <v>993</v>
      </c>
      <c r="CF22" s="126">
        <v>0</v>
      </c>
      <c r="CG22" s="183" t="s">
        <v>993</v>
      </c>
      <c r="CH22" s="126">
        <v>0</v>
      </c>
      <c r="CI22" s="183" t="s">
        <v>993</v>
      </c>
      <c r="CJ22" s="126">
        <v>0</v>
      </c>
      <c r="CK22" s="126">
        <v>0</v>
      </c>
      <c r="CL22" s="126">
        <v>0</v>
      </c>
      <c r="CM22" s="126">
        <v>28</v>
      </c>
      <c r="CN22" s="126">
        <v>0</v>
      </c>
      <c r="CO22" s="126">
        <v>3</v>
      </c>
      <c r="CP22" s="126">
        <v>0</v>
      </c>
      <c r="CQ22" s="126">
        <v>3</v>
      </c>
      <c r="CR22" s="126">
        <v>2.6</v>
      </c>
      <c r="CS22" s="126">
        <v>0</v>
      </c>
      <c r="CT22" s="126">
        <v>0</v>
      </c>
      <c r="CU22" s="126">
        <v>13</v>
      </c>
      <c r="CV22" s="126">
        <v>0</v>
      </c>
      <c r="CW22" s="126">
        <v>0</v>
      </c>
      <c r="CX22" s="126">
        <v>0</v>
      </c>
      <c r="CY22" s="126">
        <v>0</v>
      </c>
      <c r="CZ22" s="126">
        <v>0</v>
      </c>
      <c r="DA22" s="126">
        <v>0</v>
      </c>
      <c r="DB22" s="126">
        <v>0</v>
      </c>
      <c r="DC22" s="126">
        <v>0</v>
      </c>
      <c r="DD22" s="126">
        <v>0</v>
      </c>
      <c r="DE22" s="126">
        <v>1</v>
      </c>
      <c r="DF22" s="126">
        <v>0</v>
      </c>
      <c r="DG22" s="127" t="b">
        <v>0</v>
      </c>
      <c r="DH22" s="183" t="s">
        <v>1000</v>
      </c>
      <c r="DI22" s="183" t="s">
        <v>993</v>
      </c>
      <c r="DJ22" s="183" t="s">
        <v>993</v>
      </c>
      <c r="DK22" s="183" t="s">
        <v>993</v>
      </c>
      <c r="DL22" s="126">
        <v>1520</v>
      </c>
      <c r="DM22" s="126">
        <v>916</v>
      </c>
      <c r="DN22" s="126">
        <v>313</v>
      </c>
      <c r="DO22" s="126">
        <v>291</v>
      </c>
      <c r="DP22" s="126">
        <v>16380</v>
      </c>
      <c r="DQ22" s="126">
        <v>1459</v>
      </c>
      <c r="DR22" s="167">
        <f t="shared" si="1"/>
        <v>0.86301369863013699</v>
      </c>
      <c r="DS22" s="168">
        <f t="shared" si="2"/>
        <v>10.996978851963746</v>
      </c>
      <c r="DT22" s="126">
        <v>1520</v>
      </c>
      <c r="DU22" s="126">
        <v>19</v>
      </c>
      <c r="DV22" s="126">
        <v>1428</v>
      </c>
      <c r="DW22" s="126">
        <v>11</v>
      </c>
      <c r="DX22" s="126">
        <v>62</v>
      </c>
      <c r="DY22" s="126">
        <v>0</v>
      </c>
      <c r="DZ22" s="126">
        <v>0</v>
      </c>
      <c r="EA22" s="126">
        <v>0</v>
      </c>
      <c r="EB22" s="126">
        <v>1459</v>
      </c>
      <c r="EC22" s="126">
        <v>628</v>
      </c>
      <c r="ED22" s="126">
        <v>783</v>
      </c>
      <c r="EE22" s="126">
        <v>12</v>
      </c>
      <c r="EF22" s="126">
        <v>3</v>
      </c>
      <c r="EG22" s="126">
        <v>10</v>
      </c>
      <c r="EH22" s="126">
        <v>0</v>
      </c>
      <c r="EI22" s="126">
        <v>12</v>
      </c>
      <c r="EJ22" s="126">
        <v>11</v>
      </c>
      <c r="EK22" s="126">
        <v>0</v>
      </c>
      <c r="EL22" s="126">
        <v>831</v>
      </c>
      <c r="EM22" s="126">
        <v>823</v>
      </c>
      <c r="EN22" s="126">
        <v>0</v>
      </c>
      <c r="EO22" s="126">
        <v>0</v>
      </c>
      <c r="EP22" s="126">
        <v>8</v>
      </c>
      <c r="EQ22" s="126">
        <v>0</v>
      </c>
      <c r="ER22" s="127" t="b">
        <v>0</v>
      </c>
      <c r="ES22" s="127" t="b">
        <v>0</v>
      </c>
      <c r="ET22" s="127" t="b">
        <v>0</v>
      </c>
      <c r="EU22" s="128">
        <v>0.32</v>
      </c>
      <c r="EV22" s="128">
        <v>0.2</v>
      </c>
      <c r="EW22" s="128">
        <v>0.129</v>
      </c>
      <c r="EX22" s="128">
        <v>0.12300000000000001</v>
      </c>
      <c r="EY22" s="128">
        <v>0.41700000000000004</v>
      </c>
      <c r="EZ22" s="128">
        <v>0.48599999999999999</v>
      </c>
      <c r="FA22" s="127" t="b">
        <v>0</v>
      </c>
      <c r="FB22" s="127" t="b">
        <v>0</v>
      </c>
      <c r="FC22" s="127" t="b">
        <v>0</v>
      </c>
      <c r="FD22" s="128">
        <v>0</v>
      </c>
      <c r="FE22" s="128">
        <v>0</v>
      </c>
      <c r="FF22" s="128">
        <v>0</v>
      </c>
      <c r="FG22" s="128">
        <v>0</v>
      </c>
      <c r="FH22" s="128">
        <v>0</v>
      </c>
      <c r="FI22" s="128">
        <v>0</v>
      </c>
      <c r="FJ22" s="127" t="b">
        <v>0</v>
      </c>
      <c r="FK22" s="127" t="b">
        <v>0</v>
      </c>
      <c r="FL22" s="127" t="b">
        <v>0</v>
      </c>
      <c r="FM22" s="128">
        <v>0</v>
      </c>
      <c r="FN22" s="128">
        <v>0</v>
      </c>
      <c r="FO22" s="128">
        <v>0</v>
      </c>
      <c r="FP22" s="128">
        <v>0</v>
      </c>
      <c r="FQ22" s="128">
        <v>0</v>
      </c>
      <c r="FR22" s="128">
        <v>0</v>
      </c>
      <c r="FS22" s="183" t="s">
        <v>993</v>
      </c>
      <c r="FT22" s="128">
        <v>0</v>
      </c>
      <c r="FU22" s="126">
        <v>0</v>
      </c>
      <c r="FV22" s="126">
        <v>831</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6">
        <v>0</v>
      </c>
      <c r="GM22" s="127" t="b">
        <v>0</v>
      </c>
      <c r="GN22" s="183" t="s">
        <v>993</v>
      </c>
      <c r="GO22" s="183" t="s">
        <v>993</v>
      </c>
      <c r="GP22" s="183" t="s">
        <v>993</v>
      </c>
      <c r="GQ22" s="183" t="s">
        <v>993</v>
      </c>
      <c r="GR22" s="127"/>
      <c r="GS22" s="123"/>
    </row>
    <row r="23" spans="1:201">
      <c r="A23" s="122"/>
      <c r="B23" s="210" t="s">
        <v>320</v>
      </c>
      <c r="C23" s="183" t="s">
        <v>1025</v>
      </c>
      <c r="D23" s="183" t="s">
        <v>1026</v>
      </c>
      <c r="E23" s="183" t="s">
        <v>437</v>
      </c>
      <c r="F23" s="183" t="s">
        <v>986</v>
      </c>
      <c r="G23" s="183" t="s">
        <v>987</v>
      </c>
      <c r="H23" s="183" t="s">
        <v>988</v>
      </c>
      <c r="I23" s="183" t="s">
        <v>989</v>
      </c>
      <c r="J23" s="183" t="s">
        <v>990</v>
      </c>
      <c r="K23" s="126">
        <v>2</v>
      </c>
      <c r="L23" s="183" t="s">
        <v>1026</v>
      </c>
      <c r="M23" s="183" t="s">
        <v>1012</v>
      </c>
      <c r="N23" s="183" t="s">
        <v>323</v>
      </c>
      <c r="O23" s="183" t="s">
        <v>1027</v>
      </c>
      <c r="P23" s="183" t="s">
        <v>290</v>
      </c>
      <c r="Q23" s="183" t="s">
        <v>290</v>
      </c>
      <c r="R23" s="127" t="b">
        <v>1</v>
      </c>
      <c r="S23" s="126">
        <v>2</v>
      </c>
      <c r="T23" s="127" t="b">
        <v>0</v>
      </c>
      <c r="U23" s="126">
        <v>0</v>
      </c>
      <c r="V23" s="127" t="b">
        <v>1</v>
      </c>
      <c r="W23" s="127" t="b">
        <v>1</v>
      </c>
      <c r="X23" s="183" t="s">
        <v>290</v>
      </c>
      <c r="Y23" s="183" t="b">
        <f t="shared" si="3"/>
        <v>1</v>
      </c>
      <c r="Z23" s="183" t="s">
        <v>993</v>
      </c>
      <c r="AA23" s="127" t="b">
        <v>0</v>
      </c>
      <c r="AB23" s="183" t="s">
        <v>993</v>
      </c>
      <c r="AC23" s="183" t="s">
        <v>993</v>
      </c>
      <c r="AD23" s="183" t="s">
        <v>993</v>
      </c>
      <c r="AE23" s="183">
        <f t="shared" si="7"/>
        <v>52</v>
      </c>
      <c r="AF23" s="183">
        <f t="shared" si="8"/>
        <v>48</v>
      </c>
      <c r="AG23" s="183">
        <f t="shared" si="9"/>
        <v>30</v>
      </c>
      <c r="AH23" s="183">
        <f t="shared" si="10"/>
        <v>52</v>
      </c>
      <c r="AI23" s="126">
        <v>52</v>
      </c>
      <c r="AJ23" s="126">
        <v>48</v>
      </c>
      <c r="AK23" s="126">
        <v>30</v>
      </c>
      <c r="AL23" s="126">
        <v>52</v>
      </c>
      <c r="AM23" s="126">
        <v>0</v>
      </c>
      <c r="AN23" s="126">
        <v>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7" t="b">
        <v>0</v>
      </c>
      <c r="BD23" s="127"/>
      <c r="BE23" s="183" t="s">
        <v>270</v>
      </c>
      <c r="BF23" s="126">
        <v>52</v>
      </c>
      <c r="BG23" s="183" t="s">
        <v>993</v>
      </c>
      <c r="BH23" s="126">
        <v>0</v>
      </c>
      <c r="BI23" s="183" t="s">
        <v>993</v>
      </c>
      <c r="BJ23" s="126">
        <v>0</v>
      </c>
      <c r="BK23" s="126">
        <v>0</v>
      </c>
      <c r="BL23" s="126">
        <v>0</v>
      </c>
      <c r="BM23" s="183" t="s">
        <v>993</v>
      </c>
      <c r="BN23" s="183" t="s">
        <v>993</v>
      </c>
      <c r="BO23" s="183" t="s">
        <v>993</v>
      </c>
      <c r="BP23" s="126">
        <v>0</v>
      </c>
      <c r="BQ23" s="183" t="s">
        <v>993</v>
      </c>
      <c r="BR23" s="126">
        <v>0</v>
      </c>
      <c r="BS23" s="183" t="s">
        <v>993</v>
      </c>
      <c r="BT23" s="126">
        <v>0</v>
      </c>
      <c r="BU23" s="126">
        <v>0</v>
      </c>
      <c r="BV23" s="126">
        <v>0</v>
      </c>
      <c r="BW23" s="183" t="s">
        <v>993</v>
      </c>
      <c r="BX23" s="126">
        <v>0</v>
      </c>
      <c r="BY23" s="183" t="s">
        <v>993</v>
      </c>
      <c r="BZ23" s="126">
        <v>0</v>
      </c>
      <c r="CA23" s="183" t="s">
        <v>993</v>
      </c>
      <c r="CB23" s="126">
        <v>0</v>
      </c>
      <c r="CC23" s="126">
        <v>0</v>
      </c>
      <c r="CD23" s="126">
        <v>0</v>
      </c>
      <c r="CE23" s="183" t="s">
        <v>993</v>
      </c>
      <c r="CF23" s="126">
        <v>0</v>
      </c>
      <c r="CG23" s="183" t="s">
        <v>993</v>
      </c>
      <c r="CH23" s="126">
        <v>0</v>
      </c>
      <c r="CI23" s="183" t="s">
        <v>993</v>
      </c>
      <c r="CJ23" s="126">
        <v>0</v>
      </c>
      <c r="CK23" s="126">
        <v>0</v>
      </c>
      <c r="CL23" s="126">
        <v>0</v>
      </c>
      <c r="CM23" s="126">
        <v>30</v>
      </c>
      <c r="CN23" s="126">
        <v>0</v>
      </c>
      <c r="CO23" s="126">
        <v>0</v>
      </c>
      <c r="CP23" s="126">
        <v>0</v>
      </c>
      <c r="CQ23" s="126">
        <v>3</v>
      </c>
      <c r="CR23" s="126">
        <v>3.5</v>
      </c>
      <c r="CS23" s="126">
        <v>0</v>
      </c>
      <c r="CT23" s="126">
        <v>0</v>
      </c>
      <c r="CU23" s="126">
        <v>7</v>
      </c>
      <c r="CV23" s="126">
        <v>0</v>
      </c>
      <c r="CW23" s="126">
        <v>0</v>
      </c>
      <c r="CX23" s="126">
        <v>0</v>
      </c>
      <c r="CY23" s="126">
        <v>0</v>
      </c>
      <c r="CZ23" s="126">
        <v>0</v>
      </c>
      <c r="DA23" s="126">
        <v>0</v>
      </c>
      <c r="DB23" s="126">
        <v>0</v>
      </c>
      <c r="DC23" s="126">
        <v>0</v>
      </c>
      <c r="DD23" s="126">
        <v>0</v>
      </c>
      <c r="DE23" s="126">
        <v>1</v>
      </c>
      <c r="DF23" s="126">
        <v>0</v>
      </c>
      <c r="DG23" s="127" t="b">
        <v>0</v>
      </c>
      <c r="DH23" s="183" t="s">
        <v>999</v>
      </c>
      <c r="DI23" s="183" t="s">
        <v>293</v>
      </c>
      <c r="DJ23" s="183" t="s">
        <v>296</v>
      </c>
      <c r="DK23" s="183" t="s">
        <v>290</v>
      </c>
      <c r="DL23" s="126">
        <v>1648</v>
      </c>
      <c r="DM23" s="126">
        <v>696</v>
      </c>
      <c r="DN23" s="126">
        <v>370</v>
      </c>
      <c r="DO23" s="126">
        <v>582</v>
      </c>
      <c r="DP23" s="126">
        <v>15872</v>
      </c>
      <c r="DQ23" s="126">
        <v>1653</v>
      </c>
      <c r="DR23" s="167">
        <f t="shared" si="1"/>
        <v>0.83624868282402531</v>
      </c>
      <c r="DS23" s="168">
        <f t="shared" si="2"/>
        <v>9.6164798545895191</v>
      </c>
      <c r="DT23" s="126">
        <v>1648</v>
      </c>
      <c r="DU23" s="126">
        <v>57</v>
      </c>
      <c r="DV23" s="126">
        <v>1513</v>
      </c>
      <c r="DW23" s="126">
        <v>5</v>
      </c>
      <c r="DX23" s="126">
        <v>73</v>
      </c>
      <c r="DY23" s="126">
        <v>0</v>
      </c>
      <c r="DZ23" s="126">
        <v>0</v>
      </c>
      <c r="EA23" s="126">
        <v>0</v>
      </c>
      <c r="EB23" s="126">
        <v>1653</v>
      </c>
      <c r="EC23" s="126">
        <v>124</v>
      </c>
      <c r="ED23" s="126">
        <v>1388</v>
      </c>
      <c r="EE23" s="126">
        <v>49</v>
      </c>
      <c r="EF23" s="126">
        <v>2</v>
      </c>
      <c r="EG23" s="126">
        <v>31</v>
      </c>
      <c r="EH23" s="126">
        <v>0</v>
      </c>
      <c r="EI23" s="126">
        <v>10</v>
      </c>
      <c r="EJ23" s="126">
        <v>48</v>
      </c>
      <c r="EK23" s="126">
        <v>1</v>
      </c>
      <c r="EL23" s="126">
        <v>1529</v>
      </c>
      <c r="EM23" s="126">
        <v>1487</v>
      </c>
      <c r="EN23" s="126">
        <v>0</v>
      </c>
      <c r="EO23" s="126">
        <v>0</v>
      </c>
      <c r="EP23" s="126">
        <v>42</v>
      </c>
      <c r="EQ23" s="126">
        <v>0</v>
      </c>
      <c r="ER23" s="127" t="b">
        <v>0</v>
      </c>
      <c r="ES23" s="127" t="b">
        <v>0</v>
      </c>
      <c r="ET23" s="127" t="b">
        <v>0</v>
      </c>
      <c r="EU23" s="128">
        <v>0.56399999999999995</v>
      </c>
      <c r="EV23" s="128">
        <v>0.28800000000000003</v>
      </c>
      <c r="EW23" s="128">
        <v>0.20300000000000001</v>
      </c>
      <c r="EX23" s="128">
        <v>0.13300000000000001</v>
      </c>
      <c r="EY23" s="128">
        <v>8.199999999999999E-2</v>
      </c>
      <c r="EZ23" s="128">
        <v>0.29699999999999999</v>
      </c>
      <c r="FA23" s="127" t="b">
        <v>0</v>
      </c>
      <c r="FB23" s="127" t="b">
        <v>0</v>
      </c>
      <c r="FC23" s="127" t="b">
        <v>0</v>
      </c>
      <c r="FD23" s="128">
        <v>0</v>
      </c>
      <c r="FE23" s="128">
        <v>0</v>
      </c>
      <c r="FF23" s="128">
        <v>0</v>
      </c>
      <c r="FG23" s="128">
        <v>0</v>
      </c>
      <c r="FH23" s="128">
        <v>0</v>
      </c>
      <c r="FI23" s="128">
        <v>0</v>
      </c>
      <c r="FJ23" s="127" t="b">
        <v>0</v>
      </c>
      <c r="FK23" s="127" t="b">
        <v>0</v>
      </c>
      <c r="FL23" s="127" t="b">
        <v>0</v>
      </c>
      <c r="FM23" s="128">
        <v>0</v>
      </c>
      <c r="FN23" s="128">
        <v>0</v>
      </c>
      <c r="FO23" s="128">
        <v>0</v>
      </c>
      <c r="FP23" s="128">
        <v>0</v>
      </c>
      <c r="FQ23" s="128">
        <v>0</v>
      </c>
      <c r="FR23" s="128">
        <v>0</v>
      </c>
      <c r="FS23" s="183" t="s">
        <v>993</v>
      </c>
      <c r="FT23" s="128">
        <v>0</v>
      </c>
      <c r="FU23" s="126">
        <v>0</v>
      </c>
      <c r="FV23" s="126">
        <v>1529</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6">
        <v>0</v>
      </c>
      <c r="GM23" s="127" t="b">
        <v>0</v>
      </c>
      <c r="GN23" s="183" t="s">
        <v>993</v>
      </c>
      <c r="GO23" s="183" t="s">
        <v>993</v>
      </c>
      <c r="GP23" s="183" t="s">
        <v>993</v>
      </c>
      <c r="GQ23" s="183" t="s">
        <v>993</v>
      </c>
      <c r="GR23" s="127"/>
      <c r="GS23" s="123"/>
    </row>
    <row r="24" spans="1:201">
      <c r="A24" s="122"/>
      <c r="B24" s="210" t="s">
        <v>271</v>
      </c>
      <c r="C24" s="183" t="s">
        <v>1034</v>
      </c>
      <c r="D24" s="183" t="s">
        <v>274</v>
      </c>
      <c r="E24" s="183" t="s">
        <v>437</v>
      </c>
      <c r="F24" s="183" t="s">
        <v>986</v>
      </c>
      <c r="G24" s="183" t="s">
        <v>987</v>
      </c>
      <c r="H24" s="183" t="s">
        <v>988</v>
      </c>
      <c r="I24" s="183" t="s">
        <v>1035</v>
      </c>
      <c r="J24" s="183" t="s">
        <v>1036</v>
      </c>
      <c r="K24" s="126">
        <v>2</v>
      </c>
      <c r="L24" s="183" t="s">
        <v>274</v>
      </c>
      <c r="M24" s="183" t="s">
        <v>1019</v>
      </c>
      <c r="N24" s="183" t="s">
        <v>292</v>
      </c>
      <c r="O24" s="183" t="s">
        <v>1037</v>
      </c>
      <c r="P24" s="183" t="s">
        <v>993</v>
      </c>
      <c r="Q24" s="183" t="s">
        <v>290</v>
      </c>
      <c r="R24" s="127" t="b">
        <v>0</v>
      </c>
      <c r="S24" s="126">
        <v>0</v>
      </c>
      <c r="T24" s="127" t="b">
        <v>0</v>
      </c>
      <c r="U24" s="126">
        <v>0</v>
      </c>
      <c r="V24" s="127" t="b">
        <v>1</v>
      </c>
      <c r="W24" s="127" t="b">
        <v>1</v>
      </c>
      <c r="X24" s="183" t="s">
        <v>290</v>
      </c>
      <c r="Y24" s="183" t="b">
        <f t="shared" si="3"/>
        <v>1</v>
      </c>
      <c r="Z24" s="183" t="s">
        <v>993</v>
      </c>
      <c r="AA24" s="127" t="b">
        <v>0</v>
      </c>
      <c r="AB24" s="183" t="s">
        <v>993</v>
      </c>
      <c r="AC24" s="183" t="s">
        <v>993</v>
      </c>
      <c r="AD24" s="183" t="s">
        <v>993</v>
      </c>
      <c r="AE24" s="183">
        <f t="shared" si="7"/>
        <v>40</v>
      </c>
      <c r="AF24" s="183">
        <f t="shared" si="8"/>
        <v>36</v>
      </c>
      <c r="AG24" s="183">
        <f t="shared" si="9"/>
        <v>13</v>
      </c>
      <c r="AH24" s="183">
        <f t="shared" si="10"/>
        <v>40</v>
      </c>
      <c r="AI24" s="126">
        <v>40</v>
      </c>
      <c r="AJ24" s="126">
        <v>36</v>
      </c>
      <c r="AK24" s="126">
        <v>13</v>
      </c>
      <c r="AL24" s="126">
        <v>40</v>
      </c>
      <c r="AM24" s="126">
        <v>0</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7" t="b">
        <v>0</v>
      </c>
      <c r="BD24" s="127"/>
      <c r="BE24" s="183" t="s">
        <v>270</v>
      </c>
      <c r="BF24" s="126">
        <v>40</v>
      </c>
      <c r="BG24" s="183" t="s">
        <v>993</v>
      </c>
      <c r="BH24" s="126">
        <v>0</v>
      </c>
      <c r="BI24" s="183" t="s">
        <v>993</v>
      </c>
      <c r="BJ24" s="126">
        <v>0</v>
      </c>
      <c r="BK24" s="126">
        <v>0</v>
      </c>
      <c r="BL24" s="126">
        <v>0</v>
      </c>
      <c r="BM24" s="183" t="s">
        <v>993</v>
      </c>
      <c r="BN24" s="183" t="s">
        <v>993</v>
      </c>
      <c r="BO24" s="183" t="s">
        <v>993</v>
      </c>
      <c r="BP24" s="126">
        <v>0</v>
      </c>
      <c r="BQ24" s="183" t="s">
        <v>993</v>
      </c>
      <c r="BR24" s="126">
        <v>0</v>
      </c>
      <c r="BS24" s="183" t="s">
        <v>993</v>
      </c>
      <c r="BT24" s="126">
        <v>0</v>
      </c>
      <c r="BU24" s="126">
        <v>0</v>
      </c>
      <c r="BV24" s="126">
        <v>0</v>
      </c>
      <c r="BW24" s="183" t="s">
        <v>993</v>
      </c>
      <c r="BX24" s="126">
        <v>0</v>
      </c>
      <c r="BY24" s="183" t="s">
        <v>993</v>
      </c>
      <c r="BZ24" s="126">
        <v>0</v>
      </c>
      <c r="CA24" s="183" t="s">
        <v>993</v>
      </c>
      <c r="CB24" s="126">
        <v>0</v>
      </c>
      <c r="CC24" s="126">
        <v>0</v>
      </c>
      <c r="CD24" s="126">
        <v>0</v>
      </c>
      <c r="CE24" s="183" t="s">
        <v>993</v>
      </c>
      <c r="CF24" s="126">
        <v>0</v>
      </c>
      <c r="CG24" s="183" t="s">
        <v>993</v>
      </c>
      <c r="CH24" s="126">
        <v>0</v>
      </c>
      <c r="CI24" s="183" t="s">
        <v>993</v>
      </c>
      <c r="CJ24" s="126">
        <v>0</v>
      </c>
      <c r="CK24" s="126">
        <v>0</v>
      </c>
      <c r="CL24" s="126">
        <v>0</v>
      </c>
      <c r="CM24" s="126">
        <v>18</v>
      </c>
      <c r="CN24" s="126">
        <v>0</v>
      </c>
      <c r="CO24" s="126">
        <v>0</v>
      </c>
      <c r="CP24" s="126">
        <v>0</v>
      </c>
      <c r="CQ24" s="126">
        <v>0</v>
      </c>
      <c r="CR24" s="126">
        <v>1.8</v>
      </c>
      <c r="CS24" s="126">
        <v>10</v>
      </c>
      <c r="CT24" s="126">
        <v>0</v>
      </c>
      <c r="CU24" s="126">
        <v>0</v>
      </c>
      <c r="CV24" s="126">
        <v>0</v>
      </c>
      <c r="CW24" s="126">
        <v>0</v>
      </c>
      <c r="CX24" s="126">
        <v>0</v>
      </c>
      <c r="CY24" s="126">
        <v>0</v>
      </c>
      <c r="CZ24" s="126">
        <v>0</v>
      </c>
      <c r="DA24" s="126">
        <v>0</v>
      </c>
      <c r="DB24" s="126">
        <v>0</v>
      </c>
      <c r="DC24" s="126">
        <v>0</v>
      </c>
      <c r="DD24" s="126">
        <v>0</v>
      </c>
      <c r="DE24" s="126">
        <v>0</v>
      </c>
      <c r="DF24" s="126">
        <v>0</v>
      </c>
      <c r="DG24" s="127" t="b">
        <v>0</v>
      </c>
      <c r="DH24" s="183" t="s">
        <v>999</v>
      </c>
      <c r="DI24" s="183" t="s">
        <v>270</v>
      </c>
      <c r="DJ24" s="183" t="s">
        <v>1011</v>
      </c>
      <c r="DK24" s="183" t="s">
        <v>427</v>
      </c>
      <c r="DL24" s="126">
        <v>924</v>
      </c>
      <c r="DM24" s="126">
        <v>207</v>
      </c>
      <c r="DN24" s="126">
        <v>332</v>
      </c>
      <c r="DO24" s="126">
        <v>385</v>
      </c>
      <c r="DP24" s="126">
        <v>11352</v>
      </c>
      <c r="DQ24" s="126">
        <v>920</v>
      </c>
      <c r="DR24" s="167">
        <f t="shared" si="1"/>
        <v>0.77753424657534242</v>
      </c>
      <c r="DS24" s="168">
        <f t="shared" si="2"/>
        <v>12.31236442516269</v>
      </c>
      <c r="DT24" s="126">
        <v>924</v>
      </c>
      <c r="DU24" s="126">
        <v>52</v>
      </c>
      <c r="DV24" s="126">
        <v>792</v>
      </c>
      <c r="DW24" s="126">
        <v>16</v>
      </c>
      <c r="DX24" s="126">
        <v>45</v>
      </c>
      <c r="DY24" s="126">
        <v>0</v>
      </c>
      <c r="DZ24" s="126">
        <v>18</v>
      </c>
      <c r="EA24" s="126">
        <v>1</v>
      </c>
      <c r="EB24" s="126">
        <v>920</v>
      </c>
      <c r="EC24" s="126">
        <v>99</v>
      </c>
      <c r="ED24" s="126">
        <v>624</v>
      </c>
      <c r="EE24" s="126">
        <v>42</v>
      </c>
      <c r="EF24" s="126">
        <v>17</v>
      </c>
      <c r="EG24" s="126">
        <v>9</v>
      </c>
      <c r="EH24" s="126">
        <v>2</v>
      </c>
      <c r="EI24" s="126">
        <v>17</v>
      </c>
      <c r="EJ24" s="126">
        <v>109</v>
      </c>
      <c r="EK24" s="126">
        <v>1</v>
      </c>
      <c r="EL24" s="126">
        <v>821</v>
      </c>
      <c r="EM24" s="126">
        <v>802</v>
      </c>
      <c r="EN24" s="126">
        <v>6</v>
      </c>
      <c r="EO24" s="126">
        <v>13</v>
      </c>
      <c r="EP24" s="126">
        <v>0</v>
      </c>
      <c r="EQ24" s="126">
        <v>126</v>
      </c>
      <c r="ER24" s="127" t="b">
        <v>0</v>
      </c>
      <c r="ES24" s="127" t="b">
        <v>0</v>
      </c>
      <c r="ET24" s="127" t="b">
        <v>0</v>
      </c>
      <c r="EU24" s="128">
        <v>0.52</v>
      </c>
      <c r="EV24" s="128">
        <v>0.29899999999999999</v>
      </c>
      <c r="EW24" s="128">
        <v>0.22</v>
      </c>
      <c r="EX24" s="128">
        <v>0.13100000000000001</v>
      </c>
      <c r="EY24" s="128">
        <v>2.6000000000000002E-2</v>
      </c>
      <c r="EZ24" s="128">
        <v>0.25700000000000001</v>
      </c>
      <c r="FA24" s="127" t="b">
        <v>0</v>
      </c>
      <c r="FB24" s="127" t="b">
        <v>0</v>
      </c>
      <c r="FC24" s="127" t="b">
        <v>0</v>
      </c>
      <c r="FD24" s="128">
        <v>0</v>
      </c>
      <c r="FE24" s="128">
        <v>0</v>
      </c>
      <c r="FF24" s="128">
        <v>0</v>
      </c>
      <c r="FG24" s="128">
        <v>0</v>
      </c>
      <c r="FH24" s="128">
        <v>0</v>
      </c>
      <c r="FI24" s="128">
        <v>0</v>
      </c>
      <c r="FJ24" s="127" t="b">
        <v>0</v>
      </c>
      <c r="FK24" s="127" t="b">
        <v>0</v>
      </c>
      <c r="FL24" s="127" t="b">
        <v>0</v>
      </c>
      <c r="FM24" s="128">
        <v>0</v>
      </c>
      <c r="FN24" s="128">
        <v>0</v>
      </c>
      <c r="FO24" s="128">
        <v>0</v>
      </c>
      <c r="FP24" s="128">
        <v>0</v>
      </c>
      <c r="FQ24" s="128">
        <v>0</v>
      </c>
      <c r="FR24" s="128">
        <v>0</v>
      </c>
      <c r="FS24" s="183" t="s">
        <v>993</v>
      </c>
      <c r="FT24" s="128">
        <v>0</v>
      </c>
      <c r="FU24" s="126">
        <v>0</v>
      </c>
      <c r="FV24" s="126">
        <v>821</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6">
        <v>0</v>
      </c>
      <c r="GM24" s="127" t="b">
        <v>0</v>
      </c>
      <c r="GN24" s="183" t="s">
        <v>993</v>
      </c>
      <c r="GO24" s="183" t="s">
        <v>993</v>
      </c>
      <c r="GP24" s="183" t="s">
        <v>993</v>
      </c>
      <c r="GQ24" s="183" t="s">
        <v>993</v>
      </c>
      <c r="GR24" s="127"/>
      <c r="GS24" s="123"/>
    </row>
    <row r="25" spans="1:201">
      <c r="A25" s="122"/>
      <c r="B25" s="210" t="s">
        <v>271</v>
      </c>
      <c r="C25" s="183" t="s">
        <v>1034</v>
      </c>
      <c r="D25" s="183" t="s">
        <v>274</v>
      </c>
      <c r="E25" s="183" t="s">
        <v>437</v>
      </c>
      <c r="F25" s="183" t="s">
        <v>986</v>
      </c>
      <c r="G25" s="183" t="s">
        <v>987</v>
      </c>
      <c r="H25" s="183" t="s">
        <v>988</v>
      </c>
      <c r="I25" s="183" t="s">
        <v>1035</v>
      </c>
      <c r="J25" s="183" t="s">
        <v>1036</v>
      </c>
      <c r="K25" s="126">
        <v>3</v>
      </c>
      <c r="L25" s="183" t="s">
        <v>274</v>
      </c>
      <c r="M25" s="183" t="s">
        <v>1012</v>
      </c>
      <c r="N25" s="183" t="s">
        <v>294</v>
      </c>
      <c r="O25" s="183" t="s">
        <v>1037</v>
      </c>
      <c r="P25" s="183" t="s">
        <v>293</v>
      </c>
      <c r="Q25" s="183" t="s">
        <v>290</v>
      </c>
      <c r="R25" s="127" t="b">
        <v>0</v>
      </c>
      <c r="S25" s="126">
        <v>0</v>
      </c>
      <c r="T25" s="127" t="b">
        <v>0</v>
      </c>
      <c r="U25" s="126">
        <v>0</v>
      </c>
      <c r="V25" s="127" t="b">
        <v>1</v>
      </c>
      <c r="W25" s="127" t="b">
        <v>1</v>
      </c>
      <c r="X25" s="183" t="s">
        <v>290</v>
      </c>
      <c r="Y25" s="183" t="b">
        <f t="shared" si="3"/>
        <v>1</v>
      </c>
      <c r="Z25" s="183" t="s">
        <v>993</v>
      </c>
      <c r="AA25" s="127" t="b">
        <v>0</v>
      </c>
      <c r="AB25" s="183" t="s">
        <v>993</v>
      </c>
      <c r="AC25" s="183" t="s">
        <v>993</v>
      </c>
      <c r="AD25" s="183" t="s">
        <v>993</v>
      </c>
      <c r="AE25" s="183">
        <f t="shared" si="7"/>
        <v>41</v>
      </c>
      <c r="AF25" s="183">
        <f t="shared" si="8"/>
        <v>41</v>
      </c>
      <c r="AG25" s="183">
        <f t="shared" si="9"/>
        <v>11</v>
      </c>
      <c r="AH25" s="183">
        <f t="shared" si="10"/>
        <v>41</v>
      </c>
      <c r="AI25" s="126">
        <v>41</v>
      </c>
      <c r="AJ25" s="126">
        <v>41</v>
      </c>
      <c r="AK25" s="126">
        <v>11</v>
      </c>
      <c r="AL25" s="126">
        <v>41</v>
      </c>
      <c r="AM25" s="126">
        <v>0</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7" t="b">
        <v>0</v>
      </c>
      <c r="BD25" s="127"/>
      <c r="BE25" s="183" t="s">
        <v>270</v>
      </c>
      <c r="BF25" s="126">
        <v>41</v>
      </c>
      <c r="BG25" s="183" t="s">
        <v>993</v>
      </c>
      <c r="BH25" s="126">
        <v>0</v>
      </c>
      <c r="BI25" s="183" t="s">
        <v>993</v>
      </c>
      <c r="BJ25" s="126">
        <v>0</v>
      </c>
      <c r="BK25" s="126">
        <v>0</v>
      </c>
      <c r="BL25" s="126">
        <v>0</v>
      </c>
      <c r="BM25" s="183" t="s">
        <v>993</v>
      </c>
      <c r="BN25" s="183" t="s">
        <v>993</v>
      </c>
      <c r="BO25" s="183" t="s">
        <v>993</v>
      </c>
      <c r="BP25" s="126">
        <v>0</v>
      </c>
      <c r="BQ25" s="183" t="s">
        <v>993</v>
      </c>
      <c r="BR25" s="126">
        <v>0</v>
      </c>
      <c r="BS25" s="183" t="s">
        <v>993</v>
      </c>
      <c r="BT25" s="126">
        <v>0</v>
      </c>
      <c r="BU25" s="126">
        <v>0</v>
      </c>
      <c r="BV25" s="126">
        <v>0</v>
      </c>
      <c r="BW25" s="183" t="s">
        <v>993</v>
      </c>
      <c r="BX25" s="126">
        <v>0</v>
      </c>
      <c r="BY25" s="183" t="s">
        <v>993</v>
      </c>
      <c r="BZ25" s="126">
        <v>0</v>
      </c>
      <c r="CA25" s="183" t="s">
        <v>993</v>
      </c>
      <c r="CB25" s="126">
        <v>0</v>
      </c>
      <c r="CC25" s="126">
        <v>0</v>
      </c>
      <c r="CD25" s="126">
        <v>0</v>
      </c>
      <c r="CE25" s="183" t="s">
        <v>993</v>
      </c>
      <c r="CF25" s="126">
        <v>0</v>
      </c>
      <c r="CG25" s="183" t="s">
        <v>993</v>
      </c>
      <c r="CH25" s="126">
        <v>0</v>
      </c>
      <c r="CI25" s="183" t="s">
        <v>993</v>
      </c>
      <c r="CJ25" s="126">
        <v>0</v>
      </c>
      <c r="CK25" s="126">
        <v>0</v>
      </c>
      <c r="CL25" s="126">
        <v>0</v>
      </c>
      <c r="CM25" s="126">
        <v>28</v>
      </c>
      <c r="CN25" s="126">
        <v>0</v>
      </c>
      <c r="CO25" s="126">
        <v>0</v>
      </c>
      <c r="CP25" s="126">
        <v>0</v>
      </c>
      <c r="CQ25" s="126">
        <v>1</v>
      </c>
      <c r="CR25" s="126">
        <v>1.3</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7" t="b">
        <v>0</v>
      </c>
      <c r="DH25" s="183" t="s">
        <v>999</v>
      </c>
      <c r="DI25" s="183" t="s">
        <v>434</v>
      </c>
      <c r="DJ25" s="183" t="s">
        <v>270</v>
      </c>
      <c r="DK25" s="183" t="s">
        <v>993</v>
      </c>
      <c r="DL25" s="126">
        <v>1047</v>
      </c>
      <c r="DM25" s="126">
        <v>421</v>
      </c>
      <c r="DN25" s="126">
        <v>253</v>
      </c>
      <c r="DO25" s="126">
        <v>373</v>
      </c>
      <c r="DP25" s="126">
        <v>13263</v>
      </c>
      <c r="DQ25" s="126">
        <v>1059</v>
      </c>
      <c r="DR25" s="167">
        <f t="shared" si="1"/>
        <v>0.88626795856999663</v>
      </c>
      <c r="DS25" s="168">
        <f t="shared" si="2"/>
        <v>12.595441595441596</v>
      </c>
      <c r="DT25" s="126">
        <v>1047</v>
      </c>
      <c r="DU25" s="126">
        <v>52</v>
      </c>
      <c r="DV25" s="126">
        <v>936</v>
      </c>
      <c r="DW25" s="126">
        <v>28</v>
      </c>
      <c r="DX25" s="126">
        <v>31</v>
      </c>
      <c r="DY25" s="126">
        <v>0</v>
      </c>
      <c r="DZ25" s="126">
        <v>0</v>
      </c>
      <c r="EA25" s="126">
        <v>0</v>
      </c>
      <c r="EB25" s="126">
        <v>1059</v>
      </c>
      <c r="EC25" s="126">
        <v>168</v>
      </c>
      <c r="ED25" s="126">
        <v>751</v>
      </c>
      <c r="EE25" s="126">
        <v>38</v>
      </c>
      <c r="EF25" s="126">
        <v>8</v>
      </c>
      <c r="EG25" s="126">
        <v>14</v>
      </c>
      <c r="EH25" s="126">
        <v>0</v>
      </c>
      <c r="EI25" s="126">
        <v>18</v>
      </c>
      <c r="EJ25" s="126">
        <v>59</v>
      </c>
      <c r="EK25" s="126">
        <v>3</v>
      </c>
      <c r="EL25" s="126">
        <v>891</v>
      </c>
      <c r="EM25" s="126">
        <v>870</v>
      </c>
      <c r="EN25" s="126">
        <v>14</v>
      </c>
      <c r="EO25" s="126">
        <v>7</v>
      </c>
      <c r="EP25" s="126">
        <v>0</v>
      </c>
      <c r="EQ25" s="126">
        <v>0</v>
      </c>
      <c r="ER25" s="127" t="b">
        <v>0</v>
      </c>
      <c r="ES25" s="127" t="b">
        <v>0</v>
      </c>
      <c r="ET25" s="127" t="b">
        <v>0</v>
      </c>
      <c r="EU25" s="128">
        <v>0.55399999999999994</v>
      </c>
      <c r="EV25" s="128">
        <v>0.39799999999999996</v>
      </c>
      <c r="EW25" s="128">
        <v>0.22899999999999998</v>
      </c>
      <c r="EX25" s="128">
        <v>0.17499999999999999</v>
      </c>
      <c r="EY25" s="128">
        <v>0.14699999999999999</v>
      </c>
      <c r="EZ25" s="128">
        <v>0.36499999999999999</v>
      </c>
      <c r="FA25" s="127" t="b">
        <v>0</v>
      </c>
      <c r="FB25" s="127" t="b">
        <v>0</v>
      </c>
      <c r="FC25" s="127" t="b">
        <v>0</v>
      </c>
      <c r="FD25" s="128">
        <v>0</v>
      </c>
      <c r="FE25" s="128">
        <v>0</v>
      </c>
      <c r="FF25" s="128">
        <v>0</v>
      </c>
      <c r="FG25" s="128">
        <v>0</v>
      </c>
      <c r="FH25" s="128">
        <v>0</v>
      </c>
      <c r="FI25" s="128">
        <v>0</v>
      </c>
      <c r="FJ25" s="127" t="b">
        <v>0</v>
      </c>
      <c r="FK25" s="127" t="b">
        <v>0</v>
      </c>
      <c r="FL25" s="127" t="b">
        <v>0</v>
      </c>
      <c r="FM25" s="128">
        <v>0</v>
      </c>
      <c r="FN25" s="128">
        <v>0</v>
      </c>
      <c r="FO25" s="128">
        <v>0</v>
      </c>
      <c r="FP25" s="128">
        <v>0</v>
      </c>
      <c r="FQ25" s="128">
        <v>0</v>
      </c>
      <c r="FR25" s="128">
        <v>0</v>
      </c>
      <c r="FS25" s="183" t="s">
        <v>993</v>
      </c>
      <c r="FT25" s="128">
        <v>0</v>
      </c>
      <c r="FU25" s="126">
        <v>0</v>
      </c>
      <c r="FV25" s="126">
        <v>891</v>
      </c>
      <c r="FW25" s="126">
        <v>0</v>
      </c>
      <c r="FX25" s="126">
        <v>0</v>
      </c>
      <c r="FY25" s="126">
        <v>0</v>
      </c>
      <c r="FZ25" s="126">
        <v>0</v>
      </c>
      <c r="GA25" s="126">
        <v>0</v>
      </c>
      <c r="GB25" s="126">
        <v>0</v>
      </c>
      <c r="GC25" s="126">
        <v>0</v>
      </c>
      <c r="GD25" s="126">
        <v>0</v>
      </c>
      <c r="GE25" s="126">
        <v>0</v>
      </c>
      <c r="GF25" s="126">
        <v>0</v>
      </c>
      <c r="GG25" s="126">
        <v>0</v>
      </c>
      <c r="GH25" s="126">
        <v>0</v>
      </c>
      <c r="GI25" s="126">
        <v>0</v>
      </c>
      <c r="GJ25" s="126">
        <v>0</v>
      </c>
      <c r="GK25" s="126">
        <v>0</v>
      </c>
      <c r="GL25" s="126">
        <v>0</v>
      </c>
      <c r="GM25" s="127" t="b">
        <v>0</v>
      </c>
      <c r="GN25" s="183" t="s">
        <v>993</v>
      </c>
      <c r="GO25" s="183" t="s">
        <v>993</v>
      </c>
      <c r="GP25" s="183" t="s">
        <v>993</v>
      </c>
      <c r="GQ25" s="183" t="s">
        <v>993</v>
      </c>
      <c r="GR25" s="127"/>
      <c r="GS25" s="123"/>
    </row>
    <row r="26" spans="1:201">
      <c r="A26" s="122"/>
      <c r="B26" s="210" t="s">
        <v>271</v>
      </c>
      <c r="C26" s="183" t="s">
        <v>1034</v>
      </c>
      <c r="D26" s="183" t="s">
        <v>274</v>
      </c>
      <c r="E26" s="183" t="s">
        <v>437</v>
      </c>
      <c r="F26" s="183" t="s">
        <v>986</v>
      </c>
      <c r="G26" s="183" t="s">
        <v>987</v>
      </c>
      <c r="H26" s="183" t="s">
        <v>988</v>
      </c>
      <c r="I26" s="183" t="s">
        <v>1035</v>
      </c>
      <c r="J26" s="183" t="s">
        <v>1036</v>
      </c>
      <c r="K26" s="126">
        <v>4</v>
      </c>
      <c r="L26" s="183" t="s">
        <v>274</v>
      </c>
      <c r="M26" s="183" t="s">
        <v>1013</v>
      </c>
      <c r="N26" s="183" t="s">
        <v>297</v>
      </c>
      <c r="O26" s="183" t="s">
        <v>1037</v>
      </c>
      <c r="P26" s="183" t="s">
        <v>293</v>
      </c>
      <c r="Q26" s="183" t="s">
        <v>290</v>
      </c>
      <c r="R26" s="127" t="b">
        <v>1</v>
      </c>
      <c r="S26" s="126">
        <v>41</v>
      </c>
      <c r="T26" s="127" t="b">
        <v>0</v>
      </c>
      <c r="U26" s="126">
        <v>0</v>
      </c>
      <c r="V26" s="127" t="b">
        <v>0</v>
      </c>
      <c r="W26" s="127" t="b">
        <v>0</v>
      </c>
      <c r="X26" s="183" t="s">
        <v>290</v>
      </c>
      <c r="Y26" s="183" t="b">
        <f t="shared" si="3"/>
        <v>1</v>
      </c>
      <c r="Z26" s="183" t="s">
        <v>993</v>
      </c>
      <c r="AA26" s="127" t="b">
        <v>0</v>
      </c>
      <c r="AB26" s="183" t="s">
        <v>993</v>
      </c>
      <c r="AC26" s="183" t="s">
        <v>993</v>
      </c>
      <c r="AD26" s="183" t="s">
        <v>993</v>
      </c>
      <c r="AE26" s="183">
        <f t="shared" si="7"/>
        <v>41</v>
      </c>
      <c r="AF26" s="183">
        <f t="shared" si="8"/>
        <v>24</v>
      </c>
      <c r="AG26" s="183">
        <f t="shared" si="9"/>
        <v>0</v>
      </c>
      <c r="AH26" s="183">
        <f t="shared" si="10"/>
        <v>41</v>
      </c>
      <c r="AI26" s="126">
        <v>41</v>
      </c>
      <c r="AJ26" s="126">
        <v>24</v>
      </c>
      <c r="AK26" s="126">
        <v>0</v>
      </c>
      <c r="AL26" s="126">
        <v>41</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7" t="b">
        <v>0</v>
      </c>
      <c r="BD26" s="127"/>
      <c r="BE26" s="183" t="s">
        <v>270</v>
      </c>
      <c r="BF26" s="126">
        <v>41</v>
      </c>
      <c r="BG26" s="183" t="s">
        <v>993</v>
      </c>
      <c r="BH26" s="126">
        <v>0</v>
      </c>
      <c r="BI26" s="183" t="s">
        <v>993</v>
      </c>
      <c r="BJ26" s="126">
        <v>0</v>
      </c>
      <c r="BK26" s="126">
        <v>0</v>
      </c>
      <c r="BL26" s="126">
        <v>0</v>
      </c>
      <c r="BM26" s="183" t="s">
        <v>993</v>
      </c>
      <c r="BN26" s="183" t="s">
        <v>993</v>
      </c>
      <c r="BO26" s="183" t="s">
        <v>993</v>
      </c>
      <c r="BP26" s="126">
        <v>0</v>
      </c>
      <c r="BQ26" s="183" t="s">
        <v>993</v>
      </c>
      <c r="BR26" s="126">
        <v>0</v>
      </c>
      <c r="BS26" s="183" t="s">
        <v>993</v>
      </c>
      <c r="BT26" s="126">
        <v>0</v>
      </c>
      <c r="BU26" s="126">
        <v>0</v>
      </c>
      <c r="BV26" s="126">
        <v>0</v>
      </c>
      <c r="BW26" s="183" t="s">
        <v>993</v>
      </c>
      <c r="BX26" s="126">
        <v>0</v>
      </c>
      <c r="BY26" s="183" t="s">
        <v>993</v>
      </c>
      <c r="BZ26" s="126">
        <v>0</v>
      </c>
      <c r="CA26" s="183" t="s">
        <v>993</v>
      </c>
      <c r="CB26" s="126">
        <v>0</v>
      </c>
      <c r="CC26" s="126">
        <v>0</v>
      </c>
      <c r="CD26" s="126">
        <v>0</v>
      </c>
      <c r="CE26" s="183" t="s">
        <v>993</v>
      </c>
      <c r="CF26" s="126">
        <v>0</v>
      </c>
      <c r="CG26" s="183" t="s">
        <v>993</v>
      </c>
      <c r="CH26" s="126">
        <v>0</v>
      </c>
      <c r="CI26" s="183" t="s">
        <v>993</v>
      </c>
      <c r="CJ26" s="126">
        <v>0</v>
      </c>
      <c r="CK26" s="126">
        <v>0</v>
      </c>
      <c r="CL26" s="126">
        <v>0</v>
      </c>
      <c r="CM26" s="126">
        <v>23</v>
      </c>
      <c r="CN26" s="126">
        <v>0</v>
      </c>
      <c r="CO26" s="126">
        <v>0</v>
      </c>
      <c r="CP26" s="126">
        <v>0</v>
      </c>
      <c r="CQ26" s="126">
        <v>1</v>
      </c>
      <c r="CR26" s="126">
        <v>0.8</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7" t="b">
        <v>0</v>
      </c>
      <c r="DH26" s="183" t="s">
        <v>270</v>
      </c>
      <c r="DI26" s="183" t="s">
        <v>993</v>
      </c>
      <c r="DJ26" s="183" t="s">
        <v>993</v>
      </c>
      <c r="DK26" s="183" t="s">
        <v>993</v>
      </c>
      <c r="DL26" s="126">
        <v>369</v>
      </c>
      <c r="DM26" s="126">
        <v>75</v>
      </c>
      <c r="DN26" s="126">
        <v>129</v>
      </c>
      <c r="DO26" s="126">
        <v>165</v>
      </c>
      <c r="DP26" s="126">
        <v>4180</v>
      </c>
      <c r="DQ26" s="126">
        <v>378</v>
      </c>
      <c r="DR26" s="167">
        <f t="shared" si="1"/>
        <v>0.27931840962245241</v>
      </c>
      <c r="DS26" s="168">
        <f t="shared" si="2"/>
        <v>11.191432396251674</v>
      </c>
      <c r="DT26" s="126">
        <v>369</v>
      </c>
      <c r="DU26" s="126">
        <v>46</v>
      </c>
      <c r="DV26" s="126">
        <v>304</v>
      </c>
      <c r="DW26" s="126">
        <v>10</v>
      </c>
      <c r="DX26" s="126">
        <v>9</v>
      </c>
      <c r="DY26" s="126">
        <v>0</v>
      </c>
      <c r="DZ26" s="126">
        <v>0</v>
      </c>
      <c r="EA26" s="126">
        <v>0</v>
      </c>
      <c r="EB26" s="126">
        <v>378</v>
      </c>
      <c r="EC26" s="126">
        <v>76</v>
      </c>
      <c r="ED26" s="126">
        <v>259</v>
      </c>
      <c r="EE26" s="126">
        <v>12</v>
      </c>
      <c r="EF26" s="126">
        <v>3</v>
      </c>
      <c r="EG26" s="126">
        <v>1</v>
      </c>
      <c r="EH26" s="126">
        <v>0</v>
      </c>
      <c r="EI26" s="126">
        <v>7</v>
      </c>
      <c r="EJ26" s="126">
        <v>9</v>
      </c>
      <c r="EK26" s="126">
        <v>11</v>
      </c>
      <c r="EL26" s="126">
        <v>302</v>
      </c>
      <c r="EM26" s="126">
        <v>298</v>
      </c>
      <c r="EN26" s="126">
        <v>2</v>
      </c>
      <c r="EO26" s="126">
        <v>2</v>
      </c>
      <c r="EP26" s="126">
        <v>0</v>
      </c>
      <c r="EQ26" s="126">
        <v>0</v>
      </c>
      <c r="ER26" s="127" t="b">
        <v>0</v>
      </c>
      <c r="ES26" s="127" t="b">
        <v>0</v>
      </c>
      <c r="ET26" s="127" t="b">
        <v>0</v>
      </c>
      <c r="EU26" s="128">
        <v>0.71200000000000008</v>
      </c>
      <c r="EV26" s="128">
        <v>0.48700000000000004</v>
      </c>
      <c r="EW26" s="128">
        <v>0.22899999999999998</v>
      </c>
      <c r="EX26" s="128">
        <v>0.18899999999999997</v>
      </c>
      <c r="EY26" s="128">
        <v>2.5000000000000001E-2</v>
      </c>
      <c r="EZ26" s="128">
        <v>0.311</v>
      </c>
      <c r="FA26" s="127" t="b">
        <v>0</v>
      </c>
      <c r="FB26" s="127" t="b">
        <v>0</v>
      </c>
      <c r="FC26" s="127" t="b">
        <v>0</v>
      </c>
      <c r="FD26" s="128">
        <v>0</v>
      </c>
      <c r="FE26" s="128">
        <v>0</v>
      </c>
      <c r="FF26" s="128">
        <v>0</v>
      </c>
      <c r="FG26" s="128">
        <v>0</v>
      </c>
      <c r="FH26" s="128">
        <v>0</v>
      </c>
      <c r="FI26" s="128">
        <v>0</v>
      </c>
      <c r="FJ26" s="127" t="b">
        <v>0</v>
      </c>
      <c r="FK26" s="127" t="b">
        <v>0</v>
      </c>
      <c r="FL26" s="127" t="b">
        <v>0</v>
      </c>
      <c r="FM26" s="128">
        <v>0</v>
      </c>
      <c r="FN26" s="128">
        <v>0</v>
      </c>
      <c r="FO26" s="128">
        <v>0</v>
      </c>
      <c r="FP26" s="128">
        <v>0</v>
      </c>
      <c r="FQ26" s="128">
        <v>0</v>
      </c>
      <c r="FR26" s="128">
        <v>0</v>
      </c>
      <c r="FS26" s="183" t="s">
        <v>993</v>
      </c>
      <c r="FT26" s="128">
        <v>0</v>
      </c>
      <c r="FU26" s="126">
        <v>0</v>
      </c>
      <c r="FV26" s="126">
        <v>302</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6">
        <v>0</v>
      </c>
      <c r="GM26" s="127" t="b">
        <v>0</v>
      </c>
      <c r="GN26" s="183" t="s">
        <v>993</v>
      </c>
      <c r="GO26" s="183" t="s">
        <v>993</v>
      </c>
      <c r="GP26" s="183" t="s">
        <v>993</v>
      </c>
      <c r="GQ26" s="183" t="s">
        <v>993</v>
      </c>
      <c r="GR26" s="127"/>
      <c r="GS26" s="123"/>
    </row>
    <row r="27" spans="1:201">
      <c r="A27" s="122"/>
      <c r="B27" s="210" t="s">
        <v>271</v>
      </c>
      <c r="C27" s="183" t="s">
        <v>1034</v>
      </c>
      <c r="D27" s="183" t="s">
        <v>274</v>
      </c>
      <c r="E27" s="183" t="s">
        <v>437</v>
      </c>
      <c r="F27" s="183" t="s">
        <v>986</v>
      </c>
      <c r="G27" s="183" t="s">
        <v>987</v>
      </c>
      <c r="H27" s="183" t="s">
        <v>988</v>
      </c>
      <c r="I27" s="183" t="s">
        <v>1035</v>
      </c>
      <c r="J27" s="183" t="s">
        <v>1036</v>
      </c>
      <c r="K27" s="126">
        <v>5</v>
      </c>
      <c r="L27" s="183" t="s">
        <v>274</v>
      </c>
      <c r="M27" s="183" t="s">
        <v>1015</v>
      </c>
      <c r="N27" s="183" t="s">
        <v>299</v>
      </c>
      <c r="O27" s="183" t="s">
        <v>1037</v>
      </c>
      <c r="P27" s="183" t="s">
        <v>293</v>
      </c>
      <c r="Q27" s="183" t="s">
        <v>290</v>
      </c>
      <c r="R27" s="127" t="b">
        <v>0</v>
      </c>
      <c r="S27" s="126">
        <v>0</v>
      </c>
      <c r="T27" s="127" t="b">
        <v>0</v>
      </c>
      <c r="U27" s="126">
        <v>0</v>
      </c>
      <c r="V27" s="127" t="b">
        <v>1</v>
      </c>
      <c r="W27" s="127" t="b">
        <v>1</v>
      </c>
      <c r="X27" s="183" t="s">
        <v>290</v>
      </c>
      <c r="Y27" s="183" t="b">
        <f t="shared" si="3"/>
        <v>1</v>
      </c>
      <c r="Z27" s="183" t="s">
        <v>993</v>
      </c>
      <c r="AA27" s="127" t="b">
        <v>0</v>
      </c>
      <c r="AB27" s="183" t="s">
        <v>993</v>
      </c>
      <c r="AC27" s="183" t="s">
        <v>993</v>
      </c>
      <c r="AD27" s="183" t="s">
        <v>993</v>
      </c>
      <c r="AE27" s="183">
        <f t="shared" si="7"/>
        <v>41</v>
      </c>
      <c r="AF27" s="183">
        <f t="shared" si="8"/>
        <v>41</v>
      </c>
      <c r="AG27" s="183">
        <f t="shared" si="9"/>
        <v>17</v>
      </c>
      <c r="AH27" s="183">
        <f t="shared" si="10"/>
        <v>41</v>
      </c>
      <c r="AI27" s="126">
        <v>41</v>
      </c>
      <c r="AJ27" s="126">
        <v>41</v>
      </c>
      <c r="AK27" s="126">
        <v>17</v>
      </c>
      <c r="AL27" s="126">
        <v>41</v>
      </c>
      <c r="AM27" s="126">
        <v>0</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7" t="b">
        <v>0</v>
      </c>
      <c r="BD27" s="127"/>
      <c r="BE27" s="183" t="s">
        <v>270</v>
      </c>
      <c r="BF27" s="126">
        <v>41</v>
      </c>
      <c r="BG27" s="183" t="s">
        <v>993</v>
      </c>
      <c r="BH27" s="126">
        <v>0</v>
      </c>
      <c r="BI27" s="183" t="s">
        <v>993</v>
      </c>
      <c r="BJ27" s="126">
        <v>0</v>
      </c>
      <c r="BK27" s="126">
        <v>0</v>
      </c>
      <c r="BL27" s="126">
        <v>0</v>
      </c>
      <c r="BM27" s="183" t="s">
        <v>993</v>
      </c>
      <c r="BN27" s="183" t="s">
        <v>993</v>
      </c>
      <c r="BO27" s="183" t="s">
        <v>993</v>
      </c>
      <c r="BP27" s="126">
        <v>0</v>
      </c>
      <c r="BQ27" s="183" t="s">
        <v>993</v>
      </c>
      <c r="BR27" s="126">
        <v>0</v>
      </c>
      <c r="BS27" s="183" t="s">
        <v>993</v>
      </c>
      <c r="BT27" s="126">
        <v>0</v>
      </c>
      <c r="BU27" s="126">
        <v>0</v>
      </c>
      <c r="BV27" s="126">
        <v>0</v>
      </c>
      <c r="BW27" s="183" t="s">
        <v>993</v>
      </c>
      <c r="BX27" s="126">
        <v>0</v>
      </c>
      <c r="BY27" s="183" t="s">
        <v>993</v>
      </c>
      <c r="BZ27" s="126">
        <v>0</v>
      </c>
      <c r="CA27" s="183" t="s">
        <v>993</v>
      </c>
      <c r="CB27" s="126">
        <v>0</v>
      </c>
      <c r="CC27" s="126">
        <v>0</v>
      </c>
      <c r="CD27" s="126">
        <v>0</v>
      </c>
      <c r="CE27" s="183" t="s">
        <v>993</v>
      </c>
      <c r="CF27" s="126">
        <v>0</v>
      </c>
      <c r="CG27" s="183" t="s">
        <v>993</v>
      </c>
      <c r="CH27" s="126">
        <v>0</v>
      </c>
      <c r="CI27" s="183" t="s">
        <v>993</v>
      </c>
      <c r="CJ27" s="126">
        <v>0</v>
      </c>
      <c r="CK27" s="126">
        <v>0</v>
      </c>
      <c r="CL27" s="126">
        <v>0</v>
      </c>
      <c r="CM27" s="126">
        <v>29</v>
      </c>
      <c r="CN27" s="126">
        <v>0</v>
      </c>
      <c r="CO27" s="126">
        <v>0</v>
      </c>
      <c r="CP27" s="126">
        <v>0</v>
      </c>
      <c r="CQ27" s="126">
        <v>0</v>
      </c>
      <c r="CR27" s="126">
        <v>2.2999999999999998</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7" t="b">
        <v>0</v>
      </c>
      <c r="DH27" s="183" t="s">
        <v>999</v>
      </c>
      <c r="DI27" s="183" t="s">
        <v>525</v>
      </c>
      <c r="DJ27" s="183" t="s">
        <v>270</v>
      </c>
      <c r="DK27" s="183" t="s">
        <v>521</v>
      </c>
      <c r="DL27" s="126">
        <v>1037</v>
      </c>
      <c r="DM27" s="126">
        <v>536</v>
      </c>
      <c r="DN27" s="126">
        <v>189</v>
      </c>
      <c r="DO27" s="126">
        <v>312</v>
      </c>
      <c r="DP27" s="126">
        <v>13290</v>
      </c>
      <c r="DQ27" s="126">
        <v>1033</v>
      </c>
      <c r="DR27" s="167">
        <f t="shared" si="1"/>
        <v>0.88807216839291681</v>
      </c>
      <c r="DS27" s="168">
        <f t="shared" si="2"/>
        <v>12.840579710144928</v>
      </c>
      <c r="DT27" s="126">
        <v>1037</v>
      </c>
      <c r="DU27" s="126">
        <v>205</v>
      </c>
      <c r="DV27" s="126">
        <v>766</v>
      </c>
      <c r="DW27" s="126">
        <v>6</v>
      </c>
      <c r="DX27" s="126">
        <v>60</v>
      </c>
      <c r="DY27" s="126">
        <v>0</v>
      </c>
      <c r="DZ27" s="126">
        <v>0</v>
      </c>
      <c r="EA27" s="126">
        <v>0</v>
      </c>
      <c r="EB27" s="126">
        <v>1033</v>
      </c>
      <c r="EC27" s="126">
        <v>238</v>
      </c>
      <c r="ED27" s="126">
        <v>674</v>
      </c>
      <c r="EE27" s="126">
        <v>29</v>
      </c>
      <c r="EF27" s="126">
        <v>22</v>
      </c>
      <c r="EG27" s="126">
        <v>15</v>
      </c>
      <c r="EH27" s="126">
        <v>4</v>
      </c>
      <c r="EI27" s="126">
        <v>18</v>
      </c>
      <c r="EJ27" s="126">
        <v>30</v>
      </c>
      <c r="EK27" s="126">
        <v>3</v>
      </c>
      <c r="EL27" s="126">
        <v>795</v>
      </c>
      <c r="EM27" s="126">
        <v>774</v>
      </c>
      <c r="EN27" s="126">
        <v>12</v>
      </c>
      <c r="EO27" s="126">
        <v>9</v>
      </c>
      <c r="EP27" s="126">
        <v>0</v>
      </c>
      <c r="EQ27" s="126">
        <v>0</v>
      </c>
      <c r="ER27" s="127" t="b">
        <v>0</v>
      </c>
      <c r="ES27" s="127" t="b">
        <v>0</v>
      </c>
      <c r="ET27" s="127" t="b">
        <v>0</v>
      </c>
      <c r="EU27" s="128">
        <v>0.54299999999999993</v>
      </c>
      <c r="EV27" s="128">
        <v>0.313</v>
      </c>
      <c r="EW27" s="128">
        <v>0.247</v>
      </c>
      <c r="EX27" s="128">
        <v>0.14800000000000002</v>
      </c>
      <c r="EY27" s="128">
        <v>9.1999999999999998E-2</v>
      </c>
      <c r="EZ27" s="128">
        <v>0.33700000000000002</v>
      </c>
      <c r="FA27" s="127" t="b">
        <v>0</v>
      </c>
      <c r="FB27" s="127" t="b">
        <v>0</v>
      </c>
      <c r="FC27" s="127" t="b">
        <v>0</v>
      </c>
      <c r="FD27" s="128">
        <v>0</v>
      </c>
      <c r="FE27" s="128">
        <v>0</v>
      </c>
      <c r="FF27" s="128">
        <v>0</v>
      </c>
      <c r="FG27" s="128">
        <v>0</v>
      </c>
      <c r="FH27" s="128">
        <v>0</v>
      </c>
      <c r="FI27" s="128">
        <v>0</v>
      </c>
      <c r="FJ27" s="127" t="b">
        <v>0</v>
      </c>
      <c r="FK27" s="127" t="b">
        <v>0</v>
      </c>
      <c r="FL27" s="127" t="b">
        <v>0</v>
      </c>
      <c r="FM27" s="128">
        <v>0</v>
      </c>
      <c r="FN27" s="128">
        <v>0</v>
      </c>
      <c r="FO27" s="128">
        <v>0</v>
      </c>
      <c r="FP27" s="128">
        <v>0</v>
      </c>
      <c r="FQ27" s="128">
        <v>0</v>
      </c>
      <c r="FR27" s="128">
        <v>0</v>
      </c>
      <c r="FS27" s="183" t="s">
        <v>993</v>
      </c>
      <c r="FT27" s="128">
        <v>0</v>
      </c>
      <c r="FU27" s="126">
        <v>0</v>
      </c>
      <c r="FV27" s="126">
        <v>795</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6">
        <v>0</v>
      </c>
      <c r="GM27" s="127" t="b">
        <v>0</v>
      </c>
      <c r="GN27" s="183" t="s">
        <v>993</v>
      </c>
      <c r="GO27" s="183" t="s">
        <v>993</v>
      </c>
      <c r="GP27" s="183" t="s">
        <v>993</v>
      </c>
      <c r="GQ27" s="183" t="s">
        <v>993</v>
      </c>
      <c r="GR27" s="127"/>
      <c r="GS27" s="123"/>
    </row>
    <row r="28" spans="1:201">
      <c r="A28" s="122"/>
      <c r="B28" s="210" t="s">
        <v>271</v>
      </c>
      <c r="C28" s="183" t="s">
        <v>1034</v>
      </c>
      <c r="D28" s="183" t="s">
        <v>274</v>
      </c>
      <c r="E28" s="183" t="s">
        <v>437</v>
      </c>
      <c r="F28" s="183" t="s">
        <v>986</v>
      </c>
      <c r="G28" s="183" t="s">
        <v>987</v>
      </c>
      <c r="H28" s="183" t="s">
        <v>988</v>
      </c>
      <c r="I28" s="183" t="s">
        <v>1035</v>
      </c>
      <c r="J28" s="183" t="s">
        <v>1036</v>
      </c>
      <c r="K28" s="126">
        <v>6</v>
      </c>
      <c r="L28" s="183" t="s">
        <v>274</v>
      </c>
      <c r="M28" s="183" t="s">
        <v>1016</v>
      </c>
      <c r="N28" s="183" t="s">
        <v>302</v>
      </c>
      <c r="O28" s="183" t="s">
        <v>1037</v>
      </c>
      <c r="P28" s="183" t="s">
        <v>293</v>
      </c>
      <c r="Q28" s="183" t="s">
        <v>290</v>
      </c>
      <c r="R28" s="127" t="b">
        <v>0</v>
      </c>
      <c r="S28" s="126">
        <v>0</v>
      </c>
      <c r="T28" s="127" t="b">
        <v>0</v>
      </c>
      <c r="U28" s="126">
        <v>0</v>
      </c>
      <c r="V28" s="127" t="b">
        <v>1</v>
      </c>
      <c r="W28" s="127" t="b">
        <v>1</v>
      </c>
      <c r="X28" s="183" t="s">
        <v>290</v>
      </c>
      <c r="Y28" s="183" t="b">
        <f t="shared" si="3"/>
        <v>1</v>
      </c>
      <c r="Z28" s="183" t="s">
        <v>993</v>
      </c>
      <c r="AA28" s="127" t="b">
        <v>0</v>
      </c>
      <c r="AB28" s="183" t="s">
        <v>993</v>
      </c>
      <c r="AC28" s="183" t="s">
        <v>993</v>
      </c>
      <c r="AD28" s="183" t="s">
        <v>993</v>
      </c>
      <c r="AE28" s="183">
        <f t="shared" si="7"/>
        <v>41</v>
      </c>
      <c r="AF28" s="183">
        <f t="shared" si="8"/>
        <v>41</v>
      </c>
      <c r="AG28" s="183">
        <f t="shared" si="9"/>
        <v>21</v>
      </c>
      <c r="AH28" s="183">
        <f t="shared" si="10"/>
        <v>41</v>
      </c>
      <c r="AI28" s="126">
        <v>41</v>
      </c>
      <c r="AJ28" s="126">
        <v>41</v>
      </c>
      <c r="AK28" s="126">
        <v>21</v>
      </c>
      <c r="AL28" s="126">
        <v>41</v>
      </c>
      <c r="AM28" s="126">
        <v>0</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7" t="b">
        <v>0</v>
      </c>
      <c r="BD28" s="127"/>
      <c r="BE28" s="183" t="s">
        <v>270</v>
      </c>
      <c r="BF28" s="126">
        <v>41</v>
      </c>
      <c r="BG28" s="183" t="s">
        <v>993</v>
      </c>
      <c r="BH28" s="126">
        <v>0</v>
      </c>
      <c r="BI28" s="183" t="s">
        <v>993</v>
      </c>
      <c r="BJ28" s="126">
        <v>0</v>
      </c>
      <c r="BK28" s="126">
        <v>0</v>
      </c>
      <c r="BL28" s="126">
        <v>0</v>
      </c>
      <c r="BM28" s="183" t="s">
        <v>993</v>
      </c>
      <c r="BN28" s="183" t="s">
        <v>993</v>
      </c>
      <c r="BO28" s="183" t="s">
        <v>993</v>
      </c>
      <c r="BP28" s="126">
        <v>0</v>
      </c>
      <c r="BQ28" s="183" t="s">
        <v>993</v>
      </c>
      <c r="BR28" s="126">
        <v>0</v>
      </c>
      <c r="BS28" s="183" t="s">
        <v>993</v>
      </c>
      <c r="BT28" s="126">
        <v>0</v>
      </c>
      <c r="BU28" s="126">
        <v>0</v>
      </c>
      <c r="BV28" s="126">
        <v>0</v>
      </c>
      <c r="BW28" s="183" t="s">
        <v>993</v>
      </c>
      <c r="BX28" s="126">
        <v>0</v>
      </c>
      <c r="BY28" s="183" t="s">
        <v>993</v>
      </c>
      <c r="BZ28" s="126">
        <v>0</v>
      </c>
      <c r="CA28" s="183" t="s">
        <v>993</v>
      </c>
      <c r="CB28" s="126">
        <v>0</v>
      </c>
      <c r="CC28" s="126">
        <v>0</v>
      </c>
      <c r="CD28" s="126">
        <v>0</v>
      </c>
      <c r="CE28" s="183" t="s">
        <v>993</v>
      </c>
      <c r="CF28" s="126">
        <v>0</v>
      </c>
      <c r="CG28" s="183" t="s">
        <v>993</v>
      </c>
      <c r="CH28" s="126">
        <v>0</v>
      </c>
      <c r="CI28" s="183" t="s">
        <v>993</v>
      </c>
      <c r="CJ28" s="126">
        <v>0</v>
      </c>
      <c r="CK28" s="126">
        <v>0</v>
      </c>
      <c r="CL28" s="126">
        <v>0</v>
      </c>
      <c r="CM28" s="126">
        <v>30</v>
      </c>
      <c r="CN28" s="126">
        <v>0</v>
      </c>
      <c r="CO28" s="126">
        <v>0</v>
      </c>
      <c r="CP28" s="126">
        <v>0</v>
      </c>
      <c r="CQ28" s="126">
        <v>0</v>
      </c>
      <c r="CR28" s="126">
        <v>2.6</v>
      </c>
      <c r="CS28" s="126">
        <v>0</v>
      </c>
      <c r="CT28" s="126">
        <v>0</v>
      </c>
      <c r="CU28" s="126">
        <v>0</v>
      </c>
      <c r="CV28" s="126">
        <v>0</v>
      </c>
      <c r="CW28" s="126">
        <v>0</v>
      </c>
      <c r="CX28" s="126">
        <v>0</v>
      </c>
      <c r="CY28" s="126">
        <v>0</v>
      </c>
      <c r="CZ28" s="126">
        <v>0</v>
      </c>
      <c r="DA28" s="126">
        <v>0</v>
      </c>
      <c r="DB28" s="126">
        <v>0</v>
      </c>
      <c r="DC28" s="126">
        <v>0</v>
      </c>
      <c r="DD28" s="126">
        <v>0</v>
      </c>
      <c r="DE28" s="126">
        <v>0</v>
      </c>
      <c r="DF28" s="126">
        <v>0</v>
      </c>
      <c r="DG28" s="127" t="b">
        <v>0</v>
      </c>
      <c r="DH28" s="183" t="s">
        <v>999</v>
      </c>
      <c r="DI28" s="183" t="s">
        <v>1000</v>
      </c>
      <c r="DJ28" s="183" t="s">
        <v>270</v>
      </c>
      <c r="DK28" s="183" t="s">
        <v>427</v>
      </c>
      <c r="DL28" s="126">
        <v>824</v>
      </c>
      <c r="DM28" s="126">
        <v>173</v>
      </c>
      <c r="DN28" s="126">
        <v>272</v>
      </c>
      <c r="DO28" s="126">
        <v>379</v>
      </c>
      <c r="DP28" s="126">
        <v>13389</v>
      </c>
      <c r="DQ28" s="126">
        <v>835</v>
      </c>
      <c r="DR28" s="167">
        <f t="shared" si="1"/>
        <v>0.89468760441029072</v>
      </c>
      <c r="DS28" s="168">
        <f t="shared" si="2"/>
        <v>16.141048824593128</v>
      </c>
      <c r="DT28" s="126">
        <v>824</v>
      </c>
      <c r="DU28" s="126">
        <v>60</v>
      </c>
      <c r="DV28" s="126">
        <v>695</v>
      </c>
      <c r="DW28" s="126">
        <v>23</v>
      </c>
      <c r="DX28" s="126">
        <v>46</v>
      </c>
      <c r="DY28" s="126">
        <v>0</v>
      </c>
      <c r="DZ28" s="126">
        <v>0</v>
      </c>
      <c r="EA28" s="126">
        <v>0</v>
      </c>
      <c r="EB28" s="126">
        <v>835</v>
      </c>
      <c r="EC28" s="126">
        <v>310</v>
      </c>
      <c r="ED28" s="126">
        <v>436</v>
      </c>
      <c r="EE28" s="126">
        <v>40</v>
      </c>
      <c r="EF28" s="126">
        <v>8</v>
      </c>
      <c r="EG28" s="126">
        <v>14</v>
      </c>
      <c r="EH28" s="126">
        <v>0</v>
      </c>
      <c r="EI28" s="126">
        <v>11</v>
      </c>
      <c r="EJ28" s="126">
        <v>13</v>
      </c>
      <c r="EK28" s="126">
        <v>3</v>
      </c>
      <c r="EL28" s="126">
        <v>525</v>
      </c>
      <c r="EM28" s="126">
        <v>513</v>
      </c>
      <c r="EN28" s="126">
        <v>2</v>
      </c>
      <c r="EO28" s="126">
        <v>10</v>
      </c>
      <c r="EP28" s="126">
        <v>0</v>
      </c>
      <c r="EQ28" s="126">
        <v>0</v>
      </c>
      <c r="ER28" s="127" t="b">
        <v>0</v>
      </c>
      <c r="ES28" s="127" t="b">
        <v>0</v>
      </c>
      <c r="ET28" s="127" t="b">
        <v>0</v>
      </c>
      <c r="EU28" s="128">
        <v>0.45899999999999996</v>
      </c>
      <c r="EV28" s="128">
        <v>0.25700000000000001</v>
      </c>
      <c r="EW28" s="128">
        <v>0.22600000000000001</v>
      </c>
      <c r="EX28" s="128">
        <v>0.105</v>
      </c>
      <c r="EY28" s="128">
        <v>0.17</v>
      </c>
      <c r="EZ28" s="128">
        <v>0.35700000000000004</v>
      </c>
      <c r="FA28" s="127" t="b">
        <v>0</v>
      </c>
      <c r="FB28" s="127" t="b">
        <v>0</v>
      </c>
      <c r="FC28" s="127" t="b">
        <v>0</v>
      </c>
      <c r="FD28" s="128">
        <v>0</v>
      </c>
      <c r="FE28" s="128">
        <v>0</v>
      </c>
      <c r="FF28" s="128">
        <v>0</v>
      </c>
      <c r="FG28" s="128">
        <v>0</v>
      </c>
      <c r="FH28" s="128">
        <v>0</v>
      </c>
      <c r="FI28" s="128">
        <v>0</v>
      </c>
      <c r="FJ28" s="127" t="b">
        <v>0</v>
      </c>
      <c r="FK28" s="127" t="b">
        <v>0</v>
      </c>
      <c r="FL28" s="127" t="b">
        <v>0</v>
      </c>
      <c r="FM28" s="128">
        <v>0</v>
      </c>
      <c r="FN28" s="128">
        <v>0</v>
      </c>
      <c r="FO28" s="128">
        <v>0</v>
      </c>
      <c r="FP28" s="128">
        <v>0</v>
      </c>
      <c r="FQ28" s="128">
        <v>0</v>
      </c>
      <c r="FR28" s="128">
        <v>0</v>
      </c>
      <c r="FS28" s="183" t="s">
        <v>993</v>
      </c>
      <c r="FT28" s="128">
        <v>0</v>
      </c>
      <c r="FU28" s="126">
        <v>0</v>
      </c>
      <c r="FV28" s="126">
        <v>525</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6">
        <v>0</v>
      </c>
      <c r="GM28" s="127" t="b">
        <v>0</v>
      </c>
      <c r="GN28" s="183" t="s">
        <v>993</v>
      </c>
      <c r="GO28" s="183" t="s">
        <v>993</v>
      </c>
      <c r="GP28" s="183" t="s">
        <v>993</v>
      </c>
      <c r="GQ28" s="183" t="s">
        <v>993</v>
      </c>
      <c r="GR28" s="127"/>
      <c r="GS28" s="123"/>
    </row>
    <row r="29" spans="1:201">
      <c r="A29" s="122"/>
      <c r="B29" s="210" t="s">
        <v>304</v>
      </c>
      <c r="C29" s="183" t="s">
        <v>1042</v>
      </c>
      <c r="D29" s="183" t="s">
        <v>1043</v>
      </c>
      <c r="E29" s="183" t="s">
        <v>437</v>
      </c>
      <c r="F29" s="183" t="s">
        <v>986</v>
      </c>
      <c r="G29" s="183" t="s">
        <v>987</v>
      </c>
      <c r="H29" s="183" t="s">
        <v>988</v>
      </c>
      <c r="I29" s="183" t="s">
        <v>1035</v>
      </c>
      <c r="J29" s="183" t="s">
        <v>1036</v>
      </c>
      <c r="K29" s="126">
        <v>1</v>
      </c>
      <c r="L29" s="183" t="s">
        <v>1043</v>
      </c>
      <c r="M29" s="183" t="s">
        <v>1019</v>
      </c>
      <c r="N29" s="183" t="s">
        <v>306</v>
      </c>
      <c r="O29" s="183" t="s">
        <v>1044</v>
      </c>
      <c r="P29" s="183" t="s">
        <v>293</v>
      </c>
      <c r="Q29" s="183" t="s">
        <v>290</v>
      </c>
      <c r="R29" s="127" t="b">
        <v>0</v>
      </c>
      <c r="S29" s="126">
        <v>0</v>
      </c>
      <c r="T29" s="127" t="b">
        <v>0</v>
      </c>
      <c r="U29" s="126">
        <v>0</v>
      </c>
      <c r="V29" s="127" t="b">
        <v>0</v>
      </c>
      <c r="W29" s="127" t="b">
        <v>1</v>
      </c>
      <c r="X29" s="183" t="s">
        <v>290</v>
      </c>
      <c r="Y29" s="183" t="b">
        <f t="shared" si="3"/>
        <v>1</v>
      </c>
      <c r="Z29" s="183" t="s">
        <v>993</v>
      </c>
      <c r="AA29" s="127" t="b">
        <v>0</v>
      </c>
      <c r="AB29" s="183" t="s">
        <v>993</v>
      </c>
      <c r="AC29" s="183" t="s">
        <v>993</v>
      </c>
      <c r="AD29" s="183" t="s">
        <v>993</v>
      </c>
      <c r="AE29" s="183">
        <f t="shared" si="7"/>
        <v>55</v>
      </c>
      <c r="AF29" s="183">
        <f t="shared" si="8"/>
        <v>51</v>
      </c>
      <c r="AG29" s="183">
        <f t="shared" si="9"/>
        <v>33</v>
      </c>
      <c r="AH29" s="183">
        <f t="shared" si="10"/>
        <v>55</v>
      </c>
      <c r="AI29" s="126">
        <v>55</v>
      </c>
      <c r="AJ29" s="126">
        <v>51</v>
      </c>
      <c r="AK29" s="126">
        <v>33</v>
      </c>
      <c r="AL29" s="126">
        <v>55</v>
      </c>
      <c r="AM29" s="126">
        <v>0</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7" t="b">
        <v>0</v>
      </c>
      <c r="BD29" s="127"/>
      <c r="BE29" s="183" t="s">
        <v>298</v>
      </c>
      <c r="BF29" s="126">
        <v>55</v>
      </c>
      <c r="BG29" s="183" t="s">
        <v>998</v>
      </c>
      <c r="BH29" s="126">
        <v>45</v>
      </c>
      <c r="BI29" s="183" t="s">
        <v>993</v>
      </c>
      <c r="BJ29" s="126">
        <v>0</v>
      </c>
      <c r="BK29" s="126">
        <v>0</v>
      </c>
      <c r="BL29" s="126">
        <v>0</v>
      </c>
      <c r="BM29" s="183" t="s">
        <v>993</v>
      </c>
      <c r="BN29" s="183" t="s">
        <v>993</v>
      </c>
      <c r="BO29" s="183" t="s">
        <v>993</v>
      </c>
      <c r="BP29" s="126">
        <v>0</v>
      </c>
      <c r="BQ29" s="183" t="s">
        <v>993</v>
      </c>
      <c r="BR29" s="126">
        <v>0</v>
      </c>
      <c r="BS29" s="183" t="s">
        <v>993</v>
      </c>
      <c r="BT29" s="126">
        <v>0</v>
      </c>
      <c r="BU29" s="126">
        <v>0</v>
      </c>
      <c r="BV29" s="126">
        <v>0</v>
      </c>
      <c r="BW29" s="183" t="s">
        <v>993</v>
      </c>
      <c r="BX29" s="126">
        <v>0</v>
      </c>
      <c r="BY29" s="183" t="s">
        <v>993</v>
      </c>
      <c r="BZ29" s="126">
        <v>0</v>
      </c>
      <c r="CA29" s="183" t="s">
        <v>993</v>
      </c>
      <c r="CB29" s="126">
        <v>0</v>
      </c>
      <c r="CC29" s="126">
        <v>0</v>
      </c>
      <c r="CD29" s="126">
        <v>0</v>
      </c>
      <c r="CE29" s="183" t="s">
        <v>993</v>
      </c>
      <c r="CF29" s="126">
        <v>0</v>
      </c>
      <c r="CG29" s="183" t="s">
        <v>993</v>
      </c>
      <c r="CH29" s="126">
        <v>0</v>
      </c>
      <c r="CI29" s="183" t="s">
        <v>993</v>
      </c>
      <c r="CJ29" s="126">
        <v>0</v>
      </c>
      <c r="CK29" s="126">
        <v>0</v>
      </c>
      <c r="CL29" s="126">
        <v>0</v>
      </c>
      <c r="CM29" s="126">
        <v>16</v>
      </c>
      <c r="CN29" s="126">
        <v>1.6</v>
      </c>
      <c r="CO29" s="126">
        <v>4</v>
      </c>
      <c r="CP29" s="126">
        <v>1.6</v>
      </c>
      <c r="CQ29" s="126">
        <v>9</v>
      </c>
      <c r="CR29" s="126">
        <v>0.9</v>
      </c>
      <c r="CS29" s="126">
        <v>0</v>
      </c>
      <c r="CT29" s="126">
        <v>0</v>
      </c>
      <c r="CU29" s="126">
        <v>1</v>
      </c>
      <c r="CV29" s="126">
        <v>0</v>
      </c>
      <c r="CW29" s="126">
        <v>0</v>
      </c>
      <c r="CX29" s="126">
        <v>0</v>
      </c>
      <c r="CY29" s="126">
        <v>0</v>
      </c>
      <c r="CZ29" s="126">
        <v>0</v>
      </c>
      <c r="DA29" s="126">
        <v>0</v>
      </c>
      <c r="DB29" s="126">
        <v>0</v>
      </c>
      <c r="DC29" s="126">
        <v>0</v>
      </c>
      <c r="DD29" s="126">
        <v>0</v>
      </c>
      <c r="DE29" s="126">
        <v>0</v>
      </c>
      <c r="DF29" s="126">
        <v>0</v>
      </c>
      <c r="DG29" s="127" t="b">
        <v>0</v>
      </c>
      <c r="DH29" s="183" t="s">
        <v>999</v>
      </c>
      <c r="DI29" s="183" t="s">
        <v>270</v>
      </c>
      <c r="DJ29" s="183" t="s">
        <v>1000</v>
      </c>
      <c r="DK29" s="183" t="s">
        <v>434</v>
      </c>
      <c r="DL29" s="126">
        <v>718</v>
      </c>
      <c r="DM29" s="126">
        <v>273</v>
      </c>
      <c r="DN29" s="126">
        <v>367</v>
      </c>
      <c r="DO29" s="126">
        <v>78</v>
      </c>
      <c r="DP29" s="126">
        <v>15538</v>
      </c>
      <c r="DQ29" s="126">
        <v>711</v>
      </c>
      <c r="DR29" s="167">
        <f t="shared" si="1"/>
        <v>0.77399750933997513</v>
      </c>
      <c r="DS29" s="168">
        <f t="shared" si="2"/>
        <v>21.746675997200839</v>
      </c>
      <c r="DT29" s="126">
        <v>718</v>
      </c>
      <c r="DU29" s="126">
        <v>0</v>
      </c>
      <c r="DV29" s="126">
        <v>345</v>
      </c>
      <c r="DW29" s="126">
        <v>86</v>
      </c>
      <c r="DX29" s="126">
        <v>224</v>
      </c>
      <c r="DY29" s="126">
        <v>18</v>
      </c>
      <c r="DZ29" s="126">
        <v>0</v>
      </c>
      <c r="EA29" s="126">
        <v>45</v>
      </c>
      <c r="EB29" s="126">
        <v>711</v>
      </c>
      <c r="EC29" s="126">
        <v>151</v>
      </c>
      <c r="ED29" s="126">
        <v>290</v>
      </c>
      <c r="EE29" s="126">
        <v>12</v>
      </c>
      <c r="EF29" s="126">
        <v>65</v>
      </c>
      <c r="EG29" s="126">
        <v>70</v>
      </c>
      <c r="EH29" s="126">
        <v>16</v>
      </c>
      <c r="EI29" s="126">
        <v>32</v>
      </c>
      <c r="EJ29" s="126">
        <v>75</v>
      </c>
      <c r="EK29" s="126">
        <v>0</v>
      </c>
      <c r="EL29" s="126">
        <v>560</v>
      </c>
      <c r="EM29" s="126">
        <v>75</v>
      </c>
      <c r="EN29" s="126">
        <v>473</v>
      </c>
      <c r="EO29" s="126">
        <v>12</v>
      </c>
      <c r="EP29" s="126">
        <v>0</v>
      </c>
      <c r="EQ29" s="126">
        <v>0</v>
      </c>
      <c r="ER29" s="127" t="b">
        <v>0</v>
      </c>
      <c r="ES29" s="127" t="b">
        <v>0</v>
      </c>
      <c r="ET29" s="127" t="b">
        <v>0</v>
      </c>
      <c r="EU29" s="128">
        <v>0.41299999999999998</v>
      </c>
      <c r="EV29" s="128">
        <v>0.16</v>
      </c>
      <c r="EW29" s="128">
        <v>0.156</v>
      </c>
      <c r="EX29" s="128">
        <v>7.9000000000000001E-2</v>
      </c>
      <c r="EY29" s="128">
        <v>0</v>
      </c>
      <c r="EZ29" s="128">
        <v>0.182</v>
      </c>
      <c r="FA29" s="127" t="b">
        <v>0</v>
      </c>
      <c r="FB29" s="127" t="b">
        <v>0</v>
      </c>
      <c r="FC29" s="127" t="b">
        <v>0</v>
      </c>
      <c r="FD29" s="128">
        <v>0.36700000000000005</v>
      </c>
      <c r="FE29" s="128">
        <v>9.1999999999999998E-2</v>
      </c>
      <c r="FF29" s="128">
        <v>6.9999999999999993E-3</v>
      </c>
      <c r="FG29" s="128">
        <v>2.5000000000000001E-2</v>
      </c>
      <c r="FH29" s="128">
        <v>0</v>
      </c>
      <c r="FI29" s="128">
        <v>3.6000000000000004E-2</v>
      </c>
      <c r="FJ29" s="127" t="b">
        <v>0</v>
      </c>
      <c r="FK29" s="127" t="b">
        <v>0</v>
      </c>
      <c r="FL29" s="127" t="b">
        <v>0</v>
      </c>
      <c r="FM29" s="128">
        <v>0</v>
      </c>
      <c r="FN29" s="128">
        <v>0</v>
      </c>
      <c r="FO29" s="128">
        <v>0</v>
      </c>
      <c r="FP29" s="128">
        <v>0</v>
      </c>
      <c r="FQ29" s="128">
        <v>0</v>
      </c>
      <c r="FR29" s="128">
        <v>0</v>
      </c>
      <c r="FS29" s="183" t="s">
        <v>993</v>
      </c>
      <c r="FT29" s="128">
        <v>0</v>
      </c>
      <c r="FU29" s="126">
        <v>0</v>
      </c>
      <c r="FV29" s="126">
        <v>560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6">
        <v>0</v>
      </c>
      <c r="GM29" s="127" t="b">
        <v>0</v>
      </c>
      <c r="GN29" s="183" t="s">
        <v>993</v>
      </c>
      <c r="GO29" s="183" t="s">
        <v>993</v>
      </c>
      <c r="GP29" s="183" t="s">
        <v>993</v>
      </c>
      <c r="GQ29" s="183" t="s">
        <v>993</v>
      </c>
      <c r="GR29" s="127"/>
      <c r="GS29" s="123"/>
    </row>
    <row r="30" spans="1:201">
      <c r="A30" s="122"/>
      <c r="B30" s="210" t="s">
        <v>325</v>
      </c>
      <c r="C30" s="183" t="s">
        <v>1052</v>
      </c>
      <c r="D30" s="183" t="s">
        <v>1053</v>
      </c>
      <c r="E30" s="183" t="s">
        <v>437</v>
      </c>
      <c r="F30" s="183" t="s">
        <v>986</v>
      </c>
      <c r="G30" s="183" t="s">
        <v>987</v>
      </c>
      <c r="H30" s="183" t="s">
        <v>988</v>
      </c>
      <c r="I30" s="183" t="s">
        <v>1049</v>
      </c>
      <c r="J30" s="183" t="s">
        <v>1050</v>
      </c>
      <c r="K30" s="126">
        <v>2</v>
      </c>
      <c r="L30" s="183" t="s">
        <v>1053</v>
      </c>
      <c r="M30" s="183" t="s">
        <v>991</v>
      </c>
      <c r="N30" s="183" t="s">
        <v>330</v>
      </c>
      <c r="O30" s="183" t="s">
        <v>1054</v>
      </c>
      <c r="P30" s="183" t="s">
        <v>293</v>
      </c>
      <c r="Q30" s="183" t="s">
        <v>290</v>
      </c>
      <c r="R30" s="127" t="b">
        <v>1</v>
      </c>
      <c r="S30" s="126">
        <v>21</v>
      </c>
      <c r="T30" s="127" t="b">
        <v>1</v>
      </c>
      <c r="U30" s="126">
        <v>19</v>
      </c>
      <c r="V30" s="127" t="b">
        <v>0</v>
      </c>
      <c r="W30" s="127" t="b">
        <v>0</v>
      </c>
      <c r="X30" s="183" t="s">
        <v>296</v>
      </c>
      <c r="Y30" s="183" t="b">
        <f t="shared" si="3"/>
        <v>0</v>
      </c>
      <c r="Z30" s="183" t="s">
        <v>993</v>
      </c>
      <c r="AA30" s="127" t="b">
        <v>0</v>
      </c>
      <c r="AB30" s="183" t="s">
        <v>993</v>
      </c>
      <c r="AC30" s="183" t="s">
        <v>993</v>
      </c>
      <c r="AD30" s="183" t="s">
        <v>993</v>
      </c>
      <c r="AE30" s="183">
        <f t="shared" si="7"/>
        <v>40</v>
      </c>
      <c r="AF30" s="183">
        <f t="shared" si="8"/>
        <v>9</v>
      </c>
      <c r="AG30" s="183">
        <f t="shared" si="9"/>
        <v>1</v>
      </c>
      <c r="AH30" s="183">
        <f t="shared" si="10"/>
        <v>40</v>
      </c>
      <c r="AI30" s="126">
        <v>40</v>
      </c>
      <c r="AJ30" s="126">
        <v>9</v>
      </c>
      <c r="AK30" s="126">
        <v>1</v>
      </c>
      <c r="AL30" s="126">
        <v>0</v>
      </c>
      <c r="AM30" s="126">
        <v>0</v>
      </c>
      <c r="AN30" s="126">
        <v>0</v>
      </c>
      <c r="AO30" s="126">
        <v>0</v>
      </c>
      <c r="AP30" s="126">
        <v>0</v>
      </c>
      <c r="AQ30" s="126">
        <v>40</v>
      </c>
      <c r="AR30" s="126">
        <v>0</v>
      </c>
      <c r="AS30" s="126">
        <v>0</v>
      </c>
      <c r="AT30" s="126">
        <v>0</v>
      </c>
      <c r="AU30" s="126">
        <v>0</v>
      </c>
      <c r="AV30" s="126">
        <v>0</v>
      </c>
      <c r="AW30" s="126">
        <v>0</v>
      </c>
      <c r="AX30" s="126">
        <v>0</v>
      </c>
      <c r="AY30" s="126">
        <v>40</v>
      </c>
      <c r="AZ30" s="126">
        <v>0</v>
      </c>
      <c r="BA30" s="126">
        <v>0</v>
      </c>
      <c r="BB30" s="126">
        <v>0</v>
      </c>
      <c r="BC30" s="127" t="b">
        <v>0</v>
      </c>
      <c r="BD30" s="127"/>
      <c r="BE30" s="183" t="s">
        <v>282</v>
      </c>
      <c r="BF30" s="126">
        <v>21</v>
      </c>
      <c r="BG30" s="183" t="s">
        <v>993</v>
      </c>
      <c r="BH30" s="126">
        <v>0</v>
      </c>
      <c r="BI30" s="183" t="s">
        <v>993</v>
      </c>
      <c r="BJ30" s="126">
        <v>0</v>
      </c>
      <c r="BK30" s="126">
        <v>0</v>
      </c>
      <c r="BL30" s="126">
        <v>19</v>
      </c>
      <c r="BM30" s="183" t="s">
        <v>993</v>
      </c>
      <c r="BN30" s="183" t="s">
        <v>993</v>
      </c>
      <c r="BO30" s="183" t="s">
        <v>993</v>
      </c>
      <c r="BP30" s="126">
        <v>0</v>
      </c>
      <c r="BQ30" s="183" t="s">
        <v>993</v>
      </c>
      <c r="BR30" s="126">
        <v>0</v>
      </c>
      <c r="BS30" s="183" t="s">
        <v>993</v>
      </c>
      <c r="BT30" s="126">
        <v>0</v>
      </c>
      <c r="BU30" s="126">
        <v>0</v>
      </c>
      <c r="BV30" s="126">
        <v>0</v>
      </c>
      <c r="BW30" s="183" t="s">
        <v>993</v>
      </c>
      <c r="BX30" s="126">
        <v>0</v>
      </c>
      <c r="BY30" s="183" t="s">
        <v>993</v>
      </c>
      <c r="BZ30" s="126">
        <v>0</v>
      </c>
      <c r="CA30" s="183" t="s">
        <v>993</v>
      </c>
      <c r="CB30" s="126">
        <v>0</v>
      </c>
      <c r="CC30" s="126">
        <v>0</v>
      </c>
      <c r="CD30" s="126">
        <v>0</v>
      </c>
      <c r="CE30" s="183" t="s">
        <v>993</v>
      </c>
      <c r="CF30" s="126">
        <v>0</v>
      </c>
      <c r="CG30" s="183" t="s">
        <v>993</v>
      </c>
      <c r="CH30" s="126">
        <v>0</v>
      </c>
      <c r="CI30" s="183" t="s">
        <v>993</v>
      </c>
      <c r="CJ30" s="126">
        <v>0</v>
      </c>
      <c r="CK30" s="126">
        <v>0</v>
      </c>
      <c r="CL30" s="126">
        <v>0</v>
      </c>
      <c r="CM30" s="126">
        <v>11</v>
      </c>
      <c r="CN30" s="126">
        <v>2.6</v>
      </c>
      <c r="CO30" s="126">
        <v>1</v>
      </c>
      <c r="CP30" s="126">
        <v>0.5</v>
      </c>
      <c r="CQ30" s="126">
        <v>5</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0</v>
      </c>
      <c r="DG30" s="127" t="b">
        <v>0</v>
      </c>
      <c r="DH30" s="183" t="s">
        <v>270</v>
      </c>
      <c r="DI30" s="183" t="s">
        <v>993</v>
      </c>
      <c r="DJ30" s="183" t="s">
        <v>993</v>
      </c>
      <c r="DK30" s="183" t="s">
        <v>993</v>
      </c>
      <c r="DL30" s="126">
        <v>30</v>
      </c>
      <c r="DM30" s="126">
        <v>15</v>
      </c>
      <c r="DN30" s="126">
        <v>14</v>
      </c>
      <c r="DO30" s="126">
        <v>1</v>
      </c>
      <c r="DP30" s="126">
        <v>264</v>
      </c>
      <c r="DQ30" s="126">
        <v>29</v>
      </c>
      <c r="DR30" s="167">
        <f t="shared" si="1"/>
        <v>1.8082191780821918E-2</v>
      </c>
      <c r="DS30" s="168">
        <f t="shared" si="2"/>
        <v>8.9491525423728806</v>
      </c>
      <c r="DT30" s="126">
        <v>30</v>
      </c>
      <c r="DU30" s="126">
        <v>0</v>
      </c>
      <c r="DV30" s="126">
        <v>28</v>
      </c>
      <c r="DW30" s="126">
        <v>0</v>
      </c>
      <c r="DX30" s="126">
        <v>2</v>
      </c>
      <c r="DY30" s="126">
        <v>0</v>
      </c>
      <c r="DZ30" s="126">
        <v>0</v>
      </c>
      <c r="EA30" s="126">
        <v>0</v>
      </c>
      <c r="EB30" s="126">
        <v>29</v>
      </c>
      <c r="EC30" s="126">
        <v>2</v>
      </c>
      <c r="ED30" s="126">
        <v>22</v>
      </c>
      <c r="EE30" s="126">
        <v>3</v>
      </c>
      <c r="EF30" s="126">
        <v>1</v>
      </c>
      <c r="EG30" s="126">
        <v>0</v>
      </c>
      <c r="EH30" s="126">
        <v>0</v>
      </c>
      <c r="EI30" s="126">
        <v>1</v>
      </c>
      <c r="EJ30" s="126">
        <v>0</v>
      </c>
      <c r="EK30" s="126">
        <v>0</v>
      </c>
      <c r="EL30" s="126">
        <v>27</v>
      </c>
      <c r="EM30" s="126">
        <v>26</v>
      </c>
      <c r="EN30" s="126">
        <v>0</v>
      </c>
      <c r="EO30" s="126">
        <v>0</v>
      </c>
      <c r="EP30" s="126">
        <v>1</v>
      </c>
      <c r="EQ30" s="126">
        <v>0</v>
      </c>
      <c r="ER30" s="127" t="b">
        <v>0</v>
      </c>
      <c r="ES30" s="127" t="b">
        <v>0</v>
      </c>
      <c r="ET30" s="127" t="b">
        <v>0</v>
      </c>
      <c r="EU30" s="128">
        <v>0</v>
      </c>
      <c r="EV30" s="128">
        <v>0</v>
      </c>
      <c r="EW30" s="128">
        <v>0</v>
      </c>
      <c r="EX30" s="128">
        <v>0</v>
      </c>
      <c r="EY30" s="128">
        <v>0</v>
      </c>
      <c r="EZ30" s="128">
        <v>0</v>
      </c>
      <c r="FA30" s="127" t="b">
        <v>0</v>
      </c>
      <c r="FB30" s="127" t="b">
        <v>0</v>
      </c>
      <c r="FC30" s="127" t="b">
        <v>0</v>
      </c>
      <c r="FD30" s="128">
        <v>0</v>
      </c>
      <c r="FE30" s="128">
        <v>0</v>
      </c>
      <c r="FF30" s="128">
        <v>0</v>
      </c>
      <c r="FG30" s="128">
        <v>0</v>
      </c>
      <c r="FH30" s="128">
        <v>0</v>
      </c>
      <c r="FI30" s="128">
        <v>0</v>
      </c>
      <c r="FJ30" s="127" t="b">
        <v>0</v>
      </c>
      <c r="FK30" s="127" t="b">
        <v>0</v>
      </c>
      <c r="FL30" s="127" t="b">
        <v>0</v>
      </c>
      <c r="FM30" s="128">
        <v>0</v>
      </c>
      <c r="FN30" s="128">
        <v>0</v>
      </c>
      <c r="FO30" s="128">
        <v>0</v>
      </c>
      <c r="FP30" s="128">
        <v>0</v>
      </c>
      <c r="FQ30" s="128">
        <v>0</v>
      </c>
      <c r="FR30" s="128">
        <v>0</v>
      </c>
      <c r="FS30" s="183" t="s">
        <v>993</v>
      </c>
      <c r="FT30" s="128">
        <v>0</v>
      </c>
      <c r="FU30" s="126">
        <v>0</v>
      </c>
      <c r="FV30" s="126">
        <v>27</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6">
        <v>0</v>
      </c>
      <c r="GM30" s="127" t="b">
        <v>0</v>
      </c>
      <c r="GN30" s="183" t="s">
        <v>993</v>
      </c>
      <c r="GO30" s="183" t="s">
        <v>993</v>
      </c>
      <c r="GP30" s="183" t="s">
        <v>993</v>
      </c>
      <c r="GQ30" s="183" t="s">
        <v>993</v>
      </c>
      <c r="GR30" s="127"/>
      <c r="GS30" s="123"/>
    </row>
    <row r="31" spans="1:201">
      <c r="A31" s="122"/>
      <c r="B31" s="210" t="s">
        <v>283</v>
      </c>
      <c r="C31" s="183" t="s">
        <v>1056</v>
      </c>
      <c r="D31" s="183" t="s">
        <v>1057</v>
      </c>
      <c r="E31" s="183" t="s">
        <v>437</v>
      </c>
      <c r="F31" s="183" t="s">
        <v>986</v>
      </c>
      <c r="G31" s="183" t="s">
        <v>987</v>
      </c>
      <c r="H31" s="183" t="s">
        <v>988</v>
      </c>
      <c r="I31" s="183" t="s">
        <v>1049</v>
      </c>
      <c r="J31" s="183" t="s">
        <v>1050</v>
      </c>
      <c r="K31" s="126">
        <v>4</v>
      </c>
      <c r="L31" s="183" t="s">
        <v>1057</v>
      </c>
      <c r="M31" s="183" t="s">
        <v>1013</v>
      </c>
      <c r="N31" s="183" t="s">
        <v>331</v>
      </c>
      <c r="O31" s="183" t="s">
        <v>1058</v>
      </c>
      <c r="P31" s="183" t="s">
        <v>293</v>
      </c>
      <c r="Q31" s="183" t="s">
        <v>290</v>
      </c>
      <c r="R31" s="127" t="b">
        <v>0</v>
      </c>
      <c r="S31" s="126">
        <v>0</v>
      </c>
      <c r="T31" s="127" t="b">
        <v>0</v>
      </c>
      <c r="U31" s="126">
        <v>0</v>
      </c>
      <c r="V31" s="127" t="b">
        <v>1</v>
      </c>
      <c r="W31" s="127" t="b">
        <v>1</v>
      </c>
      <c r="X31" s="183" t="s">
        <v>290</v>
      </c>
      <c r="Y31" s="183" t="b">
        <f t="shared" si="3"/>
        <v>1</v>
      </c>
      <c r="Z31" s="183" t="s">
        <v>993</v>
      </c>
      <c r="AA31" s="127" t="b">
        <v>0</v>
      </c>
      <c r="AB31" s="183" t="s">
        <v>993</v>
      </c>
      <c r="AC31" s="183" t="s">
        <v>993</v>
      </c>
      <c r="AD31" s="183" t="s">
        <v>993</v>
      </c>
      <c r="AE31" s="183">
        <f t="shared" si="7"/>
        <v>16</v>
      </c>
      <c r="AF31" s="183">
        <f t="shared" si="8"/>
        <v>16</v>
      </c>
      <c r="AG31" s="183">
        <f t="shared" si="9"/>
        <v>11</v>
      </c>
      <c r="AH31" s="183">
        <f t="shared" si="10"/>
        <v>16</v>
      </c>
      <c r="AI31" s="126">
        <v>16</v>
      </c>
      <c r="AJ31" s="126">
        <v>16</v>
      </c>
      <c r="AK31" s="126">
        <v>11</v>
      </c>
      <c r="AL31" s="126">
        <v>16</v>
      </c>
      <c r="AM31" s="126">
        <v>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7" t="b">
        <v>0</v>
      </c>
      <c r="BD31" s="127"/>
      <c r="BE31" s="183" t="s">
        <v>270</v>
      </c>
      <c r="BF31" s="126">
        <v>16</v>
      </c>
      <c r="BG31" s="183" t="s">
        <v>993</v>
      </c>
      <c r="BH31" s="126">
        <v>0</v>
      </c>
      <c r="BI31" s="183" t="s">
        <v>993</v>
      </c>
      <c r="BJ31" s="126">
        <v>0</v>
      </c>
      <c r="BK31" s="126">
        <v>0</v>
      </c>
      <c r="BL31" s="126">
        <v>0</v>
      </c>
      <c r="BM31" s="183" t="s">
        <v>993</v>
      </c>
      <c r="BN31" s="183" t="s">
        <v>993</v>
      </c>
      <c r="BO31" s="183" t="s">
        <v>993</v>
      </c>
      <c r="BP31" s="126">
        <v>0</v>
      </c>
      <c r="BQ31" s="183" t="s">
        <v>993</v>
      </c>
      <c r="BR31" s="126">
        <v>0</v>
      </c>
      <c r="BS31" s="183" t="s">
        <v>993</v>
      </c>
      <c r="BT31" s="126">
        <v>0</v>
      </c>
      <c r="BU31" s="126">
        <v>0</v>
      </c>
      <c r="BV31" s="126">
        <v>0</v>
      </c>
      <c r="BW31" s="183" t="s">
        <v>993</v>
      </c>
      <c r="BX31" s="126">
        <v>0</v>
      </c>
      <c r="BY31" s="183" t="s">
        <v>993</v>
      </c>
      <c r="BZ31" s="126">
        <v>0</v>
      </c>
      <c r="CA31" s="183" t="s">
        <v>993</v>
      </c>
      <c r="CB31" s="126">
        <v>0</v>
      </c>
      <c r="CC31" s="126">
        <v>0</v>
      </c>
      <c r="CD31" s="126">
        <v>0</v>
      </c>
      <c r="CE31" s="183" t="s">
        <v>993</v>
      </c>
      <c r="CF31" s="126">
        <v>0</v>
      </c>
      <c r="CG31" s="183" t="s">
        <v>993</v>
      </c>
      <c r="CH31" s="126">
        <v>0</v>
      </c>
      <c r="CI31" s="183" t="s">
        <v>993</v>
      </c>
      <c r="CJ31" s="126">
        <v>0</v>
      </c>
      <c r="CK31" s="126">
        <v>0</v>
      </c>
      <c r="CL31" s="126">
        <v>0</v>
      </c>
      <c r="CM31" s="126">
        <v>12</v>
      </c>
      <c r="CN31" s="126">
        <v>1.7</v>
      </c>
      <c r="CO31" s="126">
        <v>0</v>
      </c>
      <c r="CP31" s="126">
        <v>0</v>
      </c>
      <c r="CQ31" s="126">
        <v>0</v>
      </c>
      <c r="CR31" s="126">
        <v>0.5</v>
      </c>
      <c r="CS31" s="126">
        <v>0</v>
      </c>
      <c r="CT31" s="126">
        <v>0</v>
      </c>
      <c r="CU31" s="126">
        <v>2</v>
      </c>
      <c r="CV31" s="126">
        <v>0</v>
      </c>
      <c r="CW31" s="126">
        <v>1</v>
      </c>
      <c r="CX31" s="126">
        <v>0.5</v>
      </c>
      <c r="CY31" s="126">
        <v>0</v>
      </c>
      <c r="CZ31" s="126">
        <v>0</v>
      </c>
      <c r="DA31" s="126">
        <v>1</v>
      </c>
      <c r="DB31" s="126">
        <v>0</v>
      </c>
      <c r="DC31" s="126">
        <v>0</v>
      </c>
      <c r="DD31" s="126">
        <v>0</v>
      </c>
      <c r="DE31" s="126">
        <v>0</v>
      </c>
      <c r="DF31" s="126">
        <v>0</v>
      </c>
      <c r="DG31" s="127" t="b">
        <v>0</v>
      </c>
      <c r="DH31" s="183" t="s">
        <v>270</v>
      </c>
      <c r="DI31" s="183" t="s">
        <v>993</v>
      </c>
      <c r="DJ31" s="183" t="s">
        <v>993</v>
      </c>
      <c r="DK31" s="183" t="s">
        <v>993</v>
      </c>
      <c r="DL31" s="126">
        <v>296</v>
      </c>
      <c r="DM31" s="126">
        <v>142</v>
      </c>
      <c r="DN31" s="126">
        <v>102</v>
      </c>
      <c r="DO31" s="126">
        <v>52</v>
      </c>
      <c r="DP31" s="126">
        <v>5541</v>
      </c>
      <c r="DQ31" s="126">
        <v>339</v>
      </c>
      <c r="DR31" s="167">
        <f t="shared" si="1"/>
        <v>0.94880136986301367</v>
      </c>
      <c r="DS31" s="168">
        <f t="shared" si="2"/>
        <v>17.451968503937007</v>
      </c>
      <c r="DT31" s="126">
        <v>296</v>
      </c>
      <c r="DU31" s="126">
        <v>2</v>
      </c>
      <c r="DV31" s="126">
        <v>263</v>
      </c>
      <c r="DW31" s="126">
        <v>15</v>
      </c>
      <c r="DX31" s="126">
        <v>15</v>
      </c>
      <c r="DY31" s="126">
        <v>1</v>
      </c>
      <c r="DZ31" s="126">
        <v>0</v>
      </c>
      <c r="EA31" s="126">
        <v>0</v>
      </c>
      <c r="EB31" s="126">
        <v>339</v>
      </c>
      <c r="EC31" s="126">
        <v>45</v>
      </c>
      <c r="ED31" s="126">
        <v>242</v>
      </c>
      <c r="EE31" s="126">
        <v>6</v>
      </c>
      <c r="EF31" s="126">
        <v>1</v>
      </c>
      <c r="EG31" s="126">
        <v>0</v>
      </c>
      <c r="EH31" s="126">
        <v>1</v>
      </c>
      <c r="EI31" s="126">
        <v>9</v>
      </c>
      <c r="EJ31" s="126">
        <v>33</v>
      </c>
      <c r="EK31" s="126">
        <v>2</v>
      </c>
      <c r="EL31" s="126">
        <v>294</v>
      </c>
      <c r="EM31" s="126">
        <v>267</v>
      </c>
      <c r="EN31" s="126">
        <v>17</v>
      </c>
      <c r="EO31" s="126">
        <v>8</v>
      </c>
      <c r="EP31" s="126">
        <v>2</v>
      </c>
      <c r="EQ31" s="126">
        <v>0</v>
      </c>
      <c r="ER31" s="127" t="b">
        <v>0</v>
      </c>
      <c r="ES31" s="127" t="b">
        <v>0</v>
      </c>
      <c r="ET31" s="127" t="b">
        <v>0</v>
      </c>
      <c r="EU31" s="128">
        <v>0.53</v>
      </c>
      <c r="EV31" s="128">
        <v>0.374</v>
      </c>
      <c r="EW31" s="128">
        <v>0.24399999999999999</v>
      </c>
      <c r="EX31" s="128">
        <v>0.19699999999999998</v>
      </c>
      <c r="EY31" s="128">
        <v>5.0999999999999997E-2</v>
      </c>
      <c r="EZ31" s="128">
        <v>0.33700000000000002</v>
      </c>
      <c r="FA31" s="127" t="b">
        <v>0</v>
      </c>
      <c r="FB31" s="127" t="b">
        <v>0</v>
      </c>
      <c r="FC31" s="127" t="b">
        <v>0</v>
      </c>
      <c r="FD31" s="128">
        <v>0</v>
      </c>
      <c r="FE31" s="128">
        <v>0</v>
      </c>
      <c r="FF31" s="128">
        <v>0</v>
      </c>
      <c r="FG31" s="128">
        <v>0</v>
      </c>
      <c r="FH31" s="128">
        <v>0</v>
      </c>
      <c r="FI31" s="128">
        <v>0</v>
      </c>
      <c r="FJ31" s="127" t="b">
        <v>0</v>
      </c>
      <c r="FK31" s="127" t="b">
        <v>0</v>
      </c>
      <c r="FL31" s="127" t="b">
        <v>0</v>
      </c>
      <c r="FM31" s="128">
        <v>0</v>
      </c>
      <c r="FN31" s="128">
        <v>0</v>
      </c>
      <c r="FO31" s="128">
        <v>0</v>
      </c>
      <c r="FP31" s="128">
        <v>0</v>
      </c>
      <c r="FQ31" s="128">
        <v>0</v>
      </c>
      <c r="FR31" s="128">
        <v>0</v>
      </c>
      <c r="FS31" s="183" t="s">
        <v>993</v>
      </c>
      <c r="FT31" s="128">
        <v>0</v>
      </c>
      <c r="FU31" s="126">
        <v>0</v>
      </c>
      <c r="FV31" s="126">
        <v>294</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6">
        <v>0</v>
      </c>
      <c r="GM31" s="127" t="b">
        <v>0</v>
      </c>
      <c r="GN31" s="183" t="s">
        <v>993</v>
      </c>
      <c r="GO31" s="183" t="s">
        <v>993</v>
      </c>
      <c r="GP31" s="183" t="s">
        <v>993</v>
      </c>
      <c r="GQ31" s="183" t="s">
        <v>993</v>
      </c>
      <c r="GR31" s="127"/>
      <c r="GS31" s="123"/>
    </row>
    <row r="32" spans="1:201">
      <c r="A32" s="122"/>
      <c r="B32" s="210" t="s">
        <v>283</v>
      </c>
      <c r="C32" s="183" t="s">
        <v>1056</v>
      </c>
      <c r="D32" s="183" t="s">
        <v>1057</v>
      </c>
      <c r="E32" s="183" t="s">
        <v>437</v>
      </c>
      <c r="F32" s="183" t="s">
        <v>986</v>
      </c>
      <c r="G32" s="183" t="s">
        <v>987</v>
      </c>
      <c r="H32" s="183" t="s">
        <v>988</v>
      </c>
      <c r="I32" s="183" t="s">
        <v>1049</v>
      </c>
      <c r="J32" s="183" t="s">
        <v>1050</v>
      </c>
      <c r="K32" s="126">
        <v>3</v>
      </c>
      <c r="L32" s="183" t="s">
        <v>1057</v>
      </c>
      <c r="M32" s="183" t="s">
        <v>1012</v>
      </c>
      <c r="N32" s="183" t="s">
        <v>332</v>
      </c>
      <c r="O32" s="183" t="s">
        <v>1058</v>
      </c>
      <c r="P32" s="183" t="s">
        <v>293</v>
      </c>
      <c r="Q32" s="183" t="s">
        <v>290</v>
      </c>
      <c r="R32" s="127" t="b">
        <v>1</v>
      </c>
      <c r="S32" s="126">
        <v>3</v>
      </c>
      <c r="T32" s="127" t="b">
        <v>1</v>
      </c>
      <c r="U32" s="126">
        <v>6</v>
      </c>
      <c r="V32" s="127" t="b">
        <v>1</v>
      </c>
      <c r="W32" s="127" t="b">
        <v>1</v>
      </c>
      <c r="X32" s="183" t="s">
        <v>290</v>
      </c>
      <c r="Y32" s="183" t="b">
        <f t="shared" si="3"/>
        <v>1</v>
      </c>
      <c r="Z32" s="183" t="s">
        <v>993</v>
      </c>
      <c r="AA32" s="127" t="b">
        <v>0</v>
      </c>
      <c r="AB32" s="183" t="s">
        <v>993</v>
      </c>
      <c r="AC32" s="183" t="s">
        <v>993</v>
      </c>
      <c r="AD32" s="183" t="s">
        <v>993</v>
      </c>
      <c r="AE32" s="183">
        <f t="shared" si="7"/>
        <v>35</v>
      </c>
      <c r="AF32" s="183">
        <f t="shared" si="8"/>
        <v>34</v>
      </c>
      <c r="AG32" s="183">
        <f t="shared" si="9"/>
        <v>18</v>
      </c>
      <c r="AH32" s="183">
        <f t="shared" si="10"/>
        <v>35</v>
      </c>
      <c r="AI32" s="126">
        <v>35</v>
      </c>
      <c r="AJ32" s="126">
        <v>34</v>
      </c>
      <c r="AK32" s="126">
        <v>18</v>
      </c>
      <c r="AL32" s="126">
        <v>35</v>
      </c>
      <c r="AM32" s="126">
        <v>0</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7" t="b">
        <v>0</v>
      </c>
      <c r="BD32" s="127"/>
      <c r="BE32" s="183" t="s">
        <v>270</v>
      </c>
      <c r="BF32" s="126">
        <v>35</v>
      </c>
      <c r="BG32" s="183" t="s">
        <v>993</v>
      </c>
      <c r="BH32" s="126">
        <v>0</v>
      </c>
      <c r="BI32" s="183" t="s">
        <v>993</v>
      </c>
      <c r="BJ32" s="126">
        <v>0</v>
      </c>
      <c r="BK32" s="126">
        <v>0</v>
      </c>
      <c r="BL32" s="126">
        <v>0</v>
      </c>
      <c r="BM32" s="183" t="s">
        <v>993</v>
      </c>
      <c r="BN32" s="183" t="s">
        <v>993</v>
      </c>
      <c r="BO32" s="183" t="s">
        <v>993</v>
      </c>
      <c r="BP32" s="126">
        <v>0</v>
      </c>
      <c r="BQ32" s="183" t="s">
        <v>993</v>
      </c>
      <c r="BR32" s="126">
        <v>0</v>
      </c>
      <c r="BS32" s="183" t="s">
        <v>993</v>
      </c>
      <c r="BT32" s="126">
        <v>0</v>
      </c>
      <c r="BU32" s="126">
        <v>0</v>
      </c>
      <c r="BV32" s="126">
        <v>0</v>
      </c>
      <c r="BW32" s="183" t="s">
        <v>993</v>
      </c>
      <c r="BX32" s="126">
        <v>0</v>
      </c>
      <c r="BY32" s="183" t="s">
        <v>993</v>
      </c>
      <c r="BZ32" s="126">
        <v>0</v>
      </c>
      <c r="CA32" s="183" t="s">
        <v>993</v>
      </c>
      <c r="CB32" s="126">
        <v>0</v>
      </c>
      <c r="CC32" s="126">
        <v>0</v>
      </c>
      <c r="CD32" s="126">
        <v>0</v>
      </c>
      <c r="CE32" s="183" t="s">
        <v>993</v>
      </c>
      <c r="CF32" s="126">
        <v>0</v>
      </c>
      <c r="CG32" s="183" t="s">
        <v>993</v>
      </c>
      <c r="CH32" s="126">
        <v>0</v>
      </c>
      <c r="CI32" s="183" t="s">
        <v>993</v>
      </c>
      <c r="CJ32" s="126">
        <v>0</v>
      </c>
      <c r="CK32" s="126">
        <v>0</v>
      </c>
      <c r="CL32" s="126">
        <v>0</v>
      </c>
      <c r="CM32" s="126">
        <v>18</v>
      </c>
      <c r="CN32" s="126">
        <v>1.7</v>
      </c>
      <c r="CO32" s="126">
        <v>0</v>
      </c>
      <c r="CP32" s="126">
        <v>0</v>
      </c>
      <c r="CQ32" s="126">
        <v>1</v>
      </c>
      <c r="CR32" s="126">
        <v>1.4</v>
      </c>
      <c r="CS32" s="126">
        <v>0</v>
      </c>
      <c r="CT32" s="126">
        <v>0</v>
      </c>
      <c r="CU32" s="126">
        <v>5</v>
      </c>
      <c r="CV32" s="126">
        <v>0</v>
      </c>
      <c r="CW32" s="126">
        <v>3</v>
      </c>
      <c r="CX32" s="126">
        <v>0</v>
      </c>
      <c r="CY32" s="126">
        <v>1</v>
      </c>
      <c r="CZ32" s="126">
        <v>0</v>
      </c>
      <c r="DA32" s="126">
        <v>1</v>
      </c>
      <c r="DB32" s="126">
        <v>0</v>
      </c>
      <c r="DC32" s="126">
        <v>0</v>
      </c>
      <c r="DD32" s="126">
        <v>0</v>
      </c>
      <c r="DE32" s="126">
        <v>0</v>
      </c>
      <c r="DF32" s="126">
        <v>0</v>
      </c>
      <c r="DG32" s="127" t="b">
        <v>0</v>
      </c>
      <c r="DH32" s="183" t="s">
        <v>270</v>
      </c>
      <c r="DI32" s="183" t="s">
        <v>993</v>
      </c>
      <c r="DJ32" s="183" t="s">
        <v>993</v>
      </c>
      <c r="DK32" s="183" t="s">
        <v>993</v>
      </c>
      <c r="DL32" s="126">
        <v>684</v>
      </c>
      <c r="DM32" s="126">
        <v>313</v>
      </c>
      <c r="DN32" s="126">
        <v>184</v>
      </c>
      <c r="DO32" s="126">
        <v>187</v>
      </c>
      <c r="DP32" s="126">
        <v>10749</v>
      </c>
      <c r="DQ32" s="126">
        <v>748</v>
      </c>
      <c r="DR32" s="167">
        <f t="shared" si="1"/>
        <v>0.84140900195694712</v>
      </c>
      <c r="DS32" s="168">
        <f t="shared" si="2"/>
        <v>15.012569832402235</v>
      </c>
      <c r="DT32" s="126">
        <v>684</v>
      </c>
      <c r="DU32" s="126">
        <v>29</v>
      </c>
      <c r="DV32" s="126">
        <v>573</v>
      </c>
      <c r="DW32" s="126">
        <v>21</v>
      </c>
      <c r="DX32" s="126">
        <v>59</v>
      </c>
      <c r="DY32" s="126">
        <v>2</v>
      </c>
      <c r="DZ32" s="126">
        <v>0</v>
      </c>
      <c r="EA32" s="126">
        <v>0</v>
      </c>
      <c r="EB32" s="126">
        <v>748</v>
      </c>
      <c r="EC32" s="126">
        <v>189</v>
      </c>
      <c r="ED32" s="126">
        <v>484</v>
      </c>
      <c r="EE32" s="126">
        <v>13</v>
      </c>
      <c r="EF32" s="126">
        <v>5</v>
      </c>
      <c r="EG32" s="126">
        <v>10</v>
      </c>
      <c r="EH32" s="126">
        <v>4</v>
      </c>
      <c r="EI32" s="126">
        <v>23</v>
      </c>
      <c r="EJ32" s="126">
        <v>18</v>
      </c>
      <c r="EK32" s="126">
        <v>2</v>
      </c>
      <c r="EL32" s="126">
        <v>559</v>
      </c>
      <c r="EM32" s="126">
        <v>523</v>
      </c>
      <c r="EN32" s="126">
        <v>11</v>
      </c>
      <c r="EO32" s="126">
        <v>21</v>
      </c>
      <c r="EP32" s="126">
        <v>4</v>
      </c>
      <c r="EQ32" s="126">
        <v>0</v>
      </c>
      <c r="ER32" s="127" t="b">
        <v>0</v>
      </c>
      <c r="ES32" s="127" t="b">
        <v>0</v>
      </c>
      <c r="ET32" s="127" t="b">
        <v>0</v>
      </c>
      <c r="EU32" s="128">
        <v>0.44400000000000001</v>
      </c>
      <c r="EV32" s="128">
        <v>0.27800000000000002</v>
      </c>
      <c r="EW32" s="128">
        <v>0.152</v>
      </c>
      <c r="EX32" s="128">
        <v>7.9000000000000001E-2</v>
      </c>
      <c r="EY32" s="128">
        <v>6.8000000000000005E-2</v>
      </c>
      <c r="EZ32" s="128">
        <v>0.245</v>
      </c>
      <c r="FA32" s="127" t="b">
        <v>0</v>
      </c>
      <c r="FB32" s="127" t="b">
        <v>0</v>
      </c>
      <c r="FC32" s="127" t="b">
        <v>0</v>
      </c>
      <c r="FD32" s="128">
        <v>0</v>
      </c>
      <c r="FE32" s="128">
        <v>0</v>
      </c>
      <c r="FF32" s="128">
        <v>0</v>
      </c>
      <c r="FG32" s="128">
        <v>0</v>
      </c>
      <c r="FH32" s="128">
        <v>0</v>
      </c>
      <c r="FI32" s="128">
        <v>0</v>
      </c>
      <c r="FJ32" s="127" t="b">
        <v>0</v>
      </c>
      <c r="FK32" s="127" t="b">
        <v>0</v>
      </c>
      <c r="FL32" s="127" t="b">
        <v>0</v>
      </c>
      <c r="FM32" s="128">
        <v>0</v>
      </c>
      <c r="FN32" s="128">
        <v>0</v>
      </c>
      <c r="FO32" s="128">
        <v>0</v>
      </c>
      <c r="FP32" s="128">
        <v>0</v>
      </c>
      <c r="FQ32" s="128">
        <v>0</v>
      </c>
      <c r="FR32" s="128">
        <v>0</v>
      </c>
      <c r="FS32" s="183" t="s">
        <v>993</v>
      </c>
      <c r="FT32" s="128">
        <v>0</v>
      </c>
      <c r="FU32" s="126">
        <v>0</v>
      </c>
      <c r="FV32" s="126">
        <v>559</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6">
        <v>0</v>
      </c>
      <c r="GM32" s="127" t="b">
        <v>0</v>
      </c>
      <c r="GN32" s="183" t="s">
        <v>993</v>
      </c>
      <c r="GO32" s="183" t="s">
        <v>993</v>
      </c>
      <c r="GP32" s="183" t="s">
        <v>993</v>
      </c>
      <c r="GQ32" s="183" t="s">
        <v>993</v>
      </c>
      <c r="GR32" s="127"/>
      <c r="GS32" s="123"/>
    </row>
    <row r="33" spans="1:201">
      <c r="A33" s="122"/>
      <c r="B33" s="210" t="s">
        <v>283</v>
      </c>
      <c r="C33" s="183" t="s">
        <v>1056</v>
      </c>
      <c r="D33" s="183" t="s">
        <v>1057</v>
      </c>
      <c r="E33" s="183" t="s">
        <v>437</v>
      </c>
      <c r="F33" s="183" t="s">
        <v>986</v>
      </c>
      <c r="G33" s="183" t="s">
        <v>987</v>
      </c>
      <c r="H33" s="183" t="s">
        <v>988</v>
      </c>
      <c r="I33" s="183" t="s">
        <v>1049</v>
      </c>
      <c r="J33" s="183" t="s">
        <v>1050</v>
      </c>
      <c r="K33" s="126">
        <v>2</v>
      </c>
      <c r="L33" s="183" t="s">
        <v>1057</v>
      </c>
      <c r="M33" s="183" t="s">
        <v>1019</v>
      </c>
      <c r="N33" s="183" t="s">
        <v>333</v>
      </c>
      <c r="O33" s="183" t="s">
        <v>1058</v>
      </c>
      <c r="P33" s="183" t="s">
        <v>293</v>
      </c>
      <c r="Q33" s="183" t="s">
        <v>290</v>
      </c>
      <c r="R33" s="127" t="b">
        <v>0</v>
      </c>
      <c r="S33" s="126">
        <v>0</v>
      </c>
      <c r="T33" s="127" t="b">
        <v>0</v>
      </c>
      <c r="U33" s="126">
        <v>0</v>
      </c>
      <c r="V33" s="127" t="b">
        <v>1</v>
      </c>
      <c r="W33" s="127" t="b">
        <v>1</v>
      </c>
      <c r="X33" s="183" t="s">
        <v>290</v>
      </c>
      <c r="Y33" s="183" t="b">
        <f t="shared" si="3"/>
        <v>1</v>
      </c>
      <c r="Z33" s="183" t="s">
        <v>993</v>
      </c>
      <c r="AA33" s="127" t="b">
        <v>0</v>
      </c>
      <c r="AB33" s="183" t="s">
        <v>993</v>
      </c>
      <c r="AC33" s="183" t="s">
        <v>993</v>
      </c>
      <c r="AD33" s="183" t="s">
        <v>993</v>
      </c>
      <c r="AE33" s="183">
        <f t="shared" si="7"/>
        <v>45</v>
      </c>
      <c r="AF33" s="183">
        <f t="shared" si="8"/>
        <v>45</v>
      </c>
      <c r="AG33" s="183">
        <f t="shared" si="9"/>
        <v>25</v>
      </c>
      <c r="AH33" s="183">
        <f t="shared" si="10"/>
        <v>45</v>
      </c>
      <c r="AI33" s="126">
        <v>45</v>
      </c>
      <c r="AJ33" s="126">
        <v>45</v>
      </c>
      <c r="AK33" s="126">
        <v>25</v>
      </c>
      <c r="AL33" s="126">
        <v>45</v>
      </c>
      <c r="AM33" s="126">
        <v>0</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7" t="b">
        <v>0</v>
      </c>
      <c r="BD33" s="127"/>
      <c r="BE33" s="183" t="s">
        <v>1059</v>
      </c>
      <c r="BF33" s="126">
        <v>45</v>
      </c>
      <c r="BG33" s="183" t="s">
        <v>993</v>
      </c>
      <c r="BH33" s="126">
        <v>0</v>
      </c>
      <c r="BI33" s="183" t="s">
        <v>993</v>
      </c>
      <c r="BJ33" s="126">
        <v>0</v>
      </c>
      <c r="BK33" s="126">
        <v>0</v>
      </c>
      <c r="BL33" s="126">
        <v>0</v>
      </c>
      <c r="BM33" s="183" t="s">
        <v>993</v>
      </c>
      <c r="BN33" s="183" t="s">
        <v>993</v>
      </c>
      <c r="BO33" s="183" t="s">
        <v>993</v>
      </c>
      <c r="BP33" s="126">
        <v>0</v>
      </c>
      <c r="BQ33" s="183" t="s">
        <v>993</v>
      </c>
      <c r="BR33" s="126">
        <v>0</v>
      </c>
      <c r="BS33" s="183" t="s">
        <v>993</v>
      </c>
      <c r="BT33" s="126">
        <v>0</v>
      </c>
      <c r="BU33" s="126">
        <v>0</v>
      </c>
      <c r="BV33" s="126">
        <v>0</v>
      </c>
      <c r="BW33" s="183" t="s">
        <v>993</v>
      </c>
      <c r="BX33" s="126">
        <v>0</v>
      </c>
      <c r="BY33" s="183" t="s">
        <v>993</v>
      </c>
      <c r="BZ33" s="126">
        <v>0</v>
      </c>
      <c r="CA33" s="183" t="s">
        <v>993</v>
      </c>
      <c r="CB33" s="126">
        <v>0</v>
      </c>
      <c r="CC33" s="126">
        <v>0</v>
      </c>
      <c r="CD33" s="126">
        <v>0</v>
      </c>
      <c r="CE33" s="183" t="s">
        <v>993</v>
      </c>
      <c r="CF33" s="126">
        <v>0</v>
      </c>
      <c r="CG33" s="183" t="s">
        <v>993</v>
      </c>
      <c r="CH33" s="126">
        <v>0</v>
      </c>
      <c r="CI33" s="183" t="s">
        <v>993</v>
      </c>
      <c r="CJ33" s="126">
        <v>0</v>
      </c>
      <c r="CK33" s="126">
        <v>0</v>
      </c>
      <c r="CL33" s="126">
        <v>0</v>
      </c>
      <c r="CM33" s="126">
        <v>16</v>
      </c>
      <c r="CN33" s="126">
        <v>0.8</v>
      </c>
      <c r="CO33" s="126">
        <v>2</v>
      </c>
      <c r="CP33" s="126">
        <v>0</v>
      </c>
      <c r="CQ33" s="126">
        <v>7</v>
      </c>
      <c r="CR33" s="126">
        <v>0.6</v>
      </c>
      <c r="CS33" s="126">
        <v>0</v>
      </c>
      <c r="CT33" s="126">
        <v>0</v>
      </c>
      <c r="CU33" s="126">
        <v>7</v>
      </c>
      <c r="CV33" s="126">
        <v>0</v>
      </c>
      <c r="CW33" s="126">
        <v>3</v>
      </c>
      <c r="CX33" s="126">
        <v>0.6</v>
      </c>
      <c r="CY33" s="126">
        <v>1</v>
      </c>
      <c r="CZ33" s="126">
        <v>0</v>
      </c>
      <c r="DA33" s="126">
        <v>1</v>
      </c>
      <c r="DB33" s="126">
        <v>0</v>
      </c>
      <c r="DC33" s="126">
        <v>0</v>
      </c>
      <c r="DD33" s="126">
        <v>0</v>
      </c>
      <c r="DE33" s="126">
        <v>0</v>
      </c>
      <c r="DF33" s="126">
        <v>0</v>
      </c>
      <c r="DG33" s="127" t="b">
        <v>0</v>
      </c>
      <c r="DH33" s="183" t="s">
        <v>270</v>
      </c>
      <c r="DI33" s="183" t="s">
        <v>993</v>
      </c>
      <c r="DJ33" s="183" t="s">
        <v>993</v>
      </c>
      <c r="DK33" s="183" t="s">
        <v>993</v>
      </c>
      <c r="DL33" s="126">
        <v>993</v>
      </c>
      <c r="DM33" s="126">
        <v>739</v>
      </c>
      <c r="DN33" s="126">
        <v>185</v>
      </c>
      <c r="DO33" s="126">
        <v>69</v>
      </c>
      <c r="DP33" s="126">
        <v>14454</v>
      </c>
      <c r="DQ33" s="126">
        <v>1017</v>
      </c>
      <c r="DR33" s="167">
        <f t="shared" si="1"/>
        <v>0.88</v>
      </c>
      <c r="DS33" s="168">
        <f t="shared" si="2"/>
        <v>14.382089552238806</v>
      </c>
      <c r="DT33" s="126">
        <v>993</v>
      </c>
      <c r="DU33" s="126">
        <v>367</v>
      </c>
      <c r="DV33" s="126">
        <v>561</v>
      </c>
      <c r="DW33" s="126">
        <v>42</v>
      </c>
      <c r="DX33" s="126">
        <v>21</v>
      </c>
      <c r="DY33" s="126">
        <v>2</v>
      </c>
      <c r="DZ33" s="126">
        <v>0</v>
      </c>
      <c r="EA33" s="126">
        <v>0</v>
      </c>
      <c r="EB33" s="126">
        <v>1017</v>
      </c>
      <c r="EC33" s="126">
        <v>142</v>
      </c>
      <c r="ED33" s="126">
        <v>753</v>
      </c>
      <c r="EE33" s="126">
        <v>22</v>
      </c>
      <c r="EF33" s="126">
        <v>12</v>
      </c>
      <c r="EG33" s="126">
        <v>9</v>
      </c>
      <c r="EH33" s="126">
        <v>6</v>
      </c>
      <c r="EI33" s="126">
        <v>38</v>
      </c>
      <c r="EJ33" s="126">
        <v>18</v>
      </c>
      <c r="EK33" s="126">
        <v>17</v>
      </c>
      <c r="EL33" s="126">
        <v>875</v>
      </c>
      <c r="EM33" s="126">
        <v>790</v>
      </c>
      <c r="EN33" s="126">
        <v>28</v>
      </c>
      <c r="EO33" s="126">
        <v>37</v>
      </c>
      <c r="EP33" s="126">
        <v>20</v>
      </c>
      <c r="EQ33" s="126">
        <v>0</v>
      </c>
      <c r="ER33" s="127" t="b">
        <v>0</v>
      </c>
      <c r="ES33" s="127" t="b">
        <v>0</v>
      </c>
      <c r="ET33" s="127" t="b">
        <v>0</v>
      </c>
      <c r="EU33" s="128">
        <v>0</v>
      </c>
      <c r="EV33" s="128">
        <v>0</v>
      </c>
      <c r="EW33" s="128">
        <v>0</v>
      </c>
      <c r="EX33" s="128">
        <v>0</v>
      </c>
      <c r="EY33" s="128">
        <v>0</v>
      </c>
      <c r="EZ33" s="128">
        <v>0</v>
      </c>
      <c r="FA33" s="127" t="b">
        <v>0</v>
      </c>
      <c r="FB33" s="127" t="b">
        <v>0</v>
      </c>
      <c r="FC33" s="127" t="b">
        <v>0</v>
      </c>
      <c r="FD33" s="128">
        <v>0.29199999999999998</v>
      </c>
      <c r="FE33" s="128">
        <v>0.14699999999999999</v>
      </c>
      <c r="FF33" s="128">
        <v>6.2E-2</v>
      </c>
      <c r="FG33" s="128">
        <v>4.2000000000000003E-2</v>
      </c>
      <c r="FH33" s="128">
        <v>2.7999999999999997E-2</v>
      </c>
      <c r="FI33" s="128">
        <v>0.28800000000000003</v>
      </c>
      <c r="FJ33" s="127" t="b">
        <v>0</v>
      </c>
      <c r="FK33" s="127" t="b">
        <v>0</v>
      </c>
      <c r="FL33" s="127" t="b">
        <v>0</v>
      </c>
      <c r="FM33" s="128">
        <v>0</v>
      </c>
      <c r="FN33" s="128">
        <v>0</v>
      </c>
      <c r="FO33" s="128">
        <v>0</v>
      </c>
      <c r="FP33" s="128">
        <v>0</v>
      </c>
      <c r="FQ33" s="128">
        <v>0</v>
      </c>
      <c r="FR33" s="128">
        <v>0</v>
      </c>
      <c r="FS33" s="183" t="s">
        <v>993</v>
      </c>
      <c r="FT33" s="128">
        <v>0</v>
      </c>
      <c r="FU33" s="126">
        <v>0</v>
      </c>
      <c r="FV33" s="126">
        <v>875</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6">
        <v>0</v>
      </c>
      <c r="GM33" s="127" t="b">
        <v>0</v>
      </c>
      <c r="GN33" s="183" t="s">
        <v>993</v>
      </c>
      <c r="GO33" s="183" t="s">
        <v>993</v>
      </c>
      <c r="GP33" s="183" t="s">
        <v>993</v>
      </c>
      <c r="GQ33" s="183" t="s">
        <v>993</v>
      </c>
      <c r="GR33" s="127"/>
      <c r="GS33" s="123"/>
    </row>
    <row r="34" spans="1:201">
      <c r="A34" s="122"/>
      <c r="B34" s="210"/>
      <c r="C34" s="183"/>
      <c r="D34" s="183"/>
      <c r="E34" s="183"/>
      <c r="F34" s="183"/>
      <c r="G34" s="183"/>
      <c r="H34" s="183"/>
      <c r="I34" s="183"/>
      <c r="J34" s="183"/>
      <c r="K34" s="126"/>
      <c r="L34" s="181" t="s">
        <v>4</v>
      </c>
      <c r="M34" s="183"/>
      <c r="N34" s="183"/>
      <c r="O34" s="183"/>
      <c r="P34" s="183"/>
      <c r="Q34" s="183"/>
      <c r="R34" s="127"/>
      <c r="S34" s="126"/>
      <c r="T34" s="127"/>
      <c r="U34" s="126"/>
      <c r="V34" s="127"/>
      <c r="W34" s="127"/>
      <c r="X34" s="183"/>
      <c r="Y34" s="183"/>
      <c r="Z34" s="183"/>
      <c r="AA34" s="127"/>
      <c r="AB34" s="183"/>
      <c r="AC34" s="183"/>
      <c r="AD34" s="183"/>
      <c r="AE34" s="183">
        <v>126</v>
      </c>
      <c r="AF34" s="183">
        <v>105</v>
      </c>
      <c r="AG34" s="183">
        <v>21</v>
      </c>
      <c r="AH34" s="183">
        <v>126</v>
      </c>
      <c r="AI34" s="126"/>
      <c r="AJ34" s="126"/>
      <c r="AK34" s="126"/>
      <c r="AL34" s="126"/>
      <c r="AM34" s="126"/>
      <c r="AN34" s="126"/>
      <c r="AO34" s="126"/>
      <c r="AP34" s="126"/>
      <c r="AQ34" s="126"/>
      <c r="AR34" s="126"/>
      <c r="AS34" s="126"/>
      <c r="AT34" s="126"/>
      <c r="AU34" s="126"/>
      <c r="AV34" s="126"/>
      <c r="AW34" s="126"/>
      <c r="AX34" s="126"/>
      <c r="AY34" s="126"/>
      <c r="AZ34" s="126"/>
      <c r="BA34" s="126"/>
      <c r="BB34" s="126"/>
      <c r="BC34" s="127"/>
      <c r="BD34" s="127"/>
      <c r="BE34" s="183"/>
      <c r="BF34" s="126"/>
      <c r="BG34" s="183"/>
      <c r="BH34" s="126"/>
      <c r="BI34" s="183"/>
      <c r="BJ34" s="126"/>
      <c r="BK34" s="126"/>
      <c r="BL34" s="126"/>
      <c r="BM34" s="183"/>
      <c r="BN34" s="183"/>
      <c r="BO34" s="183"/>
      <c r="BP34" s="126"/>
      <c r="BQ34" s="183"/>
      <c r="BR34" s="126"/>
      <c r="BS34" s="183"/>
      <c r="BT34" s="126"/>
      <c r="BU34" s="126"/>
      <c r="BV34" s="126"/>
      <c r="BW34" s="183"/>
      <c r="BX34" s="126"/>
      <c r="BY34" s="183"/>
      <c r="BZ34" s="126"/>
      <c r="CA34" s="183"/>
      <c r="CB34" s="126"/>
      <c r="CC34" s="126"/>
      <c r="CD34" s="126"/>
      <c r="CE34" s="183"/>
      <c r="CF34" s="126"/>
      <c r="CG34" s="183"/>
      <c r="CH34" s="126"/>
      <c r="CI34" s="183"/>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7"/>
      <c r="DH34" s="183"/>
      <c r="DI34" s="183"/>
      <c r="DJ34" s="183"/>
      <c r="DK34" s="183"/>
      <c r="DL34" s="126">
        <v>4737</v>
      </c>
      <c r="DM34" s="126"/>
      <c r="DN34" s="126"/>
      <c r="DO34" s="126"/>
      <c r="DP34" s="126">
        <v>28959</v>
      </c>
      <c r="DQ34" s="126">
        <v>4756</v>
      </c>
      <c r="DR34" s="167">
        <f t="shared" si="1"/>
        <v>0.6296803652968036</v>
      </c>
      <c r="DS34" s="168">
        <f t="shared" si="2"/>
        <v>6.1011271463183396</v>
      </c>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7"/>
      <c r="ES34" s="127"/>
      <c r="ET34" s="127"/>
      <c r="EU34" s="128"/>
      <c r="EV34" s="128"/>
      <c r="EW34" s="128"/>
      <c r="EX34" s="128"/>
      <c r="EY34" s="128"/>
      <c r="EZ34" s="128"/>
      <c r="FA34" s="127"/>
      <c r="FB34" s="127"/>
      <c r="FC34" s="127"/>
      <c r="FD34" s="128"/>
      <c r="FE34" s="128"/>
      <c r="FF34" s="128"/>
      <c r="FG34" s="128"/>
      <c r="FH34" s="128"/>
      <c r="FI34" s="128"/>
      <c r="FJ34" s="127"/>
      <c r="FK34" s="127"/>
      <c r="FL34" s="127"/>
      <c r="FM34" s="128"/>
      <c r="FN34" s="128"/>
      <c r="FO34" s="128"/>
      <c r="FP34" s="128"/>
      <c r="FQ34" s="128"/>
      <c r="FR34" s="128"/>
      <c r="FS34" s="183"/>
      <c r="FT34" s="128"/>
      <c r="FU34" s="126"/>
      <c r="FV34" s="126"/>
      <c r="FW34" s="126"/>
      <c r="FX34" s="126"/>
      <c r="FY34" s="126"/>
      <c r="FZ34" s="126"/>
      <c r="GA34" s="126"/>
      <c r="GB34" s="126"/>
      <c r="GC34" s="126"/>
      <c r="GD34" s="126"/>
      <c r="GE34" s="126"/>
      <c r="GF34" s="126"/>
      <c r="GG34" s="126"/>
      <c r="GH34" s="126"/>
      <c r="GI34" s="126"/>
      <c r="GJ34" s="126"/>
      <c r="GK34" s="126"/>
      <c r="GL34" s="126"/>
      <c r="GM34" s="127"/>
      <c r="GN34" s="183"/>
      <c r="GO34" s="183"/>
      <c r="GP34" s="183"/>
      <c r="GQ34" s="183"/>
      <c r="GR34" s="127"/>
      <c r="GS34" s="123"/>
    </row>
    <row r="35" spans="1:201" s="175" customFormat="1">
      <c r="A35" s="169"/>
      <c r="B35" s="211"/>
      <c r="C35" s="170"/>
      <c r="D35" s="170"/>
      <c r="E35" s="170"/>
      <c r="F35" s="170"/>
      <c r="G35" s="170"/>
      <c r="H35" s="170"/>
      <c r="I35" s="170"/>
      <c r="J35" s="170"/>
      <c r="K35" s="171"/>
      <c r="L35" s="170"/>
      <c r="M35" s="170"/>
      <c r="N35" s="170"/>
      <c r="O35" s="170"/>
      <c r="P35" s="170"/>
      <c r="Q35" s="170"/>
      <c r="R35" s="172"/>
      <c r="S35" s="171"/>
      <c r="T35" s="172"/>
      <c r="U35" s="171"/>
      <c r="V35" s="172"/>
      <c r="W35" s="172"/>
      <c r="X35" s="170"/>
      <c r="Y35" s="170"/>
      <c r="Z35" s="170"/>
      <c r="AA35" s="172"/>
      <c r="AB35" s="170"/>
      <c r="AC35" s="170"/>
      <c r="AD35" s="170"/>
      <c r="AE35" s="170">
        <f>SUM(AE15:AE34)</f>
        <v>952</v>
      </c>
      <c r="AF35" s="170">
        <f t="shared" ref="AF35:AH35" si="11">SUM(AF15:AF34)</f>
        <v>814</v>
      </c>
      <c r="AG35" s="170">
        <f t="shared" si="11"/>
        <v>289</v>
      </c>
      <c r="AH35" s="170">
        <f t="shared" si="11"/>
        <v>952</v>
      </c>
      <c r="AI35" s="171"/>
      <c r="AJ35" s="171"/>
      <c r="AK35" s="171"/>
      <c r="AL35" s="171"/>
      <c r="AM35" s="171"/>
      <c r="AN35" s="171"/>
      <c r="AO35" s="171"/>
      <c r="AP35" s="171"/>
      <c r="AQ35" s="171"/>
      <c r="AR35" s="171"/>
      <c r="AS35" s="171"/>
      <c r="AT35" s="171"/>
      <c r="AU35" s="171"/>
      <c r="AV35" s="171"/>
      <c r="AW35" s="171"/>
      <c r="AX35" s="171"/>
      <c r="AY35" s="171"/>
      <c r="AZ35" s="171"/>
      <c r="BA35" s="171"/>
      <c r="BB35" s="171"/>
      <c r="BC35" s="172"/>
      <c r="BD35" s="172"/>
      <c r="BE35" s="170"/>
      <c r="BF35" s="171"/>
      <c r="BG35" s="170"/>
      <c r="BH35" s="171"/>
      <c r="BI35" s="170"/>
      <c r="BJ35" s="171"/>
      <c r="BK35" s="171"/>
      <c r="BL35" s="171"/>
      <c r="BM35" s="170"/>
      <c r="BN35" s="170"/>
      <c r="BO35" s="170"/>
      <c r="BP35" s="171"/>
      <c r="BQ35" s="170"/>
      <c r="BR35" s="171"/>
      <c r="BS35" s="170"/>
      <c r="BT35" s="171"/>
      <c r="BU35" s="171"/>
      <c r="BV35" s="171"/>
      <c r="BW35" s="170"/>
      <c r="BX35" s="171"/>
      <c r="BY35" s="170"/>
      <c r="BZ35" s="171"/>
      <c r="CA35" s="170"/>
      <c r="CB35" s="171"/>
      <c r="CC35" s="171"/>
      <c r="CD35" s="171"/>
      <c r="CE35" s="170"/>
      <c r="CF35" s="171"/>
      <c r="CG35" s="170"/>
      <c r="CH35" s="171"/>
      <c r="CI35" s="170"/>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2"/>
      <c r="DH35" s="170"/>
      <c r="DI35" s="170"/>
      <c r="DJ35" s="170"/>
      <c r="DK35" s="170"/>
      <c r="DL35" s="171">
        <f>SUM(DL15:DL34)</f>
        <v>20882</v>
      </c>
      <c r="DM35" s="171">
        <f t="shared" ref="DM35:DU35" si="12">SUM(DM15:DM33)</f>
        <v>7617</v>
      </c>
      <c r="DN35" s="171">
        <f t="shared" si="12"/>
        <v>3833</v>
      </c>
      <c r="DO35" s="171">
        <f>SUM(DO15:DO34)</f>
        <v>4695</v>
      </c>
      <c r="DP35" s="171">
        <f>SUM(DP15:DP34)</f>
        <v>229999</v>
      </c>
      <c r="DQ35" s="171">
        <f>SUM(DQ15:DQ34)</f>
        <v>20880</v>
      </c>
      <c r="DR35" s="167">
        <f t="shared" si="1"/>
        <v>0.66190572119258662</v>
      </c>
      <c r="DS35" s="168">
        <f t="shared" si="2"/>
        <v>11.01475025142474</v>
      </c>
      <c r="DT35" s="171">
        <f t="shared" si="12"/>
        <v>16145</v>
      </c>
      <c r="DU35" s="171">
        <f t="shared" si="12"/>
        <v>2256</v>
      </c>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2"/>
      <c r="ES35" s="172"/>
      <c r="ET35" s="172"/>
      <c r="EU35" s="173"/>
      <c r="EV35" s="173"/>
      <c r="EW35" s="173"/>
      <c r="EX35" s="173"/>
      <c r="EY35" s="173"/>
      <c r="EZ35" s="173"/>
      <c r="FA35" s="172"/>
      <c r="FB35" s="172"/>
      <c r="FC35" s="172"/>
      <c r="FD35" s="173"/>
      <c r="FE35" s="173"/>
      <c r="FF35" s="173"/>
      <c r="FG35" s="173"/>
      <c r="FH35" s="173"/>
      <c r="FI35" s="173"/>
      <c r="FJ35" s="172"/>
      <c r="FK35" s="172"/>
      <c r="FL35" s="172"/>
      <c r="FM35" s="173"/>
      <c r="FN35" s="173"/>
      <c r="FO35" s="173"/>
      <c r="FP35" s="173"/>
      <c r="FQ35" s="173"/>
      <c r="FR35" s="173"/>
      <c r="FS35" s="170"/>
      <c r="FT35" s="173"/>
      <c r="FU35" s="171"/>
      <c r="FV35" s="171"/>
      <c r="FW35" s="171"/>
      <c r="FX35" s="171"/>
      <c r="FY35" s="171"/>
      <c r="FZ35" s="171"/>
      <c r="GA35" s="171"/>
      <c r="GB35" s="171"/>
      <c r="GC35" s="171"/>
      <c r="GD35" s="171"/>
      <c r="GE35" s="171"/>
      <c r="GF35" s="171"/>
      <c r="GG35" s="171"/>
      <c r="GH35" s="171"/>
      <c r="GI35" s="171"/>
      <c r="GJ35" s="171"/>
      <c r="GK35" s="171"/>
      <c r="GL35" s="171"/>
      <c r="GM35" s="172"/>
      <c r="GN35" s="170"/>
      <c r="GO35" s="170"/>
      <c r="GP35" s="170"/>
      <c r="GQ35" s="170"/>
      <c r="GR35" s="172"/>
      <c r="GS35" s="174"/>
    </row>
    <row r="36" spans="1:201">
      <c r="A36" s="122"/>
      <c r="B36" s="210" t="s">
        <v>344</v>
      </c>
      <c r="C36" s="183" t="s">
        <v>994</v>
      </c>
      <c r="D36" s="183" t="s">
        <v>995</v>
      </c>
      <c r="E36" s="183" t="s">
        <v>437</v>
      </c>
      <c r="F36" s="183" t="s">
        <v>986</v>
      </c>
      <c r="G36" s="183" t="s">
        <v>987</v>
      </c>
      <c r="H36" s="183" t="s">
        <v>988</v>
      </c>
      <c r="I36" s="183" t="s">
        <v>989</v>
      </c>
      <c r="J36" s="183" t="s">
        <v>990</v>
      </c>
      <c r="K36" s="126">
        <v>1</v>
      </c>
      <c r="L36" s="183" t="s">
        <v>995</v>
      </c>
      <c r="M36" s="183" t="s">
        <v>996</v>
      </c>
      <c r="N36" s="183" t="s">
        <v>346</v>
      </c>
      <c r="O36" s="183" t="s">
        <v>997</v>
      </c>
      <c r="P36" s="183" t="s">
        <v>290</v>
      </c>
      <c r="Q36" s="183" t="s">
        <v>293</v>
      </c>
      <c r="R36" s="127" t="b">
        <v>0</v>
      </c>
      <c r="S36" s="126">
        <v>0</v>
      </c>
      <c r="T36" s="127" t="b">
        <v>0</v>
      </c>
      <c r="U36" s="126">
        <v>0</v>
      </c>
      <c r="V36" s="127" t="b">
        <v>1</v>
      </c>
      <c r="W36" s="127" t="b">
        <v>1</v>
      </c>
      <c r="X36" s="183" t="s">
        <v>293</v>
      </c>
      <c r="Y36" s="183" t="b">
        <f t="shared" si="3"/>
        <v>1</v>
      </c>
      <c r="Z36" s="183" t="s">
        <v>993</v>
      </c>
      <c r="AA36" s="127" t="b">
        <v>0</v>
      </c>
      <c r="AB36" s="183" t="s">
        <v>993</v>
      </c>
      <c r="AC36" s="183" t="s">
        <v>993</v>
      </c>
      <c r="AD36" s="183" t="s">
        <v>993</v>
      </c>
      <c r="AE36" s="183">
        <f t="shared" ref="AE36:AE44" si="13">AI36+AN36</f>
        <v>57</v>
      </c>
      <c r="AF36" s="183">
        <f t="shared" ref="AF36:AF44" si="14">AJ36+AO36</f>
        <v>57</v>
      </c>
      <c r="AG36" s="183">
        <f t="shared" ref="AG36:AG44" si="15">AK36+AP36</f>
        <v>32</v>
      </c>
      <c r="AH36" s="183">
        <f t="shared" ref="AH36:AH44" si="16">AL36+AQ36</f>
        <v>57</v>
      </c>
      <c r="AI36" s="126">
        <v>57</v>
      </c>
      <c r="AJ36" s="126">
        <v>57</v>
      </c>
      <c r="AK36" s="126">
        <v>32</v>
      </c>
      <c r="AL36" s="126">
        <v>57</v>
      </c>
      <c r="AM36" s="126">
        <v>0</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7" t="b">
        <v>0</v>
      </c>
      <c r="BD36" s="127"/>
      <c r="BE36" s="183" t="s">
        <v>296</v>
      </c>
      <c r="BF36" s="126">
        <v>57</v>
      </c>
      <c r="BG36" s="183" t="s">
        <v>998</v>
      </c>
      <c r="BH36" s="126">
        <v>42</v>
      </c>
      <c r="BI36" s="183" t="s">
        <v>993</v>
      </c>
      <c r="BJ36" s="126">
        <v>0</v>
      </c>
      <c r="BK36" s="126">
        <v>0</v>
      </c>
      <c r="BL36" s="126">
        <v>0</v>
      </c>
      <c r="BM36" s="183" t="s">
        <v>993</v>
      </c>
      <c r="BN36" s="183" t="s">
        <v>993</v>
      </c>
      <c r="BO36" s="183" t="s">
        <v>993</v>
      </c>
      <c r="BP36" s="126">
        <v>0</v>
      </c>
      <c r="BQ36" s="183" t="s">
        <v>993</v>
      </c>
      <c r="BR36" s="126">
        <v>0</v>
      </c>
      <c r="BS36" s="183" t="s">
        <v>993</v>
      </c>
      <c r="BT36" s="126">
        <v>0</v>
      </c>
      <c r="BU36" s="126">
        <v>0</v>
      </c>
      <c r="BV36" s="126">
        <v>0</v>
      </c>
      <c r="BW36" s="183" t="s">
        <v>993</v>
      </c>
      <c r="BX36" s="126">
        <v>0</v>
      </c>
      <c r="BY36" s="183" t="s">
        <v>993</v>
      </c>
      <c r="BZ36" s="126">
        <v>0</v>
      </c>
      <c r="CA36" s="183" t="s">
        <v>993</v>
      </c>
      <c r="CB36" s="126">
        <v>0</v>
      </c>
      <c r="CC36" s="126">
        <v>0</v>
      </c>
      <c r="CD36" s="126">
        <v>0</v>
      </c>
      <c r="CE36" s="183" t="s">
        <v>993</v>
      </c>
      <c r="CF36" s="126">
        <v>0</v>
      </c>
      <c r="CG36" s="183" t="s">
        <v>993</v>
      </c>
      <c r="CH36" s="126">
        <v>0</v>
      </c>
      <c r="CI36" s="183" t="s">
        <v>993</v>
      </c>
      <c r="CJ36" s="126">
        <v>0</v>
      </c>
      <c r="CK36" s="126">
        <v>0</v>
      </c>
      <c r="CL36" s="126">
        <v>0</v>
      </c>
      <c r="CM36" s="126">
        <v>20</v>
      </c>
      <c r="CN36" s="126">
        <v>0.5</v>
      </c>
      <c r="CO36" s="126">
        <v>8</v>
      </c>
      <c r="CP36" s="126">
        <v>0</v>
      </c>
      <c r="CQ36" s="126">
        <v>1</v>
      </c>
      <c r="CR36" s="126">
        <v>0.5</v>
      </c>
      <c r="CS36" s="126">
        <v>0</v>
      </c>
      <c r="CT36" s="126">
        <v>0</v>
      </c>
      <c r="CU36" s="126">
        <v>3</v>
      </c>
      <c r="CV36" s="126">
        <v>0</v>
      </c>
      <c r="CW36" s="126">
        <v>0</v>
      </c>
      <c r="CX36" s="126">
        <v>0</v>
      </c>
      <c r="CY36" s="126">
        <v>0</v>
      </c>
      <c r="CZ36" s="126">
        <v>0</v>
      </c>
      <c r="DA36" s="126">
        <v>2</v>
      </c>
      <c r="DB36" s="126">
        <v>0</v>
      </c>
      <c r="DC36" s="126">
        <v>0</v>
      </c>
      <c r="DD36" s="126">
        <v>0</v>
      </c>
      <c r="DE36" s="126">
        <v>1</v>
      </c>
      <c r="DF36" s="126">
        <v>0</v>
      </c>
      <c r="DG36" s="127" t="b">
        <v>0</v>
      </c>
      <c r="DH36" s="183" t="s">
        <v>999</v>
      </c>
      <c r="DI36" s="183" t="s">
        <v>1000</v>
      </c>
      <c r="DJ36" s="183" t="s">
        <v>270</v>
      </c>
      <c r="DK36" s="183" t="s">
        <v>993</v>
      </c>
      <c r="DL36" s="126">
        <v>683</v>
      </c>
      <c r="DM36" s="126">
        <v>222</v>
      </c>
      <c r="DN36" s="126">
        <v>374</v>
      </c>
      <c r="DO36" s="126">
        <v>87</v>
      </c>
      <c r="DP36" s="126">
        <v>16908</v>
      </c>
      <c r="DQ36" s="126">
        <v>686</v>
      </c>
      <c r="DR36" s="167">
        <f t="shared" si="1"/>
        <v>0.81268925739005049</v>
      </c>
      <c r="DS36" s="168">
        <f t="shared" si="2"/>
        <v>24.701241782322864</v>
      </c>
      <c r="DT36" s="126">
        <v>683</v>
      </c>
      <c r="DU36" s="126">
        <v>2</v>
      </c>
      <c r="DV36" s="126">
        <v>562</v>
      </c>
      <c r="DW36" s="126">
        <v>58</v>
      </c>
      <c r="DX36" s="126">
        <v>61</v>
      </c>
      <c r="DY36" s="126">
        <v>0</v>
      </c>
      <c r="DZ36" s="126">
        <v>0</v>
      </c>
      <c r="EA36" s="126">
        <v>0</v>
      </c>
      <c r="EB36" s="126">
        <v>686</v>
      </c>
      <c r="EC36" s="126">
        <v>46</v>
      </c>
      <c r="ED36" s="126">
        <v>450</v>
      </c>
      <c r="EE36" s="126">
        <v>54</v>
      </c>
      <c r="EF36" s="126">
        <v>59</v>
      </c>
      <c r="EG36" s="126">
        <v>25</v>
      </c>
      <c r="EH36" s="126">
        <v>0</v>
      </c>
      <c r="EI36" s="126">
        <v>28</v>
      </c>
      <c r="EJ36" s="126">
        <v>24</v>
      </c>
      <c r="EK36" s="126">
        <v>0</v>
      </c>
      <c r="EL36" s="126">
        <v>640</v>
      </c>
      <c r="EM36" s="126">
        <v>24</v>
      </c>
      <c r="EN36" s="126">
        <v>2</v>
      </c>
      <c r="EO36" s="126">
        <v>0</v>
      </c>
      <c r="EP36" s="126">
        <v>614</v>
      </c>
      <c r="EQ36" s="126">
        <v>0</v>
      </c>
      <c r="ER36" s="127" t="b">
        <v>0</v>
      </c>
      <c r="ES36" s="127" t="b">
        <v>0</v>
      </c>
      <c r="ET36" s="127" t="b">
        <v>0</v>
      </c>
      <c r="EU36" s="128">
        <v>0.371</v>
      </c>
      <c r="EV36" s="128">
        <v>0.20399999999999999</v>
      </c>
      <c r="EW36" s="128">
        <v>0.17399999999999999</v>
      </c>
      <c r="EX36" s="128">
        <v>2.6000000000000002E-2</v>
      </c>
      <c r="EY36" s="128">
        <v>0.124</v>
      </c>
      <c r="EZ36" s="128">
        <v>0.28300000000000003</v>
      </c>
      <c r="FA36" s="127" t="b">
        <v>0</v>
      </c>
      <c r="FB36" s="127" t="b">
        <v>0</v>
      </c>
      <c r="FC36" s="127" t="b">
        <v>0</v>
      </c>
      <c r="FD36" s="128">
        <v>0.18600000000000003</v>
      </c>
      <c r="FE36" s="128">
        <v>2.6000000000000002E-2</v>
      </c>
      <c r="FF36" s="128">
        <v>0</v>
      </c>
      <c r="FG36" s="128">
        <v>1E-3</v>
      </c>
      <c r="FH36" s="128">
        <v>0.09</v>
      </c>
      <c r="FI36" s="128">
        <v>9.0999999999999998E-2</v>
      </c>
      <c r="FJ36" s="127" t="b">
        <v>0</v>
      </c>
      <c r="FK36" s="127" t="b">
        <v>0</v>
      </c>
      <c r="FL36" s="127" t="b">
        <v>0</v>
      </c>
      <c r="FM36" s="128">
        <v>0</v>
      </c>
      <c r="FN36" s="128">
        <v>0</v>
      </c>
      <c r="FO36" s="128">
        <v>0</v>
      </c>
      <c r="FP36" s="128">
        <v>0</v>
      </c>
      <c r="FQ36" s="128">
        <v>0</v>
      </c>
      <c r="FR36" s="128">
        <v>0</v>
      </c>
      <c r="FS36" s="183" t="s">
        <v>993</v>
      </c>
      <c r="FT36" s="128">
        <v>0</v>
      </c>
      <c r="FU36" s="126">
        <v>0</v>
      </c>
      <c r="FV36" s="126">
        <v>640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6">
        <v>0</v>
      </c>
      <c r="GM36" s="127" t="b">
        <v>0</v>
      </c>
      <c r="GN36" s="183" t="s">
        <v>993</v>
      </c>
      <c r="GO36" s="183" t="s">
        <v>993</v>
      </c>
      <c r="GP36" s="183" t="s">
        <v>993</v>
      </c>
      <c r="GQ36" s="183" t="s">
        <v>993</v>
      </c>
      <c r="GR36" s="127"/>
      <c r="GS36" s="123"/>
    </row>
    <row r="37" spans="1:201">
      <c r="A37" s="122"/>
      <c r="B37" s="210" t="s">
        <v>349</v>
      </c>
      <c r="C37" s="183" t="s">
        <v>1005</v>
      </c>
      <c r="D37" s="183" t="s">
        <v>1</v>
      </c>
      <c r="E37" s="183" t="s">
        <v>437</v>
      </c>
      <c r="F37" s="183" t="s">
        <v>986</v>
      </c>
      <c r="G37" s="183" t="s">
        <v>987</v>
      </c>
      <c r="H37" s="183" t="s">
        <v>988</v>
      </c>
      <c r="I37" s="183" t="s">
        <v>989</v>
      </c>
      <c r="J37" s="183" t="s">
        <v>990</v>
      </c>
      <c r="K37" s="126">
        <v>1</v>
      </c>
      <c r="L37" s="183" t="s">
        <v>1</v>
      </c>
      <c r="M37" s="183" t="s">
        <v>996</v>
      </c>
      <c r="N37" s="183" t="s">
        <v>350</v>
      </c>
      <c r="O37" s="183" t="s">
        <v>1006</v>
      </c>
      <c r="P37" s="183" t="s">
        <v>296</v>
      </c>
      <c r="Q37" s="183" t="s">
        <v>293</v>
      </c>
      <c r="R37" s="127" t="b">
        <v>0</v>
      </c>
      <c r="S37" s="126">
        <v>0</v>
      </c>
      <c r="T37" s="127" t="b">
        <v>0</v>
      </c>
      <c r="U37" s="126">
        <v>0</v>
      </c>
      <c r="V37" s="127" t="b">
        <v>0</v>
      </c>
      <c r="W37" s="127" t="b">
        <v>1</v>
      </c>
      <c r="X37" s="183" t="s">
        <v>293</v>
      </c>
      <c r="Y37" s="183" t="b">
        <f t="shared" si="3"/>
        <v>1</v>
      </c>
      <c r="Z37" s="183" t="s">
        <v>993</v>
      </c>
      <c r="AA37" s="127" t="b">
        <v>0</v>
      </c>
      <c r="AB37" s="183" t="s">
        <v>993</v>
      </c>
      <c r="AC37" s="183" t="s">
        <v>993</v>
      </c>
      <c r="AD37" s="183" t="s">
        <v>993</v>
      </c>
      <c r="AE37" s="183">
        <f t="shared" si="13"/>
        <v>48</v>
      </c>
      <c r="AF37" s="183">
        <f t="shared" si="14"/>
        <v>48</v>
      </c>
      <c r="AG37" s="183">
        <f t="shared" si="15"/>
        <v>39</v>
      </c>
      <c r="AH37" s="183">
        <f t="shared" si="16"/>
        <v>48</v>
      </c>
      <c r="AI37" s="126">
        <v>48</v>
      </c>
      <c r="AJ37" s="126">
        <v>48</v>
      </c>
      <c r="AK37" s="126">
        <v>39</v>
      </c>
      <c r="AL37" s="126">
        <v>48</v>
      </c>
      <c r="AM37" s="126">
        <v>0</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7" t="b">
        <v>0</v>
      </c>
      <c r="BD37" s="127"/>
      <c r="BE37" s="183" t="s">
        <v>298</v>
      </c>
      <c r="BF37" s="126">
        <v>48</v>
      </c>
      <c r="BG37" s="183" t="s">
        <v>998</v>
      </c>
      <c r="BH37" s="126">
        <v>43</v>
      </c>
      <c r="BI37" s="183" t="s">
        <v>993</v>
      </c>
      <c r="BJ37" s="126">
        <v>0</v>
      </c>
      <c r="BK37" s="126">
        <v>0</v>
      </c>
      <c r="BL37" s="126">
        <v>0</v>
      </c>
      <c r="BM37" s="183" t="s">
        <v>993</v>
      </c>
      <c r="BN37" s="183" t="s">
        <v>993</v>
      </c>
      <c r="BO37" s="183" t="s">
        <v>993</v>
      </c>
      <c r="BP37" s="126">
        <v>0</v>
      </c>
      <c r="BQ37" s="183" t="s">
        <v>993</v>
      </c>
      <c r="BR37" s="126">
        <v>0</v>
      </c>
      <c r="BS37" s="183" t="s">
        <v>993</v>
      </c>
      <c r="BT37" s="126">
        <v>0</v>
      </c>
      <c r="BU37" s="126">
        <v>0</v>
      </c>
      <c r="BV37" s="126">
        <v>0</v>
      </c>
      <c r="BW37" s="183" t="s">
        <v>993</v>
      </c>
      <c r="BX37" s="126">
        <v>0</v>
      </c>
      <c r="BY37" s="183" t="s">
        <v>993</v>
      </c>
      <c r="BZ37" s="126">
        <v>0</v>
      </c>
      <c r="CA37" s="183" t="s">
        <v>993</v>
      </c>
      <c r="CB37" s="126">
        <v>0</v>
      </c>
      <c r="CC37" s="126">
        <v>0</v>
      </c>
      <c r="CD37" s="126">
        <v>0</v>
      </c>
      <c r="CE37" s="183" t="s">
        <v>993</v>
      </c>
      <c r="CF37" s="126">
        <v>0</v>
      </c>
      <c r="CG37" s="183" t="s">
        <v>993</v>
      </c>
      <c r="CH37" s="126">
        <v>0</v>
      </c>
      <c r="CI37" s="183" t="s">
        <v>993</v>
      </c>
      <c r="CJ37" s="126">
        <v>0</v>
      </c>
      <c r="CK37" s="126">
        <v>0</v>
      </c>
      <c r="CL37" s="126">
        <v>0</v>
      </c>
      <c r="CM37" s="126">
        <v>21</v>
      </c>
      <c r="CN37" s="126">
        <v>3.2</v>
      </c>
      <c r="CO37" s="126">
        <v>5</v>
      </c>
      <c r="CP37" s="126">
        <v>0</v>
      </c>
      <c r="CQ37" s="126">
        <v>5</v>
      </c>
      <c r="CR37" s="126">
        <v>0</v>
      </c>
      <c r="CS37" s="126">
        <v>0</v>
      </c>
      <c r="CT37" s="126">
        <v>0</v>
      </c>
      <c r="CU37" s="126">
        <v>1</v>
      </c>
      <c r="CV37" s="126">
        <v>0</v>
      </c>
      <c r="CW37" s="126">
        <v>0</v>
      </c>
      <c r="CX37" s="126">
        <v>0</v>
      </c>
      <c r="CY37" s="126">
        <v>0</v>
      </c>
      <c r="CZ37" s="126">
        <v>0</v>
      </c>
      <c r="DA37" s="126">
        <v>3</v>
      </c>
      <c r="DB37" s="126">
        <v>0</v>
      </c>
      <c r="DC37" s="126">
        <v>0</v>
      </c>
      <c r="DD37" s="126">
        <v>0</v>
      </c>
      <c r="DE37" s="126">
        <v>3</v>
      </c>
      <c r="DF37" s="126">
        <v>0</v>
      </c>
      <c r="DG37" s="127" t="b">
        <v>0</v>
      </c>
      <c r="DH37" s="183" t="s">
        <v>270</v>
      </c>
      <c r="DI37" s="183" t="s">
        <v>993</v>
      </c>
      <c r="DJ37" s="183" t="s">
        <v>993</v>
      </c>
      <c r="DK37" s="183" t="s">
        <v>993</v>
      </c>
      <c r="DL37" s="126">
        <v>977</v>
      </c>
      <c r="DM37" s="126">
        <v>606</v>
      </c>
      <c r="DN37" s="126">
        <v>305</v>
      </c>
      <c r="DO37" s="126">
        <v>66</v>
      </c>
      <c r="DP37" s="126">
        <v>17453</v>
      </c>
      <c r="DQ37" s="126">
        <v>976</v>
      </c>
      <c r="DR37" s="167">
        <f t="shared" si="1"/>
        <v>0.99617579908675802</v>
      </c>
      <c r="DS37" s="168">
        <f t="shared" si="2"/>
        <v>17.873015873015873</v>
      </c>
      <c r="DT37" s="126">
        <v>977</v>
      </c>
      <c r="DU37" s="126">
        <v>0</v>
      </c>
      <c r="DV37" s="126">
        <v>565</v>
      </c>
      <c r="DW37" s="126">
        <v>75</v>
      </c>
      <c r="DX37" s="126">
        <v>337</v>
      </c>
      <c r="DY37" s="126">
        <v>0</v>
      </c>
      <c r="DZ37" s="126">
        <v>0</v>
      </c>
      <c r="EA37" s="126">
        <v>0</v>
      </c>
      <c r="EB37" s="126">
        <v>976</v>
      </c>
      <c r="EC37" s="126">
        <v>0</v>
      </c>
      <c r="ED37" s="126">
        <v>546</v>
      </c>
      <c r="EE37" s="126">
        <v>53</v>
      </c>
      <c r="EF37" s="126">
        <v>8</v>
      </c>
      <c r="EG37" s="126">
        <v>219</v>
      </c>
      <c r="EH37" s="126">
        <v>0</v>
      </c>
      <c r="EI37" s="126">
        <v>111</v>
      </c>
      <c r="EJ37" s="126">
        <v>39</v>
      </c>
      <c r="EK37" s="126">
        <v>0</v>
      </c>
      <c r="EL37" s="126">
        <v>976</v>
      </c>
      <c r="EM37" s="126">
        <v>824</v>
      </c>
      <c r="EN37" s="126">
        <v>104</v>
      </c>
      <c r="EO37" s="126">
        <v>48</v>
      </c>
      <c r="EP37" s="126">
        <v>0</v>
      </c>
      <c r="EQ37" s="126">
        <v>0</v>
      </c>
      <c r="ER37" s="127" t="b">
        <v>0</v>
      </c>
      <c r="ES37" s="127" t="b">
        <v>0</v>
      </c>
      <c r="ET37" s="127" t="b">
        <v>0</v>
      </c>
      <c r="EU37" s="128">
        <v>0.24</v>
      </c>
      <c r="EV37" s="128">
        <v>5.9000000000000004E-2</v>
      </c>
      <c r="EW37" s="128">
        <v>5.7000000000000002E-2</v>
      </c>
      <c r="EX37" s="128">
        <v>2.3E-2</v>
      </c>
      <c r="EY37" s="128">
        <v>5.0000000000000001E-3</v>
      </c>
      <c r="EZ37" s="128">
        <v>6.3E-2</v>
      </c>
      <c r="FA37" s="127" t="b">
        <v>0</v>
      </c>
      <c r="FB37" s="127" t="b">
        <v>0</v>
      </c>
      <c r="FC37" s="127" t="b">
        <v>0</v>
      </c>
      <c r="FD37" s="128">
        <v>0.32600000000000001</v>
      </c>
      <c r="FE37" s="128">
        <v>7.8E-2</v>
      </c>
      <c r="FF37" s="128">
        <v>0</v>
      </c>
      <c r="FG37" s="128">
        <v>1.9E-2</v>
      </c>
      <c r="FH37" s="128">
        <v>2E-3</v>
      </c>
      <c r="FI37" s="128">
        <v>0.02</v>
      </c>
      <c r="FJ37" s="127" t="b">
        <v>0</v>
      </c>
      <c r="FK37" s="127" t="b">
        <v>0</v>
      </c>
      <c r="FL37" s="127" t="b">
        <v>0</v>
      </c>
      <c r="FM37" s="128">
        <v>0</v>
      </c>
      <c r="FN37" s="128">
        <v>0</v>
      </c>
      <c r="FO37" s="128">
        <v>0</v>
      </c>
      <c r="FP37" s="128">
        <v>0</v>
      </c>
      <c r="FQ37" s="128">
        <v>0</v>
      </c>
      <c r="FR37" s="128">
        <v>0</v>
      </c>
      <c r="FS37" s="183" t="s">
        <v>993</v>
      </c>
      <c r="FT37" s="128">
        <v>0</v>
      </c>
      <c r="FU37" s="126">
        <v>0</v>
      </c>
      <c r="FV37" s="126">
        <v>976</v>
      </c>
      <c r="FW37" s="126">
        <v>0</v>
      </c>
      <c r="FX37" s="126">
        <v>0</v>
      </c>
      <c r="FY37" s="126">
        <v>0</v>
      </c>
      <c r="FZ37" s="126">
        <v>0</v>
      </c>
      <c r="GA37" s="126">
        <v>0</v>
      </c>
      <c r="GB37" s="126">
        <v>0</v>
      </c>
      <c r="GC37" s="126">
        <v>0</v>
      </c>
      <c r="GD37" s="126">
        <v>0</v>
      </c>
      <c r="GE37" s="126">
        <v>0</v>
      </c>
      <c r="GF37" s="126">
        <v>0</v>
      </c>
      <c r="GG37" s="126">
        <v>0</v>
      </c>
      <c r="GH37" s="126">
        <v>0</v>
      </c>
      <c r="GI37" s="126">
        <v>0</v>
      </c>
      <c r="GJ37" s="126">
        <v>0</v>
      </c>
      <c r="GK37" s="126">
        <v>0</v>
      </c>
      <c r="GL37" s="126">
        <v>0</v>
      </c>
      <c r="GM37" s="127" t="b">
        <v>0</v>
      </c>
      <c r="GN37" s="183" t="s">
        <v>993</v>
      </c>
      <c r="GO37" s="183" t="s">
        <v>993</v>
      </c>
      <c r="GP37" s="183" t="s">
        <v>993</v>
      </c>
      <c r="GQ37" s="183" t="s">
        <v>993</v>
      </c>
      <c r="GR37" s="127"/>
      <c r="GS37" s="123"/>
    </row>
    <row r="38" spans="1:201">
      <c r="A38" s="122"/>
      <c r="B38" s="210" t="s">
        <v>320</v>
      </c>
      <c r="C38" s="183" t="s">
        <v>1025</v>
      </c>
      <c r="D38" s="183" t="s">
        <v>1026</v>
      </c>
      <c r="E38" s="183" t="s">
        <v>437</v>
      </c>
      <c r="F38" s="183" t="s">
        <v>986</v>
      </c>
      <c r="G38" s="183" t="s">
        <v>987</v>
      </c>
      <c r="H38" s="183" t="s">
        <v>988</v>
      </c>
      <c r="I38" s="183" t="s">
        <v>989</v>
      </c>
      <c r="J38" s="183" t="s">
        <v>990</v>
      </c>
      <c r="K38" s="126">
        <v>3</v>
      </c>
      <c r="L38" s="183" t="s">
        <v>1026</v>
      </c>
      <c r="M38" s="183" t="s">
        <v>996</v>
      </c>
      <c r="N38" s="183" t="s">
        <v>352</v>
      </c>
      <c r="O38" s="183" t="s">
        <v>1027</v>
      </c>
      <c r="P38" s="183" t="s">
        <v>290</v>
      </c>
      <c r="Q38" s="183" t="s">
        <v>293</v>
      </c>
      <c r="R38" s="127" t="b">
        <v>0</v>
      </c>
      <c r="S38" s="126">
        <v>0</v>
      </c>
      <c r="T38" s="127" t="b">
        <v>0</v>
      </c>
      <c r="U38" s="126">
        <v>0</v>
      </c>
      <c r="V38" s="127" t="b">
        <v>1</v>
      </c>
      <c r="W38" s="127" t="b">
        <v>1</v>
      </c>
      <c r="X38" s="183" t="s">
        <v>293</v>
      </c>
      <c r="Y38" s="183" t="b">
        <f t="shared" si="3"/>
        <v>1</v>
      </c>
      <c r="Z38" s="183" t="s">
        <v>993</v>
      </c>
      <c r="AA38" s="127" t="b">
        <v>0</v>
      </c>
      <c r="AB38" s="183" t="s">
        <v>993</v>
      </c>
      <c r="AC38" s="183" t="s">
        <v>993</v>
      </c>
      <c r="AD38" s="183" t="s">
        <v>993</v>
      </c>
      <c r="AE38" s="183">
        <f t="shared" si="13"/>
        <v>44</v>
      </c>
      <c r="AF38" s="183">
        <f t="shared" si="14"/>
        <v>42</v>
      </c>
      <c r="AG38" s="183">
        <f t="shared" si="15"/>
        <v>34</v>
      </c>
      <c r="AH38" s="183">
        <f t="shared" si="16"/>
        <v>44</v>
      </c>
      <c r="AI38" s="126">
        <v>44</v>
      </c>
      <c r="AJ38" s="126">
        <v>42</v>
      </c>
      <c r="AK38" s="126">
        <v>34</v>
      </c>
      <c r="AL38" s="126">
        <v>44</v>
      </c>
      <c r="AM38" s="126">
        <v>0</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7" t="b">
        <v>0</v>
      </c>
      <c r="BD38" s="127"/>
      <c r="BE38" s="183" t="s">
        <v>1028</v>
      </c>
      <c r="BF38" s="126">
        <v>44</v>
      </c>
      <c r="BG38" s="183" t="s">
        <v>993</v>
      </c>
      <c r="BH38" s="126">
        <v>0</v>
      </c>
      <c r="BI38" s="183" t="s">
        <v>993</v>
      </c>
      <c r="BJ38" s="126">
        <v>0</v>
      </c>
      <c r="BK38" s="126">
        <v>0</v>
      </c>
      <c r="BL38" s="126">
        <v>0</v>
      </c>
      <c r="BM38" s="183" t="s">
        <v>993</v>
      </c>
      <c r="BN38" s="183" t="s">
        <v>993</v>
      </c>
      <c r="BO38" s="183" t="s">
        <v>993</v>
      </c>
      <c r="BP38" s="126">
        <v>0</v>
      </c>
      <c r="BQ38" s="183" t="s">
        <v>993</v>
      </c>
      <c r="BR38" s="126">
        <v>0</v>
      </c>
      <c r="BS38" s="183" t="s">
        <v>993</v>
      </c>
      <c r="BT38" s="126">
        <v>0</v>
      </c>
      <c r="BU38" s="126">
        <v>0</v>
      </c>
      <c r="BV38" s="126">
        <v>0</v>
      </c>
      <c r="BW38" s="183" t="s">
        <v>993</v>
      </c>
      <c r="BX38" s="126">
        <v>0</v>
      </c>
      <c r="BY38" s="183" t="s">
        <v>993</v>
      </c>
      <c r="BZ38" s="126">
        <v>0</v>
      </c>
      <c r="CA38" s="183" t="s">
        <v>993</v>
      </c>
      <c r="CB38" s="126">
        <v>0</v>
      </c>
      <c r="CC38" s="126">
        <v>0</v>
      </c>
      <c r="CD38" s="126">
        <v>0</v>
      </c>
      <c r="CE38" s="183" t="s">
        <v>993</v>
      </c>
      <c r="CF38" s="126">
        <v>0</v>
      </c>
      <c r="CG38" s="183" t="s">
        <v>993</v>
      </c>
      <c r="CH38" s="126">
        <v>0</v>
      </c>
      <c r="CI38" s="183" t="s">
        <v>993</v>
      </c>
      <c r="CJ38" s="126">
        <v>0</v>
      </c>
      <c r="CK38" s="126">
        <v>0</v>
      </c>
      <c r="CL38" s="126">
        <v>0</v>
      </c>
      <c r="CM38" s="126">
        <v>22</v>
      </c>
      <c r="CN38" s="126">
        <v>1.7</v>
      </c>
      <c r="CO38" s="126">
        <v>2</v>
      </c>
      <c r="CP38" s="126">
        <v>0</v>
      </c>
      <c r="CQ38" s="126">
        <v>6</v>
      </c>
      <c r="CR38" s="126">
        <v>0.9</v>
      </c>
      <c r="CS38" s="126">
        <v>0</v>
      </c>
      <c r="CT38" s="126">
        <v>0</v>
      </c>
      <c r="CU38" s="126">
        <v>15</v>
      </c>
      <c r="CV38" s="126">
        <v>0</v>
      </c>
      <c r="CW38" s="126">
        <v>8</v>
      </c>
      <c r="CX38" s="126">
        <v>0</v>
      </c>
      <c r="CY38" s="126">
        <v>5</v>
      </c>
      <c r="CZ38" s="126">
        <v>0</v>
      </c>
      <c r="DA38" s="126">
        <v>0</v>
      </c>
      <c r="DB38" s="126">
        <v>0</v>
      </c>
      <c r="DC38" s="126">
        <v>0</v>
      </c>
      <c r="DD38" s="126">
        <v>0</v>
      </c>
      <c r="DE38" s="126">
        <v>1</v>
      </c>
      <c r="DF38" s="126">
        <v>0</v>
      </c>
      <c r="DG38" s="127" t="b">
        <v>0</v>
      </c>
      <c r="DH38" s="183" t="s">
        <v>1029</v>
      </c>
      <c r="DI38" s="183" t="s">
        <v>993</v>
      </c>
      <c r="DJ38" s="183" t="s">
        <v>993</v>
      </c>
      <c r="DK38" s="183" t="s">
        <v>993</v>
      </c>
      <c r="DL38" s="126">
        <v>255</v>
      </c>
      <c r="DM38" s="126">
        <v>255</v>
      </c>
      <c r="DN38" s="126">
        <v>0</v>
      </c>
      <c r="DO38" s="126">
        <v>0</v>
      </c>
      <c r="DP38" s="126">
        <v>14149</v>
      </c>
      <c r="DQ38" s="126">
        <v>260</v>
      </c>
      <c r="DR38" s="167">
        <f t="shared" si="1"/>
        <v>0.88100871731008712</v>
      </c>
      <c r="DS38" s="168">
        <f t="shared" si="2"/>
        <v>54.947572815533981</v>
      </c>
      <c r="DT38" s="126">
        <v>255</v>
      </c>
      <c r="DU38" s="126">
        <v>118</v>
      </c>
      <c r="DV38" s="126">
        <v>4</v>
      </c>
      <c r="DW38" s="126">
        <v>133</v>
      </c>
      <c r="DX38" s="126">
        <v>0</v>
      </c>
      <c r="DY38" s="126">
        <v>0</v>
      </c>
      <c r="DZ38" s="126">
        <v>0</v>
      </c>
      <c r="EA38" s="126">
        <v>0</v>
      </c>
      <c r="EB38" s="126">
        <v>260</v>
      </c>
      <c r="EC38" s="126">
        <v>8</v>
      </c>
      <c r="ED38" s="126">
        <v>189</v>
      </c>
      <c r="EE38" s="126">
        <v>13</v>
      </c>
      <c r="EF38" s="126">
        <v>11</v>
      </c>
      <c r="EG38" s="126">
        <v>19</v>
      </c>
      <c r="EH38" s="126">
        <v>0</v>
      </c>
      <c r="EI38" s="126">
        <v>18</v>
      </c>
      <c r="EJ38" s="126">
        <v>2</v>
      </c>
      <c r="EK38" s="126">
        <v>0</v>
      </c>
      <c r="EL38" s="126">
        <v>252</v>
      </c>
      <c r="EM38" s="126">
        <v>240</v>
      </c>
      <c r="EN38" s="126">
        <v>0</v>
      </c>
      <c r="EO38" s="126">
        <v>12</v>
      </c>
      <c r="EP38" s="126">
        <v>0</v>
      </c>
      <c r="EQ38" s="126">
        <v>0</v>
      </c>
      <c r="ER38" s="127" t="b">
        <v>0</v>
      </c>
      <c r="ES38" s="127" t="b">
        <v>0</v>
      </c>
      <c r="ET38" s="127" t="b">
        <v>0</v>
      </c>
      <c r="EU38" s="128">
        <v>0</v>
      </c>
      <c r="EV38" s="128">
        <v>0</v>
      </c>
      <c r="EW38" s="128">
        <v>0</v>
      </c>
      <c r="EX38" s="128">
        <v>0</v>
      </c>
      <c r="EY38" s="128">
        <v>0</v>
      </c>
      <c r="EZ38" s="128">
        <v>0</v>
      </c>
      <c r="FA38" s="127" t="b">
        <v>0</v>
      </c>
      <c r="FB38" s="127" t="b">
        <v>0</v>
      </c>
      <c r="FC38" s="127" t="b">
        <v>0</v>
      </c>
      <c r="FD38" s="128">
        <v>0</v>
      </c>
      <c r="FE38" s="128">
        <v>0</v>
      </c>
      <c r="FF38" s="128">
        <v>0</v>
      </c>
      <c r="FG38" s="128">
        <v>0</v>
      </c>
      <c r="FH38" s="128">
        <v>0</v>
      </c>
      <c r="FI38" s="128">
        <v>0</v>
      </c>
      <c r="FJ38" s="127" t="b">
        <v>0</v>
      </c>
      <c r="FK38" s="127" t="b">
        <v>0</v>
      </c>
      <c r="FL38" s="127" t="b">
        <v>0</v>
      </c>
      <c r="FM38" s="128">
        <v>0</v>
      </c>
      <c r="FN38" s="128">
        <v>0</v>
      </c>
      <c r="FO38" s="128">
        <v>0</v>
      </c>
      <c r="FP38" s="128">
        <v>0</v>
      </c>
      <c r="FQ38" s="128">
        <v>0</v>
      </c>
      <c r="FR38" s="128">
        <v>0</v>
      </c>
      <c r="FS38" s="183" t="s">
        <v>270</v>
      </c>
      <c r="FT38" s="128">
        <v>0.98499999999999999</v>
      </c>
      <c r="FU38" s="126">
        <v>6.3</v>
      </c>
      <c r="FV38" s="126">
        <v>252</v>
      </c>
      <c r="FW38" s="126">
        <v>111</v>
      </c>
      <c r="FX38" s="126">
        <v>106</v>
      </c>
      <c r="FY38" s="126">
        <v>72</v>
      </c>
      <c r="FZ38" s="126">
        <v>58</v>
      </c>
      <c r="GA38" s="126">
        <v>97</v>
      </c>
      <c r="GB38" s="126">
        <v>111</v>
      </c>
      <c r="GC38" s="126">
        <v>127</v>
      </c>
      <c r="GD38" s="126">
        <v>139</v>
      </c>
      <c r="GE38" s="126">
        <v>81</v>
      </c>
      <c r="GF38" s="126">
        <v>95</v>
      </c>
      <c r="GG38" s="126">
        <v>112</v>
      </c>
      <c r="GH38" s="126">
        <v>126</v>
      </c>
      <c r="GI38" s="126">
        <v>61</v>
      </c>
      <c r="GJ38" s="126">
        <v>59.4</v>
      </c>
      <c r="GK38" s="126">
        <v>54.9</v>
      </c>
      <c r="GL38" s="126">
        <v>56.5</v>
      </c>
      <c r="GM38" s="127" t="b">
        <v>0</v>
      </c>
      <c r="GN38" s="183" t="s">
        <v>993</v>
      </c>
      <c r="GO38" s="183" t="s">
        <v>993</v>
      </c>
      <c r="GP38" s="183" t="s">
        <v>993</v>
      </c>
      <c r="GQ38" s="183" t="s">
        <v>993</v>
      </c>
      <c r="GR38" s="127"/>
      <c r="GS38" s="123"/>
    </row>
    <row r="39" spans="1:201">
      <c r="A39" s="122"/>
      <c r="B39" s="210" t="s">
        <v>320</v>
      </c>
      <c r="C39" s="183" t="s">
        <v>1025</v>
      </c>
      <c r="D39" s="183" t="s">
        <v>1026</v>
      </c>
      <c r="E39" s="183" t="s">
        <v>437</v>
      </c>
      <c r="F39" s="183" t="s">
        <v>986</v>
      </c>
      <c r="G39" s="183" t="s">
        <v>987</v>
      </c>
      <c r="H39" s="183" t="s">
        <v>988</v>
      </c>
      <c r="I39" s="183" t="s">
        <v>989</v>
      </c>
      <c r="J39" s="183" t="s">
        <v>990</v>
      </c>
      <c r="K39" s="126">
        <v>4</v>
      </c>
      <c r="L39" s="183" t="s">
        <v>1026</v>
      </c>
      <c r="M39" s="183" t="s">
        <v>1030</v>
      </c>
      <c r="N39" s="183" t="s">
        <v>354</v>
      </c>
      <c r="O39" s="183" t="s">
        <v>1027</v>
      </c>
      <c r="P39" s="183" t="s">
        <v>290</v>
      </c>
      <c r="Q39" s="183" t="s">
        <v>293</v>
      </c>
      <c r="R39" s="127" t="b">
        <v>0</v>
      </c>
      <c r="S39" s="126">
        <v>0</v>
      </c>
      <c r="T39" s="127" t="b">
        <v>0</v>
      </c>
      <c r="U39" s="126">
        <v>0</v>
      </c>
      <c r="V39" s="127" t="b">
        <v>1</v>
      </c>
      <c r="W39" s="127" t="b">
        <v>1</v>
      </c>
      <c r="X39" s="183" t="s">
        <v>293</v>
      </c>
      <c r="Y39" s="183" t="b">
        <f t="shared" si="3"/>
        <v>1</v>
      </c>
      <c r="Z39" s="183" t="s">
        <v>993</v>
      </c>
      <c r="AA39" s="127" t="b">
        <v>0</v>
      </c>
      <c r="AB39" s="183" t="s">
        <v>993</v>
      </c>
      <c r="AC39" s="183" t="s">
        <v>993</v>
      </c>
      <c r="AD39" s="183" t="s">
        <v>993</v>
      </c>
      <c r="AE39" s="183">
        <f t="shared" si="13"/>
        <v>54</v>
      </c>
      <c r="AF39" s="183">
        <f t="shared" si="14"/>
        <v>53</v>
      </c>
      <c r="AG39" s="183">
        <f t="shared" si="15"/>
        <v>40</v>
      </c>
      <c r="AH39" s="183">
        <f t="shared" si="16"/>
        <v>54</v>
      </c>
      <c r="AI39" s="126">
        <v>54</v>
      </c>
      <c r="AJ39" s="126">
        <v>53</v>
      </c>
      <c r="AK39" s="126">
        <v>40</v>
      </c>
      <c r="AL39" s="126">
        <v>54</v>
      </c>
      <c r="AM39" s="126">
        <v>0</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7" t="b">
        <v>0</v>
      </c>
      <c r="BD39" s="127"/>
      <c r="BE39" s="183" t="s">
        <v>1031</v>
      </c>
      <c r="BF39" s="126">
        <v>54</v>
      </c>
      <c r="BG39" s="183" t="s">
        <v>993</v>
      </c>
      <c r="BH39" s="126">
        <v>0</v>
      </c>
      <c r="BI39" s="183" t="s">
        <v>993</v>
      </c>
      <c r="BJ39" s="126">
        <v>0</v>
      </c>
      <c r="BK39" s="126">
        <v>0</v>
      </c>
      <c r="BL39" s="126">
        <v>0</v>
      </c>
      <c r="BM39" s="183" t="s">
        <v>993</v>
      </c>
      <c r="BN39" s="183" t="s">
        <v>993</v>
      </c>
      <c r="BO39" s="183" t="s">
        <v>993</v>
      </c>
      <c r="BP39" s="126">
        <v>0</v>
      </c>
      <c r="BQ39" s="183" t="s">
        <v>993</v>
      </c>
      <c r="BR39" s="126">
        <v>0</v>
      </c>
      <c r="BS39" s="183" t="s">
        <v>993</v>
      </c>
      <c r="BT39" s="126">
        <v>0</v>
      </c>
      <c r="BU39" s="126">
        <v>0</v>
      </c>
      <c r="BV39" s="126">
        <v>0</v>
      </c>
      <c r="BW39" s="183" t="s">
        <v>993</v>
      </c>
      <c r="BX39" s="126">
        <v>0</v>
      </c>
      <c r="BY39" s="183" t="s">
        <v>993</v>
      </c>
      <c r="BZ39" s="126">
        <v>0</v>
      </c>
      <c r="CA39" s="183" t="s">
        <v>993</v>
      </c>
      <c r="CB39" s="126">
        <v>0</v>
      </c>
      <c r="CC39" s="126">
        <v>0</v>
      </c>
      <c r="CD39" s="126">
        <v>0</v>
      </c>
      <c r="CE39" s="183" t="s">
        <v>993</v>
      </c>
      <c r="CF39" s="126">
        <v>0</v>
      </c>
      <c r="CG39" s="183" t="s">
        <v>993</v>
      </c>
      <c r="CH39" s="126">
        <v>0</v>
      </c>
      <c r="CI39" s="183" t="s">
        <v>993</v>
      </c>
      <c r="CJ39" s="126">
        <v>0</v>
      </c>
      <c r="CK39" s="126">
        <v>0</v>
      </c>
      <c r="CL39" s="126">
        <v>0</v>
      </c>
      <c r="CM39" s="126">
        <v>25</v>
      </c>
      <c r="CN39" s="126">
        <v>0</v>
      </c>
      <c r="CO39" s="126">
        <v>0</v>
      </c>
      <c r="CP39" s="126">
        <v>0</v>
      </c>
      <c r="CQ39" s="126">
        <v>5</v>
      </c>
      <c r="CR39" s="126">
        <v>1.6</v>
      </c>
      <c r="CS39" s="126">
        <v>0</v>
      </c>
      <c r="CT39" s="126">
        <v>0</v>
      </c>
      <c r="CU39" s="126">
        <v>11</v>
      </c>
      <c r="CV39" s="126">
        <v>0</v>
      </c>
      <c r="CW39" s="126">
        <v>1</v>
      </c>
      <c r="CX39" s="126">
        <v>0.8</v>
      </c>
      <c r="CY39" s="126">
        <v>0</v>
      </c>
      <c r="CZ39" s="126">
        <v>0</v>
      </c>
      <c r="DA39" s="126">
        <v>0</v>
      </c>
      <c r="DB39" s="126">
        <v>0</v>
      </c>
      <c r="DC39" s="126">
        <v>0</v>
      </c>
      <c r="DD39" s="126">
        <v>0</v>
      </c>
      <c r="DE39" s="126">
        <v>1</v>
      </c>
      <c r="DF39" s="126">
        <v>0</v>
      </c>
      <c r="DG39" s="127" t="b">
        <v>0</v>
      </c>
      <c r="DH39" s="183" t="s">
        <v>999</v>
      </c>
      <c r="DI39" s="183" t="s">
        <v>1000</v>
      </c>
      <c r="DJ39" s="183" t="s">
        <v>296</v>
      </c>
      <c r="DK39" s="183" t="s">
        <v>293</v>
      </c>
      <c r="DL39" s="126">
        <v>1066</v>
      </c>
      <c r="DM39" s="126">
        <v>934</v>
      </c>
      <c r="DN39" s="126">
        <v>117</v>
      </c>
      <c r="DO39" s="126">
        <v>15</v>
      </c>
      <c r="DP39" s="126">
        <v>18236</v>
      </c>
      <c r="DQ39" s="126">
        <v>1073</v>
      </c>
      <c r="DR39" s="167">
        <f t="shared" si="1"/>
        <v>0.92521562658548961</v>
      </c>
      <c r="DS39" s="168">
        <f t="shared" si="2"/>
        <v>17.050958391771857</v>
      </c>
      <c r="DT39" s="126">
        <v>1066</v>
      </c>
      <c r="DU39" s="126">
        <v>639</v>
      </c>
      <c r="DV39" s="126">
        <v>367</v>
      </c>
      <c r="DW39" s="126">
        <v>49</v>
      </c>
      <c r="DX39" s="126">
        <v>11</v>
      </c>
      <c r="DY39" s="126">
        <v>0</v>
      </c>
      <c r="DZ39" s="126">
        <v>0</v>
      </c>
      <c r="EA39" s="126">
        <v>0</v>
      </c>
      <c r="EB39" s="126">
        <v>1073</v>
      </c>
      <c r="EC39" s="126">
        <v>17</v>
      </c>
      <c r="ED39" s="126">
        <v>961</v>
      </c>
      <c r="EE39" s="126">
        <v>17</v>
      </c>
      <c r="EF39" s="126">
        <v>10</v>
      </c>
      <c r="EG39" s="126">
        <v>34</v>
      </c>
      <c r="EH39" s="126">
        <v>0</v>
      </c>
      <c r="EI39" s="126">
        <v>27</v>
      </c>
      <c r="EJ39" s="126">
        <v>7</v>
      </c>
      <c r="EK39" s="126">
        <v>0</v>
      </c>
      <c r="EL39" s="126">
        <v>1056</v>
      </c>
      <c r="EM39" s="126">
        <v>1040</v>
      </c>
      <c r="EN39" s="126">
        <v>0</v>
      </c>
      <c r="EO39" s="126">
        <v>0</v>
      </c>
      <c r="EP39" s="126">
        <v>16</v>
      </c>
      <c r="EQ39" s="126">
        <v>0</v>
      </c>
      <c r="ER39" s="127" t="b">
        <v>0</v>
      </c>
      <c r="ES39" s="127" t="b">
        <v>0</v>
      </c>
      <c r="ET39" s="127" t="b">
        <v>0</v>
      </c>
      <c r="EU39" s="128">
        <v>0</v>
      </c>
      <c r="EV39" s="128">
        <v>0</v>
      </c>
      <c r="EW39" s="128">
        <v>0</v>
      </c>
      <c r="EX39" s="128">
        <v>0</v>
      </c>
      <c r="EY39" s="128">
        <v>0</v>
      </c>
      <c r="EZ39" s="128">
        <v>0</v>
      </c>
      <c r="FA39" s="127" t="b">
        <v>0</v>
      </c>
      <c r="FB39" s="127" t="b">
        <v>0</v>
      </c>
      <c r="FC39" s="127" t="b">
        <v>0</v>
      </c>
      <c r="FD39" s="128">
        <v>0.13300000000000001</v>
      </c>
      <c r="FE39" s="128">
        <v>6.8000000000000005E-2</v>
      </c>
      <c r="FF39" s="128">
        <v>4.2999999999999997E-2</v>
      </c>
      <c r="FG39" s="128">
        <v>1.7000000000000001E-2</v>
      </c>
      <c r="FH39" s="128">
        <v>3.2000000000000001E-2</v>
      </c>
      <c r="FI39" s="128">
        <v>7.5999999999999998E-2</v>
      </c>
      <c r="FJ39" s="127" t="b">
        <v>0</v>
      </c>
      <c r="FK39" s="127" t="b">
        <v>0</v>
      </c>
      <c r="FL39" s="127" t="b">
        <v>0</v>
      </c>
      <c r="FM39" s="128">
        <v>0</v>
      </c>
      <c r="FN39" s="128">
        <v>0</v>
      </c>
      <c r="FO39" s="128">
        <v>0</v>
      </c>
      <c r="FP39" s="128">
        <v>0</v>
      </c>
      <c r="FQ39" s="128">
        <v>0</v>
      </c>
      <c r="FR39" s="128">
        <v>0</v>
      </c>
      <c r="FS39" s="183" t="s">
        <v>993</v>
      </c>
      <c r="FT39" s="128">
        <v>0</v>
      </c>
      <c r="FU39" s="126">
        <v>0</v>
      </c>
      <c r="FV39" s="126">
        <v>1056</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6">
        <v>0</v>
      </c>
      <c r="GM39" s="127" t="b">
        <v>0</v>
      </c>
      <c r="GN39" s="183" t="s">
        <v>993</v>
      </c>
      <c r="GO39" s="183" t="s">
        <v>993</v>
      </c>
      <c r="GP39" s="183" t="s">
        <v>993</v>
      </c>
      <c r="GQ39" s="183" t="s">
        <v>993</v>
      </c>
      <c r="GR39" s="127"/>
      <c r="GS39" s="123"/>
    </row>
    <row r="40" spans="1:201">
      <c r="A40" s="122"/>
      <c r="B40" s="210" t="s">
        <v>271</v>
      </c>
      <c r="C40" s="183" t="s">
        <v>1034</v>
      </c>
      <c r="D40" s="183" t="s">
        <v>274</v>
      </c>
      <c r="E40" s="183" t="s">
        <v>437</v>
      </c>
      <c r="F40" s="183" t="s">
        <v>986</v>
      </c>
      <c r="G40" s="183" t="s">
        <v>987</v>
      </c>
      <c r="H40" s="183" t="s">
        <v>988</v>
      </c>
      <c r="I40" s="183" t="s">
        <v>1035</v>
      </c>
      <c r="J40" s="183" t="s">
        <v>1036</v>
      </c>
      <c r="K40" s="126">
        <v>8</v>
      </c>
      <c r="L40" s="183" t="s">
        <v>274</v>
      </c>
      <c r="M40" s="183" t="s">
        <v>1030</v>
      </c>
      <c r="N40" s="183" t="s">
        <v>337</v>
      </c>
      <c r="O40" s="183" t="s">
        <v>1037</v>
      </c>
      <c r="P40" s="183" t="s">
        <v>293</v>
      </c>
      <c r="Q40" s="183" t="s">
        <v>293</v>
      </c>
      <c r="R40" s="127" t="b">
        <v>0</v>
      </c>
      <c r="S40" s="126">
        <v>0</v>
      </c>
      <c r="T40" s="127" t="b">
        <v>0</v>
      </c>
      <c r="U40" s="126">
        <v>0</v>
      </c>
      <c r="V40" s="127" t="b">
        <v>1</v>
      </c>
      <c r="W40" s="127" t="b">
        <v>1</v>
      </c>
      <c r="X40" s="183" t="s">
        <v>293</v>
      </c>
      <c r="Y40" s="183" t="b">
        <f t="shared" si="3"/>
        <v>1</v>
      </c>
      <c r="Z40" s="183" t="s">
        <v>993</v>
      </c>
      <c r="AA40" s="127" t="b">
        <v>0</v>
      </c>
      <c r="AB40" s="183" t="s">
        <v>993</v>
      </c>
      <c r="AC40" s="183" t="s">
        <v>993</v>
      </c>
      <c r="AD40" s="183" t="s">
        <v>993</v>
      </c>
      <c r="AE40" s="183">
        <f t="shared" si="13"/>
        <v>41</v>
      </c>
      <c r="AF40" s="183">
        <f t="shared" si="14"/>
        <v>40</v>
      </c>
      <c r="AG40" s="183">
        <f t="shared" si="15"/>
        <v>21</v>
      </c>
      <c r="AH40" s="183">
        <f t="shared" si="16"/>
        <v>41</v>
      </c>
      <c r="AI40" s="126">
        <v>41</v>
      </c>
      <c r="AJ40" s="126">
        <v>40</v>
      </c>
      <c r="AK40" s="126">
        <v>21</v>
      </c>
      <c r="AL40" s="126">
        <v>41</v>
      </c>
      <c r="AM40" s="126">
        <v>0</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7" t="b">
        <v>0</v>
      </c>
      <c r="BD40" s="127"/>
      <c r="BE40" s="183" t="s">
        <v>1031</v>
      </c>
      <c r="BF40" s="126">
        <v>41</v>
      </c>
      <c r="BG40" s="183" t="s">
        <v>993</v>
      </c>
      <c r="BH40" s="126">
        <v>0</v>
      </c>
      <c r="BI40" s="183" t="s">
        <v>993</v>
      </c>
      <c r="BJ40" s="126">
        <v>0</v>
      </c>
      <c r="BK40" s="126">
        <v>0</v>
      </c>
      <c r="BL40" s="126">
        <v>0</v>
      </c>
      <c r="BM40" s="183" t="s">
        <v>993</v>
      </c>
      <c r="BN40" s="183" t="s">
        <v>993</v>
      </c>
      <c r="BO40" s="183" t="s">
        <v>993</v>
      </c>
      <c r="BP40" s="126">
        <v>0</v>
      </c>
      <c r="BQ40" s="183" t="s">
        <v>993</v>
      </c>
      <c r="BR40" s="126">
        <v>0</v>
      </c>
      <c r="BS40" s="183" t="s">
        <v>993</v>
      </c>
      <c r="BT40" s="126">
        <v>0</v>
      </c>
      <c r="BU40" s="126">
        <v>0</v>
      </c>
      <c r="BV40" s="126">
        <v>0</v>
      </c>
      <c r="BW40" s="183" t="s">
        <v>993</v>
      </c>
      <c r="BX40" s="126">
        <v>0</v>
      </c>
      <c r="BY40" s="183" t="s">
        <v>993</v>
      </c>
      <c r="BZ40" s="126">
        <v>0</v>
      </c>
      <c r="CA40" s="183" t="s">
        <v>993</v>
      </c>
      <c r="CB40" s="126">
        <v>0</v>
      </c>
      <c r="CC40" s="126">
        <v>0</v>
      </c>
      <c r="CD40" s="126">
        <v>0</v>
      </c>
      <c r="CE40" s="183" t="s">
        <v>993</v>
      </c>
      <c r="CF40" s="126">
        <v>0</v>
      </c>
      <c r="CG40" s="183" t="s">
        <v>993</v>
      </c>
      <c r="CH40" s="126">
        <v>0</v>
      </c>
      <c r="CI40" s="183" t="s">
        <v>993</v>
      </c>
      <c r="CJ40" s="126">
        <v>0</v>
      </c>
      <c r="CK40" s="126">
        <v>0</v>
      </c>
      <c r="CL40" s="126">
        <v>0</v>
      </c>
      <c r="CM40" s="126">
        <v>20</v>
      </c>
      <c r="CN40" s="126">
        <v>0.9</v>
      </c>
      <c r="CO40" s="126">
        <v>0</v>
      </c>
      <c r="CP40" s="126">
        <v>0</v>
      </c>
      <c r="CQ40" s="126">
        <v>7</v>
      </c>
      <c r="CR40" s="126">
        <v>0</v>
      </c>
      <c r="CS40" s="126">
        <v>0</v>
      </c>
      <c r="CT40" s="126">
        <v>0</v>
      </c>
      <c r="CU40" s="126">
        <v>0</v>
      </c>
      <c r="CV40" s="126">
        <v>0</v>
      </c>
      <c r="CW40" s="126">
        <v>1</v>
      </c>
      <c r="CX40" s="126">
        <v>0</v>
      </c>
      <c r="CY40" s="126">
        <v>0</v>
      </c>
      <c r="CZ40" s="126">
        <v>0</v>
      </c>
      <c r="DA40" s="126">
        <v>0</v>
      </c>
      <c r="DB40" s="126">
        <v>0</v>
      </c>
      <c r="DC40" s="126">
        <v>0</v>
      </c>
      <c r="DD40" s="126">
        <v>0</v>
      </c>
      <c r="DE40" s="126">
        <v>0</v>
      </c>
      <c r="DF40" s="126">
        <v>0</v>
      </c>
      <c r="DG40" s="127" t="b">
        <v>0</v>
      </c>
      <c r="DH40" s="183" t="s">
        <v>999</v>
      </c>
      <c r="DI40" s="183" t="s">
        <v>270</v>
      </c>
      <c r="DJ40" s="183" t="s">
        <v>525</v>
      </c>
      <c r="DK40" s="183" t="s">
        <v>1000</v>
      </c>
      <c r="DL40" s="126">
        <v>551</v>
      </c>
      <c r="DM40" s="126">
        <v>484</v>
      </c>
      <c r="DN40" s="126">
        <v>66</v>
      </c>
      <c r="DO40" s="126">
        <v>1</v>
      </c>
      <c r="DP40" s="126">
        <v>12614</v>
      </c>
      <c r="DQ40" s="126">
        <v>557</v>
      </c>
      <c r="DR40" s="167">
        <f t="shared" si="1"/>
        <v>0.84290010023387907</v>
      </c>
      <c r="DS40" s="168">
        <f t="shared" si="2"/>
        <v>22.768953068592058</v>
      </c>
      <c r="DT40" s="126">
        <v>551</v>
      </c>
      <c r="DU40" s="126">
        <v>319</v>
      </c>
      <c r="DV40" s="126">
        <v>218</v>
      </c>
      <c r="DW40" s="126">
        <v>4</v>
      </c>
      <c r="DX40" s="126">
        <v>10</v>
      </c>
      <c r="DY40" s="126">
        <v>0</v>
      </c>
      <c r="DZ40" s="126">
        <v>0</v>
      </c>
      <c r="EA40" s="126">
        <v>0</v>
      </c>
      <c r="EB40" s="126">
        <v>557</v>
      </c>
      <c r="EC40" s="126">
        <v>17</v>
      </c>
      <c r="ED40" s="126">
        <v>433</v>
      </c>
      <c r="EE40" s="126">
        <v>41</v>
      </c>
      <c r="EF40" s="126">
        <v>17</v>
      </c>
      <c r="EG40" s="126">
        <v>4</v>
      </c>
      <c r="EH40" s="126">
        <v>2</v>
      </c>
      <c r="EI40" s="126">
        <v>22</v>
      </c>
      <c r="EJ40" s="126">
        <v>20</v>
      </c>
      <c r="EK40" s="126">
        <v>1</v>
      </c>
      <c r="EL40" s="126">
        <v>540</v>
      </c>
      <c r="EM40" s="126">
        <v>526</v>
      </c>
      <c r="EN40" s="126">
        <v>4</v>
      </c>
      <c r="EO40" s="126">
        <v>10</v>
      </c>
      <c r="EP40" s="126">
        <v>0</v>
      </c>
      <c r="EQ40" s="126">
        <v>0</v>
      </c>
      <c r="ER40" s="127" t="b">
        <v>0</v>
      </c>
      <c r="ES40" s="127" t="b">
        <v>0</v>
      </c>
      <c r="ET40" s="127" t="b">
        <v>0</v>
      </c>
      <c r="EU40" s="128">
        <v>0</v>
      </c>
      <c r="EV40" s="128">
        <v>0</v>
      </c>
      <c r="EW40" s="128">
        <v>0</v>
      </c>
      <c r="EX40" s="128">
        <v>0</v>
      </c>
      <c r="EY40" s="128">
        <v>0</v>
      </c>
      <c r="EZ40" s="128">
        <v>0</v>
      </c>
      <c r="FA40" s="127" t="b">
        <v>0</v>
      </c>
      <c r="FB40" s="127" t="b">
        <v>0</v>
      </c>
      <c r="FC40" s="127" t="b">
        <v>0</v>
      </c>
      <c r="FD40" s="128">
        <v>0.27500000000000002</v>
      </c>
      <c r="FE40" s="128">
        <v>5.4000000000000006E-2</v>
      </c>
      <c r="FF40" s="128">
        <v>0</v>
      </c>
      <c r="FG40" s="128">
        <v>1.2E-2</v>
      </c>
      <c r="FH40" s="128">
        <v>2E-3</v>
      </c>
      <c r="FI40" s="128">
        <v>0.27600000000000002</v>
      </c>
      <c r="FJ40" s="127" t="b">
        <v>0</v>
      </c>
      <c r="FK40" s="127" t="b">
        <v>0</v>
      </c>
      <c r="FL40" s="127" t="b">
        <v>0</v>
      </c>
      <c r="FM40" s="128">
        <v>0</v>
      </c>
      <c r="FN40" s="128">
        <v>0</v>
      </c>
      <c r="FO40" s="128">
        <v>0</v>
      </c>
      <c r="FP40" s="128">
        <v>0</v>
      </c>
      <c r="FQ40" s="128">
        <v>0</v>
      </c>
      <c r="FR40" s="128">
        <v>0</v>
      </c>
      <c r="FS40" s="183" t="s">
        <v>993</v>
      </c>
      <c r="FT40" s="128">
        <v>0</v>
      </c>
      <c r="FU40" s="126">
        <v>0</v>
      </c>
      <c r="FV40" s="126">
        <v>540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6">
        <v>0</v>
      </c>
      <c r="GM40" s="127" t="b">
        <v>0</v>
      </c>
      <c r="GN40" s="183" t="s">
        <v>993</v>
      </c>
      <c r="GO40" s="183" t="s">
        <v>993</v>
      </c>
      <c r="GP40" s="183" t="s">
        <v>993</v>
      </c>
      <c r="GQ40" s="183" t="s">
        <v>993</v>
      </c>
      <c r="GR40" s="127"/>
      <c r="GS40" s="123"/>
    </row>
    <row r="41" spans="1:201">
      <c r="A41" s="122"/>
      <c r="B41" s="210" t="s">
        <v>271</v>
      </c>
      <c r="C41" s="183" t="s">
        <v>1034</v>
      </c>
      <c r="D41" s="183" t="s">
        <v>274</v>
      </c>
      <c r="E41" s="183" t="s">
        <v>437</v>
      </c>
      <c r="F41" s="183" t="s">
        <v>986</v>
      </c>
      <c r="G41" s="183" t="s">
        <v>987</v>
      </c>
      <c r="H41" s="183" t="s">
        <v>988</v>
      </c>
      <c r="I41" s="183" t="s">
        <v>1035</v>
      </c>
      <c r="J41" s="183" t="s">
        <v>1036</v>
      </c>
      <c r="K41" s="126">
        <v>7</v>
      </c>
      <c r="L41" s="183" t="s">
        <v>274</v>
      </c>
      <c r="M41" s="183" t="s">
        <v>996</v>
      </c>
      <c r="N41" s="183" t="s">
        <v>340</v>
      </c>
      <c r="O41" s="183" t="s">
        <v>1037</v>
      </c>
      <c r="P41" s="183" t="s">
        <v>293</v>
      </c>
      <c r="Q41" s="183" t="s">
        <v>293</v>
      </c>
      <c r="R41" s="127" t="b">
        <v>0</v>
      </c>
      <c r="S41" s="126">
        <v>0</v>
      </c>
      <c r="T41" s="127" t="b">
        <v>0</v>
      </c>
      <c r="U41" s="126">
        <v>0</v>
      </c>
      <c r="V41" s="127" t="b">
        <v>1</v>
      </c>
      <c r="W41" s="127" t="b">
        <v>1</v>
      </c>
      <c r="X41" s="183" t="s">
        <v>293</v>
      </c>
      <c r="Y41" s="183" t="b">
        <f t="shared" si="3"/>
        <v>1</v>
      </c>
      <c r="Z41" s="183" t="s">
        <v>993</v>
      </c>
      <c r="AA41" s="127" t="b">
        <v>0</v>
      </c>
      <c r="AB41" s="183" t="s">
        <v>993</v>
      </c>
      <c r="AC41" s="183" t="s">
        <v>993</v>
      </c>
      <c r="AD41" s="183" t="s">
        <v>993</v>
      </c>
      <c r="AE41" s="183">
        <f t="shared" si="13"/>
        <v>45</v>
      </c>
      <c r="AF41" s="183">
        <f t="shared" si="14"/>
        <v>45</v>
      </c>
      <c r="AG41" s="183">
        <f t="shared" si="15"/>
        <v>29</v>
      </c>
      <c r="AH41" s="183">
        <f t="shared" si="16"/>
        <v>45</v>
      </c>
      <c r="AI41" s="126">
        <v>45</v>
      </c>
      <c r="AJ41" s="126">
        <v>45</v>
      </c>
      <c r="AK41" s="126">
        <v>29</v>
      </c>
      <c r="AL41" s="126">
        <v>45</v>
      </c>
      <c r="AM41" s="126">
        <v>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7" t="b">
        <v>0</v>
      </c>
      <c r="BD41" s="127"/>
      <c r="BE41" s="183" t="s">
        <v>1028</v>
      </c>
      <c r="BF41" s="126">
        <v>45</v>
      </c>
      <c r="BG41" s="183" t="s">
        <v>993</v>
      </c>
      <c r="BH41" s="126">
        <v>0</v>
      </c>
      <c r="BI41" s="183" t="s">
        <v>993</v>
      </c>
      <c r="BJ41" s="126">
        <v>0</v>
      </c>
      <c r="BK41" s="126">
        <v>0</v>
      </c>
      <c r="BL41" s="126">
        <v>0</v>
      </c>
      <c r="BM41" s="183" t="s">
        <v>993</v>
      </c>
      <c r="BN41" s="183" t="s">
        <v>993</v>
      </c>
      <c r="BO41" s="183" t="s">
        <v>993</v>
      </c>
      <c r="BP41" s="126">
        <v>0</v>
      </c>
      <c r="BQ41" s="183" t="s">
        <v>993</v>
      </c>
      <c r="BR41" s="126">
        <v>0</v>
      </c>
      <c r="BS41" s="183" t="s">
        <v>993</v>
      </c>
      <c r="BT41" s="126">
        <v>0</v>
      </c>
      <c r="BU41" s="126">
        <v>0</v>
      </c>
      <c r="BV41" s="126">
        <v>0</v>
      </c>
      <c r="BW41" s="183" t="s">
        <v>993</v>
      </c>
      <c r="BX41" s="126">
        <v>0</v>
      </c>
      <c r="BY41" s="183" t="s">
        <v>993</v>
      </c>
      <c r="BZ41" s="126">
        <v>0</v>
      </c>
      <c r="CA41" s="183" t="s">
        <v>993</v>
      </c>
      <c r="CB41" s="126">
        <v>0</v>
      </c>
      <c r="CC41" s="126">
        <v>0</v>
      </c>
      <c r="CD41" s="126">
        <v>0</v>
      </c>
      <c r="CE41" s="183" t="s">
        <v>993</v>
      </c>
      <c r="CF41" s="126">
        <v>0</v>
      </c>
      <c r="CG41" s="183" t="s">
        <v>993</v>
      </c>
      <c r="CH41" s="126">
        <v>0</v>
      </c>
      <c r="CI41" s="183" t="s">
        <v>993</v>
      </c>
      <c r="CJ41" s="126">
        <v>0</v>
      </c>
      <c r="CK41" s="126">
        <v>0</v>
      </c>
      <c r="CL41" s="126">
        <v>0</v>
      </c>
      <c r="CM41" s="126">
        <v>19</v>
      </c>
      <c r="CN41" s="126">
        <v>0</v>
      </c>
      <c r="CO41" s="126">
        <v>2</v>
      </c>
      <c r="CP41" s="126">
        <v>0</v>
      </c>
      <c r="CQ41" s="126">
        <v>7</v>
      </c>
      <c r="CR41" s="126">
        <v>0.9</v>
      </c>
      <c r="CS41" s="126">
        <v>0</v>
      </c>
      <c r="CT41" s="126">
        <v>0</v>
      </c>
      <c r="CU41" s="126">
        <v>4</v>
      </c>
      <c r="CV41" s="126">
        <v>0</v>
      </c>
      <c r="CW41" s="126">
        <v>4</v>
      </c>
      <c r="CX41" s="126">
        <v>0</v>
      </c>
      <c r="CY41" s="126">
        <v>1</v>
      </c>
      <c r="CZ41" s="126">
        <v>0</v>
      </c>
      <c r="DA41" s="126">
        <v>0</v>
      </c>
      <c r="DB41" s="126">
        <v>0</v>
      </c>
      <c r="DC41" s="126">
        <v>0</v>
      </c>
      <c r="DD41" s="126">
        <v>0</v>
      </c>
      <c r="DE41" s="126">
        <v>0</v>
      </c>
      <c r="DF41" s="126">
        <v>0</v>
      </c>
      <c r="DG41" s="127" t="b">
        <v>0</v>
      </c>
      <c r="DH41" s="183" t="s">
        <v>999</v>
      </c>
      <c r="DI41" s="183" t="s">
        <v>1000</v>
      </c>
      <c r="DJ41" s="183" t="s">
        <v>525</v>
      </c>
      <c r="DK41" s="183" t="s">
        <v>993</v>
      </c>
      <c r="DL41" s="126">
        <v>273</v>
      </c>
      <c r="DM41" s="126">
        <v>270</v>
      </c>
      <c r="DN41" s="126">
        <v>3</v>
      </c>
      <c r="DO41" s="126">
        <v>0</v>
      </c>
      <c r="DP41" s="126">
        <v>14116</v>
      </c>
      <c r="DQ41" s="126">
        <v>279</v>
      </c>
      <c r="DR41" s="167">
        <f t="shared" si="1"/>
        <v>0.85942161339421619</v>
      </c>
      <c r="DS41" s="168">
        <f t="shared" si="2"/>
        <v>51.144927536231883</v>
      </c>
      <c r="DT41" s="126">
        <v>273</v>
      </c>
      <c r="DU41" s="126">
        <v>268</v>
      </c>
      <c r="DV41" s="126">
        <v>3</v>
      </c>
      <c r="DW41" s="126">
        <v>2</v>
      </c>
      <c r="DX41" s="126">
        <v>0</v>
      </c>
      <c r="DY41" s="126">
        <v>0</v>
      </c>
      <c r="DZ41" s="126">
        <v>0</v>
      </c>
      <c r="EA41" s="126">
        <v>0</v>
      </c>
      <c r="EB41" s="126">
        <v>279</v>
      </c>
      <c r="EC41" s="126">
        <v>21</v>
      </c>
      <c r="ED41" s="126">
        <v>191</v>
      </c>
      <c r="EE41" s="126">
        <v>23</v>
      </c>
      <c r="EF41" s="126">
        <v>18</v>
      </c>
      <c r="EG41" s="126">
        <v>7</v>
      </c>
      <c r="EH41" s="126">
        <v>2</v>
      </c>
      <c r="EI41" s="126">
        <v>14</v>
      </c>
      <c r="EJ41" s="126">
        <v>1</v>
      </c>
      <c r="EK41" s="126">
        <v>2</v>
      </c>
      <c r="EL41" s="126">
        <v>258</v>
      </c>
      <c r="EM41" s="126">
        <v>253</v>
      </c>
      <c r="EN41" s="126">
        <v>2</v>
      </c>
      <c r="EO41" s="126">
        <v>3</v>
      </c>
      <c r="EP41" s="126">
        <v>0</v>
      </c>
      <c r="EQ41" s="126">
        <v>0</v>
      </c>
      <c r="ER41" s="127" t="b">
        <v>0</v>
      </c>
      <c r="ES41" s="127" t="b">
        <v>0</v>
      </c>
      <c r="ET41" s="127" t="b">
        <v>0</v>
      </c>
      <c r="EU41" s="128">
        <v>0</v>
      </c>
      <c r="EV41" s="128">
        <v>0</v>
      </c>
      <c r="EW41" s="128">
        <v>0</v>
      </c>
      <c r="EX41" s="128">
        <v>0</v>
      </c>
      <c r="EY41" s="128">
        <v>0</v>
      </c>
      <c r="EZ41" s="128">
        <v>0</v>
      </c>
      <c r="FA41" s="127" t="b">
        <v>0</v>
      </c>
      <c r="FB41" s="127" t="b">
        <v>0</v>
      </c>
      <c r="FC41" s="127" t="b">
        <v>0</v>
      </c>
      <c r="FD41" s="128">
        <v>0</v>
      </c>
      <c r="FE41" s="128">
        <v>0</v>
      </c>
      <c r="FF41" s="128">
        <v>0</v>
      </c>
      <c r="FG41" s="128">
        <v>0</v>
      </c>
      <c r="FH41" s="128">
        <v>0</v>
      </c>
      <c r="FI41" s="128">
        <v>0</v>
      </c>
      <c r="FJ41" s="127" t="b">
        <v>0</v>
      </c>
      <c r="FK41" s="127" t="b">
        <v>0</v>
      </c>
      <c r="FL41" s="127" t="b">
        <v>0</v>
      </c>
      <c r="FM41" s="128">
        <v>0</v>
      </c>
      <c r="FN41" s="128">
        <v>0</v>
      </c>
      <c r="FO41" s="128">
        <v>0</v>
      </c>
      <c r="FP41" s="128">
        <v>0</v>
      </c>
      <c r="FQ41" s="128">
        <v>0</v>
      </c>
      <c r="FR41" s="128">
        <v>0</v>
      </c>
      <c r="FS41" s="183" t="s">
        <v>293</v>
      </c>
      <c r="FT41" s="128">
        <v>0.997</v>
      </c>
      <c r="FU41" s="126">
        <v>4.2</v>
      </c>
      <c r="FV41" s="126">
        <v>258</v>
      </c>
      <c r="FW41" s="126">
        <v>152</v>
      </c>
      <c r="FX41" s="126">
        <v>125</v>
      </c>
      <c r="FY41" s="126">
        <v>110</v>
      </c>
      <c r="FZ41" s="126">
        <v>95</v>
      </c>
      <c r="GA41" s="126">
        <v>153</v>
      </c>
      <c r="GB41" s="126">
        <v>124</v>
      </c>
      <c r="GC41" s="126">
        <v>109</v>
      </c>
      <c r="GD41" s="126">
        <v>144</v>
      </c>
      <c r="GE41" s="126">
        <v>112</v>
      </c>
      <c r="GF41" s="126">
        <v>93</v>
      </c>
      <c r="GG41" s="126">
        <v>71</v>
      </c>
      <c r="GH41" s="126">
        <v>102</v>
      </c>
      <c r="GI41" s="126">
        <v>85.6</v>
      </c>
      <c r="GJ41" s="126">
        <v>79.900000000000006</v>
      </c>
      <c r="GK41" s="126">
        <v>76</v>
      </c>
      <c r="GL41" s="126">
        <v>73.599999999999994</v>
      </c>
      <c r="GM41" s="127" t="b">
        <v>0</v>
      </c>
      <c r="GN41" s="183" t="s">
        <v>993</v>
      </c>
      <c r="GO41" s="183" t="s">
        <v>993</v>
      </c>
      <c r="GP41" s="183" t="s">
        <v>993</v>
      </c>
      <c r="GQ41" s="183" t="s">
        <v>993</v>
      </c>
      <c r="GR41" s="127"/>
      <c r="GS41" s="123"/>
    </row>
    <row r="42" spans="1:201">
      <c r="A42" s="122"/>
      <c r="B42" s="210" t="s">
        <v>342</v>
      </c>
      <c r="C42" s="183" t="s">
        <v>1038</v>
      </c>
      <c r="D42" s="183" t="s">
        <v>1039</v>
      </c>
      <c r="E42" s="183" t="s">
        <v>437</v>
      </c>
      <c r="F42" s="183" t="s">
        <v>986</v>
      </c>
      <c r="G42" s="183" t="s">
        <v>987</v>
      </c>
      <c r="H42" s="183" t="s">
        <v>988</v>
      </c>
      <c r="I42" s="183" t="s">
        <v>1035</v>
      </c>
      <c r="J42" s="183" t="s">
        <v>1036</v>
      </c>
      <c r="K42" s="126">
        <v>1</v>
      </c>
      <c r="L42" s="183" t="s">
        <v>1039</v>
      </c>
      <c r="M42" s="183" t="s">
        <v>996</v>
      </c>
      <c r="N42" s="183" t="s">
        <v>317</v>
      </c>
      <c r="O42" s="183" t="s">
        <v>993</v>
      </c>
      <c r="P42" s="183" t="s">
        <v>290</v>
      </c>
      <c r="Q42" s="183" t="s">
        <v>293</v>
      </c>
      <c r="R42" s="127" t="b">
        <v>0</v>
      </c>
      <c r="S42" s="126">
        <v>0</v>
      </c>
      <c r="T42" s="127" t="b">
        <v>0</v>
      </c>
      <c r="U42" s="126">
        <v>0</v>
      </c>
      <c r="V42" s="127" t="b">
        <v>1</v>
      </c>
      <c r="W42" s="127" t="b">
        <v>0</v>
      </c>
      <c r="X42" s="183" t="s">
        <v>293</v>
      </c>
      <c r="Y42" s="183" t="b">
        <f t="shared" si="3"/>
        <v>1</v>
      </c>
      <c r="Z42" s="183" t="s">
        <v>993</v>
      </c>
      <c r="AA42" s="127" t="b">
        <v>0</v>
      </c>
      <c r="AB42" s="183" t="s">
        <v>993</v>
      </c>
      <c r="AC42" s="183" t="s">
        <v>993</v>
      </c>
      <c r="AD42" s="183" t="s">
        <v>993</v>
      </c>
      <c r="AE42" s="183">
        <f t="shared" si="13"/>
        <v>55</v>
      </c>
      <c r="AF42" s="183">
        <f t="shared" si="14"/>
        <v>43</v>
      </c>
      <c r="AG42" s="183">
        <f t="shared" si="15"/>
        <v>18</v>
      </c>
      <c r="AH42" s="183">
        <f t="shared" si="16"/>
        <v>55</v>
      </c>
      <c r="AI42" s="126">
        <v>55</v>
      </c>
      <c r="AJ42" s="126">
        <v>43</v>
      </c>
      <c r="AK42" s="126">
        <v>18</v>
      </c>
      <c r="AL42" s="126">
        <v>55</v>
      </c>
      <c r="AM42" s="126">
        <v>0</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7" t="b">
        <v>0</v>
      </c>
      <c r="BD42" s="127"/>
      <c r="BE42" s="183" t="s">
        <v>993</v>
      </c>
      <c r="BF42" s="126">
        <v>0</v>
      </c>
      <c r="BG42" s="183" t="s">
        <v>993</v>
      </c>
      <c r="BH42" s="126">
        <v>0</v>
      </c>
      <c r="BI42" s="183" t="s">
        <v>993</v>
      </c>
      <c r="BJ42" s="126">
        <v>0</v>
      </c>
      <c r="BK42" s="126">
        <v>0</v>
      </c>
      <c r="BL42" s="126">
        <v>55</v>
      </c>
      <c r="BM42" s="183" t="s">
        <v>993</v>
      </c>
      <c r="BN42" s="183" t="s">
        <v>993</v>
      </c>
      <c r="BO42" s="183" t="s">
        <v>993</v>
      </c>
      <c r="BP42" s="126">
        <v>0</v>
      </c>
      <c r="BQ42" s="183" t="s">
        <v>993</v>
      </c>
      <c r="BR42" s="126">
        <v>0</v>
      </c>
      <c r="BS42" s="183" t="s">
        <v>993</v>
      </c>
      <c r="BT42" s="126">
        <v>0</v>
      </c>
      <c r="BU42" s="126">
        <v>0</v>
      </c>
      <c r="BV42" s="126">
        <v>0</v>
      </c>
      <c r="BW42" s="183" t="s">
        <v>993</v>
      </c>
      <c r="BX42" s="126">
        <v>0</v>
      </c>
      <c r="BY42" s="183" t="s">
        <v>993</v>
      </c>
      <c r="BZ42" s="126">
        <v>0</v>
      </c>
      <c r="CA42" s="183" t="s">
        <v>993</v>
      </c>
      <c r="CB42" s="126">
        <v>0</v>
      </c>
      <c r="CC42" s="126">
        <v>0</v>
      </c>
      <c r="CD42" s="126">
        <v>0</v>
      </c>
      <c r="CE42" s="183" t="s">
        <v>993</v>
      </c>
      <c r="CF42" s="126">
        <v>0</v>
      </c>
      <c r="CG42" s="183" t="s">
        <v>993</v>
      </c>
      <c r="CH42" s="126">
        <v>0</v>
      </c>
      <c r="CI42" s="183" t="s">
        <v>993</v>
      </c>
      <c r="CJ42" s="126">
        <v>0</v>
      </c>
      <c r="CK42" s="126">
        <v>0</v>
      </c>
      <c r="CL42" s="126">
        <v>0</v>
      </c>
      <c r="CM42" s="126">
        <v>21</v>
      </c>
      <c r="CN42" s="126">
        <v>0</v>
      </c>
      <c r="CO42" s="126">
        <v>0</v>
      </c>
      <c r="CP42" s="126">
        <v>0</v>
      </c>
      <c r="CQ42" s="126">
        <v>0</v>
      </c>
      <c r="CR42" s="126">
        <v>0</v>
      </c>
      <c r="CS42" s="126">
        <v>0</v>
      </c>
      <c r="CT42" s="126">
        <v>0</v>
      </c>
      <c r="CU42" s="126">
        <v>0</v>
      </c>
      <c r="CV42" s="126">
        <v>0</v>
      </c>
      <c r="CW42" s="126">
        <v>0</v>
      </c>
      <c r="CX42" s="126">
        <v>0</v>
      </c>
      <c r="CY42" s="126">
        <v>0</v>
      </c>
      <c r="CZ42" s="126">
        <v>0</v>
      </c>
      <c r="DA42" s="126">
        <v>0</v>
      </c>
      <c r="DB42" s="126">
        <v>0</v>
      </c>
      <c r="DC42" s="126">
        <v>0</v>
      </c>
      <c r="DD42" s="126">
        <v>0</v>
      </c>
      <c r="DE42" s="126">
        <v>0</v>
      </c>
      <c r="DF42" s="126">
        <v>0</v>
      </c>
      <c r="DG42" s="127" t="b">
        <v>0</v>
      </c>
      <c r="DH42" s="183" t="s">
        <v>270</v>
      </c>
      <c r="DI42" s="183" t="s">
        <v>993</v>
      </c>
      <c r="DJ42" s="183" t="s">
        <v>993</v>
      </c>
      <c r="DK42" s="183" t="s">
        <v>993</v>
      </c>
      <c r="DL42" s="126">
        <v>704</v>
      </c>
      <c r="DM42" s="126">
        <v>289</v>
      </c>
      <c r="DN42" s="126">
        <v>333</v>
      </c>
      <c r="DO42" s="126">
        <v>82</v>
      </c>
      <c r="DP42" s="126">
        <v>12449</v>
      </c>
      <c r="DQ42" s="126">
        <v>691</v>
      </c>
      <c r="DR42" s="167">
        <f t="shared" si="1"/>
        <v>0.62012453300124537</v>
      </c>
      <c r="DS42" s="168">
        <f t="shared" si="2"/>
        <v>17.848028673835124</v>
      </c>
      <c r="DT42" s="126">
        <v>704</v>
      </c>
      <c r="DU42" s="126">
        <v>3</v>
      </c>
      <c r="DV42" s="126">
        <v>629</v>
      </c>
      <c r="DW42" s="126">
        <v>72</v>
      </c>
      <c r="DX42" s="126">
        <v>0</v>
      </c>
      <c r="DY42" s="126">
        <v>0</v>
      </c>
      <c r="DZ42" s="126">
        <v>0</v>
      </c>
      <c r="EA42" s="126">
        <v>0</v>
      </c>
      <c r="EB42" s="126">
        <v>691</v>
      </c>
      <c r="EC42" s="126">
        <v>134</v>
      </c>
      <c r="ED42" s="126">
        <v>461</v>
      </c>
      <c r="EE42" s="126">
        <v>18</v>
      </c>
      <c r="EF42" s="126">
        <v>43</v>
      </c>
      <c r="EG42" s="126">
        <v>0</v>
      </c>
      <c r="EH42" s="126">
        <v>0</v>
      </c>
      <c r="EI42" s="126">
        <v>0</v>
      </c>
      <c r="EJ42" s="126">
        <v>35</v>
      </c>
      <c r="EK42" s="126">
        <v>0</v>
      </c>
      <c r="EL42" s="126">
        <v>557</v>
      </c>
      <c r="EM42" s="126">
        <v>35</v>
      </c>
      <c r="EN42" s="126">
        <v>504</v>
      </c>
      <c r="EO42" s="126">
        <v>18</v>
      </c>
      <c r="EP42" s="126">
        <v>0</v>
      </c>
      <c r="EQ42" s="126">
        <v>0</v>
      </c>
      <c r="ER42" s="127" t="b">
        <v>0</v>
      </c>
      <c r="ES42" s="127" t="b">
        <v>0</v>
      </c>
      <c r="ET42" s="127" t="b">
        <v>0</v>
      </c>
      <c r="EU42" s="128">
        <v>0</v>
      </c>
      <c r="EV42" s="128">
        <v>0</v>
      </c>
      <c r="EW42" s="128">
        <v>0</v>
      </c>
      <c r="EX42" s="128">
        <v>0</v>
      </c>
      <c r="EY42" s="128">
        <v>0</v>
      </c>
      <c r="EZ42" s="128">
        <v>0</v>
      </c>
      <c r="FA42" s="127" t="b">
        <v>0</v>
      </c>
      <c r="FB42" s="127" t="b">
        <v>0</v>
      </c>
      <c r="FC42" s="127" t="b">
        <v>0</v>
      </c>
      <c r="FD42" s="128">
        <v>0</v>
      </c>
      <c r="FE42" s="128">
        <v>0</v>
      </c>
      <c r="FF42" s="128">
        <v>0</v>
      </c>
      <c r="FG42" s="128">
        <v>0</v>
      </c>
      <c r="FH42" s="128">
        <v>0</v>
      </c>
      <c r="FI42" s="128">
        <v>0</v>
      </c>
      <c r="FJ42" s="127" t="b">
        <v>0</v>
      </c>
      <c r="FK42" s="127" t="b">
        <v>0</v>
      </c>
      <c r="FL42" s="127" t="b">
        <v>0</v>
      </c>
      <c r="FM42" s="128">
        <v>0</v>
      </c>
      <c r="FN42" s="128">
        <v>0</v>
      </c>
      <c r="FO42" s="128">
        <v>0</v>
      </c>
      <c r="FP42" s="128">
        <v>0</v>
      </c>
      <c r="FQ42" s="128">
        <v>0</v>
      </c>
      <c r="FR42" s="128">
        <v>0</v>
      </c>
      <c r="FS42" s="183" t="s">
        <v>993</v>
      </c>
      <c r="FT42" s="128">
        <v>0</v>
      </c>
      <c r="FU42" s="126">
        <v>0</v>
      </c>
      <c r="FV42" s="126">
        <v>557</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6">
        <v>0</v>
      </c>
      <c r="GM42" s="127" t="b">
        <v>0</v>
      </c>
      <c r="GN42" s="183" t="s">
        <v>993</v>
      </c>
      <c r="GO42" s="183" t="s">
        <v>993</v>
      </c>
      <c r="GP42" s="183" t="s">
        <v>993</v>
      </c>
      <c r="GQ42" s="183" t="s">
        <v>993</v>
      </c>
      <c r="GR42" s="127"/>
      <c r="GS42" s="123"/>
    </row>
    <row r="43" spans="1:201">
      <c r="A43" s="122"/>
      <c r="B43" s="210" t="s">
        <v>325</v>
      </c>
      <c r="C43" s="183" t="s">
        <v>1052</v>
      </c>
      <c r="D43" s="183" t="s">
        <v>1053</v>
      </c>
      <c r="E43" s="183" t="s">
        <v>437</v>
      </c>
      <c r="F43" s="183" t="s">
        <v>986</v>
      </c>
      <c r="G43" s="183" t="s">
        <v>987</v>
      </c>
      <c r="H43" s="183" t="s">
        <v>988</v>
      </c>
      <c r="I43" s="183" t="s">
        <v>1049</v>
      </c>
      <c r="J43" s="183" t="s">
        <v>1050</v>
      </c>
      <c r="K43" s="126">
        <v>1</v>
      </c>
      <c r="L43" s="183" t="s">
        <v>1053</v>
      </c>
      <c r="M43" s="183" t="s">
        <v>1012</v>
      </c>
      <c r="N43" s="183" t="s">
        <v>327</v>
      </c>
      <c r="O43" s="183" t="s">
        <v>1054</v>
      </c>
      <c r="P43" s="183" t="s">
        <v>293</v>
      </c>
      <c r="Q43" s="183" t="s">
        <v>293</v>
      </c>
      <c r="R43" s="127" t="b">
        <v>0</v>
      </c>
      <c r="S43" s="126">
        <v>0</v>
      </c>
      <c r="T43" s="127" t="b">
        <v>0</v>
      </c>
      <c r="U43" s="126">
        <v>0</v>
      </c>
      <c r="V43" s="127" t="b">
        <v>1</v>
      </c>
      <c r="W43" s="127" t="b">
        <v>1</v>
      </c>
      <c r="X43" s="183" t="s">
        <v>290</v>
      </c>
      <c r="Y43" s="183" t="b">
        <f t="shared" si="3"/>
        <v>0</v>
      </c>
      <c r="Z43" s="183" t="s">
        <v>993</v>
      </c>
      <c r="AA43" s="127" t="b">
        <v>0</v>
      </c>
      <c r="AB43" s="183" t="s">
        <v>993</v>
      </c>
      <c r="AC43" s="183" t="s">
        <v>993</v>
      </c>
      <c r="AD43" s="183" t="s">
        <v>993</v>
      </c>
      <c r="AE43" s="183">
        <f t="shared" si="13"/>
        <v>60</v>
      </c>
      <c r="AF43" s="183">
        <f t="shared" si="14"/>
        <v>54</v>
      </c>
      <c r="AG43" s="183">
        <f t="shared" si="15"/>
        <v>41</v>
      </c>
      <c r="AH43" s="183">
        <f t="shared" si="16"/>
        <v>60</v>
      </c>
      <c r="AI43" s="126">
        <v>60</v>
      </c>
      <c r="AJ43" s="126">
        <v>54</v>
      </c>
      <c r="AK43" s="126">
        <v>41</v>
      </c>
      <c r="AL43" s="126">
        <v>60</v>
      </c>
      <c r="AM43" s="126">
        <v>0</v>
      </c>
      <c r="AN43" s="126">
        <v>0</v>
      </c>
      <c r="AO43" s="126">
        <v>0</v>
      </c>
      <c r="AP43" s="126">
        <v>0</v>
      </c>
      <c r="AQ43" s="126">
        <v>0</v>
      </c>
      <c r="AR43" s="126">
        <v>0</v>
      </c>
      <c r="AS43" s="126">
        <v>0</v>
      </c>
      <c r="AT43" s="126">
        <v>0</v>
      </c>
      <c r="AU43" s="126">
        <v>0</v>
      </c>
      <c r="AV43" s="126">
        <v>0</v>
      </c>
      <c r="AW43" s="126">
        <v>0</v>
      </c>
      <c r="AX43" s="126">
        <v>0</v>
      </c>
      <c r="AY43" s="126">
        <v>0</v>
      </c>
      <c r="AZ43" s="126">
        <v>0</v>
      </c>
      <c r="BA43" s="126">
        <v>0</v>
      </c>
      <c r="BB43" s="126">
        <v>0</v>
      </c>
      <c r="BC43" s="127" t="b">
        <v>0</v>
      </c>
      <c r="BD43" s="127"/>
      <c r="BE43" s="183" t="s">
        <v>282</v>
      </c>
      <c r="BF43" s="126">
        <v>60</v>
      </c>
      <c r="BG43" s="183" t="s">
        <v>998</v>
      </c>
      <c r="BH43" s="126">
        <v>35</v>
      </c>
      <c r="BI43" s="183" t="s">
        <v>993</v>
      </c>
      <c r="BJ43" s="126">
        <v>0</v>
      </c>
      <c r="BK43" s="126">
        <v>0</v>
      </c>
      <c r="BL43" s="126">
        <v>0</v>
      </c>
      <c r="BM43" s="183" t="s">
        <v>993</v>
      </c>
      <c r="BN43" s="183" t="s">
        <v>993</v>
      </c>
      <c r="BO43" s="183" t="s">
        <v>993</v>
      </c>
      <c r="BP43" s="126">
        <v>0</v>
      </c>
      <c r="BQ43" s="183" t="s">
        <v>993</v>
      </c>
      <c r="BR43" s="126">
        <v>0</v>
      </c>
      <c r="BS43" s="183" t="s">
        <v>993</v>
      </c>
      <c r="BT43" s="126">
        <v>0</v>
      </c>
      <c r="BU43" s="126">
        <v>0</v>
      </c>
      <c r="BV43" s="126">
        <v>0</v>
      </c>
      <c r="BW43" s="183" t="s">
        <v>993</v>
      </c>
      <c r="BX43" s="126">
        <v>0</v>
      </c>
      <c r="BY43" s="183" t="s">
        <v>993</v>
      </c>
      <c r="BZ43" s="126">
        <v>0</v>
      </c>
      <c r="CA43" s="183" t="s">
        <v>993</v>
      </c>
      <c r="CB43" s="126">
        <v>0</v>
      </c>
      <c r="CC43" s="126">
        <v>0</v>
      </c>
      <c r="CD43" s="126">
        <v>0</v>
      </c>
      <c r="CE43" s="183" t="s">
        <v>993</v>
      </c>
      <c r="CF43" s="126">
        <v>0</v>
      </c>
      <c r="CG43" s="183" t="s">
        <v>993</v>
      </c>
      <c r="CH43" s="126">
        <v>0</v>
      </c>
      <c r="CI43" s="183" t="s">
        <v>993</v>
      </c>
      <c r="CJ43" s="126">
        <v>0</v>
      </c>
      <c r="CK43" s="126">
        <v>0</v>
      </c>
      <c r="CL43" s="126">
        <v>0</v>
      </c>
      <c r="CM43" s="126">
        <v>23</v>
      </c>
      <c r="CN43" s="126">
        <v>3.3</v>
      </c>
      <c r="CO43" s="126">
        <v>0</v>
      </c>
      <c r="CP43" s="126">
        <v>0</v>
      </c>
      <c r="CQ43" s="126">
        <v>2</v>
      </c>
      <c r="CR43" s="126">
        <v>6.9</v>
      </c>
      <c r="CS43" s="126">
        <v>0</v>
      </c>
      <c r="CT43" s="126">
        <v>0</v>
      </c>
      <c r="CU43" s="126">
        <v>0</v>
      </c>
      <c r="CV43" s="126">
        <v>0</v>
      </c>
      <c r="CW43" s="126">
        <v>1</v>
      </c>
      <c r="CX43" s="126">
        <v>0</v>
      </c>
      <c r="CY43" s="126">
        <v>0</v>
      </c>
      <c r="CZ43" s="126">
        <v>0</v>
      </c>
      <c r="DA43" s="126">
        <v>0</v>
      </c>
      <c r="DB43" s="126">
        <v>0</v>
      </c>
      <c r="DC43" s="126">
        <v>0</v>
      </c>
      <c r="DD43" s="126">
        <v>0</v>
      </c>
      <c r="DE43" s="126">
        <v>0</v>
      </c>
      <c r="DF43" s="126">
        <v>0</v>
      </c>
      <c r="DG43" s="127" t="b">
        <v>0</v>
      </c>
      <c r="DH43" s="183" t="s">
        <v>999</v>
      </c>
      <c r="DI43" s="183" t="s">
        <v>270</v>
      </c>
      <c r="DJ43" s="183" t="s">
        <v>1000</v>
      </c>
      <c r="DK43" s="183" t="s">
        <v>1055</v>
      </c>
      <c r="DL43" s="126">
        <v>115</v>
      </c>
      <c r="DM43" s="126">
        <v>40</v>
      </c>
      <c r="DN43" s="126">
        <v>58</v>
      </c>
      <c r="DO43" s="126">
        <v>17</v>
      </c>
      <c r="DP43" s="126">
        <v>2948</v>
      </c>
      <c r="DQ43" s="126">
        <v>104</v>
      </c>
      <c r="DR43" s="167">
        <f t="shared" si="1"/>
        <v>0.13461187214611872</v>
      </c>
      <c r="DS43" s="168">
        <f t="shared" si="2"/>
        <v>26.922374429223744</v>
      </c>
      <c r="DT43" s="126">
        <v>115</v>
      </c>
      <c r="DU43" s="126">
        <v>2</v>
      </c>
      <c r="DV43" s="126">
        <v>87</v>
      </c>
      <c r="DW43" s="126">
        <v>13</v>
      </c>
      <c r="DX43" s="126">
        <v>13</v>
      </c>
      <c r="DY43" s="126">
        <v>0</v>
      </c>
      <c r="DZ43" s="126">
        <v>0</v>
      </c>
      <c r="EA43" s="126">
        <v>0</v>
      </c>
      <c r="EB43" s="126">
        <v>104</v>
      </c>
      <c r="EC43" s="126">
        <v>0</v>
      </c>
      <c r="ED43" s="126">
        <v>78</v>
      </c>
      <c r="EE43" s="126">
        <v>7</v>
      </c>
      <c r="EF43" s="126">
        <v>3</v>
      </c>
      <c r="EG43" s="126">
        <v>3</v>
      </c>
      <c r="EH43" s="126">
        <v>0</v>
      </c>
      <c r="EI43" s="126">
        <v>6</v>
      </c>
      <c r="EJ43" s="126">
        <v>7</v>
      </c>
      <c r="EK43" s="126">
        <v>0</v>
      </c>
      <c r="EL43" s="126">
        <v>104</v>
      </c>
      <c r="EM43" s="126">
        <v>95</v>
      </c>
      <c r="EN43" s="126">
        <v>2</v>
      </c>
      <c r="EO43" s="126">
        <v>1</v>
      </c>
      <c r="EP43" s="126">
        <v>6</v>
      </c>
      <c r="EQ43" s="126">
        <v>0</v>
      </c>
      <c r="ER43" s="127" t="b">
        <v>0</v>
      </c>
      <c r="ES43" s="127" t="b">
        <v>0</v>
      </c>
      <c r="ET43" s="127" t="b">
        <v>0</v>
      </c>
      <c r="EU43" s="128">
        <v>0</v>
      </c>
      <c r="EV43" s="128">
        <v>0</v>
      </c>
      <c r="EW43" s="128">
        <v>0</v>
      </c>
      <c r="EX43" s="128">
        <v>0</v>
      </c>
      <c r="EY43" s="128">
        <v>0</v>
      </c>
      <c r="EZ43" s="128">
        <v>0</v>
      </c>
      <c r="FA43" s="127" t="b">
        <v>0</v>
      </c>
      <c r="FB43" s="127" t="b">
        <v>0</v>
      </c>
      <c r="FC43" s="127" t="b">
        <v>0</v>
      </c>
      <c r="FD43" s="128">
        <v>0</v>
      </c>
      <c r="FE43" s="128">
        <v>0</v>
      </c>
      <c r="FF43" s="128">
        <v>0</v>
      </c>
      <c r="FG43" s="128">
        <v>0</v>
      </c>
      <c r="FH43" s="128">
        <v>0</v>
      </c>
      <c r="FI43" s="128">
        <v>0</v>
      </c>
      <c r="FJ43" s="127" t="b">
        <v>0</v>
      </c>
      <c r="FK43" s="127" t="b">
        <v>0</v>
      </c>
      <c r="FL43" s="127" t="b">
        <v>0</v>
      </c>
      <c r="FM43" s="128">
        <v>0</v>
      </c>
      <c r="FN43" s="128">
        <v>0</v>
      </c>
      <c r="FO43" s="128">
        <v>0</v>
      </c>
      <c r="FP43" s="128">
        <v>0</v>
      </c>
      <c r="FQ43" s="128">
        <v>0</v>
      </c>
      <c r="FR43" s="128">
        <v>0</v>
      </c>
      <c r="FS43" s="183" t="s">
        <v>993</v>
      </c>
      <c r="FT43" s="128">
        <v>0</v>
      </c>
      <c r="FU43" s="126">
        <v>0</v>
      </c>
      <c r="FV43" s="126">
        <v>104</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6">
        <v>0</v>
      </c>
      <c r="GM43" s="127" t="b">
        <v>1</v>
      </c>
      <c r="GN43" s="183" t="s">
        <v>296</v>
      </c>
      <c r="GO43" s="183" t="s">
        <v>290</v>
      </c>
      <c r="GP43" s="183" t="s">
        <v>296</v>
      </c>
      <c r="GQ43" s="183" t="s">
        <v>293</v>
      </c>
      <c r="GR43" s="127"/>
      <c r="GS43" s="123"/>
    </row>
    <row r="44" spans="1:201">
      <c r="A44" s="122"/>
      <c r="B44" s="210" t="s">
        <v>283</v>
      </c>
      <c r="C44" s="183" t="s">
        <v>1056</v>
      </c>
      <c r="D44" s="183" t="s">
        <v>1057</v>
      </c>
      <c r="E44" s="183" t="s">
        <v>437</v>
      </c>
      <c r="F44" s="183" t="s">
        <v>986</v>
      </c>
      <c r="G44" s="183" t="s">
        <v>987</v>
      </c>
      <c r="H44" s="183" t="s">
        <v>988</v>
      </c>
      <c r="I44" s="183" t="s">
        <v>1049</v>
      </c>
      <c r="J44" s="183" t="s">
        <v>1050</v>
      </c>
      <c r="K44" s="126">
        <v>5</v>
      </c>
      <c r="L44" s="183" t="s">
        <v>1057</v>
      </c>
      <c r="M44" s="183" t="s">
        <v>996</v>
      </c>
      <c r="N44" s="183" t="s">
        <v>356</v>
      </c>
      <c r="O44" s="183" t="s">
        <v>1058</v>
      </c>
      <c r="P44" s="183" t="s">
        <v>293</v>
      </c>
      <c r="Q44" s="183" t="s">
        <v>293</v>
      </c>
      <c r="R44" s="127" t="b">
        <v>0</v>
      </c>
      <c r="S44" s="126">
        <v>0</v>
      </c>
      <c r="T44" s="127" t="b">
        <v>0</v>
      </c>
      <c r="U44" s="126">
        <v>0</v>
      </c>
      <c r="V44" s="127" t="b">
        <v>0</v>
      </c>
      <c r="W44" s="127" t="b">
        <v>1</v>
      </c>
      <c r="X44" s="183" t="s">
        <v>293</v>
      </c>
      <c r="Y44" s="183" t="b">
        <f t="shared" si="3"/>
        <v>1</v>
      </c>
      <c r="Z44" s="183" t="s">
        <v>993</v>
      </c>
      <c r="AA44" s="127" t="b">
        <v>0</v>
      </c>
      <c r="AB44" s="183" t="s">
        <v>993</v>
      </c>
      <c r="AC44" s="183" t="s">
        <v>993</v>
      </c>
      <c r="AD44" s="183" t="s">
        <v>993</v>
      </c>
      <c r="AE44" s="183">
        <f t="shared" si="13"/>
        <v>42</v>
      </c>
      <c r="AF44" s="183">
        <f t="shared" si="14"/>
        <v>42</v>
      </c>
      <c r="AG44" s="183">
        <f t="shared" si="15"/>
        <v>29</v>
      </c>
      <c r="AH44" s="183">
        <f t="shared" si="16"/>
        <v>42</v>
      </c>
      <c r="AI44" s="126">
        <v>42</v>
      </c>
      <c r="AJ44" s="126">
        <v>42</v>
      </c>
      <c r="AK44" s="126">
        <v>29</v>
      </c>
      <c r="AL44" s="126">
        <v>42</v>
      </c>
      <c r="AM44" s="126">
        <v>0</v>
      </c>
      <c r="AN44" s="126">
        <v>0</v>
      </c>
      <c r="AO44" s="126">
        <v>0</v>
      </c>
      <c r="AP44" s="126">
        <v>0</v>
      </c>
      <c r="AQ44" s="126">
        <v>0</v>
      </c>
      <c r="AR44" s="126">
        <v>0</v>
      </c>
      <c r="AS44" s="126">
        <v>0</v>
      </c>
      <c r="AT44" s="126">
        <v>0</v>
      </c>
      <c r="AU44" s="126">
        <v>0</v>
      </c>
      <c r="AV44" s="126">
        <v>0</v>
      </c>
      <c r="AW44" s="126">
        <v>0</v>
      </c>
      <c r="AX44" s="126">
        <v>0</v>
      </c>
      <c r="AY44" s="126">
        <v>0</v>
      </c>
      <c r="AZ44" s="126">
        <v>0</v>
      </c>
      <c r="BA44" s="126">
        <v>0</v>
      </c>
      <c r="BB44" s="126">
        <v>0</v>
      </c>
      <c r="BC44" s="127" t="b">
        <v>0</v>
      </c>
      <c r="BD44" s="127"/>
      <c r="BE44" s="183" t="s">
        <v>1060</v>
      </c>
      <c r="BF44" s="126">
        <v>42</v>
      </c>
      <c r="BG44" s="183" t="s">
        <v>998</v>
      </c>
      <c r="BH44" s="126">
        <v>24</v>
      </c>
      <c r="BI44" s="183" t="s">
        <v>993</v>
      </c>
      <c r="BJ44" s="126">
        <v>0</v>
      </c>
      <c r="BK44" s="126">
        <v>0</v>
      </c>
      <c r="BL44" s="126">
        <v>0</v>
      </c>
      <c r="BM44" s="183" t="s">
        <v>993</v>
      </c>
      <c r="BN44" s="183" t="s">
        <v>993</v>
      </c>
      <c r="BO44" s="183" t="s">
        <v>993</v>
      </c>
      <c r="BP44" s="126">
        <v>0</v>
      </c>
      <c r="BQ44" s="183" t="s">
        <v>993</v>
      </c>
      <c r="BR44" s="126">
        <v>0</v>
      </c>
      <c r="BS44" s="183" t="s">
        <v>993</v>
      </c>
      <c r="BT44" s="126">
        <v>0</v>
      </c>
      <c r="BU44" s="126">
        <v>0</v>
      </c>
      <c r="BV44" s="126">
        <v>0</v>
      </c>
      <c r="BW44" s="183" t="s">
        <v>993</v>
      </c>
      <c r="BX44" s="126">
        <v>0</v>
      </c>
      <c r="BY44" s="183" t="s">
        <v>993</v>
      </c>
      <c r="BZ44" s="126">
        <v>0</v>
      </c>
      <c r="CA44" s="183" t="s">
        <v>993</v>
      </c>
      <c r="CB44" s="126">
        <v>0</v>
      </c>
      <c r="CC44" s="126">
        <v>0</v>
      </c>
      <c r="CD44" s="126">
        <v>0</v>
      </c>
      <c r="CE44" s="183" t="s">
        <v>993</v>
      </c>
      <c r="CF44" s="126">
        <v>0</v>
      </c>
      <c r="CG44" s="183" t="s">
        <v>993</v>
      </c>
      <c r="CH44" s="126">
        <v>0</v>
      </c>
      <c r="CI44" s="183" t="s">
        <v>993</v>
      </c>
      <c r="CJ44" s="126">
        <v>0</v>
      </c>
      <c r="CK44" s="126">
        <v>0</v>
      </c>
      <c r="CL44" s="126">
        <v>0</v>
      </c>
      <c r="CM44" s="126">
        <v>19</v>
      </c>
      <c r="CN44" s="126">
        <v>0</v>
      </c>
      <c r="CO44" s="126">
        <v>0</v>
      </c>
      <c r="CP44" s="126">
        <v>0.5</v>
      </c>
      <c r="CQ44" s="126">
        <v>5</v>
      </c>
      <c r="CR44" s="126">
        <v>1.4</v>
      </c>
      <c r="CS44" s="126">
        <v>0</v>
      </c>
      <c r="CT44" s="126">
        <v>0</v>
      </c>
      <c r="CU44" s="126">
        <v>7</v>
      </c>
      <c r="CV44" s="126">
        <v>0</v>
      </c>
      <c r="CW44" s="126">
        <v>8</v>
      </c>
      <c r="CX44" s="126">
        <v>0.5</v>
      </c>
      <c r="CY44" s="126">
        <v>2</v>
      </c>
      <c r="CZ44" s="126">
        <v>0</v>
      </c>
      <c r="DA44" s="126">
        <v>1</v>
      </c>
      <c r="DB44" s="126">
        <v>0</v>
      </c>
      <c r="DC44" s="126">
        <v>0</v>
      </c>
      <c r="DD44" s="126">
        <v>0</v>
      </c>
      <c r="DE44" s="126">
        <v>0</v>
      </c>
      <c r="DF44" s="126">
        <v>0</v>
      </c>
      <c r="DG44" s="127" t="b">
        <v>0</v>
      </c>
      <c r="DH44" s="183" t="s">
        <v>1029</v>
      </c>
      <c r="DI44" s="183" t="s">
        <v>993</v>
      </c>
      <c r="DJ44" s="183" t="s">
        <v>993</v>
      </c>
      <c r="DK44" s="183" t="s">
        <v>993</v>
      </c>
      <c r="DL44" s="126">
        <v>413</v>
      </c>
      <c r="DM44" s="126">
        <v>344</v>
      </c>
      <c r="DN44" s="126">
        <v>65</v>
      </c>
      <c r="DO44" s="126">
        <v>4</v>
      </c>
      <c r="DP44" s="126">
        <v>13002</v>
      </c>
      <c r="DQ44" s="126">
        <v>413</v>
      </c>
      <c r="DR44" s="167">
        <f t="shared" si="1"/>
        <v>0.84814090019569477</v>
      </c>
      <c r="DS44" s="168">
        <f t="shared" si="2"/>
        <v>31.481840193704599</v>
      </c>
      <c r="DT44" s="126">
        <v>413</v>
      </c>
      <c r="DU44" s="126">
        <v>317</v>
      </c>
      <c r="DV44" s="126">
        <v>88</v>
      </c>
      <c r="DW44" s="126">
        <v>3</v>
      </c>
      <c r="DX44" s="126">
        <v>5</v>
      </c>
      <c r="DY44" s="126">
        <v>0</v>
      </c>
      <c r="DZ44" s="126">
        <v>0</v>
      </c>
      <c r="EA44" s="126">
        <v>0</v>
      </c>
      <c r="EB44" s="126">
        <v>413</v>
      </c>
      <c r="EC44" s="126">
        <v>127</v>
      </c>
      <c r="ED44" s="126">
        <v>220</v>
      </c>
      <c r="EE44" s="126">
        <v>5</v>
      </c>
      <c r="EF44" s="126">
        <v>21</v>
      </c>
      <c r="EG44" s="126">
        <v>17</v>
      </c>
      <c r="EH44" s="126">
        <v>3</v>
      </c>
      <c r="EI44" s="126">
        <v>17</v>
      </c>
      <c r="EJ44" s="126">
        <v>2</v>
      </c>
      <c r="EK44" s="126">
        <v>1</v>
      </c>
      <c r="EL44" s="126">
        <v>286</v>
      </c>
      <c r="EM44" s="126">
        <v>253</v>
      </c>
      <c r="EN44" s="126">
        <v>16</v>
      </c>
      <c r="EO44" s="126">
        <v>14</v>
      </c>
      <c r="EP44" s="126">
        <v>3</v>
      </c>
      <c r="EQ44" s="126">
        <v>0</v>
      </c>
      <c r="ER44" s="127" t="b">
        <v>0</v>
      </c>
      <c r="ES44" s="127" t="b">
        <v>0</v>
      </c>
      <c r="ET44" s="127" t="b">
        <v>0</v>
      </c>
      <c r="EU44" s="128">
        <v>0</v>
      </c>
      <c r="EV44" s="128">
        <v>0</v>
      </c>
      <c r="EW44" s="128">
        <v>0</v>
      </c>
      <c r="EX44" s="128">
        <v>0</v>
      </c>
      <c r="EY44" s="128">
        <v>0</v>
      </c>
      <c r="EZ44" s="128">
        <v>0</v>
      </c>
      <c r="FA44" s="127" t="b">
        <v>0</v>
      </c>
      <c r="FB44" s="127" t="b">
        <v>0</v>
      </c>
      <c r="FC44" s="127" t="b">
        <v>0</v>
      </c>
      <c r="FD44" s="128">
        <v>0.20199999999999999</v>
      </c>
      <c r="FE44" s="128">
        <v>0.05</v>
      </c>
      <c r="FF44" s="128">
        <v>2.5000000000000001E-2</v>
      </c>
      <c r="FG44" s="128">
        <v>4.0000000000000001E-3</v>
      </c>
      <c r="FH44" s="128">
        <v>5.2999999999999999E-2</v>
      </c>
      <c r="FI44" s="128">
        <v>0.245</v>
      </c>
      <c r="FJ44" s="127" t="b">
        <v>0</v>
      </c>
      <c r="FK44" s="127" t="b">
        <v>0</v>
      </c>
      <c r="FL44" s="127" t="b">
        <v>0</v>
      </c>
      <c r="FM44" s="128">
        <v>0</v>
      </c>
      <c r="FN44" s="128">
        <v>0</v>
      </c>
      <c r="FO44" s="128">
        <v>0</v>
      </c>
      <c r="FP44" s="128">
        <v>0</v>
      </c>
      <c r="FQ44" s="128">
        <v>0</v>
      </c>
      <c r="FR44" s="128">
        <v>0</v>
      </c>
      <c r="FS44" s="183" t="s">
        <v>293</v>
      </c>
      <c r="FT44" s="128">
        <v>0.87599999999999989</v>
      </c>
      <c r="FU44" s="126">
        <v>4.3</v>
      </c>
      <c r="FV44" s="126">
        <v>286</v>
      </c>
      <c r="FW44" s="126">
        <v>129</v>
      </c>
      <c r="FX44" s="126">
        <v>129</v>
      </c>
      <c r="FY44" s="126">
        <v>79</v>
      </c>
      <c r="FZ44" s="126">
        <v>79</v>
      </c>
      <c r="GA44" s="126">
        <v>26</v>
      </c>
      <c r="GB44" s="126">
        <v>54</v>
      </c>
      <c r="GC44" s="126">
        <v>69</v>
      </c>
      <c r="GD44" s="126">
        <v>74</v>
      </c>
      <c r="GE44" s="126">
        <v>26</v>
      </c>
      <c r="GF44" s="126">
        <v>51</v>
      </c>
      <c r="GG44" s="126">
        <v>59</v>
      </c>
      <c r="GH44" s="126">
        <v>62</v>
      </c>
      <c r="GI44" s="126">
        <v>45.9</v>
      </c>
      <c r="GJ44" s="126">
        <v>64.900000000000006</v>
      </c>
      <c r="GK44" s="126">
        <v>64.900000000000006</v>
      </c>
      <c r="GL44" s="126">
        <v>56.9</v>
      </c>
      <c r="GM44" s="127" t="b">
        <v>0</v>
      </c>
      <c r="GN44" s="183" t="s">
        <v>993</v>
      </c>
      <c r="GO44" s="183" t="s">
        <v>993</v>
      </c>
      <c r="GP44" s="183" t="s">
        <v>993</v>
      </c>
      <c r="GQ44" s="183" t="s">
        <v>993</v>
      </c>
      <c r="GR44" s="127"/>
      <c r="GS44" s="123"/>
    </row>
    <row r="45" spans="1:201">
      <c r="A45" s="122"/>
      <c r="B45" s="210"/>
      <c r="C45" s="183"/>
      <c r="D45" s="183"/>
      <c r="E45" s="183"/>
      <c r="F45" s="183"/>
      <c r="G45" s="183"/>
      <c r="H45" s="183"/>
      <c r="I45" s="183"/>
      <c r="J45" s="183"/>
      <c r="K45" s="126"/>
      <c r="L45" s="181" t="s">
        <v>4</v>
      </c>
      <c r="M45" s="183"/>
      <c r="N45" s="183"/>
      <c r="O45" s="183"/>
      <c r="P45" s="183"/>
      <c r="Q45" s="183"/>
      <c r="R45" s="127"/>
      <c r="S45" s="126"/>
      <c r="T45" s="127"/>
      <c r="U45" s="126"/>
      <c r="V45" s="127"/>
      <c r="W45" s="127"/>
      <c r="X45" s="183"/>
      <c r="Y45" s="183"/>
      <c r="Z45" s="183"/>
      <c r="AA45" s="127"/>
      <c r="AB45" s="183"/>
      <c r="AC45" s="183"/>
      <c r="AD45" s="183"/>
      <c r="AE45" s="183">
        <v>38</v>
      </c>
      <c r="AF45" s="183">
        <v>14</v>
      </c>
      <c r="AG45" s="183">
        <v>2</v>
      </c>
      <c r="AH45" s="183">
        <v>38</v>
      </c>
      <c r="AI45" s="126"/>
      <c r="AJ45" s="126"/>
      <c r="AK45" s="126"/>
      <c r="AL45" s="126"/>
      <c r="AM45" s="126"/>
      <c r="AN45" s="126"/>
      <c r="AO45" s="126"/>
      <c r="AP45" s="126"/>
      <c r="AQ45" s="126"/>
      <c r="AR45" s="126"/>
      <c r="AS45" s="126"/>
      <c r="AT45" s="126"/>
      <c r="AU45" s="126"/>
      <c r="AV45" s="126"/>
      <c r="AW45" s="126"/>
      <c r="AX45" s="126"/>
      <c r="AY45" s="126"/>
      <c r="AZ45" s="126"/>
      <c r="BA45" s="126"/>
      <c r="BB45" s="126"/>
      <c r="BC45" s="127"/>
      <c r="BD45" s="127"/>
      <c r="BE45" s="183"/>
      <c r="BF45" s="126"/>
      <c r="BG45" s="183"/>
      <c r="BH45" s="126"/>
      <c r="BI45" s="183"/>
      <c r="BJ45" s="126"/>
      <c r="BK45" s="126"/>
      <c r="BL45" s="126"/>
      <c r="BM45" s="183"/>
      <c r="BN45" s="183"/>
      <c r="BO45" s="183"/>
      <c r="BP45" s="126"/>
      <c r="BQ45" s="183"/>
      <c r="BR45" s="126"/>
      <c r="BS45" s="183"/>
      <c r="BT45" s="126"/>
      <c r="BU45" s="126"/>
      <c r="BV45" s="126"/>
      <c r="BW45" s="183"/>
      <c r="BX45" s="126"/>
      <c r="BY45" s="183"/>
      <c r="BZ45" s="126"/>
      <c r="CA45" s="183"/>
      <c r="CB45" s="126"/>
      <c r="CC45" s="126"/>
      <c r="CD45" s="126"/>
      <c r="CE45" s="183"/>
      <c r="CF45" s="126"/>
      <c r="CG45" s="183"/>
      <c r="CH45" s="126"/>
      <c r="CI45" s="183"/>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7"/>
      <c r="DH45" s="183"/>
      <c r="DI45" s="183"/>
      <c r="DJ45" s="183"/>
      <c r="DK45" s="183"/>
      <c r="DL45" s="126">
        <v>224</v>
      </c>
      <c r="DM45" s="126"/>
      <c r="DN45" s="126"/>
      <c r="DO45" s="126"/>
      <c r="DP45" s="126">
        <v>2441</v>
      </c>
      <c r="DQ45" s="126">
        <v>232</v>
      </c>
      <c r="DR45" s="167">
        <f t="shared" si="1"/>
        <v>0.17599134823359769</v>
      </c>
      <c r="DS45" s="168">
        <f t="shared" si="2"/>
        <v>10.706140350877194</v>
      </c>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7"/>
      <c r="ES45" s="127"/>
      <c r="ET45" s="127"/>
      <c r="EU45" s="128"/>
      <c r="EV45" s="128"/>
      <c r="EW45" s="128"/>
      <c r="EX45" s="128"/>
      <c r="EY45" s="128"/>
      <c r="EZ45" s="128"/>
      <c r="FA45" s="127"/>
      <c r="FB45" s="127"/>
      <c r="FC45" s="127"/>
      <c r="FD45" s="128"/>
      <c r="FE45" s="128"/>
      <c r="FF45" s="128"/>
      <c r="FG45" s="128"/>
      <c r="FH45" s="128"/>
      <c r="FI45" s="128"/>
      <c r="FJ45" s="127"/>
      <c r="FK45" s="127"/>
      <c r="FL45" s="127"/>
      <c r="FM45" s="128"/>
      <c r="FN45" s="128"/>
      <c r="FO45" s="128"/>
      <c r="FP45" s="128"/>
      <c r="FQ45" s="128"/>
      <c r="FR45" s="128"/>
      <c r="FS45" s="183"/>
      <c r="FT45" s="128"/>
      <c r="FU45" s="126"/>
      <c r="FV45" s="126"/>
      <c r="FW45" s="126"/>
      <c r="FX45" s="126"/>
      <c r="FY45" s="126"/>
      <c r="FZ45" s="126"/>
      <c r="GA45" s="126"/>
      <c r="GB45" s="126"/>
      <c r="GC45" s="126"/>
      <c r="GD45" s="126"/>
      <c r="GE45" s="126"/>
      <c r="GF45" s="126"/>
      <c r="GG45" s="126"/>
      <c r="GH45" s="126"/>
      <c r="GI45" s="126"/>
      <c r="GJ45" s="126"/>
      <c r="GK45" s="126"/>
      <c r="GL45" s="126"/>
      <c r="GM45" s="127"/>
      <c r="GN45" s="183"/>
      <c r="GO45" s="183"/>
      <c r="GP45" s="183"/>
      <c r="GQ45" s="183"/>
      <c r="GR45" s="127"/>
      <c r="GS45" s="123"/>
    </row>
    <row r="46" spans="1:201" s="175" customFormat="1">
      <c r="A46" s="169"/>
      <c r="B46" s="211"/>
      <c r="C46" s="170"/>
      <c r="D46" s="170"/>
      <c r="E46" s="170"/>
      <c r="F46" s="170"/>
      <c r="G46" s="170"/>
      <c r="H46" s="170"/>
      <c r="I46" s="170"/>
      <c r="J46" s="170"/>
      <c r="K46" s="171"/>
      <c r="L46" s="170"/>
      <c r="M46" s="170"/>
      <c r="N46" s="170"/>
      <c r="O46" s="170"/>
      <c r="P46" s="170"/>
      <c r="Q46" s="170"/>
      <c r="R46" s="172"/>
      <c r="S46" s="171"/>
      <c r="T46" s="172"/>
      <c r="U46" s="171"/>
      <c r="V46" s="172"/>
      <c r="W46" s="172"/>
      <c r="X46" s="170"/>
      <c r="Y46" s="170"/>
      <c r="Z46" s="170"/>
      <c r="AA46" s="172"/>
      <c r="AB46" s="170"/>
      <c r="AC46" s="170"/>
      <c r="AD46" s="170"/>
      <c r="AE46" s="170">
        <f>SUM(AE36:AE45)</f>
        <v>484</v>
      </c>
      <c r="AF46" s="170">
        <f t="shared" ref="AF46:BD46" si="17">SUM(AF36:AF45)</f>
        <v>438</v>
      </c>
      <c r="AG46" s="170">
        <f t="shared" si="17"/>
        <v>285</v>
      </c>
      <c r="AH46" s="170">
        <f t="shared" si="17"/>
        <v>484</v>
      </c>
      <c r="AI46" s="170">
        <f t="shared" si="17"/>
        <v>446</v>
      </c>
      <c r="AJ46" s="170">
        <f t="shared" si="17"/>
        <v>424</v>
      </c>
      <c r="AK46" s="170">
        <f t="shared" si="17"/>
        <v>283</v>
      </c>
      <c r="AL46" s="170">
        <f t="shared" si="17"/>
        <v>446</v>
      </c>
      <c r="AM46" s="170">
        <f t="shared" si="17"/>
        <v>0</v>
      </c>
      <c r="AN46" s="170">
        <f t="shared" si="17"/>
        <v>0</v>
      </c>
      <c r="AO46" s="170">
        <f t="shared" si="17"/>
        <v>0</v>
      </c>
      <c r="AP46" s="170">
        <f t="shared" si="17"/>
        <v>0</v>
      </c>
      <c r="AQ46" s="170">
        <f t="shared" si="17"/>
        <v>0</v>
      </c>
      <c r="AR46" s="170">
        <f t="shared" si="17"/>
        <v>0</v>
      </c>
      <c r="AS46" s="170">
        <f t="shared" si="17"/>
        <v>0</v>
      </c>
      <c r="AT46" s="170">
        <f t="shared" si="17"/>
        <v>0</v>
      </c>
      <c r="AU46" s="170">
        <f t="shared" si="17"/>
        <v>0</v>
      </c>
      <c r="AV46" s="170">
        <f t="shared" si="17"/>
        <v>0</v>
      </c>
      <c r="AW46" s="170">
        <f t="shared" si="17"/>
        <v>0</v>
      </c>
      <c r="AX46" s="170">
        <f t="shared" si="17"/>
        <v>0</v>
      </c>
      <c r="AY46" s="170">
        <f t="shared" si="17"/>
        <v>0</v>
      </c>
      <c r="AZ46" s="170">
        <f t="shared" si="17"/>
        <v>0</v>
      </c>
      <c r="BA46" s="170">
        <f t="shared" si="17"/>
        <v>0</v>
      </c>
      <c r="BB46" s="170">
        <f t="shared" si="17"/>
        <v>0</v>
      </c>
      <c r="BC46" s="170">
        <f t="shared" si="17"/>
        <v>0</v>
      </c>
      <c r="BD46" s="170">
        <f t="shared" si="17"/>
        <v>0</v>
      </c>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f t="shared" ref="DJ46:DQ46" si="18">SUM(DJ36:DJ45)</f>
        <v>0</v>
      </c>
      <c r="DK46" s="170">
        <f t="shared" si="18"/>
        <v>0</v>
      </c>
      <c r="DL46" s="171">
        <f t="shared" si="18"/>
        <v>5261</v>
      </c>
      <c r="DM46" s="171">
        <f t="shared" si="18"/>
        <v>3444</v>
      </c>
      <c r="DN46" s="171">
        <f t="shared" si="18"/>
        <v>1321</v>
      </c>
      <c r="DO46" s="171">
        <f t="shared" si="18"/>
        <v>272</v>
      </c>
      <c r="DP46" s="171">
        <f t="shared" si="18"/>
        <v>124316</v>
      </c>
      <c r="DQ46" s="171">
        <f t="shared" si="18"/>
        <v>5271</v>
      </c>
      <c r="DR46" s="167">
        <f t="shared" si="1"/>
        <v>0.70370202649156577</v>
      </c>
      <c r="DS46" s="168">
        <f t="shared" si="2"/>
        <v>23.607292062286366</v>
      </c>
      <c r="DT46" s="171">
        <f t="shared" ref="DT46:DU46" si="19">SUM(DT36:DT44)</f>
        <v>5037</v>
      </c>
      <c r="DU46" s="171">
        <f t="shared" si="19"/>
        <v>1668</v>
      </c>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2"/>
      <c r="ES46" s="172"/>
      <c r="ET46" s="172"/>
      <c r="EU46" s="173"/>
      <c r="EV46" s="173"/>
      <c r="EW46" s="173"/>
      <c r="EX46" s="173"/>
      <c r="EY46" s="173"/>
      <c r="EZ46" s="173"/>
      <c r="FA46" s="172"/>
      <c r="FB46" s="172"/>
      <c r="FC46" s="172"/>
      <c r="FD46" s="173"/>
      <c r="FE46" s="173"/>
      <c r="FF46" s="173"/>
      <c r="FG46" s="173"/>
      <c r="FH46" s="173"/>
      <c r="FI46" s="173"/>
      <c r="FJ46" s="172"/>
      <c r="FK46" s="172"/>
      <c r="FL46" s="172"/>
      <c r="FM46" s="173"/>
      <c r="FN46" s="173"/>
      <c r="FO46" s="173"/>
      <c r="FP46" s="173"/>
      <c r="FQ46" s="173"/>
      <c r="FR46" s="173"/>
      <c r="FS46" s="170"/>
      <c r="FT46" s="173"/>
      <c r="FU46" s="171"/>
      <c r="FV46" s="171"/>
      <c r="FW46" s="171"/>
      <c r="FX46" s="171"/>
      <c r="FY46" s="171"/>
      <c r="FZ46" s="171"/>
      <c r="GA46" s="171"/>
      <c r="GB46" s="171"/>
      <c r="GC46" s="171"/>
      <c r="GD46" s="171"/>
      <c r="GE46" s="171"/>
      <c r="GF46" s="171"/>
      <c r="GG46" s="171"/>
      <c r="GH46" s="171"/>
      <c r="GI46" s="171"/>
      <c r="GJ46" s="171"/>
      <c r="GK46" s="171"/>
      <c r="GL46" s="171"/>
      <c r="GM46" s="172"/>
      <c r="GN46" s="170"/>
      <c r="GO46" s="170"/>
      <c r="GP46" s="170"/>
      <c r="GQ46" s="170"/>
      <c r="GR46" s="172"/>
      <c r="GS46" s="174"/>
    </row>
    <row r="47" spans="1:201">
      <c r="A47" s="122"/>
      <c r="B47" s="210" t="s">
        <v>369</v>
      </c>
      <c r="C47" s="183" t="s">
        <v>984</v>
      </c>
      <c r="D47" s="183" t="s">
        <v>985</v>
      </c>
      <c r="E47" s="183" t="s">
        <v>437</v>
      </c>
      <c r="F47" s="183" t="s">
        <v>986</v>
      </c>
      <c r="G47" s="183" t="s">
        <v>987</v>
      </c>
      <c r="H47" s="183" t="s">
        <v>988</v>
      </c>
      <c r="I47" s="183" t="s">
        <v>989</v>
      </c>
      <c r="J47" s="183" t="s">
        <v>990</v>
      </c>
      <c r="K47" s="126">
        <v>1</v>
      </c>
      <c r="L47" s="183" t="s">
        <v>985</v>
      </c>
      <c r="M47" s="183" t="s">
        <v>991</v>
      </c>
      <c r="N47" s="183" t="s">
        <v>371</v>
      </c>
      <c r="O47" s="183" t="s">
        <v>992</v>
      </c>
      <c r="P47" s="183" t="s">
        <v>290</v>
      </c>
      <c r="Q47" s="183" t="s">
        <v>296</v>
      </c>
      <c r="R47" s="127" t="b">
        <v>0</v>
      </c>
      <c r="S47" s="126">
        <v>0</v>
      </c>
      <c r="T47" s="127" t="b">
        <v>0</v>
      </c>
      <c r="U47" s="126">
        <v>0</v>
      </c>
      <c r="V47" s="127" t="b">
        <v>0</v>
      </c>
      <c r="W47" s="127" t="b">
        <v>1</v>
      </c>
      <c r="X47" s="183" t="s">
        <v>296</v>
      </c>
      <c r="Y47" s="183" t="b">
        <f t="shared" si="3"/>
        <v>1</v>
      </c>
      <c r="Z47" s="183" t="s">
        <v>993</v>
      </c>
      <c r="AA47" s="127" t="b">
        <v>0</v>
      </c>
      <c r="AB47" s="183" t="s">
        <v>993</v>
      </c>
      <c r="AC47" s="183" t="s">
        <v>993</v>
      </c>
      <c r="AD47" s="183" t="s">
        <v>993</v>
      </c>
      <c r="AE47" s="183">
        <f t="shared" ref="AE47:AE57" si="20">AI47+AN47</f>
        <v>33</v>
      </c>
      <c r="AF47" s="183">
        <f t="shared" ref="AF47:AH47" si="21">AJ47+AO47</f>
        <v>33</v>
      </c>
      <c r="AG47" s="183">
        <f t="shared" si="21"/>
        <v>31</v>
      </c>
      <c r="AH47" s="183">
        <f t="shared" si="21"/>
        <v>33</v>
      </c>
      <c r="AI47" s="126">
        <v>0</v>
      </c>
      <c r="AJ47" s="126">
        <v>0</v>
      </c>
      <c r="AK47" s="126">
        <v>0</v>
      </c>
      <c r="AL47" s="126">
        <v>0</v>
      </c>
      <c r="AM47" s="126">
        <v>0</v>
      </c>
      <c r="AN47" s="126">
        <v>33</v>
      </c>
      <c r="AO47" s="126">
        <v>33</v>
      </c>
      <c r="AP47" s="126">
        <v>31</v>
      </c>
      <c r="AQ47" s="126">
        <v>33</v>
      </c>
      <c r="AR47" s="126">
        <v>33</v>
      </c>
      <c r="AS47" s="126">
        <v>33</v>
      </c>
      <c r="AT47" s="126">
        <v>31</v>
      </c>
      <c r="AU47" s="126">
        <v>33</v>
      </c>
      <c r="AV47" s="126">
        <v>0</v>
      </c>
      <c r="AW47" s="126">
        <v>0</v>
      </c>
      <c r="AX47" s="126">
        <v>0</v>
      </c>
      <c r="AY47" s="126">
        <v>0</v>
      </c>
      <c r="AZ47" s="126">
        <v>0</v>
      </c>
      <c r="BA47" s="126">
        <v>0</v>
      </c>
      <c r="BB47" s="126">
        <v>0</v>
      </c>
      <c r="BC47" s="127" t="b">
        <v>0</v>
      </c>
      <c r="BD47" s="127"/>
      <c r="BE47" s="183" t="s">
        <v>422</v>
      </c>
      <c r="BF47" s="126">
        <v>33</v>
      </c>
      <c r="BG47" s="183" t="s">
        <v>993</v>
      </c>
      <c r="BH47" s="126">
        <v>0</v>
      </c>
      <c r="BI47" s="183" t="s">
        <v>993</v>
      </c>
      <c r="BJ47" s="126">
        <v>0</v>
      </c>
      <c r="BK47" s="126">
        <v>0</v>
      </c>
      <c r="BL47" s="126">
        <v>0</v>
      </c>
      <c r="BM47" s="183" t="s">
        <v>993</v>
      </c>
      <c r="BN47" s="183" t="s">
        <v>993</v>
      </c>
      <c r="BO47" s="183" t="s">
        <v>993</v>
      </c>
      <c r="BP47" s="126">
        <v>0</v>
      </c>
      <c r="BQ47" s="183" t="s">
        <v>993</v>
      </c>
      <c r="BR47" s="126">
        <v>0</v>
      </c>
      <c r="BS47" s="183" t="s">
        <v>993</v>
      </c>
      <c r="BT47" s="126">
        <v>0</v>
      </c>
      <c r="BU47" s="126">
        <v>0</v>
      </c>
      <c r="BV47" s="126">
        <v>0</v>
      </c>
      <c r="BW47" s="183" t="s">
        <v>993</v>
      </c>
      <c r="BX47" s="126">
        <v>0</v>
      </c>
      <c r="BY47" s="183" t="s">
        <v>993</v>
      </c>
      <c r="BZ47" s="126">
        <v>0</v>
      </c>
      <c r="CA47" s="183" t="s">
        <v>993</v>
      </c>
      <c r="CB47" s="126">
        <v>0</v>
      </c>
      <c r="CC47" s="126">
        <v>0</v>
      </c>
      <c r="CD47" s="126">
        <v>0</v>
      </c>
      <c r="CE47" s="183" t="s">
        <v>993</v>
      </c>
      <c r="CF47" s="126">
        <v>0</v>
      </c>
      <c r="CG47" s="183" t="s">
        <v>993</v>
      </c>
      <c r="CH47" s="126">
        <v>0</v>
      </c>
      <c r="CI47" s="183" t="s">
        <v>993</v>
      </c>
      <c r="CJ47" s="126">
        <v>0</v>
      </c>
      <c r="CK47" s="126">
        <v>0</v>
      </c>
      <c r="CL47" s="126">
        <v>0</v>
      </c>
      <c r="CM47" s="126">
        <v>6</v>
      </c>
      <c r="CN47" s="126">
        <v>0.8</v>
      </c>
      <c r="CO47" s="126">
        <v>4</v>
      </c>
      <c r="CP47" s="126">
        <v>0.3</v>
      </c>
      <c r="CQ47" s="126">
        <v>6</v>
      </c>
      <c r="CR47" s="126">
        <v>1.2</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7" t="b">
        <v>0</v>
      </c>
      <c r="DH47" s="183" t="s">
        <v>525</v>
      </c>
      <c r="DI47" s="183" t="s">
        <v>993</v>
      </c>
      <c r="DJ47" s="183" t="s">
        <v>993</v>
      </c>
      <c r="DK47" s="183" t="s">
        <v>993</v>
      </c>
      <c r="DL47" s="126">
        <v>19</v>
      </c>
      <c r="DM47" s="126">
        <v>12</v>
      </c>
      <c r="DN47" s="126">
        <v>7</v>
      </c>
      <c r="DO47" s="126">
        <v>0</v>
      </c>
      <c r="DP47" s="126">
        <v>12001</v>
      </c>
      <c r="DQ47" s="126">
        <v>18</v>
      </c>
      <c r="DR47" s="167">
        <f t="shared" si="1"/>
        <v>0.9963470319634703</v>
      </c>
      <c r="DS47" s="168">
        <f t="shared" si="2"/>
        <v>648.70270270270271</v>
      </c>
      <c r="DT47" s="126">
        <v>19</v>
      </c>
      <c r="DU47" s="126">
        <v>0</v>
      </c>
      <c r="DV47" s="126">
        <v>5</v>
      </c>
      <c r="DW47" s="126">
        <v>12</v>
      </c>
      <c r="DX47" s="126">
        <v>2</v>
      </c>
      <c r="DY47" s="126">
        <v>0</v>
      </c>
      <c r="DZ47" s="126">
        <v>0</v>
      </c>
      <c r="EA47" s="126">
        <v>0</v>
      </c>
      <c r="EB47" s="126">
        <v>18</v>
      </c>
      <c r="EC47" s="126">
        <v>0</v>
      </c>
      <c r="ED47" s="126">
        <v>3</v>
      </c>
      <c r="EE47" s="126">
        <v>1</v>
      </c>
      <c r="EF47" s="126">
        <v>1</v>
      </c>
      <c r="EG47" s="126">
        <v>0</v>
      </c>
      <c r="EH47" s="126">
        <v>0</v>
      </c>
      <c r="EI47" s="126">
        <v>2</v>
      </c>
      <c r="EJ47" s="126">
        <v>11</v>
      </c>
      <c r="EK47" s="126">
        <v>0</v>
      </c>
      <c r="EL47" s="126">
        <v>18</v>
      </c>
      <c r="EM47" s="126">
        <v>12</v>
      </c>
      <c r="EN47" s="126">
        <v>2</v>
      </c>
      <c r="EO47" s="126">
        <v>0</v>
      </c>
      <c r="EP47" s="126">
        <v>4</v>
      </c>
      <c r="EQ47" s="126">
        <v>0</v>
      </c>
      <c r="ER47" s="127" t="b">
        <v>0</v>
      </c>
      <c r="ES47" s="127" t="b">
        <v>0</v>
      </c>
      <c r="ET47" s="127" t="b">
        <v>0</v>
      </c>
      <c r="EU47" s="128">
        <v>0</v>
      </c>
      <c r="EV47" s="128">
        <v>0</v>
      </c>
      <c r="EW47" s="128">
        <v>0</v>
      </c>
      <c r="EX47" s="128">
        <v>0</v>
      </c>
      <c r="EY47" s="128">
        <v>0</v>
      </c>
      <c r="EZ47" s="128">
        <v>0</v>
      </c>
      <c r="FA47" s="127" t="b">
        <v>0</v>
      </c>
      <c r="FB47" s="127" t="b">
        <v>0</v>
      </c>
      <c r="FC47" s="127" t="b">
        <v>0</v>
      </c>
      <c r="FD47" s="128">
        <v>0</v>
      </c>
      <c r="FE47" s="128">
        <v>0</v>
      </c>
      <c r="FF47" s="128">
        <v>0</v>
      </c>
      <c r="FG47" s="128">
        <v>0</v>
      </c>
      <c r="FH47" s="128">
        <v>0</v>
      </c>
      <c r="FI47" s="128">
        <v>0</v>
      </c>
      <c r="FJ47" s="127" t="b">
        <v>0</v>
      </c>
      <c r="FK47" s="127" t="b">
        <v>0</v>
      </c>
      <c r="FL47" s="127" t="b">
        <v>0</v>
      </c>
      <c r="FM47" s="128">
        <v>0</v>
      </c>
      <c r="FN47" s="128">
        <v>0</v>
      </c>
      <c r="FO47" s="128">
        <v>0</v>
      </c>
      <c r="FP47" s="128">
        <v>0</v>
      </c>
      <c r="FQ47" s="128">
        <v>0</v>
      </c>
      <c r="FR47" s="128">
        <v>0</v>
      </c>
      <c r="FS47" s="183" t="s">
        <v>993</v>
      </c>
      <c r="FT47" s="128">
        <v>0</v>
      </c>
      <c r="FU47" s="126">
        <v>0</v>
      </c>
      <c r="FV47" s="126">
        <v>18</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6">
        <v>0</v>
      </c>
      <c r="GM47" s="127" t="b">
        <v>0</v>
      </c>
      <c r="GN47" s="183" t="s">
        <v>993</v>
      </c>
      <c r="GO47" s="183" t="s">
        <v>993</v>
      </c>
      <c r="GP47" s="183" t="s">
        <v>993</v>
      </c>
      <c r="GQ47" s="183" t="s">
        <v>993</v>
      </c>
      <c r="GR47" s="127"/>
      <c r="GS47" s="123"/>
    </row>
    <row r="48" spans="1:201">
      <c r="A48" s="122"/>
      <c r="B48" s="210" t="s">
        <v>344</v>
      </c>
      <c r="C48" s="183" t="s">
        <v>994</v>
      </c>
      <c r="D48" s="183" t="s">
        <v>995</v>
      </c>
      <c r="E48" s="183" t="s">
        <v>437</v>
      </c>
      <c r="F48" s="183" t="s">
        <v>986</v>
      </c>
      <c r="G48" s="183" t="s">
        <v>987</v>
      </c>
      <c r="H48" s="183" t="s">
        <v>988</v>
      </c>
      <c r="I48" s="183" t="s">
        <v>989</v>
      </c>
      <c r="J48" s="183" t="s">
        <v>990</v>
      </c>
      <c r="K48" s="126">
        <v>2</v>
      </c>
      <c r="L48" s="183" t="s">
        <v>995</v>
      </c>
      <c r="M48" s="183" t="s">
        <v>991</v>
      </c>
      <c r="N48" s="183" t="s">
        <v>373</v>
      </c>
      <c r="O48" s="183" t="s">
        <v>1001</v>
      </c>
      <c r="P48" s="183" t="s">
        <v>290</v>
      </c>
      <c r="Q48" s="183" t="s">
        <v>296</v>
      </c>
      <c r="R48" s="127" t="b">
        <v>0</v>
      </c>
      <c r="S48" s="126">
        <v>0</v>
      </c>
      <c r="T48" s="127" t="b">
        <v>0</v>
      </c>
      <c r="U48" s="126">
        <v>0</v>
      </c>
      <c r="V48" s="127" t="b">
        <v>1</v>
      </c>
      <c r="W48" s="127" t="b">
        <v>1</v>
      </c>
      <c r="X48" s="183" t="s">
        <v>296</v>
      </c>
      <c r="Y48" s="183" t="b">
        <f t="shared" si="3"/>
        <v>1</v>
      </c>
      <c r="Z48" s="183" t="s">
        <v>993</v>
      </c>
      <c r="AA48" s="127" t="b">
        <v>0</v>
      </c>
      <c r="AB48" s="183" t="s">
        <v>993</v>
      </c>
      <c r="AC48" s="183" t="s">
        <v>993</v>
      </c>
      <c r="AD48" s="183" t="s">
        <v>993</v>
      </c>
      <c r="AE48" s="183">
        <f t="shared" si="20"/>
        <v>42</v>
      </c>
      <c r="AF48" s="183">
        <f t="shared" ref="AF48:AF57" si="22">AJ48+AO48</f>
        <v>42</v>
      </c>
      <c r="AG48" s="183">
        <f t="shared" ref="AG48:AG57" si="23">AK48+AP48</f>
        <v>32</v>
      </c>
      <c r="AH48" s="183">
        <f t="shared" ref="AH48:AH57" si="24">AL48+AQ48</f>
        <v>42</v>
      </c>
      <c r="AI48" s="126">
        <v>0</v>
      </c>
      <c r="AJ48" s="126">
        <v>0</v>
      </c>
      <c r="AK48" s="126">
        <v>0</v>
      </c>
      <c r="AL48" s="126">
        <v>0</v>
      </c>
      <c r="AM48" s="126">
        <v>0</v>
      </c>
      <c r="AN48" s="126">
        <v>42</v>
      </c>
      <c r="AO48" s="126">
        <v>42</v>
      </c>
      <c r="AP48" s="126">
        <v>32</v>
      </c>
      <c r="AQ48" s="126">
        <v>42</v>
      </c>
      <c r="AR48" s="126">
        <v>42</v>
      </c>
      <c r="AS48" s="126">
        <v>42</v>
      </c>
      <c r="AT48" s="126">
        <v>32</v>
      </c>
      <c r="AU48" s="126">
        <v>42</v>
      </c>
      <c r="AV48" s="126">
        <v>0</v>
      </c>
      <c r="AW48" s="126">
        <v>0</v>
      </c>
      <c r="AX48" s="126">
        <v>0</v>
      </c>
      <c r="AY48" s="126">
        <v>0</v>
      </c>
      <c r="AZ48" s="126">
        <v>0</v>
      </c>
      <c r="BA48" s="126">
        <v>0</v>
      </c>
      <c r="BB48" s="126">
        <v>0</v>
      </c>
      <c r="BC48" s="127" t="b">
        <v>0</v>
      </c>
      <c r="BD48" s="127"/>
      <c r="BE48" s="183" t="s">
        <v>422</v>
      </c>
      <c r="BF48" s="126">
        <v>42</v>
      </c>
      <c r="BG48" s="183" t="s">
        <v>993</v>
      </c>
      <c r="BH48" s="126">
        <v>0</v>
      </c>
      <c r="BI48" s="183" t="s">
        <v>993</v>
      </c>
      <c r="BJ48" s="126">
        <v>0</v>
      </c>
      <c r="BK48" s="126">
        <v>0</v>
      </c>
      <c r="BL48" s="126">
        <v>0</v>
      </c>
      <c r="BM48" s="183" t="s">
        <v>993</v>
      </c>
      <c r="BN48" s="183" t="s">
        <v>993</v>
      </c>
      <c r="BO48" s="183" t="s">
        <v>993</v>
      </c>
      <c r="BP48" s="126">
        <v>0</v>
      </c>
      <c r="BQ48" s="183" t="s">
        <v>993</v>
      </c>
      <c r="BR48" s="126">
        <v>0</v>
      </c>
      <c r="BS48" s="183" t="s">
        <v>993</v>
      </c>
      <c r="BT48" s="126">
        <v>0</v>
      </c>
      <c r="BU48" s="126">
        <v>0</v>
      </c>
      <c r="BV48" s="126">
        <v>0</v>
      </c>
      <c r="BW48" s="183" t="s">
        <v>993</v>
      </c>
      <c r="BX48" s="126">
        <v>0</v>
      </c>
      <c r="BY48" s="183" t="s">
        <v>993</v>
      </c>
      <c r="BZ48" s="126">
        <v>0</v>
      </c>
      <c r="CA48" s="183" t="s">
        <v>993</v>
      </c>
      <c r="CB48" s="126">
        <v>0</v>
      </c>
      <c r="CC48" s="126">
        <v>0</v>
      </c>
      <c r="CD48" s="126">
        <v>0</v>
      </c>
      <c r="CE48" s="183" t="s">
        <v>993</v>
      </c>
      <c r="CF48" s="126">
        <v>0</v>
      </c>
      <c r="CG48" s="183" t="s">
        <v>993</v>
      </c>
      <c r="CH48" s="126">
        <v>0</v>
      </c>
      <c r="CI48" s="183" t="s">
        <v>993</v>
      </c>
      <c r="CJ48" s="126">
        <v>0</v>
      </c>
      <c r="CK48" s="126">
        <v>0</v>
      </c>
      <c r="CL48" s="126">
        <v>0</v>
      </c>
      <c r="CM48" s="126">
        <v>10</v>
      </c>
      <c r="CN48" s="126">
        <v>0</v>
      </c>
      <c r="CO48" s="126">
        <v>10</v>
      </c>
      <c r="CP48" s="126">
        <v>1.2</v>
      </c>
      <c r="CQ48" s="126">
        <v>2</v>
      </c>
      <c r="CR48" s="126">
        <v>0</v>
      </c>
      <c r="CS48" s="126">
        <v>0</v>
      </c>
      <c r="CT48" s="126">
        <v>0</v>
      </c>
      <c r="CU48" s="126">
        <v>0</v>
      </c>
      <c r="CV48" s="126">
        <v>0</v>
      </c>
      <c r="CW48" s="126">
        <v>1</v>
      </c>
      <c r="CX48" s="126">
        <v>0</v>
      </c>
      <c r="CY48" s="126">
        <v>0</v>
      </c>
      <c r="CZ48" s="126">
        <v>0</v>
      </c>
      <c r="DA48" s="126">
        <v>0</v>
      </c>
      <c r="DB48" s="126">
        <v>0</v>
      </c>
      <c r="DC48" s="126">
        <v>0</v>
      </c>
      <c r="DD48" s="126">
        <v>0</v>
      </c>
      <c r="DE48" s="126">
        <v>0</v>
      </c>
      <c r="DF48" s="126">
        <v>0</v>
      </c>
      <c r="DG48" s="127" t="b">
        <v>0</v>
      </c>
      <c r="DH48" s="183" t="s">
        <v>999</v>
      </c>
      <c r="DI48" s="183" t="s">
        <v>270</v>
      </c>
      <c r="DJ48" s="183" t="s">
        <v>434</v>
      </c>
      <c r="DK48" s="183" t="s">
        <v>1000</v>
      </c>
      <c r="DL48" s="126">
        <v>92</v>
      </c>
      <c r="DM48" s="126">
        <v>65</v>
      </c>
      <c r="DN48" s="126">
        <v>27</v>
      </c>
      <c r="DO48" s="126">
        <v>0</v>
      </c>
      <c r="DP48" s="126">
        <v>13828</v>
      </c>
      <c r="DQ48" s="126">
        <v>90</v>
      </c>
      <c r="DR48" s="167">
        <f t="shared" si="1"/>
        <v>0.90202217873450752</v>
      </c>
      <c r="DS48" s="168">
        <f t="shared" si="2"/>
        <v>151.95604395604394</v>
      </c>
      <c r="DT48" s="126">
        <v>92</v>
      </c>
      <c r="DU48" s="126">
        <v>46</v>
      </c>
      <c r="DV48" s="126">
        <v>25</v>
      </c>
      <c r="DW48" s="126">
        <v>19</v>
      </c>
      <c r="DX48" s="126">
        <v>2</v>
      </c>
      <c r="DY48" s="126">
        <v>0</v>
      </c>
      <c r="DZ48" s="126">
        <v>0</v>
      </c>
      <c r="EA48" s="126">
        <v>0</v>
      </c>
      <c r="EB48" s="126">
        <v>90</v>
      </c>
      <c r="EC48" s="126">
        <v>3</v>
      </c>
      <c r="ED48" s="126">
        <v>30</v>
      </c>
      <c r="EE48" s="126">
        <v>3</v>
      </c>
      <c r="EF48" s="126">
        <v>3</v>
      </c>
      <c r="EG48" s="126">
        <v>7</v>
      </c>
      <c r="EH48" s="126">
        <v>0</v>
      </c>
      <c r="EI48" s="126">
        <v>0</v>
      </c>
      <c r="EJ48" s="126">
        <v>44</v>
      </c>
      <c r="EK48" s="126">
        <v>0</v>
      </c>
      <c r="EL48" s="126">
        <v>87</v>
      </c>
      <c r="EM48" s="126">
        <v>47</v>
      </c>
      <c r="EN48" s="126">
        <v>0</v>
      </c>
      <c r="EO48" s="126">
        <v>0</v>
      </c>
      <c r="EP48" s="126">
        <v>40</v>
      </c>
      <c r="EQ48" s="126">
        <v>0</v>
      </c>
      <c r="ER48" s="127" t="b">
        <v>0</v>
      </c>
      <c r="ES48" s="127" t="b">
        <v>0</v>
      </c>
      <c r="ET48" s="127" t="b">
        <v>0</v>
      </c>
      <c r="EU48" s="128">
        <v>0</v>
      </c>
      <c r="EV48" s="128">
        <v>0</v>
      </c>
      <c r="EW48" s="128">
        <v>0</v>
      </c>
      <c r="EX48" s="128">
        <v>0</v>
      </c>
      <c r="EY48" s="128">
        <v>0</v>
      </c>
      <c r="EZ48" s="128">
        <v>0</v>
      </c>
      <c r="FA48" s="127" t="b">
        <v>0</v>
      </c>
      <c r="FB48" s="127" t="b">
        <v>0</v>
      </c>
      <c r="FC48" s="127" t="b">
        <v>0</v>
      </c>
      <c r="FD48" s="128">
        <v>0</v>
      </c>
      <c r="FE48" s="128">
        <v>0</v>
      </c>
      <c r="FF48" s="128">
        <v>0</v>
      </c>
      <c r="FG48" s="128">
        <v>0</v>
      </c>
      <c r="FH48" s="128">
        <v>0</v>
      </c>
      <c r="FI48" s="128">
        <v>0</v>
      </c>
      <c r="FJ48" s="127" t="b">
        <v>0</v>
      </c>
      <c r="FK48" s="127" t="b">
        <v>0</v>
      </c>
      <c r="FL48" s="127" t="b">
        <v>0</v>
      </c>
      <c r="FM48" s="128">
        <v>0</v>
      </c>
      <c r="FN48" s="128">
        <v>0</v>
      </c>
      <c r="FO48" s="128">
        <v>0</v>
      </c>
      <c r="FP48" s="128">
        <v>0</v>
      </c>
      <c r="FQ48" s="128">
        <v>0</v>
      </c>
      <c r="FR48" s="128">
        <v>0</v>
      </c>
      <c r="FS48" s="183" t="s">
        <v>993</v>
      </c>
      <c r="FT48" s="128">
        <v>0</v>
      </c>
      <c r="FU48" s="126">
        <v>0</v>
      </c>
      <c r="FV48" s="126">
        <v>87</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6">
        <v>0</v>
      </c>
      <c r="GM48" s="127" t="b">
        <v>0</v>
      </c>
      <c r="GN48" s="183" t="s">
        <v>993</v>
      </c>
      <c r="GO48" s="183" t="s">
        <v>993</v>
      </c>
      <c r="GP48" s="183" t="s">
        <v>993</v>
      </c>
      <c r="GQ48" s="183" t="s">
        <v>993</v>
      </c>
      <c r="GR48" s="127"/>
      <c r="GS48" s="123"/>
    </row>
    <row r="49" spans="1:201">
      <c r="A49" s="122"/>
      <c r="B49" s="210" t="s">
        <v>374</v>
      </c>
      <c r="C49" s="183" t="s">
        <v>1002</v>
      </c>
      <c r="D49" s="183" t="s">
        <v>1003</v>
      </c>
      <c r="E49" s="183" t="s">
        <v>437</v>
      </c>
      <c r="F49" s="183" t="s">
        <v>986</v>
      </c>
      <c r="G49" s="183" t="s">
        <v>987</v>
      </c>
      <c r="H49" s="183" t="s">
        <v>988</v>
      </c>
      <c r="I49" s="183" t="s">
        <v>989</v>
      </c>
      <c r="J49" s="183" t="s">
        <v>990</v>
      </c>
      <c r="K49" s="126">
        <v>1</v>
      </c>
      <c r="L49" s="183" t="s">
        <v>1003</v>
      </c>
      <c r="M49" s="183" t="s">
        <v>991</v>
      </c>
      <c r="N49" s="183" t="s">
        <v>376</v>
      </c>
      <c r="O49" s="183" t="s">
        <v>1004</v>
      </c>
      <c r="P49" s="183" t="s">
        <v>293</v>
      </c>
      <c r="Q49" s="183" t="s">
        <v>296</v>
      </c>
      <c r="R49" s="127" t="b">
        <v>0</v>
      </c>
      <c r="S49" s="126">
        <v>0</v>
      </c>
      <c r="T49" s="127" t="b">
        <v>0</v>
      </c>
      <c r="U49" s="126">
        <v>0</v>
      </c>
      <c r="V49" s="127" t="b">
        <v>0</v>
      </c>
      <c r="W49" s="127" t="b">
        <v>1</v>
      </c>
      <c r="X49" s="183" t="s">
        <v>296</v>
      </c>
      <c r="Y49" s="183" t="b">
        <f t="shared" si="3"/>
        <v>1</v>
      </c>
      <c r="Z49" s="183" t="s">
        <v>993</v>
      </c>
      <c r="AA49" s="127" t="b">
        <v>0</v>
      </c>
      <c r="AB49" s="183" t="s">
        <v>993</v>
      </c>
      <c r="AC49" s="183" t="s">
        <v>993</v>
      </c>
      <c r="AD49" s="183" t="s">
        <v>993</v>
      </c>
      <c r="AE49" s="183">
        <f t="shared" si="20"/>
        <v>38</v>
      </c>
      <c r="AF49" s="183">
        <f t="shared" si="22"/>
        <v>38</v>
      </c>
      <c r="AG49" s="183">
        <f t="shared" si="23"/>
        <v>35</v>
      </c>
      <c r="AH49" s="183">
        <f t="shared" si="24"/>
        <v>38</v>
      </c>
      <c r="AI49" s="126">
        <v>0</v>
      </c>
      <c r="AJ49" s="126">
        <v>0</v>
      </c>
      <c r="AK49" s="126">
        <v>0</v>
      </c>
      <c r="AL49" s="126">
        <v>0</v>
      </c>
      <c r="AM49" s="126">
        <v>0</v>
      </c>
      <c r="AN49" s="126">
        <v>38</v>
      </c>
      <c r="AO49" s="126">
        <v>38</v>
      </c>
      <c r="AP49" s="126">
        <v>35</v>
      </c>
      <c r="AQ49" s="126">
        <v>38</v>
      </c>
      <c r="AR49" s="126">
        <v>38</v>
      </c>
      <c r="AS49" s="126">
        <v>38</v>
      </c>
      <c r="AT49" s="126">
        <v>35</v>
      </c>
      <c r="AU49" s="126">
        <v>38</v>
      </c>
      <c r="AV49" s="126">
        <v>0</v>
      </c>
      <c r="AW49" s="126">
        <v>0</v>
      </c>
      <c r="AX49" s="126">
        <v>0</v>
      </c>
      <c r="AY49" s="126">
        <v>0</v>
      </c>
      <c r="AZ49" s="126">
        <v>0</v>
      </c>
      <c r="BA49" s="126">
        <v>0</v>
      </c>
      <c r="BB49" s="126">
        <v>0</v>
      </c>
      <c r="BC49" s="127" t="b">
        <v>0</v>
      </c>
      <c r="BD49" s="127"/>
      <c r="BE49" s="183" t="s">
        <v>422</v>
      </c>
      <c r="BF49" s="126">
        <v>38</v>
      </c>
      <c r="BG49" s="183" t="s">
        <v>993</v>
      </c>
      <c r="BH49" s="126">
        <v>0</v>
      </c>
      <c r="BI49" s="183" t="s">
        <v>993</v>
      </c>
      <c r="BJ49" s="126">
        <v>0</v>
      </c>
      <c r="BK49" s="126">
        <v>0</v>
      </c>
      <c r="BL49" s="126">
        <v>0</v>
      </c>
      <c r="BM49" s="183" t="s">
        <v>993</v>
      </c>
      <c r="BN49" s="183" t="s">
        <v>993</v>
      </c>
      <c r="BO49" s="183" t="s">
        <v>993</v>
      </c>
      <c r="BP49" s="126">
        <v>0</v>
      </c>
      <c r="BQ49" s="183" t="s">
        <v>993</v>
      </c>
      <c r="BR49" s="126">
        <v>0</v>
      </c>
      <c r="BS49" s="183" t="s">
        <v>993</v>
      </c>
      <c r="BT49" s="126">
        <v>0</v>
      </c>
      <c r="BU49" s="126">
        <v>0</v>
      </c>
      <c r="BV49" s="126">
        <v>0</v>
      </c>
      <c r="BW49" s="183" t="s">
        <v>993</v>
      </c>
      <c r="BX49" s="126">
        <v>0</v>
      </c>
      <c r="BY49" s="183" t="s">
        <v>993</v>
      </c>
      <c r="BZ49" s="126">
        <v>0</v>
      </c>
      <c r="CA49" s="183" t="s">
        <v>993</v>
      </c>
      <c r="CB49" s="126">
        <v>0</v>
      </c>
      <c r="CC49" s="126">
        <v>0</v>
      </c>
      <c r="CD49" s="126">
        <v>0</v>
      </c>
      <c r="CE49" s="183" t="s">
        <v>993</v>
      </c>
      <c r="CF49" s="126">
        <v>0</v>
      </c>
      <c r="CG49" s="183" t="s">
        <v>993</v>
      </c>
      <c r="CH49" s="126">
        <v>0</v>
      </c>
      <c r="CI49" s="183" t="s">
        <v>993</v>
      </c>
      <c r="CJ49" s="126">
        <v>0</v>
      </c>
      <c r="CK49" s="126">
        <v>0</v>
      </c>
      <c r="CL49" s="126">
        <v>0</v>
      </c>
      <c r="CM49" s="126">
        <v>3</v>
      </c>
      <c r="CN49" s="126">
        <v>0.8</v>
      </c>
      <c r="CO49" s="126">
        <v>4</v>
      </c>
      <c r="CP49" s="126">
        <v>1.6</v>
      </c>
      <c r="CQ49" s="126">
        <v>7</v>
      </c>
      <c r="CR49" s="126">
        <v>2</v>
      </c>
      <c r="CS49" s="126">
        <v>0</v>
      </c>
      <c r="CT49" s="126">
        <v>0</v>
      </c>
      <c r="CU49" s="126">
        <v>0</v>
      </c>
      <c r="CV49" s="126">
        <v>0</v>
      </c>
      <c r="CW49" s="126">
        <v>0</v>
      </c>
      <c r="CX49" s="126">
        <v>0</v>
      </c>
      <c r="CY49" s="126">
        <v>0</v>
      </c>
      <c r="CZ49" s="126">
        <v>0</v>
      </c>
      <c r="DA49" s="126">
        <v>1</v>
      </c>
      <c r="DB49" s="126">
        <v>0</v>
      </c>
      <c r="DC49" s="126">
        <v>0</v>
      </c>
      <c r="DD49" s="126">
        <v>0</v>
      </c>
      <c r="DE49" s="126">
        <v>2</v>
      </c>
      <c r="DF49" s="126">
        <v>0</v>
      </c>
      <c r="DG49" s="127" t="b">
        <v>0</v>
      </c>
      <c r="DH49" s="183" t="s">
        <v>270</v>
      </c>
      <c r="DI49" s="183" t="s">
        <v>993</v>
      </c>
      <c r="DJ49" s="183" t="s">
        <v>993</v>
      </c>
      <c r="DK49" s="183" t="s">
        <v>993</v>
      </c>
      <c r="DL49" s="126">
        <v>59</v>
      </c>
      <c r="DM49" s="126">
        <v>17</v>
      </c>
      <c r="DN49" s="126">
        <v>0</v>
      </c>
      <c r="DO49" s="126">
        <v>42</v>
      </c>
      <c r="DP49" s="126">
        <v>11222</v>
      </c>
      <c r="DQ49" s="126">
        <v>60</v>
      </c>
      <c r="DR49" s="167">
        <f t="shared" si="1"/>
        <v>0.80908435472242246</v>
      </c>
      <c r="DS49" s="168">
        <f t="shared" si="2"/>
        <v>188.60504201680672</v>
      </c>
      <c r="DT49" s="126">
        <v>59</v>
      </c>
      <c r="DU49" s="126">
        <v>4</v>
      </c>
      <c r="DV49" s="126">
        <v>30</v>
      </c>
      <c r="DW49" s="126">
        <v>13</v>
      </c>
      <c r="DX49" s="126">
        <v>12</v>
      </c>
      <c r="DY49" s="126">
        <v>0</v>
      </c>
      <c r="DZ49" s="126">
        <v>0</v>
      </c>
      <c r="EA49" s="126">
        <v>0</v>
      </c>
      <c r="EB49" s="126">
        <v>60</v>
      </c>
      <c r="EC49" s="126">
        <v>4</v>
      </c>
      <c r="ED49" s="126">
        <v>20</v>
      </c>
      <c r="EE49" s="126">
        <v>6</v>
      </c>
      <c r="EF49" s="126">
        <v>0</v>
      </c>
      <c r="EG49" s="126">
        <v>9</v>
      </c>
      <c r="EH49" s="126">
        <v>0</v>
      </c>
      <c r="EI49" s="126">
        <v>2</v>
      </c>
      <c r="EJ49" s="126">
        <v>19</v>
      </c>
      <c r="EK49" s="126">
        <v>0</v>
      </c>
      <c r="EL49" s="126">
        <v>56</v>
      </c>
      <c r="EM49" s="126">
        <v>52</v>
      </c>
      <c r="EN49" s="126">
        <v>4</v>
      </c>
      <c r="EO49" s="126">
        <v>0</v>
      </c>
      <c r="EP49" s="126">
        <v>0</v>
      </c>
      <c r="EQ49" s="126">
        <v>0</v>
      </c>
      <c r="ER49" s="127" t="b">
        <v>0</v>
      </c>
      <c r="ES49" s="127" t="b">
        <v>0</v>
      </c>
      <c r="ET49" s="127" t="b">
        <v>1</v>
      </c>
      <c r="EU49" s="128">
        <v>0</v>
      </c>
      <c r="EV49" s="128">
        <v>0</v>
      </c>
      <c r="EW49" s="128">
        <v>0</v>
      </c>
      <c r="EX49" s="128">
        <v>0</v>
      </c>
      <c r="EY49" s="128">
        <v>0</v>
      </c>
      <c r="EZ49" s="128">
        <v>0</v>
      </c>
      <c r="FA49" s="127" t="b">
        <v>0</v>
      </c>
      <c r="FB49" s="127" t="b">
        <v>0</v>
      </c>
      <c r="FC49" s="127" t="b">
        <v>1</v>
      </c>
      <c r="FD49" s="128">
        <v>0</v>
      </c>
      <c r="FE49" s="128">
        <v>0</v>
      </c>
      <c r="FF49" s="128">
        <v>0</v>
      </c>
      <c r="FG49" s="128">
        <v>0</v>
      </c>
      <c r="FH49" s="128">
        <v>0</v>
      </c>
      <c r="FI49" s="128">
        <v>0</v>
      </c>
      <c r="FJ49" s="127" t="b">
        <v>0</v>
      </c>
      <c r="FK49" s="127" t="b">
        <v>0</v>
      </c>
      <c r="FL49" s="127" t="b">
        <v>1</v>
      </c>
      <c r="FM49" s="128">
        <v>0</v>
      </c>
      <c r="FN49" s="128">
        <v>0</v>
      </c>
      <c r="FO49" s="128">
        <v>0</v>
      </c>
      <c r="FP49" s="128">
        <v>0</v>
      </c>
      <c r="FQ49" s="128">
        <v>0</v>
      </c>
      <c r="FR49" s="128">
        <v>0</v>
      </c>
      <c r="FS49" s="183" t="s">
        <v>293</v>
      </c>
      <c r="FT49" s="128">
        <v>0</v>
      </c>
      <c r="FU49" s="126">
        <v>0</v>
      </c>
      <c r="FV49" s="126">
        <v>56</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6">
        <v>0</v>
      </c>
      <c r="GM49" s="127" t="b">
        <v>0</v>
      </c>
      <c r="GN49" s="183" t="s">
        <v>993</v>
      </c>
      <c r="GO49" s="183" t="s">
        <v>993</v>
      </c>
      <c r="GP49" s="183" t="s">
        <v>993</v>
      </c>
      <c r="GQ49" s="183" t="s">
        <v>993</v>
      </c>
      <c r="GR49" s="127"/>
      <c r="GS49" s="123"/>
    </row>
    <row r="50" spans="1:201">
      <c r="A50" s="122"/>
      <c r="B50" s="210" t="s">
        <v>377</v>
      </c>
      <c r="C50" s="183" t="s">
        <v>1021</v>
      </c>
      <c r="D50" s="183" t="s">
        <v>2</v>
      </c>
      <c r="E50" s="183" t="s">
        <v>437</v>
      </c>
      <c r="F50" s="183" t="s">
        <v>986</v>
      </c>
      <c r="G50" s="183" t="s">
        <v>987</v>
      </c>
      <c r="H50" s="183" t="s">
        <v>988</v>
      </c>
      <c r="I50" s="183" t="s">
        <v>989</v>
      </c>
      <c r="J50" s="183" t="s">
        <v>990</v>
      </c>
      <c r="K50" s="126">
        <v>1</v>
      </c>
      <c r="L50" s="183" t="s">
        <v>2</v>
      </c>
      <c r="M50" s="183" t="s">
        <v>991</v>
      </c>
      <c r="N50" s="183" t="s">
        <v>270</v>
      </c>
      <c r="O50" s="183" t="s">
        <v>1022</v>
      </c>
      <c r="P50" s="183" t="s">
        <v>290</v>
      </c>
      <c r="Q50" s="183" t="s">
        <v>296</v>
      </c>
      <c r="R50" s="127" t="b">
        <v>0</v>
      </c>
      <c r="S50" s="126">
        <v>0</v>
      </c>
      <c r="T50" s="127" t="b">
        <v>0</v>
      </c>
      <c r="U50" s="126">
        <v>0</v>
      </c>
      <c r="V50" s="127" t="b">
        <v>0</v>
      </c>
      <c r="W50" s="127" t="b">
        <v>1</v>
      </c>
      <c r="X50" s="183" t="s">
        <v>296</v>
      </c>
      <c r="Y50" s="183" t="b">
        <f t="shared" si="3"/>
        <v>1</v>
      </c>
      <c r="Z50" s="183" t="s">
        <v>993</v>
      </c>
      <c r="AA50" s="127" t="b">
        <v>0</v>
      </c>
      <c r="AB50" s="183" t="s">
        <v>993</v>
      </c>
      <c r="AC50" s="183" t="s">
        <v>993</v>
      </c>
      <c r="AD50" s="183" t="s">
        <v>993</v>
      </c>
      <c r="AE50" s="183">
        <f t="shared" si="20"/>
        <v>52</v>
      </c>
      <c r="AF50" s="183">
        <f t="shared" si="22"/>
        <v>52</v>
      </c>
      <c r="AG50" s="183">
        <f t="shared" si="23"/>
        <v>0</v>
      </c>
      <c r="AH50" s="183">
        <f t="shared" si="24"/>
        <v>52</v>
      </c>
      <c r="AI50" s="126">
        <v>52</v>
      </c>
      <c r="AJ50" s="126">
        <v>52</v>
      </c>
      <c r="AK50" s="126">
        <v>0</v>
      </c>
      <c r="AL50" s="126">
        <v>52</v>
      </c>
      <c r="AM50" s="126">
        <v>50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7" t="b">
        <v>0</v>
      </c>
      <c r="BD50" s="127"/>
      <c r="BE50" s="183" t="s">
        <v>447</v>
      </c>
      <c r="BF50" s="126">
        <v>50</v>
      </c>
      <c r="BG50" s="183" t="s">
        <v>993</v>
      </c>
      <c r="BH50" s="126">
        <v>0</v>
      </c>
      <c r="BI50" s="183" t="s">
        <v>993</v>
      </c>
      <c r="BJ50" s="126">
        <v>0</v>
      </c>
      <c r="BK50" s="126">
        <v>0</v>
      </c>
      <c r="BL50" s="126">
        <v>2</v>
      </c>
      <c r="BM50" s="183" t="s">
        <v>993</v>
      </c>
      <c r="BN50" s="183" t="s">
        <v>993</v>
      </c>
      <c r="BO50" s="183" t="s">
        <v>993</v>
      </c>
      <c r="BP50" s="126">
        <v>0</v>
      </c>
      <c r="BQ50" s="183" t="s">
        <v>993</v>
      </c>
      <c r="BR50" s="126">
        <v>0</v>
      </c>
      <c r="BS50" s="183" t="s">
        <v>993</v>
      </c>
      <c r="BT50" s="126">
        <v>0</v>
      </c>
      <c r="BU50" s="126">
        <v>0</v>
      </c>
      <c r="BV50" s="126">
        <v>0</v>
      </c>
      <c r="BW50" s="183" t="s">
        <v>993</v>
      </c>
      <c r="BX50" s="126">
        <v>0</v>
      </c>
      <c r="BY50" s="183" t="s">
        <v>993</v>
      </c>
      <c r="BZ50" s="126">
        <v>0</v>
      </c>
      <c r="CA50" s="183" t="s">
        <v>993</v>
      </c>
      <c r="CB50" s="126">
        <v>0</v>
      </c>
      <c r="CC50" s="126">
        <v>0</v>
      </c>
      <c r="CD50" s="126">
        <v>0</v>
      </c>
      <c r="CE50" s="183" t="s">
        <v>993</v>
      </c>
      <c r="CF50" s="126">
        <v>0</v>
      </c>
      <c r="CG50" s="183" t="s">
        <v>993</v>
      </c>
      <c r="CH50" s="126">
        <v>0</v>
      </c>
      <c r="CI50" s="183" t="s">
        <v>993</v>
      </c>
      <c r="CJ50" s="126">
        <v>0</v>
      </c>
      <c r="CK50" s="126">
        <v>0</v>
      </c>
      <c r="CL50" s="126">
        <v>0</v>
      </c>
      <c r="CM50" s="126">
        <v>29</v>
      </c>
      <c r="CN50" s="126">
        <v>2.7</v>
      </c>
      <c r="CO50" s="126">
        <v>2</v>
      </c>
      <c r="CP50" s="126">
        <v>2.6</v>
      </c>
      <c r="CQ50" s="126">
        <v>12</v>
      </c>
      <c r="CR50" s="126">
        <v>1.1000000000000001</v>
      </c>
      <c r="CS50" s="126">
        <v>0</v>
      </c>
      <c r="CT50" s="126">
        <v>0</v>
      </c>
      <c r="CU50" s="126">
        <v>2</v>
      </c>
      <c r="CV50" s="126">
        <v>0.7</v>
      </c>
      <c r="CW50" s="126">
        <v>3</v>
      </c>
      <c r="CX50" s="126">
        <v>1.4</v>
      </c>
      <c r="CY50" s="126">
        <v>2</v>
      </c>
      <c r="CZ50" s="126">
        <v>0.5</v>
      </c>
      <c r="DA50" s="126">
        <v>1</v>
      </c>
      <c r="DB50" s="126">
        <v>0</v>
      </c>
      <c r="DC50" s="126">
        <v>0</v>
      </c>
      <c r="DD50" s="126">
        <v>0</v>
      </c>
      <c r="DE50" s="126">
        <v>1</v>
      </c>
      <c r="DF50" s="126">
        <v>0</v>
      </c>
      <c r="DG50" s="127" t="b">
        <v>0</v>
      </c>
      <c r="DH50" s="183" t="s">
        <v>427</v>
      </c>
      <c r="DI50" s="183" t="s">
        <v>993</v>
      </c>
      <c r="DJ50" s="183" t="s">
        <v>993</v>
      </c>
      <c r="DK50" s="183" t="s">
        <v>993</v>
      </c>
      <c r="DL50" s="126">
        <v>126</v>
      </c>
      <c r="DM50" s="126">
        <v>126</v>
      </c>
      <c r="DN50" s="126">
        <v>0</v>
      </c>
      <c r="DO50" s="126">
        <v>0</v>
      </c>
      <c r="DP50" s="126">
        <v>18193</v>
      </c>
      <c r="DQ50" s="126">
        <v>121</v>
      </c>
      <c r="DR50" s="167">
        <f t="shared" si="1"/>
        <v>0.95853530031612222</v>
      </c>
      <c r="DS50" s="168">
        <f t="shared" si="2"/>
        <v>147.31174089068827</v>
      </c>
      <c r="DT50" s="126">
        <v>126</v>
      </c>
      <c r="DU50" s="126">
        <v>0</v>
      </c>
      <c r="DV50" s="126">
        <v>120</v>
      </c>
      <c r="DW50" s="126">
        <v>6</v>
      </c>
      <c r="DX50" s="126">
        <v>0</v>
      </c>
      <c r="DY50" s="126">
        <v>0</v>
      </c>
      <c r="DZ50" s="126">
        <v>0</v>
      </c>
      <c r="EA50" s="126">
        <v>0</v>
      </c>
      <c r="EB50" s="126">
        <v>121</v>
      </c>
      <c r="EC50" s="126">
        <v>0</v>
      </c>
      <c r="ED50" s="126">
        <v>121</v>
      </c>
      <c r="EE50" s="126">
        <v>0</v>
      </c>
      <c r="EF50" s="126">
        <v>0</v>
      </c>
      <c r="EG50" s="126">
        <v>0</v>
      </c>
      <c r="EH50" s="126">
        <v>0</v>
      </c>
      <c r="EI50" s="126">
        <v>0</v>
      </c>
      <c r="EJ50" s="126">
        <v>0</v>
      </c>
      <c r="EK50" s="126">
        <v>0</v>
      </c>
      <c r="EL50" s="126">
        <v>121</v>
      </c>
      <c r="EM50" s="126">
        <v>45</v>
      </c>
      <c r="EN50" s="126">
        <v>0</v>
      </c>
      <c r="EO50" s="126">
        <v>76</v>
      </c>
      <c r="EP50" s="126">
        <v>0</v>
      </c>
      <c r="EQ50" s="126">
        <v>0</v>
      </c>
      <c r="ER50" s="127" t="b">
        <v>0</v>
      </c>
      <c r="ES50" s="127" t="b">
        <v>0</v>
      </c>
      <c r="ET50" s="127" t="b">
        <v>0</v>
      </c>
      <c r="EU50" s="128">
        <v>0</v>
      </c>
      <c r="EV50" s="128">
        <v>0</v>
      </c>
      <c r="EW50" s="128">
        <v>0</v>
      </c>
      <c r="EX50" s="128">
        <v>0</v>
      </c>
      <c r="EY50" s="128">
        <v>0</v>
      </c>
      <c r="EZ50" s="128">
        <v>0</v>
      </c>
      <c r="FA50" s="127" t="b">
        <v>0</v>
      </c>
      <c r="FB50" s="127" t="b">
        <v>0</v>
      </c>
      <c r="FC50" s="127" t="b">
        <v>0</v>
      </c>
      <c r="FD50" s="128">
        <v>0</v>
      </c>
      <c r="FE50" s="128">
        <v>0</v>
      </c>
      <c r="FF50" s="128">
        <v>0</v>
      </c>
      <c r="FG50" s="128">
        <v>0</v>
      </c>
      <c r="FH50" s="128">
        <v>0</v>
      </c>
      <c r="FI50" s="128">
        <v>0</v>
      </c>
      <c r="FJ50" s="127" t="b">
        <v>0</v>
      </c>
      <c r="FK50" s="127" t="b">
        <v>0</v>
      </c>
      <c r="FL50" s="127" t="b">
        <v>0</v>
      </c>
      <c r="FM50" s="128">
        <v>0</v>
      </c>
      <c r="FN50" s="128">
        <v>0</v>
      </c>
      <c r="FO50" s="128">
        <v>0</v>
      </c>
      <c r="FP50" s="128">
        <v>0</v>
      </c>
      <c r="FQ50" s="128">
        <v>0</v>
      </c>
      <c r="FR50" s="128">
        <v>0</v>
      </c>
      <c r="FS50" s="183" t="s">
        <v>293</v>
      </c>
      <c r="FT50" s="128">
        <v>0</v>
      </c>
      <c r="FU50" s="126">
        <v>0</v>
      </c>
      <c r="FV50" s="126">
        <v>121</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6">
        <v>0</v>
      </c>
      <c r="GM50" s="127" t="b">
        <v>0</v>
      </c>
      <c r="GN50" s="183" t="s">
        <v>993</v>
      </c>
      <c r="GO50" s="183" t="s">
        <v>993</v>
      </c>
      <c r="GP50" s="183" t="s">
        <v>993</v>
      </c>
      <c r="GQ50" s="183" t="s">
        <v>993</v>
      </c>
      <c r="GR50" s="127"/>
      <c r="GS50" s="123"/>
    </row>
    <row r="51" spans="1:201">
      <c r="A51" s="122"/>
      <c r="B51" s="210" t="s">
        <v>342</v>
      </c>
      <c r="C51" s="183" t="s">
        <v>1038</v>
      </c>
      <c r="D51" s="183" t="s">
        <v>1039</v>
      </c>
      <c r="E51" s="183" t="s">
        <v>437</v>
      </c>
      <c r="F51" s="183" t="s">
        <v>986</v>
      </c>
      <c r="G51" s="183" t="s">
        <v>987</v>
      </c>
      <c r="H51" s="183" t="s">
        <v>988</v>
      </c>
      <c r="I51" s="183" t="s">
        <v>1035</v>
      </c>
      <c r="J51" s="183" t="s">
        <v>1036</v>
      </c>
      <c r="K51" s="126">
        <v>2</v>
      </c>
      <c r="L51" s="183" t="s">
        <v>1039</v>
      </c>
      <c r="M51" s="183" t="s">
        <v>991</v>
      </c>
      <c r="N51" s="183" t="s">
        <v>362</v>
      </c>
      <c r="O51" s="183" t="s">
        <v>993</v>
      </c>
      <c r="P51" s="183" t="s">
        <v>290</v>
      </c>
      <c r="Q51" s="183" t="s">
        <v>296</v>
      </c>
      <c r="R51" s="127" t="b">
        <v>0</v>
      </c>
      <c r="S51" s="126">
        <v>0</v>
      </c>
      <c r="T51" s="127" t="b">
        <v>0</v>
      </c>
      <c r="U51" s="126">
        <v>0</v>
      </c>
      <c r="V51" s="127" t="b">
        <v>0</v>
      </c>
      <c r="W51" s="127" t="b">
        <v>1</v>
      </c>
      <c r="X51" s="183" t="s">
        <v>296</v>
      </c>
      <c r="Y51" s="183" t="b">
        <f t="shared" si="3"/>
        <v>1</v>
      </c>
      <c r="Z51" s="183" t="s">
        <v>993</v>
      </c>
      <c r="AA51" s="127" t="b">
        <v>0</v>
      </c>
      <c r="AB51" s="183" t="s">
        <v>993</v>
      </c>
      <c r="AC51" s="183" t="s">
        <v>993</v>
      </c>
      <c r="AD51" s="183" t="s">
        <v>993</v>
      </c>
      <c r="AE51" s="183">
        <f t="shared" si="20"/>
        <v>55</v>
      </c>
      <c r="AF51" s="183">
        <f t="shared" si="22"/>
        <v>51</v>
      </c>
      <c r="AG51" s="183">
        <f t="shared" si="23"/>
        <v>42</v>
      </c>
      <c r="AH51" s="183">
        <f t="shared" si="24"/>
        <v>55</v>
      </c>
      <c r="AI51" s="126">
        <v>55</v>
      </c>
      <c r="AJ51" s="126">
        <v>51</v>
      </c>
      <c r="AK51" s="126">
        <v>42</v>
      </c>
      <c r="AL51" s="126">
        <v>55</v>
      </c>
      <c r="AM51" s="126">
        <v>0</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7" t="b">
        <v>0</v>
      </c>
      <c r="BD51" s="127"/>
      <c r="BE51" s="183" t="s">
        <v>993</v>
      </c>
      <c r="BF51" s="126">
        <v>0</v>
      </c>
      <c r="BG51" s="183" t="s">
        <v>993</v>
      </c>
      <c r="BH51" s="126">
        <v>0</v>
      </c>
      <c r="BI51" s="183" t="s">
        <v>993</v>
      </c>
      <c r="BJ51" s="126">
        <v>0</v>
      </c>
      <c r="BK51" s="126">
        <v>0</v>
      </c>
      <c r="BL51" s="126">
        <v>55</v>
      </c>
      <c r="BM51" s="183" t="s">
        <v>993</v>
      </c>
      <c r="BN51" s="183" t="s">
        <v>993</v>
      </c>
      <c r="BO51" s="183" t="s">
        <v>993</v>
      </c>
      <c r="BP51" s="126">
        <v>0</v>
      </c>
      <c r="BQ51" s="183" t="s">
        <v>993</v>
      </c>
      <c r="BR51" s="126">
        <v>0</v>
      </c>
      <c r="BS51" s="183" t="s">
        <v>993</v>
      </c>
      <c r="BT51" s="126">
        <v>0</v>
      </c>
      <c r="BU51" s="126">
        <v>0</v>
      </c>
      <c r="BV51" s="126">
        <v>0</v>
      </c>
      <c r="BW51" s="183" t="s">
        <v>993</v>
      </c>
      <c r="BX51" s="126">
        <v>0</v>
      </c>
      <c r="BY51" s="183" t="s">
        <v>993</v>
      </c>
      <c r="BZ51" s="126">
        <v>0</v>
      </c>
      <c r="CA51" s="183" t="s">
        <v>993</v>
      </c>
      <c r="CB51" s="126">
        <v>0</v>
      </c>
      <c r="CC51" s="126">
        <v>0</v>
      </c>
      <c r="CD51" s="126">
        <v>0</v>
      </c>
      <c r="CE51" s="183" t="s">
        <v>993</v>
      </c>
      <c r="CF51" s="126">
        <v>0</v>
      </c>
      <c r="CG51" s="183" t="s">
        <v>993</v>
      </c>
      <c r="CH51" s="126">
        <v>0</v>
      </c>
      <c r="CI51" s="183" t="s">
        <v>993</v>
      </c>
      <c r="CJ51" s="126">
        <v>0</v>
      </c>
      <c r="CK51" s="126">
        <v>0</v>
      </c>
      <c r="CL51" s="126">
        <v>0</v>
      </c>
      <c r="CM51" s="126">
        <v>24</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0</v>
      </c>
      <c r="DE51" s="126">
        <v>0</v>
      </c>
      <c r="DF51" s="126">
        <v>0</v>
      </c>
      <c r="DG51" s="127" t="b">
        <v>0</v>
      </c>
      <c r="DH51" s="183" t="s">
        <v>270</v>
      </c>
      <c r="DI51" s="183" t="s">
        <v>993</v>
      </c>
      <c r="DJ51" s="183" t="s">
        <v>993</v>
      </c>
      <c r="DK51" s="183" t="s">
        <v>993</v>
      </c>
      <c r="DL51" s="126">
        <v>100</v>
      </c>
      <c r="DM51" s="126">
        <v>100</v>
      </c>
      <c r="DN51" s="126">
        <v>0</v>
      </c>
      <c r="DO51" s="126">
        <v>0</v>
      </c>
      <c r="DP51" s="126">
        <v>16968</v>
      </c>
      <c r="DQ51" s="126">
        <v>97</v>
      </c>
      <c r="DR51" s="167">
        <f t="shared" si="1"/>
        <v>0.84523038605230383</v>
      </c>
      <c r="DS51" s="168">
        <f t="shared" si="2"/>
        <v>172.26395939086294</v>
      </c>
      <c r="DT51" s="126">
        <v>100</v>
      </c>
      <c r="DU51" s="126">
        <v>71</v>
      </c>
      <c r="DV51" s="126">
        <v>29</v>
      </c>
      <c r="DW51" s="126">
        <v>0</v>
      </c>
      <c r="DX51" s="126">
        <v>0</v>
      </c>
      <c r="DY51" s="126">
        <v>0</v>
      </c>
      <c r="DZ51" s="126">
        <v>0</v>
      </c>
      <c r="EA51" s="126">
        <v>0</v>
      </c>
      <c r="EB51" s="126">
        <v>97</v>
      </c>
      <c r="EC51" s="126">
        <v>3</v>
      </c>
      <c r="ED51" s="126">
        <v>86</v>
      </c>
      <c r="EE51" s="126">
        <v>0</v>
      </c>
      <c r="EF51" s="126">
        <v>0</v>
      </c>
      <c r="EG51" s="126">
        <v>0</v>
      </c>
      <c r="EH51" s="126">
        <v>0</v>
      </c>
      <c r="EI51" s="126">
        <v>0</v>
      </c>
      <c r="EJ51" s="126">
        <v>8</v>
      </c>
      <c r="EK51" s="126">
        <v>0</v>
      </c>
      <c r="EL51" s="126">
        <v>94</v>
      </c>
      <c r="EM51" s="126">
        <v>8</v>
      </c>
      <c r="EN51" s="126">
        <v>86</v>
      </c>
      <c r="EO51" s="126">
        <v>0</v>
      </c>
      <c r="EP51" s="126">
        <v>0</v>
      </c>
      <c r="EQ51" s="126">
        <v>0</v>
      </c>
      <c r="ER51" s="127" t="b">
        <v>0</v>
      </c>
      <c r="ES51" s="127" t="b">
        <v>0</v>
      </c>
      <c r="ET51" s="127" t="b">
        <v>0</v>
      </c>
      <c r="EU51" s="128">
        <v>0</v>
      </c>
      <c r="EV51" s="128">
        <v>0</v>
      </c>
      <c r="EW51" s="128">
        <v>0</v>
      </c>
      <c r="EX51" s="128">
        <v>0</v>
      </c>
      <c r="EY51" s="128">
        <v>0</v>
      </c>
      <c r="EZ51" s="128">
        <v>0</v>
      </c>
      <c r="FA51" s="127" t="b">
        <v>0</v>
      </c>
      <c r="FB51" s="127" t="b">
        <v>0</v>
      </c>
      <c r="FC51" s="127" t="b">
        <v>0</v>
      </c>
      <c r="FD51" s="128">
        <v>0</v>
      </c>
      <c r="FE51" s="128">
        <v>0</v>
      </c>
      <c r="FF51" s="128">
        <v>0</v>
      </c>
      <c r="FG51" s="128">
        <v>0</v>
      </c>
      <c r="FH51" s="128">
        <v>0</v>
      </c>
      <c r="FI51" s="128">
        <v>0</v>
      </c>
      <c r="FJ51" s="127" t="b">
        <v>0</v>
      </c>
      <c r="FK51" s="127" t="b">
        <v>0</v>
      </c>
      <c r="FL51" s="127" t="b">
        <v>0</v>
      </c>
      <c r="FM51" s="128">
        <v>0</v>
      </c>
      <c r="FN51" s="128">
        <v>0</v>
      </c>
      <c r="FO51" s="128">
        <v>0</v>
      </c>
      <c r="FP51" s="128">
        <v>0</v>
      </c>
      <c r="FQ51" s="128">
        <v>0</v>
      </c>
      <c r="FR51" s="128">
        <v>0</v>
      </c>
      <c r="FS51" s="183" t="s">
        <v>993</v>
      </c>
      <c r="FT51" s="128">
        <v>0</v>
      </c>
      <c r="FU51" s="126">
        <v>0</v>
      </c>
      <c r="FV51" s="126">
        <v>94</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6">
        <v>0</v>
      </c>
      <c r="GM51" s="127" t="b">
        <v>0</v>
      </c>
      <c r="GN51" s="183" t="s">
        <v>993</v>
      </c>
      <c r="GO51" s="183" t="s">
        <v>993</v>
      </c>
      <c r="GP51" s="183" t="s">
        <v>993</v>
      </c>
      <c r="GQ51" s="183" t="s">
        <v>993</v>
      </c>
      <c r="GR51" s="127"/>
      <c r="GS51" s="123"/>
    </row>
    <row r="52" spans="1:201">
      <c r="A52" s="122"/>
      <c r="B52" s="210" t="s">
        <v>342</v>
      </c>
      <c r="C52" s="183" t="s">
        <v>1038</v>
      </c>
      <c r="D52" s="183" t="s">
        <v>1039</v>
      </c>
      <c r="E52" s="183" t="s">
        <v>437</v>
      </c>
      <c r="F52" s="183" t="s">
        <v>986</v>
      </c>
      <c r="G52" s="183" t="s">
        <v>987</v>
      </c>
      <c r="H52" s="183" t="s">
        <v>988</v>
      </c>
      <c r="I52" s="183" t="s">
        <v>1035</v>
      </c>
      <c r="J52" s="183" t="s">
        <v>1036</v>
      </c>
      <c r="K52" s="126">
        <v>3</v>
      </c>
      <c r="L52" s="183" t="s">
        <v>1039</v>
      </c>
      <c r="M52" s="183" t="s">
        <v>1040</v>
      </c>
      <c r="N52" s="183" t="s">
        <v>363</v>
      </c>
      <c r="O52" s="183" t="s">
        <v>993</v>
      </c>
      <c r="P52" s="183" t="s">
        <v>290</v>
      </c>
      <c r="Q52" s="183" t="s">
        <v>296</v>
      </c>
      <c r="R52" s="127" t="b">
        <v>0</v>
      </c>
      <c r="S52" s="126">
        <v>0</v>
      </c>
      <c r="T52" s="127" t="b">
        <v>0</v>
      </c>
      <c r="U52" s="126">
        <v>0</v>
      </c>
      <c r="V52" s="127" t="b">
        <v>0</v>
      </c>
      <c r="W52" s="127" t="b">
        <v>1</v>
      </c>
      <c r="X52" s="183" t="s">
        <v>296</v>
      </c>
      <c r="Y52" s="183" t="b">
        <f t="shared" si="3"/>
        <v>1</v>
      </c>
      <c r="Z52" s="183" t="s">
        <v>993</v>
      </c>
      <c r="AA52" s="127" t="b">
        <v>0</v>
      </c>
      <c r="AB52" s="183" t="s">
        <v>993</v>
      </c>
      <c r="AC52" s="183" t="s">
        <v>993</v>
      </c>
      <c r="AD52" s="183" t="s">
        <v>993</v>
      </c>
      <c r="AE52" s="183">
        <f t="shared" si="20"/>
        <v>55</v>
      </c>
      <c r="AF52" s="183">
        <f t="shared" si="22"/>
        <v>53</v>
      </c>
      <c r="AG52" s="183">
        <f t="shared" si="23"/>
        <v>46</v>
      </c>
      <c r="AH52" s="183">
        <f t="shared" si="24"/>
        <v>55</v>
      </c>
      <c r="AI52" s="126">
        <v>55</v>
      </c>
      <c r="AJ52" s="126">
        <v>53</v>
      </c>
      <c r="AK52" s="126">
        <v>46</v>
      </c>
      <c r="AL52" s="126">
        <v>55</v>
      </c>
      <c r="AM52" s="126">
        <v>0</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7" t="b">
        <v>0</v>
      </c>
      <c r="BD52" s="127"/>
      <c r="BE52" s="183" t="s">
        <v>993</v>
      </c>
      <c r="BF52" s="126">
        <v>0</v>
      </c>
      <c r="BG52" s="183" t="s">
        <v>993</v>
      </c>
      <c r="BH52" s="126">
        <v>0</v>
      </c>
      <c r="BI52" s="183" t="s">
        <v>993</v>
      </c>
      <c r="BJ52" s="126">
        <v>0</v>
      </c>
      <c r="BK52" s="126">
        <v>0</v>
      </c>
      <c r="BL52" s="126">
        <v>55</v>
      </c>
      <c r="BM52" s="183" t="s">
        <v>993</v>
      </c>
      <c r="BN52" s="183" t="s">
        <v>993</v>
      </c>
      <c r="BO52" s="183" t="s">
        <v>993</v>
      </c>
      <c r="BP52" s="126">
        <v>0</v>
      </c>
      <c r="BQ52" s="183" t="s">
        <v>993</v>
      </c>
      <c r="BR52" s="126">
        <v>0</v>
      </c>
      <c r="BS52" s="183" t="s">
        <v>993</v>
      </c>
      <c r="BT52" s="126">
        <v>0</v>
      </c>
      <c r="BU52" s="126">
        <v>0</v>
      </c>
      <c r="BV52" s="126">
        <v>0</v>
      </c>
      <c r="BW52" s="183" t="s">
        <v>993</v>
      </c>
      <c r="BX52" s="126">
        <v>0</v>
      </c>
      <c r="BY52" s="183" t="s">
        <v>993</v>
      </c>
      <c r="BZ52" s="126">
        <v>0</v>
      </c>
      <c r="CA52" s="183" t="s">
        <v>993</v>
      </c>
      <c r="CB52" s="126">
        <v>0</v>
      </c>
      <c r="CC52" s="126">
        <v>0</v>
      </c>
      <c r="CD52" s="126">
        <v>0</v>
      </c>
      <c r="CE52" s="183" t="s">
        <v>993</v>
      </c>
      <c r="CF52" s="126">
        <v>0</v>
      </c>
      <c r="CG52" s="183" t="s">
        <v>993</v>
      </c>
      <c r="CH52" s="126">
        <v>0</v>
      </c>
      <c r="CI52" s="183" t="s">
        <v>993</v>
      </c>
      <c r="CJ52" s="126">
        <v>0</v>
      </c>
      <c r="CK52" s="126">
        <v>0</v>
      </c>
      <c r="CL52" s="126">
        <v>0</v>
      </c>
      <c r="CM52" s="126">
        <v>27</v>
      </c>
      <c r="CN52" s="126">
        <v>0</v>
      </c>
      <c r="CO52" s="126">
        <v>0</v>
      </c>
      <c r="CP52" s="126">
        <v>0</v>
      </c>
      <c r="CQ52" s="126">
        <v>6</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0</v>
      </c>
      <c r="DG52" s="127" t="b">
        <v>0</v>
      </c>
      <c r="DH52" s="183" t="s">
        <v>298</v>
      </c>
      <c r="DI52" s="183" t="s">
        <v>993</v>
      </c>
      <c r="DJ52" s="183" t="s">
        <v>993</v>
      </c>
      <c r="DK52" s="183" t="s">
        <v>993</v>
      </c>
      <c r="DL52" s="126">
        <v>73</v>
      </c>
      <c r="DM52" s="126">
        <v>73</v>
      </c>
      <c r="DN52" s="126">
        <v>0</v>
      </c>
      <c r="DO52" s="126">
        <v>0</v>
      </c>
      <c r="DP52" s="126">
        <v>18023</v>
      </c>
      <c r="DQ52" s="126">
        <v>71</v>
      </c>
      <c r="DR52" s="167">
        <f t="shared" si="1"/>
        <v>0.89778331257783317</v>
      </c>
      <c r="DS52" s="168">
        <f t="shared" si="2"/>
        <v>250.31944444444446</v>
      </c>
      <c r="DT52" s="126">
        <v>73</v>
      </c>
      <c r="DU52" s="126">
        <v>63</v>
      </c>
      <c r="DV52" s="126">
        <v>10</v>
      </c>
      <c r="DW52" s="126">
        <v>0</v>
      </c>
      <c r="DX52" s="126">
        <v>0</v>
      </c>
      <c r="DY52" s="126">
        <v>0</v>
      </c>
      <c r="DZ52" s="126">
        <v>0</v>
      </c>
      <c r="EA52" s="126">
        <v>0</v>
      </c>
      <c r="EB52" s="126">
        <v>71</v>
      </c>
      <c r="EC52" s="126">
        <v>1</v>
      </c>
      <c r="ED52" s="126">
        <v>56</v>
      </c>
      <c r="EE52" s="126">
        <v>0</v>
      </c>
      <c r="EF52" s="126">
        <v>0</v>
      </c>
      <c r="EG52" s="126">
        <v>0</v>
      </c>
      <c r="EH52" s="126">
        <v>0</v>
      </c>
      <c r="EI52" s="126">
        <v>0</v>
      </c>
      <c r="EJ52" s="126">
        <v>14</v>
      </c>
      <c r="EK52" s="126">
        <v>0</v>
      </c>
      <c r="EL52" s="126">
        <v>70</v>
      </c>
      <c r="EM52" s="126">
        <v>14</v>
      </c>
      <c r="EN52" s="126">
        <v>56</v>
      </c>
      <c r="EO52" s="126">
        <v>0</v>
      </c>
      <c r="EP52" s="126">
        <v>0</v>
      </c>
      <c r="EQ52" s="126">
        <v>0</v>
      </c>
      <c r="ER52" s="127" t="b">
        <v>0</v>
      </c>
      <c r="ES52" s="127" t="b">
        <v>0</v>
      </c>
      <c r="ET52" s="127" t="b">
        <v>0</v>
      </c>
      <c r="EU52" s="128">
        <v>0</v>
      </c>
      <c r="EV52" s="128">
        <v>0</v>
      </c>
      <c r="EW52" s="128">
        <v>0</v>
      </c>
      <c r="EX52" s="128">
        <v>0</v>
      </c>
      <c r="EY52" s="128">
        <v>0</v>
      </c>
      <c r="EZ52" s="128">
        <v>0</v>
      </c>
      <c r="FA52" s="127" t="b">
        <v>0</v>
      </c>
      <c r="FB52" s="127" t="b">
        <v>0</v>
      </c>
      <c r="FC52" s="127" t="b">
        <v>0</v>
      </c>
      <c r="FD52" s="128">
        <v>0</v>
      </c>
      <c r="FE52" s="128">
        <v>0</v>
      </c>
      <c r="FF52" s="128">
        <v>0</v>
      </c>
      <c r="FG52" s="128">
        <v>0</v>
      </c>
      <c r="FH52" s="128">
        <v>0</v>
      </c>
      <c r="FI52" s="128">
        <v>0</v>
      </c>
      <c r="FJ52" s="127" t="b">
        <v>0</v>
      </c>
      <c r="FK52" s="127" t="b">
        <v>0</v>
      </c>
      <c r="FL52" s="127" t="b">
        <v>0</v>
      </c>
      <c r="FM52" s="128">
        <v>0</v>
      </c>
      <c r="FN52" s="128">
        <v>0</v>
      </c>
      <c r="FO52" s="128">
        <v>0</v>
      </c>
      <c r="FP52" s="128">
        <v>0</v>
      </c>
      <c r="FQ52" s="128">
        <v>0</v>
      </c>
      <c r="FR52" s="128">
        <v>0</v>
      </c>
      <c r="FS52" s="183" t="s">
        <v>993</v>
      </c>
      <c r="FT52" s="128">
        <v>0</v>
      </c>
      <c r="FU52" s="126">
        <v>0</v>
      </c>
      <c r="FV52" s="126">
        <v>70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6">
        <v>0</v>
      </c>
      <c r="GM52" s="127" t="b">
        <v>0</v>
      </c>
      <c r="GN52" s="183" t="s">
        <v>993</v>
      </c>
      <c r="GO52" s="183" t="s">
        <v>993</v>
      </c>
      <c r="GP52" s="183" t="s">
        <v>993</v>
      </c>
      <c r="GQ52" s="183" t="s">
        <v>993</v>
      </c>
      <c r="GR52" s="127"/>
      <c r="GS52" s="123"/>
    </row>
    <row r="53" spans="1:201">
      <c r="A53" s="122"/>
      <c r="B53" s="210" t="s">
        <v>342</v>
      </c>
      <c r="C53" s="183" t="s">
        <v>1038</v>
      </c>
      <c r="D53" s="183" t="s">
        <v>1039</v>
      </c>
      <c r="E53" s="183" t="s">
        <v>437</v>
      </c>
      <c r="F53" s="183" t="s">
        <v>986</v>
      </c>
      <c r="G53" s="183" t="s">
        <v>987</v>
      </c>
      <c r="H53" s="183" t="s">
        <v>988</v>
      </c>
      <c r="I53" s="183" t="s">
        <v>1035</v>
      </c>
      <c r="J53" s="183" t="s">
        <v>1036</v>
      </c>
      <c r="K53" s="126">
        <v>4</v>
      </c>
      <c r="L53" s="183" t="s">
        <v>1039</v>
      </c>
      <c r="M53" s="183" t="s">
        <v>1041</v>
      </c>
      <c r="N53" s="183" t="s">
        <v>365</v>
      </c>
      <c r="O53" s="183" t="s">
        <v>993</v>
      </c>
      <c r="P53" s="183" t="s">
        <v>290</v>
      </c>
      <c r="Q53" s="183" t="s">
        <v>296</v>
      </c>
      <c r="R53" s="127" t="b">
        <v>0</v>
      </c>
      <c r="S53" s="126">
        <v>0</v>
      </c>
      <c r="T53" s="127" t="b">
        <v>0</v>
      </c>
      <c r="U53" s="126">
        <v>0</v>
      </c>
      <c r="V53" s="127" t="b">
        <v>0</v>
      </c>
      <c r="W53" s="127" t="b">
        <v>1</v>
      </c>
      <c r="X53" s="183" t="s">
        <v>296</v>
      </c>
      <c r="Y53" s="183" t="b">
        <f t="shared" si="3"/>
        <v>1</v>
      </c>
      <c r="Z53" s="183" t="s">
        <v>993</v>
      </c>
      <c r="AA53" s="127" t="b">
        <v>0</v>
      </c>
      <c r="AB53" s="183" t="s">
        <v>993</v>
      </c>
      <c r="AC53" s="183" t="s">
        <v>993</v>
      </c>
      <c r="AD53" s="183" t="s">
        <v>993</v>
      </c>
      <c r="AE53" s="183">
        <f t="shared" si="20"/>
        <v>50</v>
      </c>
      <c r="AF53" s="183">
        <f t="shared" si="22"/>
        <v>47</v>
      </c>
      <c r="AG53" s="183">
        <f t="shared" si="23"/>
        <v>45</v>
      </c>
      <c r="AH53" s="183">
        <f t="shared" si="24"/>
        <v>50</v>
      </c>
      <c r="AI53" s="126">
        <v>50</v>
      </c>
      <c r="AJ53" s="126">
        <v>47</v>
      </c>
      <c r="AK53" s="126">
        <v>45</v>
      </c>
      <c r="AL53" s="126">
        <v>50</v>
      </c>
      <c r="AM53" s="126">
        <v>0</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7" t="b">
        <v>0</v>
      </c>
      <c r="BD53" s="127"/>
      <c r="BE53" s="183" t="s">
        <v>993</v>
      </c>
      <c r="BF53" s="126">
        <v>0</v>
      </c>
      <c r="BG53" s="183" t="s">
        <v>993</v>
      </c>
      <c r="BH53" s="126">
        <v>0</v>
      </c>
      <c r="BI53" s="183" t="s">
        <v>993</v>
      </c>
      <c r="BJ53" s="126">
        <v>0</v>
      </c>
      <c r="BK53" s="126">
        <v>0</v>
      </c>
      <c r="BL53" s="126">
        <v>50</v>
      </c>
      <c r="BM53" s="183" t="s">
        <v>993</v>
      </c>
      <c r="BN53" s="183" t="s">
        <v>993</v>
      </c>
      <c r="BO53" s="183" t="s">
        <v>993</v>
      </c>
      <c r="BP53" s="126">
        <v>0</v>
      </c>
      <c r="BQ53" s="183" t="s">
        <v>993</v>
      </c>
      <c r="BR53" s="126">
        <v>0</v>
      </c>
      <c r="BS53" s="183" t="s">
        <v>993</v>
      </c>
      <c r="BT53" s="126">
        <v>0</v>
      </c>
      <c r="BU53" s="126">
        <v>0</v>
      </c>
      <c r="BV53" s="126">
        <v>0</v>
      </c>
      <c r="BW53" s="183" t="s">
        <v>993</v>
      </c>
      <c r="BX53" s="126">
        <v>0</v>
      </c>
      <c r="BY53" s="183" t="s">
        <v>993</v>
      </c>
      <c r="BZ53" s="126">
        <v>0</v>
      </c>
      <c r="CA53" s="183" t="s">
        <v>993</v>
      </c>
      <c r="CB53" s="126">
        <v>0</v>
      </c>
      <c r="CC53" s="126">
        <v>0</v>
      </c>
      <c r="CD53" s="126">
        <v>0</v>
      </c>
      <c r="CE53" s="183" t="s">
        <v>993</v>
      </c>
      <c r="CF53" s="126">
        <v>0</v>
      </c>
      <c r="CG53" s="183" t="s">
        <v>993</v>
      </c>
      <c r="CH53" s="126">
        <v>0</v>
      </c>
      <c r="CI53" s="183" t="s">
        <v>993</v>
      </c>
      <c r="CJ53" s="126">
        <v>0</v>
      </c>
      <c r="CK53" s="126">
        <v>0</v>
      </c>
      <c r="CL53" s="126">
        <v>0</v>
      </c>
      <c r="CM53" s="126">
        <v>24</v>
      </c>
      <c r="CN53" s="126">
        <v>0.7</v>
      </c>
      <c r="CO53" s="126">
        <v>0</v>
      </c>
      <c r="CP53" s="126">
        <v>0</v>
      </c>
      <c r="CQ53" s="126">
        <v>3</v>
      </c>
      <c r="CR53" s="126">
        <v>0.8</v>
      </c>
      <c r="CS53" s="126">
        <v>0</v>
      </c>
      <c r="CT53" s="126">
        <v>0</v>
      </c>
      <c r="CU53" s="126">
        <v>0</v>
      </c>
      <c r="CV53" s="126">
        <v>0</v>
      </c>
      <c r="CW53" s="126">
        <v>0</v>
      </c>
      <c r="CX53" s="126">
        <v>0</v>
      </c>
      <c r="CY53" s="126">
        <v>0</v>
      </c>
      <c r="CZ53" s="126">
        <v>0</v>
      </c>
      <c r="DA53" s="126">
        <v>0</v>
      </c>
      <c r="DB53" s="126">
        <v>0</v>
      </c>
      <c r="DC53" s="126">
        <v>0</v>
      </c>
      <c r="DD53" s="126">
        <v>0</v>
      </c>
      <c r="DE53" s="126">
        <v>0</v>
      </c>
      <c r="DF53" s="126">
        <v>0</v>
      </c>
      <c r="DG53" s="127" t="b">
        <v>0</v>
      </c>
      <c r="DH53" s="183" t="s">
        <v>427</v>
      </c>
      <c r="DI53" s="183" t="s">
        <v>993</v>
      </c>
      <c r="DJ53" s="183" t="s">
        <v>993</v>
      </c>
      <c r="DK53" s="183" t="s">
        <v>993</v>
      </c>
      <c r="DL53" s="126">
        <v>108</v>
      </c>
      <c r="DM53" s="126">
        <v>108</v>
      </c>
      <c r="DN53" s="126">
        <v>0</v>
      </c>
      <c r="DO53" s="126">
        <v>0</v>
      </c>
      <c r="DP53" s="126">
        <v>16286</v>
      </c>
      <c r="DQ53" s="126">
        <v>108</v>
      </c>
      <c r="DR53" s="167">
        <f t="shared" si="1"/>
        <v>0.89238356164383559</v>
      </c>
      <c r="DS53" s="168">
        <f t="shared" si="2"/>
        <v>150.7962962962963</v>
      </c>
      <c r="DT53" s="126">
        <v>108</v>
      </c>
      <c r="DU53" s="126">
        <v>0</v>
      </c>
      <c r="DV53" s="126">
        <v>108</v>
      </c>
      <c r="DW53" s="126">
        <v>0</v>
      </c>
      <c r="DX53" s="126">
        <v>0</v>
      </c>
      <c r="DY53" s="126">
        <v>0</v>
      </c>
      <c r="DZ53" s="126">
        <v>0</v>
      </c>
      <c r="EA53" s="126">
        <v>0</v>
      </c>
      <c r="EB53" s="126">
        <v>108</v>
      </c>
      <c r="EC53" s="126">
        <v>0</v>
      </c>
      <c r="ED53" s="126">
        <v>107</v>
      </c>
      <c r="EE53" s="126">
        <v>0</v>
      </c>
      <c r="EF53" s="126">
        <v>0</v>
      </c>
      <c r="EG53" s="126">
        <v>0</v>
      </c>
      <c r="EH53" s="126">
        <v>0</v>
      </c>
      <c r="EI53" s="126">
        <v>0</v>
      </c>
      <c r="EJ53" s="126">
        <v>1</v>
      </c>
      <c r="EK53" s="126">
        <v>0</v>
      </c>
      <c r="EL53" s="126">
        <v>108</v>
      </c>
      <c r="EM53" s="126">
        <v>1</v>
      </c>
      <c r="EN53" s="126">
        <v>107</v>
      </c>
      <c r="EO53" s="126">
        <v>0</v>
      </c>
      <c r="EP53" s="126">
        <v>0</v>
      </c>
      <c r="EQ53" s="126">
        <v>0</v>
      </c>
      <c r="ER53" s="127" t="b">
        <v>0</v>
      </c>
      <c r="ES53" s="127" t="b">
        <v>0</v>
      </c>
      <c r="ET53" s="127" t="b">
        <v>0</v>
      </c>
      <c r="EU53" s="128">
        <v>0</v>
      </c>
      <c r="EV53" s="128">
        <v>0</v>
      </c>
      <c r="EW53" s="128">
        <v>0</v>
      </c>
      <c r="EX53" s="128">
        <v>0</v>
      </c>
      <c r="EY53" s="128">
        <v>0</v>
      </c>
      <c r="EZ53" s="128">
        <v>0</v>
      </c>
      <c r="FA53" s="127" t="b">
        <v>0</v>
      </c>
      <c r="FB53" s="127" t="b">
        <v>0</v>
      </c>
      <c r="FC53" s="127" t="b">
        <v>0</v>
      </c>
      <c r="FD53" s="128">
        <v>0</v>
      </c>
      <c r="FE53" s="128">
        <v>0</v>
      </c>
      <c r="FF53" s="128">
        <v>0</v>
      </c>
      <c r="FG53" s="128">
        <v>0</v>
      </c>
      <c r="FH53" s="128">
        <v>0</v>
      </c>
      <c r="FI53" s="128">
        <v>0</v>
      </c>
      <c r="FJ53" s="127" t="b">
        <v>0</v>
      </c>
      <c r="FK53" s="127" t="b">
        <v>0</v>
      </c>
      <c r="FL53" s="127" t="b">
        <v>0</v>
      </c>
      <c r="FM53" s="128">
        <v>0</v>
      </c>
      <c r="FN53" s="128">
        <v>0</v>
      </c>
      <c r="FO53" s="128">
        <v>0</v>
      </c>
      <c r="FP53" s="128">
        <v>0</v>
      </c>
      <c r="FQ53" s="128">
        <v>0</v>
      </c>
      <c r="FR53" s="128">
        <v>0</v>
      </c>
      <c r="FS53" s="183" t="s">
        <v>993</v>
      </c>
      <c r="FT53" s="128">
        <v>0</v>
      </c>
      <c r="FU53" s="126">
        <v>0</v>
      </c>
      <c r="FV53" s="126">
        <v>108</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6">
        <v>0</v>
      </c>
      <c r="GM53" s="127" t="b">
        <v>0</v>
      </c>
      <c r="GN53" s="183" t="s">
        <v>993</v>
      </c>
      <c r="GO53" s="183" t="s">
        <v>993</v>
      </c>
      <c r="GP53" s="183" t="s">
        <v>993</v>
      </c>
      <c r="GQ53" s="183" t="s">
        <v>993</v>
      </c>
      <c r="GR53" s="127"/>
      <c r="GS53" s="123"/>
    </row>
    <row r="54" spans="1:201">
      <c r="A54" s="122"/>
      <c r="B54" s="210" t="s">
        <v>304</v>
      </c>
      <c r="C54" s="183" t="s">
        <v>1042</v>
      </c>
      <c r="D54" s="183" t="s">
        <v>1043</v>
      </c>
      <c r="E54" s="183" t="s">
        <v>437</v>
      </c>
      <c r="F54" s="183" t="s">
        <v>986</v>
      </c>
      <c r="G54" s="183" t="s">
        <v>987</v>
      </c>
      <c r="H54" s="183" t="s">
        <v>988</v>
      </c>
      <c r="I54" s="183" t="s">
        <v>1035</v>
      </c>
      <c r="J54" s="183" t="s">
        <v>1036</v>
      </c>
      <c r="K54" s="126">
        <v>2</v>
      </c>
      <c r="L54" s="183" t="s">
        <v>1043</v>
      </c>
      <c r="M54" s="183" t="s">
        <v>1040</v>
      </c>
      <c r="N54" s="183" t="s">
        <v>367</v>
      </c>
      <c r="O54" s="183" t="s">
        <v>1044</v>
      </c>
      <c r="P54" s="183" t="s">
        <v>293</v>
      </c>
      <c r="Q54" s="183" t="s">
        <v>296</v>
      </c>
      <c r="R54" s="127" t="b">
        <v>0</v>
      </c>
      <c r="S54" s="126">
        <v>0</v>
      </c>
      <c r="T54" s="127" t="b">
        <v>0</v>
      </c>
      <c r="U54" s="126">
        <v>0</v>
      </c>
      <c r="V54" s="127" t="b">
        <v>0</v>
      </c>
      <c r="W54" s="127" t="b">
        <v>1</v>
      </c>
      <c r="X54" s="183" t="s">
        <v>296</v>
      </c>
      <c r="Y54" s="183" t="b">
        <f t="shared" si="3"/>
        <v>1</v>
      </c>
      <c r="Z54" s="183" t="s">
        <v>993</v>
      </c>
      <c r="AA54" s="127" t="b">
        <v>0</v>
      </c>
      <c r="AB54" s="183" t="s">
        <v>993</v>
      </c>
      <c r="AC54" s="183" t="s">
        <v>993</v>
      </c>
      <c r="AD54" s="183" t="s">
        <v>993</v>
      </c>
      <c r="AE54" s="183">
        <f t="shared" si="20"/>
        <v>60</v>
      </c>
      <c r="AF54" s="183">
        <f t="shared" si="22"/>
        <v>57</v>
      </c>
      <c r="AG54" s="183">
        <f t="shared" si="23"/>
        <v>45</v>
      </c>
      <c r="AH54" s="183">
        <f t="shared" si="24"/>
        <v>60</v>
      </c>
      <c r="AI54" s="126">
        <v>0</v>
      </c>
      <c r="AJ54" s="126">
        <v>0</v>
      </c>
      <c r="AK54" s="126">
        <v>0</v>
      </c>
      <c r="AL54" s="126">
        <v>0</v>
      </c>
      <c r="AM54" s="126">
        <v>0</v>
      </c>
      <c r="AN54" s="126">
        <v>60</v>
      </c>
      <c r="AO54" s="126">
        <v>57</v>
      </c>
      <c r="AP54" s="126">
        <v>45</v>
      </c>
      <c r="AQ54" s="126">
        <v>60</v>
      </c>
      <c r="AR54" s="126">
        <v>60</v>
      </c>
      <c r="AS54" s="126">
        <v>57</v>
      </c>
      <c r="AT54" s="126">
        <v>45</v>
      </c>
      <c r="AU54" s="126">
        <v>0</v>
      </c>
      <c r="AV54" s="126">
        <v>0</v>
      </c>
      <c r="AW54" s="126">
        <v>0</v>
      </c>
      <c r="AX54" s="126">
        <v>0</v>
      </c>
      <c r="AY54" s="126">
        <v>60</v>
      </c>
      <c r="AZ54" s="126">
        <v>0</v>
      </c>
      <c r="BA54" s="126">
        <v>0</v>
      </c>
      <c r="BB54" s="126">
        <v>0</v>
      </c>
      <c r="BC54" s="127" t="b">
        <v>0</v>
      </c>
      <c r="BD54" s="127"/>
      <c r="BE54" s="183" t="s">
        <v>993</v>
      </c>
      <c r="BF54" s="126">
        <v>0</v>
      </c>
      <c r="BG54" s="183" t="s">
        <v>993</v>
      </c>
      <c r="BH54" s="126">
        <v>0</v>
      </c>
      <c r="BI54" s="183" t="s">
        <v>993</v>
      </c>
      <c r="BJ54" s="126">
        <v>0</v>
      </c>
      <c r="BK54" s="126">
        <v>0</v>
      </c>
      <c r="BL54" s="126">
        <v>60</v>
      </c>
      <c r="BM54" s="183" t="s">
        <v>993</v>
      </c>
      <c r="BN54" s="183" t="s">
        <v>993</v>
      </c>
      <c r="BO54" s="183" t="s">
        <v>993</v>
      </c>
      <c r="BP54" s="126">
        <v>0</v>
      </c>
      <c r="BQ54" s="183" t="s">
        <v>993</v>
      </c>
      <c r="BR54" s="126">
        <v>0</v>
      </c>
      <c r="BS54" s="183" t="s">
        <v>993</v>
      </c>
      <c r="BT54" s="126">
        <v>0</v>
      </c>
      <c r="BU54" s="126">
        <v>0</v>
      </c>
      <c r="BV54" s="126">
        <v>0</v>
      </c>
      <c r="BW54" s="183" t="s">
        <v>993</v>
      </c>
      <c r="BX54" s="126">
        <v>0</v>
      </c>
      <c r="BY54" s="183" t="s">
        <v>993</v>
      </c>
      <c r="BZ54" s="126">
        <v>0</v>
      </c>
      <c r="CA54" s="183" t="s">
        <v>993</v>
      </c>
      <c r="CB54" s="126">
        <v>0</v>
      </c>
      <c r="CC54" s="126">
        <v>0</v>
      </c>
      <c r="CD54" s="126">
        <v>0</v>
      </c>
      <c r="CE54" s="183" t="s">
        <v>993</v>
      </c>
      <c r="CF54" s="126">
        <v>0</v>
      </c>
      <c r="CG54" s="183" t="s">
        <v>993</v>
      </c>
      <c r="CH54" s="126">
        <v>0</v>
      </c>
      <c r="CI54" s="183" t="s">
        <v>993</v>
      </c>
      <c r="CJ54" s="126">
        <v>0</v>
      </c>
      <c r="CK54" s="126">
        <v>0</v>
      </c>
      <c r="CL54" s="126">
        <v>0</v>
      </c>
      <c r="CM54" s="126">
        <v>10</v>
      </c>
      <c r="CN54" s="126">
        <v>1.9</v>
      </c>
      <c r="CO54" s="126">
        <v>2</v>
      </c>
      <c r="CP54" s="126">
        <v>0</v>
      </c>
      <c r="CQ54" s="126">
        <v>11</v>
      </c>
      <c r="CR54" s="126">
        <v>2.2000000000000002</v>
      </c>
      <c r="CS54" s="126">
        <v>0</v>
      </c>
      <c r="CT54" s="126">
        <v>0</v>
      </c>
      <c r="CU54" s="126">
        <v>0</v>
      </c>
      <c r="CV54" s="126">
        <v>0</v>
      </c>
      <c r="CW54" s="126">
        <v>0</v>
      </c>
      <c r="CX54" s="126">
        <v>0</v>
      </c>
      <c r="CY54" s="126">
        <v>0</v>
      </c>
      <c r="CZ54" s="126">
        <v>0</v>
      </c>
      <c r="DA54" s="126">
        <v>0</v>
      </c>
      <c r="DB54" s="126">
        <v>0</v>
      </c>
      <c r="DC54" s="126">
        <v>0</v>
      </c>
      <c r="DD54" s="126">
        <v>0</v>
      </c>
      <c r="DE54" s="126">
        <v>0</v>
      </c>
      <c r="DF54" s="126">
        <v>0</v>
      </c>
      <c r="DG54" s="127" t="b">
        <v>0</v>
      </c>
      <c r="DH54" s="183" t="s">
        <v>999</v>
      </c>
      <c r="DI54" s="183" t="s">
        <v>270</v>
      </c>
      <c r="DJ54" s="183" t="s">
        <v>434</v>
      </c>
      <c r="DK54" s="183" t="s">
        <v>296</v>
      </c>
      <c r="DL54" s="126">
        <v>146</v>
      </c>
      <c r="DM54" s="126">
        <v>146</v>
      </c>
      <c r="DN54" s="126">
        <v>0</v>
      </c>
      <c r="DO54" s="126">
        <v>0</v>
      </c>
      <c r="DP54" s="126">
        <v>18748</v>
      </c>
      <c r="DQ54" s="126">
        <v>144</v>
      </c>
      <c r="DR54" s="167">
        <f t="shared" si="1"/>
        <v>0.85607305936073064</v>
      </c>
      <c r="DS54" s="168">
        <f t="shared" si="2"/>
        <v>129.29655172413794</v>
      </c>
      <c r="DT54" s="126">
        <v>146</v>
      </c>
      <c r="DU54" s="126">
        <v>84</v>
      </c>
      <c r="DV54" s="126">
        <v>26</v>
      </c>
      <c r="DW54" s="126">
        <v>29</v>
      </c>
      <c r="DX54" s="126">
        <v>5</v>
      </c>
      <c r="DY54" s="126">
        <v>0</v>
      </c>
      <c r="DZ54" s="126">
        <v>0</v>
      </c>
      <c r="EA54" s="126">
        <v>2</v>
      </c>
      <c r="EB54" s="126">
        <v>144</v>
      </c>
      <c r="EC54" s="126">
        <v>9</v>
      </c>
      <c r="ED54" s="126">
        <v>35</v>
      </c>
      <c r="EE54" s="126">
        <v>0</v>
      </c>
      <c r="EF54" s="126">
        <v>9</v>
      </c>
      <c r="EG54" s="126">
        <v>9</v>
      </c>
      <c r="EH54" s="126">
        <v>6</v>
      </c>
      <c r="EI54" s="126">
        <v>2</v>
      </c>
      <c r="EJ54" s="126">
        <v>74</v>
      </c>
      <c r="EK54" s="126">
        <v>0</v>
      </c>
      <c r="EL54" s="126">
        <v>135</v>
      </c>
      <c r="EM54" s="126">
        <v>74</v>
      </c>
      <c r="EN54" s="126">
        <v>61</v>
      </c>
      <c r="EO54" s="126">
        <v>0</v>
      </c>
      <c r="EP54" s="126">
        <v>0</v>
      </c>
      <c r="EQ54" s="126">
        <v>0</v>
      </c>
      <c r="ER54" s="127" t="b">
        <v>0</v>
      </c>
      <c r="ES54" s="127" t="b">
        <v>0</v>
      </c>
      <c r="ET54" s="127" t="b">
        <v>0</v>
      </c>
      <c r="EU54" s="128">
        <v>0</v>
      </c>
      <c r="EV54" s="128">
        <v>0</v>
      </c>
      <c r="EW54" s="128">
        <v>0</v>
      </c>
      <c r="EX54" s="128">
        <v>0</v>
      </c>
      <c r="EY54" s="128">
        <v>0</v>
      </c>
      <c r="EZ54" s="128">
        <v>0</v>
      </c>
      <c r="FA54" s="127" t="b">
        <v>0</v>
      </c>
      <c r="FB54" s="127" t="b">
        <v>0</v>
      </c>
      <c r="FC54" s="127" t="b">
        <v>0</v>
      </c>
      <c r="FD54" s="128">
        <v>0</v>
      </c>
      <c r="FE54" s="128">
        <v>0</v>
      </c>
      <c r="FF54" s="128">
        <v>0</v>
      </c>
      <c r="FG54" s="128">
        <v>0</v>
      </c>
      <c r="FH54" s="128">
        <v>0</v>
      </c>
      <c r="FI54" s="128">
        <v>0</v>
      </c>
      <c r="FJ54" s="127" t="b">
        <v>0</v>
      </c>
      <c r="FK54" s="127" t="b">
        <v>0</v>
      </c>
      <c r="FL54" s="127" t="b">
        <v>0</v>
      </c>
      <c r="FM54" s="128">
        <v>0</v>
      </c>
      <c r="FN54" s="128">
        <v>0</v>
      </c>
      <c r="FO54" s="128">
        <v>0</v>
      </c>
      <c r="FP54" s="128">
        <v>0</v>
      </c>
      <c r="FQ54" s="128">
        <v>0</v>
      </c>
      <c r="FR54" s="128">
        <v>0</v>
      </c>
      <c r="FS54" s="183" t="s">
        <v>993</v>
      </c>
      <c r="FT54" s="128">
        <v>0</v>
      </c>
      <c r="FU54" s="126">
        <v>0</v>
      </c>
      <c r="FV54" s="126">
        <v>135</v>
      </c>
      <c r="FW54" s="126">
        <v>0</v>
      </c>
      <c r="FX54" s="126">
        <v>0</v>
      </c>
      <c r="FY54" s="126">
        <v>0</v>
      </c>
      <c r="FZ54" s="126">
        <v>0</v>
      </c>
      <c r="GA54" s="126">
        <v>0</v>
      </c>
      <c r="GB54" s="126">
        <v>0</v>
      </c>
      <c r="GC54" s="126">
        <v>0</v>
      </c>
      <c r="GD54" s="126">
        <v>0</v>
      </c>
      <c r="GE54" s="126">
        <v>0</v>
      </c>
      <c r="GF54" s="126">
        <v>0</v>
      </c>
      <c r="GG54" s="126">
        <v>0</v>
      </c>
      <c r="GH54" s="126">
        <v>0</v>
      </c>
      <c r="GI54" s="126">
        <v>0</v>
      </c>
      <c r="GJ54" s="126">
        <v>0</v>
      </c>
      <c r="GK54" s="126">
        <v>0</v>
      </c>
      <c r="GL54" s="126">
        <v>0</v>
      </c>
      <c r="GM54" s="127" t="b">
        <v>0</v>
      </c>
      <c r="GN54" s="183" t="s">
        <v>993</v>
      </c>
      <c r="GO54" s="183" t="s">
        <v>993</v>
      </c>
      <c r="GP54" s="183" t="s">
        <v>993</v>
      </c>
      <c r="GQ54" s="183" t="s">
        <v>993</v>
      </c>
      <c r="GR54" s="127"/>
      <c r="GS54" s="123"/>
    </row>
    <row r="55" spans="1:201">
      <c r="A55" s="122"/>
      <c r="B55" s="210" t="s">
        <v>304</v>
      </c>
      <c r="C55" s="183" t="s">
        <v>1042</v>
      </c>
      <c r="D55" s="183" t="s">
        <v>1043</v>
      </c>
      <c r="E55" s="183" t="s">
        <v>437</v>
      </c>
      <c r="F55" s="183" t="s">
        <v>986</v>
      </c>
      <c r="G55" s="183" t="s">
        <v>987</v>
      </c>
      <c r="H55" s="183" t="s">
        <v>988</v>
      </c>
      <c r="I55" s="183" t="s">
        <v>1035</v>
      </c>
      <c r="J55" s="183" t="s">
        <v>1036</v>
      </c>
      <c r="K55" s="126">
        <v>3</v>
      </c>
      <c r="L55" s="183" t="s">
        <v>1043</v>
      </c>
      <c r="M55" s="183" t="s">
        <v>1045</v>
      </c>
      <c r="N55" s="183" t="s">
        <v>368</v>
      </c>
      <c r="O55" s="183" t="s">
        <v>1044</v>
      </c>
      <c r="P55" s="183" t="s">
        <v>293</v>
      </c>
      <c r="Q55" s="183" t="s">
        <v>296</v>
      </c>
      <c r="R55" s="127" t="b">
        <v>0</v>
      </c>
      <c r="S55" s="126">
        <v>0</v>
      </c>
      <c r="T55" s="127" t="b">
        <v>0</v>
      </c>
      <c r="U55" s="126">
        <v>0</v>
      </c>
      <c r="V55" s="127" t="b">
        <v>0</v>
      </c>
      <c r="W55" s="127" t="b">
        <v>1</v>
      </c>
      <c r="X55" s="183" t="s">
        <v>296</v>
      </c>
      <c r="Y55" s="183" t="b">
        <f t="shared" si="3"/>
        <v>1</v>
      </c>
      <c r="Z55" s="183" t="s">
        <v>993</v>
      </c>
      <c r="AA55" s="127" t="b">
        <v>0</v>
      </c>
      <c r="AB55" s="183" t="s">
        <v>993</v>
      </c>
      <c r="AC55" s="183" t="s">
        <v>993</v>
      </c>
      <c r="AD55" s="183" t="s">
        <v>993</v>
      </c>
      <c r="AE55" s="183">
        <f t="shared" si="20"/>
        <v>51</v>
      </c>
      <c r="AF55" s="183">
        <f t="shared" si="22"/>
        <v>49</v>
      </c>
      <c r="AG55" s="183">
        <f t="shared" si="23"/>
        <v>41</v>
      </c>
      <c r="AH55" s="183">
        <f t="shared" si="24"/>
        <v>51</v>
      </c>
      <c r="AI55" s="126">
        <v>0</v>
      </c>
      <c r="AJ55" s="126">
        <v>0</v>
      </c>
      <c r="AK55" s="126">
        <v>0</v>
      </c>
      <c r="AL55" s="126">
        <v>0</v>
      </c>
      <c r="AM55" s="126">
        <v>0</v>
      </c>
      <c r="AN55" s="126">
        <v>51</v>
      </c>
      <c r="AO55" s="126">
        <v>49</v>
      </c>
      <c r="AP55" s="126">
        <v>41</v>
      </c>
      <c r="AQ55" s="126">
        <v>51</v>
      </c>
      <c r="AR55" s="126">
        <v>51</v>
      </c>
      <c r="AS55" s="126">
        <v>49</v>
      </c>
      <c r="AT55" s="126">
        <v>41</v>
      </c>
      <c r="AU55" s="126">
        <v>0</v>
      </c>
      <c r="AV55" s="126">
        <v>0</v>
      </c>
      <c r="AW55" s="126">
        <v>0</v>
      </c>
      <c r="AX55" s="126">
        <v>0</v>
      </c>
      <c r="AY55" s="126">
        <v>51</v>
      </c>
      <c r="AZ55" s="126">
        <v>0</v>
      </c>
      <c r="BA55" s="126">
        <v>0</v>
      </c>
      <c r="BB55" s="126">
        <v>0</v>
      </c>
      <c r="BC55" s="127" t="b">
        <v>0</v>
      </c>
      <c r="BD55" s="127"/>
      <c r="BE55" s="183" t="s">
        <v>993</v>
      </c>
      <c r="BF55" s="126">
        <v>0</v>
      </c>
      <c r="BG55" s="183" t="s">
        <v>993</v>
      </c>
      <c r="BH55" s="126">
        <v>0</v>
      </c>
      <c r="BI55" s="183" t="s">
        <v>993</v>
      </c>
      <c r="BJ55" s="126">
        <v>0</v>
      </c>
      <c r="BK55" s="126">
        <v>0</v>
      </c>
      <c r="BL55" s="126">
        <v>51</v>
      </c>
      <c r="BM55" s="183" t="s">
        <v>993</v>
      </c>
      <c r="BN55" s="183" t="s">
        <v>993</v>
      </c>
      <c r="BO55" s="183" t="s">
        <v>993</v>
      </c>
      <c r="BP55" s="126">
        <v>0</v>
      </c>
      <c r="BQ55" s="183" t="s">
        <v>993</v>
      </c>
      <c r="BR55" s="126">
        <v>0</v>
      </c>
      <c r="BS55" s="183" t="s">
        <v>993</v>
      </c>
      <c r="BT55" s="126">
        <v>0</v>
      </c>
      <c r="BU55" s="126">
        <v>0</v>
      </c>
      <c r="BV55" s="126">
        <v>0</v>
      </c>
      <c r="BW55" s="183" t="s">
        <v>993</v>
      </c>
      <c r="BX55" s="126">
        <v>0</v>
      </c>
      <c r="BY55" s="183" t="s">
        <v>993</v>
      </c>
      <c r="BZ55" s="126">
        <v>0</v>
      </c>
      <c r="CA55" s="183" t="s">
        <v>993</v>
      </c>
      <c r="CB55" s="126">
        <v>0</v>
      </c>
      <c r="CC55" s="126">
        <v>0</v>
      </c>
      <c r="CD55" s="126">
        <v>0</v>
      </c>
      <c r="CE55" s="183" t="s">
        <v>993</v>
      </c>
      <c r="CF55" s="126">
        <v>0</v>
      </c>
      <c r="CG55" s="183" t="s">
        <v>993</v>
      </c>
      <c r="CH55" s="126">
        <v>0</v>
      </c>
      <c r="CI55" s="183" t="s">
        <v>993</v>
      </c>
      <c r="CJ55" s="126">
        <v>0</v>
      </c>
      <c r="CK55" s="126">
        <v>0</v>
      </c>
      <c r="CL55" s="126">
        <v>0</v>
      </c>
      <c r="CM55" s="126">
        <v>10</v>
      </c>
      <c r="CN55" s="126">
        <v>1.4</v>
      </c>
      <c r="CO55" s="126">
        <v>3</v>
      </c>
      <c r="CP55" s="126">
        <v>0.8</v>
      </c>
      <c r="CQ55" s="126">
        <v>11</v>
      </c>
      <c r="CR55" s="126">
        <v>0.9</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7" t="b">
        <v>0</v>
      </c>
      <c r="DH55" s="183" t="s">
        <v>999</v>
      </c>
      <c r="DI55" s="183" t="s">
        <v>270</v>
      </c>
      <c r="DJ55" s="183" t="s">
        <v>296</v>
      </c>
      <c r="DK55" s="183" t="s">
        <v>1000</v>
      </c>
      <c r="DL55" s="126">
        <v>62</v>
      </c>
      <c r="DM55" s="126">
        <v>62</v>
      </c>
      <c r="DN55" s="126">
        <v>0</v>
      </c>
      <c r="DO55" s="126">
        <v>0</v>
      </c>
      <c r="DP55" s="126">
        <v>16793</v>
      </c>
      <c r="DQ55" s="126">
        <v>73</v>
      </c>
      <c r="DR55" s="167">
        <f t="shared" si="1"/>
        <v>0.90212194466827822</v>
      </c>
      <c r="DS55" s="168">
        <f t="shared" si="2"/>
        <v>248.78518518518518</v>
      </c>
      <c r="DT55" s="126">
        <v>62</v>
      </c>
      <c r="DU55" s="126">
        <v>62</v>
      </c>
      <c r="DV55" s="126">
        <v>0</v>
      </c>
      <c r="DW55" s="126">
        <v>0</v>
      </c>
      <c r="DX55" s="126">
        <v>0</v>
      </c>
      <c r="DY55" s="126">
        <v>0</v>
      </c>
      <c r="DZ55" s="126">
        <v>0</v>
      </c>
      <c r="EA55" s="126">
        <v>0</v>
      </c>
      <c r="EB55" s="126">
        <v>73</v>
      </c>
      <c r="EC55" s="126">
        <v>0</v>
      </c>
      <c r="ED55" s="126">
        <v>3</v>
      </c>
      <c r="EE55" s="126">
        <v>0</v>
      </c>
      <c r="EF55" s="126">
        <v>8</v>
      </c>
      <c r="EG55" s="126">
        <v>4</v>
      </c>
      <c r="EH55" s="126">
        <v>7</v>
      </c>
      <c r="EI55" s="126">
        <v>0</v>
      </c>
      <c r="EJ55" s="126">
        <v>51</v>
      </c>
      <c r="EK55" s="126">
        <v>0</v>
      </c>
      <c r="EL55" s="126">
        <v>73</v>
      </c>
      <c r="EM55" s="126">
        <v>51</v>
      </c>
      <c r="EN55" s="126">
        <v>22</v>
      </c>
      <c r="EO55" s="126">
        <v>0</v>
      </c>
      <c r="EP55" s="126">
        <v>0</v>
      </c>
      <c r="EQ55" s="126">
        <v>0</v>
      </c>
      <c r="ER55" s="127" t="b">
        <v>0</v>
      </c>
      <c r="ES55" s="127" t="b">
        <v>0</v>
      </c>
      <c r="ET55" s="127" t="b">
        <v>0</v>
      </c>
      <c r="EU55" s="128">
        <v>0</v>
      </c>
      <c r="EV55" s="128">
        <v>0</v>
      </c>
      <c r="EW55" s="128">
        <v>0</v>
      </c>
      <c r="EX55" s="128">
        <v>0</v>
      </c>
      <c r="EY55" s="128">
        <v>0</v>
      </c>
      <c r="EZ55" s="128">
        <v>0</v>
      </c>
      <c r="FA55" s="127" t="b">
        <v>0</v>
      </c>
      <c r="FB55" s="127" t="b">
        <v>0</v>
      </c>
      <c r="FC55" s="127" t="b">
        <v>0</v>
      </c>
      <c r="FD55" s="128">
        <v>0</v>
      </c>
      <c r="FE55" s="128">
        <v>0</v>
      </c>
      <c r="FF55" s="128">
        <v>0</v>
      </c>
      <c r="FG55" s="128">
        <v>0</v>
      </c>
      <c r="FH55" s="128">
        <v>0</v>
      </c>
      <c r="FI55" s="128">
        <v>0</v>
      </c>
      <c r="FJ55" s="127" t="b">
        <v>0</v>
      </c>
      <c r="FK55" s="127" t="b">
        <v>0</v>
      </c>
      <c r="FL55" s="127" t="b">
        <v>0</v>
      </c>
      <c r="FM55" s="128">
        <v>0</v>
      </c>
      <c r="FN55" s="128">
        <v>0</v>
      </c>
      <c r="FO55" s="128">
        <v>0</v>
      </c>
      <c r="FP55" s="128">
        <v>0</v>
      </c>
      <c r="FQ55" s="128">
        <v>0</v>
      </c>
      <c r="FR55" s="128">
        <v>0</v>
      </c>
      <c r="FS55" s="183" t="s">
        <v>993</v>
      </c>
      <c r="FT55" s="128">
        <v>0</v>
      </c>
      <c r="FU55" s="126">
        <v>0</v>
      </c>
      <c r="FV55" s="126">
        <v>73</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6">
        <v>0</v>
      </c>
      <c r="GM55" s="127" t="b">
        <v>0</v>
      </c>
      <c r="GN55" s="183" t="s">
        <v>993</v>
      </c>
      <c r="GO55" s="183" t="s">
        <v>993</v>
      </c>
      <c r="GP55" s="183" t="s">
        <v>993</v>
      </c>
      <c r="GQ55" s="183" t="s">
        <v>993</v>
      </c>
      <c r="GR55" s="127"/>
      <c r="GS55" s="123"/>
    </row>
    <row r="56" spans="1:201">
      <c r="A56" s="122"/>
      <c r="B56" s="210" t="s">
        <v>379</v>
      </c>
      <c r="C56" s="183" t="s">
        <v>1048</v>
      </c>
      <c r="D56" s="183" t="s">
        <v>3</v>
      </c>
      <c r="E56" s="183" t="s">
        <v>437</v>
      </c>
      <c r="F56" s="183" t="s">
        <v>986</v>
      </c>
      <c r="G56" s="183" t="s">
        <v>987</v>
      </c>
      <c r="H56" s="183" t="s">
        <v>988</v>
      </c>
      <c r="I56" s="183" t="s">
        <v>1049</v>
      </c>
      <c r="J56" s="183" t="s">
        <v>1050</v>
      </c>
      <c r="K56" s="126">
        <v>1</v>
      </c>
      <c r="L56" s="183" t="s">
        <v>3</v>
      </c>
      <c r="M56" s="183" t="s">
        <v>991</v>
      </c>
      <c r="N56" s="183" t="s">
        <v>380</v>
      </c>
      <c r="O56" s="183" t="s">
        <v>1051</v>
      </c>
      <c r="P56" s="183" t="s">
        <v>290</v>
      </c>
      <c r="Q56" s="183" t="s">
        <v>296</v>
      </c>
      <c r="R56" s="127" t="b">
        <v>0</v>
      </c>
      <c r="S56" s="126">
        <v>0</v>
      </c>
      <c r="T56" s="127" t="b">
        <v>0</v>
      </c>
      <c r="U56" s="126">
        <v>0</v>
      </c>
      <c r="V56" s="127" t="b">
        <v>1</v>
      </c>
      <c r="W56" s="127" t="b">
        <v>0</v>
      </c>
      <c r="X56" s="183" t="s">
        <v>296</v>
      </c>
      <c r="Y56" s="183" t="b">
        <f t="shared" si="3"/>
        <v>1</v>
      </c>
      <c r="Z56" s="183" t="s">
        <v>993</v>
      </c>
      <c r="AA56" s="127" t="b">
        <v>0</v>
      </c>
      <c r="AB56" s="183" t="s">
        <v>993</v>
      </c>
      <c r="AC56" s="183" t="s">
        <v>993</v>
      </c>
      <c r="AD56" s="183" t="s">
        <v>993</v>
      </c>
      <c r="AE56" s="183">
        <f t="shared" si="20"/>
        <v>55</v>
      </c>
      <c r="AF56" s="183">
        <f t="shared" si="22"/>
        <v>55</v>
      </c>
      <c r="AG56" s="183">
        <f t="shared" si="23"/>
        <v>0</v>
      </c>
      <c r="AH56" s="183">
        <f t="shared" si="24"/>
        <v>55</v>
      </c>
      <c r="AI56" s="126">
        <v>0</v>
      </c>
      <c r="AJ56" s="126">
        <v>0</v>
      </c>
      <c r="AK56" s="126">
        <v>0</v>
      </c>
      <c r="AL56" s="126">
        <v>0</v>
      </c>
      <c r="AM56" s="126">
        <v>0</v>
      </c>
      <c r="AN56" s="126">
        <v>55</v>
      </c>
      <c r="AO56" s="126">
        <v>55</v>
      </c>
      <c r="AP56" s="126">
        <v>0</v>
      </c>
      <c r="AQ56" s="126">
        <v>55</v>
      </c>
      <c r="AR56" s="126">
        <v>55</v>
      </c>
      <c r="AS56" s="126">
        <v>55</v>
      </c>
      <c r="AT56" s="126">
        <v>0</v>
      </c>
      <c r="AU56" s="126">
        <v>0</v>
      </c>
      <c r="AV56" s="126">
        <v>0</v>
      </c>
      <c r="AW56" s="126">
        <v>0</v>
      </c>
      <c r="AX56" s="126">
        <v>0</v>
      </c>
      <c r="AY56" s="126">
        <v>55</v>
      </c>
      <c r="AZ56" s="126">
        <v>0</v>
      </c>
      <c r="BA56" s="126">
        <v>0</v>
      </c>
      <c r="BB56" s="126">
        <v>0</v>
      </c>
      <c r="BC56" s="127" t="b">
        <v>0</v>
      </c>
      <c r="BD56" s="127"/>
      <c r="BE56" s="183" t="s">
        <v>422</v>
      </c>
      <c r="BF56" s="126">
        <v>55</v>
      </c>
      <c r="BG56" s="183" t="s">
        <v>993</v>
      </c>
      <c r="BH56" s="126">
        <v>0</v>
      </c>
      <c r="BI56" s="183" t="s">
        <v>993</v>
      </c>
      <c r="BJ56" s="126">
        <v>0</v>
      </c>
      <c r="BK56" s="126">
        <v>0</v>
      </c>
      <c r="BL56" s="126">
        <v>0</v>
      </c>
      <c r="BM56" s="183" t="s">
        <v>993</v>
      </c>
      <c r="BN56" s="183" t="s">
        <v>993</v>
      </c>
      <c r="BO56" s="183" t="s">
        <v>993</v>
      </c>
      <c r="BP56" s="126">
        <v>0</v>
      </c>
      <c r="BQ56" s="183" t="s">
        <v>993</v>
      </c>
      <c r="BR56" s="126">
        <v>0</v>
      </c>
      <c r="BS56" s="183" t="s">
        <v>993</v>
      </c>
      <c r="BT56" s="126">
        <v>0</v>
      </c>
      <c r="BU56" s="126">
        <v>0</v>
      </c>
      <c r="BV56" s="126">
        <v>0</v>
      </c>
      <c r="BW56" s="183" t="s">
        <v>993</v>
      </c>
      <c r="BX56" s="126">
        <v>0</v>
      </c>
      <c r="BY56" s="183" t="s">
        <v>993</v>
      </c>
      <c r="BZ56" s="126">
        <v>0</v>
      </c>
      <c r="CA56" s="183" t="s">
        <v>993</v>
      </c>
      <c r="CB56" s="126">
        <v>0</v>
      </c>
      <c r="CC56" s="126">
        <v>0</v>
      </c>
      <c r="CD56" s="126">
        <v>0</v>
      </c>
      <c r="CE56" s="183" t="s">
        <v>993</v>
      </c>
      <c r="CF56" s="126">
        <v>0</v>
      </c>
      <c r="CG56" s="183" t="s">
        <v>993</v>
      </c>
      <c r="CH56" s="126">
        <v>0</v>
      </c>
      <c r="CI56" s="183" t="s">
        <v>993</v>
      </c>
      <c r="CJ56" s="126">
        <v>0</v>
      </c>
      <c r="CK56" s="126">
        <v>0</v>
      </c>
      <c r="CL56" s="126">
        <v>0</v>
      </c>
      <c r="CM56" s="126">
        <v>8</v>
      </c>
      <c r="CN56" s="126">
        <v>2</v>
      </c>
      <c r="CO56" s="126">
        <v>2</v>
      </c>
      <c r="CP56" s="126">
        <v>1.8</v>
      </c>
      <c r="CQ56" s="126">
        <v>10</v>
      </c>
      <c r="CR56" s="126">
        <v>1.6</v>
      </c>
      <c r="CS56" s="126">
        <v>0</v>
      </c>
      <c r="CT56" s="126">
        <v>0</v>
      </c>
      <c r="CU56" s="126">
        <v>0</v>
      </c>
      <c r="CV56" s="126">
        <v>0</v>
      </c>
      <c r="CW56" s="126">
        <v>1</v>
      </c>
      <c r="CX56" s="126">
        <v>0</v>
      </c>
      <c r="CY56" s="126">
        <v>0</v>
      </c>
      <c r="CZ56" s="126">
        <v>0</v>
      </c>
      <c r="DA56" s="126">
        <v>1</v>
      </c>
      <c r="DB56" s="126">
        <v>0</v>
      </c>
      <c r="DC56" s="126">
        <v>0</v>
      </c>
      <c r="DD56" s="126">
        <v>0</v>
      </c>
      <c r="DE56" s="126">
        <v>1</v>
      </c>
      <c r="DF56" s="126">
        <v>0</v>
      </c>
      <c r="DG56" s="127" t="b">
        <v>0</v>
      </c>
      <c r="DH56" s="183" t="s">
        <v>270</v>
      </c>
      <c r="DI56" s="183" t="s">
        <v>993</v>
      </c>
      <c r="DJ56" s="183" t="s">
        <v>993</v>
      </c>
      <c r="DK56" s="183" t="s">
        <v>993</v>
      </c>
      <c r="DL56" s="126">
        <v>86</v>
      </c>
      <c r="DM56" s="126">
        <v>66</v>
      </c>
      <c r="DN56" s="126">
        <v>20</v>
      </c>
      <c r="DO56" s="126">
        <v>0</v>
      </c>
      <c r="DP56" s="126">
        <v>19168</v>
      </c>
      <c r="DQ56" s="126">
        <v>86</v>
      </c>
      <c r="DR56" s="167">
        <f t="shared" si="1"/>
        <v>0.95481942714819423</v>
      </c>
      <c r="DS56" s="168">
        <f t="shared" si="2"/>
        <v>222.88372093023256</v>
      </c>
      <c r="DT56" s="126">
        <v>86</v>
      </c>
      <c r="DU56" s="126">
        <v>0</v>
      </c>
      <c r="DV56" s="126">
        <v>35</v>
      </c>
      <c r="DW56" s="126">
        <v>46</v>
      </c>
      <c r="DX56" s="126">
        <v>5</v>
      </c>
      <c r="DY56" s="126">
        <v>0</v>
      </c>
      <c r="DZ56" s="126">
        <v>0</v>
      </c>
      <c r="EA56" s="126">
        <v>0</v>
      </c>
      <c r="EB56" s="126">
        <v>86</v>
      </c>
      <c r="EC56" s="126">
        <v>0</v>
      </c>
      <c r="ED56" s="126">
        <v>29</v>
      </c>
      <c r="EE56" s="126">
        <v>7</v>
      </c>
      <c r="EF56" s="126">
        <v>9</v>
      </c>
      <c r="EG56" s="126">
        <v>4</v>
      </c>
      <c r="EH56" s="126">
        <v>0</v>
      </c>
      <c r="EI56" s="126">
        <v>0</v>
      </c>
      <c r="EJ56" s="126">
        <v>37</v>
      </c>
      <c r="EK56" s="126">
        <v>0</v>
      </c>
      <c r="EL56" s="126">
        <v>86</v>
      </c>
      <c r="EM56" s="126">
        <v>77</v>
      </c>
      <c r="EN56" s="126">
        <v>9</v>
      </c>
      <c r="EO56" s="126">
        <v>0</v>
      </c>
      <c r="EP56" s="126">
        <v>0</v>
      </c>
      <c r="EQ56" s="126">
        <v>0</v>
      </c>
      <c r="ER56" s="127" t="b">
        <v>0</v>
      </c>
      <c r="ES56" s="127" t="b">
        <v>0</v>
      </c>
      <c r="ET56" s="127" t="b">
        <v>0</v>
      </c>
      <c r="EU56" s="128">
        <v>0</v>
      </c>
      <c r="EV56" s="128">
        <v>0</v>
      </c>
      <c r="EW56" s="128">
        <v>0</v>
      </c>
      <c r="EX56" s="128">
        <v>0</v>
      </c>
      <c r="EY56" s="128">
        <v>0</v>
      </c>
      <c r="EZ56" s="128">
        <v>0</v>
      </c>
      <c r="FA56" s="127" t="b">
        <v>0</v>
      </c>
      <c r="FB56" s="127" t="b">
        <v>0</v>
      </c>
      <c r="FC56" s="127" t="b">
        <v>0</v>
      </c>
      <c r="FD56" s="128">
        <v>0</v>
      </c>
      <c r="FE56" s="128">
        <v>0</v>
      </c>
      <c r="FF56" s="128">
        <v>0</v>
      </c>
      <c r="FG56" s="128">
        <v>0</v>
      </c>
      <c r="FH56" s="128">
        <v>0</v>
      </c>
      <c r="FI56" s="128">
        <v>0</v>
      </c>
      <c r="FJ56" s="127" t="b">
        <v>0</v>
      </c>
      <c r="FK56" s="127" t="b">
        <v>0</v>
      </c>
      <c r="FL56" s="127" t="b">
        <v>0</v>
      </c>
      <c r="FM56" s="128">
        <v>0</v>
      </c>
      <c r="FN56" s="128">
        <v>0</v>
      </c>
      <c r="FO56" s="128">
        <v>0</v>
      </c>
      <c r="FP56" s="128">
        <v>0</v>
      </c>
      <c r="FQ56" s="128">
        <v>0</v>
      </c>
      <c r="FR56" s="128">
        <v>0</v>
      </c>
      <c r="FS56" s="183" t="s">
        <v>993</v>
      </c>
      <c r="FT56" s="128">
        <v>0</v>
      </c>
      <c r="FU56" s="126">
        <v>0</v>
      </c>
      <c r="FV56" s="126">
        <v>86</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6">
        <v>0</v>
      </c>
      <c r="GM56" s="127" t="b">
        <v>0</v>
      </c>
      <c r="GN56" s="183" t="s">
        <v>993</v>
      </c>
      <c r="GO56" s="183" t="s">
        <v>993</v>
      </c>
      <c r="GP56" s="183" t="s">
        <v>993</v>
      </c>
      <c r="GQ56" s="183" t="s">
        <v>993</v>
      </c>
      <c r="GR56" s="127"/>
      <c r="GS56" s="123"/>
    </row>
    <row r="57" spans="1:201">
      <c r="A57" s="122"/>
      <c r="B57" s="210" t="s">
        <v>283</v>
      </c>
      <c r="C57" s="183" t="s">
        <v>1056</v>
      </c>
      <c r="D57" s="183" t="s">
        <v>1057</v>
      </c>
      <c r="E57" s="183" t="s">
        <v>437</v>
      </c>
      <c r="F57" s="183" t="s">
        <v>986</v>
      </c>
      <c r="G57" s="183" t="s">
        <v>987</v>
      </c>
      <c r="H57" s="183" t="s">
        <v>988</v>
      </c>
      <c r="I57" s="183" t="s">
        <v>1049</v>
      </c>
      <c r="J57" s="183" t="s">
        <v>1050</v>
      </c>
      <c r="K57" s="126">
        <v>6</v>
      </c>
      <c r="L57" s="183" t="s">
        <v>1057</v>
      </c>
      <c r="M57" s="183" t="s">
        <v>991</v>
      </c>
      <c r="N57" s="183" t="s">
        <v>381</v>
      </c>
      <c r="O57" s="183" t="s">
        <v>1058</v>
      </c>
      <c r="P57" s="183" t="s">
        <v>293</v>
      </c>
      <c r="Q57" s="183" t="s">
        <v>296</v>
      </c>
      <c r="R57" s="127" t="b">
        <v>0</v>
      </c>
      <c r="S57" s="126">
        <v>0</v>
      </c>
      <c r="T57" s="127" t="b">
        <v>0</v>
      </c>
      <c r="U57" s="126">
        <v>0</v>
      </c>
      <c r="V57" s="127" t="b">
        <v>0</v>
      </c>
      <c r="W57" s="127" t="b">
        <v>1</v>
      </c>
      <c r="X57" s="183" t="s">
        <v>296</v>
      </c>
      <c r="Y57" s="183" t="b">
        <f t="shared" si="3"/>
        <v>1</v>
      </c>
      <c r="Z57" s="183" t="s">
        <v>993</v>
      </c>
      <c r="AA57" s="127" t="b">
        <v>0</v>
      </c>
      <c r="AB57" s="183" t="s">
        <v>993</v>
      </c>
      <c r="AC57" s="183" t="s">
        <v>993</v>
      </c>
      <c r="AD57" s="183" t="s">
        <v>993</v>
      </c>
      <c r="AE57" s="183">
        <f t="shared" si="20"/>
        <v>30</v>
      </c>
      <c r="AF57" s="183">
        <f t="shared" si="22"/>
        <v>30</v>
      </c>
      <c r="AG57" s="183">
        <f t="shared" si="23"/>
        <v>24</v>
      </c>
      <c r="AH57" s="183">
        <f t="shared" si="24"/>
        <v>30</v>
      </c>
      <c r="AI57" s="126">
        <v>30</v>
      </c>
      <c r="AJ57" s="126">
        <v>30</v>
      </c>
      <c r="AK57" s="126">
        <v>24</v>
      </c>
      <c r="AL57" s="126">
        <v>30</v>
      </c>
      <c r="AM57" s="126">
        <v>0</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7" t="b">
        <v>0</v>
      </c>
      <c r="BD57" s="127"/>
      <c r="BE57" s="183" t="s">
        <v>447</v>
      </c>
      <c r="BF57" s="126">
        <v>30</v>
      </c>
      <c r="BG57" s="183" t="s">
        <v>993</v>
      </c>
      <c r="BH57" s="126">
        <v>0</v>
      </c>
      <c r="BI57" s="183" t="s">
        <v>993</v>
      </c>
      <c r="BJ57" s="126">
        <v>0</v>
      </c>
      <c r="BK57" s="126">
        <v>0</v>
      </c>
      <c r="BL57" s="126">
        <v>0</v>
      </c>
      <c r="BM57" s="183" t="s">
        <v>993</v>
      </c>
      <c r="BN57" s="183" t="s">
        <v>993</v>
      </c>
      <c r="BO57" s="183" t="s">
        <v>993</v>
      </c>
      <c r="BP57" s="126">
        <v>0</v>
      </c>
      <c r="BQ57" s="183" t="s">
        <v>993</v>
      </c>
      <c r="BR57" s="126">
        <v>0</v>
      </c>
      <c r="BS57" s="183" t="s">
        <v>993</v>
      </c>
      <c r="BT57" s="126">
        <v>0</v>
      </c>
      <c r="BU57" s="126">
        <v>0</v>
      </c>
      <c r="BV57" s="126">
        <v>0</v>
      </c>
      <c r="BW57" s="183" t="s">
        <v>993</v>
      </c>
      <c r="BX57" s="126">
        <v>0</v>
      </c>
      <c r="BY57" s="183" t="s">
        <v>993</v>
      </c>
      <c r="BZ57" s="126">
        <v>0</v>
      </c>
      <c r="CA57" s="183" t="s">
        <v>993</v>
      </c>
      <c r="CB57" s="126">
        <v>0</v>
      </c>
      <c r="CC57" s="126">
        <v>0</v>
      </c>
      <c r="CD57" s="126">
        <v>0</v>
      </c>
      <c r="CE57" s="183" t="s">
        <v>993</v>
      </c>
      <c r="CF57" s="126">
        <v>0</v>
      </c>
      <c r="CG57" s="183" t="s">
        <v>993</v>
      </c>
      <c r="CH57" s="126">
        <v>0</v>
      </c>
      <c r="CI57" s="183" t="s">
        <v>993</v>
      </c>
      <c r="CJ57" s="126">
        <v>0</v>
      </c>
      <c r="CK57" s="126">
        <v>0</v>
      </c>
      <c r="CL57" s="126">
        <v>0</v>
      </c>
      <c r="CM57" s="126">
        <v>11</v>
      </c>
      <c r="CN57" s="126">
        <v>0.6</v>
      </c>
      <c r="CO57" s="126">
        <v>3</v>
      </c>
      <c r="CP57" s="126">
        <v>0</v>
      </c>
      <c r="CQ57" s="126">
        <v>0</v>
      </c>
      <c r="CR57" s="126">
        <v>0.7</v>
      </c>
      <c r="CS57" s="126">
        <v>0</v>
      </c>
      <c r="CT57" s="126">
        <v>0</v>
      </c>
      <c r="CU57" s="126">
        <v>1</v>
      </c>
      <c r="CV57" s="126">
        <v>0</v>
      </c>
      <c r="CW57" s="126">
        <v>0</v>
      </c>
      <c r="CX57" s="126">
        <v>0</v>
      </c>
      <c r="CY57" s="126">
        <v>0</v>
      </c>
      <c r="CZ57" s="126">
        <v>0</v>
      </c>
      <c r="DA57" s="126">
        <v>0</v>
      </c>
      <c r="DB57" s="126">
        <v>0</v>
      </c>
      <c r="DC57" s="126">
        <v>0</v>
      </c>
      <c r="DD57" s="126">
        <v>0</v>
      </c>
      <c r="DE57" s="126">
        <v>0</v>
      </c>
      <c r="DF57" s="126">
        <v>0</v>
      </c>
      <c r="DG57" s="127" t="b">
        <v>0</v>
      </c>
      <c r="DH57" s="183" t="s">
        <v>270</v>
      </c>
      <c r="DI57" s="183" t="s">
        <v>993</v>
      </c>
      <c r="DJ57" s="183" t="s">
        <v>993</v>
      </c>
      <c r="DK57" s="183" t="s">
        <v>993</v>
      </c>
      <c r="DL57" s="126">
        <v>74</v>
      </c>
      <c r="DM57" s="126">
        <v>74</v>
      </c>
      <c r="DN57" s="126">
        <v>0</v>
      </c>
      <c r="DO57" s="126">
        <v>0</v>
      </c>
      <c r="DP57" s="126">
        <v>9887</v>
      </c>
      <c r="DQ57" s="126">
        <v>78</v>
      </c>
      <c r="DR57" s="167">
        <f t="shared" si="1"/>
        <v>0.90292237442922374</v>
      </c>
      <c r="DS57" s="168">
        <f t="shared" si="2"/>
        <v>130.09210526315789</v>
      </c>
      <c r="DT57" s="126">
        <v>74</v>
      </c>
      <c r="DU57" s="126">
        <v>74</v>
      </c>
      <c r="DV57" s="126">
        <v>0</v>
      </c>
      <c r="DW57" s="126">
        <v>0</v>
      </c>
      <c r="DX57" s="126">
        <v>0</v>
      </c>
      <c r="DY57" s="126">
        <v>0</v>
      </c>
      <c r="DZ57" s="126">
        <v>0</v>
      </c>
      <c r="EA57" s="126">
        <v>0</v>
      </c>
      <c r="EB57" s="126">
        <v>78</v>
      </c>
      <c r="EC57" s="126">
        <v>5</v>
      </c>
      <c r="ED57" s="126">
        <v>2</v>
      </c>
      <c r="EE57" s="126">
        <v>2</v>
      </c>
      <c r="EF57" s="126">
        <v>2</v>
      </c>
      <c r="EG57" s="126">
        <v>2</v>
      </c>
      <c r="EH57" s="126">
        <v>4</v>
      </c>
      <c r="EI57" s="126">
        <v>8</v>
      </c>
      <c r="EJ57" s="126">
        <v>52</v>
      </c>
      <c r="EK57" s="126">
        <v>1</v>
      </c>
      <c r="EL57" s="126">
        <v>73</v>
      </c>
      <c r="EM57" s="126">
        <v>68</v>
      </c>
      <c r="EN57" s="126">
        <v>2</v>
      </c>
      <c r="EO57" s="126">
        <v>2</v>
      </c>
      <c r="EP57" s="126">
        <v>1</v>
      </c>
      <c r="EQ57" s="126">
        <v>0</v>
      </c>
      <c r="ER57" s="127" t="b">
        <v>0</v>
      </c>
      <c r="ES57" s="127" t="b">
        <v>0</v>
      </c>
      <c r="ET57" s="127" t="b">
        <v>0</v>
      </c>
      <c r="EU57" s="128">
        <v>0</v>
      </c>
      <c r="EV57" s="128">
        <v>0</v>
      </c>
      <c r="EW57" s="128">
        <v>0</v>
      </c>
      <c r="EX57" s="128">
        <v>0</v>
      </c>
      <c r="EY57" s="128">
        <v>0</v>
      </c>
      <c r="EZ57" s="128">
        <v>0</v>
      </c>
      <c r="FA57" s="127" t="b">
        <v>0</v>
      </c>
      <c r="FB57" s="127" t="b">
        <v>0</v>
      </c>
      <c r="FC57" s="127" t="b">
        <v>0</v>
      </c>
      <c r="FD57" s="128">
        <v>0</v>
      </c>
      <c r="FE57" s="128">
        <v>0</v>
      </c>
      <c r="FF57" s="128">
        <v>0</v>
      </c>
      <c r="FG57" s="128">
        <v>0</v>
      </c>
      <c r="FH57" s="128">
        <v>0</v>
      </c>
      <c r="FI57" s="128">
        <v>0</v>
      </c>
      <c r="FJ57" s="127" t="b">
        <v>0</v>
      </c>
      <c r="FK57" s="127" t="b">
        <v>0</v>
      </c>
      <c r="FL57" s="127" t="b">
        <v>0</v>
      </c>
      <c r="FM57" s="128">
        <v>0</v>
      </c>
      <c r="FN57" s="128">
        <v>0</v>
      </c>
      <c r="FO57" s="128">
        <v>0</v>
      </c>
      <c r="FP57" s="128">
        <v>0</v>
      </c>
      <c r="FQ57" s="128">
        <v>0</v>
      </c>
      <c r="FR57" s="128">
        <v>0</v>
      </c>
      <c r="FS57" s="183" t="s">
        <v>993</v>
      </c>
      <c r="FT57" s="128">
        <v>0</v>
      </c>
      <c r="FU57" s="126">
        <v>0</v>
      </c>
      <c r="FV57" s="126">
        <v>73</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6">
        <v>0</v>
      </c>
      <c r="GM57" s="127" t="b">
        <v>0</v>
      </c>
      <c r="GN57" s="183" t="s">
        <v>993</v>
      </c>
      <c r="GO57" s="183" t="s">
        <v>993</v>
      </c>
      <c r="GP57" s="183" t="s">
        <v>993</v>
      </c>
      <c r="GQ57" s="183" t="s">
        <v>993</v>
      </c>
      <c r="GR57" s="127"/>
      <c r="GS57" s="123"/>
    </row>
    <row r="58" spans="1:201">
      <c r="A58" s="122"/>
      <c r="B58" s="210"/>
      <c r="C58" s="183"/>
      <c r="D58" s="183"/>
      <c r="E58" s="183"/>
      <c r="F58" s="183"/>
      <c r="G58" s="183"/>
      <c r="H58" s="183"/>
      <c r="I58" s="183"/>
      <c r="J58" s="183"/>
      <c r="K58" s="126"/>
      <c r="L58" s="181" t="s">
        <v>4</v>
      </c>
      <c r="M58" s="183"/>
      <c r="N58" s="183"/>
      <c r="O58" s="183"/>
      <c r="P58" s="183"/>
      <c r="Q58" s="183"/>
      <c r="R58" s="127"/>
      <c r="S58" s="126"/>
      <c r="T58" s="127"/>
      <c r="U58" s="126"/>
      <c r="V58" s="127"/>
      <c r="W58" s="127"/>
      <c r="X58" s="183"/>
      <c r="Y58" s="183"/>
      <c r="Z58" s="183"/>
      <c r="AA58" s="127"/>
      <c r="AB58" s="183"/>
      <c r="AC58" s="183"/>
      <c r="AD58" s="183"/>
      <c r="AE58" s="183">
        <v>24</v>
      </c>
      <c r="AF58" s="183">
        <v>19</v>
      </c>
      <c r="AG58" s="183">
        <v>0</v>
      </c>
      <c r="AH58" s="183">
        <v>24</v>
      </c>
      <c r="AI58" s="126"/>
      <c r="AJ58" s="126"/>
      <c r="AK58" s="126"/>
      <c r="AL58" s="126"/>
      <c r="AM58" s="126"/>
      <c r="AN58" s="126"/>
      <c r="AO58" s="126"/>
      <c r="AP58" s="126"/>
      <c r="AQ58" s="126"/>
      <c r="AR58" s="126"/>
      <c r="AS58" s="126"/>
      <c r="AT58" s="126"/>
      <c r="AU58" s="126"/>
      <c r="AV58" s="126"/>
      <c r="AW58" s="126"/>
      <c r="AX58" s="126"/>
      <c r="AY58" s="126"/>
      <c r="AZ58" s="126"/>
      <c r="BA58" s="126"/>
      <c r="BB58" s="126"/>
      <c r="BC58" s="127"/>
      <c r="BD58" s="127"/>
      <c r="BE58" s="183"/>
      <c r="BF58" s="126"/>
      <c r="BG58" s="183"/>
      <c r="BH58" s="126"/>
      <c r="BI58" s="183"/>
      <c r="BJ58" s="126"/>
      <c r="BK58" s="126"/>
      <c r="BL58" s="126"/>
      <c r="BM58" s="183"/>
      <c r="BN58" s="183"/>
      <c r="BO58" s="183"/>
      <c r="BP58" s="126"/>
      <c r="BQ58" s="183"/>
      <c r="BR58" s="126"/>
      <c r="BS58" s="183"/>
      <c r="BT58" s="126"/>
      <c r="BU58" s="126"/>
      <c r="BV58" s="126"/>
      <c r="BW58" s="183"/>
      <c r="BX58" s="126"/>
      <c r="BY58" s="183"/>
      <c r="BZ58" s="126"/>
      <c r="CA58" s="183"/>
      <c r="CB58" s="126"/>
      <c r="CC58" s="126"/>
      <c r="CD58" s="126"/>
      <c r="CE58" s="183"/>
      <c r="CF58" s="126"/>
      <c r="CG58" s="183"/>
      <c r="CH58" s="126"/>
      <c r="CI58" s="183"/>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7"/>
      <c r="DH58" s="183"/>
      <c r="DI58" s="183"/>
      <c r="DJ58" s="183"/>
      <c r="DK58" s="183"/>
      <c r="DL58" s="126">
        <v>23</v>
      </c>
      <c r="DM58" s="126"/>
      <c r="DN58" s="126"/>
      <c r="DO58" s="126"/>
      <c r="DP58" s="126">
        <v>239</v>
      </c>
      <c r="DQ58" s="126">
        <v>24</v>
      </c>
      <c r="DR58" s="167">
        <f t="shared" si="1"/>
        <v>2.7283105022831051E-2</v>
      </c>
      <c r="DS58" s="168">
        <f t="shared" si="2"/>
        <v>10.170212765957446</v>
      </c>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7"/>
      <c r="ES58" s="127"/>
      <c r="ET58" s="127"/>
      <c r="EU58" s="128"/>
      <c r="EV58" s="128"/>
      <c r="EW58" s="128"/>
      <c r="EX58" s="128"/>
      <c r="EY58" s="128"/>
      <c r="EZ58" s="128"/>
      <c r="FA58" s="127"/>
      <c r="FB58" s="127"/>
      <c r="FC58" s="127"/>
      <c r="FD58" s="128"/>
      <c r="FE58" s="128"/>
      <c r="FF58" s="128"/>
      <c r="FG58" s="128"/>
      <c r="FH58" s="128"/>
      <c r="FI58" s="128"/>
      <c r="FJ58" s="127"/>
      <c r="FK58" s="127"/>
      <c r="FL58" s="127"/>
      <c r="FM58" s="128"/>
      <c r="FN58" s="128"/>
      <c r="FO58" s="128"/>
      <c r="FP58" s="128"/>
      <c r="FQ58" s="128"/>
      <c r="FR58" s="128"/>
      <c r="FS58" s="183"/>
      <c r="FT58" s="128"/>
      <c r="FU58" s="126"/>
      <c r="FV58" s="126"/>
      <c r="FW58" s="126"/>
      <c r="FX58" s="126"/>
      <c r="FY58" s="126"/>
      <c r="FZ58" s="126"/>
      <c r="GA58" s="126"/>
      <c r="GB58" s="126"/>
      <c r="GC58" s="126"/>
      <c r="GD58" s="126"/>
      <c r="GE58" s="126"/>
      <c r="GF58" s="126"/>
      <c r="GG58" s="126"/>
      <c r="GH58" s="126"/>
      <c r="GI58" s="126"/>
      <c r="GJ58" s="126"/>
      <c r="GK58" s="126"/>
      <c r="GL58" s="126"/>
      <c r="GM58" s="127"/>
      <c r="GN58" s="183"/>
      <c r="GO58" s="183"/>
      <c r="GP58" s="183"/>
      <c r="GQ58" s="183"/>
      <c r="GR58" s="127"/>
      <c r="GS58" s="123"/>
    </row>
    <row r="59" spans="1:201" s="175" customFormat="1">
      <c r="A59" s="169"/>
      <c r="B59" s="211"/>
      <c r="C59" s="170"/>
      <c r="D59" s="170"/>
      <c r="E59" s="170"/>
      <c r="F59" s="170"/>
      <c r="G59" s="170"/>
      <c r="H59" s="170"/>
      <c r="I59" s="170"/>
      <c r="J59" s="170"/>
      <c r="K59" s="171"/>
      <c r="L59" s="170"/>
      <c r="M59" s="170"/>
      <c r="N59" s="170"/>
      <c r="O59" s="170"/>
      <c r="P59" s="170"/>
      <c r="Q59" s="170"/>
      <c r="R59" s="172"/>
      <c r="S59" s="171"/>
      <c r="T59" s="172"/>
      <c r="U59" s="171"/>
      <c r="V59" s="172"/>
      <c r="W59" s="172"/>
      <c r="X59" s="170"/>
      <c r="Y59" s="170"/>
      <c r="Z59" s="170"/>
      <c r="AA59" s="172"/>
      <c r="AB59" s="170"/>
      <c r="AC59" s="170"/>
      <c r="AD59" s="170"/>
      <c r="AE59" s="170">
        <f>SUM(AE47:AE58)</f>
        <v>545</v>
      </c>
      <c r="AF59" s="170">
        <f t="shared" ref="AF59:AH59" si="25">SUM(AF47:AF58)</f>
        <v>526</v>
      </c>
      <c r="AG59" s="170">
        <f t="shared" si="25"/>
        <v>341</v>
      </c>
      <c r="AH59" s="170">
        <f t="shared" si="25"/>
        <v>545</v>
      </c>
      <c r="AI59" s="171"/>
      <c r="AJ59" s="171"/>
      <c r="AK59" s="171"/>
      <c r="AL59" s="171"/>
      <c r="AM59" s="171"/>
      <c r="AN59" s="171"/>
      <c r="AO59" s="171"/>
      <c r="AP59" s="171"/>
      <c r="AQ59" s="171"/>
      <c r="AR59" s="171"/>
      <c r="AS59" s="171"/>
      <c r="AT59" s="171"/>
      <c r="AU59" s="171"/>
      <c r="AV59" s="171"/>
      <c r="AW59" s="171"/>
      <c r="AX59" s="171"/>
      <c r="AY59" s="171"/>
      <c r="AZ59" s="171"/>
      <c r="BA59" s="171"/>
      <c r="BB59" s="171"/>
      <c r="BC59" s="172"/>
      <c r="BD59" s="172"/>
      <c r="BE59" s="170"/>
      <c r="BF59" s="171"/>
      <c r="BG59" s="170"/>
      <c r="BH59" s="171"/>
      <c r="BI59" s="170"/>
      <c r="BJ59" s="171"/>
      <c r="BK59" s="171"/>
      <c r="BL59" s="171"/>
      <c r="BM59" s="170"/>
      <c r="BN59" s="170"/>
      <c r="BO59" s="170"/>
      <c r="BP59" s="171"/>
      <c r="BQ59" s="170"/>
      <c r="BR59" s="171"/>
      <c r="BS59" s="170"/>
      <c r="BT59" s="171"/>
      <c r="BU59" s="171"/>
      <c r="BV59" s="171"/>
      <c r="BW59" s="170"/>
      <c r="BX59" s="171"/>
      <c r="BY59" s="170"/>
      <c r="BZ59" s="171"/>
      <c r="CA59" s="170"/>
      <c r="CB59" s="171"/>
      <c r="CC59" s="171"/>
      <c r="CD59" s="171"/>
      <c r="CE59" s="170"/>
      <c r="CF59" s="171"/>
      <c r="CG59" s="170"/>
      <c r="CH59" s="171"/>
      <c r="CI59" s="170"/>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2"/>
      <c r="DH59" s="170"/>
      <c r="DI59" s="170"/>
      <c r="DJ59" s="170"/>
      <c r="DK59" s="170"/>
      <c r="DL59" s="171">
        <f>SUM(DL47:DL58)</f>
        <v>968</v>
      </c>
      <c r="DM59" s="171">
        <f t="shared" ref="DM59:DQ59" si="26">SUM(DM47:DM58)</f>
        <v>849</v>
      </c>
      <c r="DN59" s="171">
        <f t="shared" si="26"/>
        <v>54</v>
      </c>
      <c r="DO59" s="171">
        <f t="shared" si="26"/>
        <v>42</v>
      </c>
      <c r="DP59" s="171">
        <f t="shared" si="26"/>
        <v>171356</v>
      </c>
      <c r="DQ59" s="171">
        <f t="shared" si="26"/>
        <v>970</v>
      </c>
      <c r="DR59" s="167">
        <f t="shared" si="1"/>
        <v>0.86141007917556867</v>
      </c>
      <c r="DS59" s="168">
        <f t="shared" si="2"/>
        <v>176.83797729618163</v>
      </c>
      <c r="DT59" s="171">
        <f t="shared" ref="DT59:DU59" si="27">SUM(DT47:DT57)</f>
        <v>945</v>
      </c>
      <c r="DU59" s="171">
        <f t="shared" si="27"/>
        <v>404</v>
      </c>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2"/>
      <c r="ES59" s="172"/>
      <c r="ET59" s="172"/>
      <c r="EU59" s="173"/>
      <c r="EV59" s="173"/>
      <c r="EW59" s="173"/>
      <c r="EX59" s="173"/>
      <c r="EY59" s="173"/>
      <c r="EZ59" s="173"/>
      <c r="FA59" s="172"/>
      <c r="FB59" s="172"/>
      <c r="FC59" s="172"/>
      <c r="FD59" s="173"/>
      <c r="FE59" s="173"/>
      <c r="FF59" s="173"/>
      <c r="FG59" s="173"/>
      <c r="FH59" s="173"/>
      <c r="FI59" s="173"/>
      <c r="FJ59" s="172"/>
      <c r="FK59" s="172"/>
      <c r="FL59" s="172"/>
      <c r="FM59" s="173"/>
      <c r="FN59" s="173"/>
      <c r="FO59" s="173"/>
      <c r="FP59" s="173"/>
      <c r="FQ59" s="173"/>
      <c r="FR59" s="173"/>
      <c r="FS59" s="170"/>
      <c r="FT59" s="173"/>
      <c r="FU59" s="171"/>
      <c r="FV59" s="171"/>
      <c r="FW59" s="171"/>
      <c r="FX59" s="171"/>
      <c r="FY59" s="171"/>
      <c r="FZ59" s="171"/>
      <c r="GA59" s="171"/>
      <c r="GB59" s="171"/>
      <c r="GC59" s="171"/>
      <c r="GD59" s="171"/>
      <c r="GE59" s="171"/>
      <c r="GF59" s="171"/>
      <c r="GG59" s="171"/>
      <c r="GH59" s="171"/>
      <c r="GI59" s="171"/>
      <c r="GJ59" s="171"/>
      <c r="GK59" s="171"/>
      <c r="GL59" s="171"/>
      <c r="GM59" s="172"/>
      <c r="GN59" s="170"/>
      <c r="GO59" s="170"/>
      <c r="GP59" s="170"/>
      <c r="GQ59" s="170"/>
      <c r="GR59" s="172"/>
      <c r="GS59" s="174"/>
    </row>
    <row r="60" spans="1:201">
      <c r="A60" s="122"/>
      <c r="B60" s="210" t="s">
        <v>320</v>
      </c>
      <c r="C60" s="183" t="s">
        <v>1025</v>
      </c>
      <c r="D60" s="183" t="s">
        <v>1026</v>
      </c>
      <c r="E60" s="183" t="s">
        <v>437</v>
      </c>
      <c r="F60" s="183" t="s">
        <v>986</v>
      </c>
      <c r="G60" s="183" t="s">
        <v>987</v>
      </c>
      <c r="H60" s="183" t="s">
        <v>988</v>
      </c>
      <c r="I60" s="183" t="s">
        <v>989</v>
      </c>
      <c r="J60" s="183" t="s">
        <v>990</v>
      </c>
      <c r="K60" s="126">
        <v>5</v>
      </c>
      <c r="L60" s="183" t="s">
        <v>1026</v>
      </c>
      <c r="M60" s="183" t="s">
        <v>1032</v>
      </c>
      <c r="N60" s="183" t="s">
        <v>385</v>
      </c>
      <c r="O60" s="183" t="s">
        <v>1027</v>
      </c>
      <c r="P60" s="183" t="s">
        <v>290</v>
      </c>
      <c r="Q60" s="183" t="s">
        <v>282</v>
      </c>
      <c r="R60" s="127" t="b">
        <v>0</v>
      </c>
      <c r="S60" s="126">
        <v>0</v>
      </c>
      <c r="T60" s="127" t="b">
        <v>0</v>
      </c>
      <c r="U60" s="126">
        <v>0</v>
      </c>
      <c r="V60" s="127" t="b">
        <v>0</v>
      </c>
      <c r="W60" s="127" t="b">
        <v>1</v>
      </c>
      <c r="X60" s="183" t="s">
        <v>282</v>
      </c>
      <c r="Y60" s="183" t="b">
        <f t="shared" si="3"/>
        <v>1</v>
      </c>
      <c r="Z60" s="183" t="s">
        <v>993</v>
      </c>
      <c r="AA60" s="127" t="b">
        <v>0</v>
      </c>
      <c r="AB60" s="183" t="s">
        <v>993</v>
      </c>
      <c r="AC60" s="183" t="s">
        <v>993</v>
      </c>
      <c r="AD60" s="183" t="s">
        <v>993</v>
      </c>
      <c r="AE60" s="183">
        <f t="shared" ref="AE60:AH61" si="28">AI60+AN60</f>
        <v>6</v>
      </c>
      <c r="AF60" s="183">
        <f t="shared" si="28"/>
        <v>0</v>
      </c>
      <c r="AG60" s="183">
        <f t="shared" si="28"/>
        <v>0</v>
      </c>
      <c r="AH60" s="183">
        <f t="shared" si="28"/>
        <v>6</v>
      </c>
      <c r="AI60" s="126">
        <v>6</v>
      </c>
      <c r="AJ60" s="126">
        <v>0</v>
      </c>
      <c r="AK60" s="126">
        <v>0</v>
      </c>
      <c r="AL60" s="126">
        <v>6</v>
      </c>
      <c r="AM60" s="126">
        <v>0</v>
      </c>
      <c r="AN60" s="126">
        <v>0</v>
      </c>
      <c r="AO60" s="126">
        <v>0</v>
      </c>
      <c r="AP60" s="126">
        <v>0</v>
      </c>
      <c r="AQ60" s="126">
        <v>0</v>
      </c>
      <c r="AR60" s="126">
        <v>0</v>
      </c>
      <c r="AS60" s="126">
        <v>0</v>
      </c>
      <c r="AT60" s="126">
        <v>0</v>
      </c>
      <c r="AU60" s="126">
        <v>0</v>
      </c>
      <c r="AV60" s="126">
        <v>0</v>
      </c>
      <c r="AW60" s="126">
        <v>0</v>
      </c>
      <c r="AX60" s="126">
        <v>0</v>
      </c>
      <c r="AY60" s="126">
        <v>0</v>
      </c>
      <c r="AZ60" s="126">
        <v>0</v>
      </c>
      <c r="BA60" s="126">
        <v>0</v>
      </c>
      <c r="BB60" s="126">
        <v>0</v>
      </c>
      <c r="BC60" s="127" t="b">
        <v>0</v>
      </c>
      <c r="BD60" s="183" t="s">
        <v>1033</v>
      </c>
      <c r="BE60" s="183" t="s">
        <v>993</v>
      </c>
      <c r="BF60" s="126">
        <v>0</v>
      </c>
      <c r="BG60" s="183" t="s">
        <v>993</v>
      </c>
      <c r="BH60" s="126">
        <v>0</v>
      </c>
      <c r="BI60" s="183" t="s">
        <v>993</v>
      </c>
      <c r="BJ60" s="126">
        <v>0</v>
      </c>
      <c r="BK60" s="126">
        <v>0</v>
      </c>
      <c r="BL60" s="126">
        <v>6</v>
      </c>
      <c r="BM60" s="183" t="s">
        <v>993</v>
      </c>
      <c r="BN60" s="183" t="s">
        <v>993</v>
      </c>
      <c r="BO60" s="183" t="s">
        <v>993</v>
      </c>
      <c r="BP60" s="126">
        <v>0</v>
      </c>
      <c r="BQ60" s="183" t="s">
        <v>993</v>
      </c>
      <c r="BR60" s="126">
        <v>0</v>
      </c>
      <c r="BS60" s="183" t="s">
        <v>993</v>
      </c>
      <c r="BT60" s="126">
        <v>0</v>
      </c>
      <c r="BU60" s="126">
        <v>0</v>
      </c>
      <c r="BV60" s="126">
        <v>0</v>
      </c>
      <c r="BW60" s="183" t="s">
        <v>993</v>
      </c>
      <c r="BX60" s="126">
        <v>0</v>
      </c>
      <c r="BY60" s="183" t="s">
        <v>993</v>
      </c>
      <c r="BZ60" s="126">
        <v>0</v>
      </c>
      <c r="CA60" s="183" t="s">
        <v>993</v>
      </c>
      <c r="CB60" s="126">
        <v>0</v>
      </c>
      <c r="CC60" s="126">
        <v>0</v>
      </c>
      <c r="CD60" s="126">
        <v>0</v>
      </c>
      <c r="CE60" s="183" t="s">
        <v>993</v>
      </c>
      <c r="CF60" s="126">
        <v>0</v>
      </c>
      <c r="CG60" s="183" t="s">
        <v>993</v>
      </c>
      <c r="CH60" s="126">
        <v>0</v>
      </c>
      <c r="CI60" s="183" t="s">
        <v>993</v>
      </c>
      <c r="CJ60" s="126">
        <v>0</v>
      </c>
      <c r="CK60" s="126">
        <v>0</v>
      </c>
      <c r="CL60" s="126">
        <v>0</v>
      </c>
      <c r="CM60" s="126">
        <v>0</v>
      </c>
      <c r="CN60" s="126">
        <v>0</v>
      </c>
      <c r="CO60" s="126">
        <v>0</v>
      </c>
      <c r="CP60" s="126">
        <v>0</v>
      </c>
      <c r="CQ60" s="126">
        <v>0</v>
      </c>
      <c r="CR60" s="126">
        <v>0</v>
      </c>
      <c r="CS60" s="126">
        <v>0</v>
      </c>
      <c r="CT60" s="126">
        <v>0</v>
      </c>
      <c r="CU60" s="126">
        <v>0</v>
      </c>
      <c r="CV60" s="126">
        <v>0</v>
      </c>
      <c r="CW60" s="126">
        <v>0</v>
      </c>
      <c r="CX60" s="126">
        <v>0</v>
      </c>
      <c r="CY60" s="126">
        <v>0</v>
      </c>
      <c r="CZ60" s="126">
        <v>0</v>
      </c>
      <c r="DA60" s="126">
        <v>0</v>
      </c>
      <c r="DB60" s="126">
        <v>0</v>
      </c>
      <c r="DC60" s="126">
        <v>0</v>
      </c>
      <c r="DD60" s="126">
        <v>0</v>
      </c>
      <c r="DE60" s="126">
        <v>0</v>
      </c>
      <c r="DF60" s="126">
        <v>0</v>
      </c>
      <c r="DG60" s="127" t="b">
        <v>1</v>
      </c>
      <c r="DH60" s="183" t="s">
        <v>270</v>
      </c>
      <c r="DI60" s="183" t="s">
        <v>993</v>
      </c>
      <c r="DJ60" s="183" t="s">
        <v>993</v>
      </c>
      <c r="DK60" s="183" t="s">
        <v>993</v>
      </c>
      <c r="DL60" s="126">
        <v>0</v>
      </c>
      <c r="DM60" s="126">
        <v>0</v>
      </c>
      <c r="DN60" s="126">
        <v>0</v>
      </c>
      <c r="DO60" s="126">
        <v>0</v>
      </c>
      <c r="DP60" s="126">
        <v>0</v>
      </c>
      <c r="DQ60" s="126">
        <v>0</v>
      </c>
      <c r="DR60" s="167">
        <f t="shared" si="1"/>
        <v>0</v>
      </c>
      <c r="DS60" s="168" t="e">
        <f t="shared" si="2"/>
        <v>#DIV/0!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7" t="b">
        <v>0</v>
      </c>
      <c r="ES60" s="127" t="b">
        <v>0</v>
      </c>
      <c r="ET60" s="127" t="b">
        <v>0</v>
      </c>
      <c r="EU60" s="128">
        <v>0</v>
      </c>
      <c r="EV60" s="128">
        <v>0</v>
      </c>
      <c r="EW60" s="128">
        <v>0</v>
      </c>
      <c r="EX60" s="128">
        <v>0</v>
      </c>
      <c r="EY60" s="128">
        <v>0</v>
      </c>
      <c r="EZ60" s="128">
        <v>0</v>
      </c>
      <c r="FA60" s="127" t="b">
        <v>0</v>
      </c>
      <c r="FB60" s="127" t="b">
        <v>0</v>
      </c>
      <c r="FC60" s="127" t="b">
        <v>0</v>
      </c>
      <c r="FD60" s="128">
        <v>0</v>
      </c>
      <c r="FE60" s="128">
        <v>0</v>
      </c>
      <c r="FF60" s="128">
        <v>0</v>
      </c>
      <c r="FG60" s="128">
        <v>0</v>
      </c>
      <c r="FH60" s="128">
        <v>0</v>
      </c>
      <c r="FI60" s="128">
        <v>0</v>
      </c>
      <c r="FJ60" s="127" t="b">
        <v>0</v>
      </c>
      <c r="FK60" s="127" t="b">
        <v>0</v>
      </c>
      <c r="FL60" s="127" t="b">
        <v>0</v>
      </c>
      <c r="FM60" s="128">
        <v>0</v>
      </c>
      <c r="FN60" s="128">
        <v>0</v>
      </c>
      <c r="FO60" s="128">
        <v>0</v>
      </c>
      <c r="FP60" s="128">
        <v>0</v>
      </c>
      <c r="FQ60" s="128">
        <v>0</v>
      </c>
      <c r="FR60" s="128">
        <v>0</v>
      </c>
      <c r="FS60" s="183" t="s">
        <v>993</v>
      </c>
      <c r="FT60" s="128">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6">
        <v>0</v>
      </c>
      <c r="GM60" s="127" t="b">
        <v>0</v>
      </c>
      <c r="GN60" s="183" t="s">
        <v>993</v>
      </c>
      <c r="GO60" s="183" t="s">
        <v>993</v>
      </c>
      <c r="GP60" s="183" t="s">
        <v>993</v>
      </c>
      <c r="GQ60" s="183" t="s">
        <v>993</v>
      </c>
      <c r="GR60" s="127"/>
      <c r="GS60" s="123"/>
    </row>
    <row r="61" spans="1:201">
      <c r="A61" s="122"/>
      <c r="B61" s="210" t="s">
        <v>304</v>
      </c>
      <c r="C61" s="183" t="s">
        <v>1042</v>
      </c>
      <c r="D61" s="183" t="s">
        <v>1043</v>
      </c>
      <c r="E61" s="183" t="s">
        <v>437</v>
      </c>
      <c r="F61" s="183" t="s">
        <v>986</v>
      </c>
      <c r="G61" s="183" t="s">
        <v>987</v>
      </c>
      <c r="H61" s="183" t="s">
        <v>988</v>
      </c>
      <c r="I61" s="183" t="s">
        <v>1035</v>
      </c>
      <c r="J61" s="183" t="s">
        <v>1036</v>
      </c>
      <c r="K61" s="126">
        <v>4</v>
      </c>
      <c r="L61" s="183" t="s">
        <v>1043</v>
      </c>
      <c r="M61" s="183" t="s">
        <v>1046</v>
      </c>
      <c r="N61" s="183" t="s">
        <v>384</v>
      </c>
      <c r="O61" s="183" t="s">
        <v>993</v>
      </c>
      <c r="P61" s="183" t="s">
        <v>993</v>
      </c>
      <c r="Q61" s="183" t="s">
        <v>282</v>
      </c>
      <c r="R61" s="127" t="b">
        <v>0</v>
      </c>
      <c r="S61" s="126">
        <v>0</v>
      </c>
      <c r="T61" s="127" t="b">
        <v>0</v>
      </c>
      <c r="U61" s="126">
        <v>0</v>
      </c>
      <c r="V61" s="127" t="b">
        <v>0</v>
      </c>
      <c r="W61" s="127" t="b">
        <v>1</v>
      </c>
      <c r="X61" s="183" t="s">
        <v>282</v>
      </c>
      <c r="Y61" s="183" t="b">
        <f t="shared" si="3"/>
        <v>1</v>
      </c>
      <c r="Z61" s="183" t="s">
        <v>993</v>
      </c>
      <c r="AA61" s="127" t="b">
        <v>0</v>
      </c>
      <c r="AB61" s="183" t="s">
        <v>993</v>
      </c>
      <c r="AC61" s="183" t="s">
        <v>993</v>
      </c>
      <c r="AD61" s="183" t="s">
        <v>993</v>
      </c>
      <c r="AE61" s="183">
        <f t="shared" si="28"/>
        <v>33</v>
      </c>
      <c r="AF61" s="183">
        <f t="shared" si="28"/>
        <v>0</v>
      </c>
      <c r="AG61" s="183">
        <f t="shared" si="28"/>
        <v>0</v>
      </c>
      <c r="AH61" s="183">
        <f t="shared" si="28"/>
        <v>33</v>
      </c>
      <c r="AI61" s="126">
        <v>0</v>
      </c>
      <c r="AJ61" s="126">
        <v>0</v>
      </c>
      <c r="AK61" s="126">
        <v>0</v>
      </c>
      <c r="AL61" s="126">
        <v>0</v>
      </c>
      <c r="AM61" s="126">
        <v>0</v>
      </c>
      <c r="AN61" s="126">
        <v>33</v>
      </c>
      <c r="AO61" s="126">
        <v>0</v>
      </c>
      <c r="AP61" s="126">
        <v>0</v>
      </c>
      <c r="AQ61" s="126">
        <v>33</v>
      </c>
      <c r="AR61" s="126">
        <v>0</v>
      </c>
      <c r="AS61" s="126">
        <v>0</v>
      </c>
      <c r="AT61" s="126">
        <v>0</v>
      </c>
      <c r="AU61" s="126">
        <v>0</v>
      </c>
      <c r="AV61" s="126">
        <v>33</v>
      </c>
      <c r="AW61" s="126">
        <v>0</v>
      </c>
      <c r="AX61" s="126">
        <v>0</v>
      </c>
      <c r="AY61" s="126">
        <v>33</v>
      </c>
      <c r="AZ61" s="126">
        <v>0</v>
      </c>
      <c r="BA61" s="126">
        <v>0</v>
      </c>
      <c r="BB61" s="126">
        <v>0</v>
      </c>
      <c r="BC61" s="127" t="b">
        <v>0</v>
      </c>
      <c r="BD61" s="183" t="s">
        <v>1047</v>
      </c>
      <c r="BE61" s="183" t="s">
        <v>993</v>
      </c>
      <c r="BF61" s="126">
        <v>0</v>
      </c>
      <c r="BG61" s="183" t="s">
        <v>993</v>
      </c>
      <c r="BH61" s="126">
        <v>0</v>
      </c>
      <c r="BI61" s="183" t="s">
        <v>993</v>
      </c>
      <c r="BJ61" s="126">
        <v>0</v>
      </c>
      <c r="BK61" s="126">
        <v>0</v>
      </c>
      <c r="BL61" s="126">
        <v>33</v>
      </c>
      <c r="BM61" s="183" t="s">
        <v>993</v>
      </c>
      <c r="BN61" s="183" t="s">
        <v>993</v>
      </c>
      <c r="BO61" s="183" t="s">
        <v>993</v>
      </c>
      <c r="BP61" s="126">
        <v>0</v>
      </c>
      <c r="BQ61" s="183" t="s">
        <v>993</v>
      </c>
      <c r="BR61" s="126">
        <v>0</v>
      </c>
      <c r="BS61" s="183" t="s">
        <v>993</v>
      </c>
      <c r="BT61" s="126">
        <v>0</v>
      </c>
      <c r="BU61" s="126">
        <v>0</v>
      </c>
      <c r="BV61" s="126">
        <v>0</v>
      </c>
      <c r="BW61" s="183" t="s">
        <v>993</v>
      </c>
      <c r="BX61" s="126">
        <v>0</v>
      </c>
      <c r="BY61" s="183" t="s">
        <v>993</v>
      </c>
      <c r="BZ61" s="126">
        <v>0</v>
      </c>
      <c r="CA61" s="183" t="s">
        <v>993</v>
      </c>
      <c r="CB61" s="126">
        <v>0</v>
      </c>
      <c r="CC61" s="126">
        <v>0</v>
      </c>
      <c r="CD61" s="126">
        <v>0</v>
      </c>
      <c r="CE61" s="183" t="s">
        <v>993</v>
      </c>
      <c r="CF61" s="126">
        <v>0</v>
      </c>
      <c r="CG61" s="183" t="s">
        <v>993</v>
      </c>
      <c r="CH61" s="126">
        <v>0</v>
      </c>
      <c r="CI61" s="183" t="s">
        <v>993</v>
      </c>
      <c r="CJ61" s="126">
        <v>0</v>
      </c>
      <c r="CK61" s="126">
        <v>0</v>
      </c>
      <c r="CL61" s="126">
        <v>0</v>
      </c>
      <c r="CM61" s="126">
        <v>0</v>
      </c>
      <c r="CN61" s="126">
        <v>0</v>
      </c>
      <c r="CO61" s="126">
        <v>0</v>
      </c>
      <c r="CP61" s="126">
        <v>0</v>
      </c>
      <c r="CQ61" s="126">
        <v>0</v>
      </c>
      <c r="CR61" s="126">
        <v>0</v>
      </c>
      <c r="CS61" s="126">
        <v>0</v>
      </c>
      <c r="CT61" s="126">
        <v>0</v>
      </c>
      <c r="CU61" s="126">
        <v>0</v>
      </c>
      <c r="CV61" s="126">
        <v>0</v>
      </c>
      <c r="CW61" s="126">
        <v>0</v>
      </c>
      <c r="CX61" s="126">
        <v>0</v>
      </c>
      <c r="CY61" s="126">
        <v>0</v>
      </c>
      <c r="CZ61" s="126">
        <v>0</v>
      </c>
      <c r="DA61" s="126">
        <v>0</v>
      </c>
      <c r="DB61" s="126">
        <v>0</v>
      </c>
      <c r="DC61" s="126">
        <v>0</v>
      </c>
      <c r="DD61" s="126">
        <v>0</v>
      </c>
      <c r="DE61" s="126">
        <v>0</v>
      </c>
      <c r="DF61" s="126">
        <v>0</v>
      </c>
      <c r="DG61" s="127" t="b">
        <v>1</v>
      </c>
      <c r="DH61" s="183" t="s">
        <v>270</v>
      </c>
      <c r="DI61" s="183" t="s">
        <v>993</v>
      </c>
      <c r="DJ61" s="183" t="s">
        <v>993</v>
      </c>
      <c r="DK61" s="183" t="s">
        <v>993</v>
      </c>
      <c r="DL61" s="126">
        <v>0</v>
      </c>
      <c r="DM61" s="126">
        <v>0</v>
      </c>
      <c r="DN61" s="126">
        <v>0</v>
      </c>
      <c r="DO61" s="126">
        <v>0</v>
      </c>
      <c r="DP61" s="126">
        <v>0</v>
      </c>
      <c r="DQ61" s="126">
        <v>0</v>
      </c>
      <c r="DR61" s="167">
        <f t="shared" si="1"/>
        <v>0</v>
      </c>
      <c r="DS61" s="168" t="e">
        <f t="shared" si="2"/>
        <v>#DIV/0!</v>
      </c>
      <c r="DT61" s="126">
        <v>0</v>
      </c>
      <c r="DU61" s="126">
        <v>0</v>
      </c>
      <c r="DV61" s="126">
        <v>0</v>
      </c>
      <c r="DW61" s="126">
        <v>0</v>
      </c>
      <c r="DX61" s="126">
        <v>0</v>
      </c>
      <c r="DY61" s="126">
        <v>0</v>
      </c>
      <c r="DZ61" s="126">
        <v>0</v>
      </c>
      <c r="EA61" s="126">
        <v>0</v>
      </c>
      <c r="EB61" s="126">
        <v>0</v>
      </c>
      <c r="EC61" s="126">
        <v>0</v>
      </c>
      <c r="ED61" s="126">
        <v>0</v>
      </c>
      <c r="EE61" s="126">
        <v>0</v>
      </c>
      <c r="EF61" s="126">
        <v>0</v>
      </c>
      <c r="EG61" s="126">
        <v>0</v>
      </c>
      <c r="EH61" s="126">
        <v>0</v>
      </c>
      <c r="EI61" s="126">
        <v>0</v>
      </c>
      <c r="EJ61" s="126">
        <v>0</v>
      </c>
      <c r="EK61" s="126">
        <v>0</v>
      </c>
      <c r="EL61" s="126">
        <v>0</v>
      </c>
      <c r="EM61" s="126">
        <v>0</v>
      </c>
      <c r="EN61" s="126">
        <v>0</v>
      </c>
      <c r="EO61" s="126">
        <v>0</v>
      </c>
      <c r="EP61" s="126">
        <v>0</v>
      </c>
      <c r="EQ61" s="126">
        <v>0</v>
      </c>
      <c r="ER61" s="127" t="b">
        <v>0</v>
      </c>
      <c r="ES61" s="127" t="b">
        <v>0</v>
      </c>
      <c r="ET61" s="127" t="b">
        <v>0</v>
      </c>
      <c r="EU61" s="128">
        <v>0</v>
      </c>
      <c r="EV61" s="128">
        <v>0</v>
      </c>
      <c r="EW61" s="128">
        <v>0</v>
      </c>
      <c r="EX61" s="128">
        <v>0</v>
      </c>
      <c r="EY61" s="128">
        <v>0</v>
      </c>
      <c r="EZ61" s="128">
        <v>0</v>
      </c>
      <c r="FA61" s="127" t="b">
        <v>0</v>
      </c>
      <c r="FB61" s="127" t="b">
        <v>0</v>
      </c>
      <c r="FC61" s="127" t="b">
        <v>0</v>
      </c>
      <c r="FD61" s="128">
        <v>0</v>
      </c>
      <c r="FE61" s="128">
        <v>0</v>
      </c>
      <c r="FF61" s="128">
        <v>0</v>
      </c>
      <c r="FG61" s="128">
        <v>0</v>
      </c>
      <c r="FH61" s="128">
        <v>0</v>
      </c>
      <c r="FI61" s="128">
        <v>0</v>
      </c>
      <c r="FJ61" s="127" t="b">
        <v>0</v>
      </c>
      <c r="FK61" s="127" t="b">
        <v>0</v>
      </c>
      <c r="FL61" s="127" t="b">
        <v>0</v>
      </c>
      <c r="FM61" s="128">
        <v>0</v>
      </c>
      <c r="FN61" s="128">
        <v>0</v>
      </c>
      <c r="FO61" s="128">
        <v>0</v>
      </c>
      <c r="FP61" s="128">
        <v>0</v>
      </c>
      <c r="FQ61" s="128">
        <v>0</v>
      </c>
      <c r="FR61" s="128">
        <v>0</v>
      </c>
      <c r="FS61" s="183" t="s">
        <v>993</v>
      </c>
      <c r="FT61" s="128">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6">
        <v>0</v>
      </c>
      <c r="GM61" s="127" t="b">
        <v>0</v>
      </c>
      <c r="GN61" s="183" t="s">
        <v>993</v>
      </c>
      <c r="GO61" s="183" t="s">
        <v>993</v>
      </c>
      <c r="GP61" s="183" t="s">
        <v>993</v>
      </c>
      <c r="GQ61" s="183" t="s">
        <v>993</v>
      </c>
      <c r="GR61" s="127"/>
      <c r="GS61" s="123"/>
    </row>
    <row r="62" spans="1:201">
      <c r="A62" s="122"/>
      <c r="B62" s="210"/>
      <c r="C62" s="183"/>
      <c r="D62" s="183"/>
      <c r="E62" s="183"/>
      <c r="F62" s="183"/>
      <c r="G62" s="183"/>
      <c r="H62" s="183"/>
      <c r="I62" s="183"/>
      <c r="J62" s="183"/>
      <c r="K62" s="126"/>
      <c r="L62" s="181" t="s">
        <v>4</v>
      </c>
      <c r="M62" s="183"/>
      <c r="N62" s="183"/>
      <c r="O62" s="183"/>
      <c r="P62" s="183"/>
      <c r="Q62" s="183"/>
      <c r="R62" s="127"/>
      <c r="S62" s="126"/>
      <c r="T62" s="127"/>
      <c r="U62" s="126"/>
      <c r="V62" s="127"/>
      <c r="W62" s="127"/>
      <c r="X62" s="183"/>
      <c r="Y62" s="183"/>
      <c r="Z62" s="183"/>
      <c r="AA62" s="127"/>
      <c r="AB62" s="183"/>
      <c r="AC62" s="183"/>
      <c r="AD62" s="183"/>
      <c r="AE62" s="183">
        <v>19</v>
      </c>
      <c r="AF62" s="183">
        <v>0</v>
      </c>
      <c r="AG62" s="183">
        <v>0</v>
      </c>
      <c r="AH62" s="183">
        <v>0</v>
      </c>
      <c r="AI62" s="126"/>
      <c r="AJ62" s="126"/>
      <c r="AK62" s="126"/>
      <c r="AL62" s="126"/>
      <c r="AM62" s="126"/>
      <c r="AN62" s="126"/>
      <c r="AO62" s="126"/>
      <c r="AP62" s="126"/>
      <c r="AQ62" s="126"/>
      <c r="AR62" s="126"/>
      <c r="AS62" s="126"/>
      <c r="AT62" s="126"/>
      <c r="AU62" s="126"/>
      <c r="AV62" s="126"/>
      <c r="AW62" s="126"/>
      <c r="AX62" s="126"/>
      <c r="AY62" s="126"/>
      <c r="AZ62" s="126"/>
      <c r="BA62" s="126"/>
      <c r="BB62" s="126"/>
      <c r="BC62" s="127"/>
      <c r="BD62" s="183"/>
      <c r="BE62" s="183"/>
      <c r="BF62" s="126"/>
      <c r="BG62" s="183"/>
      <c r="BH62" s="126"/>
      <c r="BI62" s="183"/>
      <c r="BJ62" s="126"/>
      <c r="BK62" s="126"/>
      <c r="BL62" s="126"/>
      <c r="BM62" s="183"/>
      <c r="BN62" s="183"/>
      <c r="BO62" s="183"/>
      <c r="BP62" s="126"/>
      <c r="BQ62" s="183"/>
      <c r="BR62" s="126"/>
      <c r="BS62" s="183"/>
      <c r="BT62" s="126"/>
      <c r="BU62" s="126"/>
      <c r="BV62" s="126"/>
      <c r="BW62" s="183"/>
      <c r="BX62" s="126"/>
      <c r="BY62" s="183"/>
      <c r="BZ62" s="126"/>
      <c r="CA62" s="183"/>
      <c r="CB62" s="126"/>
      <c r="CC62" s="126"/>
      <c r="CD62" s="126"/>
      <c r="CE62" s="183"/>
      <c r="CF62" s="126"/>
      <c r="CG62" s="183"/>
      <c r="CH62" s="126"/>
      <c r="CI62" s="183"/>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7"/>
      <c r="DH62" s="183"/>
      <c r="DI62" s="183"/>
      <c r="DJ62" s="183"/>
      <c r="DK62" s="183"/>
      <c r="DL62" s="126">
        <v>0</v>
      </c>
      <c r="DM62" s="126"/>
      <c r="DN62" s="126"/>
      <c r="DO62" s="126">
        <v>0</v>
      </c>
      <c r="DP62" s="126">
        <v>0</v>
      </c>
      <c r="DQ62" s="126">
        <v>0</v>
      </c>
      <c r="DR62" s="167"/>
      <c r="DS62" s="168" t="e">
        <f t="shared" si="2"/>
        <v>#DIV/0!</v>
      </c>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7"/>
      <c r="ES62" s="127"/>
      <c r="ET62" s="127"/>
      <c r="EU62" s="128"/>
      <c r="EV62" s="128"/>
      <c r="EW62" s="128"/>
      <c r="EX62" s="128"/>
      <c r="EY62" s="128"/>
      <c r="EZ62" s="128"/>
      <c r="FA62" s="127"/>
      <c r="FB62" s="127"/>
      <c r="FC62" s="127"/>
      <c r="FD62" s="128"/>
      <c r="FE62" s="128"/>
      <c r="FF62" s="128"/>
      <c r="FG62" s="128"/>
      <c r="FH62" s="128"/>
      <c r="FI62" s="128"/>
      <c r="FJ62" s="127"/>
      <c r="FK62" s="127"/>
      <c r="FL62" s="127"/>
      <c r="FM62" s="128"/>
      <c r="FN62" s="128"/>
      <c r="FO62" s="128"/>
      <c r="FP62" s="128"/>
      <c r="FQ62" s="128"/>
      <c r="FR62" s="128"/>
      <c r="FS62" s="183"/>
      <c r="FT62" s="128"/>
      <c r="FU62" s="126"/>
      <c r="FV62" s="126"/>
      <c r="FW62" s="126"/>
      <c r="FX62" s="126"/>
      <c r="FY62" s="126"/>
      <c r="FZ62" s="126"/>
      <c r="GA62" s="126"/>
      <c r="GB62" s="126"/>
      <c r="GC62" s="126"/>
      <c r="GD62" s="126"/>
      <c r="GE62" s="126"/>
      <c r="GF62" s="126"/>
      <c r="GG62" s="126"/>
      <c r="GH62" s="126"/>
      <c r="GI62" s="126"/>
      <c r="GJ62" s="126"/>
      <c r="GK62" s="126"/>
      <c r="GL62" s="126"/>
      <c r="GM62" s="127"/>
      <c r="GN62" s="183"/>
      <c r="GO62" s="183"/>
      <c r="GP62" s="183"/>
      <c r="GQ62" s="183"/>
      <c r="GR62" s="127"/>
      <c r="GS62" s="123"/>
    </row>
    <row r="63" spans="1:201" s="175" customFormat="1">
      <c r="A63" s="169"/>
      <c r="B63" s="211"/>
      <c r="C63" s="170"/>
      <c r="D63" s="170"/>
      <c r="E63" s="170"/>
      <c r="F63" s="170"/>
      <c r="G63" s="170"/>
      <c r="H63" s="170"/>
      <c r="I63" s="170"/>
      <c r="J63" s="170"/>
      <c r="K63" s="171"/>
      <c r="L63" s="170"/>
      <c r="M63" s="170"/>
      <c r="N63" s="170"/>
      <c r="O63" s="170"/>
      <c r="P63" s="170"/>
      <c r="Q63" s="170"/>
      <c r="R63" s="172"/>
      <c r="S63" s="171"/>
      <c r="T63" s="172"/>
      <c r="U63" s="171"/>
      <c r="V63" s="172"/>
      <c r="W63" s="172"/>
      <c r="X63" s="170"/>
      <c r="Y63" s="170"/>
      <c r="Z63" s="170"/>
      <c r="AA63" s="172"/>
      <c r="AB63" s="170"/>
      <c r="AC63" s="170"/>
      <c r="AD63" s="170"/>
      <c r="AE63" s="170">
        <f>SUM(AE60:AE62)</f>
        <v>58</v>
      </c>
      <c r="AF63" s="170">
        <f t="shared" ref="AF63:AG63" si="29">SUM(AF60:AF61)</f>
        <v>0</v>
      </c>
      <c r="AG63" s="170">
        <f t="shared" si="29"/>
        <v>0</v>
      </c>
      <c r="AH63" s="170">
        <f>SUM(AH60:AH61)</f>
        <v>39</v>
      </c>
      <c r="AI63" s="171"/>
      <c r="AJ63" s="171"/>
      <c r="AK63" s="171"/>
      <c r="AL63" s="171"/>
      <c r="AM63" s="171"/>
      <c r="AN63" s="171"/>
      <c r="AO63" s="171"/>
      <c r="AP63" s="171"/>
      <c r="AQ63" s="171"/>
      <c r="AR63" s="171"/>
      <c r="AS63" s="171"/>
      <c r="AT63" s="171"/>
      <c r="AU63" s="171"/>
      <c r="AV63" s="171"/>
      <c r="AW63" s="171"/>
      <c r="AX63" s="171"/>
      <c r="AY63" s="171"/>
      <c r="AZ63" s="171"/>
      <c r="BA63" s="171"/>
      <c r="BB63" s="171"/>
      <c r="BC63" s="172"/>
      <c r="BD63" s="172"/>
      <c r="BE63" s="170"/>
      <c r="BF63" s="171"/>
      <c r="BG63" s="170"/>
      <c r="BH63" s="171"/>
      <c r="BI63" s="170"/>
      <c r="BJ63" s="171"/>
      <c r="BK63" s="171"/>
      <c r="BL63" s="171"/>
      <c r="BM63" s="170"/>
      <c r="BN63" s="170"/>
      <c r="BO63" s="170"/>
      <c r="BP63" s="171"/>
      <c r="BQ63" s="170"/>
      <c r="BR63" s="171"/>
      <c r="BS63" s="170"/>
      <c r="BT63" s="171"/>
      <c r="BU63" s="171"/>
      <c r="BV63" s="171"/>
      <c r="BW63" s="170"/>
      <c r="BX63" s="171"/>
      <c r="BY63" s="170"/>
      <c r="BZ63" s="171"/>
      <c r="CA63" s="170"/>
      <c r="CB63" s="171"/>
      <c r="CC63" s="171"/>
      <c r="CD63" s="171"/>
      <c r="CE63" s="170"/>
      <c r="CF63" s="171"/>
      <c r="CG63" s="170"/>
      <c r="CH63" s="171"/>
      <c r="CI63" s="170"/>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2"/>
      <c r="DH63" s="170"/>
      <c r="DI63" s="170"/>
      <c r="DJ63" s="170"/>
      <c r="DK63" s="170"/>
      <c r="DL63" s="171">
        <f>SUM(DL60:DL62)</f>
        <v>0</v>
      </c>
      <c r="DM63" s="171">
        <f t="shared" ref="DM63:EY63" si="30">SUM(DM60:DM61)</f>
        <v>0</v>
      </c>
      <c r="DN63" s="171">
        <f t="shared" si="30"/>
        <v>0</v>
      </c>
      <c r="DO63" s="171">
        <f>SUM(DO60:DO62)</f>
        <v>0</v>
      </c>
      <c r="DP63" s="171">
        <f>SUM(DP60:DP62)</f>
        <v>0</v>
      </c>
      <c r="DQ63" s="171">
        <f>SUM(DQ60:DQ62)</f>
        <v>0</v>
      </c>
      <c r="DR63" s="167">
        <f t="shared" si="1"/>
        <v>0</v>
      </c>
      <c r="DS63" s="168" t="e">
        <f t="shared" si="2"/>
        <v>#DIV/0!</v>
      </c>
      <c r="DT63" s="171">
        <f t="shared" si="30"/>
        <v>0</v>
      </c>
      <c r="DU63" s="171">
        <f t="shared" si="30"/>
        <v>0</v>
      </c>
      <c r="DV63" s="171">
        <f t="shared" si="30"/>
        <v>0</v>
      </c>
      <c r="DW63" s="171">
        <f t="shared" si="30"/>
        <v>0</v>
      </c>
      <c r="DX63" s="171">
        <f t="shared" si="30"/>
        <v>0</v>
      </c>
      <c r="DY63" s="171">
        <f t="shared" si="30"/>
        <v>0</v>
      </c>
      <c r="DZ63" s="171">
        <f t="shared" si="30"/>
        <v>0</v>
      </c>
      <c r="EA63" s="171">
        <f t="shared" si="30"/>
        <v>0</v>
      </c>
      <c r="EB63" s="171">
        <f t="shared" si="30"/>
        <v>0</v>
      </c>
      <c r="EC63" s="171">
        <f t="shared" si="30"/>
        <v>0</v>
      </c>
      <c r="ED63" s="171">
        <f t="shared" si="30"/>
        <v>0</v>
      </c>
      <c r="EE63" s="171">
        <f t="shared" si="30"/>
        <v>0</v>
      </c>
      <c r="EF63" s="171">
        <f t="shared" si="30"/>
        <v>0</v>
      </c>
      <c r="EG63" s="171">
        <f t="shared" si="30"/>
        <v>0</v>
      </c>
      <c r="EH63" s="171">
        <f t="shared" si="30"/>
        <v>0</v>
      </c>
      <c r="EI63" s="171">
        <f t="shared" si="30"/>
        <v>0</v>
      </c>
      <c r="EJ63" s="171">
        <f t="shared" si="30"/>
        <v>0</v>
      </c>
      <c r="EK63" s="171">
        <f t="shared" si="30"/>
        <v>0</v>
      </c>
      <c r="EL63" s="171">
        <f t="shared" si="30"/>
        <v>0</v>
      </c>
      <c r="EM63" s="171">
        <f t="shared" si="30"/>
        <v>0</v>
      </c>
      <c r="EN63" s="171">
        <f t="shared" si="30"/>
        <v>0</v>
      </c>
      <c r="EO63" s="171">
        <f t="shared" si="30"/>
        <v>0</v>
      </c>
      <c r="EP63" s="171">
        <f t="shared" si="30"/>
        <v>0</v>
      </c>
      <c r="EQ63" s="171">
        <f t="shared" si="30"/>
        <v>0</v>
      </c>
      <c r="ER63" s="171">
        <f t="shared" si="30"/>
        <v>0</v>
      </c>
      <c r="ES63" s="171">
        <f t="shared" si="30"/>
        <v>0</v>
      </c>
      <c r="ET63" s="171">
        <f t="shared" si="30"/>
        <v>0</v>
      </c>
      <c r="EU63" s="171">
        <f t="shared" si="30"/>
        <v>0</v>
      </c>
      <c r="EV63" s="171">
        <f t="shared" si="30"/>
        <v>0</v>
      </c>
      <c r="EW63" s="171">
        <f t="shared" si="30"/>
        <v>0</v>
      </c>
      <c r="EX63" s="171">
        <f t="shared" si="30"/>
        <v>0</v>
      </c>
      <c r="EY63" s="171">
        <f t="shared" si="30"/>
        <v>0</v>
      </c>
      <c r="EZ63" s="173"/>
      <c r="FA63" s="172"/>
      <c r="FB63" s="172"/>
      <c r="FC63" s="172"/>
      <c r="FD63" s="173"/>
      <c r="FE63" s="173"/>
      <c r="FF63" s="173"/>
      <c r="FG63" s="173"/>
      <c r="FH63" s="173"/>
      <c r="FI63" s="173"/>
      <c r="FJ63" s="172"/>
      <c r="FK63" s="172"/>
      <c r="FL63" s="172"/>
      <c r="FM63" s="173"/>
      <c r="FN63" s="173"/>
      <c r="FO63" s="173"/>
      <c r="FP63" s="173"/>
      <c r="FQ63" s="173"/>
      <c r="FR63" s="173"/>
      <c r="FS63" s="170"/>
      <c r="FT63" s="173"/>
      <c r="FU63" s="171"/>
      <c r="FV63" s="171"/>
      <c r="FW63" s="171"/>
      <c r="FX63" s="171"/>
      <c r="FY63" s="171"/>
      <c r="FZ63" s="171"/>
      <c r="GA63" s="171"/>
      <c r="GB63" s="171"/>
      <c r="GC63" s="171"/>
      <c r="GD63" s="171"/>
      <c r="GE63" s="171"/>
      <c r="GF63" s="171"/>
      <c r="GG63" s="171"/>
      <c r="GH63" s="171"/>
      <c r="GI63" s="171"/>
      <c r="GJ63" s="171"/>
      <c r="GK63" s="171"/>
      <c r="GL63" s="171"/>
      <c r="GM63" s="172"/>
      <c r="GN63" s="170"/>
      <c r="GO63" s="170"/>
      <c r="GP63" s="170"/>
      <c r="GQ63" s="170"/>
      <c r="GR63" s="172"/>
      <c r="GS63" s="174"/>
    </row>
    <row r="64" spans="1:201" s="218" customFormat="1">
      <c r="A64" s="212"/>
      <c r="B64" s="213"/>
      <c r="C64" s="213"/>
      <c r="D64" s="213"/>
      <c r="E64" s="213"/>
      <c r="F64" s="213"/>
      <c r="G64" s="213"/>
      <c r="H64" s="213"/>
      <c r="I64" s="213"/>
      <c r="J64" s="213"/>
      <c r="K64" s="214"/>
      <c r="L64" s="213"/>
      <c r="M64" s="213"/>
      <c r="N64" s="213"/>
      <c r="O64" s="213"/>
      <c r="P64" s="213"/>
      <c r="Q64" s="213"/>
      <c r="R64" s="215"/>
      <c r="S64" s="214"/>
      <c r="T64" s="215"/>
      <c r="U64" s="214"/>
      <c r="V64" s="215"/>
      <c r="W64" s="215"/>
      <c r="X64" s="213"/>
      <c r="Y64" s="213"/>
      <c r="Z64" s="213"/>
      <c r="AA64" s="215"/>
      <c r="AB64" s="213"/>
      <c r="AC64" s="213"/>
      <c r="AD64" s="213"/>
      <c r="AE64" s="213">
        <f>SUM(AE63,AE59,AE46,AE35,AE14)</f>
        <v>2079</v>
      </c>
      <c r="AF64" s="213">
        <f t="shared" ref="AF64:AH64" si="31">SUM(AF63,AF59,AF46,AF35,AF14)</f>
        <v>1815</v>
      </c>
      <c r="AG64" s="213">
        <f t="shared" si="31"/>
        <v>928</v>
      </c>
      <c r="AH64" s="213">
        <f t="shared" si="31"/>
        <v>2060</v>
      </c>
      <c r="AI64" s="214"/>
      <c r="AJ64" s="214"/>
      <c r="AK64" s="214"/>
      <c r="AL64" s="214"/>
      <c r="AM64" s="214"/>
      <c r="AN64" s="214"/>
      <c r="AO64" s="214"/>
      <c r="AP64" s="214"/>
      <c r="AQ64" s="214"/>
      <c r="AR64" s="214"/>
      <c r="AS64" s="214"/>
      <c r="AT64" s="214"/>
      <c r="AU64" s="214"/>
      <c r="AV64" s="214"/>
      <c r="AW64" s="214"/>
      <c r="AX64" s="214"/>
      <c r="AY64" s="214"/>
      <c r="AZ64" s="214"/>
      <c r="BA64" s="214"/>
      <c r="BB64" s="214"/>
      <c r="BC64" s="215"/>
      <c r="BD64" s="215"/>
      <c r="BE64" s="213"/>
      <c r="BF64" s="214"/>
      <c r="BG64" s="213"/>
      <c r="BH64" s="214"/>
      <c r="BI64" s="213"/>
      <c r="BJ64" s="214"/>
      <c r="BK64" s="214"/>
      <c r="BL64" s="214"/>
      <c r="BM64" s="213"/>
      <c r="BN64" s="213"/>
      <c r="BO64" s="213"/>
      <c r="BP64" s="214"/>
      <c r="BQ64" s="213"/>
      <c r="BR64" s="214"/>
      <c r="BS64" s="213"/>
      <c r="BT64" s="214"/>
      <c r="BU64" s="214"/>
      <c r="BV64" s="214"/>
      <c r="BW64" s="213"/>
      <c r="BX64" s="214"/>
      <c r="BY64" s="213"/>
      <c r="BZ64" s="214"/>
      <c r="CA64" s="213"/>
      <c r="CB64" s="214"/>
      <c r="CC64" s="214"/>
      <c r="CD64" s="214"/>
      <c r="CE64" s="213"/>
      <c r="CF64" s="214"/>
      <c r="CG64" s="213"/>
      <c r="CH64" s="214"/>
      <c r="CI64" s="213"/>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5"/>
      <c r="DH64" s="213"/>
      <c r="DI64" s="213"/>
      <c r="DJ64" s="213"/>
      <c r="DK64" s="213"/>
      <c r="DL64" s="214">
        <f>SUM(DL63,DL59,DL46,DL35,DL14)</f>
        <v>29164</v>
      </c>
      <c r="DM64" s="214">
        <f t="shared" ref="DM64:DU64" si="32">SUM(DM63,DM59,DM46,DM35,DM14)</f>
        <v>13040</v>
      </c>
      <c r="DN64" s="214">
        <f t="shared" si="32"/>
        <v>5317</v>
      </c>
      <c r="DO64" s="214">
        <f t="shared" si="32"/>
        <v>5823</v>
      </c>
      <c r="DP64" s="214">
        <f t="shared" si="32"/>
        <v>536360</v>
      </c>
      <c r="DQ64" s="214">
        <f t="shared" si="32"/>
        <v>29052</v>
      </c>
      <c r="DR64" s="167">
        <f t="shared" si="1"/>
        <v>0.70682032325867938</v>
      </c>
      <c r="DS64" s="168">
        <f t="shared" si="2"/>
        <v>18.426549402226193</v>
      </c>
      <c r="DT64" s="214">
        <f t="shared" si="32"/>
        <v>24180</v>
      </c>
      <c r="DU64" s="214">
        <f t="shared" si="32"/>
        <v>4817</v>
      </c>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5"/>
      <c r="ES64" s="215"/>
      <c r="ET64" s="215"/>
      <c r="EU64" s="216"/>
      <c r="EV64" s="216"/>
      <c r="EW64" s="216"/>
      <c r="EX64" s="216"/>
      <c r="EY64" s="216"/>
      <c r="EZ64" s="216"/>
      <c r="FA64" s="215"/>
      <c r="FB64" s="215"/>
      <c r="FC64" s="215"/>
      <c r="FD64" s="216"/>
      <c r="FE64" s="216"/>
      <c r="FF64" s="216"/>
      <c r="FG64" s="216"/>
      <c r="FH64" s="216"/>
      <c r="FI64" s="216"/>
      <c r="FJ64" s="215"/>
      <c r="FK64" s="215"/>
      <c r="FL64" s="215"/>
      <c r="FM64" s="216"/>
      <c r="FN64" s="216"/>
      <c r="FO64" s="216"/>
      <c r="FP64" s="216"/>
      <c r="FQ64" s="216"/>
      <c r="FR64" s="216"/>
      <c r="FS64" s="213"/>
      <c r="FT64" s="216"/>
      <c r="FU64" s="214"/>
      <c r="FV64" s="214"/>
      <c r="FW64" s="214"/>
      <c r="FX64" s="214"/>
      <c r="FY64" s="214"/>
      <c r="FZ64" s="214"/>
      <c r="GA64" s="214"/>
      <c r="GB64" s="214"/>
      <c r="GC64" s="214"/>
      <c r="GD64" s="214"/>
      <c r="GE64" s="214"/>
      <c r="GF64" s="214"/>
      <c r="GG64" s="214"/>
      <c r="GH64" s="214"/>
      <c r="GI64" s="214"/>
      <c r="GJ64" s="214"/>
      <c r="GK64" s="214"/>
      <c r="GL64" s="214"/>
      <c r="GM64" s="215"/>
      <c r="GN64" s="213"/>
      <c r="GO64" s="213"/>
      <c r="GP64" s="213"/>
      <c r="GQ64" s="213"/>
      <c r="GR64" s="215"/>
      <c r="GS64" s="217"/>
    </row>
    <row r="65" spans="1:201">
      <c r="A65" s="122"/>
      <c r="B65" s="210" t="s">
        <v>555</v>
      </c>
      <c r="C65" s="183" t="s">
        <v>1077</v>
      </c>
      <c r="D65" s="183" t="s">
        <v>21</v>
      </c>
      <c r="E65" s="183" t="s">
        <v>437</v>
      </c>
      <c r="F65" s="183" t="s">
        <v>986</v>
      </c>
      <c r="G65" s="183" t="s">
        <v>1062</v>
      </c>
      <c r="H65" s="183" t="s">
        <v>1063</v>
      </c>
      <c r="I65" s="183" t="s">
        <v>1064</v>
      </c>
      <c r="J65" s="183" t="s">
        <v>1065</v>
      </c>
      <c r="K65" s="126">
        <v>7</v>
      </c>
      <c r="L65" s="183" t="s">
        <v>21</v>
      </c>
      <c r="M65" s="183" t="s">
        <v>1009</v>
      </c>
      <c r="N65" s="183" t="s">
        <v>1080</v>
      </c>
      <c r="O65" s="183" t="s">
        <v>993</v>
      </c>
      <c r="P65" s="183" t="s">
        <v>993</v>
      </c>
      <c r="Q65" s="183" t="s">
        <v>270</v>
      </c>
      <c r="R65" s="127" t="b">
        <v>0</v>
      </c>
      <c r="S65" s="126">
        <v>0</v>
      </c>
      <c r="T65" s="127" t="b">
        <v>0</v>
      </c>
      <c r="U65" s="126">
        <v>0</v>
      </c>
      <c r="V65" s="127" t="b">
        <v>0</v>
      </c>
      <c r="W65" s="127" t="b">
        <v>1</v>
      </c>
      <c r="X65" s="183" t="s">
        <v>270</v>
      </c>
      <c r="Y65" s="183" t="b">
        <f t="shared" ref="Y65:Y96" si="33">Q65=X65</f>
        <v>1</v>
      </c>
      <c r="Z65" s="183" t="s">
        <v>993</v>
      </c>
      <c r="AA65" s="127" t="b">
        <v>0</v>
      </c>
      <c r="AB65" s="183" t="s">
        <v>993</v>
      </c>
      <c r="AC65" s="183" t="s">
        <v>993</v>
      </c>
      <c r="AD65" s="183" t="s">
        <v>993</v>
      </c>
      <c r="AE65" s="183">
        <f t="shared" ref="AE65:AE96" si="34">AI65+AN65</f>
        <v>4</v>
      </c>
      <c r="AF65" s="183">
        <f t="shared" ref="AF65:AF96" si="35">AJ65+AO65</f>
        <v>0</v>
      </c>
      <c r="AG65" s="183">
        <f t="shared" ref="AG65:AG96" si="36">AK65+AP65</f>
        <v>0</v>
      </c>
      <c r="AH65" s="183">
        <f t="shared" ref="AH65:AH96" si="37">AL65+AQ65</f>
        <v>4</v>
      </c>
      <c r="AI65" s="126">
        <v>4</v>
      </c>
      <c r="AJ65" s="126">
        <v>0</v>
      </c>
      <c r="AK65" s="126">
        <v>0</v>
      </c>
      <c r="AL65" s="126">
        <v>4</v>
      </c>
      <c r="AM65" s="126">
        <v>0</v>
      </c>
      <c r="AN65" s="126">
        <v>0</v>
      </c>
      <c r="AO65" s="126">
        <v>0</v>
      </c>
      <c r="AP65" s="126">
        <v>0</v>
      </c>
      <c r="AQ65" s="126">
        <v>0</v>
      </c>
      <c r="AR65" s="126">
        <v>0</v>
      </c>
      <c r="AS65" s="126">
        <v>0</v>
      </c>
      <c r="AT65" s="126">
        <v>0</v>
      </c>
      <c r="AU65" s="126">
        <v>0</v>
      </c>
      <c r="AV65" s="126">
        <v>0</v>
      </c>
      <c r="AW65" s="126">
        <v>0</v>
      </c>
      <c r="AX65" s="126">
        <v>0</v>
      </c>
      <c r="AY65" s="126">
        <v>0</v>
      </c>
      <c r="AZ65" s="126">
        <v>0</v>
      </c>
      <c r="BA65" s="126">
        <v>0</v>
      </c>
      <c r="BB65" s="126">
        <v>0</v>
      </c>
      <c r="BC65" s="127" t="b">
        <v>0</v>
      </c>
      <c r="BD65" s="183" t="s">
        <v>1081</v>
      </c>
      <c r="BE65" s="183" t="s">
        <v>1011</v>
      </c>
      <c r="BF65" s="126">
        <v>4</v>
      </c>
      <c r="BG65" s="183" t="s">
        <v>993</v>
      </c>
      <c r="BH65" s="126">
        <v>0</v>
      </c>
      <c r="BI65" s="183" t="s">
        <v>993</v>
      </c>
      <c r="BJ65" s="126">
        <v>0</v>
      </c>
      <c r="BK65" s="126">
        <v>0</v>
      </c>
      <c r="BL65" s="126">
        <v>0</v>
      </c>
      <c r="BM65" s="183" t="s">
        <v>993</v>
      </c>
      <c r="BN65" s="183" t="s">
        <v>993</v>
      </c>
      <c r="BO65" s="183" t="s">
        <v>993</v>
      </c>
      <c r="BP65" s="126">
        <v>0</v>
      </c>
      <c r="BQ65" s="183" t="s">
        <v>993</v>
      </c>
      <c r="BR65" s="126">
        <v>0</v>
      </c>
      <c r="BS65" s="183" t="s">
        <v>993</v>
      </c>
      <c r="BT65" s="126">
        <v>0</v>
      </c>
      <c r="BU65" s="126">
        <v>0</v>
      </c>
      <c r="BV65" s="126">
        <v>0</v>
      </c>
      <c r="BW65" s="183" t="s">
        <v>993</v>
      </c>
      <c r="BX65" s="126">
        <v>0</v>
      </c>
      <c r="BY65" s="183" t="s">
        <v>993</v>
      </c>
      <c r="BZ65" s="126">
        <v>0</v>
      </c>
      <c r="CA65" s="183" t="s">
        <v>993</v>
      </c>
      <c r="CB65" s="126">
        <v>0</v>
      </c>
      <c r="CC65" s="126">
        <v>0</v>
      </c>
      <c r="CD65" s="126">
        <v>0</v>
      </c>
      <c r="CE65" s="183" t="s">
        <v>993</v>
      </c>
      <c r="CF65" s="126">
        <v>0</v>
      </c>
      <c r="CG65" s="183" t="s">
        <v>993</v>
      </c>
      <c r="CH65" s="126">
        <v>0</v>
      </c>
      <c r="CI65" s="183" t="s">
        <v>993</v>
      </c>
      <c r="CJ65" s="126">
        <v>0</v>
      </c>
      <c r="CK65" s="126">
        <v>0</v>
      </c>
      <c r="CL65" s="126">
        <v>0</v>
      </c>
      <c r="CM65" s="126">
        <v>9</v>
      </c>
      <c r="CN65" s="126">
        <v>0</v>
      </c>
      <c r="CO65" s="126">
        <v>0</v>
      </c>
      <c r="CP65" s="126">
        <v>0</v>
      </c>
      <c r="CQ65" s="126">
        <v>0</v>
      </c>
      <c r="CR65" s="126">
        <v>0</v>
      </c>
      <c r="CS65" s="126">
        <v>1</v>
      </c>
      <c r="CT65" s="126">
        <v>0</v>
      </c>
      <c r="CU65" s="126">
        <v>0</v>
      </c>
      <c r="CV65" s="126">
        <v>0</v>
      </c>
      <c r="CW65" s="126">
        <v>0</v>
      </c>
      <c r="CX65" s="126">
        <v>0</v>
      </c>
      <c r="CY65" s="126">
        <v>0</v>
      </c>
      <c r="CZ65" s="126">
        <v>0</v>
      </c>
      <c r="DA65" s="126">
        <v>0</v>
      </c>
      <c r="DB65" s="126">
        <v>0</v>
      </c>
      <c r="DC65" s="126">
        <v>0</v>
      </c>
      <c r="DD65" s="126">
        <v>0</v>
      </c>
      <c r="DE65" s="126">
        <v>0</v>
      </c>
      <c r="DF65" s="126">
        <v>0</v>
      </c>
      <c r="DG65" s="127" t="b">
        <v>0</v>
      </c>
      <c r="DH65" s="183" t="s">
        <v>270</v>
      </c>
      <c r="DI65" s="183" t="s">
        <v>993</v>
      </c>
      <c r="DJ65" s="183" t="s">
        <v>993</v>
      </c>
      <c r="DK65" s="183" t="s">
        <v>993</v>
      </c>
      <c r="DL65" s="126">
        <v>0</v>
      </c>
      <c r="DM65" s="126">
        <v>0</v>
      </c>
      <c r="DN65" s="126">
        <v>0</v>
      </c>
      <c r="DO65" s="126">
        <v>0</v>
      </c>
      <c r="DP65" s="126">
        <v>0</v>
      </c>
      <c r="DQ65" s="126">
        <v>0</v>
      </c>
      <c r="DR65" s="167">
        <f t="shared" si="1"/>
        <v>0</v>
      </c>
      <c r="DS65" s="168" t="e">
        <f t="shared" si="2"/>
        <v>#DIV/0!</v>
      </c>
      <c r="DT65" s="126">
        <v>0</v>
      </c>
      <c r="DU65" s="126">
        <v>0</v>
      </c>
      <c r="DV65" s="126">
        <v>0</v>
      </c>
      <c r="DW65" s="126">
        <v>0</v>
      </c>
      <c r="DX65" s="126">
        <v>0</v>
      </c>
      <c r="DY65" s="126">
        <v>0</v>
      </c>
      <c r="DZ65" s="126">
        <v>0</v>
      </c>
      <c r="EA65" s="126">
        <v>0</v>
      </c>
      <c r="EB65" s="126">
        <v>0</v>
      </c>
      <c r="EC65" s="126">
        <v>0</v>
      </c>
      <c r="ED65" s="126">
        <v>0</v>
      </c>
      <c r="EE65" s="126">
        <v>0</v>
      </c>
      <c r="EF65" s="126">
        <v>0</v>
      </c>
      <c r="EG65" s="126">
        <v>0</v>
      </c>
      <c r="EH65" s="126">
        <v>0</v>
      </c>
      <c r="EI65" s="126">
        <v>0</v>
      </c>
      <c r="EJ65" s="126">
        <v>0</v>
      </c>
      <c r="EK65" s="126">
        <v>0</v>
      </c>
      <c r="EL65" s="126">
        <v>0</v>
      </c>
      <c r="EM65" s="126">
        <v>0</v>
      </c>
      <c r="EN65" s="126">
        <v>0</v>
      </c>
      <c r="EO65" s="126">
        <v>0</v>
      </c>
      <c r="EP65" s="126">
        <v>0</v>
      </c>
      <c r="EQ65" s="126">
        <v>0</v>
      </c>
      <c r="ER65" s="127" t="b">
        <v>0</v>
      </c>
      <c r="ES65" s="127" t="b">
        <v>0</v>
      </c>
      <c r="ET65" s="127" t="b">
        <v>0</v>
      </c>
      <c r="EU65" s="128">
        <v>0</v>
      </c>
      <c r="EV65" s="128">
        <v>0</v>
      </c>
      <c r="EW65" s="128">
        <v>0</v>
      </c>
      <c r="EX65" s="128">
        <v>0</v>
      </c>
      <c r="EY65" s="128">
        <v>0</v>
      </c>
      <c r="EZ65" s="128">
        <v>0</v>
      </c>
      <c r="FA65" s="127" t="b">
        <v>0</v>
      </c>
      <c r="FB65" s="127" t="b">
        <v>0</v>
      </c>
      <c r="FC65" s="127" t="b">
        <v>0</v>
      </c>
      <c r="FD65" s="128">
        <v>0</v>
      </c>
      <c r="FE65" s="128">
        <v>0</v>
      </c>
      <c r="FF65" s="128">
        <v>0</v>
      </c>
      <c r="FG65" s="128">
        <v>0</v>
      </c>
      <c r="FH65" s="128">
        <v>0</v>
      </c>
      <c r="FI65" s="128">
        <v>0</v>
      </c>
      <c r="FJ65" s="127" t="b">
        <v>0</v>
      </c>
      <c r="FK65" s="127" t="b">
        <v>0</v>
      </c>
      <c r="FL65" s="127" t="b">
        <v>0</v>
      </c>
      <c r="FM65" s="128">
        <v>0</v>
      </c>
      <c r="FN65" s="128">
        <v>0</v>
      </c>
      <c r="FO65" s="128">
        <v>0</v>
      </c>
      <c r="FP65" s="128">
        <v>0</v>
      </c>
      <c r="FQ65" s="128">
        <v>0</v>
      </c>
      <c r="FR65" s="128">
        <v>0</v>
      </c>
      <c r="FS65" s="183" t="s">
        <v>993</v>
      </c>
      <c r="FT65" s="128">
        <v>0</v>
      </c>
      <c r="FU65" s="126">
        <v>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6">
        <v>0</v>
      </c>
      <c r="GM65" s="127" t="b">
        <v>0</v>
      </c>
      <c r="GN65" s="183" t="s">
        <v>993</v>
      </c>
      <c r="GO65" s="183" t="s">
        <v>993</v>
      </c>
      <c r="GP65" s="183" t="s">
        <v>993</v>
      </c>
      <c r="GQ65" s="183" t="s">
        <v>993</v>
      </c>
      <c r="GR65" s="127"/>
      <c r="GS65" s="123"/>
    </row>
    <row r="66" spans="1:201">
      <c r="A66" s="122"/>
      <c r="B66" s="210" t="s">
        <v>399</v>
      </c>
      <c r="C66" s="183" t="s">
        <v>1128</v>
      </c>
      <c r="D66" s="183" t="s">
        <v>1129</v>
      </c>
      <c r="E66" s="183" t="s">
        <v>437</v>
      </c>
      <c r="F66" s="183" t="s">
        <v>986</v>
      </c>
      <c r="G66" s="183" t="s">
        <v>1062</v>
      </c>
      <c r="H66" s="183" t="s">
        <v>1063</v>
      </c>
      <c r="I66" s="183" t="s">
        <v>1064</v>
      </c>
      <c r="J66" s="183" t="s">
        <v>1065</v>
      </c>
      <c r="K66" s="126">
        <v>5</v>
      </c>
      <c r="L66" s="183" t="s">
        <v>1129</v>
      </c>
      <c r="M66" s="183" t="s">
        <v>1130</v>
      </c>
      <c r="N66" s="183" t="s">
        <v>402</v>
      </c>
      <c r="O66" s="183" t="s">
        <v>1071</v>
      </c>
      <c r="P66" s="183" t="s">
        <v>290</v>
      </c>
      <c r="Q66" s="183" t="s">
        <v>270</v>
      </c>
      <c r="R66" s="127" t="b">
        <v>0</v>
      </c>
      <c r="S66" s="126">
        <v>0</v>
      </c>
      <c r="T66" s="127" t="b">
        <v>0</v>
      </c>
      <c r="U66" s="126">
        <v>0</v>
      </c>
      <c r="V66" s="127" t="b">
        <v>0</v>
      </c>
      <c r="W66" s="127" t="b">
        <v>1</v>
      </c>
      <c r="X66" s="183" t="s">
        <v>270</v>
      </c>
      <c r="Y66" s="183" t="b">
        <f t="shared" si="33"/>
        <v>1</v>
      </c>
      <c r="Z66" s="183" t="s">
        <v>993</v>
      </c>
      <c r="AA66" s="127" t="b">
        <v>0</v>
      </c>
      <c r="AB66" s="183" t="s">
        <v>993</v>
      </c>
      <c r="AC66" s="183" t="s">
        <v>993</v>
      </c>
      <c r="AD66" s="183" t="s">
        <v>993</v>
      </c>
      <c r="AE66" s="183">
        <f t="shared" si="34"/>
        <v>36</v>
      </c>
      <c r="AF66" s="183">
        <f t="shared" si="35"/>
        <v>34</v>
      </c>
      <c r="AG66" s="183">
        <f t="shared" si="36"/>
        <v>11</v>
      </c>
      <c r="AH66" s="183">
        <f t="shared" si="37"/>
        <v>36</v>
      </c>
      <c r="AI66" s="126">
        <v>36</v>
      </c>
      <c r="AJ66" s="126">
        <v>34</v>
      </c>
      <c r="AK66" s="126">
        <v>11</v>
      </c>
      <c r="AL66" s="126">
        <v>36</v>
      </c>
      <c r="AM66" s="126">
        <v>0</v>
      </c>
      <c r="AN66" s="126">
        <v>0</v>
      </c>
      <c r="AO66" s="126">
        <v>0</v>
      </c>
      <c r="AP66" s="126">
        <v>0</v>
      </c>
      <c r="AQ66" s="126">
        <v>0</v>
      </c>
      <c r="AR66" s="126">
        <v>0</v>
      </c>
      <c r="AS66" s="126">
        <v>0</v>
      </c>
      <c r="AT66" s="126">
        <v>0</v>
      </c>
      <c r="AU66" s="126">
        <v>0</v>
      </c>
      <c r="AV66" s="126">
        <v>0</v>
      </c>
      <c r="AW66" s="126">
        <v>0</v>
      </c>
      <c r="AX66" s="126">
        <v>0</v>
      </c>
      <c r="AY66" s="126">
        <v>0</v>
      </c>
      <c r="AZ66" s="126">
        <v>0</v>
      </c>
      <c r="BA66" s="126">
        <v>0</v>
      </c>
      <c r="BB66" s="126">
        <v>0</v>
      </c>
      <c r="BC66" s="127" t="b">
        <v>0</v>
      </c>
      <c r="BD66" s="127"/>
      <c r="BE66" s="183" t="s">
        <v>427</v>
      </c>
      <c r="BF66" s="126">
        <v>36</v>
      </c>
      <c r="BG66" s="183" t="s">
        <v>993</v>
      </c>
      <c r="BH66" s="126">
        <v>0</v>
      </c>
      <c r="BI66" s="183" t="s">
        <v>993</v>
      </c>
      <c r="BJ66" s="126">
        <v>0</v>
      </c>
      <c r="BK66" s="126">
        <v>0</v>
      </c>
      <c r="BL66" s="126">
        <v>0</v>
      </c>
      <c r="BM66" s="183" t="s">
        <v>993</v>
      </c>
      <c r="BN66" s="183" t="s">
        <v>993</v>
      </c>
      <c r="BO66" s="183" t="s">
        <v>993</v>
      </c>
      <c r="BP66" s="126">
        <v>0</v>
      </c>
      <c r="BQ66" s="183" t="s">
        <v>993</v>
      </c>
      <c r="BR66" s="126">
        <v>0</v>
      </c>
      <c r="BS66" s="183" t="s">
        <v>993</v>
      </c>
      <c r="BT66" s="126">
        <v>0</v>
      </c>
      <c r="BU66" s="126">
        <v>0</v>
      </c>
      <c r="BV66" s="126">
        <v>0</v>
      </c>
      <c r="BW66" s="183" t="s">
        <v>993</v>
      </c>
      <c r="BX66" s="126">
        <v>0</v>
      </c>
      <c r="BY66" s="183" t="s">
        <v>993</v>
      </c>
      <c r="BZ66" s="126">
        <v>0</v>
      </c>
      <c r="CA66" s="183" t="s">
        <v>993</v>
      </c>
      <c r="CB66" s="126">
        <v>0</v>
      </c>
      <c r="CC66" s="126">
        <v>0</v>
      </c>
      <c r="CD66" s="126">
        <v>0</v>
      </c>
      <c r="CE66" s="183" t="s">
        <v>993</v>
      </c>
      <c r="CF66" s="126">
        <v>0</v>
      </c>
      <c r="CG66" s="183" t="s">
        <v>993</v>
      </c>
      <c r="CH66" s="126">
        <v>0</v>
      </c>
      <c r="CI66" s="183" t="s">
        <v>993</v>
      </c>
      <c r="CJ66" s="126">
        <v>0</v>
      </c>
      <c r="CK66" s="126">
        <v>0</v>
      </c>
      <c r="CL66" s="126">
        <v>0</v>
      </c>
      <c r="CM66" s="126">
        <v>30</v>
      </c>
      <c r="CN66" s="126">
        <v>0</v>
      </c>
      <c r="CO66" s="126">
        <v>0</v>
      </c>
      <c r="CP66" s="126">
        <v>0</v>
      </c>
      <c r="CQ66" s="126">
        <v>0</v>
      </c>
      <c r="CR66" s="126">
        <v>0.8</v>
      </c>
      <c r="CS66" s="126">
        <v>0</v>
      </c>
      <c r="CT66" s="126">
        <v>0</v>
      </c>
      <c r="CU66" s="126">
        <v>0</v>
      </c>
      <c r="CV66" s="126">
        <v>0</v>
      </c>
      <c r="CW66" s="126">
        <v>0</v>
      </c>
      <c r="CX66" s="126">
        <v>0</v>
      </c>
      <c r="CY66" s="126">
        <v>0</v>
      </c>
      <c r="CZ66" s="126">
        <v>0</v>
      </c>
      <c r="DA66" s="126">
        <v>1</v>
      </c>
      <c r="DB66" s="126">
        <v>0</v>
      </c>
      <c r="DC66" s="126">
        <v>0</v>
      </c>
      <c r="DD66" s="126">
        <v>0</v>
      </c>
      <c r="DE66" s="126">
        <v>0</v>
      </c>
      <c r="DF66" s="126">
        <v>0</v>
      </c>
      <c r="DG66" s="127" t="b">
        <v>0</v>
      </c>
      <c r="DH66" s="183" t="s">
        <v>298</v>
      </c>
      <c r="DI66" s="183" t="s">
        <v>993</v>
      </c>
      <c r="DJ66" s="183" t="s">
        <v>993</v>
      </c>
      <c r="DK66" s="183" t="s">
        <v>993</v>
      </c>
      <c r="DL66" s="126">
        <v>594</v>
      </c>
      <c r="DM66" s="126">
        <v>510</v>
      </c>
      <c r="DN66" s="126">
        <v>34</v>
      </c>
      <c r="DO66" s="126">
        <v>50</v>
      </c>
      <c r="DP66" s="126">
        <v>10494</v>
      </c>
      <c r="DQ66" s="126">
        <v>600</v>
      </c>
      <c r="DR66" s="167">
        <f t="shared" si="1"/>
        <v>0.79863013698630136</v>
      </c>
      <c r="DS66" s="168">
        <f t="shared" si="2"/>
        <v>17.577889447236181</v>
      </c>
      <c r="DT66" s="126">
        <v>594</v>
      </c>
      <c r="DU66" s="126">
        <v>45</v>
      </c>
      <c r="DV66" s="126">
        <v>521</v>
      </c>
      <c r="DW66" s="126">
        <v>10</v>
      </c>
      <c r="DX66" s="126">
        <v>8</v>
      </c>
      <c r="DY66" s="126">
        <v>0</v>
      </c>
      <c r="DZ66" s="126">
        <v>0</v>
      </c>
      <c r="EA66" s="126">
        <v>10</v>
      </c>
      <c r="EB66" s="126">
        <v>600</v>
      </c>
      <c r="EC66" s="126">
        <v>42</v>
      </c>
      <c r="ED66" s="126">
        <v>479</v>
      </c>
      <c r="EE66" s="126">
        <v>66</v>
      </c>
      <c r="EF66" s="126">
        <v>0</v>
      </c>
      <c r="EG66" s="126">
        <v>1</v>
      </c>
      <c r="EH66" s="126">
        <v>0</v>
      </c>
      <c r="EI66" s="126">
        <v>5</v>
      </c>
      <c r="EJ66" s="126">
        <v>2</v>
      </c>
      <c r="EK66" s="126">
        <v>5</v>
      </c>
      <c r="EL66" s="126">
        <v>558</v>
      </c>
      <c r="EM66" s="126">
        <v>548</v>
      </c>
      <c r="EN66" s="126">
        <v>0</v>
      </c>
      <c r="EO66" s="126">
        <v>5</v>
      </c>
      <c r="EP66" s="126">
        <v>5</v>
      </c>
      <c r="EQ66" s="126">
        <v>0</v>
      </c>
      <c r="ER66" s="127" t="b">
        <v>0</v>
      </c>
      <c r="ES66" s="127" t="b">
        <v>0</v>
      </c>
      <c r="ET66" s="127" t="b">
        <v>0</v>
      </c>
      <c r="EU66" s="128">
        <v>0.33899999999999997</v>
      </c>
      <c r="EV66" s="128">
        <v>0.14499999999999999</v>
      </c>
      <c r="EW66" s="128">
        <v>0.09</v>
      </c>
      <c r="EX66" s="128">
        <v>0.09</v>
      </c>
      <c r="EY66" s="128">
        <v>0.125</v>
      </c>
      <c r="EZ66" s="128">
        <v>0.215</v>
      </c>
      <c r="FA66" s="127" t="b">
        <v>0</v>
      </c>
      <c r="FB66" s="127" t="b">
        <v>1</v>
      </c>
      <c r="FC66" s="127" t="b">
        <v>0</v>
      </c>
      <c r="FD66" s="128">
        <v>0</v>
      </c>
      <c r="FE66" s="128">
        <v>0</v>
      </c>
      <c r="FF66" s="128">
        <v>0</v>
      </c>
      <c r="FG66" s="128">
        <v>0</v>
      </c>
      <c r="FH66" s="128">
        <v>0</v>
      </c>
      <c r="FI66" s="128">
        <v>0</v>
      </c>
      <c r="FJ66" s="127" t="b">
        <v>0</v>
      </c>
      <c r="FK66" s="127" t="b">
        <v>0</v>
      </c>
      <c r="FL66" s="127" t="b">
        <v>0</v>
      </c>
      <c r="FM66" s="128">
        <v>0</v>
      </c>
      <c r="FN66" s="128">
        <v>0</v>
      </c>
      <c r="FO66" s="128">
        <v>0</v>
      </c>
      <c r="FP66" s="128">
        <v>0</v>
      </c>
      <c r="FQ66" s="128">
        <v>0</v>
      </c>
      <c r="FR66" s="128">
        <v>0</v>
      </c>
      <c r="FS66" s="183" t="s">
        <v>993</v>
      </c>
      <c r="FT66" s="128">
        <v>0</v>
      </c>
      <c r="FU66" s="126">
        <v>0</v>
      </c>
      <c r="FV66" s="126">
        <v>558</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6">
        <v>0</v>
      </c>
      <c r="GM66" s="127" t="b">
        <v>0</v>
      </c>
      <c r="GN66" s="183" t="s">
        <v>993</v>
      </c>
      <c r="GO66" s="183" t="s">
        <v>993</v>
      </c>
      <c r="GP66" s="183" t="s">
        <v>993</v>
      </c>
      <c r="GQ66" s="183" t="s">
        <v>993</v>
      </c>
      <c r="GR66" s="127"/>
      <c r="GS66" s="123"/>
    </row>
    <row r="67" spans="1:201">
      <c r="A67" s="122"/>
      <c r="B67" s="210" t="s">
        <v>399</v>
      </c>
      <c r="C67" s="183" t="s">
        <v>1128</v>
      </c>
      <c r="D67" s="183" t="s">
        <v>1129</v>
      </c>
      <c r="E67" s="183" t="s">
        <v>437</v>
      </c>
      <c r="F67" s="183" t="s">
        <v>986</v>
      </c>
      <c r="G67" s="183" t="s">
        <v>1062</v>
      </c>
      <c r="H67" s="183" t="s">
        <v>1063</v>
      </c>
      <c r="I67" s="183" t="s">
        <v>1064</v>
      </c>
      <c r="J67" s="183" t="s">
        <v>1065</v>
      </c>
      <c r="K67" s="126">
        <v>6</v>
      </c>
      <c r="L67" s="183" t="s">
        <v>1129</v>
      </c>
      <c r="M67" s="183" t="s">
        <v>1131</v>
      </c>
      <c r="N67" s="183" t="s">
        <v>404</v>
      </c>
      <c r="O67" s="183" t="s">
        <v>1071</v>
      </c>
      <c r="P67" s="183" t="s">
        <v>290</v>
      </c>
      <c r="Q67" s="183" t="s">
        <v>270</v>
      </c>
      <c r="R67" s="127" t="b">
        <v>0</v>
      </c>
      <c r="S67" s="126">
        <v>0</v>
      </c>
      <c r="T67" s="127" t="b">
        <v>0</v>
      </c>
      <c r="U67" s="126">
        <v>0</v>
      </c>
      <c r="V67" s="127" t="b">
        <v>0</v>
      </c>
      <c r="W67" s="127" t="b">
        <v>1</v>
      </c>
      <c r="X67" s="183" t="s">
        <v>270</v>
      </c>
      <c r="Y67" s="183" t="b">
        <f t="shared" si="33"/>
        <v>1</v>
      </c>
      <c r="Z67" s="183" t="s">
        <v>993</v>
      </c>
      <c r="AA67" s="127" t="b">
        <v>0</v>
      </c>
      <c r="AB67" s="183" t="s">
        <v>993</v>
      </c>
      <c r="AC67" s="183" t="s">
        <v>993</v>
      </c>
      <c r="AD67" s="183" t="s">
        <v>993</v>
      </c>
      <c r="AE67" s="183">
        <f t="shared" si="34"/>
        <v>29</v>
      </c>
      <c r="AF67" s="183">
        <f t="shared" si="35"/>
        <v>28</v>
      </c>
      <c r="AG67" s="183">
        <f t="shared" si="36"/>
        <v>13</v>
      </c>
      <c r="AH67" s="183">
        <f t="shared" si="37"/>
        <v>29</v>
      </c>
      <c r="AI67" s="126">
        <v>29</v>
      </c>
      <c r="AJ67" s="126">
        <v>28</v>
      </c>
      <c r="AK67" s="126">
        <v>13</v>
      </c>
      <c r="AL67" s="126">
        <v>29</v>
      </c>
      <c r="AM67" s="126">
        <v>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7" t="b">
        <v>0</v>
      </c>
      <c r="BD67" s="127"/>
      <c r="BE67" s="183" t="s">
        <v>1132</v>
      </c>
      <c r="BF67" s="126">
        <v>29</v>
      </c>
      <c r="BG67" s="183" t="s">
        <v>993</v>
      </c>
      <c r="BH67" s="126">
        <v>0</v>
      </c>
      <c r="BI67" s="183" t="s">
        <v>993</v>
      </c>
      <c r="BJ67" s="126">
        <v>0</v>
      </c>
      <c r="BK67" s="126">
        <v>0</v>
      </c>
      <c r="BL67" s="126">
        <v>0</v>
      </c>
      <c r="BM67" s="183" t="s">
        <v>993</v>
      </c>
      <c r="BN67" s="183" t="s">
        <v>993</v>
      </c>
      <c r="BO67" s="183" t="s">
        <v>993</v>
      </c>
      <c r="BP67" s="126">
        <v>0</v>
      </c>
      <c r="BQ67" s="183" t="s">
        <v>993</v>
      </c>
      <c r="BR67" s="126">
        <v>0</v>
      </c>
      <c r="BS67" s="183" t="s">
        <v>993</v>
      </c>
      <c r="BT67" s="126">
        <v>0</v>
      </c>
      <c r="BU67" s="126">
        <v>0</v>
      </c>
      <c r="BV67" s="126">
        <v>0</v>
      </c>
      <c r="BW67" s="183" t="s">
        <v>993</v>
      </c>
      <c r="BX67" s="126">
        <v>0</v>
      </c>
      <c r="BY67" s="183" t="s">
        <v>993</v>
      </c>
      <c r="BZ67" s="126">
        <v>0</v>
      </c>
      <c r="CA67" s="183" t="s">
        <v>993</v>
      </c>
      <c r="CB67" s="126">
        <v>0</v>
      </c>
      <c r="CC67" s="126">
        <v>0</v>
      </c>
      <c r="CD67" s="126">
        <v>0</v>
      </c>
      <c r="CE67" s="183" t="s">
        <v>993</v>
      </c>
      <c r="CF67" s="126">
        <v>0</v>
      </c>
      <c r="CG67" s="183" t="s">
        <v>993</v>
      </c>
      <c r="CH67" s="126">
        <v>0</v>
      </c>
      <c r="CI67" s="183" t="s">
        <v>993</v>
      </c>
      <c r="CJ67" s="126">
        <v>0</v>
      </c>
      <c r="CK67" s="126">
        <v>0</v>
      </c>
      <c r="CL67" s="126">
        <v>0</v>
      </c>
      <c r="CM67" s="126">
        <v>33</v>
      </c>
      <c r="CN67" s="126">
        <v>0</v>
      </c>
      <c r="CO67" s="126">
        <v>0</v>
      </c>
      <c r="CP67" s="126">
        <v>0</v>
      </c>
      <c r="CQ67" s="126">
        <v>0</v>
      </c>
      <c r="CR67" s="126">
        <v>1.3</v>
      </c>
      <c r="CS67" s="126">
        <v>0</v>
      </c>
      <c r="CT67" s="126">
        <v>0</v>
      </c>
      <c r="CU67" s="126">
        <v>0</v>
      </c>
      <c r="CV67" s="126">
        <v>0</v>
      </c>
      <c r="CW67" s="126">
        <v>0</v>
      </c>
      <c r="CX67" s="126">
        <v>0</v>
      </c>
      <c r="CY67" s="126">
        <v>0</v>
      </c>
      <c r="CZ67" s="126">
        <v>0</v>
      </c>
      <c r="DA67" s="126">
        <v>1</v>
      </c>
      <c r="DB67" s="126">
        <v>0</v>
      </c>
      <c r="DC67" s="126">
        <v>0</v>
      </c>
      <c r="DD67" s="126">
        <v>0</v>
      </c>
      <c r="DE67" s="126">
        <v>0</v>
      </c>
      <c r="DF67" s="126">
        <v>0</v>
      </c>
      <c r="DG67" s="127" t="b">
        <v>0</v>
      </c>
      <c r="DH67" s="183" t="s">
        <v>427</v>
      </c>
      <c r="DI67" s="183" t="s">
        <v>993</v>
      </c>
      <c r="DJ67" s="183" t="s">
        <v>993</v>
      </c>
      <c r="DK67" s="183" t="s">
        <v>993</v>
      </c>
      <c r="DL67" s="126">
        <v>568</v>
      </c>
      <c r="DM67" s="126">
        <v>438</v>
      </c>
      <c r="DN67" s="126">
        <v>92</v>
      </c>
      <c r="DO67" s="126">
        <v>38</v>
      </c>
      <c r="DP67" s="126">
        <v>7728</v>
      </c>
      <c r="DQ67" s="126">
        <v>573</v>
      </c>
      <c r="DR67" s="167">
        <f t="shared" si="1"/>
        <v>0.73008974964572504</v>
      </c>
      <c r="DS67" s="168">
        <f t="shared" si="2"/>
        <v>13.54601226993865</v>
      </c>
      <c r="DT67" s="126">
        <v>568</v>
      </c>
      <c r="DU67" s="126">
        <v>44</v>
      </c>
      <c r="DV67" s="126">
        <v>505</v>
      </c>
      <c r="DW67" s="126">
        <v>16</v>
      </c>
      <c r="DX67" s="126">
        <v>0</v>
      </c>
      <c r="DY67" s="126">
        <v>0</v>
      </c>
      <c r="DZ67" s="126">
        <v>2</v>
      </c>
      <c r="EA67" s="126">
        <v>1</v>
      </c>
      <c r="EB67" s="126">
        <v>573</v>
      </c>
      <c r="EC67" s="126">
        <v>42</v>
      </c>
      <c r="ED67" s="126">
        <v>525</v>
      </c>
      <c r="EE67" s="126">
        <v>4</v>
      </c>
      <c r="EF67" s="126">
        <v>0</v>
      </c>
      <c r="EG67" s="126">
        <v>0</v>
      </c>
      <c r="EH67" s="126">
        <v>0</v>
      </c>
      <c r="EI67" s="126">
        <v>0</v>
      </c>
      <c r="EJ67" s="126">
        <v>2</v>
      </c>
      <c r="EK67" s="126">
        <v>0</v>
      </c>
      <c r="EL67" s="126">
        <v>531</v>
      </c>
      <c r="EM67" s="126">
        <v>509</v>
      </c>
      <c r="EN67" s="126">
        <v>0</v>
      </c>
      <c r="EO67" s="126">
        <v>22</v>
      </c>
      <c r="EP67" s="126">
        <v>0</v>
      </c>
      <c r="EQ67" s="126">
        <v>0</v>
      </c>
      <c r="ER67" s="127" t="b">
        <v>0</v>
      </c>
      <c r="ES67" s="127" t="b">
        <v>0</v>
      </c>
      <c r="ET67" s="127" t="b">
        <v>0</v>
      </c>
      <c r="EU67" s="128">
        <v>0</v>
      </c>
      <c r="EV67" s="128">
        <v>0</v>
      </c>
      <c r="EW67" s="128">
        <v>0</v>
      </c>
      <c r="EX67" s="128">
        <v>0</v>
      </c>
      <c r="EY67" s="128">
        <v>0</v>
      </c>
      <c r="EZ67" s="128">
        <v>0</v>
      </c>
      <c r="FA67" s="127" t="b">
        <v>0</v>
      </c>
      <c r="FB67" s="127" t="b">
        <v>0</v>
      </c>
      <c r="FC67" s="127" t="b">
        <v>0</v>
      </c>
      <c r="FD67" s="128">
        <v>0</v>
      </c>
      <c r="FE67" s="128">
        <v>0</v>
      </c>
      <c r="FF67" s="128">
        <v>0</v>
      </c>
      <c r="FG67" s="128">
        <v>0</v>
      </c>
      <c r="FH67" s="128">
        <v>0</v>
      </c>
      <c r="FI67" s="128">
        <v>0</v>
      </c>
      <c r="FJ67" s="127" t="b">
        <v>0</v>
      </c>
      <c r="FK67" s="127" t="b">
        <v>0</v>
      </c>
      <c r="FL67" s="127" t="b">
        <v>0</v>
      </c>
      <c r="FM67" s="128">
        <v>0</v>
      </c>
      <c r="FN67" s="128">
        <v>0</v>
      </c>
      <c r="FO67" s="128">
        <v>0</v>
      </c>
      <c r="FP67" s="128">
        <v>0</v>
      </c>
      <c r="FQ67" s="128">
        <v>0</v>
      </c>
      <c r="FR67" s="128">
        <v>0</v>
      </c>
      <c r="FS67" s="183" t="s">
        <v>993</v>
      </c>
      <c r="FT67" s="128">
        <v>0</v>
      </c>
      <c r="FU67" s="126">
        <v>0</v>
      </c>
      <c r="FV67" s="126">
        <v>531</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6">
        <v>0</v>
      </c>
      <c r="GM67" s="127" t="b">
        <v>0</v>
      </c>
      <c r="GN67" s="183" t="s">
        <v>993</v>
      </c>
      <c r="GO67" s="183" t="s">
        <v>993</v>
      </c>
      <c r="GP67" s="183" t="s">
        <v>993</v>
      </c>
      <c r="GQ67" s="183" t="s">
        <v>993</v>
      </c>
      <c r="GR67" s="127"/>
      <c r="GS67" s="123"/>
    </row>
    <row r="68" spans="1:201">
      <c r="A68" s="122"/>
      <c r="B68" s="210" t="s">
        <v>399</v>
      </c>
      <c r="C68" s="183" t="s">
        <v>1128</v>
      </c>
      <c r="D68" s="183" t="s">
        <v>1129</v>
      </c>
      <c r="E68" s="183" t="s">
        <v>437</v>
      </c>
      <c r="F68" s="183" t="s">
        <v>986</v>
      </c>
      <c r="G68" s="183" t="s">
        <v>1062</v>
      </c>
      <c r="H68" s="183" t="s">
        <v>1063</v>
      </c>
      <c r="I68" s="183" t="s">
        <v>1064</v>
      </c>
      <c r="J68" s="183" t="s">
        <v>1065</v>
      </c>
      <c r="K68" s="126">
        <v>7</v>
      </c>
      <c r="L68" s="183" t="s">
        <v>1129</v>
      </c>
      <c r="M68" s="183" t="s">
        <v>1133</v>
      </c>
      <c r="N68" s="183" t="s">
        <v>406</v>
      </c>
      <c r="O68" s="183" t="s">
        <v>1071</v>
      </c>
      <c r="P68" s="183" t="s">
        <v>290</v>
      </c>
      <c r="Q68" s="183" t="s">
        <v>270</v>
      </c>
      <c r="R68" s="127" t="b">
        <v>1</v>
      </c>
      <c r="S68" s="126">
        <v>10</v>
      </c>
      <c r="T68" s="127" t="b">
        <v>1</v>
      </c>
      <c r="U68" s="126">
        <v>39</v>
      </c>
      <c r="V68" s="127" t="b">
        <v>0</v>
      </c>
      <c r="W68" s="127" t="b">
        <v>0</v>
      </c>
      <c r="X68" s="183" t="s">
        <v>270</v>
      </c>
      <c r="Y68" s="183" t="b">
        <f t="shared" si="33"/>
        <v>1</v>
      </c>
      <c r="Z68" s="183" t="s">
        <v>993</v>
      </c>
      <c r="AA68" s="127" t="b">
        <v>0</v>
      </c>
      <c r="AB68" s="183" t="s">
        <v>993</v>
      </c>
      <c r="AC68" s="183" t="s">
        <v>993</v>
      </c>
      <c r="AD68" s="183" t="s">
        <v>993</v>
      </c>
      <c r="AE68" s="183">
        <f t="shared" si="34"/>
        <v>49</v>
      </c>
      <c r="AF68" s="183">
        <f t="shared" si="35"/>
        <v>9</v>
      </c>
      <c r="AG68" s="183">
        <f t="shared" si="36"/>
        <v>0</v>
      </c>
      <c r="AH68" s="183">
        <f t="shared" si="37"/>
        <v>49</v>
      </c>
      <c r="AI68" s="126">
        <v>49</v>
      </c>
      <c r="AJ68" s="126">
        <v>9</v>
      </c>
      <c r="AK68" s="126">
        <v>0</v>
      </c>
      <c r="AL68" s="126">
        <v>49</v>
      </c>
      <c r="AM68" s="126">
        <v>0</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7" t="b">
        <v>0</v>
      </c>
      <c r="BD68" s="127"/>
      <c r="BE68" s="183" t="s">
        <v>427</v>
      </c>
      <c r="BF68" s="126">
        <v>49</v>
      </c>
      <c r="BG68" s="183" t="s">
        <v>993</v>
      </c>
      <c r="BH68" s="126">
        <v>0</v>
      </c>
      <c r="BI68" s="183" t="s">
        <v>993</v>
      </c>
      <c r="BJ68" s="126">
        <v>0</v>
      </c>
      <c r="BK68" s="126">
        <v>0</v>
      </c>
      <c r="BL68" s="126">
        <v>0</v>
      </c>
      <c r="BM68" s="183" t="s">
        <v>993</v>
      </c>
      <c r="BN68" s="183" t="s">
        <v>993</v>
      </c>
      <c r="BO68" s="183" t="s">
        <v>993</v>
      </c>
      <c r="BP68" s="126">
        <v>0</v>
      </c>
      <c r="BQ68" s="183" t="s">
        <v>993</v>
      </c>
      <c r="BR68" s="126">
        <v>0</v>
      </c>
      <c r="BS68" s="183" t="s">
        <v>993</v>
      </c>
      <c r="BT68" s="126">
        <v>0</v>
      </c>
      <c r="BU68" s="126">
        <v>0</v>
      </c>
      <c r="BV68" s="126">
        <v>0</v>
      </c>
      <c r="BW68" s="183" t="s">
        <v>993</v>
      </c>
      <c r="BX68" s="126">
        <v>0</v>
      </c>
      <c r="BY68" s="183" t="s">
        <v>993</v>
      </c>
      <c r="BZ68" s="126">
        <v>0</v>
      </c>
      <c r="CA68" s="183" t="s">
        <v>993</v>
      </c>
      <c r="CB68" s="126">
        <v>0</v>
      </c>
      <c r="CC68" s="126">
        <v>0</v>
      </c>
      <c r="CD68" s="126">
        <v>0</v>
      </c>
      <c r="CE68" s="183" t="s">
        <v>993</v>
      </c>
      <c r="CF68" s="126">
        <v>0</v>
      </c>
      <c r="CG68" s="183" t="s">
        <v>993</v>
      </c>
      <c r="CH68" s="126">
        <v>0</v>
      </c>
      <c r="CI68" s="183" t="s">
        <v>993</v>
      </c>
      <c r="CJ68" s="126">
        <v>0</v>
      </c>
      <c r="CK68" s="126">
        <v>0</v>
      </c>
      <c r="CL68" s="126">
        <v>0</v>
      </c>
      <c r="CM68" s="126">
        <v>27</v>
      </c>
      <c r="CN68" s="126">
        <v>0</v>
      </c>
      <c r="CO68" s="126">
        <v>0</v>
      </c>
      <c r="CP68" s="126">
        <v>0</v>
      </c>
      <c r="CQ68" s="126">
        <v>0</v>
      </c>
      <c r="CR68" s="126">
        <v>0</v>
      </c>
      <c r="CS68" s="126">
        <v>0</v>
      </c>
      <c r="CT68" s="126">
        <v>0</v>
      </c>
      <c r="CU68" s="126">
        <v>0</v>
      </c>
      <c r="CV68" s="126">
        <v>0</v>
      </c>
      <c r="CW68" s="126">
        <v>0</v>
      </c>
      <c r="CX68" s="126">
        <v>0</v>
      </c>
      <c r="CY68" s="126">
        <v>0</v>
      </c>
      <c r="CZ68" s="126">
        <v>0</v>
      </c>
      <c r="DA68" s="126">
        <v>0</v>
      </c>
      <c r="DB68" s="126">
        <v>0</v>
      </c>
      <c r="DC68" s="126">
        <v>0</v>
      </c>
      <c r="DD68" s="126">
        <v>0</v>
      </c>
      <c r="DE68" s="126">
        <v>0</v>
      </c>
      <c r="DF68" s="126">
        <v>0</v>
      </c>
      <c r="DG68" s="127" t="b">
        <v>0</v>
      </c>
      <c r="DH68" s="183" t="s">
        <v>450</v>
      </c>
      <c r="DI68" s="183" t="s">
        <v>993</v>
      </c>
      <c r="DJ68" s="183" t="s">
        <v>993</v>
      </c>
      <c r="DK68" s="183" t="s">
        <v>993</v>
      </c>
      <c r="DL68" s="126">
        <v>80</v>
      </c>
      <c r="DM68" s="126">
        <v>68</v>
      </c>
      <c r="DN68" s="126">
        <v>8</v>
      </c>
      <c r="DO68" s="126">
        <v>4</v>
      </c>
      <c r="DP68" s="126">
        <v>930</v>
      </c>
      <c r="DQ68" s="126">
        <v>78</v>
      </c>
      <c r="DR68" s="167">
        <f t="shared" si="1"/>
        <v>5.1998881744478614E-2</v>
      </c>
      <c r="DS68" s="168">
        <f t="shared" si="2"/>
        <v>11.772151898734178</v>
      </c>
      <c r="DT68" s="126">
        <v>80</v>
      </c>
      <c r="DU68" s="126">
        <v>13</v>
      </c>
      <c r="DV68" s="126">
        <v>19</v>
      </c>
      <c r="DW68" s="126">
        <v>47</v>
      </c>
      <c r="DX68" s="126">
        <v>1</v>
      </c>
      <c r="DY68" s="126">
        <v>0</v>
      </c>
      <c r="DZ68" s="126">
        <v>0</v>
      </c>
      <c r="EA68" s="126">
        <v>0</v>
      </c>
      <c r="EB68" s="126">
        <v>78</v>
      </c>
      <c r="EC68" s="126">
        <v>19</v>
      </c>
      <c r="ED68" s="126">
        <v>27</v>
      </c>
      <c r="EE68" s="126">
        <v>25</v>
      </c>
      <c r="EF68" s="126">
        <v>0</v>
      </c>
      <c r="EG68" s="126">
        <v>0</v>
      </c>
      <c r="EH68" s="126">
        <v>0</v>
      </c>
      <c r="EI68" s="126">
        <v>1</v>
      </c>
      <c r="EJ68" s="126">
        <v>6</v>
      </c>
      <c r="EK68" s="126">
        <v>0</v>
      </c>
      <c r="EL68" s="126">
        <v>59</v>
      </c>
      <c r="EM68" s="126">
        <v>59</v>
      </c>
      <c r="EN68" s="126">
        <v>0</v>
      </c>
      <c r="EO68" s="126">
        <v>0</v>
      </c>
      <c r="EP68" s="126">
        <v>0</v>
      </c>
      <c r="EQ68" s="126">
        <v>0</v>
      </c>
      <c r="ER68" s="127" t="b">
        <v>0</v>
      </c>
      <c r="ES68" s="127" t="b">
        <v>0</v>
      </c>
      <c r="ET68" s="127" t="b">
        <v>0</v>
      </c>
      <c r="EU68" s="128">
        <v>0</v>
      </c>
      <c r="EV68" s="128">
        <v>0</v>
      </c>
      <c r="EW68" s="128">
        <v>0</v>
      </c>
      <c r="EX68" s="128">
        <v>0</v>
      </c>
      <c r="EY68" s="128">
        <v>0</v>
      </c>
      <c r="EZ68" s="128">
        <v>0</v>
      </c>
      <c r="FA68" s="127" t="b">
        <v>0</v>
      </c>
      <c r="FB68" s="127" t="b">
        <v>0</v>
      </c>
      <c r="FC68" s="127" t="b">
        <v>0</v>
      </c>
      <c r="FD68" s="128">
        <v>0</v>
      </c>
      <c r="FE68" s="128">
        <v>0</v>
      </c>
      <c r="FF68" s="128">
        <v>0</v>
      </c>
      <c r="FG68" s="128">
        <v>0</v>
      </c>
      <c r="FH68" s="128">
        <v>0</v>
      </c>
      <c r="FI68" s="128">
        <v>0</v>
      </c>
      <c r="FJ68" s="127" t="b">
        <v>0</v>
      </c>
      <c r="FK68" s="127" t="b">
        <v>0</v>
      </c>
      <c r="FL68" s="127" t="b">
        <v>0</v>
      </c>
      <c r="FM68" s="128">
        <v>0</v>
      </c>
      <c r="FN68" s="128">
        <v>0</v>
      </c>
      <c r="FO68" s="128">
        <v>0</v>
      </c>
      <c r="FP68" s="128">
        <v>0</v>
      </c>
      <c r="FQ68" s="128">
        <v>0</v>
      </c>
      <c r="FR68" s="128">
        <v>0</v>
      </c>
      <c r="FS68" s="183" t="s">
        <v>993</v>
      </c>
      <c r="FT68" s="128">
        <v>0</v>
      </c>
      <c r="FU68" s="126">
        <v>0</v>
      </c>
      <c r="FV68" s="126">
        <v>59</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6">
        <v>0</v>
      </c>
      <c r="GM68" s="127" t="b">
        <v>0</v>
      </c>
      <c r="GN68" s="183" t="s">
        <v>993</v>
      </c>
      <c r="GO68" s="183" t="s">
        <v>993</v>
      </c>
      <c r="GP68" s="183" t="s">
        <v>993</v>
      </c>
      <c r="GQ68" s="183" t="s">
        <v>993</v>
      </c>
      <c r="GR68" s="127"/>
      <c r="GS68" s="123"/>
    </row>
    <row r="69" spans="1:201">
      <c r="A69" s="122"/>
      <c r="B69" s="210" t="s">
        <v>399</v>
      </c>
      <c r="C69" s="183" t="s">
        <v>1128</v>
      </c>
      <c r="D69" s="183" t="s">
        <v>1129</v>
      </c>
      <c r="E69" s="183" t="s">
        <v>437</v>
      </c>
      <c r="F69" s="183" t="s">
        <v>986</v>
      </c>
      <c r="G69" s="183" t="s">
        <v>1062</v>
      </c>
      <c r="H69" s="183" t="s">
        <v>1063</v>
      </c>
      <c r="I69" s="183" t="s">
        <v>1064</v>
      </c>
      <c r="J69" s="183" t="s">
        <v>1065</v>
      </c>
      <c r="K69" s="126">
        <v>8</v>
      </c>
      <c r="L69" s="183" t="s">
        <v>1129</v>
      </c>
      <c r="M69" s="183" t="s">
        <v>1134</v>
      </c>
      <c r="N69" s="183" t="s">
        <v>408</v>
      </c>
      <c r="O69" s="183" t="s">
        <v>1071</v>
      </c>
      <c r="P69" s="183" t="s">
        <v>290</v>
      </c>
      <c r="Q69" s="183" t="s">
        <v>270</v>
      </c>
      <c r="R69" s="127" t="b">
        <v>0</v>
      </c>
      <c r="S69" s="126">
        <v>0</v>
      </c>
      <c r="T69" s="127" t="b">
        <v>0</v>
      </c>
      <c r="U69" s="126">
        <v>0</v>
      </c>
      <c r="V69" s="127" t="b">
        <v>0</v>
      </c>
      <c r="W69" s="127" t="b">
        <v>1</v>
      </c>
      <c r="X69" s="183" t="s">
        <v>270</v>
      </c>
      <c r="Y69" s="183" t="b">
        <f t="shared" si="33"/>
        <v>1</v>
      </c>
      <c r="Z69" s="183" t="s">
        <v>993</v>
      </c>
      <c r="AA69" s="127" t="b">
        <v>0</v>
      </c>
      <c r="AB69" s="183" t="s">
        <v>993</v>
      </c>
      <c r="AC69" s="183" t="s">
        <v>993</v>
      </c>
      <c r="AD69" s="183" t="s">
        <v>993</v>
      </c>
      <c r="AE69" s="183">
        <f t="shared" si="34"/>
        <v>50</v>
      </c>
      <c r="AF69" s="183">
        <f t="shared" si="35"/>
        <v>47</v>
      </c>
      <c r="AG69" s="183">
        <f t="shared" si="36"/>
        <v>11</v>
      </c>
      <c r="AH69" s="183">
        <f t="shared" si="37"/>
        <v>50</v>
      </c>
      <c r="AI69" s="126">
        <v>50</v>
      </c>
      <c r="AJ69" s="126">
        <v>47</v>
      </c>
      <c r="AK69" s="126">
        <v>11</v>
      </c>
      <c r="AL69" s="126">
        <v>50</v>
      </c>
      <c r="AM69" s="126">
        <v>0</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7" t="b">
        <v>0</v>
      </c>
      <c r="BD69" s="127"/>
      <c r="BE69" s="183" t="s">
        <v>427</v>
      </c>
      <c r="BF69" s="126">
        <v>50</v>
      </c>
      <c r="BG69" s="183" t="s">
        <v>993</v>
      </c>
      <c r="BH69" s="126">
        <v>0</v>
      </c>
      <c r="BI69" s="183" t="s">
        <v>993</v>
      </c>
      <c r="BJ69" s="126">
        <v>0</v>
      </c>
      <c r="BK69" s="126">
        <v>0</v>
      </c>
      <c r="BL69" s="126">
        <v>0</v>
      </c>
      <c r="BM69" s="183" t="s">
        <v>993</v>
      </c>
      <c r="BN69" s="183" t="s">
        <v>993</v>
      </c>
      <c r="BO69" s="183" t="s">
        <v>993</v>
      </c>
      <c r="BP69" s="126">
        <v>0</v>
      </c>
      <c r="BQ69" s="183" t="s">
        <v>993</v>
      </c>
      <c r="BR69" s="126">
        <v>0</v>
      </c>
      <c r="BS69" s="183" t="s">
        <v>993</v>
      </c>
      <c r="BT69" s="126">
        <v>0</v>
      </c>
      <c r="BU69" s="126">
        <v>0</v>
      </c>
      <c r="BV69" s="126">
        <v>0</v>
      </c>
      <c r="BW69" s="183" t="s">
        <v>993</v>
      </c>
      <c r="BX69" s="126">
        <v>0</v>
      </c>
      <c r="BY69" s="183" t="s">
        <v>993</v>
      </c>
      <c r="BZ69" s="126">
        <v>0</v>
      </c>
      <c r="CA69" s="183" t="s">
        <v>993</v>
      </c>
      <c r="CB69" s="126">
        <v>0</v>
      </c>
      <c r="CC69" s="126">
        <v>0</v>
      </c>
      <c r="CD69" s="126">
        <v>0</v>
      </c>
      <c r="CE69" s="183" t="s">
        <v>993</v>
      </c>
      <c r="CF69" s="126">
        <v>0</v>
      </c>
      <c r="CG69" s="183" t="s">
        <v>993</v>
      </c>
      <c r="CH69" s="126">
        <v>0</v>
      </c>
      <c r="CI69" s="183" t="s">
        <v>993</v>
      </c>
      <c r="CJ69" s="126">
        <v>0</v>
      </c>
      <c r="CK69" s="126">
        <v>0</v>
      </c>
      <c r="CL69" s="126">
        <v>0</v>
      </c>
      <c r="CM69" s="126">
        <v>34</v>
      </c>
      <c r="CN69" s="126">
        <v>0</v>
      </c>
      <c r="CO69" s="126">
        <v>0</v>
      </c>
      <c r="CP69" s="126">
        <v>0</v>
      </c>
      <c r="CQ69" s="126">
        <v>0</v>
      </c>
      <c r="CR69" s="126">
        <v>1.5</v>
      </c>
      <c r="CS69" s="126">
        <v>0</v>
      </c>
      <c r="CT69" s="126">
        <v>0</v>
      </c>
      <c r="CU69" s="126">
        <v>0</v>
      </c>
      <c r="CV69" s="126">
        <v>0</v>
      </c>
      <c r="CW69" s="126">
        <v>0</v>
      </c>
      <c r="CX69" s="126">
        <v>0</v>
      </c>
      <c r="CY69" s="126">
        <v>0</v>
      </c>
      <c r="CZ69" s="126">
        <v>0</v>
      </c>
      <c r="DA69" s="126">
        <v>1</v>
      </c>
      <c r="DB69" s="126">
        <v>0</v>
      </c>
      <c r="DC69" s="126">
        <v>0</v>
      </c>
      <c r="DD69" s="126">
        <v>0</v>
      </c>
      <c r="DE69" s="126">
        <v>0</v>
      </c>
      <c r="DF69" s="126">
        <v>0</v>
      </c>
      <c r="DG69" s="127" t="b">
        <v>0</v>
      </c>
      <c r="DH69" s="183" t="s">
        <v>1011</v>
      </c>
      <c r="DI69" s="183" t="s">
        <v>993</v>
      </c>
      <c r="DJ69" s="183" t="s">
        <v>993</v>
      </c>
      <c r="DK69" s="183" t="s">
        <v>993</v>
      </c>
      <c r="DL69" s="126">
        <v>1584</v>
      </c>
      <c r="DM69" s="126">
        <v>1472</v>
      </c>
      <c r="DN69" s="126">
        <v>87</v>
      </c>
      <c r="DO69" s="126">
        <v>25</v>
      </c>
      <c r="DP69" s="126">
        <v>13335</v>
      </c>
      <c r="DQ69" s="126">
        <v>1600</v>
      </c>
      <c r="DR69" s="167">
        <f t="shared" si="1"/>
        <v>0.73068493150684932</v>
      </c>
      <c r="DS69" s="168">
        <f t="shared" si="2"/>
        <v>8.376256281407036</v>
      </c>
      <c r="DT69" s="126">
        <v>1584</v>
      </c>
      <c r="DU69" s="126">
        <v>40</v>
      </c>
      <c r="DV69" s="126">
        <v>1513</v>
      </c>
      <c r="DW69" s="126">
        <v>19</v>
      </c>
      <c r="DX69" s="126">
        <v>7</v>
      </c>
      <c r="DY69" s="126">
        <v>0</v>
      </c>
      <c r="DZ69" s="126">
        <v>0</v>
      </c>
      <c r="EA69" s="126">
        <v>5</v>
      </c>
      <c r="EB69" s="126">
        <v>1600</v>
      </c>
      <c r="EC69" s="126">
        <v>118</v>
      </c>
      <c r="ED69" s="126">
        <v>1443</v>
      </c>
      <c r="EE69" s="126">
        <v>14</v>
      </c>
      <c r="EF69" s="126">
        <v>0</v>
      </c>
      <c r="EG69" s="126">
        <v>0</v>
      </c>
      <c r="EH69" s="126">
        <v>0</v>
      </c>
      <c r="EI69" s="126">
        <v>7</v>
      </c>
      <c r="EJ69" s="126">
        <v>14</v>
      </c>
      <c r="EK69" s="126">
        <v>4</v>
      </c>
      <c r="EL69" s="126">
        <v>1482</v>
      </c>
      <c r="EM69" s="126">
        <v>1453</v>
      </c>
      <c r="EN69" s="126">
        <v>0</v>
      </c>
      <c r="EO69" s="126">
        <v>25</v>
      </c>
      <c r="EP69" s="126">
        <v>4</v>
      </c>
      <c r="EQ69" s="126">
        <v>0</v>
      </c>
      <c r="ER69" s="127" t="b">
        <v>0</v>
      </c>
      <c r="ES69" s="127" t="b">
        <v>0</v>
      </c>
      <c r="ET69" s="127" t="b">
        <v>0</v>
      </c>
      <c r="EU69" s="128">
        <v>0.47799999999999998</v>
      </c>
      <c r="EV69" s="128">
        <v>0.35100000000000003</v>
      </c>
      <c r="EW69" s="128">
        <v>0.23300000000000001</v>
      </c>
      <c r="EX69" s="128">
        <v>0.17600000000000002</v>
      </c>
      <c r="EY69" s="128">
        <v>0.184</v>
      </c>
      <c r="EZ69" s="128">
        <v>0.42700000000000005</v>
      </c>
      <c r="FA69" s="127" t="b">
        <v>0</v>
      </c>
      <c r="FB69" s="127" t="b">
        <v>0</v>
      </c>
      <c r="FC69" s="127" t="b">
        <v>0</v>
      </c>
      <c r="FD69" s="128">
        <v>0</v>
      </c>
      <c r="FE69" s="128">
        <v>0</v>
      </c>
      <c r="FF69" s="128">
        <v>0</v>
      </c>
      <c r="FG69" s="128">
        <v>0</v>
      </c>
      <c r="FH69" s="128">
        <v>0</v>
      </c>
      <c r="FI69" s="128">
        <v>0</v>
      </c>
      <c r="FJ69" s="127" t="b">
        <v>0</v>
      </c>
      <c r="FK69" s="127" t="b">
        <v>0</v>
      </c>
      <c r="FL69" s="127" t="b">
        <v>0</v>
      </c>
      <c r="FM69" s="128">
        <v>0</v>
      </c>
      <c r="FN69" s="128">
        <v>0</v>
      </c>
      <c r="FO69" s="128">
        <v>0</v>
      </c>
      <c r="FP69" s="128">
        <v>0</v>
      </c>
      <c r="FQ69" s="128">
        <v>0</v>
      </c>
      <c r="FR69" s="128">
        <v>0</v>
      </c>
      <c r="FS69" s="183" t="s">
        <v>993</v>
      </c>
      <c r="FT69" s="128">
        <v>0</v>
      </c>
      <c r="FU69" s="126">
        <v>0</v>
      </c>
      <c r="FV69" s="126">
        <v>1482</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6">
        <v>0</v>
      </c>
      <c r="GM69" s="127" t="b">
        <v>0</v>
      </c>
      <c r="GN69" s="183" t="s">
        <v>993</v>
      </c>
      <c r="GO69" s="183" t="s">
        <v>993</v>
      </c>
      <c r="GP69" s="183" t="s">
        <v>993</v>
      </c>
      <c r="GQ69" s="183" t="s">
        <v>993</v>
      </c>
      <c r="GR69" s="127"/>
      <c r="GS69" s="123"/>
    </row>
    <row r="70" spans="1:201">
      <c r="A70" s="122"/>
      <c r="B70" s="210" t="s">
        <v>399</v>
      </c>
      <c r="C70" s="183" t="s">
        <v>1128</v>
      </c>
      <c r="D70" s="183" t="s">
        <v>1129</v>
      </c>
      <c r="E70" s="183" t="s">
        <v>437</v>
      </c>
      <c r="F70" s="183" t="s">
        <v>986</v>
      </c>
      <c r="G70" s="183" t="s">
        <v>1062</v>
      </c>
      <c r="H70" s="183" t="s">
        <v>1063</v>
      </c>
      <c r="I70" s="183" t="s">
        <v>1064</v>
      </c>
      <c r="J70" s="183" t="s">
        <v>1065</v>
      </c>
      <c r="K70" s="126">
        <v>9</v>
      </c>
      <c r="L70" s="183" t="s">
        <v>1129</v>
      </c>
      <c r="M70" s="183" t="s">
        <v>1135</v>
      </c>
      <c r="N70" s="183" t="s">
        <v>410</v>
      </c>
      <c r="O70" s="183" t="s">
        <v>1071</v>
      </c>
      <c r="P70" s="183" t="s">
        <v>290</v>
      </c>
      <c r="Q70" s="183" t="s">
        <v>270</v>
      </c>
      <c r="R70" s="127" t="b">
        <v>0</v>
      </c>
      <c r="S70" s="126">
        <v>0</v>
      </c>
      <c r="T70" s="127" t="b">
        <v>0</v>
      </c>
      <c r="U70" s="126">
        <v>0</v>
      </c>
      <c r="V70" s="127" t="b">
        <v>0</v>
      </c>
      <c r="W70" s="127" t="b">
        <v>1</v>
      </c>
      <c r="X70" s="183" t="s">
        <v>270</v>
      </c>
      <c r="Y70" s="183" t="b">
        <f t="shared" si="33"/>
        <v>1</v>
      </c>
      <c r="Z70" s="183" t="s">
        <v>993</v>
      </c>
      <c r="AA70" s="127" t="b">
        <v>0</v>
      </c>
      <c r="AB70" s="183" t="s">
        <v>993</v>
      </c>
      <c r="AC70" s="183" t="s">
        <v>993</v>
      </c>
      <c r="AD70" s="183" t="s">
        <v>993</v>
      </c>
      <c r="AE70" s="183">
        <f t="shared" si="34"/>
        <v>48</v>
      </c>
      <c r="AF70" s="183">
        <f t="shared" si="35"/>
        <v>48</v>
      </c>
      <c r="AG70" s="183">
        <f t="shared" si="36"/>
        <v>26</v>
      </c>
      <c r="AH70" s="183">
        <f t="shared" si="37"/>
        <v>48</v>
      </c>
      <c r="AI70" s="126">
        <v>48</v>
      </c>
      <c r="AJ70" s="126">
        <v>48</v>
      </c>
      <c r="AK70" s="126">
        <v>26</v>
      </c>
      <c r="AL70" s="126">
        <v>48</v>
      </c>
      <c r="AM70" s="126">
        <v>0</v>
      </c>
      <c r="AN70" s="126">
        <v>0</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7" t="b">
        <v>0</v>
      </c>
      <c r="BD70" s="127"/>
      <c r="BE70" s="183" t="s">
        <v>427</v>
      </c>
      <c r="BF70" s="126">
        <v>48</v>
      </c>
      <c r="BG70" s="183" t="s">
        <v>993</v>
      </c>
      <c r="BH70" s="126">
        <v>0</v>
      </c>
      <c r="BI70" s="183" t="s">
        <v>993</v>
      </c>
      <c r="BJ70" s="126">
        <v>0</v>
      </c>
      <c r="BK70" s="126">
        <v>0</v>
      </c>
      <c r="BL70" s="126">
        <v>0</v>
      </c>
      <c r="BM70" s="183" t="s">
        <v>993</v>
      </c>
      <c r="BN70" s="183" t="s">
        <v>993</v>
      </c>
      <c r="BO70" s="183" t="s">
        <v>993</v>
      </c>
      <c r="BP70" s="126">
        <v>0</v>
      </c>
      <c r="BQ70" s="183" t="s">
        <v>993</v>
      </c>
      <c r="BR70" s="126">
        <v>0</v>
      </c>
      <c r="BS70" s="183" t="s">
        <v>993</v>
      </c>
      <c r="BT70" s="126">
        <v>0</v>
      </c>
      <c r="BU70" s="126">
        <v>0</v>
      </c>
      <c r="BV70" s="126">
        <v>0</v>
      </c>
      <c r="BW70" s="183" t="s">
        <v>993</v>
      </c>
      <c r="BX70" s="126">
        <v>0</v>
      </c>
      <c r="BY70" s="183" t="s">
        <v>993</v>
      </c>
      <c r="BZ70" s="126">
        <v>0</v>
      </c>
      <c r="CA70" s="183" t="s">
        <v>993</v>
      </c>
      <c r="CB70" s="126">
        <v>0</v>
      </c>
      <c r="CC70" s="126">
        <v>0</v>
      </c>
      <c r="CD70" s="126">
        <v>0</v>
      </c>
      <c r="CE70" s="183" t="s">
        <v>993</v>
      </c>
      <c r="CF70" s="126">
        <v>0</v>
      </c>
      <c r="CG70" s="183" t="s">
        <v>993</v>
      </c>
      <c r="CH70" s="126">
        <v>0</v>
      </c>
      <c r="CI70" s="183" t="s">
        <v>993</v>
      </c>
      <c r="CJ70" s="126">
        <v>0</v>
      </c>
      <c r="CK70" s="126">
        <v>0</v>
      </c>
      <c r="CL70" s="126">
        <v>0</v>
      </c>
      <c r="CM70" s="126">
        <v>37</v>
      </c>
      <c r="CN70" s="126">
        <v>0</v>
      </c>
      <c r="CO70" s="126">
        <v>0</v>
      </c>
      <c r="CP70" s="126">
        <v>0</v>
      </c>
      <c r="CQ70" s="126">
        <v>0</v>
      </c>
      <c r="CR70" s="126">
        <v>1.5</v>
      </c>
      <c r="CS70" s="126">
        <v>0</v>
      </c>
      <c r="CT70" s="126">
        <v>0</v>
      </c>
      <c r="CU70" s="126">
        <v>0</v>
      </c>
      <c r="CV70" s="126">
        <v>0</v>
      </c>
      <c r="CW70" s="126">
        <v>0</v>
      </c>
      <c r="CX70" s="126">
        <v>0</v>
      </c>
      <c r="CY70" s="126">
        <v>0</v>
      </c>
      <c r="CZ70" s="126">
        <v>0</v>
      </c>
      <c r="DA70" s="126">
        <v>2</v>
      </c>
      <c r="DB70" s="126">
        <v>0</v>
      </c>
      <c r="DC70" s="126">
        <v>0</v>
      </c>
      <c r="DD70" s="126">
        <v>0</v>
      </c>
      <c r="DE70" s="126">
        <v>0</v>
      </c>
      <c r="DF70" s="126">
        <v>0</v>
      </c>
      <c r="DG70" s="127" t="b">
        <v>0</v>
      </c>
      <c r="DH70" s="183" t="s">
        <v>339</v>
      </c>
      <c r="DI70" s="183" t="s">
        <v>993</v>
      </c>
      <c r="DJ70" s="183" t="s">
        <v>993</v>
      </c>
      <c r="DK70" s="183" t="s">
        <v>993</v>
      </c>
      <c r="DL70" s="126">
        <v>911</v>
      </c>
      <c r="DM70" s="126">
        <v>827</v>
      </c>
      <c r="DN70" s="126">
        <v>43</v>
      </c>
      <c r="DO70" s="126">
        <v>41</v>
      </c>
      <c r="DP70" s="126">
        <v>16123</v>
      </c>
      <c r="DQ70" s="126">
        <v>906</v>
      </c>
      <c r="DR70" s="167">
        <f t="shared" si="1"/>
        <v>0.92026255707762561</v>
      </c>
      <c r="DS70" s="168">
        <f t="shared" si="2"/>
        <v>17.746835443037973</v>
      </c>
      <c r="DT70" s="126">
        <v>911</v>
      </c>
      <c r="DU70" s="126">
        <v>99</v>
      </c>
      <c r="DV70" s="126">
        <v>776</v>
      </c>
      <c r="DW70" s="126">
        <v>33</v>
      </c>
      <c r="DX70" s="126">
        <v>3</v>
      </c>
      <c r="DY70" s="126">
        <v>0</v>
      </c>
      <c r="DZ70" s="126">
        <v>0</v>
      </c>
      <c r="EA70" s="126">
        <v>0</v>
      </c>
      <c r="EB70" s="126">
        <v>906</v>
      </c>
      <c r="EC70" s="126">
        <v>40</v>
      </c>
      <c r="ED70" s="126">
        <v>776</v>
      </c>
      <c r="EE70" s="126">
        <v>56</v>
      </c>
      <c r="EF70" s="126">
        <v>0</v>
      </c>
      <c r="EG70" s="126">
        <v>1</v>
      </c>
      <c r="EH70" s="126">
        <v>0</v>
      </c>
      <c r="EI70" s="126">
        <v>0</v>
      </c>
      <c r="EJ70" s="126">
        <v>33</v>
      </c>
      <c r="EK70" s="126">
        <v>0</v>
      </c>
      <c r="EL70" s="126">
        <v>866</v>
      </c>
      <c r="EM70" s="126">
        <v>834</v>
      </c>
      <c r="EN70" s="126">
        <v>0</v>
      </c>
      <c r="EO70" s="126">
        <v>31</v>
      </c>
      <c r="EP70" s="126">
        <v>1</v>
      </c>
      <c r="EQ70" s="126">
        <v>0</v>
      </c>
      <c r="ER70" s="127" t="b">
        <v>0</v>
      </c>
      <c r="ES70" s="127" t="b">
        <v>0</v>
      </c>
      <c r="ET70" s="127" t="b">
        <v>0</v>
      </c>
      <c r="EU70" s="128">
        <v>0.61399999999999999</v>
      </c>
      <c r="EV70" s="128">
        <v>0.51900000000000002</v>
      </c>
      <c r="EW70" s="128">
        <v>0.12300000000000001</v>
      </c>
      <c r="EX70" s="128">
        <v>0.26500000000000001</v>
      </c>
      <c r="EY70" s="128">
        <v>6.0000000000000001E-3</v>
      </c>
      <c r="EZ70" s="128">
        <v>0.32</v>
      </c>
      <c r="FA70" s="127" t="b">
        <v>0</v>
      </c>
      <c r="FB70" s="127" t="b">
        <v>0</v>
      </c>
      <c r="FC70" s="127" t="b">
        <v>0</v>
      </c>
      <c r="FD70" s="128">
        <v>0</v>
      </c>
      <c r="FE70" s="128">
        <v>0</v>
      </c>
      <c r="FF70" s="128">
        <v>0</v>
      </c>
      <c r="FG70" s="128">
        <v>0</v>
      </c>
      <c r="FH70" s="128">
        <v>0</v>
      </c>
      <c r="FI70" s="128">
        <v>0</v>
      </c>
      <c r="FJ70" s="127" t="b">
        <v>0</v>
      </c>
      <c r="FK70" s="127" t="b">
        <v>0</v>
      </c>
      <c r="FL70" s="127" t="b">
        <v>0</v>
      </c>
      <c r="FM70" s="128">
        <v>0</v>
      </c>
      <c r="FN70" s="128">
        <v>0</v>
      </c>
      <c r="FO70" s="128">
        <v>0</v>
      </c>
      <c r="FP70" s="128">
        <v>0</v>
      </c>
      <c r="FQ70" s="128">
        <v>0</v>
      </c>
      <c r="FR70" s="128">
        <v>0</v>
      </c>
      <c r="FS70" s="183" t="s">
        <v>993</v>
      </c>
      <c r="FT70" s="128">
        <v>0</v>
      </c>
      <c r="FU70" s="126">
        <v>0</v>
      </c>
      <c r="FV70" s="126">
        <v>866</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6">
        <v>0</v>
      </c>
      <c r="GM70" s="127" t="b">
        <v>0</v>
      </c>
      <c r="GN70" s="183" t="s">
        <v>993</v>
      </c>
      <c r="GO70" s="183" t="s">
        <v>993</v>
      </c>
      <c r="GP70" s="183" t="s">
        <v>993</v>
      </c>
      <c r="GQ70" s="183" t="s">
        <v>993</v>
      </c>
      <c r="GR70" s="127"/>
      <c r="GS70" s="123"/>
    </row>
    <row r="71" spans="1:201">
      <c r="A71" s="122"/>
      <c r="B71" s="210" t="s">
        <v>399</v>
      </c>
      <c r="C71" s="183" t="s">
        <v>1128</v>
      </c>
      <c r="D71" s="183" t="s">
        <v>1129</v>
      </c>
      <c r="E71" s="183" t="s">
        <v>437</v>
      </c>
      <c r="F71" s="183" t="s">
        <v>986</v>
      </c>
      <c r="G71" s="183" t="s">
        <v>1062</v>
      </c>
      <c r="H71" s="183" t="s">
        <v>1063</v>
      </c>
      <c r="I71" s="183" t="s">
        <v>1064</v>
      </c>
      <c r="J71" s="183" t="s">
        <v>1065</v>
      </c>
      <c r="K71" s="126">
        <v>10</v>
      </c>
      <c r="L71" s="183" t="s">
        <v>1129</v>
      </c>
      <c r="M71" s="183" t="s">
        <v>1136</v>
      </c>
      <c r="N71" s="183" t="s">
        <v>412</v>
      </c>
      <c r="O71" s="183" t="s">
        <v>1071</v>
      </c>
      <c r="P71" s="183" t="s">
        <v>290</v>
      </c>
      <c r="Q71" s="183" t="s">
        <v>270</v>
      </c>
      <c r="R71" s="127" t="b">
        <v>0</v>
      </c>
      <c r="S71" s="126">
        <v>0</v>
      </c>
      <c r="T71" s="127" t="b">
        <v>0</v>
      </c>
      <c r="U71" s="126">
        <v>0</v>
      </c>
      <c r="V71" s="127" t="b">
        <v>0</v>
      </c>
      <c r="W71" s="127" t="b">
        <v>1</v>
      </c>
      <c r="X71" s="183" t="s">
        <v>270</v>
      </c>
      <c r="Y71" s="183" t="b">
        <f t="shared" si="33"/>
        <v>1</v>
      </c>
      <c r="Z71" s="183" t="s">
        <v>993</v>
      </c>
      <c r="AA71" s="127" t="b">
        <v>0</v>
      </c>
      <c r="AB71" s="183" t="s">
        <v>993</v>
      </c>
      <c r="AC71" s="183" t="s">
        <v>993</v>
      </c>
      <c r="AD71" s="183" t="s">
        <v>993</v>
      </c>
      <c r="AE71" s="183">
        <f t="shared" si="34"/>
        <v>50</v>
      </c>
      <c r="AF71" s="183">
        <f t="shared" si="35"/>
        <v>50</v>
      </c>
      <c r="AG71" s="183">
        <f t="shared" si="36"/>
        <v>13</v>
      </c>
      <c r="AH71" s="183">
        <f t="shared" si="37"/>
        <v>50</v>
      </c>
      <c r="AI71" s="126">
        <v>50</v>
      </c>
      <c r="AJ71" s="126">
        <v>50</v>
      </c>
      <c r="AK71" s="126">
        <v>13</v>
      </c>
      <c r="AL71" s="126">
        <v>50</v>
      </c>
      <c r="AM71" s="126">
        <v>0</v>
      </c>
      <c r="AN71" s="126">
        <v>0</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7" t="b">
        <v>0</v>
      </c>
      <c r="BD71" s="127"/>
      <c r="BE71" s="183" t="s">
        <v>427</v>
      </c>
      <c r="BF71" s="126">
        <v>50</v>
      </c>
      <c r="BG71" s="183" t="s">
        <v>993</v>
      </c>
      <c r="BH71" s="126">
        <v>0</v>
      </c>
      <c r="BI71" s="183" t="s">
        <v>993</v>
      </c>
      <c r="BJ71" s="126">
        <v>0</v>
      </c>
      <c r="BK71" s="126">
        <v>0</v>
      </c>
      <c r="BL71" s="126">
        <v>0</v>
      </c>
      <c r="BM71" s="183" t="s">
        <v>993</v>
      </c>
      <c r="BN71" s="183" t="s">
        <v>993</v>
      </c>
      <c r="BO71" s="183" t="s">
        <v>993</v>
      </c>
      <c r="BP71" s="126">
        <v>0</v>
      </c>
      <c r="BQ71" s="183" t="s">
        <v>993</v>
      </c>
      <c r="BR71" s="126">
        <v>0</v>
      </c>
      <c r="BS71" s="183" t="s">
        <v>993</v>
      </c>
      <c r="BT71" s="126">
        <v>0</v>
      </c>
      <c r="BU71" s="126">
        <v>0</v>
      </c>
      <c r="BV71" s="126">
        <v>0</v>
      </c>
      <c r="BW71" s="183" t="s">
        <v>993</v>
      </c>
      <c r="BX71" s="126">
        <v>0</v>
      </c>
      <c r="BY71" s="183" t="s">
        <v>993</v>
      </c>
      <c r="BZ71" s="126">
        <v>0</v>
      </c>
      <c r="CA71" s="183" t="s">
        <v>993</v>
      </c>
      <c r="CB71" s="126">
        <v>0</v>
      </c>
      <c r="CC71" s="126">
        <v>0</v>
      </c>
      <c r="CD71" s="126">
        <v>0</v>
      </c>
      <c r="CE71" s="183" t="s">
        <v>993</v>
      </c>
      <c r="CF71" s="126">
        <v>0</v>
      </c>
      <c r="CG71" s="183" t="s">
        <v>993</v>
      </c>
      <c r="CH71" s="126">
        <v>0</v>
      </c>
      <c r="CI71" s="183" t="s">
        <v>993</v>
      </c>
      <c r="CJ71" s="126">
        <v>0</v>
      </c>
      <c r="CK71" s="126">
        <v>0</v>
      </c>
      <c r="CL71" s="126">
        <v>0</v>
      </c>
      <c r="CM71" s="126">
        <v>35</v>
      </c>
      <c r="CN71" s="126">
        <v>0.8</v>
      </c>
      <c r="CO71" s="126">
        <v>0</v>
      </c>
      <c r="CP71" s="126">
        <v>0</v>
      </c>
      <c r="CQ71" s="126">
        <v>0</v>
      </c>
      <c r="CR71" s="126">
        <v>0.8</v>
      </c>
      <c r="CS71" s="126">
        <v>0</v>
      </c>
      <c r="CT71" s="126">
        <v>0</v>
      </c>
      <c r="CU71" s="126">
        <v>0</v>
      </c>
      <c r="CV71" s="126">
        <v>0</v>
      </c>
      <c r="CW71" s="126">
        <v>0</v>
      </c>
      <c r="CX71" s="126">
        <v>0</v>
      </c>
      <c r="CY71" s="126">
        <v>0</v>
      </c>
      <c r="CZ71" s="126">
        <v>0</v>
      </c>
      <c r="DA71" s="126">
        <v>1</v>
      </c>
      <c r="DB71" s="126">
        <v>0</v>
      </c>
      <c r="DC71" s="126">
        <v>0</v>
      </c>
      <c r="DD71" s="126">
        <v>0</v>
      </c>
      <c r="DE71" s="126">
        <v>0</v>
      </c>
      <c r="DF71" s="126">
        <v>0</v>
      </c>
      <c r="DG71" s="127" t="b">
        <v>0</v>
      </c>
      <c r="DH71" s="183" t="s">
        <v>293</v>
      </c>
      <c r="DI71" s="183" t="s">
        <v>993</v>
      </c>
      <c r="DJ71" s="183" t="s">
        <v>993</v>
      </c>
      <c r="DK71" s="183" t="s">
        <v>993</v>
      </c>
      <c r="DL71" s="126">
        <v>1270</v>
      </c>
      <c r="DM71" s="126">
        <v>1087</v>
      </c>
      <c r="DN71" s="126">
        <v>84</v>
      </c>
      <c r="DO71" s="126">
        <v>99</v>
      </c>
      <c r="DP71" s="126">
        <v>15393</v>
      </c>
      <c r="DQ71" s="126">
        <v>1268</v>
      </c>
      <c r="DR71" s="167">
        <f t="shared" si="1"/>
        <v>0.84345205479452057</v>
      </c>
      <c r="DS71" s="168">
        <f t="shared" si="2"/>
        <v>12.130023640661939</v>
      </c>
      <c r="DT71" s="126">
        <v>1270</v>
      </c>
      <c r="DU71" s="126">
        <v>175</v>
      </c>
      <c r="DV71" s="126">
        <v>1022</v>
      </c>
      <c r="DW71" s="126">
        <v>56</v>
      </c>
      <c r="DX71" s="126">
        <v>17</v>
      </c>
      <c r="DY71" s="126">
        <v>0</v>
      </c>
      <c r="DZ71" s="126">
        <v>0</v>
      </c>
      <c r="EA71" s="126">
        <v>0</v>
      </c>
      <c r="EB71" s="126">
        <v>1268</v>
      </c>
      <c r="EC71" s="126">
        <v>156</v>
      </c>
      <c r="ED71" s="126">
        <v>1028</v>
      </c>
      <c r="EE71" s="126">
        <v>56</v>
      </c>
      <c r="EF71" s="126">
        <v>1</v>
      </c>
      <c r="EG71" s="126">
        <v>3</v>
      </c>
      <c r="EH71" s="126">
        <v>0</v>
      </c>
      <c r="EI71" s="126">
        <v>13</v>
      </c>
      <c r="EJ71" s="126">
        <v>11</v>
      </c>
      <c r="EK71" s="126">
        <v>0</v>
      </c>
      <c r="EL71" s="126">
        <v>1112</v>
      </c>
      <c r="EM71" s="126">
        <v>1103</v>
      </c>
      <c r="EN71" s="126">
        <v>0</v>
      </c>
      <c r="EO71" s="126">
        <v>8</v>
      </c>
      <c r="EP71" s="126">
        <v>1</v>
      </c>
      <c r="EQ71" s="126">
        <v>0</v>
      </c>
      <c r="ER71" s="127" t="b">
        <v>0</v>
      </c>
      <c r="ES71" s="127" t="b">
        <v>0</v>
      </c>
      <c r="ET71" s="127" t="b">
        <v>0</v>
      </c>
      <c r="EU71" s="128">
        <v>0.746</v>
      </c>
      <c r="EV71" s="128">
        <v>0.20199999999999999</v>
      </c>
      <c r="EW71" s="128">
        <v>0.113</v>
      </c>
      <c r="EX71" s="128">
        <v>0.106</v>
      </c>
      <c r="EY71" s="128">
        <v>0.188</v>
      </c>
      <c r="EZ71" s="128">
        <v>0.29100000000000004</v>
      </c>
      <c r="FA71" s="127" t="b">
        <v>0</v>
      </c>
      <c r="FB71" s="127" t="b">
        <v>0</v>
      </c>
      <c r="FC71" s="127" t="b">
        <v>0</v>
      </c>
      <c r="FD71" s="128">
        <v>0</v>
      </c>
      <c r="FE71" s="128">
        <v>0</v>
      </c>
      <c r="FF71" s="128">
        <v>0</v>
      </c>
      <c r="FG71" s="128">
        <v>0</v>
      </c>
      <c r="FH71" s="128">
        <v>0</v>
      </c>
      <c r="FI71" s="128">
        <v>0</v>
      </c>
      <c r="FJ71" s="127" t="b">
        <v>0</v>
      </c>
      <c r="FK71" s="127" t="b">
        <v>0</v>
      </c>
      <c r="FL71" s="127" t="b">
        <v>0</v>
      </c>
      <c r="FM71" s="128">
        <v>0</v>
      </c>
      <c r="FN71" s="128">
        <v>0</v>
      </c>
      <c r="FO71" s="128">
        <v>0</v>
      </c>
      <c r="FP71" s="128">
        <v>0</v>
      </c>
      <c r="FQ71" s="128">
        <v>0</v>
      </c>
      <c r="FR71" s="128">
        <v>0</v>
      </c>
      <c r="FS71" s="183" t="s">
        <v>993</v>
      </c>
      <c r="FT71" s="128">
        <v>0</v>
      </c>
      <c r="FU71" s="126">
        <v>0</v>
      </c>
      <c r="FV71" s="126">
        <v>1112</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6">
        <v>0</v>
      </c>
      <c r="GM71" s="127" t="b">
        <v>0</v>
      </c>
      <c r="GN71" s="183" t="s">
        <v>993</v>
      </c>
      <c r="GO71" s="183" t="s">
        <v>993</v>
      </c>
      <c r="GP71" s="183" t="s">
        <v>993</v>
      </c>
      <c r="GQ71" s="183" t="s">
        <v>993</v>
      </c>
      <c r="GR71" s="127"/>
      <c r="GS71" s="123"/>
    </row>
    <row r="72" spans="1:201">
      <c r="A72" s="122"/>
      <c r="B72" s="210" t="s">
        <v>399</v>
      </c>
      <c r="C72" s="183" t="s">
        <v>1128</v>
      </c>
      <c r="D72" s="183" t="s">
        <v>1129</v>
      </c>
      <c r="E72" s="183" t="s">
        <v>437</v>
      </c>
      <c r="F72" s="183" t="s">
        <v>986</v>
      </c>
      <c r="G72" s="183" t="s">
        <v>1062</v>
      </c>
      <c r="H72" s="183" t="s">
        <v>1063</v>
      </c>
      <c r="I72" s="183" t="s">
        <v>1064</v>
      </c>
      <c r="J72" s="183" t="s">
        <v>1065</v>
      </c>
      <c r="K72" s="126">
        <v>11</v>
      </c>
      <c r="L72" s="183" t="s">
        <v>1129</v>
      </c>
      <c r="M72" s="183" t="s">
        <v>1137</v>
      </c>
      <c r="N72" s="183" t="s">
        <v>413</v>
      </c>
      <c r="O72" s="183" t="s">
        <v>1071</v>
      </c>
      <c r="P72" s="183" t="s">
        <v>290</v>
      </c>
      <c r="Q72" s="183" t="s">
        <v>270</v>
      </c>
      <c r="R72" s="127" t="b">
        <v>0</v>
      </c>
      <c r="S72" s="126">
        <v>0</v>
      </c>
      <c r="T72" s="127" t="b">
        <v>0</v>
      </c>
      <c r="U72" s="126">
        <v>0</v>
      </c>
      <c r="V72" s="127" t="b">
        <v>0</v>
      </c>
      <c r="W72" s="127" t="b">
        <v>1</v>
      </c>
      <c r="X72" s="183" t="s">
        <v>270</v>
      </c>
      <c r="Y72" s="183" t="b">
        <f t="shared" si="33"/>
        <v>1</v>
      </c>
      <c r="Z72" s="183" t="s">
        <v>993</v>
      </c>
      <c r="AA72" s="127" t="b">
        <v>0</v>
      </c>
      <c r="AB72" s="183" t="s">
        <v>993</v>
      </c>
      <c r="AC72" s="183" t="s">
        <v>993</v>
      </c>
      <c r="AD72" s="183" t="s">
        <v>993</v>
      </c>
      <c r="AE72" s="183">
        <f t="shared" si="34"/>
        <v>50</v>
      </c>
      <c r="AF72" s="183">
        <f t="shared" si="35"/>
        <v>50</v>
      </c>
      <c r="AG72" s="183">
        <f t="shared" si="36"/>
        <v>12</v>
      </c>
      <c r="AH72" s="183">
        <f t="shared" si="37"/>
        <v>50</v>
      </c>
      <c r="AI72" s="126">
        <v>50</v>
      </c>
      <c r="AJ72" s="126">
        <v>50</v>
      </c>
      <c r="AK72" s="126">
        <v>12</v>
      </c>
      <c r="AL72" s="126">
        <v>50</v>
      </c>
      <c r="AM72" s="126">
        <v>0</v>
      </c>
      <c r="AN72" s="126">
        <v>0</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7" t="b">
        <v>0</v>
      </c>
      <c r="BD72" s="127"/>
      <c r="BE72" s="183" t="s">
        <v>427</v>
      </c>
      <c r="BF72" s="126">
        <v>50</v>
      </c>
      <c r="BG72" s="183" t="s">
        <v>993</v>
      </c>
      <c r="BH72" s="126">
        <v>0</v>
      </c>
      <c r="BI72" s="183" t="s">
        <v>993</v>
      </c>
      <c r="BJ72" s="126">
        <v>0</v>
      </c>
      <c r="BK72" s="126">
        <v>0</v>
      </c>
      <c r="BL72" s="126">
        <v>0</v>
      </c>
      <c r="BM72" s="183" t="s">
        <v>993</v>
      </c>
      <c r="BN72" s="183" t="s">
        <v>993</v>
      </c>
      <c r="BO72" s="183" t="s">
        <v>993</v>
      </c>
      <c r="BP72" s="126">
        <v>0</v>
      </c>
      <c r="BQ72" s="183" t="s">
        <v>993</v>
      </c>
      <c r="BR72" s="126">
        <v>0</v>
      </c>
      <c r="BS72" s="183" t="s">
        <v>993</v>
      </c>
      <c r="BT72" s="126">
        <v>0</v>
      </c>
      <c r="BU72" s="126">
        <v>0</v>
      </c>
      <c r="BV72" s="126">
        <v>0</v>
      </c>
      <c r="BW72" s="183" t="s">
        <v>993</v>
      </c>
      <c r="BX72" s="126">
        <v>0</v>
      </c>
      <c r="BY72" s="183" t="s">
        <v>993</v>
      </c>
      <c r="BZ72" s="126">
        <v>0</v>
      </c>
      <c r="CA72" s="183" t="s">
        <v>993</v>
      </c>
      <c r="CB72" s="126">
        <v>0</v>
      </c>
      <c r="CC72" s="126">
        <v>0</v>
      </c>
      <c r="CD72" s="126">
        <v>0</v>
      </c>
      <c r="CE72" s="183" t="s">
        <v>993</v>
      </c>
      <c r="CF72" s="126">
        <v>0</v>
      </c>
      <c r="CG72" s="183" t="s">
        <v>993</v>
      </c>
      <c r="CH72" s="126">
        <v>0</v>
      </c>
      <c r="CI72" s="183" t="s">
        <v>993</v>
      </c>
      <c r="CJ72" s="126">
        <v>0</v>
      </c>
      <c r="CK72" s="126">
        <v>0</v>
      </c>
      <c r="CL72" s="126">
        <v>0</v>
      </c>
      <c r="CM72" s="126">
        <v>37</v>
      </c>
      <c r="CN72" s="126">
        <v>0</v>
      </c>
      <c r="CO72" s="126">
        <v>0</v>
      </c>
      <c r="CP72" s="126">
        <v>0</v>
      </c>
      <c r="CQ72" s="126">
        <v>0</v>
      </c>
      <c r="CR72" s="126">
        <v>0.8</v>
      </c>
      <c r="CS72" s="126">
        <v>0</v>
      </c>
      <c r="CT72" s="126">
        <v>0</v>
      </c>
      <c r="CU72" s="126">
        <v>0</v>
      </c>
      <c r="CV72" s="126">
        <v>0</v>
      </c>
      <c r="CW72" s="126">
        <v>0</v>
      </c>
      <c r="CX72" s="126">
        <v>0</v>
      </c>
      <c r="CY72" s="126">
        <v>0</v>
      </c>
      <c r="CZ72" s="126">
        <v>0</v>
      </c>
      <c r="DA72" s="126">
        <v>1</v>
      </c>
      <c r="DB72" s="126">
        <v>0</v>
      </c>
      <c r="DC72" s="126">
        <v>0</v>
      </c>
      <c r="DD72" s="126">
        <v>0</v>
      </c>
      <c r="DE72" s="126">
        <v>0</v>
      </c>
      <c r="DF72" s="126">
        <v>0</v>
      </c>
      <c r="DG72" s="127" t="b">
        <v>0</v>
      </c>
      <c r="DH72" s="183" t="s">
        <v>296</v>
      </c>
      <c r="DI72" s="183" t="s">
        <v>993</v>
      </c>
      <c r="DJ72" s="183" t="s">
        <v>993</v>
      </c>
      <c r="DK72" s="183" t="s">
        <v>993</v>
      </c>
      <c r="DL72" s="126">
        <v>1323</v>
      </c>
      <c r="DM72" s="126">
        <v>1157</v>
      </c>
      <c r="DN72" s="126">
        <v>78</v>
      </c>
      <c r="DO72" s="126">
        <v>88</v>
      </c>
      <c r="DP72" s="126">
        <v>16511</v>
      </c>
      <c r="DQ72" s="126">
        <v>1317</v>
      </c>
      <c r="DR72" s="167">
        <f t="shared" si="1"/>
        <v>0.90471232876712326</v>
      </c>
      <c r="DS72" s="168">
        <f t="shared" si="2"/>
        <v>12.508333333333333</v>
      </c>
      <c r="DT72" s="126">
        <v>1323</v>
      </c>
      <c r="DU72" s="126">
        <v>126</v>
      </c>
      <c r="DV72" s="126">
        <v>1139</v>
      </c>
      <c r="DW72" s="126">
        <v>45</v>
      </c>
      <c r="DX72" s="126">
        <v>12</v>
      </c>
      <c r="DY72" s="126">
        <v>0</v>
      </c>
      <c r="DZ72" s="126">
        <v>0</v>
      </c>
      <c r="EA72" s="126">
        <v>1</v>
      </c>
      <c r="EB72" s="126">
        <v>1317</v>
      </c>
      <c r="EC72" s="126">
        <v>73</v>
      </c>
      <c r="ED72" s="126">
        <v>1165</v>
      </c>
      <c r="EE72" s="126">
        <v>50</v>
      </c>
      <c r="EF72" s="126">
        <v>0</v>
      </c>
      <c r="EG72" s="126">
        <v>3</v>
      </c>
      <c r="EH72" s="126">
        <v>0</v>
      </c>
      <c r="EI72" s="126">
        <v>3</v>
      </c>
      <c r="EJ72" s="126">
        <v>22</v>
      </c>
      <c r="EK72" s="126">
        <v>1</v>
      </c>
      <c r="EL72" s="126">
        <v>1244</v>
      </c>
      <c r="EM72" s="126">
        <v>1237</v>
      </c>
      <c r="EN72" s="126">
        <v>0</v>
      </c>
      <c r="EO72" s="126">
        <v>7</v>
      </c>
      <c r="EP72" s="126">
        <v>0</v>
      </c>
      <c r="EQ72" s="126">
        <v>0</v>
      </c>
      <c r="ER72" s="127" t="b">
        <v>0</v>
      </c>
      <c r="ES72" s="127" t="b">
        <v>0</v>
      </c>
      <c r="ET72" s="127" t="b">
        <v>0</v>
      </c>
      <c r="EU72" s="128">
        <v>0.44500000000000001</v>
      </c>
      <c r="EV72" s="128">
        <v>0.26</v>
      </c>
      <c r="EW72" s="128">
        <v>0.18100000000000002</v>
      </c>
      <c r="EX72" s="128">
        <v>0.125</v>
      </c>
      <c r="EY72" s="128">
        <v>0.191</v>
      </c>
      <c r="EZ72" s="128">
        <v>0.35200000000000004</v>
      </c>
      <c r="FA72" s="127" t="b">
        <v>0</v>
      </c>
      <c r="FB72" s="127" t="b">
        <v>0</v>
      </c>
      <c r="FC72" s="127" t="b">
        <v>0</v>
      </c>
      <c r="FD72" s="128">
        <v>0</v>
      </c>
      <c r="FE72" s="128">
        <v>0</v>
      </c>
      <c r="FF72" s="128">
        <v>0</v>
      </c>
      <c r="FG72" s="128">
        <v>0</v>
      </c>
      <c r="FH72" s="128">
        <v>0</v>
      </c>
      <c r="FI72" s="128">
        <v>0</v>
      </c>
      <c r="FJ72" s="127" t="b">
        <v>0</v>
      </c>
      <c r="FK72" s="127" t="b">
        <v>0</v>
      </c>
      <c r="FL72" s="127" t="b">
        <v>0</v>
      </c>
      <c r="FM72" s="128">
        <v>0</v>
      </c>
      <c r="FN72" s="128">
        <v>0</v>
      </c>
      <c r="FO72" s="128">
        <v>0</v>
      </c>
      <c r="FP72" s="128">
        <v>0</v>
      </c>
      <c r="FQ72" s="128">
        <v>0</v>
      </c>
      <c r="FR72" s="128">
        <v>0</v>
      </c>
      <c r="FS72" s="183" t="s">
        <v>993</v>
      </c>
      <c r="FT72" s="128">
        <v>0</v>
      </c>
      <c r="FU72" s="126">
        <v>0</v>
      </c>
      <c r="FV72" s="126">
        <v>1244</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6">
        <v>0</v>
      </c>
      <c r="GM72" s="127" t="b">
        <v>0</v>
      </c>
      <c r="GN72" s="183" t="s">
        <v>993</v>
      </c>
      <c r="GO72" s="183" t="s">
        <v>993</v>
      </c>
      <c r="GP72" s="183" t="s">
        <v>993</v>
      </c>
      <c r="GQ72" s="183" t="s">
        <v>993</v>
      </c>
      <c r="GR72" s="127"/>
      <c r="GS72" s="123"/>
    </row>
    <row r="73" spans="1:201">
      <c r="A73" s="122"/>
      <c r="B73" s="210" t="s">
        <v>399</v>
      </c>
      <c r="C73" s="183" t="s">
        <v>1128</v>
      </c>
      <c r="D73" s="183" t="s">
        <v>1129</v>
      </c>
      <c r="E73" s="183" t="s">
        <v>437</v>
      </c>
      <c r="F73" s="183" t="s">
        <v>986</v>
      </c>
      <c r="G73" s="183" t="s">
        <v>1062</v>
      </c>
      <c r="H73" s="183" t="s">
        <v>1063</v>
      </c>
      <c r="I73" s="183" t="s">
        <v>1064</v>
      </c>
      <c r="J73" s="183" t="s">
        <v>1065</v>
      </c>
      <c r="K73" s="126">
        <v>12</v>
      </c>
      <c r="L73" s="183" t="s">
        <v>1129</v>
      </c>
      <c r="M73" s="183" t="s">
        <v>1138</v>
      </c>
      <c r="N73" s="183" t="s">
        <v>415</v>
      </c>
      <c r="O73" s="183" t="s">
        <v>1071</v>
      </c>
      <c r="P73" s="183" t="s">
        <v>290</v>
      </c>
      <c r="Q73" s="183" t="s">
        <v>270</v>
      </c>
      <c r="R73" s="127" t="b">
        <v>0</v>
      </c>
      <c r="S73" s="126">
        <v>0</v>
      </c>
      <c r="T73" s="127" t="b">
        <v>0</v>
      </c>
      <c r="U73" s="126">
        <v>0</v>
      </c>
      <c r="V73" s="127" t="b">
        <v>0</v>
      </c>
      <c r="W73" s="127" t="b">
        <v>1</v>
      </c>
      <c r="X73" s="183" t="s">
        <v>270</v>
      </c>
      <c r="Y73" s="183" t="b">
        <f t="shared" si="33"/>
        <v>1</v>
      </c>
      <c r="Z73" s="183" t="s">
        <v>993</v>
      </c>
      <c r="AA73" s="127" t="b">
        <v>0</v>
      </c>
      <c r="AB73" s="183" t="s">
        <v>993</v>
      </c>
      <c r="AC73" s="183" t="s">
        <v>993</v>
      </c>
      <c r="AD73" s="183" t="s">
        <v>993</v>
      </c>
      <c r="AE73" s="183">
        <f t="shared" si="34"/>
        <v>44</v>
      </c>
      <c r="AF73" s="183">
        <f t="shared" si="35"/>
        <v>44</v>
      </c>
      <c r="AG73" s="183">
        <f t="shared" si="36"/>
        <v>13</v>
      </c>
      <c r="AH73" s="183">
        <f t="shared" si="37"/>
        <v>44</v>
      </c>
      <c r="AI73" s="126">
        <v>44</v>
      </c>
      <c r="AJ73" s="126">
        <v>44</v>
      </c>
      <c r="AK73" s="126">
        <v>13</v>
      </c>
      <c r="AL73" s="126">
        <v>44</v>
      </c>
      <c r="AM73" s="126">
        <v>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7" t="b">
        <v>0</v>
      </c>
      <c r="BD73" s="127"/>
      <c r="BE73" s="183" t="s">
        <v>427</v>
      </c>
      <c r="BF73" s="126">
        <v>44</v>
      </c>
      <c r="BG73" s="183" t="s">
        <v>993</v>
      </c>
      <c r="BH73" s="126">
        <v>0</v>
      </c>
      <c r="BI73" s="183" t="s">
        <v>993</v>
      </c>
      <c r="BJ73" s="126">
        <v>0</v>
      </c>
      <c r="BK73" s="126">
        <v>0</v>
      </c>
      <c r="BL73" s="126">
        <v>0</v>
      </c>
      <c r="BM73" s="183" t="s">
        <v>993</v>
      </c>
      <c r="BN73" s="183" t="s">
        <v>993</v>
      </c>
      <c r="BO73" s="183" t="s">
        <v>993</v>
      </c>
      <c r="BP73" s="126">
        <v>0</v>
      </c>
      <c r="BQ73" s="183" t="s">
        <v>993</v>
      </c>
      <c r="BR73" s="126">
        <v>0</v>
      </c>
      <c r="BS73" s="183" t="s">
        <v>993</v>
      </c>
      <c r="BT73" s="126">
        <v>0</v>
      </c>
      <c r="BU73" s="126">
        <v>0</v>
      </c>
      <c r="BV73" s="126">
        <v>0</v>
      </c>
      <c r="BW73" s="183" t="s">
        <v>993</v>
      </c>
      <c r="BX73" s="126">
        <v>0</v>
      </c>
      <c r="BY73" s="183" t="s">
        <v>993</v>
      </c>
      <c r="BZ73" s="126">
        <v>0</v>
      </c>
      <c r="CA73" s="183" t="s">
        <v>993</v>
      </c>
      <c r="CB73" s="126">
        <v>0</v>
      </c>
      <c r="CC73" s="126">
        <v>0</v>
      </c>
      <c r="CD73" s="126">
        <v>0</v>
      </c>
      <c r="CE73" s="183" t="s">
        <v>993</v>
      </c>
      <c r="CF73" s="126">
        <v>0</v>
      </c>
      <c r="CG73" s="183" t="s">
        <v>993</v>
      </c>
      <c r="CH73" s="126">
        <v>0</v>
      </c>
      <c r="CI73" s="183" t="s">
        <v>993</v>
      </c>
      <c r="CJ73" s="126">
        <v>0</v>
      </c>
      <c r="CK73" s="126">
        <v>0</v>
      </c>
      <c r="CL73" s="126">
        <v>0</v>
      </c>
      <c r="CM73" s="126">
        <v>35</v>
      </c>
      <c r="CN73" s="126">
        <v>0</v>
      </c>
      <c r="CO73" s="126">
        <v>0</v>
      </c>
      <c r="CP73" s="126">
        <v>0</v>
      </c>
      <c r="CQ73" s="126">
        <v>0</v>
      </c>
      <c r="CR73" s="126">
        <v>1.4</v>
      </c>
      <c r="CS73" s="126">
        <v>0</v>
      </c>
      <c r="CT73" s="126">
        <v>0</v>
      </c>
      <c r="CU73" s="126">
        <v>0</v>
      </c>
      <c r="CV73" s="126">
        <v>0</v>
      </c>
      <c r="CW73" s="126">
        <v>0</v>
      </c>
      <c r="CX73" s="126">
        <v>0</v>
      </c>
      <c r="CY73" s="126">
        <v>0</v>
      </c>
      <c r="CZ73" s="126">
        <v>0</v>
      </c>
      <c r="DA73" s="126">
        <v>1</v>
      </c>
      <c r="DB73" s="126">
        <v>0</v>
      </c>
      <c r="DC73" s="126">
        <v>0</v>
      </c>
      <c r="DD73" s="126">
        <v>0</v>
      </c>
      <c r="DE73" s="126">
        <v>0</v>
      </c>
      <c r="DF73" s="126">
        <v>0</v>
      </c>
      <c r="DG73" s="127" t="b">
        <v>0</v>
      </c>
      <c r="DH73" s="183" t="s">
        <v>999</v>
      </c>
      <c r="DI73" s="183" t="s">
        <v>282</v>
      </c>
      <c r="DJ73" s="183" t="s">
        <v>422</v>
      </c>
      <c r="DK73" s="183" t="s">
        <v>993</v>
      </c>
      <c r="DL73" s="126">
        <v>873</v>
      </c>
      <c r="DM73" s="126">
        <v>778</v>
      </c>
      <c r="DN73" s="126">
        <v>21</v>
      </c>
      <c r="DO73" s="126">
        <v>74</v>
      </c>
      <c r="DP73" s="126">
        <v>11824</v>
      </c>
      <c r="DQ73" s="126">
        <v>877</v>
      </c>
      <c r="DR73" s="167">
        <f t="shared" si="1"/>
        <v>0.73623910336239107</v>
      </c>
      <c r="DS73" s="168">
        <f t="shared" si="2"/>
        <v>13.513142857142856</v>
      </c>
      <c r="DT73" s="126">
        <v>873</v>
      </c>
      <c r="DU73" s="126">
        <v>54</v>
      </c>
      <c r="DV73" s="126">
        <v>779</v>
      </c>
      <c r="DW73" s="126">
        <v>31</v>
      </c>
      <c r="DX73" s="126">
        <v>7</v>
      </c>
      <c r="DY73" s="126">
        <v>0</v>
      </c>
      <c r="DZ73" s="126">
        <v>0</v>
      </c>
      <c r="EA73" s="126">
        <v>2</v>
      </c>
      <c r="EB73" s="126">
        <v>877</v>
      </c>
      <c r="EC73" s="126">
        <v>77</v>
      </c>
      <c r="ED73" s="126">
        <v>738</v>
      </c>
      <c r="EE73" s="126">
        <v>47</v>
      </c>
      <c r="EF73" s="126">
        <v>1</v>
      </c>
      <c r="EG73" s="126">
        <v>3</v>
      </c>
      <c r="EH73" s="126">
        <v>0</v>
      </c>
      <c r="EI73" s="126">
        <v>4</v>
      </c>
      <c r="EJ73" s="126">
        <v>4</v>
      </c>
      <c r="EK73" s="126">
        <v>3</v>
      </c>
      <c r="EL73" s="126">
        <v>800</v>
      </c>
      <c r="EM73" s="126">
        <v>778</v>
      </c>
      <c r="EN73" s="126">
        <v>0</v>
      </c>
      <c r="EO73" s="126">
        <v>20</v>
      </c>
      <c r="EP73" s="126">
        <v>2</v>
      </c>
      <c r="EQ73" s="126">
        <v>0</v>
      </c>
      <c r="ER73" s="127" t="b">
        <v>0</v>
      </c>
      <c r="ES73" s="127" t="b">
        <v>0</v>
      </c>
      <c r="ET73" s="127" t="b">
        <v>0</v>
      </c>
      <c r="EU73" s="128">
        <v>0.40100000000000002</v>
      </c>
      <c r="EV73" s="128">
        <v>0.20100000000000001</v>
      </c>
      <c r="EW73" s="128">
        <v>8.4000000000000005E-2</v>
      </c>
      <c r="EX73" s="128">
        <v>0.11699999999999999</v>
      </c>
      <c r="EY73" s="128">
        <v>0.04</v>
      </c>
      <c r="EZ73" s="128">
        <v>0.184</v>
      </c>
      <c r="FA73" s="127" t="b">
        <v>0</v>
      </c>
      <c r="FB73" s="127" t="b">
        <v>0</v>
      </c>
      <c r="FC73" s="127" t="b">
        <v>0</v>
      </c>
      <c r="FD73" s="128">
        <v>0</v>
      </c>
      <c r="FE73" s="128">
        <v>0</v>
      </c>
      <c r="FF73" s="128">
        <v>0</v>
      </c>
      <c r="FG73" s="128">
        <v>0</v>
      </c>
      <c r="FH73" s="128">
        <v>0</v>
      </c>
      <c r="FI73" s="128">
        <v>0</v>
      </c>
      <c r="FJ73" s="127" t="b">
        <v>0</v>
      </c>
      <c r="FK73" s="127" t="b">
        <v>0</v>
      </c>
      <c r="FL73" s="127" t="b">
        <v>0</v>
      </c>
      <c r="FM73" s="128">
        <v>0</v>
      </c>
      <c r="FN73" s="128">
        <v>0</v>
      </c>
      <c r="FO73" s="128">
        <v>0</v>
      </c>
      <c r="FP73" s="128">
        <v>0</v>
      </c>
      <c r="FQ73" s="128">
        <v>0</v>
      </c>
      <c r="FR73" s="128">
        <v>0</v>
      </c>
      <c r="FS73" s="183" t="s">
        <v>993</v>
      </c>
      <c r="FT73" s="128">
        <v>0</v>
      </c>
      <c r="FU73" s="126">
        <v>0</v>
      </c>
      <c r="FV73" s="126">
        <v>800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6">
        <v>0</v>
      </c>
      <c r="GM73" s="127" t="b">
        <v>0</v>
      </c>
      <c r="GN73" s="183" t="s">
        <v>993</v>
      </c>
      <c r="GO73" s="183" t="s">
        <v>993</v>
      </c>
      <c r="GP73" s="183" t="s">
        <v>993</v>
      </c>
      <c r="GQ73" s="183" t="s">
        <v>993</v>
      </c>
      <c r="GR73" s="127"/>
      <c r="GS73" s="123"/>
    </row>
    <row r="74" spans="1:201">
      <c r="A74" s="122"/>
      <c r="B74" s="210" t="s">
        <v>399</v>
      </c>
      <c r="C74" s="183" t="s">
        <v>1128</v>
      </c>
      <c r="D74" s="183" t="s">
        <v>1129</v>
      </c>
      <c r="E74" s="183" t="s">
        <v>437</v>
      </c>
      <c r="F74" s="183" t="s">
        <v>986</v>
      </c>
      <c r="G74" s="183" t="s">
        <v>1062</v>
      </c>
      <c r="H74" s="183" t="s">
        <v>1063</v>
      </c>
      <c r="I74" s="183" t="s">
        <v>1064</v>
      </c>
      <c r="J74" s="183" t="s">
        <v>1065</v>
      </c>
      <c r="K74" s="126">
        <v>13</v>
      </c>
      <c r="L74" s="183" t="s">
        <v>1129</v>
      </c>
      <c r="M74" s="183" t="s">
        <v>1139</v>
      </c>
      <c r="N74" s="183" t="s">
        <v>418</v>
      </c>
      <c r="O74" s="183" t="s">
        <v>1071</v>
      </c>
      <c r="P74" s="183" t="s">
        <v>290</v>
      </c>
      <c r="Q74" s="183" t="s">
        <v>270</v>
      </c>
      <c r="R74" s="127" t="b">
        <v>0</v>
      </c>
      <c r="S74" s="126">
        <v>0</v>
      </c>
      <c r="T74" s="127" t="b">
        <v>0</v>
      </c>
      <c r="U74" s="126">
        <v>0</v>
      </c>
      <c r="V74" s="127" t="b">
        <v>0</v>
      </c>
      <c r="W74" s="127" t="b">
        <v>1</v>
      </c>
      <c r="X74" s="183" t="s">
        <v>270</v>
      </c>
      <c r="Y74" s="183" t="b">
        <f t="shared" si="33"/>
        <v>1</v>
      </c>
      <c r="Z74" s="183" t="s">
        <v>993</v>
      </c>
      <c r="AA74" s="127" t="b">
        <v>0</v>
      </c>
      <c r="AB74" s="183" t="s">
        <v>993</v>
      </c>
      <c r="AC74" s="183" t="s">
        <v>993</v>
      </c>
      <c r="AD74" s="183" t="s">
        <v>993</v>
      </c>
      <c r="AE74" s="183">
        <f t="shared" si="34"/>
        <v>49</v>
      </c>
      <c r="AF74" s="183">
        <f t="shared" si="35"/>
        <v>48</v>
      </c>
      <c r="AG74" s="183">
        <f t="shared" si="36"/>
        <v>15</v>
      </c>
      <c r="AH74" s="183">
        <f t="shared" si="37"/>
        <v>49</v>
      </c>
      <c r="AI74" s="126">
        <v>49</v>
      </c>
      <c r="AJ74" s="126">
        <v>48</v>
      </c>
      <c r="AK74" s="126">
        <v>15</v>
      </c>
      <c r="AL74" s="126">
        <v>49</v>
      </c>
      <c r="AM74" s="126">
        <v>0</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7" t="b">
        <v>0</v>
      </c>
      <c r="BD74" s="127"/>
      <c r="BE74" s="183" t="s">
        <v>427</v>
      </c>
      <c r="BF74" s="126">
        <v>49</v>
      </c>
      <c r="BG74" s="183" t="s">
        <v>993</v>
      </c>
      <c r="BH74" s="126">
        <v>0</v>
      </c>
      <c r="BI74" s="183" t="s">
        <v>993</v>
      </c>
      <c r="BJ74" s="126">
        <v>0</v>
      </c>
      <c r="BK74" s="126">
        <v>0</v>
      </c>
      <c r="BL74" s="126">
        <v>0</v>
      </c>
      <c r="BM74" s="183" t="s">
        <v>993</v>
      </c>
      <c r="BN74" s="183" t="s">
        <v>993</v>
      </c>
      <c r="BO74" s="183" t="s">
        <v>993</v>
      </c>
      <c r="BP74" s="126">
        <v>0</v>
      </c>
      <c r="BQ74" s="183" t="s">
        <v>993</v>
      </c>
      <c r="BR74" s="126">
        <v>0</v>
      </c>
      <c r="BS74" s="183" t="s">
        <v>993</v>
      </c>
      <c r="BT74" s="126">
        <v>0</v>
      </c>
      <c r="BU74" s="126">
        <v>0</v>
      </c>
      <c r="BV74" s="126">
        <v>0</v>
      </c>
      <c r="BW74" s="183" t="s">
        <v>993</v>
      </c>
      <c r="BX74" s="126">
        <v>0</v>
      </c>
      <c r="BY74" s="183" t="s">
        <v>993</v>
      </c>
      <c r="BZ74" s="126">
        <v>0</v>
      </c>
      <c r="CA74" s="183" t="s">
        <v>993</v>
      </c>
      <c r="CB74" s="126">
        <v>0</v>
      </c>
      <c r="CC74" s="126">
        <v>0</v>
      </c>
      <c r="CD74" s="126">
        <v>0</v>
      </c>
      <c r="CE74" s="183" t="s">
        <v>993</v>
      </c>
      <c r="CF74" s="126">
        <v>0</v>
      </c>
      <c r="CG74" s="183" t="s">
        <v>993</v>
      </c>
      <c r="CH74" s="126">
        <v>0</v>
      </c>
      <c r="CI74" s="183" t="s">
        <v>993</v>
      </c>
      <c r="CJ74" s="126">
        <v>0</v>
      </c>
      <c r="CK74" s="126">
        <v>0</v>
      </c>
      <c r="CL74" s="126">
        <v>0</v>
      </c>
      <c r="CM74" s="126">
        <v>38</v>
      </c>
      <c r="CN74" s="126">
        <v>0</v>
      </c>
      <c r="CO74" s="126">
        <v>0</v>
      </c>
      <c r="CP74" s="126">
        <v>0</v>
      </c>
      <c r="CQ74" s="126">
        <v>0</v>
      </c>
      <c r="CR74" s="126">
        <v>1.5</v>
      </c>
      <c r="CS74" s="126">
        <v>0</v>
      </c>
      <c r="CT74" s="126">
        <v>0</v>
      </c>
      <c r="CU74" s="126">
        <v>0</v>
      </c>
      <c r="CV74" s="126">
        <v>0</v>
      </c>
      <c r="CW74" s="126">
        <v>0</v>
      </c>
      <c r="CX74" s="126">
        <v>0</v>
      </c>
      <c r="CY74" s="126">
        <v>0</v>
      </c>
      <c r="CZ74" s="126">
        <v>0</v>
      </c>
      <c r="DA74" s="126">
        <v>1</v>
      </c>
      <c r="DB74" s="126">
        <v>0</v>
      </c>
      <c r="DC74" s="126">
        <v>0</v>
      </c>
      <c r="DD74" s="126">
        <v>0</v>
      </c>
      <c r="DE74" s="126">
        <v>0</v>
      </c>
      <c r="DF74" s="126">
        <v>0</v>
      </c>
      <c r="DG74" s="127" t="b">
        <v>0</v>
      </c>
      <c r="DH74" s="183" t="s">
        <v>417</v>
      </c>
      <c r="DI74" s="183" t="s">
        <v>993</v>
      </c>
      <c r="DJ74" s="183" t="s">
        <v>993</v>
      </c>
      <c r="DK74" s="183" t="s">
        <v>993</v>
      </c>
      <c r="DL74" s="126">
        <v>928</v>
      </c>
      <c r="DM74" s="126">
        <v>841</v>
      </c>
      <c r="DN74" s="126">
        <v>47</v>
      </c>
      <c r="DO74" s="126">
        <v>40</v>
      </c>
      <c r="DP74" s="126">
        <v>14824</v>
      </c>
      <c r="DQ74" s="126">
        <v>956</v>
      </c>
      <c r="DR74" s="167">
        <f t="shared" si="1"/>
        <v>0.82885099245177518</v>
      </c>
      <c r="DS74" s="168">
        <f t="shared" si="2"/>
        <v>15.736730360934182</v>
      </c>
      <c r="DT74" s="126">
        <v>928</v>
      </c>
      <c r="DU74" s="126">
        <v>81</v>
      </c>
      <c r="DV74" s="126">
        <v>824</v>
      </c>
      <c r="DW74" s="126">
        <v>16</v>
      </c>
      <c r="DX74" s="126">
        <v>7</v>
      </c>
      <c r="DY74" s="126">
        <v>0</v>
      </c>
      <c r="DZ74" s="126">
        <v>0</v>
      </c>
      <c r="EA74" s="126">
        <v>0</v>
      </c>
      <c r="EB74" s="126">
        <v>956</v>
      </c>
      <c r="EC74" s="126">
        <v>151</v>
      </c>
      <c r="ED74" s="126">
        <v>769</v>
      </c>
      <c r="EE74" s="126">
        <v>19</v>
      </c>
      <c r="EF74" s="126">
        <v>1</v>
      </c>
      <c r="EG74" s="126">
        <v>3</v>
      </c>
      <c r="EH74" s="126">
        <v>0</v>
      </c>
      <c r="EI74" s="126">
        <v>5</v>
      </c>
      <c r="EJ74" s="126">
        <v>8</v>
      </c>
      <c r="EK74" s="126">
        <v>0</v>
      </c>
      <c r="EL74" s="126">
        <v>805</v>
      </c>
      <c r="EM74" s="126">
        <v>787</v>
      </c>
      <c r="EN74" s="126">
        <v>0</v>
      </c>
      <c r="EO74" s="126">
        <v>17</v>
      </c>
      <c r="EP74" s="126">
        <v>1</v>
      </c>
      <c r="EQ74" s="126">
        <v>0</v>
      </c>
      <c r="ER74" s="127" t="b">
        <v>0</v>
      </c>
      <c r="ES74" s="127" t="b">
        <v>0</v>
      </c>
      <c r="ET74" s="127" t="b">
        <v>0</v>
      </c>
      <c r="EU74" s="128">
        <v>0.56499999999999995</v>
      </c>
      <c r="EV74" s="128">
        <v>0.26600000000000001</v>
      </c>
      <c r="EW74" s="128">
        <v>0.10199999999999999</v>
      </c>
      <c r="EX74" s="128">
        <v>0.121</v>
      </c>
      <c r="EY74" s="128">
        <v>0.121</v>
      </c>
      <c r="EZ74" s="128">
        <v>0.22600000000000001</v>
      </c>
      <c r="FA74" s="127" t="b">
        <v>0</v>
      </c>
      <c r="FB74" s="127" t="b">
        <v>0</v>
      </c>
      <c r="FC74" s="127" t="b">
        <v>0</v>
      </c>
      <c r="FD74" s="128">
        <v>0</v>
      </c>
      <c r="FE74" s="128">
        <v>0</v>
      </c>
      <c r="FF74" s="128">
        <v>0</v>
      </c>
      <c r="FG74" s="128">
        <v>0</v>
      </c>
      <c r="FH74" s="128">
        <v>0</v>
      </c>
      <c r="FI74" s="128">
        <v>0</v>
      </c>
      <c r="FJ74" s="127" t="b">
        <v>0</v>
      </c>
      <c r="FK74" s="127" t="b">
        <v>0</v>
      </c>
      <c r="FL74" s="127" t="b">
        <v>0</v>
      </c>
      <c r="FM74" s="128">
        <v>0</v>
      </c>
      <c r="FN74" s="128">
        <v>0</v>
      </c>
      <c r="FO74" s="128">
        <v>0</v>
      </c>
      <c r="FP74" s="128">
        <v>0</v>
      </c>
      <c r="FQ74" s="128">
        <v>0</v>
      </c>
      <c r="FR74" s="128">
        <v>0</v>
      </c>
      <c r="FS74" s="183" t="s">
        <v>993</v>
      </c>
      <c r="FT74" s="128">
        <v>0</v>
      </c>
      <c r="FU74" s="126">
        <v>0</v>
      </c>
      <c r="FV74" s="126">
        <v>805</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6">
        <v>0</v>
      </c>
      <c r="GM74" s="127" t="b">
        <v>0</v>
      </c>
      <c r="GN74" s="183" t="s">
        <v>993</v>
      </c>
      <c r="GO74" s="183" t="s">
        <v>993</v>
      </c>
      <c r="GP74" s="183" t="s">
        <v>993</v>
      </c>
      <c r="GQ74" s="183" t="s">
        <v>993</v>
      </c>
      <c r="GR74" s="127"/>
      <c r="GS74" s="123"/>
    </row>
    <row r="75" spans="1:201">
      <c r="A75" s="122"/>
      <c r="B75" s="210" t="s">
        <v>399</v>
      </c>
      <c r="C75" s="183" t="s">
        <v>1128</v>
      </c>
      <c r="D75" s="183" t="s">
        <v>1129</v>
      </c>
      <c r="E75" s="183" t="s">
        <v>437</v>
      </c>
      <c r="F75" s="183" t="s">
        <v>986</v>
      </c>
      <c r="G75" s="183" t="s">
        <v>1062</v>
      </c>
      <c r="H75" s="183" t="s">
        <v>1063</v>
      </c>
      <c r="I75" s="183" t="s">
        <v>1064</v>
      </c>
      <c r="J75" s="183" t="s">
        <v>1065</v>
      </c>
      <c r="K75" s="126">
        <v>14</v>
      </c>
      <c r="L75" s="183" t="s">
        <v>1129</v>
      </c>
      <c r="M75" s="183" t="s">
        <v>1140</v>
      </c>
      <c r="N75" s="183" t="s">
        <v>421</v>
      </c>
      <c r="O75" s="183" t="s">
        <v>1027</v>
      </c>
      <c r="P75" s="183" t="s">
        <v>290</v>
      </c>
      <c r="Q75" s="183" t="s">
        <v>270</v>
      </c>
      <c r="R75" s="127" t="b">
        <v>0</v>
      </c>
      <c r="S75" s="126">
        <v>0</v>
      </c>
      <c r="T75" s="127" t="b">
        <v>0</v>
      </c>
      <c r="U75" s="126">
        <v>0</v>
      </c>
      <c r="V75" s="127" t="b">
        <v>0</v>
      </c>
      <c r="W75" s="127" t="b">
        <v>1</v>
      </c>
      <c r="X75" s="183" t="s">
        <v>270</v>
      </c>
      <c r="Y75" s="183" t="b">
        <f t="shared" si="33"/>
        <v>1</v>
      </c>
      <c r="Z75" s="183" t="s">
        <v>993</v>
      </c>
      <c r="AA75" s="127" t="b">
        <v>0</v>
      </c>
      <c r="AB75" s="183" t="s">
        <v>993</v>
      </c>
      <c r="AC75" s="183" t="s">
        <v>993</v>
      </c>
      <c r="AD75" s="183" t="s">
        <v>993</v>
      </c>
      <c r="AE75" s="183">
        <f t="shared" si="34"/>
        <v>45</v>
      </c>
      <c r="AF75" s="183">
        <f t="shared" si="35"/>
        <v>40</v>
      </c>
      <c r="AG75" s="183">
        <f t="shared" si="36"/>
        <v>11</v>
      </c>
      <c r="AH75" s="183">
        <f t="shared" si="37"/>
        <v>45</v>
      </c>
      <c r="AI75" s="126">
        <v>45</v>
      </c>
      <c r="AJ75" s="126">
        <v>40</v>
      </c>
      <c r="AK75" s="126">
        <v>11</v>
      </c>
      <c r="AL75" s="126">
        <v>45</v>
      </c>
      <c r="AM75" s="126">
        <v>0</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7" t="b">
        <v>0</v>
      </c>
      <c r="BD75" s="127"/>
      <c r="BE75" s="183" t="s">
        <v>427</v>
      </c>
      <c r="BF75" s="126">
        <v>45</v>
      </c>
      <c r="BG75" s="183" t="s">
        <v>993</v>
      </c>
      <c r="BH75" s="126">
        <v>0</v>
      </c>
      <c r="BI75" s="183" t="s">
        <v>993</v>
      </c>
      <c r="BJ75" s="126">
        <v>0</v>
      </c>
      <c r="BK75" s="126">
        <v>0</v>
      </c>
      <c r="BL75" s="126">
        <v>0</v>
      </c>
      <c r="BM75" s="183" t="s">
        <v>993</v>
      </c>
      <c r="BN75" s="183" t="s">
        <v>993</v>
      </c>
      <c r="BO75" s="183" t="s">
        <v>993</v>
      </c>
      <c r="BP75" s="126">
        <v>0</v>
      </c>
      <c r="BQ75" s="183" t="s">
        <v>993</v>
      </c>
      <c r="BR75" s="126">
        <v>0</v>
      </c>
      <c r="BS75" s="183" t="s">
        <v>993</v>
      </c>
      <c r="BT75" s="126">
        <v>0</v>
      </c>
      <c r="BU75" s="126">
        <v>0</v>
      </c>
      <c r="BV75" s="126">
        <v>0</v>
      </c>
      <c r="BW75" s="183" t="s">
        <v>993</v>
      </c>
      <c r="BX75" s="126">
        <v>0</v>
      </c>
      <c r="BY75" s="183" t="s">
        <v>993</v>
      </c>
      <c r="BZ75" s="126">
        <v>0</v>
      </c>
      <c r="CA75" s="183" t="s">
        <v>993</v>
      </c>
      <c r="CB75" s="126">
        <v>0</v>
      </c>
      <c r="CC75" s="126">
        <v>0</v>
      </c>
      <c r="CD75" s="126">
        <v>0</v>
      </c>
      <c r="CE75" s="183" t="s">
        <v>993</v>
      </c>
      <c r="CF75" s="126">
        <v>0</v>
      </c>
      <c r="CG75" s="183" t="s">
        <v>993</v>
      </c>
      <c r="CH75" s="126">
        <v>0</v>
      </c>
      <c r="CI75" s="183" t="s">
        <v>993</v>
      </c>
      <c r="CJ75" s="126">
        <v>0</v>
      </c>
      <c r="CK75" s="126">
        <v>0</v>
      </c>
      <c r="CL75" s="126">
        <v>0</v>
      </c>
      <c r="CM75" s="126">
        <v>36</v>
      </c>
      <c r="CN75" s="126">
        <v>0</v>
      </c>
      <c r="CO75" s="126">
        <v>0</v>
      </c>
      <c r="CP75" s="126">
        <v>0</v>
      </c>
      <c r="CQ75" s="126">
        <v>0</v>
      </c>
      <c r="CR75" s="126">
        <v>1.5</v>
      </c>
      <c r="CS75" s="126">
        <v>0</v>
      </c>
      <c r="CT75" s="126">
        <v>0</v>
      </c>
      <c r="CU75" s="126">
        <v>0</v>
      </c>
      <c r="CV75" s="126">
        <v>0</v>
      </c>
      <c r="CW75" s="126">
        <v>0</v>
      </c>
      <c r="CX75" s="126">
        <v>0</v>
      </c>
      <c r="CY75" s="126">
        <v>0</v>
      </c>
      <c r="CZ75" s="126">
        <v>0</v>
      </c>
      <c r="DA75" s="126">
        <v>1</v>
      </c>
      <c r="DB75" s="126">
        <v>0</v>
      </c>
      <c r="DC75" s="126">
        <v>0</v>
      </c>
      <c r="DD75" s="126">
        <v>0</v>
      </c>
      <c r="DE75" s="126">
        <v>0</v>
      </c>
      <c r="DF75" s="126">
        <v>0</v>
      </c>
      <c r="DG75" s="127" t="b">
        <v>0</v>
      </c>
      <c r="DH75" s="183" t="s">
        <v>525</v>
      </c>
      <c r="DI75" s="183" t="s">
        <v>993</v>
      </c>
      <c r="DJ75" s="183" t="s">
        <v>993</v>
      </c>
      <c r="DK75" s="183" t="s">
        <v>993</v>
      </c>
      <c r="DL75" s="126">
        <v>903</v>
      </c>
      <c r="DM75" s="126">
        <v>775</v>
      </c>
      <c r="DN75" s="126">
        <v>37</v>
      </c>
      <c r="DO75" s="126">
        <v>91</v>
      </c>
      <c r="DP75" s="126">
        <v>11572</v>
      </c>
      <c r="DQ75" s="126">
        <v>947</v>
      </c>
      <c r="DR75" s="167">
        <f t="shared" si="1"/>
        <v>0.70453576864535772</v>
      </c>
      <c r="DS75" s="168">
        <f t="shared" si="2"/>
        <v>12.51027027027027</v>
      </c>
      <c r="DT75" s="126">
        <v>903</v>
      </c>
      <c r="DU75" s="126">
        <v>119</v>
      </c>
      <c r="DV75" s="126">
        <v>530</v>
      </c>
      <c r="DW75" s="126">
        <v>25</v>
      </c>
      <c r="DX75" s="126">
        <v>1</v>
      </c>
      <c r="DY75" s="126">
        <v>0</v>
      </c>
      <c r="DZ75" s="126">
        <v>0</v>
      </c>
      <c r="EA75" s="126">
        <v>228</v>
      </c>
      <c r="EB75" s="126">
        <v>947</v>
      </c>
      <c r="EC75" s="126">
        <v>175</v>
      </c>
      <c r="ED75" s="126">
        <v>445</v>
      </c>
      <c r="EE75" s="126">
        <v>90</v>
      </c>
      <c r="EF75" s="126">
        <v>0</v>
      </c>
      <c r="EG75" s="126">
        <v>0</v>
      </c>
      <c r="EH75" s="126">
        <v>0</v>
      </c>
      <c r="EI75" s="126">
        <v>2</v>
      </c>
      <c r="EJ75" s="126">
        <v>15</v>
      </c>
      <c r="EK75" s="126">
        <v>220</v>
      </c>
      <c r="EL75" s="126">
        <v>772</v>
      </c>
      <c r="EM75" s="126">
        <v>537</v>
      </c>
      <c r="EN75" s="126">
        <v>0</v>
      </c>
      <c r="EO75" s="126">
        <v>15</v>
      </c>
      <c r="EP75" s="126">
        <v>220</v>
      </c>
      <c r="EQ75" s="126">
        <v>0</v>
      </c>
      <c r="ER75" s="127" t="b">
        <v>0</v>
      </c>
      <c r="ES75" s="127" t="b">
        <v>0</v>
      </c>
      <c r="ET75" s="127" t="b">
        <v>0</v>
      </c>
      <c r="EU75" s="128">
        <v>0.45700000000000002</v>
      </c>
      <c r="EV75" s="128">
        <v>0.28399999999999997</v>
      </c>
      <c r="EW75" s="128">
        <v>0.20600000000000002</v>
      </c>
      <c r="EX75" s="128">
        <v>0.153</v>
      </c>
      <c r="EY75" s="128">
        <v>0.317</v>
      </c>
      <c r="EZ75" s="128">
        <v>0.436</v>
      </c>
      <c r="FA75" s="127" t="b">
        <v>0</v>
      </c>
      <c r="FB75" s="127" t="b">
        <v>0</v>
      </c>
      <c r="FC75" s="127" t="b">
        <v>0</v>
      </c>
      <c r="FD75" s="128">
        <v>0</v>
      </c>
      <c r="FE75" s="128">
        <v>0</v>
      </c>
      <c r="FF75" s="128">
        <v>0</v>
      </c>
      <c r="FG75" s="128">
        <v>0</v>
      </c>
      <c r="FH75" s="128">
        <v>0</v>
      </c>
      <c r="FI75" s="128">
        <v>0</v>
      </c>
      <c r="FJ75" s="127" t="b">
        <v>0</v>
      </c>
      <c r="FK75" s="127" t="b">
        <v>0</v>
      </c>
      <c r="FL75" s="127" t="b">
        <v>0</v>
      </c>
      <c r="FM75" s="128">
        <v>0</v>
      </c>
      <c r="FN75" s="128">
        <v>0</v>
      </c>
      <c r="FO75" s="128">
        <v>0</v>
      </c>
      <c r="FP75" s="128">
        <v>0</v>
      </c>
      <c r="FQ75" s="128">
        <v>0</v>
      </c>
      <c r="FR75" s="128">
        <v>0</v>
      </c>
      <c r="FS75" s="183" t="s">
        <v>993</v>
      </c>
      <c r="FT75" s="128">
        <v>0</v>
      </c>
      <c r="FU75" s="126">
        <v>0</v>
      </c>
      <c r="FV75" s="126">
        <v>772</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6">
        <v>0</v>
      </c>
      <c r="GM75" s="127" t="b">
        <v>0</v>
      </c>
      <c r="GN75" s="183" t="s">
        <v>993</v>
      </c>
      <c r="GO75" s="183" t="s">
        <v>993</v>
      </c>
      <c r="GP75" s="183" t="s">
        <v>993</v>
      </c>
      <c r="GQ75" s="183" t="s">
        <v>993</v>
      </c>
      <c r="GR75" s="127"/>
      <c r="GS75" s="123"/>
    </row>
    <row r="76" spans="1:201">
      <c r="A76" s="122"/>
      <c r="B76" s="210" t="s">
        <v>399</v>
      </c>
      <c r="C76" s="183" t="s">
        <v>1128</v>
      </c>
      <c r="D76" s="183" t="s">
        <v>1129</v>
      </c>
      <c r="E76" s="183" t="s">
        <v>437</v>
      </c>
      <c r="F76" s="183" t="s">
        <v>986</v>
      </c>
      <c r="G76" s="183" t="s">
        <v>1062</v>
      </c>
      <c r="H76" s="183" t="s">
        <v>1063</v>
      </c>
      <c r="I76" s="183" t="s">
        <v>1064</v>
      </c>
      <c r="J76" s="183" t="s">
        <v>1065</v>
      </c>
      <c r="K76" s="126">
        <v>15</v>
      </c>
      <c r="L76" s="183" t="s">
        <v>1129</v>
      </c>
      <c r="M76" s="183" t="s">
        <v>1141</v>
      </c>
      <c r="N76" s="183" t="s">
        <v>423</v>
      </c>
      <c r="O76" s="183" t="s">
        <v>1027</v>
      </c>
      <c r="P76" s="183" t="s">
        <v>290</v>
      </c>
      <c r="Q76" s="183" t="s">
        <v>270</v>
      </c>
      <c r="R76" s="127" t="b">
        <v>0</v>
      </c>
      <c r="S76" s="126">
        <v>0</v>
      </c>
      <c r="T76" s="127" t="b">
        <v>0</v>
      </c>
      <c r="U76" s="126">
        <v>0</v>
      </c>
      <c r="V76" s="127" t="b">
        <v>0</v>
      </c>
      <c r="W76" s="127" t="b">
        <v>1</v>
      </c>
      <c r="X76" s="183" t="s">
        <v>270</v>
      </c>
      <c r="Y76" s="183" t="b">
        <f t="shared" si="33"/>
        <v>1</v>
      </c>
      <c r="Z76" s="183" t="s">
        <v>993</v>
      </c>
      <c r="AA76" s="127" t="b">
        <v>0</v>
      </c>
      <c r="AB76" s="183" t="s">
        <v>993</v>
      </c>
      <c r="AC76" s="183" t="s">
        <v>993</v>
      </c>
      <c r="AD76" s="183" t="s">
        <v>993</v>
      </c>
      <c r="AE76" s="183">
        <f t="shared" si="34"/>
        <v>49</v>
      </c>
      <c r="AF76" s="183">
        <f t="shared" si="35"/>
        <v>48</v>
      </c>
      <c r="AG76" s="183">
        <f t="shared" si="36"/>
        <v>14</v>
      </c>
      <c r="AH76" s="183">
        <f t="shared" si="37"/>
        <v>49</v>
      </c>
      <c r="AI76" s="126">
        <v>49</v>
      </c>
      <c r="AJ76" s="126">
        <v>48</v>
      </c>
      <c r="AK76" s="126">
        <v>14</v>
      </c>
      <c r="AL76" s="126">
        <v>49</v>
      </c>
      <c r="AM76" s="126">
        <v>0</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7" t="b">
        <v>0</v>
      </c>
      <c r="BD76" s="127"/>
      <c r="BE76" s="183" t="s">
        <v>427</v>
      </c>
      <c r="BF76" s="126">
        <v>49</v>
      </c>
      <c r="BG76" s="183" t="s">
        <v>993</v>
      </c>
      <c r="BH76" s="126">
        <v>0</v>
      </c>
      <c r="BI76" s="183" t="s">
        <v>993</v>
      </c>
      <c r="BJ76" s="126">
        <v>0</v>
      </c>
      <c r="BK76" s="126">
        <v>0</v>
      </c>
      <c r="BL76" s="126">
        <v>0</v>
      </c>
      <c r="BM76" s="183" t="s">
        <v>993</v>
      </c>
      <c r="BN76" s="183" t="s">
        <v>993</v>
      </c>
      <c r="BO76" s="183" t="s">
        <v>993</v>
      </c>
      <c r="BP76" s="126">
        <v>0</v>
      </c>
      <c r="BQ76" s="183" t="s">
        <v>993</v>
      </c>
      <c r="BR76" s="126">
        <v>0</v>
      </c>
      <c r="BS76" s="183" t="s">
        <v>993</v>
      </c>
      <c r="BT76" s="126">
        <v>0</v>
      </c>
      <c r="BU76" s="126">
        <v>0</v>
      </c>
      <c r="BV76" s="126">
        <v>0</v>
      </c>
      <c r="BW76" s="183" t="s">
        <v>993</v>
      </c>
      <c r="BX76" s="126">
        <v>0</v>
      </c>
      <c r="BY76" s="183" t="s">
        <v>993</v>
      </c>
      <c r="BZ76" s="126">
        <v>0</v>
      </c>
      <c r="CA76" s="183" t="s">
        <v>993</v>
      </c>
      <c r="CB76" s="126">
        <v>0</v>
      </c>
      <c r="CC76" s="126">
        <v>0</v>
      </c>
      <c r="CD76" s="126">
        <v>0</v>
      </c>
      <c r="CE76" s="183" t="s">
        <v>993</v>
      </c>
      <c r="CF76" s="126">
        <v>0</v>
      </c>
      <c r="CG76" s="183" t="s">
        <v>993</v>
      </c>
      <c r="CH76" s="126">
        <v>0</v>
      </c>
      <c r="CI76" s="183" t="s">
        <v>993</v>
      </c>
      <c r="CJ76" s="126">
        <v>0</v>
      </c>
      <c r="CK76" s="126">
        <v>0</v>
      </c>
      <c r="CL76" s="126">
        <v>0</v>
      </c>
      <c r="CM76" s="126">
        <v>37</v>
      </c>
      <c r="CN76" s="126">
        <v>0</v>
      </c>
      <c r="CO76" s="126">
        <v>0</v>
      </c>
      <c r="CP76" s="126">
        <v>0</v>
      </c>
      <c r="CQ76" s="126">
        <v>0</v>
      </c>
      <c r="CR76" s="126">
        <v>1.5</v>
      </c>
      <c r="CS76" s="126">
        <v>0</v>
      </c>
      <c r="CT76" s="126">
        <v>0</v>
      </c>
      <c r="CU76" s="126">
        <v>0</v>
      </c>
      <c r="CV76" s="126">
        <v>0</v>
      </c>
      <c r="CW76" s="126">
        <v>0</v>
      </c>
      <c r="CX76" s="126">
        <v>0</v>
      </c>
      <c r="CY76" s="126">
        <v>0</v>
      </c>
      <c r="CZ76" s="126">
        <v>0</v>
      </c>
      <c r="DA76" s="126">
        <v>1</v>
      </c>
      <c r="DB76" s="126">
        <v>0</v>
      </c>
      <c r="DC76" s="126">
        <v>0</v>
      </c>
      <c r="DD76" s="126">
        <v>0</v>
      </c>
      <c r="DE76" s="126">
        <v>0</v>
      </c>
      <c r="DF76" s="126">
        <v>0</v>
      </c>
      <c r="DG76" s="127" t="b">
        <v>0</v>
      </c>
      <c r="DH76" s="183" t="s">
        <v>521</v>
      </c>
      <c r="DI76" s="183" t="s">
        <v>993</v>
      </c>
      <c r="DJ76" s="183" t="s">
        <v>993</v>
      </c>
      <c r="DK76" s="183" t="s">
        <v>993</v>
      </c>
      <c r="DL76" s="126">
        <v>1242</v>
      </c>
      <c r="DM76" s="126">
        <v>1066</v>
      </c>
      <c r="DN76" s="126">
        <v>145</v>
      </c>
      <c r="DO76" s="126">
        <v>31</v>
      </c>
      <c r="DP76" s="126">
        <v>14265</v>
      </c>
      <c r="DQ76" s="126">
        <v>1250</v>
      </c>
      <c r="DR76" s="167">
        <f t="shared" si="1"/>
        <v>0.79759575062901877</v>
      </c>
      <c r="DS76" s="168">
        <f t="shared" si="2"/>
        <v>11.448635634028893</v>
      </c>
      <c r="DT76" s="126">
        <v>1242</v>
      </c>
      <c r="DU76" s="126">
        <v>46</v>
      </c>
      <c r="DV76" s="126">
        <v>1176</v>
      </c>
      <c r="DW76" s="126">
        <v>13</v>
      </c>
      <c r="DX76" s="126">
        <v>7</v>
      </c>
      <c r="DY76" s="126">
        <v>0</v>
      </c>
      <c r="DZ76" s="126">
        <v>0</v>
      </c>
      <c r="EA76" s="126">
        <v>0</v>
      </c>
      <c r="EB76" s="126">
        <v>1250</v>
      </c>
      <c r="EC76" s="126">
        <v>80</v>
      </c>
      <c r="ED76" s="126">
        <v>1116</v>
      </c>
      <c r="EE76" s="126">
        <v>22</v>
      </c>
      <c r="EF76" s="126">
        <v>0</v>
      </c>
      <c r="EG76" s="126">
        <v>0</v>
      </c>
      <c r="EH76" s="126">
        <v>0</v>
      </c>
      <c r="EI76" s="126">
        <v>7</v>
      </c>
      <c r="EJ76" s="126">
        <v>25</v>
      </c>
      <c r="EK76" s="126">
        <v>0</v>
      </c>
      <c r="EL76" s="126">
        <v>1170</v>
      </c>
      <c r="EM76" s="126">
        <v>1160</v>
      </c>
      <c r="EN76" s="126">
        <v>0</v>
      </c>
      <c r="EO76" s="126">
        <v>10</v>
      </c>
      <c r="EP76" s="126">
        <v>0</v>
      </c>
      <c r="EQ76" s="126">
        <v>0</v>
      </c>
      <c r="ER76" s="127" t="b">
        <v>0</v>
      </c>
      <c r="ES76" s="127" t="b">
        <v>0</v>
      </c>
      <c r="ET76" s="127" t="b">
        <v>0</v>
      </c>
      <c r="EU76" s="128">
        <v>0.54700000000000004</v>
      </c>
      <c r="EV76" s="128">
        <v>0.26300000000000001</v>
      </c>
      <c r="EW76" s="128">
        <v>0.10199999999999999</v>
      </c>
      <c r="EX76" s="128">
        <v>0.14400000000000002</v>
      </c>
      <c r="EY76" s="128">
        <v>0.15</v>
      </c>
      <c r="EZ76" s="128">
        <v>0.29199999999999998</v>
      </c>
      <c r="FA76" s="127" t="b">
        <v>0</v>
      </c>
      <c r="FB76" s="127" t="b">
        <v>0</v>
      </c>
      <c r="FC76" s="127" t="b">
        <v>0</v>
      </c>
      <c r="FD76" s="128">
        <v>0</v>
      </c>
      <c r="FE76" s="128">
        <v>0</v>
      </c>
      <c r="FF76" s="128">
        <v>0</v>
      </c>
      <c r="FG76" s="128">
        <v>0</v>
      </c>
      <c r="FH76" s="128">
        <v>0</v>
      </c>
      <c r="FI76" s="128">
        <v>0</v>
      </c>
      <c r="FJ76" s="127" t="b">
        <v>0</v>
      </c>
      <c r="FK76" s="127" t="b">
        <v>0</v>
      </c>
      <c r="FL76" s="127" t="b">
        <v>0</v>
      </c>
      <c r="FM76" s="128">
        <v>0</v>
      </c>
      <c r="FN76" s="128">
        <v>0</v>
      </c>
      <c r="FO76" s="128">
        <v>0</v>
      </c>
      <c r="FP76" s="128">
        <v>0</v>
      </c>
      <c r="FQ76" s="128">
        <v>0</v>
      </c>
      <c r="FR76" s="128">
        <v>0</v>
      </c>
      <c r="FS76" s="183" t="s">
        <v>993</v>
      </c>
      <c r="FT76" s="128">
        <v>0</v>
      </c>
      <c r="FU76" s="126">
        <v>0</v>
      </c>
      <c r="FV76" s="126">
        <v>1170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6">
        <v>0</v>
      </c>
      <c r="GM76" s="127" t="b">
        <v>0</v>
      </c>
      <c r="GN76" s="183" t="s">
        <v>993</v>
      </c>
      <c r="GO76" s="183" t="s">
        <v>993</v>
      </c>
      <c r="GP76" s="183" t="s">
        <v>993</v>
      </c>
      <c r="GQ76" s="183" t="s">
        <v>993</v>
      </c>
      <c r="GR76" s="127"/>
      <c r="GS76" s="123"/>
    </row>
    <row r="77" spans="1:201">
      <c r="A77" s="122"/>
      <c r="B77" s="210" t="s">
        <v>399</v>
      </c>
      <c r="C77" s="183" t="s">
        <v>1128</v>
      </c>
      <c r="D77" s="183" t="s">
        <v>1129</v>
      </c>
      <c r="E77" s="183" t="s">
        <v>437</v>
      </c>
      <c r="F77" s="183" t="s">
        <v>986</v>
      </c>
      <c r="G77" s="183" t="s">
        <v>1062</v>
      </c>
      <c r="H77" s="183" t="s">
        <v>1063</v>
      </c>
      <c r="I77" s="183" t="s">
        <v>1064</v>
      </c>
      <c r="J77" s="183" t="s">
        <v>1065</v>
      </c>
      <c r="K77" s="126">
        <v>16</v>
      </c>
      <c r="L77" s="183" t="s">
        <v>1129</v>
      </c>
      <c r="M77" s="183" t="s">
        <v>1142</v>
      </c>
      <c r="N77" s="183" t="s">
        <v>426</v>
      </c>
      <c r="O77" s="183" t="s">
        <v>1027</v>
      </c>
      <c r="P77" s="183" t="s">
        <v>290</v>
      </c>
      <c r="Q77" s="183" t="s">
        <v>270</v>
      </c>
      <c r="R77" s="127" t="b">
        <v>0</v>
      </c>
      <c r="S77" s="126">
        <v>0</v>
      </c>
      <c r="T77" s="127" t="b">
        <v>0</v>
      </c>
      <c r="U77" s="126">
        <v>0</v>
      </c>
      <c r="V77" s="127" t="b">
        <v>0</v>
      </c>
      <c r="W77" s="127" t="b">
        <v>1</v>
      </c>
      <c r="X77" s="183" t="s">
        <v>270</v>
      </c>
      <c r="Y77" s="183" t="b">
        <f t="shared" si="33"/>
        <v>1</v>
      </c>
      <c r="Z77" s="183" t="s">
        <v>993</v>
      </c>
      <c r="AA77" s="127" t="b">
        <v>0</v>
      </c>
      <c r="AB77" s="183" t="s">
        <v>993</v>
      </c>
      <c r="AC77" s="183" t="s">
        <v>993</v>
      </c>
      <c r="AD77" s="183" t="s">
        <v>993</v>
      </c>
      <c r="AE77" s="183">
        <f t="shared" si="34"/>
        <v>15</v>
      </c>
      <c r="AF77" s="183">
        <f t="shared" si="35"/>
        <v>15</v>
      </c>
      <c r="AG77" s="183">
        <f t="shared" si="36"/>
        <v>4</v>
      </c>
      <c r="AH77" s="183">
        <f t="shared" si="37"/>
        <v>15</v>
      </c>
      <c r="AI77" s="126">
        <v>15</v>
      </c>
      <c r="AJ77" s="126">
        <v>15</v>
      </c>
      <c r="AK77" s="126">
        <v>4</v>
      </c>
      <c r="AL77" s="126">
        <v>15</v>
      </c>
      <c r="AM77" s="126">
        <v>0</v>
      </c>
      <c r="AN77" s="126">
        <v>0</v>
      </c>
      <c r="AO77" s="126">
        <v>0</v>
      </c>
      <c r="AP77" s="126">
        <v>0</v>
      </c>
      <c r="AQ77" s="126">
        <v>0</v>
      </c>
      <c r="AR77" s="126">
        <v>0</v>
      </c>
      <c r="AS77" s="126">
        <v>0</v>
      </c>
      <c r="AT77" s="126">
        <v>0</v>
      </c>
      <c r="AU77" s="126">
        <v>0</v>
      </c>
      <c r="AV77" s="126">
        <v>0</v>
      </c>
      <c r="AW77" s="126">
        <v>0</v>
      </c>
      <c r="AX77" s="126">
        <v>0</v>
      </c>
      <c r="AY77" s="126">
        <v>0</v>
      </c>
      <c r="AZ77" s="126">
        <v>0</v>
      </c>
      <c r="BA77" s="126">
        <v>0</v>
      </c>
      <c r="BB77" s="126">
        <v>0</v>
      </c>
      <c r="BC77" s="127" t="b">
        <v>0</v>
      </c>
      <c r="BD77" s="127"/>
      <c r="BE77" s="183" t="s">
        <v>427</v>
      </c>
      <c r="BF77" s="126">
        <v>15</v>
      </c>
      <c r="BG77" s="183" t="s">
        <v>993</v>
      </c>
      <c r="BH77" s="126">
        <v>0</v>
      </c>
      <c r="BI77" s="183" t="s">
        <v>993</v>
      </c>
      <c r="BJ77" s="126">
        <v>0</v>
      </c>
      <c r="BK77" s="126">
        <v>0</v>
      </c>
      <c r="BL77" s="126">
        <v>0</v>
      </c>
      <c r="BM77" s="183" t="s">
        <v>993</v>
      </c>
      <c r="BN77" s="183" t="s">
        <v>993</v>
      </c>
      <c r="BO77" s="183" t="s">
        <v>993</v>
      </c>
      <c r="BP77" s="126">
        <v>0</v>
      </c>
      <c r="BQ77" s="183" t="s">
        <v>993</v>
      </c>
      <c r="BR77" s="126">
        <v>0</v>
      </c>
      <c r="BS77" s="183" t="s">
        <v>993</v>
      </c>
      <c r="BT77" s="126">
        <v>0</v>
      </c>
      <c r="BU77" s="126">
        <v>0</v>
      </c>
      <c r="BV77" s="126">
        <v>0</v>
      </c>
      <c r="BW77" s="183" t="s">
        <v>993</v>
      </c>
      <c r="BX77" s="126">
        <v>0</v>
      </c>
      <c r="BY77" s="183" t="s">
        <v>993</v>
      </c>
      <c r="BZ77" s="126">
        <v>0</v>
      </c>
      <c r="CA77" s="183" t="s">
        <v>993</v>
      </c>
      <c r="CB77" s="126">
        <v>0</v>
      </c>
      <c r="CC77" s="126">
        <v>0</v>
      </c>
      <c r="CD77" s="126">
        <v>0</v>
      </c>
      <c r="CE77" s="183" t="s">
        <v>993</v>
      </c>
      <c r="CF77" s="126">
        <v>0</v>
      </c>
      <c r="CG77" s="183" t="s">
        <v>993</v>
      </c>
      <c r="CH77" s="126">
        <v>0</v>
      </c>
      <c r="CI77" s="183" t="s">
        <v>993</v>
      </c>
      <c r="CJ77" s="126">
        <v>0</v>
      </c>
      <c r="CK77" s="126">
        <v>0</v>
      </c>
      <c r="CL77" s="126">
        <v>0</v>
      </c>
      <c r="CM77" s="126">
        <v>7</v>
      </c>
      <c r="CN77" s="126">
        <v>0</v>
      </c>
      <c r="CO77" s="126">
        <v>0</v>
      </c>
      <c r="CP77" s="126">
        <v>0</v>
      </c>
      <c r="CQ77" s="126">
        <v>0</v>
      </c>
      <c r="CR77" s="126">
        <v>0.8</v>
      </c>
      <c r="CS77" s="126">
        <v>19</v>
      </c>
      <c r="CT77" s="126">
        <v>0</v>
      </c>
      <c r="CU77" s="126">
        <v>0</v>
      </c>
      <c r="CV77" s="126">
        <v>0</v>
      </c>
      <c r="CW77" s="126">
        <v>0</v>
      </c>
      <c r="CX77" s="126">
        <v>0</v>
      </c>
      <c r="CY77" s="126">
        <v>0</v>
      </c>
      <c r="CZ77" s="126">
        <v>0</v>
      </c>
      <c r="DA77" s="126">
        <v>1</v>
      </c>
      <c r="DB77" s="126">
        <v>0</v>
      </c>
      <c r="DC77" s="126">
        <v>0</v>
      </c>
      <c r="DD77" s="126">
        <v>0</v>
      </c>
      <c r="DE77" s="126">
        <v>0</v>
      </c>
      <c r="DF77" s="126">
        <v>0</v>
      </c>
      <c r="DG77" s="127" t="b">
        <v>0</v>
      </c>
      <c r="DH77" s="183" t="s">
        <v>1011</v>
      </c>
      <c r="DI77" s="183" t="s">
        <v>993</v>
      </c>
      <c r="DJ77" s="183" t="s">
        <v>993</v>
      </c>
      <c r="DK77" s="183" t="s">
        <v>993</v>
      </c>
      <c r="DL77" s="126">
        <v>408</v>
      </c>
      <c r="DM77" s="126">
        <v>269</v>
      </c>
      <c r="DN77" s="126">
        <v>116</v>
      </c>
      <c r="DO77" s="126">
        <v>23</v>
      </c>
      <c r="DP77" s="126">
        <v>4563</v>
      </c>
      <c r="DQ77" s="126">
        <v>408</v>
      </c>
      <c r="DR77" s="167">
        <f t="shared" si="1"/>
        <v>0.83342465753424655</v>
      </c>
      <c r="DS77" s="168">
        <f t="shared" si="2"/>
        <v>11.183823529411764</v>
      </c>
      <c r="DT77" s="126">
        <v>408</v>
      </c>
      <c r="DU77" s="126">
        <v>83</v>
      </c>
      <c r="DV77" s="126">
        <v>244</v>
      </c>
      <c r="DW77" s="126">
        <v>34</v>
      </c>
      <c r="DX77" s="126">
        <v>1</v>
      </c>
      <c r="DY77" s="126">
        <v>0</v>
      </c>
      <c r="DZ77" s="126">
        <v>7</v>
      </c>
      <c r="EA77" s="126">
        <v>39</v>
      </c>
      <c r="EB77" s="126">
        <v>408</v>
      </c>
      <c r="EC77" s="126">
        <v>31</v>
      </c>
      <c r="ED77" s="126">
        <v>331</v>
      </c>
      <c r="EE77" s="126">
        <v>5</v>
      </c>
      <c r="EF77" s="126">
        <v>0</v>
      </c>
      <c r="EG77" s="126">
        <v>0</v>
      </c>
      <c r="EH77" s="126">
        <v>0</v>
      </c>
      <c r="EI77" s="126">
        <v>0</v>
      </c>
      <c r="EJ77" s="126">
        <v>0</v>
      </c>
      <c r="EK77" s="126">
        <v>41</v>
      </c>
      <c r="EL77" s="126">
        <v>377</v>
      </c>
      <c r="EM77" s="126">
        <v>334</v>
      </c>
      <c r="EN77" s="126">
        <v>0</v>
      </c>
      <c r="EO77" s="126">
        <v>2</v>
      </c>
      <c r="EP77" s="126">
        <v>41</v>
      </c>
      <c r="EQ77" s="126">
        <v>302</v>
      </c>
      <c r="ER77" s="127" t="b">
        <v>0</v>
      </c>
      <c r="ES77" s="127" t="b">
        <v>0</v>
      </c>
      <c r="ET77" s="127" t="b">
        <v>0</v>
      </c>
      <c r="EU77" s="128">
        <v>0.56499999999999995</v>
      </c>
      <c r="EV77" s="128">
        <v>0.52200000000000002</v>
      </c>
      <c r="EW77" s="128">
        <v>0.26100000000000001</v>
      </c>
      <c r="EX77" s="128">
        <v>0.34799999999999998</v>
      </c>
      <c r="EY77" s="128">
        <v>0.52200000000000002</v>
      </c>
      <c r="EZ77" s="128">
        <v>0.60899999999999999</v>
      </c>
      <c r="FA77" s="127" t="b">
        <v>0</v>
      </c>
      <c r="FB77" s="127" t="b">
        <v>0</v>
      </c>
      <c r="FC77" s="127" t="b">
        <v>0</v>
      </c>
      <c r="FD77" s="128">
        <v>0</v>
      </c>
      <c r="FE77" s="128">
        <v>0</v>
      </c>
      <c r="FF77" s="128">
        <v>0</v>
      </c>
      <c r="FG77" s="128">
        <v>0</v>
      </c>
      <c r="FH77" s="128">
        <v>0</v>
      </c>
      <c r="FI77" s="128">
        <v>0</v>
      </c>
      <c r="FJ77" s="127" t="b">
        <v>0</v>
      </c>
      <c r="FK77" s="127" t="b">
        <v>0</v>
      </c>
      <c r="FL77" s="127" t="b">
        <v>0</v>
      </c>
      <c r="FM77" s="128">
        <v>0</v>
      </c>
      <c r="FN77" s="128">
        <v>0</v>
      </c>
      <c r="FO77" s="128">
        <v>0</v>
      </c>
      <c r="FP77" s="128">
        <v>0</v>
      </c>
      <c r="FQ77" s="128">
        <v>0</v>
      </c>
      <c r="FR77" s="128">
        <v>0</v>
      </c>
      <c r="FS77" s="183" t="s">
        <v>993</v>
      </c>
      <c r="FT77" s="128">
        <v>0</v>
      </c>
      <c r="FU77" s="126">
        <v>0</v>
      </c>
      <c r="FV77" s="126">
        <v>377</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6">
        <v>0</v>
      </c>
      <c r="GM77" s="127" t="b">
        <v>0</v>
      </c>
      <c r="GN77" s="183" t="s">
        <v>993</v>
      </c>
      <c r="GO77" s="183" t="s">
        <v>993</v>
      </c>
      <c r="GP77" s="183" t="s">
        <v>993</v>
      </c>
      <c r="GQ77" s="183" t="s">
        <v>993</v>
      </c>
      <c r="GR77" s="127"/>
      <c r="GS77" s="123"/>
    </row>
    <row r="78" spans="1:201">
      <c r="A78" s="122"/>
      <c r="B78" s="210" t="s">
        <v>399</v>
      </c>
      <c r="C78" s="183" t="s">
        <v>1128</v>
      </c>
      <c r="D78" s="183" t="s">
        <v>1129</v>
      </c>
      <c r="E78" s="183" t="s">
        <v>437</v>
      </c>
      <c r="F78" s="183" t="s">
        <v>986</v>
      </c>
      <c r="G78" s="183" t="s">
        <v>1062</v>
      </c>
      <c r="H78" s="183" t="s">
        <v>1063</v>
      </c>
      <c r="I78" s="183" t="s">
        <v>1064</v>
      </c>
      <c r="J78" s="183" t="s">
        <v>1065</v>
      </c>
      <c r="K78" s="126">
        <v>17</v>
      </c>
      <c r="L78" s="183" t="s">
        <v>1129</v>
      </c>
      <c r="M78" s="183" t="s">
        <v>1143</v>
      </c>
      <c r="N78" s="183" t="s">
        <v>428</v>
      </c>
      <c r="O78" s="183" t="s">
        <v>1027</v>
      </c>
      <c r="P78" s="183" t="s">
        <v>290</v>
      </c>
      <c r="Q78" s="183" t="s">
        <v>270</v>
      </c>
      <c r="R78" s="127" t="b">
        <v>0</v>
      </c>
      <c r="S78" s="126">
        <v>0</v>
      </c>
      <c r="T78" s="127" t="b">
        <v>0</v>
      </c>
      <c r="U78" s="126">
        <v>0</v>
      </c>
      <c r="V78" s="127" t="b">
        <v>0</v>
      </c>
      <c r="W78" s="127" t="b">
        <v>1</v>
      </c>
      <c r="X78" s="183" t="s">
        <v>270</v>
      </c>
      <c r="Y78" s="183" t="b">
        <f t="shared" si="33"/>
        <v>1</v>
      </c>
      <c r="Z78" s="183" t="s">
        <v>993</v>
      </c>
      <c r="AA78" s="127" t="b">
        <v>0</v>
      </c>
      <c r="AB78" s="183" t="s">
        <v>993</v>
      </c>
      <c r="AC78" s="183" t="s">
        <v>993</v>
      </c>
      <c r="AD78" s="183" t="s">
        <v>993</v>
      </c>
      <c r="AE78" s="183">
        <f t="shared" si="34"/>
        <v>50</v>
      </c>
      <c r="AF78" s="183">
        <f t="shared" si="35"/>
        <v>49</v>
      </c>
      <c r="AG78" s="183">
        <f t="shared" si="36"/>
        <v>19</v>
      </c>
      <c r="AH78" s="183">
        <f t="shared" si="37"/>
        <v>50</v>
      </c>
      <c r="AI78" s="126">
        <v>50</v>
      </c>
      <c r="AJ78" s="126">
        <v>49</v>
      </c>
      <c r="AK78" s="126">
        <v>19</v>
      </c>
      <c r="AL78" s="126">
        <v>50</v>
      </c>
      <c r="AM78" s="126">
        <v>0</v>
      </c>
      <c r="AN78" s="126">
        <v>0</v>
      </c>
      <c r="AO78" s="126">
        <v>0</v>
      </c>
      <c r="AP78" s="126">
        <v>0</v>
      </c>
      <c r="AQ78" s="126">
        <v>0</v>
      </c>
      <c r="AR78" s="126">
        <v>0</v>
      </c>
      <c r="AS78" s="126">
        <v>0</v>
      </c>
      <c r="AT78" s="126">
        <v>0</v>
      </c>
      <c r="AU78" s="126">
        <v>0</v>
      </c>
      <c r="AV78" s="126">
        <v>0</v>
      </c>
      <c r="AW78" s="126">
        <v>0</v>
      </c>
      <c r="AX78" s="126">
        <v>0</v>
      </c>
      <c r="AY78" s="126">
        <v>0</v>
      </c>
      <c r="AZ78" s="126">
        <v>0</v>
      </c>
      <c r="BA78" s="126">
        <v>0</v>
      </c>
      <c r="BB78" s="126">
        <v>0</v>
      </c>
      <c r="BC78" s="127" t="b">
        <v>0</v>
      </c>
      <c r="BD78" s="127"/>
      <c r="BE78" s="183" t="s">
        <v>427</v>
      </c>
      <c r="BF78" s="126">
        <v>50</v>
      </c>
      <c r="BG78" s="183" t="s">
        <v>993</v>
      </c>
      <c r="BH78" s="126">
        <v>0</v>
      </c>
      <c r="BI78" s="183" t="s">
        <v>993</v>
      </c>
      <c r="BJ78" s="126">
        <v>0</v>
      </c>
      <c r="BK78" s="126">
        <v>0</v>
      </c>
      <c r="BL78" s="126">
        <v>0</v>
      </c>
      <c r="BM78" s="183" t="s">
        <v>993</v>
      </c>
      <c r="BN78" s="183" t="s">
        <v>993</v>
      </c>
      <c r="BO78" s="183" t="s">
        <v>993</v>
      </c>
      <c r="BP78" s="126">
        <v>0</v>
      </c>
      <c r="BQ78" s="183" t="s">
        <v>993</v>
      </c>
      <c r="BR78" s="126">
        <v>0</v>
      </c>
      <c r="BS78" s="183" t="s">
        <v>993</v>
      </c>
      <c r="BT78" s="126">
        <v>0</v>
      </c>
      <c r="BU78" s="126">
        <v>0</v>
      </c>
      <c r="BV78" s="126">
        <v>0</v>
      </c>
      <c r="BW78" s="183" t="s">
        <v>993</v>
      </c>
      <c r="BX78" s="126">
        <v>0</v>
      </c>
      <c r="BY78" s="183" t="s">
        <v>993</v>
      </c>
      <c r="BZ78" s="126">
        <v>0</v>
      </c>
      <c r="CA78" s="183" t="s">
        <v>993</v>
      </c>
      <c r="CB78" s="126">
        <v>0</v>
      </c>
      <c r="CC78" s="126">
        <v>0</v>
      </c>
      <c r="CD78" s="126">
        <v>0</v>
      </c>
      <c r="CE78" s="183" t="s">
        <v>993</v>
      </c>
      <c r="CF78" s="126">
        <v>0</v>
      </c>
      <c r="CG78" s="183" t="s">
        <v>993</v>
      </c>
      <c r="CH78" s="126">
        <v>0</v>
      </c>
      <c r="CI78" s="183" t="s">
        <v>993</v>
      </c>
      <c r="CJ78" s="126">
        <v>0</v>
      </c>
      <c r="CK78" s="126">
        <v>0</v>
      </c>
      <c r="CL78" s="126">
        <v>0</v>
      </c>
      <c r="CM78" s="126">
        <v>35</v>
      </c>
      <c r="CN78" s="126">
        <v>0</v>
      </c>
      <c r="CO78" s="126">
        <v>0</v>
      </c>
      <c r="CP78" s="126">
        <v>0</v>
      </c>
      <c r="CQ78" s="126">
        <v>0</v>
      </c>
      <c r="CR78" s="126">
        <v>0.8</v>
      </c>
      <c r="CS78" s="126">
        <v>0</v>
      </c>
      <c r="CT78" s="126">
        <v>0</v>
      </c>
      <c r="CU78" s="126">
        <v>0</v>
      </c>
      <c r="CV78" s="126">
        <v>0</v>
      </c>
      <c r="CW78" s="126">
        <v>0</v>
      </c>
      <c r="CX78" s="126">
        <v>0</v>
      </c>
      <c r="CY78" s="126">
        <v>0</v>
      </c>
      <c r="CZ78" s="126">
        <v>0</v>
      </c>
      <c r="DA78" s="126">
        <v>1</v>
      </c>
      <c r="DB78" s="126">
        <v>0</v>
      </c>
      <c r="DC78" s="126">
        <v>0</v>
      </c>
      <c r="DD78" s="126">
        <v>0</v>
      </c>
      <c r="DE78" s="126">
        <v>0</v>
      </c>
      <c r="DF78" s="126">
        <v>0</v>
      </c>
      <c r="DG78" s="127" t="b">
        <v>0</v>
      </c>
      <c r="DH78" s="183" t="s">
        <v>999</v>
      </c>
      <c r="DI78" s="183" t="s">
        <v>437</v>
      </c>
      <c r="DJ78" s="183" t="s">
        <v>440</v>
      </c>
      <c r="DK78" s="183" t="s">
        <v>993</v>
      </c>
      <c r="DL78" s="126">
        <v>968</v>
      </c>
      <c r="DM78" s="126">
        <v>885</v>
      </c>
      <c r="DN78" s="126">
        <v>51</v>
      </c>
      <c r="DO78" s="126">
        <v>32</v>
      </c>
      <c r="DP78" s="126">
        <v>14970</v>
      </c>
      <c r="DQ78" s="126">
        <v>1078</v>
      </c>
      <c r="DR78" s="167">
        <f t="shared" ref="DR78:DR142" si="38">DP78/(AE78*365)</f>
        <v>0.82027397260273971</v>
      </c>
      <c r="DS78" s="168">
        <f t="shared" ref="DS78:DS142" si="39">DP78/((DL78+DQ78)/2)</f>
        <v>14.633431085043988</v>
      </c>
      <c r="DT78" s="126">
        <v>968</v>
      </c>
      <c r="DU78" s="126">
        <v>209</v>
      </c>
      <c r="DV78" s="126">
        <v>737</v>
      </c>
      <c r="DW78" s="126">
        <v>21</v>
      </c>
      <c r="DX78" s="126">
        <v>1</v>
      </c>
      <c r="DY78" s="126">
        <v>0</v>
      </c>
      <c r="DZ78" s="126">
        <v>0</v>
      </c>
      <c r="EA78" s="126">
        <v>0</v>
      </c>
      <c r="EB78" s="126">
        <v>1078</v>
      </c>
      <c r="EC78" s="126">
        <v>424</v>
      </c>
      <c r="ED78" s="126">
        <v>604</v>
      </c>
      <c r="EE78" s="126">
        <v>45</v>
      </c>
      <c r="EF78" s="126">
        <v>0</v>
      </c>
      <c r="EG78" s="126">
        <v>0</v>
      </c>
      <c r="EH78" s="126">
        <v>0</v>
      </c>
      <c r="EI78" s="126">
        <v>0</v>
      </c>
      <c r="EJ78" s="126">
        <v>0</v>
      </c>
      <c r="EK78" s="126">
        <v>5</v>
      </c>
      <c r="EL78" s="126">
        <v>654</v>
      </c>
      <c r="EM78" s="126">
        <v>651</v>
      </c>
      <c r="EN78" s="126">
        <v>0</v>
      </c>
      <c r="EO78" s="126">
        <v>3</v>
      </c>
      <c r="EP78" s="126">
        <v>0</v>
      </c>
      <c r="EQ78" s="126">
        <v>0</v>
      </c>
      <c r="ER78" s="127" t="b">
        <v>0</v>
      </c>
      <c r="ES78" s="127" t="b">
        <v>0</v>
      </c>
      <c r="ET78" s="127" t="b">
        <v>0</v>
      </c>
      <c r="EU78" s="128">
        <v>0.65799999999999992</v>
      </c>
      <c r="EV78" s="128">
        <v>0.27300000000000002</v>
      </c>
      <c r="EW78" s="128">
        <v>0.105</v>
      </c>
      <c r="EX78" s="128">
        <v>0.16600000000000001</v>
      </c>
      <c r="EY78" s="128">
        <v>0.18100000000000002</v>
      </c>
      <c r="EZ78" s="128">
        <v>0.30199999999999999</v>
      </c>
      <c r="FA78" s="127" t="b">
        <v>0</v>
      </c>
      <c r="FB78" s="127" t="b">
        <v>0</v>
      </c>
      <c r="FC78" s="127" t="b">
        <v>0</v>
      </c>
      <c r="FD78" s="128">
        <v>0</v>
      </c>
      <c r="FE78" s="128">
        <v>0</v>
      </c>
      <c r="FF78" s="128">
        <v>0</v>
      </c>
      <c r="FG78" s="128">
        <v>0</v>
      </c>
      <c r="FH78" s="128">
        <v>0</v>
      </c>
      <c r="FI78" s="128">
        <v>0</v>
      </c>
      <c r="FJ78" s="127" t="b">
        <v>0</v>
      </c>
      <c r="FK78" s="127" t="b">
        <v>0</v>
      </c>
      <c r="FL78" s="127" t="b">
        <v>0</v>
      </c>
      <c r="FM78" s="128">
        <v>0</v>
      </c>
      <c r="FN78" s="128">
        <v>0</v>
      </c>
      <c r="FO78" s="128">
        <v>0</v>
      </c>
      <c r="FP78" s="128">
        <v>0</v>
      </c>
      <c r="FQ78" s="128">
        <v>0</v>
      </c>
      <c r="FR78" s="128">
        <v>0</v>
      </c>
      <c r="FS78" s="183" t="s">
        <v>993</v>
      </c>
      <c r="FT78" s="128">
        <v>0</v>
      </c>
      <c r="FU78" s="126">
        <v>0</v>
      </c>
      <c r="FV78" s="126">
        <v>654</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6">
        <v>0</v>
      </c>
      <c r="GM78" s="127" t="b">
        <v>0</v>
      </c>
      <c r="GN78" s="183" t="s">
        <v>993</v>
      </c>
      <c r="GO78" s="183" t="s">
        <v>993</v>
      </c>
      <c r="GP78" s="183" t="s">
        <v>993</v>
      </c>
      <c r="GQ78" s="183" t="s">
        <v>993</v>
      </c>
      <c r="GR78" s="127"/>
      <c r="GS78" s="123"/>
    </row>
    <row r="79" spans="1:201">
      <c r="A79" s="122"/>
      <c r="B79" s="210" t="s">
        <v>399</v>
      </c>
      <c r="C79" s="183" t="s">
        <v>1128</v>
      </c>
      <c r="D79" s="183" t="s">
        <v>1129</v>
      </c>
      <c r="E79" s="183" t="s">
        <v>437</v>
      </c>
      <c r="F79" s="183" t="s">
        <v>986</v>
      </c>
      <c r="G79" s="183" t="s">
        <v>1062</v>
      </c>
      <c r="H79" s="183" t="s">
        <v>1063</v>
      </c>
      <c r="I79" s="183" t="s">
        <v>1064</v>
      </c>
      <c r="J79" s="183" t="s">
        <v>1065</v>
      </c>
      <c r="K79" s="126">
        <v>18</v>
      </c>
      <c r="L79" s="183" t="s">
        <v>1129</v>
      </c>
      <c r="M79" s="183" t="s">
        <v>1144</v>
      </c>
      <c r="N79" s="183" t="s">
        <v>431</v>
      </c>
      <c r="O79" s="183" t="s">
        <v>1027</v>
      </c>
      <c r="P79" s="183" t="s">
        <v>290</v>
      </c>
      <c r="Q79" s="183" t="s">
        <v>270</v>
      </c>
      <c r="R79" s="127" t="b">
        <v>0</v>
      </c>
      <c r="S79" s="126">
        <v>0</v>
      </c>
      <c r="T79" s="127" t="b">
        <v>0</v>
      </c>
      <c r="U79" s="126">
        <v>0</v>
      </c>
      <c r="V79" s="127" t="b">
        <v>0</v>
      </c>
      <c r="W79" s="127" t="b">
        <v>1</v>
      </c>
      <c r="X79" s="183" t="s">
        <v>270</v>
      </c>
      <c r="Y79" s="183" t="b">
        <f t="shared" si="33"/>
        <v>1</v>
      </c>
      <c r="Z79" s="183" t="s">
        <v>993</v>
      </c>
      <c r="AA79" s="127" t="b">
        <v>0</v>
      </c>
      <c r="AB79" s="183" t="s">
        <v>993</v>
      </c>
      <c r="AC79" s="183" t="s">
        <v>993</v>
      </c>
      <c r="AD79" s="183" t="s">
        <v>993</v>
      </c>
      <c r="AE79" s="183">
        <f t="shared" si="34"/>
        <v>50</v>
      </c>
      <c r="AF79" s="183">
        <f t="shared" si="35"/>
        <v>50</v>
      </c>
      <c r="AG79" s="183">
        <f t="shared" si="36"/>
        <v>21</v>
      </c>
      <c r="AH79" s="183">
        <f t="shared" si="37"/>
        <v>50</v>
      </c>
      <c r="AI79" s="126">
        <v>50</v>
      </c>
      <c r="AJ79" s="126">
        <v>50</v>
      </c>
      <c r="AK79" s="126">
        <v>21</v>
      </c>
      <c r="AL79" s="126">
        <v>50</v>
      </c>
      <c r="AM79" s="126">
        <v>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7" t="b">
        <v>0</v>
      </c>
      <c r="BD79" s="127"/>
      <c r="BE79" s="183" t="s">
        <v>427</v>
      </c>
      <c r="BF79" s="126">
        <v>50</v>
      </c>
      <c r="BG79" s="183" t="s">
        <v>993</v>
      </c>
      <c r="BH79" s="126">
        <v>0</v>
      </c>
      <c r="BI79" s="183" t="s">
        <v>993</v>
      </c>
      <c r="BJ79" s="126">
        <v>0</v>
      </c>
      <c r="BK79" s="126">
        <v>0</v>
      </c>
      <c r="BL79" s="126">
        <v>0</v>
      </c>
      <c r="BM79" s="183" t="s">
        <v>993</v>
      </c>
      <c r="BN79" s="183" t="s">
        <v>993</v>
      </c>
      <c r="BO79" s="183" t="s">
        <v>993</v>
      </c>
      <c r="BP79" s="126">
        <v>0</v>
      </c>
      <c r="BQ79" s="183" t="s">
        <v>993</v>
      </c>
      <c r="BR79" s="126">
        <v>0</v>
      </c>
      <c r="BS79" s="183" t="s">
        <v>993</v>
      </c>
      <c r="BT79" s="126">
        <v>0</v>
      </c>
      <c r="BU79" s="126">
        <v>0</v>
      </c>
      <c r="BV79" s="126">
        <v>0</v>
      </c>
      <c r="BW79" s="183" t="s">
        <v>993</v>
      </c>
      <c r="BX79" s="126">
        <v>0</v>
      </c>
      <c r="BY79" s="183" t="s">
        <v>993</v>
      </c>
      <c r="BZ79" s="126">
        <v>0</v>
      </c>
      <c r="CA79" s="183" t="s">
        <v>993</v>
      </c>
      <c r="CB79" s="126">
        <v>0</v>
      </c>
      <c r="CC79" s="126">
        <v>0</v>
      </c>
      <c r="CD79" s="126">
        <v>0</v>
      </c>
      <c r="CE79" s="183" t="s">
        <v>993</v>
      </c>
      <c r="CF79" s="126">
        <v>0</v>
      </c>
      <c r="CG79" s="183" t="s">
        <v>993</v>
      </c>
      <c r="CH79" s="126">
        <v>0</v>
      </c>
      <c r="CI79" s="183" t="s">
        <v>993</v>
      </c>
      <c r="CJ79" s="126">
        <v>0</v>
      </c>
      <c r="CK79" s="126">
        <v>0</v>
      </c>
      <c r="CL79" s="126">
        <v>0</v>
      </c>
      <c r="CM79" s="126">
        <v>37</v>
      </c>
      <c r="CN79" s="126">
        <v>0</v>
      </c>
      <c r="CO79" s="126">
        <v>0</v>
      </c>
      <c r="CP79" s="126">
        <v>0</v>
      </c>
      <c r="CQ79" s="126">
        <v>0</v>
      </c>
      <c r="CR79" s="126">
        <v>0.8</v>
      </c>
      <c r="CS79" s="126">
        <v>0</v>
      </c>
      <c r="CT79" s="126">
        <v>0</v>
      </c>
      <c r="CU79" s="126">
        <v>0</v>
      </c>
      <c r="CV79" s="126">
        <v>0</v>
      </c>
      <c r="CW79" s="126">
        <v>0</v>
      </c>
      <c r="CX79" s="126">
        <v>0</v>
      </c>
      <c r="CY79" s="126">
        <v>0</v>
      </c>
      <c r="CZ79" s="126">
        <v>0</v>
      </c>
      <c r="DA79" s="126">
        <v>1</v>
      </c>
      <c r="DB79" s="126">
        <v>0</v>
      </c>
      <c r="DC79" s="126">
        <v>0</v>
      </c>
      <c r="DD79" s="126">
        <v>0</v>
      </c>
      <c r="DE79" s="126">
        <v>0</v>
      </c>
      <c r="DF79" s="126">
        <v>0</v>
      </c>
      <c r="DG79" s="127" t="b">
        <v>0</v>
      </c>
      <c r="DH79" s="183" t="s">
        <v>1000</v>
      </c>
      <c r="DI79" s="183" t="s">
        <v>993</v>
      </c>
      <c r="DJ79" s="183" t="s">
        <v>993</v>
      </c>
      <c r="DK79" s="183" t="s">
        <v>993</v>
      </c>
      <c r="DL79" s="126">
        <v>810</v>
      </c>
      <c r="DM79" s="126">
        <v>712</v>
      </c>
      <c r="DN79" s="126">
        <v>42</v>
      </c>
      <c r="DO79" s="126">
        <v>56</v>
      </c>
      <c r="DP79" s="126">
        <v>15738</v>
      </c>
      <c r="DQ79" s="126">
        <v>836</v>
      </c>
      <c r="DR79" s="167">
        <f t="shared" si="38"/>
        <v>0.86235616438356166</v>
      </c>
      <c r="DS79" s="168">
        <f t="shared" si="39"/>
        <v>19.122721749696233</v>
      </c>
      <c r="DT79" s="126">
        <v>810</v>
      </c>
      <c r="DU79" s="126">
        <v>48</v>
      </c>
      <c r="DV79" s="126">
        <v>727</v>
      </c>
      <c r="DW79" s="126">
        <v>8</v>
      </c>
      <c r="DX79" s="126">
        <v>3</v>
      </c>
      <c r="DY79" s="126">
        <v>0</v>
      </c>
      <c r="DZ79" s="126">
        <v>2</v>
      </c>
      <c r="EA79" s="126">
        <v>22</v>
      </c>
      <c r="EB79" s="126">
        <v>836</v>
      </c>
      <c r="EC79" s="126">
        <v>95</v>
      </c>
      <c r="ED79" s="126">
        <v>627</v>
      </c>
      <c r="EE79" s="126">
        <v>98</v>
      </c>
      <c r="EF79" s="126">
        <v>0</v>
      </c>
      <c r="EG79" s="126">
        <v>0</v>
      </c>
      <c r="EH79" s="126">
        <v>0</v>
      </c>
      <c r="EI79" s="126">
        <v>1</v>
      </c>
      <c r="EJ79" s="126">
        <v>3</v>
      </c>
      <c r="EK79" s="126">
        <v>12</v>
      </c>
      <c r="EL79" s="126">
        <v>741</v>
      </c>
      <c r="EM79" s="126">
        <v>738</v>
      </c>
      <c r="EN79" s="126">
        <v>0</v>
      </c>
      <c r="EO79" s="126">
        <v>1</v>
      </c>
      <c r="EP79" s="126">
        <v>2</v>
      </c>
      <c r="EQ79" s="126">
        <v>0</v>
      </c>
      <c r="ER79" s="127" t="b">
        <v>0</v>
      </c>
      <c r="ES79" s="127" t="b">
        <v>1</v>
      </c>
      <c r="ET79" s="127" t="b">
        <v>0</v>
      </c>
      <c r="EU79" s="128">
        <v>0.43799999999999994</v>
      </c>
      <c r="EV79" s="128">
        <v>0.18100000000000002</v>
      </c>
      <c r="EW79" s="128">
        <v>0.10800000000000001</v>
      </c>
      <c r="EX79" s="128">
        <v>0.111</v>
      </c>
      <c r="EY79" s="128">
        <v>0.33700000000000002</v>
      </c>
      <c r="EZ79" s="128">
        <v>0.39399999999999996</v>
      </c>
      <c r="FA79" s="127" t="b">
        <v>0</v>
      </c>
      <c r="FB79" s="127" t="b">
        <v>1</v>
      </c>
      <c r="FC79" s="127" t="b">
        <v>0</v>
      </c>
      <c r="FD79" s="128">
        <v>0</v>
      </c>
      <c r="FE79" s="128">
        <v>0</v>
      </c>
      <c r="FF79" s="128">
        <v>0</v>
      </c>
      <c r="FG79" s="128">
        <v>0</v>
      </c>
      <c r="FH79" s="128">
        <v>0</v>
      </c>
      <c r="FI79" s="128">
        <v>0</v>
      </c>
      <c r="FJ79" s="127" t="b">
        <v>0</v>
      </c>
      <c r="FK79" s="127" t="b">
        <v>0</v>
      </c>
      <c r="FL79" s="127" t="b">
        <v>0</v>
      </c>
      <c r="FM79" s="128">
        <v>0</v>
      </c>
      <c r="FN79" s="128">
        <v>0</v>
      </c>
      <c r="FO79" s="128">
        <v>0</v>
      </c>
      <c r="FP79" s="128">
        <v>0</v>
      </c>
      <c r="FQ79" s="128">
        <v>0</v>
      </c>
      <c r="FR79" s="128">
        <v>0</v>
      </c>
      <c r="FS79" s="183" t="s">
        <v>993</v>
      </c>
      <c r="FT79" s="128">
        <v>0</v>
      </c>
      <c r="FU79" s="126">
        <v>0</v>
      </c>
      <c r="FV79" s="126">
        <v>741</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6">
        <v>0</v>
      </c>
      <c r="GM79" s="127" t="b">
        <v>0</v>
      </c>
      <c r="GN79" s="183" t="s">
        <v>993</v>
      </c>
      <c r="GO79" s="183" t="s">
        <v>993</v>
      </c>
      <c r="GP79" s="183" t="s">
        <v>993</v>
      </c>
      <c r="GQ79" s="183" t="s">
        <v>993</v>
      </c>
      <c r="GR79" s="127"/>
      <c r="GS79" s="123"/>
    </row>
    <row r="80" spans="1:201">
      <c r="A80" s="122"/>
      <c r="B80" s="210" t="s">
        <v>399</v>
      </c>
      <c r="C80" s="183" t="s">
        <v>1128</v>
      </c>
      <c r="D80" s="183" t="s">
        <v>1129</v>
      </c>
      <c r="E80" s="183" t="s">
        <v>437</v>
      </c>
      <c r="F80" s="183" t="s">
        <v>986</v>
      </c>
      <c r="G80" s="183" t="s">
        <v>1062</v>
      </c>
      <c r="H80" s="183" t="s">
        <v>1063</v>
      </c>
      <c r="I80" s="183" t="s">
        <v>1064</v>
      </c>
      <c r="J80" s="183" t="s">
        <v>1065</v>
      </c>
      <c r="K80" s="126">
        <v>19</v>
      </c>
      <c r="L80" s="183" t="s">
        <v>1129</v>
      </c>
      <c r="M80" s="183" t="s">
        <v>1145</v>
      </c>
      <c r="N80" s="183" t="s">
        <v>433</v>
      </c>
      <c r="O80" s="183" t="s">
        <v>1027</v>
      </c>
      <c r="P80" s="183" t="s">
        <v>290</v>
      </c>
      <c r="Q80" s="183" t="s">
        <v>270</v>
      </c>
      <c r="R80" s="127" t="b">
        <v>0</v>
      </c>
      <c r="S80" s="126">
        <v>0</v>
      </c>
      <c r="T80" s="127" t="b">
        <v>0</v>
      </c>
      <c r="U80" s="126">
        <v>0</v>
      </c>
      <c r="V80" s="127" t="b">
        <v>0</v>
      </c>
      <c r="W80" s="127" t="b">
        <v>1</v>
      </c>
      <c r="X80" s="183" t="s">
        <v>270</v>
      </c>
      <c r="Y80" s="183" t="b">
        <f t="shared" si="33"/>
        <v>1</v>
      </c>
      <c r="Z80" s="183" t="s">
        <v>993</v>
      </c>
      <c r="AA80" s="127" t="b">
        <v>0</v>
      </c>
      <c r="AB80" s="183" t="s">
        <v>993</v>
      </c>
      <c r="AC80" s="183" t="s">
        <v>993</v>
      </c>
      <c r="AD80" s="183" t="s">
        <v>993</v>
      </c>
      <c r="AE80" s="183">
        <f t="shared" si="34"/>
        <v>50</v>
      </c>
      <c r="AF80" s="183">
        <f t="shared" si="35"/>
        <v>49</v>
      </c>
      <c r="AG80" s="183">
        <f t="shared" si="36"/>
        <v>19</v>
      </c>
      <c r="AH80" s="183">
        <f t="shared" si="37"/>
        <v>50</v>
      </c>
      <c r="AI80" s="126">
        <v>50</v>
      </c>
      <c r="AJ80" s="126">
        <v>49</v>
      </c>
      <c r="AK80" s="126">
        <v>19</v>
      </c>
      <c r="AL80" s="126">
        <v>50</v>
      </c>
      <c r="AM80" s="126">
        <v>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7" t="b">
        <v>0</v>
      </c>
      <c r="BD80" s="127"/>
      <c r="BE80" s="183" t="s">
        <v>427</v>
      </c>
      <c r="BF80" s="126">
        <v>50</v>
      </c>
      <c r="BG80" s="183" t="s">
        <v>993</v>
      </c>
      <c r="BH80" s="126">
        <v>0</v>
      </c>
      <c r="BI80" s="183" t="s">
        <v>993</v>
      </c>
      <c r="BJ80" s="126">
        <v>0</v>
      </c>
      <c r="BK80" s="126">
        <v>0</v>
      </c>
      <c r="BL80" s="126">
        <v>0</v>
      </c>
      <c r="BM80" s="183" t="s">
        <v>993</v>
      </c>
      <c r="BN80" s="183" t="s">
        <v>993</v>
      </c>
      <c r="BO80" s="183" t="s">
        <v>993</v>
      </c>
      <c r="BP80" s="126">
        <v>0</v>
      </c>
      <c r="BQ80" s="183" t="s">
        <v>993</v>
      </c>
      <c r="BR80" s="126">
        <v>0</v>
      </c>
      <c r="BS80" s="183" t="s">
        <v>993</v>
      </c>
      <c r="BT80" s="126">
        <v>0</v>
      </c>
      <c r="BU80" s="126">
        <v>0</v>
      </c>
      <c r="BV80" s="126">
        <v>0</v>
      </c>
      <c r="BW80" s="183" t="s">
        <v>993</v>
      </c>
      <c r="BX80" s="126">
        <v>0</v>
      </c>
      <c r="BY80" s="183" t="s">
        <v>993</v>
      </c>
      <c r="BZ80" s="126">
        <v>0</v>
      </c>
      <c r="CA80" s="183" t="s">
        <v>993</v>
      </c>
      <c r="CB80" s="126">
        <v>0</v>
      </c>
      <c r="CC80" s="126">
        <v>0</v>
      </c>
      <c r="CD80" s="126">
        <v>0</v>
      </c>
      <c r="CE80" s="183" t="s">
        <v>993</v>
      </c>
      <c r="CF80" s="126">
        <v>0</v>
      </c>
      <c r="CG80" s="183" t="s">
        <v>993</v>
      </c>
      <c r="CH80" s="126">
        <v>0</v>
      </c>
      <c r="CI80" s="183" t="s">
        <v>993</v>
      </c>
      <c r="CJ80" s="126">
        <v>0</v>
      </c>
      <c r="CK80" s="126">
        <v>0</v>
      </c>
      <c r="CL80" s="126">
        <v>0</v>
      </c>
      <c r="CM80" s="126">
        <v>38</v>
      </c>
      <c r="CN80" s="126">
        <v>0</v>
      </c>
      <c r="CO80" s="126">
        <v>0</v>
      </c>
      <c r="CP80" s="126">
        <v>0</v>
      </c>
      <c r="CQ80" s="126">
        <v>0</v>
      </c>
      <c r="CR80" s="126">
        <v>0.8</v>
      </c>
      <c r="CS80" s="126">
        <v>0</v>
      </c>
      <c r="CT80" s="126">
        <v>0</v>
      </c>
      <c r="CU80" s="126">
        <v>0</v>
      </c>
      <c r="CV80" s="126">
        <v>0</v>
      </c>
      <c r="CW80" s="126">
        <v>0</v>
      </c>
      <c r="CX80" s="126">
        <v>0</v>
      </c>
      <c r="CY80" s="126">
        <v>0</v>
      </c>
      <c r="CZ80" s="126">
        <v>0</v>
      </c>
      <c r="DA80" s="126">
        <v>1</v>
      </c>
      <c r="DB80" s="126">
        <v>0</v>
      </c>
      <c r="DC80" s="126">
        <v>0</v>
      </c>
      <c r="DD80" s="126">
        <v>0</v>
      </c>
      <c r="DE80" s="126">
        <v>0</v>
      </c>
      <c r="DF80" s="126">
        <v>0</v>
      </c>
      <c r="DG80" s="127" t="b">
        <v>0</v>
      </c>
      <c r="DH80" s="183" t="s">
        <v>450</v>
      </c>
      <c r="DI80" s="183" t="s">
        <v>993</v>
      </c>
      <c r="DJ80" s="183" t="s">
        <v>993</v>
      </c>
      <c r="DK80" s="183" t="s">
        <v>993</v>
      </c>
      <c r="DL80" s="126">
        <v>953</v>
      </c>
      <c r="DM80" s="126">
        <v>839</v>
      </c>
      <c r="DN80" s="126">
        <v>64</v>
      </c>
      <c r="DO80" s="126">
        <v>50</v>
      </c>
      <c r="DP80" s="126">
        <v>15977</v>
      </c>
      <c r="DQ80" s="126">
        <v>1017</v>
      </c>
      <c r="DR80" s="167">
        <f t="shared" si="38"/>
        <v>0.8754520547945206</v>
      </c>
      <c r="DS80" s="168">
        <f t="shared" si="39"/>
        <v>16.220304568527919</v>
      </c>
      <c r="DT80" s="126">
        <v>953</v>
      </c>
      <c r="DU80" s="126">
        <v>154</v>
      </c>
      <c r="DV80" s="126">
        <v>790</v>
      </c>
      <c r="DW80" s="126">
        <v>9</v>
      </c>
      <c r="DX80" s="126">
        <v>0</v>
      </c>
      <c r="DY80" s="126">
        <v>0</v>
      </c>
      <c r="DZ80" s="126">
        <v>0</v>
      </c>
      <c r="EA80" s="126">
        <v>0</v>
      </c>
      <c r="EB80" s="126">
        <v>1017</v>
      </c>
      <c r="EC80" s="126">
        <v>225</v>
      </c>
      <c r="ED80" s="126">
        <v>732</v>
      </c>
      <c r="EE80" s="126">
        <v>25</v>
      </c>
      <c r="EF80" s="126">
        <v>0</v>
      </c>
      <c r="EG80" s="126">
        <v>0</v>
      </c>
      <c r="EH80" s="126">
        <v>0</v>
      </c>
      <c r="EI80" s="126">
        <v>2</v>
      </c>
      <c r="EJ80" s="126">
        <v>21</v>
      </c>
      <c r="EK80" s="126">
        <v>12</v>
      </c>
      <c r="EL80" s="126">
        <v>792</v>
      </c>
      <c r="EM80" s="126">
        <v>764</v>
      </c>
      <c r="EN80" s="126">
        <v>0</v>
      </c>
      <c r="EO80" s="126">
        <v>28</v>
      </c>
      <c r="EP80" s="126">
        <v>0</v>
      </c>
      <c r="EQ80" s="126">
        <v>0</v>
      </c>
      <c r="ER80" s="127" t="b">
        <v>0</v>
      </c>
      <c r="ES80" s="127" t="b">
        <v>0</v>
      </c>
      <c r="ET80" s="127" t="b">
        <v>0</v>
      </c>
      <c r="EU80" s="128">
        <v>0.52300000000000002</v>
      </c>
      <c r="EV80" s="128">
        <v>0.38100000000000001</v>
      </c>
      <c r="EW80" s="128">
        <v>0.19699999999999998</v>
      </c>
      <c r="EX80" s="128">
        <v>0.17199999999999999</v>
      </c>
      <c r="EY80" s="128">
        <v>0.14300000000000002</v>
      </c>
      <c r="EZ80" s="128">
        <v>0.32700000000000001</v>
      </c>
      <c r="FA80" s="127" t="b">
        <v>0</v>
      </c>
      <c r="FB80" s="127" t="b">
        <v>0</v>
      </c>
      <c r="FC80" s="127" t="b">
        <v>0</v>
      </c>
      <c r="FD80" s="128">
        <v>0</v>
      </c>
      <c r="FE80" s="128">
        <v>0</v>
      </c>
      <c r="FF80" s="128">
        <v>0</v>
      </c>
      <c r="FG80" s="128">
        <v>0</v>
      </c>
      <c r="FH80" s="128">
        <v>0</v>
      </c>
      <c r="FI80" s="128">
        <v>0</v>
      </c>
      <c r="FJ80" s="127" t="b">
        <v>0</v>
      </c>
      <c r="FK80" s="127" t="b">
        <v>0</v>
      </c>
      <c r="FL80" s="127" t="b">
        <v>0</v>
      </c>
      <c r="FM80" s="128">
        <v>0</v>
      </c>
      <c r="FN80" s="128">
        <v>0</v>
      </c>
      <c r="FO80" s="128">
        <v>0</v>
      </c>
      <c r="FP80" s="128">
        <v>0</v>
      </c>
      <c r="FQ80" s="128">
        <v>0</v>
      </c>
      <c r="FR80" s="128">
        <v>0</v>
      </c>
      <c r="FS80" s="183" t="s">
        <v>993</v>
      </c>
      <c r="FT80" s="128">
        <v>0</v>
      </c>
      <c r="FU80" s="126">
        <v>0</v>
      </c>
      <c r="FV80" s="126">
        <v>792</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6">
        <v>0</v>
      </c>
      <c r="GM80" s="127" t="b">
        <v>0</v>
      </c>
      <c r="GN80" s="183" t="s">
        <v>993</v>
      </c>
      <c r="GO80" s="183" t="s">
        <v>993</v>
      </c>
      <c r="GP80" s="183" t="s">
        <v>993</v>
      </c>
      <c r="GQ80" s="183" t="s">
        <v>993</v>
      </c>
      <c r="GR80" s="127"/>
      <c r="GS80" s="123"/>
    </row>
    <row r="81" spans="1:201">
      <c r="A81" s="122"/>
      <c r="B81" s="210" t="s">
        <v>399</v>
      </c>
      <c r="C81" s="183" t="s">
        <v>1128</v>
      </c>
      <c r="D81" s="183" t="s">
        <v>1129</v>
      </c>
      <c r="E81" s="183" t="s">
        <v>437</v>
      </c>
      <c r="F81" s="183" t="s">
        <v>986</v>
      </c>
      <c r="G81" s="183" t="s">
        <v>1062</v>
      </c>
      <c r="H81" s="183" t="s">
        <v>1063</v>
      </c>
      <c r="I81" s="183" t="s">
        <v>1064</v>
      </c>
      <c r="J81" s="183" t="s">
        <v>1065</v>
      </c>
      <c r="K81" s="126">
        <v>21</v>
      </c>
      <c r="L81" s="183" t="s">
        <v>1129</v>
      </c>
      <c r="M81" s="183" t="s">
        <v>1147</v>
      </c>
      <c r="N81" s="183" t="s">
        <v>438</v>
      </c>
      <c r="O81" s="183" t="s">
        <v>1027</v>
      </c>
      <c r="P81" s="183" t="s">
        <v>290</v>
      </c>
      <c r="Q81" s="183" t="s">
        <v>270</v>
      </c>
      <c r="R81" s="127" t="b">
        <v>0</v>
      </c>
      <c r="S81" s="126">
        <v>0</v>
      </c>
      <c r="T81" s="127" t="b">
        <v>0</v>
      </c>
      <c r="U81" s="126">
        <v>0</v>
      </c>
      <c r="V81" s="127" t="b">
        <v>0</v>
      </c>
      <c r="W81" s="127" t="b">
        <v>1</v>
      </c>
      <c r="X81" s="183" t="s">
        <v>270</v>
      </c>
      <c r="Y81" s="183" t="b">
        <f t="shared" si="33"/>
        <v>1</v>
      </c>
      <c r="Z81" s="183" t="s">
        <v>993</v>
      </c>
      <c r="AA81" s="127" t="b">
        <v>0</v>
      </c>
      <c r="AB81" s="183" t="s">
        <v>993</v>
      </c>
      <c r="AC81" s="183" t="s">
        <v>993</v>
      </c>
      <c r="AD81" s="183" t="s">
        <v>993</v>
      </c>
      <c r="AE81" s="183">
        <f t="shared" si="34"/>
        <v>42</v>
      </c>
      <c r="AF81" s="183">
        <f t="shared" si="35"/>
        <v>40</v>
      </c>
      <c r="AG81" s="183">
        <f t="shared" si="36"/>
        <v>11</v>
      </c>
      <c r="AH81" s="183">
        <f t="shared" si="37"/>
        <v>42</v>
      </c>
      <c r="AI81" s="126">
        <v>42</v>
      </c>
      <c r="AJ81" s="126">
        <v>40</v>
      </c>
      <c r="AK81" s="126">
        <v>11</v>
      </c>
      <c r="AL81" s="126">
        <v>42</v>
      </c>
      <c r="AM81" s="126">
        <v>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7" t="b">
        <v>0</v>
      </c>
      <c r="BD81" s="127"/>
      <c r="BE81" s="183" t="s">
        <v>427</v>
      </c>
      <c r="BF81" s="126">
        <v>42</v>
      </c>
      <c r="BG81" s="183" t="s">
        <v>993</v>
      </c>
      <c r="BH81" s="126">
        <v>0</v>
      </c>
      <c r="BI81" s="183" t="s">
        <v>993</v>
      </c>
      <c r="BJ81" s="126">
        <v>0</v>
      </c>
      <c r="BK81" s="126">
        <v>0</v>
      </c>
      <c r="BL81" s="126">
        <v>0</v>
      </c>
      <c r="BM81" s="183" t="s">
        <v>993</v>
      </c>
      <c r="BN81" s="183" t="s">
        <v>993</v>
      </c>
      <c r="BO81" s="183" t="s">
        <v>993</v>
      </c>
      <c r="BP81" s="126">
        <v>0</v>
      </c>
      <c r="BQ81" s="183" t="s">
        <v>993</v>
      </c>
      <c r="BR81" s="126">
        <v>0</v>
      </c>
      <c r="BS81" s="183" t="s">
        <v>993</v>
      </c>
      <c r="BT81" s="126">
        <v>0</v>
      </c>
      <c r="BU81" s="126">
        <v>0</v>
      </c>
      <c r="BV81" s="126">
        <v>0</v>
      </c>
      <c r="BW81" s="183" t="s">
        <v>993</v>
      </c>
      <c r="BX81" s="126">
        <v>0</v>
      </c>
      <c r="BY81" s="183" t="s">
        <v>993</v>
      </c>
      <c r="BZ81" s="126">
        <v>0</v>
      </c>
      <c r="CA81" s="183" t="s">
        <v>993</v>
      </c>
      <c r="CB81" s="126">
        <v>0</v>
      </c>
      <c r="CC81" s="126">
        <v>0</v>
      </c>
      <c r="CD81" s="126">
        <v>0</v>
      </c>
      <c r="CE81" s="183" t="s">
        <v>993</v>
      </c>
      <c r="CF81" s="126">
        <v>0</v>
      </c>
      <c r="CG81" s="183" t="s">
        <v>993</v>
      </c>
      <c r="CH81" s="126">
        <v>0</v>
      </c>
      <c r="CI81" s="183" t="s">
        <v>993</v>
      </c>
      <c r="CJ81" s="126">
        <v>0</v>
      </c>
      <c r="CK81" s="126">
        <v>0</v>
      </c>
      <c r="CL81" s="126">
        <v>0</v>
      </c>
      <c r="CM81" s="126">
        <v>28</v>
      </c>
      <c r="CN81" s="126">
        <v>0</v>
      </c>
      <c r="CO81" s="126">
        <v>0</v>
      </c>
      <c r="CP81" s="126">
        <v>0</v>
      </c>
      <c r="CQ81" s="126">
        <v>0</v>
      </c>
      <c r="CR81" s="126">
        <v>0.8</v>
      </c>
      <c r="CS81" s="126">
        <v>0</v>
      </c>
      <c r="CT81" s="126">
        <v>0</v>
      </c>
      <c r="CU81" s="126">
        <v>0</v>
      </c>
      <c r="CV81" s="126">
        <v>0</v>
      </c>
      <c r="CW81" s="126">
        <v>0</v>
      </c>
      <c r="CX81" s="126">
        <v>0</v>
      </c>
      <c r="CY81" s="126">
        <v>0</v>
      </c>
      <c r="CZ81" s="126">
        <v>0</v>
      </c>
      <c r="DA81" s="126">
        <v>1</v>
      </c>
      <c r="DB81" s="126">
        <v>0</v>
      </c>
      <c r="DC81" s="126">
        <v>0</v>
      </c>
      <c r="DD81" s="126">
        <v>0</v>
      </c>
      <c r="DE81" s="126">
        <v>0</v>
      </c>
      <c r="DF81" s="126">
        <v>0</v>
      </c>
      <c r="DG81" s="127" t="b">
        <v>0</v>
      </c>
      <c r="DH81" s="183" t="s">
        <v>1014</v>
      </c>
      <c r="DI81" s="183" t="s">
        <v>993</v>
      </c>
      <c r="DJ81" s="183" t="s">
        <v>993</v>
      </c>
      <c r="DK81" s="183" t="s">
        <v>993</v>
      </c>
      <c r="DL81" s="126">
        <v>603</v>
      </c>
      <c r="DM81" s="126">
        <v>549</v>
      </c>
      <c r="DN81" s="126">
        <v>14</v>
      </c>
      <c r="DO81" s="126">
        <v>40</v>
      </c>
      <c r="DP81" s="126">
        <v>10495</v>
      </c>
      <c r="DQ81" s="126">
        <v>622</v>
      </c>
      <c r="DR81" s="167">
        <f t="shared" si="38"/>
        <v>0.68460534898891068</v>
      </c>
      <c r="DS81" s="168">
        <f t="shared" si="39"/>
        <v>17.134693877551019</v>
      </c>
      <c r="DT81" s="126">
        <v>603</v>
      </c>
      <c r="DU81" s="126">
        <v>32</v>
      </c>
      <c r="DV81" s="126">
        <v>560</v>
      </c>
      <c r="DW81" s="126">
        <v>7</v>
      </c>
      <c r="DX81" s="126">
        <v>3</v>
      </c>
      <c r="DY81" s="126">
        <v>0</v>
      </c>
      <c r="DZ81" s="126">
        <v>0</v>
      </c>
      <c r="EA81" s="126">
        <v>1</v>
      </c>
      <c r="EB81" s="126">
        <v>622</v>
      </c>
      <c r="EC81" s="126">
        <v>55</v>
      </c>
      <c r="ED81" s="126">
        <v>544</v>
      </c>
      <c r="EE81" s="126">
        <v>15</v>
      </c>
      <c r="EF81" s="126">
        <v>2</v>
      </c>
      <c r="EG81" s="126">
        <v>0</v>
      </c>
      <c r="EH81" s="126">
        <v>0</v>
      </c>
      <c r="EI81" s="126">
        <v>1</v>
      </c>
      <c r="EJ81" s="126">
        <v>4</v>
      </c>
      <c r="EK81" s="126">
        <v>1</v>
      </c>
      <c r="EL81" s="126">
        <v>567</v>
      </c>
      <c r="EM81" s="126">
        <v>557</v>
      </c>
      <c r="EN81" s="126">
        <v>0</v>
      </c>
      <c r="EO81" s="126">
        <v>8</v>
      </c>
      <c r="EP81" s="126">
        <v>2</v>
      </c>
      <c r="EQ81" s="126">
        <v>0</v>
      </c>
      <c r="ER81" s="127" t="b">
        <v>0</v>
      </c>
      <c r="ES81" s="127" t="b">
        <v>0</v>
      </c>
      <c r="ET81" s="127" t="b">
        <v>0</v>
      </c>
      <c r="EU81" s="128">
        <v>0.54899999999999993</v>
      </c>
      <c r="EV81" s="128">
        <v>0.36399999999999999</v>
      </c>
      <c r="EW81" s="128">
        <v>7.9000000000000001E-2</v>
      </c>
      <c r="EX81" s="128">
        <v>0.192</v>
      </c>
      <c r="EY81" s="128">
        <v>0.17100000000000001</v>
      </c>
      <c r="EZ81" s="128">
        <v>0.312</v>
      </c>
      <c r="FA81" s="127" t="b">
        <v>0</v>
      </c>
      <c r="FB81" s="127" t="b">
        <v>0</v>
      </c>
      <c r="FC81" s="127" t="b">
        <v>0</v>
      </c>
      <c r="FD81" s="128">
        <v>0</v>
      </c>
      <c r="FE81" s="128">
        <v>0</v>
      </c>
      <c r="FF81" s="128">
        <v>0</v>
      </c>
      <c r="FG81" s="128">
        <v>0</v>
      </c>
      <c r="FH81" s="128">
        <v>0</v>
      </c>
      <c r="FI81" s="128">
        <v>0</v>
      </c>
      <c r="FJ81" s="127" t="b">
        <v>0</v>
      </c>
      <c r="FK81" s="127" t="b">
        <v>0</v>
      </c>
      <c r="FL81" s="127" t="b">
        <v>0</v>
      </c>
      <c r="FM81" s="128">
        <v>0</v>
      </c>
      <c r="FN81" s="128">
        <v>0</v>
      </c>
      <c r="FO81" s="128">
        <v>0</v>
      </c>
      <c r="FP81" s="128">
        <v>0</v>
      </c>
      <c r="FQ81" s="128">
        <v>0</v>
      </c>
      <c r="FR81" s="128">
        <v>0</v>
      </c>
      <c r="FS81" s="183" t="s">
        <v>993</v>
      </c>
      <c r="FT81" s="128">
        <v>0</v>
      </c>
      <c r="FU81" s="126">
        <v>0</v>
      </c>
      <c r="FV81" s="126">
        <v>567</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6">
        <v>0</v>
      </c>
      <c r="GM81" s="127" t="b">
        <v>0</v>
      </c>
      <c r="GN81" s="183" t="s">
        <v>993</v>
      </c>
      <c r="GO81" s="183" t="s">
        <v>993</v>
      </c>
      <c r="GP81" s="183" t="s">
        <v>993</v>
      </c>
      <c r="GQ81" s="183" t="s">
        <v>993</v>
      </c>
      <c r="GR81" s="127"/>
      <c r="GS81" s="123"/>
    </row>
    <row r="82" spans="1:201">
      <c r="A82" s="122"/>
      <c r="B82" s="210" t="s">
        <v>399</v>
      </c>
      <c r="C82" s="183" t="s">
        <v>1128</v>
      </c>
      <c r="D82" s="183" t="s">
        <v>1129</v>
      </c>
      <c r="E82" s="183" t="s">
        <v>437</v>
      </c>
      <c r="F82" s="183" t="s">
        <v>986</v>
      </c>
      <c r="G82" s="183" t="s">
        <v>1062</v>
      </c>
      <c r="H82" s="183" t="s">
        <v>1063</v>
      </c>
      <c r="I82" s="183" t="s">
        <v>1064</v>
      </c>
      <c r="J82" s="183" t="s">
        <v>1065</v>
      </c>
      <c r="K82" s="126">
        <v>1</v>
      </c>
      <c r="L82" s="183" t="s">
        <v>1129</v>
      </c>
      <c r="M82" s="183" t="s">
        <v>1009</v>
      </c>
      <c r="N82" s="183" t="s">
        <v>1148</v>
      </c>
      <c r="O82" s="183" t="s">
        <v>1027</v>
      </c>
      <c r="P82" s="183" t="s">
        <v>290</v>
      </c>
      <c r="Q82" s="183" t="s">
        <v>270</v>
      </c>
      <c r="R82" s="127" t="b">
        <v>0</v>
      </c>
      <c r="S82" s="126">
        <v>0</v>
      </c>
      <c r="T82" s="127" t="b">
        <v>0</v>
      </c>
      <c r="U82" s="126">
        <v>0</v>
      </c>
      <c r="V82" s="127" t="b">
        <v>0</v>
      </c>
      <c r="W82" s="127" t="b">
        <v>1</v>
      </c>
      <c r="X82" s="183" t="s">
        <v>270</v>
      </c>
      <c r="Y82" s="183" t="b">
        <f t="shared" si="33"/>
        <v>1</v>
      </c>
      <c r="Z82" s="183" t="s">
        <v>993</v>
      </c>
      <c r="AA82" s="127" t="b">
        <v>0</v>
      </c>
      <c r="AB82" s="183" t="s">
        <v>993</v>
      </c>
      <c r="AC82" s="183" t="s">
        <v>993</v>
      </c>
      <c r="AD82" s="183" t="s">
        <v>993</v>
      </c>
      <c r="AE82" s="183">
        <f t="shared" si="34"/>
        <v>22</v>
      </c>
      <c r="AF82" s="183">
        <f t="shared" si="35"/>
        <v>21</v>
      </c>
      <c r="AG82" s="183">
        <f t="shared" si="36"/>
        <v>7</v>
      </c>
      <c r="AH82" s="183">
        <f t="shared" si="37"/>
        <v>22</v>
      </c>
      <c r="AI82" s="126">
        <v>22</v>
      </c>
      <c r="AJ82" s="126">
        <v>21</v>
      </c>
      <c r="AK82" s="126">
        <v>7</v>
      </c>
      <c r="AL82" s="126">
        <v>22</v>
      </c>
      <c r="AM82" s="126">
        <v>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7" t="b">
        <v>0</v>
      </c>
      <c r="BD82" s="127"/>
      <c r="BE82" s="183" t="s">
        <v>1055</v>
      </c>
      <c r="BF82" s="126">
        <v>22</v>
      </c>
      <c r="BG82" s="183" t="s">
        <v>993</v>
      </c>
      <c r="BH82" s="126">
        <v>0</v>
      </c>
      <c r="BI82" s="183" t="s">
        <v>993</v>
      </c>
      <c r="BJ82" s="126">
        <v>0</v>
      </c>
      <c r="BK82" s="126">
        <v>0</v>
      </c>
      <c r="BL82" s="126">
        <v>0</v>
      </c>
      <c r="BM82" s="183" t="s">
        <v>993</v>
      </c>
      <c r="BN82" s="183" t="s">
        <v>993</v>
      </c>
      <c r="BO82" s="183" t="s">
        <v>993</v>
      </c>
      <c r="BP82" s="126">
        <v>0</v>
      </c>
      <c r="BQ82" s="183" t="s">
        <v>993</v>
      </c>
      <c r="BR82" s="126">
        <v>0</v>
      </c>
      <c r="BS82" s="183" t="s">
        <v>993</v>
      </c>
      <c r="BT82" s="126">
        <v>0</v>
      </c>
      <c r="BU82" s="126">
        <v>0</v>
      </c>
      <c r="BV82" s="126">
        <v>0</v>
      </c>
      <c r="BW82" s="183" t="s">
        <v>993</v>
      </c>
      <c r="BX82" s="126">
        <v>0</v>
      </c>
      <c r="BY82" s="183" t="s">
        <v>993</v>
      </c>
      <c r="BZ82" s="126">
        <v>0</v>
      </c>
      <c r="CA82" s="183" t="s">
        <v>993</v>
      </c>
      <c r="CB82" s="126">
        <v>0</v>
      </c>
      <c r="CC82" s="126">
        <v>0</v>
      </c>
      <c r="CD82" s="126">
        <v>0</v>
      </c>
      <c r="CE82" s="183" t="s">
        <v>993</v>
      </c>
      <c r="CF82" s="126">
        <v>0</v>
      </c>
      <c r="CG82" s="183" t="s">
        <v>993</v>
      </c>
      <c r="CH82" s="126">
        <v>0</v>
      </c>
      <c r="CI82" s="183" t="s">
        <v>993</v>
      </c>
      <c r="CJ82" s="126">
        <v>0</v>
      </c>
      <c r="CK82" s="126">
        <v>0</v>
      </c>
      <c r="CL82" s="126">
        <v>0</v>
      </c>
      <c r="CM82" s="126">
        <v>75</v>
      </c>
      <c r="CN82" s="126">
        <v>0.8</v>
      </c>
      <c r="CO82" s="126">
        <v>0</v>
      </c>
      <c r="CP82" s="126">
        <v>0</v>
      </c>
      <c r="CQ82" s="126">
        <v>0</v>
      </c>
      <c r="CR82" s="126">
        <v>0.8</v>
      </c>
      <c r="CS82" s="126">
        <v>0</v>
      </c>
      <c r="CT82" s="126">
        <v>0</v>
      </c>
      <c r="CU82" s="126">
        <v>0</v>
      </c>
      <c r="CV82" s="126">
        <v>0</v>
      </c>
      <c r="CW82" s="126">
        <v>0</v>
      </c>
      <c r="CX82" s="126">
        <v>0</v>
      </c>
      <c r="CY82" s="126">
        <v>0</v>
      </c>
      <c r="CZ82" s="126">
        <v>0</v>
      </c>
      <c r="DA82" s="126">
        <v>1</v>
      </c>
      <c r="DB82" s="126">
        <v>0</v>
      </c>
      <c r="DC82" s="126">
        <v>0</v>
      </c>
      <c r="DD82" s="126">
        <v>0</v>
      </c>
      <c r="DE82" s="126">
        <v>0</v>
      </c>
      <c r="DF82" s="126">
        <v>0</v>
      </c>
      <c r="DG82" s="127" t="b">
        <v>0</v>
      </c>
      <c r="DH82" s="183" t="s">
        <v>1117</v>
      </c>
      <c r="DI82" s="183" t="s">
        <v>993</v>
      </c>
      <c r="DJ82" s="183" t="s">
        <v>993</v>
      </c>
      <c r="DK82" s="183" t="s">
        <v>993</v>
      </c>
      <c r="DL82" s="126">
        <v>1601</v>
      </c>
      <c r="DM82" s="126">
        <v>1125</v>
      </c>
      <c r="DN82" s="126">
        <v>4</v>
      </c>
      <c r="DO82" s="126">
        <v>472</v>
      </c>
      <c r="DP82" s="126">
        <v>5350</v>
      </c>
      <c r="DQ82" s="126">
        <v>1605</v>
      </c>
      <c r="DR82" s="167">
        <f t="shared" si="38"/>
        <v>0.66625155666251556</v>
      </c>
      <c r="DS82" s="168">
        <f t="shared" si="39"/>
        <v>3.3374922021210232</v>
      </c>
      <c r="DT82" s="126">
        <v>1601</v>
      </c>
      <c r="DU82" s="126">
        <v>1166</v>
      </c>
      <c r="DV82" s="126">
        <v>316</v>
      </c>
      <c r="DW82" s="126">
        <v>103</v>
      </c>
      <c r="DX82" s="126">
        <v>14</v>
      </c>
      <c r="DY82" s="126">
        <v>0</v>
      </c>
      <c r="DZ82" s="126">
        <v>0</v>
      </c>
      <c r="EA82" s="126">
        <v>2</v>
      </c>
      <c r="EB82" s="126">
        <v>1605</v>
      </c>
      <c r="EC82" s="126">
        <v>1524</v>
      </c>
      <c r="ED82" s="126">
        <v>13</v>
      </c>
      <c r="EE82" s="126">
        <v>25</v>
      </c>
      <c r="EF82" s="126">
        <v>0</v>
      </c>
      <c r="EG82" s="126">
        <v>0</v>
      </c>
      <c r="EH82" s="126">
        <v>0</v>
      </c>
      <c r="EI82" s="126">
        <v>0</v>
      </c>
      <c r="EJ82" s="126">
        <v>42</v>
      </c>
      <c r="EK82" s="126">
        <v>1</v>
      </c>
      <c r="EL82" s="126">
        <v>81</v>
      </c>
      <c r="EM82" s="126">
        <v>80</v>
      </c>
      <c r="EN82" s="126">
        <v>0</v>
      </c>
      <c r="EO82" s="126">
        <v>0</v>
      </c>
      <c r="EP82" s="126">
        <v>1</v>
      </c>
      <c r="EQ82" s="126">
        <v>0</v>
      </c>
      <c r="ER82" s="127" t="b">
        <v>0</v>
      </c>
      <c r="ES82" s="127" t="b">
        <v>0</v>
      </c>
      <c r="ET82" s="127" t="b">
        <v>1</v>
      </c>
      <c r="EU82" s="128">
        <v>0</v>
      </c>
      <c r="EV82" s="128">
        <v>0</v>
      </c>
      <c r="EW82" s="128">
        <v>0</v>
      </c>
      <c r="EX82" s="128">
        <v>0</v>
      </c>
      <c r="EY82" s="128">
        <v>0</v>
      </c>
      <c r="EZ82" s="128">
        <v>0</v>
      </c>
      <c r="FA82" s="127" t="b">
        <v>0</v>
      </c>
      <c r="FB82" s="127" t="b">
        <v>0</v>
      </c>
      <c r="FC82" s="127" t="b">
        <v>0</v>
      </c>
      <c r="FD82" s="128">
        <v>0</v>
      </c>
      <c r="FE82" s="128">
        <v>0</v>
      </c>
      <c r="FF82" s="128">
        <v>0</v>
      </c>
      <c r="FG82" s="128">
        <v>0</v>
      </c>
      <c r="FH82" s="128">
        <v>0</v>
      </c>
      <c r="FI82" s="128">
        <v>0</v>
      </c>
      <c r="FJ82" s="127" t="b">
        <v>0</v>
      </c>
      <c r="FK82" s="127" t="b">
        <v>0</v>
      </c>
      <c r="FL82" s="127" t="b">
        <v>0</v>
      </c>
      <c r="FM82" s="128">
        <v>0</v>
      </c>
      <c r="FN82" s="128">
        <v>0</v>
      </c>
      <c r="FO82" s="128">
        <v>0</v>
      </c>
      <c r="FP82" s="128">
        <v>0</v>
      </c>
      <c r="FQ82" s="128">
        <v>0</v>
      </c>
      <c r="FR82" s="128">
        <v>0</v>
      </c>
      <c r="FS82" s="183" t="s">
        <v>993</v>
      </c>
      <c r="FT82" s="128">
        <v>0</v>
      </c>
      <c r="FU82" s="126">
        <v>0</v>
      </c>
      <c r="FV82" s="126">
        <v>81</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6">
        <v>0</v>
      </c>
      <c r="GM82" s="127" t="b">
        <v>0</v>
      </c>
      <c r="GN82" s="183" t="s">
        <v>993</v>
      </c>
      <c r="GO82" s="183" t="s">
        <v>993</v>
      </c>
      <c r="GP82" s="183" t="s">
        <v>993</v>
      </c>
      <c r="GQ82" s="183" t="s">
        <v>993</v>
      </c>
      <c r="GR82" s="127"/>
      <c r="GS82" s="123"/>
    </row>
    <row r="83" spans="1:201">
      <c r="A83" s="122"/>
      <c r="B83" s="210" t="s">
        <v>399</v>
      </c>
      <c r="C83" s="183" t="s">
        <v>1128</v>
      </c>
      <c r="D83" s="183" t="s">
        <v>1129</v>
      </c>
      <c r="E83" s="183" t="s">
        <v>437</v>
      </c>
      <c r="F83" s="183" t="s">
        <v>986</v>
      </c>
      <c r="G83" s="183" t="s">
        <v>1062</v>
      </c>
      <c r="H83" s="183" t="s">
        <v>1063</v>
      </c>
      <c r="I83" s="183" t="s">
        <v>1064</v>
      </c>
      <c r="J83" s="183" t="s">
        <v>1065</v>
      </c>
      <c r="K83" s="126">
        <v>2</v>
      </c>
      <c r="L83" s="183" t="s">
        <v>1129</v>
      </c>
      <c r="M83" s="183" t="s">
        <v>1149</v>
      </c>
      <c r="N83" s="183" t="s">
        <v>445</v>
      </c>
      <c r="O83" s="183" t="s">
        <v>1027</v>
      </c>
      <c r="P83" s="183" t="s">
        <v>290</v>
      </c>
      <c r="Q83" s="183" t="s">
        <v>270</v>
      </c>
      <c r="R83" s="127" t="b">
        <v>0</v>
      </c>
      <c r="S83" s="126">
        <v>0</v>
      </c>
      <c r="T83" s="127" t="b">
        <v>0</v>
      </c>
      <c r="U83" s="126">
        <v>0</v>
      </c>
      <c r="V83" s="127" t="b">
        <v>0</v>
      </c>
      <c r="W83" s="127" t="b">
        <v>1</v>
      </c>
      <c r="X83" s="183" t="s">
        <v>270</v>
      </c>
      <c r="Y83" s="183" t="b">
        <f t="shared" si="33"/>
        <v>1</v>
      </c>
      <c r="Z83" s="183" t="s">
        <v>993</v>
      </c>
      <c r="AA83" s="127" t="b">
        <v>0</v>
      </c>
      <c r="AB83" s="183" t="s">
        <v>993</v>
      </c>
      <c r="AC83" s="183" t="s">
        <v>993</v>
      </c>
      <c r="AD83" s="183" t="s">
        <v>993</v>
      </c>
      <c r="AE83" s="183">
        <f t="shared" si="34"/>
        <v>6</v>
      </c>
      <c r="AF83" s="183">
        <f t="shared" si="35"/>
        <v>6</v>
      </c>
      <c r="AG83" s="183">
        <f t="shared" si="36"/>
        <v>2</v>
      </c>
      <c r="AH83" s="183">
        <f t="shared" si="37"/>
        <v>6</v>
      </c>
      <c r="AI83" s="126">
        <v>6</v>
      </c>
      <c r="AJ83" s="126">
        <v>6</v>
      </c>
      <c r="AK83" s="126">
        <v>2</v>
      </c>
      <c r="AL83" s="126">
        <v>6</v>
      </c>
      <c r="AM83" s="126">
        <v>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7" t="b">
        <v>0</v>
      </c>
      <c r="BD83" s="127"/>
      <c r="BE83" s="183" t="s">
        <v>1150</v>
      </c>
      <c r="BF83" s="126">
        <v>6</v>
      </c>
      <c r="BG83" s="183" t="s">
        <v>993</v>
      </c>
      <c r="BH83" s="126">
        <v>0</v>
      </c>
      <c r="BI83" s="183" t="s">
        <v>993</v>
      </c>
      <c r="BJ83" s="126">
        <v>0</v>
      </c>
      <c r="BK83" s="126">
        <v>0</v>
      </c>
      <c r="BL83" s="126">
        <v>0</v>
      </c>
      <c r="BM83" s="183" t="s">
        <v>993</v>
      </c>
      <c r="BN83" s="183" t="s">
        <v>993</v>
      </c>
      <c r="BO83" s="183" t="s">
        <v>993</v>
      </c>
      <c r="BP83" s="126">
        <v>0</v>
      </c>
      <c r="BQ83" s="183" t="s">
        <v>993</v>
      </c>
      <c r="BR83" s="126">
        <v>0</v>
      </c>
      <c r="BS83" s="183" t="s">
        <v>993</v>
      </c>
      <c r="BT83" s="126">
        <v>0</v>
      </c>
      <c r="BU83" s="126">
        <v>0</v>
      </c>
      <c r="BV83" s="126">
        <v>0</v>
      </c>
      <c r="BW83" s="183" t="s">
        <v>993</v>
      </c>
      <c r="BX83" s="126">
        <v>0</v>
      </c>
      <c r="BY83" s="183" t="s">
        <v>993</v>
      </c>
      <c r="BZ83" s="126">
        <v>0</v>
      </c>
      <c r="CA83" s="183" t="s">
        <v>993</v>
      </c>
      <c r="CB83" s="126">
        <v>0</v>
      </c>
      <c r="CC83" s="126">
        <v>0</v>
      </c>
      <c r="CD83" s="126">
        <v>0</v>
      </c>
      <c r="CE83" s="183" t="s">
        <v>993</v>
      </c>
      <c r="CF83" s="126">
        <v>0</v>
      </c>
      <c r="CG83" s="183" t="s">
        <v>993</v>
      </c>
      <c r="CH83" s="126">
        <v>0</v>
      </c>
      <c r="CI83" s="183" t="s">
        <v>993</v>
      </c>
      <c r="CJ83" s="126">
        <v>0</v>
      </c>
      <c r="CK83" s="126">
        <v>0</v>
      </c>
      <c r="CL83" s="126">
        <v>0</v>
      </c>
      <c r="CM83" s="126">
        <v>18</v>
      </c>
      <c r="CN83" s="126">
        <v>0</v>
      </c>
      <c r="CO83" s="126">
        <v>0</v>
      </c>
      <c r="CP83" s="126">
        <v>0</v>
      </c>
      <c r="CQ83" s="126">
        <v>0</v>
      </c>
      <c r="CR83" s="126">
        <v>0</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7" t="b">
        <v>0</v>
      </c>
      <c r="DH83" s="183" t="s">
        <v>427</v>
      </c>
      <c r="DI83" s="183" t="s">
        <v>993</v>
      </c>
      <c r="DJ83" s="183" t="s">
        <v>993</v>
      </c>
      <c r="DK83" s="183" t="s">
        <v>993</v>
      </c>
      <c r="DL83" s="126">
        <v>77</v>
      </c>
      <c r="DM83" s="126">
        <v>65</v>
      </c>
      <c r="DN83" s="126">
        <v>2</v>
      </c>
      <c r="DO83" s="126">
        <v>10</v>
      </c>
      <c r="DP83" s="126">
        <v>1609</v>
      </c>
      <c r="DQ83" s="126">
        <v>76</v>
      </c>
      <c r="DR83" s="167">
        <f t="shared" si="38"/>
        <v>0.73470319634703196</v>
      </c>
      <c r="DS83" s="168">
        <f t="shared" si="39"/>
        <v>21.032679738562091</v>
      </c>
      <c r="DT83" s="126">
        <v>77</v>
      </c>
      <c r="DU83" s="126">
        <v>11</v>
      </c>
      <c r="DV83" s="126">
        <v>6</v>
      </c>
      <c r="DW83" s="126">
        <v>11</v>
      </c>
      <c r="DX83" s="126">
        <v>0</v>
      </c>
      <c r="DY83" s="126">
        <v>0</v>
      </c>
      <c r="DZ83" s="126">
        <v>49</v>
      </c>
      <c r="EA83" s="126">
        <v>0</v>
      </c>
      <c r="EB83" s="126">
        <v>76</v>
      </c>
      <c r="EC83" s="126">
        <v>62</v>
      </c>
      <c r="ED83" s="126">
        <v>11</v>
      </c>
      <c r="EE83" s="126">
        <v>3</v>
      </c>
      <c r="EF83" s="126">
        <v>0</v>
      </c>
      <c r="EG83" s="126">
        <v>0</v>
      </c>
      <c r="EH83" s="126">
        <v>0</v>
      </c>
      <c r="EI83" s="126">
        <v>0</v>
      </c>
      <c r="EJ83" s="126">
        <v>0</v>
      </c>
      <c r="EK83" s="126">
        <v>0</v>
      </c>
      <c r="EL83" s="126">
        <v>14</v>
      </c>
      <c r="EM83" s="126">
        <v>14</v>
      </c>
      <c r="EN83" s="126">
        <v>0</v>
      </c>
      <c r="EO83" s="126">
        <v>0</v>
      </c>
      <c r="EP83" s="126">
        <v>0</v>
      </c>
      <c r="EQ83" s="126">
        <v>0</v>
      </c>
      <c r="ER83" s="127" t="b">
        <v>0</v>
      </c>
      <c r="ES83" s="127" t="b">
        <v>0</v>
      </c>
      <c r="ET83" s="127" t="b">
        <v>0</v>
      </c>
      <c r="EU83" s="128">
        <v>0</v>
      </c>
      <c r="EV83" s="128">
        <v>0</v>
      </c>
      <c r="EW83" s="128">
        <v>0</v>
      </c>
      <c r="EX83" s="128">
        <v>0</v>
      </c>
      <c r="EY83" s="128">
        <v>0</v>
      </c>
      <c r="EZ83" s="128">
        <v>0</v>
      </c>
      <c r="FA83" s="127" t="b">
        <v>0</v>
      </c>
      <c r="FB83" s="127" t="b">
        <v>0</v>
      </c>
      <c r="FC83" s="127" t="b">
        <v>0</v>
      </c>
      <c r="FD83" s="128">
        <v>0</v>
      </c>
      <c r="FE83" s="128">
        <v>0</v>
      </c>
      <c r="FF83" s="128">
        <v>0</v>
      </c>
      <c r="FG83" s="128">
        <v>0</v>
      </c>
      <c r="FH83" s="128">
        <v>0</v>
      </c>
      <c r="FI83" s="128">
        <v>0</v>
      </c>
      <c r="FJ83" s="127" t="b">
        <v>0</v>
      </c>
      <c r="FK83" s="127" t="b">
        <v>0</v>
      </c>
      <c r="FL83" s="127" t="b">
        <v>0</v>
      </c>
      <c r="FM83" s="128">
        <v>0</v>
      </c>
      <c r="FN83" s="128">
        <v>0</v>
      </c>
      <c r="FO83" s="128">
        <v>0</v>
      </c>
      <c r="FP83" s="128">
        <v>0</v>
      </c>
      <c r="FQ83" s="128">
        <v>0</v>
      </c>
      <c r="FR83" s="128">
        <v>0</v>
      </c>
      <c r="FS83" s="183" t="s">
        <v>993</v>
      </c>
      <c r="FT83" s="128">
        <v>0</v>
      </c>
      <c r="FU83" s="126">
        <v>0</v>
      </c>
      <c r="FV83" s="126">
        <v>14</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6">
        <v>0</v>
      </c>
      <c r="GM83" s="127" t="b">
        <v>0</v>
      </c>
      <c r="GN83" s="183" t="s">
        <v>993</v>
      </c>
      <c r="GO83" s="183" t="s">
        <v>993</v>
      </c>
      <c r="GP83" s="183" t="s">
        <v>993</v>
      </c>
      <c r="GQ83" s="183" t="s">
        <v>993</v>
      </c>
      <c r="GR83" s="127"/>
      <c r="GS83" s="123"/>
    </row>
    <row r="84" spans="1:201">
      <c r="A84" s="122"/>
      <c r="B84" s="210" t="s">
        <v>399</v>
      </c>
      <c r="C84" s="183" t="s">
        <v>1128</v>
      </c>
      <c r="D84" s="183" t="s">
        <v>1129</v>
      </c>
      <c r="E84" s="183" t="s">
        <v>437</v>
      </c>
      <c r="F84" s="183" t="s">
        <v>986</v>
      </c>
      <c r="G84" s="183" t="s">
        <v>1062</v>
      </c>
      <c r="H84" s="183" t="s">
        <v>1063</v>
      </c>
      <c r="I84" s="183" t="s">
        <v>1064</v>
      </c>
      <c r="J84" s="183" t="s">
        <v>1065</v>
      </c>
      <c r="K84" s="126">
        <v>3</v>
      </c>
      <c r="L84" s="183" t="s">
        <v>1129</v>
      </c>
      <c r="M84" s="183" t="s">
        <v>1151</v>
      </c>
      <c r="N84" s="183" t="s">
        <v>448</v>
      </c>
      <c r="O84" s="183" t="s">
        <v>1027</v>
      </c>
      <c r="P84" s="183" t="s">
        <v>290</v>
      </c>
      <c r="Q84" s="183" t="s">
        <v>270</v>
      </c>
      <c r="R84" s="127" t="b">
        <v>0</v>
      </c>
      <c r="S84" s="126">
        <v>0</v>
      </c>
      <c r="T84" s="127" t="b">
        <v>0</v>
      </c>
      <c r="U84" s="126">
        <v>0</v>
      </c>
      <c r="V84" s="127" t="b">
        <v>0</v>
      </c>
      <c r="W84" s="127" t="b">
        <v>1</v>
      </c>
      <c r="X84" s="183" t="s">
        <v>270</v>
      </c>
      <c r="Y84" s="183" t="b">
        <f t="shared" si="33"/>
        <v>1</v>
      </c>
      <c r="Z84" s="183" t="s">
        <v>993</v>
      </c>
      <c r="AA84" s="127" t="b">
        <v>0</v>
      </c>
      <c r="AB84" s="183" t="s">
        <v>993</v>
      </c>
      <c r="AC84" s="183" t="s">
        <v>993</v>
      </c>
      <c r="AD84" s="183" t="s">
        <v>993</v>
      </c>
      <c r="AE84" s="183">
        <f t="shared" si="34"/>
        <v>3</v>
      </c>
      <c r="AF84" s="183">
        <f t="shared" si="35"/>
        <v>3</v>
      </c>
      <c r="AG84" s="183">
        <f t="shared" si="36"/>
        <v>1</v>
      </c>
      <c r="AH84" s="183">
        <f t="shared" si="37"/>
        <v>3</v>
      </c>
      <c r="AI84" s="126">
        <v>3</v>
      </c>
      <c r="AJ84" s="126">
        <v>3</v>
      </c>
      <c r="AK84" s="126">
        <v>1</v>
      </c>
      <c r="AL84" s="126">
        <v>3</v>
      </c>
      <c r="AM84" s="126">
        <v>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7" t="b">
        <v>0</v>
      </c>
      <c r="BD84" s="127"/>
      <c r="BE84" s="183" t="s">
        <v>1152</v>
      </c>
      <c r="BF84" s="126">
        <v>3</v>
      </c>
      <c r="BG84" s="183" t="s">
        <v>993</v>
      </c>
      <c r="BH84" s="126">
        <v>0</v>
      </c>
      <c r="BI84" s="183" t="s">
        <v>993</v>
      </c>
      <c r="BJ84" s="126">
        <v>0</v>
      </c>
      <c r="BK84" s="126">
        <v>0</v>
      </c>
      <c r="BL84" s="126">
        <v>0</v>
      </c>
      <c r="BM84" s="183" t="s">
        <v>993</v>
      </c>
      <c r="BN84" s="183" t="s">
        <v>993</v>
      </c>
      <c r="BO84" s="183" t="s">
        <v>993</v>
      </c>
      <c r="BP84" s="126">
        <v>0</v>
      </c>
      <c r="BQ84" s="183" t="s">
        <v>993</v>
      </c>
      <c r="BR84" s="126">
        <v>0</v>
      </c>
      <c r="BS84" s="183" t="s">
        <v>993</v>
      </c>
      <c r="BT84" s="126">
        <v>0</v>
      </c>
      <c r="BU84" s="126">
        <v>0</v>
      </c>
      <c r="BV84" s="126">
        <v>0</v>
      </c>
      <c r="BW84" s="183" t="s">
        <v>993</v>
      </c>
      <c r="BX84" s="126">
        <v>0</v>
      </c>
      <c r="BY84" s="183" t="s">
        <v>993</v>
      </c>
      <c r="BZ84" s="126">
        <v>0</v>
      </c>
      <c r="CA84" s="183" t="s">
        <v>993</v>
      </c>
      <c r="CB84" s="126">
        <v>0</v>
      </c>
      <c r="CC84" s="126">
        <v>0</v>
      </c>
      <c r="CD84" s="126">
        <v>0</v>
      </c>
      <c r="CE84" s="183" t="s">
        <v>993</v>
      </c>
      <c r="CF84" s="126">
        <v>0</v>
      </c>
      <c r="CG84" s="183" t="s">
        <v>993</v>
      </c>
      <c r="CH84" s="126">
        <v>0</v>
      </c>
      <c r="CI84" s="183" t="s">
        <v>993</v>
      </c>
      <c r="CJ84" s="126">
        <v>0</v>
      </c>
      <c r="CK84" s="126">
        <v>0</v>
      </c>
      <c r="CL84" s="126">
        <v>0</v>
      </c>
      <c r="CM84" s="126">
        <v>5</v>
      </c>
      <c r="CN84" s="126">
        <v>0</v>
      </c>
      <c r="CO84" s="126">
        <v>0</v>
      </c>
      <c r="CP84" s="126">
        <v>0</v>
      </c>
      <c r="CQ84" s="126">
        <v>0</v>
      </c>
      <c r="CR84" s="126">
        <v>0</v>
      </c>
      <c r="CS84" s="126">
        <v>4</v>
      </c>
      <c r="CT84" s="126">
        <v>0</v>
      </c>
      <c r="CU84" s="126">
        <v>0</v>
      </c>
      <c r="CV84" s="126">
        <v>0</v>
      </c>
      <c r="CW84" s="126">
        <v>0</v>
      </c>
      <c r="CX84" s="126">
        <v>0</v>
      </c>
      <c r="CY84" s="126">
        <v>0</v>
      </c>
      <c r="CZ84" s="126">
        <v>0</v>
      </c>
      <c r="DA84" s="126">
        <v>0</v>
      </c>
      <c r="DB84" s="126">
        <v>0</v>
      </c>
      <c r="DC84" s="126">
        <v>0</v>
      </c>
      <c r="DD84" s="126">
        <v>0</v>
      </c>
      <c r="DE84" s="126">
        <v>0</v>
      </c>
      <c r="DF84" s="126">
        <v>0</v>
      </c>
      <c r="DG84" s="127" t="b">
        <v>0</v>
      </c>
      <c r="DH84" s="183" t="s">
        <v>1011</v>
      </c>
      <c r="DI84" s="183" t="s">
        <v>993</v>
      </c>
      <c r="DJ84" s="183" t="s">
        <v>993</v>
      </c>
      <c r="DK84" s="183" t="s">
        <v>993</v>
      </c>
      <c r="DL84" s="126">
        <v>51</v>
      </c>
      <c r="DM84" s="126">
        <v>36</v>
      </c>
      <c r="DN84" s="126">
        <v>0</v>
      </c>
      <c r="DO84" s="126">
        <v>15</v>
      </c>
      <c r="DP84" s="126">
        <v>1055</v>
      </c>
      <c r="DQ84" s="126">
        <v>51</v>
      </c>
      <c r="DR84" s="167">
        <f t="shared" si="38"/>
        <v>0.9634703196347032</v>
      </c>
      <c r="DS84" s="168">
        <f t="shared" si="39"/>
        <v>20.686274509803923</v>
      </c>
      <c r="DT84" s="126">
        <v>51</v>
      </c>
      <c r="DU84" s="126">
        <v>16</v>
      </c>
      <c r="DV84" s="126">
        <v>28</v>
      </c>
      <c r="DW84" s="126">
        <v>7</v>
      </c>
      <c r="DX84" s="126">
        <v>0</v>
      </c>
      <c r="DY84" s="126">
        <v>0</v>
      </c>
      <c r="DZ84" s="126">
        <v>0</v>
      </c>
      <c r="EA84" s="126">
        <v>0</v>
      </c>
      <c r="EB84" s="126">
        <v>51</v>
      </c>
      <c r="EC84" s="126">
        <v>36</v>
      </c>
      <c r="ED84" s="126">
        <v>14</v>
      </c>
      <c r="EE84" s="126">
        <v>1</v>
      </c>
      <c r="EF84" s="126">
        <v>0</v>
      </c>
      <c r="EG84" s="126">
        <v>0</v>
      </c>
      <c r="EH84" s="126">
        <v>0</v>
      </c>
      <c r="EI84" s="126">
        <v>0</v>
      </c>
      <c r="EJ84" s="126">
        <v>0</v>
      </c>
      <c r="EK84" s="126">
        <v>0</v>
      </c>
      <c r="EL84" s="126">
        <v>15</v>
      </c>
      <c r="EM84" s="126">
        <v>15</v>
      </c>
      <c r="EN84" s="126">
        <v>0</v>
      </c>
      <c r="EO84" s="126">
        <v>0</v>
      </c>
      <c r="EP84" s="126">
        <v>0</v>
      </c>
      <c r="EQ84" s="126">
        <v>0</v>
      </c>
      <c r="ER84" s="127" t="b">
        <v>0</v>
      </c>
      <c r="ES84" s="127" t="b">
        <v>0</v>
      </c>
      <c r="ET84" s="127" t="b">
        <v>0</v>
      </c>
      <c r="EU84" s="128">
        <v>0</v>
      </c>
      <c r="EV84" s="128">
        <v>0</v>
      </c>
      <c r="EW84" s="128">
        <v>0</v>
      </c>
      <c r="EX84" s="128">
        <v>0</v>
      </c>
      <c r="EY84" s="128">
        <v>0</v>
      </c>
      <c r="EZ84" s="128">
        <v>0</v>
      </c>
      <c r="FA84" s="127" t="b">
        <v>0</v>
      </c>
      <c r="FB84" s="127" t="b">
        <v>0</v>
      </c>
      <c r="FC84" s="127" t="b">
        <v>0</v>
      </c>
      <c r="FD84" s="128">
        <v>0</v>
      </c>
      <c r="FE84" s="128">
        <v>0</v>
      </c>
      <c r="FF84" s="128">
        <v>0</v>
      </c>
      <c r="FG84" s="128">
        <v>0</v>
      </c>
      <c r="FH84" s="128">
        <v>0</v>
      </c>
      <c r="FI84" s="128">
        <v>0</v>
      </c>
      <c r="FJ84" s="127" t="b">
        <v>0</v>
      </c>
      <c r="FK84" s="127" t="b">
        <v>0</v>
      </c>
      <c r="FL84" s="127" t="b">
        <v>0</v>
      </c>
      <c r="FM84" s="128">
        <v>0</v>
      </c>
      <c r="FN84" s="128">
        <v>0</v>
      </c>
      <c r="FO84" s="128">
        <v>0</v>
      </c>
      <c r="FP84" s="128">
        <v>0</v>
      </c>
      <c r="FQ84" s="128">
        <v>0</v>
      </c>
      <c r="FR84" s="128">
        <v>0</v>
      </c>
      <c r="FS84" s="183" t="s">
        <v>993</v>
      </c>
      <c r="FT84" s="128">
        <v>0</v>
      </c>
      <c r="FU84" s="126">
        <v>0</v>
      </c>
      <c r="FV84" s="126">
        <v>15</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6">
        <v>0</v>
      </c>
      <c r="GM84" s="127" t="b">
        <v>0</v>
      </c>
      <c r="GN84" s="183" t="s">
        <v>993</v>
      </c>
      <c r="GO84" s="183" t="s">
        <v>993</v>
      </c>
      <c r="GP84" s="183" t="s">
        <v>993</v>
      </c>
      <c r="GQ84" s="183" t="s">
        <v>993</v>
      </c>
      <c r="GR84" s="127"/>
      <c r="GS84" s="123"/>
    </row>
    <row r="85" spans="1:201">
      <c r="A85" s="122"/>
      <c r="B85" s="210" t="s">
        <v>399</v>
      </c>
      <c r="C85" s="183" t="s">
        <v>1128</v>
      </c>
      <c r="D85" s="183" t="s">
        <v>1129</v>
      </c>
      <c r="E85" s="183" t="s">
        <v>437</v>
      </c>
      <c r="F85" s="183" t="s">
        <v>986</v>
      </c>
      <c r="G85" s="183" t="s">
        <v>1062</v>
      </c>
      <c r="H85" s="183" t="s">
        <v>1063</v>
      </c>
      <c r="I85" s="183" t="s">
        <v>1064</v>
      </c>
      <c r="J85" s="183" t="s">
        <v>1065</v>
      </c>
      <c r="K85" s="126">
        <v>4</v>
      </c>
      <c r="L85" s="183" t="s">
        <v>1129</v>
      </c>
      <c r="M85" s="183" t="s">
        <v>1153</v>
      </c>
      <c r="N85" s="183" t="s">
        <v>451</v>
      </c>
      <c r="O85" s="183" t="s">
        <v>1027</v>
      </c>
      <c r="P85" s="183" t="s">
        <v>290</v>
      </c>
      <c r="Q85" s="183" t="s">
        <v>270</v>
      </c>
      <c r="R85" s="127" t="b">
        <v>0</v>
      </c>
      <c r="S85" s="126">
        <v>0</v>
      </c>
      <c r="T85" s="127" t="b">
        <v>0</v>
      </c>
      <c r="U85" s="126">
        <v>0</v>
      </c>
      <c r="V85" s="127" t="b">
        <v>0</v>
      </c>
      <c r="W85" s="127" t="b">
        <v>1</v>
      </c>
      <c r="X85" s="183" t="s">
        <v>270</v>
      </c>
      <c r="Y85" s="183" t="b">
        <f t="shared" si="33"/>
        <v>1</v>
      </c>
      <c r="Z85" s="183" t="s">
        <v>993</v>
      </c>
      <c r="AA85" s="127" t="b">
        <v>0</v>
      </c>
      <c r="AB85" s="183" t="s">
        <v>993</v>
      </c>
      <c r="AC85" s="183" t="s">
        <v>993</v>
      </c>
      <c r="AD85" s="183" t="s">
        <v>993</v>
      </c>
      <c r="AE85" s="183">
        <f t="shared" si="34"/>
        <v>12</v>
      </c>
      <c r="AF85" s="183">
        <f t="shared" si="35"/>
        <v>9</v>
      </c>
      <c r="AG85" s="183">
        <f t="shared" si="36"/>
        <v>2</v>
      </c>
      <c r="AH85" s="183">
        <f t="shared" si="37"/>
        <v>12</v>
      </c>
      <c r="AI85" s="126">
        <v>12</v>
      </c>
      <c r="AJ85" s="126">
        <v>9</v>
      </c>
      <c r="AK85" s="126">
        <v>2</v>
      </c>
      <c r="AL85" s="126">
        <v>12</v>
      </c>
      <c r="AM85" s="126">
        <v>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7" t="b">
        <v>0</v>
      </c>
      <c r="BD85" s="127"/>
      <c r="BE85" s="183" t="s">
        <v>1154</v>
      </c>
      <c r="BF85" s="126">
        <v>12</v>
      </c>
      <c r="BG85" s="183" t="s">
        <v>993</v>
      </c>
      <c r="BH85" s="126">
        <v>0</v>
      </c>
      <c r="BI85" s="183" t="s">
        <v>993</v>
      </c>
      <c r="BJ85" s="126">
        <v>0</v>
      </c>
      <c r="BK85" s="126">
        <v>0</v>
      </c>
      <c r="BL85" s="126">
        <v>0</v>
      </c>
      <c r="BM85" s="183" t="s">
        <v>993</v>
      </c>
      <c r="BN85" s="183" t="s">
        <v>993</v>
      </c>
      <c r="BO85" s="183" t="s">
        <v>993</v>
      </c>
      <c r="BP85" s="126">
        <v>0</v>
      </c>
      <c r="BQ85" s="183" t="s">
        <v>993</v>
      </c>
      <c r="BR85" s="126">
        <v>0</v>
      </c>
      <c r="BS85" s="183" t="s">
        <v>993</v>
      </c>
      <c r="BT85" s="126">
        <v>0</v>
      </c>
      <c r="BU85" s="126">
        <v>0</v>
      </c>
      <c r="BV85" s="126">
        <v>0</v>
      </c>
      <c r="BW85" s="183" t="s">
        <v>993</v>
      </c>
      <c r="BX85" s="126">
        <v>0</v>
      </c>
      <c r="BY85" s="183" t="s">
        <v>993</v>
      </c>
      <c r="BZ85" s="126">
        <v>0</v>
      </c>
      <c r="CA85" s="183" t="s">
        <v>993</v>
      </c>
      <c r="CB85" s="126">
        <v>0</v>
      </c>
      <c r="CC85" s="126">
        <v>0</v>
      </c>
      <c r="CD85" s="126">
        <v>0</v>
      </c>
      <c r="CE85" s="183" t="s">
        <v>993</v>
      </c>
      <c r="CF85" s="126">
        <v>0</v>
      </c>
      <c r="CG85" s="183" t="s">
        <v>993</v>
      </c>
      <c r="CH85" s="126">
        <v>0</v>
      </c>
      <c r="CI85" s="183" t="s">
        <v>993</v>
      </c>
      <c r="CJ85" s="126">
        <v>0</v>
      </c>
      <c r="CK85" s="126">
        <v>0</v>
      </c>
      <c r="CL85" s="126">
        <v>0</v>
      </c>
      <c r="CM85" s="126">
        <v>16</v>
      </c>
      <c r="CN85" s="126">
        <v>0</v>
      </c>
      <c r="CO85" s="126">
        <v>0</v>
      </c>
      <c r="CP85" s="126">
        <v>0</v>
      </c>
      <c r="CQ85" s="126">
        <v>0</v>
      </c>
      <c r="CR85" s="126">
        <v>0</v>
      </c>
      <c r="CS85" s="126">
        <v>0</v>
      </c>
      <c r="CT85" s="126">
        <v>0</v>
      </c>
      <c r="CU85" s="126">
        <v>0</v>
      </c>
      <c r="CV85" s="126">
        <v>0</v>
      </c>
      <c r="CW85" s="126">
        <v>0</v>
      </c>
      <c r="CX85" s="126">
        <v>0</v>
      </c>
      <c r="CY85" s="126">
        <v>0</v>
      </c>
      <c r="CZ85" s="126">
        <v>0</v>
      </c>
      <c r="DA85" s="126">
        <v>0</v>
      </c>
      <c r="DB85" s="126">
        <v>0</v>
      </c>
      <c r="DC85" s="126">
        <v>0</v>
      </c>
      <c r="DD85" s="126">
        <v>0</v>
      </c>
      <c r="DE85" s="126">
        <v>0</v>
      </c>
      <c r="DF85" s="126">
        <v>0</v>
      </c>
      <c r="DG85" s="127" t="b">
        <v>0</v>
      </c>
      <c r="DH85" s="183" t="s">
        <v>427</v>
      </c>
      <c r="DI85" s="183" t="s">
        <v>993</v>
      </c>
      <c r="DJ85" s="183" t="s">
        <v>993</v>
      </c>
      <c r="DK85" s="183" t="s">
        <v>993</v>
      </c>
      <c r="DL85" s="126">
        <v>97</v>
      </c>
      <c r="DM85" s="126">
        <v>92</v>
      </c>
      <c r="DN85" s="126">
        <v>5</v>
      </c>
      <c r="DO85" s="126">
        <v>0</v>
      </c>
      <c r="DP85" s="126">
        <v>1943</v>
      </c>
      <c r="DQ85" s="126">
        <v>95</v>
      </c>
      <c r="DR85" s="167">
        <f t="shared" si="38"/>
        <v>0.44360730593607306</v>
      </c>
      <c r="DS85" s="168">
        <f t="shared" si="39"/>
        <v>20.239583333333332</v>
      </c>
      <c r="DT85" s="126">
        <v>97</v>
      </c>
      <c r="DU85" s="126">
        <v>63</v>
      </c>
      <c r="DV85" s="126">
        <v>9</v>
      </c>
      <c r="DW85" s="126">
        <v>3</v>
      </c>
      <c r="DX85" s="126">
        <v>0</v>
      </c>
      <c r="DY85" s="126">
        <v>0</v>
      </c>
      <c r="DZ85" s="126">
        <v>22</v>
      </c>
      <c r="EA85" s="126">
        <v>0</v>
      </c>
      <c r="EB85" s="126">
        <v>95</v>
      </c>
      <c r="EC85" s="126">
        <v>28</v>
      </c>
      <c r="ED85" s="126">
        <v>66</v>
      </c>
      <c r="EE85" s="126">
        <v>1</v>
      </c>
      <c r="EF85" s="126">
        <v>0</v>
      </c>
      <c r="EG85" s="126">
        <v>0</v>
      </c>
      <c r="EH85" s="126">
        <v>0</v>
      </c>
      <c r="EI85" s="126">
        <v>0</v>
      </c>
      <c r="EJ85" s="126">
        <v>0</v>
      </c>
      <c r="EK85" s="126">
        <v>0</v>
      </c>
      <c r="EL85" s="126">
        <v>67</v>
      </c>
      <c r="EM85" s="126">
        <v>66</v>
      </c>
      <c r="EN85" s="126">
        <v>0</v>
      </c>
      <c r="EO85" s="126">
        <v>1</v>
      </c>
      <c r="EP85" s="126">
        <v>0</v>
      </c>
      <c r="EQ85" s="126">
        <v>0</v>
      </c>
      <c r="ER85" s="127" t="b">
        <v>0</v>
      </c>
      <c r="ES85" s="127" t="b">
        <v>0</v>
      </c>
      <c r="ET85" s="127" t="b">
        <v>0</v>
      </c>
      <c r="EU85" s="128">
        <v>0</v>
      </c>
      <c r="EV85" s="128">
        <v>0</v>
      </c>
      <c r="EW85" s="128">
        <v>0</v>
      </c>
      <c r="EX85" s="128">
        <v>0</v>
      </c>
      <c r="EY85" s="128">
        <v>0</v>
      </c>
      <c r="EZ85" s="128">
        <v>0</v>
      </c>
      <c r="FA85" s="127" t="b">
        <v>0</v>
      </c>
      <c r="FB85" s="127" t="b">
        <v>0</v>
      </c>
      <c r="FC85" s="127" t="b">
        <v>0</v>
      </c>
      <c r="FD85" s="128">
        <v>0</v>
      </c>
      <c r="FE85" s="128">
        <v>0</v>
      </c>
      <c r="FF85" s="128">
        <v>0</v>
      </c>
      <c r="FG85" s="128">
        <v>0</v>
      </c>
      <c r="FH85" s="128">
        <v>0</v>
      </c>
      <c r="FI85" s="128">
        <v>0</v>
      </c>
      <c r="FJ85" s="127" t="b">
        <v>0</v>
      </c>
      <c r="FK85" s="127" t="b">
        <v>0</v>
      </c>
      <c r="FL85" s="127" t="b">
        <v>0</v>
      </c>
      <c r="FM85" s="128">
        <v>0</v>
      </c>
      <c r="FN85" s="128">
        <v>0</v>
      </c>
      <c r="FO85" s="128">
        <v>0</v>
      </c>
      <c r="FP85" s="128">
        <v>0</v>
      </c>
      <c r="FQ85" s="128">
        <v>0</v>
      </c>
      <c r="FR85" s="128">
        <v>0</v>
      </c>
      <c r="FS85" s="183" t="s">
        <v>993</v>
      </c>
      <c r="FT85" s="128">
        <v>0</v>
      </c>
      <c r="FU85" s="126">
        <v>0</v>
      </c>
      <c r="FV85" s="126">
        <v>67</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6">
        <v>0</v>
      </c>
      <c r="GM85" s="127" t="b">
        <v>0</v>
      </c>
      <c r="GN85" s="183" t="s">
        <v>993</v>
      </c>
      <c r="GO85" s="183" t="s">
        <v>993</v>
      </c>
      <c r="GP85" s="183" t="s">
        <v>993</v>
      </c>
      <c r="GQ85" s="183" t="s">
        <v>993</v>
      </c>
      <c r="GR85" s="127"/>
      <c r="GS85" s="123"/>
    </row>
    <row r="86" spans="1:201">
      <c r="A86" s="122"/>
      <c r="B86" s="210" t="s">
        <v>453</v>
      </c>
      <c r="C86" s="183" t="s">
        <v>1163</v>
      </c>
      <c r="D86" s="183" t="s">
        <v>1164</v>
      </c>
      <c r="E86" s="183" t="s">
        <v>437</v>
      </c>
      <c r="F86" s="183" t="s">
        <v>986</v>
      </c>
      <c r="G86" s="183" t="s">
        <v>1062</v>
      </c>
      <c r="H86" s="183" t="s">
        <v>1063</v>
      </c>
      <c r="I86" s="183" t="s">
        <v>1064</v>
      </c>
      <c r="J86" s="183" t="s">
        <v>1065</v>
      </c>
      <c r="K86" s="126">
        <v>1</v>
      </c>
      <c r="L86" s="183" t="s">
        <v>1164</v>
      </c>
      <c r="M86" s="183" t="s">
        <v>1009</v>
      </c>
      <c r="N86" s="183" t="s">
        <v>455</v>
      </c>
      <c r="O86" s="183" t="s">
        <v>992</v>
      </c>
      <c r="P86" s="183" t="s">
        <v>290</v>
      </c>
      <c r="Q86" s="183" t="s">
        <v>270</v>
      </c>
      <c r="R86" s="127" t="b">
        <v>0</v>
      </c>
      <c r="S86" s="126">
        <v>0</v>
      </c>
      <c r="T86" s="127" t="b">
        <v>0</v>
      </c>
      <c r="U86" s="126">
        <v>0</v>
      </c>
      <c r="V86" s="127" t="b">
        <v>0</v>
      </c>
      <c r="W86" s="127" t="b">
        <v>1</v>
      </c>
      <c r="X86" s="183" t="s">
        <v>290</v>
      </c>
      <c r="Y86" s="183" t="b">
        <f t="shared" si="33"/>
        <v>0</v>
      </c>
      <c r="Z86" s="183" t="s">
        <v>993</v>
      </c>
      <c r="AA86" s="127" t="b">
        <v>0</v>
      </c>
      <c r="AB86" s="183" t="s">
        <v>993</v>
      </c>
      <c r="AC86" s="183" t="s">
        <v>993</v>
      </c>
      <c r="AD86" s="183" t="s">
        <v>993</v>
      </c>
      <c r="AE86" s="183">
        <f t="shared" si="34"/>
        <v>48</v>
      </c>
      <c r="AF86" s="183">
        <f t="shared" si="35"/>
        <v>48</v>
      </c>
      <c r="AG86" s="183">
        <f t="shared" si="36"/>
        <v>12</v>
      </c>
      <c r="AH86" s="183">
        <f t="shared" si="37"/>
        <v>48</v>
      </c>
      <c r="AI86" s="126">
        <v>48</v>
      </c>
      <c r="AJ86" s="126">
        <v>48</v>
      </c>
      <c r="AK86" s="126">
        <v>12</v>
      </c>
      <c r="AL86" s="126">
        <v>48</v>
      </c>
      <c r="AM86" s="126">
        <v>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7" t="b">
        <v>0</v>
      </c>
      <c r="BD86" s="127"/>
      <c r="BE86" s="183" t="s">
        <v>270</v>
      </c>
      <c r="BF86" s="126">
        <v>48</v>
      </c>
      <c r="BG86" s="183" t="s">
        <v>993</v>
      </c>
      <c r="BH86" s="126">
        <v>0</v>
      </c>
      <c r="BI86" s="183" t="s">
        <v>993</v>
      </c>
      <c r="BJ86" s="126">
        <v>0</v>
      </c>
      <c r="BK86" s="126">
        <v>0</v>
      </c>
      <c r="BL86" s="126">
        <v>0</v>
      </c>
      <c r="BM86" s="183" t="s">
        <v>993</v>
      </c>
      <c r="BN86" s="183" t="s">
        <v>993</v>
      </c>
      <c r="BO86" s="183" t="s">
        <v>993</v>
      </c>
      <c r="BP86" s="126">
        <v>0</v>
      </c>
      <c r="BQ86" s="183" t="s">
        <v>993</v>
      </c>
      <c r="BR86" s="126">
        <v>0</v>
      </c>
      <c r="BS86" s="183" t="s">
        <v>993</v>
      </c>
      <c r="BT86" s="126">
        <v>0</v>
      </c>
      <c r="BU86" s="126">
        <v>0</v>
      </c>
      <c r="BV86" s="126">
        <v>0</v>
      </c>
      <c r="BW86" s="183" t="s">
        <v>993</v>
      </c>
      <c r="BX86" s="126">
        <v>0</v>
      </c>
      <c r="BY86" s="183" t="s">
        <v>993</v>
      </c>
      <c r="BZ86" s="126">
        <v>0</v>
      </c>
      <c r="CA86" s="183" t="s">
        <v>993</v>
      </c>
      <c r="CB86" s="126">
        <v>0</v>
      </c>
      <c r="CC86" s="126">
        <v>0</v>
      </c>
      <c r="CD86" s="126">
        <v>0</v>
      </c>
      <c r="CE86" s="183" t="s">
        <v>993</v>
      </c>
      <c r="CF86" s="126">
        <v>0</v>
      </c>
      <c r="CG86" s="183" t="s">
        <v>993</v>
      </c>
      <c r="CH86" s="126">
        <v>0</v>
      </c>
      <c r="CI86" s="183" t="s">
        <v>993</v>
      </c>
      <c r="CJ86" s="126">
        <v>0</v>
      </c>
      <c r="CK86" s="126">
        <v>0</v>
      </c>
      <c r="CL86" s="126">
        <v>0</v>
      </c>
      <c r="CM86" s="126">
        <v>38</v>
      </c>
      <c r="CN86" s="126">
        <v>0.6</v>
      </c>
      <c r="CO86" s="126">
        <v>0</v>
      </c>
      <c r="CP86" s="126">
        <v>0</v>
      </c>
      <c r="CQ86" s="126">
        <v>0</v>
      </c>
      <c r="CR86" s="126">
        <v>1.6</v>
      </c>
      <c r="CS86" s="126">
        <v>0</v>
      </c>
      <c r="CT86" s="126">
        <v>0</v>
      </c>
      <c r="CU86" s="126">
        <v>0</v>
      </c>
      <c r="CV86" s="126">
        <v>0</v>
      </c>
      <c r="CW86" s="126">
        <v>0</v>
      </c>
      <c r="CX86" s="126">
        <v>0</v>
      </c>
      <c r="CY86" s="126">
        <v>0</v>
      </c>
      <c r="CZ86" s="126">
        <v>0</v>
      </c>
      <c r="DA86" s="126">
        <v>0</v>
      </c>
      <c r="DB86" s="126">
        <v>0</v>
      </c>
      <c r="DC86" s="126">
        <v>0</v>
      </c>
      <c r="DD86" s="126">
        <v>0</v>
      </c>
      <c r="DE86" s="126">
        <v>0</v>
      </c>
      <c r="DF86" s="126">
        <v>0</v>
      </c>
      <c r="DG86" s="127" t="b">
        <v>0</v>
      </c>
      <c r="DH86" s="183" t="s">
        <v>999</v>
      </c>
      <c r="DI86" s="183" t="s">
        <v>1000</v>
      </c>
      <c r="DJ86" s="183" t="s">
        <v>417</v>
      </c>
      <c r="DK86" s="183" t="s">
        <v>993</v>
      </c>
      <c r="DL86" s="126">
        <v>931</v>
      </c>
      <c r="DM86" s="126">
        <v>682</v>
      </c>
      <c r="DN86" s="126">
        <v>0</v>
      </c>
      <c r="DO86" s="126">
        <v>249</v>
      </c>
      <c r="DP86" s="126">
        <v>13765</v>
      </c>
      <c r="DQ86" s="126">
        <v>935</v>
      </c>
      <c r="DR86" s="167">
        <f t="shared" si="38"/>
        <v>0.78567351598173518</v>
      </c>
      <c r="DS86" s="168">
        <f t="shared" si="39"/>
        <v>14.753483386923902</v>
      </c>
      <c r="DT86" s="126">
        <v>931</v>
      </c>
      <c r="DU86" s="126">
        <v>71</v>
      </c>
      <c r="DV86" s="126">
        <v>761</v>
      </c>
      <c r="DW86" s="126">
        <v>27</v>
      </c>
      <c r="DX86" s="126">
        <v>72</v>
      </c>
      <c r="DY86" s="126">
        <v>0</v>
      </c>
      <c r="DZ86" s="126">
        <v>0</v>
      </c>
      <c r="EA86" s="126">
        <v>0</v>
      </c>
      <c r="EB86" s="126">
        <v>935</v>
      </c>
      <c r="EC86" s="126">
        <v>207</v>
      </c>
      <c r="ED86" s="126">
        <v>579</v>
      </c>
      <c r="EE86" s="126">
        <v>77</v>
      </c>
      <c r="EF86" s="126">
        <v>6</v>
      </c>
      <c r="EG86" s="126">
        <v>31</v>
      </c>
      <c r="EH86" s="126">
        <v>0</v>
      </c>
      <c r="EI86" s="126">
        <v>27</v>
      </c>
      <c r="EJ86" s="126">
        <v>8</v>
      </c>
      <c r="EK86" s="126">
        <v>0</v>
      </c>
      <c r="EL86" s="126">
        <v>728</v>
      </c>
      <c r="EM86" s="126">
        <v>698</v>
      </c>
      <c r="EN86" s="126">
        <v>1</v>
      </c>
      <c r="EO86" s="126">
        <v>25</v>
      </c>
      <c r="EP86" s="126">
        <v>4</v>
      </c>
      <c r="EQ86" s="126">
        <v>0</v>
      </c>
      <c r="ER86" s="127" t="b">
        <v>0</v>
      </c>
      <c r="ES86" s="127" t="b">
        <v>0</v>
      </c>
      <c r="ET86" s="127" t="b">
        <v>0</v>
      </c>
      <c r="EU86" s="128">
        <v>0.27899999999999997</v>
      </c>
      <c r="EV86" s="128">
        <v>0.16399999999999998</v>
      </c>
      <c r="EW86" s="128">
        <v>0.14400000000000002</v>
      </c>
      <c r="EX86" s="128">
        <v>9.6999999999999989E-2</v>
      </c>
      <c r="EY86" s="128">
        <v>0.28000000000000003</v>
      </c>
      <c r="EZ86" s="128">
        <v>0.35100000000000003</v>
      </c>
      <c r="FA86" s="127" t="b">
        <v>0</v>
      </c>
      <c r="FB86" s="127" t="b">
        <v>0</v>
      </c>
      <c r="FC86" s="127" t="b">
        <v>0</v>
      </c>
      <c r="FD86" s="128">
        <v>0</v>
      </c>
      <c r="FE86" s="128">
        <v>0</v>
      </c>
      <c r="FF86" s="128">
        <v>0</v>
      </c>
      <c r="FG86" s="128">
        <v>0</v>
      </c>
      <c r="FH86" s="128">
        <v>0</v>
      </c>
      <c r="FI86" s="128">
        <v>0</v>
      </c>
      <c r="FJ86" s="127" t="b">
        <v>0</v>
      </c>
      <c r="FK86" s="127" t="b">
        <v>0</v>
      </c>
      <c r="FL86" s="127" t="b">
        <v>0</v>
      </c>
      <c r="FM86" s="128">
        <v>0.27899999999999997</v>
      </c>
      <c r="FN86" s="128">
        <v>0.16399999999999998</v>
      </c>
      <c r="FO86" s="128">
        <v>0.14400000000000002</v>
      </c>
      <c r="FP86" s="128">
        <v>9.6999999999999989E-2</v>
      </c>
      <c r="FQ86" s="128">
        <v>0.28000000000000003</v>
      </c>
      <c r="FR86" s="128">
        <v>0.35100000000000003</v>
      </c>
      <c r="FS86" s="183" t="s">
        <v>993</v>
      </c>
      <c r="FT86" s="128">
        <v>0</v>
      </c>
      <c r="FU86" s="126">
        <v>0</v>
      </c>
      <c r="FV86" s="126">
        <v>728</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6">
        <v>0</v>
      </c>
      <c r="GM86" s="127" t="b">
        <v>0</v>
      </c>
      <c r="GN86" s="183" t="s">
        <v>993</v>
      </c>
      <c r="GO86" s="183" t="s">
        <v>993</v>
      </c>
      <c r="GP86" s="183" t="s">
        <v>993</v>
      </c>
      <c r="GQ86" s="183" t="s">
        <v>993</v>
      </c>
      <c r="GR86" s="127"/>
      <c r="GS86" s="123"/>
    </row>
    <row r="87" spans="1:201">
      <c r="A87" s="122"/>
      <c r="B87" s="210" t="s">
        <v>453</v>
      </c>
      <c r="C87" s="183" t="s">
        <v>1163</v>
      </c>
      <c r="D87" s="183" t="s">
        <v>1164</v>
      </c>
      <c r="E87" s="183" t="s">
        <v>437</v>
      </c>
      <c r="F87" s="183" t="s">
        <v>986</v>
      </c>
      <c r="G87" s="183" t="s">
        <v>1062</v>
      </c>
      <c r="H87" s="183" t="s">
        <v>1063</v>
      </c>
      <c r="I87" s="183" t="s">
        <v>1064</v>
      </c>
      <c r="J87" s="183" t="s">
        <v>1065</v>
      </c>
      <c r="K87" s="126">
        <v>2</v>
      </c>
      <c r="L87" s="183" t="s">
        <v>1164</v>
      </c>
      <c r="M87" s="183" t="s">
        <v>1149</v>
      </c>
      <c r="N87" s="183" t="s">
        <v>456</v>
      </c>
      <c r="O87" s="183" t="s">
        <v>992</v>
      </c>
      <c r="P87" s="183" t="s">
        <v>290</v>
      </c>
      <c r="Q87" s="183" t="s">
        <v>270</v>
      </c>
      <c r="R87" s="127" t="b">
        <v>0</v>
      </c>
      <c r="S87" s="126">
        <v>0</v>
      </c>
      <c r="T87" s="127" t="b">
        <v>0</v>
      </c>
      <c r="U87" s="126">
        <v>0</v>
      </c>
      <c r="V87" s="127" t="b">
        <v>0</v>
      </c>
      <c r="W87" s="127" t="b">
        <v>1</v>
      </c>
      <c r="X87" s="183" t="s">
        <v>290</v>
      </c>
      <c r="Y87" s="183" t="b">
        <f t="shared" si="33"/>
        <v>0</v>
      </c>
      <c r="Z87" s="183" t="s">
        <v>993</v>
      </c>
      <c r="AA87" s="127" t="b">
        <v>0</v>
      </c>
      <c r="AB87" s="183" t="s">
        <v>993</v>
      </c>
      <c r="AC87" s="183" t="s">
        <v>993</v>
      </c>
      <c r="AD87" s="183" t="s">
        <v>993</v>
      </c>
      <c r="AE87" s="183">
        <f t="shared" si="34"/>
        <v>48</v>
      </c>
      <c r="AF87" s="183">
        <f t="shared" si="35"/>
        <v>48</v>
      </c>
      <c r="AG87" s="183">
        <f t="shared" si="36"/>
        <v>19</v>
      </c>
      <c r="AH87" s="183">
        <f t="shared" si="37"/>
        <v>48</v>
      </c>
      <c r="AI87" s="126">
        <v>48</v>
      </c>
      <c r="AJ87" s="126">
        <v>48</v>
      </c>
      <c r="AK87" s="126">
        <v>19</v>
      </c>
      <c r="AL87" s="126">
        <v>48</v>
      </c>
      <c r="AM87" s="126">
        <v>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7" t="b">
        <v>0</v>
      </c>
      <c r="BD87" s="127"/>
      <c r="BE87" s="183" t="s">
        <v>270</v>
      </c>
      <c r="BF87" s="126">
        <v>48</v>
      </c>
      <c r="BG87" s="183" t="s">
        <v>993</v>
      </c>
      <c r="BH87" s="126">
        <v>0</v>
      </c>
      <c r="BI87" s="183" t="s">
        <v>993</v>
      </c>
      <c r="BJ87" s="126">
        <v>0</v>
      </c>
      <c r="BK87" s="126">
        <v>0</v>
      </c>
      <c r="BL87" s="126">
        <v>0</v>
      </c>
      <c r="BM87" s="183" t="s">
        <v>993</v>
      </c>
      <c r="BN87" s="183" t="s">
        <v>993</v>
      </c>
      <c r="BO87" s="183" t="s">
        <v>993</v>
      </c>
      <c r="BP87" s="126">
        <v>0</v>
      </c>
      <c r="BQ87" s="183" t="s">
        <v>993</v>
      </c>
      <c r="BR87" s="126">
        <v>0</v>
      </c>
      <c r="BS87" s="183" t="s">
        <v>993</v>
      </c>
      <c r="BT87" s="126">
        <v>0</v>
      </c>
      <c r="BU87" s="126">
        <v>0</v>
      </c>
      <c r="BV87" s="126">
        <v>0</v>
      </c>
      <c r="BW87" s="183" t="s">
        <v>993</v>
      </c>
      <c r="BX87" s="126">
        <v>0</v>
      </c>
      <c r="BY87" s="183" t="s">
        <v>993</v>
      </c>
      <c r="BZ87" s="126">
        <v>0</v>
      </c>
      <c r="CA87" s="183" t="s">
        <v>993</v>
      </c>
      <c r="CB87" s="126">
        <v>0</v>
      </c>
      <c r="CC87" s="126">
        <v>0</v>
      </c>
      <c r="CD87" s="126">
        <v>0</v>
      </c>
      <c r="CE87" s="183" t="s">
        <v>993</v>
      </c>
      <c r="CF87" s="126">
        <v>0</v>
      </c>
      <c r="CG87" s="183" t="s">
        <v>993</v>
      </c>
      <c r="CH87" s="126">
        <v>0</v>
      </c>
      <c r="CI87" s="183" t="s">
        <v>993</v>
      </c>
      <c r="CJ87" s="126">
        <v>0</v>
      </c>
      <c r="CK87" s="126">
        <v>0</v>
      </c>
      <c r="CL87" s="126">
        <v>0</v>
      </c>
      <c r="CM87" s="126">
        <v>35</v>
      </c>
      <c r="CN87" s="126">
        <v>0.6</v>
      </c>
      <c r="CO87" s="126">
        <v>0</v>
      </c>
      <c r="CP87" s="126">
        <v>0</v>
      </c>
      <c r="CQ87" s="126">
        <v>0</v>
      </c>
      <c r="CR87" s="126">
        <v>0.8</v>
      </c>
      <c r="CS87" s="126">
        <v>0</v>
      </c>
      <c r="CT87" s="126">
        <v>0</v>
      </c>
      <c r="CU87" s="126">
        <v>0</v>
      </c>
      <c r="CV87" s="126">
        <v>0</v>
      </c>
      <c r="CW87" s="126">
        <v>0</v>
      </c>
      <c r="CX87" s="126">
        <v>0</v>
      </c>
      <c r="CY87" s="126">
        <v>0</v>
      </c>
      <c r="CZ87" s="126">
        <v>0</v>
      </c>
      <c r="DA87" s="126">
        <v>0</v>
      </c>
      <c r="DB87" s="126">
        <v>0</v>
      </c>
      <c r="DC87" s="126">
        <v>0</v>
      </c>
      <c r="DD87" s="126">
        <v>0</v>
      </c>
      <c r="DE87" s="126">
        <v>0</v>
      </c>
      <c r="DF87" s="126">
        <v>0</v>
      </c>
      <c r="DG87" s="127" t="b">
        <v>0</v>
      </c>
      <c r="DH87" s="183" t="s">
        <v>999</v>
      </c>
      <c r="DI87" s="183" t="s">
        <v>434</v>
      </c>
      <c r="DJ87" s="183" t="s">
        <v>296</v>
      </c>
      <c r="DK87" s="183" t="s">
        <v>437</v>
      </c>
      <c r="DL87" s="126">
        <v>1470</v>
      </c>
      <c r="DM87" s="126">
        <v>1275</v>
      </c>
      <c r="DN87" s="126">
        <v>0</v>
      </c>
      <c r="DO87" s="126">
        <v>195</v>
      </c>
      <c r="DP87" s="126">
        <v>14746</v>
      </c>
      <c r="DQ87" s="126">
        <v>1480</v>
      </c>
      <c r="DR87" s="167">
        <f t="shared" si="38"/>
        <v>0.84166666666666667</v>
      </c>
      <c r="DS87" s="168">
        <f t="shared" si="39"/>
        <v>9.9972881355932195</v>
      </c>
      <c r="DT87" s="126">
        <v>1470</v>
      </c>
      <c r="DU87" s="126">
        <v>294</v>
      </c>
      <c r="DV87" s="126">
        <v>1062</v>
      </c>
      <c r="DW87" s="126">
        <v>44</v>
      </c>
      <c r="DX87" s="126">
        <v>70</v>
      </c>
      <c r="DY87" s="126">
        <v>0</v>
      </c>
      <c r="DZ87" s="126">
        <v>0</v>
      </c>
      <c r="EA87" s="126">
        <v>0</v>
      </c>
      <c r="EB87" s="126">
        <v>1480</v>
      </c>
      <c r="EC87" s="126">
        <v>221</v>
      </c>
      <c r="ED87" s="126">
        <v>1131</v>
      </c>
      <c r="EE87" s="126">
        <v>32</v>
      </c>
      <c r="EF87" s="126">
        <v>6</v>
      </c>
      <c r="EG87" s="126">
        <v>16</v>
      </c>
      <c r="EH87" s="126">
        <v>0</v>
      </c>
      <c r="EI87" s="126">
        <v>35</v>
      </c>
      <c r="EJ87" s="126">
        <v>39</v>
      </c>
      <c r="EK87" s="126">
        <v>0</v>
      </c>
      <c r="EL87" s="126">
        <v>1259</v>
      </c>
      <c r="EM87" s="126">
        <v>1212</v>
      </c>
      <c r="EN87" s="126">
        <v>8</v>
      </c>
      <c r="EO87" s="126">
        <v>37</v>
      </c>
      <c r="EP87" s="126">
        <v>2</v>
      </c>
      <c r="EQ87" s="126">
        <v>0</v>
      </c>
      <c r="ER87" s="127" t="b">
        <v>0</v>
      </c>
      <c r="ES87" s="127" t="b">
        <v>0</v>
      </c>
      <c r="ET87" s="127" t="b">
        <v>0</v>
      </c>
      <c r="EU87" s="128">
        <v>0.42700000000000005</v>
      </c>
      <c r="EV87" s="128">
        <v>0.30299999999999999</v>
      </c>
      <c r="EW87" s="128">
        <v>0.158</v>
      </c>
      <c r="EX87" s="128">
        <v>0.155</v>
      </c>
      <c r="EY87" s="128">
        <v>0.20800000000000002</v>
      </c>
      <c r="EZ87" s="128">
        <v>0.35</v>
      </c>
      <c r="FA87" s="127" t="b">
        <v>0</v>
      </c>
      <c r="FB87" s="127" t="b">
        <v>0</v>
      </c>
      <c r="FC87" s="127" t="b">
        <v>0</v>
      </c>
      <c r="FD87" s="128">
        <v>0</v>
      </c>
      <c r="FE87" s="128">
        <v>0</v>
      </c>
      <c r="FF87" s="128">
        <v>0</v>
      </c>
      <c r="FG87" s="128">
        <v>0</v>
      </c>
      <c r="FH87" s="128">
        <v>0</v>
      </c>
      <c r="FI87" s="128">
        <v>0</v>
      </c>
      <c r="FJ87" s="127" t="b">
        <v>0</v>
      </c>
      <c r="FK87" s="127" t="b">
        <v>0</v>
      </c>
      <c r="FL87" s="127" t="b">
        <v>0</v>
      </c>
      <c r="FM87" s="128">
        <v>0.42700000000000005</v>
      </c>
      <c r="FN87" s="128">
        <v>0.30299999999999999</v>
      </c>
      <c r="FO87" s="128">
        <v>0.158</v>
      </c>
      <c r="FP87" s="128">
        <v>0.155</v>
      </c>
      <c r="FQ87" s="128">
        <v>0.20800000000000002</v>
      </c>
      <c r="FR87" s="128">
        <v>0.35</v>
      </c>
      <c r="FS87" s="183" t="s">
        <v>993</v>
      </c>
      <c r="FT87" s="128">
        <v>0</v>
      </c>
      <c r="FU87" s="126">
        <v>0</v>
      </c>
      <c r="FV87" s="126">
        <v>1259</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6">
        <v>0</v>
      </c>
      <c r="GM87" s="127" t="b">
        <v>0</v>
      </c>
      <c r="GN87" s="183" t="s">
        <v>993</v>
      </c>
      <c r="GO87" s="183" t="s">
        <v>993</v>
      </c>
      <c r="GP87" s="183" t="s">
        <v>993</v>
      </c>
      <c r="GQ87" s="183" t="s">
        <v>993</v>
      </c>
      <c r="GR87" s="127"/>
      <c r="GS87" s="123"/>
    </row>
    <row r="88" spans="1:201">
      <c r="A88" s="122"/>
      <c r="B88" s="210" t="s">
        <v>453</v>
      </c>
      <c r="C88" s="183" t="s">
        <v>1163</v>
      </c>
      <c r="D88" s="183" t="s">
        <v>1164</v>
      </c>
      <c r="E88" s="183" t="s">
        <v>437</v>
      </c>
      <c r="F88" s="183" t="s">
        <v>986</v>
      </c>
      <c r="G88" s="183" t="s">
        <v>1062</v>
      </c>
      <c r="H88" s="183" t="s">
        <v>1063</v>
      </c>
      <c r="I88" s="183" t="s">
        <v>1064</v>
      </c>
      <c r="J88" s="183" t="s">
        <v>1065</v>
      </c>
      <c r="K88" s="126">
        <v>3</v>
      </c>
      <c r="L88" s="183" t="s">
        <v>1164</v>
      </c>
      <c r="M88" s="183" t="s">
        <v>1151</v>
      </c>
      <c r="N88" s="183" t="s">
        <v>457</v>
      </c>
      <c r="O88" s="183" t="s">
        <v>992</v>
      </c>
      <c r="P88" s="183" t="s">
        <v>290</v>
      </c>
      <c r="Q88" s="183" t="s">
        <v>270</v>
      </c>
      <c r="R88" s="127" t="b">
        <v>0</v>
      </c>
      <c r="S88" s="126">
        <v>0</v>
      </c>
      <c r="T88" s="127" t="b">
        <v>0</v>
      </c>
      <c r="U88" s="126">
        <v>0</v>
      </c>
      <c r="V88" s="127" t="b">
        <v>0</v>
      </c>
      <c r="W88" s="127" t="b">
        <v>1</v>
      </c>
      <c r="X88" s="183" t="s">
        <v>270</v>
      </c>
      <c r="Y88" s="183" t="b">
        <f t="shared" si="33"/>
        <v>1</v>
      </c>
      <c r="Z88" s="183" t="s">
        <v>993</v>
      </c>
      <c r="AA88" s="127" t="b">
        <v>0</v>
      </c>
      <c r="AB88" s="183" t="s">
        <v>993</v>
      </c>
      <c r="AC88" s="183" t="s">
        <v>993</v>
      </c>
      <c r="AD88" s="183" t="s">
        <v>993</v>
      </c>
      <c r="AE88" s="183">
        <f t="shared" si="34"/>
        <v>54</v>
      </c>
      <c r="AF88" s="183">
        <f t="shared" si="35"/>
        <v>54</v>
      </c>
      <c r="AG88" s="183">
        <f t="shared" si="36"/>
        <v>29</v>
      </c>
      <c r="AH88" s="183">
        <f t="shared" si="37"/>
        <v>54</v>
      </c>
      <c r="AI88" s="126">
        <v>54</v>
      </c>
      <c r="AJ88" s="126">
        <v>54</v>
      </c>
      <c r="AK88" s="126">
        <v>29</v>
      </c>
      <c r="AL88" s="126">
        <v>54</v>
      </c>
      <c r="AM88" s="126">
        <v>0</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7" t="b">
        <v>0</v>
      </c>
      <c r="BD88" s="127"/>
      <c r="BE88" s="183" t="s">
        <v>270</v>
      </c>
      <c r="BF88" s="126">
        <v>54</v>
      </c>
      <c r="BG88" s="183" t="s">
        <v>993</v>
      </c>
      <c r="BH88" s="126">
        <v>0</v>
      </c>
      <c r="BI88" s="183" t="s">
        <v>993</v>
      </c>
      <c r="BJ88" s="126">
        <v>0</v>
      </c>
      <c r="BK88" s="126">
        <v>0</v>
      </c>
      <c r="BL88" s="126">
        <v>0</v>
      </c>
      <c r="BM88" s="183" t="s">
        <v>993</v>
      </c>
      <c r="BN88" s="183" t="s">
        <v>993</v>
      </c>
      <c r="BO88" s="183" t="s">
        <v>993</v>
      </c>
      <c r="BP88" s="126">
        <v>0</v>
      </c>
      <c r="BQ88" s="183" t="s">
        <v>993</v>
      </c>
      <c r="BR88" s="126">
        <v>0</v>
      </c>
      <c r="BS88" s="183" t="s">
        <v>993</v>
      </c>
      <c r="BT88" s="126">
        <v>0</v>
      </c>
      <c r="BU88" s="126">
        <v>0</v>
      </c>
      <c r="BV88" s="126">
        <v>0</v>
      </c>
      <c r="BW88" s="183" t="s">
        <v>993</v>
      </c>
      <c r="BX88" s="126">
        <v>0</v>
      </c>
      <c r="BY88" s="183" t="s">
        <v>993</v>
      </c>
      <c r="BZ88" s="126">
        <v>0</v>
      </c>
      <c r="CA88" s="183" t="s">
        <v>993</v>
      </c>
      <c r="CB88" s="126">
        <v>0</v>
      </c>
      <c r="CC88" s="126">
        <v>0</v>
      </c>
      <c r="CD88" s="126">
        <v>0</v>
      </c>
      <c r="CE88" s="183" t="s">
        <v>993</v>
      </c>
      <c r="CF88" s="126">
        <v>0</v>
      </c>
      <c r="CG88" s="183" t="s">
        <v>993</v>
      </c>
      <c r="CH88" s="126">
        <v>0</v>
      </c>
      <c r="CI88" s="183" t="s">
        <v>993</v>
      </c>
      <c r="CJ88" s="126">
        <v>0</v>
      </c>
      <c r="CK88" s="126">
        <v>0</v>
      </c>
      <c r="CL88" s="126">
        <v>0</v>
      </c>
      <c r="CM88" s="126">
        <v>37</v>
      </c>
      <c r="CN88" s="126">
        <v>0.6</v>
      </c>
      <c r="CO88" s="126">
        <v>0</v>
      </c>
      <c r="CP88" s="126">
        <v>0</v>
      </c>
      <c r="CQ88" s="126">
        <v>0</v>
      </c>
      <c r="CR88" s="126">
        <v>1.6</v>
      </c>
      <c r="CS88" s="126">
        <v>0</v>
      </c>
      <c r="CT88" s="126">
        <v>0</v>
      </c>
      <c r="CU88" s="126">
        <v>0</v>
      </c>
      <c r="CV88" s="126">
        <v>0</v>
      </c>
      <c r="CW88" s="126">
        <v>0</v>
      </c>
      <c r="CX88" s="126">
        <v>0</v>
      </c>
      <c r="CY88" s="126">
        <v>0</v>
      </c>
      <c r="CZ88" s="126">
        <v>0</v>
      </c>
      <c r="DA88" s="126">
        <v>0</v>
      </c>
      <c r="DB88" s="126">
        <v>0</v>
      </c>
      <c r="DC88" s="126">
        <v>0</v>
      </c>
      <c r="DD88" s="126">
        <v>0</v>
      </c>
      <c r="DE88" s="126">
        <v>0</v>
      </c>
      <c r="DF88" s="126">
        <v>0</v>
      </c>
      <c r="DG88" s="127" t="b">
        <v>0</v>
      </c>
      <c r="DH88" s="183" t="s">
        <v>999</v>
      </c>
      <c r="DI88" s="183" t="s">
        <v>293</v>
      </c>
      <c r="DJ88" s="183" t="s">
        <v>440</v>
      </c>
      <c r="DK88" s="183" t="s">
        <v>993</v>
      </c>
      <c r="DL88" s="126">
        <v>1234</v>
      </c>
      <c r="DM88" s="126">
        <v>1008</v>
      </c>
      <c r="DN88" s="126">
        <v>0</v>
      </c>
      <c r="DO88" s="126">
        <v>226</v>
      </c>
      <c r="DP88" s="126">
        <v>14384</v>
      </c>
      <c r="DQ88" s="126">
        <v>1229</v>
      </c>
      <c r="DR88" s="167">
        <f t="shared" si="38"/>
        <v>0.7297818366311517</v>
      </c>
      <c r="DS88" s="168">
        <f t="shared" si="39"/>
        <v>11.680064961429151</v>
      </c>
      <c r="DT88" s="126">
        <v>1234</v>
      </c>
      <c r="DU88" s="126">
        <v>281</v>
      </c>
      <c r="DV88" s="126">
        <v>852</v>
      </c>
      <c r="DW88" s="126">
        <v>22</v>
      </c>
      <c r="DX88" s="126">
        <v>79</v>
      </c>
      <c r="DY88" s="126">
        <v>0</v>
      </c>
      <c r="DZ88" s="126">
        <v>0</v>
      </c>
      <c r="EA88" s="126">
        <v>0</v>
      </c>
      <c r="EB88" s="126">
        <v>1229</v>
      </c>
      <c r="EC88" s="126">
        <v>200</v>
      </c>
      <c r="ED88" s="126">
        <v>895</v>
      </c>
      <c r="EE88" s="126">
        <v>34</v>
      </c>
      <c r="EF88" s="126">
        <v>13</v>
      </c>
      <c r="EG88" s="126">
        <v>30</v>
      </c>
      <c r="EH88" s="126">
        <v>0</v>
      </c>
      <c r="EI88" s="126">
        <v>16</v>
      </c>
      <c r="EJ88" s="126">
        <v>41</v>
      </c>
      <c r="EK88" s="126">
        <v>0</v>
      </c>
      <c r="EL88" s="126">
        <v>1029</v>
      </c>
      <c r="EM88" s="126">
        <v>996</v>
      </c>
      <c r="EN88" s="126">
        <v>1</v>
      </c>
      <c r="EO88" s="126">
        <v>29</v>
      </c>
      <c r="EP88" s="126">
        <v>3</v>
      </c>
      <c r="EQ88" s="126">
        <v>0</v>
      </c>
      <c r="ER88" s="127" t="b">
        <v>0</v>
      </c>
      <c r="ES88" s="127" t="b">
        <v>0</v>
      </c>
      <c r="ET88" s="127" t="b">
        <v>0</v>
      </c>
      <c r="EU88" s="128">
        <v>0.67099999999999993</v>
      </c>
      <c r="EV88" s="128">
        <v>0.23300000000000001</v>
      </c>
      <c r="EW88" s="128">
        <v>0.16600000000000001</v>
      </c>
      <c r="EX88" s="128">
        <v>0.107</v>
      </c>
      <c r="EY88" s="128">
        <v>0.13400000000000001</v>
      </c>
      <c r="EZ88" s="128">
        <v>0.32899999999999996</v>
      </c>
      <c r="FA88" s="127" t="b">
        <v>0</v>
      </c>
      <c r="FB88" s="127" t="b">
        <v>0</v>
      </c>
      <c r="FC88" s="127" t="b">
        <v>0</v>
      </c>
      <c r="FD88" s="128">
        <v>0</v>
      </c>
      <c r="FE88" s="128">
        <v>0</v>
      </c>
      <c r="FF88" s="128">
        <v>0</v>
      </c>
      <c r="FG88" s="128">
        <v>0</v>
      </c>
      <c r="FH88" s="128">
        <v>0</v>
      </c>
      <c r="FI88" s="128">
        <v>0</v>
      </c>
      <c r="FJ88" s="127" t="b">
        <v>0</v>
      </c>
      <c r="FK88" s="127" t="b">
        <v>0</v>
      </c>
      <c r="FL88" s="127" t="b">
        <v>0</v>
      </c>
      <c r="FM88" s="128">
        <v>0.67099999999999993</v>
      </c>
      <c r="FN88" s="128">
        <v>0.23300000000000001</v>
      </c>
      <c r="FO88" s="128">
        <v>0.16600000000000001</v>
      </c>
      <c r="FP88" s="128">
        <v>0.107</v>
      </c>
      <c r="FQ88" s="128">
        <v>0.13400000000000001</v>
      </c>
      <c r="FR88" s="128">
        <v>0.32899999999999996</v>
      </c>
      <c r="FS88" s="183" t="s">
        <v>993</v>
      </c>
      <c r="FT88" s="128">
        <v>0</v>
      </c>
      <c r="FU88" s="126">
        <v>0</v>
      </c>
      <c r="FV88" s="126">
        <v>1029</v>
      </c>
      <c r="FW88" s="126">
        <v>0</v>
      </c>
      <c r="FX88" s="126">
        <v>0</v>
      </c>
      <c r="FY88" s="126">
        <v>0</v>
      </c>
      <c r="FZ88" s="126">
        <v>0</v>
      </c>
      <c r="GA88" s="126">
        <v>0</v>
      </c>
      <c r="GB88" s="126">
        <v>0</v>
      </c>
      <c r="GC88" s="126">
        <v>0</v>
      </c>
      <c r="GD88" s="126">
        <v>0</v>
      </c>
      <c r="GE88" s="126">
        <v>0</v>
      </c>
      <c r="GF88" s="126">
        <v>0</v>
      </c>
      <c r="GG88" s="126">
        <v>0</v>
      </c>
      <c r="GH88" s="126">
        <v>0</v>
      </c>
      <c r="GI88" s="126">
        <v>0</v>
      </c>
      <c r="GJ88" s="126">
        <v>0</v>
      </c>
      <c r="GK88" s="126">
        <v>0</v>
      </c>
      <c r="GL88" s="126">
        <v>0</v>
      </c>
      <c r="GM88" s="127" t="b">
        <v>0</v>
      </c>
      <c r="GN88" s="183" t="s">
        <v>993</v>
      </c>
      <c r="GO88" s="183" t="s">
        <v>993</v>
      </c>
      <c r="GP88" s="183" t="s">
        <v>993</v>
      </c>
      <c r="GQ88" s="183" t="s">
        <v>993</v>
      </c>
      <c r="GR88" s="127"/>
      <c r="GS88" s="123"/>
    </row>
    <row r="89" spans="1:201">
      <c r="A89" s="122"/>
      <c r="B89" s="210" t="s">
        <v>453</v>
      </c>
      <c r="C89" s="183" t="s">
        <v>1163</v>
      </c>
      <c r="D89" s="183" t="s">
        <v>1164</v>
      </c>
      <c r="E89" s="183" t="s">
        <v>437</v>
      </c>
      <c r="F89" s="183" t="s">
        <v>986</v>
      </c>
      <c r="G89" s="183" t="s">
        <v>1062</v>
      </c>
      <c r="H89" s="183" t="s">
        <v>1063</v>
      </c>
      <c r="I89" s="183" t="s">
        <v>1064</v>
      </c>
      <c r="J89" s="183" t="s">
        <v>1065</v>
      </c>
      <c r="K89" s="126">
        <v>4</v>
      </c>
      <c r="L89" s="183" t="s">
        <v>1164</v>
      </c>
      <c r="M89" s="183" t="s">
        <v>1153</v>
      </c>
      <c r="N89" s="183" t="s">
        <v>458</v>
      </c>
      <c r="O89" s="183" t="s">
        <v>992</v>
      </c>
      <c r="P89" s="183" t="s">
        <v>290</v>
      </c>
      <c r="Q89" s="183" t="s">
        <v>270</v>
      </c>
      <c r="R89" s="127" t="b">
        <v>0</v>
      </c>
      <c r="S89" s="126">
        <v>0</v>
      </c>
      <c r="T89" s="127" t="b">
        <v>0</v>
      </c>
      <c r="U89" s="126">
        <v>0</v>
      </c>
      <c r="V89" s="127" t="b">
        <v>0</v>
      </c>
      <c r="W89" s="127" t="b">
        <v>1</v>
      </c>
      <c r="X89" s="183" t="s">
        <v>270</v>
      </c>
      <c r="Y89" s="183" t="b">
        <f t="shared" si="33"/>
        <v>1</v>
      </c>
      <c r="Z89" s="183" t="s">
        <v>993</v>
      </c>
      <c r="AA89" s="127" t="b">
        <v>0</v>
      </c>
      <c r="AB89" s="183" t="s">
        <v>993</v>
      </c>
      <c r="AC89" s="183" t="s">
        <v>993</v>
      </c>
      <c r="AD89" s="183" t="s">
        <v>993</v>
      </c>
      <c r="AE89" s="183">
        <f t="shared" si="34"/>
        <v>4</v>
      </c>
      <c r="AF89" s="183">
        <f t="shared" si="35"/>
        <v>4</v>
      </c>
      <c r="AG89" s="183">
        <f t="shared" si="36"/>
        <v>0</v>
      </c>
      <c r="AH89" s="183">
        <f t="shared" si="37"/>
        <v>4</v>
      </c>
      <c r="AI89" s="126">
        <v>4</v>
      </c>
      <c r="AJ89" s="126">
        <v>4</v>
      </c>
      <c r="AK89" s="126">
        <v>0</v>
      </c>
      <c r="AL89" s="126">
        <v>4</v>
      </c>
      <c r="AM89" s="126">
        <v>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7" t="b">
        <v>0</v>
      </c>
      <c r="BD89" s="127"/>
      <c r="BE89" s="183" t="s">
        <v>1014</v>
      </c>
      <c r="BF89" s="126">
        <v>4</v>
      </c>
      <c r="BG89" s="183" t="s">
        <v>993</v>
      </c>
      <c r="BH89" s="126">
        <v>0</v>
      </c>
      <c r="BI89" s="183" t="s">
        <v>993</v>
      </c>
      <c r="BJ89" s="126">
        <v>0</v>
      </c>
      <c r="BK89" s="126">
        <v>0</v>
      </c>
      <c r="BL89" s="126">
        <v>0</v>
      </c>
      <c r="BM89" s="183" t="s">
        <v>993</v>
      </c>
      <c r="BN89" s="183" t="s">
        <v>993</v>
      </c>
      <c r="BO89" s="183" t="s">
        <v>993</v>
      </c>
      <c r="BP89" s="126">
        <v>0</v>
      </c>
      <c r="BQ89" s="183" t="s">
        <v>993</v>
      </c>
      <c r="BR89" s="126">
        <v>0</v>
      </c>
      <c r="BS89" s="183" t="s">
        <v>993</v>
      </c>
      <c r="BT89" s="126">
        <v>0</v>
      </c>
      <c r="BU89" s="126">
        <v>0</v>
      </c>
      <c r="BV89" s="126">
        <v>0</v>
      </c>
      <c r="BW89" s="183" t="s">
        <v>993</v>
      </c>
      <c r="BX89" s="126">
        <v>0</v>
      </c>
      <c r="BY89" s="183" t="s">
        <v>993</v>
      </c>
      <c r="BZ89" s="126">
        <v>0</v>
      </c>
      <c r="CA89" s="183" t="s">
        <v>993</v>
      </c>
      <c r="CB89" s="126">
        <v>0</v>
      </c>
      <c r="CC89" s="126">
        <v>0</v>
      </c>
      <c r="CD89" s="126">
        <v>0</v>
      </c>
      <c r="CE89" s="183" t="s">
        <v>993</v>
      </c>
      <c r="CF89" s="126">
        <v>0</v>
      </c>
      <c r="CG89" s="183" t="s">
        <v>993</v>
      </c>
      <c r="CH89" s="126">
        <v>0</v>
      </c>
      <c r="CI89" s="183" t="s">
        <v>993</v>
      </c>
      <c r="CJ89" s="126">
        <v>0</v>
      </c>
      <c r="CK89" s="126">
        <v>0</v>
      </c>
      <c r="CL89" s="126">
        <v>0</v>
      </c>
      <c r="CM89" s="126">
        <v>18</v>
      </c>
      <c r="CN89" s="126">
        <v>1.2</v>
      </c>
      <c r="CO89" s="126">
        <v>0</v>
      </c>
      <c r="CP89" s="126">
        <v>0</v>
      </c>
      <c r="CQ89" s="126">
        <v>0</v>
      </c>
      <c r="CR89" s="126">
        <v>0</v>
      </c>
      <c r="CS89" s="126">
        <v>0</v>
      </c>
      <c r="CT89" s="126">
        <v>0</v>
      </c>
      <c r="CU89" s="126">
        <v>0</v>
      </c>
      <c r="CV89" s="126">
        <v>0</v>
      </c>
      <c r="CW89" s="126">
        <v>0</v>
      </c>
      <c r="CX89" s="126">
        <v>0</v>
      </c>
      <c r="CY89" s="126">
        <v>0</v>
      </c>
      <c r="CZ89" s="126">
        <v>0</v>
      </c>
      <c r="DA89" s="126">
        <v>0</v>
      </c>
      <c r="DB89" s="126">
        <v>0</v>
      </c>
      <c r="DC89" s="126">
        <v>0</v>
      </c>
      <c r="DD89" s="126">
        <v>0</v>
      </c>
      <c r="DE89" s="126">
        <v>0</v>
      </c>
      <c r="DF89" s="126">
        <v>0</v>
      </c>
      <c r="DG89" s="127" t="b">
        <v>0</v>
      </c>
      <c r="DH89" s="183" t="s">
        <v>999</v>
      </c>
      <c r="DI89" s="183" t="s">
        <v>293</v>
      </c>
      <c r="DJ89" s="183" t="s">
        <v>440</v>
      </c>
      <c r="DK89" s="183" t="s">
        <v>993</v>
      </c>
      <c r="DL89" s="126">
        <v>264</v>
      </c>
      <c r="DM89" s="126">
        <v>169</v>
      </c>
      <c r="DN89" s="126">
        <v>0</v>
      </c>
      <c r="DO89" s="126">
        <v>95</v>
      </c>
      <c r="DP89" s="126">
        <v>744</v>
      </c>
      <c r="DQ89" s="126">
        <v>263</v>
      </c>
      <c r="DR89" s="167">
        <f t="shared" si="38"/>
        <v>0.50958904109589043</v>
      </c>
      <c r="DS89" s="168">
        <f t="shared" si="39"/>
        <v>2.8235294117647061</v>
      </c>
      <c r="DT89" s="126">
        <v>264</v>
      </c>
      <c r="DU89" s="126">
        <v>150</v>
      </c>
      <c r="DV89" s="126">
        <v>111</v>
      </c>
      <c r="DW89" s="126">
        <v>0</v>
      </c>
      <c r="DX89" s="126">
        <v>3</v>
      </c>
      <c r="DY89" s="126">
        <v>0</v>
      </c>
      <c r="DZ89" s="126">
        <v>0</v>
      </c>
      <c r="EA89" s="126">
        <v>0</v>
      </c>
      <c r="EB89" s="126">
        <v>263</v>
      </c>
      <c r="EC89" s="126">
        <v>250</v>
      </c>
      <c r="ED89" s="126">
        <v>0</v>
      </c>
      <c r="EE89" s="126">
        <v>1</v>
      </c>
      <c r="EF89" s="126">
        <v>0</v>
      </c>
      <c r="EG89" s="126">
        <v>0</v>
      </c>
      <c r="EH89" s="126">
        <v>0</v>
      </c>
      <c r="EI89" s="126">
        <v>0</v>
      </c>
      <c r="EJ89" s="126">
        <v>12</v>
      </c>
      <c r="EK89" s="126">
        <v>0</v>
      </c>
      <c r="EL89" s="126">
        <v>13</v>
      </c>
      <c r="EM89" s="126">
        <v>13</v>
      </c>
      <c r="EN89" s="126">
        <v>0</v>
      </c>
      <c r="EO89" s="126">
        <v>0</v>
      </c>
      <c r="EP89" s="126">
        <v>0</v>
      </c>
      <c r="EQ89" s="126">
        <v>0</v>
      </c>
      <c r="ER89" s="127" t="b">
        <v>0</v>
      </c>
      <c r="ES89" s="127" t="b">
        <v>0</v>
      </c>
      <c r="ET89" s="127" t="b">
        <v>0</v>
      </c>
      <c r="EU89" s="128">
        <v>0</v>
      </c>
      <c r="EV89" s="128">
        <v>0</v>
      </c>
      <c r="EW89" s="128">
        <v>0</v>
      </c>
      <c r="EX89" s="128">
        <v>0</v>
      </c>
      <c r="EY89" s="128">
        <v>0</v>
      </c>
      <c r="EZ89" s="128">
        <v>0</v>
      </c>
      <c r="FA89" s="127" t="b">
        <v>0</v>
      </c>
      <c r="FB89" s="127" t="b">
        <v>0</v>
      </c>
      <c r="FC89" s="127" t="b">
        <v>0</v>
      </c>
      <c r="FD89" s="128">
        <v>0</v>
      </c>
      <c r="FE89" s="128">
        <v>0</v>
      </c>
      <c r="FF89" s="128">
        <v>0</v>
      </c>
      <c r="FG89" s="128">
        <v>0</v>
      </c>
      <c r="FH89" s="128">
        <v>0</v>
      </c>
      <c r="FI89" s="128">
        <v>0</v>
      </c>
      <c r="FJ89" s="127" t="b">
        <v>0</v>
      </c>
      <c r="FK89" s="127" t="b">
        <v>0</v>
      </c>
      <c r="FL89" s="127" t="b">
        <v>0</v>
      </c>
      <c r="FM89" s="128">
        <v>0</v>
      </c>
      <c r="FN89" s="128">
        <v>0</v>
      </c>
      <c r="FO89" s="128">
        <v>0</v>
      </c>
      <c r="FP89" s="128">
        <v>0</v>
      </c>
      <c r="FQ89" s="128">
        <v>0</v>
      </c>
      <c r="FR89" s="128">
        <v>0</v>
      </c>
      <c r="FS89" s="183" t="s">
        <v>993</v>
      </c>
      <c r="FT89" s="128">
        <v>0</v>
      </c>
      <c r="FU89" s="126">
        <v>0</v>
      </c>
      <c r="FV89" s="126">
        <v>13</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6">
        <v>0</v>
      </c>
      <c r="GM89" s="127" t="b">
        <v>0</v>
      </c>
      <c r="GN89" s="183" t="s">
        <v>993</v>
      </c>
      <c r="GO89" s="183" t="s">
        <v>993</v>
      </c>
      <c r="GP89" s="183" t="s">
        <v>993</v>
      </c>
      <c r="GQ89" s="183" t="s">
        <v>993</v>
      </c>
      <c r="GR89" s="127"/>
      <c r="GS89" s="123"/>
    </row>
    <row r="90" spans="1:201">
      <c r="A90" s="122"/>
      <c r="B90" s="210" t="s">
        <v>453</v>
      </c>
      <c r="C90" s="183" t="s">
        <v>1163</v>
      </c>
      <c r="D90" s="183" t="s">
        <v>1164</v>
      </c>
      <c r="E90" s="183" t="s">
        <v>437</v>
      </c>
      <c r="F90" s="183" t="s">
        <v>986</v>
      </c>
      <c r="G90" s="183" t="s">
        <v>1062</v>
      </c>
      <c r="H90" s="183" t="s">
        <v>1063</v>
      </c>
      <c r="I90" s="183" t="s">
        <v>1064</v>
      </c>
      <c r="J90" s="183" t="s">
        <v>1065</v>
      </c>
      <c r="K90" s="126">
        <v>5</v>
      </c>
      <c r="L90" s="183" t="s">
        <v>1164</v>
      </c>
      <c r="M90" s="183" t="s">
        <v>1130</v>
      </c>
      <c r="N90" s="183" t="s">
        <v>459</v>
      </c>
      <c r="O90" s="183" t="s">
        <v>1127</v>
      </c>
      <c r="P90" s="183" t="s">
        <v>290</v>
      </c>
      <c r="Q90" s="183" t="s">
        <v>270</v>
      </c>
      <c r="R90" s="127" t="b">
        <v>1</v>
      </c>
      <c r="S90" s="126">
        <v>2</v>
      </c>
      <c r="T90" s="127" t="b">
        <v>0</v>
      </c>
      <c r="U90" s="126">
        <v>0</v>
      </c>
      <c r="V90" s="127" t="b">
        <v>0</v>
      </c>
      <c r="W90" s="127" t="b">
        <v>1</v>
      </c>
      <c r="X90" s="183" t="s">
        <v>270</v>
      </c>
      <c r="Y90" s="183" t="b">
        <f t="shared" si="33"/>
        <v>1</v>
      </c>
      <c r="Z90" s="183" t="s">
        <v>993</v>
      </c>
      <c r="AA90" s="127" t="b">
        <v>0</v>
      </c>
      <c r="AB90" s="183" t="s">
        <v>993</v>
      </c>
      <c r="AC90" s="183" t="s">
        <v>993</v>
      </c>
      <c r="AD90" s="183" t="s">
        <v>993</v>
      </c>
      <c r="AE90" s="183">
        <f t="shared" si="34"/>
        <v>37</v>
      </c>
      <c r="AF90" s="183">
        <f t="shared" si="35"/>
        <v>37</v>
      </c>
      <c r="AG90" s="183">
        <f t="shared" si="36"/>
        <v>22</v>
      </c>
      <c r="AH90" s="183">
        <f t="shared" si="37"/>
        <v>37</v>
      </c>
      <c r="AI90" s="126">
        <v>37</v>
      </c>
      <c r="AJ90" s="126">
        <v>37</v>
      </c>
      <c r="AK90" s="126">
        <v>22</v>
      </c>
      <c r="AL90" s="126">
        <v>37</v>
      </c>
      <c r="AM90" s="126">
        <v>0</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7" t="b">
        <v>0</v>
      </c>
      <c r="BD90" s="127"/>
      <c r="BE90" s="183" t="s">
        <v>270</v>
      </c>
      <c r="BF90" s="126">
        <v>37</v>
      </c>
      <c r="BG90" s="183" t="s">
        <v>993</v>
      </c>
      <c r="BH90" s="126">
        <v>0</v>
      </c>
      <c r="BI90" s="183" t="s">
        <v>993</v>
      </c>
      <c r="BJ90" s="126">
        <v>0</v>
      </c>
      <c r="BK90" s="126">
        <v>0</v>
      </c>
      <c r="BL90" s="126">
        <v>0</v>
      </c>
      <c r="BM90" s="183" t="s">
        <v>993</v>
      </c>
      <c r="BN90" s="183" t="s">
        <v>993</v>
      </c>
      <c r="BO90" s="183" t="s">
        <v>993</v>
      </c>
      <c r="BP90" s="126">
        <v>0</v>
      </c>
      <c r="BQ90" s="183" t="s">
        <v>993</v>
      </c>
      <c r="BR90" s="126">
        <v>0</v>
      </c>
      <c r="BS90" s="183" t="s">
        <v>993</v>
      </c>
      <c r="BT90" s="126">
        <v>0</v>
      </c>
      <c r="BU90" s="126">
        <v>0</v>
      </c>
      <c r="BV90" s="126">
        <v>0</v>
      </c>
      <c r="BW90" s="183" t="s">
        <v>993</v>
      </c>
      <c r="BX90" s="126">
        <v>0</v>
      </c>
      <c r="BY90" s="183" t="s">
        <v>993</v>
      </c>
      <c r="BZ90" s="126">
        <v>0</v>
      </c>
      <c r="CA90" s="183" t="s">
        <v>993</v>
      </c>
      <c r="CB90" s="126">
        <v>0</v>
      </c>
      <c r="CC90" s="126">
        <v>0</v>
      </c>
      <c r="CD90" s="126">
        <v>0</v>
      </c>
      <c r="CE90" s="183" t="s">
        <v>993</v>
      </c>
      <c r="CF90" s="126">
        <v>0</v>
      </c>
      <c r="CG90" s="183" t="s">
        <v>993</v>
      </c>
      <c r="CH90" s="126">
        <v>0</v>
      </c>
      <c r="CI90" s="183" t="s">
        <v>993</v>
      </c>
      <c r="CJ90" s="126">
        <v>0</v>
      </c>
      <c r="CK90" s="126">
        <v>0</v>
      </c>
      <c r="CL90" s="126">
        <v>0</v>
      </c>
      <c r="CM90" s="126">
        <v>36</v>
      </c>
      <c r="CN90" s="126">
        <v>0</v>
      </c>
      <c r="CO90" s="126">
        <v>0</v>
      </c>
      <c r="CP90" s="126">
        <v>0</v>
      </c>
      <c r="CQ90" s="126">
        <v>0</v>
      </c>
      <c r="CR90" s="126">
        <v>0.8</v>
      </c>
      <c r="CS90" s="126">
        <v>0</v>
      </c>
      <c r="CT90" s="126">
        <v>0</v>
      </c>
      <c r="CU90" s="126">
        <v>0</v>
      </c>
      <c r="CV90" s="126">
        <v>0</v>
      </c>
      <c r="CW90" s="126">
        <v>0</v>
      </c>
      <c r="CX90" s="126">
        <v>0</v>
      </c>
      <c r="CY90" s="126">
        <v>0</v>
      </c>
      <c r="CZ90" s="126">
        <v>0</v>
      </c>
      <c r="DA90" s="126">
        <v>0</v>
      </c>
      <c r="DB90" s="126">
        <v>0</v>
      </c>
      <c r="DC90" s="126">
        <v>0</v>
      </c>
      <c r="DD90" s="126">
        <v>0</v>
      </c>
      <c r="DE90" s="126">
        <v>0</v>
      </c>
      <c r="DF90" s="126">
        <v>0</v>
      </c>
      <c r="DG90" s="127" t="b">
        <v>0</v>
      </c>
      <c r="DH90" s="183" t="s">
        <v>999</v>
      </c>
      <c r="DI90" s="183" t="s">
        <v>525</v>
      </c>
      <c r="DJ90" s="183" t="s">
        <v>339</v>
      </c>
      <c r="DK90" s="183" t="s">
        <v>298</v>
      </c>
      <c r="DL90" s="126">
        <v>522</v>
      </c>
      <c r="DM90" s="126">
        <v>383</v>
      </c>
      <c r="DN90" s="126">
        <v>0</v>
      </c>
      <c r="DO90" s="126">
        <v>139</v>
      </c>
      <c r="DP90" s="126">
        <v>10278</v>
      </c>
      <c r="DQ90" s="126">
        <v>521</v>
      </c>
      <c r="DR90" s="167">
        <f t="shared" si="38"/>
        <v>0.76105146242132549</v>
      </c>
      <c r="DS90" s="168">
        <f t="shared" si="39"/>
        <v>19.708533077660594</v>
      </c>
      <c r="DT90" s="126">
        <v>522</v>
      </c>
      <c r="DU90" s="126">
        <v>143</v>
      </c>
      <c r="DV90" s="126">
        <v>306</v>
      </c>
      <c r="DW90" s="126">
        <v>38</v>
      </c>
      <c r="DX90" s="126">
        <v>35</v>
      </c>
      <c r="DY90" s="126">
        <v>0</v>
      </c>
      <c r="DZ90" s="126">
        <v>0</v>
      </c>
      <c r="EA90" s="126">
        <v>0</v>
      </c>
      <c r="EB90" s="126">
        <v>521</v>
      </c>
      <c r="EC90" s="126">
        <v>176</v>
      </c>
      <c r="ED90" s="126">
        <v>254</v>
      </c>
      <c r="EE90" s="126">
        <v>46</v>
      </c>
      <c r="EF90" s="126">
        <v>12</v>
      </c>
      <c r="EG90" s="126">
        <v>6</v>
      </c>
      <c r="EH90" s="126">
        <v>0</v>
      </c>
      <c r="EI90" s="126">
        <v>7</v>
      </c>
      <c r="EJ90" s="126">
        <v>20</v>
      </c>
      <c r="EK90" s="126">
        <v>0</v>
      </c>
      <c r="EL90" s="126">
        <v>345</v>
      </c>
      <c r="EM90" s="126">
        <v>315</v>
      </c>
      <c r="EN90" s="126">
        <v>9</v>
      </c>
      <c r="EO90" s="126">
        <v>21</v>
      </c>
      <c r="EP90" s="126">
        <v>0</v>
      </c>
      <c r="EQ90" s="126">
        <v>0</v>
      </c>
      <c r="ER90" s="127" t="b">
        <v>0</v>
      </c>
      <c r="ES90" s="127" t="b">
        <v>0</v>
      </c>
      <c r="ET90" s="127" t="b">
        <v>0</v>
      </c>
      <c r="EU90" s="128">
        <v>0.622</v>
      </c>
      <c r="EV90" s="128">
        <v>0.38500000000000001</v>
      </c>
      <c r="EW90" s="128">
        <v>0.24199999999999999</v>
      </c>
      <c r="EX90" s="128">
        <v>0.20699999999999999</v>
      </c>
      <c r="EY90" s="128">
        <v>4.5999999999999999E-2</v>
      </c>
      <c r="EZ90" s="128">
        <v>0.42</v>
      </c>
      <c r="FA90" s="127" t="b">
        <v>0</v>
      </c>
      <c r="FB90" s="127" t="b">
        <v>0</v>
      </c>
      <c r="FC90" s="127" t="b">
        <v>0</v>
      </c>
      <c r="FD90" s="128">
        <v>0</v>
      </c>
      <c r="FE90" s="128">
        <v>0</v>
      </c>
      <c r="FF90" s="128">
        <v>0</v>
      </c>
      <c r="FG90" s="128">
        <v>0</v>
      </c>
      <c r="FH90" s="128">
        <v>0</v>
      </c>
      <c r="FI90" s="128">
        <v>0</v>
      </c>
      <c r="FJ90" s="127" t="b">
        <v>0</v>
      </c>
      <c r="FK90" s="127" t="b">
        <v>0</v>
      </c>
      <c r="FL90" s="127" t="b">
        <v>0</v>
      </c>
      <c r="FM90" s="128">
        <v>0.622</v>
      </c>
      <c r="FN90" s="128">
        <v>0.38500000000000001</v>
      </c>
      <c r="FO90" s="128">
        <v>0.24199999999999999</v>
      </c>
      <c r="FP90" s="128">
        <v>0.20699999999999999</v>
      </c>
      <c r="FQ90" s="128">
        <v>4.5999999999999999E-2</v>
      </c>
      <c r="FR90" s="128">
        <v>0.42</v>
      </c>
      <c r="FS90" s="183" t="s">
        <v>993</v>
      </c>
      <c r="FT90" s="128">
        <v>0</v>
      </c>
      <c r="FU90" s="126">
        <v>0</v>
      </c>
      <c r="FV90" s="126">
        <v>345</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6">
        <v>0</v>
      </c>
      <c r="GM90" s="127" t="b">
        <v>0</v>
      </c>
      <c r="GN90" s="183" t="s">
        <v>993</v>
      </c>
      <c r="GO90" s="183" t="s">
        <v>993</v>
      </c>
      <c r="GP90" s="183" t="s">
        <v>993</v>
      </c>
      <c r="GQ90" s="183" t="s">
        <v>993</v>
      </c>
      <c r="GR90" s="127"/>
      <c r="GS90" s="123"/>
    </row>
    <row r="91" spans="1:201">
      <c r="A91" s="122"/>
      <c r="B91" s="210" t="s">
        <v>453</v>
      </c>
      <c r="C91" s="183" t="s">
        <v>1163</v>
      </c>
      <c r="D91" s="183" t="s">
        <v>1164</v>
      </c>
      <c r="E91" s="183" t="s">
        <v>437</v>
      </c>
      <c r="F91" s="183" t="s">
        <v>986</v>
      </c>
      <c r="G91" s="183" t="s">
        <v>1062</v>
      </c>
      <c r="H91" s="183" t="s">
        <v>1063</v>
      </c>
      <c r="I91" s="183" t="s">
        <v>1064</v>
      </c>
      <c r="J91" s="183" t="s">
        <v>1065</v>
      </c>
      <c r="K91" s="126">
        <v>6</v>
      </c>
      <c r="L91" s="183" t="s">
        <v>1164</v>
      </c>
      <c r="M91" s="183" t="s">
        <v>1131</v>
      </c>
      <c r="N91" s="183" t="s">
        <v>460</v>
      </c>
      <c r="O91" s="183" t="s">
        <v>1127</v>
      </c>
      <c r="P91" s="183" t="s">
        <v>290</v>
      </c>
      <c r="Q91" s="183" t="s">
        <v>270</v>
      </c>
      <c r="R91" s="127" t="b">
        <v>0</v>
      </c>
      <c r="S91" s="126">
        <v>0</v>
      </c>
      <c r="T91" s="127" t="b">
        <v>0</v>
      </c>
      <c r="U91" s="126">
        <v>0</v>
      </c>
      <c r="V91" s="127" t="b">
        <v>0</v>
      </c>
      <c r="W91" s="127" t="b">
        <v>1</v>
      </c>
      <c r="X91" s="183" t="s">
        <v>270</v>
      </c>
      <c r="Y91" s="183" t="b">
        <f t="shared" si="33"/>
        <v>1</v>
      </c>
      <c r="Z91" s="183" t="s">
        <v>993</v>
      </c>
      <c r="AA91" s="127" t="b">
        <v>0</v>
      </c>
      <c r="AB91" s="183" t="s">
        <v>993</v>
      </c>
      <c r="AC91" s="183" t="s">
        <v>993</v>
      </c>
      <c r="AD91" s="183" t="s">
        <v>993</v>
      </c>
      <c r="AE91" s="183">
        <f t="shared" si="34"/>
        <v>6</v>
      </c>
      <c r="AF91" s="183">
        <f t="shared" si="35"/>
        <v>6</v>
      </c>
      <c r="AG91" s="183">
        <f t="shared" si="36"/>
        <v>0</v>
      </c>
      <c r="AH91" s="183">
        <f t="shared" si="37"/>
        <v>6</v>
      </c>
      <c r="AI91" s="126">
        <v>6</v>
      </c>
      <c r="AJ91" s="126">
        <v>6</v>
      </c>
      <c r="AK91" s="126">
        <v>0</v>
      </c>
      <c r="AL91" s="126">
        <v>6</v>
      </c>
      <c r="AM91" s="126">
        <v>0</v>
      </c>
      <c r="AN91" s="126">
        <v>0</v>
      </c>
      <c r="AO91" s="126">
        <v>0</v>
      </c>
      <c r="AP91" s="126">
        <v>0</v>
      </c>
      <c r="AQ91" s="126">
        <v>0</v>
      </c>
      <c r="AR91" s="126">
        <v>0</v>
      </c>
      <c r="AS91" s="126">
        <v>0</v>
      </c>
      <c r="AT91" s="126">
        <v>0</v>
      </c>
      <c r="AU91" s="126">
        <v>0</v>
      </c>
      <c r="AV91" s="126">
        <v>0</v>
      </c>
      <c r="AW91" s="126">
        <v>0</v>
      </c>
      <c r="AX91" s="126">
        <v>0</v>
      </c>
      <c r="AY91" s="126">
        <v>0</v>
      </c>
      <c r="AZ91" s="126">
        <v>0</v>
      </c>
      <c r="BA91" s="126">
        <v>0</v>
      </c>
      <c r="BB91" s="126">
        <v>0</v>
      </c>
      <c r="BC91" s="127" t="b">
        <v>0</v>
      </c>
      <c r="BD91" s="127"/>
      <c r="BE91" s="183" t="s">
        <v>1014</v>
      </c>
      <c r="BF91" s="126">
        <v>6</v>
      </c>
      <c r="BG91" s="183" t="s">
        <v>993</v>
      </c>
      <c r="BH91" s="126">
        <v>0</v>
      </c>
      <c r="BI91" s="183" t="s">
        <v>993</v>
      </c>
      <c r="BJ91" s="126">
        <v>0</v>
      </c>
      <c r="BK91" s="126">
        <v>0</v>
      </c>
      <c r="BL91" s="126">
        <v>0</v>
      </c>
      <c r="BM91" s="183" t="s">
        <v>993</v>
      </c>
      <c r="BN91" s="183" t="s">
        <v>993</v>
      </c>
      <c r="BO91" s="183" t="s">
        <v>993</v>
      </c>
      <c r="BP91" s="126">
        <v>0</v>
      </c>
      <c r="BQ91" s="183" t="s">
        <v>993</v>
      </c>
      <c r="BR91" s="126">
        <v>0</v>
      </c>
      <c r="BS91" s="183" t="s">
        <v>993</v>
      </c>
      <c r="BT91" s="126">
        <v>0</v>
      </c>
      <c r="BU91" s="126">
        <v>0</v>
      </c>
      <c r="BV91" s="126">
        <v>0</v>
      </c>
      <c r="BW91" s="183" t="s">
        <v>993</v>
      </c>
      <c r="BX91" s="126">
        <v>0</v>
      </c>
      <c r="BY91" s="183" t="s">
        <v>993</v>
      </c>
      <c r="BZ91" s="126">
        <v>0</v>
      </c>
      <c r="CA91" s="183" t="s">
        <v>993</v>
      </c>
      <c r="CB91" s="126">
        <v>0</v>
      </c>
      <c r="CC91" s="126">
        <v>0</v>
      </c>
      <c r="CD91" s="126">
        <v>0</v>
      </c>
      <c r="CE91" s="183" t="s">
        <v>993</v>
      </c>
      <c r="CF91" s="126">
        <v>0</v>
      </c>
      <c r="CG91" s="183" t="s">
        <v>993</v>
      </c>
      <c r="CH91" s="126">
        <v>0</v>
      </c>
      <c r="CI91" s="183" t="s">
        <v>993</v>
      </c>
      <c r="CJ91" s="126">
        <v>0</v>
      </c>
      <c r="CK91" s="126">
        <v>0</v>
      </c>
      <c r="CL91" s="126">
        <v>0</v>
      </c>
      <c r="CM91" s="126">
        <v>28</v>
      </c>
      <c r="CN91" s="126">
        <v>0</v>
      </c>
      <c r="CO91" s="126">
        <v>0</v>
      </c>
      <c r="CP91" s="126">
        <v>0</v>
      </c>
      <c r="CQ91" s="126">
        <v>0</v>
      </c>
      <c r="CR91" s="126">
        <v>0</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7" t="b">
        <v>0</v>
      </c>
      <c r="DH91" s="183" t="s">
        <v>999</v>
      </c>
      <c r="DI91" s="183" t="s">
        <v>434</v>
      </c>
      <c r="DJ91" s="183" t="s">
        <v>525</v>
      </c>
      <c r="DK91" s="183" t="s">
        <v>437</v>
      </c>
      <c r="DL91" s="126">
        <v>465</v>
      </c>
      <c r="DM91" s="126">
        <v>299</v>
      </c>
      <c r="DN91" s="126">
        <v>0</v>
      </c>
      <c r="DO91" s="126">
        <v>166</v>
      </c>
      <c r="DP91" s="126">
        <v>1168</v>
      </c>
      <c r="DQ91" s="126">
        <v>462</v>
      </c>
      <c r="DR91" s="167">
        <f t="shared" si="38"/>
        <v>0.53333333333333333</v>
      </c>
      <c r="DS91" s="168">
        <f t="shared" si="39"/>
        <v>2.5199568500539375</v>
      </c>
      <c r="DT91" s="126">
        <v>465</v>
      </c>
      <c r="DU91" s="126">
        <v>280</v>
      </c>
      <c r="DV91" s="126">
        <v>174</v>
      </c>
      <c r="DW91" s="126">
        <v>9</v>
      </c>
      <c r="DX91" s="126">
        <v>2</v>
      </c>
      <c r="DY91" s="126">
        <v>0</v>
      </c>
      <c r="DZ91" s="126">
        <v>0</v>
      </c>
      <c r="EA91" s="126">
        <v>0</v>
      </c>
      <c r="EB91" s="126">
        <v>462</v>
      </c>
      <c r="EC91" s="126">
        <v>443</v>
      </c>
      <c r="ED91" s="126">
        <v>7</v>
      </c>
      <c r="EE91" s="126">
        <v>5</v>
      </c>
      <c r="EF91" s="126">
        <v>0</v>
      </c>
      <c r="EG91" s="126">
        <v>0</v>
      </c>
      <c r="EH91" s="126">
        <v>0</v>
      </c>
      <c r="EI91" s="126">
        <v>0</v>
      </c>
      <c r="EJ91" s="126">
        <v>7</v>
      </c>
      <c r="EK91" s="126">
        <v>0</v>
      </c>
      <c r="EL91" s="126">
        <v>19</v>
      </c>
      <c r="EM91" s="126">
        <v>16</v>
      </c>
      <c r="EN91" s="126">
        <v>1</v>
      </c>
      <c r="EO91" s="126">
        <v>1</v>
      </c>
      <c r="EP91" s="126">
        <v>1</v>
      </c>
      <c r="EQ91" s="126">
        <v>0</v>
      </c>
      <c r="ER91" s="127" t="b">
        <v>0</v>
      </c>
      <c r="ES91" s="127" t="b">
        <v>0</v>
      </c>
      <c r="ET91" s="127" t="b">
        <v>0</v>
      </c>
      <c r="EU91" s="128">
        <v>0</v>
      </c>
      <c r="EV91" s="128">
        <v>0</v>
      </c>
      <c r="EW91" s="128">
        <v>0</v>
      </c>
      <c r="EX91" s="128">
        <v>0</v>
      </c>
      <c r="EY91" s="128">
        <v>0</v>
      </c>
      <c r="EZ91" s="128">
        <v>0</v>
      </c>
      <c r="FA91" s="127" t="b">
        <v>0</v>
      </c>
      <c r="FB91" s="127" t="b">
        <v>0</v>
      </c>
      <c r="FC91" s="127" t="b">
        <v>0</v>
      </c>
      <c r="FD91" s="128">
        <v>0</v>
      </c>
      <c r="FE91" s="128">
        <v>0</v>
      </c>
      <c r="FF91" s="128">
        <v>0</v>
      </c>
      <c r="FG91" s="128">
        <v>0</v>
      </c>
      <c r="FH91" s="128">
        <v>0</v>
      </c>
      <c r="FI91" s="128">
        <v>0</v>
      </c>
      <c r="FJ91" s="127" t="b">
        <v>0</v>
      </c>
      <c r="FK91" s="127" t="b">
        <v>0</v>
      </c>
      <c r="FL91" s="127" t="b">
        <v>0</v>
      </c>
      <c r="FM91" s="128">
        <v>0</v>
      </c>
      <c r="FN91" s="128">
        <v>0</v>
      </c>
      <c r="FO91" s="128">
        <v>0</v>
      </c>
      <c r="FP91" s="128">
        <v>0</v>
      </c>
      <c r="FQ91" s="128">
        <v>0</v>
      </c>
      <c r="FR91" s="128">
        <v>0</v>
      </c>
      <c r="FS91" s="183" t="s">
        <v>993</v>
      </c>
      <c r="FT91" s="128">
        <v>0</v>
      </c>
      <c r="FU91" s="126">
        <v>0</v>
      </c>
      <c r="FV91" s="126">
        <v>19</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6">
        <v>0</v>
      </c>
      <c r="GM91" s="127" t="b">
        <v>0</v>
      </c>
      <c r="GN91" s="183" t="s">
        <v>993</v>
      </c>
      <c r="GO91" s="183" t="s">
        <v>993</v>
      </c>
      <c r="GP91" s="183" t="s">
        <v>993</v>
      </c>
      <c r="GQ91" s="183" t="s">
        <v>993</v>
      </c>
      <c r="GR91" s="127"/>
      <c r="GS91" s="123"/>
    </row>
    <row r="92" spans="1:201">
      <c r="A92" s="122"/>
      <c r="B92" s="210" t="s">
        <v>453</v>
      </c>
      <c r="C92" s="183" t="s">
        <v>1163</v>
      </c>
      <c r="D92" s="183" t="s">
        <v>1164</v>
      </c>
      <c r="E92" s="183" t="s">
        <v>437</v>
      </c>
      <c r="F92" s="183" t="s">
        <v>986</v>
      </c>
      <c r="G92" s="183" t="s">
        <v>1062</v>
      </c>
      <c r="H92" s="183" t="s">
        <v>1063</v>
      </c>
      <c r="I92" s="183" t="s">
        <v>1064</v>
      </c>
      <c r="J92" s="183" t="s">
        <v>1065</v>
      </c>
      <c r="K92" s="126">
        <v>7</v>
      </c>
      <c r="L92" s="183" t="s">
        <v>1164</v>
      </c>
      <c r="M92" s="183" t="s">
        <v>1133</v>
      </c>
      <c r="N92" s="183" t="s">
        <v>461</v>
      </c>
      <c r="O92" s="183" t="s">
        <v>1127</v>
      </c>
      <c r="P92" s="183" t="s">
        <v>290</v>
      </c>
      <c r="Q92" s="183" t="s">
        <v>270</v>
      </c>
      <c r="R92" s="127" t="b">
        <v>0</v>
      </c>
      <c r="S92" s="126">
        <v>0</v>
      </c>
      <c r="T92" s="127" t="b">
        <v>1</v>
      </c>
      <c r="U92" s="126">
        <v>6</v>
      </c>
      <c r="V92" s="127" t="b">
        <v>0</v>
      </c>
      <c r="W92" s="127" t="b">
        <v>1</v>
      </c>
      <c r="X92" s="183" t="s">
        <v>270</v>
      </c>
      <c r="Y92" s="183" t="b">
        <f t="shared" si="33"/>
        <v>1</v>
      </c>
      <c r="Z92" s="183" t="s">
        <v>993</v>
      </c>
      <c r="AA92" s="127" t="b">
        <v>0</v>
      </c>
      <c r="AB92" s="183" t="s">
        <v>993</v>
      </c>
      <c r="AC92" s="183" t="s">
        <v>993</v>
      </c>
      <c r="AD92" s="183" t="s">
        <v>993</v>
      </c>
      <c r="AE92" s="183">
        <f t="shared" si="34"/>
        <v>6</v>
      </c>
      <c r="AF92" s="183">
        <f t="shared" si="35"/>
        <v>0</v>
      </c>
      <c r="AG92" s="183">
        <f t="shared" si="36"/>
        <v>0</v>
      </c>
      <c r="AH92" s="183">
        <f t="shared" si="37"/>
        <v>6</v>
      </c>
      <c r="AI92" s="126">
        <v>6</v>
      </c>
      <c r="AJ92" s="126">
        <v>0</v>
      </c>
      <c r="AK92" s="126">
        <v>0</v>
      </c>
      <c r="AL92" s="126">
        <v>6</v>
      </c>
      <c r="AM92" s="126">
        <v>0</v>
      </c>
      <c r="AN92" s="126">
        <v>0</v>
      </c>
      <c r="AO92" s="126">
        <v>0</v>
      </c>
      <c r="AP92" s="126">
        <v>0</v>
      </c>
      <c r="AQ92" s="126">
        <v>0</v>
      </c>
      <c r="AR92" s="126">
        <v>0</v>
      </c>
      <c r="AS92" s="126">
        <v>0</v>
      </c>
      <c r="AT92" s="126">
        <v>0</v>
      </c>
      <c r="AU92" s="126">
        <v>0</v>
      </c>
      <c r="AV92" s="126">
        <v>0</v>
      </c>
      <c r="AW92" s="126">
        <v>0</v>
      </c>
      <c r="AX92" s="126">
        <v>0</v>
      </c>
      <c r="AY92" s="126">
        <v>0</v>
      </c>
      <c r="AZ92" s="126">
        <v>0</v>
      </c>
      <c r="BA92" s="126">
        <v>0</v>
      </c>
      <c r="BB92" s="126">
        <v>0</v>
      </c>
      <c r="BC92" s="127" t="b">
        <v>0</v>
      </c>
      <c r="BD92" s="183" t="s">
        <v>1167</v>
      </c>
      <c r="BE92" s="183" t="s">
        <v>1117</v>
      </c>
      <c r="BF92" s="126">
        <v>6</v>
      </c>
      <c r="BG92" s="183" t="s">
        <v>993</v>
      </c>
      <c r="BH92" s="126">
        <v>0</v>
      </c>
      <c r="BI92" s="183" t="s">
        <v>993</v>
      </c>
      <c r="BJ92" s="126">
        <v>0</v>
      </c>
      <c r="BK92" s="126">
        <v>0</v>
      </c>
      <c r="BL92" s="126">
        <v>0</v>
      </c>
      <c r="BM92" s="183" t="s">
        <v>993</v>
      </c>
      <c r="BN92" s="183" t="s">
        <v>993</v>
      </c>
      <c r="BO92" s="183" t="s">
        <v>993</v>
      </c>
      <c r="BP92" s="126">
        <v>0</v>
      </c>
      <c r="BQ92" s="183" t="s">
        <v>993</v>
      </c>
      <c r="BR92" s="126">
        <v>0</v>
      </c>
      <c r="BS92" s="183" t="s">
        <v>993</v>
      </c>
      <c r="BT92" s="126">
        <v>0</v>
      </c>
      <c r="BU92" s="126">
        <v>0</v>
      </c>
      <c r="BV92" s="126">
        <v>0</v>
      </c>
      <c r="BW92" s="183" t="s">
        <v>993</v>
      </c>
      <c r="BX92" s="126">
        <v>0</v>
      </c>
      <c r="BY92" s="183" t="s">
        <v>993</v>
      </c>
      <c r="BZ92" s="126">
        <v>0</v>
      </c>
      <c r="CA92" s="183" t="s">
        <v>993</v>
      </c>
      <c r="CB92" s="126">
        <v>0</v>
      </c>
      <c r="CC92" s="126">
        <v>0</v>
      </c>
      <c r="CD92" s="126">
        <v>0</v>
      </c>
      <c r="CE92" s="183" t="s">
        <v>993</v>
      </c>
      <c r="CF92" s="126">
        <v>0</v>
      </c>
      <c r="CG92" s="183" t="s">
        <v>993</v>
      </c>
      <c r="CH92" s="126">
        <v>0</v>
      </c>
      <c r="CI92" s="183" t="s">
        <v>993</v>
      </c>
      <c r="CJ92" s="126">
        <v>0</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7" t="b">
        <v>1</v>
      </c>
      <c r="DH92" s="183" t="s">
        <v>427</v>
      </c>
      <c r="DI92" s="183" t="s">
        <v>993</v>
      </c>
      <c r="DJ92" s="183" t="s">
        <v>993</v>
      </c>
      <c r="DK92" s="183" t="s">
        <v>993</v>
      </c>
      <c r="DL92" s="126">
        <v>0</v>
      </c>
      <c r="DM92" s="126">
        <v>0</v>
      </c>
      <c r="DN92" s="126">
        <v>0</v>
      </c>
      <c r="DO92" s="126">
        <v>0</v>
      </c>
      <c r="DP92" s="126">
        <v>0</v>
      </c>
      <c r="DQ92" s="126">
        <v>0</v>
      </c>
      <c r="DR92" s="167">
        <f t="shared" si="38"/>
        <v>0</v>
      </c>
      <c r="DS92" s="168" t="e">
        <f t="shared" si="39"/>
        <v>#DIV/0!</v>
      </c>
      <c r="DT92" s="126">
        <v>0</v>
      </c>
      <c r="DU92" s="126">
        <v>0</v>
      </c>
      <c r="DV92" s="126">
        <v>0</v>
      </c>
      <c r="DW92" s="126">
        <v>0</v>
      </c>
      <c r="DX92" s="126">
        <v>0</v>
      </c>
      <c r="DY92" s="126">
        <v>0</v>
      </c>
      <c r="DZ92" s="126">
        <v>0</v>
      </c>
      <c r="EA92" s="126">
        <v>0</v>
      </c>
      <c r="EB92" s="126">
        <v>0</v>
      </c>
      <c r="EC92" s="126">
        <v>0</v>
      </c>
      <c r="ED92" s="126">
        <v>0</v>
      </c>
      <c r="EE92" s="126">
        <v>0</v>
      </c>
      <c r="EF92" s="126">
        <v>0</v>
      </c>
      <c r="EG92" s="126">
        <v>0</v>
      </c>
      <c r="EH92" s="126">
        <v>0</v>
      </c>
      <c r="EI92" s="126">
        <v>0</v>
      </c>
      <c r="EJ92" s="126">
        <v>0</v>
      </c>
      <c r="EK92" s="126">
        <v>0</v>
      </c>
      <c r="EL92" s="126">
        <v>0</v>
      </c>
      <c r="EM92" s="126">
        <v>0</v>
      </c>
      <c r="EN92" s="126">
        <v>0</v>
      </c>
      <c r="EO92" s="126">
        <v>0</v>
      </c>
      <c r="EP92" s="126">
        <v>0</v>
      </c>
      <c r="EQ92" s="126">
        <v>0</v>
      </c>
      <c r="ER92" s="127" t="b">
        <v>0</v>
      </c>
      <c r="ES92" s="127" t="b">
        <v>0</v>
      </c>
      <c r="ET92" s="127" t="b">
        <v>0</v>
      </c>
      <c r="EU92" s="128">
        <v>0</v>
      </c>
      <c r="EV92" s="128">
        <v>0</v>
      </c>
      <c r="EW92" s="128">
        <v>0</v>
      </c>
      <c r="EX92" s="128">
        <v>0</v>
      </c>
      <c r="EY92" s="128">
        <v>0</v>
      </c>
      <c r="EZ92" s="128">
        <v>0</v>
      </c>
      <c r="FA92" s="127" t="b">
        <v>0</v>
      </c>
      <c r="FB92" s="127" t="b">
        <v>0</v>
      </c>
      <c r="FC92" s="127" t="b">
        <v>0</v>
      </c>
      <c r="FD92" s="128">
        <v>0</v>
      </c>
      <c r="FE92" s="128">
        <v>0</v>
      </c>
      <c r="FF92" s="128">
        <v>0</v>
      </c>
      <c r="FG92" s="128">
        <v>0</v>
      </c>
      <c r="FH92" s="128">
        <v>0</v>
      </c>
      <c r="FI92" s="128">
        <v>0</v>
      </c>
      <c r="FJ92" s="127" t="b">
        <v>0</v>
      </c>
      <c r="FK92" s="127" t="b">
        <v>0</v>
      </c>
      <c r="FL92" s="127" t="b">
        <v>0</v>
      </c>
      <c r="FM92" s="128">
        <v>0</v>
      </c>
      <c r="FN92" s="128">
        <v>0</v>
      </c>
      <c r="FO92" s="128">
        <v>0</v>
      </c>
      <c r="FP92" s="128">
        <v>0</v>
      </c>
      <c r="FQ92" s="128">
        <v>0</v>
      </c>
      <c r="FR92" s="128">
        <v>0</v>
      </c>
      <c r="FS92" s="183" t="s">
        <v>993</v>
      </c>
      <c r="FT92" s="128">
        <v>0</v>
      </c>
      <c r="FU92" s="126">
        <v>0</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6">
        <v>0</v>
      </c>
      <c r="GM92" s="127" t="b">
        <v>0</v>
      </c>
      <c r="GN92" s="183" t="s">
        <v>993</v>
      </c>
      <c r="GO92" s="183" t="s">
        <v>993</v>
      </c>
      <c r="GP92" s="183" t="s">
        <v>993</v>
      </c>
      <c r="GQ92" s="183" t="s">
        <v>993</v>
      </c>
      <c r="GR92" s="127"/>
      <c r="GS92" s="123"/>
    </row>
    <row r="93" spans="1:201">
      <c r="A93" s="122"/>
      <c r="B93" s="210" t="s">
        <v>463</v>
      </c>
      <c r="C93" s="183" t="s">
        <v>1170</v>
      </c>
      <c r="D93" s="183" t="s">
        <v>1171</v>
      </c>
      <c r="E93" s="183" t="s">
        <v>437</v>
      </c>
      <c r="F93" s="183" t="s">
        <v>986</v>
      </c>
      <c r="G93" s="183" t="s">
        <v>1062</v>
      </c>
      <c r="H93" s="183" t="s">
        <v>1063</v>
      </c>
      <c r="I93" s="183" t="s">
        <v>1064</v>
      </c>
      <c r="J93" s="183" t="s">
        <v>1065</v>
      </c>
      <c r="K93" s="126">
        <v>1</v>
      </c>
      <c r="L93" s="183" t="s">
        <v>1171</v>
      </c>
      <c r="M93" s="183" t="s">
        <v>1149</v>
      </c>
      <c r="N93" s="183" t="s">
        <v>465</v>
      </c>
      <c r="O93" s="183" t="s">
        <v>992</v>
      </c>
      <c r="P93" s="183" t="s">
        <v>293</v>
      </c>
      <c r="Q93" s="183" t="s">
        <v>270</v>
      </c>
      <c r="R93" s="127" t="b">
        <v>0</v>
      </c>
      <c r="S93" s="126">
        <v>0</v>
      </c>
      <c r="T93" s="127" t="b">
        <v>0</v>
      </c>
      <c r="U93" s="126">
        <v>0</v>
      </c>
      <c r="V93" s="127" t="b">
        <v>1</v>
      </c>
      <c r="W93" s="127" t="b">
        <v>1</v>
      </c>
      <c r="X93" s="183" t="s">
        <v>270</v>
      </c>
      <c r="Y93" s="183" t="b">
        <f t="shared" si="33"/>
        <v>1</v>
      </c>
      <c r="Z93" s="183" t="s">
        <v>993</v>
      </c>
      <c r="AA93" s="127" t="b">
        <v>0</v>
      </c>
      <c r="AB93" s="183" t="s">
        <v>993</v>
      </c>
      <c r="AC93" s="183" t="s">
        <v>993</v>
      </c>
      <c r="AD93" s="183" t="s">
        <v>993</v>
      </c>
      <c r="AE93" s="183">
        <f t="shared" si="34"/>
        <v>10</v>
      </c>
      <c r="AF93" s="183">
        <f t="shared" si="35"/>
        <v>10</v>
      </c>
      <c r="AG93" s="183">
        <f t="shared" si="36"/>
        <v>2</v>
      </c>
      <c r="AH93" s="183">
        <f t="shared" si="37"/>
        <v>10</v>
      </c>
      <c r="AI93" s="126">
        <v>10</v>
      </c>
      <c r="AJ93" s="126">
        <v>10</v>
      </c>
      <c r="AK93" s="126">
        <v>2</v>
      </c>
      <c r="AL93" s="126">
        <v>10</v>
      </c>
      <c r="AM93" s="126">
        <v>0</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7" t="b">
        <v>0</v>
      </c>
      <c r="BD93" s="127"/>
      <c r="BE93" s="183" t="s">
        <v>1011</v>
      </c>
      <c r="BF93" s="126">
        <v>10</v>
      </c>
      <c r="BG93" s="183" t="s">
        <v>993</v>
      </c>
      <c r="BH93" s="126">
        <v>0</v>
      </c>
      <c r="BI93" s="183" t="s">
        <v>993</v>
      </c>
      <c r="BJ93" s="126">
        <v>0</v>
      </c>
      <c r="BK93" s="126">
        <v>0</v>
      </c>
      <c r="BL93" s="126">
        <v>0</v>
      </c>
      <c r="BM93" s="183" t="s">
        <v>993</v>
      </c>
      <c r="BN93" s="183" t="s">
        <v>993</v>
      </c>
      <c r="BO93" s="183" t="s">
        <v>993</v>
      </c>
      <c r="BP93" s="126">
        <v>0</v>
      </c>
      <c r="BQ93" s="183" t="s">
        <v>993</v>
      </c>
      <c r="BR93" s="126">
        <v>0</v>
      </c>
      <c r="BS93" s="183" t="s">
        <v>993</v>
      </c>
      <c r="BT93" s="126">
        <v>0</v>
      </c>
      <c r="BU93" s="126">
        <v>0</v>
      </c>
      <c r="BV93" s="126">
        <v>0</v>
      </c>
      <c r="BW93" s="183" t="s">
        <v>993</v>
      </c>
      <c r="BX93" s="126">
        <v>0</v>
      </c>
      <c r="BY93" s="183" t="s">
        <v>993</v>
      </c>
      <c r="BZ93" s="126">
        <v>0</v>
      </c>
      <c r="CA93" s="183" t="s">
        <v>993</v>
      </c>
      <c r="CB93" s="126">
        <v>0</v>
      </c>
      <c r="CC93" s="126">
        <v>0</v>
      </c>
      <c r="CD93" s="126">
        <v>0</v>
      </c>
      <c r="CE93" s="183" t="s">
        <v>993</v>
      </c>
      <c r="CF93" s="126">
        <v>0</v>
      </c>
      <c r="CG93" s="183" t="s">
        <v>993</v>
      </c>
      <c r="CH93" s="126">
        <v>0</v>
      </c>
      <c r="CI93" s="183" t="s">
        <v>993</v>
      </c>
      <c r="CJ93" s="126">
        <v>0</v>
      </c>
      <c r="CK93" s="126">
        <v>0</v>
      </c>
      <c r="CL93" s="126">
        <v>0</v>
      </c>
      <c r="CM93" s="126">
        <v>22</v>
      </c>
      <c r="CN93" s="126">
        <v>0</v>
      </c>
      <c r="CO93" s="126">
        <v>0</v>
      </c>
      <c r="CP93" s="126">
        <v>0</v>
      </c>
      <c r="CQ93" s="126">
        <v>0</v>
      </c>
      <c r="CR93" s="126">
        <v>0</v>
      </c>
      <c r="CS93" s="126">
        <v>0</v>
      </c>
      <c r="CT93" s="126">
        <v>0</v>
      </c>
      <c r="CU93" s="126">
        <v>0</v>
      </c>
      <c r="CV93" s="126">
        <v>0</v>
      </c>
      <c r="CW93" s="126">
        <v>0</v>
      </c>
      <c r="CX93" s="126">
        <v>0</v>
      </c>
      <c r="CY93" s="126">
        <v>0</v>
      </c>
      <c r="CZ93" s="126">
        <v>0</v>
      </c>
      <c r="DA93" s="126">
        <v>0</v>
      </c>
      <c r="DB93" s="126">
        <v>0</v>
      </c>
      <c r="DC93" s="126">
        <v>0</v>
      </c>
      <c r="DD93" s="126">
        <v>0</v>
      </c>
      <c r="DE93" s="126">
        <v>0</v>
      </c>
      <c r="DF93" s="126">
        <v>0</v>
      </c>
      <c r="DG93" s="127" t="b">
        <v>0</v>
      </c>
      <c r="DH93" s="183" t="s">
        <v>440</v>
      </c>
      <c r="DI93" s="183" t="s">
        <v>993</v>
      </c>
      <c r="DJ93" s="183" t="s">
        <v>993</v>
      </c>
      <c r="DK93" s="183" t="s">
        <v>993</v>
      </c>
      <c r="DL93" s="126">
        <v>668</v>
      </c>
      <c r="DM93" s="126">
        <v>258</v>
      </c>
      <c r="DN93" s="126">
        <v>52</v>
      </c>
      <c r="DO93" s="126">
        <v>358</v>
      </c>
      <c r="DP93" s="126">
        <v>2224</v>
      </c>
      <c r="DQ93" s="126">
        <v>670</v>
      </c>
      <c r="DR93" s="167">
        <f t="shared" si="38"/>
        <v>0.60931506849315065</v>
      </c>
      <c r="DS93" s="168">
        <f t="shared" si="39"/>
        <v>3.3243647234678626</v>
      </c>
      <c r="DT93" s="126">
        <v>668</v>
      </c>
      <c r="DU93" s="126">
        <v>228</v>
      </c>
      <c r="DV93" s="126">
        <v>405</v>
      </c>
      <c r="DW93" s="126">
        <v>24</v>
      </c>
      <c r="DX93" s="126">
        <v>11</v>
      </c>
      <c r="DY93" s="126">
        <v>0</v>
      </c>
      <c r="DZ93" s="126">
        <v>0</v>
      </c>
      <c r="EA93" s="126">
        <v>0</v>
      </c>
      <c r="EB93" s="126">
        <v>670</v>
      </c>
      <c r="EC93" s="126">
        <v>586</v>
      </c>
      <c r="ED93" s="126">
        <v>48</v>
      </c>
      <c r="EE93" s="126">
        <v>12</v>
      </c>
      <c r="EF93" s="126">
        <v>0</v>
      </c>
      <c r="EG93" s="126">
        <v>0</v>
      </c>
      <c r="EH93" s="126">
        <v>0</v>
      </c>
      <c r="EI93" s="126">
        <v>1</v>
      </c>
      <c r="EJ93" s="126">
        <v>23</v>
      </c>
      <c r="EK93" s="126">
        <v>0</v>
      </c>
      <c r="EL93" s="126">
        <v>84</v>
      </c>
      <c r="EM93" s="126">
        <v>84</v>
      </c>
      <c r="EN93" s="126">
        <v>0</v>
      </c>
      <c r="EO93" s="126">
        <v>0</v>
      </c>
      <c r="EP93" s="126">
        <v>0</v>
      </c>
      <c r="EQ93" s="126">
        <v>0</v>
      </c>
      <c r="ER93" s="127" t="b">
        <v>0</v>
      </c>
      <c r="ES93" s="127" t="b">
        <v>0</v>
      </c>
      <c r="ET93" s="127" t="b">
        <v>0</v>
      </c>
      <c r="EU93" s="128">
        <v>0</v>
      </c>
      <c r="EV93" s="128">
        <v>0</v>
      </c>
      <c r="EW93" s="128">
        <v>0</v>
      </c>
      <c r="EX93" s="128">
        <v>0</v>
      </c>
      <c r="EY93" s="128">
        <v>0</v>
      </c>
      <c r="EZ93" s="128">
        <v>0</v>
      </c>
      <c r="FA93" s="127" t="b">
        <v>0</v>
      </c>
      <c r="FB93" s="127" t="b">
        <v>0</v>
      </c>
      <c r="FC93" s="127" t="b">
        <v>0</v>
      </c>
      <c r="FD93" s="128">
        <v>0</v>
      </c>
      <c r="FE93" s="128">
        <v>0</v>
      </c>
      <c r="FF93" s="128">
        <v>0</v>
      </c>
      <c r="FG93" s="128">
        <v>0</v>
      </c>
      <c r="FH93" s="128">
        <v>0</v>
      </c>
      <c r="FI93" s="128">
        <v>0</v>
      </c>
      <c r="FJ93" s="127" t="b">
        <v>0</v>
      </c>
      <c r="FK93" s="127" t="b">
        <v>0</v>
      </c>
      <c r="FL93" s="127" t="b">
        <v>0</v>
      </c>
      <c r="FM93" s="128">
        <v>0</v>
      </c>
      <c r="FN93" s="128">
        <v>0</v>
      </c>
      <c r="FO93" s="128">
        <v>0</v>
      </c>
      <c r="FP93" s="128">
        <v>0</v>
      </c>
      <c r="FQ93" s="128">
        <v>0</v>
      </c>
      <c r="FR93" s="128">
        <v>0</v>
      </c>
      <c r="FS93" s="183" t="s">
        <v>993</v>
      </c>
      <c r="FT93" s="128">
        <v>0</v>
      </c>
      <c r="FU93" s="126">
        <v>0</v>
      </c>
      <c r="FV93" s="126">
        <v>84</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6">
        <v>0</v>
      </c>
      <c r="GM93" s="127" t="b">
        <v>0</v>
      </c>
      <c r="GN93" s="183" t="s">
        <v>993</v>
      </c>
      <c r="GO93" s="183" t="s">
        <v>993</v>
      </c>
      <c r="GP93" s="183" t="s">
        <v>993</v>
      </c>
      <c r="GQ93" s="183" t="s">
        <v>993</v>
      </c>
      <c r="GR93" s="127"/>
      <c r="GS93" s="123"/>
    </row>
    <row r="94" spans="1:201">
      <c r="A94" s="122"/>
      <c r="B94" s="210" t="s">
        <v>467</v>
      </c>
      <c r="C94" s="183" t="s">
        <v>1172</v>
      </c>
      <c r="D94" s="183" t="s">
        <v>20</v>
      </c>
      <c r="E94" s="183" t="s">
        <v>437</v>
      </c>
      <c r="F94" s="183" t="s">
        <v>986</v>
      </c>
      <c r="G94" s="183" t="s">
        <v>1062</v>
      </c>
      <c r="H94" s="183" t="s">
        <v>1063</v>
      </c>
      <c r="I94" s="183" t="s">
        <v>1064</v>
      </c>
      <c r="J94" s="183" t="s">
        <v>1065</v>
      </c>
      <c r="K94" s="126">
        <v>1</v>
      </c>
      <c r="L94" s="183" t="s">
        <v>20</v>
      </c>
      <c r="M94" s="183" t="s">
        <v>1009</v>
      </c>
      <c r="N94" s="183" t="s">
        <v>468</v>
      </c>
      <c r="O94" s="183" t="s">
        <v>993</v>
      </c>
      <c r="P94" s="183" t="s">
        <v>993</v>
      </c>
      <c r="Q94" s="183" t="s">
        <v>270</v>
      </c>
      <c r="R94" s="127" t="b">
        <v>0</v>
      </c>
      <c r="S94" s="126">
        <v>0</v>
      </c>
      <c r="T94" s="127" t="b">
        <v>0</v>
      </c>
      <c r="U94" s="126">
        <v>0</v>
      </c>
      <c r="V94" s="127" t="b">
        <v>0</v>
      </c>
      <c r="W94" s="127" t="b">
        <v>1</v>
      </c>
      <c r="X94" s="183" t="s">
        <v>270</v>
      </c>
      <c r="Y94" s="183" t="b">
        <f t="shared" si="33"/>
        <v>1</v>
      </c>
      <c r="Z94" s="183" t="s">
        <v>993</v>
      </c>
      <c r="AA94" s="127" t="b">
        <v>0</v>
      </c>
      <c r="AB94" s="183" t="s">
        <v>993</v>
      </c>
      <c r="AC94" s="183" t="s">
        <v>993</v>
      </c>
      <c r="AD94" s="183" t="s">
        <v>993</v>
      </c>
      <c r="AE94" s="183">
        <f t="shared" si="34"/>
        <v>42</v>
      </c>
      <c r="AF94" s="183">
        <f t="shared" si="35"/>
        <v>41</v>
      </c>
      <c r="AG94" s="183">
        <f t="shared" si="36"/>
        <v>17</v>
      </c>
      <c r="AH94" s="183">
        <f t="shared" si="37"/>
        <v>42</v>
      </c>
      <c r="AI94" s="126">
        <v>42</v>
      </c>
      <c r="AJ94" s="126">
        <v>41</v>
      </c>
      <c r="AK94" s="126">
        <v>17</v>
      </c>
      <c r="AL94" s="126">
        <v>42</v>
      </c>
      <c r="AM94" s="126">
        <v>0</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7" t="b">
        <v>0</v>
      </c>
      <c r="BD94" s="127"/>
      <c r="BE94" s="183" t="s">
        <v>270</v>
      </c>
      <c r="BF94" s="126">
        <v>42</v>
      </c>
      <c r="BG94" s="183" t="s">
        <v>993</v>
      </c>
      <c r="BH94" s="126">
        <v>0</v>
      </c>
      <c r="BI94" s="183" t="s">
        <v>993</v>
      </c>
      <c r="BJ94" s="126">
        <v>0</v>
      </c>
      <c r="BK94" s="126">
        <v>0</v>
      </c>
      <c r="BL94" s="126">
        <v>0</v>
      </c>
      <c r="BM94" s="183" t="s">
        <v>993</v>
      </c>
      <c r="BN94" s="183" t="s">
        <v>993</v>
      </c>
      <c r="BO94" s="183" t="s">
        <v>993</v>
      </c>
      <c r="BP94" s="126">
        <v>0</v>
      </c>
      <c r="BQ94" s="183" t="s">
        <v>993</v>
      </c>
      <c r="BR94" s="126">
        <v>0</v>
      </c>
      <c r="BS94" s="183" t="s">
        <v>993</v>
      </c>
      <c r="BT94" s="126">
        <v>0</v>
      </c>
      <c r="BU94" s="126">
        <v>0</v>
      </c>
      <c r="BV94" s="126">
        <v>0</v>
      </c>
      <c r="BW94" s="183" t="s">
        <v>993</v>
      </c>
      <c r="BX94" s="126">
        <v>0</v>
      </c>
      <c r="BY94" s="183" t="s">
        <v>993</v>
      </c>
      <c r="BZ94" s="126">
        <v>0</v>
      </c>
      <c r="CA94" s="183" t="s">
        <v>993</v>
      </c>
      <c r="CB94" s="126">
        <v>0</v>
      </c>
      <c r="CC94" s="126">
        <v>0</v>
      </c>
      <c r="CD94" s="126">
        <v>0</v>
      </c>
      <c r="CE94" s="183" t="s">
        <v>993</v>
      </c>
      <c r="CF94" s="126">
        <v>0</v>
      </c>
      <c r="CG94" s="183" t="s">
        <v>993</v>
      </c>
      <c r="CH94" s="126">
        <v>0</v>
      </c>
      <c r="CI94" s="183" t="s">
        <v>993</v>
      </c>
      <c r="CJ94" s="126">
        <v>0</v>
      </c>
      <c r="CK94" s="126">
        <v>0</v>
      </c>
      <c r="CL94" s="126">
        <v>0</v>
      </c>
      <c r="CM94" s="126">
        <v>27</v>
      </c>
      <c r="CN94" s="126">
        <v>1.6</v>
      </c>
      <c r="CO94" s="126">
        <v>0</v>
      </c>
      <c r="CP94" s="126">
        <v>0</v>
      </c>
      <c r="CQ94" s="126">
        <v>0</v>
      </c>
      <c r="CR94" s="126">
        <v>2.5</v>
      </c>
      <c r="CS94" s="126">
        <v>0</v>
      </c>
      <c r="CT94" s="126">
        <v>0</v>
      </c>
      <c r="CU94" s="126">
        <v>0</v>
      </c>
      <c r="CV94" s="126">
        <v>0</v>
      </c>
      <c r="CW94" s="126">
        <v>0</v>
      </c>
      <c r="CX94" s="126">
        <v>0</v>
      </c>
      <c r="CY94" s="126">
        <v>0</v>
      </c>
      <c r="CZ94" s="126">
        <v>0</v>
      </c>
      <c r="DA94" s="126">
        <v>0</v>
      </c>
      <c r="DB94" s="126">
        <v>0</v>
      </c>
      <c r="DC94" s="126">
        <v>0</v>
      </c>
      <c r="DD94" s="126">
        <v>0</v>
      </c>
      <c r="DE94" s="126">
        <v>0</v>
      </c>
      <c r="DF94" s="126">
        <v>0</v>
      </c>
      <c r="DG94" s="127" t="b">
        <v>0</v>
      </c>
      <c r="DH94" s="183" t="s">
        <v>290</v>
      </c>
      <c r="DI94" s="183" t="s">
        <v>993</v>
      </c>
      <c r="DJ94" s="183" t="s">
        <v>993</v>
      </c>
      <c r="DK94" s="183" t="s">
        <v>993</v>
      </c>
      <c r="DL94" s="126">
        <v>1618</v>
      </c>
      <c r="DM94" s="126">
        <v>1083</v>
      </c>
      <c r="DN94" s="126">
        <v>69</v>
      </c>
      <c r="DO94" s="126">
        <v>466</v>
      </c>
      <c r="DP94" s="126">
        <v>12468</v>
      </c>
      <c r="DQ94" s="126">
        <v>1519</v>
      </c>
      <c r="DR94" s="167">
        <f t="shared" si="38"/>
        <v>0.813307240704501</v>
      </c>
      <c r="DS94" s="168">
        <f t="shared" si="39"/>
        <v>7.9489958559132932</v>
      </c>
      <c r="DT94" s="126">
        <v>1618</v>
      </c>
      <c r="DU94" s="126">
        <v>274</v>
      </c>
      <c r="DV94" s="126">
        <v>1272</v>
      </c>
      <c r="DW94" s="126">
        <v>28</v>
      </c>
      <c r="DX94" s="126">
        <v>44</v>
      </c>
      <c r="DY94" s="126">
        <v>0</v>
      </c>
      <c r="DZ94" s="126">
        <v>0</v>
      </c>
      <c r="EA94" s="126">
        <v>0</v>
      </c>
      <c r="EB94" s="126">
        <v>1519</v>
      </c>
      <c r="EC94" s="126">
        <v>178</v>
      </c>
      <c r="ED94" s="126">
        <v>1170</v>
      </c>
      <c r="EE94" s="126">
        <v>103</v>
      </c>
      <c r="EF94" s="126">
        <v>2</v>
      </c>
      <c r="EG94" s="126">
        <v>2</v>
      </c>
      <c r="EH94" s="126">
        <v>0</v>
      </c>
      <c r="EI94" s="126">
        <v>15</v>
      </c>
      <c r="EJ94" s="126">
        <v>49</v>
      </c>
      <c r="EK94" s="126">
        <v>0</v>
      </c>
      <c r="EL94" s="126">
        <v>1341</v>
      </c>
      <c r="EM94" s="126">
        <v>1290</v>
      </c>
      <c r="EN94" s="126">
        <v>0</v>
      </c>
      <c r="EO94" s="126">
        <v>51</v>
      </c>
      <c r="EP94" s="126">
        <v>0</v>
      </c>
      <c r="EQ94" s="126">
        <v>0</v>
      </c>
      <c r="ER94" s="127" t="b">
        <v>0</v>
      </c>
      <c r="ES94" s="127" t="b">
        <v>0</v>
      </c>
      <c r="ET94" s="127" t="b">
        <v>0</v>
      </c>
      <c r="EU94" s="128">
        <v>0.68500000000000005</v>
      </c>
      <c r="EV94" s="128">
        <v>0.47</v>
      </c>
      <c r="EW94" s="128">
        <v>0.16300000000000001</v>
      </c>
      <c r="EX94" s="128">
        <v>0.24600000000000002</v>
      </c>
      <c r="EY94" s="128">
        <v>7.5999999999999998E-2</v>
      </c>
      <c r="EZ94" s="128">
        <v>0.375</v>
      </c>
      <c r="FA94" s="127" t="b">
        <v>0</v>
      </c>
      <c r="FB94" s="127" t="b">
        <v>0</v>
      </c>
      <c r="FC94" s="127" t="b">
        <v>1</v>
      </c>
      <c r="FD94" s="128">
        <v>0</v>
      </c>
      <c r="FE94" s="128">
        <v>0</v>
      </c>
      <c r="FF94" s="128">
        <v>0</v>
      </c>
      <c r="FG94" s="128">
        <v>0</v>
      </c>
      <c r="FH94" s="128">
        <v>0</v>
      </c>
      <c r="FI94" s="128">
        <v>0</v>
      </c>
      <c r="FJ94" s="127" t="b">
        <v>0</v>
      </c>
      <c r="FK94" s="127" t="b">
        <v>0</v>
      </c>
      <c r="FL94" s="127" t="b">
        <v>0</v>
      </c>
      <c r="FM94" s="128">
        <v>0.68500000000000005</v>
      </c>
      <c r="FN94" s="128">
        <v>0.47</v>
      </c>
      <c r="FO94" s="128">
        <v>0.16300000000000001</v>
      </c>
      <c r="FP94" s="128">
        <v>0.24600000000000002</v>
      </c>
      <c r="FQ94" s="128">
        <v>7.5999999999999998E-2</v>
      </c>
      <c r="FR94" s="128">
        <v>0.375</v>
      </c>
      <c r="FS94" s="183" t="s">
        <v>293</v>
      </c>
      <c r="FT94" s="128">
        <v>0</v>
      </c>
      <c r="FU94" s="126">
        <v>0</v>
      </c>
      <c r="FV94" s="126">
        <v>1341</v>
      </c>
      <c r="FW94" s="126">
        <v>0</v>
      </c>
      <c r="FX94" s="126">
        <v>0</v>
      </c>
      <c r="FY94" s="126">
        <v>0</v>
      </c>
      <c r="FZ94" s="126">
        <v>0</v>
      </c>
      <c r="GA94" s="126">
        <v>0</v>
      </c>
      <c r="GB94" s="126">
        <v>0</v>
      </c>
      <c r="GC94" s="126">
        <v>0</v>
      </c>
      <c r="GD94" s="126">
        <v>0</v>
      </c>
      <c r="GE94" s="126">
        <v>0</v>
      </c>
      <c r="GF94" s="126">
        <v>0</v>
      </c>
      <c r="GG94" s="126">
        <v>0</v>
      </c>
      <c r="GH94" s="126">
        <v>0</v>
      </c>
      <c r="GI94" s="126">
        <v>0</v>
      </c>
      <c r="GJ94" s="126">
        <v>0</v>
      </c>
      <c r="GK94" s="126">
        <v>0</v>
      </c>
      <c r="GL94" s="126">
        <v>0</v>
      </c>
      <c r="GM94" s="127" t="b">
        <v>0</v>
      </c>
      <c r="GN94" s="183" t="s">
        <v>993</v>
      </c>
      <c r="GO94" s="183" t="s">
        <v>993</v>
      </c>
      <c r="GP94" s="183" t="s">
        <v>993</v>
      </c>
      <c r="GQ94" s="183" t="s">
        <v>993</v>
      </c>
      <c r="GR94" s="127"/>
      <c r="GS94" s="123"/>
    </row>
    <row r="95" spans="1:201">
      <c r="A95" s="122"/>
      <c r="B95" s="210" t="s">
        <v>467</v>
      </c>
      <c r="C95" s="183" t="s">
        <v>1172</v>
      </c>
      <c r="D95" s="183" t="s">
        <v>20</v>
      </c>
      <c r="E95" s="183" t="s">
        <v>437</v>
      </c>
      <c r="F95" s="183" t="s">
        <v>986</v>
      </c>
      <c r="G95" s="183" t="s">
        <v>1062</v>
      </c>
      <c r="H95" s="183" t="s">
        <v>1063</v>
      </c>
      <c r="I95" s="183" t="s">
        <v>1064</v>
      </c>
      <c r="J95" s="183" t="s">
        <v>1065</v>
      </c>
      <c r="K95" s="126">
        <v>4</v>
      </c>
      <c r="L95" s="183" t="s">
        <v>20</v>
      </c>
      <c r="M95" s="183" t="s">
        <v>1153</v>
      </c>
      <c r="N95" s="183" t="s">
        <v>472</v>
      </c>
      <c r="O95" s="183" t="s">
        <v>993</v>
      </c>
      <c r="P95" s="183" t="s">
        <v>993</v>
      </c>
      <c r="Q95" s="183" t="s">
        <v>270</v>
      </c>
      <c r="R95" s="127" t="b">
        <v>0</v>
      </c>
      <c r="S95" s="126">
        <v>0</v>
      </c>
      <c r="T95" s="127" t="b">
        <v>0</v>
      </c>
      <c r="U95" s="126">
        <v>0</v>
      </c>
      <c r="V95" s="127" t="b">
        <v>0</v>
      </c>
      <c r="W95" s="127" t="b">
        <v>1</v>
      </c>
      <c r="X95" s="183" t="s">
        <v>270</v>
      </c>
      <c r="Y95" s="183" t="b">
        <f t="shared" si="33"/>
        <v>1</v>
      </c>
      <c r="Z95" s="183" t="s">
        <v>993</v>
      </c>
      <c r="AA95" s="127" t="b">
        <v>0</v>
      </c>
      <c r="AB95" s="183" t="s">
        <v>993</v>
      </c>
      <c r="AC95" s="183" t="s">
        <v>993</v>
      </c>
      <c r="AD95" s="183" t="s">
        <v>993</v>
      </c>
      <c r="AE95" s="183">
        <f t="shared" si="34"/>
        <v>48</v>
      </c>
      <c r="AF95" s="183">
        <f t="shared" si="35"/>
        <v>44</v>
      </c>
      <c r="AG95" s="183">
        <f t="shared" si="36"/>
        <v>17</v>
      </c>
      <c r="AH95" s="183">
        <f t="shared" si="37"/>
        <v>48</v>
      </c>
      <c r="AI95" s="126">
        <v>48</v>
      </c>
      <c r="AJ95" s="126">
        <v>44</v>
      </c>
      <c r="AK95" s="126">
        <v>17</v>
      </c>
      <c r="AL95" s="126">
        <v>48</v>
      </c>
      <c r="AM95" s="126">
        <v>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7" t="b">
        <v>0</v>
      </c>
      <c r="BD95" s="127"/>
      <c r="BE95" s="183" t="s">
        <v>270</v>
      </c>
      <c r="BF95" s="126">
        <v>48</v>
      </c>
      <c r="BG95" s="183" t="s">
        <v>993</v>
      </c>
      <c r="BH95" s="126">
        <v>0</v>
      </c>
      <c r="BI95" s="183" t="s">
        <v>993</v>
      </c>
      <c r="BJ95" s="126">
        <v>0</v>
      </c>
      <c r="BK95" s="126">
        <v>0</v>
      </c>
      <c r="BL95" s="126">
        <v>0</v>
      </c>
      <c r="BM95" s="183" t="s">
        <v>993</v>
      </c>
      <c r="BN95" s="183" t="s">
        <v>993</v>
      </c>
      <c r="BO95" s="183" t="s">
        <v>993</v>
      </c>
      <c r="BP95" s="126">
        <v>0</v>
      </c>
      <c r="BQ95" s="183" t="s">
        <v>993</v>
      </c>
      <c r="BR95" s="126">
        <v>0</v>
      </c>
      <c r="BS95" s="183" t="s">
        <v>993</v>
      </c>
      <c r="BT95" s="126">
        <v>0</v>
      </c>
      <c r="BU95" s="126">
        <v>0</v>
      </c>
      <c r="BV95" s="126">
        <v>0</v>
      </c>
      <c r="BW95" s="183" t="s">
        <v>993</v>
      </c>
      <c r="BX95" s="126">
        <v>0</v>
      </c>
      <c r="BY95" s="183" t="s">
        <v>993</v>
      </c>
      <c r="BZ95" s="126">
        <v>0</v>
      </c>
      <c r="CA95" s="183" t="s">
        <v>993</v>
      </c>
      <c r="CB95" s="126">
        <v>0</v>
      </c>
      <c r="CC95" s="126">
        <v>0</v>
      </c>
      <c r="CD95" s="126">
        <v>0</v>
      </c>
      <c r="CE95" s="183" t="s">
        <v>993</v>
      </c>
      <c r="CF95" s="126">
        <v>0</v>
      </c>
      <c r="CG95" s="183" t="s">
        <v>993</v>
      </c>
      <c r="CH95" s="126">
        <v>0</v>
      </c>
      <c r="CI95" s="183" t="s">
        <v>993</v>
      </c>
      <c r="CJ95" s="126">
        <v>0</v>
      </c>
      <c r="CK95" s="126">
        <v>0</v>
      </c>
      <c r="CL95" s="126">
        <v>0</v>
      </c>
      <c r="CM95" s="126">
        <v>28</v>
      </c>
      <c r="CN95" s="126">
        <v>1.5</v>
      </c>
      <c r="CO95" s="126">
        <v>0</v>
      </c>
      <c r="CP95" s="126">
        <v>0</v>
      </c>
      <c r="CQ95" s="126">
        <v>0</v>
      </c>
      <c r="CR95" s="126">
        <v>2.9</v>
      </c>
      <c r="CS95" s="126">
        <v>0</v>
      </c>
      <c r="CT95" s="126">
        <v>0</v>
      </c>
      <c r="CU95" s="126">
        <v>0</v>
      </c>
      <c r="CV95" s="126">
        <v>0</v>
      </c>
      <c r="CW95" s="126">
        <v>0</v>
      </c>
      <c r="CX95" s="126">
        <v>0</v>
      </c>
      <c r="CY95" s="126">
        <v>0</v>
      </c>
      <c r="CZ95" s="126">
        <v>0</v>
      </c>
      <c r="DA95" s="126">
        <v>0</v>
      </c>
      <c r="DB95" s="126">
        <v>0</v>
      </c>
      <c r="DC95" s="126">
        <v>0</v>
      </c>
      <c r="DD95" s="126">
        <v>0</v>
      </c>
      <c r="DE95" s="126">
        <v>0</v>
      </c>
      <c r="DF95" s="126">
        <v>0</v>
      </c>
      <c r="DG95" s="127" t="b">
        <v>0</v>
      </c>
      <c r="DH95" s="183" t="s">
        <v>1173</v>
      </c>
      <c r="DI95" s="183" t="s">
        <v>993</v>
      </c>
      <c r="DJ95" s="183" t="s">
        <v>993</v>
      </c>
      <c r="DK95" s="183" t="s">
        <v>993</v>
      </c>
      <c r="DL95" s="126">
        <v>1851</v>
      </c>
      <c r="DM95" s="126">
        <v>1386</v>
      </c>
      <c r="DN95" s="126">
        <v>78</v>
      </c>
      <c r="DO95" s="126">
        <v>387</v>
      </c>
      <c r="DP95" s="126">
        <v>11276</v>
      </c>
      <c r="DQ95" s="126">
        <v>1874</v>
      </c>
      <c r="DR95" s="167">
        <f t="shared" si="38"/>
        <v>0.64360730593607307</v>
      </c>
      <c r="DS95" s="168">
        <f t="shared" si="39"/>
        <v>6.0542281879194633</v>
      </c>
      <c r="DT95" s="126">
        <v>1851</v>
      </c>
      <c r="DU95" s="126">
        <v>127</v>
      </c>
      <c r="DV95" s="126">
        <v>1676</v>
      </c>
      <c r="DW95" s="126">
        <v>16</v>
      </c>
      <c r="DX95" s="126">
        <v>32</v>
      </c>
      <c r="DY95" s="126">
        <v>0</v>
      </c>
      <c r="DZ95" s="126">
        <v>0</v>
      </c>
      <c r="EA95" s="126">
        <v>0</v>
      </c>
      <c r="EB95" s="126">
        <v>1874</v>
      </c>
      <c r="EC95" s="126">
        <v>158</v>
      </c>
      <c r="ED95" s="126">
        <v>1624</v>
      </c>
      <c r="EE95" s="126">
        <v>56</v>
      </c>
      <c r="EF95" s="126">
        <v>1</v>
      </c>
      <c r="EG95" s="126">
        <v>5</v>
      </c>
      <c r="EH95" s="126">
        <v>0</v>
      </c>
      <c r="EI95" s="126">
        <v>10</v>
      </c>
      <c r="EJ95" s="126">
        <v>20</v>
      </c>
      <c r="EK95" s="126">
        <v>0</v>
      </c>
      <c r="EL95" s="126">
        <v>1716</v>
      </c>
      <c r="EM95" s="126">
        <v>1676</v>
      </c>
      <c r="EN95" s="126">
        <v>0</v>
      </c>
      <c r="EO95" s="126">
        <v>40</v>
      </c>
      <c r="EP95" s="126">
        <v>0</v>
      </c>
      <c r="EQ95" s="126">
        <v>0</v>
      </c>
      <c r="ER95" s="127" t="b">
        <v>0</v>
      </c>
      <c r="ES95" s="127" t="b">
        <v>0</v>
      </c>
      <c r="ET95" s="127" t="b">
        <v>0</v>
      </c>
      <c r="EU95" s="128">
        <v>0.61099999999999999</v>
      </c>
      <c r="EV95" s="128">
        <v>0.53500000000000003</v>
      </c>
      <c r="EW95" s="128">
        <v>8.5999999999999993E-2</v>
      </c>
      <c r="EX95" s="128">
        <v>0.28999999999999998</v>
      </c>
      <c r="EY95" s="128">
        <v>0.32</v>
      </c>
      <c r="EZ95" s="128">
        <v>0.50900000000000001</v>
      </c>
      <c r="FA95" s="127" t="b">
        <v>0</v>
      </c>
      <c r="FB95" s="127" t="b">
        <v>0</v>
      </c>
      <c r="FC95" s="127" t="b">
        <v>1</v>
      </c>
      <c r="FD95" s="128">
        <v>0</v>
      </c>
      <c r="FE95" s="128">
        <v>0</v>
      </c>
      <c r="FF95" s="128">
        <v>0</v>
      </c>
      <c r="FG95" s="128">
        <v>0</v>
      </c>
      <c r="FH95" s="128">
        <v>0</v>
      </c>
      <c r="FI95" s="128">
        <v>0</v>
      </c>
      <c r="FJ95" s="127" t="b">
        <v>0</v>
      </c>
      <c r="FK95" s="127" t="b">
        <v>0</v>
      </c>
      <c r="FL95" s="127" t="b">
        <v>0</v>
      </c>
      <c r="FM95" s="128">
        <v>0.61099999999999999</v>
      </c>
      <c r="FN95" s="128">
        <v>0.53500000000000003</v>
      </c>
      <c r="FO95" s="128">
        <v>8.5999999999999993E-2</v>
      </c>
      <c r="FP95" s="128">
        <v>0.28999999999999998</v>
      </c>
      <c r="FQ95" s="128">
        <v>0.32</v>
      </c>
      <c r="FR95" s="128">
        <v>0.50900000000000001</v>
      </c>
      <c r="FS95" s="183" t="s">
        <v>293</v>
      </c>
      <c r="FT95" s="128">
        <v>0</v>
      </c>
      <c r="FU95" s="126">
        <v>0</v>
      </c>
      <c r="FV95" s="126">
        <v>1716</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6">
        <v>0</v>
      </c>
      <c r="GM95" s="127" t="b">
        <v>0</v>
      </c>
      <c r="GN95" s="183" t="s">
        <v>993</v>
      </c>
      <c r="GO95" s="183" t="s">
        <v>993</v>
      </c>
      <c r="GP95" s="183" t="s">
        <v>993</v>
      </c>
      <c r="GQ95" s="183" t="s">
        <v>993</v>
      </c>
      <c r="GR95" s="127"/>
      <c r="GS95" s="123"/>
    </row>
    <row r="96" spans="1:201">
      <c r="A96" s="122"/>
      <c r="B96" s="210" t="s">
        <v>467</v>
      </c>
      <c r="C96" s="183" t="s">
        <v>1172</v>
      </c>
      <c r="D96" s="183" t="s">
        <v>20</v>
      </c>
      <c r="E96" s="183" t="s">
        <v>437</v>
      </c>
      <c r="F96" s="183" t="s">
        <v>986</v>
      </c>
      <c r="G96" s="183" t="s">
        <v>1062</v>
      </c>
      <c r="H96" s="183" t="s">
        <v>1063</v>
      </c>
      <c r="I96" s="183" t="s">
        <v>1064</v>
      </c>
      <c r="J96" s="183" t="s">
        <v>1065</v>
      </c>
      <c r="K96" s="126">
        <v>5</v>
      </c>
      <c r="L96" s="183" t="s">
        <v>20</v>
      </c>
      <c r="M96" s="183" t="s">
        <v>1130</v>
      </c>
      <c r="N96" s="183" t="s">
        <v>474</v>
      </c>
      <c r="O96" s="183" t="s">
        <v>993</v>
      </c>
      <c r="P96" s="183" t="s">
        <v>993</v>
      </c>
      <c r="Q96" s="183" t="s">
        <v>270</v>
      </c>
      <c r="R96" s="127" t="b">
        <v>0</v>
      </c>
      <c r="S96" s="126">
        <v>0</v>
      </c>
      <c r="T96" s="127" t="b">
        <v>0</v>
      </c>
      <c r="U96" s="126">
        <v>0</v>
      </c>
      <c r="V96" s="127" t="b">
        <v>0</v>
      </c>
      <c r="W96" s="127" t="b">
        <v>1</v>
      </c>
      <c r="X96" s="183" t="s">
        <v>270</v>
      </c>
      <c r="Y96" s="183" t="b">
        <f t="shared" si="33"/>
        <v>1</v>
      </c>
      <c r="Z96" s="183" t="s">
        <v>993</v>
      </c>
      <c r="AA96" s="127" t="b">
        <v>0</v>
      </c>
      <c r="AB96" s="183" t="s">
        <v>993</v>
      </c>
      <c r="AC96" s="183" t="s">
        <v>993</v>
      </c>
      <c r="AD96" s="183" t="s">
        <v>993</v>
      </c>
      <c r="AE96" s="183">
        <f t="shared" si="34"/>
        <v>48</v>
      </c>
      <c r="AF96" s="183">
        <f t="shared" si="35"/>
        <v>44</v>
      </c>
      <c r="AG96" s="183">
        <f t="shared" si="36"/>
        <v>20</v>
      </c>
      <c r="AH96" s="183">
        <f t="shared" si="37"/>
        <v>48</v>
      </c>
      <c r="AI96" s="126">
        <v>48</v>
      </c>
      <c r="AJ96" s="126">
        <v>44</v>
      </c>
      <c r="AK96" s="126">
        <v>20</v>
      </c>
      <c r="AL96" s="126">
        <v>48</v>
      </c>
      <c r="AM96" s="126">
        <v>0</v>
      </c>
      <c r="AN96" s="126">
        <v>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7" t="b">
        <v>0</v>
      </c>
      <c r="BD96" s="127"/>
      <c r="BE96" s="183" t="s">
        <v>270</v>
      </c>
      <c r="BF96" s="126">
        <v>48</v>
      </c>
      <c r="BG96" s="183" t="s">
        <v>993</v>
      </c>
      <c r="BH96" s="126">
        <v>0</v>
      </c>
      <c r="BI96" s="183" t="s">
        <v>993</v>
      </c>
      <c r="BJ96" s="126">
        <v>0</v>
      </c>
      <c r="BK96" s="126">
        <v>0</v>
      </c>
      <c r="BL96" s="126">
        <v>0</v>
      </c>
      <c r="BM96" s="183" t="s">
        <v>993</v>
      </c>
      <c r="BN96" s="183" t="s">
        <v>993</v>
      </c>
      <c r="BO96" s="183" t="s">
        <v>993</v>
      </c>
      <c r="BP96" s="126">
        <v>0</v>
      </c>
      <c r="BQ96" s="183" t="s">
        <v>993</v>
      </c>
      <c r="BR96" s="126">
        <v>0</v>
      </c>
      <c r="BS96" s="183" t="s">
        <v>993</v>
      </c>
      <c r="BT96" s="126">
        <v>0</v>
      </c>
      <c r="BU96" s="126">
        <v>0</v>
      </c>
      <c r="BV96" s="126">
        <v>0</v>
      </c>
      <c r="BW96" s="183" t="s">
        <v>993</v>
      </c>
      <c r="BX96" s="126">
        <v>0</v>
      </c>
      <c r="BY96" s="183" t="s">
        <v>993</v>
      </c>
      <c r="BZ96" s="126">
        <v>0</v>
      </c>
      <c r="CA96" s="183" t="s">
        <v>993</v>
      </c>
      <c r="CB96" s="126">
        <v>0</v>
      </c>
      <c r="CC96" s="126">
        <v>0</v>
      </c>
      <c r="CD96" s="126">
        <v>0</v>
      </c>
      <c r="CE96" s="183" t="s">
        <v>993</v>
      </c>
      <c r="CF96" s="126">
        <v>0</v>
      </c>
      <c r="CG96" s="183" t="s">
        <v>993</v>
      </c>
      <c r="CH96" s="126">
        <v>0</v>
      </c>
      <c r="CI96" s="183" t="s">
        <v>993</v>
      </c>
      <c r="CJ96" s="126">
        <v>0</v>
      </c>
      <c r="CK96" s="126">
        <v>0</v>
      </c>
      <c r="CL96" s="126">
        <v>0</v>
      </c>
      <c r="CM96" s="126">
        <v>29</v>
      </c>
      <c r="CN96" s="126">
        <v>1.6</v>
      </c>
      <c r="CO96" s="126">
        <v>0</v>
      </c>
      <c r="CP96" s="126">
        <v>0</v>
      </c>
      <c r="CQ96" s="126">
        <v>0</v>
      </c>
      <c r="CR96" s="126">
        <v>2.9</v>
      </c>
      <c r="CS96" s="126">
        <v>0</v>
      </c>
      <c r="CT96" s="126">
        <v>0</v>
      </c>
      <c r="CU96" s="126">
        <v>0</v>
      </c>
      <c r="CV96" s="126">
        <v>0</v>
      </c>
      <c r="CW96" s="126">
        <v>0</v>
      </c>
      <c r="CX96" s="126">
        <v>0</v>
      </c>
      <c r="CY96" s="126">
        <v>0</v>
      </c>
      <c r="CZ96" s="126">
        <v>0</v>
      </c>
      <c r="DA96" s="126">
        <v>0</v>
      </c>
      <c r="DB96" s="126">
        <v>0</v>
      </c>
      <c r="DC96" s="126">
        <v>0</v>
      </c>
      <c r="DD96" s="126">
        <v>0</v>
      </c>
      <c r="DE96" s="126">
        <v>0</v>
      </c>
      <c r="DF96" s="126">
        <v>0</v>
      </c>
      <c r="DG96" s="127" t="b">
        <v>0</v>
      </c>
      <c r="DH96" s="183" t="s">
        <v>999</v>
      </c>
      <c r="DI96" s="183" t="s">
        <v>296</v>
      </c>
      <c r="DJ96" s="183" t="s">
        <v>1000</v>
      </c>
      <c r="DK96" s="183" t="s">
        <v>1014</v>
      </c>
      <c r="DL96" s="126">
        <v>1546</v>
      </c>
      <c r="DM96" s="126">
        <v>1000</v>
      </c>
      <c r="DN96" s="126">
        <v>87</v>
      </c>
      <c r="DO96" s="126">
        <v>459</v>
      </c>
      <c r="DP96" s="126">
        <v>13050</v>
      </c>
      <c r="DQ96" s="126">
        <v>1506</v>
      </c>
      <c r="DR96" s="167">
        <f t="shared" si="38"/>
        <v>0.74486301369863017</v>
      </c>
      <c r="DS96" s="168">
        <f t="shared" si="39"/>
        <v>8.5517693315858452</v>
      </c>
      <c r="DT96" s="126">
        <v>1546</v>
      </c>
      <c r="DU96" s="126">
        <v>256</v>
      </c>
      <c r="DV96" s="126">
        <v>1219</v>
      </c>
      <c r="DW96" s="126">
        <v>44</v>
      </c>
      <c r="DX96" s="126">
        <v>27</v>
      </c>
      <c r="DY96" s="126">
        <v>0</v>
      </c>
      <c r="DZ96" s="126">
        <v>0</v>
      </c>
      <c r="EA96" s="126">
        <v>0</v>
      </c>
      <c r="EB96" s="126">
        <v>1506</v>
      </c>
      <c r="EC96" s="126">
        <v>224</v>
      </c>
      <c r="ED96" s="126">
        <v>1093</v>
      </c>
      <c r="EE96" s="126">
        <v>148</v>
      </c>
      <c r="EF96" s="126">
        <v>2</v>
      </c>
      <c r="EG96" s="126">
        <v>3</v>
      </c>
      <c r="EH96" s="126">
        <v>0</v>
      </c>
      <c r="EI96" s="126">
        <v>15</v>
      </c>
      <c r="EJ96" s="126">
        <v>21</v>
      </c>
      <c r="EK96" s="126">
        <v>0</v>
      </c>
      <c r="EL96" s="126">
        <v>1282</v>
      </c>
      <c r="EM96" s="126">
        <v>1228</v>
      </c>
      <c r="EN96" s="126">
        <v>0</v>
      </c>
      <c r="EO96" s="126">
        <v>54</v>
      </c>
      <c r="EP96" s="126">
        <v>0</v>
      </c>
      <c r="EQ96" s="126">
        <v>0</v>
      </c>
      <c r="ER96" s="127" t="b">
        <v>0</v>
      </c>
      <c r="ES96" s="127" t="b">
        <v>0</v>
      </c>
      <c r="ET96" s="127" t="b">
        <v>0</v>
      </c>
      <c r="EU96" s="128">
        <v>0.54200000000000004</v>
      </c>
      <c r="EV96" s="128">
        <v>0.42399999999999999</v>
      </c>
      <c r="EW96" s="128">
        <v>0.14400000000000002</v>
      </c>
      <c r="EX96" s="128">
        <v>0.17499999999999999</v>
      </c>
      <c r="EY96" s="128">
        <v>0.23100000000000001</v>
      </c>
      <c r="EZ96" s="128">
        <v>0.40399999999999997</v>
      </c>
      <c r="FA96" s="127" t="b">
        <v>0</v>
      </c>
      <c r="FB96" s="127" t="b">
        <v>0</v>
      </c>
      <c r="FC96" s="127" t="b">
        <v>1</v>
      </c>
      <c r="FD96" s="128">
        <v>0</v>
      </c>
      <c r="FE96" s="128">
        <v>0</v>
      </c>
      <c r="FF96" s="128">
        <v>0</v>
      </c>
      <c r="FG96" s="128">
        <v>0</v>
      </c>
      <c r="FH96" s="128">
        <v>0</v>
      </c>
      <c r="FI96" s="128">
        <v>0</v>
      </c>
      <c r="FJ96" s="127" t="b">
        <v>0</v>
      </c>
      <c r="FK96" s="127" t="b">
        <v>0</v>
      </c>
      <c r="FL96" s="127" t="b">
        <v>0</v>
      </c>
      <c r="FM96" s="128">
        <v>0.54200000000000004</v>
      </c>
      <c r="FN96" s="128">
        <v>0.42399999999999999</v>
      </c>
      <c r="FO96" s="128">
        <v>0.14400000000000002</v>
      </c>
      <c r="FP96" s="128">
        <v>0.17499999999999999</v>
      </c>
      <c r="FQ96" s="128">
        <v>0.23100000000000001</v>
      </c>
      <c r="FR96" s="128">
        <v>0.40399999999999997</v>
      </c>
      <c r="FS96" s="183" t="s">
        <v>293</v>
      </c>
      <c r="FT96" s="128">
        <v>0</v>
      </c>
      <c r="FU96" s="126">
        <v>0</v>
      </c>
      <c r="FV96" s="126">
        <v>1282</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6">
        <v>0</v>
      </c>
      <c r="GM96" s="127" t="b">
        <v>0</v>
      </c>
      <c r="GN96" s="183" t="s">
        <v>993</v>
      </c>
      <c r="GO96" s="183" t="s">
        <v>993</v>
      </c>
      <c r="GP96" s="183" t="s">
        <v>993</v>
      </c>
      <c r="GQ96" s="183" t="s">
        <v>993</v>
      </c>
      <c r="GR96" s="127"/>
      <c r="GS96" s="123"/>
    </row>
    <row r="97" spans="1:201">
      <c r="A97" s="122"/>
      <c r="B97" s="210" t="s">
        <v>467</v>
      </c>
      <c r="C97" s="183" t="s">
        <v>1172</v>
      </c>
      <c r="D97" s="183" t="s">
        <v>20</v>
      </c>
      <c r="E97" s="183" t="s">
        <v>437</v>
      </c>
      <c r="F97" s="183" t="s">
        <v>986</v>
      </c>
      <c r="G97" s="183" t="s">
        <v>1062</v>
      </c>
      <c r="H97" s="183" t="s">
        <v>1063</v>
      </c>
      <c r="I97" s="183" t="s">
        <v>1064</v>
      </c>
      <c r="J97" s="183" t="s">
        <v>1065</v>
      </c>
      <c r="K97" s="126">
        <v>6</v>
      </c>
      <c r="L97" s="183" t="s">
        <v>20</v>
      </c>
      <c r="M97" s="183" t="s">
        <v>1131</v>
      </c>
      <c r="N97" s="183" t="s">
        <v>476</v>
      </c>
      <c r="O97" s="183" t="s">
        <v>993</v>
      </c>
      <c r="P97" s="183" t="s">
        <v>993</v>
      </c>
      <c r="Q97" s="183" t="s">
        <v>270</v>
      </c>
      <c r="R97" s="127" t="b">
        <v>0</v>
      </c>
      <c r="S97" s="126">
        <v>0</v>
      </c>
      <c r="T97" s="127" t="b">
        <v>0</v>
      </c>
      <c r="U97" s="126">
        <v>0</v>
      </c>
      <c r="V97" s="127" t="b">
        <v>0</v>
      </c>
      <c r="W97" s="127" t="b">
        <v>1</v>
      </c>
      <c r="X97" s="183" t="s">
        <v>270</v>
      </c>
      <c r="Y97" s="183" t="b">
        <f t="shared" ref="Y97:Y128" si="40">Q97=X97</f>
        <v>1</v>
      </c>
      <c r="Z97" s="183" t="s">
        <v>993</v>
      </c>
      <c r="AA97" s="127" t="b">
        <v>0</v>
      </c>
      <c r="AB97" s="183" t="s">
        <v>993</v>
      </c>
      <c r="AC97" s="183" t="s">
        <v>993</v>
      </c>
      <c r="AD97" s="183" t="s">
        <v>993</v>
      </c>
      <c r="AE97" s="183">
        <f t="shared" ref="AE97:AE133" si="41">AI97+AN97</f>
        <v>48</v>
      </c>
      <c r="AF97" s="183">
        <f t="shared" ref="AF97:AF133" si="42">AJ97+AO97</f>
        <v>46</v>
      </c>
      <c r="AG97" s="183">
        <f t="shared" ref="AG97:AG133" si="43">AK97+AP97</f>
        <v>14</v>
      </c>
      <c r="AH97" s="183">
        <f t="shared" ref="AH97:AH133" si="44">AL97+AQ97</f>
        <v>48</v>
      </c>
      <c r="AI97" s="126">
        <v>48</v>
      </c>
      <c r="AJ97" s="126">
        <v>46</v>
      </c>
      <c r="AK97" s="126">
        <v>14</v>
      </c>
      <c r="AL97" s="126">
        <v>48</v>
      </c>
      <c r="AM97" s="126">
        <v>0</v>
      </c>
      <c r="AN97" s="126">
        <v>0</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7" t="b">
        <v>0</v>
      </c>
      <c r="BD97" s="127"/>
      <c r="BE97" s="183" t="s">
        <v>270</v>
      </c>
      <c r="BF97" s="126">
        <v>48</v>
      </c>
      <c r="BG97" s="183" t="s">
        <v>993</v>
      </c>
      <c r="BH97" s="126">
        <v>0</v>
      </c>
      <c r="BI97" s="183" t="s">
        <v>993</v>
      </c>
      <c r="BJ97" s="126">
        <v>0</v>
      </c>
      <c r="BK97" s="126">
        <v>0</v>
      </c>
      <c r="BL97" s="126">
        <v>0</v>
      </c>
      <c r="BM97" s="183" t="s">
        <v>993</v>
      </c>
      <c r="BN97" s="183" t="s">
        <v>993</v>
      </c>
      <c r="BO97" s="183" t="s">
        <v>993</v>
      </c>
      <c r="BP97" s="126">
        <v>0</v>
      </c>
      <c r="BQ97" s="183" t="s">
        <v>993</v>
      </c>
      <c r="BR97" s="126">
        <v>0</v>
      </c>
      <c r="BS97" s="183" t="s">
        <v>993</v>
      </c>
      <c r="BT97" s="126">
        <v>0</v>
      </c>
      <c r="BU97" s="126">
        <v>0</v>
      </c>
      <c r="BV97" s="126">
        <v>0</v>
      </c>
      <c r="BW97" s="183" t="s">
        <v>993</v>
      </c>
      <c r="BX97" s="126">
        <v>0</v>
      </c>
      <c r="BY97" s="183" t="s">
        <v>993</v>
      </c>
      <c r="BZ97" s="126">
        <v>0</v>
      </c>
      <c r="CA97" s="183" t="s">
        <v>993</v>
      </c>
      <c r="CB97" s="126">
        <v>0</v>
      </c>
      <c r="CC97" s="126">
        <v>0</v>
      </c>
      <c r="CD97" s="126">
        <v>0</v>
      </c>
      <c r="CE97" s="183" t="s">
        <v>993</v>
      </c>
      <c r="CF97" s="126">
        <v>0</v>
      </c>
      <c r="CG97" s="183" t="s">
        <v>993</v>
      </c>
      <c r="CH97" s="126">
        <v>0</v>
      </c>
      <c r="CI97" s="183" t="s">
        <v>993</v>
      </c>
      <c r="CJ97" s="126">
        <v>0</v>
      </c>
      <c r="CK97" s="126">
        <v>0</v>
      </c>
      <c r="CL97" s="126">
        <v>0</v>
      </c>
      <c r="CM97" s="126">
        <v>30</v>
      </c>
      <c r="CN97" s="126">
        <v>1.4</v>
      </c>
      <c r="CO97" s="126">
        <v>0</v>
      </c>
      <c r="CP97" s="126">
        <v>0</v>
      </c>
      <c r="CQ97" s="126">
        <v>0</v>
      </c>
      <c r="CR97" s="126">
        <v>2.9</v>
      </c>
      <c r="CS97" s="126">
        <v>0</v>
      </c>
      <c r="CT97" s="126">
        <v>0</v>
      </c>
      <c r="CU97" s="126">
        <v>0</v>
      </c>
      <c r="CV97" s="126">
        <v>0</v>
      </c>
      <c r="CW97" s="126">
        <v>0</v>
      </c>
      <c r="CX97" s="126">
        <v>0</v>
      </c>
      <c r="CY97" s="126">
        <v>0</v>
      </c>
      <c r="CZ97" s="126">
        <v>0</v>
      </c>
      <c r="DA97" s="126">
        <v>0</v>
      </c>
      <c r="DB97" s="126">
        <v>0</v>
      </c>
      <c r="DC97" s="126">
        <v>0</v>
      </c>
      <c r="DD97" s="126">
        <v>0</v>
      </c>
      <c r="DE97" s="126">
        <v>0</v>
      </c>
      <c r="DF97" s="126">
        <v>0</v>
      </c>
      <c r="DG97" s="127" t="b">
        <v>0</v>
      </c>
      <c r="DH97" s="183" t="s">
        <v>450</v>
      </c>
      <c r="DI97" s="183" t="s">
        <v>993</v>
      </c>
      <c r="DJ97" s="183" t="s">
        <v>993</v>
      </c>
      <c r="DK97" s="183" t="s">
        <v>993</v>
      </c>
      <c r="DL97" s="126">
        <v>1321</v>
      </c>
      <c r="DM97" s="126">
        <v>1028</v>
      </c>
      <c r="DN97" s="126">
        <v>41</v>
      </c>
      <c r="DO97" s="126">
        <v>252</v>
      </c>
      <c r="DP97" s="126">
        <v>13203</v>
      </c>
      <c r="DQ97" s="126">
        <v>1684</v>
      </c>
      <c r="DR97" s="167">
        <f t="shared" si="38"/>
        <v>0.75359589041095887</v>
      </c>
      <c r="DS97" s="168">
        <f t="shared" si="39"/>
        <v>8.7873544093178033</v>
      </c>
      <c r="DT97" s="126">
        <v>1321</v>
      </c>
      <c r="DU97" s="126">
        <v>245</v>
      </c>
      <c r="DV97" s="126">
        <v>1025</v>
      </c>
      <c r="DW97" s="126">
        <v>32</v>
      </c>
      <c r="DX97" s="126">
        <v>19</v>
      </c>
      <c r="DY97" s="126">
        <v>0</v>
      </c>
      <c r="DZ97" s="126">
        <v>0</v>
      </c>
      <c r="EA97" s="126">
        <v>0</v>
      </c>
      <c r="EB97" s="126">
        <v>1684</v>
      </c>
      <c r="EC97" s="126">
        <v>613</v>
      </c>
      <c r="ED97" s="126">
        <v>984</v>
      </c>
      <c r="EE97" s="126">
        <v>67</v>
      </c>
      <c r="EF97" s="126">
        <v>1</v>
      </c>
      <c r="EG97" s="126">
        <v>0</v>
      </c>
      <c r="EH97" s="126">
        <v>0</v>
      </c>
      <c r="EI97" s="126">
        <v>9</v>
      </c>
      <c r="EJ97" s="126">
        <v>10</v>
      </c>
      <c r="EK97" s="126">
        <v>0</v>
      </c>
      <c r="EL97" s="126">
        <v>1071</v>
      </c>
      <c r="EM97" s="126">
        <v>1042</v>
      </c>
      <c r="EN97" s="126">
        <v>0</v>
      </c>
      <c r="EO97" s="126">
        <v>29</v>
      </c>
      <c r="EP97" s="126">
        <v>0</v>
      </c>
      <c r="EQ97" s="126">
        <v>0</v>
      </c>
      <c r="ER97" s="127" t="b">
        <v>0</v>
      </c>
      <c r="ES97" s="127" t="b">
        <v>0</v>
      </c>
      <c r="ET97" s="127" t="b">
        <v>0</v>
      </c>
      <c r="EU97" s="128">
        <v>0.624</v>
      </c>
      <c r="EV97" s="128">
        <v>0.35299999999999998</v>
      </c>
      <c r="EW97" s="128">
        <v>0.15</v>
      </c>
      <c r="EX97" s="128">
        <v>0.21899999999999997</v>
      </c>
      <c r="EY97" s="128">
        <v>0.23600000000000002</v>
      </c>
      <c r="EZ97" s="128">
        <v>0.36700000000000005</v>
      </c>
      <c r="FA97" s="127" t="b">
        <v>0</v>
      </c>
      <c r="FB97" s="127" t="b">
        <v>0</v>
      </c>
      <c r="FC97" s="127" t="b">
        <v>1</v>
      </c>
      <c r="FD97" s="128">
        <v>0</v>
      </c>
      <c r="FE97" s="128">
        <v>0</v>
      </c>
      <c r="FF97" s="128">
        <v>0</v>
      </c>
      <c r="FG97" s="128">
        <v>0</v>
      </c>
      <c r="FH97" s="128">
        <v>0</v>
      </c>
      <c r="FI97" s="128">
        <v>0</v>
      </c>
      <c r="FJ97" s="127" t="b">
        <v>0</v>
      </c>
      <c r="FK97" s="127" t="b">
        <v>0</v>
      </c>
      <c r="FL97" s="127" t="b">
        <v>0</v>
      </c>
      <c r="FM97" s="128">
        <v>0.624</v>
      </c>
      <c r="FN97" s="128">
        <v>0.35299999999999998</v>
      </c>
      <c r="FO97" s="128">
        <v>0.15</v>
      </c>
      <c r="FP97" s="128">
        <v>0.21899999999999997</v>
      </c>
      <c r="FQ97" s="128">
        <v>0.23600000000000002</v>
      </c>
      <c r="FR97" s="128">
        <v>0.36700000000000005</v>
      </c>
      <c r="FS97" s="183" t="s">
        <v>293</v>
      </c>
      <c r="FT97" s="128">
        <v>0</v>
      </c>
      <c r="FU97" s="126">
        <v>0</v>
      </c>
      <c r="FV97" s="126">
        <v>1071</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6">
        <v>0</v>
      </c>
      <c r="GM97" s="127" t="b">
        <v>0</v>
      </c>
      <c r="GN97" s="183" t="s">
        <v>993</v>
      </c>
      <c r="GO97" s="183" t="s">
        <v>993</v>
      </c>
      <c r="GP97" s="183" t="s">
        <v>993</v>
      </c>
      <c r="GQ97" s="183" t="s">
        <v>993</v>
      </c>
      <c r="GR97" s="127"/>
      <c r="GS97" s="123"/>
    </row>
    <row r="98" spans="1:201">
      <c r="A98" s="122"/>
      <c r="B98" s="210" t="s">
        <v>467</v>
      </c>
      <c r="C98" s="183" t="s">
        <v>1172</v>
      </c>
      <c r="D98" s="183" t="s">
        <v>20</v>
      </c>
      <c r="E98" s="183" t="s">
        <v>437</v>
      </c>
      <c r="F98" s="183" t="s">
        <v>986</v>
      </c>
      <c r="G98" s="183" t="s">
        <v>1062</v>
      </c>
      <c r="H98" s="183" t="s">
        <v>1063</v>
      </c>
      <c r="I98" s="183" t="s">
        <v>1064</v>
      </c>
      <c r="J98" s="183" t="s">
        <v>1065</v>
      </c>
      <c r="K98" s="126">
        <v>7</v>
      </c>
      <c r="L98" s="183" t="s">
        <v>20</v>
      </c>
      <c r="M98" s="183" t="s">
        <v>1133</v>
      </c>
      <c r="N98" s="183" t="s">
        <v>478</v>
      </c>
      <c r="O98" s="183" t="s">
        <v>993</v>
      </c>
      <c r="P98" s="183" t="s">
        <v>290</v>
      </c>
      <c r="Q98" s="183" t="s">
        <v>270</v>
      </c>
      <c r="R98" s="127" t="b">
        <v>0</v>
      </c>
      <c r="S98" s="126">
        <v>0</v>
      </c>
      <c r="T98" s="127" t="b">
        <v>0</v>
      </c>
      <c r="U98" s="126">
        <v>0</v>
      </c>
      <c r="V98" s="127" t="b">
        <v>0</v>
      </c>
      <c r="W98" s="127" t="b">
        <v>1</v>
      </c>
      <c r="X98" s="183" t="s">
        <v>270</v>
      </c>
      <c r="Y98" s="183" t="b">
        <f t="shared" si="40"/>
        <v>1</v>
      </c>
      <c r="Z98" s="183" t="s">
        <v>993</v>
      </c>
      <c r="AA98" s="127" t="b">
        <v>0</v>
      </c>
      <c r="AB98" s="183" t="s">
        <v>993</v>
      </c>
      <c r="AC98" s="183" t="s">
        <v>993</v>
      </c>
      <c r="AD98" s="183" t="s">
        <v>993</v>
      </c>
      <c r="AE98" s="183">
        <f t="shared" si="41"/>
        <v>48</v>
      </c>
      <c r="AF98" s="183">
        <f t="shared" si="42"/>
        <v>43</v>
      </c>
      <c r="AG98" s="183">
        <f t="shared" si="43"/>
        <v>0</v>
      </c>
      <c r="AH98" s="183">
        <f t="shared" si="44"/>
        <v>48</v>
      </c>
      <c r="AI98" s="126">
        <v>48</v>
      </c>
      <c r="AJ98" s="126">
        <v>43</v>
      </c>
      <c r="AK98" s="126">
        <v>0</v>
      </c>
      <c r="AL98" s="126">
        <v>48</v>
      </c>
      <c r="AM98" s="126">
        <v>0</v>
      </c>
      <c r="AN98" s="126">
        <v>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7" t="b">
        <v>0</v>
      </c>
      <c r="BD98" s="127"/>
      <c r="BE98" s="183" t="s">
        <v>270</v>
      </c>
      <c r="BF98" s="126">
        <v>48</v>
      </c>
      <c r="BG98" s="183" t="s">
        <v>993</v>
      </c>
      <c r="BH98" s="126">
        <v>0</v>
      </c>
      <c r="BI98" s="183" t="s">
        <v>993</v>
      </c>
      <c r="BJ98" s="126">
        <v>0</v>
      </c>
      <c r="BK98" s="126">
        <v>0</v>
      </c>
      <c r="BL98" s="126">
        <v>0</v>
      </c>
      <c r="BM98" s="183" t="s">
        <v>993</v>
      </c>
      <c r="BN98" s="183" t="s">
        <v>993</v>
      </c>
      <c r="BO98" s="183" t="s">
        <v>993</v>
      </c>
      <c r="BP98" s="126">
        <v>0</v>
      </c>
      <c r="BQ98" s="183" t="s">
        <v>993</v>
      </c>
      <c r="BR98" s="126">
        <v>0</v>
      </c>
      <c r="BS98" s="183" t="s">
        <v>993</v>
      </c>
      <c r="BT98" s="126">
        <v>0</v>
      </c>
      <c r="BU98" s="126">
        <v>0</v>
      </c>
      <c r="BV98" s="126">
        <v>0</v>
      </c>
      <c r="BW98" s="183" t="s">
        <v>993</v>
      </c>
      <c r="BX98" s="126">
        <v>0</v>
      </c>
      <c r="BY98" s="183" t="s">
        <v>993</v>
      </c>
      <c r="BZ98" s="126">
        <v>0</v>
      </c>
      <c r="CA98" s="183" t="s">
        <v>993</v>
      </c>
      <c r="CB98" s="126">
        <v>0</v>
      </c>
      <c r="CC98" s="126">
        <v>0</v>
      </c>
      <c r="CD98" s="126">
        <v>0</v>
      </c>
      <c r="CE98" s="183" t="s">
        <v>993</v>
      </c>
      <c r="CF98" s="126">
        <v>0</v>
      </c>
      <c r="CG98" s="183" t="s">
        <v>993</v>
      </c>
      <c r="CH98" s="126">
        <v>0</v>
      </c>
      <c r="CI98" s="183" t="s">
        <v>993</v>
      </c>
      <c r="CJ98" s="126">
        <v>0</v>
      </c>
      <c r="CK98" s="126">
        <v>0</v>
      </c>
      <c r="CL98" s="126">
        <v>0</v>
      </c>
      <c r="CM98" s="126">
        <v>29</v>
      </c>
      <c r="CN98" s="126">
        <v>1.5</v>
      </c>
      <c r="CO98" s="126">
        <v>0</v>
      </c>
      <c r="CP98" s="126">
        <v>0</v>
      </c>
      <c r="CQ98" s="126">
        <v>0</v>
      </c>
      <c r="CR98" s="126">
        <v>3.3</v>
      </c>
      <c r="CS98" s="126">
        <v>0</v>
      </c>
      <c r="CT98" s="126">
        <v>0</v>
      </c>
      <c r="CU98" s="126">
        <v>0</v>
      </c>
      <c r="CV98" s="126">
        <v>0</v>
      </c>
      <c r="CW98" s="126">
        <v>0</v>
      </c>
      <c r="CX98" s="126">
        <v>0</v>
      </c>
      <c r="CY98" s="126">
        <v>0</v>
      </c>
      <c r="CZ98" s="126">
        <v>0</v>
      </c>
      <c r="DA98" s="126">
        <v>0</v>
      </c>
      <c r="DB98" s="126">
        <v>0</v>
      </c>
      <c r="DC98" s="126">
        <v>0</v>
      </c>
      <c r="DD98" s="126">
        <v>0</v>
      </c>
      <c r="DE98" s="126">
        <v>0</v>
      </c>
      <c r="DF98" s="126">
        <v>0</v>
      </c>
      <c r="DG98" s="127" t="b">
        <v>0</v>
      </c>
      <c r="DH98" s="183" t="s">
        <v>1000</v>
      </c>
      <c r="DI98" s="183" t="s">
        <v>993</v>
      </c>
      <c r="DJ98" s="183" t="s">
        <v>993</v>
      </c>
      <c r="DK98" s="183" t="s">
        <v>993</v>
      </c>
      <c r="DL98" s="126">
        <v>1043</v>
      </c>
      <c r="DM98" s="126">
        <v>702</v>
      </c>
      <c r="DN98" s="126">
        <v>28</v>
      </c>
      <c r="DO98" s="126">
        <v>313</v>
      </c>
      <c r="DP98" s="126">
        <v>9151</v>
      </c>
      <c r="DQ98" s="126">
        <v>1159</v>
      </c>
      <c r="DR98" s="167">
        <f t="shared" si="38"/>
        <v>0.5223173515981735</v>
      </c>
      <c r="DS98" s="168">
        <f t="shared" si="39"/>
        <v>8.3115349682107169</v>
      </c>
      <c r="DT98" s="126">
        <v>1043</v>
      </c>
      <c r="DU98" s="126">
        <v>184</v>
      </c>
      <c r="DV98" s="126">
        <v>827</v>
      </c>
      <c r="DW98" s="126">
        <v>16</v>
      </c>
      <c r="DX98" s="126">
        <v>16</v>
      </c>
      <c r="DY98" s="126">
        <v>0</v>
      </c>
      <c r="DZ98" s="126">
        <v>0</v>
      </c>
      <c r="EA98" s="126">
        <v>0</v>
      </c>
      <c r="EB98" s="126">
        <v>1159</v>
      </c>
      <c r="EC98" s="126">
        <v>301</v>
      </c>
      <c r="ED98" s="126">
        <v>700</v>
      </c>
      <c r="EE98" s="126">
        <v>143</v>
      </c>
      <c r="EF98" s="126">
        <v>1</v>
      </c>
      <c r="EG98" s="126">
        <v>0</v>
      </c>
      <c r="EH98" s="126">
        <v>0</v>
      </c>
      <c r="EI98" s="126">
        <v>5</v>
      </c>
      <c r="EJ98" s="126">
        <v>9</v>
      </c>
      <c r="EK98" s="126">
        <v>0</v>
      </c>
      <c r="EL98" s="126">
        <v>858</v>
      </c>
      <c r="EM98" s="126">
        <v>840</v>
      </c>
      <c r="EN98" s="126">
        <v>0</v>
      </c>
      <c r="EO98" s="126">
        <v>18</v>
      </c>
      <c r="EP98" s="126">
        <v>0</v>
      </c>
      <c r="EQ98" s="126">
        <v>0</v>
      </c>
      <c r="ER98" s="127" t="b">
        <v>0</v>
      </c>
      <c r="ES98" s="127" t="b">
        <v>0</v>
      </c>
      <c r="ET98" s="127" t="b">
        <v>0</v>
      </c>
      <c r="EU98" s="128">
        <v>0.48700000000000004</v>
      </c>
      <c r="EV98" s="128">
        <v>0.36499999999999999</v>
      </c>
      <c r="EW98" s="128">
        <v>0.17300000000000001</v>
      </c>
      <c r="EX98" s="128">
        <v>0.21100000000000002</v>
      </c>
      <c r="EY98" s="128">
        <v>0.247</v>
      </c>
      <c r="EZ98" s="128">
        <v>0.42899999999999999</v>
      </c>
      <c r="FA98" s="127" t="b">
        <v>0</v>
      </c>
      <c r="FB98" s="127" t="b">
        <v>0</v>
      </c>
      <c r="FC98" s="127" t="b">
        <v>1</v>
      </c>
      <c r="FD98" s="128">
        <v>0</v>
      </c>
      <c r="FE98" s="128">
        <v>0</v>
      </c>
      <c r="FF98" s="128">
        <v>0</v>
      </c>
      <c r="FG98" s="128">
        <v>0</v>
      </c>
      <c r="FH98" s="128">
        <v>0</v>
      </c>
      <c r="FI98" s="128">
        <v>0</v>
      </c>
      <c r="FJ98" s="127" t="b">
        <v>0</v>
      </c>
      <c r="FK98" s="127" t="b">
        <v>0</v>
      </c>
      <c r="FL98" s="127" t="b">
        <v>0</v>
      </c>
      <c r="FM98" s="128">
        <v>0.48700000000000004</v>
      </c>
      <c r="FN98" s="128">
        <v>0.36499999999999999</v>
      </c>
      <c r="FO98" s="128">
        <v>0.17300000000000001</v>
      </c>
      <c r="FP98" s="128">
        <v>0.21100000000000002</v>
      </c>
      <c r="FQ98" s="128">
        <v>0.247</v>
      </c>
      <c r="FR98" s="128">
        <v>0.42899999999999999</v>
      </c>
      <c r="FS98" s="183" t="s">
        <v>293</v>
      </c>
      <c r="FT98" s="128">
        <v>0</v>
      </c>
      <c r="FU98" s="126">
        <v>0</v>
      </c>
      <c r="FV98" s="126">
        <v>858</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6">
        <v>0</v>
      </c>
      <c r="GM98" s="127" t="b">
        <v>0</v>
      </c>
      <c r="GN98" s="183" t="s">
        <v>993</v>
      </c>
      <c r="GO98" s="183" t="s">
        <v>993</v>
      </c>
      <c r="GP98" s="183" t="s">
        <v>993</v>
      </c>
      <c r="GQ98" s="183" t="s">
        <v>993</v>
      </c>
      <c r="GR98" s="127"/>
      <c r="GS98" s="123"/>
    </row>
    <row r="99" spans="1:201">
      <c r="A99" s="122"/>
      <c r="B99" s="210" t="s">
        <v>467</v>
      </c>
      <c r="C99" s="183" t="s">
        <v>1172</v>
      </c>
      <c r="D99" s="183" t="s">
        <v>20</v>
      </c>
      <c r="E99" s="183" t="s">
        <v>437</v>
      </c>
      <c r="F99" s="183" t="s">
        <v>986</v>
      </c>
      <c r="G99" s="183" t="s">
        <v>1062</v>
      </c>
      <c r="H99" s="183" t="s">
        <v>1063</v>
      </c>
      <c r="I99" s="183" t="s">
        <v>1064</v>
      </c>
      <c r="J99" s="183" t="s">
        <v>1065</v>
      </c>
      <c r="K99" s="126">
        <v>8</v>
      </c>
      <c r="L99" s="183" t="s">
        <v>20</v>
      </c>
      <c r="M99" s="183" t="s">
        <v>1134</v>
      </c>
      <c r="N99" s="183" t="s">
        <v>479</v>
      </c>
      <c r="O99" s="183" t="s">
        <v>993</v>
      </c>
      <c r="P99" s="183" t="s">
        <v>993</v>
      </c>
      <c r="Q99" s="183" t="s">
        <v>270</v>
      </c>
      <c r="R99" s="127" t="b">
        <v>0</v>
      </c>
      <c r="S99" s="126">
        <v>0</v>
      </c>
      <c r="T99" s="127" t="b">
        <v>0</v>
      </c>
      <c r="U99" s="126">
        <v>0</v>
      </c>
      <c r="V99" s="127" t="b">
        <v>0</v>
      </c>
      <c r="W99" s="127" t="b">
        <v>1</v>
      </c>
      <c r="X99" s="183" t="s">
        <v>270</v>
      </c>
      <c r="Y99" s="183" t="b">
        <f t="shared" si="40"/>
        <v>1</v>
      </c>
      <c r="Z99" s="183" t="s">
        <v>993</v>
      </c>
      <c r="AA99" s="127" t="b">
        <v>0</v>
      </c>
      <c r="AB99" s="183" t="s">
        <v>993</v>
      </c>
      <c r="AC99" s="183" t="s">
        <v>993</v>
      </c>
      <c r="AD99" s="183" t="s">
        <v>993</v>
      </c>
      <c r="AE99" s="183">
        <f t="shared" si="41"/>
        <v>48</v>
      </c>
      <c r="AF99" s="183">
        <f t="shared" si="42"/>
        <v>43</v>
      </c>
      <c r="AG99" s="183">
        <f t="shared" si="43"/>
        <v>7</v>
      </c>
      <c r="AH99" s="183">
        <f t="shared" si="44"/>
        <v>48</v>
      </c>
      <c r="AI99" s="126">
        <v>48</v>
      </c>
      <c r="AJ99" s="126">
        <v>43</v>
      </c>
      <c r="AK99" s="126">
        <v>7</v>
      </c>
      <c r="AL99" s="126">
        <v>48</v>
      </c>
      <c r="AM99" s="126">
        <v>0</v>
      </c>
      <c r="AN99" s="126">
        <v>0</v>
      </c>
      <c r="AO99" s="126">
        <v>0</v>
      </c>
      <c r="AP99" s="126">
        <v>0</v>
      </c>
      <c r="AQ99" s="126">
        <v>0</v>
      </c>
      <c r="AR99" s="126">
        <v>0</v>
      </c>
      <c r="AS99" s="126">
        <v>0</v>
      </c>
      <c r="AT99" s="126">
        <v>0</v>
      </c>
      <c r="AU99" s="126">
        <v>0</v>
      </c>
      <c r="AV99" s="126">
        <v>0</v>
      </c>
      <c r="AW99" s="126">
        <v>0</v>
      </c>
      <c r="AX99" s="126">
        <v>0</v>
      </c>
      <c r="AY99" s="126">
        <v>0</v>
      </c>
      <c r="AZ99" s="126">
        <v>0</v>
      </c>
      <c r="BA99" s="126">
        <v>0</v>
      </c>
      <c r="BB99" s="126">
        <v>0</v>
      </c>
      <c r="BC99" s="127" t="b">
        <v>0</v>
      </c>
      <c r="BD99" s="127"/>
      <c r="BE99" s="183" t="s">
        <v>270</v>
      </c>
      <c r="BF99" s="126">
        <v>48</v>
      </c>
      <c r="BG99" s="183" t="s">
        <v>993</v>
      </c>
      <c r="BH99" s="126">
        <v>0</v>
      </c>
      <c r="BI99" s="183" t="s">
        <v>993</v>
      </c>
      <c r="BJ99" s="126">
        <v>0</v>
      </c>
      <c r="BK99" s="126">
        <v>0</v>
      </c>
      <c r="BL99" s="126">
        <v>0</v>
      </c>
      <c r="BM99" s="183" t="s">
        <v>993</v>
      </c>
      <c r="BN99" s="183" t="s">
        <v>993</v>
      </c>
      <c r="BO99" s="183" t="s">
        <v>993</v>
      </c>
      <c r="BP99" s="126">
        <v>0</v>
      </c>
      <c r="BQ99" s="183" t="s">
        <v>993</v>
      </c>
      <c r="BR99" s="126">
        <v>0</v>
      </c>
      <c r="BS99" s="183" t="s">
        <v>993</v>
      </c>
      <c r="BT99" s="126">
        <v>0</v>
      </c>
      <c r="BU99" s="126">
        <v>0</v>
      </c>
      <c r="BV99" s="126">
        <v>0</v>
      </c>
      <c r="BW99" s="183" t="s">
        <v>993</v>
      </c>
      <c r="BX99" s="126">
        <v>0</v>
      </c>
      <c r="BY99" s="183" t="s">
        <v>993</v>
      </c>
      <c r="BZ99" s="126">
        <v>0</v>
      </c>
      <c r="CA99" s="183" t="s">
        <v>993</v>
      </c>
      <c r="CB99" s="126">
        <v>0</v>
      </c>
      <c r="CC99" s="126">
        <v>0</v>
      </c>
      <c r="CD99" s="126">
        <v>0</v>
      </c>
      <c r="CE99" s="183" t="s">
        <v>993</v>
      </c>
      <c r="CF99" s="126">
        <v>0</v>
      </c>
      <c r="CG99" s="183" t="s">
        <v>993</v>
      </c>
      <c r="CH99" s="126">
        <v>0</v>
      </c>
      <c r="CI99" s="183" t="s">
        <v>993</v>
      </c>
      <c r="CJ99" s="126">
        <v>0</v>
      </c>
      <c r="CK99" s="126">
        <v>0</v>
      </c>
      <c r="CL99" s="126">
        <v>0</v>
      </c>
      <c r="CM99" s="126">
        <v>28</v>
      </c>
      <c r="CN99" s="126">
        <v>1.4</v>
      </c>
      <c r="CO99" s="126">
        <v>0</v>
      </c>
      <c r="CP99" s="126">
        <v>0</v>
      </c>
      <c r="CQ99" s="126">
        <v>0</v>
      </c>
      <c r="CR99" s="126">
        <v>3.7</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7" t="b">
        <v>0</v>
      </c>
      <c r="DH99" s="183" t="s">
        <v>296</v>
      </c>
      <c r="DI99" s="183" t="s">
        <v>993</v>
      </c>
      <c r="DJ99" s="183" t="s">
        <v>993</v>
      </c>
      <c r="DK99" s="183" t="s">
        <v>993</v>
      </c>
      <c r="DL99" s="126">
        <v>2023</v>
      </c>
      <c r="DM99" s="126">
        <v>1529</v>
      </c>
      <c r="DN99" s="126">
        <v>114</v>
      </c>
      <c r="DO99" s="126">
        <v>380</v>
      </c>
      <c r="DP99" s="126">
        <v>12053</v>
      </c>
      <c r="DQ99" s="126">
        <v>2073</v>
      </c>
      <c r="DR99" s="167">
        <f t="shared" si="38"/>
        <v>0.68795662100456623</v>
      </c>
      <c r="DS99" s="168">
        <f t="shared" si="39"/>
        <v>5.88525390625</v>
      </c>
      <c r="DT99" s="126">
        <v>2023</v>
      </c>
      <c r="DU99" s="126">
        <v>259</v>
      </c>
      <c r="DV99" s="126">
        <v>1700</v>
      </c>
      <c r="DW99" s="126">
        <v>39</v>
      </c>
      <c r="DX99" s="126">
        <v>25</v>
      </c>
      <c r="DY99" s="126">
        <v>0</v>
      </c>
      <c r="DZ99" s="126">
        <v>0</v>
      </c>
      <c r="EA99" s="126">
        <v>0</v>
      </c>
      <c r="EB99" s="126">
        <v>2073</v>
      </c>
      <c r="EC99" s="126">
        <v>320</v>
      </c>
      <c r="ED99" s="126">
        <v>1624</v>
      </c>
      <c r="EE99" s="126">
        <v>91</v>
      </c>
      <c r="EF99" s="126">
        <v>2</v>
      </c>
      <c r="EG99" s="126">
        <v>7</v>
      </c>
      <c r="EH99" s="126">
        <v>0</v>
      </c>
      <c r="EI99" s="126">
        <v>8</v>
      </c>
      <c r="EJ99" s="126">
        <v>21</v>
      </c>
      <c r="EK99" s="126">
        <v>0</v>
      </c>
      <c r="EL99" s="126">
        <v>1753</v>
      </c>
      <c r="EM99" s="126">
        <v>1682</v>
      </c>
      <c r="EN99" s="126">
        <v>0</v>
      </c>
      <c r="EO99" s="126">
        <v>71</v>
      </c>
      <c r="EP99" s="126">
        <v>0</v>
      </c>
      <c r="EQ99" s="126">
        <v>0</v>
      </c>
      <c r="ER99" s="127" t="b">
        <v>0</v>
      </c>
      <c r="ES99" s="127" t="b">
        <v>0</v>
      </c>
      <c r="ET99" s="127" t="b">
        <v>0</v>
      </c>
      <c r="EU99" s="128">
        <v>0.47600000000000003</v>
      </c>
      <c r="EV99" s="128">
        <v>0.36399999999999999</v>
      </c>
      <c r="EW99" s="128">
        <v>0.14899999999999999</v>
      </c>
      <c r="EX99" s="128">
        <v>0.14899999999999999</v>
      </c>
      <c r="EY99" s="128">
        <v>0.23399999999999999</v>
      </c>
      <c r="EZ99" s="128">
        <v>0.40100000000000002</v>
      </c>
      <c r="FA99" s="127" t="b">
        <v>0</v>
      </c>
      <c r="FB99" s="127" t="b">
        <v>0</v>
      </c>
      <c r="FC99" s="127" t="b">
        <v>1</v>
      </c>
      <c r="FD99" s="128">
        <v>0</v>
      </c>
      <c r="FE99" s="128">
        <v>0</v>
      </c>
      <c r="FF99" s="128">
        <v>0</v>
      </c>
      <c r="FG99" s="128">
        <v>0</v>
      </c>
      <c r="FH99" s="128">
        <v>0</v>
      </c>
      <c r="FI99" s="128">
        <v>0</v>
      </c>
      <c r="FJ99" s="127" t="b">
        <v>0</v>
      </c>
      <c r="FK99" s="127" t="b">
        <v>0</v>
      </c>
      <c r="FL99" s="127" t="b">
        <v>0</v>
      </c>
      <c r="FM99" s="128">
        <v>0.47600000000000003</v>
      </c>
      <c r="FN99" s="128">
        <v>0.36399999999999999</v>
      </c>
      <c r="FO99" s="128">
        <v>0.14899999999999999</v>
      </c>
      <c r="FP99" s="128">
        <v>0.14899999999999999</v>
      </c>
      <c r="FQ99" s="128">
        <v>0.23399999999999999</v>
      </c>
      <c r="FR99" s="128">
        <v>0.40100000000000002</v>
      </c>
      <c r="FS99" s="183" t="s">
        <v>293</v>
      </c>
      <c r="FT99" s="128">
        <v>0</v>
      </c>
      <c r="FU99" s="126">
        <v>0</v>
      </c>
      <c r="FV99" s="126">
        <v>1753</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6">
        <v>0</v>
      </c>
      <c r="GM99" s="127" t="b">
        <v>0</v>
      </c>
      <c r="GN99" s="183" t="s">
        <v>993</v>
      </c>
      <c r="GO99" s="183" t="s">
        <v>993</v>
      </c>
      <c r="GP99" s="183" t="s">
        <v>993</v>
      </c>
      <c r="GQ99" s="183" t="s">
        <v>993</v>
      </c>
      <c r="GR99" s="127"/>
      <c r="GS99" s="123"/>
    </row>
    <row r="100" spans="1:201">
      <c r="A100" s="122"/>
      <c r="B100" s="210" t="s">
        <v>467</v>
      </c>
      <c r="C100" s="183" t="s">
        <v>1172</v>
      </c>
      <c r="D100" s="183" t="s">
        <v>20</v>
      </c>
      <c r="E100" s="183" t="s">
        <v>437</v>
      </c>
      <c r="F100" s="183" t="s">
        <v>986</v>
      </c>
      <c r="G100" s="183" t="s">
        <v>1062</v>
      </c>
      <c r="H100" s="183" t="s">
        <v>1063</v>
      </c>
      <c r="I100" s="183" t="s">
        <v>1064</v>
      </c>
      <c r="J100" s="183" t="s">
        <v>1065</v>
      </c>
      <c r="K100" s="126">
        <v>10</v>
      </c>
      <c r="L100" s="183" t="s">
        <v>20</v>
      </c>
      <c r="M100" s="183" t="s">
        <v>1137</v>
      </c>
      <c r="N100" s="183" t="s">
        <v>481</v>
      </c>
      <c r="O100" s="183" t="s">
        <v>993</v>
      </c>
      <c r="P100" s="183" t="s">
        <v>993</v>
      </c>
      <c r="Q100" s="183" t="s">
        <v>270</v>
      </c>
      <c r="R100" s="127" t="b">
        <v>1</v>
      </c>
      <c r="S100" s="126">
        <v>56</v>
      </c>
      <c r="T100" s="127" t="b">
        <v>0</v>
      </c>
      <c r="U100" s="126">
        <v>0</v>
      </c>
      <c r="V100" s="127" t="b">
        <v>0</v>
      </c>
      <c r="W100" s="127" t="b">
        <v>1</v>
      </c>
      <c r="X100" s="183" t="s">
        <v>270</v>
      </c>
      <c r="Y100" s="183" t="b">
        <f t="shared" si="40"/>
        <v>1</v>
      </c>
      <c r="Z100" s="183" t="s">
        <v>993</v>
      </c>
      <c r="AA100" s="127" t="b">
        <v>0</v>
      </c>
      <c r="AB100" s="183" t="s">
        <v>993</v>
      </c>
      <c r="AC100" s="183" t="s">
        <v>993</v>
      </c>
      <c r="AD100" s="183" t="s">
        <v>993</v>
      </c>
      <c r="AE100" s="183">
        <f t="shared" si="41"/>
        <v>88</v>
      </c>
      <c r="AF100" s="183">
        <f t="shared" si="42"/>
        <v>55</v>
      </c>
      <c r="AG100" s="183">
        <f t="shared" si="43"/>
        <v>5</v>
      </c>
      <c r="AH100" s="183">
        <f t="shared" si="44"/>
        <v>88</v>
      </c>
      <c r="AI100" s="126">
        <v>88</v>
      </c>
      <c r="AJ100" s="126">
        <v>55</v>
      </c>
      <c r="AK100" s="126">
        <v>5</v>
      </c>
      <c r="AL100" s="126">
        <v>88</v>
      </c>
      <c r="AM100" s="126">
        <v>0</v>
      </c>
      <c r="AN100" s="126">
        <v>0</v>
      </c>
      <c r="AO100" s="126">
        <v>0</v>
      </c>
      <c r="AP100" s="126">
        <v>0</v>
      </c>
      <c r="AQ100" s="126">
        <v>0</v>
      </c>
      <c r="AR100" s="126">
        <v>0</v>
      </c>
      <c r="AS100" s="126">
        <v>0</v>
      </c>
      <c r="AT100" s="126">
        <v>0</v>
      </c>
      <c r="AU100" s="126">
        <v>0</v>
      </c>
      <c r="AV100" s="126">
        <v>0</v>
      </c>
      <c r="AW100" s="126">
        <v>0</v>
      </c>
      <c r="AX100" s="126">
        <v>0</v>
      </c>
      <c r="AY100" s="126">
        <v>0</v>
      </c>
      <c r="AZ100" s="126">
        <v>0</v>
      </c>
      <c r="BA100" s="126">
        <v>0</v>
      </c>
      <c r="BB100" s="126">
        <v>0</v>
      </c>
      <c r="BC100" s="127" t="b">
        <v>1</v>
      </c>
      <c r="BD100" s="127"/>
      <c r="BE100" s="183" t="s">
        <v>270</v>
      </c>
      <c r="BF100" s="126">
        <v>68</v>
      </c>
      <c r="BG100" s="183" t="s">
        <v>993</v>
      </c>
      <c r="BH100" s="126">
        <v>0</v>
      </c>
      <c r="BI100" s="183" t="s">
        <v>993</v>
      </c>
      <c r="BJ100" s="126">
        <v>0</v>
      </c>
      <c r="BK100" s="126">
        <v>0</v>
      </c>
      <c r="BL100" s="126">
        <v>20</v>
      </c>
      <c r="BM100" s="183" t="s">
        <v>993</v>
      </c>
      <c r="BN100" s="183" t="s">
        <v>993</v>
      </c>
      <c r="BO100" s="183" t="s">
        <v>993</v>
      </c>
      <c r="BP100" s="126">
        <v>0</v>
      </c>
      <c r="BQ100" s="183" t="s">
        <v>993</v>
      </c>
      <c r="BR100" s="126">
        <v>0</v>
      </c>
      <c r="BS100" s="183" t="s">
        <v>993</v>
      </c>
      <c r="BT100" s="126">
        <v>0</v>
      </c>
      <c r="BU100" s="126">
        <v>0</v>
      </c>
      <c r="BV100" s="126">
        <v>0</v>
      </c>
      <c r="BW100" s="183" t="s">
        <v>993</v>
      </c>
      <c r="BX100" s="126">
        <v>0</v>
      </c>
      <c r="BY100" s="183" t="s">
        <v>993</v>
      </c>
      <c r="BZ100" s="126">
        <v>0</v>
      </c>
      <c r="CA100" s="183" t="s">
        <v>993</v>
      </c>
      <c r="CB100" s="126">
        <v>0</v>
      </c>
      <c r="CC100" s="126">
        <v>0</v>
      </c>
      <c r="CD100" s="126">
        <v>0</v>
      </c>
      <c r="CE100" s="183" t="s">
        <v>993</v>
      </c>
      <c r="CF100" s="126">
        <v>0</v>
      </c>
      <c r="CG100" s="183" t="s">
        <v>993</v>
      </c>
      <c r="CH100" s="126">
        <v>0</v>
      </c>
      <c r="CI100" s="183" t="s">
        <v>993</v>
      </c>
      <c r="CJ100" s="126">
        <v>0</v>
      </c>
      <c r="CK100" s="126">
        <v>0</v>
      </c>
      <c r="CL100" s="126">
        <v>0</v>
      </c>
      <c r="CM100" s="126">
        <v>29</v>
      </c>
      <c r="CN100" s="126">
        <v>1.6</v>
      </c>
      <c r="CO100" s="126">
        <v>0</v>
      </c>
      <c r="CP100" s="126">
        <v>0</v>
      </c>
      <c r="CQ100" s="126">
        <v>0</v>
      </c>
      <c r="CR100" s="126">
        <v>2.5</v>
      </c>
      <c r="CS100" s="126">
        <v>1</v>
      </c>
      <c r="CT100" s="126">
        <v>0</v>
      </c>
      <c r="CU100" s="126">
        <v>0</v>
      </c>
      <c r="CV100" s="126">
        <v>0</v>
      </c>
      <c r="CW100" s="126">
        <v>0</v>
      </c>
      <c r="CX100" s="126">
        <v>0</v>
      </c>
      <c r="CY100" s="126">
        <v>0</v>
      </c>
      <c r="CZ100" s="126">
        <v>0</v>
      </c>
      <c r="DA100" s="126">
        <v>0</v>
      </c>
      <c r="DB100" s="126">
        <v>0</v>
      </c>
      <c r="DC100" s="126">
        <v>0</v>
      </c>
      <c r="DD100" s="126">
        <v>0</v>
      </c>
      <c r="DE100" s="126">
        <v>0</v>
      </c>
      <c r="DF100" s="126">
        <v>0</v>
      </c>
      <c r="DG100" s="127" t="b">
        <v>0</v>
      </c>
      <c r="DH100" s="183" t="s">
        <v>999</v>
      </c>
      <c r="DI100" s="183" t="s">
        <v>290</v>
      </c>
      <c r="DJ100" s="183" t="s">
        <v>270</v>
      </c>
      <c r="DK100" s="183" t="s">
        <v>298</v>
      </c>
      <c r="DL100" s="126">
        <v>1222</v>
      </c>
      <c r="DM100" s="126">
        <v>321</v>
      </c>
      <c r="DN100" s="126">
        <v>42</v>
      </c>
      <c r="DO100" s="126">
        <v>859</v>
      </c>
      <c r="DP100" s="126">
        <v>8974</v>
      </c>
      <c r="DQ100" s="126">
        <v>1271</v>
      </c>
      <c r="DR100" s="167">
        <f t="shared" si="38"/>
        <v>0.27938978829389788</v>
      </c>
      <c r="DS100" s="168">
        <f t="shared" si="39"/>
        <v>7.1993582029683116</v>
      </c>
      <c r="DT100" s="126">
        <v>1222</v>
      </c>
      <c r="DU100" s="126">
        <v>167</v>
      </c>
      <c r="DV100" s="126">
        <v>893</v>
      </c>
      <c r="DW100" s="126">
        <v>100</v>
      </c>
      <c r="DX100" s="126">
        <v>62</v>
      </c>
      <c r="DY100" s="126">
        <v>0</v>
      </c>
      <c r="DZ100" s="126">
        <v>0</v>
      </c>
      <c r="EA100" s="126">
        <v>0</v>
      </c>
      <c r="EB100" s="126">
        <v>1271</v>
      </c>
      <c r="EC100" s="126">
        <v>184</v>
      </c>
      <c r="ED100" s="126">
        <v>821</v>
      </c>
      <c r="EE100" s="126">
        <v>200</v>
      </c>
      <c r="EF100" s="126">
        <v>4</v>
      </c>
      <c r="EG100" s="126">
        <v>8</v>
      </c>
      <c r="EH100" s="126">
        <v>0</v>
      </c>
      <c r="EI100" s="126">
        <v>18</v>
      </c>
      <c r="EJ100" s="126">
        <v>36</v>
      </c>
      <c r="EK100" s="126">
        <v>0</v>
      </c>
      <c r="EL100" s="126">
        <v>1087</v>
      </c>
      <c r="EM100" s="126">
        <v>1072</v>
      </c>
      <c r="EN100" s="126">
        <v>0</v>
      </c>
      <c r="EO100" s="126">
        <v>15</v>
      </c>
      <c r="EP100" s="126">
        <v>0</v>
      </c>
      <c r="EQ100" s="126">
        <v>4</v>
      </c>
      <c r="ER100" s="127" t="b">
        <v>0</v>
      </c>
      <c r="ES100" s="127" t="b">
        <v>0</v>
      </c>
      <c r="ET100" s="127" t="b">
        <v>0</v>
      </c>
      <c r="EU100" s="128">
        <v>0.69799999999999995</v>
      </c>
      <c r="EV100" s="128">
        <v>0.46200000000000002</v>
      </c>
      <c r="EW100" s="128">
        <v>0.17</v>
      </c>
      <c r="EX100" s="128">
        <v>0.23699999999999999</v>
      </c>
      <c r="EY100" s="128">
        <v>6.6000000000000003E-2</v>
      </c>
      <c r="EZ100" s="128">
        <v>0.36200000000000004</v>
      </c>
      <c r="FA100" s="127" t="b">
        <v>0</v>
      </c>
      <c r="FB100" s="127" t="b">
        <v>0</v>
      </c>
      <c r="FC100" s="127" t="b">
        <v>1</v>
      </c>
      <c r="FD100" s="128">
        <v>0</v>
      </c>
      <c r="FE100" s="128">
        <v>0</v>
      </c>
      <c r="FF100" s="128">
        <v>0</v>
      </c>
      <c r="FG100" s="128">
        <v>0</v>
      </c>
      <c r="FH100" s="128">
        <v>0</v>
      </c>
      <c r="FI100" s="128">
        <v>0</v>
      </c>
      <c r="FJ100" s="127" t="b">
        <v>0</v>
      </c>
      <c r="FK100" s="127" t="b">
        <v>0</v>
      </c>
      <c r="FL100" s="127" t="b">
        <v>0</v>
      </c>
      <c r="FM100" s="128">
        <v>0.69799999999999995</v>
      </c>
      <c r="FN100" s="128">
        <v>0.46200000000000002</v>
      </c>
      <c r="FO100" s="128">
        <v>0.17</v>
      </c>
      <c r="FP100" s="128">
        <v>0.23699999999999999</v>
      </c>
      <c r="FQ100" s="128">
        <v>6.6000000000000003E-2</v>
      </c>
      <c r="FR100" s="128">
        <v>0.36200000000000004</v>
      </c>
      <c r="FS100" s="183" t="s">
        <v>293</v>
      </c>
      <c r="FT100" s="128">
        <v>0</v>
      </c>
      <c r="FU100" s="126">
        <v>0</v>
      </c>
      <c r="FV100" s="126">
        <v>1087</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6">
        <v>0</v>
      </c>
      <c r="GM100" s="127" t="b">
        <v>0</v>
      </c>
      <c r="GN100" s="183" t="s">
        <v>993</v>
      </c>
      <c r="GO100" s="183" t="s">
        <v>993</v>
      </c>
      <c r="GP100" s="183" t="s">
        <v>993</v>
      </c>
      <c r="GQ100" s="183" t="s">
        <v>993</v>
      </c>
      <c r="GR100" s="183" t="s">
        <v>1175</v>
      </c>
      <c r="GS100" s="123"/>
    </row>
    <row r="101" spans="1:201">
      <c r="A101" s="122"/>
      <c r="B101" s="210" t="s">
        <v>467</v>
      </c>
      <c r="C101" s="183" t="s">
        <v>1172</v>
      </c>
      <c r="D101" s="183" t="s">
        <v>20</v>
      </c>
      <c r="E101" s="183" t="s">
        <v>437</v>
      </c>
      <c r="F101" s="183" t="s">
        <v>986</v>
      </c>
      <c r="G101" s="183" t="s">
        <v>1062</v>
      </c>
      <c r="H101" s="183" t="s">
        <v>1063</v>
      </c>
      <c r="I101" s="183" t="s">
        <v>1064</v>
      </c>
      <c r="J101" s="183" t="s">
        <v>1065</v>
      </c>
      <c r="K101" s="126">
        <v>12</v>
      </c>
      <c r="L101" s="183" t="s">
        <v>20</v>
      </c>
      <c r="M101" s="183" t="s">
        <v>1139</v>
      </c>
      <c r="N101" s="183" t="s">
        <v>482</v>
      </c>
      <c r="O101" s="183" t="s">
        <v>993</v>
      </c>
      <c r="P101" s="183" t="s">
        <v>993</v>
      </c>
      <c r="Q101" s="183" t="s">
        <v>270</v>
      </c>
      <c r="R101" s="127" t="b">
        <v>0</v>
      </c>
      <c r="S101" s="126">
        <v>0</v>
      </c>
      <c r="T101" s="127" t="b">
        <v>1</v>
      </c>
      <c r="U101" s="126">
        <v>14</v>
      </c>
      <c r="V101" s="127" t="b">
        <v>0</v>
      </c>
      <c r="W101" s="127" t="b">
        <v>0</v>
      </c>
      <c r="X101" s="183" t="s">
        <v>270</v>
      </c>
      <c r="Y101" s="183" t="b">
        <f t="shared" si="40"/>
        <v>1</v>
      </c>
      <c r="Z101" s="183" t="s">
        <v>993</v>
      </c>
      <c r="AA101" s="127" t="b">
        <v>0</v>
      </c>
      <c r="AB101" s="183" t="s">
        <v>993</v>
      </c>
      <c r="AC101" s="183" t="s">
        <v>993</v>
      </c>
      <c r="AD101" s="183" t="s">
        <v>993</v>
      </c>
      <c r="AE101" s="183">
        <f t="shared" si="41"/>
        <v>14</v>
      </c>
      <c r="AF101" s="183">
        <f t="shared" si="42"/>
        <v>13</v>
      </c>
      <c r="AG101" s="183">
        <f t="shared" si="43"/>
        <v>0</v>
      </c>
      <c r="AH101" s="183">
        <f t="shared" si="44"/>
        <v>14</v>
      </c>
      <c r="AI101" s="126">
        <v>14</v>
      </c>
      <c r="AJ101" s="126">
        <v>13</v>
      </c>
      <c r="AK101" s="126">
        <v>0</v>
      </c>
      <c r="AL101" s="126">
        <v>14</v>
      </c>
      <c r="AM101" s="126">
        <v>0</v>
      </c>
      <c r="AN101" s="126">
        <v>0</v>
      </c>
      <c r="AO101" s="126">
        <v>0</v>
      </c>
      <c r="AP101" s="126">
        <v>0</v>
      </c>
      <c r="AQ101" s="126">
        <v>0</v>
      </c>
      <c r="AR101" s="126">
        <v>0</v>
      </c>
      <c r="AS101" s="126">
        <v>0</v>
      </c>
      <c r="AT101" s="126">
        <v>0</v>
      </c>
      <c r="AU101" s="126">
        <v>0</v>
      </c>
      <c r="AV101" s="126">
        <v>0</v>
      </c>
      <c r="AW101" s="126">
        <v>0</v>
      </c>
      <c r="AX101" s="126">
        <v>0</v>
      </c>
      <c r="AY101" s="126">
        <v>0</v>
      </c>
      <c r="AZ101" s="126">
        <v>0</v>
      </c>
      <c r="BA101" s="126">
        <v>0</v>
      </c>
      <c r="BB101" s="126">
        <v>0</v>
      </c>
      <c r="BC101" s="127" t="b">
        <v>0</v>
      </c>
      <c r="BD101" s="127"/>
      <c r="BE101" s="183" t="s">
        <v>270</v>
      </c>
      <c r="BF101" s="126">
        <v>14</v>
      </c>
      <c r="BG101" s="183" t="s">
        <v>993</v>
      </c>
      <c r="BH101" s="126">
        <v>0</v>
      </c>
      <c r="BI101" s="183" t="s">
        <v>993</v>
      </c>
      <c r="BJ101" s="126">
        <v>0</v>
      </c>
      <c r="BK101" s="126">
        <v>0</v>
      </c>
      <c r="BL101" s="126">
        <v>0</v>
      </c>
      <c r="BM101" s="183" t="s">
        <v>993</v>
      </c>
      <c r="BN101" s="183" t="s">
        <v>993</v>
      </c>
      <c r="BO101" s="183" t="s">
        <v>993</v>
      </c>
      <c r="BP101" s="126">
        <v>0</v>
      </c>
      <c r="BQ101" s="183" t="s">
        <v>993</v>
      </c>
      <c r="BR101" s="126">
        <v>0</v>
      </c>
      <c r="BS101" s="183" t="s">
        <v>993</v>
      </c>
      <c r="BT101" s="126">
        <v>0</v>
      </c>
      <c r="BU101" s="126">
        <v>0</v>
      </c>
      <c r="BV101" s="126">
        <v>0</v>
      </c>
      <c r="BW101" s="183" t="s">
        <v>993</v>
      </c>
      <c r="BX101" s="126">
        <v>0</v>
      </c>
      <c r="BY101" s="183" t="s">
        <v>993</v>
      </c>
      <c r="BZ101" s="126">
        <v>0</v>
      </c>
      <c r="CA101" s="183" t="s">
        <v>993</v>
      </c>
      <c r="CB101" s="126">
        <v>0</v>
      </c>
      <c r="CC101" s="126">
        <v>0</v>
      </c>
      <c r="CD101" s="126">
        <v>0</v>
      </c>
      <c r="CE101" s="183" t="s">
        <v>993</v>
      </c>
      <c r="CF101" s="126">
        <v>0</v>
      </c>
      <c r="CG101" s="183" t="s">
        <v>993</v>
      </c>
      <c r="CH101" s="126">
        <v>0</v>
      </c>
      <c r="CI101" s="183" t="s">
        <v>993</v>
      </c>
      <c r="CJ101" s="126">
        <v>0</v>
      </c>
      <c r="CK101" s="126">
        <v>0</v>
      </c>
      <c r="CL101" s="126">
        <v>0</v>
      </c>
      <c r="CM101" s="126">
        <v>0</v>
      </c>
      <c r="CN101" s="126">
        <v>0</v>
      </c>
      <c r="CO101" s="126">
        <v>0</v>
      </c>
      <c r="CP101" s="126">
        <v>0</v>
      </c>
      <c r="CQ101" s="126">
        <v>0</v>
      </c>
      <c r="CR101" s="126">
        <v>0</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7" t="b">
        <v>1</v>
      </c>
      <c r="DH101" s="183" t="s">
        <v>1154</v>
      </c>
      <c r="DI101" s="183" t="s">
        <v>993</v>
      </c>
      <c r="DJ101" s="183" t="s">
        <v>993</v>
      </c>
      <c r="DK101" s="183" t="s">
        <v>993</v>
      </c>
      <c r="DL101" s="126">
        <v>79</v>
      </c>
      <c r="DM101" s="126">
        <v>18</v>
      </c>
      <c r="DN101" s="126">
        <v>4</v>
      </c>
      <c r="DO101" s="126">
        <v>57</v>
      </c>
      <c r="DP101" s="126">
        <v>272</v>
      </c>
      <c r="DQ101" s="126">
        <v>105</v>
      </c>
      <c r="DR101" s="167">
        <f t="shared" si="38"/>
        <v>5.3228962818003912E-2</v>
      </c>
      <c r="DS101" s="168">
        <f t="shared" si="39"/>
        <v>2.9565217391304346</v>
      </c>
      <c r="DT101" s="126">
        <v>79</v>
      </c>
      <c r="DU101" s="126">
        <v>18</v>
      </c>
      <c r="DV101" s="126">
        <v>60</v>
      </c>
      <c r="DW101" s="126">
        <v>0</v>
      </c>
      <c r="DX101" s="126">
        <v>1</v>
      </c>
      <c r="DY101" s="126">
        <v>0</v>
      </c>
      <c r="DZ101" s="126">
        <v>0</v>
      </c>
      <c r="EA101" s="126">
        <v>0</v>
      </c>
      <c r="EB101" s="126">
        <v>105</v>
      </c>
      <c r="EC101" s="126">
        <v>37</v>
      </c>
      <c r="ED101" s="126">
        <v>44</v>
      </c>
      <c r="EE101" s="126">
        <v>23</v>
      </c>
      <c r="EF101" s="126">
        <v>0</v>
      </c>
      <c r="EG101" s="126">
        <v>0</v>
      </c>
      <c r="EH101" s="126">
        <v>0</v>
      </c>
      <c r="EI101" s="126">
        <v>0</v>
      </c>
      <c r="EJ101" s="126">
        <v>1</v>
      </c>
      <c r="EK101" s="126">
        <v>0</v>
      </c>
      <c r="EL101" s="126">
        <v>68</v>
      </c>
      <c r="EM101" s="126">
        <v>68</v>
      </c>
      <c r="EN101" s="126">
        <v>0</v>
      </c>
      <c r="EO101" s="126">
        <v>0</v>
      </c>
      <c r="EP101" s="126">
        <v>0</v>
      </c>
      <c r="EQ101" s="126">
        <v>0</v>
      </c>
      <c r="ER101" s="127" t="b">
        <v>0</v>
      </c>
      <c r="ES101" s="127" t="b">
        <v>0</v>
      </c>
      <c r="ET101" s="127" t="b">
        <v>0</v>
      </c>
      <c r="EU101" s="128">
        <v>0.73299999999999998</v>
      </c>
      <c r="EV101" s="128">
        <v>0.63100000000000001</v>
      </c>
      <c r="EW101" s="128">
        <v>0.38799999999999996</v>
      </c>
      <c r="EX101" s="128">
        <v>0.28600000000000003</v>
      </c>
      <c r="EY101" s="128">
        <v>3.9E-2</v>
      </c>
      <c r="EZ101" s="128">
        <v>0.53700000000000003</v>
      </c>
      <c r="FA101" s="127" t="b">
        <v>0</v>
      </c>
      <c r="FB101" s="127" t="b">
        <v>0</v>
      </c>
      <c r="FC101" s="127" t="b">
        <v>1</v>
      </c>
      <c r="FD101" s="128">
        <v>0</v>
      </c>
      <c r="FE101" s="128">
        <v>0</v>
      </c>
      <c r="FF101" s="128">
        <v>0</v>
      </c>
      <c r="FG101" s="128">
        <v>0</v>
      </c>
      <c r="FH101" s="128">
        <v>0</v>
      </c>
      <c r="FI101" s="128">
        <v>0</v>
      </c>
      <c r="FJ101" s="127" t="b">
        <v>0</v>
      </c>
      <c r="FK101" s="127" t="b">
        <v>0</v>
      </c>
      <c r="FL101" s="127" t="b">
        <v>0</v>
      </c>
      <c r="FM101" s="128">
        <v>0.73299999999999998</v>
      </c>
      <c r="FN101" s="128">
        <v>0.63100000000000001</v>
      </c>
      <c r="FO101" s="128">
        <v>0.38799999999999996</v>
      </c>
      <c r="FP101" s="128">
        <v>0.28600000000000003</v>
      </c>
      <c r="FQ101" s="128">
        <v>3.9E-2</v>
      </c>
      <c r="FR101" s="128">
        <v>0.53700000000000003</v>
      </c>
      <c r="FS101" s="183" t="s">
        <v>293</v>
      </c>
      <c r="FT101" s="128">
        <v>0</v>
      </c>
      <c r="FU101" s="126">
        <v>0</v>
      </c>
      <c r="FV101" s="126">
        <v>68</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6">
        <v>0</v>
      </c>
      <c r="GM101" s="127" t="b">
        <v>0</v>
      </c>
      <c r="GN101" s="183" t="s">
        <v>993</v>
      </c>
      <c r="GO101" s="183" t="s">
        <v>993</v>
      </c>
      <c r="GP101" s="183" t="s">
        <v>993</v>
      </c>
      <c r="GQ101" s="183" t="s">
        <v>993</v>
      </c>
      <c r="GR101" s="183" t="s">
        <v>1176</v>
      </c>
      <c r="GS101" s="123"/>
    </row>
    <row r="102" spans="1:201">
      <c r="A102" s="122"/>
      <c r="B102" s="210" t="s">
        <v>467</v>
      </c>
      <c r="C102" s="183" t="s">
        <v>1172</v>
      </c>
      <c r="D102" s="183" t="s">
        <v>20</v>
      </c>
      <c r="E102" s="183" t="s">
        <v>437</v>
      </c>
      <c r="F102" s="183" t="s">
        <v>986</v>
      </c>
      <c r="G102" s="183" t="s">
        <v>1062</v>
      </c>
      <c r="H102" s="183" t="s">
        <v>1063</v>
      </c>
      <c r="I102" s="183" t="s">
        <v>1064</v>
      </c>
      <c r="J102" s="183" t="s">
        <v>1065</v>
      </c>
      <c r="K102" s="126">
        <v>11</v>
      </c>
      <c r="L102" s="183" t="s">
        <v>20</v>
      </c>
      <c r="M102" s="183" t="s">
        <v>1138</v>
      </c>
      <c r="N102" s="183" t="s">
        <v>484</v>
      </c>
      <c r="O102" s="183" t="s">
        <v>993</v>
      </c>
      <c r="P102" s="183" t="s">
        <v>993</v>
      </c>
      <c r="Q102" s="183" t="s">
        <v>270</v>
      </c>
      <c r="R102" s="127" t="b">
        <v>1</v>
      </c>
      <c r="S102" s="126">
        <v>1</v>
      </c>
      <c r="T102" s="127" t="b">
        <v>0</v>
      </c>
      <c r="U102" s="126">
        <v>0</v>
      </c>
      <c r="V102" s="127" t="b">
        <v>0</v>
      </c>
      <c r="W102" s="127" t="b">
        <v>1</v>
      </c>
      <c r="X102" s="183" t="s">
        <v>270</v>
      </c>
      <c r="Y102" s="183" t="b">
        <f t="shared" si="40"/>
        <v>1</v>
      </c>
      <c r="Z102" s="183" t="s">
        <v>993</v>
      </c>
      <c r="AA102" s="127" t="b">
        <v>0</v>
      </c>
      <c r="AB102" s="183" t="s">
        <v>993</v>
      </c>
      <c r="AC102" s="183" t="s">
        <v>993</v>
      </c>
      <c r="AD102" s="183" t="s">
        <v>993</v>
      </c>
      <c r="AE102" s="183">
        <f t="shared" si="41"/>
        <v>12</v>
      </c>
      <c r="AF102" s="183">
        <f t="shared" si="42"/>
        <v>11</v>
      </c>
      <c r="AG102" s="183">
        <f t="shared" si="43"/>
        <v>2</v>
      </c>
      <c r="AH102" s="183">
        <f t="shared" si="44"/>
        <v>12</v>
      </c>
      <c r="AI102" s="126">
        <v>12</v>
      </c>
      <c r="AJ102" s="126">
        <v>11</v>
      </c>
      <c r="AK102" s="126">
        <v>2</v>
      </c>
      <c r="AL102" s="126">
        <v>12</v>
      </c>
      <c r="AM102" s="126">
        <v>0</v>
      </c>
      <c r="AN102" s="126">
        <v>0</v>
      </c>
      <c r="AO102" s="126">
        <v>0</v>
      </c>
      <c r="AP102" s="126">
        <v>0</v>
      </c>
      <c r="AQ102" s="126">
        <v>0</v>
      </c>
      <c r="AR102" s="126">
        <v>0</v>
      </c>
      <c r="AS102" s="126">
        <v>0</v>
      </c>
      <c r="AT102" s="126">
        <v>0</v>
      </c>
      <c r="AU102" s="126">
        <v>0</v>
      </c>
      <c r="AV102" s="126">
        <v>0</v>
      </c>
      <c r="AW102" s="126">
        <v>0</v>
      </c>
      <c r="AX102" s="126">
        <v>0</v>
      </c>
      <c r="AY102" s="126">
        <v>0</v>
      </c>
      <c r="AZ102" s="126">
        <v>0</v>
      </c>
      <c r="BA102" s="126">
        <v>0</v>
      </c>
      <c r="BB102" s="126">
        <v>0</v>
      </c>
      <c r="BC102" s="127" t="b">
        <v>0</v>
      </c>
      <c r="BD102" s="127"/>
      <c r="BE102" s="183" t="s">
        <v>523</v>
      </c>
      <c r="BF102" s="126">
        <v>12</v>
      </c>
      <c r="BG102" s="183" t="s">
        <v>993</v>
      </c>
      <c r="BH102" s="126">
        <v>0</v>
      </c>
      <c r="BI102" s="183" t="s">
        <v>993</v>
      </c>
      <c r="BJ102" s="126">
        <v>0</v>
      </c>
      <c r="BK102" s="126">
        <v>0</v>
      </c>
      <c r="BL102" s="126">
        <v>0</v>
      </c>
      <c r="BM102" s="183" t="s">
        <v>993</v>
      </c>
      <c r="BN102" s="183" t="s">
        <v>993</v>
      </c>
      <c r="BO102" s="183" t="s">
        <v>993</v>
      </c>
      <c r="BP102" s="126">
        <v>0</v>
      </c>
      <c r="BQ102" s="183" t="s">
        <v>993</v>
      </c>
      <c r="BR102" s="126">
        <v>0</v>
      </c>
      <c r="BS102" s="183" t="s">
        <v>993</v>
      </c>
      <c r="BT102" s="126">
        <v>0</v>
      </c>
      <c r="BU102" s="126">
        <v>0</v>
      </c>
      <c r="BV102" s="126">
        <v>0</v>
      </c>
      <c r="BW102" s="183" t="s">
        <v>993</v>
      </c>
      <c r="BX102" s="126">
        <v>0</v>
      </c>
      <c r="BY102" s="183" t="s">
        <v>993</v>
      </c>
      <c r="BZ102" s="126">
        <v>0</v>
      </c>
      <c r="CA102" s="183" t="s">
        <v>993</v>
      </c>
      <c r="CB102" s="126">
        <v>0</v>
      </c>
      <c r="CC102" s="126">
        <v>0</v>
      </c>
      <c r="CD102" s="126">
        <v>0</v>
      </c>
      <c r="CE102" s="183" t="s">
        <v>993</v>
      </c>
      <c r="CF102" s="126">
        <v>0</v>
      </c>
      <c r="CG102" s="183" t="s">
        <v>993</v>
      </c>
      <c r="CH102" s="126">
        <v>0</v>
      </c>
      <c r="CI102" s="183" t="s">
        <v>993</v>
      </c>
      <c r="CJ102" s="126">
        <v>0</v>
      </c>
      <c r="CK102" s="126">
        <v>0</v>
      </c>
      <c r="CL102" s="126">
        <v>0</v>
      </c>
      <c r="CM102" s="126">
        <v>24</v>
      </c>
      <c r="CN102" s="126">
        <v>0.8</v>
      </c>
      <c r="CO102" s="126">
        <v>0</v>
      </c>
      <c r="CP102" s="126">
        <v>0</v>
      </c>
      <c r="CQ102" s="126">
        <v>0</v>
      </c>
      <c r="CR102" s="126">
        <v>0.8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7" t="b">
        <v>0</v>
      </c>
      <c r="DH102" s="183" t="s">
        <v>999</v>
      </c>
      <c r="DI102" s="183" t="s">
        <v>1154</v>
      </c>
      <c r="DJ102" s="183" t="s">
        <v>525</v>
      </c>
      <c r="DK102" s="183" t="s">
        <v>298</v>
      </c>
      <c r="DL102" s="126">
        <v>161</v>
      </c>
      <c r="DM102" s="126">
        <v>32</v>
      </c>
      <c r="DN102" s="126">
        <v>9</v>
      </c>
      <c r="DO102" s="126">
        <v>120</v>
      </c>
      <c r="DP102" s="126">
        <v>2546</v>
      </c>
      <c r="DQ102" s="126">
        <v>740</v>
      </c>
      <c r="DR102" s="167">
        <f t="shared" si="38"/>
        <v>0.58127853881278535</v>
      </c>
      <c r="DS102" s="168">
        <f t="shared" si="39"/>
        <v>5.6514983351831303</v>
      </c>
      <c r="DT102" s="126">
        <v>161</v>
      </c>
      <c r="DU102" s="126">
        <v>32</v>
      </c>
      <c r="DV102" s="126">
        <v>114</v>
      </c>
      <c r="DW102" s="126">
        <v>5</v>
      </c>
      <c r="DX102" s="126">
        <v>10</v>
      </c>
      <c r="DY102" s="126">
        <v>0</v>
      </c>
      <c r="DZ102" s="126">
        <v>0</v>
      </c>
      <c r="EA102" s="126">
        <v>0</v>
      </c>
      <c r="EB102" s="126">
        <v>740</v>
      </c>
      <c r="EC102" s="126">
        <v>610</v>
      </c>
      <c r="ED102" s="126">
        <v>50</v>
      </c>
      <c r="EE102" s="126">
        <v>18</v>
      </c>
      <c r="EF102" s="126">
        <v>1</v>
      </c>
      <c r="EG102" s="126">
        <v>0</v>
      </c>
      <c r="EH102" s="126">
        <v>0</v>
      </c>
      <c r="EI102" s="126">
        <v>1</v>
      </c>
      <c r="EJ102" s="126">
        <v>60</v>
      </c>
      <c r="EK102" s="126">
        <v>0</v>
      </c>
      <c r="EL102" s="126">
        <v>130</v>
      </c>
      <c r="EM102" s="126">
        <v>129</v>
      </c>
      <c r="EN102" s="126">
        <v>0</v>
      </c>
      <c r="EO102" s="126">
        <v>1</v>
      </c>
      <c r="EP102" s="126">
        <v>0</v>
      </c>
      <c r="EQ102" s="126">
        <v>0</v>
      </c>
      <c r="ER102" s="127" t="b">
        <v>0</v>
      </c>
      <c r="ES102" s="127" t="b">
        <v>0</v>
      </c>
      <c r="ET102" s="127" t="b">
        <v>1</v>
      </c>
      <c r="EU102" s="128">
        <v>0</v>
      </c>
      <c r="EV102" s="128">
        <v>0</v>
      </c>
      <c r="EW102" s="128">
        <v>0</v>
      </c>
      <c r="EX102" s="128">
        <v>0</v>
      </c>
      <c r="EY102" s="128">
        <v>0</v>
      </c>
      <c r="EZ102" s="128">
        <v>0</v>
      </c>
      <c r="FA102" s="127" t="b">
        <v>0</v>
      </c>
      <c r="FB102" s="127" t="b">
        <v>0</v>
      </c>
      <c r="FC102" s="127" t="b">
        <v>1</v>
      </c>
      <c r="FD102" s="128">
        <v>0</v>
      </c>
      <c r="FE102" s="128">
        <v>0</v>
      </c>
      <c r="FF102" s="128">
        <v>0</v>
      </c>
      <c r="FG102" s="128">
        <v>0</v>
      </c>
      <c r="FH102" s="128">
        <v>0</v>
      </c>
      <c r="FI102" s="128">
        <v>0</v>
      </c>
      <c r="FJ102" s="127" t="b">
        <v>0</v>
      </c>
      <c r="FK102" s="127" t="b">
        <v>0</v>
      </c>
      <c r="FL102" s="127" t="b">
        <v>1</v>
      </c>
      <c r="FM102" s="128">
        <v>0</v>
      </c>
      <c r="FN102" s="128">
        <v>0</v>
      </c>
      <c r="FO102" s="128">
        <v>0</v>
      </c>
      <c r="FP102" s="128">
        <v>0</v>
      </c>
      <c r="FQ102" s="128">
        <v>0</v>
      </c>
      <c r="FR102" s="128">
        <v>0</v>
      </c>
      <c r="FS102" s="183" t="s">
        <v>293</v>
      </c>
      <c r="FT102" s="128">
        <v>0</v>
      </c>
      <c r="FU102" s="126">
        <v>0</v>
      </c>
      <c r="FV102" s="126">
        <v>130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6">
        <v>0</v>
      </c>
      <c r="GM102" s="127" t="b">
        <v>0</v>
      </c>
      <c r="GN102" s="183" t="s">
        <v>993</v>
      </c>
      <c r="GO102" s="183" t="s">
        <v>993</v>
      </c>
      <c r="GP102" s="183" t="s">
        <v>993</v>
      </c>
      <c r="GQ102" s="183" t="s">
        <v>993</v>
      </c>
      <c r="GR102" s="127"/>
      <c r="GS102" s="123"/>
    </row>
    <row r="103" spans="1:201">
      <c r="A103" s="122"/>
      <c r="B103" s="210" t="s">
        <v>467</v>
      </c>
      <c r="C103" s="183" t="s">
        <v>1172</v>
      </c>
      <c r="D103" s="183" t="s">
        <v>20</v>
      </c>
      <c r="E103" s="183" t="s">
        <v>437</v>
      </c>
      <c r="F103" s="183" t="s">
        <v>986</v>
      </c>
      <c r="G103" s="183" t="s">
        <v>1062</v>
      </c>
      <c r="H103" s="183" t="s">
        <v>1063</v>
      </c>
      <c r="I103" s="183" t="s">
        <v>1064</v>
      </c>
      <c r="J103" s="183" t="s">
        <v>1065</v>
      </c>
      <c r="K103" s="126">
        <v>15</v>
      </c>
      <c r="L103" s="183" t="s">
        <v>20</v>
      </c>
      <c r="M103" s="183" t="s">
        <v>1142</v>
      </c>
      <c r="N103" s="183" t="s">
        <v>486</v>
      </c>
      <c r="O103" s="183" t="s">
        <v>993</v>
      </c>
      <c r="P103" s="183" t="s">
        <v>993</v>
      </c>
      <c r="Q103" s="183" t="s">
        <v>270</v>
      </c>
      <c r="R103" s="127" t="b">
        <v>1</v>
      </c>
      <c r="S103" s="126">
        <v>2</v>
      </c>
      <c r="T103" s="127" t="b">
        <v>0</v>
      </c>
      <c r="U103" s="126">
        <v>0</v>
      </c>
      <c r="V103" s="127" t="b">
        <v>0</v>
      </c>
      <c r="W103" s="127" t="b">
        <v>1</v>
      </c>
      <c r="X103" s="183" t="s">
        <v>270</v>
      </c>
      <c r="Y103" s="183" t="b">
        <f t="shared" si="40"/>
        <v>1</v>
      </c>
      <c r="Z103" s="183" t="s">
        <v>993</v>
      </c>
      <c r="AA103" s="127" t="b">
        <v>0</v>
      </c>
      <c r="AB103" s="183" t="s">
        <v>993</v>
      </c>
      <c r="AC103" s="183" t="s">
        <v>993</v>
      </c>
      <c r="AD103" s="183" t="s">
        <v>993</v>
      </c>
      <c r="AE103" s="183">
        <f t="shared" si="41"/>
        <v>6</v>
      </c>
      <c r="AF103" s="183">
        <f t="shared" si="42"/>
        <v>6</v>
      </c>
      <c r="AG103" s="183">
        <f t="shared" si="43"/>
        <v>1</v>
      </c>
      <c r="AH103" s="183">
        <f t="shared" si="44"/>
        <v>6</v>
      </c>
      <c r="AI103" s="126">
        <v>6</v>
      </c>
      <c r="AJ103" s="126">
        <v>6</v>
      </c>
      <c r="AK103" s="126">
        <v>1</v>
      </c>
      <c r="AL103" s="126">
        <v>6</v>
      </c>
      <c r="AM103" s="126">
        <v>0</v>
      </c>
      <c r="AN103" s="126">
        <v>0</v>
      </c>
      <c r="AO103" s="126">
        <v>0</v>
      </c>
      <c r="AP103" s="126">
        <v>0</v>
      </c>
      <c r="AQ103" s="126">
        <v>0</v>
      </c>
      <c r="AR103" s="126">
        <v>0</v>
      </c>
      <c r="AS103" s="126">
        <v>0</v>
      </c>
      <c r="AT103" s="126">
        <v>0</v>
      </c>
      <c r="AU103" s="126">
        <v>0</v>
      </c>
      <c r="AV103" s="126">
        <v>0</v>
      </c>
      <c r="AW103" s="126">
        <v>0</v>
      </c>
      <c r="AX103" s="126">
        <v>0</v>
      </c>
      <c r="AY103" s="126">
        <v>0</v>
      </c>
      <c r="AZ103" s="126">
        <v>0</v>
      </c>
      <c r="BA103" s="126">
        <v>0</v>
      </c>
      <c r="BB103" s="126">
        <v>0</v>
      </c>
      <c r="BC103" s="127" t="b">
        <v>0</v>
      </c>
      <c r="BD103" s="127"/>
      <c r="BE103" s="183" t="s">
        <v>1177</v>
      </c>
      <c r="BF103" s="126">
        <v>6</v>
      </c>
      <c r="BG103" s="183" t="s">
        <v>993</v>
      </c>
      <c r="BH103" s="126">
        <v>0</v>
      </c>
      <c r="BI103" s="183" t="s">
        <v>993</v>
      </c>
      <c r="BJ103" s="126">
        <v>0</v>
      </c>
      <c r="BK103" s="126">
        <v>0</v>
      </c>
      <c r="BL103" s="126">
        <v>0</v>
      </c>
      <c r="BM103" s="183" t="s">
        <v>993</v>
      </c>
      <c r="BN103" s="183" t="s">
        <v>993</v>
      </c>
      <c r="BO103" s="183" t="s">
        <v>993</v>
      </c>
      <c r="BP103" s="126">
        <v>0</v>
      </c>
      <c r="BQ103" s="183" t="s">
        <v>993</v>
      </c>
      <c r="BR103" s="126">
        <v>0</v>
      </c>
      <c r="BS103" s="183" t="s">
        <v>993</v>
      </c>
      <c r="BT103" s="126">
        <v>0</v>
      </c>
      <c r="BU103" s="126">
        <v>0</v>
      </c>
      <c r="BV103" s="126">
        <v>0</v>
      </c>
      <c r="BW103" s="183" t="s">
        <v>993</v>
      </c>
      <c r="BX103" s="126">
        <v>0</v>
      </c>
      <c r="BY103" s="183" t="s">
        <v>993</v>
      </c>
      <c r="BZ103" s="126">
        <v>0</v>
      </c>
      <c r="CA103" s="183" t="s">
        <v>993</v>
      </c>
      <c r="CB103" s="126">
        <v>0</v>
      </c>
      <c r="CC103" s="126">
        <v>0</v>
      </c>
      <c r="CD103" s="126">
        <v>0</v>
      </c>
      <c r="CE103" s="183" t="s">
        <v>993</v>
      </c>
      <c r="CF103" s="126">
        <v>0</v>
      </c>
      <c r="CG103" s="183" t="s">
        <v>993</v>
      </c>
      <c r="CH103" s="126">
        <v>0</v>
      </c>
      <c r="CI103" s="183" t="s">
        <v>993</v>
      </c>
      <c r="CJ103" s="126">
        <v>0</v>
      </c>
      <c r="CK103" s="126">
        <v>0</v>
      </c>
      <c r="CL103" s="126">
        <v>0</v>
      </c>
      <c r="CM103" s="126">
        <v>27</v>
      </c>
      <c r="CN103" s="126">
        <v>0</v>
      </c>
      <c r="CO103" s="126">
        <v>0</v>
      </c>
      <c r="CP103" s="126">
        <v>0</v>
      </c>
      <c r="CQ103" s="126">
        <v>0</v>
      </c>
      <c r="CR103" s="126">
        <v>0.8</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7" t="b">
        <v>0</v>
      </c>
      <c r="DH103" s="183" t="s">
        <v>999</v>
      </c>
      <c r="DI103" s="183" t="s">
        <v>525</v>
      </c>
      <c r="DJ103" s="183" t="s">
        <v>450</v>
      </c>
      <c r="DK103" s="183" t="s">
        <v>440</v>
      </c>
      <c r="DL103" s="126">
        <v>534</v>
      </c>
      <c r="DM103" s="126">
        <v>496</v>
      </c>
      <c r="DN103" s="126">
        <v>5</v>
      </c>
      <c r="DO103" s="126">
        <v>33</v>
      </c>
      <c r="DP103" s="126">
        <v>2036</v>
      </c>
      <c r="DQ103" s="126">
        <v>199</v>
      </c>
      <c r="DR103" s="167">
        <f t="shared" si="38"/>
        <v>0.92968036529680365</v>
      </c>
      <c r="DS103" s="168">
        <f t="shared" si="39"/>
        <v>5.5552523874488404</v>
      </c>
      <c r="DT103" s="126">
        <v>534</v>
      </c>
      <c r="DU103" s="126">
        <v>493</v>
      </c>
      <c r="DV103" s="126">
        <v>36</v>
      </c>
      <c r="DW103" s="126">
        <v>4</v>
      </c>
      <c r="DX103" s="126">
        <v>1</v>
      </c>
      <c r="DY103" s="126">
        <v>0</v>
      </c>
      <c r="DZ103" s="126">
        <v>0</v>
      </c>
      <c r="EA103" s="126">
        <v>0</v>
      </c>
      <c r="EB103" s="126">
        <v>199</v>
      </c>
      <c r="EC103" s="126">
        <v>161</v>
      </c>
      <c r="ED103" s="126">
        <v>0</v>
      </c>
      <c r="EE103" s="126">
        <v>1</v>
      </c>
      <c r="EF103" s="126">
        <v>0</v>
      </c>
      <c r="EG103" s="126">
        <v>0</v>
      </c>
      <c r="EH103" s="126">
        <v>0</v>
      </c>
      <c r="EI103" s="126">
        <v>0</v>
      </c>
      <c r="EJ103" s="126">
        <v>37</v>
      </c>
      <c r="EK103" s="126">
        <v>0</v>
      </c>
      <c r="EL103" s="126">
        <v>38</v>
      </c>
      <c r="EM103" s="126">
        <v>38</v>
      </c>
      <c r="EN103" s="126">
        <v>0</v>
      </c>
      <c r="EO103" s="126">
        <v>0</v>
      </c>
      <c r="EP103" s="126">
        <v>0</v>
      </c>
      <c r="EQ103" s="126">
        <v>1</v>
      </c>
      <c r="ER103" s="127" t="b">
        <v>0</v>
      </c>
      <c r="ES103" s="127" t="b">
        <v>0</v>
      </c>
      <c r="ET103" s="127" t="b">
        <v>1</v>
      </c>
      <c r="EU103" s="128">
        <v>0</v>
      </c>
      <c r="EV103" s="128">
        <v>0</v>
      </c>
      <c r="EW103" s="128">
        <v>0</v>
      </c>
      <c r="EX103" s="128">
        <v>0</v>
      </c>
      <c r="EY103" s="128">
        <v>0</v>
      </c>
      <c r="EZ103" s="128">
        <v>0</v>
      </c>
      <c r="FA103" s="127" t="b">
        <v>0</v>
      </c>
      <c r="FB103" s="127" t="b">
        <v>0</v>
      </c>
      <c r="FC103" s="127" t="b">
        <v>1</v>
      </c>
      <c r="FD103" s="128">
        <v>0</v>
      </c>
      <c r="FE103" s="128">
        <v>0</v>
      </c>
      <c r="FF103" s="128">
        <v>0</v>
      </c>
      <c r="FG103" s="128">
        <v>0</v>
      </c>
      <c r="FH103" s="128">
        <v>0</v>
      </c>
      <c r="FI103" s="128">
        <v>0</v>
      </c>
      <c r="FJ103" s="127" t="b">
        <v>0</v>
      </c>
      <c r="FK103" s="127" t="b">
        <v>0</v>
      </c>
      <c r="FL103" s="127" t="b">
        <v>1</v>
      </c>
      <c r="FM103" s="128">
        <v>0</v>
      </c>
      <c r="FN103" s="128">
        <v>0</v>
      </c>
      <c r="FO103" s="128">
        <v>0</v>
      </c>
      <c r="FP103" s="128">
        <v>0</v>
      </c>
      <c r="FQ103" s="128">
        <v>0</v>
      </c>
      <c r="FR103" s="128">
        <v>0</v>
      </c>
      <c r="FS103" s="183" t="s">
        <v>293</v>
      </c>
      <c r="FT103" s="128">
        <v>0</v>
      </c>
      <c r="FU103" s="126">
        <v>0</v>
      </c>
      <c r="FV103" s="126">
        <v>38</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6">
        <v>0</v>
      </c>
      <c r="GM103" s="127" t="b">
        <v>0</v>
      </c>
      <c r="GN103" s="183" t="s">
        <v>993</v>
      </c>
      <c r="GO103" s="183" t="s">
        <v>993</v>
      </c>
      <c r="GP103" s="183" t="s">
        <v>993</v>
      </c>
      <c r="GQ103" s="183" t="s">
        <v>993</v>
      </c>
      <c r="GR103" s="127"/>
      <c r="GS103" s="123"/>
    </row>
    <row r="104" spans="1:201">
      <c r="A104" s="122"/>
      <c r="B104" s="210" t="s">
        <v>467</v>
      </c>
      <c r="C104" s="183" t="s">
        <v>1172</v>
      </c>
      <c r="D104" s="183" t="s">
        <v>20</v>
      </c>
      <c r="E104" s="183" t="s">
        <v>437</v>
      </c>
      <c r="F104" s="183" t="s">
        <v>986</v>
      </c>
      <c r="G104" s="183" t="s">
        <v>1062</v>
      </c>
      <c r="H104" s="183" t="s">
        <v>1063</v>
      </c>
      <c r="I104" s="183" t="s">
        <v>1064</v>
      </c>
      <c r="J104" s="183" t="s">
        <v>1065</v>
      </c>
      <c r="K104" s="126">
        <v>14</v>
      </c>
      <c r="L104" s="183" t="s">
        <v>20</v>
      </c>
      <c r="M104" s="183" t="s">
        <v>1141</v>
      </c>
      <c r="N104" s="183" t="s">
        <v>488</v>
      </c>
      <c r="O104" s="183" t="s">
        <v>993</v>
      </c>
      <c r="P104" s="183" t="s">
        <v>993</v>
      </c>
      <c r="Q104" s="183" t="s">
        <v>270</v>
      </c>
      <c r="R104" s="127" t="b">
        <v>1</v>
      </c>
      <c r="S104" s="126">
        <v>1</v>
      </c>
      <c r="T104" s="127" t="b">
        <v>0</v>
      </c>
      <c r="U104" s="126">
        <v>0</v>
      </c>
      <c r="V104" s="127" t="b">
        <v>0</v>
      </c>
      <c r="W104" s="127" t="b">
        <v>1</v>
      </c>
      <c r="X104" s="183" t="s">
        <v>270</v>
      </c>
      <c r="Y104" s="183" t="b">
        <f t="shared" si="40"/>
        <v>1</v>
      </c>
      <c r="Z104" s="183" t="s">
        <v>993</v>
      </c>
      <c r="AA104" s="127" t="b">
        <v>0</v>
      </c>
      <c r="AB104" s="183" t="s">
        <v>993</v>
      </c>
      <c r="AC104" s="183" t="s">
        <v>993</v>
      </c>
      <c r="AD104" s="183" t="s">
        <v>993</v>
      </c>
      <c r="AE104" s="183">
        <f t="shared" si="41"/>
        <v>16</v>
      </c>
      <c r="AF104" s="183">
        <f t="shared" si="42"/>
        <v>15</v>
      </c>
      <c r="AG104" s="183">
        <f t="shared" si="43"/>
        <v>0</v>
      </c>
      <c r="AH104" s="183">
        <f t="shared" si="44"/>
        <v>16</v>
      </c>
      <c r="AI104" s="126">
        <v>16</v>
      </c>
      <c r="AJ104" s="126">
        <v>15</v>
      </c>
      <c r="AK104" s="126">
        <v>0</v>
      </c>
      <c r="AL104" s="126">
        <v>16</v>
      </c>
      <c r="AM104" s="126">
        <v>0</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7" t="b">
        <v>0</v>
      </c>
      <c r="BD104" s="127"/>
      <c r="BE104" s="183" t="s">
        <v>1011</v>
      </c>
      <c r="BF104" s="126">
        <v>16</v>
      </c>
      <c r="BG104" s="183" t="s">
        <v>993</v>
      </c>
      <c r="BH104" s="126">
        <v>0</v>
      </c>
      <c r="BI104" s="183" t="s">
        <v>993</v>
      </c>
      <c r="BJ104" s="126">
        <v>0</v>
      </c>
      <c r="BK104" s="126">
        <v>0</v>
      </c>
      <c r="BL104" s="126">
        <v>0</v>
      </c>
      <c r="BM104" s="183" t="s">
        <v>993</v>
      </c>
      <c r="BN104" s="183" t="s">
        <v>993</v>
      </c>
      <c r="BO104" s="183" t="s">
        <v>993</v>
      </c>
      <c r="BP104" s="126">
        <v>0</v>
      </c>
      <c r="BQ104" s="183" t="s">
        <v>993</v>
      </c>
      <c r="BR104" s="126">
        <v>0</v>
      </c>
      <c r="BS104" s="183" t="s">
        <v>993</v>
      </c>
      <c r="BT104" s="126">
        <v>0</v>
      </c>
      <c r="BU104" s="126">
        <v>0</v>
      </c>
      <c r="BV104" s="126">
        <v>0</v>
      </c>
      <c r="BW104" s="183" t="s">
        <v>993</v>
      </c>
      <c r="BX104" s="126">
        <v>0</v>
      </c>
      <c r="BY104" s="183" t="s">
        <v>993</v>
      </c>
      <c r="BZ104" s="126">
        <v>0</v>
      </c>
      <c r="CA104" s="183" t="s">
        <v>993</v>
      </c>
      <c r="CB104" s="126">
        <v>0</v>
      </c>
      <c r="CC104" s="126">
        <v>0</v>
      </c>
      <c r="CD104" s="126">
        <v>0</v>
      </c>
      <c r="CE104" s="183" t="s">
        <v>993</v>
      </c>
      <c r="CF104" s="126">
        <v>0</v>
      </c>
      <c r="CG104" s="183" t="s">
        <v>993</v>
      </c>
      <c r="CH104" s="126">
        <v>0</v>
      </c>
      <c r="CI104" s="183" t="s">
        <v>993</v>
      </c>
      <c r="CJ104" s="126">
        <v>0</v>
      </c>
      <c r="CK104" s="126">
        <v>0</v>
      </c>
      <c r="CL104" s="126">
        <v>0</v>
      </c>
      <c r="CM104" s="126">
        <v>28</v>
      </c>
      <c r="CN104" s="126">
        <v>0.8</v>
      </c>
      <c r="CO104" s="126">
        <v>0</v>
      </c>
      <c r="CP104" s="126">
        <v>0</v>
      </c>
      <c r="CQ104" s="126">
        <v>0</v>
      </c>
      <c r="CR104" s="126">
        <v>0</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7" t="b">
        <v>0</v>
      </c>
      <c r="DH104" s="183" t="s">
        <v>450</v>
      </c>
      <c r="DI104" s="183" t="s">
        <v>993</v>
      </c>
      <c r="DJ104" s="183" t="s">
        <v>993</v>
      </c>
      <c r="DK104" s="183" t="s">
        <v>993</v>
      </c>
      <c r="DL104" s="126">
        <v>867</v>
      </c>
      <c r="DM104" s="126">
        <v>808</v>
      </c>
      <c r="DN104" s="126">
        <v>0</v>
      </c>
      <c r="DO104" s="126">
        <v>59</v>
      </c>
      <c r="DP104" s="126">
        <v>2919</v>
      </c>
      <c r="DQ104" s="126">
        <v>324</v>
      </c>
      <c r="DR104" s="167">
        <f t="shared" si="38"/>
        <v>0.49982876712328766</v>
      </c>
      <c r="DS104" s="168">
        <f t="shared" si="39"/>
        <v>4.9017632241813605</v>
      </c>
      <c r="DT104" s="126">
        <v>867</v>
      </c>
      <c r="DU104" s="126">
        <v>805</v>
      </c>
      <c r="DV104" s="126">
        <v>48</v>
      </c>
      <c r="DW104" s="126">
        <v>7</v>
      </c>
      <c r="DX104" s="126">
        <v>7</v>
      </c>
      <c r="DY104" s="126">
        <v>0</v>
      </c>
      <c r="DZ104" s="126">
        <v>0</v>
      </c>
      <c r="EA104" s="126">
        <v>0</v>
      </c>
      <c r="EB104" s="126">
        <v>324</v>
      </c>
      <c r="EC104" s="126">
        <v>260</v>
      </c>
      <c r="ED104" s="126">
        <v>7</v>
      </c>
      <c r="EE104" s="126">
        <v>15</v>
      </c>
      <c r="EF104" s="126">
        <v>0</v>
      </c>
      <c r="EG104" s="126">
        <v>0</v>
      </c>
      <c r="EH104" s="126">
        <v>0</v>
      </c>
      <c r="EI104" s="126">
        <v>0</v>
      </c>
      <c r="EJ104" s="126">
        <v>42</v>
      </c>
      <c r="EK104" s="126">
        <v>0</v>
      </c>
      <c r="EL104" s="126">
        <v>64</v>
      </c>
      <c r="EM104" s="126">
        <v>63</v>
      </c>
      <c r="EN104" s="126">
        <v>0</v>
      </c>
      <c r="EO104" s="126">
        <v>1</v>
      </c>
      <c r="EP104" s="126">
        <v>0</v>
      </c>
      <c r="EQ104" s="126">
        <v>0</v>
      </c>
      <c r="ER104" s="127" t="b">
        <v>0</v>
      </c>
      <c r="ES104" s="127" t="b">
        <v>0</v>
      </c>
      <c r="ET104" s="127" t="b">
        <v>1</v>
      </c>
      <c r="EU104" s="128">
        <v>0</v>
      </c>
      <c r="EV104" s="128">
        <v>0</v>
      </c>
      <c r="EW104" s="128">
        <v>0</v>
      </c>
      <c r="EX104" s="128">
        <v>0</v>
      </c>
      <c r="EY104" s="128">
        <v>0</v>
      </c>
      <c r="EZ104" s="128">
        <v>0</v>
      </c>
      <c r="FA104" s="127" t="b">
        <v>0</v>
      </c>
      <c r="FB104" s="127" t="b">
        <v>0</v>
      </c>
      <c r="FC104" s="127" t="b">
        <v>1</v>
      </c>
      <c r="FD104" s="128">
        <v>0</v>
      </c>
      <c r="FE104" s="128">
        <v>0</v>
      </c>
      <c r="FF104" s="128">
        <v>0</v>
      </c>
      <c r="FG104" s="128">
        <v>0</v>
      </c>
      <c r="FH104" s="128">
        <v>0</v>
      </c>
      <c r="FI104" s="128">
        <v>0</v>
      </c>
      <c r="FJ104" s="127" t="b">
        <v>0</v>
      </c>
      <c r="FK104" s="127" t="b">
        <v>0</v>
      </c>
      <c r="FL104" s="127" t="b">
        <v>1</v>
      </c>
      <c r="FM104" s="128">
        <v>0</v>
      </c>
      <c r="FN104" s="128">
        <v>0</v>
      </c>
      <c r="FO104" s="128">
        <v>0</v>
      </c>
      <c r="FP104" s="128">
        <v>0</v>
      </c>
      <c r="FQ104" s="128">
        <v>0</v>
      </c>
      <c r="FR104" s="128">
        <v>0</v>
      </c>
      <c r="FS104" s="183" t="s">
        <v>293</v>
      </c>
      <c r="FT104" s="128">
        <v>0</v>
      </c>
      <c r="FU104" s="126">
        <v>0</v>
      </c>
      <c r="FV104" s="126">
        <v>64</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6">
        <v>0</v>
      </c>
      <c r="GM104" s="127" t="b">
        <v>0</v>
      </c>
      <c r="GN104" s="183" t="s">
        <v>993</v>
      </c>
      <c r="GO104" s="183" t="s">
        <v>993</v>
      </c>
      <c r="GP104" s="183" t="s">
        <v>993</v>
      </c>
      <c r="GQ104" s="183" t="s">
        <v>993</v>
      </c>
      <c r="GR104" s="127"/>
      <c r="GS104" s="123"/>
    </row>
    <row r="105" spans="1:201">
      <c r="A105" s="122"/>
      <c r="B105" s="210" t="s">
        <v>467</v>
      </c>
      <c r="C105" s="183" t="s">
        <v>1172</v>
      </c>
      <c r="D105" s="183" t="s">
        <v>20</v>
      </c>
      <c r="E105" s="183" t="s">
        <v>437</v>
      </c>
      <c r="F105" s="183" t="s">
        <v>986</v>
      </c>
      <c r="G105" s="183" t="s">
        <v>1062</v>
      </c>
      <c r="H105" s="183" t="s">
        <v>1063</v>
      </c>
      <c r="I105" s="183" t="s">
        <v>1064</v>
      </c>
      <c r="J105" s="183" t="s">
        <v>1065</v>
      </c>
      <c r="K105" s="126">
        <v>16</v>
      </c>
      <c r="L105" s="183" t="s">
        <v>20</v>
      </c>
      <c r="M105" s="183" t="s">
        <v>1143</v>
      </c>
      <c r="N105" s="183" t="s">
        <v>448</v>
      </c>
      <c r="O105" s="183" t="s">
        <v>993</v>
      </c>
      <c r="P105" s="183" t="s">
        <v>993</v>
      </c>
      <c r="Q105" s="183" t="s">
        <v>270</v>
      </c>
      <c r="R105" s="127" t="b">
        <v>0</v>
      </c>
      <c r="S105" s="126">
        <v>0</v>
      </c>
      <c r="T105" s="127" t="b">
        <v>0</v>
      </c>
      <c r="U105" s="126">
        <v>0</v>
      </c>
      <c r="V105" s="127" t="b">
        <v>0</v>
      </c>
      <c r="W105" s="127" t="b">
        <v>1</v>
      </c>
      <c r="X105" s="183" t="s">
        <v>270</v>
      </c>
      <c r="Y105" s="183" t="b">
        <f t="shared" si="40"/>
        <v>1</v>
      </c>
      <c r="Z105" s="183" t="s">
        <v>993</v>
      </c>
      <c r="AA105" s="127" t="b">
        <v>0</v>
      </c>
      <c r="AB105" s="183" t="s">
        <v>993</v>
      </c>
      <c r="AC105" s="183" t="s">
        <v>993</v>
      </c>
      <c r="AD105" s="183" t="s">
        <v>993</v>
      </c>
      <c r="AE105" s="183">
        <f t="shared" si="41"/>
        <v>6</v>
      </c>
      <c r="AF105" s="183">
        <f t="shared" si="42"/>
        <v>6</v>
      </c>
      <c r="AG105" s="183">
        <f t="shared" si="43"/>
        <v>1</v>
      </c>
      <c r="AH105" s="183">
        <f t="shared" si="44"/>
        <v>6</v>
      </c>
      <c r="AI105" s="126">
        <v>6</v>
      </c>
      <c r="AJ105" s="126">
        <v>6</v>
      </c>
      <c r="AK105" s="126">
        <v>1</v>
      </c>
      <c r="AL105" s="126">
        <v>6</v>
      </c>
      <c r="AM105" s="126">
        <v>0</v>
      </c>
      <c r="AN105" s="126">
        <v>0</v>
      </c>
      <c r="AO105" s="126">
        <v>0</v>
      </c>
      <c r="AP105" s="126">
        <v>0</v>
      </c>
      <c r="AQ105" s="126">
        <v>0</v>
      </c>
      <c r="AR105" s="126">
        <v>0</v>
      </c>
      <c r="AS105" s="126">
        <v>0</v>
      </c>
      <c r="AT105" s="126">
        <v>0</v>
      </c>
      <c r="AU105" s="126">
        <v>0</v>
      </c>
      <c r="AV105" s="126">
        <v>0</v>
      </c>
      <c r="AW105" s="126">
        <v>0</v>
      </c>
      <c r="AX105" s="126">
        <v>0</v>
      </c>
      <c r="AY105" s="126">
        <v>0</v>
      </c>
      <c r="AZ105" s="126">
        <v>0</v>
      </c>
      <c r="BA105" s="126">
        <v>0</v>
      </c>
      <c r="BB105" s="126">
        <v>0</v>
      </c>
      <c r="BC105" s="127" t="b">
        <v>0</v>
      </c>
      <c r="BD105" s="127"/>
      <c r="BE105" s="183" t="s">
        <v>1152</v>
      </c>
      <c r="BF105" s="126">
        <v>6</v>
      </c>
      <c r="BG105" s="183" t="s">
        <v>993</v>
      </c>
      <c r="BH105" s="126">
        <v>0</v>
      </c>
      <c r="BI105" s="183" t="s">
        <v>993</v>
      </c>
      <c r="BJ105" s="126">
        <v>0</v>
      </c>
      <c r="BK105" s="126">
        <v>0</v>
      </c>
      <c r="BL105" s="126">
        <v>0</v>
      </c>
      <c r="BM105" s="183" t="s">
        <v>993</v>
      </c>
      <c r="BN105" s="183" t="s">
        <v>993</v>
      </c>
      <c r="BO105" s="183" t="s">
        <v>993</v>
      </c>
      <c r="BP105" s="126">
        <v>0</v>
      </c>
      <c r="BQ105" s="183" t="s">
        <v>993</v>
      </c>
      <c r="BR105" s="126">
        <v>0</v>
      </c>
      <c r="BS105" s="183" t="s">
        <v>993</v>
      </c>
      <c r="BT105" s="126">
        <v>0</v>
      </c>
      <c r="BU105" s="126">
        <v>0</v>
      </c>
      <c r="BV105" s="126">
        <v>0</v>
      </c>
      <c r="BW105" s="183" t="s">
        <v>993</v>
      </c>
      <c r="BX105" s="126">
        <v>0</v>
      </c>
      <c r="BY105" s="183" t="s">
        <v>993</v>
      </c>
      <c r="BZ105" s="126">
        <v>0</v>
      </c>
      <c r="CA105" s="183" t="s">
        <v>993</v>
      </c>
      <c r="CB105" s="126">
        <v>0</v>
      </c>
      <c r="CC105" s="126">
        <v>0</v>
      </c>
      <c r="CD105" s="126">
        <v>0</v>
      </c>
      <c r="CE105" s="183" t="s">
        <v>993</v>
      </c>
      <c r="CF105" s="126">
        <v>0</v>
      </c>
      <c r="CG105" s="183" t="s">
        <v>993</v>
      </c>
      <c r="CH105" s="126">
        <v>0</v>
      </c>
      <c r="CI105" s="183" t="s">
        <v>993</v>
      </c>
      <c r="CJ105" s="126">
        <v>0</v>
      </c>
      <c r="CK105" s="126">
        <v>0</v>
      </c>
      <c r="CL105" s="126">
        <v>0</v>
      </c>
      <c r="CM105" s="126">
        <v>1</v>
      </c>
      <c r="CN105" s="126">
        <v>0.8</v>
      </c>
      <c r="CO105" s="126">
        <v>0</v>
      </c>
      <c r="CP105" s="126">
        <v>0</v>
      </c>
      <c r="CQ105" s="126">
        <v>0</v>
      </c>
      <c r="CR105" s="126">
        <v>0</v>
      </c>
      <c r="CS105" s="126">
        <v>14</v>
      </c>
      <c r="CT105" s="126">
        <v>2.7</v>
      </c>
      <c r="CU105" s="126">
        <v>0</v>
      </c>
      <c r="CV105" s="126">
        <v>0</v>
      </c>
      <c r="CW105" s="126">
        <v>0</v>
      </c>
      <c r="CX105" s="126">
        <v>0</v>
      </c>
      <c r="CY105" s="126">
        <v>0</v>
      </c>
      <c r="CZ105" s="126">
        <v>0</v>
      </c>
      <c r="DA105" s="126">
        <v>0</v>
      </c>
      <c r="DB105" s="126">
        <v>0</v>
      </c>
      <c r="DC105" s="126">
        <v>0</v>
      </c>
      <c r="DD105" s="126">
        <v>0</v>
      </c>
      <c r="DE105" s="126">
        <v>0</v>
      </c>
      <c r="DF105" s="126">
        <v>0</v>
      </c>
      <c r="DG105" s="127" t="b">
        <v>0</v>
      </c>
      <c r="DH105" s="183" t="s">
        <v>1011</v>
      </c>
      <c r="DI105" s="183" t="s">
        <v>993</v>
      </c>
      <c r="DJ105" s="183" t="s">
        <v>993</v>
      </c>
      <c r="DK105" s="183" t="s">
        <v>993</v>
      </c>
      <c r="DL105" s="126">
        <v>235</v>
      </c>
      <c r="DM105" s="126">
        <v>119</v>
      </c>
      <c r="DN105" s="126">
        <v>25</v>
      </c>
      <c r="DO105" s="126">
        <v>91</v>
      </c>
      <c r="DP105" s="126">
        <v>169</v>
      </c>
      <c r="DQ105" s="126">
        <v>254</v>
      </c>
      <c r="DR105" s="167">
        <f t="shared" si="38"/>
        <v>7.7168949771689505E-2</v>
      </c>
      <c r="DS105" s="168">
        <f t="shared" si="39"/>
        <v>0.69120654396728021</v>
      </c>
      <c r="DT105" s="126">
        <v>235</v>
      </c>
      <c r="DU105" s="126">
        <v>53</v>
      </c>
      <c r="DV105" s="126">
        <v>172</v>
      </c>
      <c r="DW105" s="126">
        <v>10</v>
      </c>
      <c r="DX105" s="126">
        <v>0</v>
      </c>
      <c r="DY105" s="126">
        <v>0</v>
      </c>
      <c r="DZ105" s="126">
        <v>0</v>
      </c>
      <c r="EA105" s="126">
        <v>0</v>
      </c>
      <c r="EB105" s="126">
        <v>254</v>
      </c>
      <c r="EC105" s="126">
        <v>70</v>
      </c>
      <c r="ED105" s="126">
        <v>178</v>
      </c>
      <c r="EE105" s="126">
        <v>6</v>
      </c>
      <c r="EF105" s="126">
        <v>0</v>
      </c>
      <c r="EG105" s="126">
        <v>0</v>
      </c>
      <c r="EH105" s="126">
        <v>0</v>
      </c>
      <c r="EI105" s="126">
        <v>0</v>
      </c>
      <c r="EJ105" s="126">
        <v>0</v>
      </c>
      <c r="EK105" s="126">
        <v>0</v>
      </c>
      <c r="EL105" s="126">
        <v>184</v>
      </c>
      <c r="EM105" s="126">
        <v>184</v>
      </c>
      <c r="EN105" s="126">
        <v>0</v>
      </c>
      <c r="EO105" s="126">
        <v>0</v>
      </c>
      <c r="EP105" s="126">
        <v>0</v>
      </c>
      <c r="EQ105" s="126">
        <v>209</v>
      </c>
      <c r="ER105" s="127" t="b">
        <v>0</v>
      </c>
      <c r="ES105" s="127" t="b">
        <v>0</v>
      </c>
      <c r="ET105" s="127" t="b">
        <v>1</v>
      </c>
      <c r="EU105" s="128">
        <v>0</v>
      </c>
      <c r="EV105" s="128">
        <v>0</v>
      </c>
      <c r="EW105" s="128">
        <v>0</v>
      </c>
      <c r="EX105" s="128">
        <v>0</v>
      </c>
      <c r="EY105" s="128">
        <v>0</v>
      </c>
      <c r="EZ105" s="128">
        <v>0</v>
      </c>
      <c r="FA105" s="127" t="b">
        <v>0</v>
      </c>
      <c r="FB105" s="127" t="b">
        <v>0</v>
      </c>
      <c r="FC105" s="127" t="b">
        <v>1</v>
      </c>
      <c r="FD105" s="128">
        <v>0</v>
      </c>
      <c r="FE105" s="128">
        <v>0</v>
      </c>
      <c r="FF105" s="128">
        <v>0</v>
      </c>
      <c r="FG105" s="128">
        <v>0</v>
      </c>
      <c r="FH105" s="128">
        <v>0</v>
      </c>
      <c r="FI105" s="128">
        <v>0</v>
      </c>
      <c r="FJ105" s="127" t="b">
        <v>0</v>
      </c>
      <c r="FK105" s="127" t="b">
        <v>0</v>
      </c>
      <c r="FL105" s="127" t="b">
        <v>1</v>
      </c>
      <c r="FM105" s="128">
        <v>0</v>
      </c>
      <c r="FN105" s="128">
        <v>0</v>
      </c>
      <c r="FO105" s="128">
        <v>0</v>
      </c>
      <c r="FP105" s="128">
        <v>0</v>
      </c>
      <c r="FQ105" s="128">
        <v>0</v>
      </c>
      <c r="FR105" s="128">
        <v>0</v>
      </c>
      <c r="FS105" s="183" t="s">
        <v>293</v>
      </c>
      <c r="FT105" s="128">
        <v>0</v>
      </c>
      <c r="FU105" s="126">
        <v>0</v>
      </c>
      <c r="FV105" s="126">
        <v>184</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6">
        <v>0</v>
      </c>
      <c r="GM105" s="127" t="b">
        <v>0</v>
      </c>
      <c r="GN105" s="183" t="s">
        <v>993</v>
      </c>
      <c r="GO105" s="183" t="s">
        <v>993</v>
      </c>
      <c r="GP105" s="183" t="s">
        <v>993</v>
      </c>
      <c r="GQ105" s="183" t="s">
        <v>993</v>
      </c>
      <c r="GR105" s="127"/>
      <c r="GS105" s="123"/>
    </row>
    <row r="106" spans="1:201">
      <c r="A106" s="122"/>
      <c r="B106" s="210" t="s">
        <v>467</v>
      </c>
      <c r="C106" s="183" t="s">
        <v>1172</v>
      </c>
      <c r="D106" s="183" t="s">
        <v>20</v>
      </c>
      <c r="E106" s="183" t="s">
        <v>437</v>
      </c>
      <c r="F106" s="183" t="s">
        <v>986</v>
      </c>
      <c r="G106" s="183" t="s">
        <v>1062</v>
      </c>
      <c r="H106" s="183" t="s">
        <v>1063</v>
      </c>
      <c r="I106" s="183" t="s">
        <v>1064</v>
      </c>
      <c r="J106" s="183" t="s">
        <v>1065</v>
      </c>
      <c r="K106" s="126">
        <v>17</v>
      </c>
      <c r="L106" s="183" t="s">
        <v>20</v>
      </c>
      <c r="M106" s="183" t="s">
        <v>1144</v>
      </c>
      <c r="N106" s="183" t="s">
        <v>445</v>
      </c>
      <c r="O106" s="183" t="s">
        <v>993</v>
      </c>
      <c r="P106" s="183" t="s">
        <v>993</v>
      </c>
      <c r="Q106" s="183" t="s">
        <v>270</v>
      </c>
      <c r="R106" s="127" t="b">
        <v>0</v>
      </c>
      <c r="S106" s="126">
        <v>0</v>
      </c>
      <c r="T106" s="127" t="b">
        <v>0</v>
      </c>
      <c r="U106" s="126">
        <v>0</v>
      </c>
      <c r="V106" s="127" t="b">
        <v>0</v>
      </c>
      <c r="W106" s="127" t="b">
        <v>1</v>
      </c>
      <c r="X106" s="183" t="s">
        <v>270</v>
      </c>
      <c r="Y106" s="183" t="b">
        <f t="shared" si="40"/>
        <v>1</v>
      </c>
      <c r="Z106" s="183" t="s">
        <v>993</v>
      </c>
      <c r="AA106" s="127" t="b">
        <v>0</v>
      </c>
      <c r="AB106" s="183" t="s">
        <v>993</v>
      </c>
      <c r="AC106" s="183" t="s">
        <v>993</v>
      </c>
      <c r="AD106" s="183" t="s">
        <v>993</v>
      </c>
      <c r="AE106" s="183">
        <f t="shared" si="41"/>
        <v>12</v>
      </c>
      <c r="AF106" s="183">
        <f t="shared" si="42"/>
        <v>12</v>
      </c>
      <c r="AG106" s="183">
        <f t="shared" si="43"/>
        <v>7</v>
      </c>
      <c r="AH106" s="183">
        <f t="shared" si="44"/>
        <v>12</v>
      </c>
      <c r="AI106" s="126">
        <v>12</v>
      </c>
      <c r="AJ106" s="126">
        <v>12</v>
      </c>
      <c r="AK106" s="126">
        <v>7</v>
      </c>
      <c r="AL106" s="126">
        <v>12</v>
      </c>
      <c r="AM106" s="126">
        <v>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7" t="b">
        <v>0</v>
      </c>
      <c r="BD106" s="127"/>
      <c r="BE106" s="183" t="s">
        <v>1150</v>
      </c>
      <c r="BF106" s="126">
        <v>12</v>
      </c>
      <c r="BG106" s="183" t="s">
        <v>993</v>
      </c>
      <c r="BH106" s="126">
        <v>0</v>
      </c>
      <c r="BI106" s="183" t="s">
        <v>993</v>
      </c>
      <c r="BJ106" s="126">
        <v>0</v>
      </c>
      <c r="BK106" s="126">
        <v>0</v>
      </c>
      <c r="BL106" s="126">
        <v>0</v>
      </c>
      <c r="BM106" s="183" t="s">
        <v>993</v>
      </c>
      <c r="BN106" s="183" t="s">
        <v>993</v>
      </c>
      <c r="BO106" s="183" t="s">
        <v>993</v>
      </c>
      <c r="BP106" s="126">
        <v>0</v>
      </c>
      <c r="BQ106" s="183" t="s">
        <v>993</v>
      </c>
      <c r="BR106" s="126">
        <v>0</v>
      </c>
      <c r="BS106" s="183" t="s">
        <v>993</v>
      </c>
      <c r="BT106" s="126">
        <v>0</v>
      </c>
      <c r="BU106" s="126">
        <v>0</v>
      </c>
      <c r="BV106" s="126">
        <v>0</v>
      </c>
      <c r="BW106" s="183" t="s">
        <v>993</v>
      </c>
      <c r="BX106" s="126">
        <v>0</v>
      </c>
      <c r="BY106" s="183" t="s">
        <v>993</v>
      </c>
      <c r="BZ106" s="126">
        <v>0</v>
      </c>
      <c r="CA106" s="183" t="s">
        <v>993</v>
      </c>
      <c r="CB106" s="126">
        <v>0</v>
      </c>
      <c r="CC106" s="126">
        <v>0</v>
      </c>
      <c r="CD106" s="126">
        <v>0</v>
      </c>
      <c r="CE106" s="183" t="s">
        <v>993</v>
      </c>
      <c r="CF106" s="126">
        <v>0</v>
      </c>
      <c r="CG106" s="183" t="s">
        <v>993</v>
      </c>
      <c r="CH106" s="126">
        <v>0</v>
      </c>
      <c r="CI106" s="183" t="s">
        <v>993</v>
      </c>
      <c r="CJ106" s="126">
        <v>0</v>
      </c>
      <c r="CK106" s="126">
        <v>0</v>
      </c>
      <c r="CL106" s="126">
        <v>0</v>
      </c>
      <c r="CM106" s="126">
        <v>24</v>
      </c>
      <c r="CN106" s="126">
        <v>1.6</v>
      </c>
      <c r="CO106" s="126">
        <v>0</v>
      </c>
      <c r="CP106" s="126">
        <v>0</v>
      </c>
      <c r="CQ106" s="126">
        <v>0</v>
      </c>
      <c r="CR106" s="126">
        <v>0</v>
      </c>
      <c r="CS106" s="126">
        <v>3</v>
      </c>
      <c r="CT106" s="126">
        <v>0</v>
      </c>
      <c r="CU106" s="126">
        <v>0</v>
      </c>
      <c r="CV106" s="126">
        <v>0</v>
      </c>
      <c r="CW106" s="126">
        <v>0</v>
      </c>
      <c r="CX106" s="126">
        <v>0</v>
      </c>
      <c r="CY106" s="126">
        <v>0</v>
      </c>
      <c r="CZ106" s="126">
        <v>0</v>
      </c>
      <c r="DA106" s="126">
        <v>0</v>
      </c>
      <c r="DB106" s="126">
        <v>0</v>
      </c>
      <c r="DC106" s="126">
        <v>0</v>
      </c>
      <c r="DD106" s="126">
        <v>0</v>
      </c>
      <c r="DE106" s="126">
        <v>0</v>
      </c>
      <c r="DF106" s="126">
        <v>0</v>
      </c>
      <c r="DG106" s="127" t="b">
        <v>0</v>
      </c>
      <c r="DH106" s="183" t="s">
        <v>427</v>
      </c>
      <c r="DI106" s="183" t="s">
        <v>993</v>
      </c>
      <c r="DJ106" s="183" t="s">
        <v>993</v>
      </c>
      <c r="DK106" s="183" t="s">
        <v>993</v>
      </c>
      <c r="DL106" s="126">
        <v>35</v>
      </c>
      <c r="DM106" s="126">
        <v>2</v>
      </c>
      <c r="DN106" s="126">
        <v>9</v>
      </c>
      <c r="DO106" s="126">
        <v>24</v>
      </c>
      <c r="DP106" s="126">
        <v>3870</v>
      </c>
      <c r="DQ106" s="126">
        <v>151</v>
      </c>
      <c r="DR106" s="167">
        <f t="shared" si="38"/>
        <v>0.88356164383561642</v>
      </c>
      <c r="DS106" s="168">
        <f t="shared" si="39"/>
        <v>41.612903225806448</v>
      </c>
      <c r="DT106" s="126">
        <v>35</v>
      </c>
      <c r="DU106" s="126">
        <v>2</v>
      </c>
      <c r="DV106" s="126">
        <v>1</v>
      </c>
      <c r="DW106" s="126">
        <v>23</v>
      </c>
      <c r="DX106" s="126">
        <v>0</v>
      </c>
      <c r="DY106" s="126">
        <v>0</v>
      </c>
      <c r="DZ106" s="126">
        <v>9</v>
      </c>
      <c r="EA106" s="126">
        <v>0</v>
      </c>
      <c r="EB106" s="126">
        <v>151</v>
      </c>
      <c r="EC106" s="126">
        <v>119</v>
      </c>
      <c r="ED106" s="126">
        <v>24</v>
      </c>
      <c r="EE106" s="126">
        <v>5</v>
      </c>
      <c r="EF106" s="126">
        <v>0</v>
      </c>
      <c r="EG106" s="126">
        <v>0</v>
      </c>
      <c r="EH106" s="126">
        <v>0</v>
      </c>
      <c r="EI106" s="126">
        <v>0</v>
      </c>
      <c r="EJ106" s="126">
        <v>3</v>
      </c>
      <c r="EK106" s="126">
        <v>0</v>
      </c>
      <c r="EL106" s="126">
        <v>32</v>
      </c>
      <c r="EM106" s="126">
        <v>32</v>
      </c>
      <c r="EN106" s="126">
        <v>0</v>
      </c>
      <c r="EO106" s="126">
        <v>0</v>
      </c>
      <c r="EP106" s="126">
        <v>0</v>
      </c>
      <c r="EQ106" s="126">
        <v>0</v>
      </c>
      <c r="ER106" s="127" t="b">
        <v>0</v>
      </c>
      <c r="ES106" s="127" t="b">
        <v>0</v>
      </c>
      <c r="ET106" s="127" t="b">
        <v>1</v>
      </c>
      <c r="EU106" s="128">
        <v>0</v>
      </c>
      <c r="EV106" s="128">
        <v>0</v>
      </c>
      <c r="EW106" s="128">
        <v>0</v>
      </c>
      <c r="EX106" s="128">
        <v>0</v>
      </c>
      <c r="EY106" s="128">
        <v>0</v>
      </c>
      <c r="EZ106" s="128">
        <v>0</v>
      </c>
      <c r="FA106" s="127" t="b">
        <v>0</v>
      </c>
      <c r="FB106" s="127" t="b">
        <v>0</v>
      </c>
      <c r="FC106" s="127" t="b">
        <v>1</v>
      </c>
      <c r="FD106" s="128">
        <v>0</v>
      </c>
      <c r="FE106" s="128">
        <v>0</v>
      </c>
      <c r="FF106" s="128">
        <v>0</v>
      </c>
      <c r="FG106" s="128">
        <v>0</v>
      </c>
      <c r="FH106" s="128">
        <v>0</v>
      </c>
      <c r="FI106" s="128">
        <v>0</v>
      </c>
      <c r="FJ106" s="127" t="b">
        <v>0</v>
      </c>
      <c r="FK106" s="127" t="b">
        <v>0</v>
      </c>
      <c r="FL106" s="127" t="b">
        <v>1</v>
      </c>
      <c r="FM106" s="128">
        <v>0</v>
      </c>
      <c r="FN106" s="128">
        <v>0</v>
      </c>
      <c r="FO106" s="128">
        <v>0</v>
      </c>
      <c r="FP106" s="128">
        <v>0</v>
      </c>
      <c r="FQ106" s="128">
        <v>0</v>
      </c>
      <c r="FR106" s="128">
        <v>0</v>
      </c>
      <c r="FS106" s="183" t="s">
        <v>293</v>
      </c>
      <c r="FT106" s="128">
        <v>0</v>
      </c>
      <c r="FU106" s="126">
        <v>0</v>
      </c>
      <c r="FV106" s="126">
        <v>32</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6">
        <v>0</v>
      </c>
      <c r="GM106" s="127" t="b">
        <v>0</v>
      </c>
      <c r="GN106" s="183" t="s">
        <v>993</v>
      </c>
      <c r="GO106" s="183" t="s">
        <v>993</v>
      </c>
      <c r="GP106" s="183" t="s">
        <v>993</v>
      </c>
      <c r="GQ106" s="183" t="s">
        <v>993</v>
      </c>
      <c r="GR106" s="127"/>
      <c r="GS106" s="123"/>
    </row>
    <row r="107" spans="1:201">
      <c r="A107" s="122"/>
      <c r="B107" s="210" t="s">
        <v>467</v>
      </c>
      <c r="C107" s="183" t="s">
        <v>1172</v>
      </c>
      <c r="D107" s="183" t="s">
        <v>20</v>
      </c>
      <c r="E107" s="183" t="s">
        <v>437</v>
      </c>
      <c r="F107" s="183" t="s">
        <v>986</v>
      </c>
      <c r="G107" s="183" t="s">
        <v>1062</v>
      </c>
      <c r="H107" s="183" t="s">
        <v>1063</v>
      </c>
      <c r="I107" s="183" t="s">
        <v>1064</v>
      </c>
      <c r="J107" s="183" t="s">
        <v>1065</v>
      </c>
      <c r="K107" s="126">
        <v>18</v>
      </c>
      <c r="L107" s="183" t="s">
        <v>20</v>
      </c>
      <c r="M107" s="183" t="s">
        <v>1145</v>
      </c>
      <c r="N107" s="183" t="s">
        <v>489</v>
      </c>
      <c r="O107" s="183" t="s">
        <v>993</v>
      </c>
      <c r="P107" s="183" t="s">
        <v>993</v>
      </c>
      <c r="Q107" s="183" t="s">
        <v>270</v>
      </c>
      <c r="R107" s="127" t="b">
        <v>0</v>
      </c>
      <c r="S107" s="126">
        <v>0</v>
      </c>
      <c r="T107" s="127" t="b">
        <v>0</v>
      </c>
      <c r="U107" s="126">
        <v>0</v>
      </c>
      <c r="V107" s="127" t="b">
        <v>0</v>
      </c>
      <c r="W107" s="127" t="b">
        <v>1</v>
      </c>
      <c r="X107" s="183" t="s">
        <v>270</v>
      </c>
      <c r="Y107" s="183" t="b">
        <f t="shared" si="40"/>
        <v>1</v>
      </c>
      <c r="Z107" s="183" t="s">
        <v>993</v>
      </c>
      <c r="AA107" s="127" t="b">
        <v>0</v>
      </c>
      <c r="AB107" s="183" t="s">
        <v>993</v>
      </c>
      <c r="AC107" s="183" t="s">
        <v>993</v>
      </c>
      <c r="AD107" s="183" t="s">
        <v>993</v>
      </c>
      <c r="AE107" s="183">
        <f t="shared" si="41"/>
        <v>16</v>
      </c>
      <c r="AF107" s="183">
        <f t="shared" si="42"/>
        <v>16</v>
      </c>
      <c r="AG107" s="183">
        <f t="shared" si="43"/>
        <v>2</v>
      </c>
      <c r="AH107" s="183">
        <f t="shared" si="44"/>
        <v>16</v>
      </c>
      <c r="AI107" s="126">
        <v>16</v>
      </c>
      <c r="AJ107" s="126">
        <v>16</v>
      </c>
      <c r="AK107" s="126">
        <v>2</v>
      </c>
      <c r="AL107" s="126">
        <v>16</v>
      </c>
      <c r="AM107" s="126">
        <v>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7" t="b">
        <v>0</v>
      </c>
      <c r="BD107" s="127"/>
      <c r="BE107" s="183" t="s">
        <v>270</v>
      </c>
      <c r="BF107" s="126">
        <v>16</v>
      </c>
      <c r="BG107" s="183" t="s">
        <v>993</v>
      </c>
      <c r="BH107" s="126">
        <v>0</v>
      </c>
      <c r="BI107" s="183" t="s">
        <v>993</v>
      </c>
      <c r="BJ107" s="126">
        <v>0</v>
      </c>
      <c r="BK107" s="126">
        <v>0</v>
      </c>
      <c r="BL107" s="126">
        <v>0</v>
      </c>
      <c r="BM107" s="183" t="s">
        <v>993</v>
      </c>
      <c r="BN107" s="183" t="s">
        <v>993</v>
      </c>
      <c r="BO107" s="183" t="s">
        <v>993</v>
      </c>
      <c r="BP107" s="126">
        <v>0</v>
      </c>
      <c r="BQ107" s="183" t="s">
        <v>993</v>
      </c>
      <c r="BR107" s="126">
        <v>0</v>
      </c>
      <c r="BS107" s="183" t="s">
        <v>993</v>
      </c>
      <c r="BT107" s="126">
        <v>0</v>
      </c>
      <c r="BU107" s="126">
        <v>0</v>
      </c>
      <c r="BV107" s="126">
        <v>0</v>
      </c>
      <c r="BW107" s="183" t="s">
        <v>993</v>
      </c>
      <c r="BX107" s="126">
        <v>0</v>
      </c>
      <c r="BY107" s="183" t="s">
        <v>993</v>
      </c>
      <c r="BZ107" s="126">
        <v>0</v>
      </c>
      <c r="CA107" s="183" t="s">
        <v>993</v>
      </c>
      <c r="CB107" s="126">
        <v>0</v>
      </c>
      <c r="CC107" s="126">
        <v>0</v>
      </c>
      <c r="CD107" s="126">
        <v>0</v>
      </c>
      <c r="CE107" s="183" t="s">
        <v>993</v>
      </c>
      <c r="CF107" s="126">
        <v>0</v>
      </c>
      <c r="CG107" s="183" t="s">
        <v>993</v>
      </c>
      <c r="CH107" s="126">
        <v>0</v>
      </c>
      <c r="CI107" s="183" t="s">
        <v>993</v>
      </c>
      <c r="CJ107" s="126">
        <v>0</v>
      </c>
      <c r="CK107" s="126">
        <v>0</v>
      </c>
      <c r="CL107" s="126">
        <v>0</v>
      </c>
      <c r="CM107" s="126">
        <v>4</v>
      </c>
      <c r="CN107" s="126">
        <v>0.6</v>
      </c>
      <c r="CO107" s="126">
        <v>0</v>
      </c>
      <c r="CP107" s="126">
        <v>0</v>
      </c>
      <c r="CQ107" s="126">
        <v>0</v>
      </c>
      <c r="CR107" s="126">
        <v>0.8</v>
      </c>
      <c r="CS107" s="126">
        <v>18</v>
      </c>
      <c r="CT107" s="126">
        <v>0</v>
      </c>
      <c r="CU107" s="126">
        <v>0</v>
      </c>
      <c r="CV107" s="126">
        <v>0</v>
      </c>
      <c r="CW107" s="126">
        <v>0</v>
      </c>
      <c r="CX107" s="126">
        <v>0</v>
      </c>
      <c r="CY107" s="126">
        <v>0</v>
      </c>
      <c r="CZ107" s="126">
        <v>0</v>
      </c>
      <c r="DA107" s="126">
        <v>0</v>
      </c>
      <c r="DB107" s="126">
        <v>0</v>
      </c>
      <c r="DC107" s="126">
        <v>0</v>
      </c>
      <c r="DD107" s="126">
        <v>0</v>
      </c>
      <c r="DE107" s="126">
        <v>0</v>
      </c>
      <c r="DF107" s="126">
        <v>0</v>
      </c>
      <c r="DG107" s="127" t="b">
        <v>0</v>
      </c>
      <c r="DH107" s="183" t="s">
        <v>1011</v>
      </c>
      <c r="DI107" s="183" t="s">
        <v>993</v>
      </c>
      <c r="DJ107" s="183" t="s">
        <v>993</v>
      </c>
      <c r="DK107" s="183" t="s">
        <v>993</v>
      </c>
      <c r="DL107" s="126">
        <v>656</v>
      </c>
      <c r="DM107" s="126">
        <v>295</v>
      </c>
      <c r="DN107" s="126">
        <v>197</v>
      </c>
      <c r="DO107" s="126">
        <v>164</v>
      </c>
      <c r="DP107" s="126">
        <v>3624</v>
      </c>
      <c r="DQ107" s="126">
        <v>629</v>
      </c>
      <c r="DR107" s="167">
        <f t="shared" si="38"/>
        <v>0.6205479452054794</v>
      </c>
      <c r="DS107" s="168">
        <f t="shared" si="39"/>
        <v>5.6404669260700393</v>
      </c>
      <c r="DT107" s="126">
        <v>656</v>
      </c>
      <c r="DU107" s="126">
        <v>94</v>
      </c>
      <c r="DV107" s="126">
        <v>432</v>
      </c>
      <c r="DW107" s="126">
        <v>16</v>
      </c>
      <c r="DX107" s="126">
        <v>0</v>
      </c>
      <c r="DY107" s="126">
        <v>0</v>
      </c>
      <c r="DZ107" s="126">
        <v>114</v>
      </c>
      <c r="EA107" s="126">
        <v>0</v>
      </c>
      <c r="EB107" s="126">
        <v>629</v>
      </c>
      <c r="EC107" s="126">
        <v>70</v>
      </c>
      <c r="ED107" s="126">
        <v>555</v>
      </c>
      <c r="EE107" s="126">
        <v>4</v>
      </c>
      <c r="EF107" s="126">
        <v>0</v>
      </c>
      <c r="EG107" s="126">
        <v>0</v>
      </c>
      <c r="EH107" s="126">
        <v>0</v>
      </c>
      <c r="EI107" s="126">
        <v>0</v>
      </c>
      <c r="EJ107" s="126">
        <v>0</v>
      </c>
      <c r="EK107" s="126">
        <v>0</v>
      </c>
      <c r="EL107" s="126">
        <v>559</v>
      </c>
      <c r="EM107" s="126">
        <v>559</v>
      </c>
      <c r="EN107" s="126">
        <v>0</v>
      </c>
      <c r="EO107" s="126">
        <v>0</v>
      </c>
      <c r="EP107" s="126">
        <v>0</v>
      </c>
      <c r="EQ107" s="126">
        <v>236</v>
      </c>
      <c r="ER107" s="127" t="b">
        <v>0</v>
      </c>
      <c r="ES107" s="127" t="b">
        <v>0</v>
      </c>
      <c r="ET107" s="127" t="b">
        <v>0</v>
      </c>
      <c r="EU107" s="128">
        <v>0.52300000000000002</v>
      </c>
      <c r="EV107" s="128">
        <v>0.45500000000000002</v>
      </c>
      <c r="EW107" s="128">
        <v>0.03</v>
      </c>
      <c r="EX107" s="128">
        <v>0.20499999999999999</v>
      </c>
      <c r="EY107" s="128">
        <v>0.17399999999999999</v>
      </c>
      <c r="EZ107" s="128">
        <v>0.28000000000000003</v>
      </c>
      <c r="FA107" s="127" t="b">
        <v>0</v>
      </c>
      <c r="FB107" s="127" t="b">
        <v>0</v>
      </c>
      <c r="FC107" s="127" t="b">
        <v>1</v>
      </c>
      <c r="FD107" s="128">
        <v>0</v>
      </c>
      <c r="FE107" s="128">
        <v>0</v>
      </c>
      <c r="FF107" s="128">
        <v>0</v>
      </c>
      <c r="FG107" s="128">
        <v>0</v>
      </c>
      <c r="FH107" s="128">
        <v>0</v>
      </c>
      <c r="FI107" s="128">
        <v>0</v>
      </c>
      <c r="FJ107" s="127" t="b">
        <v>0</v>
      </c>
      <c r="FK107" s="127" t="b">
        <v>0</v>
      </c>
      <c r="FL107" s="127" t="b">
        <v>0</v>
      </c>
      <c r="FM107" s="128">
        <v>0.52300000000000002</v>
      </c>
      <c r="FN107" s="128">
        <v>0.45500000000000002</v>
      </c>
      <c r="FO107" s="128">
        <v>0.03</v>
      </c>
      <c r="FP107" s="128">
        <v>0.20499999999999999</v>
      </c>
      <c r="FQ107" s="128">
        <v>0.17399999999999999</v>
      </c>
      <c r="FR107" s="128">
        <v>0.28000000000000003</v>
      </c>
      <c r="FS107" s="183" t="s">
        <v>293</v>
      </c>
      <c r="FT107" s="128">
        <v>0</v>
      </c>
      <c r="FU107" s="126">
        <v>0</v>
      </c>
      <c r="FV107" s="126">
        <v>559</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6">
        <v>0</v>
      </c>
      <c r="GM107" s="127" t="b">
        <v>0</v>
      </c>
      <c r="GN107" s="183" t="s">
        <v>993</v>
      </c>
      <c r="GO107" s="183" t="s">
        <v>993</v>
      </c>
      <c r="GP107" s="183" t="s">
        <v>993</v>
      </c>
      <c r="GQ107" s="183" t="s">
        <v>993</v>
      </c>
      <c r="GR107" s="127"/>
      <c r="GS107" s="123"/>
    </row>
    <row r="108" spans="1:201">
      <c r="A108" s="122"/>
      <c r="B108" s="210" t="s">
        <v>467</v>
      </c>
      <c r="C108" s="183" t="s">
        <v>1172</v>
      </c>
      <c r="D108" s="183" t="s">
        <v>20</v>
      </c>
      <c r="E108" s="183" t="s">
        <v>437</v>
      </c>
      <c r="F108" s="183" t="s">
        <v>986</v>
      </c>
      <c r="G108" s="183" t="s">
        <v>1062</v>
      </c>
      <c r="H108" s="183" t="s">
        <v>1063</v>
      </c>
      <c r="I108" s="183" t="s">
        <v>1064</v>
      </c>
      <c r="J108" s="183" t="s">
        <v>1065</v>
      </c>
      <c r="K108" s="126">
        <v>19</v>
      </c>
      <c r="L108" s="183" t="s">
        <v>20</v>
      </c>
      <c r="M108" s="183" t="s">
        <v>1146</v>
      </c>
      <c r="N108" s="183" t="s">
        <v>490</v>
      </c>
      <c r="O108" s="183" t="s">
        <v>993</v>
      </c>
      <c r="P108" s="183" t="s">
        <v>993</v>
      </c>
      <c r="Q108" s="183" t="s">
        <v>270</v>
      </c>
      <c r="R108" s="127" t="b">
        <v>0</v>
      </c>
      <c r="S108" s="126">
        <v>0</v>
      </c>
      <c r="T108" s="127" t="b">
        <v>0</v>
      </c>
      <c r="U108" s="126">
        <v>0</v>
      </c>
      <c r="V108" s="127" t="b">
        <v>0</v>
      </c>
      <c r="W108" s="127" t="b">
        <v>1</v>
      </c>
      <c r="X108" s="183" t="s">
        <v>270</v>
      </c>
      <c r="Y108" s="183" t="b">
        <f t="shared" si="40"/>
        <v>1</v>
      </c>
      <c r="Z108" s="183" t="s">
        <v>993</v>
      </c>
      <c r="AA108" s="127" t="b">
        <v>0</v>
      </c>
      <c r="AB108" s="183" t="s">
        <v>993</v>
      </c>
      <c r="AC108" s="183" t="s">
        <v>993</v>
      </c>
      <c r="AD108" s="183" t="s">
        <v>993</v>
      </c>
      <c r="AE108" s="183">
        <f t="shared" si="41"/>
        <v>28</v>
      </c>
      <c r="AF108" s="183">
        <f t="shared" si="42"/>
        <v>23</v>
      </c>
      <c r="AG108" s="183">
        <f t="shared" si="43"/>
        <v>3</v>
      </c>
      <c r="AH108" s="183">
        <f t="shared" si="44"/>
        <v>28</v>
      </c>
      <c r="AI108" s="126">
        <v>28</v>
      </c>
      <c r="AJ108" s="126">
        <v>23</v>
      </c>
      <c r="AK108" s="126">
        <v>3</v>
      </c>
      <c r="AL108" s="126">
        <v>28</v>
      </c>
      <c r="AM108" s="126">
        <v>0</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7" t="b">
        <v>0</v>
      </c>
      <c r="BD108" s="127"/>
      <c r="BE108" s="183" t="s">
        <v>1132</v>
      </c>
      <c r="BF108" s="126">
        <v>28</v>
      </c>
      <c r="BG108" s="183" t="s">
        <v>993</v>
      </c>
      <c r="BH108" s="126">
        <v>0</v>
      </c>
      <c r="BI108" s="183" t="s">
        <v>993</v>
      </c>
      <c r="BJ108" s="126">
        <v>0</v>
      </c>
      <c r="BK108" s="126">
        <v>0</v>
      </c>
      <c r="BL108" s="126">
        <v>0</v>
      </c>
      <c r="BM108" s="183" t="s">
        <v>993</v>
      </c>
      <c r="BN108" s="183" t="s">
        <v>993</v>
      </c>
      <c r="BO108" s="183" t="s">
        <v>993</v>
      </c>
      <c r="BP108" s="126">
        <v>0</v>
      </c>
      <c r="BQ108" s="183" t="s">
        <v>993</v>
      </c>
      <c r="BR108" s="126">
        <v>0</v>
      </c>
      <c r="BS108" s="183" t="s">
        <v>993</v>
      </c>
      <c r="BT108" s="126">
        <v>0</v>
      </c>
      <c r="BU108" s="126">
        <v>0</v>
      </c>
      <c r="BV108" s="126">
        <v>0</v>
      </c>
      <c r="BW108" s="183" t="s">
        <v>993</v>
      </c>
      <c r="BX108" s="126">
        <v>0</v>
      </c>
      <c r="BY108" s="183" t="s">
        <v>993</v>
      </c>
      <c r="BZ108" s="126">
        <v>0</v>
      </c>
      <c r="CA108" s="183" t="s">
        <v>993</v>
      </c>
      <c r="CB108" s="126">
        <v>0</v>
      </c>
      <c r="CC108" s="126">
        <v>0</v>
      </c>
      <c r="CD108" s="126">
        <v>0</v>
      </c>
      <c r="CE108" s="183" t="s">
        <v>993</v>
      </c>
      <c r="CF108" s="126">
        <v>0</v>
      </c>
      <c r="CG108" s="183" t="s">
        <v>993</v>
      </c>
      <c r="CH108" s="126">
        <v>0</v>
      </c>
      <c r="CI108" s="183" t="s">
        <v>993</v>
      </c>
      <c r="CJ108" s="126">
        <v>0</v>
      </c>
      <c r="CK108" s="126">
        <v>0</v>
      </c>
      <c r="CL108" s="126">
        <v>0</v>
      </c>
      <c r="CM108" s="126">
        <v>19</v>
      </c>
      <c r="CN108" s="126">
        <v>0.7</v>
      </c>
      <c r="CO108" s="126">
        <v>0</v>
      </c>
      <c r="CP108" s="126">
        <v>0</v>
      </c>
      <c r="CQ108" s="126">
        <v>0</v>
      </c>
      <c r="CR108" s="126">
        <v>0.8</v>
      </c>
      <c r="CS108" s="126">
        <v>0</v>
      </c>
      <c r="CT108" s="126">
        <v>0</v>
      </c>
      <c r="CU108" s="126">
        <v>0</v>
      </c>
      <c r="CV108" s="126">
        <v>0</v>
      </c>
      <c r="CW108" s="126">
        <v>0</v>
      </c>
      <c r="CX108" s="126">
        <v>0</v>
      </c>
      <c r="CY108" s="126">
        <v>0</v>
      </c>
      <c r="CZ108" s="126">
        <v>0</v>
      </c>
      <c r="DA108" s="126">
        <v>0</v>
      </c>
      <c r="DB108" s="126">
        <v>0</v>
      </c>
      <c r="DC108" s="126">
        <v>0</v>
      </c>
      <c r="DD108" s="126">
        <v>0</v>
      </c>
      <c r="DE108" s="126">
        <v>0</v>
      </c>
      <c r="DF108" s="126">
        <v>0</v>
      </c>
      <c r="DG108" s="127" t="b">
        <v>0</v>
      </c>
      <c r="DH108" s="183" t="s">
        <v>427</v>
      </c>
      <c r="DI108" s="183" t="s">
        <v>993</v>
      </c>
      <c r="DJ108" s="183" t="s">
        <v>993</v>
      </c>
      <c r="DK108" s="183" t="s">
        <v>993</v>
      </c>
      <c r="DL108" s="126">
        <v>909</v>
      </c>
      <c r="DM108" s="126">
        <v>286</v>
      </c>
      <c r="DN108" s="126">
        <v>528</v>
      </c>
      <c r="DO108" s="126">
        <v>95</v>
      </c>
      <c r="DP108" s="126">
        <v>4271</v>
      </c>
      <c r="DQ108" s="126">
        <v>913</v>
      </c>
      <c r="DR108" s="167">
        <f t="shared" si="38"/>
        <v>0.41790606653620355</v>
      </c>
      <c r="DS108" s="168">
        <f t="shared" si="39"/>
        <v>4.6882546652030737</v>
      </c>
      <c r="DT108" s="126">
        <v>909</v>
      </c>
      <c r="DU108" s="126">
        <v>24</v>
      </c>
      <c r="DV108" s="126">
        <v>874</v>
      </c>
      <c r="DW108" s="126">
        <v>6</v>
      </c>
      <c r="DX108" s="126">
        <v>1</v>
      </c>
      <c r="DY108" s="126">
        <v>0</v>
      </c>
      <c r="DZ108" s="126">
        <v>4</v>
      </c>
      <c r="EA108" s="126">
        <v>0</v>
      </c>
      <c r="EB108" s="126">
        <v>913</v>
      </c>
      <c r="EC108" s="126">
        <v>22</v>
      </c>
      <c r="ED108" s="126">
        <v>881</v>
      </c>
      <c r="EE108" s="126">
        <v>9</v>
      </c>
      <c r="EF108" s="126">
        <v>0</v>
      </c>
      <c r="EG108" s="126">
        <v>0</v>
      </c>
      <c r="EH108" s="126">
        <v>0</v>
      </c>
      <c r="EI108" s="126">
        <v>1</v>
      </c>
      <c r="EJ108" s="126">
        <v>0</v>
      </c>
      <c r="EK108" s="126">
        <v>0</v>
      </c>
      <c r="EL108" s="126">
        <v>891</v>
      </c>
      <c r="EM108" s="126">
        <v>872</v>
      </c>
      <c r="EN108" s="126">
        <v>0</v>
      </c>
      <c r="EO108" s="126">
        <v>19</v>
      </c>
      <c r="EP108" s="126">
        <v>0</v>
      </c>
      <c r="EQ108" s="126">
        <v>0</v>
      </c>
      <c r="ER108" s="127" t="b">
        <v>0</v>
      </c>
      <c r="ES108" s="127" t="b">
        <v>0</v>
      </c>
      <c r="ET108" s="127" t="b">
        <v>1</v>
      </c>
      <c r="EU108" s="128">
        <v>0</v>
      </c>
      <c r="EV108" s="128">
        <v>0</v>
      </c>
      <c r="EW108" s="128">
        <v>0</v>
      </c>
      <c r="EX108" s="128">
        <v>0</v>
      </c>
      <c r="EY108" s="128">
        <v>0</v>
      </c>
      <c r="EZ108" s="128">
        <v>0</v>
      </c>
      <c r="FA108" s="127" t="b">
        <v>0</v>
      </c>
      <c r="FB108" s="127" t="b">
        <v>0</v>
      </c>
      <c r="FC108" s="127" t="b">
        <v>1</v>
      </c>
      <c r="FD108" s="128">
        <v>0</v>
      </c>
      <c r="FE108" s="128">
        <v>0</v>
      </c>
      <c r="FF108" s="128">
        <v>0</v>
      </c>
      <c r="FG108" s="128">
        <v>0</v>
      </c>
      <c r="FH108" s="128">
        <v>0</v>
      </c>
      <c r="FI108" s="128">
        <v>0</v>
      </c>
      <c r="FJ108" s="127" t="b">
        <v>0</v>
      </c>
      <c r="FK108" s="127" t="b">
        <v>0</v>
      </c>
      <c r="FL108" s="127" t="b">
        <v>1</v>
      </c>
      <c r="FM108" s="128">
        <v>0</v>
      </c>
      <c r="FN108" s="128">
        <v>0</v>
      </c>
      <c r="FO108" s="128">
        <v>0</v>
      </c>
      <c r="FP108" s="128">
        <v>0</v>
      </c>
      <c r="FQ108" s="128">
        <v>0</v>
      </c>
      <c r="FR108" s="128">
        <v>0</v>
      </c>
      <c r="FS108" s="183" t="s">
        <v>293</v>
      </c>
      <c r="FT108" s="128">
        <v>0</v>
      </c>
      <c r="FU108" s="126">
        <v>0</v>
      </c>
      <c r="FV108" s="126">
        <v>891</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6">
        <v>0</v>
      </c>
      <c r="GM108" s="127" t="b">
        <v>0</v>
      </c>
      <c r="GN108" s="183" t="s">
        <v>993</v>
      </c>
      <c r="GO108" s="183" t="s">
        <v>993</v>
      </c>
      <c r="GP108" s="183" t="s">
        <v>993</v>
      </c>
      <c r="GQ108" s="183" t="s">
        <v>993</v>
      </c>
      <c r="GR108" s="127"/>
      <c r="GS108" s="123"/>
    </row>
    <row r="109" spans="1:201">
      <c r="A109" s="122"/>
      <c r="B109" s="210" t="s">
        <v>467</v>
      </c>
      <c r="C109" s="183" t="s">
        <v>1172</v>
      </c>
      <c r="D109" s="183" t="s">
        <v>20</v>
      </c>
      <c r="E109" s="183" t="s">
        <v>437</v>
      </c>
      <c r="F109" s="183" t="s">
        <v>986</v>
      </c>
      <c r="G109" s="183" t="s">
        <v>1062</v>
      </c>
      <c r="H109" s="183" t="s">
        <v>1063</v>
      </c>
      <c r="I109" s="183" t="s">
        <v>1064</v>
      </c>
      <c r="J109" s="183" t="s">
        <v>1065</v>
      </c>
      <c r="K109" s="126">
        <v>13</v>
      </c>
      <c r="L109" s="183" t="s">
        <v>20</v>
      </c>
      <c r="M109" s="183" t="s">
        <v>1140</v>
      </c>
      <c r="N109" s="183" t="s">
        <v>451</v>
      </c>
      <c r="O109" s="183" t="s">
        <v>993</v>
      </c>
      <c r="P109" s="183" t="s">
        <v>993</v>
      </c>
      <c r="Q109" s="183" t="s">
        <v>270</v>
      </c>
      <c r="R109" s="127" t="b">
        <v>0</v>
      </c>
      <c r="S109" s="126">
        <v>0</v>
      </c>
      <c r="T109" s="127" t="b">
        <v>0</v>
      </c>
      <c r="U109" s="126">
        <v>0</v>
      </c>
      <c r="V109" s="127" t="b">
        <v>0</v>
      </c>
      <c r="W109" s="127" t="b">
        <v>1</v>
      </c>
      <c r="X109" s="183" t="s">
        <v>270</v>
      </c>
      <c r="Y109" s="183" t="b">
        <f t="shared" si="40"/>
        <v>1</v>
      </c>
      <c r="Z109" s="183" t="s">
        <v>993</v>
      </c>
      <c r="AA109" s="127" t="b">
        <v>0</v>
      </c>
      <c r="AB109" s="183" t="s">
        <v>993</v>
      </c>
      <c r="AC109" s="183" t="s">
        <v>993</v>
      </c>
      <c r="AD109" s="183" t="s">
        <v>993</v>
      </c>
      <c r="AE109" s="183">
        <f t="shared" si="41"/>
        <v>18</v>
      </c>
      <c r="AF109" s="183">
        <f t="shared" si="42"/>
        <v>12</v>
      </c>
      <c r="AG109" s="183">
        <f t="shared" si="43"/>
        <v>0</v>
      </c>
      <c r="AH109" s="183">
        <f t="shared" si="44"/>
        <v>18</v>
      </c>
      <c r="AI109" s="126">
        <v>18</v>
      </c>
      <c r="AJ109" s="126">
        <v>12</v>
      </c>
      <c r="AK109" s="126">
        <v>0</v>
      </c>
      <c r="AL109" s="126">
        <v>18</v>
      </c>
      <c r="AM109" s="126">
        <v>0</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7" t="b">
        <v>0</v>
      </c>
      <c r="BD109" s="127"/>
      <c r="BE109" s="183" t="s">
        <v>1154</v>
      </c>
      <c r="BF109" s="126">
        <v>12</v>
      </c>
      <c r="BG109" s="183" t="s">
        <v>993</v>
      </c>
      <c r="BH109" s="126">
        <v>0</v>
      </c>
      <c r="BI109" s="183" t="s">
        <v>993</v>
      </c>
      <c r="BJ109" s="126">
        <v>0</v>
      </c>
      <c r="BK109" s="126">
        <v>0</v>
      </c>
      <c r="BL109" s="126">
        <v>6</v>
      </c>
      <c r="BM109" s="183" t="s">
        <v>417</v>
      </c>
      <c r="BN109" s="183" t="s">
        <v>270</v>
      </c>
      <c r="BO109" s="183" t="s">
        <v>1154</v>
      </c>
      <c r="BP109" s="126">
        <v>18</v>
      </c>
      <c r="BQ109" s="183" t="s">
        <v>993</v>
      </c>
      <c r="BR109" s="126">
        <v>0</v>
      </c>
      <c r="BS109" s="183" t="s">
        <v>993</v>
      </c>
      <c r="BT109" s="126">
        <v>0</v>
      </c>
      <c r="BU109" s="126">
        <v>0</v>
      </c>
      <c r="BV109" s="126">
        <v>0</v>
      </c>
      <c r="BW109" s="183" t="s">
        <v>993</v>
      </c>
      <c r="BX109" s="126">
        <v>0</v>
      </c>
      <c r="BY109" s="183" t="s">
        <v>993</v>
      </c>
      <c r="BZ109" s="126">
        <v>0</v>
      </c>
      <c r="CA109" s="183" t="s">
        <v>993</v>
      </c>
      <c r="CB109" s="126">
        <v>0</v>
      </c>
      <c r="CC109" s="126">
        <v>0</v>
      </c>
      <c r="CD109" s="126">
        <v>0</v>
      </c>
      <c r="CE109" s="183" t="s">
        <v>993</v>
      </c>
      <c r="CF109" s="126">
        <v>0</v>
      </c>
      <c r="CG109" s="183" t="s">
        <v>993</v>
      </c>
      <c r="CH109" s="126">
        <v>0</v>
      </c>
      <c r="CI109" s="183" t="s">
        <v>993</v>
      </c>
      <c r="CJ109" s="126">
        <v>0</v>
      </c>
      <c r="CK109" s="126">
        <v>0</v>
      </c>
      <c r="CL109" s="126">
        <v>0</v>
      </c>
      <c r="CM109" s="126">
        <v>11</v>
      </c>
      <c r="CN109" s="126">
        <v>1.6</v>
      </c>
      <c r="CO109" s="126">
        <v>0</v>
      </c>
      <c r="CP109" s="126">
        <v>0</v>
      </c>
      <c r="CQ109" s="126">
        <v>0</v>
      </c>
      <c r="CR109" s="126">
        <v>0.8</v>
      </c>
      <c r="CS109" s="126">
        <v>1</v>
      </c>
      <c r="CT109" s="126">
        <v>0</v>
      </c>
      <c r="CU109" s="126">
        <v>0</v>
      </c>
      <c r="CV109" s="126">
        <v>0</v>
      </c>
      <c r="CW109" s="126">
        <v>0</v>
      </c>
      <c r="CX109" s="126">
        <v>0</v>
      </c>
      <c r="CY109" s="126">
        <v>0</v>
      </c>
      <c r="CZ109" s="126">
        <v>0</v>
      </c>
      <c r="DA109" s="126">
        <v>0</v>
      </c>
      <c r="DB109" s="126">
        <v>0</v>
      </c>
      <c r="DC109" s="126">
        <v>0</v>
      </c>
      <c r="DD109" s="126">
        <v>0</v>
      </c>
      <c r="DE109" s="126">
        <v>0</v>
      </c>
      <c r="DF109" s="126">
        <v>0</v>
      </c>
      <c r="DG109" s="127" t="b">
        <v>0</v>
      </c>
      <c r="DH109" s="183" t="s">
        <v>427</v>
      </c>
      <c r="DI109" s="183" t="s">
        <v>993</v>
      </c>
      <c r="DJ109" s="183" t="s">
        <v>993</v>
      </c>
      <c r="DK109" s="183" t="s">
        <v>993</v>
      </c>
      <c r="DL109" s="126">
        <v>220</v>
      </c>
      <c r="DM109" s="126">
        <v>105</v>
      </c>
      <c r="DN109" s="126">
        <v>88</v>
      </c>
      <c r="DO109" s="126">
        <v>27</v>
      </c>
      <c r="DP109" s="126">
        <v>2241</v>
      </c>
      <c r="DQ109" s="126">
        <v>125</v>
      </c>
      <c r="DR109" s="167">
        <f t="shared" si="38"/>
        <v>0.34109589041095889</v>
      </c>
      <c r="DS109" s="168">
        <f t="shared" si="39"/>
        <v>12.991304347826087</v>
      </c>
      <c r="DT109" s="126">
        <v>220</v>
      </c>
      <c r="DU109" s="126">
        <v>105</v>
      </c>
      <c r="DV109" s="126">
        <v>2</v>
      </c>
      <c r="DW109" s="126">
        <v>26</v>
      </c>
      <c r="DX109" s="126">
        <v>0</v>
      </c>
      <c r="DY109" s="126">
        <v>0</v>
      </c>
      <c r="DZ109" s="126">
        <v>87</v>
      </c>
      <c r="EA109" s="126">
        <v>0</v>
      </c>
      <c r="EB109" s="126">
        <v>125</v>
      </c>
      <c r="EC109" s="126">
        <v>17</v>
      </c>
      <c r="ED109" s="126">
        <v>106</v>
      </c>
      <c r="EE109" s="126">
        <v>2</v>
      </c>
      <c r="EF109" s="126">
        <v>0</v>
      </c>
      <c r="EG109" s="126">
        <v>0</v>
      </c>
      <c r="EH109" s="126">
        <v>0</v>
      </c>
      <c r="EI109" s="126">
        <v>0</v>
      </c>
      <c r="EJ109" s="126">
        <v>0</v>
      </c>
      <c r="EK109" s="126">
        <v>0</v>
      </c>
      <c r="EL109" s="126">
        <v>108</v>
      </c>
      <c r="EM109" s="126">
        <v>107</v>
      </c>
      <c r="EN109" s="126">
        <v>0</v>
      </c>
      <c r="EO109" s="126">
        <v>1</v>
      </c>
      <c r="EP109" s="126">
        <v>0</v>
      </c>
      <c r="EQ109" s="126">
        <v>0</v>
      </c>
      <c r="ER109" s="127" t="b">
        <v>0</v>
      </c>
      <c r="ES109" s="127" t="b">
        <v>0</v>
      </c>
      <c r="ET109" s="127" t="b">
        <v>1</v>
      </c>
      <c r="EU109" s="128">
        <v>0</v>
      </c>
      <c r="EV109" s="128">
        <v>0</v>
      </c>
      <c r="EW109" s="128">
        <v>0</v>
      </c>
      <c r="EX109" s="128">
        <v>0</v>
      </c>
      <c r="EY109" s="128">
        <v>0</v>
      </c>
      <c r="EZ109" s="128">
        <v>0</v>
      </c>
      <c r="FA109" s="127" t="b">
        <v>0</v>
      </c>
      <c r="FB109" s="127" t="b">
        <v>0</v>
      </c>
      <c r="FC109" s="127" t="b">
        <v>1</v>
      </c>
      <c r="FD109" s="128">
        <v>0</v>
      </c>
      <c r="FE109" s="128">
        <v>0</v>
      </c>
      <c r="FF109" s="128">
        <v>0</v>
      </c>
      <c r="FG109" s="128">
        <v>0</v>
      </c>
      <c r="FH109" s="128">
        <v>0</v>
      </c>
      <c r="FI109" s="128">
        <v>0</v>
      </c>
      <c r="FJ109" s="127" t="b">
        <v>0</v>
      </c>
      <c r="FK109" s="127" t="b">
        <v>0</v>
      </c>
      <c r="FL109" s="127" t="b">
        <v>1</v>
      </c>
      <c r="FM109" s="128">
        <v>0</v>
      </c>
      <c r="FN109" s="128">
        <v>0</v>
      </c>
      <c r="FO109" s="128">
        <v>0</v>
      </c>
      <c r="FP109" s="128">
        <v>0</v>
      </c>
      <c r="FQ109" s="128">
        <v>0</v>
      </c>
      <c r="FR109" s="128">
        <v>0</v>
      </c>
      <c r="FS109" s="183" t="s">
        <v>293</v>
      </c>
      <c r="FT109" s="128">
        <v>0</v>
      </c>
      <c r="FU109" s="126">
        <v>0</v>
      </c>
      <c r="FV109" s="126">
        <v>108</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6">
        <v>0</v>
      </c>
      <c r="GM109" s="127" t="b">
        <v>0</v>
      </c>
      <c r="GN109" s="183" t="s">
        <v>993</v>
      </c>
      <c r="GO109" s="183" t="s">
        <v>993</v>
      </c>
      <c r="GP109" s="183" t="s">
        <v>993</v>
      </c>
      <c r="GQ109" s="183" t="s">
        <v>993</v>
      </c>
      <c r="GR109" s="127"/>
      <c r="GS109" s="123"/>
    </row>
    <row r="110" spans="1:201">
      <c r="A110" s="122"/>
      <c r="B110" s="210" t="s">
        <v>388</v>
      </c>
      <c r="C110" s="183" t="s">
        <v>1206</v>
      </c>
      <c r="D110" s="183" t="s">
        <v>15</v>
      </c>
      <c r="E110" s="183" t="s">
        <v>437</v>
      </c>
      <c r="F110" s="183" t="s">
        <v>986</v>
      </c>
      <c r="G110" s="183" t="s">
        <v>1062</v>
      </c>
      <c r="H110" s="183" t="s">
        <v>1063</v>
      </c>
      <c r="I110" s="183" t="s">
        <v>1207</v>
      </c>
      <c r="J110" s="183" t="s">
        <v>1208</v>
      </c>
      <c r="K110" s="126">
        <v>1</v>
      </c>
      <c r="L110" s="183" t="s">
        <v>15</v>
      </c>
      <c r="M110" s="183" t="s">
        <v>1009</v>
      </c>
      <c r="N110" s="183" t="s">
        <v>391</v>
      </c>
      <c r="O110" s="183" t="s">
        <v>1091</v>
      </c>
      <c r="P110" s="183" t="s">
        <v>993</v>
      </c>
      <c r="Q110" s="183" t="s">
        <v>270</v>
      </c>
      <c r="R110" s="127" t="b">
        <v>0</v>
      </c>
      <c r="S110" s="126">
        <v>0</v>
      </c>
      <c r="T110" s="127" t="b">
        <v>0</v>
      </c>
      <c r="U110" s="126">
        <v>0</v>
      </c>
      <c r="V110" s="127" t="b">
        <v>0</v>
      </c>
      <c r="W110" s="127" t="b">
        <v>1</v>
      </c>
      <c r="X110" s="183" t="s">
        <v>270</v>
      </c>
      <c r="Y110" s="183" t="b">
        <f t="shared" si="40"/>
        <v>1</v>
      </c>
      <c r="Z110" s="183" t="s">
        <v>993</v>
      </c>
      <c r="AA110" s="127" t="b">
        <v>0</v>
      </c>
      <c r="AB110" s="183" t="s">
        <v>993</v>
      </c>
      <c r="AC110" s="183" t="s">
        <v>993</v>
      </c>
      <c r="AD110" s="183" t="s">
        <v>993</v>
      </c>
      <c r="AE110" s="183">
        <f t="shared" si="41"/>
        <v>4</v>
      </c>
      <c r="AF110" s="183">
        <f t="shared" si="42"/>
        <v>4</v>
      </c>
      <c r="AG110" s="183">
        <f t="shared" si="43"/>
        <v>1</v>
      </c>
      <c r="AH110" s="183">
        <f t="shared" si="44"/>
        <v>4</v>
      </c>
      <c r="AI110" s="126">
        <v>4</v>
      </c>
      <c r="AJ110" s="126">
        <v>4</v>
      </c>
      <c r="AK110" s="126">
        <v>1</v>
      </c>
      <c r="AL110" s="126">
        <v>4</v>
      </c>
      <c r="AM110" s="126">
        <v>0</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7" t="b">
        <v>0</v>
      </c>
      <c r="BD110" s="127"/>
      <c r="BE110" s="183" t="s">
        <v>1014</v>
      </c>
      <c r="BF110" s="126">
        <v>4</v>
      </c>
      <c r="BG110" s="183" t="s">
        <v>993</v>
      </c>
      <c r="BH110" s="126">
        <v>0</v>
      </c>
      <c r="BI110" s="183" t="s">
        <v>993</v>
      </c>
      <c r="BJ110" s="126">
        <v>0</v>
      </c>
      <c r="BK110" s="126">
        <v>0</v>
      </c>
      <c r="BL110" s="126">
        <v>0</v>
      </c>
      <c r="BM110" s="183" t="s">
        <v>993</v>
      </c>
      <c r="BN110" s="183" t="s">
        <v>993</v>
      </c>
      <c r="BO110" s="183" t="s">
        <v>993</v>
      </c>
      <c r="BP110" s="126">
        <v>0</v>
      </c>
      <c r="BQ110" s="183" t="s">
        <v>993</v>
      </c>
      <c r="BR110" s="126">
        <v>0</v>
      </c>
      <c r="BS110" s="183" t="s">
        <v>993</v>
      </c>
      <c r="BT110" s="126">
        <v>0</v>
      </c>
      <c r="BU110" s="126">
        <v>0</v>
      </c>
      <c r="BV110" s="126">
        <v>0</v>
      </c>
      <c r="BW110" s="183" t="s">
        <v>993</v>
      </c>
      <c r="BX110" s="126">
        <v>0</v>
      </c>
      <c r="BY110" s="183" t="s">
        <v>993</v>
      </c>
      <c r="BZ110" s="126">
        <v>0</v>
      </c>
      <c r="CA110" s="183" t="s">
        <v>993</v>
      </c>
      <c r="CB110" s="126">
        <v>0</v>
      </c>
      <c r="CC110" s="126">
        <v>0</v>
      </c>
      <c r="CD110" s="126">
        <v>0</v>
      </c>
      <c r="CE110" s="183" t="s">
        <v>993</v>
      </c>
      <c r="CF110" s="126">
        <v>0</v>
      </c>
      <c r="CG110" s="183" t="s">
        <v>993</v>
      </c>
      <c r="CH110" s="126">
        <v>0</v>
      </c>
      <c r="CI110" s="183" t="s">
        <v>993</v>
      </c>
      <c r="CJ110" s="126">
        <v>0</v>
      </c>
      <c r="CK110" s="126">
        <v>0</v>
      </c>
      <c r="CL110" s="126">
        <v>0</v>
      </c>
      <c r="CM110" s="126">
        <v>14</v>
      </c>
      <c r="CN110" s="126">
        <v>0</v>
      </c>
      <c r="CO110" s="126">
        <v>0</v>
      </c>
      <c r="CP110" s="126">
        <v>0</v>
      </c>
      <c r="CQ110" s="126">
        <v>0</v>
      </c>
      <c r="CR110" s="126">
        <v>0</v>
      </c>
      <c r="CS110" s="126">
        <v>0</v>
      </c>
      <c r="CT110" s="126">
        <v>0</v>
      </c>
      <c r="CU110" s="126">
        <v>0</v>
      </c>
      <c r="CV110" s="126">
        <v>0</v>
      </c>
      <c r="CW110" s="126">
        <v>0</v>
      </c>
      <c r="CX110" s="126">
        <v>0</v>
      </c>
      <c r="CY110" s="126">
        <v>0</v>
      </c>
      <c r="CZ110" s="126">
        <v>0</v>
      </c>
      <c r="DA110" s="126">
        <v>1</v>
      </c>
      <c r="DB110" s="126">
        <v>0</v>
      </c>
      <c r="DC110" s="126">
        <v>1</v>
      </c>
      <c r="DD110" s="126">
        <v>0</v>
      </c>
      <c r="DE110" s="126">
        <v>0</v>
      </c>
      <c r="DF110" s="126">
        <v>0</v>
      </c>
      <c r="DG110" s="127" t="b">
        <v>0</v>
      </c>
      <c r="DH110" s="183" t="s">
        <v>293</v>
      </c>
      <c r="DI110" s="183" t="s">
        <v>993</v>
      </c>
      <c r="DJ110" s="183" t="s">
        <v>993</v>
      </c>
      <c r="DK110" s="183" t="s">
        <v>993</v>
      </c>
      <c r="DL110" s="126">
        <v>357</v>
      </c>
      <c r="DM110" s="126">
        <v>121</v>
      </c>
      <c r="DN110" s="126">
        <v>6</v>
      </c>
      <c r="DO110" s="126">
        <v>230</v>
      </c>
      <c r="DP110" s="126">
        <v>1209</v>
      </c>
      <c r="DQ110" s="126">
        <v>357</v>
      </c>
      <c r="DR110" s="167">
        <f t="shared" si="38"/>
        <v>0.82808219178082187</v>
      </c>
      <c r="DS110" s="168">
        <f t="shared" si="39"/>
        <v>3.3865546218487395</v>
      </c>
      <c r="DT110" s="126">
        <v>357</v>
      </c>
      <c r="DU110" s="126">
        <v>119</v>
      </c>
      <c r="DV110" s="126">
        <v>212</v>
      </c>
      <c r="DW110" s="126">
        <v>9</v>
      </c>
      <c r="DX110" s="126">
        <v>17</v>
      </c>
      <c r="DY110" s="126">
        <v>0</v>
      </c>
      <c r="DZ110" s="126">
        <v>0</v>
      </c>
      <c r="EA110" s="126">
        <v>0</v>
      </c>
      <c r="EB110" s="126">
        <v>357</v>
      </c>
      <c r="EC110" s="126">
        <v>309</v>
      </c>
      <c r="ED110" s="126">
        <v>5</v>
      </c>
      <c r="EE110" s="126">
        <v>5</v>
      </c>
      <c r="EF110" s="126">
        <v>0</v>
      </c>
      <c r="EG110" s="126">
        <v>0</v>
      </c>
      <c r="EH110" s="126">
        <v>0</v>
      </c>
      <c r="EI110" s="126">
        <v>0</v>
      </c>
      <c r="EJ110" s="126">
        <v>38</v>
      </c>
      <c r="EK110" s="126">
        <v>0</v>
      </c>
      <c r="EL110" s="126">
        <v>48</v>
      </c>
      <c r="EM110" s="126">
        <v>46</v>
      </c>
      <c r="EN110" s="126">
        <v>0</v>
      </c>
      <c r="EO110" s="126">
        <v>2</v>
      </c>
      <c r="EP110" s="126">
        <v>0</v>
      </c>
      <c r="EQ110" s="126">
        <v>0</v>
      </c>
      <c r="ER110" s="127" t="b">
        <v>0</v>
      </c>
      <c r="ES110" s="127" t="b">
        <v>0</v>
      </c>
      <c r="ET110" s="127" t="b">
        <v>0</v>
      </c>
      <c r="EU110" s="128">
        <v>0</v>
      </c>
      <c r="EV110" s="128">
        <v>0</v>
      </c>
      <c r="EW110" s="128">
        <v>0</v>
      </c>
      <c r="EX110" s="128">
        <v>0</v>
      </c>
      <c r="EY110" s="128">
        <v>0</v>
      </c>
      <c r="EZ110" s="128">
        <v>0</v>
      </c>
      <c r="FA110" s="127" t="b">
        <v>0</v>
      </c>
      <c r="FB110" s="127" t="b">
        <v>0</v>
      </c>
      <c r="FC110" s="127" t="b">
        <v>0</v>
      </c>
      <c r="FD110" s="128">
        <v>0</v>
      </c>
      <c r="FE110" s="128">
        <v>0</v>
      </c>
      <c r="FF110" s="128">
        <v>0</v>
      </c>
      <c r="FG110" s="128">
        <v>0</v>
      </c>
      <c r="FH110" s="128">
        <v>0</v>
      </c>
      <c r="FI110" s="128">
        <v>0</v>
      </c>
      <c r="FJ110" s="127" t="b">
        <v>0</v>
      </c>
      <c r="FK110" s="127" t="b">
        <v>0</v>
      </c>
      <c r="FL110" s="127" t="b">
        <v>0</v>
      </c>
      <c r="FM110" s="128">
        <v>0</v>
      </c>
      <c r="FN110" s="128">
        <v>0</v>
      </c>
      <c r="FO110" s="128">
        <v>0</v>
      </c>
      <c r="FP110" s="128">
        <v>0</v>
      </c>
      <c r="FQ110" s="128">
        <v>0</v>
      </c>
      <c r="FR110" s="128">
        <v>0</v>
      </c>
      <c r="FS110" s="183" t="s">
        <v>993</v>
      </c>
      <c r="FT110" s="128">
        <v>0</v>
      </c>
      <c r="FU110" s="126">
        <v>0</v>
      </c>
      <c r="FV110" s="126">
        <v>48</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6">
        <v>0</v>
      </c>
      <c r="GM110" s="127" t="b">
        <v>0</v>
      </c>
      <c r="GN110" s="183" t="s">
        <v>993</v>
      </c>
      <c r="GO110" s="183" t="s">
        <v>993</v>
      </c>
      <c r="GP110" s="183" t="s">
        <v>993</v>
      </c>
      <c r="GQ110" s="183" t="s">
        <v>993</v>
      </c>
      <c r="GR110" s="127"/>
      <c r="GS110" s="123"/>
    </row>
    <row r="111" spans="1:201">
      <c r="A111" s="122"/>
      <c r="B111" s="210" t="s">
        <v>388</v>
      </c>
      <c r="C111" s="183" t="s">
        <v>1206</v>
      </c>
      <c r="D111" s="183" t="s">
        <v>15</v>
      </c>
      <c r="E111" s="183" t="s">
        <v>437</v>
      </c>
      <c r="F111" s="183" t="s">
        <v>986</v>
      </c>
      <c r="G111" s="183" t="s">
        <v>1062</v>
      </c>
      <c r="H111" s="183" t="s">
        <v>1063</v>
      </c>
      <c r="I111" s="183" t="s">
        <v>1207</v>
      </c>
      <c r="J111" s="183" t="s">
        <v>1208</v>
      </c>
      <c r="K111" s="126">
        <v>2</v>
      </c>
      <c r="L111" s="183" t="s">
        <v>15</v>
      </c>
      <c r="M111" s="183" t="s">
        <v>1149</v>
      </c>
      <c r="N111" s="183" t="s">
        <v>393</v>
      </c>
      <c r="O111" s="183" t="s">
        <v>1091</v>
      </c>
      <c r="P111" s="183" t="s">
        <v>993</v>
      </c>
      <c r="Q111" s="183" t="s">
        <v>270</v>
      </c>
      <c r="R111" s="127" t="b">
        <v>0</v>
      </c>
      <c r="S111" s="126">
        <v>0</v>
      </c>
      <c r="T111" s="127" t="b">
        <v>0</v>
      </c>
      <c r="U111" s="126">
        <v>0</v>
      </c>
      <c r="V111" s="127" t="b">
        <v>0</v>
      </c>
      <c r="W111" s="127" t="b">
        <v>1</v>
      </c>
      <c r="X111" s="183" t="s">
        <v>270</v>
      </c>
      <c r="Y111" s="183" t="b">
        <f t="shared" si="40"/>
        <v>1</v>
      </c>
      <c r="Z111" s="183" t="s">
        <v>993</v>
      </c>
      <c r="AA111" s="127" t="b">
        <v>0</v>
      </c>
      <c r="AB111" s="183" t="s">
        <v>993</v>
      </c>
      <c r="AC111" s="183" t="s">
        <v>993</v>
      </c>
      <c r="AD111" s="183" t="s">
        <v>993</v>
      </c>
      <c r="AE111" s="183">
        <f t="shared" si="41"/>
        <v>8</v>
      </c>
      <c r="AF111" s="183">
        <f t="shared" si="42"/>
        <v>8</v>
      </c>
      <c r="AG111" s="183">
        <f t="shared" si="43"/>
        <v>1</v>
      </c>
      <c r="AH111" s="183">
        <f t="shared" si="44"/>
        <v>8</v>
      </c>
      <c r="AI111" s="126">
        <v>8</v>
      </c>
      <c r="AJ111" s="126">
        <v>8</v>
      </c>
      <c r="AK111" s="126">
        <v>1</v>
      </c>
      <c r="AL111" s="126">
        <v>8</v>
      </c>
      <c r="AM111" s="126">
        <v>0</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7" t="b">
        <v>0</v>
      </c>
      <c r="BD111" s="127"/>
      <c r="BE111" s="183" t="s">
        <v>1011</v>
      </c>
      <c r="BF111" s="126">
        <v>8</v>
      </c>
      <c r="BG111" s="183" t="s">
        <v>993</v>
      </c>
      <c r="BH111" s="126">
        <v>0</v>
      </c>
      <c r="BI111" s="183" t="s">
        <v>993</v>
      </c>
      <c r="BJ111" s="126">
        <v>0</v>
      </c>
      <c r="BK111" s="126">
        <v>0</v>
      </c>
      <c r="BL111" s="126">
        <v>0</v>
      </c>
      <c r="BM111" s="183" t="s">
        <v>993</v>
      </c>
      <c r="BN111" s="183" t="s">
        <v>993</v>
      </c>
      <c r="BO111" s="183" t="s">
        <v>993</v>
      </c>
      <c r="BP111" s="126">
        <v>0</v>
      </c>
      <c r="BQ111" s="183" t="s">
        <v>993</v>
      </c>
      <c r="BR111" s="126">
        <v>0</v>
      </c>
      <c r="BS111" s="183" t="s">
        <v>993</v>
      </c>
      <c r="BT111" s="126">
        <v>0</v>
      </c>
      <c r="BU111" s="126">
        <v>0</v>
      </c>
      <c r="BV111" s="126">
        <v>0</v>
      </c>
      <c r="BW111" s="183" t="s">
        <v>993</v>
      </c>
      <c r="BX111" s="126">
        <v>0</v>
      </c>
      <c r="BY111" s="183" t="s">
        <v>993</v>
      </c>
      <c r="BZ111" s="126">
        <v>0</v>
      </c>
      <c r="CA111" s="183" t="s">
        <v>993</v>
      </c>
      <c r="CB111" s="126">
        <v>0</v>
      </c>
      <c r="CC111" s="126">
        <v>0</v>
      </c>
      <c r="CD111" s="126">
        <v>0</v>
      </c>
      <c r="CE111" s="183" t="s">
        <v>993</v>
      </c>
      <c r="CF111" s="126">
        <v>0</v>
      </c>
      <c r="CG111" s="183" t="s">
        <v>993</v>
      </c>
      <c r="CH111" s="126">
        <v>0</v>
      </c>
      <c r="CI111" s="183" t="s">
        <v>993</v>
      </c>
      <c r="CJ111" s="126">
        <v>0</v>
      </c>
      <c r="CK111" s="126">
        <v>0</v>
      </c>
      <c r="CL111" s="126">
        <v>0</v>
      </c>
      <c r="CM111" s="126">
        <v>15</v>
      </c>
      <c r="CN111" s="126">
        <v>0</v>
      </c>
      <c r="CO111" s="126">
        <v>0</v>
      </c>
      <c r="CP111" s="126">
        <v>0</v>
      </c>
      <c r="CQ111" s="126">
        <v>0</v>
      </c>
      <c r="CR111" s="126">
        <v>0</v>
      </c>
      <c r="CS111" s="126">
        <v>0</v>
      </c>
      <c r="CT111" s="126">
        <v>0</v>
      </c>
      <c r="CU111" s="126">
        <v>0</v>
      </c>
      <c r="CV111" s="126">
        <v>0</v>
      </c>
      <c r="CW111" s="126">
        <v>0</v>
      </c>
      <c r="CX111" s="126">
        <v>0</v>
      </c>
      <c r="CY111" s="126">
        <v>0</v>
      </c>
      <c r="CZ111" s="126">
        <v>0</v>
      </c>
      <c r="DA111" s="126">
        <v>1</v>
      </c>
      <c r="DB111" s="126">
        <v>0</v>
      </c>
      <c r="DC111" s="126">
        <v>0</v>
      </c>
      <c r="DD111" s="126">
        <v>0</v>
      </c>
      <c r="DE111" s="126">
        <v>0</v>
      </c>
      <c r="DF111" s="126">
        <v>0</v>
      </c>
      <c r="DG111" s="127" t="b">
        <v>0</v>
      </c>
      <c r="DH111" s="183" t="s">
        <v>999</v>
      </c>
      <c r="DI111" s="183" t="s">
        <v>293</v>
      </c>
      <c r="DJ111" s="183" t="s">
        <v>296</v>
      </c>
      <c r="DK111" s="183" t="s">
        <v>434</v>
      </c>
      <c r="DL111" s="126">
        <v>903</v>
      </c>
      <c r="DM111" s="126">
        <v>498</v>
      </c>
      <c r="DN111" s="126">
        <v>8</v>
      </c>
      <c r="DO111" s="126">
        <v>397</v>
      </c>
      <c r="DP111" s="126">
        <v>2451</v>
      </c>
      <c r="DQ111" s="126">
        <v>905</v>
      </c>
      <c r="DR111" s="167">
        <f t="shared" si="38"/>
        <v>0.83938356164383565</v>
      </c>
      <c r="DS111" s="168">
        <f t="shared" si="39"/>
        <v>2.711283185840708</v>
      </c>
      <c r="DT111" s="126">
        <v>903</v>
      </c>
      <c r="DU111" s="126">
        <v>489</v>
      </c>
      <c r="DV111" s="126">
        <v>339</v>
      </c>
      <c r="DW111" s="126">
        <v>23</v>
      </c>
      <c r="DX111" s="126">
        <v>52</v>
      </c>
      <c r="DY111" s="126">
        <v>0</v>
      </c>
      <c r="DZ111" s="126">
        <v>0</v>
      </c>
      <c r="EA111" s="126">
        <v>0</v>
      </c>
      <c r="EB111" s="126">
        <v>905</v>
      </c>
      <c r="EC111" s="126">
        <v>845</v>
      </c>
      <c r="ED111" s="126">
        <v>34</v>
      </c>
      <c r="EE111" s="126">
        <v>3</v>
      </c>
      <c r="EF111" s="126">
        <v>0</v>
      </c>
      <c r="EG111" s="126">
        <v>1</v>
      </c>
      <c r="EH111" s="126">
        <v>0</v>
      </c>
      <c r="EI111" s="126">
        <v>0</v>
      </c>
      <c r="EJ111" s="126">
        <v>22</v>
      </c>
      <c r="EK111" s="126">
        <v>0</v>
      </c>
      <c r="EL111" s="126">
        <v>60</v>
      </c>
      <c r="EM111" s="126">
        <v>56</v>
      </c>
      <c r="EN111" s="126">
        <v>0</v>
      </c>
      <c r="EO111" s="126">
        <v>4</v>
      </c>
      <c r="EP111" s="126">
        <v>0</v>
      </c>
      <c r="EQ111" s="126">
        <v>0</v>
      </c>
      <c r="ER111" s="127" t="b">
        <v>0</v>
      </c>
      <c r="ES111" s="127" t="b">
        <v>0</v>
      </c>
      <c r="ET111" s="127" t="b">
        <v>0</v>
      </c>
      <c r="EU111" s="128">
        <v>0</v>
      </c>
      <c r="EV111" s="128">
        <v>0</v>
      </c>
      <c r="EW111" s="128">
        <v>0</v>
      </c>
      <c r="EX111" s="128">
        <v>0</v>
      </c>
      <c r="EY111" s="128">
        <v>0</v>
      </c>
      <c r="EZ111" s="128">
        <v>0</v>
      </c>
      <c r="FA111" s="127" t="b">
        <v>0</v>
      </c>
      <c r="FB111" s="127" t="b">
        <v>0</v>
      </c>
      <c r="FC111" s="127" t="b">
        <v>0</v>
      </c>
      <c r="FD111" s="128">
        <v>0</v>
      </c>
      <c r="FE111" s="128">
        <v>0</v>
      </c>
      <c r="FF111" s="128">
        <v>0</v>
      </c>
      <c r="FG111" s="128">
        <v>0</v>
      </c>
      <c r="FH111" s="128">
        <v>0</v>
      </c>
      <c r="FI111" s="128">
        <v>0</v>
      </c>
      <c r="FJ111" s="127" t="b">
        <v>0</v>
      </c>
      <c r="FK111" s="127" t="b">
        <v>0</v>
      </c>
      <c r="FL111" s="127" t="b">
        <v>0</v>
      </c>
      <c r="FM111" s="128">
        <v>0</v>
      </c>
      <c r="FN111" s="128">
        <v>0</v>
      </c>
      <c r="FO111" s="128">
        <v>0</v>
      </c>
      <c r="FP111" s="128">
        <v>0</v>
      </c>
      <c r="FQ111" s="128">
        <v>0</v>
      </c>
      <c r="FR111" s="128">
        <v>0</v>
      </c>
      <c r="FS111" s="183" t="s">
        <v>993</v>
      </c>
      <c r="FT111" s="128">
        <v>0</v>
      </c>
      <c r="FU111" s="126">
        <v>0</v>
      </c>
      <c r="FV111" s="126">
        <v>60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6">
        <v>0</v>
      </c>
      <c r="GM111" s="127" t="b">
        <v>0</v>
      </c>
      <c r="GN111" s="183" t="s">
        <v>993</v>
      </c>
      <c r="GO111" s="183" t="s">
        <v>993</v>
      </c>
      <c r="GP111" s="183" t="s">
        <v>993</v>
      </c>
      <c r="GQ111" s="183" t="s">
        <v>993</v>
      </c>
      <c r="GR111" s="127"/>
      <c r="GS111" s="123"/>
    </row>
    <row r="112" spans="1:201">
      <c r="A112" s="122"/>
      <c r="B112" s="210" t="s">
        <v>394</v>
      </c>
      <c r="C112" s="183" t="s">
        <v>1213</v>
      </c>
      <c r="D112" s="183" t="s">
        <v>1214</v>
      </c>
      <c r="E112" s="183" t="s">
        <v>437</v>
      </c>
      <c r="F112" s="183" t="s">
        <v>986</v>
      </c>
      <c r="G112" s="183" t="s">
        <v>1062</v>
      </c>
      <c r="H112" s="183" t="s">
        <v>1063</v>
      </c>
      <c r="I112" s="183" t="s">
        <v>1186</v>
      </c>
      <c r="J112" s="183" t="s">
        <v>1187</v>
      </c>
      <c r="K112" s="126">
        <v>1</v>
      </c>
      <c r="L112" s="183" t="s">
        <v>1214</v>
      </c>
      <c r="M112" s="183" t="s">
        <v>1009</v>
      </c>
      <c r="N112" s="183" t="s">
        <v>397</v>
      </c>
      <c r="O112" s="183" t="s">
        <v>1091</v>
      </c>
      <c r="P112" s="183" t="s">
        <v>290</v>
      </c>
      <c r="Q112" s="183" t="s">
        <v>270</v>
      </c>
      <c r="R112" s="127" t="b">
        <v>0</v>
      </c>
      <c r="S112" s="126">
        <v>0</v>
      </c>
      <c r="T112" s="127" t="b">
        <v>0</v>
      </c>
      <c r="U112" s="126">
        <v>0</v>
      </c>
      <c r="V112" s="127" t="b">
        <v>0</v>
      </c>
      <c r="W112" s="127" t="b">
        <v>1</v>
      </c>
      <c r="X112" s="183" t="s">
        <v>270</v>
      </c>
      <c r="Y112" s="183" t="b">
        <f t="shared" si="40"/>
        <v>1</v>
      </c>
      <c r="Z112" s="183" t="s">
        <v>993</v>
      </c>
      <c r="AA112" s="127" t="b">
        <v>0</v>
      </c>
      <c r="AB112" s="183" t="s">
        <v>993</v>
      </c>
      <c r="AC112" s="183" t="s">
        <v>993</v>
      </c>
      <c r="AD112" s="183" t="s">
        <v>993</v>
      </c>
      <c r="AE112" s="183">
        <f t="shared" si="41"/>
        <v>9</v>
      </c>
      <c r="AF112" s="183">
        <f t="shared" si="42"/>
        <v>9</v>
      </c>
      <c r="AG112" s="183">
        <f t="shared" si="43"/>
        <v>7</v>
      </c>
      <c r="AH112" s="183">
        <f t="shared" si="44"/>
        <v>9</v>
      </c>
      <c r="AI112" s="126">
        <v>9</v>
      </c>
      <c r="AJ112" s="126">
        <v>9</v>
      </c>
      <c r="AK112" s="126">
        <v>7</v>
      </c>
      <c r="AL112" s="126">
        <v>9</v>
      </c>
      <c r="AM112" s="126">
        <v>0</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7" t="b">
        <v>0</v>
      </c>
      <c r="BD112" s="127"/>
      <c r="BE112" s="183" t="s">
        <v>1173</v>
      </c>
      <c r="BF112" s="126">
        <v>9</v>
      </c>
      <c r="BG112" s="183" t="s">
        <v>993</v>
      </c>
      <c r="BH112" s="126">
        <v>0</v>
      </c>
      <c r="BI112" s="183" t="s">
        <v>993</v>
      </c>
      <c r="BJ112" s="126">
        <v>0</v>
      </c>
      <c r="BK112" s="126">
        <v>0</v>
      </c>
      <c r="BL112" s="126">
        <v>0</v>
      </c>
      <c r="BM112" s="183" t="s">
        <v>993</v>
      </c>
      <c r="BN112" s="183" t="s">
        <v>993</v>
      </c>
      <c r="BO112" s="183" t="s">
        <v>993</v>
      </c>
      <c r="BP112" s="126">
        <v>0</v>
      </c>
      <c r="BQ112" s="183" t="s">
        <v>993</v>
      </c>
      <c r="BR112" s="126">
        <v>0</v>
      </c>
      <c r="BS112" s="183" t="s">
        <v>993</v>
      </c>
      <c r="BT112" s="126">
        <v>0</v>
      </c>
      <c r="BU112" s="126">
        <v>0</v>
      </c>
      <c r="BV112" s="126">
        <v>0</v>
      </c>
      <c r="BW112" s="183" t="s">
        <v>993</v>
      </c>
      <c r="BX112" s="126">
        <v>0</v>
      </c>
      <c r="BY112" s="183" t="s">
        <v>993</v>
      </c>
      <c r="BZ112" s="126">
        <v>0</v>
      </c>
      <c r="CA112" s="183" t="s">
        <v>993</v>
      </c>
      <c r="CB112" s="126">
        <v>0</v>
      </c>
      <c r="CC112" s="126">
        <v>0</v>
      </c>
      <c r="CD112" s="126">
        <v>0</v>
      </c>
      <c r="CE112" s="183" t="s">
        <v>993</v>
      </c>
      <c r="CF112" s="126">
        <v>0</v>
      </c>
      <c r="CG112" s="183" t="s">
        <v>993</v>
      </c>
      <c r="CH112" s="126">
        <v>0</v>
      </c>
      <c r="CI112" s="183" t="s">
        <v>993</v>
      </c>
      <c r="CJ112" s="126">
        <v>0</v>
      </c>
      <c r="CK112" s="126">
        <v>0</v>
      </c>
      <c r="CL112" s="126">
        <v>0</v>
      </c>
      <c r="CM112" s="126">
        <v>24</v>
      </c>
      <c r="CN112" s="126">
        <v>0</v>
      </c>
      <c r="CO112" s="126">
        <v>0</v>
      </c>
      <c r="CP112" s="126">
        <v>0</v>
      </c>
      <c r="CQ112" s="126">
        <v>0</v>
      </c>
      <c r="CR112" s="126">
        <v>0.4</v>
      </c>
      <c r="CS112" s="126">
        <v>0</v>
      </c>
      <c r="CT112" s="126">
        <v>0</v>
      </c>
      <c r="CU112" s="126">
        <v>3</v>
      </c>
      <c r="CV112" s="126">
        <v>0.9</v>
      </c>
      <c r="CW112" s="126">
        <v>2</v>
      </c>
      <c r="CX112" s="126">
        <v>0.9</v>
      </c>
      <c r="CY112" s="126">
        <v>1</v>
      </c>
      <c r="CZ112" s="126">
        <v>0.5</v>
      </c>
      <c r="DA112" s="126">
        <v>1</v>
      </c>
      <c r="DB112" s="126">
        <v>0</v>
      </c>
      <c r="DC112" s="126">
        <v>1</v>
      </c>
      <c r="DD112" s="126">
        <v>0</v>
      </c>
      <c r="DE112" s="126">
        <v>1</v>
      </c>
      <c r="DF112" s="126">
        <v>0</v>
      </c>
      <c r="DG112" s="127" t="b">
        <v>0</v>
      </c>
      <c r="DH112" s="183" t="s">
        <v>525</v>
      </c>
      <c r="DI112" s="183" t="s">
        <v>993</v>
      </c>
      <c r="DJ112" s="183" t="s">
        <v>993</v>
      </c>
      <c r="DK112" s="183" t="s">
        <v>993</v>
      </c>
      <c r="DL112" s="126">
        <v>589</v>
      </c>
      <c r="DM112" s="126">
        <v>70</v>
      </c>
      <c r="DN112" s="126">
        <v>6</v>
      </c>
      <c r="DO112" s="126">
        <v>513</v>
      </c>
      <c r="DP112" s="126">
        <v>3734</v>
      </c>
      <c r="DQ112" s="126">
        <v>587</v>
      </c>
      <c r="DR112" s="167">
        <f t="shared" si="38"/>
        <v>1.136681887366819</v>
      </c>
      <c r="DS112" s="168">
        <f t="shared" si="39"/>
        <v>6.350340136054422</v>
      </c>
      <c r="DT112" s="126">
        <v>589</v>
      </c>
      <c r="DU112" s="126">
        <v>69</v>
      </c>
      <c r="DV112" s="126">
        <v>451</v>
      </c>
      <c r="DW112" s="126">
        <v>14</v>
      </c>
      <c r="DX112" s="126">
        <v>55</v>
      </c>
      <c r="DY112" s="126">
        <v>0</v>
      </c>
      <c r="DZ112" s="126">
        <v>0</v>
      </c>
      <c r="EA112" s="126">
        <v>0</v>
      </c>
      <c r="EB112" s="126">
        <v>587</v>
      </c>
      <c r="EC112" s="126">
        <v>548</v>
      </c>
      <c r="ED112" s="126">
        <v>10</v>
      </c>
      <c r="EE112" s="126">
        <v>8</v>
      </c>
      <c r="EF112" s="126">
        <v>1</v>
      </c>
      <c r="EG112" s="126">
        <v>1</v>
      </c>
      <c r="EH112" s="126">
        <v>0</v>
      </c>
      <c r="EI112" s="126">
        <v>1</v>
      </c>
      <c r="EJ112" s="126">
        <v>18</v>
      </c>
      <c r="EK112" s="126">
        <v>0</v>
      </c>
      <c r="EL112" s="126">
        <v>39</v>
      </c>
      <c r="EM112" s="126">
        <v>35</v>
      </c>
      <c r="EN112" s="126">
        <v>0</v>
      </c>
      <c r="EO112" s="126">
        <v>4</v>
      </c>
      <c r="EP112" s="126">
        <v>0</v>
      </c>
      <c r="EQ112" s="126">
        <v>0</v>
      </c>
      <c r="ER112" s="127" t="b">
        <v>0</v>
      </c>
      <c r="ES112" s="127" t="b">
        <v>0</v>
      </c>
      <c r="ET112" s="127" t="b">
        <v>0</v>
      </c>
      <c r="EU112" s="128">
        <v>0.995</v>
      </c>
      <c r="EV112" s="128">
        <v>0.69700000000000006</v>
      </c>
      <c r="EW112" s="128">
        <v>0.55399999999999994</v>
      </c>
      <c r="EX112" s="128">
        <v>0.58099999999999996</v>
      </c>
      <c r="EY112" s="128">
        <v>0.15</v>
      </c>
      <c r="EZ112" s="128">
        <v>0.71599999999999997</v>
      </c>
      <c r="FA112" s="127" t="b">
        <v>0</v>
      </c>
      <c r="FB112" s="127" t="b">
        <v>0</v>
      </c>
      <c r="FC112" s="127" t="b">
        <v>0</v>
      </c>
      <c r="FD112" s="128">
        <v>0</v>
      </c>
      <c r="FE112" s="128">
        <v>0</v>
      </c>
      <c r="FF112" s="128">
        <v>0</v>
      </c>
      <c r="FG112" s="128">
        <v>0</v>
      </c>
      <c r="FH112" s="128">
        <v>0</v>
      </c>
      <c r="FI112" s="128">
        <v>0</v>
      </c>
      <c r="FJ112" s="127" t="b">
        <v>0</v>
      </c>
      <c r="FK112" s="127" t="b">
        <v>0</v>
      </c>
      <c r="FL112" s="127" t="b">
        <v>0</v>
      </c>
      <c r="FM112" s="128">
        <v>0</v>
      </c>
      <c r="FN112" s="128">
        <v>0</v>
      </c>
      <c r="FO112" s="128">
        <v>0</v>
      </c>
      <c r="FP112" s="128">
        <v>0</v>
      </c>
      <c r="FQ112" s="128">
        <v>0</v>
      </c>
      <c r="FR112" s="128">
        <v>0</v>
      </c>
      <c r="FS112" s="183" t="s">
        <v>993</v>
      </c>
      <c r="FT112" s="128">
        <v>0</v>
      </c>
      <c r="FU112" s="126">
        <v>0</v>
      </c>
      <c r="FV112" s="126">
        <v>39</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6">
        <v>0</v>
      </c>
      <c r="GM112" s="127" t="b">
        <v>0</v>
      </c>
      <c r="GN112" s="183" t="s">
        <v>993</v>
      </c>
      <c r="GO112" s="183" t="s">
        <v>993</v>
      </c>
      <c r="GP112" s="183" t="s">
        <v>993</v>
      </c>
      <c r="GQ112" s="183" t="s">
        <v>993</v>
      </c>
      <c r="GR112" s="127"/>
      <c r="GS112" s="123"/>
    </row>
    <row r="113" spans="1:201">
      <c r="A113" s="122"/>
      <c r="B113" s="210" t="s">
        <v>494</v>
      </c>
      <c r="C113" s="183" t="s">
        <v>1226</v>
      </c>
      <c r="D113" s="183" t="s">
        <v>37</v>
      </c>
      <c r="E113" s="183" t="s">
        <v>437</v>
      </c>
      <c r="F113" s="183" t="s">
        <v>986</v>
      </c>
      <c r="G113" s="183" t="s">
        <v>1062</v>
      </c>
      <c r="H113" s="183" t="s">
        <v>1063</v>
      </c>
      <c r="I113" s="183" t="s">
        <v>1223</v>
      </c>
      <c r="J113" s="183" t="s">
        <v>1224</v>
      </c>
      <c r="K113" s="126">
        <v>1</v>
      </c>
      <c r="L113" s="183" t="s">
        <v>37</v>
      </c>
      <c r="M113" s="183" t="s">
        <v>1009</v>
      </c>
      <c r="N113" s="183" t="s">
        <v>496</v>
      </c>
      <c r="O113" s="183" t="s">
        <v>993</v>
      </c>
      <c r="P113" s="183" t="s">
        <v>993</v>
      </c>
      <c r="Q113" s="183" t="s">
        <v>270</v>
      </c>
      <c r="R113" s="127" t="b">
        <v>0</v>
      </c>
      <c r="S113" s="126">
        <v>0</v>
      </c>
      <c r="T113" s="127" t="b">
        <v>0</v>
      </c>
      <c r="U113" s="126">
        <v>0</v>
      </c>
      <c r="V113" s="127" t="b">
        <v>0</v>
      </c>
      <c r="W113" s="127" t="b">
        <v>1</v>
      </c>
      <c r="X113" s="183" t="s">
        <v>270</v>
      </c>
      <c r="Y113" s="183" t="b">
        <f t="shared" si="40"/>
        <v>1</v>
      </c>
      <c r="Z113" s="183" t="s">
        <v>993</v>
      </c>
      <c r="AA113" s="127" t="b">
        <v>0</v>
      </c>
      <c r="AB113" s="183" t="s">
        <v>993</v>
      </c>
      <c r="AC113" s="183" t="s">
        <v>993</v>
      </c>
      <c r="AD113" s="183" t="s">
        <v>993</v>
      </c>
      <c r="AE113" s="183">
        <f t="shared" si="41"/>
        <v>34</v>
      </c>
      <c r="AF113" s="183">
        <f t="shared" si="42"/>
        <v>29</v>
      </c>
      <c r="AG113" s="183">
        <f t="shared" si="43"/>
        <v>0</v>
      </c>
      <c r="AH113" s="183">
        <f t="shared" si="44"/>
        <v>34</v>
      </c>
      <c r="AI113" s="126">
        <v>34</v>
      </c>
      <c r="AJ113" s="126">
        <v>29</v>
      </c>
      <c r="AK113" s="126">
        <v>0</v>
      </c>
      <c r="AL113" s="126">
        <v>34</v>
      </c>
      <c r="AM113" s="126">
        <v>0</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7" t="b">
        <v>0</v>
      </c>
      <c r="BD113" s="127"/>
      <c r="BE113" s="183" t="s">
        <v>427</v>
      </c>
      <c r="BF113" s="126">
        <v>34</v>
      </c>
      <c r="BG113" s="183" t="s">
        <v>993</v>
      </c>
      <c r="BH113" s="126">
        <v>0</v>
      </c>
      <c r="BI113" s="183" t="s">
        <v>993</v>
      </c>
      <c r="BJ113" s="126">
        <v>0</v>
      </c>
      <c r="BK113" s="126">
        <v>0</v>
      </c>
      <c r="BL113" s="126">
        <v>0</v>
      </c>
      <c r="BM113" s="183" t="s">
        <v>993</v>
      </c>
      <c r="BN113" s="183" t="s">
        <v>993</v>
      </c>
      <c r="BO113" s="183" t="s">
        <v>993</v>
      </c>
      <c r="BP113" s="126">
        <v>0</v>
      </c>
      <c r="BQ113" s="183" t="s">
        <v>993</v>
      </c>
      <c r="BR113" s="126">
        <v>0</v>
      </c>
      <c r="BS113" s="183" t="s">
        <v>993</v>
      </c>
      <c r="BT113" s="126">
        <v>0</v>
      </c>
      <c r="BU113" s="126">
        <v>0</v>
      </c>
      <c r="BV113" s="126">
        <v>0</v>
      </c>
      <c r="BW113" s="183" t="s">
        <v>993</v>
      </c>
      <c r="BX113" s="126">
        <v>0</v>
      </c>
      <c r="BY113" s="183" t="s">
        <v>993</v>
      </c>
      <c r="BZ113" s="126">
        <v>0</v>
      </c>
      <c r="CA113" s="183" t="s">
        <v>993</v>
      </c>
      <c r="CB113" s="126">
        <v>0</v>
      </c>
      <c r="CC113" s="126">
        <v>0</v>
      </c>
      <c r="CD113" s="126">
        <v>0</v>
      </c>
      <c r="CE113" s="183" t="s">
        <v>993</v>
      </c>
      <c r="CF113" s="126">
        <v>0</v>
      </c>
      <c r="CG113" s="183" t="s">
        <v>993</v>
      </c>
      <c r="CH113" s="126">
        <v>0</v>
      </c>
      <c r="CI113" s="183" t="s">
        <v>993</v>
      </c>
      <c r="CJ113" s="126">
        <v>0</v>
      </c>
      <c r="CK113" s="126">
        <v>0</v>
      </c>
      <c r="CL113" s="126">
        <v>0</v>
      </c>
      <c r="CM113" s="126">
        <v>23</v>
      </c>
      <c r="CN113" s="126">
        <v>0.8</v>
      </c>
      <c r="CO113" s="126">
        <v>0</v>
      </c>
      <c r="CP113" s="126">
        <v>0</v>
      </c>
      <c r="CQ113" s="126">
        <v>1</v>
      </c>
      <c r="CR113" s="126">
        <v>1.5</v>
      </c>
      <c r="CS113" s="126">
        <v>0</v>
      </c>
      <c r="CT113" s="126">
        <v>0</v>
      </c>
      <c r="CU113" s="126">
        <v>0</v>
      </c>
      <c r="CV113" s="126">
        <v>0</v>
      </c>
      <c r="CW113" s="126">
        <v>0</v>
      </c>
      <c r="CX113" s="126">
        <v>0</v>
      </c>
      <c r="CY113" s="126">
        <v>0</v>
      </c>
      <c r="CZ113" s="126">
        <v>0</v>
      </c>
      <c r="DA113" s="126">
        <v>0</v>
      </c>
      <c r="DB113" s="126">
        <v>0</v>
      </c>
      <c r="DC113" s="126">
        <v>0</v>
      </c>
      <c r="DD113" s="126">
        <v>0</v>
      </c>
      <c r="DE113" s="126">
        <v>0</v>
      </c>
      <c r="DF113" s="126">
        <v>0</v>
      </c>
      <c r="DG113" s="127" t="b">
        <v>0</v>
      </c>
      <c r="DH113" s="183" t="s">
        <v>999</v>
      </c>
      <c r="DI113" s="183" t="s">
        <v>290</v>
      </c>
      <c r="DJ113" s="183" t="s">
        <v>1000</v>
      </c>
      <c r="DK113" s="183" t="s">
        <v>270</v>
      </c>
      <c r="DL113" s="126">
        <v>741</v>
      </c>
      <c r="DM113" s="126">
        <v>691</v>
      </c>
      <c r="DN113" s="126">
        <v>46</v>
      </c>
      <c r="DO113" s="126">
        <v>4</v>
      </c>
      <c r="DP113" s="126">
        <v>6265</v>
      </c>
      <c r="DQ113" s="126">
        <v>741</v>
      </c>
      <c r="DR113" s="167">
        <f t="shared" si="38"/>
        <v>0.50483481063658342</v>
      </c>
      <c r="DS113" s="168">
        <f t="shared" si="39"/>
        <v>8.4547908232118765</v>
      </c>
      <c r="DT113" s="126">
        <v>741</v>
      </c>
      <c r="DU113" s="126">
        <v>61</v>
      </c>
      <c r="DV113" s="126">
        <v>678</v>
      </c>
      <c r="DW113" s="126">
        <v>2</v>
      </c>
      <c r="DX113" s="126">
        <v>0</v>
      </c>
      <c r="DY113" s="126">
        <v>0</v>
      </c>
      <c r="DZ113" s="126">
        <v>0</v>
      </c>
      <c r="EA113" s="126">
        <v>0</v>
      </c>
      <c r="EB113" s="126">
        <v>741</v>
      </c>
      <c r="EC113" s="126">
        <v>89</v>
      </c>
      <c r="ED113" s="126">
        <v>641</v>
      </c>
      <c r="EE113" s="126">
        <v>2</v>
      </c>
      <c r="EF113" s="126">
        <v>0</v>
      </c>
      <c r="EG113" s="126">
        <v>1</v>
      </c>
      <c r="EH113" s="126">
        <v>0</v>
      </c>
      <c r="EI113" s="126">
        <v>0</v>
      </c>
      <c r="EJ113" s="126">
        <v>8</v>
      </c>
      <c r="EK113" s="126">
        <v>0</v>
      </c>
      <c r="EL113" s="126">
        <v>652</v>
      </c>
      <c r="EM113" s="126">
        <v>647</v>
      </c>
      <c r="EN113" s="126">
        <v>0</v>
      </c>
      <c r="EO113" s="126">
        <v>5</v>
      </c>
      <c r="EP113" s="126">
        <v>0</v>
      </c>
      <c r="EQ113" s="126">
        <v>0</v>
      </c>
      <c r="ER113" s="127" t="b">
        <v>0</v>
      </c>
      <c r="ES113" s="127" t="b">
        <v>0</v>
      </c>
      <c r="ET113" s="127" t="b">
        <v>0</v>
      </c>
      <c r="EU113" s="128">
        <v>0.32</v>
      </c>
      <c r="EV113" s="128">
        <v>0.22699999999999998</v>
      </c>
      <c r="EW113" s="128">
        <v>7.9000000000000001E-2</v>
      </c>
      <c r="EX113" s="128">
        <v>8.3000000000000004E-2</v>
      </c>
      <c r="EY113" s="128">
        <v>0.157</v>
      </c>
      <c r="EZ113" s="128">
        <v>0.24100000000000002</v>
      </c>
      <c r="FA113" s="127" t="b">
        <v>0</v>
      </c>
      <c r="FB113" s="127" t="b">
        <v>0</v>
      </c>
      <c r="FC113" s="127" t="b">
        <v>0</v>
      </c>
      <c r="FD113" s="128">
        <v>0</v>
      </c>
      <c r="FE113" s="128">
        <v>0</v>
      </c>
      <c r="FF113" s="128">
        <v>0</v>
      </c>
      <c r="FG113" s="128">
        <v>0</v>
      </c>
      <c r="FH113" s="128">
        <v>0</v>
      </c>
      <c r="FI113" s="128">
        <v>0</v>
      </c>
      <c r="FJ113" s="127" t="b">
        <v>0</v>
      </c>
      <c r="FK113" s="127" t="b">
        <v>0</v>
      </c>
      <c r="FL113" s="127" t="b">
        <v>0</v>
      </c>
      <c r="FM113" s="128">
        <v>0</v>
      </c>
      <c r="FN113" s="128">
        <v>0</v>
      </c>
      <c r="FO113" s="128">
        <v>0</v>
      </c>
      <c r="FP113" s="128">
        <v>0</v>
      </c>
      <c r="FQ113" s="128">
        <v>0</v>
      </c>
      <c r="FR113" s="128">
        <v>0</v>
      </c>
      <c r="FS113" s="183" t="s">
        <v>993</v>
      </c>
      <c r="FT113" s="128">
        <v>0</v>
      </c>
      <c r="FU113" s="126">
        <v>0</v>
      </c>
      <c r="FV113" s="126">
        <v>652</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6">
        <v>0</v>
      </c>
      <c r="GM113" s="127" t="b">
        <v>0</v>
      </c>
      <c r="GN113" s="183" t="s">
        <v>993</v>
      </c>
      <c r="GO113" s="183" t="s">
        <v>993</v>
      </c>
      <c r="GP113" s="183" t="s">
        <v>993</v>
      </c>
      <c r="GQ113" s="183" t="s">
        <v>993</v>
      </c>
      <c r="GR113" s="127"/>
      <c r="GS113" s="123"/>
    </row>
    <row r="114" spans="1:201">
      <c r="A114" s="122"/>
      <c r="B114" s="210" t="s">
        <v>494</v>
      </c>
      <c r="C114" s="183" t="s">
        <v>1226</v>
      </c>
      <c r="D114" s="183" t="s">
        <v>37</v>
      </c>
      <c r="E114" s="183" t="s">
        <v>437</v>
      </c>
      <c r="F114" s="183" t="s">
        <v>986</v>
      </c>
      <c r="G114" s="183" t="s">
        <v>1062</v>
      </c>
      <c r="H114" s="183" t="s">
        <v>1063</v>
      </c>
      <c r="I114" s="183" t="s">
        <v>1223</v>
      </c>
      <c r="J114" s="183" t="s">
        <v>1224</v>
      </c>
      <c r="K114" s="126">
        <v>2</v>
      </c>
      <c r="L114" s="183" t="s">
        <v>37</v>
      </c>
      <c r="M114" s="183" t="s">
        <v>1149</v>
      </c>
      <c r="N114" s="183" t="s">
        <v>497</v>
      </c>
      <c r="O114" s="183" t="s">
        <v>993</v>
      </c>
      <c r="P114" s="183" t="s">
        <v>993</v>
      </c>
      <c r="Q114" s="183" t="s">
        <v>270</v>
      </c>
      <c r="R114" s="127" t="b">
        <v>0</v>
      </c>
      <c r="S114" s="126">
        <v>0</v>
      </c>
      <c r="T114" s="127" t="b">
        <v>0</v>
      </c>
      <c r="U114" s="126">
        <v>0</v>
      </c>
      <c r="V114" s="127" t="b">
        <v>0</v>
      </c>
      <c r="W114" s="127" t="b">
        <v>1</v>
      </c>
      <c r="X114" s="183" t="s">
        <v>270</v>
      </c>
      <c r="Y114" s="183" t="b">
        <f t="shared" si="40"/>
        <v>1</v>
      </c>
      <c r="Z114" s="183" t="s">
        <v>993</v>
      </c>
      <c r="AA114" s="127" t="b">
        <v>0</v>
      </c>
      <c r="AB114" s="183" t="s">
        <v>993</v>
      </c>
      <c r="AC114" s="183" t="s">
        <v>993</v>
      </c>
      <c r="AD114" s="183" t="s">
        <v>993</v>
      </c>
      <c r="AE114" s="183">
        <f t="shared" si="41"/>
        <v>53</v>
      </c>
      <c r="AF114" s="183">
        <f t="shared" si="42"/>
        <v>53</v>
      </c>
      <c r="AG114" s="183">
        <f t="shared" si="43"/>
        <v>0</v>
      </c>
      <c r="AH114" s="183">
        <f t="shared" si="44"/>
        <v>53</v>
      </c>
      <c r="AI114" s="126">
        <v>53</v>
      </c>
      <c r="AJ114" s="126">
        <v>53</v>
      </c>
      <c r="AK114" s="126">
        <v>0</v>
      </c>
      <c r="AL114" s="126">
        <v>53</v>
      </c>
      <c r="AM114" s="126">
        <v>0</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7" t="b">
        <v>0</v>
      </c>
      <c r="BD114" s="127"/>
      <c r="BE114" s="183" t="s">
        <v>427</v>
      </c>
      <c r="BF114" s="126">
        <v>53</v>
      </c>
      <c r="BG114" s="183" t="s">
        <v>993</v>
      </c>
      <c r="BH114" s="126">
        <v>0</v>
      </c>
      <c r="BI114" s="183" t="s">
        <v>993</v>
      </c>
      <c r="BJ114" s="126">
        <v>0</v>
      </c>
      <c r="BK114" s="126">
        <v>0</v>
      </c>
      <c r="BL114" s="126">
        <v>0</v>
      </c>
      <c r="BM114" s="183" t="s">
        <v>993</v>
      </c>
      <c r="BN114" s="183" t="s">
        <v>993</v>
      </c>
      <c r="BO114" s="183" t="s">
        <v>993</v>
      </c>
      <c r="BP114" s="126">
        <v>0</v>
      </c>
      <c r="BQ114" s="183" t="s">
        <v>993</v>
      </c>
      <c r="BR114" s="126">
        <v>0</v>
      </c>
      <c r="BS114" s="183" t="s">
        <v>993</v>
      </c>
      <c r="BT114" s="126">
        <v>0</v>
      </c>
      <c r="BU114" s="126">
        <v>0</v>
      </c>
      <c r="BV114" s="126">
        <v>0</v>
      </c>
      <c r="BW114" s="183" t="s">
        <v>993</v>
      </c>
      <c r="BX114" s="126">
        <v>0</v>
      </c>
      <c r="BY114" s="183" t="s">
        <v>993</v>
      </c>
      <c r="BZ114" s="126">
        <v>0</v>
      </c>
      <c r="CA114" s="183" t="s">
        <v>993</v>
      </c>
      <c r="CB114" s="126">
        <v>0</v>
      </c>
      <c r="CC114" s="126">
        <v>0</v>
      </c>
      <c r="CD114" s="126">
        <v>0</v>
      </c>
      <c r="CE114" s="183" t="s">
        <v>993</v>
      </c>
      <c r="CF114" s="126">
        <v>0</v>
      </c>
      <c r="CG114" s="183" t="s">
        <v>993</v>
      </c>
      <c r="CH114" s="126">
        <v>0</v>
      </c>
      <c r="CI114" s="183" t="s">
        <v>993</v>
      </c>
      <c r="CJ114" s="126">
        <v>0</v>
      </c>
      <c r="CK114" s="126">
        <v>0</v>
      </c>
      <c r="CL114" s="126">
        <v>0</v>
      </c>
      <c r="CM114" s="126">
        <v>31</v>
      </c>
      <c r="CN114" s="126">
        <v>0</v>
      </c>
      <c r="CO114" s="126">
        <v>0</v>
      </c>
      <c r="CP114" s="126">
        <v>0</v>
      </c>
      <c r="CQ114" s="126">
        <v>4</v>
      </c>
      <c r="CR114" s="126">
        <v>1.5</v>
      </c>
      <c r="CS114" s="126">
        <v>0</v>
      </c>
      <c r="CT114" s="126">
        <v>0</v>
      </c>
      <c r="CU114" s="126">
        <v>0</v>
      </c>
      <c r="CV114" s="126">
        <v>0</v>
      </c>
      <c r="CW114" s="126">
        <v>0</v>
      </c>
      <c r="CX114" s="126">
        <v>0</v>
      </c>
      <c r="CY114" s="126">
        <v>0</v>
      </c>
      <c r="CZ114" s="126">
        <v>0</v>
      </c>
      <c r="DA114" s="126">
        <v>0</v>
      </c>
      <c r="DB114" s="126">
        <v>0</v>
      </c>
      <c r="DC114" s="126">
        <v>0</v>
      </c>
      <c r="DD114" s="126">
        <v>0</v>
      </c>
      <c r="DE114" s="126">
        <v>0</v>
      </c>
      <c r="DF114" s="126">
        <v>0</v>
      </c>
      <c r="DG114" s="127" t="b">
        <v>0</v>
      </c>
      <c r="DH114" s="183" t="s">
        <v>293</v>
      </c>
      <c r="DI114" s="183" t="s">
        <v>993</v>
      </c>
      <c r="DJ114" s="183" t="s">
        <v>993</v>
      </c>
      <c r="DK114" s="183" t="s">
        <v>993</v>
      </c>
      <c r="DL114" s="126">
        <v>1157</v>
      </c>
      <c r="DM114" s="126">
        <v>874</v>
      </c>
      <c r="DN114" s="126">
        <v>185</v>
      </c>
      <c r="DO114" s="126">
        <v>98</v>
      </c>
      <c r="DP114" s="126">
        <v>14967</v>
      </c>
      <c r="DQ114" s="126">
        <v>1166</v>
      </c>
      <c r="DR114" s="167">
        <f t="shared" si="38"/>
        <v>0.77368829154820362</v>
      </c>
      <c r="DS114" s="168">
        <f t="shared" si="39"/>
        <v>12.88592337494619</v>
      </c>
      <c r="DT114" s="126">
        <v>1157</v>
      </c>
      <c r="DU114" s="126">
        <v>167</v>
      </c>
      <c r="DV114" s="126">
        <v>952</v>
      </c>
      <c r="DW114" s="126">
        <v>18</v>
      </c>
      <c r="DX114" s="126">
        <v>20</v>
      </c>
      <c r="DY114" s="126">
        <v>0</v>
      </c>
      <c r="DZ114" s="126">
        <v>0</v>
      </c>
      <c r="EA114" s="126">
        <v>0</v>
      </c>
      <c r="EB114" s="126">
        <v>1166</v>
      </c>
      <c r="EC114" s="126">
        <v>111</v>
      </c>
      <c r="ED114" s="126">
        <v>1001</v>
      </c>
      <c r="EE114" s="126">
        <v>22</v>
      </c>
      <c r="EF114" s="126">
        <v>5</v>
      </c>
      <c r="EG114" s="126">
        <v>3</v>
      </c>
      <c r="EH114" s="126">
        <v>0</v>
      </c>
      <c r="EI114" s="126">
        <v>5</v>
      </c>
      <c r="EJ114" s="126">
        <v>19</v>
      </c>
      <c r="EK114" s="126">
        <v>0</v>
      </c>
      <c r="EL114" s="126">
        <v>1055</v>
      </c>
      <c r="EM114" s="126">
        <v>1027</v>
      </c>
      <c r="EN114" s="126">
        <v>0</v>
      </c>
      <c r="EO114" s="126">
        <v>28</v>
      </c>
      <c r="EP114" s="126">
        <v>0</v>
      </c>
      <c r="EQ114" s="126">
        <v>0</v>
      </c>
      <c r="ER114" s="127" t="b">
        <v>0</v>
      </c>
      <c r="ES114" s="127" t="b">
        <v>0</v>
      </c>
      <c r="ET114" s="127" t="b">
        <v>0</v>
      </c>
      <c r="EU114" s="128">
        <v>0.64700000000000002</v>
      </c>
      <c r="EV114" s="128">
        <v>0.251</v>
      </c>
      <c r="EW114" s="128">
        <v>0.16899999999999998</v>
      </c>
      <c r="EX114" s="128">
        <v>0.13400000000000001</v>
      </c>
      <c r="EY114" s="128">
        <v>0.19699999999999998</v>
      </c>
      <c r="EZ114" s="128">
        <v>0.36200000000000004</v>
      </c>
      <c r="FA114" s="127" t="b">
        <v>0</v>
      </c>
      <c r="FB114" s="127" t="b">
        <v>0</v>
      </c>
      <c r="FC114" s="127" t="b">
        <v>0</v>
      </c>
      <c r="FD114" s="128">
        <v>0</v>
      </c>
      <c r="FE114" s="128">
        <v>0</v>
      </c>
      <c r="FF114" s="128">
        <v>0</v>
      </c>
      <c r="FG114" s="128">
        <v>0</v>
      </c>
      <c r="FH114" s="128">
        <v>0</v>
      </c>
      <c r="FI114" s="128">
        <v>0</v>
      </c>
      <c r="FJ114" s="127" t="b">
        <v>0</v>
      </c>
      <c r="FK114" s="127" t="b">
        <v>0</v>
      </c>
      <c r="FL114" s="127" t="b">
        <v>0</v>
      </c>
      <c r="FM114" s="128">
        <v>0</v>
      </c>
      <c r="FN114" s="128">
        <v>0</v>
      </c>
      <c r="FO114" s="128">
        <v>0</v>
      </c>
      <c r="FP114" s="128">
        <v>0</v>
      </c>
      <c r="FQ114" s="128">
        <v>0</v>
      </c>
      <c r="FR114" s="128">
        <v>0</v>
      </c>
      <c r="FS114" s="183" t="s">
        <v>993</v>
      </c>
      <c r="FT114" s="128">
        <v>0</v>
      </c>
      <c r="FU114" s="126">
        <v>0</v>
      </c>
      <c r="FV114" s="126">
        <v>1055</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6">
        <v>0</v>
      </c>
      <c r="GM114" s="127" t="b">
        <v>0</v>
      </c>
      <c r="GN114" s="183" t="s">
        <v>993</v>
      </c>
      <c r="GO114" s="183" t="s">
        <v>993</v>
      </c>
      <c r="GP114" s="183" t="s">
        <v>993</v>
      </c>
      <c r="GQ114" s="183" t="s">
        <v>993</v>
      </c>
      <c r="GR114" s="127"/>
      <c r="GS114" s="123"/>
    </row>
    <row r="115" spans="1:201">
      <c r="A115" s="122"/>
      <c r="B115" s="210" t="s">
        <v>494</v>
      </c>
      <c r="C115" s="183" t="s">
        <v>1226</v>
      </c>
      <c r="D115" s="183" t="s">
        <v>37</v>
      </c>
      <c r="E115" s="183" t="s">
        <v>437</v>
      </c>
      <c r="F115" s="183" t="s">
        <v>986</v>
      </c>
      <c r="G115" s="183" t="s">
        <v>1062</v>
      </c>
      <c r="H115" s="183" t="s">
        <v>1063</v>
      </c>
      <c r="I115" s="183" t="s">
        <v>1223</v>
      </c>
      <c r="J115" s="183" t="s">
        <v>1224</v>
      </c>
      <c r="K115" s="126">
        <v>3</v>
      </c>
      <c r="L115" s="183" t="s">
        <v>37</v>
      </c>
      <c r="M115" s="183" t="s">
        <v>1151</v>
      </c>
      <c r="N115" s="183" t="s">
        <v>498</v>
      </c>
      <c r="O115" s="183" t="s">
        <v>993</v>
      </c>
      <c r="P115" s="183" t="s">
        <v>993</v>
      </c>
      <c r="Q115" s="183" t="s">
        <v>270</v>
      </c>
      <c r="R115" s="127" t="b">
        <v>0</v>
      </c>
      <c r="S115" s="126">
        <v>0</v>
      </c>
      <c r="T115" s="127" t="b">
        <v>0</v>
      </c>
      <c r="U115" s="126">
        <v>0</v>
      </c>
      <c r="V115" s="127" t="b">
        <v>0</v>
      </c>
      <c r="W115" s="127" t="b">
        <v>1</v>
      </c>
      <c r="X115" s="183" t="s">
        <v>270</v>
      </c>
      <c r="Y115" s="183" t="b">
        <f t="shared" si="40"/>
        <v>1</v>
      </c>
      <c r="Z115" s="183" t="s">
        <v>993</v>
      </c>
      <c r="AA115" s="127" t="b">
        <v>0</v>
      </c>
      <c r="AB115" s="183" t="s">
        <v>993</v>
      </c>
      <c r="AC115" s="183" t="s">
        <v>993</v>
      </c>
      <c r="AD115" s="183" t="s">
        <v>993</v>
      </c>
      <c r="AE115" s="183">
        <f t="shared" si="41"/>
        <v>48</v>
      </c>
      <c r="AF115" s="183">
        <f t="shared" si="42"/>
        <v>46</v>
      </c>
      <c r="AG115" s="183">
        <f t="shared" si="43"/>
        <v>0</v>
      </c>
      <c r="AH115" s="183">
        <f t="shared" si="44"/>
        <v>48</v>
      </c>
      <c r="AI115" s="126">
        <v>48</v>
      </c>
      <c r="AJ115" s="126">
        <v>46</v>
      </c>
      <c r="AK115" s="126">
        <v>0</v>
      </c>
      <c r="AL115" s="126">
        <v>48</v>
      </c>
      <c r="AM115" s="126">
        <v>0</v>
      </c>
      <c r="AN115" s="126">
        <v>0</v>
      </c>
      <c r="AO115" s="126">
        <v>0</v>
      </c>
      <c r="AP115" s="126">
        <v>0</v>
      </c>
      <c r="AQ115" s="126">
        <v>0</v>
      </c>
      <c r="AR115" s="126">
        <v>0</v>
      </c>
      <c r="AS115" s="126">
        <v>0</v>
      </c>
      <c r="AT115" s="126">
        <v>0</v>
      </c>
      <c r="AU115" s="126">
        <v>0</v>
      </c>
      <c r="AV115" s="126">
        <v>0</v>
      </c>
      <c r="AW115" s="126">
        <v>0</v>
      </c>
      <c r="AX115" s="126">
        <v>0</v>
      </c>
      <c r="AY115" s="126">
        <v>0</v>
      </c>
      <c r="AZ115" s="126">
        <v>0</v>
      </c>
      <c r="BA115" s="126">
        <v>0</v>
      </c>
      <c r="BB115" s="126">
        <v>0</v>
      </c>
      <c r="BC115" s="127" t="b">
        <v>0</v>
      </c>
      <c r="BD115" s="127"/>
      <c r="BE115" s="183" t="s">
        <v>427</v>
      </c>
      <c r="BF115" s="126">
        <v>48</v>
      </c>
      <c r="BG115" s="183" t="s">
        <v>993</v>
      </c>
      <c r="BH115" s="126">
        <v>0</v>
      </c>
      <c r="BI115" s="183" t="s">
        <v>993</v>
      </c>
      <c r="BJ115" s="126">
        <v>0</v>
      </c>
      <c r="BK115" s="126">
        <v>0</v>
      </c>
      <c r="BL115" s="126">
        <v>0</v>
      </c>
      <c r="BM115" s="183" t="s">
        <v>993</v>
      </c>
      <c r="BN115" s="183" t="s">
        <v>993</v>
      </c>
      <c r="BO115" s="183" t="s">
        <v>993</v>
      </c>
      <c r="BP115" s="126">
        <v>0</v>
      </c>
      <c r="BQ115" s="183" t="s">
        <v>993</v>
      </c>
      <c r="BR115" s="126">
        <v>0</v>
      </c>
      <c r="BS115" s="183" t="s">
        <v>993</v>
      </c>
      <c r="BT115" s="126">
        <v>0</v>
      </c>
      <c r="BU115" s="126">
        <v>0</v>
      </c>
      <c r="BV115" s="126">
        <v>0</v>
      </c>
      <c r="BW115" s="183" t="s">
        <v>993</v>
      </c>
      <c r="BX115" s="126">
        <v>0</v>
      </c>
      <c r="BY115" s="183" t="s">
        <v>993</v>
      </c>
      <c r="BZ115" s="126">
        <v>0</v>
      </c>
      <c r="CA115" s="183" t="s">
        <v>993</v>
      </c>
      <c r="CB115" s="126">
        <v>0</v>
      </c>
      <c r="CC115" s="126">
        <v>0</v>
      </c>
      <c r="CD115" s="126">
        <v>0</v>
      </c>
      <c r="CE115" s="183" t="s">
        <v>993</v>
      </c>
      <c r="CF115" s="126">
        <v>0</v>
      </c>
      <c r="CG115" s="183" t="s">
        <v>993</v>
      </c>
      <c r="CH115" s="126">
        <v>0</v>
      </c>
      <c r="CI115" s="183" t="s">
        <v>993</v>
      </c>
      <c r="CJ115" s="126">
        <v>0</v>
      </c>
      <c r="CK115" s="126">
        <v>0</v>
      </c>
      <c r="CL115" s="126">
        <v>0</v>
      </c>
      <c r="CM115" s="126">
        <v>29</v>
      </c>
      <c r="CN115" s="126">
        <v>0</v>
      </c>
      <c r="CO115" s="126">
        <v>0</v>
      </c>
      <c r="CP115" s="126">
        <v>0</v>
      </c>
      <c r="CQ115" s="126">
        <v>3</v>
      </c>
      <c r="CR115" s="126">
        <v>1.3</v>
      </c>
      <c r="CS115" s="126">
        <v>0</v>
      </c>
      <c r="CT115" s="126">
        <v>0</v>
      </c>
      <c r="CU115" s="126">
        <v>0</v>
      </c>
      <c r="CV115" s="126">
        <v>0</v>
      </c>
      <c r="CW115" s="126">
        <v>0</v>
      </c>
      <c r="CX115" s="126">
        <v>0</v>
      </c>
      <c r="CY115" s="126">
        <v>0</v>
      </c>
      <c r="CZ115" s="126">
        <v>0</v>
      </c>
      <c r="DA115" s="126">
        <v>0</v>
      </c>
      <c r="DB115" s="126">
        <v>0</v>
      </c>
      <c r="DC115" s="126">
        <v>0</v>
      </c>
      <c r="DD115" s="126">
        <v>0</v>
      </c>
      <c r="DE115" s="126">
        <v>0</v>
      </c>
      <c r="DF115" s="126">
        <v>0</v>
      </c>
      <c r="DG115" s="127" t="b">
        <v>0</v>
      </c>
      <c r="DH115" s="183" t="s">
        <v>999</v>
      </c>
      <c r="DI115" s="183" t="s">
        <v>440</v>
      </c>
      <c r="DJ115" s="183" t="s">
        <v>1000</v>
      </c>
      <c r="DK115" s="183" t="s">
        <v>1227</v>
      </c>
      <c r="DL115" s="126">
        <v>716</v>
      </c>
      <c r="DM115" s="126">
        <v>526</v>
      </c>
      <c r="DN115" s="126">
        <v>40</v>
      </c>
      <c r="DO115" s="126">
        <v>150</v>
      </c>
      <c r="DP115" s="126">
        <v>13358</v>
      </c>
      <c r="DQ115" s="126">
        <v>712</v>
      </c>
      <c r="DR115" s="167">
        <f t="shared" si="38"/>
        <v>0.76244292237442923</v>
      </c>
      <c r="DS115" s="168">
        <f t="shared" si="39"/>
        <v>18.708683473389357</v>
      </c>
      <c r="DT115" s="126">
        <v>716</v>
      </c>
      <c r="DU115" s="126">
        <v>208</v>
      </c>
      <c r="DV115" s="126">
        <v>490</v>
      </c>
      <c r="DW115" s="126">
        <v>8</v>
      </c>
      <c r="DX115" s="126">
        <v>9</v>
      </c>
      <c r="DY115" s="126">
        <v>0</v>
      </c>
      <c r="DZ115" s="126">
        <v>0</v>
      </c>
      <c r="EA115" s="126">
        <v>1</v>
      </c>
      <c r="EB115" s="126">
        <v>712</v>
      </c>
      <c r="EC115" s="126">
        <v>194</v>
      </c>
      <c r="ED115" s="126">
        <v>466</v>
      </c>
      <c r="EE115" s="126">
        <v>38</v>
      </c>
      <c r="EF115" s="126">
        <v>0</v>
      </c>
      <c r="EG115" s="126">
        <v>2</v>
      </c>
      <c r="EH115" s="126">
        <v>0</v>
      </c>
      <c r="EI115" s="126">
        <v>4</v>
      </c>
      <c r="EJ115" s="126">
        <v>8</v>
      </c>
      <c r="EK115" s="126">
        <v>0</v>
      </c>
      <c r="EL115" s="126">
        <v>518</v>
      </c>
      <c r="EM115" s="126">
        <v>499</v>
      </c>
      <c r="EN115" s="126">
        <v>0</v>
      </c>
      <c r="EO115" s="126">
        <v>19</v>
      </c>
      <c r="EP115" s="126">
        <v>0</v>
      </c>
      <c r="EQ115" s="126">
        <v>0</v>
      </c>
      <c r="ER115" s="127" t="b">
        <v>0</v>
      </c>
      <c r="ES115" s="127" t="b">
        <v>0</v>
      </c>
      <c r="ET115" s="127" t="b">
        <v>0</v>
      </c>
      <c r="EU115" s="128">
        <v>0.28000000000000003</v>
      </c>
      <c r="EV115" s="128">
        <v>0.18100000000000002</v>
      </c>
      <c r="EW115" s="128">
        <v>0.13500000000000001</v>
      </c>
      <c r="EX115" s="128">
        <v>7.6999999999999999E-2</v>
      </c>
      <c r="EY115" s="128">
        <v>0.27100000000000002</v>
      </c>
      <c r="EZ115" s="128">
        <v>0.34</v>
      </c>
      <c r="FA115" s="127" t="b">
        <v>0</v>
      </c>
      <c r="FB115" s="127" t="b">
        <v>0</v>
      </c>
      <c r="FC115" s="127" t="b">
        <v>0</v>
      </c>
      <c r="FD115" s="128">
        <v>0</v>
      </c>
      <c r="FE115" s="128">
        <v>0</v>
      </c>
      <c r="FF115" s="128">
        <v>0</v>
      </c>
      <c r="FG115" s="128">
        <v>0</v>
      </c>
      <c r="FH115" s="128">
        <v>0</v>
      </c>
      <c r="FI115" s="128">
        <v>0</v>
      </c>
      <c r="FJ115" s="127" t="b">
        <v>0</v>
      </c>
      <c r="FK115" s="127" t="b">
        <v>0</v>
      </c>
      <c r="FL115" s="127" t="b">
        <v>0</v>
      </c>
      <c r="FM115" s="128">
        <v>0</v>
      </c>
      <c r="FN115" s="128">
        <v>0</v>
      </c>
      <c r="FO115" s="128">
        <v>0</v>
      </c>
      <c r="FP115" s="128">
        <v>0</v>
      </c>
      <c r="FQ115" s="128">
        <v>0</v>
      </c>
      <c r="FR115" s="128">
        <v>0</v>
      </c>
      <c r="FS115" s="183" t="s">
        <v>993</v>
      </c>
      <c r="FT115" s="128">
        <v>0</v>
      </c>
      <c r="FU115" s="126">
        <v>0</v>
      </c>
      <c r="FV115" s="126">
        <v>518</v>
      </c>
      <c r="FW115" s="126">
        <v>0</v>
      </c>
      <c r="FX115" s="126">
        <v>0</v>
      </c>
      <c r="FY115" s="126">
        <v>0</v>
      </c>
      <c r="FZ115" s="126">
        <v>0</v>
      </c>
      <c r="GA115" s="126">
        <v>0</v>
      </c>
      <c r="GB115" s="126">
        <v>0</v>
      </c>
      <c r="GC115" s="126">
        <v>0</v>
      </c>
      <c r="GD115" s="126">
        <v>0</v>
      </c>
      <c r="GE115" s="126">
        <v>0</v>
      </c>
      <c r="GF115" s="126">
        <v>0</v>
      </c>
      <c r="GG115" s="126">
        <v>0</v>
      </c>
      <c r="GH115" s="126">
        <v>0</v>
      </c>
      <c r="GI115" s="126">
        <v>0</v>
      </c>
      <c r="GJ115" s="126">
        <v>0</v>
      </c>
      <c r="GK115" s="126">
        <v>0</v>
      </c>
      <c r="GL115" s="126">
        <v>0</v>
      </c>
      <c r="GM115" s="127" t="b">
        <v>0</v>
      </c>
      <c r="GN115" s="183" t="s">
        <v>993</v>
      </c>
      <c r="GO115" s="183" t="s">
        <v>993</v>
      </c>
      <c r="GP115" s="183" t="s">
        <v>993</v>
      </c>
      <c r="GQ115" s="183" t="s">
        <v>993</v>
      </c>
      <c r="GR115" s="127"/>
      <c r="GS115" s="123"/>
    </row>
    <row r="116" spans="1:201">
      <c r="A116" s="122"/>
      <c r="B116" s="210" t="s">
        <v>494</v>
      </c>
      <c r="C116" s="183" t="s">
        <v>1226</v>
      </c>
      <c r="D116" s="183" t="s">
        <v>37</v>
      </c>
      <c r="E116" s="183" t="s">
        <v>437</v>
      </c>
      <c r="F116" s="183" t="s">
        <v>986</v>
      </c>
      <c r="G116" s="183" t="s">
        <v>1062</v>
      </c>
      <c r="H116" s="183" t="s">
        <v>1063</v>
      </c>
      <c r="I116" s="183" t="s">
        <v>1223</v>
      </c>
      <c r="J116" s="183" t="s">
        <v>1224</v>
      </c>
      <c r="K116" s="126">
        <v>4</v>
      </c>
      <c r="L116" s="183" t="s">
        <v>37</v>
      </c>
      <c r="M116" s="183" t="s">
        <v>1153</v>
      </c>
      <c r="N116" s="183" t="s">
        <v>499</v>
      </c>
      <c r="O116" s="183" t="s">
        <v>993</v>
      </c>
      <c r="P116" s="183" t="s">
        <v>993</v>
      </c>
      <c r="Q116" s="183" t="s">
        <v>270</v>
      </c>
      <c r="R116" s="127" t="b">
        <v>0</v>
      </c>
      <c r="S116" s="126">
        <v>0</v>
      </c>
      <c r="T116" s="127" t="b">
        <v>0</v>
      </c>
      <c r="U116" s="126">
        <v>0</v>
      </c>
      <c r="V116" s="127" t="b">
        <v>0</v>
      </c>
      <c r="W116" s="127" t="b">
        <v>1</v>
      </c>
      <c r="X116" s="183" t="s">
        <v>270</v>
      </c>
      <c r="Y116" s="183" t="b">
        <f t="shared" si="40"/>
        <v>1</v>
      </c>
      <c r="Z116" s="183" t="s">
        <v>993</v>
      </c>
      <c r="AA116" s="127" t="b">
        <v>0</v>
      </c>
      <c r="AB116" s="183" t="s">
        <v>993</v>
      </c>
      <c r="AC116" s="183" t="s">
        <v>993</v>
      </c>
      <c r="AD116" s="183" t="s">
        <v>993</v>
      </c>
      <c r="AE116" s="183">
        <f t="shared" si="41"/>
        <v>49</v>
      </c>
      <c r="AF116" s="183">
        <f t="shared" si="42"/>
        <v>49</v>
      </c>
      <c r="AG116" s="183">
        <f t="shared" si="43"/>
        <v>0</v>
      </c>
      <c r="AH116" s="183">
        <f t="shared" si="44"/>
        <v>49</v>
      </c>
      <c r="AI116" s="126">
        <v>49</v>
      </c>
      <c r="AJ116" s="126">
        <v>49</v>
      </c>
      <c r="AK116" s="126">
        <v>0</v>
      </c>
      <c r="AL116" s="126">
        <v>49</v>
      </c>
      <c r="AM116" s="126">
        <v>0</v>
      </c>
      <c r="AN116" s="126">
        <v>0</v>
      </c>
      <c r="AO116" s="126">
        <v>0</v>
      </c>
      <c r="AP116" s="126">
        <v>0</v>
      </c>
      <c r="AQ116" s="126">
        <v>0</v>
      </c>
      <c r="AR116" s="126">
        <v>0</v>
      </c>
      <c r="AS116" s="126">
        <v>0</v>
      </c>
      <c r="AT116" s="126">
        <v>0</v>
      </c>
      <c r="AU116" s="126">
        <v>0</v>
      </c>
      <c r="AV116" s="126">
        <v>0</v>
      </c>
      <c r="AW116" s="126">
        <v>0</v>
      </c>
      <c r="AX116" s="126">
        <v>0</v>
      </c>
      <c r="AY116" s="126">
        <v>0</v>
      </c>
      <c r="AZ116" s="126">
        <v>0</v>
      </c>
      <c r="BA116" s="126">
        <v>0</v>
      </c>
      <c r="BB116" s="126">
        <v>0</v>
      </c>
      <c r="BC116" s="127" t="b">
        <v>0</v>
      </c>
      <c r="BD116" s="127"/>
      <c r="BE116" s="183" t="s">
        <v>427</v>
      </c>
      <c r="BF116" s="126">
        <v>49</v>
      </c>
      <c r="BG116" s="183" t="s">
        <v>993</v>
      </c>
      <c r="BH116" s="126">
        <v>0</v>
      </c>
      <c r="BI116" s="183" t="s">
        <v>993</v>
      </c>
      <c r="BJ116" s="126">
        <v>0</v>
      </c>
      <c r="BK116" s="126">
        <v>0</v>
      </c>
      <c r="BL116" s="126">
        <v>0</v>
      </c>
      <c r="BM116" s="183" t="s">
        <v>993</v>
      </c>
      <c r="BN116" s="183" t="s">
        <v>993</v>
      </c>
      <c r="BO116" s="183" t="s">
        <v>993</v>
      </c>
      <c r="BP116" s="126">
        <v>0</v>
      </c>
      <c r="BQ116" s="183" t="s">
        <v>993</v>
      </c>
      <c r="BR116" s="126">
        <v>0</v>
      </c>
      <c r="BS116" s="183" t="s">
        <v>993</v>
      </c>
      <c r="BT116" s="126">
        <v>0</v>
      </c>
      <c r="BU116" s="126">
        <v>0</v>
      </c>
      <c r="BV116" s="126">
        <v>0</v>
      </c>
      <c r="BW116" s="183" t="s">
        <v>993</v>
      </c>
      <c r="BX116" s="126">
        <v>0</v>
      </c>
      <c r="BY116" s="183" t="s">
        <v>993</v>
      </c>
      <c r="BZ116" s="126">
        <v>0</v>
      </c>
      <c r="CA116" s="183" t="s">
        <v>993</v>
      </c>
      <c r="CB116" s="126">
        <v>0</v>
      </c>
      <c r="CC116" s="126">
        <v>0</v>
      </c>
      <c r="CD116" s="126">
        <v>0</v>
      </c>
      <c r="CE116" s="183" t="s">
        <v>993</v>
      </c>
      <c r="CF116" s="126">
        <v>0</v>
      </c>
      <c r="CG116" s="183" t="s">
        <v>993</v>
      </c>
      <c r="CH116" s="126">
        <v>0</v>
      </c>
      <c r="CI116" s="183" t="s">
        <v>993</v>
      </c>
      <c r="CJ116" s="126">
        <v>0</v>
      </c>
      <c r="CK116" s="126">
        <v>0</v>
      </c>
      <c r="CL116" s="126">
        <v>0</v>
      </c>
      <c r="CM116" s="126">
        <v>30</v>
      </c>
      <c r="CN116" s="126">
        <v>0</v>
      </c>
      <c r="CO116" s="126">
        <v>0</v>
      </c>
      <c r="CP116" s="126">
        <v>0</v>
      </c>
      <c r="CQ116" s="126">
        <v>3</v>
      </c>
      <c r="CR116" s="126">
        <v>1.7</v>
      </c>
      <c r="CS116" s="126">
        <v>0</v>
      </c>
      <c r="CT116" s="126">
        <v>0</v>
      </c>
      <c r="CU116" s="126">
        <v>0</v>
      </c>
      <c r="CV116" s="126">
        <v>0</v>
      </c>
      <c r="CW116" s="126">
        <v>0</v>
      </c>
      <c r="CX116" s="126">
        <v>0</v>
      </c>
      <c r="CY116" s="126">
        <v>0</v>
      </c>
      <c r="CZ116" s="126">
        <v>0</v>
      </c>
      <c r="DA116" s="126">
        <v>0</v>
      </c>
      <c r="DB116" s="126">
        <v>0</v>
      </c>
      <c r="DC116" s="126">
        <v>0</v>
      </c>
      <c r="DD116" s="126">
        <v>0</v>
      </c>
      <c r="DE116" s="126">
        <v>0</v>
      </c>
      <c r="DF116" s="126">
        <v>0</v>
      </c>
      <c r="DG116" s="127" t="b">
        <v>0</v>
      </c>
      <c r="DH116" s="183" t="s">
        <v>1000</v>
      </c>
      <c r="DI116" s="183" t="s">
        <v>993</v>
      </c>
      <c r="DJ116" s="183" t="s">
        <v>993</v>
      </c>
      <c r="DK116" s="183" t="s">
        <v>993</v>
      </c>
      <c r="DL116" s="126">
        <v>553</v>
      </c>
      <c r="DM116" s="126">
        <v>393</v>
      </c>
      <c r="DN116" s="126">
        <v>30</v>
      </c>
      <c r="DO116" s="126">
        <v>130</v>
      </c>
      <c r="DP116" s="126">
        <v>15428</v>
      </c>
      <c r="DQ116" s="126">
        <v>547</v>
      </c>
      <c r="DR116" s="167">
        <f t="shared" si="38"/>
        <v>0.8626223091976517</v>
      </c>
      <c r="DS116" s="168">
        <f t="shared" si="39"/>
        <v>28.050909090909091</v>
      </c>
      <c r="DT116" s="126">
        <v>553</v>
      </c>
      <c r="DU116" s="126">
        <v>75</v>
      </c>
      <c r="DV116" s="126">
        <v>452</v>
      </c>
      <c r="DW116" s="126">
        <v>12</v>
      </c>
      <c r="DX116" s="126">
        <v>14</v>
      </c>
      <c r="DY116" s="126">
        <v>0</v>
      </c>
      <c r="DZ116" s="126">
        <v>0</v>
      </c>
      <c r="EA116" s="126">
        <v>0</v>
      </c>
      <c r="EB116" s="126">
        <v>547</v>
      </c>
      <c r="EC116" s="126">
        <v>24</v>
      </c>
      <c r="ED116" s="126">
        <v>439</v>
      </c>
      <c r="EE116" s="126">
        <v>76</v>
      </c>
      <c r="EF116" s="126">
        <v>0</v>
      </c>
      <c r="EG116" s="126">
        <v>0</v>
      </c>
      <c r="EH116" s="126">
        <v>0</v>
      </c>
      <c r="EI116" s="126">
        <v>8</v>
      </c>
      <c r="EJ116" s="126">
        <v>0</v>
      </c>
      <c r="EK116" s="126">
        <v>0</v>
      </c>
      <c r="EL116" s="126">
        <v>523</v>
      </c>
      <c r="EM116" s="126">
        <v>491</v>
      </c>
      <c r="EN116" s="126">
        <v>0</v>
      </c>
      <c r="EO116" s="126">
        <v>32</v>
      </c>
      <c r="EP116" s="126">
        <v>0</v>
      </c>
      <c r="EQ116" s="126">
        <v>0</v>
      </c>
      <c r="ER116" s="127" t="b">
        <v>0</v>
      </c>
      <c r="ES116" s="127" t="b">
        <v>0</v>
      </c>
      <c r="ET116" s="127" t="b">
        <v>0</v>
      </c>
      <c r="EU116" s="128">
        <v>0.22399999999999998</v>
      </c>
      <c r="EV116" s="128">
        <v>0.13900000000000001</v>
      </c>
      <c r="EW116" s="128">
        <v>0.11599999999999999</v>
      </c>
      <c r="EX116" s="128">
        <v>6.9000000000000006E-2</v>
      </c>
      <c r="EY116" s="128">
        <v>0.29100000000000004</v>
      </c>
      <c r="EZ116" s="128">
        <v>0.32500000000000001</v>
      </c>
      <c r="FA116" s="127" t="b">
        <v>0</v>
      </c>
      <c r="FB116" s="127" t="b">
        <v>0</v>
      </c>
      <c r="FC116" s="127" t="b">
        <v>0</v>
      </c>
      <c r="FD116" s="128">
        <v>0</v>
      </c>
      <c r="FE116" s="128">
        <v>0</v>
      </c>
      <c r="FF116" s="128">
        <v>0</v>
      </c>
      <c r="FG116" s="128">
        <v>0</v>
      </c>
      <c r="FH116" s="128">
        <v>0</v>
      </c>
      <c r="FI116" s="128">
        <v>0</v>
      </c>
      <c r="FJ116" s="127" t="b">
        <v>0</v>
      </c>
      <c r="FK116" s="127" t="b">
        <v>0</v>
      </c>
      <c r="FL116" s="127" t="b">
        <v>0</v>
      </c>
      <c r="FM116" s="128">
        <v>0</v>
      </c>
      <c r="FN116" s="128">
        <v>0</v>
      </c>
      <c r="FO116" s="128">
        <v>0</v>
      </c>
      <c r="FP116" s="128">
        <v>0</v>
      </c>
      <c r="FQ116" s="128">
        <v>0</v>
      </c>
      <c r="FR116" s="128">
        <v>0</v>
      </c>
      <c r="FS116" s="183" t="s">
        <v>993</v>
      </c>
      <c r="FT116" s="128">
        <v>0</v>
      </c>
      <c r="FU116" s="126">
        <v>0</v>
      </c>
      <c r="FV116" s="126">
        <v>523</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6">
        <v>0</v>
      </c>
      <c r="GM116" s="127" t="b">
        <v>0</v>
      </c>
      <c r="GN116" s="183" t="s">
        <v>993</v>
      </c>
      <c r="GO116" s="183" t="s">
        <v>993</v>
      </c>
      <c r="GP116" s="183" t="s">
        <v>993</v>
      </c>
      <c r="GQ116" s="183" t="s">
        <v>993</v>
      </c>
      <c r="GR116" s="127"/>
      <c r="GS116" s="123"/>
    </row>
    <row r="117" spans="1:201">
      <c r="A117" s="122"/>
      <c r="B117" s="210" t="s">
        <v>494</v>
      </c>
      <c r="C117" s="183" t="s">
        <v>1226</v>
      </c>
      <c r="D117" s="183" t="s">
        <v>37</v>
      </c>
      <c r="E117" s="183" t="s">
        <v>437</v>
      </c>
      <c r="F117" s="183" t="s">
        <v>986</v>
      </c>
      <c r="G117" s="183" t="s">
        <v>1062</v>
      </c>
      <c r="H117" s="183" t="s">
        <v>1063</v>
      </c>
      <c r="I117" s="183" t="s">
        <v>1223</v>
      </c>
      <c r="J117" s="183" t="s">
        <v>1224</v>
      </c>
      <c r="K117" s="126">
        <v>5</v>
      </c>
      <c r="L117" s="183" t="s">
        <v>37</v>
      </c>
      <c r="M117" s="183" t="s">
        <v>1130</v>
      </c>
      <c r="N117" s="183" t="s">
        <v>500</v>
      </c>
      <c r="O117" s="183" t="s">
        <v>993</v>
      </c>
      <c r="P117" s="183" t="s">
        <v>993</v>
      </c>
      <c r="Q117" s="183" t="s">
        <v>270</v>
      </c>
      <c r="R117" s="127" t="b">
        <v>0</v>
      </c>
      <c r="S117" s="126">
        <v>0</v>
      </c>
      <c r="T117" s="127" t="b">
        <v>0</v>
      </c>
      <c r="U117" s="126">
        <v>0</v>
      </c>
      <c r="V117" s="127" t="b">
        <v>0</v>
      </c>
      <c r="W117" s="127" t="b">
        <v>1</v>
      </c>
      <c r="X117" s="183" t="s">
        <v>270</v>
      </c>
      <c r="Y117" s="183" t="b">
        <f t="shared" si="40"/>
        <v>1</v>
      </c>
      <c r="Z117" s="183" t="s">
        <v>993</v>
      </c>
      <c r="AA117" s="127" t="b">
        <v>0</v>
      </c>
      <c r="AB117" s="183" t="s">
        <v>993</v>
      </c>
      <c r="AC117" s="183" t="s">
        <v>993</v>
      </c>
      <c r="AD117" s="183" t="s">
        <v>993</v>
      </c>
      <c r="AE117" s="183">
        <f t="shared" si="41"/>
        <v>43</v>
      </c>
      <c r="AF117" s="183">
        <f t="shared" si="42"/>
        <v>43</v>
      </c>
      <c r="AG117" s="183">
        <f t="shared" si="43"/>
        <v>0</v>
      </c>
      <c r="AH117" s="183">
        <f t="shared" si="44"/>
        <v>43</v>
      </c>
      <c r="AI117" s="126">
        <v>43</v>
      </c>
      <c r="AJ117" s="126">
        <v>43</v>
      </c>
      <c r="AK117" s="126">
        <v>0</v>
      </c>
      <c r="AL117" s="126">
        <v>43</v>
      </c>
      <c r="AM117" s="126">
        <v>0</v>
      </c>
      <c r="AN117" s="126">
        <v>0</v>
      </c>
      <c r="AO117" s="126">
        <v>0</v>
      </c>
      <c r="AP117" s="126">
        <v>0</v>
      </c>
      <c r="AQ117" s="126">
        <v>0</v>
      </c>
      <c r="AR117" s="126">
        <v>0</v>
      </c>
      <c r="AS117" s="126">
        <v>0</v>
      </c>
      <c r="AT117" s="126">
        <v>0</v>
      </c>
      <c r="AU117" s="126">
        <v>0</v>
      </c>
      <c r="AV117" s="126">
        <v>0</v>
      </c>
      <c r="AW117" s="126">
        <v>0</v>
      </c>
      <c r="AX117" s="126">
        <v>0</v>
      </c>
      <c r="AY117" s="126">
        <v>0</v>
      </c>
      <c r="AZ117" s="126">
        <v>0</v>
      </c>
      <c r="BA117" s="126">
        <v>0</v>
      </c>
      <c r="BB117" s="126">
        <v>0</v>
      </c>
      <c r="BC117" s="127" t="b">
        <v>0</v>
      </c>
      <c r="BD117" s="127"/>
      <c r="BE117" s="183" t="s">
        <v>427</v>
      </c>
      <c r="BF117" s="126">
        <v>43</v>
      </c>
      <c r="BG117" s="183" t="s">
        <v>993</v>
      </c>
      <c r="BH117" s="126">
        <v>0</v>
      </c>
      <c r="BI117" s="183" t="s">
        <v>993</v>
      </c>
      <c r="BJ117" s="126">
        <v>0</v>
      </c>
      <c r="BK117" s="126">
        <v>0</v>
      </c>
      <c r="BL117" s="126">
        <v>0</v>
      </c>
      <c r="BM117" s="183" t="s">
        <v>993</v>
      </c>
      <c r="BN117" s="183" t="s">
        <v>993</v>
      </c>
      <c r="BO117" s="183" t="s">
        <v>993</v>
      </c>
      <c r="BP117" s="126">
        <v>0</v>
      </c>
      <c r="BQ117" s="183" t="s">
        <v>993</v>
      </c>
      <c r="BR117" s="126">
        <v>0</v>
      </c>
      <c r="BS117" s="183" t="s">
        <v>993</v>
      </c>
      <c r="BT117" s="126">
        <v>0</v>
      </c>
      <c r="BU117" s="126">
        <v>0</v>
      </c>
      <c r="BV117" s="126">
        <v>0</v>
      </c>
      <c r="BW117" s="183" t="s">
        <v>993</v>
      </c>
      <c r="BX117" s="126">
        <v>0</v>
      </c>
      <c r="BY117" s="183" t="s">
        <v>993</v>
      </c>
      <c r="BZ117" s="126">
        <v>0</v>
      </c>
      <c r="CA117" s="183" t="s">
        <v>993</v>
      </c>
      <c r="CB117" s="126">
        <v>0</v>
      </c>
      <c r="CC117" s="126">
        <v>0</v>
      </c>
      <c r="CD117" s="126">
        <v>0</v>
      </c>
      <c r="CE117" s="183" t="s">
        <v>993</v>
      </c>
      <c r="CF117" s="126">
        <v>0</v>
      </c>
      <c r="CG117" s="183" t="s">
        <v>993</v>
      </c>
      <c r="CH117" s="126">
        <v>0</v>
      </c>
      <c r="CI117" s="183" t="s">
        <v>993</v>
      </c>
      <c r="CJ117" s="126">
        <v>0</v>
      </c>
      <c r="CK117" s="126">
        <v>0</v>
      </c>
      <c r="CL117" s="126">
        <v>0</v>
      </c>
      <c r="CM117" s="126">
        <v>29</v>
      </c>
      <c r="CN117" s="126">
        <v>0</v>
      </c>
      <c r="CO117" s="126">
        <v>0</v>
      </c>
      <c r="CP117" s="126">
        <v>0</v>
      </c>
      <c r="CQ117" s="126">
        <v>2</v>
      </c>
      <c r="CR117" s="126">
        <v>1.7</v>
      </c>
      <c r="CS117" s="126">
        <v>0</v>
      </c>
      <c r="CT117" s="126">
        <v>0</v>
      </c>
      <c r="CU117" s="126">
        <v>0</v>
      </c>
      <c r="CV117" s="126">
        <v>0</v>
      </c>
      <c r="CW117" s="126">
        <v>0</v>
      </c>
      <c r="CX117" s="126">
        <v>0</v>
      </c>
      <c r="CY117" s="126">
        <v>0</v>
      </c>
      <c r="CZ117" s="126">
        <v>0</v>
      </c>
      <c r="DA117" s="126">
        <v>0</v>
      </c>
      <c r="DB117" s="126">
        <v>0</v>
      </c>
      <c r="DC117" s="126">
        <v>0</v>
      </c>
      <c r="DD117" s="126">
        <v>0</v>
      </c>
      <c r="DE117" s="126">
        <v>0</v>
      </c>
      <c r="DF117" s="126">
        <v>0</v>
      </c>
      <c r="DG117" s="127" t="b">
        <v>0</v>
      </c>
      <c r="DH117" s="183" t="s">
        <v>999</v>
      </c>
      <c r="DI117" s="183" t="s">
        <v>1055</v>
      </c>
      <c r="DJ117" s="183" t="s">
        <v>1014</v>
      </c>
      <c r="DK117" s="183" t="s">
        <v>993</v>
      </c>
      <c r="DL117" s="126">
        <v>923</v>
      </c>
      <c r="DM117" s="126">
        <v>688</v>
      </c>
      <c r="DN117" s="126">
        <v>181</v>
      </c>
      <c r="DO117" s="126">
        <v>54</v>
      </c>
      <c r="DP117" s="126">
        <v>12866</v>
      </c>
      <c r="DQ117" s="126">
        <v>940</v>
      </c>
      <c r="DR117" s="167">
        <f t="shared" si="38"/>
        <v>0.819751513220771</v>
      </c>
      <c r="DS117" s="168">
        <f t="shared" si="39"/>
        <v>13.812130971551261</v>
      </c>
      <c r="DT117" s="126">
        <v>923</v>
      </c>
      <c r="DU117" s="126">
        <v>176</v>
      </c>
      <c r="DV117" s="126">
        <v>716</v>
      </c>
      <c r="DW117" s="126">
        <v>10</v>
      </c>
      <c r="DX117" s="126">
        <v>21</v>
      </c>
      <c r="DY117" s="126">
        <v>0</v>
      </c>
      <c r="DZ117" s="126">
        <v>0</v>
      </c>
      <c r="EA117" s="126">
        <v>0</v>
      </c>
      <c r="EB117" s="126">
        <v>940</v>
      </c>
      <c r="EC117" s="126">
        <v>168</v>
      </c>
      <c r="ED117" s="126">
        <v>718</v>
      </c>
      <c r="EE117" s="126">
        <v>16</v>
      </c>
      <c r="EF117" s="126">
        <v>1</v>
      </c>
      <c r="EG117" s="126">
        <v>8</v>
      </c>
      <c r="EH117" s="126">
        <v>0</v>
      </c>
      <c r="EI117" s="126">
        <v>11</v>
      </c>
      <c r="EJ117" s="126">
        <v>18</v>
      </c>
      <c r="EK117" s="126">
        <v>0</v>
      </c>
      <c r="EL117" s="126">
        <v>772</v>
      </c>
      <c r="EM117" s="126">
        <v>769</v>
      </c>
      <c r="EN117" s="126">
        <v>0</v>
      </c>
      <c r="EO117" s="126">
        <v>3</v>
      </c>
      <c r="EP117" s="126">
        <v>0</v>
      </c>
      <c r="EQ117" s="126">
        <v>0</v>
      </c>
      <c r="ER117" s="127" t="b">
        <v>0</v>
      </c>
      <c r="ES117" s="127" t="b">
        <v>0</v>
      </c>
      <c r="ET117" s="127" t="b">
        <v>0</v>
      </c>
      <c r="EU117" s="128">
        <v>0.42100000000000004</v>
      </c>
      <c r="EV117" s="128">
        <v>0.30499999999999999</v>
      </c>
      <c r="EW117" s="128">
        <v>0.105</v>
      </c>
      <c r="EX117" s="128">
        <v>0.109</v>
      </c>
      <c r="EY117" s="128">
        <v>0.188</v>
      </c>
      <c r="EZ117" s="128">
        <v>0.29100000000000004</v>
      </c>
      <c r="FA117" s="127" t="b">
        <v>0</v>
      </c>
      <c r="FB117" s="127" t="b">
        <v>0</v>
      </c>
      <c r="FC117" s="127" t="b">
        <v>0</v>
      </c>
      <c r="FD117" s="128">
        <v>0</v>
      </c>
      <c r="FE117" s="128">
        <v>0</v>
      </c>
      <c r="FF117" s="128">
        <v>0</v>
      </c>
      <c r="FG117" s="128">
        <v>0</v>
      </c>
      <c r="FH117" s="128">
        <v>0</v>
      </c>
      <c r="FI117" s="128">
        <v>0</v>
      </c>
      <c r="FJ117" s="127" t="b">
        <v>0</v>
      </c>
      <c r="FK117" s="127" t="b">
        <v>0</v>
      </c>
      <c r="FL117" s="127" t="b">
        <v>0</v>
      </c>
      <c r="FM117" s="128">
        <v>0</v>
      </c>
      <c r="FN117" s="128">
        <v>0</v>
      </c>
      <c r="FO117" s="128">
        <v>0</v>
      </c>
      <c r="FP117" s="128">
        <v>0</v>
      </c>
      <c r="FQ117" s="128">
        <v>0</v>
      </c>
      <c r="FR117" s="128">
        <v>0</v>
      </c>
      <c r="FS117" s="183" t="s">
        <v>993</v>
      </c>
      <c r="FT117" s="128">
        <v>0</v>
      </c>
      <c r="FU117" s="126">
        <v>0</v>
      </c>
      <c r="FV117" s="126">
        <v>772</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6">
        <v>0</v>
      </c>
      <c r="GM117" s="127" t="b">
        <v>0</v>
      </c>
      <c r="GN117" s="183" t="s">
        <v>993</v>
      </c>
      <c r="GO117" s="183" t="s">
        <v>993</v>
      </c>
      <c r="GP117" s="183" t="s">
        <v>993</v>
      </c>
      <c r="GQ117" s="183" t="s">
        <v>993</v>
      </c>
      <c r="GR117" s="127"/>
      <c r="GS117" s="123"/>
    </row>
    <row r="118" spans="1:201">
      <c r="A118" s="122"/>
      <c r="B118" s="210" t="s">
        <v>494</v>
      </c>
      <c r="C118" s="183" t="s">
        <v>1226</v>
      </c>
      <c r="D118" s="183" t="s">
        <v>37</v>
      </c>
      <c r="E118" s="183" t="s">
        <v>437</v>
      </c>
      <c r="F118" s="183" t="s">
        <v>986</v>
      </c>
      <c r="G118" s="183" t="s">
        <v>1062</v>
      </c>
      <c r="H118" s="183" t="s">
        <v>1063</v>
      </c>
      <c r="I118" s="183" t="s">
        <v>1223</v>
      </c>
      <c r="J118" s="183" t="s">
        <v>1224</v>
      </c>
      <c r="K118" s="126">
        <v>6</v>
      </c>
      <c r="L118" s="183" t="s">
        <v>37</v>
      </c>
      <c r="M118" s="183" t="s">
        <v>1131</v>
      </c>
      <c r="N118" s="183" t="s">
        <v>501</v>
      </c>
      <c r="O118" s="183" t="s">
        <v>993</v>
      </c>
      <c r="P118" s="183" t="s">
        <v>993</v>
      </c>
      <c r="Q118" s="183" t="s">
        <v>270</v>
      </c>
      <c r="R118" s="127" t="b">
        <v>0</v>
      </c>
      <c r="S118" s="126">
        <v>0</v>
      </c>
      <c r="T118" s="127" t="b">
        <v>0</v>
      </c>
      <c r="U118" s="126">
        <v>0</v>
      </c>
      <c r="V118" s="127" t="b">
        <v>0</v>
      </c>
      <c r="W118" s="127" t="b">
        <v>1</v>
      </c>
      <c r="X118" s="183" t="s">
        <v>270</v>
      </c>
      <c r="Y118" s="183" t="b">
        <f t="shared" si="40"/>
        <v>1</v>
      </c>
      <c r="Z118" s="183" t="s">
        <v>993</v>
      </c>
      <c r="AA118" s="127" t="b">
        <v>0</v>
      </c>
      <c r="AB118" s="183" t="s">
        <v>993</v>
      </c>
      <c r="AC118" s="183" t="s">
        <v>993</v>
      </c>
      <c r="AD118" s="183" t="s">
        <v>993</v>
      </c>
      <c r="AE118" s="183">
        <f t="shared" si="41"/>
        <v>50</v>
      </c>
      <c r="AF118" s="183">
        <f t="shared" si="42"/>
        <v>49</v>
      </c>
      <c r="AG118" s="183">
        <f t="shared" si="43"/>
        <v>0</v>
      </c>
      <c r="AH118" s="183">
        <f t="shared" si="44"/>
        <v>50</v>
      </c>
      <c r="AI118" s="126">
        <v>50</v>
      </c>
      <c r="AJ118" s="126">
        <v>49</v>
      </c>
      <c r="AK118" s="126">
        <v>0</v>
      </c>
      <c r="AL118" s="126">
        <v>50</v>
      </c>
      <c r="AM118" s="126">
        <v>0</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7" t="b">
        <v>0</v>
      </c>
      <c r="BD118" s="127"/>
      <c r="BE118" s="183" t="s">
        <v>427</v>
      </c>
      <c r="BF118" s="126">
        <v>50</v>
      </c>
      <c r="BG118" s="183" t="s">
        <v>993</v>
      </c>
      <c r="BH118" s="126">
        <v>0</v>
      </c>
      <c r="BI118" s="183" t="s">
        <v>993</v>
      </c>
      <c r="BJ118" s="126">
        <v>0</v>
      </c>
      <c r="BK118" s="126">
        <v>0</v>
      </c>
      <c r="BL118" s="126">
        <v>0</v>
      </c>
      <c r="BM118" s="183" t="s">
        <v>993</v>
      </c>
      <c r="BN118" s="183" t="s">
        <v>993</v>
      </c>
      <c r="BO118" s="183" t="s">
        <v>993</v>
      </c>
      <c r="BP118" s="126">
        <v>0</v>
      </c>
      <c r="BQ118" s="183" t="s">
        <v>993</v>
      </c>
      <c r="BR118" s="126">
        <v>0</v>
      </c>
      <c r="BS118" s="183" t="s">
        <v>993</v>
      </c>
      <c r="BT118" s="126">
        <v>0</v>
      </c>
      <c r="BU118" s="126">
        <v>0</v>
      </c>
      <c r="BV118" s="126">
        <v>0</v>
      </c>
      <c r="BW118" s="183" t="s">
        <v>993</v>
      </c>
      <c r="BX118" s="126">
        <v>0</v>
      </c>
      <c r="BY118" s="183" t="s">
        <v>993</v>
      </c>
      <c r="BZ118" s="126">
        <v>0</v>
      </c>
      <c r="CA118" s="183" t="s">
        <v>993</v>
      </c>
      <c r="CB118" s="126">
        <v>0</v>
      </c>
      <c r="CC118" s="126">
        <v>0</v>
      </c>
      <c r="CD118" s="126">
        <v>0</v>
      </c>
      <c r="CE118" s="183" t="s">
        <v>993</v>
      </c>
      <c r="CF118" s="126">
        <v>0</v>
      </c>
      <c r="CG118" s="183" t="s">
        <v>993</v>
      </c>
      <c r="CH118" s="126">
        <v>0</v>
      </c>
      <c r="CI118" s="183" t="s">
        <v>993</v>
      </c>
      <c r="CJ118" s="126">
        <v>0</v>
      </c>
      <c r="CK118" s="126">
        <v>0</v>
      </c>
      <c r="CL118" s="126">
        <v>0</v>
      </c>
      <c r="CM118" s="126">
        <v>30</v>
      </c>
      <c r="CN118" s="126">
        <v>0.8</v>
      </c>
      <c r="CO118" s="126">
        <v>0</v>
      </c>
      <c r="CP118" s="126">
        <v>0</v>
      </c>
      <c r="CQ118" s="126">
        <v>4</v>
      </c>
      <c r="CR118" s="126">
        <v>2.2999999999999998</v>
      </c>
      <c r="CS118" s="126">
        <v>0</v>
      </c>
      <c r="CT118" s="126">
        <v>0</v>
      </c>
      <c r="CU118" s="126">
        <v>0</v>
      </c>
      <c r="CV118" s="126">
        <v>0</v>
      </c>
      <c r="CW118" s="126">
        <v>0</v>
      </c>
      <c r="CX118" s="126">
        <v>0</v>
      </c>
      <c r="CY118" s="126">
        <v>0</v>
      </c>
      <c r="CZ118" s="126">
        <v>0</v>
      </c>
      <c r="DA118" s="126">
        <v>0</v>
      </c>
      <c r="DB118" s="126">
        <v>0</v>
      </c>
      <c r="DC118" s="126">
        <v>0</v>
      </c>
      <c r="DD118" s="126">
        <v>0</v>
      </c>
      <c r="DE118" s="126">
        <v>0</v>
      </c>
      <c r="DF118" s="126">
        <v>0</v>
      </c>
      <c r="DG118" s="127" t="b">
        <v>0</v>
      </c>
      <c r="DH118" s="183" t="s">
        <v>999</v>
      </c>
      <c r="DI118" s="183" t="s">
        <v>450</v>
      </c>
      <c r="DJ118" s="183" t="s">
        <v>1227</v>
      </c>
      <c r="DK118" s="183" t="s">
        <v>444</v>
      </c>
      <c r="DL118" s="126">
        <v>1014</v>
      </c>
      <c r="DM118" s="126">
        <v>806</v>
      </c>
      <c r="DN118" s="126">
        <v>141</v>
      </c>
      <c r="DO118" s="126">
        <v>67</v>
      </c>
      <c r="DP118" s="126">
        <v>14073</v>
      </c>
      <c r="DQ118" s="126">
        <v>1020</v>
      </c>
      <c r="DR118" s="167">
        <f t="shared" si="38"/>
        <v>0.77112328767123284</v>
      </c>
      <c r="DS118" s="168">
        <f t="shared" si="39"/>
        <v>13.837758112094395</v>
      </c>
      <c r="DT118" s="126">
        <v>1014</v>
      </c>
      <c r="DU118" s="126">
        <v>169</v>
      </c>
      <c r="DV118" s="126">
        <v>832</v>
      </c>
      <c r="DW118" s="126">
        <v>13</v>
      </c>
      <c r="DX118" s="126">
        <v>0</v>
      </c>
      <c r="DY118" s="126">
        <v>0</v>
      </c>
      <c r="DZ118" s="126">
        <v>0</v>
      </c>
      <c r="EA118" s="126">
        <v>0</v>
      </c>
      <c r="EB118" s="126">
        <v>1020</v>
      </c>
      <c r="EC118" s="126">
        <v>155</v>
      </c>
      <c r="ED118" s="126">
        <v>781</v>
      </c>
      <c r="EE118" s="126">
        <v>76</v>
      </c>
      <c r="EF118" s="126">
        <v>0</v>
      </c>
      <c r="EG118" s="126">
        <v>0</v>
      </c>
      <c r="EH118" s="126">
        <v>0</v>
      </c>
      <c r="EI118" s="126">
        <v>8</v>
      </c>
      <c r="EJ118" s="126">
        <v>0</v>
      </c>
      <c r="EK118" s="126">
        <v>0</v>
      </c>
      <c r="EL118" s="126">
        <v>865</v>
      </c>
      <c r="EM118" s="126">
        <v>861</v>
      </c>
      <c r="EN118" s="126">
        <v>0</v>
      </c>
      <c r="EO118" s="126">
        <v>3</v>
      </c>
      <c r="EP118" s="126">
        <v>1</v>
      </c>
      <c r="EQ118" s="126">
        <v>0</v>
      </c>
      <c r="ER118" s="127" t="b">
        <v>0</v>
      </c>
      <c r="ES118" s="127" t="b">
        <v>0</v>
      </c>
      <c r="ET118" s="127" t="b">
        <v>0</v>
      </c>
      <c r="EU118" s="128">
        <v>0.58499999999999996</v>
      </c>
      <c r="EV118" s="128">
        <v>0.42599999999999999</v>
      </c>
      <c r="EW118" s="128">
        <v>0.2</v>
      </c>
      <c r="EX118" s="128">
        <v>0.17800000000000002</v>
      </c>
      <c r="EY118" s="128">
        <v>0.20199999999999999</v>
      </c>
      <c r="EZ118" s="128">
        <v>0.38500000000000001</v>
      </c>
      <c r="FA118" s="127" t="b">
        <v>0</v>
      </c>
      <c r="FB118" s="127" t="b">
        <v>0</v>
      </c>
      <c r="FC118" s="127" t="b">
        <v>0</v>
      </c>
      <c r="FD118" s="128">
        <v>0</v>
      </c>
      <c r="FE118" s="128">
        <v>0</v>
      </c>
      <c r="FF118" s="128">
        <v>0</v>
      </c>
      <c r="FG118" s="128">
        <v>0</v>
      </c>
      <c r="FH118" s="128">
        <v>0</v>
      </c>
      <c r="FI118" s="128">
        <v>0</v>
      </c>
      <c r="FJ118" s="127" t="b">
        <v>0</v>
      </c>
      <c r="FK118" s="127" t="b">
        <v>0</v>
      </c>
      <c r="FL118" s="127" t="b">
        <v>0</v>
      </c>
      <c r="FM118" s="128">
        <v>0</v>
      </c>
      <c r="FN118" s="128">
        <v>0</v>
      </c>
      <c r="FO118" s="128">
        <v>0</v>
      </c>
      <c r="FP118" s="128">
        <v>0</v>
      </c>
      <c r="FQ118" s="128">
        <v>0</v>
      </c>
      <c r="FR118" s="128">
        <v>0</v>
      </c>
      <c r="FS118" s="183" t="s">
        <v>993</v>
      </c>
      <c r="FT118" s="128">
        <v>0</v>
      </c>
      <c r="FU118" s="126">
        <v>0</v>
      </c>
      <c r="FV118" s="126">
        <v>865</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6">
        <v>0</v>
      </c>
      <c r="GM118" s="127" t="b">
        <v>0</v>
      </c>
      <c r="GN118" s="183" t="s">
        <v>993</v>
      </c>
      <c r="GO118" s="183" t="s">
        <v>993</v>
      </c>
      <c r="GP118" s="183" t="s">
        <v>993</v>
      </c>
      <c r="GQ118" s="183" t="s">
        <v>993</v>
      </c>
      <c r="GR118" s="127"/>
      <c r="GS118" s="123"/>
    </row>
    <row r="119" spans="1:201">
      <c r="A119" s="122"/>
      <c r="B119" s="210" t="s">
        <v>494</v>
      </c>
      <c r="C119" s="183" t="s">
        <v>1226</v>
      </c>
      <c r="D119" s="183" t="s">
        <v>37</v>
      </c>
      <c r="E119" s="183" t="s">
        <v>437</v>
      </c>
      <c r="F119" s="183" t="s">
        <v>986</v>
      </c>
      <c r="G119" s="183" t="s">
        <v>1062</v>
      </c>
      <c r="H119" s="183" t="s">
        <v>1063</v>
      </c>
      <c r="I119" s="183" t="s">
        <v>1223</v>
      </c>
      <c r="J119" s="183" t="s">
        <v>1224</v>
      </c>
      <c r="K119" s="126">
        <v>7</v>
      </c>
      <c r="L119" s="183" t="s">
        <v>37</v>
      </c>
      <c r="M119" s="183" t="s">
        <v>1133</v>
      </c>
      <c r="N119" s="183" t="s">
        <v>502</v>
      </c>
      <c r="O119" s="183" t="s">
        <v>993</v>
      </c>
      <c r="P119" s="183" t="s">
        <v>993</v>
      </c>
      <c r="Q119" s="183" t="s">
        <v>270</v>
      </c>
      <c r="R119" s="127" t="b">
        <v>0</v>
      </c>
      <c r="S119" s="126">
        <v>0</v>
      </c>
      <c r="T119" s="127" t="b">
        <v>0</v>
      </c>
      <c r="U119" s="126">
        <v>0</v>
      </c>
      <c r="V119" s="127" t="b">
        <v>0</v>
      </c>
      <c r="W119" s="127" t="b">
        <v>1</v>
      </c>
      <c r="X119" s="183" t="s">
        <v>270</v>
      </c>
      <c r="Y119" s="183" t="b">
        <f t="shared" si="40"/>
        <v>1</v>
      </c>
      <c r="Z119" s="183" t="s">
        <v>993</v>
      </c>
      <c r="AA119" s="127" t="b">
        <v>0</v>
      </c>
      <c r="AB119" s="183" t="s">
        <v>993</v>
      </c>
      <c r="AC119" s="183" t="s">
        <v>993</v>
      </c>
      <c r="AD119" s="183" t="s">
        <v>993</v>
      </c>
      <c r="AE119" s="183">
        <f t="shared" si="41"/>
        <v>48</v>
      </c>
      <c r="AF119" s="183">
        <f t="shared" si="42"/>
        <v>48</v>
      </c>
      <c r="AG119" s="183">
        <f t="shared" si="43"/>
        <v>0</v>
      </c>
      <c r="AH119" s="183">
        <f t="shared" si="44"/>
        <v>48</v>
      </c>
      <c r="AI119" s="126">
        <v>48</v>
      </c>
      <c r="AJ119" s="126">
        <v>48</v>
      </c>
      <c r="AK119" s="126">
        <v>0</v>
      </c>
      <c r="AL119" s="126">
        <v>48</v>
      </c>
      <c r="AM119" s="126">
        <v>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7" t="b">
        <v>0</v>
      </c>
      <c r="BD119" s="127"/>
      <c r="BE119" s="183" t="s">
        <v>427</v>
      </c>
      <c r="BF119" s="126">
        <v>48</v>
      </c>
      <c r="BG119" s="183" t="s">
        <v>993</v>
      </c>
      <c r="BH119" s="126">
        <v>0</v>
      </c>
      <c r="BI119" s="183" t="s">
        <v>993</v>
      </c>
      <c r="BJ119" s="126">
        <v>0</v>
      </c>
      <c r="BK119" s="126">
        <v>0</v>
      </c>
      <c r="BL119" s="126">
        <v>0</v>
      </c>
      <c r="BM119" s="183" t="s">
        <v>993</v>
      </c>
      <c r="BN119" s="183" t="s">
        <v>993</v>
      </c>
      <c r="BO119" s="183" t="s">
        <v>993</v>
      </c>
      <c r="BP119" s="126">
        <v>0</v>
      </c>
      <c r="BQ119" s="183" t="s">
        <v>993</v>
      </c>
      <c r="BR119" s="126">
        <v>0</v>
      </c>
      <c r="BS119" s="183" t="s">
        <v>993</v>
      </c>
      <c r="BT119" s="126">
        <v>0</v>
      </c>
      <c r="BU119" s="126">
        <v>0</v>
      </c>
      <c r="BV119" s="126">
        <v>0</v>
      </c>
      <c r="BW119" s="183" t="s">
        <v>993</v>
      </c>
      <c r="BX119" s="126">
        <v>0</v>
      </c>
      <c r="BY119" s="183" t="s">
        <v>993</v>
      </c>
      <c r="BZ119" s="126">
        <v>0</v>
      </c>
      <c r="CA119" s="183" t="s">
        <v>993</v>
      </c>
      <c r="CB119" s="126">
        <v>0</v>
      </c>
      <c r="CC119" s="126">
        <v>0</v>
      </c>
      <c r="CD119" s="126">
        <v>0</v>
      </c>
      <c r="CE119" s="183" t="s">
        <v>993</v>
      </c>
      <c r="CF119" s="126">
        <v>0</v>
      </c>
      <c r="CG119" s="183" t="s">
        <v>993</v>
      </c>
      <c r="CH119" s="126">
        <v>0</v>
      </c>
      <c r="CI119" s="183" t="s">
        <v>993</v>
      </c>
      <c r="CJ119" s="126">
        <v>0</v>
      </c>
      <c r="CK119" s="126">
        <v>0</v>
      </c>
      <c r="CL119" s="126">
        <v>0</v>
      </c>
      <c r="CM119" s="126">
        <v>29</v>
      </c>
      <c r="CN119" s="126">
        <v>0</v>
      </c>
      <c r="CO119" s="126">
        <v>0</v>
      </c>
      <c r="CP119" s="126">
        <v>0</v>
      </c>
      <c r="CQ119" s="126">
        <v>4</v>
      </c>
      <c r="CR119" s="126">
        <v>2</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7" t="b">
        <v>0</v>
      </c>
      <c r="DH119" s="183" t="s">
        <v>999</v>
      </c>
      <c r="DI119" s="183" t="s">
        <v>450</v>
      </c>
      <c r="DJ119" s="183" t="s">
        <v>444</v>
      </c>
      <c r="DK119" s="183" t="s">
        <v>993</v>
      </c>
      <c r="DL119" s="126">
        <v>975</v>
      </c>
      <c r="DM119" s="126">
        <v>648</v>
      </c>
      <c r="DN119" s="126">
        <v>142</v>
      </c>
      <c r="DO119" s="126">
        <v>185</v>
      </c>
      <c r="DP119" s="126">
        <v>13958</v>
      </c>
      <c r="DQ119" s="126">
        <v>980</v>
      </c>
      <c r="DR119" s="167">
        <f t="shared" si="38"/>
        <v>0.79668949771689501</v>
      </c>
      <c r="DS119" s="168">
        <f t="shared" si="39"/>
        <v>14.279283887468031</v>
      </c>
      <c r="DT119" s="126">
        <v>975</v>
      </c>
      <c r="DU119" s="126">
        <v>345</v>
      </c>
      <c r="DV119" s="126">
        <v>605</v>
      </c>
      <c r="DW119" s="126">
        <v>21</v>
      </c>
      <c r="DX119" s="126">
        <v>4</v>
      </c>
      <c r="DY119" s="126">
        <v>0</v>
      </c>
      <c r="DZ119" s="126">
        <v>0</v>
      </c>
      <c r="EA119" s="126">
        <v>0</v>
      </c>
      <c r="EB119" s="126">
        <v>980</v>
      </c>
      <c r="EC119" s="126">
        <v>269</v>
      </c>
      <c r="ED119" s="126">
        <v>669</v>
      </c>
      <c r="EE119" s="126">
        <v>27</v>
      </c>
      <c r="EF119" s="126">
        <v>0</v>
      </c>
      <c r="EG119" s="126">
        <v>1</v>
      </c>
      <c r="EH119" s="126">
        <v>0</v>
      </c>
      <c r="EI119" s="126">
        <v>5</v>
      </c>
      <c r="EJ119" s="126">
        <v>9</v>
      </c>
      <c r="EK119" s="126">
        <v>0</v>
      </c>
      <c r="EL119" s="126">
        <v>711</v>
      </c>
      <c r="EM119" s="126">
        <v>707</v>
      </c>
      <c r="EN119" s="126">
        <v>0</v>
      </c>
      <c r="EO119" s="126">
        <v>3</v>
      </c>
      <c r="EP119" s="126">
        <v>1</v>
      </c>
      <c r="EQ119" s="126">
        <v>0</v>
      </c>
      <c r="ER119" s="127" t="b">
        <v>0</v>
      </c>
      <c r="ES119" s="127" t="b">
        <v>0</v>
      </c>
      <c r="ET119" s="127" t="b">
        <v>0</v>
      </c>
      <c r="EU119" s="128">
        <v>0.52300000000000002</v>
      </c>
      <c r="EV119" s="128">
        <v>0.44299999999999995</v>
      </c>
      <c r="EW119" s="128">
        <v>0.18</v>
      </c>
      <c r="EX119" s="128">
        <v>0.2</v>
      </c>
      <c r="EY119" s="128">
        <v>0.16300000000000001</v>
      </c>
      <c r="EZ119" s="128">
        <v>0.34499999999999997</v>
      </c>
      <c r="FA119" s="127" t="b">
        <v>0</v>
      </c>
      <c r="FB119" s="127" t="b">
        <v>0</v>
      </c>
      <c r="FC119" s="127" t="b">
        <v>0</v>
      </c>
      <c r="FD119" s="128">
        <v>0</v>
      </c>
      <c r="FE119" s="128">
        <v>0</v>
      </c>
      <c r="FF119" s="128">
        <v>0</v>
      </c>
      <c r="FG119" s="128">
        <v>0</v>
      </c>
      <c r="FH119" s="128">
        <v>0</v>
      </c>
      <c r="FI119" s="128">
        <v>0</v>
      </c>
      <c r="FJ119" s="127" t="b">
        <v>0</v>
      </c>
      <c r="FK119" s="127" t="b">
        <v>0</v>
      </c>
      <c r="FL119" s="127" t="b">
        <v>0</v>
      </c>
      <c r="FM119" s="128">
        <v>0</v>
      </c>
      <c r="FN119" s="128">
        <v>0</v>
      </c>
      <c r="FO119" s="128">
        <v>0</v>
      </c>
      <c r="FP119" s="128">
        <v>0</v>
      </c>
      <c r="FQ119" s="128">
        <v>0</v>
      </c>
      <c r="FR119" s="128">
        <v>0</v>
      </c>
      <c r="FS119" s="183" t="s">
        <v>993</v>
      </c>
      <c r="FT119" s="128">
        <v>0</v>
      </c>
      <c r="FU119" s="126">
        <v>0</v>
      </c>
      <c r="FV119" s="126">
        <v>711</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6">
        <v>0</v>
      </c>
      <c r="GM119" s="127" t="b">
        <v>0</v>
      </c>
      <c r="GN119" s="183" t="s">
        <v>993</v>
      </c>
      <c r="GO119" s="183" t="s">
        <v>993</v>
      </c>
      <c r="GP119" s="183" t="s">
        <v>993</v>
      </c>
      <c r="GQ119" s="183" t="s">
        <v>993</v>
      </c>
      <c r="GR119" s="127"/>
      <c r="GS119" s="123"/>
    </row>
    <row r="120" spans="1:201">
      <c r="A120" s="122"/>
      <c r="B120" s="210" t="s">
        <v>494</v>
      </c>
      <c r="C120" s="183" t="s">
        <v>1226</v>
      </c>
      <c r="D120" s="183" t="s">
        <v>37</v>
      </c>
      <c r="E120" s="183" t="s">
        <v>437</v>
      </c>
      <c r="F120" s="183" t="s">
        <v>986</v>
      </c>
      <c r="G120" s="183" t="s">
        <v>1062</v>
      </c>
      <c r="H120" s="183" t="s">
        <v>1063</v>
      </c>
      <c r="I120" s="183" t="s">
        <v>1223</v>
      </c>
      <c r="J120" s="183" t="s">
        <v>1224</v>
      </c>
      <c r="K120" s="126">
        <v>8</v>
      </c>
      <c r="L120" s="183" t="s">
        <v>37</v>
      </c>
      <c r="M120" s="183" t="s">
        <v>1134</v>
      </c>
      <c r="N120" s="183" t="s">
        <v>503</v>
      </c>
      <c r="O120" s="183" t="s">
        <v>993</v>
      </c>
      <c r="P120" s="183" t="s">
        <v>993</v>
      </c>
      <c r="Q120" s="183" t="s">
        <v>270</v>
      </c>
      <c r="R120" s="127" t="b">
        <v>0</v>
      </c>
      <c r="S120" s="126">
        <v>0</v>
      </c>
      <c r="T120" s="127" t="b">
        <v>0</v>
      </c>
      <c r="U120" s="126">
        <v>0</v>
      </c>
      <c r="V120" s="127" t="b">
        <v>0</v>
      </c>
      <c r="W120" s="127" t="b">
        <v>1</v>
      </c>
      <c r="X120" s="183" t="s">
        <v>270</v>
      </c>
      <c r="Y120" s="183" t="b">
        <f t="shared" si="40"/>
        <v>1</v>
      </c>
      <c r="Z120" s="183" t="s">
        <v>993</v>
      </c>
      <c r="AA120" s="127" t="b">
        <v>0</v>
      </c>
      <c r="AB120" s="183" t="s">
        <v>993</v>
      </c>
      <c r="AC120" s="183" t="s">
        <v>993</v>
      </c>
      <c r="AD120" s="183" t="s">
        <v>993</v>
      </c>
      <c r="AE120" s="183">
        <f t="shared" si="41"/>
        <v>38</v>
      </c>
      <c r="AF120" s="183">
        <f t="shared" si="42"/>
        <v>38</v>
      </c>
      <c r="AG120" s="183">
        <f t="shared" si="43"/>
        <v>0</v>
      </c>
      <c r="AH120" s="183">
        <f t="shared" si="44"/>
        <v>38</v>
      </c>
      <c r="AI120" s="126">
        <v>38</v>
      </c>
      <c r="AJ120" s="126">
        <v>38</v>
      </c>
      <c r="AK120" s="126">
        <v>0</v>
      </c>
      <c r="AL120" s="126">
        <v>38</v>
      </c>
      <c r="AM120" s="126">
        <v>0</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7" t="b">
        <v>0</v>
      </c>
      <c r="BD120" s="127"/>
      <c r="BE120" s="183" t="s">
        <v>427</v>
      </c>
      <c r="BF120" s="126">
        <v>38</v>
      </c>
      <c r="BG120" s="183" t="s">
        <v>993</v>
      </c>
      <c r="BH120" s="126">
        <v>0</v>
      </c>
      <c r="BI120" s="183" t="s">
        <v>993</v>
      </c>
      <c r="BJ120" s="126">
        <v>0</v>
      </c>
      <c r="BK120" s="126">
        <v>0</v>
      </c>
      <c r="BL120" s="126">
        <v>0</v>
      </c>
      <c r="BM120" s="183" t="s">
        <v>993</v>
      </c>
      <c r="BN120" s="183" t="s">
        <v>993</v>
      </c>
      <c r="BO120" s="183" t="s">
        <v>993</v>
      </c>
      <c r="BP120" s="126">
        <v>0</v>
      </c>
      <c r="BQ120" s="183" t="s">
        <v>993</v>
      </c>
      <c r="BR120" s="126">
        <v>0</v>
      </c>
      <c r="BS120" s="183" t="s">
        <v>993</v>
      </c>
      <c r="BT120" s="126">
        <v>0</v>
      </c>
      <c r="BU120" s="126">
        <v>0</v>
      </c>
      <c r="BV120" s="126">
        <v>0</v>
      </c>
      <c r="BW120" s="183" t="s">
        <v>993</v>
      </c>
      <c r="BX120" s="126">
        <v>0</v>
      </c>
      <c r="BY120" s="183" t="s">
        <v>993</v>
      </c>
      <c r="BZ120" s="126">
        <v>0</v>
      </c>
      <c r="CA120" s="183" t="s">
        <v>993</v>
      </c>
      <c r="CB120" s="126">
        <v>0</v>
      </c>
      <c r="CC120" s="126">
        <v>0</v>
      </c>
      <c r="CD120" s="126">
        <v>0</v>
      </c>
      <c r="CE120" s="183" t="s">
        <v>993</v>
      </c>
      <c r="CF120" s="126">
        <v>0</v>
      </c>
      <c r="CG120" s="183" t="s">
        <v>993</v>
      </c>
      <c r="CH120" s="126">
        <v>0</v>
      </c>
      <c r="CI120" s="183" t="s">
        <v>993</v>
      </c>
      <c r="CJ120" s="126">
        <v>0</v>
      </c>
      <c r="CK120" s="126">
        <v>0</v>
      </c>
      <c r="CL120" s="126">
        <v>0</v>
      </c>
      <c r="CM120" s="126">
        <v>29</v>
      </c>
      <c r="CN120" s="126">
        <v>0</v>
      </c>
      <c r="CO120" s="126">
        <v>0</v>
      </c>
      <c r="CP120" s="126">
        <v>0</v>
      </c>
      <c r="CQ120" s="126">
        <v>3</v>
      </c>
      <c r="CR120" s="126">
        <v>1.6</v>
      </c>
      <c r="CS120" s="126">
        <v>0</v>
      </c>
      <c r="CT120" s="126">
        <v>0</v>
      </c>
      <c r="CU120" s="126">
        <v>0</v>
      </c>
      <c r="CV120" s="126">
        <v>0</v>
      </c>
      <c r="CW120" s="126">
        <v>0</v>
      </c>
      <c r="CX120" s="126">
        <v>0</v>
      </c>
      <c r="CY120" s="126">
        <v>0</v>
      </c>
      <c r="CZ120" s="126">
        <v>0</v>
      </c>
      <c r="DA120" s="126">
        <v>0</v>
      </c>
      <c r="DB120" s="126">
        <v>0</v>
      </c>
      <c r="DC120" s="126">
        <v>0</v>
      </c>
      <c r="DD120" s="126">
        <v>0</v>
      </c>
      <c r="DE120" s="126">
        <v>0</v>
      </c>
      <c r="DF120" s="126">
        <v>0</v>
      </c>
      <c r="DG120" s="127" t="b">
        <v>0</v>
      </c>
      <c r="DH120" s="183" t="s">
        <v>999</v>
      </c>
      <c r="DI120" s="183" t="s">
        <v>290</v>
      </c>
      <c r="DJ120" s="183" t="s">
        <v>437</v>
      </c>
      <c r="DK120" s="183" t="s">
        <v>1000</v>
      </c>
      <c r="DL120" s="126">
        <v>836</v>
      </c>
      <c r="DM120" s="126">
        <v>511</v>
      </c>
      <c r="DN120" s="126">
        <v>254</v>
      </c>
      <c r="DO120" s="126">
        <v>71</v>
      </c>
      <c r="DP120" s="126">
        <v>11059</v>
      </c>
      <c r="DQ120" s="126">
        <v>826</v>
      </c>
      <c r="DR120" s="167">
        <f t="shared" si="38"/>
        <v>0.7973323720259553</v>
      </c>
      <c r="DS120" s="168">
        <f t="shared" si="39"/>
        <v>13.30806257521059</v>
      </c>
      <c r="DT120" s="126">
        <v>836</v>
      </c>
      <c r="DU120" s="126">
        <v>298</v>
      </c>
      <c r="DV120" s="126">
        <v>503</v>
      </c>
      <c r="DW120" s="126">
        <v>28</v>
      </c>
      <c r="DX120" s="126">
        <v>7</v>
      </c>
      <c r="DY120" s="126">
        <v>0</v>
      </c>
      <c r="DZ120" s="126">
        <v>0</v>
      </c>
      <c r="EA120" s="126">
        <v>0</v>
      </c>
      <c r="EB120" s="126">
        <v>826</v>
      </c>
      <c r="EC120" s="126">
        <v>263</v>
      </c>
      <c r="ED120" s="126">
        <v>481</v>
      </c>
      <c r="EE120" s="126">
        <v>55</v>
      </c>
      <c r="EF120" s="126">
        <v>0</v>
      </c>
      <c r="EG120" s="126">
        <v>1</v>
      </c>
      <c r="EH120" s="126">
        <v>0</v>
      </c>
      <c r="EI120" s="126">
        <v>3</v>
      </c>
      <c r="EJ120" s="126">
        <v>23</v>
      </c>
      <c r="EK120" s="126">
        <v>0</v>
      </c>
      <c r="EL120" s="126">
        <v>563</v>
      </c>
      <c r="EM120" s="126">
        <v>550</v>
      </c>
      <c r="EN120" s="126">
        <v>0</v>
      </c>
      <c r="EO120" s="126">
        <v>13</v>
      </c>
      <c r="EP120" s="126">
        <v>0</v>
      </c>
      <c r="EQ120" s="126">
        <v>0</v>
      </c>
      <c r="ER120" s="127" t="b">
        <v>0</v>
      </c>
      <c r="ES120" s="127" t="b">
        <v>0</v>
      </c>
      <c r="ET120" s="127" t="b">
        <v>0</v>
      </c>
      <c r="EU120" s="128">
        <v>0.53900000000000003</v>
      </c>
      <c r="EV120" s="128">
        <v>0.40200000000000002</v>
      </c>
      <c r="EW120" s="128">
        <v>0.19</v>
      </c>
      <c r="EX120" s="128">
        <v>0.19800000000000001</v>
      </c>
      <c r="EY120" s="128">
        <v>0.12</v>
      </c>
      <c r="EZ120" s="128">
        <v>0.32899999999999996</v>
      </c>
      <c r="FA120" s="127" t="b">
        <v>0</v>
      </c>
      <c r="FB120" s="127" t="b">
        <v>0</v>
      </c>
      <c r="FC120" s="127" t="b">
        <v>0</v>
      </c>
      <c r="FD120" s="128">
        <v>0</v>
      </c>
      <c r="FE120" s="128">
        <v>0</v>
      </c>
      <c r="FF120" s="128">
        <v>0</v>
      </c>
      <c r="FG120" s="128">
        <v>0</v>
      </c>
      <c r="FH120" s="128">
        <v>0</v>
      </c>
      <c r="FI120" s="128">
        <v>0</v>
      </c>
      <c r="FJ120" s="127" t="b">
        <v>0</v>
      </c>
      <c r="FK120" s="127" t="b">
        <v>0</v>
      </c>
      <c r="FL120" s="127" t="b">
        <v>0</v>
      </c>
      <c r="FM120" s="128">
        <v>0</v>
      </c>
      <c r="FN120" s="128">
        <v>0</v>
      </c>
      <c r="FO120" s="128">
        <v>0</v>
      </c>
      <c r="FP120" s="128">
        <v>0</v>
      </c>
      <c r="FQ120" s="128">
        <v>0</v>
      </c>
      <c r="FR120" s="128">
        <v>0</v>
      </c>
      <c r="FS120" s="183" t="s">
        <v>993</v>
      </c>
      <c r="FT120" s="128">
        <v>0</v>
      </c>
      <c r="FU120" s="126">
        <v>0</v>
      </c>
      <c r="FV120" s="126">
        <v>563</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6">
        <v>0</v>
      </c>
      <c r="GM120" s="127" t="b">
        <v>0</v>
      </c>
      <c r="GN120" s="183" t="s">
        <v>993</v>
      </c>
      <c r="GO120" s="183" t="s">
        <v>993</v>
      </c>
      <c r="GP120" s="183" t="s">
        <v>993</v>
      </c>
      <c r="GQ120" s="183" t="s">
        <v>993</v>
      </c>
      <c r="GR120" s="127"/>
      <c r="GS120" s="123"/>
    </row>
    <row r="121" spans="1:201">
      <c r="A121" s="122"/>
      <c r="B121" s="210" t="s">
        <v>494</v>
      </c>
      <c r="C121" s="183" t="s">
        <v>1226</v>
      </c>
      <c r="D121" s="183" t="s">
        <v>37</v>
      </c>
      <c r="E121" s="183" t="s">
        <v>437</v>
      </c>
      <c r="F121" s="183" t="s">
        <v>986</v>
      </c>
      <c r="G121" s="183" t="s">
        <v>1062</v>
      </c>
      <c r="H121" s="183" t="s">
        <v>1063</v>
      </c>
      <c r="I121" s="183" t="s">
        <v>1223</v>
      </c>
      <c r="J121" s="183" t="s">
        <v>1224</v>
      </c>
      <c r="K121" s="126">
        <v>9</v>
      </c>
      <c r="L121" s="183" t="s">
        <v>37</v>
      </c>
      <c r="M121" s="183" t="s">
        <v>1135</v>
      </c>
      <c r="N121" s="183" t="s">
        <v>504</v>
      </c>
      <c r="O121" s="183" t="s">
        <v>993</v>
      </c>
      <c r="P121" s="183" t="s">
        <v>993</v>
      </c>
      <c r="Q121" s="183" t="s">
        <v>270</v>
      </c>
      <c r="R121" s="127" t="b">
        <v>0</v>
      </c>
      <c r="S121" s="126">
        <v>0</v>
      </c>
      <c r="T121" s="127" t="b">
        <v>0</v>
      </c>
      <c r="U121" s="126">
        <v>0</v>
      </c>
      <c r="V121" s="127" t="b">
        <v>0</v>
      </c>
      <c r="W121" s="127" t="b">
        <v>1</v>
      </c>
      <c r="X121" s="183" t="s">
        <v>270</v>
      </c>
      <c r="Y121" s="183" t="b">
        <f t="shared" si="40"/>
        <v>1</v>
      </c>
      <c r="Z121" s="183" t="s">
        <v>993</v>
      </c>
      <c r="AA121" s="127" t="b">
        <v>0</v>
      </c>
      <c r="AB121" s="183" t="s">
        <v>993</v>
      </c>
      <c r="AC121" s="183" t="s">
        <v>993</v>
      </c>
      <c r="AD121" s="183" t="s">
        <v>993</v>
      </c>
      <c r="AE121" s="183">
        <f t="shared" si="41"/>
        <v>47</v>
      </c>
      <c r="AF121" s="183">
        <f t="shared" si="42"/>
        <v>46</v>
      </c>
      <c r="AG121" s="183">
        <f t="shared" si="43"/>
        <v>0</v>
      </c>
      <c r="AH121" s="183">
        <f t="shared" si="44"/>
        <v>47</v>
      </c>
      <c r="AI121" s="126">
        <v>47</v>
      </c>
      <c r="AJ121" s="126">
        <v>46</v>
      </c>
      <c r="AK121" s="126">
        <v>0</v>
      </c>
      <c r="AL121" s="126">
        <v>47</v>
      </c>
      <c r="AM121" s="126">
        <v>0</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7" t="b">
        <v>0</v>
      </c>
      <c r="BD121" s="127"/>
      <c r="BE121" s="183" t="s">
        <v>427</v>
      </c>
      <c r="BF121" s="126">
        <v>47</v>
      </c>
      <c r="BG121" s="183" t="s">
        <v>993</v>
      </c>
      <c r="BH121" s="126">
        <v>0</v>
      </c>
      <c r="BI121" s="183" t="s">
        <v>993</v>
      </c>
      <c r="BJ121" s="126">
        <v>0</v>
      </c>
      <c r="BK121" s="126">
        <v>0</v>
      </c>
      <c r="BL121" s="126">
        <v>0</v>
      </c>
      <c r="BM121" s="183" t="s">
        <v>993</v>
      </c>
      <c r="BN121" s="183" t="s">
        <v>993</v>
      </c>
      <c r="BO121" s="183" t="s">
        <v>993</v>
      </c>
      <c r="BP121" s="126">
        <v>0</v>
      </c>
      <c r="BQ121" s="183" t="s">
        <v>993</v>
      </c>
      <c r="BR121" s="126">
        <v>0</v>
      </c>
      <c r="BS121" s="183" t="s">
        <v>993</v>
      </c>
      <c r="BT121" s="126">
        <v>0</v>
      </c>
      <c r="BU121" s="126">
        <v>0</v>
      </c>
      <c r="BV121" s="126">
        <v>0</v>
      </c>
      <c r="BW121" s="183" t="s">
        <v>993</v>
      </c>
      <c r="BX121" s="126">
        <v>0</v>
      </c>
      <c r="BY121" s="183" t="s">
        <v>993</v>
      </c>
      <c r="BZ121" s="126">
        <v>0</v>
      </c>
      <c r="CA121" s="183" t="s">
        <v>993</v>
      </c>
      <c r="CB121" s="126">
        <v>0</v>
      </c>
      <c r="CC121" s="126">
        <v>0</v>
      </c>
      <c r="CD121" s="126">
        <v>0</v>
      </c>
      <c r="CE121" s="183" t="s">
        <v>993</v>
      </c>
      <c r="CF121" s="126">
        <v>0</v>
      </c>
      <c r="CG121" s="183" t="s">
        <v>993</v>
      </c>
      <c r="CH121" s="126">
        <v>0</v>
      </c>
      <c r="CI121" s="183" t="s">
        <v>993</v>
      </c>
      <c r="CJ121" s="126">
        <v>0</v>
      </c>
      <c r="CK121" s="126">
        <v>0</v>
      </c>
      <c r="CL121" s="126">
        <v>0</v>
      </c>
      <c r="CM121" s="126">
        <v>30</v>
      </c>
      <c r="CN121" s="126">
        <v>0</v>
      </c>
      <c r="CO121" s="126">
        <v>0</v>
      </c>
      <c r="CP121" s="126">
        <v>0</v>
      </c>
      <c r="CQ121" s="126">
        <v>3</v>
      </c>
      <c r="CR121" s="126">
        <v>1.7</v>
      </c>
      <c r="CS121" s="126">
        <v>0</v>
      </c>
      <c r="CT121" s="126">
        <v>0</v>
      </c>
      <c r="CU121" s="126">
        <v>0</v>
      </c>
      <c r="CV121" s="126">
        <v>0</v>
      </c>
      <c r="CW121" s="126">
        <v>0</v>
      </c>
      <c r="CX121" s="126">
        <v>0</v>
      </c>
      <c r="CY121" s="126">
        <v>0</v>
      </c>
      <c r="CZ121" s="126">
        <v>0</v>
      </c>
      <c r="DA121" s="126">
        <v>0</v>
      </c>
      <c r="DB121" s="126">
        <v>0</v>
      </c>
      <c r="DC121" s="126">
        <v>0</v>
      </c>
      <c r="DD121" s="126">
        <v>0</v>
      </c>
      <c r="DE121" s="126">
        <v>0</v>
      </c>
      <c r="DF121" s="126">
        <v>0</v>
      </c>
      <c r="DG121" s="127" t="b">
        <v>0</v>
      </c>
      <c r="DH121" s="183" t="s">
        <v>999</v>
      </c>
      <c r="DI121" s="183" t="s">
        <v>270</v>
      </c>
      <c r="DJ121" s="183" t="s">
        <v>290</v>
      </c>
      <c r="DK121" s="183" t="s">
        <v>993</v>
      </c>
      <c r="DL121" s="126">
        <v>911</v>
      </c>
      <c r="DM121" s="126">
        <v>644</v>
      </c>
      <c r="DN121" s="126">
        <v>214</v>
      </c>
      <c r="DO121" s="126">
        <v>53</v>
      </c>
      <c r="DP121" s="126">
        <v>13159</v>
      </c>
      <c r="DQ121" s="126">
        <v>901</v>
      </c>
      <c r="DR121" s="167">
        <f t="shared" si="38"/>
        <v>0.76706499562809671</v>
      </c>
      <c r="DS121" s="168">
        <f t="shared" si="39"/>
        <v>14.524282560706402</v>
      </c>
      <c r="DT121" s="126">
        <v>911</v>
      </c>
      <c r="DU121" s="126">
        <v>44</v>
      </c>
      <c r="DV121" s="126">
        <v>838</v>
      </c>
      <c r="DW121" s="126">
        <v>18</v>
      </c>
      <c r="DX121" s="126">
        <v>11</v>
      </c>
      <c r="DY121" s="126">
        <v>0</v>
      </c>
      <c r="DZ121" s="126">
        <v>0</v>
      </c>
      <c r="EA121" s="126">
        <v>0</v>
      </c>
      <c r="EB121" s="126">
        <v>901</v>
      </c>
      <c r="EC121" s="126">
        <v>87</v>
      </c>
      <c r="ED121" s="126">
        <v>747</v>
      </c>
      <c r="EE121" s="126">
        <v>38</v>
      </c>
      <c r="EF121" s="126">
        <v>2</v>
      </c>
      <c r="EG121" s="126">
        <v>1</v>
      </c>
      <c r="EH121" s="126">
        <v>0</v>
      </c>
      <c r="EI121" s="126">
        <v>9</v>
      </c>
      <c r="EJ121" s="126">
        <v>16</v>
      </c>
      <c r="EK121" s="126">
        <v>1</v>
      </c>
      <c r="EL121" s="126">
        <v>814</v>
      </c>
      <c r="EM121" s="126">
        <v>803</v>
      </c>
      <c r="EN121" s="126">
        <v>0</v>
      </c>
      <c r="EO121" s="126">
        <v>11</v>
      </c>
      <c r="EP121" s="126">
        <v>0</v>
      </c>
      <c r="EQ121" s="126">
        <v>0</v>
      </c>
      <c r="ER121" s="127" t="b">
        <v>0</v>
      </c>
      <c r="ES121" s="127" t="b">
        <v>0</v>
      </c>
      <c r="ET121" s="127" t="b">
        <v>0</v>
      </c>
      <c r="EU121" s="128">
        <v>0.45700000000000002</v>
      </c>
      <c r="EV121" s="128">
        <v>0.308</v>
      </c>
      <c r="EW121" s="128">
        <v>0.13100000000000001</v>
      </c>
      <c r="EX121" s="128">
        <v>0.13400000000000001</v>
      </c>
      <c r="EY121" s="128">
        <v>6.9000000000000006E-2</v>
      </c>
      <c r="EZ121" s="128">
        <v>0.251</v>
      </c>
      <c r="FA121" s="127" t="b">
        <v>0</v>
      </c>
      <c r="FB121" s="127" t="b">
        <v>0</v>
      </c>
      <c r="FC121" s="127" t="b">
        <v>0</v>
      </c>
      <c r="FD121" s="128">
        <v>0</v>
      </c>
      <c r="FE121" s="128">
        <v>0</v>
      </c>
      <c r="FF121" s="128">
        <v>0</v>
      </c>
      <c r="FG121" s="128">
        <v>0</v>
      </c>
      <c r="FH121" s="128">
        <v>0</v>
      </c>
      <c r="FI121" s="128">
        <v>0</v>
      </c>
      <c r="FJ121" s="127" t="b">
        <v>0</v>
      </c>
      <c r="FK121" s="127" t="b">
        <v>0</v>
      </c>
      <c r="FL121" s="127" t="b">
        <v>0</v>
      </c>
      <c r="FM121" s="128">
        <v>0</v>
      </c>
      <c r="FN121" s="128">
        <v>0</v>
      </c>
      <c r="FO121" s="128">
        <v>0</v>
      </c>
      <c r="FP121" s="128">
        <v>0</v>
      </c>
      <c r="FQ121" s="128">
        <v>0</v>
      </c>
      <c r="FR121" s="128">
        <v>0</v>
      </c>
      <c r="FS121" s="183" t="s">
        <v>993</v>
      </c>
      <c r="FT121" s="128">
        <v>0</v>
      </c>
      <c r="FU121" s="126">
        <v>0</v>
      </c>
      <c r="FV121" s="126">
        <v>814</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6">
        <v>0</v>
      </c>
      <c r="GM121" s="127" t="b">
        <v>0</v>
      </c>
      <c r="GN121" s="183" t="s">
        <v>993</v>
      </c>
      <c r="GO121" s="183" t="s">
        <v>993</v>
      </c>
      <c r="GP121" s="183" t="s">
        <v>993</v>
      </c>
      <c r="GQ121" s="183" t="s">
        <v>993</v>
      </c>
      <c r="GR121" s="127"/>
      <c r="GS121" s="123"/>
    </row>
    <row r="122" spans="1:201">
      <c r="A122" s="122"/>
      <c r="B122" s="210" t="s">
        <v>494</v>
      </c>
      <c r="C122" s="183" t="s">
        <v>1226</v>
      </c>
      <c r="D122" s="183" t="s">
        <v>37</v>
      </c>
      <c r="E122" s="183" t="s">
        <v>437</v>
      </c>
      <c r="F122" s="183" t="s">
        <v>986</v>
      </c>
      <c r="G122" s="183" t="s">
        <v>1062</v>
      </c>
      <c r="H122" s="183" t="s">
        <v>1063</v>
      </c>
      <c r="I122" s="183" t="s">
        <v>1223</v>
      </c>
      <c r="J122" s="183" t="s">
        <v>1224</v>
      </c>
      <c r="K122" s="126">
        <v>10</v>
      </c>
      <c r="L122" s="183" t="s">
        <v>37</v>
      </c>
      <c r="M122" s="183" t="s">
        <v>1136</v>
      </c>
      <c r="N122" s="183" t="s">
        <v>505</v>
      </c>
      <c r="O122" s="183" t="s">
        <v>993</v>
      </c>
      <c r="P122" s="183" t="s">
        <v>993</v>
      </c>
      <c r="Q122" s="183" t="s">
        <v>270</v>
      </c>
      <c r="R122" s="127" t="b">
        <v>0</v>
      </c>
      <c r="S122" s="126">
        <v>0</v>
      </c>
      <c r="T122" s="127" t="b">
        <v>0</v>
      </c>
      <c r="U122" s="126">
        <v>0</v>
      </c>
      <c r="V122" s="127" t="b">
        <v>0</v>
      </c>
      <c r="W122" s="127" t="b">
        <v>1</v>
      </c>
      <c r="X122" s="183" t="s">
        <v>270</v>
      </c>
      <c r="Y122" s="183" t="b">
        <f t="shared" si="40"/>
        <v>1</v>
      </c>
      <c r="Z122" s="183" t="s">
        <v>993</v>
      </c>
      <c r="AA122" s="127" t="b">
        <v>0</v>
      </c>
      <c r="AB122" s="183" t="s">
        <v>993</v>
      </c>
      <c r="AC122" s="183" t="s">
        <v>993</v>
      </c>
      <c r="AD122" s="183" t="s">
        <v>993</v>
      </c>
      <c r="AE122" s="183">
        <f t="shared" si="41"/>
        <v>45</v>
      </c>
      <c r="AF122" s="183">
        <f t="shared" si="42"/>
        <v>41</v>
      </c>
      <c r="AG122" s="183">
        <f t="shared" si="43"/>
        <v>0</v>
      </c>
      <c r="AH122" s="183">
        <f t="shared" si="44"/>
        <v>45</v>
      </c>
      <c r="AI122" s="126">
        <v>45</v>
      </c>
      <c r="AJ122" s="126">
        <v>41</v>
      </c>
      <c r="AK122" s="126">
        <v>0</v>
      </c>
      <c r="AL122" s="126">
        <v>45</v>
      </c>
      <c r="AM122" s="126">
        <v>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7" t="b">
        <v>0</v>
      </c>
      <c r="BD122" s="127"/>
      <c r="BE122" s="183" t="s">
        <v>427</v>
      </c>
      <c r="BF122" s="126">
        <v>45</v>
      </c>
      <c r="BG122" s="183" t="s">
        <v>993</v>
      </c>
      <c r="BH122" s="126">
        <v>0</v>
      </c>
      <c r="BI122" s="183" t="s">
        <v>993</v>
      </c>
      <c r="BJ122" s="126">
        <v>0</v>
      </c>
      <c r="BK122" s="126">
        <v>0</v>
      </c>
      <c r="BL122" s="126">
        <v>0</v>
      </c>
      <c r="BM122" s="183" t="s">
        <v>993</v>
      </c>
      <c r="BN122" s="183" t="s">
        <v>993</v>
      </c>
      <c r="BO122" s="183" t="s">
        <v>993</v>
      </c>
      <c r="BP122" s="126">
        <v>0</v>
      </c>
      <c r="BQ122" s="183" t="s">
        <v>993</v>
      </c>
      <c r="BR122" s="126">
        <v>0</v>
      </c>
      <c r="BS122" s="183" t="s">
        <v>993</v>
      </c>
      <c r="BT122" s="126">
        <v>0</v>
      </c>
      <c r="BU122" s="126">
        <v>0</v>
      </c>
      <c r="BV122" s="126">
        <v>0</v>
      </c>
      <c r="BW122" s="183" t="s">
        <v>993</v>
      </c>
      <c r="BX122" s="126">
        <v>0</v>
      </c>
      <c r="BY122" s="183" t="s">
        <v>993</v>
      </c>
      <c r="BZ122" s="126">
        <v>0</v>
      </c>
      <c r="CA122" s="183" t="s">
        <v>993</v>
      </c>
      <c r="CB122" s="126">
        <v>0</v>
      </c>
      <c r="CC122" s="126">
        <v>0</v>
      </c>
      <c r="CD122" s="126">
        <v>0</v>
      </c>
      <c r="CE122" s="183" t="s">
        <v>993</v>
      </c>
      <c r="CF122" s="126">
        <v>0</v>
      </c>
      <c r="CG122" s="183" t="s">
        <v>993</v>
      </c>
      <c r="CH122" s="126">
        <v>0</v>
      </c>
      <c r="CI122" s="183" t="s">
        <v>993</v>
      </c>
      <c r="CJ122" s="126">
        <v>0</v>
      </c>
      <c r="CK122" s="126">
        <v>0</v>
      </c>
      <c r="CL122" s="126">
        <v>0</v>
      </c>
      <c r="CM122" s="126">
        <v>35</v>
      </c>
      <c r="CN122" s="126">
        <v>0</v>
      </c>
      <c r="CO122" s="126">
        <v>0</v>
      </c>
      <c r="CP122" s="126">
        <v>0</v>
      </c>
      <c r="CQ122" s="126">
        <v>6</v>
      </c>
      <c r="CR122" s="126">
        <v>1.4</v>
      </c>
      <c r="CS122" s="126">
        <v>0</v>
      </c>
      <c r="CT122" s="126">
        <v>0</v>
      </c>
      <c r="CU122" s="126">
        <v>0</v>
      </c>
      <c r="CV122" s="126">
        <v>0</v>
      </c>
      <c r="CW122" s="126">
        <v>0</v>
      </c>
      <c r="CX122" s="126">
        <v>0</v>
      </c>
      <c r="CY122" s="126">
        <v>0</v>
      </c>
      <c r="CZ122" s="126">
        <v>0</v>
      </c>
      <c r="DA122" s="126">
        <v>0</v>
      </c>
      <c r="DB122" s="126">
        <v>0</v>
      </c>
      <c r="DC122" s="126">
        <v>0</v>
      </c>
      <c r="DD122" s="126">
        <v>0</v>
      </c>
      <c r="DE122" s="126">
        <v>0</v>
      </c>
      <c r="DF122" s="126">
        <v>0</v>
      </c>
      <c r="DG122" s="127" t="b">
        <v>0</v>
      </c>
      <c r="DH122" s="183" t="s">
        <v>999</v>
      </c>
      <c r="DI122" s="183" t="s">
        <v>525</v>
      </c>
      <c r="DJ122" s="183" t="s">
        <v>298</v>
      </c>
      <c r="DK122" s="183" t="s">
        <v>993</v>
      </c>
      <c r="DL122" s="126">
        <v>553</v>
      </c>
      <c r="DM122" s="126">
        <v>250</v>
      </c>
      <c r="DN122" s="126">
        <v>100</v>
      </c>
      <c r="DO122" s="126">
        <v>203</v>
      </c>
      <c r="DP122" s="126">
        <v>11472</v>
      </c>
      <c r="DQ122" s="126">
        <v>544</v>
      </c>
      <c r="DR122" s="167">
        <f t="shared" si="38"/>
        <v>0.69844748858447492</v>
      </c>
      <c r="DS122" s="168">
        <f t="shared" si="39"/>
        <v>20.915223336371923</v>
      </c>
      <c r="DT122" s="126">
        <v>553</v>
      </c>
      <c r="DU122" s="126">
        <v>59</v>
      </c>
      <c r="DV122" s="126">
        <v>454</v>
      </c>
      <c r="DW122" s="126">
        <v>26</v>
      </c>
      <c r="DX122" s="126">
        <v>14</v>
      </c>
      <c r="DY122" s="126">
        <v>0</v>
      </c>
      <c r="DZ122" s="126">
        <v>0</v>
      </c>
      <c r="EA122" s="126">
        <v>0</v>
      </c>
      <c r="EB122" s="126">
        <v>544</v>
      </c>
      <c r="EC122" s="126">
        <v>82</v>
      </c>
      <c r="ED122" s="126">
        <v>348</v>
      </c>
      <c r="EE122" s="126">
        <v>84</v>
      </c>
      <c r="EF122" s="126">
        <v>1</v>
      </c>
      <c r="EG122" s="126">
        <v>3</v>
      </c>
      <c r="EH122" s="126">
        <v>0</v>
      </c>
      <c r="EI122" s="126">
        <v>6</v>
      </c>
      <c r="EJ122" s="126">
        <v>20</v>
      </c>
      <c r="EK122" s="126">
        <v>0</v>
      </c>
      <c r="EL122" s="126">
        <v>462</v>
      </c>
      <c r="EM122" s="126">
        <v>450</v>
      </c>
      <c r="EN122" s="126">
        <v>0</v>
      </c>
      <c r="EO122" s="126">
        <v>12</v>
      </c>
      <c r="EP122" s="126">
        <v>0</v>
      </c>
      <c r="EQ122" s="126">
        <v>0</v>
      </c>
      <c r="ER122" s="127" t="b">
        <v>0</v>
      </c>
      <c r="ES122" s="127" t="b">
        <v>0</v>
      </c>
      <c r="ET122" s="127" t="b">
        <v>0</v>
      </c>
      <c r="EU122" s="128">
        <v>0.39</v>
      </c>
      <c r="EV122" s="128">
        <v>0.27399999999999997</v>
      </c>
      <c r="EW122" s="128">
        <v>0.20199999999999999</v>
      </c>
      <c r="EX122" s="128">
        <v>0.14000000000000001</v>
      </c>
      <c r="EY122" s="128">
        <v>0.125</v>
      </c>
      <c r="EZ122" s="128">
        <v>0.314</v>
      </c>
      <c r="FA122" s="127" t="b">
        <v>0</v>
      </c>
      <c r="FB122" s="127" t="b">
        <v>0</v>
      </c>
      <c r="FC122" s="127" t="b">
        <v>0</v>
      </c>
      <c r="FD122" s="128">
        <v>0</v>
      </c>
      <c r="FE122" s="128">
        <v>0</v>
      </c>
      <c r="FF122" s="128">
        <v>0</v>
      </c>
      <c r="FG122" s="128">
        <v>0</v>
      </c>
      <c r="FH122" s="128">
        <v>0</v>
      </c>
      <c r="FI122" s="128">
        <v>0</v>
      </c>
      <c r="FJ122" s="127" t="b">
        <v>0</v>
      </c>
      <c r="FK122" s="127" t="b">
        <v>0</v>
      </c>
      <c r="FL122" s="127" t="b">
        <v>0</v>
      </c>
      <c r="FM122" s="128">
        <v>0</v>
      </c>
      <c r="FN122" s="128">
        <v>0</v>
      </c>
      <c r="FO122" s="128">
        <v>0</v>
      </c>
      <c r="FP122" s="128">
        <v>0</v>
      </c>
      <c r="FQ122" s="128">
        <v>0</v>
      </c>
      <c r="FR122" s="128">
        <v>0</v>
      </c>
      <c r="FS122" s="183" t="s">
        <v>993</v>
      </c>
      <c r="FT122" s="128">
        <v>0</v>
      </c>
      <c r="FU122" s="126">
        <v>0</v>
      </c>
      <c r="FV122" s="126">
        <v>462</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6">
        <v>0</v>
      </c>
      <c r="GM122" s="127" t="b">
        <v>0</v>
      </c>
      <c r="GN122" s="183" t="s">
        <v>993</v>
      </c>
      <c r="GO122" s="183" t="s">
        <v>993</v>
      </c>
      <c r="GP122" s="183" t="s">
        <v>993</v>
      </c>
      <c r="GQ122" s="183" t="s">
        <v>993</v>
      </c>
      <c r="GR122" s="127"/>
      <c r="GS122" s="123"/>
    </row>
    <row r="123" spans="1:201">
      <c r="A123" s="122"/>
      <c r="B123" s="210" t="s">
        <v>494</v>
      </c>
      <c r="C123" s="183" t="s">
        <v>1226</v>
      </c>
      <c r="D123" s="183" t="s">
        <v>37</v>
      </c>
      <c r="E123" s="183" t="s">
        <v>437</v>
      </c>
      <c r="F123" s="183" t="s">
        <v>986</v>
      </c>
      <c r="G123" s="183" t="s">
        <v>1062</v>
      </c>
      <c r="H123" s="183" t="s">
        <v>1063</v>
      </c>
      <c r="I123" s="183" t="s">
        <v>1223</v>
      </c>
      <c r="J123" s="183" t="s">
        <v>1224</v>
      </c>
      <c r="K123" s="126">
        <v>11</v>
      </c>
      <c r="L123" s="183" t="s">
        <v>37</v>
      </c>
      <c r="M123" s="183" t="s">
        <v>1137</v>
      </c>
      <c r="N123" s="183" t="s">
        <v>506</v>
      </c>
      <c r="O123" s="183" t="s">
        <v>993</v>
      </c>
      <c r="P123" s="183" t="s">
        <v>993</v>
      </c>
      <c r="Q123" s="183" t="s">
        <v>270</v>
      </c>
      <c r="R123" s="127" t="b">
        <v>0</v>
      </c>
      <c r="S123" s="126">
        <v>0</v>
      </c>
      <c r="T123" s="127" t="b">
        <v>0</v>
      </c>
      <c r="U123" s="126">
        <v>0</v>
      </c>
      <c r="V123" s="127" t="b">
        <v>0</v>
      </c>
      <c r="W123" s="127" t="b">
        <v>1</v>
      </c>
      <c r="X123" s="183" t="s">
        <v>270</v>
      </c>
      <c r="Y123" s="183" t="b">
        <f t="shared" si="40"/>
        <v>1</v>
      </c>
      <c r="Z123" s="183" t="s">
        <v>993</v>
      </c>
      <c r="AA123" s="127" t="b">
        <v>0</v>
      </c>
      <c r="AB123" s="183" t="s">
        <v>993</v>
      </c>
      <c r="AC123" s="183" t="s">
        <v>993</v>
      </c>
      <c r="AD123" s="183" t="s">
        <v>993</v>
      </c>
      <c r="AE123" s="183">
        <f t="shared" si="41"/>
        <v>45</v>
      </c>
      <c r="AF123" s="183">
        <f t="shared" si="42"/>
        <v>45</v>
      </c>
      <c r="AG123" s="183">
        <f t="shared" si="43"/>
        <v>0</v>
      </c>
      <c r="AH123" s="183">
        <f t="shared" si="44"/>
        <v>45</v>
      </c>
      <c r="AI123" s="126">
        <v>45</v>
      </c>
      <c r="AJ123" s="126">
        <v>45</v>
      </c>
      <c r="AK123" s="126">
        <v>0</v>
      </c>
      <c r="AL123" s="126">
        <v>45</v>
      </c>
      <c r="AM123" s="126">
        <v>0</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7" t="b">
        <v>0</v>
      </c>
      <c r="BD123" s="127"/>
      <c r="BE123" s="183" t="s">
        <v>427</v>
      </c>
      <c r="BF123" s="126">
        <v>45</v>
      </c>
      <c r="BG123" s="183" t="s">
        <v>993</v>
      </c>
      <c r="BH123" s="126">
        <v>0</v>
      </c>
      <c r="BI123" s="183" t="s">
        <v>993</v>
      </c>
      <c r="BJ123" s="126">
        <v>0</v>
      </c>
      <c r="BK123" s="126">
        <v>0</v>
      </c>
      <c r="BL123" s="126">
        <v>0</v>
      </c>
      <c r="BM123" s="183" t="s">
        <v>993</v>
      </c>
      <c r="BN123" s="183" t="s">
        <v>993</v>
      </c>
      <c r="BO123" s="183" t="s">
        <v>993</v>
      </c>
      <c r="BP123" s="126">
        <v>0</v>
      </c>
      <c r="BQ123" s="183" t="s">
        <v>993</v>
      </c>
      <c r="BR123" s="126">
        <v>0</v>
      </c>
      <c r="BS123" s="183" t="s">
        <v>993</v>
      </c>
      <c r="BT123" s="126">
        <v>0</v>
      </c>
      <c r="BU123" s="126">
        <v>0</v>
      </c>
      <c r="BV123" s="126">
        <v>0</v>
      </c>
      <c r="BW123" s="183" t="s">
        <v>993</v>
      </c>
      <c r="BX123" s="126">
        <v>0</v>
      </c>
      <c r="BY123" s="183" t="s">
        <v>993</v>
      </c>
      <c r="BZ123" s="126">
        <v>0</v>
      </c>
      <c r="CA123" s="183" t="s">
        <v>993</v>
      </c>
      <c r="CB123" s="126">
        <v>0</v>
      </c>
      <c r="CC123" s="126">
        <v>0</v>
      </c>
      <c r="CD123" s="126">
        <v>0</v>
      </c>
      <c r="CE123" s="183" t="s">
        <v>993</v>
      </c>
      <c r="CF123" s="126">
        <v>0</v>
      </c>
      <c r="CG123" s="183" t="s">
        <v>993</v>
      </c>
      <c r="CH123" s="126">
        <v>0</v>
      </c>
      <c r="CI123" s="183" t="s">
        <v>993</v>
      </c>
      <c r="CJ123" s="126">
        <v>0</v>
      </c>
      <c r="CK123" s="126">
        <v>0</v>
      </c>
      <c r="CL123" s="126">
        <v>0</v>
      </c>
      <c r="CM123" s="126">
        <v>29</v>
      </c>
      <c r="CN123" s="126">
        <v>0</v>
      </c>
      <c r="CO123" s="126">
        <v>0</v>
      </c>
      <c r="CP123" s="126">
        <v>0</v>
      </c>
      <c r="CQ123" s="126">
        <v>6</v>
      </c>
      <c r="CR123" s="126">
        <v>2.5</v>
      </c>
      <c r="CS123" s="126">
        <v>0</v>
      </c>
      <c r="CT123" s="126">
        <v>0</v>
      </c>
      <c r="CU123" s="126">
        <v>0</v>
      </c>
      <c r="CV123" s="126">
        <v>0</v>
      </c>
      <c r="CW123" s="126">
        <v>0</v>
      </c>
      <c r="CX123" s="126">
        <v>0</v>
      </c>
      <c r="CY123" s="126">
        <v>0</v>
      </c>
      <c r="CZ123" s="126">
        <v>0</v>
      </c>
      <c r="DA123" s="126">
        <v>0</v>
      </c>
      <c r="DB123" s="126">
        <v>0</v>
      </c>
      <c r="DC123" s="126">
        <v>0</v>
      </c>
      <c r="DD123" s="126">
        <v>0</v>
      </c>
      <c r="DE123" s="126">
        <v>0</v>
      </c>
      <c r="DF123" s="126">
        <v>0</v>
      </c>
      <c r="DG123" s="127" t="b">
        <v>0</v>
      </c>
      <c r="DH123" s="183" t="s">
        <v>999</v>
      </c>
      <c r="DI123" s="183" t="s">
        <v>301</v>
      </c>
      <c r="DJ123" s="183" t="s">
        <v>298</v>
      </c>
      <c r="DK123" s="183" t="s">
        <v>993</v>
      </c>
      <c r="DL123" s="126">
        <v>1075</v>
      </c>
      <c r="DM123" s="126">
        <v>755</v>
      </c>
      <c r="DN123" s="126">
        <v>171</v>
      </c>
      <c r="DO123" s="126">
        <v>149</v>
      </c>
      <c r="DP123" s="126">
        <v>12465</v>
      </c>
      <c r="DQ123" s="126">
        <v>1071</v>
      </c>
      <c r="DR123" s="167">
        <f t="shared" si="38"/>
        <v>0.75890410958904109</v>
      </c>
      <c r="DS123" s="168">
        <f t="shared" si="39"/>
        <v>11.616961789375582</v>
      </c>
      <c r="DT123" s="126">
        <v>1075</v>
      </c>
      <c r="DU123" s="126">
        <v>37</v>
      </c>
      <c r="DV123" s="126">
        <v>978</v>
      </c>
      <c r="DW123" s="126">
        <v>13</v>
      </c>
      <c r="DX123" s="126">
        <v>47</v>
      </c>
      <c r="DY123" s="126">
        <v>0</v>
      </c>
      <c r="DZ123" s="126">
        <v>0</v>
      </c>
      <c r="EA123" s="126">
        <v>0</v>
      </c>
      <c r="EB123" s="126">
        <v>1071</v>
      </c>
      <c r="EC123" s="126">
        <v>92</v>
      </c>
      <c r="ED123" s="126">
        <v>849</v>
      </c>
      <c r="EE123" s="126">
        <v>95</v>
      </c>
      <c r="EF123" s="126">
        <v>5</v>
      </c>
      <c r="EG123" s="126">
        <v>3</v>
      </c>
      <c r="EH123" s="126">
        <v>0</v>
      </c>
      <c r="EI123" s="126">
        <v>11</v>
      </c>
      <c r="EJ123" s="126">
        <v>16</v>
      </c>
      <c r="EK123" s="126">
        <v>0</v>
      </c>
      <c r="EL123" s="126">
        <v>979</v>
      </c>
      <c r="EM123" s="126">
        <v>963</v>
      </c>
      <c r="EN123" s="126">
        <v>0</v>
      </c>
      <c r="EO123" s="126">
        <v>15</v>
      </c>
      <c r="EP123" s="126">
        <v>1</v>
      </c>
      <c r="EQ123" s="126">
        <v>0</v>
      </c>
      <c r="ER123" s="127" t="b">
        <v>0</v>
      </c>
      <c r="ES123" s="127" t="b">
        <v>0</v>
      </c>
      <c r="ET123" s="127" t="b">
        <v>0</v>
      </c>
      <c r="EU123" s="128">
        <v>0.41899999999999998</v>
      </c>
      <c r="EV123" s="128">
        <v>0.25700000000000001</v>
      </c>
      <c r="EW123" s="128">
        <v>0.187</v>
      </c>
      <c r="EX123" s="128">
        <v>0.125</v>
      </c>
      <c r="EY123" s="128">
        <v>4.4000000000000004E-2</v>
      </c>
      <c r="EZ123" s="128">
        <v>0.249</v>
      </c>
      <c r="FA123" s="127" t="b">
        <v>0</v>
      </c>
      <c r="FB123" s="127" t="b">
        <v>0</v>
      </c>
      <c r="FC123" s="127" t="b">
        <v>0</v>
      </c>
      <c r="FD123" s="128">
        <v>0</v>
      </c>
      <c r="FE123" s="128">
        <v>0</v>
      </c>
      <c r="FF123" s="128">
        <v>0</v>
      </c>
      <c r="FG123" s="128">
        <v>0</v>
      </c>
      <c r="FH123" s="128">
        <v>0</v>
      </c>
      <c r="FI123" s="128">
        <v>0</v>
      </c>
      <c r="FJ123" s="127" t="b">
        <v>0</v>
      </c>
      <c r="FK123" s="127" t="b">
        <v>0</v>
      </c>
      <c r="FL123" s="127" t="b">
        <v>0</v>
      </c>
      <c r="FM123" s="128">
        <v>0</v>
      </c>
      <c r="FN123" s="128">
        <v>0</v>
      </c>
      <c r="FO123" s="128">
        <v>0</v>
      </c>
      <c r="FP123" s="128">
        <v>0</v>
      </c>
      <c r="FQ123" s="128">
        <v>0</v>
      </c>
      <c r="FR123" s="128">
        <v>0</v>
      </c>
      <c r="FS123" s="183" t="s">
        <v>993</v>
      </c>
      <c r="FT123" s="128">
        <v>0</v>
      </c>
      <c r="FU123" s="126">
        <v>0</v>
      </c>
      <c r="FV123" s="126">
        <v>979</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6">
        <v>0</v>
      </c>
      <c r="GM123" s="127" t="b">
        <v>0</v>
      </c>
      <c r="GN123" s="183" t="s">
        <v>993</v>
      </c>
      <c r="GO123" s="183" t="s">
        <v>993</v>
      </c>
      <c r="GP123" s="183" t="s">
        <v>993</v>
      </c>
      <c r="GQ123" s="183" t="s">
        <v>993</v>
      </c>
      <c r="GR123" s="127"/>
      <c r="GS123" s="123"/>
    </row>
    <row r="124" spans="1:201">
      <c r="A124" s="122"/>
      <c r="B124" s="210" t="s">
        <v>494</v>
      </c>
      <c r="C124" s="183" t="s">
        <v>1226</v>
      </c>
      <c r="D124" s="183" t="s">
        <v>37</v>
      </c>
      <c r="E124" s="183" t="s">
        <v>437</v>
      </c>
      <c r="F124" s="183" t="s">
        <v>986</v>
      </c>
      <c r="G124" s="183" t="s">
        <v>1062</v>
      </c>
      <c r="H124" s="183" t="s">
        <v>1063</v>
      </c>
      <c r="I124" s="183" t="s">
        <v>1223</v>
      </c>
      <c r="J124" s="183" t="s">
        <v>1224</v>
      </c>
      <c r="K124" s="126">
        <v>12</v>
      </c>
      <c r="L124" s="183" t="s">
        <v>37</v>
      </c>
      <c r="M124" s="183" t="s">
        <v>1138</v>
      </c>
      <c r="N124" s="183" t="s">
        <v>508</v>
      </c>
      <c r="O124" s="183" t="s">
        <v>993</v>
      </c>
      <c r="P124" s="183" t="s">
        <v>993</v>
      </c>
      <c r="Q124" s="183" t="s">
        <v>270</v>
      </c>
      <c r="R124" s="127" t="b">
        <v>0</v>
      </c>
      <c r="S124" s="126">
        <v>0</v>
      </c>
      <c r="T124" s="127" t="b">
        <v>0</v>
      </c>
      <c r="U124" s="126">
        <v>0</v>
      </c>
      <c r="V124" s="127" t="b">
        <v>0</v>
      </c>
      <c r="W124" s="127" t="b">
        <v>1</v>
      </c>
      <c r="X124" s="183" t="s">
        <v>270</v>
      </c>
      <c r="Y124" s="183" t="b">
        <f t="shared" si="40"/>
        <v>1</v>
      </c>
      <c r="Z124" s="183" t="s">
        <v>993</v>
      </c>
      <c r="AA124" s="127" t="b">
        <v>0</v>
      </c>
      <c r="AB124" s="183" t="s">
        <v>993</v>
      </c>
      <c r="AC124" s="183" t="s">
        <v>993</v>
      </c>
      <c r="AD124" s="183" t="s">
        <v>993</v>
      </c>
      <c r="AE124" s="183">
        <f t="shared" si="41"/>
        <v>29</v>
      </c>
      <c r="AF124" s="183">
        <f t="shared" si="42"/>
        <v>29</v>
      </c>
      <c r="AG124" s="183">
        <f t="shared" si="43"/>
        <v>0</v>
      </c>
      <c r="AH124" s="183">
        <f t="shared" si="44"/>
        <v>29</v>
      </c>
      <c r="AI124" s="126">
        <v>29</v>
      </c>
      <c r="AJ124" s="126">
        <v>29</v>
      </c>
      <c r="AK124" s="126">
        <v>0</v>
      </c>
      <c r="AL124" s="126">
        <v>29</v>
      </c>
      <c r="AM124" s="126">
        <v>0</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7" t="b">
        <v>0</v>
      </c>
      <c r="BD124" s="127"/>
      <c r="BE124" s="183" t="s">
        <v>427</v>
      </c>
      <c r="BF124" s="126">
        <v>29</v>
      </c>
      <c r="BG124" s="183" t="s">
        <v>993</v>
      </c>
      <c r="BH124" s="126">
        <v>0</v>
      </c>
      <c r="BI124" s="183" t="s">
        <v>993</v>
      </c>
      <c r="BJ124" s="126">
        <v>0</v>
      </c>
      <c r="BK124" s="126">
        <v>0</v>
      </c>
      <c r="BL124" s="126">
        <v>0</v>
      </c>
      <c r="BM124" s="183" t="s">
        <v>993</v>
      </c>
      <c r="BN124" s="183" t="s">
        <v>993</v>
      </c>
      <c r="BO124" s="183" t="s">
        <v>993</v>
      </c>
      <c r="BP124" s="126">
        <v>0</v>
      </c>
      <c r="BQ124" s="183" t="s">
        <v>993</v>
      </c>
      <c r="BR124" s="126">
        <v>0</v>
      </c>
      <c r="BS124" s="183" t="s">
        <v>993</v>
      </c>
      <c r="BT124" s="126">
        <v>0</v>
      </c>
      <c r="BU124" s="126">
        <v>0</v>
      </c>
      <c r="BV124" s="126">
        <v>0</v>
      </c>
      <c r="BW124" s="183" t="s">
        <v>993</v>
      </c>
      <c r="BX124" s="126">
        <v>0</v>
      </c>
      <c r="BY124" s="183" t="s">
        <v>993</v>
      </c>
      <c r="BZ124" s="126">
        <v>0</v>
      </c>
      <c r="CA124" s="183" t="s">
        <v>993</v>
      </c>
      <c r="CB124" s="126">
        <v>0</v>
      </c>
      <c r="CC124" s="126">
        <v>0</v>
      </c>
      <c r="CD124" s="126">
        <v>0</v>
      </c>
      <c r="CE124" s="183" t="s">
        <v>993</v>
      </c>
      <c r="CF124" s="126">
        <v>0</v>
      </c>
      <c r="CG124" s="183" t="s">
        <v>993</v>
      </c>
      <c r="CH124" s="126">
        <v>0</v>
      </c>
      <c r="CI124" s="183" t="s">
        <v>993</v>
      </c>
      <c r="CJ124" s="126">
        <v>0</v>
      </c>
      <c r="CK124" s="126">
        <v>0</v>
      </c>
      <c r="CL124" s="126">
        <v>0</v>
      </c>
      <c r="CM124" s="126">
        <v>19</v>
      </c>
      <c r="CN124" s="126">
        <v>1.5</v>
      </c>
      <c r="CO124" s="126">
        <v>0</v>
      </c>
      <c r="CP124" s="126">
        <v>0</v>
      </c>
      <c r="CQ124" s="126">
        <v>3</v>
      </c>
      <c r="CR124" s="126">
        <v>1.7</v>
      </c>
      <c r="CS124" s="126">
        <v>0</v>
      </c>
      <c r="CT124" s="126">
        <v>0</v>
      </c>
      <c r="CU124" s="126">
        <v>0</v>
      </c>
      <c r="CV124" s="126">
        <v>0</v>
      </c>
      <c r="CW124" s="126">
        <v>0</v>
      </c>
      <c r="CX124" s="126">
        <v>0</v>
      </c>
      <c r="CY124" s="126">
        <v>0</v>
      </c>
      <c r="CZ124" s="126">
        <v>0</v>
      </c>
      <c r="DA124" s="126">
        <v>0</v>
      </c>
      <c r="DB124" s="126">
        <v>0</v>
      </c>
      <c r="DC124" s="126">
        <v>0</v>
      </c>
      <c r="DD124" s="126">
        <v>0</v>
      </c>
      <c r="DE124" s="126">
        <v>0</v>
      </c>
      <c r="DF124" s="126">
        <v>0</v>
      </c>
      <c r="DG124" s="127" t="b">
        <v>0</v>
      </c>
      <c r="DH124" s="183" t="s">
        <v>999</v>
      </c>
      <c r="DI124" s="183" t="s">
        <v>282</v>
      </c>
      <c r="DJ124" s="183" t="s">
        <v>339</v>
      </c>
      <c r="DK124" s="183" t="s">
        <v>422</v>
      </c>
      <c r="DL124" s="126">
        <v>468</v>
      </c>
      <c r="DM124" s="126">
        <v>348</v>
      </c>
      <c r="DN124" s="126">
        <v>96</v>
      </c>
      <c r="DO124" s="126">
        <v>24</v>
      </c>
      <c r="DP124" s="126">
        <v>9226</v>
      </c>
      <c r="DQ124" s="126">
        <v>470</v>
      </c>
      <c r="DR124" s="167">
        <f t="shared" si="38"/>
        <v>0.87161076995748699</v>
      </c>
      <c r="DS124" s="168">
        <f t="shared" si="39"/>
        <v>19.671641791044777</v>
      </c>
      <c r="DT124" s="126">
        <v>468</v>
      </c>
      <c r="DU124" s="126">
        <v>115</v>
      </c>
      <c r="DV124" s="126">
        <v>339</v>
      </c>
      <c r="DW124" s="126">
        <v>11</v>
      </c>
      <c r="DX124" s="126">
        <v>3</v>
      </c>
      <c r="DY124" s="126">
        <v>0</v>
      </c>
      <c r="DZ124" s="126">
        <v>0</v>
      </c>
      <c r="EA124" s="126">
        <v>0</v>
      </c>
      <c r="EB124" s="126">
        <v>470</v>
      </c>
      <c r="EC124" s="126">
        <v>51</v>
      </c>
      <c r="ED124" s="126">
        <v>403</v>
      </c>
      <c r="EE124" s="126">
        <v>0</v>
      </c>
      <c r="EF124" s="126">
        <v>0</v>
      </c>
      <c r="EG124" s="126">
        <v>2</v>
      </c>
      <c r="EH124" s="126">
        <v>0</v>
      </c>
      <c r="EI124" s="126">
        <v>2</v>
      </c>
      <c r="EJ124" s="126">
        <v>12</v>
      </c>
      <c r="EK124" s="126">
        <v>0</v>
      </c>
      <c r="EL124" s="126">
        <v>419</v>
      </c>
      <c r="EM124" s="126">
        <v>390</v>
      </c>
      <c r="EN124" s="126">
        <v>0</v>
      </c>
      <c r="EO124" s="126">
        <v>29</v>
      </c>
      <c r="EP124" s="126">
        <v>0</v>
      </c>
      <c r="EQ124" s="126">
        <v>0</v>
      </c>
      <c r="ER124" s="127" t="b">
        <v>0</v>
      </c>
      <c r="ES124" s="127" t="b">
        <v>0</v>
      </c>
      <c r="ET124" s="127" t="b">
        <v>0</v>
      </c>
      <c r="EU124" s="128">
        <v>0.47299999999999998</v>
      </c>
      <c r="EV124" s="128">
        <v>0.27899999999999997</v>
      </c>
      <c r="EW124" s="128">
        <v>0.11800000000000001</v>
      </c>
      <c r="EX124" s="128">
        <v>0.11599999999999999</v>
      </c>
      <c r="EY124" s="128">
        <v>3.1E-2</v>
      </c>
      <c r="EZ124" s="128">
        <v>0.20399999999999999</v>
      </c>
      <c r="FA124" s="127" t="b">
        <v>0</v>
      </c>
      <c r="FB124" s="127" t="b">
        <v>0</v>
      </c>
      <c r="FC124" s="127" t="b">
        <v>0</v>
      </c>
      <c r="FD124" s="128">
        <v>0</v>
      </c>
      <c r="FE124" s="128">
        <v>0</v>
      </c>
      <c r="FF124" s="128">
        <v>0</v>
      </c>
      <c r="FG124" s="128">
        <v>0</v>
      </c>
      <c r="FH124" s="128">
        <v>0</v>
      </c>
      <c r="FI124" s="128">
        <v>0</v>
      </c>
      <c r="FJ124" s="127" t="b">
        <v>0</v>
      </c>
      <c r="FK124" s="127" t="b">
        <v>0</v>
      </c>
      <c r="FL124" s="127" t="b">
        <v>0</v>
      </c>
      <c r="FM124" s="128">
        <v>0</v>
      </c>
      <c r="FN124" s="128">
        <v>0</v>
      </c>
      <c r="FO124" s="128">
        <v>0</v>
      </c>
      <c r="FP124" s="128">
        <v>0</v>
      </c>
      <c r="FQ124" s="128">
        <v>0</v>
      </c>
      <c r="FR124" s="128">
        <v>0</v>
      </c>
      <c r="FS124" s="183" t="s">
        <v>993</v>
      </c>
      <c r="FT124" s="128">
        <v>0</v>
      </c>
      <c r="FU124" s="126">
        <v>0</v>
      </c>
      <c r="FV124" s="126">
        <v>419</v>
      </c>
      <c r="FW124" s="126">
        <v>0</v>
      </c>
      <c r="FX124" s="126">
        <v>0</v>
      </c>
      <c r="FY124" s="126">
        <v>0</v>
      </c>
      <c r="FZ124" s="126">
        <v>0</v>
      </c>
      <c r="GA124" s="126">
        <v>0</v>
      </c>
      <c r="GB124" s="126">
        <v>0</v>
      </c>
      <c r="GC124" s="126">
        <v>0</v>
      </c>
      <c r="GD124" s="126">
        <v>0</v>
      </c>
      <c r="GE124" s="126">
        <v>0</v>
      </c>
      <c r="GF124" s="126">
        <v>0</v>
      </c>
      <c r="GG124" s="126">
        <v>0</v>
      </c>
      <c r="GH124" s="126">
        <v>0</v>
      </c>
      <c r="GI124" s="126">
        <v>0</v>
      </c>
      <c r="GJ124" s="126">
        <v>0</v>
      </c>
      <c r="GK124" s="126">
        <v>0</v>
      </c>
      <c r="GL124" s="126">
        <v>0</v>
      </c>
      <c r="GM124" s="127" t="b">
        <v>0</v>
      </c>
      <c r="GN124" s="183" t="s">
        <v>993</v>
      </c>
      <c r="GO124" s="183" t="s">
        <v>993</v>
      </c>
      <c r="GP124" s="183" t="s">
        <v>993</v>
      </c>
      <c r="GQ124" s="183" t="s">
        <v>993</v>
      </c>
      <c r="GR124" s="127"/>
      <c r="GS124" s="123"/>
    </row>
    <row r="125" spans="1:201">
      <c r="A125" s="122"/>
      <c r="B125" s="210" t="s">
        <v>494</v>
      </c>
      <c r="C125" s="183" t="s">
        <v>1226</v>
      </c>
      <c r="D125" s="183" t="s">
        <v>37</v>
      </c>
      <c r="E125" s="183" t="s">
        <v>437</v>
      </c>
      <c r="F125" s="183" t="s">
        <v>986</v>
      </c>
      <c r="G125" s="183" t="s">
        <v>1062</v>
      </c>
      <c r="H125" s="183" t="s">
        <v>1063</v>
      </c>
      <c r="I125" s="183" t="s">
        <v>1223</v>
      </c>
      <c r="J125" s="183" t="s">
        <v>1224</v>
      </c>
      <c r="K125" s="126">
        <v>13</v>
      </c>
      <c r="L125" s="183" t="s">
        <v>37</v>
      </c>
      <c r="M125" s="183" t="s">
        <v>1139</v>
      </c>
      <c r="N125" s="183" t="s">
        <v>509</v>
      </c>
      <c r="O125" s="183" t="s">
        <v>993</v>
      </c>
      <c r="P125" s="183" t="s">
        <v>993</v>
      </c>
      <c r="Q125" s="183" t="s">
        <v>270</v>
      </c>
      <c r="R125" s="127" t="b">
        <v>0</v>
      </c>
      <c r="S125" s="126">
        <v>0</v>
      </c>
      <c r="T125" s="127" t="b">
        <v>0</v>
      </c>
      <c r="U125" s="126">
        <v>0</v>
      </c>
      <c r="V125" s="127" t="b">
        <v>0</v>
      </c>
      <c r="W125" s="127" t="b">
        <v>1</v>
      </c>
      <c r="X125" s="183" t="s">
        <v>270</v>
      </c>
      <c r="Y125" s="183" t="b">
        <f t="shared" si="40"/>
        <v>1</v>
      </c>
      <c r="Z125" s="183" t="s">
        <v>993</v>
      </c>
      <c r="AA125" s="127" t="b">
        <v>0</v>
      </c>
      <c r="AB125" s="183" t="s">
        <v>993</v>
      </c>
      <c r="AC125" s="183" t="s">
        <v>993</v>
      </c>
      <c r="AD125" s="183" t="s">
        <v>993</v>
      </c>
      <c r="AE125" s="183">
        <f t="shared" si="41"/>
        <v>42</v>
      </c>
      <c r="AF125" s="183">
        <f t="shared" si="42"/>
        <v>42</v>
      </c>
      <c r="AG125" s="183">
        <f t="shared" si="43"/>
        <v>0</v>
      </c>
      <c r="AH125" s="183">
        <f t="shared" si="44"/>
        <v>42</v>
      </c>
      <c r="AI125" s="126">
        <v>42</v>
      </c>
      <c r="AJ125" s="126">
        <v>42</v>
      </c>
      <c r="AK125" s="126">
        <v>0</v>
      </c>
      <c r="AL125" s="126">
        <v>42</v>
      </c>
      <c r="AM125" s="126">
        <v>0</v>
      </c>
      <c r="AN125" s="126">
        <v>0</v>
      </c>
      <c r="AO125" s="126">
        <v>0</v>
      </c>
      <c r="AP125" s="126">
        <v>0</v>
      </c>
      <c r="AQ125" s="126">
        <v>0</v>
      </c>
      <c r="AR125" s="126">
        <v>0</v>
      </c>
      <c r="AS125" s="126">
        <v>0</v>
      </c>
      <c r="AT125" s="126">
        <v>0</v>
      </c>
      <c r="AU125" s="126">
        <v>0</v>
      </c>
      <c r="AV125" s="126">
        <v>0</v>
      </c>
      <c r="AW125" s="126">
        <v>0</v>
      </c>
      <c r="AX125" s="126">
        <v>0</v>
      </c>
      <c r="AY125" s="126">
        <v>0</v>
      </c>
      <c r="AZ125" s="126">
        <v>0</v>
      </c>
      <c r="BA125" s="126">
        <v>0</v>
      </c>
      <c r="BB125" s="126">
        <v>0</v>
      </c>
      <c r="BC125" s="127" t="b">
        <v>0</v>
      </c>
      <c r="BD125" s="127"/>
      <c r="BE125" s="183" t="s">
        <v>427</v>
      </c>
      <c r="BF125" s="126">
        <v>42</v>
      </c>
      <c r="BG125" s="183" t="s">
        <v>993</v>
      </c>
      <c r="BH125" s="126">
        <v>0</v>
      </c>
      <c r="BI125" s="183" t="s">
        <v>993</v>
      </c>
      <c r="BJ125" s="126">
        <v>0</v>
      </c>
      <c r="BK125" s="126">
        <v>0</v>
      </c>
      <c r="BL125" s="126">
        <v>0</v>
      </c>
      <c r="BM125" s="183" t="s">
        <v>993</v>
      </c>
      <c r="BN125" s="183" t="s">
        <v>993</v>
      </c>
      <c r="BO125" s="183" t="s">
        <v>993</v>
      </c>
      <c r="BP125" s="126">
        <v>0</v>
      </c>
      <c r="BQ125" s="183" t="s">
        <v>993</v>
      </c>
      <c r="BR125" s="126">
        <v>0</v>
      </c>
      <c r="BS125" s="183" t="s">
        <v>993</v>
      </c>
      <c r="BT125" s="126">
        <v>0</v>
      </c>
      <c r="BU125" s="126">
        <v>0</v>
      </c>
      <c r="BV125" s="126">
        <v>0</v>
      </c>
      <c r="BW125" s="183" t="s">
        <v>993</v>
      </c>
      <c r="BX125" s="126">
        <v>0</v>
      </c>
      <c r="BY125" s="183" t="s">
        <v>993</v>
      </c>
      <c r="BZ125" s="126">
        <v>0</v>
      </c>
      <c r="CA125" s="183" t="s">
        <v>993</v>
      </c>
      <c r="CB125" s="126">
        <v>0</v>
      </c>
      <c r="CC125" s="126">
        <v>0</v>
      </c>
      <c r="CD125" s="126">
        <v>0</v>
      </c>
      <c r="CE125" s="183" t="s">
        <v>993</v>
      </c>
      <c r="CF125" s="126">
        <v>0</v>
      </c>
      <c r="CG125" s="183" t="s">
        <v>993</v>
      </c>
      <c r="CH125" s="126">
        <v>0</v>
      </c>
      <c r="CI125" s="183" t="s">
        <v>993</v>
      </c>
      <c r="CJ125" s="126">
        <v>0</v>
      </c>
      <c r="CK125" s="126">
        <v>0</v>
      </c>
      <c r="CL125" s="126">
        <v>0</v>
      </c>
      <c r="CM125" s="126">
        <v>30</v>
      </c>
      <c r="CN125" s="126">
        <v>0</v>
      </c>
      <c r="CO125" s="126">
        <v>0</v>
      </c>
      <c r="CP125" s="126">
        <v>0</v>
      </c>
      <c r="CQ125" s="126">
        <v>3</v>
      </c>
      <c r="CR125" s="126">
        <v>1.7</v>
      </c>
      <c r="CS125" s="126">
        <v>0</v>
      </c>
      <c r="CT125" s="126">
        <v>0</v>
      </c>
      <c r="CU125" s="126">
        <v>0</v>
      </c>
      <c r="CV125" s="126">
        <v>0</v>
      </c>
      <c r="CW125" s="126">
        <v>0</v>
      </c>
      <c r="CX125" s="126">
        <v>0</v>
      </c>
      <c r="CY125" s="126">
        <v>0</v>
      </c>
      <c r="CZ125" s="126">
        <v>0</v>
      </c>
      <c r="DA125" s="126">
        <v>0</v>
      </c>
      <c r="DB125" s="126">
        <v>0</v>
      </c>
      <c r="DC125" s="126">
        <v>0</v>
      </c>
      <c r="DD125" s="126">
        <v>0</v>
      </c>
      <c r="DE125" s="126">
        <v>0</v>
      </c>
      <c r="DF125" s="126">
        <v>0</v>
      </c>
      <c r="DG125" s="127" t="b">
        <v>0</v>
      </c>
      <c r="DH125" s="183" t="s">
        <v>999</v>
      </c>
      <c r="DI125" s="183" t="s">
        <v>339</v>
      </c>
      <c r="DJ125" s="183" t="s">
        <v>422</v>
      </c>
      <c r="DK125" s="183" t="s">
        <v>521</v>
      </c>
      <c r="DL125" s="126">
        <v>973</v>
      </c>
      <c r="DM125" s="126">
        <v>866</v>
      </c>
      <c r="DN125" s="126">
        <v>82</v>
      </c>
      <c r="DO125" s="126">
        <v>25</v>
      </c>
      <c r="DP125" s="126">
        <v>13426</v>
      </c>
      <c r="DQ125" s="126">
        <v>971</v>
      </c>
      <c r="DR125" s="167">
        <f t="shared" si="38"/>
        <v>0.8757990867579909</v>
      </c>
      <c r="DS125" s="168">
        <f t="shared" si="39"/>
        <v>13.812757201646091</v>
      </c>
      <c r="DT125" s="126">
        <v>973</v>
      </c>
      <c r="DU125" s="126">
        <v>166</v>
      </c>
      <c r="DV125" s="126">
        <v>781</v>
      </c>
      <c r="DW125" s="126">
        <v>15</v>
      </c>
      <c r="DX125" s="126">
        <v>11</v>
      </c>
      <c r="DY125" s="126">
        <v>0</v>
      </c>
      <c r="DZ125" s="126">
        <v>0</v>
      </c>
      <c r="EA125" s="126">
        <v>0</v>
      </c>
      <c r="EB125" s="126">
        <v>971</v>
      </c>
      <c r="EC125" s="126">
        <v>90</v>
      </c>
      <c r="ED125" s="126">
        <v>814</v>
      </c>
      <c r="EE125" s="126">
        <v>22</v>
      </c>
      <c r="EF125" s="126">
        <v>2</v>
      </c>
      <c r="EG125" s="126">
        <v>5</v>
      </c>
      <c r="EH125" s="126">
        <v>0</v>
      </c>
      <c r="EI125" s="126">
        <v>13</v>
      </c>
      <c r="EJ125" s="126">
        <v>24</v>
      </c>
      <c r="EK125" s="126">
        <v>1</v>
      </c>
      <c r="EL125" s="126">
        <v>881</v>
      </c>
      <c r="EM125" s="126">
        <v>873</v>
      </c>
      <c r="EN125" s="126">
        <v>0</v>
      </c>
      <c r="EO125" s="126">
        <v>6</v>
      </c>
      <c r="EP125" s="126">
        <v>2</v>
      </c>
      <c r="EQ125" s="126">
        <v>0</v>
      </c>
      <c r="ER125" s="127" t="b">
        <v>0</v>
      </c>
      <c r="ES125" s="127" t="b">
        <v>0</v>
      </c>
      <c r="ET125" s="127" t="b">
        <v>0</v>
      </c>
      <c r="EU125" s="128">
        <v>0.40600000000000003</v>
      </c>
      <c r="EV125" s="128">
        <v>0.32299999999999995</v>
      </c>
      <c r="EW125" s="128">
        <v>9.9000000000000005E-2</v>
      </c>
      <c r="EX125" s="128">
        <v>0.18899999999999997</v>
      </c>
      <c r="EY125" s="128">
        <v>9.6000000000000002E-2</v>
      </c>
      <c r="EZ125" s="128">
        <v>0.29899999999999999</v>
      </c>
      <c r="FA125" s="127" t="b">
        <v>0</v>
      </c>
      <c r="FB125" s="127" t="b">
        <v>0</v>
      </c>
      <c r="FC125" s="127" t="b">
        <v>0</v>
      </c>
      <c r="FD125" s="128">
        <v>0</v>
      </c>
      <c r="FE125" s="128">
        <v>0</v>
      </c>
      <c r="FF125" s="128">
        <v>0</v>
      </c>
      <c r="FG125" s="128">
        <v>0</v>
      </c>
      <c r="FH125" s="128">
        <v>0</v>
      </c>
      <c r="FI125" s="128">
        <v>0</v>
      </c>
      <c r="FJ125" s="127" t="b">
        <v>0</v>
      </c>
      <c r="FK125" s="127" t="b">
        <v>0</v>
      </c>
      <c r="FL125" s="127" t="b">
        <v>0</v>
      </c>
      <c r="FM125" s="128">
        <v>0</v>
      </c>
      <c r="FN125" s="128">
        <v>0</v>
      </c>
      <c r="FO125" s="128">
        <v>0</v>
      </c>
      <c r="FP125" s="128">
        <v>0</v>
      </c>
      <c r="FQ125" s="128">
        <v>0</v>
      </c>
      <c r="FR125" s="128">
        <v>0</v>
      </c>
      <c r="FS125" s="183" t="s">
        <v>993</v>
      </c>
      <c r="FT125" s="128">
        <v>0</v>
      </c>
      <c r="FU125" s="126">
        <v>0</v>
      </c>
      <c r="FV125" s="126">
        <v>881</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6">
        <v>0</v>
      </c>
      <c r="GM125" s="127" t="b">
        <v>0</v>
      </c>
      <c r="GN125" s="183" t="s">
        <v>993</v>
      </c>
      <c r="GO125" s="183" t="s">
        <v>993</v>
      </c>
      <c r="GP125" s="183" t="s">
        <v>993</v>
      </c>
      <c r="GQ125" s="183" t="s">
        <v>993</v>
      </c>
      <c r="GR125" s="127"/>
      <c r="GS125" s="123"/>
    </row>
    <row r="126" spans="1:201">
      <c r="A126" s="122"/>
      <c r="B126" s="210" t="s">
        <v>494</v>
      </c>
      <c r="C126" s="183" t="s">
        <v>1226</v>
      </c>
      <c r="D126" s="183" t="s">
        <v>37</v>
      </c>
      <c r="E126" s="183" t="s">
        <v>437</v>
      </c>
      <c r="F126" s="183" t="s">
        <v>986</v>
      </c>
      <c r="G126" s="183" t="s">
        <v>1062</v>
      </c>
      <c r="H126" s="183" t="s">
        <v>1063</v>
      </c>
      <c r="I126" s="183" t="s">
        <v>1223</v>
      </c>
      <c r="J126" s="183" t="s">
        <v>1224</v>
      </c>
      <c r="K126" s="126">
        <v>14</v>
      </c>
      <c r="L126" s="183" t="s">
        <v>37</v>
      </c>
      <c r="M126" s="183" t="s">
        <v>1140</v>
      </c>
      <c r="N126" s="183" t="s">
        <v>510</v>
      </c>
      <c r="O126" s="183" t="s">
        <v>993</v>
      </c>
      <c r="P126" s="183" t="s">
        <v>993</v>
      </c>
      <c r="Q126" s="183" t="s">
        <v>270</v>
      </c>
      <c r="R126" s="127" t="b">
        <v>0</v>
      </c>
      <c r="S126" s="126">
        <v>0</v>
      </c>
      <c r="T126" s="127" t="b">
        <v>0</v>
      </c>
      <c r="U126" s="126">
        <v>0</v>
      </c>
      <c r="V126" s="127" t="b">
        <v>0</v>
      </c>
      <c r="W126" s="127" t="b">
        <v>1</v>
      </c>
      <c r="X126" s="183" t="s">
        <v>270</v>
      </c>
      <c r="Y126" s="183" t="b">
        <f t="shared" si="40"/>
        <v>1</v>
      </c>
      <c r="Z126" s="183" t="s">
        <v>993</v>
      </c>
      <c r="AA126" s="127" t="b">
        <v>0</v>
      </c>
      <c r="AB126" s="183" t="s">
        <v>993</v>
      </c>
      <c r="AC126" s="183" t="s">
        <v>993</v>
      </c>
      <c r="AD126" s="183" t="s">
        <v>993</v>
      </c>
      <c r="AE126" s="183">
        <f t="shared" si="41"/>
        <v>37</v>
      </c>
      <c r="AF126" s="183">
        <f t="shared" si="42"/>
        <v>37</v>
      </c>
      <c r="AG126" s="183">
        <f t="shared" si="43"/>
        <v>0</v>
      </c>
      <c r="AH126" s="183">
        <f t="shared" si="44"/>
        <v>37</v>
      </c>
      <c r="AI126" s="126">
        <v>37</v>
      </c>
      <c r="AJ126" s="126">
        <v>37</v>
      </c>
      <c r="AK126" s="126">
        <v>0</v>
      </c>
      <c r="AL126" s="126">
        <v>37</v>
      </c>
      <c r="AM126" s="126">
        <v>0</v>
      </c>
      <c r="AN126" s="126">
        <v>0</v>
      </c>
      <c r="AO126" s="126">
        <v>0</v>
      </c>
      <c r="AP126" s="126">
        <v>0</v>
      </c>
      <c r="AQ126" s="126">
        <v>0</v>
      </c>
      <c r="AR126" s="126">
        <v>0</v>
      </c>
      <c r="AS126" s="126">
        <v>0</v>
      </c>
      <c r="AT126" s="126">
        <v>0</v>
      </c>
      <c r="AU126" s="126">
        <v>0</v>
      </c>
      <c r="AV126" s="126">
        <v>0</v>
      </c>
      <c r="AW126" s="126">
        <v>0</v>
      </c>
      <c r="AX126" s="126">
        <v>0</v>
      </c>
      <c r="AY126" s="126">
        <v>0</v>
      </c>
      <c r="AZ126" s="126">
        <v>0</v>
      </c>
      <c r="BA126" s="126">
        <v>0</v>
      </c>
      <c r="BB126" s="126">
        <v>0</v>
      </c>
      <c r="BC126" s="127" t="b">
        <v>0</v>
      </c>
      <c r="BD126" s="127"/>
      <c r="BE126" s="183" t="s">
        <v>1132</v>
      </c>
      <c r="BF126" s="126">
        <v>37</v>
      </c>
      <c r="BG126" s="183" t="s">
        <v>993</v>
      </c>
      <c r="BH126" s="126">
        <v>0</v>
      </c>
      <c r="BI126" s="183" t="s">
        <v>993</v>
      </c>
      <c r="BJ126" s="126">
        <v>0</v>
      </c>
      <c r="BK126" s="126">
        <v>0</v>
      </c>
      <c r="BL126" s="126">
        <v>0</v>
      </c>
      <c r="BM126" s="183" t="s">
        <v>993</v>
      </c>
      <c r="BN126" s="183" t="s">
        <v>993</v>
      </c>
      <c r="BO126" s="183" t="s">
        <v>993</v>
      </c>
      <c r="BP126" s="126">
        <v>0</v>
      </c>
      <c r="BQ126" s="183" t="s">
        <v>993</v>
      </c>
      <c r="BR126" s="126">
        <v>0</v>
      </c>
      <c r="BS126" s="183" t="s">
        <v>993</v>
      </c>
      <c r="BT126" s="126">
        <v>0</v>
      </c>
      <c r="BU126" s="126">
        <v>0</v>
      </c>
      <c r="BV126" s="126">
        <v>0</v>
      </c>
      <c r="BW126" s="183" t="s">
        <v>993</v>
      </c>
      <c r="BX126" s="126">
        <v>0</v>
      </c>
      <c r="BY126" s="183" t="s">
        <v>993</v>
      </c>
      <c r="BZ126" s="126">
        <v>0</v>
      </c>
      <c r="CA126" s="183" t="s">
        <v>993</v>
      </c>
      <c r="CB126" s="126">
        <v>0</v>
      </c>
      <c r="CC126" s="126">
        <v>0</v>
      </c>
      <c r="CD126" s="126">
        <v>0</v>
      </c>
      <c r="CE126" s="183" t="s">
        <v>993</v>
      </c>
      <c r="CF126" s="126">
        <v>0</v>
      </c>
      <c r="CG126" s="183" t="s">
        <v>993</v>
      </c>
      <c r="CH126" s="126">
        <v>0</v>
      </c>
      <c r="CI126" s="183" t="s">
        <v>993</v>
      </c>
      <c r="CJ126" s="126">
        <v>0</v>
      </c>
      <c r="CK126" s="126">
        <v>0</v>
      </c>
      <c r="CL126" s="126">
        <v>0</v>
      </c>
      <c r="CM126" s="126">
        <v>25</v>
      </c>
      <c r="CN126" s="126">
        <v>0</v>
      </c>
      <c r="CO126" s="126">
        <v>0</v>
      </c>
      <c r="CP126" s="126">
        <v>0</v>
      </c>
      <c r="CQ126" s="126">
        <v>2</v>
      </c>
      <c r="CR126" s="126">
        <v>0</v>
      </c>
      <c r="CS126" s="126">
        <v>13</v>
      </c>
      <c r="CT126" s="126">
        <v>0.8</v>
      </c>
      <c r="CU126" s="126">
        <v>0</v>
      </c>
      <c r="CV126" s="126">
        <v>0</v>
      </c>
      <c r="CW126" s="126">
        <v>0</v>
      </c>
      <c r="CX126" s="126">
        <v>0</v>
      </c>
      <c r="CY126" s="126">
        <v>0</v>
      </c>
      <c r="CZ126" s="126">
        <v>0</v>
      </c>
      <c r="DA126" s="126">
        <v>0</v>
      </c>
      <c r="DB126" s="126">
        <v>0</v>
      </c>
      <c r="DC126" s="126">
        <v>0</v>
      </c>
      <c r="DD126" s="126">
        <v>0</v>
      </c>
      <c r="DE126" s="126">
        <v>0</v>
      </c>
      <c r="DF126" s="126">
        <v>0</v>
      </c>
      <c r="DG126" s="127" t="b">
        <v>0</v>
      </c>
      <c r="DH126" s="183" t="s">
        <v>999</v>
      </c>
      <c r="DI126" s="183" t="s">
        <v>427</v>
      </c>
      <c r="DJ126" s="183" t="s">
        <v>1228</v>
      </c>
      <c r="DK126" s="183" t="s">
        <v>1227</v>
      </c>
      <c r="DL126" s="126">
        <v>1048</v>
      </c>
      <c r="DM126" s="126">
        <v>700</v>
      </c>
      <c r="DN126" s="126">
        <v>270</v>
      </c>
      <c r="DO126" s="126">
        <v>78</v>
      </c>
      <c r="DP126" s="126">
        <v>6843</v>
      </c>
      <c r="DQ126" s="126">
        <v>1048</v>
      </c>
      <c r="DR126" s="167">
        <f t="shared" si="38"/>
        <v>0.50670122176971488</v>
      </c>
      <c r="DS126" s="168">
        <f t="shared" si="39"/>
        <v>6.5295801526717554</v>
      </c>
      <c r="DT126" s="126">
        <v>1048</v>
      </c>
      <c r="DU126" s="126">
        <v>87</v>
      </c>
      <c r="DV126" s="126">
        <v>944</v>
      </c>
      <c r="DW126" s="126">
        <v>16</v>
      </c>
      <c r="DX126" s="126">
        <v>1</v>
      </c>
      <c r="DY126" s="126">
        <v>0</v>
      </c>
      <c r="DZ126" s="126">
        <v>0</v>
      </c>
      <c r="EA126" s="126">
        <v>0</v>
      </c>
      <c r="EB126" s="126">
        <v>1048</v>
      </c>
      <c r="EC126" s="126">
        <v>61</v>
      </c>
      <c r="ED126" s="126">
        <v>977</v>
      </c>
      <c r="EE126" s="126">
        <v>10</v>
      </c>
      <c r="EF126" s="126">
        <v>0</v>
      </c>
      <c r="EG126" s="126">
        <v>0</v>
      </c>
      <c r="EH126" s="126">
        <v>0</v>
      </c>
      <c r="EI126" s="126">
        <v>0</v>
      </c>
      <c r="EJ126" s="126">
        <v>0</v>
      </c>
      <c r="EK126" s="126">
        <v>0</v>
      </c>
      <c r="EL126" s="126">
        <v>987</v>
      </c>
      <c r="EM126" s="126">
        <v>987</v>
      </c>
      <c r="EN126" s="126">
        <v>0</v>
      </c>
      <c r="EO126" s="126">
        <v>0</v>
      </c>
      <c r="EP126" s="126">
        <v>0</v>
      </c>
      <c r="EQ126" s="126">
        <v>0</v>
      </c>
      <c r="ER126" s="127" t="b">
        <v>0</v>
      </c>
      <c r="ES126" s="127" t="b">
        <v>0</v>
      </c>
      <c r="ET126" s="127" t="b">
        <v>0</v>
      </c>
      <c r="EU126" s="128">
        <v>0</v>
      </c>
      <c r="EV126" s="128">
        <v>0</v>
      </c>
      <c r="EW126" s="128">
        <v>0</v>
      </c>
      <c r="EX126" s="128">
        <v>0</v>
      </c>
      <c r="EY126" s="128">
        <v>0</v>
      </c>
      <c r="EZ126" s="128">
        <v>0</v>
      </c>
      <c r="FA126" s="127" t="b">
        <v>0</v>
      </c>
      <c r="FB126" s="127" t="b">
        <v>0</v>
      </c>
      <c r="FC126" s="127" t="b">
        <v>0</v>
      </c>
      <c r="FD126" s="128">
        <v>0</v>
      </c>
      <c r="FE126" s="128">
        <v>0</v>
      </c>
      <c r="FF126" s="128">
        <v>0</v>
      </c>
      <c r="FG126" s="128">
        <v>0</v>
      </c>
      <c r="FH126" s="128">
        <v>0</v>
      </c>
      <c r="FI126" s="128">
        <v>0</v>
      </c>
      <c r="FJ126" s="127" t="b">
        <v>0</v>
      </c>
      <c r="FK126" s="127" t="b">
        <v>0</v>
      </c>
      <c r="FL126" s="127" t="b">
        <v>0</v>
      </c>
      <c r="FM126" s="128">
        <v>0</v>
      </c>
      <c r="FN126" s="128">
        <v>0</v>
      </c>
      <c r="FO126" s="128">
        <v>0</v>
      </c>
      <c r="FP126" s="128">
        <v>0</v>
      </c>
      <c r="FQ126" s="128">
        <v>0</v>
      </c>
      <c r="FR126" s="128">
        <v>0</v>
      </c>
      <c r="FS126" s="183" t="s">
        <v>993</v>
      </c>
      <c r="FT126" s="128">
        <v>0</v>
      </c>
      <c r="FU126" s="126">
        <v>0</v>
      </c>
      <c r="FV126" s="126">
        <v>987</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6">
        <v>0</v>
      </c>
      <c r="GM126" s="127" t="b">
        <v>0</v>
      </c>
      <c r="GN126" s="183" t="s">
        <v>993</v>
      </c>
      <c r="GO126" s="183" t="s">
        <v>993</v>
      </c>
      <c r="GP126" s="183" t="s">
        <v>993</v>
      </c>
      <c r="GQ126" s="183" t="s">
        <v>993</v>
      </c>
      <c r="GR126" s="127"/>
      <c r="GS126" s="123"/>
    </row>
    <row r="127" spans="1:201">
      <c r="A127" s="122"/>
      <c r="B127" s="210" t="s">
        <v>494</v>
      </c>
      <c r="C127" s="183" t="s">
        <v>1226</v>
      </c>
      <c r="D127" s="183" t="s">
        <v>37</v>
      </c>
      <c r="E127" s="183" t="s">
        <v>437</v>
      </c>
      <c r="F127" s="183" t="s">
        <v>986</v>
      </c>
      <c r="G127" s="183" t="s">
        <v>1062</v>
      </c>
      <c r="H127" s="183" t="s">
        <v>1063</v>
      </c>
      <c r="I127" s="183" t="s">
        <v>1223</v>
      </c>
      <c r="J127" s="183" t="s">
        <v>1224</v>
      </c>
      <c r="K127" s="126">
        <v>15</v>
      </c>
      <c r="L127" s="183" t="s">
        <v>37</v>
      </c>
      <c r="M127" s="183" t="s">
        <v>1141</v>
      </c>
      <c r="N127" s="183" t="s">
        <v>511</v>
      </c>
      <c r="O127" s="183" t="s">
        <v>993</v>
      </c>
      <c r="P127" s="183" t="s">
        <v>993</v>
      </c>
      <c r="Q127" s="183" t="s">
        <v>270</v>
      </c>
      <c r="R127" s="127" t="b">
        <v>0</v>
      </c>
      <c r="S127" s="126">
        <v>0</v>
      </c>
      <c r="T127" s="127" t="b">
        <v>0</v>
      </c>
      <c r="U127" s="126">
        <v>0</v>
      </c>
      <c r="V127" s="127" t="b">
        <v>0</v>
      </c>
      <c r="W127" s="127" t="b">
        <v>1</v>
      </c>
      <c r="X127" s="183" t="s">
        <v>270</v>
      </c>
      <c r="Y127" s="183" t="b">
        <f t="shared" si="40"/>
        <v>1</v>
      </c>
      <c r="Z127" s="183" t="s">
        <v>993</v>
      </c>
      <c r="AA127" s="127" t="b">
        <v>0</v>
      </c>
      <c r="AB127" s="183" t="s">
        <v>993</v>
      </c>
      <c r="AC127" s="183" t="s">
        <v>993</v>
      </c>
      <c r="AD127" s="183" t="s">
        <v>993</v>
      </c>
      <c r="AE127" s="183">
        <f t="shared" si="41"/>
        <v>6</v>
      </c>
      <c r="AF127" s="183">
        <f t="shared" si="42"/>
        <v>6</v>
      </c>
      <c r="AG127" s="183">
        <f t="shared" si="43"/>
        <v>0</v>
      </c>
      <c r="AH127" s="183">
        <f t="shared" si="44"/>
        <v>6</v>
      </c>
      <c r="AI127" s="126">
        <v>6</v>
      </c>
      <c r="AJ127" s="126">
        <v>6</v>
      </c>
      <c r="AK127" s="126">
        <v>0</v>
      </c>
      <c r="AL127" s="126">
        <v>6</v>
      </c>
      <c r="AM127" s="126">
        <v>0</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7" t="b">
        <v>0</v>
      </c>
      <c r="BD127" s="127"/>
      <c r="BE127" s="183" t="s">
        <v>1229</v>
      </c>
      <c r="BF127" s="126">
        <v>6</v>
      </c>
      <c r="BG127" s="183" t="s">
        <v>993</v>
      </c>
      <c r="BH127" s="126">
        <v>0</v>
      </c>
      <c r="BI127" s="183" t="s">
        <v>993</v>
      </c>
      <c r="BJ127" s="126">
        <v>0</v>
      </c>
      <c r="BK127" s="126">
        <v>0</v>
      </c>
      <c r="BL127" s="126">
        <v>0</v>
      </c>
      <c r="BM127" s="183" t="s">
        <v>993</v>
      </c>
      <c r="BN127" s="183" t="s">
        <v>993</v>
      </c>
      <c r="BO127" s="183" t="s">
        <v>993</v>
      </c>
      <c r="BP127" s="126">
        <v>0</v>
      </c>
      <c r="BQ127" s="183" t="s">
        <v>993</v>
      </c>
      <c r="BR127" s="126">
        <v>0</v>
      </c>
      <c r="BS127" s="183" t="s">
        <v>993</v>
      </c>
      <c r="BT127" s="126">
        <v>0</v>
      </c>
      <c r="BU127" s="126">
        <v>0</v>
      </c>
      <c r="BV127" s="126">
        <v>0</v>
      </c>
      <c r="BW127" s="183" t="s">
        <v>993</v>
      </c>
      <c r="BX127" s="126">
        <v>0</v>
      </c>
      <c r="BY127" s="183" t="s">
        <v>993</v>
      </c>
      <c r="BZ127" s="126">
        <v>0</v>
      </c>
      <c r="CA127" s="183" t="s">
        <v>993</v>
      </c>
      <c r="CB127" s="126">
        <v>0</v>
      </c>
      <c r="CC127" s="126">
        <v>0</v>
      </c>
      <c r="CD127" s="126">
        <v>0</v>
      </c>
      <c r="CE127" s="183" t="s">
        <v>993</v>
      </c>
      <c r="CF127" s="126">
        <v>0</v>
      </c>
      <c r="CG127" s="183" t="s">
        <v>993</v>
      </c>
      <c r="CH127" s="126">
        <v>0</v>
      </c>
      <c r="CI127" s="183" t="s">
        <v>993</v>
      </c>
      <c r="CJ127" s="126">
        <v>0</v>
      </c>
      <c r="CK127" s="126">
        <v>0</v>
      </c>
      <c r="CL127" s="126">
        <v>0</v>
      </c>
      <c r="CM127" s="126">
        <v>14</v>
      </c>
      <c r="CN127" s="126">
        <v>0.8</v>
      </c>
      <c r="CO127" s="126">
        <v>0</v>
      </c>
      <c r="CP127" s="126">
        <v>0</v>
      </c>
      <c r="CQ127" s="126">
        <v>1</v>
      </c>
      <c r="CR127" s="126">
        <v>0</v>
      </c>
      <c r="CS127" s="126">
        <v>3</v>
      </c>
      <c r="CT127" s="126">
        <v>0</v>
      </c>
      <c r="CU127" s="126">
        <v>0</v>
      </c>
      <c r="CV127" s="126">
        <v>0</v>
      </c>
      <c r="CW127" s="126">
        <v>0</v>
      </c>
      <c r="CX127" s="126">
        <v>0</v>
      </c>
      <c r="CY127" s="126">
        <v>0</v>
      </c>
      <c r="CZ127" s="126">
        <v>0</v>
      </c>
      <c r="DA127" s="126">
        <v>0</v>
      </c>
      <c r="DB127" s="126">
        <v>0</v>
      </c>
      <c r="DC127" s="126">
        <v>0</v>
      </c>
      <c r="DD127" s="126">
        <v>0</v>
      </c>
      <c r="DE127" s="126">
        <v>0</v>
      </c>
      <c r="DF127" s="126">
        <v>0</v>
      </c>
      <c r="DG127" s="127" t="b">
        <v>0</v>
      </c>
      <c r="DH127" s="183" t="s">
        <v>999</v>
      </c>
      <c r="DI127" s="183" t="s">
        <v>427</v>
      </c>
      <c r="DJ127" s="183" t="s">
        <v>1228</v>
      </c>
      <c r="DK127" s="183" t="s">
        <v>993</v>
      </c>
      <c r="DL127" s="126">
        <v>50</v>
      </c>
      <c r="DM127" s="126">
        <v>4</v>
      </c>
      <c r="DN127" s="126">
        <v>29</v>
      </c>
      <c r="DO127" s="126">
        <v>17</v>
      </c>
      <c r="DP127" s="126">
        <v>1549</v>
      </c>
      <c r="DQ127" s="126">
        <v>0</v>
      </c>
      <c r="DR127" s="167">
        <f t="shared" si="38"/>
        <v>0.70730593607305936</v>
      </c>
      <c r="DS127" s="168">
        <f t="shared" si="39"/>
        <v>61.96</v>
      </c>
      <c r="DT127" s="126">
        <v>50</v>
      </c>
      <c r="DU127" s="126">
        <v>7</v>
      </c>
      <c r="DV127" s="126">
        <v>0</v>
      </c>
      <c r="DW127" s="126">
        <v>19</v>
      </c>
      <c r="DX127" s="126">
        <v>0</v>
      </c>
      <c r="DY127" s="126">
        <v>0</v>
      </c>
      <c r="DZ127" s="126">
        <v>24</v>
      </c>
      <c r="EA127" s="126">
        <v>0</v>
      </c>
      <c r="EB127" s="126">
        <v>0</v>
      </c>
      <c r="EC127" s="126">
        <v>0</v>
      </c>
      <c r="ED127" s="126">
        <v>0</v>
      </c>
      <c r="EE127" s="126">
        <v>0</v>
      </c>
      <c r="EF127" s="126">
        <v>0</v>
      </c>
      <c r="EG127" s="126">
        <v>0</v>
      </c>
      <c r="EH127" s="126">
        <v>0</v>
      </c>
      <c r="EI127" s="126">
        <v>0</v>
      </c>
      <c r="EJ127" s="126">
        <v>0</v>
      </c>
      <c r="EK127" s="126">
        <v>0</v>
      </c>
      <c r="EL127" s="126">
        <v>0</v>
      </c>
      <c r="EM127" s="126">
        <v>0</v>
      </c>
      <c r="EN127" s="126">
        <v>0</v>
      </c>
      <c r="EO127" s="126">
        <v>0</v>
      </c>
      <c r="EP127" s="126">
        <v>0</v>
      </c>
      <c r="EQ127" s="126">
        <v>0</v>
      </c>
      <c r="ER127" s="127" t="b">
        <v>0</v>
      </c>
      <c r="ES127" s="127" t="b">
        <v>0</v>
      </c>
      <c r="ET127" s="127" t="b">
        <v>0</v>
      </c>
      <c r="EU127" s="128">
        <v>0</v>
      </c>
      <c r="EV127" s="128">
        <v>0</v>
      </c>
      <c r="EW127" s="128">
        <v>0</v>
      </c>
      <c r="EX127" s="128">
        <v>0</v>
      </c>
      <c r="EY127" s="128">
        <v>0</v>
      </c>
      <c r="EZ127" s="128">
        <v>0</v>
      </c>
      <c r="FA127" s="127" t="b">
        <v>0</v>
      </c>
      <c r="FB127" s="127" t="b">
        <v>0</v>
      </c>
      <c r="FC127" s="127" t="b">
        <v>0</v>
      </c>
      <c r="FD127" s="128">
        <v>0</v>
      </c>
      <c r="FE127" s="128">
        <v>0</v>
      </c>
      <c r="FF127" s="128">
        <v>0</v>
      </c>
      <c r="FG127" s="128">
        <v>0</v>
      </c>
      <c r="FH127" s="128">
        <v>0</v>
      </c>
      <c r="FI127" s="128">
        <v>0</v>
      </c>
      <c r="FJ127" s="127" t="b">
        <v>0</v>
      </c>
      <c r="FK127" s="127" t="b">
        <v>0</v>
      </c>
      <c r="FL127" s="127" t="b">
        <v>0</v>
      </c>
      <c r="FM127" s="128">
        <v>0</v>
      </c>
      <c r="FN127" s="128">
        <v>0</v>
      </c>
      <c r="FO127" s="128">
        <v>0</v>
      </c>
      <c r="FP127" s="128">
        <v>0</v>
      </c>
      <c r="FQ127" s="128">
        <v>0</v>
      </c>
      <c r="FR127" s="128">
        <v>0</v>
      </c>
      <c r="FS127" s="183" t="s">
        <v>993</v>
      </c>
      <c r="FT127" s="128">
        <v>0</v>
      </c>
      <c r="FU127" s="126">
        <v>0</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6">
        <v>0</v>
      </c>
      <c r="GM127" s="127" t="b">
        <v>0</v>
      </c>
      <c r="GN127" s="183" t="s">
        <v>993</v>
      </c>
      <c r="GO127" s="183" t="s">
        <v>993</v>
      </c>
      <c r="GP127" s="183" t="s">
        <v>993</v>
      </c>
      <c r="GQ127" s="183" t="s">
        <v>993</v>
      </c>
      <c r="GR127" s="127"/>
      <c r="GS127" s="123"/>
    </row>
    <row r="128" spans="1:201">
      <c r="A128" s="122"/>
      <c r="B128" s="210" t="s">
        <v>494</v>
      </c>
      <c r="C128" s="183" t="s">
        <v>1226</v>
      </c>
      <c r="D128" s="183" t="s">
        <v>37</v>
      </c>
      <c r="E128" s="183" t="s">
        <v>437</v>
      </c>
      <c r="F128" s="183" t="s">
        <v>986</v>
      </c>
      <c r="G128" s="183" t="s">
        <v>1062</v>
      </c>
      <c r="H128" s="183" t="s">
        <v>1063</v>
      </c>
      <c r="I128" s="183" t="s">
        <v>1223</v>
      </c>
      <c r="J128" s="183" t="s">
        <v>1224</v>
      </c>
      <c r="K128" s="126">
        <v>16</v>
      </c>
      <c r="L128" s="183" t="s">
        <v>37</v>
      </c>
      <c r="M128" s="183" t="s">
        <v>1142</v>
      </c>
      <c r="N128" s="183" t="s">
        <v>513</v>
      </c>
      <c r="O128" s="183" t="s">
        <v>993</v>
      </c>
      <c r="P128" s="183" t="s">
        <v>993</v>
      </c>
      <c r="Q128" s="183" t="s">
        <v>270</v>
      </c>
      <c r="R128" s="127" t="b">
        <v>0</v>
      </c>
      <c r="S128" s="126">
        <v>0</v>
      </c>
      <c r="T128" s="127" t="b">
        <v>0</v>
      </c>
      <c r="U128" s="126">
        <v>0</v>
      </c>
      <c r="V128" s="127" t="b">
        <v>0</v>
      </c>
      <c r="W128" s="127" t="b">
        <v>1</v>
      </c>
      <c r="X128" s="183" t="s">
        <v>270</v>
      </c>
      <c r="Y128" s="183" t="b">
        <f t="shared" si="40"/>
        <v>1</v>
      </c>
      <c r="Z128" s="183" t="s">
        <v>993</v>
      </c>
      <c r="AA128" s="127" t="b">
        <v>0</v>
      </c>
      <c r="AB128" s="183" t="s">
        <v>993</v>
      </c>
      <c r="AC128" s="183" t="s">
        <v>993</v>
      </c>
      <c r="AD128" s="183" t="s">
        <v>993</v>
      </c>
      <c r="AE128" s="183">
        <f t="shared" si="41"/>
        <v>7</v>
      </c>
      <c r="AF128" s="183">
        <f t="shared" si="42"/>
        <v>7</v>
      </c>
      <c r="AG128" s="183">
        <f t="shared" si="43"/>
        <v>0</v>
      </c>
      <c r="AH128" s="183">
        <f t="shared" si="44"/>
        <v>7</v>
      </c>
      <c r="AI128" s="126">
        <v>7</v>
      </c>
      <c r="AJ128" s="126">
        <v>7</v>
      </c>
      <c r="AK128" s="126">
        <v>0</v>
      </c>
      <c r="AL128" s="126">
        <v>7</v>
      </c>
      <c r="AM128" s="126">
        <v>0</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7" t="b">
        <v>0</v>
      </c>
      <c r="BD128" s="127"/>
      <c r="BE128" s="183" t="s">
        <v>1154</v>
      </c>
      <c r="BF128" s="126">
        <v>7</v>
      </c>
      <c r="BG128" s="183" t="s">
        <v>993</v>
      </c>
      <c r="BH128" s="126">
        <v>0</v>
      </c>
      <c r="BI128" s="183" t="s">
        <v>993</v>
      </c>
      <c r="BJ128" s="126">
        <v>0</v>
      </c>
      <c r="BK128" s="126">
        <v>0</v>
      </c>
      <c r="BL128" s="126">
        <v>0</v>
      </c>
      <c r="BM128" s="183" t="s">
        <v>993</v>
      </c>
      <c r="BN128" s="183" t="s">
        <v>993</v>
      </c>
      <c r="BO128" s="183" t="s">
        <v>993</v>
      </c>
      <c r="BP128" s="126">
        <v>0</v>
      </c>
      <c r="BQ128" s="183" t="s">
        <v>993</v>
      </c>
      <c r="BR128" s="126">
        <v>0</v>
      </c>
      <c r="BS128" s="183" t="s">
        <v>993</v>
      </c>
      <c r="BT128" s="126">
        <v>0</v>
      </c>
      <c r="BU128" s="126">
        <v>0</v>
      </c>
      <c r="BV128" s="126">
        <v>0</v>
      </c>
      <c r="BW128" s="183" t="s">
        <v>993</v>
      </c>
      <c r="BX128" s="126">
        <v>0</v>
      </c>
      <c r="BY128" s="183" t="s">
        <v>993</v>
      </c>
      <c r="BZ128" s="126">
        <v>0</v>
      </c>
      <c r="CA128" s="183" t="s">
        <v>993</v>
      </c>
      <c r="CB128" s="126">
        <v>0</v>
      </c>
      <c r="CC128" s="126">
        <v>0</v>
      </c>
      <c r="CD128" s="126">
        <v>0</v>
      </c>
      <c r="CE128" s="183" t="s">
        <v>993</v>
      </c>
      <c r="CF128" s="126">
        <v>0</v>
      </c>
      <c r="CG128" s="183" t="s">
        <v>993</v>
      </c>
      <c r="CH128" s="126">
        <v>0</v>
      </c>
      <c r="CI128" s="183" t="s">
        <v>993</v>
      </c>
      <c r="CJ128" s="126">
        <v>0</v>
      </c>
      <c r="CK128" s="126">
        <v>0</v>
      </c>
      <c r="CL128" s="126">
        <v>0</v>
      </c>
      <c r="CM128" s="126">
        <v>11</v>
      </c>
      <c r="CN128" s="126">
        <v>1.5</v>
      </c>
      <c r="CO128" s="126">
        <v>0</v>
      </c>
      <c r="CP128" s="126">
        <v>0</v>
      </c>
      <c r="CQ128" s="126">
        <v>0</v>
      </c>
      <c r="CR128" s="126">
        <v>0</v>
      </c>
      <c r="CS128" s="126">
        <v>3</v>
      </c>
      <c r="CT128" s="126">
        <v>0</v>
      </c>
      <c r="CU128" s="126">
        <v>0</v>
      </c>
      <c r="CV128" s="126">
        <v>0</v>
      </c>
      <c r="CW128" s="126">
        <v>0</v>
      </c>
      <c r="CX128" s="126">
        <v>0</v>
      </c>
      <c r="CY128" s="126">
        <v>0</v>
      </c>
      <c r="CZ128" s="126">
        <v>0</v>
      </c>
      <c r="DA128" s="126">
        <v>0</v>
      </c>
      <c r="DB128" s="126">
        <v>0</v>
      </c>
      <c r="DC128" s="126">
        <v>0</v>
      </c>
      <c r="DD128" s="126">
        <v>0</v>
      </c>
      <c r="DE128" s="126">
        <v>0</v>
      </c>
      <c r="DF128" s="126">
        <v>0</v>
      </c>
      <c r="DG128" s="127" t="b">
        <v>0</v>
      </c>
      <c r="DH128" s="183" t="s">
        <v>427</v>
      </c>
      <c r="DI128" s="183" t="s">
        <v>993</v>
      </c>
      <c r="DJ128" s="183" t="s">
        <v>993</v>
      </c>
      <c r="DK128" s="183" t="s">
        <v>993</v>
      </c>
      <c r="DL128" s="126">
        <v>31</v>
      </c>
      <c r="DM128" s="126">
        <v>29</v>
      </c>
      <c r="DN128" s="126">
        <v>2</v>
      </c>
      <c r="DO128" s="126">
        <v>0</v>
      </c>
      <c r="DP128" s="126">
        <v>1434</v>
      </c>
      <c r="DQ128" s="126">
        <v>31</v>
      </c>
      <c r="DR128" s="167">
        <f t="shared" si="38"/>
        <v>0.56125244618395298</v>
      </c>
      <c r="DS128" s="168">
        <f t="shared" si="39"/>
        <v>46.258064516129032</v>
      </c>
      <c r="DT128" s="126">
        <v>31</v>
      </c>
      <c r="DU128" s="126">
        <v>29</v>
      </c>
      <c r="DV128" s="126">
        <v>0</v>
      </c>
      <c r="DW128" s="126">
        <v>1</v>
      </c>
      <c r="DX128" s="126">
        <v>0</v>
      </c>
      <c r="DY128" s="126">
        <v>0</v>
      </c>
      <c r="DZ128" s="126">
        <v>1</v>
      </c>
      <c r="EA128" s="126">
        <v>0</v>
      </c>
      <c r="EB128" s="126">
        <v>31</v>
      </c>
      <c r="EC128" s="126">
        <v>25</v>
      </c>
      <c r="ED128" s="126">
        <v>4</v>
      </c>
      <c r="EE128" s="126">
        <v>2</v>
      </c>
      <c r="EF128" s="126">
        <v>0</v>
      </c>
      <c r="EG128" s="126">
        <v>0</v>
      </c>
      <c r="EH128" s="126">
        <v>0</v>
      </c>
      <c r="EI128" s="126">
        <v>0</v>
      </c>
      <c r="EJ128" s="126">
        <v>0</v>
      </c>
      <c r="EK128" s="126">
        <v>0</v>
      </c>
      <c r="EL128" s="126">
        <v>6</v>
      </c>
      <c r="EM128" s="126">
        <v>6</v>
      </c>
      <c r="EN128" s="126">
        <v>0</v>
      </c>
      <c r="EO128" s="126">
        <v>0</v>
      </c>
      <c r="EP128" s="126">
        <v>0</v>
      </c>
      <c r="EQ128" s="126">
        <v>0</v>
      </c>
      <c r="ER128" s="127" t="b">
        <v>0</v>
      </c>
      <c r="ES128" s="127" t="b">
        <v>0</v>
      </c>
      <c r="ET128" s="127" t="b">
        <v>0</v>
      </c>
      <c r="EU128" s="128">
        <v>0</v>
      </c>
      <c r="EV128" s="128">
        <v>0</v>
      </c>
      <c r="EW128" s="128">
        <v>0</v>
      </c>
      <c r="EX128" s="128">
        <v>0</v>
      </c>
      <c r="EY128" s="128">
        <v>0</v>
      </c>
      <c r="EZ128" s="128">
        <v>0</v>
      </c>
      <c r="FA128" s="127" t="b">
        <v>0</v>
      </c>
      <c r="FB128" s="127" t="b">
        <v>0</v>
      </c>
      <c r="FC128" s="127" t="b">
        <v>0</v>
      </c>
      <c r="FD128" s="128">
        <v>0</v>
      </c>
      <c r="FE128" s="128">
        <v>0</v>
      </c>
      <c r="FF128" s="128">
        <v>0</v>
      </c>
      <c r="FG128" s="128">
        <v>0</v>
      </c>
      <c r="FH128" s="128">
        <v>0</v>
      </c>
      <c r="FI128" s="128">
        <v>0</v>
      </c>
      <c r="FJ128" s="127" t="b">
        <v>0</v>
      </c>
      <c r="FK128" s="127" t="b">
        <v>0</v>
      </c>
      <c r="FL128" s="127" t="b">
        <v>0</v>
      </c>
      <c r="FM128" s="128">
        <v>0</v>
      </c>
      <c r="FN128" s="128">
        <v>0</v>
      </c>
      <c r="FO128" s="128">
        <v>0</v>
      </c>
      <c r="FP128" s="128">
        <v>0</v>
      </c>
      <c r="FQ128" s="128">
        <v>0</v>
      </c>
      <c r="FR128" s="128">
        <v>0</v>
      </c>
      <c r="FS128" s="183" t="s">
        <v>993</v>
      </c>
      <c r="FT128" s="128">
        <v>0</v>
      </c>
      <c r="FU128" s="126">
        <v>0</v>
      </c>
      <c r="FV128" s="126">
        <v>6</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6">
        <v>0</v>
      </c>
      <c r="GM128" s="127" t="b">
        <v>0</v>
      </c>
      <c r="GN128" s="183" t="s">
        <v>993</v>
      </c>
      <c r="GO128" s="183" t="s">
        <v>993</v>
      </c>
      <c r="GP128" s="183" t="s">
        <v>993</v>
      </c>
      <c r="GQ128" s="183" t="s">
        <v>993</v>
      </c>
      <c r="GR128" s="127"/>
      <c r="GS128" s="123"/>
    </row>
    <row r="129" spans="1:201">
      <c r="A129" s="122"/>
      <c r="B129" s="210" t="s">
        <v>494</v>
      </c>
      <c r="C129" s="183" t="s">
        <v>1226</v>
      </c>
      <c r="D129" s="183" t="s">
        <v>37</v>
      </c>
      <c r="E129" s="183" t="s">
        <v>437</v>
      </c>
      <c r="F129" s="183" t="s">
        <v>986</v>
      </c>
      <c r="G129" s="183" t="s">
        <v>1062</v>
      </c>
      <c r="H129" s="183" t="s">
        <v>1063</v>
      </c>
      <c r="I129" s="183" t="s">
        <v>1223</v>
      </c>
      <c r="J129" s="183" t="s">
        <v>1224</v>
      </c>
      <c r="K129" s="126">
        <v>17</v>
      </c>
      <c r="L129" s="183" t="s">
        <v>37</v>
      </c>
      <c r="M129" s="183" t="s">
        <v>1143</v>
      </c>
      <c r="N129" s="183" t="s">
        <v>514</v>
      </c>
      <c r="O129" s="183" t="s">
        <v>993</v>
      </c>
      <c r="P129" s="183" t="s">
        <v>993</v>
      </c>
      <c r="Q129" s="183" t="s">
        <v>270</v>
      </c>
      <c r="R129" s="127" t="b">
        <v>0</v>
      </c>
      <c r="S129" s="126">
        <v>0</v>
      </c>
      <c r="T129" s="127" t="b">
        <v>0</v>
      </c>
      <c r="U129" s="126">
        <v>0</v>
      </c>
      <c r="V129" s="127" t="b">
        <v>0</v>
      </c>
      <c r="W129" s="127" t="b">
        <v>1</v>
      </c>
      <c r="X129" s="183" t="s">
        <v>270</v>
      </c>
      <c r="Y129" s="183" t="b">
        <f t="shared" ref="Y129:Y133" si="45">Q129=X129</f>
        <v>1</v>
      </c>
      <c r="Z129" s="183" t="s">
        <v>993</v>
      </c>
      <c r="AA129" s="127" t="b">
        <v>0</v>
      </c>
      <c r="AB129" s="183" t="s">
        <v>993</v>
      </c>
      <c r="AC129" s="183" t="s">
        <v>993</v>
      </c>
      <c r="AD129" s="183" t="s">
        <v>993</v>
      </c>
      <c r="AE129" s="183">
        <f t="shared" si="41"/>
        <v>21</v>
      </c>
      <c r="AF129" s="183">
        <f t="shared" si="42"/>
        <v>21</v>
      </c>
      <c r="AG129" s="183">
        <f t="shared" si="43"/>
        <v>0</v>
      </c>
      <c r="AH129" s="183">
        <f t="shared" si="44"/>
        <v>21</v>
      </c>
      <c r="AI129" s="126">
        <v>21</v>
      </c>
      <c r="AJ129" s="126">
        <v>21</v>
      </c>
      <c r="AK129" s="126">
        <v>0</v>
      </c>
      <c r="AL129" s="126">
        <v>21</v>
      </c>
      <c r="AM129" s="126">
        <v>0</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7" t="b">
        <v>0</v>
      </c>
      <c r="BD129" s="127"/>
      <c r="BE129" s="183" t="s">
        <v>427</v>
      </c>
      <c r="BF129" s="126">
        <v>21</v>
      </c>
      <c r="BG129" s="183" t="s">
        <v>993</v>
      </c>
      <c r="BH129" s="126">
        <v>0</v>
      </c>
      <c r="BI129" s="183" t="s">
        <v>993</v>
      </c>
      <c r="BJ129" s="126">
        <v>0</v>
      </c>
      <c r="BK129" s="126">
        <v>0</v>
      </c>
      <c r="BL129" s="126">
        <v>0</v>
      </c>
      <c r="BM129" s="183" t="s">
        <v>993</v>
      </c>
      <c r="BN129" s="183" t="s">
        <v>993</v>
      </c>
      <c r="BO129" s="183" t="s">
        <v>993</v>
      </c>
      <c r="BP129" s="126">
        <v>0</v>
      </c>
      <c r="BQ129" s="183" t="s">
        <v>993</v>
      </c>
      <c r="BR129" s="126">
        <v>0</v>
      </c>
      <c r="BS129" s="183" t="s">
        <v>993</v>
      </c>
      <c r="BT129" s="126">
        <v>0</v>
      </c>
      <c r="BU129" s="126">
        <v>0</v>
      </c>
      <c r="BV129" s="126">
        <v>0</v>
      </c>
      <c r="BW129" s="183" t="s">
        <v>993</v>
      </c>
      <c r="BX129" s="126">
        <v>0</v>
      </c>
      <c r="BY129" s="183" t="s">
        <v>993</v>
      </c>
      <c r="BZ129" s="126">
        <v>0</v>
      </c>
      <c r="CA129" s="183" t="s">
        <v>993</v>
      </c>
      <c r="CB129" s="126">
        <v>0</v>
      </c>
      <c r="CC129" s="126">
        <v>0</v>
      </c>
      <c r="CD129" s="126">
        <v>0</v>
      </c>
      <c r="CE129" s="183" t="s">
        <v>993</v>
      </c>
      <c r="CF129" s="126">
        <v>0</v>
      </c>
      <c r="CG129" s="183" t="s">
        <v>993</v>
      </c>
      <c r="CH129" s="126">
        <v>0</v>
      </c>
      <c r="CI129" s="183" t="s">
        <v>993</v>
      </c>
      <c r="CJ129" s="126">
        <v>0</v>
      </c>
      <c r="CK129" s="126">
        <v>0</v>
      </c>
      <c r="CL129" s="126">
        <v>0</v>
      </c>
      <c r="CM129" s="126">
        <v>8</v>
      </c>
      <c r="CN129" s="126">
        <v>0.8</v>
      </c>
      <c r="CO129" s="126">
        <v>0</v>
      </c>
      <c r="CP129" s="126">
        <v>0</v>
      </c>
      <c r="CQ129" s="126">
        <v>2</v>
      </c>
      <c r="CR129" s="126">
        <v>0.7</v>
      </c>
      <c r="CS129" s="126">
        <v>0</v>
      </c>
      <c r="CT129" s="126">
        <v>0</v>
      </c>
      <c r="CU129" s="126">
        <v>0</v>
      </c>
      <c r="CV129" s="126">
        <v>0</v>
      </c>
      <c r="CW129" s="126">
        <v>0</v>
      </c>
      <c r="CX129" s="126">
        <v>0</v>
      </c>
      <c r="CY129" s="126">
        <v>0</v>
      </c>
      <c r="CZ129" s="126">
        <v>0</v>
      </c>
      <c r="DA129" s="126">
        <v>0</v>
      </c>
      <c r="DB129" s="126">
        <v>0</v>
      </c>
      <c r="DC129" s="126">
        <v>0</v>
      </c>
      <c r="DD129" s="126">
        <v>0</v>
      </c>
      <c r="DE129" s="126">
        <v>0</v>
      </c>
      <c r="DF129" s="126">
        <v>0</v>
      </c>
      <c r="DG129" s="127" t="b">
        <v>0</v>
      </c>
      <c r="DH129" s="183" t="s">
        <v>999</v>
      </c>
      <c r="DI129" s="183" t="s">
        <v>1017</v>
      </c>
      <c r="DJ129" s="183" t="s">
        <v>1173</v>
      </c>
      <c r="DK129" s="183" t="s">
        <v>1000</v>
      </c>
      <c r="DL129" s="126">
        <v>656</v>
      </c>
      <c r="DM129" s="126">
        <v>462</v>
      </c>
      <c r="DN129" s="126">
        <v>183</v>
      </c>
      <c r="DO129" s="126">
        <v>11</v>
      </c>
      <c r="DP129" s="126">
        <v>5919</v>
      </c>
      <c r="DQ129" s="126">
        <v>657</v>
      </c>
      <c r="DR129" s="167">
        <f t="shared" si="38"/>
        <v>0.77221135029354204</v>
      </c>
      <c r="DS129" s="168">
        <f t="shared" si="39"/>
        <v>9.0159939070830166</v>
      </c>
      <c r="DT129" s="126">
        <v>656</v>
      </c>
      <c r="DU129" s="126">
        <v>134</v>
      </c>
      <c r="DV129" s="126">
        <v>488</v>
      </c>
      <c r="DW129" s="126">
        <v>3</v>
      </c>
      <c r="DX129" s="126">
        <v>0</v>
      </c>
      <c r="DY129" s="126">
        <v>0</v>
      </c>
      <c r="DZ129" s="126">
        <v>31</v>
      </c>
      <c r="EA129" s="126">
        <v>0</v>
      </c>
      <c r="EB129" s="126">
        <v>657</v>
      </c>
      <c r="EC129" s="126">
        <v>93</v>
      </c>
      <c r="ED129" s="126">
        <v>555</v>
      </c>
      <c r="EE129" s="126">
        <v>3</v>
      </c>
      <c r="EF129" s="126">
        <v>0</v>
      </c>
      <c r="EG129" s="126">
        <v>0</v>
      </c>
      <c r="EH129" s="126">
        <v>0</v>
      </c>
      <c r="EI129" s="126">
        <v>1</v>
      </c>
      <c r="EJ129" s="126">
        <v>5</v>
      </c>
      <c r="EK129" s="126">
        <v>0</v>
      </c>
      <c r="EL129" s="126">
        <v>564</v>
      </c>
      <c r="EM129" s="126">
        <v>560</v>
      </c>
      <c r="EN129" s="126">
        <v>0</v>
      </c>
      <c r="EO129" s="126">
        <v>4</v>
      </c>
      <c r="EP129" s="126">
        <v>0</v>
      </c>
      <c r="EQ129" s="126">
        <v>128</v>
      </c>
      <c r="ER129" s="127" t="b">
        <v>0</v>
      </c>
      <c r="ES129" s="127" t="b">
        <v>0</v>
      </c>
      <c r="ET129" s="127" t="b">
        <v>0</v>
      </c>
      <c r="EU129" s="128">
        <v>0.436</v>
      </c>
      <c r="EV129" s="128">
        <v>0.31900000000000001</v>
      </c>
      <c r="EW129" s="128">
        <v>0.13900000000000001</v>
      </c>
      <c r="EX129" s="128">
        <v>0.152</v>
      </c>
      <c r="EY129" s="128">
        <v>0.254</v>
      </c>
      <c r="EZ129" s="128">
        <v>0.42200000000000004</v>
      </c>
      <c r="FA129" s="127" t="b">
        <v>0</v>
      </c>
      <c r="FB129" s="127" t="b">
        <v>0</v>
      </c>
      <c r="FC129" s="127" t="b">
        <v>0</v>
      </c>
      <c r="FD129" s="128">
        <v>0</v>
      </c>
      <c r="FE129" s="128">
        <v>0</v>
      </c>
      <c r="FF129" s="128">
        <v>0</v>
      </c>
      <c r="FG129" s="128">
        <v>0</v>
      </c>
      <c r="FH129" s="128">
        <v>0</v>
      </c>
      <c r="FI129" s="128">
        <v>0</v>
      </c>
      <c r="FJ129" s="127" t="b">
        <v>0</v>
      </c>
      <c r="FK129" s="127" t="b">
        <v>0</v>
      </c>
      <c r="FL129" s="127" t="b">
        <v>0</v>
      </c>
      <c r="FM129" s="128">
        <v>0</v>
      </c>
      <c r="FN129" s="128">
        <v>0</v>
      </c>
      <c r="FO129" s="128">
        <v>0</v>
      </c>
      <c r="FP129" s="128">
        <v>0</v>
      </c>
      <c r="FQ129" s="128">
        <v>0</v>
      </c>
      <c r="FR129" s="128">
        <v>0</v>
      </c>
      <c r="FS129" s="183" t="s">
        <v>993</v>
      </c>
      <c r="FT129" s="128">
        <v>0</v>
      </c>
      <c r="FU129" s="126">
        <v>0</v>
      </c>
      <c r="FV129" s="126">
        <v>564</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6">
        <v>0</v>
      </c>
      <c r="GM129" s="127" t="b">
        <v>0</v>
      </c>
      <c r="GN129" s="183" t="s">
        <v>993</v>
      </c>
      <c r="GO129" s="183" t="s">
        <v>993</v>
      </c>
      <c r="GP129" s="183" t="s">
        <v>993</v>
      </c>
      <c r="GQ129" s="183" t="s">
        <v>993</v>
      </c>
      <c r="GR129" s="127"/>
      <c r="GS129" s="123"/>
    </row>
    <row r="130" spans="1:201">
      <c r="A130" s="122"/>
      <c r="B130" s="210" t="s">
        <v>494</v>
      </c>
      <c r="C130" s="183" t="s">
        <v>1226</v>
      </c>
      <c r="D130" s="183" t="s">
        <v>37</v>
      </c>
      <c r="E130" s="183" t="s">
        <v>437</v>
      </c>
      <c r="F130" s="183" t="s">
        <v>986</v>
      </c>
      <c r="G130" s="183" t="s">
        <v>1062</v>
      </c>
      <c r="H130" s="183" t="s">
        <v>1063</v>
      </c>
      <c r="I130" s="183" t="s">
        <v>1223</v>
      </c>
      <c r="J130" s="183" t="s">
        <v>1224</v>
      </c>
      <c r="K130" s="126">
        <v>18</v>
      </c>
      <c r="L130" s="183" t="s">
        <v>37</v>
      </c>
      <c r="M130" s="183" t="s">
        <v>1144</v>
      </c>
      <c r="N130" s="183" t="s">
        <v>516</v>
      </c>
      <c r="O130" s="183" t="s">
        <v>993</v>
      </c>
      <c r="P130" s="183" t="s">
        <v>993</v>
      </c>
      <c r="Q130" s="183" t="s">
        <v>270</v>
      </c>
      <c r="R130" s="127" t="b">
        <v>0</v>
      </c>
      <c r="S130" s="126">
        <v>0</v>
      </c>
      <c r="T130" s="127" t="b">
        <v>0</v>
      </c>
      <c r="U130" s="126">
        <v>0</v>
      </c>
      <c r="V130" s="127" t="b">
        <v>0</v>
      </c>
      <c r="W130" s="127" t="b">
        <v>1</v>
      </c>
      <c r="X130" s="183" t="s">
        <v>270</v>
      </c>
      <c r="Y130" s="183" t="b">
        <f t="shared" si="45"/>
        <v>1</v>
      </c>
      <c r="Z130" s="183" t="s">
        <v>993</v>
      </c>
      <c r="AA130" s="127" t="b">
        <v>0</v>
      </c>
      <c r="AB130" s="183" t="s">
        <v>993</v>
      </c>
      <c r="AC130" s="183" t="s">
        <v>993</v>
      </c>
      <c r="AD130" s="183" t="s">
        <v>993</v>
      </c>
      <c r="AE130" s="183">
        <f t="shared" si="41"/>
        <v>10</v>
      </c>
      <c r="AF130" s="183">
        <f t="shared" si="42"/>
        <v>10</v>
      </c>
      <c r="AG130" s="183">
        <f t="shared" si="43"/>
        <v>0</v>
      </c>
      <c r="AH130" s="183">
        <f t="shared" si="44"/>
        <v>10</v>
      </c>
      <c r="AI130" s="126">
        <v>10</v>
      </c>
      <c r="AJ130" s="126">
        <v>10</v>
      </c>
      <c r="AK130" s="126">
        <v>0</v>
      </c>
      <c r="AL130" s="126">
        <v>10</v>
      </c>
      <c r="AM130" s="126">
        <v>0</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7" t="b">
        <v>0</v>
      </c>
      <c r="BD130" s="127"/>
      <c r="BE130" s="183" t="s">
        <v>1011</v>
      </c>
      <c r="BF130" s="126">
        <v>10</v>
      </c>
      <c r="BG130" s="183" t="s">
        <v>993</v>
      </c>
      <c r="BH130" s="126">
        <v>0</v>
      </c>
      <c r="BI130" s="183" t="s">
        <v>993</v>
      </c>
      <c r="BJ130" s="126">
        <v>0</v>
      </c>
      <c r="BK130" s="126">
        <v>0</v>
      </c>
      <c r="BL130" s="126">
        <v>0</v>
      </c>
      <c r="BM130" s="183" t="s">
        <v>993</v>
      </c>
      <c r="BN130" s="183" t="s">
        <v>993</v>
      </c>
      <c r="BO130" s="183" t="s">
        <v>993</v>
      </c>
      <c r="BP130" s="126">
        <v>0</v>
      </c>
      <c r="BQ130" s="183" t="s">
        <v>993</v>
      </c>
      <c r="BR130" s="126">
        <v>0</v>
      </c>
      <c r="BS130" s="183" t="s">
        <v>993</v>
      </c>
      <c r="BT130" s="126">
        <v>0</v>
      </c>
      <c r="BU130" s="126">
        <v>0</v>
      </c>
      <c r="BV130" s="126">
        <v>0</v>
      </c>
      <c r="BW130" s="183" t="s">
        <v>993</v>
      </c>
      <c r="BX130" s="126">
        <v>0</v>
      </c>
      <c r="BY130" s="183" t="s">
        <v>993</v>
      </c>
      <c r="BZ130" s="126">
        <v>0</v>
      </c>
      <c r="CA130" s="183" t="s">
        <v>993</v>
      </c>
      <c r="CB130" s="126">
        <v>0</v>
      </c>
      <c r="CC130" s="126">
        <v>0</v>
      </c>
      <c r="CD130" s="126">
        <v>0</v>
      </c>
      <c r="CE130" s="183" t="s">
        <v>993</v>
      </c>
      <c r="CF130" s="126">
        <v>0</v>
      </c>
      <c r="CG130" s="183" t="s">
        <v>993</v>
      </c>
      <c r="CH130" s="126">
        <v>0</v>
      </c>
      <c r="CI130" s="183" t="s">
        <v>993</v>
      </c>
      <c r="CJ130" s="126">
        <v>0</v>
      </c>
      <c r="CK130" s="126">
        <v>0</v>
      </c>
      <c r="CL130" s="126">
        <v>0</v>
      </c>
      <c r="CM130" s="126">
        <v>30</v>
      </c>
      <c r="CN130" s="126">
        <v>1.5</v>
      </c>
      <c r="CO130" s="126">
        <v>0</v>
      </c>
      <c r="CP130" s="126">
        <v>0</v>
      </c>
      <c r="CQ130" s="126">
        <v>1</v>
      </c>
      <c r="CR130" s="126">
        <v>0</v>
      </c>
      <c r="CS130" s="126">
        <v>1</v>
      </c>
      <c r="CT130" s="126">
        <v>0</v>
      </c>
      <c r="CU130" s="126">
        <v>0</v>
      </c>
      <c r="CV130" s="126">
        <v>0</v>
      </c>
      <c r="CW130" s="126">
        <v>0</v>
      </c>
      <c r="CX130" s="126">
        <v>0</v>
      </c>
      <c r="CY130" s="126">
        <v>0</v>
      </c>
      <c r="CZ130" s="126">
        <v>0</v>
      </c>
      <c r="DA130" s="126">
        <v>0</v>
      </c>
      <c r="DB130" s="126">
        <v>0</v>
      </c>
      <c r="DC130" s="126">
        <v>0</v>
      </c>
      <c r="DD130" s="126">
        <v>0</v>
      </c>
      <c r="DE130" s="126">
        <v>0</v>
      </c>
      <c r="DF130" s="126">
        <v>0</v>
      </c>
      <c r="DG130" s="127" t="b">
        <v>0</v>
      </c>
      <c r="DH130" s="183" t="s">
        <v>999</v>
      </c>
      <c r="DI130" s="183" t="s">
        <v>450</v>
      </c>
      <c r="DJ130" s="183" t="s">
        <v>437</v>
      </c>
      <c r="DK130" s="183" t="s">
        <v>1014</v>
      </c>
      <c r="DL130" s="126">
        <v>1146</v>
      </c>
      <c r="DM130" s="126">
        <v>979</v>
      </c>
      <c r="DN130" s="126">
        <v>23</v>
      </c>
      <c r="DO130" s="126">
        <v>144</v>
      </c>
      <c r="DP130" s="126">
        <v>2652</v>
      </c>
      <c r="DQ130" s="126">
        <v>1149</v>
      </c>
      <c r="DR130" s="167">
        <f t="shared" si="38"/>
        <v>0.72657534246575339</v>
      </c>
      <c r="DS130" s="168">
        <f t="shared" si="39"/>
        <v>2.3111111111111109</v>
      </c>
      <c r="DT130" s="126">
        <v>1146</v>
      </c>
      <c r="DU130" s="126">
        <v>991</v>
      </c>
      <c r="DV130" s="126">
        <v>136</v>
      </c>
      <c r="DW130" s="126">
        <v>15</v>
      </c>
      <c r="DX130" s="126">
        <v>4</v>
      </c>
      <c r="DY130" s="126">
        <v>0</v>
      </c>
      <c r="DZ130" s="126">
        <v>0</v>
      </c>
      <c r="EA130" s="126">
        <v>0</v>
      </c>
      <c r="EB130" s="126">
        <v>1149</v>
      </c>
      <c r="EC130" s="126">
        <v>1132</v>
      </c>
      <c r="ED130" s="126">
        <v>6</v>
      </c>
      <c r="EE130" s="126">
        <v>0</v>
      </c>
      <c r="EF130" s="126">
        <v>0</v>
      </c>
      <c r="EG130" s="126">
        <v>0</v>
      </c>
      <c r="EH130" s="126">
        <v>0</v>
      </c>
      <c r="EI130" s="126">
        <v>0</v>
      </c>
      <c r="EJ130" s="126">
        <v>11</v>
      </c>
      <c r="EK130" s="126">
        <v>0</v>
      </c>
      <c r="EL130" s="126">
        <v>17</v>
      </c>
      <c r="EM130" s="126">
        <v>17</v>
      </c>
      <c r="EN130" s="126">
        <v>0</v>
      </c>
      <c r="EO130" s="126">
        <v>0</v>
      </c>
      <c r="EP130" s="126">
        <v>0</v>
      </c>
      <c r="EQ130" s="126">
        <v>0</v>
      </c>
      <c r="ER130" s="127" t="b">
        <v>0</v>
      </c>
      <c r="ES130" s="127" t="b">
        <v>0</v>
      </c>
      <c r="ET130" s="127" t="b">
        <v>0</v>
      </c>
      <c r="EU130" s="128">
        <v>0.998</v>
      </c>
      <c r="EV130" s="128">
        <v>0.871</v>
      </c>
      <c r="EW130" s="128">
        <v>0.85799999999999998</v>
      </c>
      <c r="EX130" s="128">
        <v>0.61799999999999999</v>
      </c>
      <c r="EY130" s="128">
        <v>0.65</v>
      </c>
      <c r="EZ130" s="128">
        <v>0.879</v>
      </c>
      <c r="FA130" s="127" t="b">
        <v>0</v>
      </c>
      <c r="FB130" s="127" t="b">
        <v>0</v>
      </c>
      <c r="FC130" s="127" t="b">
        <v>0</v>
      </c>
      <c r="FD130" s="128">
        <v>0</v>
      </c>
      <c r="FE130" s="128">
        <v>0</v>
      </c>
      <c r="FF130" s="128">
        <v>0</v>
      </c>
      <c r="FG130" s="128">
        <v>0</v>
      </c>
      <c r="FH130" s="128">
        <v>0</v>
      </c>
      <c r="FI130" s="128">
        <v>0</v>
      </c>
      <c r="FJ130" s="127" t="b">
        <v>0</v>
      </c>
      <c r="FK130" s="127" t="b">
        <v>0</v>
      </c>
      <c r="FL130" s="127" t="b">
        <v>0</v>
      </c>
      <c r="FM130" s="128">
        <v>0</v>
      </c>
      <c r="FN130" s="128">
        <v>0</v>
      </c>
      <c r="FO130" s="128">
        <v>0</v>
      </c>
      <c r="FP130" s="128">
        <v>0</v>
      </c>
      <c r="FQ130" s="128">
        <v>0</v>
      </c>
      <c r="FR130" s="128">
        <v>0</v>
      </c>
      <c r="FS130" s="183" t="s">
        <v>993</v>
      </c>
      <c r="FT130" s="128">
        <v>0</v>
      </c>
      <c r="FU130" s="126">
        <v>0</v>
      </c>
      <c r="FV130" s="126">
        <v>17</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6">
        <v>0</v>
      </c>
      <c r="GM130" s="127" t="b">
        <v>0</v>
      </c>
      <c r="GN130" s="183" t="s">
        <v>993</v>
      </c>
      <c r="GO130" s="183" t="s">
        <v>993</v>
      </c>
      <c r="GP130" s="183" t="s">
        <v>993</v>
      </c>
      <c r="GQ130" s="183" t="s">
        <v>993</v>
      </c>
      <c r="GR130" s="183" t="s">
        <v>1230</v>
      </c>
      <c r="GS130" s="123"/>
    </row>
    <row r="131" spans="1:201">
      <c r="A131" s="122"/>
      <c r="B131" s="210" t="s">
        <v>494</v>
      </c>
      <c r="C131" s="183" t="s">
        <v>1226</v>
      </c>
      <c r="D131" s="183" t="s">
        <v>37</v>
      </c>
      <c r="E131" s="183" t="s">
        <v>437</v>
      </c>
      <c r="F131" s="183" t="s">
        <v>986</v>
      </c>
      <c r="G131" s="183" t="s">
        <v>1062</v>
      </c>
      <c r="H131" s="183" t="s">
        <v>1063</v>
      </c>
      <c r="I131" s="183" t="s">
        <v>1223</v>
      </c>
      <c r="J131" s="183" t="s">
        <v>1224</v>
      </c>
      <c r="K131" s="126">
        <v>19</v>
      </c>
      <c r="L131" s="183" t="s">
        <v>37</v>
      </c>
      <c r="M131" s="183" t="s">
        <v>1145</v>
      </c>
      <c r="N131" s="183" t="s">
        <v>517</v>
      </c>
      <c r="O131" s="183" t="s">
        <v>993</v>
      </c>
      <c r="P131" s="183" t="s">
        <v>993</v>
      </c>
      <c r="Q131" s="183" t="s">
        <v>270</v>
      </c>
      <c r="R131" s="127" t="b">
        <v>0</v>
      </c>
      <c r="S131" s="126">
        <v>0</v>
      </c>
      <c r="T131" s="127" t="b">
        <v>0</v>
      </c>
      <c r="U131" s="126">
        <v>0</v>
      </c>
      <c r="V131" s="127" t="b">
        <v>0</v>
      </c>
      <c r="W131" s="127" t="b">
        <v>1</v>
      </c>
      <c r="X131" s="183" t="s">
        <v>270</v>
      </c>
      <c r="Y131" s="183" t="b">
        <f t="shared" si="45"/>
        <v>1</v>
      </c>
      <c r="Z131" s="183" t="s">
        <v>993</v>
      </c>
      <c r="AA131" s="127" t="b">
        <v>0</v>
      </c>
      <c r="AB131" s="183" t="s">
        <v>993</v>
      </c>
      <c r="AC131" s="183" t="s">
        <v>993</v>
      </c>
      <c r="AD131" s="183" t="s">
        <v>993</v>
      </c>
      <c r="AE131" s="183">
        <f t="shared" si="41"/>
        <v>10</v>
      </c>
      <c r="AF131" s="183">
        <f t="shared" si="42"/>
        <v>10</v>
      </c>
      <c r="AG131" s="183">
        <f t="shared" si="43"/>
        <v>0</v>
      </c>
      <c r="AH131" s="183">
        <f t="shared" si="44"/>
        <v>10</v>
      </c>
      <c r="AI131" s="126">
        <v>10</v>
      </c>
      <c r="AJ131" s="126">
        <v>10</v>
      </c>
      <c r="AK131" s="126">
        <v>0</v>
      </c>
      <c r="AL131" s="126">
        <v>10</v>
      </c>
      <c r="AM131" s="126">
        <v>0</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7" t="b">
        <v>0</v>
      </c>
      <c r="BD131" s="127"/>
      <c r="BE131" s="183" t="s">
        <v>1228</v>
      </c>
      <c r="BF131" s="126">
        <v>10</v>
      </c>
      <c r="BG131" s="183" t="s">
        <v>993</v>
      </c>
      <c r="BH131" s="126">
        <v>0</v>
      </c>
      <c r="BI131" s="183" t="s">
        <v>993</v>
      </c>
      <c r="BJ131" s="126">
        <v>0</v>
      </c>
      <c r="BK131" s="126">
        <v>0</v>
      </c>
      <c r="BL131" s="126">
        <v>0</v>
      </c>
      <c r="BM131" s="183" t="s">
        <v>993</v>
      </c>
      <c r="BN131" s="183" t="s">
        <v>993</v>
      </c>
      <c r="BO131" s="183" t="s">
        <v>993</v>
      </c>
      <c r="BP131" s="126">
        <v>0</v>
      </c>
      <c r="BQ131" s="183" t="s">
        <v>993</v>
      </c>
      <c r="BR131" s="126">
        <v>0</v>
      </c>
      <c r="BS131" s="183" t="s">
        <v>993</v>
      </c>
      <c r="BT131" s="126">
        <v>0</v>
      </c>
      <c r="BU131" s="126">
        <v>0</v>
      </c>
      <c r="BV131" s="126">
        <v>0</v>
      </c>
      <c r="BW131" s="183" t="s">
        <v>993</v>
      </c>
      <c r="BX131" s="126">
        <v>0</v>
      </c>
      <c r="BY131" s="183" t="s">
        <v>993</v>
      </c>
      <c r="BZ131" s="126">
        <v>0</v>
      </c>
      <c r="CA131" s="183" t="s">
        <v>993</v>
      </c>
      <c r="CB131" s="126">
        <v>0</v>
      </c>
      <c r="CC131" s="126">
        <v>0</v>
      </c>
      <c r="CD131" s="126">
        <v>0</v>
      </c>
      <c r="CE131" s="183" t="s">
        <v>993</v>
      </c>
      <c r="CF131" s="126">
        <v>0</v>
      </c>
      <c r="CG131" s="183" t="s">
        <v>993</v>
      </c>
      <c r="CH131" s="126">
        <v>0</v>
      </c>
      <c r="CI131" s="183" t="s">
        <v>993</v>
      </c>
      <c r="CJ131" s="126">
        <v>0</v>
      </c>
      <c r="CK131" s="126">
        <v>0</v>
      </c>
      <c r="CL131" s="126">
        <v>0</v>
      </c>
      <c r="CM131" s="126">
        <v>34</v>
      </c>
      <c r="CN131" s="126">
        <v>0</v>
      </c>
      <c r="CO131" s="126">
        <v>0</v>
      </c>
      <c r="CP131" s="126">
        <v>0</v>
      </c>
      <c r="CQ131" s="126">
        <v>1</v>
      </c>
      <c r="CR131" s="126">
        <v>0</v>
      </c>
      <c r="CS131" s="126">
        <v>0</v>
      </c>
      <c r="CT131" s="126">
        <v>0</v>
      </c>
      <c r="CU131" s="126">
        <v>0</v>
      </c>
      <c r="CV131" s="126">
        <v>0</v>
      </c>
      <c r="CW131" s="126">
        <v>0</v>
      </c>
      <c r="CX131" s="126">
        <v>0</v>
      </c>
      <c r="CY131" s="126">
        <v>0</v>
      </c>
      <c r="CZ131" s="126">
        <v>0</v>
      </c>
      <c r="DA131" s="126">
        <v>0</v>
      </c>
      <c r="DB131" s="126">
        <v>0</v>
      </c>
      <c r="DC131" s="126">
        <v>0</v>
      </c>
      <c r="DD131" s="126">
        <v>0</v>
      </c>
      <c r="DE131" s="126">
        <v>0</v>
      </c>
      <c r="DF131" s="126">
        <v>0</v>
      </c>
      <c r="DG131" s="127" t="b">
        <v>0</v>
      </c>
      <c r="DH131" s="183" t="s">
        <v>999</v>
      </c>
      <c r="DI131" s="183" t="s">
        <v>293</v>
      </c>
      <c r="DJ131" s="183" t="s">
        <v>440</v>
      </c>
      <c r="DK131" s="183" t="s">
        <v>993</v>
      </c>
      <c r="DL131" s="126">
        <v>410</v>
      </c>
      <c r="DM131" s="126">
        <v>253</v>
      </c>
      <c r="DN131" s="126">
        <v>29</v>
      </c>
      <c r="DO131" s="126">
        <v>128</v>
      </c>
      <c r="DP131" s="126">
        <v>2158</v>
      </c>
      <c r="DQ131" s="126">
        <v>410</v>
      </c>
      <c r="DR131" s="167">
        <f t="shared" si="38"/>
        <v>0.59123287671232871</v>
      </c>
      <c r="DS131" s="168">
        <f t="shared" si="39"/>
        <v>5.2634146341463417</v>
      </c>
      <c r="DT131" s="126">
        <v>410</v>
      </c>
      <c r="DU131" s="126">
        <v>261</v>
      </c>
      <c r="DV131" s="126">
        <v>139</v>
      </c>
      <c r="DW131" s="126">
        <v>7</v>
      </c>
      <c r="DX131" s="126">
        <v>3</v>
      </c>
      <c r="DY131" s="126">
        <v>0</v>
      </c>
      <c r="DZ131" s="126">
        <v>0</v>
      </c>
      <c r="EA131" s="126">
        <v>0</v>
      </c>
      <c r="EB131" s="126">
        <v>410</v>
      </c>
      <c r="EC131" s="126">
        <v>382</v>
      </c>
      <c r="ED131" s="126">
        <v>1</v>
      </c>
      <c r="EE131" s="126">
        <v>25</v>
      </c>
      <c r="EF131" s="126">
        <v>0</v>
      </c>
      <c r="EG131" s="126">
        <v>0</v>
      </c>
      <c r="EH131" s="126">
        <v>0</v>
      </c>
      <c r="EI131" s="126">
        <v>0</v>
      </c>
      <c r="EJ131" s="126">
        <v>2</v>
      </c>
      <c r="EK131" s="126">
        <v>0</v>
      </c>
      <c r="EL131" s="126">
        <v>28</v>
      </c>
      <c r="EM131" s="126">
        <v>28</v>
      </c>
      <c r="EN131" s="126">
        <v>0</v>
      </c>
      <c r="EO131" s="126">
        <v>0</v>
      </c>
      <c r="EP131" s="126">
        <v>0</v>
      </c>
      <c r="EQ131" s="126">
        <v>0</v>
      </c>
      <c r="ER131" s="127" t="b">
        <v>0</v>
      </c>
      <c r="ES131" s="127" t="b">
        <v>0</v>
      </c>
      <c r="ET131" s="127" t="b">
        <v>0</v>
      </c>
      <c r="EU131" s="128">
        <v>0</v>
      </c>
      <c r="EV131" s="128">
        <v>0</v>
      </c>
      <c r="EW131" s="128">
        <v>0</v>
      </c>
      <c r="EX131" s="128">
        <v>0</v>
      </c>
      <c r="EY131" s="128">
        <v>0</v>
      </c>
      <c r="EZ131" s="128">
        <v>0</v>
      </c>
      <c r="FA131" s="127" t="b">
        <v>0</v>
      </c>
      <c r="FB131" s="127" t="b">
        <v>0</v>
      </c>
      <c r="FC131" s="127" t="b">
        <v>0</v>
      </c>
      <c r="FD131" s="128">
        <v>0</v>
      </c>
      <c r="FE131" s="128">
        <v>0</v>
      </c>
      <c r="FF131" s="128">
        <v>0</v>
      </c>
      <c r="FG131" s="128">
        <v>0</v>
      </c>
      <c r="FH131" s="128">
        <v>0</v>
      </c>
      <c r="FI131" s="128">
        <v>0</v>
      </c>
      <c r="FJ131" s="127" t="b">
        <v>0</v>
      </c>
      <c r="FK131" s="127" t="b">
        <v>0</v>
      </c>
      <c r="FL131" s="127" t="b">
        <v>0</v>
      </c>
      <c r="FM131" s="128">
        <v>0</v>
      </c>
      <c r="FN131" s="128">
        <v>0</v>
      </c>
      <c r="FO131" s="128">
        <v>0</v>
      </c>
      <c r="FP131" s="128">
        <v>0</v>
      </c>
      <c r="FQ131" s="128">
        <v>0</v>
      </c>
      <c r="FR131" s="128">
        <v>0</v>
      </c>
      <c r="FS131" s="183" t="s">
        <v>993</v>
      </c>
      <c r="FT131" s="128">
        <v>0</v>
      </c>
      <c r="FU131" s="126">
        <v>0</v>
      </c>
      <c r="FV131" s="126">
        <v>28</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6">
        <v>0</v>
      </c>
      <c r="GM131" s="127" t="b">
        <v>0</v>
      </c>
      <c r="GN131" s="183" t="s">
        <v>993</v>
      </c>
      <c r="GO131" s="183" t="s">
        <v>993</v>
      </c>
      <c r="GP131" s="183" t="s">
        <v>993</v>
      </c>
      <c r="GQ131" s="183" t="s">
        <v>993</v>
      </c>
      <c r="GR131" s="127"/>
      <c r="GS131" s="123"/>
    </row>
    <row r="132" spans="1:201">
      <c r="A132" s="122"/>
      <c r="B132" s="210" t="s">
        <v>494</v>
      </c>
      <c r="C132" s="183" t="s">
        <v>1226</v>
      </c>
      <c r="D132" s="183" t="s">
        <v>37</v>
      </c>
      <c r="E132" s="183" t="s">
        <v>437</v>
      </c>
      <c r="F132" s="183" t="s">
        <v>986</v>
      </c>
      <c r="G132" s="183" t="s">
        <v>1062</v>
      </c>
      <c r="H132" s="183" t="s">
        <v>1063</v>
      </c>
      <c r="I132" s="183" t="s">
        <v>1223</v>
      </c>
      <c r="J132" s="183" t="s">
        <v>1224</v>
      </c>
      <c r="K132" s="126">
        <v>20</v>
      </c>
      <c r="L132" s="183" t="s">
        <v>37</v>
      </c>
      <c r="M132" s="183" t="s">
        <v>1146</v>
      </c>
      <c r="N132" s="183" t="s">
        <v>519</v>
      </c>
      <c r="O132" s="183" t="s">
        <v>993</v>
      </c>
      <c r="P132" s="183" t="s">
        <v>993</v>
      </c>
      <c r="Q132" s="183" t="s">
        <v>270</v>
      </c>
      <c r="R132" s="127" t="b">
        <v>1</v>
      </c>
      <c r="S132" s="126">
        <v>10</v>
      </c>
      <c r="T132" s="127" t="b">
        <v>1</v>
      </c>
      <c r="U132" s="126">
        <v>28</v>
      </c>
      <c r="V132" s="127" t="b">
        <v>0</v>
      </c>
      <c r="W132" s="127" t="b">
        <v>0</v>
      </c>
      <c r="X132" s="183" t="s">
        <v>270</v>
      </c>
      <c r="Y132" s="183" t="b">
        <f t="shared" si="45"/>
        <v>1</v>
      </c>
      <c r="Z132" s="183" t="s">
        <v>993</v>
      </c>
      <c r="AA132" s="127" t="b">
        <v>0</v>
      </c>
      <c r="AB132" s="183" t="s">
        <v>993</v>
      </c>
      <c r="AC132" s="183" t="s">
        <v>993</v>
      </c>
      <c r="AD132" s="183" t="s">
        <v>993</v>
      </c>
      <c r="AE132" s="183">
        <f t="shared" si="41"/>
        <v>38</v>
      </c>
      <c r="AF132" s="183">
        <f t="shared" si="42"/>
        <v>38</v>
      </c>
      <c r="AG132" s="183">
        <f t="shared" si="43"/>
        <v>0</v>
      </c>
      <c r="AH132" s="183">
        <f t="shared" si="44"/>
        <v>38</v>
      </c>
      <c r="AI132" s="126">
        <v>38</v>
      </c>
      <c r="AJ132" s="126">
        <v>38</v>
      </c>
      <c r="AK132" s="126">
        <v>0</v>
      </c>
      <c r="AL132" s="126">
        <v>38</v>
      </c>
      <c r="AM132" s="126">
        <v>0</v>
      </c>
      <c r="AN132" s="126">
        <v>0</v>
      </c>
      <c r="AO132" s="126">
        <v>0</v>
      </c>
      <c r="AP132" s="126">
        <v>0</v>
      </c>
      <c r="AQ132" s="126">
        <v>0</v>
      </c>
      <c r="AR132" s="126">
        <v>0</v>
      </c>
      <c r="AS132" s="126">
        <v>0</v>
      </c>
      <c r="AT132" s="126">
        <v>0</v>
      </c>
      <c r="AU132" s="126">
        <v>0</v>
      </c>
      <c r="AV132" s="126">
        <v>0</v>
      </c>
      <c r="AW132" s="126">
        <v>0</v>
      </c>
      <c r="AX132" s="126">
        <v>0</v>
      </c>
      <c r="AY132" s="126">
        <v>0</v>
      </c>
      <c r="AZ132" s="126">
        <v>0</v>
      </c>
      <c r="BA132" s="126">
        <v>0</v>
      </c>
      <c r="BB132" s="126">
        <v>0</v>
      </c>
      <c r="BC132" s="127" t="b">
        <v>0</v>
      </c>
      <c r="BD132" s="127"/>
      <c r="BE132" s="183" t="s">
        <v>427</v>
      </c>
      <c r="BF132" s="126">
        <v>38</v>
      </c>
      <c r="BG132" s="183" t="s">
        <v>993</v>
      </c>
      <c r="BH132" s="126">
        <v>0</v>
      </c>
      <c r="BI132" s="183" t="s">
        <v>993</v>
      </c>
      <c r="BJ132" s="126">
        <v>0</v>
      </c>
      <c r="BK132" s="126">
        <v>0</v>
      </c>
      <c r="BL132" s="126">
        <v>0</v>
      </c>
      <c r="BM132" s="183" t="s">
        <v>993</v>
      </c>
      <c r="BN132" s="183" t="s">
        <v>993</v>
      </c>
      <c r="BO132" s="183" t="s">
        <v>993</v>
      </c>
      <c r="BP132" s="126">
        <v>0</v>
      </c>
      <c r="BQ132" s="183" t="s">
        <v>993</v>
      </c>
      <c r="BR132" s="126">
        <v>0</v>
      </c>
      <c r="BS132" s="183" t="s">
        <v>993</v>
      </c>
      <c r="BT132" s="126">
        <v>0</v>
      </c>
      <c r="BU132" s="126">
        <v>0</v>
      </c>
      <c r="BV132" s="126">
        <v>0</v>
      </c>
      <c r="BW132" s="183" t="s">
        <v>993</v>
      </c>
      <c r="BX132" s="126">
        <v>0</v>
      </c>
      <c r="BY132" s="183" t="s">
        <v>993</v>
      </c>
      <c r="BZ132" s="126">
        <v>0</v>
      </c>
      <c r="CA132" s="183" t="s">
        <v>993</v>
      </c>
      <c r="CB132" s="126">
        <v>0</v>
      </c>
      <c r="CC132" s="126">
        <v>0</v>
      </c>
      <c r="CD132" s="126">
        <v>0</v>
      </c>
      <c r="CE132" s="183" t="s">
        <v>993</v>
      </c>
      <c r="CF132" s="126">
        <v>0</v>
      </c>
      <c r="CG132" s="183" t="s">
        <v>993</v>
      </c>
      <c r="CH132" s="126">
        <v>0</v>
      </c>
      <c r="CI132" s="183" t="s">
        <v>993</v>
      </c>
      <c r="CJ132" s="126">
        <v>0</v>
      </c>
      <c r="CK132" s="126">
        <v>0</v>
      </c>
      <c r="CL132" s="126">
        <v>0</v>
      </c>
      <c r="CM132" s="126">
        <v>0</v>
      </c>
      <c r="CN132" s="126">
        <v>0</v>
      </c>
      <c r="CO132" s="126">
        <v>0</v>
      </c>
      <c r="CP132" s="126">
        <v>0</v>
      </c>
      <c r="CQ132" s="126">
        <v>0</v>
      </c>
      <c r="CR132" s="126">
        <v>0</v>
      </c>
      <c r="CS132" s="126">
        <v>0</v>
      </c>
      <c r="CT132" s="126">
        <v>0</v>
      </c>
      <c r="CU132" s="126">
        <v>0</v>
      </c>
      <c r="CV132" s="126">
        <v>0</v>
      </c>
      <c r="CW132" s="126">
        <v>0</v>
      </c>
      <c r="CX132" s="126">
        <v>0</v>
      </c>
      <c r="CY132" s="126">
        <v>0</v>
      </c>
      <c r="CZ132" s="126">
        <v>0</v>
      </c>
      <c r="DA132" s="126">
        <v>0</v>
      </c>
      <c r="DB132" s="126">
        <v>0</v>
      </c>
      <c r="DC132" s="126">
        <v>0</v>
      </c>
      <c r="DD132" s="126">
        <v>0</v>
      </c>
      <c r="DE132" s="126">
        <v>0</v>
      </c>
      <c r="DF132" s="126">
        <v>0</v>
      </c>
      <c r="DG132" s="127" t="b">
        <v>1</v>
      </c>
      <c r="DH132" s="183" t="s">
        <v>999</v>
      </c>
      <c r="DI132" s="183" t="s">
        <v>270</v>
      </c>
      <c r="DJ132" s="183" t="s">
        <v>434</v>
      </c>
      <c r="DK132" s="183" t="s">
        <v>993</v>
      </c>
      <c r="DL132" s="126">
        <v>87</v>
      </c>
      <c r="DM132" s="126">
        <v>9</v>
      </c>
      <c r="DN132" s="126">
        <v>60</v>
      </c>
      <c r="DO132" s="126">
        <v>18</v>
      </c>
      <c r="DP132" s="126">
        <v>1152</v>
      </c>
      <c r="DQ132" s="126">
        <v>85</v>
      </c>
      <c r="DR132" s="167">
        <f t="shared" si="38"/>
        <v>8.3056957462148528E-2</v>
      </c>
      <c r="DS132" s="168">
        <f t="shared" si="39"/>
        <v>13.395348837209303</v>
      </c>
      <c r="DT132" s="126">
        <v>87</v>
      </c>
      <c r="DU132" s="126">
        <v>7</v>
      </c>
      <c r="DV132" s="126">
        <v>51</v>
      </c>
      <c r="DW132" s="126">
        <v>27</v>
      </c>
      <c r="DX132" s="126">
        <v>2</v>
      </c>
      <c r="DY132" s="126">
        <v>0</v>
      </c>
      <c r="DZ132" s="126">
        <v>0</v>
      </c>
      <c r="EA132" s="126">
        <v>0</v>
      </c>
      <c r="EB132" s="126">
        <v>85</v>
      </c>
      <c r="EC132" s="126">
        <v>4</v>
      </c>
      <c r="ED132" s="126">
        <v>51</v>
      </c>
      <c r="EE132" s="126">
        <v>18</v>
      </c>
      <c r="EF132" s="126">
        <v>0</v>
      </c>
      <c r="EG132" s="126">
        <v>2</v>
      </c>
      <c r="EH132" s="126">
        <v>0</v>
      </c>
      <c r="EI132" s="126">
        <v>0</v>
      </c>
      <c r="EJ132" s="126">
        <v>8</v>
      </c>
      <c r="EK132" s="126">
        <v>2</v>
      </c>
      <c r="EL132" s="126">
        <v>81</v>
      </c>
      <c r="EM132" s="126">
        <v>79</v>
      </c>
      <c r="EN132" s="126">
        <v>0</v>
      </c>
      <c r="EO132" s="126">
        <v>2</v>
      </c>
      <c r="EP132" s="126">
        <v>0</v>
      </c>
      <c r="EQ132" s="126">
        <v>0</v>
      </c>
      <c r="ER132" s="127" t="b">
        <v>0</v>
      </c>
      <c r="ES132" s="127" t="b">
        <v>0</v>
      </c>
      <c r="ET132" s="127" t="b">
        <v>0</v>
      </c>
      <c r="EU132" s="128">
        <v>0</v>
      </c>
      <c r="EV132" s="128">
        <v>0</v>
      </c>
      <c r="EW132" s="128">
        <v>0</v>
      </c>
      <c r="EX132" s="128">
        <v>0</v>
      </c>
      <c r="EY132" s="128">
        <v>0</v>
      </c>
      <c r="EZ132" s="128">
        <v>0</v>
      </c>
      <c r="FA132" s="127" t="b">
        <v>0</v>
      </c>
      <c r="FB132" s="127" t="b">
        <v>0</v>
      </c>
      <c r="FC132" s="127" t="b">
        <v>0</v>
      </c>
      <c r="FD132" s="128">
        <v>0</v>
      </c>
      <c r="FE132" s="128">
        <v>0</v>
      </c>
      <c r="FF132" s="128">
        <v>0</v>
      </c>
      <c r="FG132" s="128">
        <v>0</v>
      </c>
      <c r="FH132" s="128">
        <v>0</v>
      </c>
      <c r="FI132" s="128">
        <v>0</v>
      </c>
      <c r="FJ132" s="127" t="b">
        <v>0</v>
      </c>
      <c r="FK132" s="127" t="b">
        <v>0</v>
      </c>
      <c r="FL132" s="127" t="b">
        <v>0</v>
      </c>
      <c r="FM132" s="128">
        <v>0</v>
      </c>
      <c r="FN132" s="128">
        <v>0</v>
      </c>
      <c r="FO132" s="128">
        <v>0</v>
      </c>
      <c r="FP132" s="128">
        <v>0</v>
      </c>
      <c r="FQ132" s="128">
        <v>0</v>
      </c>
      <c r="FR132" s="128">
        <v>0</v>
      </c>
      <c r="FS132" s="183" t="s">
        <v>993</v>
      </c>
      <c r="FT132" s="128">
        <v>0</v>
      </c>
      <c r="FU132" s="126">
        <v>0</v>
      </c>
      <c r="FV132" s="126">
        <v>81</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6">
        <v>0</v>
      </c>
      <c r="GM132" s="127" t="b">
        <v>0</v>
      </c>
      <c r="GN132" s="183" t="s">
        <v>993</v>
      </c>
      <c r="GO132" s="183" t="s">
        <v>993</v>
      </c>
      <c r="GP132" s="183" t="s">
        <v>993</v>
      </c>
      <c r="GQ132" s="183" t="s">
        <v>993</v>
      </c>
      <c r="GR132" s="127"/>
      <c r="GS132" s="123"/>
    </row>
    <row r="133" spans="1:201">
      <c r="A133" s="122"/>
      <c r="B133" s="210" t="s">
        <v>494</v>
      </c>
      <c r="C133" s="183" t="s">
        <v>1226</v>
      </c>
      <c r="D133" s="183" t="s">
        <v>37</v>
      </c>
      <c r="E133" s="183" t="s">
        <v>437</v>
      </c>
      <c r="F133" s="183" t="s">
        <v>986</v>
      </c>
      <c r="G133" s="183" t="s">
        <v>1062</v>
      </c>
      <c r="H133" s="183" t="s">
        <v>1063</v>
      </c>
      <c r="I133" s="183" t="s">
        <v>1223</v>
      </c>
      <c r="J133" s="183" t="s">
        <v>1224</v>
      </c>
      <c r="K133" s="126">
        <v>24</v>
      </c>
      <c r="L133" s="183" t="s">
        <v>37</v>
      </c>
      <c r="M133" s="183" t="s">
        <v>1233</v>
      </c>
      <c r="N133" s="183" t="s">
        <v>526</v>
      </c>
      <c r="O133" s="183" t="s">
        <v>993</v>
      </c>
      <c r="P133" s="183" t="s">
        <v>993</v>
      </c>
      <c r="Q133" s="183" t="s">
        <v>270</v>
      </c>
      <c r="R133" s="127" t="b">
        <v>0</v>
      </c>
      <c r="S133" s="126">
        <v>0</v>
      </c>
      <c r="T133" s="127" t="b">
        <v>0</v>
      </c>
      <c r="U133" s="126">
        <v>0</v>
      </c>
      <c r="V133" s="127" t="b">
        <v>0</v>
      </c>
      <c r="W133" s="127" t="b">
        <v>1</v>
      </c>
      <c r="X133" s="183" t="s">
        <v>270</v>
      </c>
      <c r="Y133" s="183" t="b">
        <f t="shared" si="45"/>
        <v>1</v>
      </c>
      <c r="Z133" s="183" t="s">
        <v>993</v>
      </c>
      <c r="AA133" s="127" t="b">
        <v>0</v>
      </c>
      <c r="AB133" s="183" t="s">
        <v>993</v>
      </c>
      <c r="AC133" s="183" t="s">
        <v>993</v>
      </c>
      <c r="AD133" s="183" t="s">
        <v>993</v>
      </c>
      <c r="AE133" s="183">
        <f t="shared" si="41"/>
        <v>3</v>
      </c>
      <c r="AF133" s="183">
        <f t="shared" si="42"/>
        <v>3</v>
      </c>
      <c r="AG133" s="183">
        <f t="shared" si="43"/>
        <v>0</v>
      </c>
      <c r="AH133" s="183">
        <f t="shared" si="44"/>
        <v>3</v>
      </c>
      <c r="AI133" s="126">
        <v>3</v>
      </c>
      <c r="AJ133" s="126">
        <v>3</v>
      </c>
      <c r="AK133" s="126">
        <v>0</v>
      </c>
      <c r="AL133" s="126">
        <v>3</v>
      </c>
      <c r="AM133" s="126">
        <v>0</v>
      </c>
      <c r="AN133" s="126">
        <v>0</v>
      </c>
      <c r="AO133" s="126">
        <v>0</v>
      </c>
      <c r="AP133" s="126">
        <v>0</v>
      </c>
      <c r="AQ133" s="126">
        <v>0</v>
      </c>
      <c r="AR133" s="126">
        <v>0</v>
      </c>
      <c r="AS133" s="126">
        <v>0</v>
      </c>
      <c r="AT133" s="126">
        <v>0</v>
      </c>
      <c r="AU133" s="126">
        <v>0</v>
      </c>
      <c r="AV133" s="126">
        <v>0</v>
      </c>
      <c r="AW133" s="126">
        <v>0</v>
      </c>
      <c r="AX133" s="126">
        <v>0</v>
      </c>
      <c r="AY133" s="126">
        <v>0</v>
      </c>
      <c r="AZ133" s="126">
        <v>0</v>
      </c>
      <c r="BA133" s="126">
        <v>0</v>
      </c>
      <c r="BB133" s="126">
        <v>0</v>
      </c>
      <c r="BC133" s="127" t="b">
        <v>0</v>
      </c>
      <c r="BD133" s="127"/>
      <c r="BE133" s="183" t="s">
        <v>1152</v>
      </c>
      <c r="BF133" s="126">
        <v>3</v>
      </c>
      <c r="BG133" s="183" t="s">
        <v>993</v>
      </c>
      <c r="BH133" s="126">
        <v>0</v>
      </c>
      <c r="BI133" s="183" t="s">
        <v>993</v>
      </c>
      <c r="BJ133" s="126">
        <v>0</v>
      </c>
      <c r="BK133" s="126">
        <v>0</v>
      </c>
      <c r="BL133" s="126">
        <v>0</v>
      </c>
      <c r="BM133" s="183" t="s">
        <v>993</v>
      </c>
      <c r="BN133" s="183" t="s">
        <v>993</v>
      </c>
      <c r="BO133" s="183" t="s">
        <v>993</v>
      </c>
      <c r="BP133" s="126">
        <v>0</v>
      </c>
      <c r="BQ133" s="183" t="s">
        <v>993</v>
      </c>
      <c r="BR133" s="126">
        <v>0</v>
      </c>
      <c r="BS133" s="183" t="s">
        <v>993</v>
      </c>
      <c r="BT133" s="126">
        <v>0</v>
      </c>
      <c r="BU133" s="126">
        <v>0</v>
      </c>
      <c r="BV133" s="126">
        <v>0</v>
      </c>
      <c r="BW133" s="183" t="s">
        <v>993</v>
      </c>
      <c r="BX133" s="126">
        <v>0</v>
      </c>
      <c r="BY133" s="183" t="s">
        <v>993</v>
      </c>
      <c r="BZ133" s="126">
        <v>0</v>
      </c>
      <c r="CA133" s="183" t="s">
        <v>993</v>
      </c>
      <c r="CB133" s="126">
        <v>0</v>
      </c>
      <c r="CC133" s="126">
        <v>0</v>
      </c>
      <c r="CD133" s="126">
        <v>0</v>
      </c>
      <c r="CE133" s="183" t="s">
        <v>993</v>
      </c>
      <c r="CF133" s="126">
        <v>0</v>
      </c>
      <c r="CG133" s="183" t="s">
        <v>993</v>
      </c>
      <c r="CH133" s="126">
        <v>0</v>
      </c>
      <c r="CI133" s="183" t="s">
        <v>993</v>
      </c>
      <c r="CJ133" s="126">
        <v>0</v>
      </c>
      <c r="CK133" s="126">
        <v>0</v>
      </c>
      <c r="CL133" s="126">
        <v>0</v>
      </c>
      <c r="CM133" s="126">
        <v>7</v>
      </c>
      <c r="CN133" s="126">
        <v>0.8</v>
      </c>
      <c r="CO133" s="126">
        <v>0</v>
      </c>
      <c r="CP133" s="126">
        <v>0</v>
      </c>
      <c r="CQ133" s="126">
        <v>0</v>
      </c>
      <c r="CR133" s="126">
        <v>0</v>
      </c>
      <c r="CS133" s="126">
        <v>6</v>
      </c>
      <c r="CT133" s="126">
        <v>0</v>
      </c>
      <c r="CU133" s="126">
        <v>0</v>
      </c>
      <c r="CV133" s="126">
        <v>0</v>
      </c>
      <c r="CW133" s="126">
        <v>0</v>
      </c>
      <c r="CX133" s="126">
        <v>0</v>
      </c>
      <c r="CY133" s="126">
        <v>0</v>
      </c>
      <c r="CZ133" s="126">
        <v>0</v>
      </c>
      <c r="DA133" s="126">
        <v>0</v>
      </c>
      <c r="DB133" s="126">
        <v>0</v>
      </c>
      <c r="DC133" s="126">
        <v>0</v>
      </c>
      <c r="DD133" s="126">
        <v>0</v>
      </c>
      <c r="DE133" s="126">
        <v>0</v>
      </c>
      <c r="DF133" s="126">
        <v>0</v>
      </c>
      <c r="DG133" s="127" t="b">
        <v>0</v>
      </c>
      <c r="DH133" s="183" t="s">
        <v>1017</v>
      </c>
      <c r="DI133" s="183" t="s">
        <v>993</v>
      </c>
      <c r="DJ133" s="183" t="s">
        <v>993</v>
      </c>
      <c r="DK133" s="183" t="s">
        <v>993</v>
      </c>
      <c r="DL133" s="126">
        <v>66</v>
      </c>
      <c r="DM133" s="126">
        <v>25</v>
      </c>
      <c r="DN133" s="126">
        <v>38</v>
      </c>
      <c r="DO133" s="126">
        <v>3</v>
      </c>
      <c r="DP133" s="126">
        <v>892</v>
      </c>
      <c r="DQ133" s="126">
        <v>67</v>
      </c>
      <c r="DR133" s="167">
        <f t="shared" si="38"/>
        <v>0.81461187214611874</v>
      </c>
      <c r="DS133" s="168">
        <f t="shared" si="39"/>
        <v>13.413533834586467</v>
      </c>
      <c r="DT133" s="126">
        <v>66</v>
      </c>
      <c r="DU133" s="126">
        <v>7</v>
      </c>
      <c r="DV133" s="126">
        <v>58</v>
      </c>
      <c r="DW133" s="126">
        <v>1</v>
      </c>
      <c r="DX133" s="126">
        <v>0</v>
      </c>
      <c r="DY133" s="126">
        <v>0</v>
      </c>
      <c r="DZ133" s="126">
        <v>0</v>
      </c>
      <c r="EA133" s="126">
        <v>0</v>
      </c>
      <c r="EB133" s="126">
        <v>67</v>
      </c>
      <c r="EC133" s="126">
        <v>47</v>
      </c>
      <c r="ED133" s="126">
        <v>20</v>
      </c>
      <c r="EE133" s="126">
        <v>0</v>
      </c>
      <c r="EF133" s="126">
        <v>0</v>
      </c>
      <c r="EG133" s="126">
        <v>0</v>
      </c>
      <c r="EH133" s="126">
        <v>0</v>
      </c>
      <c r="EI133" s="126">
        <v>0</v>
      </c>
      <c r="EJ133" s="126">
        <v>0</v>
      </c>
      <c r="EK133" s="126">
        <v>0</v>
      </c>
      <c r="EL133" s="126">
        <v>20</v>
      </c>
      <c r="EM133" s="126">
        <v>20</v>
      </c>
      <c r="EN133" s="126">
        <v>0</v>
      </c>
      <c r="EO133" s="126">
        <v>0</v>
      </c>
      <c r="EP133" s="126">
        <v>0</v>
      </c>
      <c r="EQ133" s="126">
        <v>35</v>
      </c>
      <c r="ER133" s="127" t="b">
        <v>0</v>
      </c>
      <c r="ES133" s="127" t="b">
        <v>0</v>
      </c>
      <c r="ET133" s="127" t="b">
        <v>0</v>
      </c>
      <c r="EU133" s="128">
        <v>0</v>
      </c>
      <c r="EV133" s="128">
        <v>0</v>
      </c>
      <c r="EW133" s="128">
        <v>0</v>
      </c>
      <c r="EX133" s="128">
        <v>0</v>
      </c>
      <c r="EY133" s="128">
        <v>0</v>
      </c>
      <c r="EZ133" s="128">
        <v>0</v>
      </c>
      <c r="FA133" s="127" t="b">
        <v>0</v>
      </c>
      <c r="FB133" s="127" t="b">
        <v>0</v>
      </c>
      <c r="FC133" s="127" t="b">
        <v>0</v>
      </c>
      <c r="FD133" s="128">
        <v>0</v>
      </c>
      <c r="FE133" s="128">
        <v>0</v>
      </c>
      <c r="FF133" s="128">
        <v>0</v>
      </c>
      <c r="FG133" s="128">
        <v>0</v>
      </c>
      <c r="FH133" s="128">
        <v>0</v>
      </c>
      <c r="FI133" s="128">
        <v>0</v>
      </c>
      <c r="FJ133" s="127" t="b">
        <v>0</v>
      </c>
      <c r="FK133" s="127" t="b">
        <v>0</v>
      </c>
      <c r="FL133" s="127" t="b">
        <v>0</v>
      </c>
      <c r="FM133" s="128">
        <v>0</v>
      </c>
      <c r="FN133" s="128">
        <v>0</v>
      </c>
      <c r="FO133" s="128">
        <v>0</v>
      </c>
      <c r="FP133" s="128">
        <v>0</v>
      </c>
      <c r="FQ133" s="128">
        <v>0</v>
      </c>
      <c r="FR133" s="128">
        <v>0</v>
      </c>
      <c r="FS133" s="183" t="s">
        <v>993</v>
      </c>
      <c r="FT133" s="128">
        <v>0</v>
      </c>
      <c r="FU133" s="126">
        <v>0</v>
      </c>
      <c r="FV133" s="126">
        <v>20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6">
        <v>0</v>
      </c>
      <c r="GM133" s="127" t="b">
        <v>0</v>
      </c>
      <c r="GN133" s="183" t="s">
        <v>993</v>
      </c>
      <c r="GO133" s="183" t="s">
        <v>993</v>
      </c>
      <c r="GP133" s="183" t="s">
        <v>993</v>
      </c>
      <c r="GQ133" s="183" t="s">
        <v>993</v>
      </c>
      <c r="GR133" s="127"/>
      <c r="GS133" s="123"/>
    </row>
    <row r="134" spans="1:201" s="175" customFormat="1">
      <c r="A134" s="169"/>
      <c r="B134" s="211"/>
      <c r="C134" s="170"/>
      <c r="D134" s="170"/>
      <c r="E134" s="170"/>
      <c r="F134" s="170"/>
      <c r="G134" s="170"/>
      <c r="H134" s="170"/>
      <c r="I134" s="170"/>
      <c r="J134" s="170"/>
      <c r="K134" s="171"/>
      <c r="L134" s="170"/>
      <c r="M134" s="170"/>
      <c r="N134" s="170"/>
      <c r="O134" s="170"/>
      <c r="P134" s="170"/>
      <c r="Q134" s="170"/>
      <c r="R134" s="172"/>
      <c r="S134" s="171"/>
      <c r="T134" s="172"/>
      <c r="U134" s="171"/>
      <c r="V134" s="172"/>
      <c r="W134" s="172"/>
      <c r="X134" s="170"/>
      <c r="Y134" s="170"/>
      <c r="Z134" s="170"/>
      <c r="AA134" s="172"/>
      <c r="AB134" s="170"/>
      <c r="AC134" s="170"/>
      <c r="AD134" s="170"/>
      <c r="AE134" s="170">
        <f>SUM(AE65:AE133)</f>
        <v>2188</v>
      </c>
      <c r="AF134" s="170">
        <f t="shared" ref="AF134:AH134" si="46">SUM(AF65:AF133)</f>
        <v>2036</v>
      </c>
      <c r="AG134" s="170">
        <f t="shared" si="46"/>
        <v>414</v>
      </c>
      <c r="AH134" s="170">
        <f t="shared" si="46"/>
        <v>2188</v>
      </c>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2"/>
      <c r="BD134" s="172"/>
      <c r="BE134" s="170"/>
      <c r="BF134" s="171"/>
      <c r="BG134" s="170"/>
      <c r="BH134" s="171"/>
      <c r="BI134" s="170"/>
      <c r="BJ134" s="171"/>
      <c r="BK134" s="171"/>
      <c r="BL134" s="171"/>
      <c r="BM134" s="170"/>
      <c r="BN134" s="170"/>
      <c r="BO134" s="170"/>
      <c r="BP134" s="171"/>
      <c r="BQ134" s="170"/>
      <c r="BR134" s="171"/>
      <c r="BS134" s="170"/>
      <c r="BT134" s="171"/>
      <c r="BU134" s="171"/>
      <c r="BV134" s="171"/>
      <c r="BW134" s="170"/>
      <c r="BX134" s="171"/>
      <c r="BY134" s="170"/>
      <c r="BZ134" s="171"/>
      <c r="CA134" s="170"/>
      <c r="CB134" s="171"/>
      <c r="CC134" s="171"/>
      <c r="CD134" s="171"/>
      <c r="CE134" s="170"/>
      <c r="CF134" s="171"/>
      <c r="CG134" s="170"/>
      <c r="CH134" s="171"/>
      <c r="CI134" s="170"/>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2"/>
      <c r="DH134" s="170"/>
      <c r="DI134" s="170"/>
      <c r="DJ134" s="170"/>
      <c r="DK134" s="170"/>
      <c r="DL134" s="171">
        <f>SUM(DL65:DL133)</f>
        <v>51956</v>
      </c>
      <c r="DM134" s="171">
        <f t="shared" ref="DM134:DU134" si="47">SUM(DM65:DM133)</f>
        <v>38025</v>
      </c>
      <c r="DN134" s="171">
        <f t="shared" si="47"/>
        <v>4686</v>
      </c>
      <c r="DO134" s="171">
        <f t="shared" si="47"/>
        <v>9245</v>
      </c>
      <c r="DP134" s="171">
        <f t="shared" si="47"/>
        <v>555846</v>
      </c>
      <c r="DQ134" s="171">
        <f t="shared" si="47"/>
        <v>52431</v>
      </c>
      <c r="DR134" s="167">
        <f t="shared" si="38"/>
        <v>0.6960081139966442</v>
      </c>
      <c r="DS134" s="168">
        <f t="shared" si="39"/>
        <v>10.649716918773411</v>
      </c>
      <c r="DT134" s="171">
        <f t="shared" si="47"/>
        <v>51956</v>
      </c>
      <c r="DU134" s="171">
        <f t="shared" si="47"/>
        <v>11329</v>
      </c>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2"/>
      <c r="ES134" s="172"/>
      <c r="ET134" s="172"/>
      <c r="EU134" s="173"/>
      <c r="EV134" s="173"/>
      <c r="EW134" s="173"/>
      <c r="EX134" s="173"/>
      <c r="EY134" s="173"/>
      <c r="EZ134" s="173"/>
      <c r="FA134" s="172"/>
      <c r="FB134" s="172"/>
      <c r="FC134" s="172"/>
      <c r="FD134" s="173"/>
      <c r="FE134" s="173"/>
      <c r="FF134" s="173"/>
      <c r="FG134" s="173"/>
      <c r="FH134" s="173"/>
      <c r="FI134" s="173"/>
      <c r="FJ134" s="172"/>
      <c r="FK134" s="172"/>
      <c r="FL134" s="172"/>
      <c r="FM134" s="173"/>
      <c r="FN134" s="173"/>
      <c r="FO134" s="173"/>
      <c r="FP134" s="173"/>
      <c r="FQ134" s="173"/>
      <c r="FR134" s="173"/>
      <c r="FS134" s="170"/>
      <c r="FT134" s="173"/>
      <c r="FU134" s="171"/>
      <c r="FV134" s="171"/>
      <c r="FW134" s="171"/>
      <c r="FX134" s="171"/>
      <c r="FY134" s="171"/>
      <c r="FZ134" s="171"/>
      <c r="GA134" s="171"/>
      <c r="GB134" s="171"/>
      <c r="GC134" s="171"/>
      <c r="GD134" s="171"/>
      <c r="GE134" s="171"/>
      <c r="GF134" s="171"/>
      <c r="GG134" s="171"/>
      <c r="GH134" s="171"/>
      <c r="GI134" s="171"/>
      <c r="GJ134" s="171"/>
      <c r="GK134" s="171"/>
      <c r="GL134" s="171"/>
      <c r="GM134" s="172"/>
      <c r="GN134" s="170"/>
      <c r="GO134" s="170"/>
      <c r="GP134" s="170"/>
      <c r="GQ134" s="170"/>
      <c r="GR134" s="172"/>
      <c r="GS134" s="174"/>
    </row>
    <row r="135" spans="1:201">
      <c r="A135" s="122"/>
      <c r="B135" s="210" t="s">
        <v>547</v>
      </c>
      <c r="C135" s="183" t="s">
        <v>1061</v>
      </c>
      <c r="D135" s="183" t="s">
        <v>548</v>
      </c>
      <c r="E135" s="183" t="s">
        <v>437</v>
      </c>
      <c r="F135" s="183" t="s">
        <v>986</v>
      </c>
      <c r="G135" s="183" t="s">
        <v>1062</v>
      </c>
      <c r="H135" s="183" t="s">
        <v>1063</v>
      </c>
      <c r="I135" s="183" t="s">
        <v>1064</v>
      </c>
      <c r="J135" s="183" t="s">
        <v>1065</v>
      </c>
      <c r="K135" s="126">
        <v>1</v>
      </c>
      <c r="L135" s="183" t="s">
        <v>548</v>
      </c>
      <c r="M135" s="183" t="s">
        <v>1019</v>
      </c>
      <c r="N135" s="183" t="s">
        <v>346</v>
      </c>
      <c r="O135" s="183" t="s">
        <v>1054</v>
      </c>
      <c r="P135" s="183" t="s">
        <v>293</v>
      </c>
      <c r="Q135" s="183" t="s">
        <v>290</v>
      </c>
      <c r="R135" s="127" t="b">
        <v>0</v>
      </c>
      <c r="S135" s="126">
        <v>0</v>
      </c>
      <c r="T135" s="127" t="b">
        <v>0</v>
      </c>
      <c r="U135" s="126">
        <v>0</v>
      </c>
      <c r="V135" s="127" t="b">
        <v>0</v>
      </c>
      <c r="W135" s="127" t="b">
        <v>1</v>
      </c>
      <c r="X135" s="183" t="s">
        <v>290</v>
      </c>
      <c r="Y135" s="183" t="b">
        <f t="shared" ref="Y135:Y166" si="48">Q135=X135</f>
        <v>1</v>
      </c>
      <c r="Z135" s="183" t="s">
        <v>993</v>
      </c>
      <c r="AA135" s="127" t="b">
        <v>0</v>
      </c>
      <c r="AB135" s="183" t="s">
        <v>993</v>
      </c>
      <c r="AC135" s="183" t="s">
        <v>993</v>
      </c>
      <c r="AD135" s="183" t="s">
        <v>993</v>
      </c>
      <c r="AE135" s="183">
        <f t="shared" ref="AE135:AE166" si="49">AI135+AN135</f>
        <v>41</v>
      </c>
      <c r="AF135" s="183">
        <f t="shared" ref="AF135:AF166" si="50">AJ135+AO135</f>
        <v>33</v>
      </c>
      <c r="AG135" s="183">
        <f t="shared" ref="AG135:AG166" si="51">AK135+AP135</f>
        <v>13</v>
      </c>
      <c r="AH135" s="183">
        <f t="shared" ref="AH135:AH166" si="52">AL135+AQ135</f>
        <v>41</v>
      </c>
      <c r="AI135" s="126">
        <v>41</v>
      </c>
      <c r="AJ135" s="126">
        <v>33</v>
      </c>
      <c r="AK135" s="126">
        <v>13</v>
      </c>
      <c r="AL135" s="126">
        <v>41</v>
      </c>
      <c r="AM135" s="126">
        <v>41</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7" t="b">
        <v>0</v>
      </c>
      <c r="BD135" s="127"/>
      <c r="BE135" s="183" t="s">
        <v>301</v>
      </c>
      <c r="BF135" s="126">
        <v>41</v>
      </c>
      <c r="BG135" s="183" t="s">
        <v>993</v>
      </c>
      <c r="BH135" s="126">
        <v>0</v>
      </c>
      <c r="BI135" s="183" t="s">
        <v>993</v>
      </c>
      <c r="BJ135" s="126">
        <v>0</v>
      </c>
      <c r="BK135" s="126">
        <v>0</v>
      </c>
      <c r="BL135" s="126">
        <v>0</v>
      </c>
      <c r="BM135" s="183" t="s">
        <v>425</v>
      </c>
      <c r="BN135" s="183" t="s">
        <v>270</v>
      </c>
      <c r="BO135" s="183" t="s">
        <v>298</v>
      </c>
      <c r="BP135" s="126">
        <v>41</v>
      </c>
      <c r="BQ135" s="183" t="s">
        <v>993</v>
      </c>
      <c r="BR135" s="126">
        <v>0</v>
      </c>
      <c r="BS135" s="183" t="s">
        <v>993</v>
      </c>
      <c r="BT135" s="126">
        <v>0</v>
      </c>
      <c r="BU135" s="126">
        <v>0</v>
      </c>
      <c r="BV135" s="126">
        <v>0</v>
      </c>
      <c r="BW135" s="183" t="s">
        <v>993</v>
      </c>
      <c r="BX135" s="126">
        <v>0</v>
      </c>
      <c r="BY135" s="183" t="s">
        <v>993</v>
      </c>
      <c r="BZ135" s="126">
        <v>0</v>
      </c>
      <c r="CA135" s="183" t="s">
        <v>993</v>
      </c>
      <c r="CB135" s="126">
        <v>0</v>
      </c>
      <c r="CC135" s="126">
        <v>0</v>
      </c>
      <c r="CD135" s="126">
        <v>0</v>
      </c>
      <c r="CE135" s="183" t="s">
        <v>993</v>
      </c>
      <c r="CF135" s="126">
        <v>0</v>
      </c>
      <c r="CG135" s="183" t="s">
        <v>993</v>
      </c>
      <c r="CH135" s="126">
        <v>0</v>
      </c>
      <c r="CI135" s="183" t="s">
        <v>993</v>
      </c>
      <c r="CJ135" s="126">
        <v>0</v>
      </c>
      <c r="CK135" s="126">
        <v>0</v>
      </c>
      <c r="CL135" s="126">
        <v>0</v>
      </c>
      <c r="CM135" s="126">
        <v>18</v>
      </c>
      <c r="CN135" s="126">
        <v>0.8</v>
      </c>
      <c r="CO135" s="126">
        <v>2</v>
      </c>
      <c r="CP135" s="126">
        <v>0</v>
      </c>
      <c r="CQ135" s="126">
        <v>7</v>
      </c>
      <c r="CR135" s="126">
        <v>0</v>
      </c>
      <c r="CS135" s="126">
        <v>0</v>
      </c>
      <c r="CT135" s="126">
        <v>0</v>
      </c>
      <c r="CU135" s="126">
        <v>0</v>
      </c>
      <c r="CV135" s="126">
        <v>0</v>
      </c>
      <c r="CW135" s="126">
        <v>0</v>
      </c>
      <c r="CX135" s="126">
        <v>0</v>
      </c>
      <c r="CY135" s="126">
        <v>0</v>
      </c>
      <c r="CZ135" s="126">
        <v>0</v>
      </c>
      <c r="DA135" s="126">
        <v>0</v>
      </c>
      <c r="DB135" s="126">
        <v>0</v>
      </c>
      <c r="DC135" s="126">
        <v>0</v>
      </c>
      <c r="DD135" s="126">
        <v>0</v>
      </c>
      <c r="DE135" s="126">
        <v>0</v>
      </c>
      <c r="DF135" s="126">
        <v>0</v>
      </c>
      <c r="DG135" s="127" t="b">
        <v>0</v>
      </c>
      <c r="DH135" s="183" t="s">
        <v>999</v>
      </c>
      <c r="DI135" s="183" t="s">
        <v>1000</v>
      </c>
      <c r="DJ135" s="183" t="s">
        <v>270</v>
      </c>
      <c r="DK135" s="183" t="s">
        <v>993</v>
      </c>
      <c r="DL135" s="126">
        <v>465</v>
      </c>
      <c r="DM135" s="126">
        <v>465</v>
      </c>
      <c r="DN135" s="126">
        <v>0</v>
      </c>
      <c r="DO135" s="126">
        <v>0</v>
      </c>
      <c r="DP135" s="126">
        <v>9080</v>
      </c>
      <c r="DQ135" s="126">
        <v>467</v>
      </c>
      <c r="DR135" s="167">
        <f t="shared" si="38"/>
        <v>0.60674908118944204</v>
      </c>
      <c r="DS135" s="168">
        <f t="shared" si="39"/>
        <v>19.484978540772531</v>
      </c>
      <c r="DT135" s="126">
        <v>465</v>
      </c>
      <c r="DU135" s="126">
        <v>0</v>
      </c>
      <c r="DV135" s="126">
        <v>374</v>
      </c>
      <c r="DW135" s="126">
        <v>40</v>
      </c>
      <c r="DX135" s="126">
        <v>51</v>
      </c>
      <c r="DY135" s="126">
        <v>0</v>
      </c>
      <c r="DZ135" s="126">
        <v>0</v>
      </c>
      <c r="EA135" s="126">
        <v>0</v>
      </c>
      <c r="EB135" s="126">
        <v>467</v>
      </c>
      <c r="EC135" s="126">
        <v>109</v>
      </c>
      <c r="ED135" s="126">
        <v>247</v>
      </c>
      <c r="EE135" s="126">
        <v>74</v>
      </c>
      <c r="EF135" s="126">
        <v>0</v>
      </c>
      <c r="EG135" s="126">
        <v>37</v>
      </c>
      <c r="EH135" s="126">
        <v>0</v>
      </c>
      <c r="EI135" s="126">
        <v>0</v>
      </c>
      <c r="EJ135" s="126">
        <v>0</v>
      </c>
      <c r="EK135" s="126">
        <v>0</v>
      </c>
      <c r="EL135" s="126">
        <v>358</v>
      </c>
      <c r="EM135" s="126">
        <v>358</v>
      </c>
      <c r="EN135" s="126">
        <v>0</v>
      </c>
      <c r="EO135" s="126">
        <v>0</v>
      </c>
      <c r="EP135" s="126">
        <v>0</v>
      </c>
      <c r="EQ135" s="126">
        <v>0</v>
      </c>
      <c r="ER135" s="127" t="b">
        <v>0</v>
      </c>
      <c r="ES135" s="127" t="b">
        <v>0</v>
      </c>
      <c r="ET135" s="127" t="b">
        <v>0</v>
      </c>
      <c r="EU135" s="128">
        <v>1.6E-2</v>
      </c>
      <c r="EV135" s="128">
        <v>1.6E-2</v>
      </c>
      <c r="EW135" s="128">
        <v>1.4999999999999999E-2</v>
      </c>
      <c r="EX135" s="128">
        <v>1E-3</v>
      </c>
      <c r="EY135" s="128">
        <v>0.153</v>
      </c>
      <c r="EZ135" s="128">
        <v>0.16899999999999998</v>
      </c>
      <c r="FA135" s="127" t="b">
        <v>0</v>
      </c>
      <c r="FB135" s="127" t="b">
        <v>0</v>
      </c>
      <c r="FC135" s="127" t="b">
        <v>1</v>
      </c>
      <c r="FD135" s="128">
        <v>0</v>
      </c>
      <c r="FE135" s="128">
        <v>0</v>
      </c>
      <c r="FF135" s="128">
        <v>0</v>
      </c>
      <c r="FG135" s="128">
        <v>0</v>
      </c>
      <c r="FH135" s="128">
        <v>0</v>
      </c>
      <c r="FI135" s="128">
        <v>0</v>
      </c>
      <c r="FJ135" s="127" t="b">
        <v>0</v>
      </c>
      <c r="FK135" s="127" t="b">
        <v>0</v>
      </c>
      <c r="FL135" s="127" t="b">
        <v>1</v>
      </c>
      <c r="FM135" s="128">
        <v>0</v>
      </c>
      <c r="FN135" s="128">
        <v>0</v>
      </c>
      <c r="FO135" s="128">
        <v>0</v>
      </c>
      <c r="FP135" s="128">
        <v>0</v>
      </c>
      <c r="FQ135" s="128">
        <v>0</v>
      </c>
      <c r="FR135" s="128">
        <v>0</v>
      </c>
      <c r="FS135" s="183" t="s">
        <v>293</v>
      </c>
      <c r="FT135" s="128">
        <v>0</v>
      </c>
      <c r="FU135" s="126">
        <v>0</v>
      </c>
      <c r="FV135" s="126">
        <v>358</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6">
        <v>0</v>
      </c>
      <c r="GM135" s="127" t="b">
        <v>0</v>
      </c>
      <c r="GN135" s="183" t="s">
        <v>993</v>
      </c>
      <c r="GO135" s="183" t="s">
        <v>993</v>
      </c>
      <c r="GP135" s="183" t="s">
        <v>993</v>
      </c>
      <c r="GQ135" s="183" t="s">
        <v>993</v>
      </c>
      <c r="GR135" s="127"/>
      <c r="GS135" s="123"/>
    </row>
    <row r="136" spans="1:201">
      <c r="A136" s="122"/>
      <c r="B136" s="210" t="s">
        <v>550</v>
      </c>
      <c r="C136" s="183" t="s">
        <v>1066</v>
      </c>
      <c r="D136" s="183" t="s">
        <v>1067</v>
      </c>
      <c r="E136" s="183" t="s">
        <v>437</v>
      </c>
      <c r="F136" s="183" t="s">
        <v>986</v>
      </c>
      <c r="G136" s="183" t="s">
        <v>1062</v>
      </c>
      <c r="H136" s="183" t="s">
        <v>1063</v>
      </c>
      <c r="I136" s="183" t="s">
        <v>1064</v>
      </c>
      <c r="J136" s="183" t="s">
        <v>1065</v>
      </c>
      <c r="K136" s="126">
        <v>1</v>
      </c>
      <c r="L136" s="183" t="s">
        <v>1067</v>
      </c>
      <c r="M136" s="183" t="s">
        <v>1019</v>
      </c>
      <c r="N136" s="183" t="s">
        <v>552</v>
      </c>
      <c r="O136" s="183" t="s">
        <v>993</v>
      </c>
      <c r="P136" s="183" t="s">
        <v>993</v>
      </c>
      <c r="Q136" s="183" t="s">
        <v>290</v>
      </c>
      <c r="R136" s="127" t="b">
        <v>0</v>
      </c>
      <c r="S136" s="126">
        <v>0</v>
      </c>
      <c r="T136" s="127" t="b">
        <v>0</v>
      </c>
      <c r="U136" s="126">
        <v>0</v>
      </c>
      <c r="V136" s="127" t="b">
        <v>0</v>
      </c>
      <c r="W136" s="127" t="b">
        <v>1</v>
      </c>
      <c r="X136" s="183" t="s">
        <v>290</v>
      </c>
      <c r="Y136" s="183" t="b">
        <f t="shared" si="48"/>
        <v>1</v>
      </c>
      <c r="Z136" s="183" t="s">
        <v>993</v>
      </c>
      <c r="AA136" s="127" t="b">
        <v>0</v>
      </c>
      <c r="AB136" s="183" t="s">
        <v>993</v>
      </c>
      <c r="AC136" s="183" t="s">
        <v>993</v>
      </c>
      <c r="AD136" s="183" t="s">
        <v>993</v>
      </c>
      <c r="AE136" s="183">
        <f t="shared" si="49"/>
        <v>44</v>
      </c>
      <c r="AF136" s="183">
        <f t="shared" si="50"/>
        <v>44</v>
      </c>
      <c r="AG136" s="183">
        <f t="shared" si="51"/>
        <v>0</v>
      </c>
      <c r="AH136" s="183">
        <f t="shared" si="52"/>
        <v>44</v>
      </c>
      <c r="AI136" s="126">
        <v>44</v>
      </c>
      <c r="AJ136" s="126">
        <v>44</v>
      </c>
      <c r="AK136" s="126">
        <v>0</v>
      </c>
      <c r="AL136" s="126">
        <v>44</v>
      </c>
      <c r="AM136" s="126">
        <v>0</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7" t="b">
        <v>0</v>
      </c>
      <c r="BD136" s="127"/>
      <c r="BE136" s="183" t="s">
        <v>282</v>
      </c>
      <c r="BF136" s="126">
        <v>44</v>
      </c>
      <c r="BG136" s="183" t="s">
        <v>993</v>
      </c>
      <c r="BH136" s="126">
        <v>0</v>
      </c>
      <c r="BI136" s="183" t="s">
        <v>993</v>
      </c>
      <c r="BJ136" s="126">
        <v>0</v>
      </c>
      <c r="BK136" s="126">
        <v>0</v>
      </c>
      <c r="BL136" s="126">
        <v>0</v>
      </c>
      <c r="BM136" s="183" t="s">
        <v>993</v>
      </c>
      <c r="BN136" s="183" t="s">
        <v>993</v>
      </c>
      <c r="BO136" s="183" t="s">
        <v>993</v>
      </c>
      <c r="BP136" s="126">
        <v>0</v>
      </c>
      <c r="BQ136" s="183" t="s">
        <v>993</v>
      </c>
      <c r="BR136" s="126">
        <v>0</v>
      </c>
      <c r="BS136" s="183" t="s">
        <v>993</v>
      </c>
      <c r="BT136" s="126">
        <v>0</v>
      </c>
      <c r="BU136" s="126">
        <v>0</v>
      </c>
      <c r="BV136" s="126">
        <v>0</v>
      </c>
      <c r="BW136" s="183" t="s">
        <v>993</v>
      </c>
      <c r="BX136" s="126">
        <v>0</v>
      </c>
      <c r="BY136" s="183" t="s">
        <v>993</v>
      </c>
      <c r="BZ136" s="126">
        <v>0</v>
      </c>
      <c r="CA136" s="183" t="s">
        <v>993</v>
      </c>
      <c r="CB136" s="126">
        <v>0</v>
      </c>
      <c r="CC136" s="126">
        <v>0</v>
      </c>
      <c r="CD136" s="126">
        <v>0</v>
      </c>
      <c r="CE136" s="183" t="s">
        <v>993</v>
      </c>
      <c r="CF136" s="126">
        <v>0</v>
      </c>
      <c r="CG136" s="183" t="s">
        <v>993</v>
      </c>
      <c r="CH136" s="126">
        <v>0</v>
      </c>
      <c r="CI136" s="183" t="s">
        <v>993</v>
      </c>
      <c r="CJ136" s="126">
        <v>0</v>
      </c>
      <c r="CK136" s="126">
        <v>0</v>
      </c>
      <c r="CL136" s="126">
        <v>0</v>
      </c>
      <c r="CM136" s="126">
        <v>20</v>
      </c>
      <c r="CN136" s="126">
        <v>0</v>
      </c>
      <c r="CO136" s="126">
        <v>3</v>
      </c>
      <c r="CP136" s="126">
        <v>0</v>
      </c>
      <c r="CQ136" s="126">
        <v>3</v>
      </c>
      <c r="CR136" s="126">
        <v>0</v>
      </c>
      <c r="CS136" s="126">
        <v>0</v>
      </c>
      <c r="CT136" s="126">
        <v>0</v>
      </c>
      <c r="CU136" s="126">
        <v>2</v>
      </c>
      <c r="CV136" s="126">
        <v>0</v>
      </c>
      <c r="CW136" s="126">
        <v>1</v>
      </c>
      <c r="CX136" s="126">
        <v>0</v>
      </c>
      <c r="CY136" s="126">
        <v>1</v>
      </c>
      <c r="CZ136" s="126">
        <v>0</v>
      </c>
      <c r="DA136" s="126">
        <v>0</v>
      </c>
      <c r="DB136" s="126">
        <v>0</v>
      </c>
      <c r="DC136" s="126">
        <v>0</v>
      </c>
      <c r="DD136" s="126">
        <v>0</v>
      </c>
      <c r="DE136" s="126">
        <v>0</v>
      </c>
      <c r="DF136" s="126">
        <v>0</v>
      </c>
      <c r="DG136" s="127" t="b">
        <v>0</v>
      </c>
      <c r="DH136" s="183" t="s">
        <v>999</v>
      </c>
      <c r="DI136" s="183" t="s">
        <v>270</v>
      </c>
      <c r="DJ136" s="183" t="s">
        <v>434</v>
      </c>
      <c r="DK136" s="183" t="s">
        <v>1000</v>
      </c>
      <c r="DL136" s="126">
        <v>1455</v>
      </c>
      <c r="DM136" s="126">
        <v>574</v>
      </c>
      <c r="DN136" s="126">
        <v>856</v>
      </c>
      <c r="DO136" s="126">
        <v>25</v>
      </c>
      <c r="DP136" s="126">
        <v>16623</v>
      </c>
      <c r="DQ136" s="126">
        <v>1419</v>
      </c>
      <c r="DR136" s="167">
        <f t="shared" si="38"/>
        <v>1.0350560398505604</v>
      </c>
      <c r="DS136" s="168">
        <f t="shared" si="39"/>
        <v>11.5678496868476</v>
      </c>
      <c r="DT136" s="126">
        <v>1455</v>
      </c>
      <c r="DU136" s="126">
        <v>64</v>
      </c>
      <c r="DV136" s="126">
        <v>866</v>
      </c>
      <c r="DW136" s="126">
        <v>201</v>
      </c>
      <c r="DX136" s="126">
        <v>324</v>
      </c>
      <c r="DY136" s="126">
        <v>0</v>
      </c>
      <c r="DZ136" s="126">
        <v>0</v>
      </c>
      <c r="EA136" s="126">
        <v>0</v>
      </c>
      <c r="EB136" s="126">
        <v>1419</v>
      </c>
      <c r="EC136" s="126">
        <v>632</v>
      </c>
      <c r="ED136" s="126">
        <v>549</v>
      </c>
      <c r="EE136" s="126">
        <v>24</v>
      </c>
      <c r="EF136" s="126">
        <v>2</v>
      </c>
      <c r="EG136" s="126">
        <v>53</v>
      </c>
      <c r="EH136" s="126">
        <v>0</v>
      </c>
      <c r="EI136" s="126">
        <v>92</v>
      </c>
      <c r="EJ136" s="126">
        <v>67</v>
      </c>
      <c r="EK136" s="126">
        <v>0</v>
      </c>
      <c r="EL136" s="126">
        <v>787</v>
      </c>
      <c r="EM136" s="126">
        <v>686</v>
      </c>
      <c r="EN136" s="126">
        <v>0</v>
      </c>
      <c r="EO136" s="126">
        <v>101</v>
      </c>
      <c r="EP136" s="126">
        <v>0</v>
      </c>
      <c r="EQ136" s="126">
        <v>0</v>
      </c>
      <c r="ER136" s="127" t="b">
        <v>0</v>
      </c>
      <c r="ES136" s="127" t="b">
        <v>0</v>
      </c>
      <c r="ET136" s="127" t="b">
        <v>0</v>
      </c>
      <c r="EU136" s="128">
        <v>0.40399999999999997</v>
      </c>
      <c r="EV136" s="128">
        <v>0.27</v>
      </c>
      <c r="EW136" s="128">
        <v>0.221</v>
      </c>
      <c r="EX136" s="128">
        <v>0.105</v>
      </c>
      <c r="EY136" s="128">
        <v>0.06</v>
      </c>
      <c r="EZ136" s="128">
        <v>0.27600000000000002</v>
      </c>
      <c r="FA136" s="127" t="b">
        <v>0</v>
      </c>
      <c r="FB136" s="127" t="b">
        <v>0</v>
      </c>
      <c r="FC136" s="127" t="b">
        <v>1</v>
      </c>
      <c r="FD136" s="128">
        <v>0</v>
      </c>
      <c r="FE136" s="128">
        <v>0</v>
      </c>
      <c r="FF136" s="128">
        <v>0</v>
      </c>
      <c r="FG136" s="128">
        <v>0</v>
      </c>
      <c r="FH136" s="128">
        <v>0</v>
      </c>
      <c r="FI136" s="128">
        <v>0</v>
      </c>
      <c r="FJ136" s="127" t="b">
        <v>0</v>
      </c>
      <c r="FK136" s="127" t="b">
        <v>0</v>
      </c>
      <c r="FL136" s="127" t="b">
        <v>1</v>
      </c>
      <c r="FM136" s="128">
        <v>0</v>
      </c>
      <c r="FN136" s="128">
        <v>0</v>
      </c>
      <c r="FO136" s="128">
        <v>0</v>
      </c>
      <c r="FP136" s="128">
        <v>0</v>
      </c>
      <c r="FQ136" s="128">
        <v>0</v>
      </c>
      <c r="FR136" s="128">
        <v>0</v>
      </c>
      <c r="FS136" s="183" t="s">
        <v>993</v>
      </c>
      <c r="FT136" s="128">
        <v>0</v>
      </c>
      <c r="FU136" s="126">
        <v>0</v>
      </c>
      <c r="FV136" s="126">
        <v>787</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6">
        <v>0</v>
      </c>
      <c r="GM136" s="127" t="b">
        <v>0</v>
      </c>
      <c r="GN136" s="183" t="s">
        <v>993</v>
      </c>
      <c r="GO136" s="183" t="s">
        <v>993</v>
      </c>
      <c r="GP136" s="183" t="s">
        <v>993</v>
      </c>
      <c r="GQ136" s="183" t="s">
        <v>993</v>
      </c>
      <c r="GR136" s="127"/>
      <c r="GS136" s="123"/>
    </row>
    <row r="137" spans="1:201">
      <c r="A137" s="122"/>
      <c r="B137" s="210" t="s">
        <v>553</v>
      </c>
      <c r="C137" s="183" t="s">
        <v>1074</v>
      </c>
      <c r="D137" s="183" t="s">
        <v>1075</v>
      </c>
      <c r="E137" s="183" t="s">
        <v>437</v>
      </c>
      <c r="F137" s="183" t="s">
        <v>986</v>
      </c>
      <c r="G137" s="183" t="s">
        <v>1062</v>
      </c>
      <c r="H137" s="183" t="s">
        <v>1063</v>
      </c>
      <c r="I137" s="183" t="s">
        <v>1064</v>
      </c>
      <c r="J137" s="183" t="s">
        <v>1065</v>
      </c>
      <c r="K137" s="126">
        <v>1</v>
      </c>
      <c r="L137" s="183" t="s">
        <v>1075</v>
      </c>
      <c r="M137" s="183" t="s">
        <v>1019</v>
      </c>
      <c r="N137" s="183" t="s">
        <v>352</v>
      </c>
      <c r="O137" s="183" t="s">
        <v>997</v>
      </c>
      <c r="P137" s="183" t="s">
        <v>293</v>
      </c>
      <c r="Q137" s="183" t="s">
        <v>290</v>
      </c>
      <c r="R137" s="127" t="b">
        <v>0</v>
      </c>
      <c r="S137" s="126">
        <v>0</v>
      </c>
      <c r="T137" s="127" t="b">
        <v>0</v>
      </c>
      <c r="U137" s="126">
        <v>0</v>
      </c>
      <c r="V137" s="127" t="b">
        <v>1</v>
      </c>
      <c r="W137" s="127" t="b">
        <v>1</v>
      </c>
      <c r="X137" s="183" t="s">
        <v>290</v>
      </c>
      <c r="Y137" s="183" t="b">
        <f t="shared" si="48"/>
        <v>1</v>
      </c>
      <c r="Z137" s="183" t="s">
        <v>993</v>
      </c>
      <c r="AA137" s="127" t="b">
        <v>0</v>
      </c>
      <c r="AB137" s="183" t="s">
        <v>993</v>
      </c>
      <c r="AC137" s="183" t="s">
        <v>993</v>
      </c>
      <c r="AD137" s="183" t="s">
        <v>993</v>
      </c>
      <c r="AE137" s="183">
        <f t="shared" si="49"/>
        <v>40</v>
      </c>
      <c r="AF137" s="183">
        <f t="shared" si="50"/>
        <v>39</v>
      </c>
      <c r="AG137" s="183">
        <f t="shared" si="51"/>
        <v>20</v>
      </c>
      <c r="AH137" s="183">
        <f t="shared" si="52"/>
        <v>40</v>
      </c>
      <c r="AI137" s="126">
        <v>40</v>
      </c>
      <c r="AJ137" s="126">
        <v>39</v>
      </c>
      <c r="AK137" s="126">
        <v>20</v>
      </c>
      <c r="AL137" s="126">
        <v>40</v>
      </c>
      <c r="AM137" s="126">
        <v>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7" t="b">
        <v>0</v>
      </c>
      <c r="BD137" s="127"/>
      <c r="BE137" s="183" t="s">
        <v>296</v>
      </c>
      <c r="BF137" s="126">
        <v>39</v>
      </c>
      <c r="BG137" s="183" t="s">
        <v>993</v>
      </c>
      <c r="BH137" s="126">
        <v>0</v>
      </c>
      <c r="BI137" s="183" t="s">
        <v>993</v>
      </c>
      <c r="BJ137" s="126">
        <v>0</v>
      </c>
      <c r="BK137" s="126">
        <v>0</v>
      </c>
      <c r="BL137" s="126">
        <v>1</v>
      </c>
      <c r="BM137" s="183" t="s">
        <v>993</v>
      </c>
      <c r="BN137" s="183" t="s">
        <v>993</v>
      </c>
      <c r="BO137" s="183" t="s">
        <v>993</v>
      </c>
      <c r="BP137" s="126">
        <v>0</v>
      </c>
      <c r="BQ137" s="183" t="s">
        <v>993</v>
      </c>
      <c r="BR137" s="126">
        <v>0</v>
      </c>
      <c r="BS137" s="183" t="s">
        <v>993</v>
      </c>
      <c r="BT137" s="126">
        <v>0</v>
      </c>
      <c r="BU137" s="126">
        <v>0</v>
      </c>
      <c r="BV137" s="126">
        <v>0</v>
      </c>
      <c r="BW137" s="183" t="s">
        <v>993</v>
      </c>
      <c r="BX137" s="126">
        <v>0</v>
      </c>
      <c r="BY137" s="183" t="s">
        <v>993</v>
      </c>
      <c r="BZ137" s="126">
        <v>0</v>
      </c>
      <c r="CA137" s="183" t="s">
        <v>993</v>
      </c>
      <c r="CB137" s="126">
        <v>0</v>
      </c>
      <c r="CC137" s="126">
        <v>0</v>
      </c>
      <c r="CD137" s="126">
        <v>0</v>
      </c>
      <c r="CE137" s="183" t="s">
        <v>993</v>
      </c>
      <c r="CF137" s="126">
        <v>0</v>
      </c>
      <c r="CG137" s="183" t="s">
        <v>993</v>
      </c>
      <c r="CH137" s="126">
        <v>0</v>
      </c>
      <c r="CI137" s="183" t="s">
        <v>993</v>
      </c>
      <c r="CJ137" s="126">
        <v>0</v>
      </c>
      <c r="CK137" s="126">
        <v>0</v>
      </c>
      <c r="CL137" s="126">
        <v>0</v>
      </c>
      <c r="CM137" s="126">
        <v>15</v>
      </c>
      <c r="CN137" s="126">
        <v>5</v>
      </c>
      <c r="CO137" s="126">
        <v>0</v>
      </c>
      <c r="CP137" s="126">
        <v>0</v>
      </c>
      <c r="CQ137" s="126">
        <v>0</v>
      </c>
      <c r="CR137" s="126">
        <v>6.2</v>
      </c>
      <c r="CS137" s="126">
        <v>0</v>
      </c>
      <c r="CT137" s="126">
        <v>0</v>
      </c>
      <c r="CU137" s="126">
        <v>0</v>
      </c>
      <c r="CV137" s="126">
        <v>0</v>
      </c>
      <c r="CW137" s="126">
        <v>0</v>
      </c>
      <c r="CX137" s="126">
        <v>0</v>
      </c>
      <c r="CY137" s="126">
        <v>0</v>
      </c>
      <c r="CZ137" s="126">
        <v>0</v>
      </c>
      <c r="DA137" s="126">
        <v>0</v>
      </c>
      <c r="DB137" s="126">
        <v>0</v>
      </c>
      <c r="DC137" s="126">
        <v>0</v>
      </c>
      <c r="DD137" s="126">
        <v>0</v>
      </c>
      <c r="DE137" s="126">
        <v>0</v>
      </c>
      <c r="DF137" s="126">
        <v>0</v>
      </c>
      <c r="DG137" s="127" t="b">
        <v>0</v>
      </c>
      <c r="DH137" s="183" t="s">
        <v>999</v>
      </c>
      <c r="DI137" s="183" t="s">
        <v>270</v>
      </c>
      <c r="DJ137" s="183" t="s">
        <v>434</v>
      </c>
      <c r="DK137" s="183" t="s">
        <v>1000</v>
      </c>
      <c r="DL137" s="126">
        <v>809</v>
      </c>
      <c r="DM137" s="126">
        <v>468</v>
      </c>
      <c r="DN137" s="126">
        <v>311</v>
      </c>
      <c r="DO137" s="126">
        <v>30</v>
      </c>
      <c r="DP137" s="126">
        <v>11236</v>
      </c>
      <c r="DQ137" s="126">
        <v>814</v>
      </c>
      <c r="DR137" s="167">
        <f t="shared" si="38"/>
        <v>0.76958904109589044</v>
      </c>
      <c r="DS137" s="168">
        <f t="shared" si="39"/>
        <v>13.845964263709181</v>
      </c>
      <c r="DT137" s="126">
        <v>809</v>
      </c>
      <c r="DU137" s="126">
        <v>14</v>
      </c>
      <c r="DV137" s="126">
        <v>724</v>
      </c>
      <c r="DW137" s="126">
        <v>26</v>
      </c>
      <c r="DX137" s="126">
        <v>45</v>
      </c>
      <c r="DY137" s="126">
        <v>0</v>
      </c>
      <c r="DZ137" s="126">
        <v>0</v>
      </c>
      <c r="EA137" s="126">
        <v>0</v>
      </c>
      <c r="EB137" s="126">
        <v>814</v>
      </c>
      <c r="EC137" s="126">
        <v>215</v>
      </c>
      <c r="ED137" s="126">
        <v>534</v>
      </c>
      <c r="EE137" s="126">
        <v>19</v>
      </c>
      <c r="EF137" s="126">
        <v>2</v>
      </c>
      <c r="EG137" s="126">
        <v>2</v>
      </c>
      <c r="EH137" s="126">
        <v>0</v>
      </c>
      <c r="EI137" s="126">
        <v>16</v>
      </c>
      <c r="EJ137" s="126">
        <v>25</v>
      </c>
      <c r="EK137" s="126">
        <v>1</v>
      </c>
      <c r="EL137" s="126">
        <v>599</v>
      </c>
      <c r="EM137" s="126">
        <v>561</v>
      </c>
      <c r="EN137" s="126">
        <v>11</v>
      </c>
      <c r="EO137" s="126">
        <v>27</v>
      </c>
      <c r="EP137" s="126">
        <v>0</v>
      </c>
      <c r="EQ137" s="126">
        <v>0</v>
      </c>
      <c r="ER137" s="127" t="b">
        <v>0</v>
      </c>
      <c r="ES137" s="127" t="b">
        <v>0</v>
      </c>
      <c r="ET137" s="127" t="b">
        <v>0</v>
      </c>
      <c r="EU137" s="128">
        <v>0.44</v>
      </c>
      <c r="EV137" s="128">
        <v>0.27</v>
      </c>
      <c r="EW137" s="128">
        <v>0.16</v>
      </c>
      <c r="EX137" s="128">
        <v>0.127</v>
      </c>
      <c r="EY137" s="128">
        <v>0.22600000000000001</v>
      </c>
      <c r="EZ137" s="128">
        <v>0.35499999999999998</v>
      </c>
      <c r="FA137" s="127" t="b">
        <v>0</v>
      </c>
      <c r="FB137" s="127" t="b">
        <v>0</v>
      </c>
      <c r="FC137" s="127" t="b">
        <v>0</v>
      </c>
      <c r="FD137" s="128">
        <v>0</v>
      </c>
      <c r="FE137" s="128">
        <v>0</v>
      </c>
      <c r="FF137" s="128">
        <v>0</v>
      </c>
      <c r="FG137" s="128">
        <v>0</v>
      </c>
      <c r="FH137" s="128">
        <v>0</v>
      </c>
      <c r="FI137" s="128">
        <v>0</v>
      </c>
      <c r="FJ137" s="127" t="b">
        <v>0</v>
      </c>
      <c r="FK137" s="127" t="b">
        <v>0</v>
      </c>
      <c r="FL137" s="127" t="b">
        <v>0</v>
      </c>
      <c r="FM137" s="128">
        <v>0</v>
      </c>
      <c r="FN137" s="128">
        <v>0</v>
      </c>
      <c r="FO137" s="128">
        <v>0</v>
      </c>
      <c r="FP137" s="128">
        <v>0</v>
      </c>
      <c r="FQ137" s="128">
        <v>0</v>
      </c>
      <c r="FR137" s="128">
        <v>0</v>
      </c>
      <c r="FS137" s="183" t="s">
        <v>293</v>
      </c>
      <c r="FT137" s="128">
        <v>0</v>
      </c>
      <c r="FU137" s="126">
        <v>0</v>
      </c>
      <c r="FV137" s="126">
        <v>599</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6">
        <v>0</v>
      </c>
      <c r="GM137" s="127" t="b">
        <v>0</v>
      </c>
      <c r="GN137" s="183" t="s">
        <v>993</v>
      </c>
      <c r="GO137" s="183" t="s">
        <v>993</v>
      </c>
      <c r="GP137" s="183" t="s">
        <v>993</v>
      </c>
      <c r="GQ137" s="183" t="s">
        <v>993</v>
      </c>
      <c r="GR137" s="127"/>
      <c r="GS137" s="123"/>
    </row>
    <row r="138" spans="1:201">
      <c r="A138" s="122"/>
      <c r="B138" s="210" t="s">
        <v>553</v>
      </c>
      <c r="C138" s="183" t="s">
        <v>1074</v>
      </c>
      <c r="D138" s="183" t="s">
        <v>1075</v>
      </c>
      <c r="E138" s="183" t="s">
        <v>437</v>
      </c>
      <c r="F138" s="183" t="s">
        <v>986</v>
      </c>
      <c r="G138" s="183" t="s">
        <v>1062</v>
      </c>
      <c r="H138" s="183" t="s">
        <v>1063</v>
      </c>
      <c r="I138" s="183" t="s">
        <v>1064</v>
      </c>
      <c r="J138" s="183" t="s">
        <v>1065</v>
      </c>
      <c r="K138" s="126">
        <v>2</v>
      </c>
      <c r="L138" s="183" t="s">
        <v>1075</v>
      </c>
      <c r="M138" s="183" t="s">
        <v>1012</v>
      </c>
      <c r="N138" s="183" t="s">
        <v>354</v>
      </c>
      <c r="O138" s="183" t="s">
        <v>997</v>
      </c>
      <c r="P138" s="183" t="s">
        <v>293</v>
      </c>
      <c r="Q138" s="183" t="s">
        <v>290</v>
      </c>
      <c r="R138" s="127" t="b">
        <v>1</v>
      </c>
      <c r="S138" s="126">
        <v>2</v>
      </c>
      <c r="T138" s="127" t="b">
        <v>1</v>
      </c>
      <c r="U138" s="126">
        <v>4</v>
      </c>
      <c r="V138" s="127" t="b">
        <v>1</v>
      </c>
      <c r="W138" s="127" t="b">
        <v>0</v>
      </c>
      <c r="X138" s="183" t="s">
        <v>290</v>
      </c>
      <c r="Y138" s="183" t="b">
        <f t="shared" si="48"/>
        <v>1</v>
      </c>
      <c r="Z138" s="183" t="s">
        <v>993</v>
      </c>
      <c r="AA138" s="127" t="b">
        <v>0</v>
      </c>
      <c r="AB138" s="183" t="s">
        <v>993</v>
      </c>
      <c r="AC138" s="183" t="s">
        <v>993</v>
      </c>
      <c r="AD138" s="183" t="s">
        <v>993</v>
      </c>
      <c r="AE138" s="183">
        <f t="shared" si="49"/>
        <v>43</v>
      </c>
      <c r="AF138" s="183">
        <f t="shared" si="50"/>
        <v>41</v>
      </c>
      <c r="AG138" s="183">
        <f t="shared" si="51"/>
        <v>23</v>
      </c>
      <c r="AH138" s="183">
        <f t="shared" si="52"/>
        <v>43</v>
      </c>
      <c r="AI138" s="126">
        <v>43</v>
      </c>
      <c r="AJ138" s="126">
        <v>41</v>
      </c>
      <c r="AK138" s="126">
        <v>23</v>
      </c>
      <c r="AL138" s="126">
        <v>43</v>
      </c>
      <c r="AM138" s="126">
        <v>0</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7" t="b">
        <v>0</v>
      </c>
      <c r="BD138" s="127"/>
      <c r="BE138" s="183" t="s">
        <v>1059</v>
      </c>
      <c r="BF138" s="126">
        <v>43</v>
      </c>
      <c r="BG138" s="183" t="s">
        <v>993</v>
      </c>
      <c r="BH138" s="126">
        <v>0</v>
      </c>
      <c r="BI138" s="183" t="s">
        <v>993</v>
      </c>
      <c r="BJ138" s="126">
        <v>0</v>
      </c>
      <c r="BK138" s="126">
        <v>0</v>
      </c>
      <c r="BL138" s="126">
        <v>0</v>
      </c>
      <c r="BM138" s="183" t="s">
        <v>993</v>
      </c>
      <c r="BN138" s="183" t="s">
        <v>993</v>
      </c>
      <c r="BO138" s="183" t="s">
        <v>993</v>
      </c>
      <c r="BP138" s="126">
        <v>0</v>
      </c>
      <c r="BQ138" s="183" t="s">
        <v>993</v>
      </c>
      <c r="BR138" s="126">
        <v>0</v>
      </c>
      <c r="BS138" s="183" t="s">
        <v>993</v>
      </c>
      <c r="BT138" s="126">
        <v>0</v>
      </c>
      <c r="BU138" s="126">
        <v>0</v>
      </c>
      <c r="BV138" s="126">
        <v>0</v>
      </c>
      <c r="BW138" s="183" t="s">
        <v>993</v>
      </c>
      <c r="BX138" s="126">
        <v>0</v>
      </c>
      <c r="BY138" s="183" t="s">
        <v>993</v>
      </c>
      <c r="BZ138" s="126">
        <v>0</v>
      </c>
      <c r="CA138" s="183" t="s">
        <v>993</v>
      </c>
      <c r="CB138" s="126">
        <v>0</v>
      </c>
      <c r="CC138" s="126">
        <v>0</v>
      </c>
      <c r="CD138" s="126">
        <v>0</v>
      </c>
      <c r="CE138" s="183" t="s">
        <v>993</v>
      </c>
      <c r="CF138" s="126">
        <v>0</v>
      </c>
      <c r="CG138" s="183" t="s">
        <v>993</v>
      </c>
      <c r="CH138" s="126">
        <v>0</v>
      </c>
      <c r="CI138" s="183" t="s">
        <v>993</v>
      </c>
      <c r="CJ138" s="126">
        <v>0</v>
      </c>
      <c r="CK138" s="126">
        <v>0</v>
      </c>
      <c r="CL138" s="126">
        <v>0</v>
      </c>
      <c r="CM138" s="126">
        <v>14</v>
      </c>
      <c r="CN138" s="126">
        <v>6</v>
      </c>
      <c r="CO138" s="126">
        <v>0</v>
      </c>
      <c r="CP138" s="126">
        <v>0</v>
      </c>
      <c r="CQ138" s="126">
        <v>0</v>
      </c>
      <c r="CR138" s="126">
        <v>6.2</v>
      </c>
      <c r="CS138" s="126">
        <v>0</v>
      </c>
      <c r="CT138" s="126">
        <v>0</v>
      </c>
      <c r="CU138" s="126">
        <v>0</v>
      </c>
      <c r="CV138" s="126">
        <v>0</v>
      </c>
      <c r="CW138" s="126">
        <v>0</v>
      </c>
      <c r="CX138" s="126">
        <v>0</v>
      </c>
      <c r="CY138" s="126">
        <v>0</v>
      </c>
      <c r="CZ138" s="126">
        <v>0</v>
      </c>
      <c r="DA138" s="126">
        <v>0</v>
      </c>
      <c r="DB138" s="126">
        <v>0</v>
      </c>
      <c r="DC138" s="126">
        <v>0</v>
      </c>
      <c r="DD138" s="126">
        <v>0</v>
      </c>
      <c r="DE138" s="126">
        <v>0</v>
      </c>
      <c r="DF138" s="126">
        <v>0</v>
      </c>
      <c r="DG138" s="127" t="b">
        <v>0</v>
      </c>
      <c r="DH138" s="183" t="s">
        <v>999</v>
      </c>
      <c r="DI138" s="183" t="s">
        <v>270</v>
      </c>
      <c r="DJ138" s="183" t="s">
        <v>434</v>
      </c>
      <c r="DK138" s="183" t="s">
        <v>1000</v>
      </c>
      <c r="DL138" s="126">
        <v>824</v>
      </c>
      <c r="DM138" s="126">
        <v>480</v>
      </c>
      <c r="DN138" s="126">
        <v>307</v>
      </c>
      <c r="DO138" s="126">
        <v>37</v>
      </c>
      <c r="DP138" s="126">
        <v>13049</v>
      </c>
      <c r="DQ138" s="126">
        <v>828</v>
      </c>
      <c r="DR138" s="167">
        <f t="shared" si="38"/>
        <v>0.83141127747690347</v>
      </c>
      <c r="DS138" s="168">
        <f t="shared" si="39"/>
        <v>15.797820823244551</v>
      </c>
      <c r="DT138" s="126">
        <v>824</v>
      </c>
      <c r="DU138" s="126">
        <v>105</v>
      </c>
      <c r="DV138" s="126">
        <v>642</v>
      </c>
      <c r="DW138" s="126">
        <v>32</v>
      </c>
      <c r="DX138" s="126">
        <v>45</v>
      </c>
      <c r="DY138" s="126">
        <v>0</v>
      </c>
      <c r="DZ138" s="126">
        <v>0</v>
      </c>
      <c r="EA138" s="126">
        <v>0</v>
      </c>
      <c r="EB138" s="126">
        <v>828</v>
      </c>
      <c r="EC138" s="126">
        <v>16</v>
      </c>
      <c r="ED138" s="126">
        <v>676</v>
      </c>
      <c r="EE138" s="126">
        <v>29</v>
      </c>
      <c r="EF138" s="126">
        <v>7</v>
      </c>
      <c r="EG138" s="126">
        <v>16</v>
      </c>
      <c r="EH138" s="126">
        <v>0</v>
      </c>
      <c r="EI138" s="126">
        <v>48</v>
      </c>
      <c r="EJ138" s="126">
        <v>36</v>
      </c>
      <c r="EK138" s="126">
        <v>0</v>
      </c>
      <c r="EL138" s="126">
        <v>812</v>
      </c>
      <c r="EM138" s="126">
        <v>672</v>
      </c>
      <c r="EN138" s="126">
        <v>32</v>
      </c>
      <c r="EO138" s="126">
        <v>108</v>
      </c>
      <c r="EP138" s="126">
        <v>0</v>
      </c>
      <c r="EQ138" s="126">
        <v>0</v>
      </c>
      <c r="ER138" s="127" t="b">
        <v>0</v>
      </c>
      <c r="ES138" s="127" t="b">
        <v>0</v>
      </c>
      <c r="ET138" s="127" t="b">
        <v>0</v>
      </c>
      <c r="EU138" s="128">
        <v>0</v>
      </c>
      <c r="EV138" s="128">
        <v>0</v>
      </c>
      <c r="EW138" s="128">
        <v>0</v>
      </c>
      <c r="EX138" s="128">
        <v>0</v>
      </c>
      <c r="EY138" s="128">
        <v>0</v>
      </c>
      <c r="EZ138" s="128">
        <v>0</v>
      </c>
      <c r="FA138" s="127" t="b">
        <v>0</v>
      </c>
      <c r="FB138" s="127" t="b">
        <v>0</v>
      </c>
      <c r="FC138" s="127" t="b">
        <v>0</v>
      </c>
      <c r="FD138" s="128">
        <v>0.27399999999999997</v>
      </c>
      <c r="FE138" s="128">
        <v>0.107</v>
      </c>
      <c r="FF138" s="128">
        <v>0</v>
      </c>
      <c r="FG138" s="128">
        <v>3.2000000000000001E-2</v>
      </c>
      <c r="FH138" s="128">
        <v>2.3E-2</v>
      </c>
      <c r="FI138" s="128">
        <v>5.2999999999999999E-2</v>
      </c>
      <c r="FJ138" s="127" t="b">
        <v>0</v>
      </c>
      <c r="FK138" s="127" t="b">
        <v>0</v>
      </c>
      <c r="FL138" s="127" t="b">
        <v>0</v>
      </c>
      <c r="FM138" s="128">
        <v>0</v>
      </c>
      <c r="FN138" s="128">
        <v>0</v>
      </c>
      <c r="FO138" s="128">
        <v>0</v>
      </c>
      <c r="FP138" s="128">
        <v>0</v>
      </c>
      <c r="FQ138" s="128">
        <v>0</v>
      </c>
      <c r="FR138" s="128">
        <v>0</v>
      </c>
      <c r="FS138" s="183" t="s">
        <v>293</v>
      </c>
      <c r="FT138" s="128">
        <v>0</v>
      </c>
      <c r="FU138" s="126">
        <v>0</v>
      </c>
      <c r="FV138" s="126">
        <v>812</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6">
        <v>0</v>
      </c>
      <c r="GM138" s="127" t="b">
        <v>0</v>
      </c>
      <c r="GN138" s="183" t="s">
        <v>993</v>
      </c>
      <c r="GO138" s="183" t="s">
        <v>993</v>
      </c>
      <c r="GP138" s="183" t="s">
        <v>993</v>
      </c>
      <c r="GQ138" s="183" t="s">
        <v>993</v>
      </c>
      <c r="GR138" s="127"/>
      <c r="GS138" s="123"/>
    </row>
    <row r="139" spans="1:201">
      <c r="A139" s="122"/>
      <c r="B139" s="210" t="s">
        <v>555</v>
      </c>
      <c r="C139" s="183" t="s">
        <v>1077</v>
      </c>
      <c r="D139" s="183" t="s">
        <v>21</v>
      </c>
      <c r="E139" s="183" t="s">
        <v>437</v>
      </c>
      <c r="F139" s="183" t="s">
        <v>986</v>
      </c>
      <c r="G139" s="183" t="s">
        <v>1062</v>
      </c>
      <c r="H139" s="183" t="s">
        <v>1063</v>
      </c>
      <c r="I139" s="183" t="s">
        <v>1064</v>
      </c>
      <c r="J139" s="183" t="s">
        <v>1065</v>
      </c>
      <c r="K139" s="126">
        <v>1</v>
      </c>
      <c r="L139" s="183" t="s">
        <v>21</v>
      </c>
      <c r="M139" s="183" t="s">
        <v>1019</v>
      </c>
      <c r="N139" s="183" t="s">
        <v>528</v>
      </c>
      <c r="O139" s="183" t="s">
        <v>1054</v>
      </c>
      <c r="P139" s="183" t="s">
        <v>296</v>
      </c>
      <c r="Q139" s="183" t="s">
        <v>290</v>
      </c>
      <c r="R139" s="127" t="b">
        <v>0</v>
      </c>
      <c r="S139" s="126">
        <v>0</v>
      </c>
      <c r="T139" s="127" t="b">
        <v>0</v>
      </c>
      <c r="U139" s="126">
        <v>0</v>
      </c>
      <c r="V139" s="127" t="b">
        <v>0</v>
      </c>
      <c r="W139" s="127" t="b">
        <v>1</v>
      </c>
      <c r="X139" s="183" t="s">
        <v>290</v>
      </c>
      <c r="Y139" s="183" t="b">
        <f t="shared" si="48"/>
        <v>1</v>
      </c>
      <c r="Z139" s="183" t="s">
        <v>993</v>
      </c>
      <c r="AA139" s="127" t="b">
        <v>0</v>
      </c>
      <c r="AB139" s="183" t="s">
        <v>993</v>
      </c>
      <c r="AC139" s="183" t="s">
        <v>993</v>
      </c>
      <c r="AD139" s="183" t="s">
        <v>993</v>
      </c>
      <c r="AE139" s="183">
        <f t="shared" si="49"/>
        <v>60</v>
      </c>
      <c r="AF139" s="183">
        <f t="shared" si="50"/>
        <v>59</v>
      </c>
      <c r="AG139" s="183">
        <f t="shared" si="51"/>
        <v>26</v>
      </c>
      <c r="AH139" s="183">
        <f t="shared" si="52"/>
        <v>60</v>
      </c>
      <c r="AI139" s="126">
        <v>60</v>
      </c>
      <c r="AJ139" s="126">
        <v>59</v>
      </c>
      <c r="AK139" s="126">
        <v>26</v>
      </c>
      <c r="AL139" s="126">
        <v>60</v>
      </c>
      <c r="AM139" s="126">
        <v>42</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7" t="b">
        <v>0</v>
      </c>
      <c r="BD139" s="127"/>
      <c r="BE139" s="183" t="s">
        <v>270</v>
      </c>
      <c r="BF139" s="126">
        <v>60</v>
      </c>
      <c r="BG139" s="183" t="s">
        <v>993</v>
      </c>
      <c r="BH139" s="126">
        <v>0</v>
      </c>
      <c r="BI139" s="183" t="s">
        <v>993</v>
      </c>
      <c r="BJ139" s="126">
        <v>0</v>
      </c>
      <c r="BK139" s="126">
        <v>0</v>
      </c>
      <c r="BL139" s="126">
        <v>0</v>
      </c>
      <c r="BM139" s="183" t="s">
        <v>993</v>
      </c>
      <c r="BN139" s="183" t="s">
        <v>993</v>
      </c>
      <c r="BO139" s="183" t="s">
        <v>993</v>
      </c>
      <c r="BP139" s="126">
        <v>0</v>
      </c>
      <c r="BQ139" s="183" t="s">
        <v>993</v>
      </c>
      <c r="BR139" s="126">
        <v>0</v>
      </c>
      <c r="BS139" s="183" t="s">
        <v>993</v>
      </c>
      <c r="BT139" s="126">
        <v>0</v>
      </c>
      <c r="BU139" s="126">
        <v>0</v>
      </c>
      <c r="BV139" s="126">
        <v>0</v>
      </c>
      <c r="BW139" s="183" t="s">
        <v>993</v>
      </c>
      <c r="BX139" s="126">
        <v>0</v>
      </c>
      <c r="BY139" s="183" t="s">
        <v>993</v>
      </c>
      <c r="BZ139" s="126">
        <v>0</v>
      </c>
      <c r="CA139" s="183" t="s">
        <v>993</v>
      </c>
      <c r="CB139" s="126">
        <v>0</v>
      </c>
      <c r="CC139" s="126">
        <v>0</v>
      </c>
      <c r="CD139" s="126">
        <v>0</v>
      </c>
      <c r="CE139" s="183" t="s">
        <v>993</v>
      </c>
      <c r="CF139" s="126">
        <v>0</v>
      </c>
      <c r="CG139" s="183" t="s">
        <v>993</v>
      </c>
      <c r="CH139" s="126">
        <v>0</v>
      </c>
      <c r="CI139" s="183" t="s">
        <v>993</v>
      </c>
      <c r="CJ139" s="126">
        <v>0</v>
      </c>
      <c r="CK139" s="126">
        <v>0</v>
      </c>
      <c r="CL139" s="126">
        <v>0</v>
      </c>
      <c r="CM139" s="126">
        <v>38</v>
      </c>
      <c r="CN139" s="126">
        <v>0</v>
      </c>
      <c r="CO139" s="126">
        <v>0</v>
      </c>
      <c r="CP139" s="126">
        <v>0</v>
      </c>
      <c r="CQ139" s="126">
        <v>0</v>
      </c>
      <c r="CR139" s="126">
        <v>1.8</v>
      </c>
      <c r="CS139" s="126">
        <v>0</v>
      </c>
      <c r="CT139" s="126">
        <v>0</v>
      </c>
      <c r="CU139" s="126">
        <v>0</v>
      </c>
      <c r="CV139" s="126">
        <v>0</v>
      </c>
      <c r="CW139" s="126">
        <v>0</v>
      </c>
      <c r="CX139" s="126">
        <v>0</v>
      </c>
      <c r="CY139" s="126">
        <v>0</v>
      </c>
      <c r="CZ139" s="126">
        <v>0</v>
      </c>
      <c r="DA139" s="126">
        <v>0</v>
      </c>
      <c r="DB139" s="126">
        <v>0</v>
      </c>
      <c r="DC139" s="126">
        <v>0</v>
      </c>
      <c r="DD139" s="126">
        <v>0</v>
      </c>
      <c r="DE139" s="126">
        <v>0</v>
      </c>
      <c r="DF139" s="126">
        <v>0</v>
      </c>
      <c r="DG139" s="127" t="b">
        <v>0</v>
      </c>
      <c r="DH139" s="183" t="s">
        <v>999</v>
      </c>
      <c r="DI139" s="183" t="s">
        <v>270</v>
      </c>
      <c r="DJ139" s="183" t="s">
        <v>525</v>
      </c>
      <c r="DK139" s="183" t="s">
        <v>1000</v>
      </c>
      <c r="DL139" s="126">
        <v>1119</v>
      </c>
      <c r="DM139" s="126">
        <v>355</v>
      </c>
      <c r="DN139" s="126">
        <v>100</v>
      </c>
      <c r="DO139" s="126">
        <v>664</v>
      </c>
      <c r="DP139" s="126">
        <v>17173</v>
      </c>
      <c r="DQ139" s="126">
        <v>1105</v>
      </c>
      <c r="DR139" s="167">
        <f t="shared" si="38"/>
        <v>0.78415525114155249</v>
      </c>
      <c r="DS139" s="168">
        <f t="shared" si="39"/>
        <v>15.443345323741006</v>
      </c>
      <c r="DT139" s="126">
        <v>1119</v>
      </c>
      <c r="DU139" s="126">
        <v>3</v>
      </c>
      <c r="DV139" s="126">
        <v>946</v>
      </c>
      <c r="DW139" s="126">
        <v>20</v>
      </c>
      <c r="DX139" s="126">
        <v>149</v>
      </c>
      <c r="DY139" s="126">
        <v>0</v>
      </c>
      <c r="DZ139" s="126">
        <v>0</v>
      </c>
      <c r="EA139" s="126">
        <v>1</v>
      </c>
      <c r="EB139" s="126">
        <v>1105</v>
      </c>
      <c r="EC139" s="126">
        <v>173</v>
      </c>
      <c r="ED139" s="126">
        <v>737</v>
      </c>
      <c r="EE139" s="126">
        <v>75</v>
      </c>
      <c r="EF139" s="126">
        <v>15</v>
      </c>
      <c r="EG139" s="126">
        <v>62</v>
      </c>
      <c r="EH139" s="126">
        <v>0</v>
      </c>
      <c r="EI139" s="126">
        <v>15</v>
      </c>
      <c r="EJ139" s="126">
        <v>28</v>
      </c>
      <c r="EK139" s="126">
        <v>0</v>
      </c>
      <c r="EL139" s="126">
        <v>932</v>
      </c>
      <c r="EM139" s="126">
        <v>830</v>
      </c>
      <c r="EN139" s="126">
        <v>0</v>
      </c>
      <c r="EO139" s="126">
        <v>102</v>
      </c>
      <c r="EP139" s="126">
        <v>0</v>
      </c>
      <c r="EQ139" s="126">
        <v>0</v>
      </c>
      <c r="ER139" s="127" t="b">
        <v>0</v>
      </c>
      <c r="ES139" s="127" t="b">
        <v>0</v>
      </c>
      <c r="ET139" s="127" t="b">
        <v>1</v>
      </c>
      <c r="EU139" s="128">
        <v>0.49399999999999999</v>
      </c>
      <c r="EV139" s="128">
        <v>0.36</v>
      </c>
      <c r="EW139" s="128">
        <v>0.26200000000000001</v>
      </c>
      <c r="EX139" s="128">
        <v>0.23100000000000001</v>
      </c>
      <c r="EY139" s="128">
        <v>0.17199999999999999</v>
      </c>
      <c r="EZ139" s="128">
        <v>0.41200000000000003</v>
      </c>
      <c r="FA139" s="127" t="b">
        <v>0</v>
      </c>
      <c r="FB139" s="127" t="b">
        <v>0</v>
      </c>
      <c r="FC139" s="127" t="b">
        <v>0</v>
      </c>
      <c r="FD139" s="128">
        <v>0</v>
      </c>
      <c r="FE139" s="128">
        <v>0</v>
      </c>
      <c r="FF139" s="128">
        <v>0</v>
      </c>
      <c r="FG139" s="128">
        <v>0</v>
      </c>
      <c r="FH139" s="128">
        <v>0</v>
      </c>
      <c r="FI139" s="128">
        <v>0</v>
      </c>
      <c r="FJ139" s="127" t="b">
        <v>0</v>
      </c>
      <c r="FK139" s="127" t="b">
        <v>0</v>
      </c>
      <c r="FL139" s="127" t="b">
        <v>0</v>
      </c>
      <c r="FM139" s="128">
        <v>0</v>
      </c>
      <c r="FN139" s="128">
        <v>0</v>
      </c>
      <c r="FO139" s="128">
        <v>0</v>
      </c>
      <c r="FP139" s="128">
        <v>0</v>
      </c>
      <c r="FQ139" s="128">
        <v>0</v>
      </c>
      <c r="FR139" s="128">
        <v>0</v>
      </c>
      <c r="FS139" s="183" t="s">
        <v>993</v>
      </c>
      <c r="FT139" s="128">
        <v>0</v>
      </c>
      <c r="FU139" s="126">
        <v>0</v>
      </c>
      <c r="FV139" s="126">
        <v>932</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6">
        <v>0</v>
      </c>
      <c r="GM139" s="127" t="b">
        <v>0</v>
      </c>
      <c r="GN139" s="183" t="s">
        <v>993</v>
      </c>
      <c r="GO139" s="183" t="s">
        <v>993</v>
      </c>
      <c r="GP139" s="183" t="s">
        <v>993</v>
      </c>
      <c r="GQ139" s="183" t="s">
        <v>993</v>
      </c>
      <c r="GR139" s="127"/>
      <c r="GS139" s="123"/>
    </row>
    <row r="140" spans="1:201">
      <c r="A140" s="122"/>
      <c r="B140" s="210" t="s">
        <v>555</v>
      </c>
      <c r="C140" s="183" t="s">
        <v>1077</v>
      </c>
      <c r="D140" s="183" t="s">
        <v>21</v>
      </c>
      <c r="E140" s="183" t="s">
        <v>437</v>
      </c>
      <c r="F140" s="183" t="s">
        <v>986</v>
      </c>
      <c r="G140" s="183" t="s">
        <v>1062</v>
      </c>
      <c r="H140" s="183" t="s">
        <v>1063</v>
      </c>
      <c r="I140" s="183" t="s">
        <v>1064</v>
      </c>
      <c r="J140" s="183" t="s">
        <v>1065</v>
      </c>
      <c r="K140" s="126">
        <v>2</v>
      </c>
      <c r="L140" s="183" t="s">
        <v>21</v>
      </c>
      <c r="M140" s="183" t="s">
        <v>1013</v>
      </c>
      <c r="N140" s="183" t="s">
        <v>556</v>
      </c>
      <c r="O140" s="183" t="s">
        <v>1054</v>
      </c>
      <c r="P140" s="183" t="s">
        <v>296</v>
      </c>
      <c r="Q140" s="183" t="s">
        <v>290</v>
      </c>
      <c r="R140" s="127" t="b">
        <v>0</v>
      </c>
      <c r="S140" s="126">
        <v>0</v>
      </c>
      <c r="T140" s="127" t="b">
        <v>0</v>
      </c>
      <c r="U140" s="126">
        <v>0</v>
      </c>
      <c r="V140" s="127" t="b">
        <v>0</v>
      </c>
      <c r="W140" s="127" t="b">
        <v>1</v>
      </c>
      <c r="X140" s="183" t="s">
        <v>290</v>
      </c>
      <c r="Y140" s="183" t="b">
        <f t="shared" si="48"/>
        <v>1</v>
      </c>
      <c r="Z140" s="183" t="s">
        <v>993</v>
      </c>
      <c r="AA140" s="127" t="b">
        <v>0</v>
      </c>
      <c r="AB140" s="183" t="s">
        <v>993</v>
      </c>
      <c r="AC140" s="183" t="s">
        <v>993</v>
      </c>
      <c r="AD140" s="183" t="s">
        <v>993</v>
      </c>
      <c r="AE140" s="183">
        <f t="shared" si="49"/>
        <v>55</v>
      </c>
      <c r="AF140" s="183">
        <f t="shared" si="50"/>
        <v>55</v>
      </c>
      <c r="AG140" s="183">
        <f t="shared" si="51"/>
        <v>36</v>
      </c>
      <c r="AH140" s="183">
        <f t="shared" si="52"/>
        <v>55</v>
      </c>
      <c r="AI140" s="126">
        <v>55</v>
      </c>
      <c r="AJ140" s="126">
        <v>55</v>
      </c>
      <c r="AK140" s="126">
        <v>36</v>
      </c>
      <c r="AL140" s="126">
        <v>55</v>
      </c>
      <c r="AM140" s="126">
        <v>42</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7" t="b">
        <v>0</v>
      </c>
      <c r="BD140" s="127"/>
      <c r="BE140" s="183" t="s">
        <v>270</v>
      </c>
      <c r="BF140" s="126">
        <v>55</v>
      </c>
      <c r="BG140" s="183" t="s">
        <v>993</v>
      </c>
      <c r="BH140" s="126">
        <v>0</v>
      </c>
      <c r="BI140" s="183" t="s">
        <v>993</v>
      </c>
      <c r="BJ140" s="126">
        <v>0</v>
      </c>
      <c r="BK140" s="126">
        <v>0</v>
      </c>
      <c r="BL140" s="126">
        <v>0</v>
      </c>
      <c r="BM140" s="183" t="s">
        <v>993</v>
      </c>
      <c r="BN140" s="183" t="s">
        <v>993</v>
      </c>
      <c r="BO140" s="183" t="s">
        <v>993</v>
      </c>
      <c r="BP140" s="126">
        <v>0</v>
      </c>
      <c r="BQ140" s="183" t="s">
        <v>993</v>
      </c>
      <c r="BR140" s="126">
        <v>0</v>
      </c>
      <c r="BS140" s="183" t="s">
        <v>993</v>
      </c>
      <c r="BT140" s="126">
        <v>0</v>
      </c>
      <c r="BU140" s="126">
        <v>0</v>
      </c>
      <c r="BV140" s="126">
        <v>0</v>
      </c>
      <c r="BW140" s="183" t="s">
        <v>993</v>
      </c>
      <c r="BX140" s="126">
        <v>0</v>
      </c>
      <c r="BY140" s="183" t="s">
        <v>993</v>
      </c>
      <c r="BZ140" s="126">
        <v>0</v>
      </c>
      <c r="CA140" s="183" t="s">
        <v>993</v>
      </c>
      <c r="CB140" s="126">
        <v>0</v>
      </c>
      <c r="CC140" s="126">
        <v>0</v>
      </c>
      <c r="CD140" s="126">
        <v>0</v>
      </c>
      <c r="CE140" s="183" t="s">
        <v>993</v>
      </c>
      <c r="CF140" s="126">
        <v>0</v>
      </c>
      <c r="CG140" s="183" t="s">
        <v>993</v>
      </c>
      <c r="CH140" s="126">
        <v>0</v>
      </c>
      <c r="CI140" s="183" t="s">
        <v>993</v>
      </c>
      <c r="CJ140" s="126">
        <v>0</v>
      </c>
      <c r="CK140" s="126">
        <v>0</v>
      </c>
      <c r="CL140" s="126">
        <v>0</v>
      </c>
      <c r="CM140" s="126">
        <v>37</v>
      </c>
      <c r="CN140" s="126">
        <v>0</v>
      </c>
      <c r="CO140" s="126">
        <v>0</v>
      </c>
      <c r="CP140" s="126">
        <v>0</v>
      </c>
      <c r="CQ140" s="126">
        <v>0</v>
      </c>
      <c r="CR140" s="126">
        <v>1.8</v>
      </c>
      <c r="CS140" s="126">
        <v>0</v>
      </c>
      <c r="CT140" s="126">
        <v>0</v>
      </c>
      <c r="CU140" s="126">
        <v>0</v>
      </c>
      <c r="CV140" s="126">
        <v>0</v>
      </c>
      <c r="CW140" s="126">
        <v>0</v>
      </c>
      <c r="CX140" s="126">
        <v>0</v>
      </c>
      <c r="CY140" s="126">
        <v>0</v>
      </c>
      <c r="CZ140" s="126">
        <v>0</v>
      </c>
      <c r="DA140" s="126">
        <v>0</v>
      </c>
      <c r="DB140" s="126">
        <v>0</v>
      </c>
      <c r="DC140" s="126">
        <v>0</v>
      </c>
      <c r="DD140" s="126">
        <v>0</v>
      </c>
      <c r="DE140" s="126">
        <v>0</v>
      </c>
      <c r="DF140" s="126">
        <v>0</v>
      </c>
      <c r="DG140" s="127" t="b">
        <v>0</v>
      </c>
      <c r="DH140" s="183" t="s">
        <v>270</v>
      </c>
      <c r="DI140" s="183" t="s">
        <v>993</v>
      </c>
      <c r="DJ140" s="183" t="s">
        <v>993</v>
      </c>
      <c r="DK140" s="183" t="s">
        <v>993</v>
      </c>
      <c r="DL140" s="126">
        <v>1325</v>
      </c>
      <c r="DM140" s="126">
        <v>544</v>
      </c>
      <c r="DN140" s="126">
        <v>92</v>
      </c>
      <c r="DO140" s="126">
        <v>689</v>
      </c>
      <c r="DP140" s="126">
        <v>17044</v>
      </c>
      <c r="DQ140" s="126">
        <v>1316</v>
      </c>
      <c r="DR140" s="167">
        <f t="shared" si="38"/>
        <v>0.84901618929016187</v>
      </c>
      <c r="DS140" s="168">
        <f t="shared" si="39"/>
        <v>12.907232109049602</v>
      </c>
      <c r="DT140" s="126">
        <v>1325</v>
      </c>
      <c r="DU140" s="126">
        <v>4</v>
      </c>
      <c r="DV140" s="126">
        <v>1070</v>
      </c>
      <c r="DW140" s="126">
        <v>30</v>
      </c>
      <c r="DX140" s="126">
        <v>221</v>
      </c>
      <c r="DY140" s="126">
        <v>0</v>
      </c>
      <c r="DZ140" s="126">
        <v>0</v>
      </c>
      <c r="EA140" s="126">
        <v>0</v>
      </c>
      <c r="EB140" s="126">
        <v>1316</v>
      </c>
      <c r="EC140" s="126">
        <v>204</v>
      </c>
      <c r="ED140" s="126">
        <v>881</v>
      </c>
      <c r="EE140" s="126">
        <v>33</v>
      </c>
      <c r="EF140" s="126">
        <v>9</v>
      </c>
      <c r="EG140" s="126">
        <v>61</v>
      </c>
      <c r="EH140" s="126">
        <v>0</v>
      </c>
      <c r="EI140" s="126">
        <v>49</v>
      </c>
      <c r="EJ140" s="126">
        <v>79</v>
      </c>
      <c r="EK140" s="126">
        <v>0</v>
      </c>
      <c r="EL140" s="126">
        <v>1112</v>
      </c>
      <c r="EM140" s="126">
        <v>964</v>
      </c>
      <c r="EN140" s="126">
        <v>0</v>
      </c>
      <c r="EO140" s="126">
        <v>148</v>
      </c>
      <c r="EP140" s="126">
        <v>0</v>
      </c>
      <c r="EQ140" s="126">
        <v>0</v>
      </c>
      <c r="ER140" s="127" t="b">
        <v>0</v>
      </c>
      <c r="ES140" s="127" t="b">
        <v>0</v>
      </c>
      <c r="ET140" s="127" t="b">
        <v>0</v>
      </c>
      <c r="EU140" s="128">
        <v>0.60699999999999998</v>
      </c>
      <c r="EV140" s="128">
        <v>0.41299999999999998</v>
      </c>
      <c r="EW140" s="128">
        <v>0.28800000000000003</v>
      </c>
      <c r="EX140" s="128">
        <v>0.26500000000000001</v>
      </c>
      <c r="EY140" s="128">
        <v>5.9000000000000004E-2</v>
      </c>
      <c r="EZ140" s="128">
        <v>0.38799999999999996</v>
      </c>
      <c r="FA140" s="127" t="b">
        <v>0</v>
      </c>
      <c r="FB140" s="127" t="b">
        <v>0</v>
      </c>
      <c r="FC140" s="127" t="b">
        <v>0</v>
      </c>
      <c r="FD140" s="128">
        <v>0</v>
      </c>
      <c r="FE140" s="128">
        <v>0</v>
      </c>
      <c r="FF140" s="128">
        <v>0</v>
      </c>
      <c r="FG140" s="128">
        <v>0</v>
      </c>
      <c r="FH140" s="128">
        <v>0</v>
      </c>
      <c r="FI140" s="128">
        <v>0</v>
      </c>
      <c r="FJ140" s="127" t="b">
        <v>0</v>
      </c>
      <c r="FK140" s="127" t="b">
        <v>0</v>
      </c>
      <c r="FL140" s="127" t="b">
        <v>0</v>
      </c>
      <c r="FM140" s="128">
        <v>0</v>
      </c>
      <c r="FN140" s="128">
        <v>0</v>
      </c>
      <c r="FO140" s="128">
        <v>0</v>
      </c>
      <c r="FP140" s="128">
        <v>0</v>
      </c>
      <c r="FQ140" s="128">
        <v>0</v>
      </c>
      <c r="FR140" s="128">
        <v>0</v>
      </c>
      <c r="FS140" s="183" t="s">
        <v>993</v>
      </c>
      <c r="FT140" s="128">
        <v>0</v>
      </c>
      <c r="FU140" s="126">
        <v>0</v>
      </c>
      <c r="FV140" s="126">
        <v>1112</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6">
        <v>0</v>
      </c>
      <c r="GM140" s="127" t="b">
        <v>0</v>
      </c>
      <c r="GN140" s="183" t="s">
        <v>993</v>
      </c>
      <c r="GO140" s="183" t="s">
        <v>993</v>
      </c>
      <c r="GP140" s="183" t="s">
        <v>993</v>
      </c>
      <c r="GQ140" s="183" t="s">
        <v>993</v>
      </c>
      <c r="GR140" s="127"/>
      <c r="GS140" s="123"/>
    </row>
    <row r="141" spans="1:201">
      <c r="A141" s="122"/>
      <c r="B141" s="210" t="s">
        <v>555</v>
      </c>
      <c r="C141" s="183" t="s">
        <v>1077</v>
      </c>
      <c r="D141" s="183" t="s">
        <v>21</v>
      </c>
      <c r="E141" s="183" t="s">
        <v>437</v>
      </c>
      <c r="F141" s="183" t="s">
        <v>986</v>
      </c>
      <c r="G141" s="183" t="s">
        <v>1062</v>
      </c>
      <c r="H141" s="183" t="s">
        <v>1063</v>
      </c>
      <c r="I141" s="183" t="s">
        <v>1064</v>
      </c>
      <c r="J141" s="183" t="s">
        <v>1065</v>
      </c>
      <c r="K141" s="126">
        <v>3</v>
      </c>
      <c r="L141" s="183" t="s">
        <v>21</v>
      </c>
      <c r="M141" s="183" t="s">
        <v>1078</v>
      </c>
      <c r="N141" s="183" t="s">
        <v>534</v>
      </c>
      <c r="O141" s="183" t="s">
        <v>1054</v>
      </c>
      <c r="P141" s="183" t="s">
        <v>296</v>
      </c>
      <c r="Q141" s="183" t="s">
        <v>290</v>
      </c>
      <c r="R141" s="127" t="b">
        <v>0</v>
      </c>
      <c r="S141" s="126">
        <v>0</v>
      </c>
      <c r="T141" s="127" t="b">
        <v>0</v>
      </c>
      <c r="U141" s="126">
        <v>0</v>
      </c>
      <c r="V141" s="127" t="b">
        <v>0</v>
      </c>
      <c r="W141" s="127" t="b">
        <v>1</v>
      </c>
      <c r="X141" s="183" t="s">
        <v>290</v>
      </c>
      <c r="Y141" s="183" t="b">
        <f t="shared" si="48"/>
        <v>1</v>
      </c>
      <c r="Z141" s="183" t="s">
        <v>993</v>
      </c>
      <c r="AA141" s="127" t="b">
        <v>0</v>
      </c>
      <c r="AB141" s="183" t="s">
        <v>993</v>
      </c>
      <c r="AC141" s="183" t="s">
        <v>993</v>
      </c>
      <c r="AD141" s="183" t="s">
        <v>993</v>
      </c>
      <c r="AE141" s="183">
        <f t="shared" si="49"/>
        <v>44</v>
      </c>
      <c r="AF141" s="183">
        <f t="shared" si="50"/>
        <v>39</v>
      </c>
      <c r="AG141" s="183">
        <f t="shared" si="51"/>
        <v>20</v>
      </c>
      <c r="AH141" s="183">
        <f t="shared" si="52"/>
        <v>44</v>
      </c>
      <c r="AI141" s="126">
        <v>44</v>
      </c>
      <c r="AJ141" s="126">
        <v>39</v>
      </c>
      <c r="AK141" s="126">
        <v>20</v>
      </c>
      <c r="AL141" s="126">
        <v>44</v>
      </c>
      <c r="AM141" s="126">
        <v>34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7" t="b">
        <v>0</v>
      </c>
      <c r="BD141" s="127"/>
      <c r="BE141" s="183" t="s">
        <v>270</v>
      </c>
      <c r="BF141" s="126">
        <v>44</v>
      </c>
      <c r="BG141" s="183" t="s">
        <v>993</v>
      </c>
      <c r="BH141" s="126">
        <v>0</v>
      </c>
      <c r="BI141" s="183" t="s">
        <v>993</v>
      </c>
      <c r="BJ141" s="126">
        <v>0</v>
      </c>
      <c r="BK141" s="126">
        <v>0</v>
      </c>
      <c r="BL141" s="126">
        <v>0</v>
      </c>
      <c r="BM141" s="183" t="s">
        <v>993</v>
      </c>
      <c r="BN141" s="183" t="s">
        <v>993</v>
      </c>
      <c r="BO141" s="183" t="s">
        <v>993</v>
      </c>
      <c r="BP141" s="126">
        <v>0</v>
      </c>
      <c r="BQ141" s="183" t="s">
        <v>993</v>
      </c>
      <c r="BR141" s="126">
        <v>0</v>
      </c>
      <c r="BS141" s="183" t="s">
        <v>993</v>
      </c>
      <c r="BT141" s="126">
        <v>0</v>
      </c>
      <c r="BU141" s="126">
        <v>0</v>
      </c>
      <c r="BV141" s="126">
        <v>0</v>
      </c>
      <c r="BW141" s="183" t="s">
        <v>993</v>
      </c>
      <c r="BX141" s="126">
        <v>0</v>
      </c>
      <c r="BY141" s="183" t="s">
        <v>993</v>
      </c>
      <c r="BZ141" s="126">
        <v>0</v>
      </c>
      <c r="CA141" s="183" t="s">
        <v>993</v>
      </c>
      <c r="CB141" s="126">
        <v>0</v>
      </c>
      <c r="CC141" s="126">
        <v>0</v>
      </c>
      <c r="CD141" s="126">
        <v>0</v>
      </c>
      <c r="CE141" s="183" t="s">
        <v>993</v>
      </c>
      <c r="CF141" s="126">
        <v>0</v>
      </c>
      <c r="CG141" s="183" t="s">
        <v>993</v>
      </c>
      <c r="CH141" s="126">
        <v>0</v>
      </c>
      <c r="CI141" s="183" t="s">
        <v>993</v>
      </c>
      <c r="CJ141" s="126">
        <v>0</v>
      </c>
      <c r="CK141" s="126">
        <v>0</v>
      </c>
      <c r="CL141" s="126">
        <v>0</v>
      </c>
      <c r="CM141" s="126">
        <v>25</v>
      </c>
      <c r="CN141" s="126">
        <v>0.7</v>
      </c>
      <c r="CO141" s="126">
        <v>0</v>
      </c>
      <c r="CP141" s="126">
        <v>0</v>
      </c>
      <c r="CQ141" s="126">
        <v>0</v>
      </c>
      <c r="CR141" s="126">
        <v>0.9</v>
      </c>
      <c r="CS141" s="126">
        <v>1</v>
      </c>
      <c r="CT141" s="126">
        <v>0</v>
      </c>
      <c r="CU141" s="126">
        <v>0</v>
      </c>
      <c r="CV141" s="126">
        <v>0</v>
      </c>
      <c r="CW141" s="126">
        <v>0</v>
      </c>
      <c r="CX141" s="126">
        <v>0</v>
      </c>
      <c r="CY141" s="126">
        <v>0</v>
      </c>
      <c r="CZ141" s="126">
        <v>0</v>
      </c>
      <c r="DA141" s="126">
        <v>0</v>
      </c>
      <c r="DB141" s="126">
        <v>0</v>
      </c>
      <c r="DC141" s="126">
        <v>0</v>
      </c>
      <c r="DD141" s="126">
        <v>0</v>
      </c>
      <c r="DE141" s="126">
        <v>0</v>
      </c>
      <c r="DF141" s="126">
        <v>0</v>
      </c>
      <c r="DG141" s="127" t="b">
        <v>0</v>
      </c>
      <c r="DH141" s="183" t="s">
        <v>270</v>
      </c>
      <c r="DI141" s="183" t="s">
        <v>993</v>
      </c>
      <c r="DJ141" s="183" t="s">
        <v>993</v>
      </c>
      <c r="DK141" s="183" t="s">
        <v>993</v>
      </c>
      <c r="DL141" s="126">
        <v>949</v>
      </c>
      <c r="DM141" s="126">
        <v>390</v>
      </c>
      <c r="DN141" s="126">
        <v>105</v>
      </c>
      <c r="DO141" s="126">
        <v>454</v>
      </c>
      <c r="DP141" s="126">
        <v>11564</v>
      </c>
      <c r="DQ141" s="126">
        <v>957</v>
      </c>
      <c r="DR141" s="167">
        <f t="shared" si="38"/>
        <v>0.7200498132004981</v>
      </c>
      <c r="DS141" s="168">
        <f t="shared" si="39"/>
        <v>12.134312696747115</v>
      </c>
      <c r="DT141" s="126">
        <v>949</v>
      </c>
      <c r="DU141" s="126">
        <v>2</v>
      </c>
      <c r="DV141" s="126">
        <v>706</v>
      </c>
      <c r="DW141" s="126">
        <v>2</v>
      </c>
      <c r="DX141" s="126">
        <v>227</v>
      </c>
      <c r="DY141" s="126">
        <v>0</v>
      </c>
      <c r="DZ141" s="126">
        <v>12</v>
      </c>
      <c r="EA141" s="126">
        <v>0</v>
      </c>
      <c r="EB141" s="126">
        <v>957</v>
      </c>
      <c r="EC141" s="126">
        <v>153</v>
      </c>
      <c r="ED141" s="126">
        <v>620</v>
      </c>
      <c r="EE141" s="126">
        <v>29</v>
      </c>
      <c r="EF141" s="126">
        <v>11</v>
      </c>
      <c r="EG141" s="126">
        <v>77</v>
      </c>
      <c r="EH141" s="126">
        <v>0</v>
      </c>
      <c r="EI141" s="126">
        <v>46</v>
      </c>
      <c r="EJ141" s="126">
        <v>21</v>
      </c>
      <c r="EK141" s="126">
        <v>0</v>
      </c>
      <c r="EL141" s="126">
        <v>804</v>
      </c>
      <c r="EM141" s="126">
        <v>680</v>
      </c>
      <c r="EN141" s="126">
        <v>0</v>
      </c>
      <c r="EO141" s="126">
        <v>124</v>
      </c>
      <c r="EP141" s="126">
        <v>0</v>
      </c>
      <c r="EQ141" s="126">
        <v>33</v>
      </c>
      <c r="ER141" s="127" t="b">
        <v>0</v>
      </c>
      <c r="ES141" s="127" t="b">
        <v>0</v>
      </c>
      <c r="ET141" s="127" t="b">
        <v>0</v>
      </c>
      <c r="EU141" s="128">
        <v>0.47499999999999998</v>
      </c>
      <c r="EV141" s="128">
        <v>0.315</v>
      </c>
      <c r="EW141" s="128">
        <v>0.26200000000000001</v>
      </c>
      <c r="EX141" s="128">
        <v>0.17100000000000001</v>
      </c>
      <c r="EY141" s="128">
        <v>3.3000000000000002E-2</v>
      </c>
      <c r="EZ141" s="128">
        <v>0.30399999999999999</v>
      </c>
      <c r="FA141" s="127" t="b">
        <v>0</v>
      </c>
      <c r="FB141" s="127" t="b">
        <v>0</v>
      </c>
      <c r="FC141" s="127" t="b">
        <v>0</v>
      </c>
      <c r="FD141" s="128">
        <v>0</v>
      </c>
      <c r="FE141" s="128">
        <v>0</v>
      </c>
      <c r="FF141" s="128">
        <v>0</v>
      </c>
      <c r="FG141" s="128">
        <v>0</v>
      </c>
      <c r="FH141" s="128">
        <v>0</v>
      </c>
      <c r="FI141" s="128">
        <v>0</v>
      </c>
      <c r="FJ141" s="127" t="b">
        <v>0</v>
      </c>
      <c r="FK141" s="127" t="b">
        <v>0</v>
      </c>
      <c r="FL141" s="127" t="b">
        <v>0</v>
      </c>
      <c r="FM141" s="128">
        <v>0</v>
      </c>
      <c r="FN141" s="128">
        <v>0</v>
      </c>
      <c r="FO141" s="128">
        <v>0</v>
      </c>
      <c r="FP141" s="128">
        <v>0</v>
      </c>
      <c r="FQ141" s="128">
        <v>0</v>
      </c>
      <c r="FR141" s="128">
        <v>0</v>
      </c>
      <c r="FS141" s="183" t="s">
        <v>993</v>
      </c>
      <c r="FT141" s="128">
        <v>0</v>
      </c>
      <c r="FU141" s="126">
        <v>0</v>
      </c>
      <c r="FV141" s="126">
        <v>804</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6">
        <v>0</v>
      </c>
      <c r="GM141" s="127" t="b">
        <v>0</v>
      </c>
      <c r="GN141" s="183" t="s">
        <v>993</v>
      </c>
      <c r="GO141" s="183" t="s">
        <v>993</v>
      </c>
      <c r="GP141" s="183" t="s">
        <v>993</v>
      </c>
      <c r="GQ141" s="183" t="s">
        <v>993</v>
      </c>
      <c r="GR141" s="127"/>
      <c r="GS141" s="123"/>
    </row>
    <row r="142" spans="1:201">
      <c r="A142" s="122"/>
      <c r="B142" s="210" t="s">
        <v>555</v>
      </c>
      <c r="C142" s="183" t="s">
        <v>1077</v>
      </c>
      <c r="D142" s="183" t="s">
        <v>21</v>
      </c>
      <c r="E142" s="183" t="s">
        <v>437</v>
      </c>
      <c r="F142" s="183" t="s">
        <v>986</v>
      </c>
      <c r="G142" s="183" t="s">
        <v>1062</v>
      </c>
      <c r="H142" s="183" t="s">
        <v>1063</v>
      </c>
      <c r="I142" s="183" t="s">
        <v>1064</v>
      </c>
      <c r="J142" s="183" t="s">
        <v>1065</v>
      </c>
      <c r="K142" s="126">
        <v>4</v>
      </c>
      <c r="L142" s="183" t="s">
        <v>21</v>
      </c>
      <c r="M142" s="183" t="s">
        <v>1015</v>
      </c>
      <c r="N142" s="183" t="s">
        <v>323</v>
      </c>
      <c r="O142" s="183" t="s">
        <v>1054</v>
      </c>
      <c r="P142" s="183" t="s">
        <v>296</v>
      </c>
      <c r="Q142" s="183" t="s">
        <v>290</v>
      </c>
      <c r="R142" s="127" t="b">
        <v>1</v>
      </c>
      <c r="S142" s="126">
        <v>28</v>
      </c>
      <c r="T142" s="127" t="b">
        <v>1</v>
      </c>
      <c r="U142" s="126">
        <v>32</v>
      </c>
      <c r="V142" s="127" t="b">
        <v>1</v>
      </c>
      <c r="W142" s="127" t="b">
        <v>0</v>
      </c>
      <c r="X142" s="183" t="s">
        <v>290</v>
      </c>
      <c r="Y142" s="183" t="b">
        <f t="shared" si="48"/>
        <v>1</v>
      </c>
      <c r="Z142" s="183" t="s">
        <v>993</v>
      </c>
      <c r="AA142" s="127" t="b">
        <v>0</v>
      </c>
      <c r="AB142" s="183" t="s">
        <v>993</v>
      </c>
      <c r="AC142" s="183" t="s">
        <v>993</v>
      </c>
      <c r="AD142" s="183" t="s">
        <v>993</v>
      </c>
      <c r="AE142" s="183">
        <f t="shared" si="49"/>
        <v>50</v>
      </c>
      <c r="AF142" s="183">
        <f t="shared" si="50"/>
        <v>17</v>
      </c>
      <c r="AG142" s="183">
        <f t="shared" si="51"/>
        <v>0</v>
      </c>
      <c r="AH142" s="183">
        <f t="shared" si="52"/>
        <v>50</v>
      </c>
      <c r="AI142" s="126">
        <v>50</v>
      </c>
      <c r="AJ142" s="126">
        <v>17</v>
      </c>
      <c r="AK142" s="126">
        <v>0</v>
      </c>
      <c r="AL142" s="126">
        <v>50</v>
      </c>
      <c r="AM142" s="126">
        <v>0</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7" t="b">
        <v>0</v>
      </c>
      <c r="BD142" s="127"/>
      <c r="BE142" s="183" t="s">
        <v>993</v>
      </c>
      <c r="BF142" s="126">
        <v>45</v>
      </c>
      <c r="BG142" s="183" t="s">
        <v>993</v>
      </c>
      <c r="BH142" s="126">
        <v>0</v>
      </c>
      <c r="BI142" s="183" t="s">
        <v>993</v>
      </c>
      <c r="BJ142" s="126">
        <v>0</v>
      </c>
      <c r="BK142" s="126">
        <v>0</v>
      </c>
      <c r="BL142" s="126">
        <v>5</v>
      </c>
      <c r="BM142" s="183" t="s">
        <v>993</v>
      </c>
      <c r="BN142" s="183" t="s">
        <v>993</v>
      </c>
      <c r="BO142" s="183" t="s">
        <v>993</v>
      </c>
      <c r="BP142" s="126">
        <v>0</v>
      </c>
      <c r="BQ142" s="183" t="s">
        <v>993</v>
      </c>
      <c r="BR142" s="126">
        <v>0</v>
      </c>
      <c r="BS142" s="183" t="s">
        <v>993</v>
      </c>
      <c r="BT142" s="126">
        <v>0</v>
      </c>
      <c r="BU142" s="126">
        <v>0</v>
      </c>
      <c r="BV142" s="126">
        <v>0</v>
      </c>
      <c r="BW142" s="183" t="s">
        <v>993</v>
      </c>
      <c r="BX142" s="126">
        <v>0</v>
      </c>
      <c r="BY142" s="183" t="s">
        <v>993</v>
      </c>
      <c r="BZ142" s="126">
        <v>0</v>
      </c>
      <c r="CA142" s="183" t="s">
        <v>993</v>
      </c>
      <c r="CB142" s="126">
        <v>0</v>
      </c>
      <c r="CC142" s="126">
        <v>0</v>
      </c>
      <c r="CD142" s="126">
        <v>0</v>
      </c>
      <c r="CE142" s="183" t="s">
        <v>993</v>
      </c>
      <c r="CF142" s="126">
        <v>0</v>
      </c>
      <c r="CG142" s="183" t="s">
        <v>993</v>
      </c>
      <c r="CH142" s="126">
        <v>0</v>
      </c>
      <c r="CI142" s="183" t="s">
        <v>993</v>
      </c>
      <c r="CJ142" s="126">
        <v>0</v>
      </c>
      <c r="CK142" s="126">
        <v>0</v>
      </c>
      <c r="CL142" s="126">
        <v>0</v>
      </c>
      <c r="CM142" s="126">
        <v>19</v>
      </c>
      <c r="CN142" s="126">
        <v>1.6</v>
      </c>
      <c r="CO142" s="126">
        <v>0</v>
      </c>
      <c r="CP142" s="126">
        <v>0</v>
      </c>
      <c r="CQ142" s="126">
        <v>0</v>
      </c>
      <c r="CR142" s="126">
        <v>0</v>
      </c>
      <c r="CS142" s="126">
        <v>0</v>
      </c>
      <c r="CT142" s="126">
        <v>0</v>
      </c>
      <c r="CU142" s="126">
        <v>0</v>
      </c>
      <c r="CV142" s="126">
        <v>0</v>
      </c>
      <c r="CW142" s="126">
        <v>0</v>
      </c>
      <c r="CX142" s="126">
        <v>0</v>
      </c>
      <c r="CY142" s="126">
        <v>0</v>
      </c>
      <c r="CZ142" s="126">
        <v>0</v>
      </c>
      <c r="DA142" s="126">
        <v>0</v>
      </c>
      <c r="DB142" s="126">
        <v>0</v>
      </c>
      <c r="DC142" s="126">
        <v>0</v>
      </c>
      <c r="DD142" s="126">
        <v>0</v>
      </c>
      <c r="DE142" s="126">
        <v>0</v>
      </c>
      <c r="DF142" s="126">
        <v>0</v>
      </c>
      <c r="DG142" s="127" t="b">
        <v>0</v>
      </c>
      <c r="DH142" s="183" t="s">
        <v>270</v>
      </c>
      <c r="DI142" s="183" t="s">
        <v>993</v>
      </c>
      <c r="DJ142" s="183" t="s">
        <v>993</v>
      </c>
      <c r="DK142" s="183" t="s">
        <v>993</v>
      </c>
      <c r="DL142" s="126">
        <v>290</v>
      </c>
      <c r="DM142" s="126">
        <v>195</v>
      </c>
      <c r="DN142" s="126">
        <v>0</v>
      </c>
      <c r="DO142" s="126">
        <v>95</v>
      </c>
      <c r="DP142" s="126">
        <v>2078</v>
      </c>
      <c r="DQ142" s="126">
        <v>291</v>
      </c>
      <c r="DR142" s="167">
        <f t="shared" si="38"/>
        <v>0.11386301369863014</v>
      </c>
      <c r="DS142" s="168">
        <f t="shared" si="39"/>
        <v>7.153184165232358</v>
      </c>
      <c r="DT142" s="126">
        <v>290</v>
      </c>
      <c r="DU142" s="126">
        <v>195</v>
      </c>
      <c r="DV142" s="126">
        <v>92</v>
      </c>
      <c r="DW142" s="126">
        <v>2</v>
      </c>
      <c r="DX142" s="126">
        <v>0</v>
      </c>
      <c r="DY142" s="126">
        <v>0</v>
      </c>
      <c r="DZ142" s="126">
        <v>0</v>
      </c>
      <c r="EA142" s="126">
        <v>1</v>
      </c>
      <c r="EB142" s="126">
        <v>291</v>
      </c>
      <c r="EC142" s="126">
        <v>6</v>
      </c>
      <c r="ED142" s="126">
        <v>231</v>
      </c>
      <c r="EE142" s="126">
        <v>11</v>
      </c>
      <c r="EF142" s="126">
        <v>0</v>
      </c>
      <c r="EG142" s="126">
        <v>6</v>
      </c>
      <c r="EH142" s="126">
        <v>0</v>
      </c>
      <c r="EI142" s="126">
        <v>7</v>
      </c>
      <c r="EJ142" s="126">
        <v>0</v>
      </c>
      <c r="EK142" s="126">
        <v>30</v>
      </c>
      <c r="EL142" s="126">
        <v>285</v>
      </c>
      <c r="EM142" s="126">
        <v>272</v>
      </c>
      <c r="EN142" s="126">
        <v>0</v>
      </c>
      <c r="EO142" s="126">
        <v>13</v>
      </c>
      <c r="EP142" s="126">
        <v>0</v>
      </c>
      <c r="EQ142" s="126">
        <v>0</v>
      </c>
      <c r="ER142" s="127" t="b">
        <v>1</v>
      </c>
      <c r="ES142" s="127" t="b">
        <v>0</v>
      </c>
      <c r="ET142" s="127" t="b">
        <v>0</v>
      </c>
      <c r="EU142" s="128">
        <v>0.498</v>
      </c>
      <c r="EV142" s="128">
        <v>0.38200000000000001</v>
      </c>
      <c r="EW142" s="128">
        <v>0.127</v>
      </c>
      <c r="EX142" s="128">
        <v>0.11699999999999999</v>
      </c>
      <c r="EY142" s="128">
        <v>0</v>
      </c>
      <c r="EZ142" s="128">
        <v>0.17699999999999999</v>
      </c>
      <c r="FA142" s="127" t="b">
        <v>0</v>
      </c>
      <c r="FB142" s="127" t="b">
        <v>0</v>
      </c>
      <c r="FC142" s="127" t="b">
        <v>0</v>
      </c>
      <c r="FD142" s="128">
        <v>0</v>
      </c>
      <c r="FE142" s="128">
        <v>0</v>
      </c>
      <c r="FF142" s="128">
        <v>0</v>
      </c>
      <c r="FG142" s="128">
        <v>0</v>
      </c>
      <c r="FH142" s="128">
        <v>0</v>
      </c>
      <c r="FI142" s="128">
        <v>0</v>
      </c>
      <c r="FJ142" s="127" t="b">
        <v>0</v>
      </c>
      <c r="FK142" s="127" t="b">
        <v>0</v>
      </c>
      <c r="FL142" s="127" t="b">
        <v>0</v>
      </c>
      <c r="FM142" s="128">
        <v>0</v>
      </c>
      <c r="FN142" s="128">
        <v>0</v>
      </c>
      <c r="FO142" s="128">
        <v>0</v>
      </c>
      <c r="FP142" s="128">
        <v>0</v>
      </c>
      <c r="FQ142" s="128">
        <v>0</v>
      </c>
      <c r="FR142" s="128">
        <v>0</v>
      </c>
      <c r="FS142" s="183" t="s">
        <v>993</v>
      </c>
      <c r="FT142" s="128">
        <v>0</v>
      </c>
      <c r="FU142" s="126">
        <v>0</v>
      </c>
      <c r="FV142" s="126">
        <v>285</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6">
        <v>0</v>
      </c>
      <c r="GM142" s="127" t="b">
        <v>0</v>
      </c>
      <c r="GN142" s="183" t="s">
        <v>993</v>
      </c>
      <c r="GO142" s="183" t="s">
        <v>993</v>
      </c>
      <c r="GP142" s="183" t="s">
        <v>993</v>
      </c>
      <c r="GQ142" s="183" t="s">
        <v>993</v>
      </c>
      <c r="GR142" s="127"/>
      <c r="GS142" s="123"/>
    </row>
    <row r="143" spans="1:201">
      <c r="A143" s="122"/>
      <c r="B143" s="210" t="s">
        <v>555</v>
      </c>
      <c r="C143" s="183" t="s">
        <v>1077</v>
      </c>
      <c r="D143" s="183" t="s">
        <v>21</v>
      </c>
      <c r="E143" s="183" t="s">
        <v>437</v>
      </c>
      <c r="F143" s="183" t="s">
        <v>986</v>
      </c>
      <c r="G143" s="183" t="s">
        <v>1062</v>
      </c>
      <c r="H143" s="183" t="s">
        <v>1063</v>
      </c>
      <c r="I143" s="183" t="s">
        <v>1064</v>
      </c>
      <c r="J143" s="183" t="s">
        <v>1065</v>
      </c>
      <c r="K143" s="126">
        <v>5</v>
      </c>
      <c r="L143" s="183" t="s">
        <v>21</v>
      </c>
      <c r="M143" s="183" t="s">
        <v>1079</v>
      </c>
      <c r="N143" s="183" t="s">
        <v>557</v>
      </c>
      <c r="O143" s="183" t="s">
        <v>1001</v>
      </c>
      <c r="P143" s="183" t="s">
        <v>296</v>
      </c>
      <c r="Q143" s="183" t="s">
        <v>290</v>
      </c>
      <c r="R143" s="127" t="b">
        <v>0</v>
      </c>
      <c r="S143" s="126">
        <v>0</v>
      </c>
      <c r="T143" s="127" t="b">
        <v>0</v>
      </c>
      <c r="U143" s="126">
        <v>0</v>
      </c>
      <c r="V143" s="127" t="b">
        <v>0</v>
      </c>
      <c r="W143" s="127" t="b">
        <v>1</v>
      </c>
      <c r="X143" s="183" t="s">
        <v>290</v>
      </c>
      <c r="Y143" s="183" t="b">
        <f t="shared" si="48"/>
        <v>1</v>
      </c>
      <c r="Z143" s="183" t="s">
        <v>993</v>
      </c>
      <c r="AA143" s="127" t="b">
        <v>0</v>
      </c>
      <c r="AB143" s="183" t="s">
        <v>993</v>
      </c>
      <c r="AC143" s="183" t="s">
        <v>993</v>
      </c>
      <c r="AD143" s="183" t="s">
        <v>993</v>
      </c>
      <c r="AE143" s="183">
        <f t="shared" si="49"/>
        <v>8</v>
      </c>
      <c r="AF143" s="183">
        <f t="shared" si="50"/>
        <v>4</v>
      </c>
      <c r="AG143" s="183">
        <f t="shared" si="51"/>
        <v>0</v>
      </c>
      <c r="AH143" s="183">
        <f t="shared" si="52"/>
        <v>8</v>
      </c>
      <c r="AI143" s="126">
        <v>8</v>
      </c>
      <c r="AJ143" s="126">
        <v>4</v>
      </c>
      <c r="AK143" s="126">
        <v>0</v>
      </c>
      <c r="AL143" s="126">
        <v>8</v>
      </c>
      <c r="AM143" s="126">
        <v>0</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7" t="b">
        <v>0</v>
      </c>
      <c r="BD143" s="127"/>
      <c r="BE143" s="183" t="s">
        <v>993</v>
      </c>
      <c r="BF143" s="126">
        <v>0</v>
      </c>
      <c r="BG143" s="183" t="s">
        <v>993</v>
      </c>
      <c r="BH143" s="126">
        <v>0</v>
      </c>
      <c r="BI143" s="183" t="s">
        <v>993</v>
      </c>
      <c r="BJ143" s="126">
        <v>0</v>
      </c>
      <c r="BK143" s="126">
        <v>0</v>
      </c>
      <c r="BL143" s="126">
        <v>8</v>
      </c>
      <c r="BM143" s="183" t="s">
        <v>993</v>
      </c>
      <c r="BN143" s="183" t="s">
        <v>993</v>
      </c>
      <c r="BO143" s="183" t="s">
        <v>993</v>
      </c>
      <c r="BP143" s="126">
        <v>0</v>
      </c>
      <c r="BQ143" s="183" t="s">
        <v>993</v>
      </c>
      <c r="BR143" s="126">
        <v>0</v>
      </c>
      <c r="BS143" s="183" t="s">
        <v>993</v>
      </c>
      <c r="BT143" s="126">
        <v>0</v>
      </c>
      <c r="BU143" s="126">
        <v>0</v>
      </c>
      <c r="BV143" s="126">
        <v>0</v>
      </c>
      <c r="BW143" s="183" t="s">
        <v>993</v>
      </c>
      <c r="BX143" s="126">
        <v>0</v>
      </c>
      <c r="BY143" s="183" t="s">
        <v>993</v>
      </c>
      <c r="BZ143" s="126">
        <v>0</v>
      </c>
      <c r="CA143" s="183" t="s">
        <v>993</v>
      </c>
      <c r="CB143" s="126">
        <v>0</v>
      </c>
      <c r="CC143" s="126">
        <v>0</v>
      </c>
      <c r="CD143" s="126">
        <v>0</v>
      </c>
      <c r="CE143" s="183" t="s">
        <v>993</v>
      </c>
      <c r="CF143" s="126">
        <v>0</v>
      </c>
      <c r="CG143" s="183" t="s">
        <v>993</v>
      </c>
      <c r="CH143" s="126">
        <v>0</v>
      </c>
      <c r="CI143" s="183" t="s">
        <v>993</v>
      </c>
      <c r="CJ143" s="126">
        <v>0</v>
      </c>
      <c r="CK143" s="126">
        <v>0</v>
      </c>
      <c r="CL143" s="126">
        <v>0</v>
      </c>
      <c r="CM143" s="126">
        <v>1</v>
      </c>
      <c r="CN143" s="126">
        <v>0</v>
      </c>
      <c r="CO143" s="126">
        <v>0</v>
      </c>
      <c r="CP143" s="126">
        <v>0</v>
      </c>
      <c r="CQ143" s="126">
        <v>0</v>
      </c>
      <c r="CR143" s="126">
        <v>0</v>
      </c>
      <c r="CS143" s="126">
        <v>0</v>
      </c>
      <c r="CT143" s="126">
        <v>0</v>
      </c>
      <c r="CU143" s="126">
        <v>0</v>
      </c>
      <c r="CV143" s="126">
        <v>0</v>
      </c>
      <c r="CW143" s="126">
        <v>0</v>
      </c>
      <c r="CX143" s="126">
        <v>0</v>
      </c>
      <c r="CY143" s="126">
        <v>0</v>
      </c>
      <c r="CZ143" s="126">
        <v>0</v>
      </c>
      <c r="DA143" s="126">
        <v>0</v>
      </c>
      <c r="DB143" s="126">
        <v>0</v>
      </c>
      <c r="DC143" s="126">
        <v>0</v>
      </c>
      <c r="DD143" s="126">
        <v>0</v>
      </c>
      <c r="DE143" s="126">
        <v>0</v>
      </c>
      <c r="DF143" s="126">
        <v>0</v>
      </c>
      <c r="DG143" s="127" t="b">
        <v>0</v>
      </c>
      <c r="DH143" s="183" t="s">
        <v>270</v>
      </c>
      <c r="DI143" s="183" t="s">
        <v>993</v>
      </c>
      <c r="DJ143" s="183" t="s">
        <v>993</v>
      </c>
      <c r="DK143" s="183" t="s">
        <v>993</v>
      </c>
      <c r="DL143" s="126">
        <v>271</v>
      </c>
      <c r="DM143" s="126">
        <v>271</v>
      </c>
      <c r="DN143" s="126">
        <v>0</v>
      </c>
      <c r="DO143" s="126">
        <v>0</v>
      </c>
      <c r="DP143" s="126">
        <v>542</v>
      </c>
      <c r="DQ143" s="126">
        <v>271</v>
      </c>
      <c r="DR143" s="167">
        <f t="shared" ref="DR143:DR207" si="53">DP143/(AE143*365)</f>
        <v>0.18561643835616437</v>
      </c>
      <c r="DS143" s="168">
        <f t="shared" ref="DS143:DS207" si="54">DP143/((DL143+DQ143)/2)</f>
        <v>2</v>
      </c>
      <c r="DT143" s="126">
        <v>271</v>
      </c>
      <c r="DU143" s="126">
        <v>0</v>
      </c>
      <c r="DV143" s="126">
        <v>271</v>
      </c>
      <c r="DW143" s="126">
        <v>0</v>
      </c>
      <c r="DX143" s="126">
        <v>0</v>
      </c>
      <c r="DY143" s="126">
        <v>0</v>
      </c>
      <c r="DZ143" s="126">
        <v>0</v>
      </c>
      <c r="EA143" s="126">
        <v>0</v>
      </c>
      <c r="EB143" s="126">
        <v>271</v>
      </c>
      <c r="EC143" s="126">
        <v>0</v>
      </c>
      <c r="ED143" s="126">
        <v>271</v>
      </c>
      <c r="EE143" s="126">
        <v>0</v>
      </c>
      <c r="EF143" s="126">
        <v>0</v>
      </c>
      <c r="EG143" s="126">
        <v>0</v>
      </c>
      <c r="EH143" s="126">
        <v>0</v>
      </c>
      <c r="EI143" s="126">
        <v>0</v>
      </c>
      <c r="EJ143" s="126">
        <v>0</v>
      </c>
      <c r="EK143" s="126">
        <v>0</v>
      </c>
      <c r="EL143" s="126">
        <v>271</v>
      </c>
      <c r="EM143" s="126">
        <v>271</v>
      </c>
      <c r="EN143" s="126">
        <v>0</v>
      </c>
      <c r="EO143" s="126">
        <v>0</v>
      </c>
      <c r="EP143" s="126">
        <v>0</v>
      </c>
      <c r="EQ143" s="126">
        <v>0</v>
      </c>
      <c r="ER143" s="127" t="b">
        <v>0</v>
      </c>
      <c r="ES143" s="127" t="b">
        <v>0</v>
      </c>
      <c r="ET143" s="127" t="b">
        <v>0</v>
      </c>
      <c r="EU143" s="128">
        <v>0</v>
      </c>
      <c r="EV143" s="128">
        <v>0</v>
      </c>
      <c r="EW143" s="128">
        <v>0</v>
      </c>
      <c r="EX143" s="128">
        <v>0</v>
      </c>
      <c r="EY143" s="128">
        <v>0</v>
      </c>
      <c r="EZ143" s="128">
        <v>0</v>
      </c>
      <c r="FA143" s="127" t="b">
        <v>0</v>
      </c>
      <c r="FB143" s="127" t="b">
        <v>0</v>
      </c>
      <c r="FC143" s="127" t="b">
        <v>0</v>
      </c>
      <c r="FD143" s="128">
        <v>0</v>
      </c>
      <c r="FE143" s="128">
        <v>0</v>
      </c>
      <c r="FF143" s="128">
        <v>0</v>
      </c>
      <c r="FG143" s="128">
        <v>0</v>
      </c>
      <c r="FH143" s="128">
        <v>0</v>
      </c>
      <c r="FI143" s="128">
        <v>0</v>
      </c>
      <c r="FJ143" s="127" t="b">
        <v>0</v>
      </c>
      <c r="FK143" s="127" t="b">
        <v>0</v>
      </c>
      <c r="FL143" s="127" t="b">
        <v>0</v>
      </c>
      <c r="FM143" s="128">
        <v>0</v>
      </c>
      <c r="FN143" s="128">
        <v>0</v>
      </c>
      <c r="FO143" s="128">
        <v>0</v>
      </c>
      <c r="FP143" s="128">
        <v>0</v>
      </c>
      <c r="FQ143" s="128">
        <v>0</v>
      </c>
      <c r="FR143" s="128">
        <v>0</v>
      </c>
      <c r="FS143" s="183" t="s">
        <v>993</v>
      </c>
      <c r="FT143" s="128">
        <v>0</v>
      </c>
      <c r="FU143" s="126">
        <v>0</v>
      </c>
      <c r="FV143" s="126">
        <v>271</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6">
        <v>0</v>
      </c>
      <c r="GM143" s="127" t="b">
        <v>0</v>
      </c>
      <c r="GN143" s="183" t="s">
        <v>993</v>
      </c>
      <c r="GO143" s="183" t="s">
        <v>993</v>
      </c>
      <c r="GP143" s="183" t="s">
        <v>993</v>
      </c>
      <c r="GQ143" s="183" t="s">
        <v>993</v>
      </c>
      <c r="GR143" s="127"/>
      <c r="GS143" s="123"/>
    </row>
    <row r="144" spans="1:201">
      <c r="A144" s="122"/>
      <c r="B144" s="210" t="s">
        <v>558</v>
      </c>
      <c r="C144" s="183" t="s">
        <v>1095</v>
      </c>
      <c r="D144" s="183" t="s">
        <v>22</v>
      </c>
      <c r="E144" s="183" t="s">
        <v>437</v>
      </c>
      <c r="F144" s="183" t="s">
        <v>986</v>
      </c>
      <c r="G144" s="183" t="s">
        <v>1062</v>
      </c>
      <c r="H144" s="183" t="s">
        <v>1063</v>
      </c>
      <c r="I144" s="183" t="s">
        <v>1064</v>
      </c>
      <c r="J144" s="183" t="s">
        <v>1065</v>
      </c>
      <c r="K144" s="126">
        <v>1</v>
      </c>
      <c r="L144" s="183" t="s">
        <v>22</v>
      </c>
      <c r="M144" s="183" t="s">
        <v>1012</v>
      </c>
      <c r="N144" s="183" t="s">
        <v>559</v>
      </c>
      <c r="O144" s="183" t="s">
        <v>1001</v>
      </c>
      <c r="P144" s="183" t="s">
        <v>290</v>
      </c>
      <c r="Q144" s="183" t="s">
        <v>290</v>
      </c>
      <c r="R144" s="127" t="b">
        <v>0</v>
      </c>
      <c r="S144" s="126">
        <v>0</v>
      </c>
      <c r="T144" s="127" t="b">
        <v>0</v>
      </c>
      <c r="U144" s="126">
        <v>0</v>
      </c>
      <c r="V144" s="127" t="b">
        <v>0</v>
      </c>
      <c r="W144" s="127" t="b">
        <v>1</v>
      </c>
      <c r="X144" s="183" t="s">
        <v>290</v>
      </c>
      <c r="Y144" s="183" t="b">
        <f t="shared" si="48"/>
        <v>1</v>
      </c>
      <c r="Z144" s="183" t="s">
        <v>993</v>
      </c>
      <c r="AA144" s="127" t="b">
        <v>0</v>
      </c>
      <c r="AB144" s="183" t="s">
        <v>993</v>
      </c>
      <c r="AC144" s="183" t="s">
        <v>993</v>
      </c>
      <c r="AD144" s="183" t="s">
        <v>993</v>
      </c>
      <c r="AE144" s="183">
        <f t="shared" si="49"/>
        <v>40</v>
      </c>
      <c r="AF144" s="183">
        <f t="shared" si="50"/>
        <v>40</v>
      </c>
      <c r="AG144" s="183">
        <f t="shared" si="51"/>
        <v>20</v>
      </c>
      <c r="AH144" s="183">
        <f t="shared" si="52"/>
        <v>40</v>
      </c>
      <c r="AI144" s="126">
        <v>40</v>
      </c>
      <c r="AJ144" s="126">
        <v>40</v>
      </c>
      <c r="AK144" s="126">
        <v>20</v>
      </c>
      <c r="AL144" s="126">
        <v>40</v>
      </c>
      <c r="AM144" s="126">
        <v>0</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7" t="b">
        <v>0</v>
      </c>
      <c r="BD144" s="127"/>
      <c r="BE144" s="183" t="s">
        <v>270</v>
      </c>
      <c r="BF144" s="126">
        <v>40</v>
      </c>
      <c r="BG144" s="183" t="s">
        <v>993</v>
      </c>
      <c r="BH144" s="126">
        <v>0</v>
      </c>
      <c r="BI144" s="183" t="s">
        <v>993</v>
      </c>
      <c r="BJ144" s="126">
        <v>0</v>
      </c>
      <c r="BK144" s="126">
        <v>0</v>
      </c>
      <c r="BL144" s="126">
        <v>0</v>
      </c>
      <c r="BM144" s="183" t="s">
        <v>993</v>
      </c>
      <c r="BN144" s="183" t="s">
        <v>993</v>
      </c>
      <c r="BO144" s="183" t="s">
        <v>993</v>
      </c>
      <c r="BP144" s="126">
        <v>0</v>
      </c>
      <c r="BQ144" s="183" t="s">
        <v>993</v>
      </c>
      <c r="BR144" s="126">
        <v>0</v>
      </c>
      <c r="BS144" s="183" t="s">
        <v>993</v>
      </c>
      <c r="BT144" s="126">
        <v>0</v>
      </c>
      <c r="BU144" s="126">
        <v>0</v>
      </c>
      <c r="BV144" s="126">
        <v>0</v>
      </c>
      <c r="BW144" s="183" t="s">
        <v>993</v>
      </c>
      <c r="BX144" s="126">
        <v>0</v>
      </c>
      <c r="BY144" s="183" t="s">
        <v>993</v>
      </c>
      <c r="BZ144" s="126">
        <v>0</v>
      </c>
      <c r="CA144" s="183" t="s">
        <v>993</v>
      </c>
      <c r="CB144" s="126">
        <v>0</v>
      </c>
      <c r="CC144" s="126">
        <v>0</v>
      </c>
      <c r="CD144" s="126">
        <v>0</v>
      </c>
      <c r="CE144" s="183" t="s">
        <v>993</v>
      </c>
      <c r="CF144" s="126">
        <v>0</v>
      </c>
      <c r="CG144" s="183" t="s">
        <v>993</v>
      </c>
      <c r="CH144" s="126">
        <v>0</v>
      </c>
      <c r="CI144" s="183" t="s">
        <v>993</v>
      </c>
      <c r="CJ144" s="126">
        <v>0</v>
      </c>
      <c r="CK144" s="126">
        <v>0</v>
      </c>
      <c r="CL144" s="126">
        <v>0</v>
      </c>
      <c r="CM144" s="126">
        <v>22</v>
      </c>
      <c r="CN144" s="126">
        <v>0</v>
      </c>
      <c r="CO144" s="126">
        <v>0</v>
      </c>
      <c r="CP144" s="126">
        <v>0</v>
      </c>
      <c r="CQ144" s="126">
        <v>7</v>
      </c>
      <c r="CR144" s="126">
        <v>0</v>
      </c>
      <c r="CS144" s="126">
        <v>0</v>
      </c>
      <c r="CT144" s="126">
        <v>0</v>
      </c>
      <c r="CU144" s="126">
        <v>0</v>
      </c>
      <c r="CV144" s="126">
        <v>0</v>
      </c>
      <c r="CW144" s="126">
        <v>0</v>
      </c>
      <c r="CX144" s="126">
        <v>0</v>
      </c>
      <c r="CY144" s="126">
        <v>0</v>
      </c>
      <c r="CZ144" s="126">
        <v>0</v>
      </c>
      <c r="DA144" s="126">
        <v>1</v>
      </c>
      <c r="DB144" s="126">
        <v>0</v>
      </c>
      <c r="DC144" s="126">
        <v>0</v>
      </c>
      <c r="DD144" s="126">
        <v>0</v>
      </c>
      <c r="DE144" s="126">
        <v>0</v>
      </c>
      <c r="DF144" s="126">
        <v>0</v>
      </c>
      <c r="DG144" s="127" t="b">
        <v>0</v>
      </c>
      <c r="DH144" s="183" t="s">
        <v>999</v>
      </c>
      <c r="DI144" s="183" t="s">
        <v>270</v>
      </c>
      <c r="DJ144" s="183" t="s">
        <v>417</v>
      </c>
      <c r="DK144" s="183" t="s">
        <v>993</v>
      </c>
      <c r="DL144" s="126">
        <v>818</v>
      </c>
      <c r="DM144" s="126">
        <v>266</v>
      </c>
      <c r="DN144" s="126">
        <v>167</v>
      </c>
      <c r="DO144" s="126">
        <v>385</v>
      </c>
      <c r="DP144" s="126">
        <v>11214</v>
      </c>
      <c r="DQ144" s="126">
        <v>823</v>
      </c>
      <c r="DR144" s="167">
        <f t="shared" si="53"/>
        <v>0.76808219178082193</v>
      </c>
      <c r="DS144" s="168">
        <f t="shared" si="54"/>
        <v>13.667276051188299</v>
      </c>
      <c r="DT144" s="126">
        <v>818</v>
      </c>
      <c r="DU144" s="126">
        <v>23</v>
      </c>
      <c r="DV144" s="126">
        <v>653</v>
      </c>
      <c r="DW144" s="126">
        <v>11</v>
      </c>
      <c r="DX144" s="126">
        <v>131</v>
      </c>
      <c r="DY144" s="126">
        <v>0</v>
      </c>
      <c r="DZ144" s="126">
        <v>0</v>
      </c>
      <c r="EA144" s="126">
        <v>0</v>
      </c>
      <c r="EB144" s="126">
        <v>823</v>
      </c>
      <c r="EC144" s="126">
        <v>159</v>
      </c>
      <c r="ED144" s="126">
        <v>545</v>
      </c>
      <c r="EE144" s="126">
        <v>18</v>
      </c>
      <c r="EF144" s="126">
        <v>0</v>
      </c>
      <c r="EG144" s="126">
        <v>0</v>
      </c>
      <c r="EH144" s="126">
        <v>0</v>
      </c>
      <c r="EI144" s="126">
        <v>36</v>
      </c>
      <c r="EJ144" s="126">
        <v>65</v>
      </c>
      <c r="EK144" s="126">
        <v>0</v>
      </c>
      <c r="EL144" s="126">
        <v>664</v>
      </c>
      <c r="EM144" s="126">
        <v>654</v>
      </c>
      <c r="EN144" s="126">
        <v>0</v>
      </c>
      <c r="EO144" s="126">
        <v>10</v>
      </c>
      <c r="EP144" s="126">
        <v>0</v>
      </c>
      <c r="EQ144" s="126">
        <v>0</v>
      </c>
      <c r="ER144" s="127" t="b">
        <v>0</v>
      </c>
      <c r="ES144" s="127" t="b">
        <v>0</v>
      </c>
      <c r="ET144" s="127" t="b">
        <v>0</v>
      </c>
      <c r="EU144" s="128">
        <v>0.6409999999999999</v>
      </c>
      <c r="EV144" s="128">
        <v>0.31</v>
      </c>
      <c r="EW144" s="128">
        <v>0.218</v>
      </c>
      <c r="EX144" s="128">
        <v>0.16899999999999998</v>
      </c>
      <c r="EY144" s="128">
        <v>3.4000000000000002E-2</v>
      </c>
      <c r="EZ144" s="128">
        <v>0.35</v>
      </c>
      <c r="FA144" s="127" t="b">
        <v>1</v>
      </c>
      <c r="FB144" s="127" t="b">
        <v>0</v>
      </c>
      <c r="FC144" s="127" t="b">
        <v>0</v>
      </c>
      <c r="FD144" s="128">
        <v>0</v>
      </c>
      <c r="FE144" s="128">
        <v>0</v>
      </c>
      <c r="FF144" s="128">
        <v>0</v>
      </c>
      <c r="FG144" s="128">
        <v>0</v>
      </c>
      <c r="FH144" s="128">
        <v>0</v>
      </c>
      <c r="FI144" s="128">
        <v>0</v>
      </c>
      <c r="FJ144" s="127" t="b">
        <v>0</v>
      </c>
      <c r="FK144" s="127" t="b">
        <v>0</v>
      </c>
      <c r="FL144" s="127" t="b">
        <v>0</v>
      </c>
      <c r="FM144" s="128">
        <v>0</v>
      </c>
      <c r="FN144" s="128">
        <v>0</v>
      </c>
      <c r="FO144" s="128">
        <v>0</v>
      </c>
      <c r="FP144" s="128">
        <v>0</v>
      </c>
      <c r="FQ144" s="128">
        <v>0</v>
      </c>
      <c r="FR144" s="128">
        <v>0</v>
      </c>
      <c r="FS144" s="183" t="s">
        <v>993</v>
      </c>
      <c r="FT144" s="128">
        <v>0</v>
      </c>
      <c r="FU144" s="126">
        <v>0</v>
      </c>
      <c r="FV144" s="126">
        <v>664</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6">
        <v>0</v>
      </c>
      <c r="GM144" s="127" t="b">
        <v>0</v>
      </c>
      <c r="GN144" s="183" t="s">
        <v>993</v>
      </c>
      <c r="GO144" s="183" t="s">
        <v>993</v>
      </c>
      <c r="GP144" s="183" t="s">
        <v>993</v>
      </c>
      <c r="GQ144" s="183" t="s">
        <v>993</v>
      </c>
      <c r="GR144" s="127"/>
      <c r="GS144" s="123"/>
    </row>
    <row r="145" spans="1:201">
      <c r="A145" s="122"/>
      <c r="B145" s="210" t="s">
        <v>558</v>
      </c>
      <c r="C145" s="183" t="s">
        <v>1095</v>
      </c>
      <c r="D145" s="183" t="s">
        <v>22</v>
      </c>
      <c r="E145" s="183" t="s">
        <v>437</v>
      </c>
      <c r="F145" s="183" t="s">
        <v>986</v>
      </c>
      <c r="G145" s="183" t="s">
        <v>1062</v>
      </c>
      <c r="H145" s="183" t="s">
        <v>1063</v>
      </c>
      <c r="I145" s="183" t="s">
        <v>1064</v>
      </c>
      <c r="J145" s="183" t="s">
        <v>1065</v>
      </c>
      <c r="K145" s="126">
        <v>2</v>
      </c>
      <c r="L145" s="183" t="s">
        <v>22</v>
      </c>
      <c r="M145" s="183" t="s">
        <v>1013</v>
      </c>
      <c r="N145" s="183" t="s">
        <v>560</v>
      </c>
      <c r="O145" s="183" t="s">
        <v>1096</v>
      </c>
      <c r="P145" s="183" t="s">
        <v>293</v>
      </c>
      <c r="Q145" s="183" t="s">
        <v>290</v>
      </c>
      <c r="R145" s="127" t="b">
        <v>0</v>
      </c>
      <c r="S145" s="126">
        <v>0</v>
      </c>
      <c r="T145" s="127" t="b">
        <v>0</v>
      </c>
      <c r="U145" s="126">
        <v>0</v>
      </c>
      <c r="V145" s="127" t="b">
        <v>0</v>
      </c>
      <c r="W145" s="127" t="b">
        <v>1</v>
      </c>
      <c r="X145" s="183" t="s">
        <v>290</v>
      </c>
      <c r="Y145" s="183" t="b">
        <f t="shared" si="48"/>
        <v>1</v>
      </c>
      <c r="Z145" s="183" t="s">
        <v>993</v>
      </c>
      <c r="AA145" s="127" t="b">
        <v>0</v>
      </c>
      <c r="AB145" s="183" t="s">
        <v>993</v>
      </c>
      <c r="AC145" s="183" t="s">
        <v>993</v>
      </c>
      <c r="AD145" s="183" t="s">
        <v>993</v>
      </c>
      <c r="AE145" s="183">
        <f t="shared" si="49"/>
        <v>50</v>
      </c>
      <c r="AF145" s="183">
        <f t="shared" si="50"/>
        <v>40</v>
      </c>
      <c r="AG145" s="183">
        <f t="shared" si="51"/>
        <v>22</v>
      </c>
      <c r="AH145" s="183">
        <f t="shared" si="52"/>
        <v>50</v>
      </c>
      <c r="AI145" s="126">
        <v>50</v>
      </c>
      <c r="AJ145" s="126">
        <v>40</v>
      </c>
      <c r="AK145" s="126">
        <v>22</v>
      </c>
      <c r="AL145" s="126">
        <v>50</v>
      </c>
      <c r="AM145" s="126">
        <v>0</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7" t="b">
        <v>0</v>
      </c>
      <c r="BD145" s="127"/>
      <c r="BE145" s="183" t="s">
        <v>993</v>
      </c>
      <c r="BF145" s="126">
        <v>0</v>
      </c>
      <c r="BG145" s="183" t="s">
        <v>993</v>
      </c>
      <c r="BH145" s="126">
        <v>0</v>
      </c>
      <c r="BI145" s="183" t="s">
        <v>993</v>
      </c>
      <c r="BJ145" s="126">
        <v>0</v>
      </c>
      <c r="BK145" s="126">
        <v>0</v>
      </c>
      <c r="BL145" s="126">
        <v>50</v>
      </c>
      <c r="BM145" s="183" t="s">
        <v>993</v>
      </c>
      <c r="BN145" s="183" t="s">
        <v>993</v>
      </c>
      <c r="BO145" s="183" t="s">
        <v>993</v>
      </c>
      <c r="BP145" s="126">
        <v>0</v>
      </c>
      <c r="BQ145" s="183" t="s">
        <v>993</v>
      </c>
      <c r="BR145" s="126">
        <v>0</v>
      </c>
      <c r="BS145" s="183" t="s">
        <v>993</v>
      </c>
      <c r="BT145" s="126">
        <v>0</v>
      </c>
      <c r="BU145" s="126">
        <v>0</v>
      </c>
      <c r="BV145" s="126">
        <v>0</v>
      </c>
      <c r="BW145" s="183" t="s">
        <v>993</v>
      </c>
      <c r="BX145" s="126">
        <v>0</v>
      </c>
      <c r="BY145" s="183" t="s">
        <v>993</v>
      </c>
      <c r="BZ145" s="126">
        <v>0</v>
      </c>
      <c r="CA145" s="183" t="s">
        <v>993</v>
      </c>
      <c r="CB145" s="126">
        <v>0</v>
      </c>
      <c r="CC145" s="126">
        <v>0</v>
      </c>
      <c r="CD145" s="126">
        <v>0</v>
      </c>
      <c r="CE145" s="183" t="s">
        <v>993</v>
      </c>
      <c r="CF145" s="126">
        <v>0</v>
      </c>
      <c r="CG145" s="183" t="s">
        <v>993</v>
      </c>
      <c r="CH145" s="126">
        <v>0</v>
      </c>
      <c r="CI145" s="183" t="s">
        <v>993</v>
      </c>
      <c r="CJ145" s="126">
        <v>0</v>
      </c>
      <c r="CK145" s="126">
        <v>0</v>
      </c>
      <c r="CL145" s="126">
        <v>0</v>
      </c>
      <c r="CM145" s="126">
        <v>22</v>
      </c>
      <c r="CN145" s="126">
        <v>0</v>
      </c>
      <c r="CO145" s="126">
        <v>0</v>
      </c>
      <c r="CP145" s="126">
        <v>0</v>
      </c>
      <c r="CQ145" s="126">
        <v>2</v>
      </c>
      <c r="CR145" s="126">
        <v>0</v>
      </c>
      <c r="CS145" s="126">
        <v>0</v>
      </c>
      <c r="CT145" s="126">
        <v>0</v>
      </c>
      <c r="CU145" s="126">
        <v>0</v>
      </c>
      <c r="CV145" s="126">
        <v>0</v>
      </c>
      <c r="CW145" s="126">
        <v>0</v>
      </c>
      <c r="CX145" s="126">
        <v>0</v>
      </c>
      <c r="CY145" s="126">
        <v>0</v>
      </c>
      <c r="CZ145" s="126">
        <v>0</v>
      </c>
      <c r="DA145" s="126">
        <v>1</v>
      </c>
      <c r="DB145" s="126">
        <v>0</v>
      </c>
      <c r="DC145" s="126">
        <v>0</v>
      </c>
      <c r="DD145" s="126">
        <v>0</v>
      </c>
      <c r="DE145" s="126">
        <v>0</v>
      </c>
      <c r="DF145" s="126">
        <v>0</v>
      </c>
      <c r="DG145" s="127" t="b">
        <v>0</v>
      </c>
      <c r="DH145" s="183" t="s">
        <v>999</v>
      </c>
      <c r="DI145" s="183" t="s">
        <v>1000</v>
      </c>
      <c r="DJ145" s="183" t="s">
        <v>525</v>
      </c>
      <c r="DK145" s="183" t="s">
        <v>270</v>
      </c>
      <c r="DL145" s="126">
        <v>803</v>
      </c>
      <c r="DM145" s="126">
        <v>313</v>
      </c>
      <c r="DN145" s="126">
        <v>259</v>
      </c>
      <c r="DO145" s="126">
        <v>231</v>
      </c>
      <c r="DP145" s="126">
        <v>11072</v>
      </c>
      <c r="DQ145" s="126">
        <v>802</v>
      </c>
      <c r="DR145" s="167">
        <f t="shared" si="53"/>
        <v>0.60668493150684932</v>
      </c>
      <c r="DS145" s="168">
        <f t="shared" si="54"/>
        <v>13.796884735202493</v>
      </c>
      <c r="DT145" s="126">
        <v>803</v>
      </c>
      <c r="DU145" s="126">
        <v>16</v>
      </c>
      <c r="DV145" s="126">
        <v>676</v>
      </c>
      <c r="DW145" s="126">
        <v>61</v>
      </c>
      <c r="DX145" s="126">
        <v>50</v>
      </c>
      <c r="DY145" s="126">
        <v>0</v>
      </c>
      <c r="DZ145" s="126">
        <v>0</v>
      </c>
      <c r="EA145" s="126">
        <v>0</v>
      </c>
      <c r="EB145" s="126">
        <v>802</v>
      </c>
      <c r="EC145" s="126">
        <v>220</v>
      </c>
      <c r="ED145" s="126">
        <v>519</v>
      </c>
      <c r="EE145" s="126">
        <v>18</v>
      </c>
      <c r="EF145" s="126">
        <v>6</v>
      </c>
      <c r="EG145" s="126">
        <v>6</v>
      </c>
      <c r="EH145" s="126">
        <v>0</v>
      </c>
      <c r="EI145" s="126">
        <v>30</v>
      </c>
      <c r="EJ145" s="126">
        <v>3</v>
      </c>
      <c r="EK145" s="126">
        <v>0</v>
      </c>
      <c r="EL145" s="126">
        <v>582</v>
      </c>
      <c r="EM145" s="126">
        <v>573</v>
      </c>
      <c r="EN145" s="126">
        <v>0</v>
      </c>
      <c r="EO145" s="126">
        <v>9</v>
      </c>
      <c r="EP145" s="126">
        <v>0</v>
      </c>
      <c r="EQ145" s="126">
        <v>0</v>
      </c>
      <c r="ER145" s="127" t="b">
        <v>0</v>
      </c>
      <c r="ES145" s="127" t="b">
        <v>0</v>
      </c>
      <c r="ET145" s="127" t="b">
        <v>0</v>
      </c>
      <c r="EU145" s="128">
        <v>0.27200000000000002</v>
      </c>
      <c r="EV145" s="128">
        <v>0.184</v>
      </c>
      <c r="EW145" s="128">
        <v>0.14800000000000002</v>
      </c>
      <c r="EX145" s="128">
        <v>3.9E-2</v>
      </c>
      <c r="EY145" s="128">
        <v>0.19500000000000001</v>
      </c>
      <c r="EZ145" s="128">
        <v>0.32400000000000001</v>
      </c>
      <c r="FA145" s="127" t="b">
        <v>0</v>
      </c>
      <c r="FB145" s="127" t="b">
        <v>0</v>
      </c>
      <c r="FC145" s="127" t="b">
        <v>0</v>
      </c>
      <c r="FD145" s="128">
        <v>0</v>
      </c>
      <c r="FE145" s="128">
        <v>0</v>
      </c>
      <c r="FF145" s="128">
        <v>0</v>
      </c>
      <c r="FG145" s="128">
        <v>0</v>
      </c>
      <c r="FH145" s="128">
        <v>0</v>
      </c>
      <c r="FI145" s="128">
        <v>0</v>
      </c>
      <c r="FJ145" s="127" t="b">
        <v>0</v>
      </c>
      <c r="FK145" s="127" t="b">
        <v>0</v>
      </c>
      <c r="FL145" s="127" t="b">
        <v>0</v>
      </c>
      <c r="FM145" s="128">
        <v>0</v>
      </c>
      <c r="FN145" s="128">
        <v>0</v>
      </c>
      <c r="FO145" s="128">
        <v>0</v>
      </c>
      <c r="FP145" s="128">
        <v>0</v>
      </c>
      <c r="FQ145" s="128">
        <v>0</v>
      </c>
      <c r="FR145" s="128">
        <v>0</v>
      </c>
      <c r="FS145" s="183" t="s">
        <v>993</v>
      </c>
      <c r="FT145" s="128">
        <v>0</v>
      </c>
      <c r="FU145" s="126">
        <v>0</v>
      </c>
      <c r="FV145" s="126">
        <v>582</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6">
        <v>0</v>
      </c>
      <c r="GM145" s="127" t="b">
        <v>0</v>
      </c>
      <c r="GN145" s="183" t="s">
        <v>993</v>
      </c>
      <c r="GO145" s="183" t="s">
        <v>993</v>
      </c>
      <c r="GP145" s="183" t="s">
        <v>993</v>
      </c>
      <c r="GQ145" s="183" t="s">
        <v>993</v>
      </c>
      <c r="GR145" s="127"/>
      <c r="GS145" s="123"/>
    </row>
    <row r="146" spans="1:201">
      <c r="A146" s="122"/>
      <c r="B146" s="210" t="s">
        <v>558</v>
      </c>
      <c r="C146" s="183" t="s">
        <v>1095</v>
      </c>
      <c r="D146" s="183" t="s">
        <v>22</v>
      </c>
      <c r="E146" s="183" t="s">
        <v>437</v>
      </c>
      <c r="F146" s="183" t="s">
        <v>986</v>
      </c>
      <c r="G146" s="183" t="s">
        <v>1062</v>
      </c>
      <c r="H146" s="183" t="s">
        <v>1063</v>
      </c>
      <c r="I146" s="183" t="s">
        <v>1064</v>
      </c>
      <c r="J146" s="183" t="s">
        <v>1065</v>
      </c>
      <c r="K146" s="126">
        <v>3</v>
      </c>
      <c r="L146" s="183" t="s">
        <v>22</v>
      </c>
      <c r="M146" s="183" t="s">
        <v>1078</v>
      </c>
      <c r="N146" s="183" t="s">
        <v>561</v>
      </c>
      <c r="O146" s="183" t="s">
        <v>1096</v>
      </c>
      <c r="P146" s="183" t="s">
        <v>293</v>
      </c>
      <c r="Q146" s="183" t="s">
        <v>290</v>
      </c>
      <c r="R146" s="127" t="b">
        <v>0</v>
      </c>
      <c r="S146" s="126">
        <v>0</v>
      </c>
      <c r="T146" s="127" t="b">
        <v>0</v>
      </c>
      <c r="U146" s="126">
        <v>0</v>
      </c>
      <c r="V146" s="127" t="b">
        <v>0</v>
      </c>
      <c r="W146" s="127" t="b">
        <v>1</v>
      </c>
      <c r="X146" s="183" t="s">
        <v>290</v>
      </c>
      <c r="Y146" s="183" t="b">
        <f t="shared" si="48"/>
        <v>1</v>
      </c>
      <c r="Z146" s="183" t="s">
        <v>993</v>
      </c>
      <c r="AA146" s="127" t="b">
        <v>0</v>
      </c>
      <c r="AB146" s="183" t="s">
        <v>993</v>
      </c>
      <c r="AC146" s="183" t="s">
        <v>993</v>
      </c>
      <c r="AD146" s="183" t="s">
        <v>993</v>
      </c>
      <c r="AE146" s="183">
        <f t="shared" si="49"/>
        <v>49</v>
      </c>
      <c r="AF146" s="183">
        <f t="shared" si="50"/>
        <v>39</v>
      </c>
      <c r="AG146" s="183">
        <f t="shared" si="51"/>
        <v>19</v>
      </c>
      <c r="AH146" s="183">
        <f t="shared" si="52"/>
        <v>49</v>
      </c>
      <c r="AI146" s="126">
        <v>49</v>
      </c>
      <c r="AJ146" s="126">
        <v>39</v>
      </c>
      <c r="AK146" s="126">
        <v>19</v>
      </c>
      <c r="AL146" s="126">
        <v>49</v>
      </c>
      <c r="AM146" s="126">
        <v>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7" t="b">
        <v>0</v>
      </c>
      <c r="BD146" s="127"/>
      <c r="BE146" s="183" t="s">
        <v>993</v>
      </c>
      <c r="BF146" s="126">
        <v>0</v>
      </c>
      <c r="BG146" s="183" t="s">
        <v>993</v>
      </c>
      <c r="BH146" s="126">
        <v>0</v>
      </c>
      <c r="BI146" s="183" t="s">
        <v>993</v>
      </c>
      <c r="BJ146" s="126">
        <v>0</v>
      </c>
      <c r="BK146" s="126">
        <v>0</v>
      </c>
      <c r="BL146" s="126">
        <v>49</v>
      </c>
      <c r="BM146" s="183" t="s">
        <v>993</v>
      </c>
      <c r="BN146" s="183" t="s">
        <v>993</v>
      </c>
      <c r="BO146" s="183" t="s">
        <v>993</v>
      </c>
      <c r="BP146" s="126">
        <v>0</v>
      </c>
      <c r="BQ146" s="183" t="s">
        <v>993</v>
      </c>
      <c r="BR146" s="126">
        <v>0</v>
      </c>
      <c r="BS146" s="183" t="s">
        <v>993</v>
      </c>
      <c r="BT146" s="126">
        <v>0</v>
      </c>
      <c r="BU146" s="126">
        <v>0</v>
      </c>
      <c r="BV146" s="126">
        <v>0</v>
      </c>
      <c r="BW146" s="183" t="s">
        <v>993</v>
      </c>
      <c r="BX146" s="126">
        <v>0</v>
      </c>
      <c r="BY146" s="183" t="s">
        <v>993</v>
      </c>
      <c r="BZ146" s="126">
        <v>0</v>
      </c>
      <c r="CA146" s="183" t="s">
        <v>993</v>
      </c>
      <c r="CB146" s="126">
        <v>0</v>
      </c>
      <c r="CC146" s="126">
        <v>0</v>
      </c>
      <c r="CD146" s="126">
        <v>0</v>
      </c>
      <c r="CE146" s="183" t="s">
        <v>993</v>
      </c>
      <c r="CF146" s="126">
        <v>0</v>
      </c>
      <c r="CG146" s="183" t="s">
        <v>993</v>
      </c>
      <c r="CH146" s="126">
        <v>0</v>
      </c>
      <c r="CI146" s="183" t="s">
        <v>993</v>
      </c>
      <c r="CJ146" s="126">
        <v>0</v>
      </c>
      <c r="CK146" s="126">
        <v>0</v>
      </c>
      <c r="CL146" s="126">
        <v>0</v>
      </c>
      <c r="CM146" s="126">
        <v>25</v>
      </c>
      <c r="CN146" s="126">
        <v>0</v>
      </c>
      <c r="CO146" s="126">
        <v>0</v>
      </c>
      <c r="CP146" s="126">
        <v>0</v>
      </c>
      <c r="CQ146" s="126">
        <v>2</v>
      </c>
      <c r="CR146" s="126">
        <v>0.5</v>
      </c>
      <c r="CS146" s="126">
        <v>0</v>
      </c>
      <c r="CT146" s="126">
        <v>0</v>
      </c>
      <c r="CU146" s="126">
        <v>0</v>
      </c>
      <c r="CV146" s="126">
        <v>0</v>
      </c>
      <c r="CW146" s="126">
        <v>0</v>
      </c>
      <c r="CX146" s="126">
        <v>0</v>
      </c>
      <c r="CY146" s="126">
        <v>0</v>
      </c>
      <c r="CZ146" s="126">
        <v>0</v>
      </c>
      <c r="DA146" s="126">
        <v>1</v>
      </c>
      <c r="DB146" s="126">
        <v>0</v>
      </c>
      <c r="DC146" s="126">
        <v>0</v>
      </c>
      <c r="DD146" s="126">
        <v>0</v>
      </c>
      <c r="DE146" s="126">
        <v>0</v>
      </c>
      <c r="DF146" s="126">
        <v>0</v>
      </c>
      <c r="DG146" s="127" t="b">
        <v>0</v>
      </c>
      <c r="DH146" s="183" t="s">
        <v>999</v>
      </c>
      <c r="DI146" s="183" t="s">
        <v>270</v>
      </c>
      <c r="DJ146" s="183" t="s">
        <v>434</v>
      </c>
      <c r="DK146" s="183" t="s">
        <v>521</v>
      </c>
      <c r="DL146" s="126">
        <v>1261</v>
      </c>
      <c r="DM146" s="126">
        <v>649</v>
      </c>
      <c r="DN146" s="126">
        <v>331</v>
      </c>
      <c r="DO146" s="126">
        <v>281</v>
      </c>
      <c r="DP146" s="126">
        <v>11015</v>
      </c>
      <c r="DQ146" s="126">
        <v>1258</v>
      </c>
      <c r="DR146" s="167">
        <f t="shared" si="53"/>
        <v>0.61587922840369025</v>
      </c>
      <c r="DS146" s="168">
        <f t="shared" si="54"/>
        <v>8.7455339420404918</v>
      </c>
      <c r="DT146" s="126">
        <v>1261</v>
      </c>
      <c r="DU146" s="126">
        <v>22</v>
      </c>
      <c r="DV146" s="126">
        <v>1167</v>
      </c>
      <c r="DW146" s="126">
        <v>16</v>
      </c>
      <c r="DX146" s="126">
        <v>56</v>
      </c>
      <c r="DY146" s="126">
        <v>0</v>
      </c>
      <c r="DZ146" s="126">
        <v>0</v>
      </c>
      <c r="EA146" s="126">
        <v>0</v>
      </c>
      <c r="EB146" s="126">
        <v>1258</v>
      </c>
      <c r="EC146" s="126">
        <v>67</v>
      </c>
      <c r="ED146" s="126">
        <v>1104</v>
      </c>
      <c r="EE146" s="126">
        <v>20</v>
      </c>
      <c r="EF146" s="126">
        <v>3</v>
      </c>
      <c r="EG146" s="126">
        <v>8</v>
      </c>
      <c r="EH146" s="126">
        <v>0</v>
      </c>
      <c r="EI146" s="126">
        <v>22</v>
      </c>
      <c r="EJ146" s="126">
        <v>34</v>
      </c>
      <c r="EK146" s="126">
        <v>0</v>
      </c>
      <c r="EL146" s="126">
        <v>1191</v>
      </c>
      <c r="EM146" s="126">
        <v>1174</v>
      </c>
      <c r="EN146" s="126">
        <v>0</v>
      </c>
      <c r="EO146" s="126">
        <v>17</v>
      </c>
      <c r="EP146" s="126">
        <v>0</v>
      </c>
      <c r="EQ146" s="126">
        <v>0</v>
      </c>
      <c r="ER146" s="127" t="b">
        <v>0</v>
      </c>
      <c r="ES146" s="127" t="b">
        <v>0</v>
      </c>
      <c r="ET146" s="127" t="b">
        <v>0</v>
      </c>
      <c r="EU146" s="128">
        <v>0.40200000000000002</v>
      </c>
      <c r="EV146" s="128">
        <v>0.312</v>
      </c>
      <c r="EW146" s="128">
        <v>0.14800000000000002</v>
      </c>
      <c r="EX146" s="128">
        <v>0.11599999999999999</v>
      </c>
      <c r="EY146" s="128">
        <v>0.18</v>
      </c>
      <c r="EZ146" s="128">
        <v>0.34100000000000003</v>
      </c>
      <c r="FA146" s="127" t="b">
        <v>0</v>
      </c>
      <c r="FB146" s="127" t="b">
        <v>0</v>
      </c>
      <c r="FC146" s="127" t="b">
        <v>0</v>
      </c>
      <c r="FD146" s="128">
        <v>0</v>
      </c>
      <c r="FE146" s="128">
        <v>0</v>
      </c>
      <c r="FF146" s="128">
        <v>0</v>
      </c>
      <c r="FG146" s="128">
        <v>0</v>
      </c>
      <c r="FH146" s="128">
        <v>0</v>
      </c>
      <c r="FI146" s="128">
        <v>0</v>
      </c>
      <c r="FJ146" s="127" t="b">
        <v>0</v>
      </c>
      <c r="FK146" s="127" t="b">
        <v>0</v>
      </c>
      <c r="FL146" s="127" t="b">
        <v>0</v>
      </c>
      <c r="FM146" s="128">
        <v>0</v>
      </c>
      <c r="FN146" s="128">
        <v>0</v>
      </c>
      <c r="FO146" s="128">
        <v>0</v>
      </c>
      <c r="FP146" s="128">
        <v>0</v>
      </c>
      <c r="FQ146" s="128">
        <v>0</v>
      </c>
      <c r="FR146" s="128">
        <v>0</v>
      </c>
      <c r="FS146" s="183" t="s">
        <v>993</v>
      </c>
      <c r="FT146" s="128">
        <v>0</v>
      </c>
      <c r="FU146" s="126">
        <v>0</v>
      </c>
      <c r="FV146" s="126">
        <v>1191</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6">
        <v>0</v>
      </c>
      <c r="GM146" s="127" t="b">
        <v>0</v>
      </c>
      <c r="GN146" s="183" t="s">
        <v>993</v>
      </c>
      <c r="GO146" s="183" t="s">
        <v>993</v>
      </c>
      <c r="GP146" s="183" t="s">
        <v>993</v>
      </c>
      <c r="GQ146" s="183" t="s">
        <v>993</v>
      </c>
      <c r="GR146" s="127"/>
      <c r="GS146" s="123"/>
    </row>
    <row r="147" spans="1:201">
      <c r="A147" s="122"/>
      <c r="B147" s="210" t="s">
        <v>562</v>
      </c>
      <c r="C147" s="183" t="s">
        <v>1099</v>
      </c>
      <c r="D147" s="183" t="s">
        <v>23</v>
      </c>
      <c r="E147" s="183" t="s">
        <v>437</v>
      </c>
      <c r="F147" s="183" t="s">
        <v>986</v>
      </c>
      <c r="G147" s="183" t="s">
        <v>1062</v>
      </c>
      <c r="H147" s="183" t="s">
        <v>1063</v>
      </c>
      <c r="I147" s="183" t="s">
        <v>1064</v>
      </c>
      <c r="J147" s="183" t="s">
        <v>1065</v>
      </c>
      <c r="K147" s="126">
        <v>1</v>
      </c>
      <c r="L147" s="183" t="s">
        <v>23</v>
      </c>
      <c r="M147" s="183" t="s">
        <v>1019</v>
      </c>
      <c r="N147" s="183" t="s">
        <v>564</v>
      </c>
      <c r="O147" s="183" t="s">
        <v>1100</v>
      </c>
      <c r="P147" s="183" t="s">
        <v>293</v>
      </c>
      <c r="Q147" s="183" t="s">
        <v>290</v>
      </c>
      <c r="R147" s="127" t="b">
        <v>0</v>
      </c>
      <c r="S147" s="126">
        <v>0</v>
      </c>
      <c r="T147" s="127" t="b">
        <v>0</v>
      </c>
      <c r="U147" s="126">
        <v>0</v>
      </c>
      <c r="V147" s="127" t="b">
        <v>0</v>
      </c>
      <c r="W147" s="127" t="b">
        <v>1</v>
      </c>
      <c r="X147" s="183" t="s">
        <v>290</v>
      </c>
      <c r="Y147" s="183" t="b">
        <f t="shared" si="48"/>
        <v>1</v>
      </c>
      <c r="Z147" s="183" t="s">
        <v>993</v>
      </c>
      <c r="AA147" s="127" t="b">
        <v>0</v>
      </c>
      <c r="AB147" s="183" t="s">
        <v>993</v>
      </c>
      <c r="AC147" s="183" t="s">
        <v>993</v>
      </c>
      <c r="AD147" s="183" t="s">
        <v>993</v>
      </c>
      <c r="AE147" s="183">
        <f t="shared" si="49"/>
        <v>45</v>
      </c>
      <c r="AF147" s="183">
        <f t="shared" si="50"/>
        <v>45</v>
      </c>
      <c r="AG147" s="183">
        <f t="shared" si="51"/>
        <v>16</v>
      </c>
      <c r="AH147" s="183">
        <f t="shared" si="52"/>
        <v>45</v>
      </c>
      <c r="AI147" s="126">
        <v>45</v>
      </c>
      <c r="AJ147" s="126">
        <v>45</v>
      </c>
      <c r="AK147" s="126">
        <v>16</v>
      </c>
      <c r="AL147" s="126">
        <v>45</v>
      </c>
      <c r="AM147" s="126">
        <v>30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7" t="b">
        <v>0</v>
      </c>
      <c r="BD147" s="127"/>
      <c r="BE147" s="183" t="s">
        <v>270</v>
      </c>
      <c r="BF147" s="126">
        <v>45</v>
      </c>
      <c r="BG147" s="183" t="s">
        <v>993</v>
      </c>
      <c r="BH147" s="126">
        <v>0</v>
      </c>
      <c r="BI147" s="183" t="s">
        <v>993</v>
      </c>
      <c r="BJ147" s="126">
        <v>0</v>
      </c>
      <c r="BK147" s="126">
        <v>0</v>
      </c>
      <c r="BL147" s="126">
        <v>0</v>
      </c>
      <c r="BM147" s="183" t="s">
        <v>993</v>
      </c>
      <c r="BN147" s="183" t="s">
        <v>993</v>
      </c>
      <c r="BO147" s="183" t="s">
        <v>993</v>
      </c>
      <c r="BP147" s="126">
        <v>0</v>
      </c>
      <c r="BQ147" s="183" t="s">
        <v>993</v>
      </c>
      <c r="BR147" s="126">
        <v>0</v>
      </c>
      <c r="BS147" s="183" t="s">
        <v>993</v>
      </c>
      <c r="BT147" s="126">
        <v>0</v>
      </c>
      <c r="BU147" s="126">
        <v>0</v>
      </c>
      <c r="BV147" s="126">
        <v>0</v>
      </c>
      <c r="BW147" s="183" t="s">
        <v>993</v>
      </c>
      <c r="BX147" s="126">
        <v>0</v>
      </c>
      <c r="BY147" s="183" t="s">
        <v>993</v>
      </c>
      <c r="BZ147" s="126">
        <v>0</v>
      </c>
      <c r="CA147" s="183" t="s">
        <v>993</v>
      </c>
      <c r="CB147" s="126">
        <v>0</v>
      </c>
      <c r="CC147" s="126">
        <v>0</v>
      </c>
      <c r="CD147" s="126">
        <v>0</v>
      </c>
      <c r="CE147" s="183" t="s">
        <v>993</v>
      </c>
      <c r="CF147" s="126">
        <v>0</v>
      </c>
      <c r="CG147" s="183" t="s">
        <v>993</v>
      </c>
      <c r="CH147" s="126">
        <v>0</v>
      </c>
      <c r="CI147" s="183" t="s">
        <v>993</v>
      </c>
      <c r="CJ147" s="126">
        <v>0</v>
      </c>
      <c r="CK147" s="126">
        <v>0</v>
      </c>
      <c r="CL147" s="126">
        <v>0</v>
      </c>
      <c r="CM147" s="126">
        <v>27</v>
      </c>
      <c r="CN147" s="126">
        <v>0</v>
      </c>
      <c r="CO147" s="126">
        <v>0</v>
      </c>
      <c r="CP147" s="126">
        <v>0</v>
      </c>
      <c r="CQ147" s="126">
        <v>1</v>
      </c>
      <c r="CR147" s="126">
        <v>2.2000000000000002</v>
      </c>
      <c r="CS147" s="126">
        <v>0</v>
      </c>
      <c r="CT147" s="126">
        <v>0</v>
      </c>
      <c r="CU147" s="126">
        <v>0</v>
      </c>
      <c r="CV147" s="126">
        <v>0</v>
      </c>
      <c r="CW147" s="126">
        <v>0</v>
      </c>
      <c r="CX147" s="126">
        <v>0</v>
      </c>
      <c r="CY147" s="126">
        <v>0</v>
      </c>
      <c r="CZ147" s="126">
        <v>0</v>
      </c>
      <c r="DA147" s="126">
        <v>1</v>
      </c>
      <c r="DB147" s="126">
        <v>0</v>
      </c>
      <c r="DC147" s="126">
        <v>0</v>
      </c>
      <c r="DD147" s="126">
        <v>0</v>
      </c>
      <c r="DE147" s="126">
        <v>0</v>
      </c>
      <c r="DF147" s="126">
        <v>0</v>
      </c>
      <c r="DG147" s="127" t="b">
        <v>0</v>
      </c>
      <c r="DH147" s="183" t="s">
        <v>1000</v>
      </c>
      <c r="DI147" s="183" t="s">
        <v>993</v>
      </c>
      <c r="DJ147" s="183" t="s">
        <v>993</v>
      </c>
      <c r="DK147" s="183" t="s">
        <v>993</v>
      </c>
      <c r="DL147" s="126">
        <v>867</v>
      </c>
      <c r="DM147" s="126">
        <v>625</v>
      </c>
      <c r="DN147" s="126">
        <v>51</v>
      </c>
      <c r="DO147" s="126">
        <v>191</v>
      </c>
      <c r="DP147" s="126">
        <v>13628</v>
      </c>
      <c r="DQ147" s="126">
        <v>660</v>
      </c>
      <c r="DR147" s="167">
        <f t="shared" si="53"/>
        <v>0.82971080669710806</v>
      </c>
      <c r="DS147" s="168">
        <f t="shared" si="54"/>
        <v>17.849377865094958</v>
      </c>
      <c r="DT147" s="126">
        <v>867</v>
      </c>
      <c r="DU147" s="126">
        <v>21</v>
      </c>
      <c r="DV147" s="126">
        <v>762</v>
      </c>
      <c r="DW147" s="126">
        <v>25</v>
      </c>
      <c r="DX147" s="126">
        <v>57</v>
      </c>
      <c r="DY147" s="126">
        <v>0</v>
      </c>
      <c r="DZ147" s="126">
        <v>0</v>
      </c>
      <c r="EA147" s="126">
        <v>2</v>
      </c>
      <c r="EB147" s="126">
        <v>660</v>
      </c>
      <c r="EC147" s="126">
        <v>80</v>
      </c>
      <c r="ED147" s="126">
        <v>514</v>
      </c>
      <c r="EE147" s="126">
        <v>15</v>
      </c>
      <c r="EF147" s="126">
        <v>1</v>
      </c>
      <c r="EG147" s="126">
        <v>8</v>
      </c>
      <c r="EH147" s="126">
        <v>0</v>
      </c>
      <c r="EI147" s="126">
        <v>23</v>
      </c>
      <c r="EJ147" s="126">
        <v>17</v>
      </c>
      <c r="EK147" s="126">
        <v>2</v>
      </c>
      <c r="EL147" s="126">
        <v>580</v>
      </c>
      <c r="EM147" s="126">
        <v>534</v>
      </c>
      <c r="EN147" s="126">
        <v>9</v>
      </c>
      <c r="EO147" s="126">
        <v>37</v>
      </c>
      <c r="EP147" s="126">
        <v>0</v>
      </c>
      <c r="EQ147" s="126">
        <v>0</v>
      </c>
      <c r="ER147" s="127" t="b">
        <v>0</v>
      </c>
      <c r="ES147" s="127" t="b">
        <v>0</v>
      </c>
      <c r="ET147" s="127" t="b">
        <v>0</v>
      </c>
      <c r="EU147" s="128">
        <v>0.48599999999999999</v>
      </c>
      <c r="EV147" s="128">
        <v>0.313</v>
      </c>
      <c r="EW147" s="128">
        <v>0.154</v>
      </c>
      <c r="EX147" s="128">
        <v>0.14000000000000001</v>
      </c>
      <c r="EY147" s="128">
        <v>0.20100000000000001</v>
      </c>
      <c r="EZ147" s="128">
        <v>0.35799999999999998</v>
      </c>
      <c r="FA147" s="127" t="b">
        <v>0</v>
      </c>
      <c r="FB147" s="127" t="b">
        <v>0</v>
      </c>
      <c r="FC147" s="127" t="b">
        <v>0</v>
      </c>
      <c r="FD147" s="128">
        <v>0</v>
      </c>
      <c r="FE147" s="128">
        <v>0</v>
      </c>
      <c r="FF147" s="128">
        <v>0</v>
      </c>
      <c r="FG147" s="128">
        <v>0</v>
      </c>
      <c r="FH147" s="128">
        <v>0</v>
      </c>
      <c r="FI147" s="128">
        <v>0</v>
      </c>
      <c r="FJ147" s="127" t="b">
        <v>0</v>
      </c>
      <c r="FK147" s="127" t="b">
        <v>0</v>
      </c>
      <c r="FL147" s="127" t="b">
        <v>0</v>
      </c>
      <c r="FM147" s="128">
        <v>0</v>
      </c>
      <c r="FN147" s="128">
        <v>0</v>
      </c>
      <c r="FO147" s="128">
        <v>0</v>
      </c>
      <c r="FP147" s="128">
        <v>0</v>
      </c>
      <c r="FQ147" s="128">
        <v>0</v>
      </c>
      <c r="FR147" s="128">
        <v>0</v>
      </c>
      <c r="FS147" s="183" t="s">
        <v>993</v>
      </c>
      <c r="FT147" s="128">
        <v>0</v>
      </c>
      <c r="FU147" s="126">
        <v>0</v>
      </c>
      <c r="FV147" s="126">
        <v>580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6">
        <v>0</v>
      </c>
      <c r="GM147" s="127" t="b">
        <v>0</v>
      </c>
      <c r="GN147" s="183" t="s">
        <v>993</v>
      </c>
      <c r="GO147" s="183" t="s">
        <v>993</v>
      </c>
      <c r="GP147" s="183" t="s">
        <v>993</v>
      </c>
      <c r="GQ147" s="183" t="s">
        <v>993</v>
      </c>
      <c r="GR147" s="127"/>
      <c r="GS147" s="123"/>
    </row>
    <row r="148" spans="1:201">
      <c r="A148" s="122"/>
      <c r="B148" s="210" t="s">
        <v>562</v>
      </c>
      <c r="C148" s="183" t="s">
        <v>1099</v>
      </c>
      <c r="D148" s="183" t="s">
        <v>23</v>
      </c>
      <c r="E148" s="183" t="s">
        <v>437</v>
      </c>
      <c r="F148" s="183" t="s">
        <v>986</v>
      </c>
      <c r="G148" s="183" t="s">
        <v>1062</v>
      </c>
      <c r="H148" s="183" t="s">
        <v>1063</v>
      </c>
      <c r="I148" s="183" t="s">
        <v>1064</v>
      </c>
      <c r="J148" s="183" t="s">
        <v>1065</v>
      </c>
      <c r="K148" s="126">
        <v>2</v>
      </c>
      <c r="L148" s="183" t="s">
        <v>23</v>
      </c>
      <c r="M148" s="183" t="s">
        <v>1012</v>
      </c>
      <c r="N148" s="183" t="s">
        <v>565</v>
      </c>
      <c r="O148" s="183" t="s">
        <v>1100</v>
      </c>
      <c r="P148" s="183" t="s">
        <v>293</v>
      </c>
      <c r="Q148" s="183" t="s">
        <v>290</v>
      </c>
      <c r="R148" s="127" t="b">
        <v>0</v>
      </c>
      <c r="S148" s="126">
        <v>0</v>
      </c>
      <c r="T148" s="127" t="b">
        <v>0</v>
      </c>
      <c r="U148" s="126">
        <v>0</v>
      </c>
      <c r="V148" s="127" t="b">
        <v>0</v>
      </c>
      <c r="W148" s="127" t="b">
        <v>1</v>
      </c>
      <c r="X148" s="183" t="s">
        <v>290</v>
      </c>
      <c r="Y148" s="183" t="b">
        <f t="shared" si="48"/>
        <v>1</v>
      </c>
      <c r="Z148" s="183" t="s">
        <v>993</v>
      </c>
      <c r="AA148" s="127" t="b">
        <v>0</v>
      </c>
      <c r="AB148" s="183" t="s">
        <v>993</v>
      </c>
      <c r="AC148" s="183" t="s">
        <v>993</v>
      </c>
      <c r="AD148" s="183" t="s">
        <v>993</v>
      </c>
      <c r="AE148" s="183">
        <f t="shared" si="49"/>
        <v>47</v>
      </c>
      <c r="AF148" s="183">
        <f t="shared" si="50"/>
        <v>45</v>
      </c>
      <c r="AG148" s="183">
        <f t="shared" si="51"/>
        <v>13</v>
      </c>
      <c r="AH148" s="183">
        <f t="shared" si="52"/>
        <v>47</v>
      </c>
      <c r="AI148" s="126">
        <v>47</v>
      </c>
      <c r="AJ148" s="126">
        <v>45</v>
      </c>
      <c r="AK148" s="126">
        <v>13</v>
      </c>
      <c r="AL148" s="126">
        <v>47</v>
      </c>
      <c r="AM148" s="126">
        <v>35</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7" t="b">
        <v>0</v>
      </c>
      <c r="BD148" s="127"/>
      <c r="BE148" s="183" t="s">
        <v>270</v>
      </c>
      <c r="BF148" s="126">
        <v>47</v>
      </c>
      <c r="BG148" s="183" t="s">
        <v>993</v>
      </c>
      <c r="BH148" s="126">
        <v>0</v>
      </c>
      <c r="BI148" s="183" t="s">
        <v>993</v>
      </c>
      <c r="BJ148" s="126">
        <v>0</v>
      </c>
      <c r="BK148" s="126">
        <v>0</v>
      </c>
      <c r="BL148" s="126">
        <v>0</v>
      </c>
      <c r="BM148" s="183" t="s">
        <v>993</v>
      </c>
      <c r="BN148" s="183" t="s">
        <v>993</v>
      </c>
      <c r="BO148" s="183" t="s">
        <v>993</v>
      </c>
      <c r="BP148" s="126">
        <v>0</v>
      </c>
      <c r="BQ148" s="183" t="s">
        <v>993</v>
      </c>
      <c r="BR148" s="126">
        <v>0</v>
      </c>
      <c r="BS148" s="183" t="s">
        <v>993</v>
      </c>
      <c r="BT148" s="126">
        <v>0</v>
      </c>
      <c r="BU148" s="126">
        <v>0</v>
      </c>
      <c r="BV148" s="126">
        <v>0</v>
      </c>
      <c r="BW148" s="183" t="s">
        <v>993</v>
      </c>
      <c r="BX148" s="126">
        <v>0</v>
      </c>
      <c r="BY148" s="183" t="s">
        <v>993</v>
      </c>
      <c r="BZ148" s="126">
        <v>0</v>
      </c>
      <c r="CA148" s="183" t="s">
        <v>993</v>
      </c>
      <c r="CB148" s="126">
        <v>0</v>
      </c>
      <c r="CC148" s="126">
        <v>0</v>
      </c>
      <c r="CD148" s="126">
        <v>0</v>
      </c>
      <c r="CE148" s="183" t="s">
        <v>993</v>
      </c>
      <c r="CF148" s="126">
        <v>0</v>
      </c>
      <c r="CG148" s="183" t="s">
        <v>993</v>
      </c>
      <c r="CH148" s="126">
        <v>0</v>
      </c>
      <c r="CI148" s="183" t="s">
        <v>993</v>
      </c>
      <c r="CJ148" s="126">
        <v>0</v>
      </c>
      <c r="CK148" s="126">
        <v>0</v>
      </c>
      <c r="CL148" s="126">
        <v>0</v>
      </c>
      <c r="CM148" s="126">
        <v>27</v>
      </c>
      <c r="CN148" s="126">
        <v>0</v>
      </c>
      <c r="CO148" s="126">
        <v>0</v>
      </c>
      <c r="CP148" s="126">
        <v>0</v>
      </c>
      <c r="CQ148" s="126">
        <v>0</v>
      </c>
      <c r="CR148" s="126">
        <v>3.9</v>
      </c>
      <c r="CS148" s="126">
        <v>0</v>
      </c>
      <c r="CT148" s="126">
        <v>0</v>
      </c>
      <c r="CU148" s="126">
        <v>0</v>
      </c>
      <c r="CV148" s="126">
        <v>0</v>
      </c>
      <c r="CW148" s="126">
        <v>0</v>
      </c>
      <c r="CX148" s="126">
        <v>0</v>
      </c>
      <c r="CY148" s="126">
        <v>0</v>
      </c>
      <c r="CZ148" s="126">
        <v>0</v>
      </c>
      <c r="DA148" s="126">
        <v>1</v>
      </c>
      <c r="DB148" s="126">
        <v>0</v>
      </c>
      <c r="DC148" s="126">
        <v>0</v>
      </c>
      <c r="DD148" s="126">
        <v>0</v>
      </c>
      <c r="DE148" s="126">
        <v>0</v>
      </c>
      <c r="DF148" s="126">
        <v>0</v>
      </c>
      <c r="DG148" s="127" t="b">
        <v>0</v>
      </c>
      <c r="DH148" s="183" t="s">
        <v>999</v>
      </c>
      <c r="DI148" s="183" t="s">
        <v>434</v>
      </c>
      <c r="DJ148" s="183" t="s">
        <v>296</v>
      </c>
      <c r="DK148" s="183" t="s">
        <v>270</v>
      </c>
      <c r="DL148" s="126">
        <v>1019</v>
      </c>
      <c r="DM148" s="126">
        <v>834</v>
      </c>
      <c r="DN148" s="126">
        <v>49</v>
      </c>
      <c r="DO148" s="126">
        <v>136</v>
      </c>
      <c r="DP148" s="126">
        <v>12935</v>
      </c>
      <c r="DQ148" s="126">
        <v>866</v>
      </c>
      <c r="DR148" s="167">
        <f t="shared" si="53"/>
        <v>0.75400757796560769</v>
      </c>
      <c r="DS148" s="168">
        <f t="shared" si="54"/>
        <v>13.724137931034482</v>
      </c>
      <c r="DT148" s="126">
        <v>1019</v>
      </c>
      <c r="DU148" s="126">
        <v>23</v>
      </c>
      <c r="DV148" s="126">
        <v>899</v>
      </c>
      <c r="DW148" s="126">
        <v>19</v>
      </c>
      <c r="DX148" s="126">
        <v>74</v>
      </c>
      <c r="DY148" s="126">
        <v>0</v>
      </c>
      <c r="DZ148" s="126">
        <v>0</v>
      </c>
      <c r="EA148" s="126">
        <v>4</v>
      </c>
      <c r="EB148" s="126">
        <v>866</v>
      </c>
      <c r="EC148" s="126">
        <v>29</v>
      </c>
      <c r="ED148" s="126">
        <v>737</v>
      </c>
      <c r="EE148" s="126">
        <v>26</v>
      </c>
      <c r="EF148" s="126">
        <v>1</v>
      </c>
      <c r="EG148" s="126">
        <v>6</v>
      </c>
      <c r="EH148" s="126">
        <v>0</v>
      </c>
      <c r="EI148" s="126">
        <v>17</v>
      </c>
      <c r="EJ148" s="126">
        <v>47</v>
      </c>
      <c r="EK148" s="126">
        <v>3</v>
      </c>
      <c r="EL148" s="126">
        <v>837</v>
      </c>
      <c r="EM148" s="126">
        <v>765</v>
      </c>
      <c r="EN148" s="126">
        <v>15</v>
      </c>
      <c r="EO148" s="126">
        <v>57</v>
      </c>
      <c r="EP148" s="126">
        <v>0</v>
      </c>
      <c r="EQ148" s="126">
        <v>0</v>
      </c>
      <c r="ER148" s="127" t="b">
        <v>0</v>
      </c>
      <c r="ES148" s="127" t="b">
        <v>0</v>
      </c>
      <c r="ET148" s="127" t="b">
        <v>0</v>
      </c>
      <c r="EU148" s="128">
        <v>0.48599999999999999</v>
      </c>
      <c r="EV148" s="128">
        <v>0.313</v>
      </c>
      <c r="EW148" s="128">
        <v>0.154</v>
      </c>
      <c r="EX148" s="128">
        <v>0.14000000000000001</v>
      </c>
      <c r="EY148" s="128">
        <v>0.20100000000000001</v>
      </c>
      <c r="EZ148" s="128">
        <v>0.35799999999999998</v>
      </c>
      <c r="FA148" s="127" t="b">
        <v>0</v>
      </c>
      <c r="FB148" s="127" t="b">
        <v>0</v>
      </c>
      <c r="FC148" s="127" t="b">
        <v>0</v>
      </c>
      <c r="FD148" s="128">
        <v>0</v>
      </c>
      <c r="FE148" s="128">
        <v>0</v>
      </c>
      <c r="FF148" s="128">
        <v>0</v>
      </c>
      <c r="FG148" s="128">
        <v>0</v>
      </c>
      <c r="FH148" s="128">
        <v>0</v>
      </c>
      <c r="FI148" s="128">
        <v>0</v>
      </c>
      <c r="FJ148" s="127" t="b">
        <v>0</v>
      </c>
      <c r="FK148" s="127" t="b">
        <v>0</v>
      </c>
      <c r="FL148" s="127" t="b">
        <v>0</v>
      </c>
      <c r="FM148" s="128">
        <v>0</v>
      </c>
      <c r="FN148" s="128">
        <v>0</v>
      </c>
      <c r="FO148" s="128">
        <v>0</v>
      </c>
      <c r="FP148" s="128">
        <v>0</v>
      </c>
      <c r="FQ148" s="128">
        <v>0</v>
      </c>
      <c r="FR148" s="128">
        <v>0</v>
      </c>
      <c r="FS148" s="183" t="s">
        <v>993</v>
      </c>
      <c r="FT148" s="128">
        <v>0</v>
      </c>
      <c r="FU148" s="126">
        <v>0</v>
      </c>
      <c r="FV148" s="126">
        <v>837</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6">
        <v>0</v>
      </c>
      <c r="GM148" s="127" t="b">
        <v>0</v>
      </c>
      <c r="GN148" s="183" t="s">
        <v>993</v>
      </c>
      <c r="GO148" s="183" t="s">
        <v>993</v>
      </c>
      <c r="GP148" s="183" t="s">
        <v>993</v>
      </c>
      <c r="GQ148" s="183" t="s">
        <v>993</v>
      </c>
      <c r="GR148" s="127"/>
      <c r="GS148" s="123"/>
    </row>
    <row r="149" spans="1:201">
      <c r="A149" s="122"/>
      <c r="B149" s="210" t="s">
        <v>562</v>
      </c>
      <c r="C149" s="183" t="s">
        <v>1099</v>
      </c>
      <c r="D149" s="183" t="s">
        <v>23</v>
      </c>
      <c r="E149" s="183" t="s">
        <v>437</v>
      </c>
      <c r="F149" s="183" t="s">
        <v>986</v>
      </c>
      <c r="G149" s="183" t="s">
        <v>1062</v>
      </c>
      <c r="H149" s="183" t="s">
        <v>1063</v>
      </c>
      <c r="I149" s="183" t="s">
        <v>1064</v>
      </c>
      <c r="J149" s="183" t="s">
        <v>1065</v>
      </c>
      <c r="K149" s="126">
        <v>3</v>
      </c>
      <c r="L149" s="183" t="s">
        <v>23</v>
      </c>
      <c r="M149" s="183" t="s">
        <v>1013</v>
      </c>
      <c r="N149" s="183" t="s">
        <v>566</v>
      </c>
      <c r="O149" s="183" t="s">
        <v>1100</v>
      </c>
      <c r="P149" s="183" t="s">
        <v>293</v>
      </c>
      <c r="Q149" s="183" t="s">
        <v>290</v>
      </c>
      <c r="R149" s="127" t="b">
        <v>1</v>
      </c>
      <c r="S149" s="126">
        <v>16</v>
      </c>
      <c r="T149" s="127" t="b">
        <v>1</v>
      </c>
      <c r="U149" s="126">
        <v>29</v>
      </c>
      <c r="V149" s="127" t="b">
        <v>0</v>
      </c>
      <c r="W149" s="127" t="b">
        <v>0</v>
      </c>
      <c r="X149" s="183" t="s">
        <v>290</v>
      </c>
      <c r="Y149" s="183" t="b">
        <f t="shared" si="48"/>
        <v>1</v>
      </c>
      <c r="Z149" s="183" t="s">
        <v>993</v>
      </c>
      <c r="AA149" s="127" t="b">
        <v>0</v>
      </c>
      <c r="AB149" s="183" t="s">
        <v>993</v>
      </c>
      <c r="AC149" s="183" t="s">
        <v>993</v>
      </c>
      <c r="AD149" s="183" t="s">
        <v>993</v>
      </c>
      <c r="AE149" s="183">
        <f t="shared" si="49"/>
        <v>45</v>
      </c>
      <c r="AF149" s="183">
        <f t="shared" si="50"/>
        <v>23</v>
      </c>
      <c r="AG149" s="183">
        <f t="shared" si="51"/>
        <v>0</v>
      </c>
      <c r="AH149" s="183">
        <f t="shared" si="52"/>
        <v>45</v>
      </c>
      <c r="AI149" s="126">
        <v>45</v>
      </c>
      <c r="AJ149" s="126">
        <v>23</v>
      </c>
      <c r="AK149" s="126">
        <v>0</v>
      </c>
      <c r="AL149" s="126">
        <v>45</v>
      </c>
      <c r="AM149" s="126">
        <v>30</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7" t="b">
        <v>0</v>
      </c>
      <c r="BD149" s="127"/>
      <c r="BE149" s="183" t="s">
        <v>270</v>
      </c>
      <c r="BF149" s="126">
        <v>45</v>
      </c>
      <c r="BG149" s="183" t="s">
        <v>993</v>
      </c>
      <c r="BH149" s="126">
        <v>0</v>
      </c>
      <c r="BI149" s="183" t="s">
        <v>993</v>
      </c>
      <c r="BJ149" s="126">
        <v>0</v>
      </c>
      <c r="BK149" s="126">
        <v>0</v>
      </c>
      <c r="BL149" s="126">
        <v>0</v>
      </c>
      <c r="BM149" s="183" t="s">
        <v>993</v>
      </c>
      <c r="BN149" s="183" t="s">
        <v>993</v>
      </c>
      <c r="BO149" s="183" t="s">
        <v>993</v>
      </c>
      <c r="BP149" s="126">
        <v>0</v>
      </c>
      <c r="BQ149" s="183" t="s">
        <v>993</v>
      </c>
      <c r="BR149" s="126">
        <v>0</v>
      </c>
      <c r="BS149" s="183" t="s">
        <v>993</v>
      </c>
      <c r="BT149" s="126">
        <v>0</v>
      </c>
      <c r="BU149" s="126">
        <v>0</v>
      </c>
      <c r="BV149" s="126">
        <v>0</v>
      </c>
      <c r="BW149" s="183" t="s">
        <v>993</v>
      </c>
      <c r="BX149" s="126">
        <v>0</v>
      </c>
      <c r="BY149" s="183" t="s">
        <v>993</v>
      </c>
      <c r="BZ149" s="126">
        <v>0</v>
      </c>
      <c r="CA149" s="183" t="s">
        <v>993</v>
      </c>
      <c r="CB149" s="126">
        <v>0</v>
      </c>
      <c r="CC149" s="126">
        <v>0</v>
      </c>
      <c r="CD149" s="126">
        <v>0</v>
      </c>
      <c r="CE149" s="183" t="s">
        <v>993</v>
      </c>
      <c r="CF149" s="126">
        <v>0</v>
      </c>
      <c r="CG149" s="183" t="s">
        <v>993</v>
      </c>
      <c r="CH149" s="126">
        <v>0</v>
      </c>
      <c r="CI149" s="183" t="s">
        <v>993</v>
      </c>
      <c r="CJ149" s="126">
        <v>0</v>
      </c>
      <c r="CK149" s="126">
        <v>0</v>
      </c>
      <c r="CL149" s="126">
        <v>0</v>
      </c>
      <c r="CM149" s="126">
        <v>13</v>
      </c>
      <c r="CN149" s="126">
        <v>0</v>
      </c>
      <c r="CO149" s="126">
        <v>0</v>
      </c>
      <c r="CP149" s="126">
        <v>0</v>
      </c>
      <c r="CQ149" s="126">
        <v>0</v>
      </c>
      <c r="CR149" s="126">
        <v>2.4</v>
      </c>
      <c r="CS149" s="126">
        <v>0</v>
      </c>
      <c r="CT149" s="126">
        <v>0</v>
      </c>
      <c r="CU149" s="126">
        <v>0</v>
      </c>
      <c r="CV149" s="126">
        <v>0</v>
      </c>
      <c r="CW149" s="126">
        <v>0</v>
      </c>
      <c r="CX149" s="126">
        <v>0</v>
      </c>
      <c r="CY149" s="126">
        <v>0</v>
      </c>
      <c r="CZ149" s="126">
        <v>0</v>
      </c>
      <c r="DA149" s="126">
        <v>1</v>
      </c>
      <c r="DB149" s="126">
        <v>0</v>
      </c>
      <c r="DC149" s="126">
        <v>0</v>
      </c>
      <c r="DD149" s="126">
        <v>0</v>
      </c>
      <c r="DE149" s="126">
        <v>0</v>
      </c>
      <c r="DF149" s="126">
        <v>0</v>
      </c>
      <c r="DG149" s="127" t="b">
        <v>0</v>
      </c>
      <c r="DH149" s="183" t="s">
        <v>270</v>
      </c>
      <c r="DI149" s="183" t="s">
        <v>993</v>
      </c>
      <c r="DJ149" s="183" t="s">
        <v>993</v>
      </c>
      <c r="DK149" s="183" t="s">
        <v>993</v>
      </c>
      <c r="DL149" s="126">
        <v>445</v>
      </c>
      <c r="DM149" s="126">
        <v>387</v>
      </c>
      <c r="DN149" s="126">
        <v>25</v>
      </c>
      <c r="DO149" s="126">
        <v>33</v>
      </c>
      <c r="DP149" s="126">
        <v>2666</v>
      </c>
      <c r="DQ149" s="126">
        <v>409</v>
      </c>
      <c r="DR149" s="167">
        <f t="shared" si="53"/>
        <v>0.16231354642313547</v>
      </c>
      <c r="DS149" s="168">
        <f t="shared" si="54"/>
        <v>6.2435597189695553</v>
      </c>
      <c r="DT149" s="126">
        <v>445</v>
      </c>
      <c r="DU149" s="126">
        <v>7</v>
      </c>
      <c r="DV149" s="126">
        <v>386</v>
      </c>
      <c r="DW149" s="126">
        <v>35</v>
      </c>
      <c r="DX149" s="126">
        <v>16</v>
      </c>
      <c r="DY149" s="126">
        <v>0</v>
      </c>
      <c r="DZ149" s="126">
        <v>0</v>
      </c>
      <c r="EA149" s="126">
        <v>1</v>
      </c>
      <c r="EB149" s="126">
        <v>409</v>
      </c>
      <c r="EC149" s="126">
        <v>5</v>
      </c>
      <c r="ED149" s="126">
        <v>220</v>
      </c>
      <c r="EE149" s="126">
        <v>16</v>
      </c>
      <c r="EF149" s="126">
        <v>1</v>
      </c>
      <c r="EG149" s="126">
        <v>1</v>
      </c>
      <c r="EH149" s="126">
        <v>0</v>
      </c>
      <c r="EI149" s="126">
        <v>0</v>
      </c>
      <c r="EJ149" s="126">
        <v>7</v>
      </c>
      <c r="EK149" s="126">
        <v>159</v>
      </c>
      <c r="EL149" s="126">
        <v>404</v>
      </c>
      <c r="EM149" s="126">
        <v>387</v>
      </c>
      <c r="EN149" s="126">
        <v>4</v>
      </c>
      <c r="EO149" s="126">
        <v>13</v>
      </c>
      <c r="EP149" s="126">
        <v>0</v>
      </c>
      <c r="EQ149" s="126">
        <v>0</v>
      </c>
      <c r="ER149" s="127" t="b">
        <v>0</v>
      </c>
      <c r="ES149" s="127" t="b">
        <v>0</v>
      </c>
      <c r="ET149" s="127" t="b">
        <v>0</v>
      </c>
      <c r="EU149" s="128">
        <v>0.48599999999999999</v>
      </c>
      <c r="EV149" s="128">
        <v>0.313</v>
      </c>
      <c r="EW149" s="128">
        <v>0.154</v>
      </c>
      <c r="EX149" s="128">
        <v>0.14000000000000001</v>
      </c>
      <c r="EY149" s="128">
        <v>0.20100000000000001</v>
      </c>
      <c r="EZ149" s="128">
        <v>0.35799999999999998</v>
      </c>
      <c r="FA149" s="127" t="b">
        <v>0</v>
      </c>
      <c r="FB149" s="127" t="b">
        <v>0</v>
      </c>
      <c r="FC149" s="127" t="b">
        <v>0</v>
      </c>
      <c r="FD149" s="128">
        <v>0</v>
      </c>
      <c r="FE149" s="128">
        <v>0</v>
      </c>
      <c r="FF149" s="128">
        <v>0</v>
      </c>
      <c r="FG149" s="128">
        <v>0</v>
      </c>
      <c r="FH149" s="128">
        <v>0</v>
      </c>
      <c r="FI149" s="128">
        <v>0</v>
      </c>
      <c r="FJ149" s="127" t="b">
        <v>0</v>
      </c>
      <c r="FK149" s="127" t="b">
        <v>0</v>
      </c>
      <c r="FL149" s="127" t="b">
        <v>0</v>
      </c>
      <c r="FM149" s="128">
        <v>0</v>
      </c>
      <c r="FN149" s="128">
        <v>0</v>
      </c>
      <c r="FO149" s="128">
        <v>0</v>
      </c>
      <c r="FP149" s="128">
        <v>0</v>
      </c>
      <c r="FQ149" s="128">
        <v>0</v>
      </c>
      <c r="FR149" s="128">
        <v>0</v>
      </c>
      <c r="FS149" s="183" t="s">
        <v>993</v>
      </c>
      <c r="FT149" s="128">
        <v>0</v>
      </c>
      <c r="FU149" s="126">
        <v>0</v>
      </c>
      <c r="FV149" s="126">
        <v>404</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6">
        <v>0</v>
      </c>
      <c r="GM149" s="127" t="b">
        <v>0</v>
      </c>
      <c r="GN149" s="183" t="s">
        <v>993</v>
      </c>
      <c r="GO149" s="183" t="s">
        <v>993</v>
      </c>
      <c r="GP149" s="183" t="s">
        <v>993</v>
      </c>
      <c r="GQ149" s="183" t="s">
        <v>993</v>
      </c>
      <c r="GR149" s="127"/>
      <c r="GS149" s="123"/>
    </row>
    <row r="150" spans="1:201">
      <c r="A150" s="122"/>
      <c r="B150" s="210" t="s">
        <v>567</v>
      </c>
      <c r="C150" s="183" t="s">
        <v>1105</v>
      </c>
      <c r="D150" s="183" t="s">
        <v>29</v>
      </c>
      <c r="E150" s="183" t="s">
        <v>437</v>
      </c>
      <c r="F150" s="183" t="s">
        <v>986</v>
      </c>
      <c r="G150" s="183" t="s">
        <v>1062</v>
      </c>
      <c r="H150" s="183" t="s">
        <v>1063</v>
      </c>
      <c r="I150" s="183" t="s">
        <v>1064</v>
      </c>
      <c r="J150" s="183" t="s">
        <v>1065</v>
      </c>
      <c r="K150" s="126">
        <v>1</v>
      </c>
      <c r="L150" s="183" t="s">
        <v>29</v>
      </c>
      <c r="M150" s="183" t="s">
        <v>1019</v>
      </c>
      <c r="N150" s="183" t="s">
        <v>346</v>
      </c>
      <c r="O150" s="183" t="s">
        <v>1106</v>
      </c>
      <c r="P150" s="183" t="s">
        <v>293</v>
      </c>
      <c r="Q150" s="183" t="s">
        <v>290</v>
      </c>
      <c r="R150" s="127" t="b">
        <v>0</v>
      </c>
      <c r="S150" s="126">
        <v>0</v>
      </c>
      <c r="T150" s="127" t="b">
        <v>0</v>
      </c>
      <c r="U150" s="126">
        <v>0</v>
      </c>
      <c r="V150" s="127" t="b">
        <v>1</v>
      </c>
      <c r="W150" s="127" t="b">
        <v>1</v>
      </c>
      <c r="X150" s="183" t="s">
        <v>290</v>
      </c>
      <c r="Y150" s="183" t="b">
        <f t="shared" si="48"/>
        <v>1</v>
      </c>
      <c r="Z150" s="183" t="s">
        <v>993</v>
      </c>
      <c r="AA150" s="127" t="b">
        <v>0</v>
      </c>
      <c r="AB150" s="183" t="s">
        <v>993</v>
      </c>
      <c r="AC150" s="183" t="s">
        <v>993</v>
      </c>
      <c r="AD150" s="183" t="s">
        <v>993</v>
      </c>
      <c r="AE150" s="183">
        <f t="shared" si="49"/>
        <v>22</v>
      </c>
      <c r="AF150" s="183">
        <f t="shared" si="50"/>
        <v>22</v>
      </c>
      <c r="AG150" s="183">
        <f t="shared" si="51"/>
        <v>16</v>
      </c>
      <c r="AH150" s="183">
        <f t="shared" si="52"/>
        <v>22</v>
      </c>
      <c r="AI150" s="126">
        <v>22</v>
      </c>
      <c r="AJ150" s="126">
        <v>22</v>
      </c>
      <c r="AK150" s="126">
        <v>16</v>
      </c>
      <c r="AL150" s="126">
        <v>22</v>
      </c>
      <c r="AM150" s="126">
        <v>0</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7" t="b">
        <v>0</v>
      </c>
      <c r="BD150" s="127"/>
      <c r="BE150" s="183" t="s">
        <v>296</v>
      </c>
      <c r="BF150" s="126">
        <v>22</v>
      </c>
      <c r="BG150" s="183" t="s">
        <v>993</v>
      </c>
      <c r="BH150" s="126">
        <v>0</v>
      </c>
      <c r="BI150" s="183" t="s">
        <v>993</v>
      </c>
      <c r="BJ150" s="126">
        <v>0</v>
      </c>
      <c r="BK150" s="126">
        <v>0</v>
      </c>
      <c r="BL150" s="126">
        <v>0</v>
      </c>
      <c r="BM150" s="183" t="s">
        <v>993</v>
      </c>
      <c r="BN150" s="183" t="s">
        <v>993</v>
      </c>
      <c r="BO150" s="183" t="s">
        <v>993</v>
      </c>
      <c r="BP150" s="126">
        <v>0</v>
      </c>
      <c r="BQ150" s="183" t="s">
        <v>993</v>
      </c>
      <c r="BR150" s="126">
        <v>0</v>
      </c>
      <c r="BS150" s="183" t="s">
        <v>993</v>
      </c>
      <c r="BT150" s="126">
        <v>0</v>
      </c>
      <c r="BU150" s="126">
        <v>0</v>
      </c>
      <c r="BV150" s="126">
        <v>0</v>
      </c>
      <c r="BW150" s="183" t="s">
        <v>993</v>
      </c>
      <c r="BX150" s="126">
        <v>0</v>
      </c>
      <c r="BY150" s="183" t="s">
        <v>993</v>
      </c>
      <c r="BZ150" s="126">
        <v>0</v>
      </c>
      <c r="CA150" s="183" t="s">
        <v>993</v>
      </c>
      <c r="CB150" s="126">
        <v>0</v>
      </c>
      <c r="CC150" s="126">
        <v>0</v>
      </c>
      <c r="CD150" s="126">
        <v>0</v>
      </c>
      <c r="CE150" s="183" t="s">
        <v>993</v>
      </c>
      <c r="CF150" s="126">
        <v>0</v>
      </c>
      <c r="CG150" s="183" t="s">
        <v>993</v>
      </c>
      <c r="CH150" s="126">
        <v>0</v>
      </c>
      <c r="CI150" s="183" t="s">
        <v>993</v>
      </c>
      <c r="CJ150" s="126">
        <v>0</v>
      </c>
      <c r="CK150" s="126">
        <v>0</v>
      </c>
      <c r="CL150" s="126">
        <v>0</v>
      </c>
      <c r="CM150" s="126">
        <v>12</v>
      </c>
      <c r="CN150" s="126">
        <v>0.4</v>
      </c>
      <c r="CO150" s="126">
        <v>2</v>
      </c>
      <c r="CP150" s="126">
        <v>0.4</v>
      </c>
      <c r="CQ150" s="126">
        <v>2</v>
      </c>
      <c r="CR150" s="126">
        <v>0</v>
      </c>
      <c r="CS150" s="126">
        <v>0</v>
      </c>
      <c r="CT150" s="126">
        <v>0</v>
      </c>
      <c r="CU150" s="126">
        <v>0</v>
      </c>
      <c r="CV150" s="126">
        <v>0</v>
      </c>
      <c r="CW150" s="126">
        <v>0</v>
      </c>
      <c r="CX150" s="126">
        <v>0</v>
      </c>
      <c r="CY150" s="126">
        <v>0</v>
      </c>
      <c r="CZ150" s="126">
        <v>0</v>
      </c>
      <c r="DA150" s="126">
        <v>0</v>
      </c>
      <c r="DB150" s="126">
        <v>0</v>
      </c>
      <c r="DC150" s="126">
        <v>0</v>
      </c>
      <c r="DD150" s="126">
        <v>0</v>
      </c>
      <c r="DE150" s="126">
        <v>0</v>
      </c>
      <c r="DF150" s="126">
        <v>0</v>
      </c>
      <c r="DG150" s="127" t="b">
        <v>0</v>
      </c>
      <c r="DH150" s="183" t="s">
        <v>270</v>
      </c>
      <c r="DI150" s="183" t="s">
        <v>993</v>
      </c>
      <c r="DJ150" s="183" t="s">
        <v>993</v>
      </c>
      <c r="DK150" s="183" t="s">
        <v>993</v>
      </c>
      <c r="DL150" s="126">
        <v>194</v>
      </c>
      <c r="DM150" s="126">
        <v>22</v>
      </c>
      <c r="DN150" s="126">
        <v>169</v>
      </c>
      <c r="DO150" s="126">
        <v>3</v>
      </c>
      <c r="DP150" s="126">
        <v>7068</v>
      </c>
      <c r="DQ150" s="176">
        <v>204</v>
      </c>
      <c r="DR150" s="167">
        <f t="shared" si="53"/>
        <v>0.88019925280199252</v>
      </c>
      <c r="DS150" s="168">
        <f t="shared" si="54"/>
        <v>35.517587939698494</v>
      </c>
      <c r="DT150" s="126">
        <v>194</v>
      </c>
      <c r="DU150" s="126">
        <v>0</v>
      </c>
      <c r="DV150" s="126">
        <v>143</v>
      </c>
      <c r="DW150" s="126">
        <v>22</v>
      </c>
      <c r="DX150" s="126">
        <v>29</v>
      </c>
      <c r="DY150" s="126">
        <v>0</v>
      </c>
      <c r="DZ150" s="126">
        <v>0</v>
      </c>
      <c r="EA150" s="126">
        <v>0</v>
      </c>
      <c r="EB150" s="126">
        <v>0</v>
      </c>
      <c r="EC150" s="126">
        <v>0</v>
      </c>
      <c r="ED150" s="126">
        <v>0</v>
      </c>
      <c r="EE150" s="126">
        <v>0</v>
      </c>
      <c r="EF150" s="126">
        <v>0</v>
      </c>
      <c r="EG150" s="126">
        <v>0</v>
      </c>
      <c r="EH150" s="126">
        <v>0</v>
      </c>
      <c r="EI150" s="126">
        <v>0</v>
      </c>
      <c r="EJ150" s="126">
        <v>0</v>
      </c>
      <c r="EK150" s="126">
        <v>0</v>
      </c>
      <c r="EL150" s="126">
        <v>0</v>
      </c>
      <c r="EM150" s="126">
        <v>0</v>
      </c>
      <c r="EN150" s="126">
        <v>0</v>
      </c>
      <c r="EO150" s="126">
        <v>0</v>
      </c>
      <c r="EP150" s="126">
        <v>0</v>
      </c>
      <c r="EQ150" s="126">
        <v>0</v>
      </c>
      <c r="ER150" s="127" t="b">
        <v>0</v>
      </c>
      <c r="ES150" s="127" t="b">
        <v>0</v>
      </c>
      <c r="ET150" s="127" t="b">
        <v>0</v>
      </c>
      <c r="EU150" s="128">
        <v>0.46299999999999997</v>
      </c>
      <c r="EV150" s="128">
        <v>0.30199999999999999</v>
      </c>
      <c r="EW150" s="128">
        <v>0.30199999999999999</v>
      </c>
      <c r="EX150" s="128">
        <v>0.106</v>
      </c>
      <c r="EY150" s="128">
        <v>0</v>
      </c>
      <c r="EZ150" s="128">
        <v>0</v>
      </c>
      <c r="FA150" s="127" t="b">
        <v>0</v>
      </c>
      <c r="FB150" s="127" t="b">
        <v>0</v>
      </c>
      <c r="FC150" s="127" t="b">
        <v>0</v>
      </c>
      <c r="FD150" s="128">
        <v>0</v>
      </c>
      <c r="FE150" s="128">
        <v>0</v>
      </c>
      <c r="FF150" s="128">
        <v>0</v>
      </c>
      <c r="FG150" s="128">
        <v>0</v>
      </c>
      <c r="FH150" s="128">
        <v>0</v>
      </c>
      <c r="FI150" s="128">
        <v>0</v>
      </c>
      <c r="FJ150" s="127" t="b">
        <v>0</v>
      </c>
      <c r="FK150" s="127" t="b">
        <v>0</v>
      </c>
      <c r="FL150" s="127" t="b">
        <v>0</v>
      </c>
      <c r="FM150" s="128">
        <v>0</v>
      </c>
      <c r="FN150" s="128">
        <v>0</v>
      </c>
      <c r="FO150" s="128">
        <v>0</v>
      </c>
      <c r="FP150" s="128">
        <v>0</v>
      </c>
      <c r="FQ150" s="128">
        <v>0</v>
      </c>
      <c r="FR150" s="128">
        <v>0</v>
      </c>
      <c r="FS150" s="183" t="s">
        <v>993</v>
      </c>
      <c r="FT150" s="128">
        <v>0</v>
      </c>
      <c r="FU150" s="126">
        <v>0</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6">
        <v>0</v>
      </c>
      <c r="GM150" s="127" t="b">
        <v>0</v>
      </c>
      <c r="GN150" s="183" t="s">
        <v>993</v>
      </c>
      <c r="GO150" s="183" t="s">
        <v>993</v>
      </c>
      <c r="GP150" s="183" t="s">
        <v>993</v>
      </c>
      <c r="GQ150" s="183" t="s">
        <v>993</v>
      </c>
      <c r="GR150" s="127"/>
      <c r="GS150" s="123"/>
    </row>
    <row r="151" spans="1:201">
      <c r="A151" s="122"/>
      <c r="B151" s="210" t="s">
        <v>568</v>
      </c>
      <c r="C151" s="183" t="s">
        <v>1109</v>
      </c>
      <c r="D151" s="183" t="s">
        <v>1110</v>
      </c>
      <c r="E151" s="183" t="s">
        <v>437</v>
      </c>
      <c r="F151" s="183" t="s">
        <v>986</v>
      </c>
      <c r="G151" s="183" t="s">
        <v>1062</v>
      </c>
      <c r="H151" s="183" t="s">
        <v>1063</v>
      </c>
      <c r="I151" s="183" t="s">
        <v>1064</v>
      </c>
      <c r="J151" s="183" t="s">
        <v>1065</v>
      </c>
      <c r="K151" s="126">
        <v>1</v>
      </c>
      <c r="L151" s="183" t="s">
        <v>1110</v>
      </c>
      <c r="M151" s="183" t="s">
        <v>1016</v>
      </c>
      <c r="N151" s="183" t="s">
        <v>570</v>
      </c>
      <c r="O151" s="183" t="s">
        <v>1044</v>
      </c>
      <c r="P151" s="183" t="s">
        <v>290</v>
      </c>
      <c r="Q151" s="183" t="s">
        <v>290</v>
      </c>
      <c r="R151" s="127" t="b">
        <v>0</v>
      </c>
      <c r="S151" s="126">
        <v>0</v>
      </c>
      <c r="T151" s="127" t="b">
        <v>0</v>
      </c>
      <c r="U151" s="126">
        <v>0</v>
      </c>
      <c r="V151" s="127" t="b">
        <v>0</v>
      </c>
      <c r="W151" s="127" t="b">
        <v>1</v>
      </c>
      <c r="X151" s="183" t="s">
        <v>290</v>
      </c>
      <c r="Y151" s="183" t="b">
        <f t="shared" si="48"/>
        <v>1</v>
      </c>
      <c r="Z151" s="183" t="s">
        <v>993</v>
      </c>
      <c r="AA151" s="127" t="b">
        <v>0</v>
      </c>
      <c r="AB151" s="183" t="s">
        <v>993</v>
      </c>
      <c r="AC151" s="183" t="s">
        <v>993</v>
      </c>
      <c r="AD151" s="183" t="s">
        <v>993</v>
      </c>
      <c r="AE151" s="183">
        <f t="shared" si="49"/>
        <v>22</v>
      </c>
      <c r="AF151" s="183">
        <f t="shared" si="50"/>
        <v>22</v>
      </c>
      <c r="AG151" s="183">
        <f t="shared" si="51"/>
        <v>11</v>
      </c>
      <c r="AH151" s="183">
        <f t="shared" si="52"/>
        <v>22</v>
      </c>
      <c r="AI151" s="126">
        <v>22</v>
      </c>
      <c r="AJ151" s="126">
        <v>22</v>
      </c>
      <c r="AK151" s="126">
        <v>11</v>
      </c>
      <c r="AL151" s="126">
        <v>22</v>
      </c>
      <c r="AM151" s="126">
        <v>0</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7" t="b">
        <v>0</v>
      </c>
      <c r="BD151" s="127"/>
      <c r="BE151" s="183" t="s">
        <v>270</v>
      </c>
      <c r="BF151" s="126">
        <v>22</v>
      </c>
      <c r="BG151" s="183" t="s">
        <v>993</v>
      </c>
      <c r="BH151" s="126">
        <v>0</v>
      </c>
      <c r="BI151" s="183" t="s">
        <v>993</v>
      </c>
      <c r="BJ151" s="126">
        <v>0</v>
      </c>
      <c r="BK151" s="126">
        <v>0</v>
      </c>
      <c r="BL151" s="126">
        <v>0</v>
      </c>
      <c r="BM151" s="183" t="s">
        <v>993</v>
      </c>
      <c r="BN151" s="183" t="s">
        <v>993</v>
      </c>
      <c r="BO151" s="183" t="s">
        <v>993</v>
      </c>
      <c r="BP151" s="126">
        <v>0</v>
      </c>
      <c r="BQ151" s="183" t="s">
        <v>993</v>
      </c>
      <c r="BR151" s="126">
        <v>0</v>
      </c>
      <c r="BS151" s="183" t="s">
        <v>993</v>
      </c>
      <c r="BT151" s="126">
        <v>0</v>
      </c>
      <c r="BU151" s="126">
        <v>0</v>
      </c>
      <c r="BV151" s="126">
        <v>0</v>
      </c>
      <c r="BW151" s="183" t="s">
        <v>993</v>
      </c>
      <c r="BX151" s="126">
        <v>0</v>
      </c>
      <c r="BY151" s="183" t="s">
        <v>993</v>
      </c>
      <c r="BZ151" s="126">
        <v>0</v>
      </c>
      <c r="CA151" s="183" t="s">
        <v>993</v>
      </c>
      <c r="CB151" s="126">
        <v>0</v>
      </c>
      <c r="CC151" s="126">
        <v>0</v>
      </c>
      <c r="CD151" s="126">
        <v>0</v>
      </c>
      <c r="CE151" s="183" t="s">
        <v>993</v>
      </c>
      <c r="CF151" s="126">
        <v>0</v>
      </c>
      <c r="CG151" s="183" t="s">
        <v>993</v>
      </c>
      <c r="CH151" s="126">
        <v>0</v>
      </c>
      <c r="CI151" s="183" t="s">
        <v>993</v>
      </c>
      <c r="CJ151" s="126">
        <v>0</v>
      </c>
      <c r="CK151" s="126">
        <v>0</v>
      </c>
      <c r="CL151" s="126">
        <v>0</v>
      </c>
      <c r="CM151" s="126">
        <v>12</v>
      </c>
      <c r="CN151" s="126">
        <v>0</v>
      </c>
      <c r="CO151" s="126">
        <v>0</v>
      </c>
      <c r="CP151" s="126">
        <v>0</v>
      </c>
      <c r="CQ151" s="126">
        <v>3</v>
      </c>
      <c r="CR151" s="126">
        <v>0</v>
      </c>
      <c r="CS151" s="126">
        <v>8</v>
      </c>
      <c r="CT151" s="126">
        <v>0</v>
      </c>
      <c r="CU151" s="126">
        <v>0</v>
      </c>
      <c r="CV151" s="126">
        <v>0</v>
      </c>
      <c r="CW151" s="126">
        <v>0</v>
      </c>
      <c r="CX151" s="126">
        <v>0</v>
      </c>
      <c r="CY151" s="126">
        <v>0</v>
      </c>
      <c r="CZ151" s="126">
        <v>0</v>
      </c>
      <c r="DA151" s="126">
        <v>1</v>
      </c>
      <c r="DB151" s="126">
        <v>0</v>
      </c>
      <c r="DC151" s="126">
        <v>0</v>
      </c>
      <c r="DD151" s="126">
        <v>0</v>
      </c>
      <c r="DE151" s="126">
        <v>1</v>
      </c>
      <c r="DF151" s="126">
        <v>0</v>
      </c>
      <c r="DG151" s="127" t="b">
        <v>0</v>
      </c>
      <c r="DH151" s="183" t="s">
        <v>999</v>
      </c>
      <c r="DI151" s="183" t="s">
        <v>1000</v>
      </c>
      <c r="DJ151" s="183" t="s">
        <v>1011</v>
      </c>
      <c r="DK151" s="183" t="s">
        <v>270</v>
      </c>
      <c r="DL151" s="126">
        <v>581</v>
      </c>
      <c r="DM151" s="126">
        <v>260</v>
      </c>
      <c r="DN151" s="126">
        <v>168</v>
      </c>
      <c r="DO151" s="126">
        <v>153</v>
      </c>
      <c r="DP151" s="126">
        <v>7298</v>
      </c>
      <c r="DQ151" s="126">
        <v>578</v>
      </c>
      <c r="DR151" s="167">
        <f t="shared" si="53"/>
        <v>0.90884184308841842</v>
      </c>
      <c r="DS151" s="168">
        <f t="shared" si="54"/>
        <v>12.593615185504746</v>
      </c>
      <c r="DT151" s="126">
        <v>581</v>
      </c>
      <c r="DU151" s="126">
        <v>17</v>
      </c>
      <c r="DV151" s="126">
        <v>413</v>
      </c>
      <c r="DW151" s="126">
        <v>10</v>
      </c>
      <c r="DX151" s="126">
        <v>81</v>
      </c>
      <c r="DY151" s="126">
        <v>0</v>
      </c>
      <c r="DZ151" s="126">
        <v>60</v>
      </c>
      <c r="EA151" s="126">
        <v>0</v>
      </c>
      <c r="EB151" s="126">
        <v>578</v>
      </c>
      <c r="EC151" s="126">
        <v>157</v>
      </c>
      <c r="ED151" s="126">
        <v>353</v>
      </c>
      <c r="EE151" s="126">
        <v>12</v>
      </c>
      <c r="EF151" s="126">
        <v>20</v>
      </c>
      <c r="EG151" s="126">
        <v>8</v>
      </c>
      <c r="EH151" s="126">
        <v>0</v>
      </c>
      <c r="EI151" s="126">
        <v>15</v>
      </c>
      <c r="EJ151" s="126">
        <v>12</v>
      </c>
      <c r="EK151" s="126">
        <v>1</v>
      </c>
      <c r="EL151" s="126">
        <v>421</v>
      </c>
      <c r="EM151" s="126">
        <v>403</v>
      </c>
      <c r="EN151" s="126">
        <v>0</v>
      </c>
      <c r="EO151" s="126">
        <v>18</v>
      </c>
      <c r="EP151" s="126">
        <v>0</v>
      </c>
      <c r="EQ151" s="126">
        <v>62</v>
      </c>
      <c r="ER151" s="127" t="b">
        <v>0</v>
      </c>
      <c r="ES151" s="127" t="b">
        <v>0</v>
      </c>
      <c r="ET151" s="127" t="b">
        <v>0</v>
      </c>
      <c r="EU151" s="128">
        <v>0.38200000000000001</v>
      </c>
      <c r="EV151" s="128">
        <v>0.217</v>
      </c>
      <c r="EW151" s="128">
        <v>0.184</v>
      </c>
      <c r="EX151" s="128">
        <v>7.5999999999999998E-2</v>
      </c>
      <c r="EY151" s="128">
        <v>0.249</v>
      </c>
      <c r="EZ151" s="128">
        <v>0.374</v>
      </c>
      <c r="FA151" s="127" t="b">
        <v>0</v>
      </c>
      <c r="FB151" s="127" t="b">
        <v>0</v>
      </c>
      <c r="FC151" s="127" t="b">
        <v>0</v>
      </c>
      <c r="FD151" s="128">
        <v>0</v>
      </c>
      <c r="FE151" s="128">
        <v>0</v>
      </c>
      <c r="FF151" s="128">
        <v>0</v>
      </c>
      <c r="FG151" s="128">
        <v>0</v>
      </c>
      <c r="FH151" s="128">
        <v>0</v>
      </c>
      <c r="FI151" s="128">
        <v>0</v>
      </c>
      <c r="FJ151" s="127" t="b">
        <v>0</v>
      </c>
      <c r="FK151" s="127" t="b">
        <v>0</v>
      </c>
      <c r="FL151" s="127" t="b">
        <v>0</v>
      </c>
      <c r="FM151" s="128">
        <v>0.38200000000000001</v>
      </c>
      <c r="FN151" s="128">
        <v>0.217</v>
      </c>
      <c r="FO151" s="128">
        <v>0.184</v>
      </c>
      <c r="FP151" s="128">
        <v>7.5999999999999998E-2</v>
      </c>
      <c r="FQ151" s="128">
        <v>0.249</v>
      </c>
      <c r="FR151" s="128">
        <v>0.374</v>
      </c>
      <c r="FS151" s="183" t="s">
        <v>993</v>
      </c>
      <c r="FT151" s="128">
        <v>0</v>
      </c>
      <c r="FU151" s="126">
        <v>0</v>
      </c>
      <c r="FV151" s="126">
        <v>421</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6">
        <v>0</v>
      </c>
      <c r="GM151" s="127" t="b">
        <v>0</v>
      </c>
      <c r="GN151" s="183" t="s">
        <v>993</v>
      </c>
      <c r="GO151" s="183" t="s">
        <v>993</v>
      </c>
      <c r="GP151" s="183" t="s">
        <v>993</v>
      </c>
      <c r="GQ151" s="183" t="s">
        <v>993</v>
      </c>
      <c r="GR151" s="127"/>
      <c r="GS151" s="123"/>
    </row>
    <row r="152" spans="1:201">
      <c r="A152" s="122"/>
      <c r="B152" s="210" t="s">
        <v>568</v>
      </c>
      <c r="C152" s="183" t="s">
        <v>1109</v>
      </c>
      <c r="D152" s="183" t="s">
        <v>1110</v>
      </c>
      <c r="E152" s="183" t="s">
        <v>437</v>
      </c>
      <c r="F152" s="183" t="s">
        <v>986</v>
      </c>
      <c r="G152" s="183" t="s">
        <v>1062</v>
      </c>
      <c r="H152" s="183" t="s">
        <v>1063</v>
      </c>
      <c r="I152" s="183" t="s">
        <v>1064</v>
      </c>
      <c r="J152" s="183" t="s">
        <v>1065</v>
      </c>
      <c r="K152" s="126">
        <v>2</v>
      </c>
      <c r="L152" s="183" t="s">
        <v>1110</v>
      </c>
      <c r="M152" s="183" t="s">
        <v>1018</v>
      </c>
      <c r="N152" s="183" t="s">
        <v>1111</v>
      </c>
      <c r="O152" s="183" t="s">
        <v>1044</v>
      </c>
      <c r="P152" s="183" t="s">
        <v>290</v>
      </c>
      <c r="Q152" s="183" t="s">
        <v>290</v>
      </c>
      <c r="R152" s="127" t="b">
        <v>0</v>
      </c>
      <c r="S152" s="126">
        <v>0</v>
      </c>
      <c r="T152" s="127" t="b">
        <v>0</v>
      </c>
      <c r="U152" s="126">
        <v>0</v>
      </c>
      <c r="V152" s="127" t="b">
        <v>0</v>
      </c>
      <c r="W152" s="127" t="b">
        <v>1</v>
      </c>
      <c r="X152" s="183" t="s">
        <v>290</v>
      </c>
      <c r="Y152" s="183" t="b">
        <f t="shared" si="48"/>
        <v>1</v>
      </c>
      <c r="Z152" s="183" t="s">
        <v>993</v>
      </c>
      <c r="AA152" s="127" t="b">
        <v>0</v>
      </c>
      <c r="AB152" s="183" t="s">
        <v>993</v>
      </c>
      <c r="AC152" s="183" t="s">
        <v>993</v>
      </c>
      <c r="AD152" s="183" t="s">
        <v>993</v>
      </c>
      <c r="AE152" s="183">
        <f t="shared" si="49"/>
        <v>51</v>
      </c>
      <c r="AF152" s="183">
        <f t="shared" si="50"/>
        <v>47</v>
      </c>
      <c r="AG152" s="183">
        <f t="shared" si="51"/>
        <v>22</v>
      </c>
      <c r="AH152" s="183">
        <f t="shared" si="52"/>
        <v>51</v>
      </c>
      <c r="AI152" s="126">
        <v>51</v>
      </c>
      <c r="AJ152" s="126">
        <v>47</v>
      </c>
      <c r="AK152" s="126">
        <v>22</v>
      </c>
      <c r="AL152" s="126">
        <v>51</v>
      </c>
      <c r="AM152" s="126">
        <v>0</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7" t="b">
        <v>0</v>
      </c>
      <c r="BD152" s="127"/>
      <c r="BE152" s="183" t="s">
        <v>270</v>
      </c>
      <c r="BF152" s="126">
        <v>51</v>
      </c>
      <c r="BG152" s="183" t="s">
        <v>993</v>
      </c>
      <c r="BH152" s="126">
        <v>0</v>
      </c>
      <c r="BI152" s="183" t="s">
        <v>993</v>
      </c>
      <c r="BJ152" s="126">
        <v>0</v>
      </c>
      <c r="BK152" s="126">
        <v>0</v>
      </c>
      <c r="BL152" s="126">
        <v>0</v>
      </c>
      <c r="BM152" s="183" t="s">
        <v>993</v>
      </c>
      <c r="BN152" s="183" t="s">
        <v>993</v>
      </c>
      <c r="BO152" s="183" t="s">
        <v>993</v>
      </c>
      <c r="BP152" s="126">
        <v>0</v>
      </c>
      <c r="BQ152" s="183" t="s">
        <v>993</v>
      </c>
      <c r="BR152" s="126">
        <v>0</v>
      </c>
      <c r="BS152" s="183" t="s">
        <v>993</v>
      </c>
      <c r="BT152" s="126">
        <v>0</v>
      </c>
      <c r="BU152" s="126">
        <v>0</v>
      </c>
      <c r="BV152" s="126">
        <v>0</v>
      </c>
      <c r="BW152" s="183" t="s">
        <v>993</v>
      </c>
      <c r="BX152" s="126">
        <v>0</v>
      </c>
      <c r="BY152" s="183" t="s">
        <v>993</v>
      </c>
      <c r="BZ152" s="126">
        <v>0</v>
      </c>
      <c r="CA152" s="183" t="s">
        <v>993</v>
      </c>
      <c r="CB152" s="126">
        <v>0</v>
      </c>
      <c r="CC152" s="126">
        <v>0</v>
      </c>
      <c r="CD152" s="126">
        <v>0</v>
      </c>
      <c r="CE152" s="183" t="s">
        <v>993</v>
      </c>
      <c r="CF152" s="126">
        <v>0</v>
      </c>
      <c r="CG152" s="183" t="s">
        <v>993</v>
      </c>
      <c r="CH152" s="126">
        <v>0</v>
      </c>
      <c r="CI152" s="183" t="s">
        <v>993</v>
      </c>
      <c r="CJ152" s="126">
        <v>0</v>
      </c>
      <c r="CK152" s="126">
        <v>0</v>
      </c>
      <c r="CL152" s="126">
        <v>0</v>
      </c>
      <c r="CM152" s="126">
        <v>28</v>
      </c>
      <c r="CN152" s="126">
        <v>0</v>
      </c>
      <c r="CO152" s="126">
        <v>0</v>
      </c>
      <c r="CP152" s="126">
        <v>0</v>
      </c>
      <c r="CQ152" s="126">
        <v>5</v>
      </c>
      <c r="CR152" s="126">
        <v>0</v>
      </c>
      <c r="CS152" s="126">
        <v>0</v>
      </c>
      <c r="CT152" s="126">
        <v>0</v>
      </c>
      <c r="CU152" s="126">
        <v>0</v>
      </c>
      <c r="CV152" s="126">
        <v>0</v>
      </c>
      <c r="CW152" s="126">
        <v>0</v>
      </c>
      <c r="CX152" s="126">
        <v>0</v>
      </c>
      <c r="CY152" s="126">
        <v>0</v>
      </c>
      <c r="CZ152" s="126">
        <v>0</v>
      </c>
      <c r="DA152" s="126">
        <v>1</v>
      </c>
      <c r="DB152" s="126">
        <v>0</v>
      </c>
      <c r="DC152" s="126">
        <v>0</v>
      </c>
      <c r="DD152" s="126">
        <v>0</v>
      </c>
      <c r="DE152" s="126">
        <v>0</v>
      </c>
      <c r="DF152" s="126">
        <v>0</v>
      </c>
      <c r="DG152" s="127" t="b">
        <v>0</v>
      </c>
      <c r="DH152" s="183" t="s">
        <v>999</v>
      </c>
      <c r="DI152" s="183" t="s">
        <v>434</v>
      </c>
      <c r="DJ152" s="183" t="s">
        <v>1000</v>
      </c>
      <c r="DK152" s="183" t="s">
        <v>270</v>
      </c>
      <c r="DL152" s="126">
        <v>1168</v>
      </c>
      <c r="DM152" s="126">
        <v>580</v>
      </c>
      <c r="DN152" s="126">
        <v>204</v>
      </c>
      <c r="DO152" s="126">
        <v>384</v>
      </c>
      <c r="DP152" s="126">
        <v>14739</v>
      </c>
      <c r="DQ152" s="126">
        <v>1169</v>
      </c>
      <c r="DR152" s="167">
        <f t="shared" si="53"/>
        <v>0.79178082191780819</v>
      </c>
      <c r="DS152" s="168">
        <f t="shared" si="54"/>
        <v>12.613607188703465</v>
      </c>
      <c r="DT152" s="126">
        <v>1168</v>
      </c>
      <c r="DU152" s="126">
        <v>61</v>
      </c>
      <c r="DV152" s="126">
        <v>1000</v>
      </c>
      <c r="DW152" s="126">
        <v>29</v>
      </c>
      <c r="DX152" s="126">
        <v>78</v>
      </c>
      <c r="DY152" s="126">
        <v>0</v>
      </c>
      <c r="DZ152" s="126">
        <v>0</v>
      </c>
      <c r="EA152" s="126">
        <v>0</v>
      </c>
      <c r="EB152" s="126">
        <v>1169</v>
      </c>
      <c r="EC152" s="126">
        <v>242</v>
      </c>
      <c r="ED152" s="126">
        <v>826</v>
      </c>
      <c r="EE152" s="126">
        <v>25</v>
      </c>
      <c r="EF152" s="126">
        <v>13</v>
      </c>
      <c r="EG152" s="126">
        <v>12</v>
      </c>
      <c r="EH152" s="126">
        <v>0</v>
      </c>
      <c r="EI152" s="126">
        <v>21</v>
      </c>
      <c r="EJ152" s="126">
        <v>30</v>
      </c>
      <c r="EK152" s="126">
        <v>0</v>
      </c>
      <c r="EL152" s="126">
        <v>927</v>
      </c>
      <c r="EM152" s="126">
        <v>906</v>
      </c>
      <c r="EN152" s="126">
        <v>3</v>
      </c>
      <c r="EO152" s="126">
        <v>17</v>
      </c>
      <c r="EP152" s="126">
        <v>1</v>
      </c>
      <c r="EQ152" s="126">
        <v>0</v>
      </c>
      <c r="ER152" s="127" t="b">
        <v>0</v>
      </c>
      <c r="ES152" s="127" t="b">
        <v>0</v>
      </c>
      <c r="ET152" s="127" t="b">
        <v>0</v>
      </c>
      <c r="EU152" s="128">
        <v>0.56499999999999995</v>
      </c>
      <c r="EV152" s="128">
        <v>0.40700000000000003</v>
      </c>
      <c r="EW152" s="128">
        <v>0.23600000000000002</v>
      </c>
      <c r="EX152" s="128">
        <v>0.17100000000000001</v>
      </c>
      <c r="EY152" s="128">
        <v>0.20499999999999999</v>
      </c>
      <c r="EZ152" s="128">
        <v>0.42700000000000005</v>
      </c>
      <c r="FA152" s="127" t="b">
        <v>0</v>
      </c>
      <c r="FB152" s="127" t="b">
        <v>0</v>
      </c>
      <c r="FC152" s="127" t="b">
        <v>0</v>
      </c>
      <c r="FD152" s="128">
        <v>0</v>
      </c>
      <c r="FE152" s="128">
        <v>0</v>
      </c>
      <c r="FF152" s="128">
        <v>0</v>
      </c>
      <c r="FG152" s="128">
        <v>0</v>
      </c>
      <c r="FH152" s="128">
        <v>0</v>
      </c>
      <c r="FI152" s="128">
        <v>0</v>
      </c>
      <c r="FJ152" s="127" t="b">
        <v>0</v>
      </c>
      <c r="FK152" s="127" t="b">
        <v>0</v>
      </c>
      <c r="FL152" s="127" t="b">
        <v>0</v>
      </c>
      <c r="FM152" s="128">
        <v>0.56499999999999995</v>
      </c>
      <c r="FN152" s="128">
        <v>0.40700000000000003</v>
      </c>
      <c r="FO152" s="128">
        <v>0.23600000000000002</v>
      </c>
      <c r="FP152" s="128">
        <v>0.17100000000000001</v>
      </c>
      <c r="FQ152" s="128">
        <v>0.20499999999999999</v>
      </c>
      <c r="FR152" s="128">
        <v>0.42700000000000005</v>
      </c>
      <c r="FS152" s="183" t="s">
        <v>993</v>
      </c>
      <c r="FT152" s="128">
        <v>0</v>
      </c>
      <c r="FU152" s="126">
        <v>0</v>
      </c>
      <c r="FV152" s="126">
        <v>927</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6">
        <v>0</v>
      </c>
      <c r="GM152" s="127" t="b">
        <v>0</v>
      </c>
      <c r="GN152" s="183" t="s">
        <v>993</v>
      </c>
      <c r="GO152" s="183" t="s">
        <v>993</v>
      </c>
      <c r="GP152" s="183" t="s">
        <v>993</v>
      </c>
      <c r="GQ152" s="183" t="s">
        <v>993</v>
      </c>
      <c r="GR152" s="127"/>
      <c r="GS152" s="123"/>
    </row>
    <row r="153" spans="1:201">
      <c r="A153" s="122"/>
      <c r="B153" s="210" t="s">
        <v>568</v>
      </c>
      <c r="C153" s="183" t="s">
        <v>1109</v>
      </c>
      <c r="D153" s="183" t="s">
        <v>1110</v>
      </c>
      <c r="E153" s="183" t="s">
        <v>437</v>
      </c>
      <c r="F153" s="183" t="s">
        <v>986</v>
      </c>
      <c r="G153" s="183" t="s">
        <v>1062</v>
      </c>
      <c r="H153" s="183" t="s">
        <v>1063</v>
      </c>
      <c r="I153" s="183" t="s">
        <v>1064</v>
      </c>
      <c r="J153" s="183" t="s">
        <v>1065</v>
      </c>
      <c r="K153" s="126">
        <v>3</v>
      </c>
      <c r="L153" s="183" t="s">
        <v>1110</v>
      </c>
      <c r="M153" s="183" t="s">
        <v>1112</v>
      </c>
      <c r="N153" s="183" t="s">
        <v>572</v>
      </c>
      <c r="O153" s="183" t="s">
        <v>1044</v>
      </c>
      <c r="P153" s="183" t="s">
        <v>290</v>
      </c>
      <c r="Q153" s="183" t="s">
        <v>290</v>
      </c>
      <c r="R153" s="127" t="b">
        <v>0</v>
      </c>
      <c r="S153" s="126">
        <v>0</v>
      </c>
      <c r="T153" s="127" t="b">
        <v>0</v>
      </c>
      <c r="U153" s="126">
        <v>0</v>
      </c>
      <c r="V153" s="127" t="b">
        <v>1</v>
      </c>
      <c r="W153" s="127" t="b">
        <v>0</v>
      </c>
      <c r="X153" s="183" t="s">
        <v>290</v>
      </c>
      <c r="Y153" s="183" t="b">
        <f t="shared" si="48"/>
        <v>1</v>
      </c>
      <c r="Z153" s="183" t="s">
        <v>993</v>
      </c>
      <c r="AA153" s="127" t="b">
        <v>0</v>
      </c>
      <c r="AB153" s="183" t="s">
        <v>993</v>
      </c>
      <c r="AC153" s="183" t="s">
        <v>993</v>
      </c>
      <c r="AD153" s="183" t="s">
        <v>993</v>
      </c>
      <c r="AE153" s="183">
        <f t="shared" si="49"/>
        <v>36</v>
      </c>
      <c r="AF153" s="183">
        <f t="shared" si="50"/>
        <v>36</v>
      </c>
      <c r="AG153" s="183">
        <f t="shared" si="51"/>
        <v>11</v>
      </c>
      <c r="AH153" s="183">
        <f t="shared" si="52"/>
        <v>36</v>
      </c>
      <c r="AI153" s="126">
        <v>36</v>
      </c>
      <c r="AJ153" s="126">
        <v>36</v>
      </c>
      <c r="AK153" s="126">
        <v>11</v>
      </c>
      <c r="AL153" s="126">
        <v>36</v>
      </c>
      <c r="AM153" s="126">
        <v>0</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7" t="b">
        <v>0</v>
      </c>
      <c r="BD153" s="127"/>
      <c r="BE153" s="183" t="s">
        <v>270</v>
      </c>
      <c r="BF153" s="126">
        <v>36</v>
      </c>
      <c r="BG153" s="183" t="s">
        <v>993</v>
      </c>
      <c r="BH153" s="126">
        <v>0</v>
      </c>
      <c r="BI153" s="183" t="s">
        <v>993</v>
      </c>
      <c r="BJ153" s="126">
        <v>0</v>
      </c>
      <c r="BK153" s="126">
        <v>0</v>
      </c>
      <c r="BL153" s="126">
        <v>0</v>
      </c>
      <c r="BM153" s="183" t="s">
        <v>993</v>
      </c>
      <c r="BN153" s="183" t="s">
        <v>993</v>
      </c>
      <c r="BO153" s="183" t="s">
        <v>993</v>
      </c>
      <c r="BP153" s="126">
        <v>0</v>
      </c>
      <c r="BQ153" s="183" t="s">
        <v>993</v>
      </c>
      <c r="BR153" s="126">
        <v>0</v>
      </c>
      <c r="BS153" s="183" t="s">
        <v>993</v>
      </c>
      <c r="BT153" s="126">
        <v>0</v>
      </c>
      <c r="BU153" s="126">
        <v>0</v>
      </c>
      <c r="BV153" s="126">
        <v>0</v>
      </c>
      <c r="BW153" s="183" t="s">
        <v>993</v>
      </c>
      <c r="BX153" s="126">
        <v>0</v>
      </c>
      <c r="BY153" s="183" t="s">
        <v>993</v>
      </c>
      <c r="BZ153" s="126">
        <v>0</v>
      </c>
      <c r="CA153" s="183" t="s">
        <v>993</v>
      </c>
      <c r="CB153" s="126">
        <v>0</v>
      </c>
      <c r="CC153" s="126">
        <v>0</v>
      </c>
      <c r="CD153" s="126">
        <v>0</v>
      </c>
      <c r="CE153" s="183" t="s">
        <v>993</v>
      </c>
      <c r="CF153" s="126">
        <v>0</v>
      </c>
      <c r="CG153" s="183" t="s">
        <v>993</v>
      </c>
      <c r="CH153" s="126">
        <v>0</v>
      </c>
      <c r="CI153" s="183" t="s">
        <v>993</v>
      </c>
      <c r="CJ153" s="126">
        <v>0</v>
      </c>
      <c r="CK153" s="126">
        <v>0</v>
      </c>
      <c r="CL153" s="126">
        <v>0</v>
      </c>
      <c r="CM153" s="126">
        <v>29</v>
      </c>
      <c r="CN153" s="126">
        <v>0.8</v>
      </c>
      <c r="CO153" s="126">
        <v>0</v>
      </c>
      <c r="CP153" s="126">
        <v>0</v>
      </c>
      <c r="CQ153" s="126">
        <v>4</v>
      </c>
      <c r="CR153" s="126">
        <v>0</v>
      </c>
      <c r="CS153" s="126">
        <v>0</v>
      </c>
      <c r="CT153" s="126">
        <v>0</v>
      </c>
      <c r="CU153" s="126">
        <v>0</v>
      </c>
      <c r="CV153" s="126">
        <v>0</v>
      </c>
      <c r="CW153" s="126">
        <v>0</v>
      </c>
      <c r="CX153" s="126">
        <v>0</v>
      </c>
      <c r="CY153" s="126">
        <v>0</v>
      </c>
      <c r="CZ153" s="126">
        <v>0</v>
      </c>
      <c r="DA153" s="126">
        <v>1</v>
      </c>
      <c r="DB153" s="126">
        <v>0</v>
      </c>
      <c r="DC153" s="126">
        <v>0</v>
      </c>
      <c r="DD153" s="126">
        <v>0</v>
      </c>
      <c r="DE153" s="126">
        <v>0</v>
      </c>
      <c r="DF153" s="126">
        <v>0</v>
      </c>
      <c r="DG153" s="127" t="b">
        <v>0</v>
      </c>
      <c r="DH153" s="183" t="s">
        <v>999</v>
      </c>
      <c r="DI153" s="183" t="s">
        <v>270</v>
      </c>
      <c r="DJ153" s="183" t="s">
        <v>282</v>
      </c>
      <c r="DK153" s="183" t="s">
        <v>1055</v>
      </c>
      <c r="DL153" s="126">
        <v>967</v>
      </c>
      <c r="DM153" s="126">
        <v>449</v>
      </c>
      <c r="DN153" s="126">
        <v>125</v>
      </c>
      <c r="DO153" s="126">
        <v>393</v>
      </c>
      <c r="DP153" s="126">
        <v>12601</v>
      </c>
      <c r="DQ153" s="126">
        <v>973</v>
      </c>
      <c r="DR153" s="167">
        <f t="shared" si="53"/>
        <v>0.95898021308980208</v>
      </c>
      <c r="DS153" s="168">
        <f t="shared" si="54"/>
        <v>12.990721649484536</v>
      </c>
      <c r="DT153" s="126">
        <v>967</v>
      </c>
      <c r="DU153" s="126">
        <v>24</v>
      </c>
      <c r="DV153" s="126">
        <v>780</v>
      </c>
      <c r="DW153" s="126">
        <v>20</v>
      </c>
      <c r="DX153" s="126">
        <v>143</v>
      </c>
      <c r="DY153" s="126">
        <v>0</v>
      </c>
      <c r="DZ153" s="126">
        <v>0</v>
      </c>
      <c r="EA153" s="126">
        <v>0</v>
      </c>
      <c r="EB153" s="126">
        <v>973</v>
      </c>
      <c r="EC153" s="126">
        <v>108</v>
      </c>
      <c r="ED153" s="126">
        <v>704</v>
      </c>
      <c r="EE153" s="126">
        <v>16</v>
      </c>
      <c r="EF153" s="126">
        <v>24</v>
      </c>
      <c r="EG153" s="126">
        <v>31</v>
      </c>
      <c r="EH153" s="126">
        <v>0</v>
      </c>
      <c r="EI153" s="126">
        <v>43</v>
      </c>
      <c r="EJ153" s="126">
        <v>47</v>
      </c>
      <c r="EK153" s="126">
        <v>0</v>
      </c>
      <c r="EL153" s="126">
        <v>865</v>
      </c>
      <c r="EM153" s="126">
        <v>816</v>
      </c>
      <c r="EN153" s="126">
        <v>2</v>
      </c>
      <c r="EO153" s="126">
        <v>41</v>
      </c>
      <c r="EP153" s="126">
        <v>6</v>
      </c>
      <c r="EQ153" s="126">
        <v>0</v>
      </c>
      <c r="ER153" s="127" t="b">
        <v>0</v>
      </c>
      <c r="ES153" s="127" t="b">
        <v>0</v>
      </c>
      <c r="ET153" s="127" t="b">
        <v>0</v>
      </c>
      <c r="EU153" s="128">
        <v>0.50600000000000001</v>
      </c>
      <c r="EV153" s="128">
        <v>0.315</v>
      </c>
      <c r="EW153" s="128">
        <v>0.18899999999999997</v>
      </c>
      <c r="EX153" s="128">
        <v>0.127</v>
      </c>
      <c r="EY153" s="128">
        <v>3.7000000000000005E-2</v>
      </c>
      <c r="EZ153" s="128">
        <v>0.253</v>
      </c>
      <c r="FA153" s="127" t="b">
        <v>0</v>
      </c>
      <c r="FB153" s="127" t="b">
        <v>0</v>
      </c>
      <c r="FC153" s="127" t="b">
        <v>0</v>
      </c>
      <c r="FD153" s="128">
        <v>0</v>
      </c>
      <c r="FE153" s="128">
        <v>0</v>
      </c>
      <c r="FF153" s="128">
        <v>0</v>
      </c>
      <c r="FG153" s="128">
        <v>0</v>
      </c>
      <c r="FH153" s="128">
        <v>0</v>
      </c>
      <c r="FI153" s="128">
        <v>0</v>
      </c>
      <c r="FJ153" s="127" t="b">
        <v>0</v>
      </c>
      <c r="FK153" s="127" t="b">
        <v>0</v>
      </c>
      <c r="FL153" s="127" t="b">
        <v>0</v>
      </c>
      <c r="FM153" s="128">
        <v>0.50600000000000001</v>
      </c>
      <c r="FN153" s="128">
        <v>0.315</v>
      </c>
      <c r="FO153" s="128">
        <v>0.18899999999999997</v>
      </c>
      <c r="FP153" s="128">
        <v>0.127</v>
      </c>
      <c r="FQ153" s="128">
        <v>3.7000000000000005E-2</v>
      </c>
      <c r="FR153" s="128">
        <v>0.253</v>
      </c>
      <c r="FS153" s="183" t="s">
        <v>993</v>
      </c>
      <c r="FT153" s="128">
        <v>0</v>
      </c>
      <c r="FU153" s="126">
        <v>0</v>
      </c>
      <c r="FV153" s="126">
        <v>865</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6">
        <v>0</v>
      </c>
      <c r="GM153" s="127" t="b">
        <v>0</v>
      </c>
      <c r="GN153" s="183" t="s">
        <v>993</v>
      </c>
      <c r="GO153" s="183" t="s">
        <v>993</v>
      </c>
      <c r="GP153" s="183" t="s">
        <v>993</v>
      </c>
      <c r="GQ153" s="183" t="s">
        <v>993</v>
      </c>
      <c r="GR153" s="127"/>
      <c r="GS153" s="123"/>
    </row>
    <row r="154" spans="1:201">
      <c r="A154" s="122"/>
      <c r="B154" s="210" t="s">
        <v>568</v>
      </c>
      <c r="C154" s="183" t="s">
        <v>1109</v>
      </c>
      <c r="D154" s="183" t="s">
        <v>1110</v>
      </c>
      <c r="E154" s="183" t="s">
        <v>437</v>
      </c>
      <c r="F154" s="183" t="s">
        <v>986</v>
      </c>
      <c r="G154" s="183" t="s">
        <v>1062</v>
      </c>
      <c r="H154" s="183" t="s">
        <v>1063</v>
      </c>
      <c r="I154" s="183" t="s">
        <v>1064</v>
      </c>
      <c r="J154" s="183" t="s">
        <v>1065</v>
      </c>
      <c r="K154" s="126">
        <v>4</v>
      </c>
      <c r="L154" s="183" t="s">
        <v>1110</v>
      </c>
      <c r="M154" s="183" t="s">
        <v>1113</v>
      </c>
      <c r="N154" s="183" t="s">
        <v>573</v>
      </c>
      <c r="O154" s="183" t="s">
        <v>1027</v>
      </c>
      <c r="P154" s="183" t="s">
        <v>290</v>
      </c>
      <c r="Q154" s="183" t="s">
        <v>290</v>
      </c>
      <c r="R154" s="127" t="b">
        <v>0</v>
      </c>
      <c r="S154" s="126">
        <v>0</v>
      </c>
      <c r="T154" s="127" t="b">
        <v>0</v>
      </c>
      <c r="U154" s="126">
        <v>0</v>
      </c>
      <c r="V154" s="127" t="b">
        <v>0</v>
      </c>
      <c r="W154" s="127" t="b">
        <v>1</v>
      </c>
      <c r="X154" s="183" t="s">
        <v>290</v>
      </c>
      <c r="Y154" s="183" t="b">
        <f t="shared" si="48"/>
        <v>1</v>
      </c>
      <c r="Z154" s="183" t="s">
        <v>993</v>
      </c>
      <c r="AA154" s="127" t="b">
        <v>0</v>
      </c>
      <c r="AB154" s="183" t="s">
        <v>993</v>
      </c>
      <c r="AC154" s="183" t="s">
        <v>993</v>
      </c>
      <c r="AD154" s="183" t="s">
        <v>993</v>
      </c>
      <c r="AE154" s="183">
        <f t="shared" si="49"/>
        <v>48</v>
      </c>
      <c r="AF154" s="183">
        <f t="shared" si="50"/>
        <v>46</v>
      </c>
      <c r="AG154" s="183">
        <f t="shared" si="51"/>
        <v>24</v>
      </c>
      <c r="AH154" s="183">
        <f t="shared" si="52"/>
        <v>48</v>
      </c>
      <c r="AI154" s="126">
        <v>48</v>
      </c>
      <c r="AJ154" s="126">
        <v>46</v>
      </c>
      <c r="AK154" s="126">
        <v>24</v>
      </c>
      <c r="AL154" s="126">
        <v>48</v>
      </c>
      <c r="AM154" s="126">
        <v>0</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7" t="b">
        <v>0</v>
      </c>
      <c r="BD154" s="127"/>
      <c r="BE154" s="183" t="s">
        <v>270</v>
      </c>
      <c r="BF154" s="126">
        <v>48</v>
      </c>
      <c r="BG154" s="183" t="s">
        <v>993</v>
      </c>
      <c r="BH154" s="126">
        <v>0</v>
      </c>
      <c r="BI154" s="183" t="s">
        <v>993</v>
      </c>
      <c r="BJ154" s="126">
        <v>0</v>
      </c>
      <c r="BK154" s="126">
        <v>0</v>
      </c>
      <c r="BL154" s="126">
        <v>0</v>
      </c>
      <c r="BM154" s="183" t="s">
        <v>993</v>
      </c>
      <c r="BN154" s="183" t="s">
        <v>993</v>
      </c>
      <c r="BO154" s="183" t="s">
        <v>993</v>
      </c>
      <c r="BP154" s="126">
        <v>0</v>
      </c>
      <c r="BQ154" s="183" t="s">
        <v>993</v>
      </c>
      <c r="BR154" s="126">
        <v>0</v>
      </c>
      <c r="BS154" s="183" t="s">
        <v>993</v>
      </c>
      <c r="BT154" s="126">
        <v>0</v>
      </c>
      <c r="BU154" s="126">
        <v>0</v>
      </c>
      <c r="BV154" s="126">
        <v>0</v>
      </c>
      <c r="BW154" s="183" t="s">
        <v>993</v>
      </c>
      <c r="BX154" s="126">
        <v>0</v>
      </c>
      <c r="BY154" s="183" t="s">
        <v>993</v>
      </c>
      <c r="BZ154" s="126">
        <v>0</v>
      </c>
      <c r="CA154" s="183" t="s">
        <v>993</v>
      </c>
      <c r="CB154" s="126">
        <v>0</v>
      </c>
      <c r="CC154" s="126">
        <v>0</v>
      </c>
      <c r="CD154" s="126">
        <v>0</v>
      </c>
      <c r="CE154" s="183" t="s">
        <v>993</v>
      </c>
      <c r="CF154" s="126">
        <v>0</v>
      </c>
      <c r="CG154" s="183" t="s">
        <v>993</v>
      </c>
      <c r="CH154" s="126">
        <v>0</v>
      </c>
      <c r="CI154" s="183" t="s">
        <v>993</v>
      </c>
      <c r="CJ154" s="126">
        <v>0</v>
      </c>
      <c r="CK154" s="126">
        <v>0</v>
      </c>
      <c r="CL154" s="126">
        <v>0</v>
      </c>
      <c r="CM154" s="126">
        <v>30</v>
      </c>
      <c r="CN154" s="126">
        <v>1.3</v>
      </c>
      <c r="CO154" s="126">
        <v>0</v>
      </c>
      <c r="CP154" s="126">
        <v>0</v>
      </c>
      <c r="CQ154" s="126">
        <v>4</v>
      </c>
      <c r="CR154" s="126">
        <v>0</v>
      </c>
      <c r="CS154" s="126">
        <v>0</v>
      </c>
      <c r="CT154" s="126">
        <v>0</v>
      </c>
      <c r="CU154" s="126">
        <v>0</v>
      </c>
      <c r="CV154" s="126">
        <v>0</v>
      </c>
      <c r="CW154" s="126">
        <v>0</v>
      </c>
      <c r="CX154" s="126">
        <v>0</v>
      </c>
      <c r="CY154" s="126">
        <v>0</v>
      </c>
      <c r="CZ154" s="126">
        <v>0</v>
      </c>
      <c r="DA154" s="126">
        <v>1</v>
      </c>
      <c r="DB154" s="126">
        <v>0</v>
      </c>
      <c r="DC154" s="126">
        <v>0</v>
      </c>
      <c r="DD154" s="126">
        <v>0</v>
      </c>
      <c r="DE154" s="126">
        <v>0</v>
      </c>
      <c r="DF154" s="126">
        <v>0</v>
      </c>
      <c r="DG154" s="127" t="b">
        <v>0</v>
      </c>
      <c r="DH154" s="183" t="s">
        <v>999</v>
      </c>
      <c r="DI154" s="183" t="s">
        <v>525</v>
      </c>
      <c r="DJ154" s="183" t="s">
        <v>298</v>
      </c>
      <c r="DK154" s="183" t="s">
        <v>1055</v>
      </c>
      <c r="DL154" s="126">
        <v>1379</v>
      </c>
      <c r="DM154" s="126">
        <v>779</v>
      </c>
      <c r="DN154" s="126">
        <v>143</v>
      </c>
      <c r="DO154" s="126">
        <v>457</v>
      </c>
      <c r="DP154" s="126">
        <v>13924</v>
      </c>
      <c r="DQ154" s="126">
        <v>1376</v>
      </c>
      <c r="DR154" s="167">
        <f t="shared" si="53"/>
        <v>0.79474885844748855</v>
      </c>
      <c r="DS154" s="168">
        <f t="shared" si="54"/>
        <v>10.108166969147005</v>
      </c>
      <c r="DT154" s="126">
        <v>1379</v>
      </c>
      <c r="DU154" s="126">
        <v>17</v>
      </c>
      <c r="DV154" s="126">
        <v>1180</v>
      </c>
      <c r="DW154" s="126">
        <v>50</v>
      </c>
      <c r="DX154" s="126">
        <v>132</v>
      </c>
      <c r="DY154" s="126">
        <v>0</v>
      </c>
      <c r="DZ154" s="126">
        <v>0</v>
      </c>
      <c r="EA154" s="126">
        <v>0</v>
      </c>
      <c r="EB154" s="126">
        <v>1376</v>
      </c>
      <c r="EC154" s="126">
        <v>253</v>
      </c>
      <c r="ED154" s="126">
        <v>977</v>
      </c>
      <c r="EE154" s="126">
        <v>43</v>
      </c>
      <c r="EF154" s="126">
        <v>14</v>
      </c>
      <c r="EG154" s="126">
        <v>20</v>
      </c>
      <c r="EH154" s="126">
        <v>0</v>
      </c>
      <c r="EI154" s="126">
        <v>42</v>
      </c>
      <c r="EJ154" s="126">
        <v>27</v>
      </c>
      <c r="EK154" s="126">
        <v>0</v>
      </c>
      <c r="EL154" s="126">
        <v>1123</v>
      </c>
      <c r="EM154" s="126">
        <v>1065</v>
      </c>
      <c r="EN154" s="126">
        <v>29</v>
      </c>
      <c r="EO154" s="126">
        <v>26</v>
      </c>
      <c r="EP154" s="126">
        <v>3</v>
      </c>
      <c r="EQ154" s="126">
        <v>0</v>
      </c>
      <c r="ER154" s="127" t="b">
        <v>0</v>
      </c>
      <c r="ES154" s="127" t="b">
        <v>0</v>
      </c>
      <c r="ET154" s="127" t="b">
        <v>0</v>
      </c>
      <c r="EU154" s="128">
        <v>0.48499999999999999</v>
      </c>
      <c r="EV154" s="128">
        <v>0.35899999999999999</v>
      </c>
      <c r="EW154" s="128">
        <v>0.23600000000000002</v>
      </c>
      <c r="EX154" s="128">
        <v>0.156</v>
      </c>
      <c r="EY154" s="128">
        <v>8.1000000000000003E-2</v>
      </c>
      <c r="EZ154" s="128">
        <v>0.32400000000000001</v>
      </c>
      <c r="FA154" s="127" t="b">
        <v>0</v>
      </c>
      <c r="FB154" s="127" t="b">
        <v>0</v>
      </c>
      <c r="FC154" s="127" t="b">
        <v>0</v>
      </c>
      <c r="FD154" s="128">
        <v>0</v>
      </c>
      <c r="FE154" s="128">
        <v>0</v>
      </c>
      <c r="FF154" s="128">
        <v>0</v>
      </c>
      <c r="FG154" s="128">
        <v>0</v>
      </c>
      <c r="FH154" s="128">
        <v>0</v>
      </c>
      <c r="FI154" s="128">
        <v>0</v>
      </c>
      <c r="FJ154" s="127" t="b">
        <v>0</v>
      </c>
      <c r="FK154" s="127" t="b">
        <v>0</v>
      </c>
      <c r="FL154" s="127" t="b">
        <v>0</v>
      </c>
      <c r="FM154" s="128">
        <v>0.48499999999999999</v>
      </c>
      <c r="FN154" s="128">
        <v>0.35899999999999999</v>
      </c>
      <c r="FO154" s="128">
        <v>0.23600000000000002</v>
      </c>
      <c r="FP154" s="128">
        <v>0.156</v>
      </c>
      <c r="FQ154" s="128">
        <v>8.1000000000000003E-2</v>
      </c>
      <c r="FR154" s="128">
        <v>0.32400000000000001</v>
      </c>
      <c r="FS154" s="183" t="s">
        <v>993</v>
      </c>
      <c r="FT154" s="128">
        <v>0</v>
      </c>
      <c r="FU154" s="126">
        <v>0</v>
      </c>
      <c r="FV154" s="126">
        <v>1123</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6">
        <v>0</v>
      </c>
      <c r="GM154" s="127" t="b">
        <v>0</v>
      </c>
      <c r="GN154" s="183" t="s">
        <v>993</v>
      </c>
      <c r="GO154" s="183" t="s">
        <v>993</v>
      </c>
      <c r="GP154" s="183" t="s">
        <v>993</v>
      </c>
      <c r="GQ154" s="183" t="s">
        <v>993</v>
      </c>
      <c r="GR154" s="127"/>
      <c r="GS154" s="123"/>
    </row>
    <row r="155" spans="1:201">
      <c r="A155" s="122"/>
      <c r="B155" s="210" t="s">
        <v>568</v>
      </c>
      <c r="C155" s="183" t="s">
        <v>1109</v>
      </c>
      <c r="D155" s="183" t="s">
        <v>1110</v>
      </c>
      <c r="E155" s="183" t="s">
        <v>437</v>
      </c>
      <c r="F155" s="183" t="s">
        <v>986</v>
      </c>
      <c r="G155" s="183" t="s">
        <v>1062</v>
      </c>
      <c r="H155" s="183" t="s">
        <v>1063</v>
      </c>
      <c r="I155" s="183" t="s">
        <v>1064</v>
      </c>
      <c r="J155" s="183" t="s">
        <v>1065</v>
      </c>
      <c r="K155" s="126">
        <v>5</v>
      </c>
      <c r="L155" s="183" t="s">
        <v>1110</v>
      </c>
      <c r="M155" s="183" t="s">
        <v>1114</v>
      </c>
      <c r="N155" s="183" t="s">
        <v>574</v>
      </c>
      <c r="O155" s="183" t="s">
        <v>1027</v>
      </c>
      <c r="P155" s="183" t="s">
        <v>290</v>
      </c>
      <c r="Q155" s="183" t="s">
        <v>290</v>
      </c>
      <c r="R155" s="127" t="b">
        <v>1</v>
      </c>
      <c r="S155" s="126">
        <v>8</v>
      </c>
      <c r="T155" s="127" t="b">
        <v>1</v>
      </c>
      <c r="U155" s="126">
        <v>16</v>
      </c>
      <c r="V155" s="127" t="b">
        <v>1</v>
      </c>
      <c r="W155" s="127" t="b">
        <v>0</v>
      </c>
      <c r="X155" s="183" t="s">
        <v>290</v>
      </c>
      <c r="Y155" s="183" t="b">
        <f t="shared" si="48"/>
        <v>1</v>
      </c>
      <c r="Z155" s="183" t="s">
        <v>993</v>
      </c>
      <c r="AA155" s="127" t="b">
        <v>0</v>
      </c>
      <c r="AB155" s="183" t="s">
        <v>993</v>
      </c>
      <c r="AC155" s="183" t="s">
        <v>993</v>
      </c>
      <c r="AD155" s="183" t="s">
        <v>993</v>
      </c>
      <c r="AE155" s="183">
        <f t="shared" si="49"/>
        <v>48</v>
      </c>
      <c r="AF155" s="183">
        <f t="shared" si="50"/>
        <v>40</v>
      </c>
      <c r="AG155" s="183">
        <f t="shared" si="51"/>
        <v>16</v>
      </c>
      <c r="AH155" s="183">
        <f t="shared" si="52"/>
        <v>48</v>
      </c>
      <c r="AI155" s="126">
        <v>48</v>
      </c>
      <c r="AJ155" s="126">
        <v>40</v>
      </c>
      <c r="AK155" s="126">
        <v>16</v>
      </c>
      <c r="AL155" s="126">
        <v>48</v>
      </c>
      <c r="AM155" s="126">
        <v>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7" t="b">
        <v>0</v>
      </c>
      <c r="BD155" s="127"/>
      <c r="BE155" s="183" t="s">
        <v>270</v>
      </c>
      <c r="BF155" s="126">
        <v>48</v>
      </c>
      <c r="BG155" s="183" t="s">
        <v>993</v>
      </c>
      <c r="BH155" s="126">
        <v>0</v>
      </c>
      <c r="BI155" s="183" t="s">
        <v>993</v>
      </c>
      <c r="BJ155" s="126">
        <v>0</v>
      </c>
      <c r="BK155" s="126">
        <v>0</v>
      </c>
      <c r="BL155" s="126">
        <v>0</v>
      </c>
      <c r="BM155" s="183" t="s">
        <v>993</v>
      </c>
      <c r="BN155" s="183" t="s">
        <v>993</v>
      </c>
      <c r="BO155" s="183" t="s">
        <v>993</v>
      </c>
      <c r="BP155" s="126">
        <v>0</v>
      </c>
      <c r="BQ155" s="183" t="s">
        <v>993</v>
      </c>
      <c r="BR155" s="126">
        <v>0</v>
      </c>
      <c r="BS155" s="183" t="s">
        <v>993</v>
      </c>
      <c r="BT155" s="126">
        <v>0</v>
      </c>
      <c r="BU155" s="126">
        <v>0</v>
      </c>
      <c r="BV155" s="126">
        <v>0</v>
      </c>
      <c r="BW155" s="183" t="s">
        <v>993</v>
      </c>
      <c r="BX155" s="126">
        <v>0</v>
      </c>
      <c r="BY155" s="183" t="s">
        <v>993</v>
      </c>
      <c r="BZ155" s="126">
        <v>0</v>
      </c>
      <c r="CA155" s="183" t="s">
        <v>993</v>
      </c>
      <c r="CB155" s="126">
        <v>0</v>
      </c>
      <c r="CC155" s="126">
        <v>0</v>
      </c>
      <c r="CD155" s="126">
        <v>0</v>
      </c>
      <c r="CE155" s="183" t="s">
        <v>993</v>
      </c>
      <c r="CF155" s="126">
        <v>0</v>
      </c>
      <c r="CG155" s="183" t="s">
        <v>993</v>
      </c>
      <c r="CH155" s="126">
        <v>0</v>
      </c>
      <c r="CI155" s="183" t="s">
        <v>993</v>
      </c>
      <c r="CJ155" s="126">
        <v>0</v>
      </c>
      <c r="CK155" s="126">
        <v>0</v>
      </c>
      <c r="CL155" s="126">
        <v>0</v>
      </c>
      <c r="CM155" s="126">
        <v>33</v>
      </c>
      <c r="CN155" s="126">
        <v>0</v>
      </c>
      <c r="CO155" s="126">
        <v>0</v>
      </c>
      <c r="CP155" s="126">
        <v>0</v>
      </c>
      <c r="CQ155" s="126">
        <v>3</v>
      </c>
      <c r="CR155" s="126">
        <v>0</v>
      </c>
      <c r="CS155" s="126">
        <v>0</v>
      </c>
      <c r="CT155" s="126">
        <v>0</v>
      </c>
      <c r="CU155" s="126">
        <v>0</v>
      </c>
      <c r="CV155" s="126">
        <v>0</v>
      </c>
      <c r="CW155" s="126">
        <v>0</v>
      </c>
      <c r="CX155" s="126">
        <v>0</v>
      </c>
      <c r="CY155" s="126">
        <v>0</v>
      </c>
      <c r="CZ155" s="126">
        <v>0</v>
      </c>
      <c r="DA155" s="126">
        <v>1</v>
      </c>
      <c r="DB155" s="126">
        <v>0</v>
      </c>
      <c r="DC155" s="126">
        <v>0</v>
      </c>
      <c r="DD155" s="126">
        <v>0</v>
      </c>
      <c r="DE155" s="126">
        <v>1</v>
      </c>
      <c r="DF155" s="126">
        <v>0</v>
      </c>
      <c r="DG155" s="127" t="b">
        <v>0</v>
      </c>
      <c r="DH155" s="183" t="s">
        <v>999</v>
      </c>
      <c r="DI155" s="183" t="s">
        <v>270</v>
      </c>
      <c r="DJ155" s="183" t="s">
        <v>282</v>
      </c>
      <c r="DK155" s="183" t="s">
        <v>1014</v>
      </c>
      <c r="DL155" s="126">
        <v>708</v>
      </c>
      <c r="DM155" s="126">
        <v>150</v>
      </c>
      <c r="DN155" s="126">
        <v>122</v>
      </c>
      <c r="DO155" s="126">
        <v>436</v>
      </c>
      <c r="DP155" s="126">
        <v>11939</v>
      </c>
      <c r="DQ155" s="126">
        <v>721</v>
      </c>
      <c r="DR155" s="167">
        <f t="shared" si="53"/>
        <v>0.68144977168949772</v>
      </c>
      <c r="DS155" s="168">
        <f t="shared" si="54"/>
        <v>16.709587123862843</v>
      </c>
      <c r="DT155" s="126">
        <v>708</v>
      </c>
      <c r="DU155" s="126">
        <v>28</v>
      </c>
      <c r="DV155" s="126">
        <v>479</v>
      </c>
      <c r="DW155" s="126">
        <v>30</v>
      </c>
      <c r="DX155" s="126">
        <v>171</v>
      </c>
      <c r="DY155" s="126">
        <v>0</v>
      </c>
      <c r="DZ155" s="126">
        <v>0</v>
      </c>
      <c r="EA155" s="126">
        <v>0</v>
      </c>
      <c r="EB155" s="126">
        <v>721</v>
      </c>
      <c r="EC155" s="126">
        <v>119</v>
      </c>
      <c r="ED155" s="126">
        <v>403</v>
      </c>
      <c r="EE155" s="126">
        <v>38</v>
      </c>
      <c r="EF155" s="126">
        <v>31</v>
      </c>
      <c r="EG155" s="126">
        <v>33</v>
      </c>
      <c r="EH155" s="126">
        <v>0</v>
      </c>
      <c r="EI155" s="126">
        <v>39</v>
      </c>
      <c r="EJ155" s="126">
        <v>51</v>
      </c>
      <c r="EK155" s="126">
        <v>7</v>
      </c>
      <c r="EL155" s="126">
        <v>602</v>
      </c>
      <c r="EM155" s="126">
        <v>561</v>
      </c>
      <c r="EN155" s="126">
        <v>11</v>
      </c>
      <c r="EO155" s="126">
        <v>27</v>
      </c>
      <c r="EP155" s="126">
        <v>3</v>
      </c>
      <c r="EQ155" s="126">
        <v>0</v>
      </c>
      <c r="ER155" s="127" t="b">
        <v>0</v>
      </c>
      <c r="ES155" s="127" t="b">
        <v>0</v>
      </c>
      <c r="ET155" s="127" t="b">
        <v>0</v>
      </c>
      <c r="EU155" s="128">
        <v>0.503</v>
      </c>
      <c r="EV155" s="128">
        <v>0.33899999999999997</v>
      </c>
      <c r="EW155" s="128">
        <v>0.22399999999999998</v>
      </c>
      <c r="EX155" s="128">
        <v>0.13900000000000001</v>
      </c>
      <c r="EY155" s="128">
        <v>2.2000000000000002E-2</v>
      </c>
      <c r="EZ155" s="128">
        <v>0.27800000000000002</v>
      </c>
      <c r="FA155" s="127" t="b">
        <v>0</v>
      </c>
      <c r="FB155" s="127" t="b">
        <v>0</v>
      </c>
      <c r="FC155" s="127" t="b">
        <v>0</v>
      </c>
      <c r="FD155" s="128">
        <v>0</v>
      </c>
      <c r="FE155" s="128">
        <v>0</v>
      </c>
      <c r="FF155" s="128">
        <v>0</v>
      </c>
      <c r="FG155" s="128">
        <v>0</v>
      </c>
      <c r="FH155" s="128">
        <v>0</v>
      </c>
      <c r="FI155" s="128">
        <v>0</v>
      </c>
      <c r="FJ155" s="127" t="b">
        <v>0</v>
      </c>
      <c r="FK155" s="127" t="b">
        <v>0</v>
      </c>
      <c r="FL155" s="127" t="b">
        <v>0</v>
      </c>
      <c r="FM155" s="128">
        <v>0.503</v>
      </c>
      <c r="FN155" s="128">
        <v>0.33899999999999997</v>
      </c>
      <c r="FO155" s="128">
        <v>0.22399999999999998</v>
      </c>
      <c r="FP155" s="128">
        <v>0.13900000000000001</v>
      </c>
      <c r="FQ155" s="128">
        <v>2.2000000000000002E-2</v>
      </c>
      <c r="FR155" s="128">
        <v>0.27800000000000002</v>
      </c>
      <c r="FS155" s="183" t="s">
        <v>993</v>
      </c>
      <c r="FT155" s="128">
        <v>0</v>
      </c>
      <c r="FU155" s="126">
        <v>0</v>
      </c>
      <c r="FV155" s="126">
        <v>602</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6">
        <v>0</v>
      </c>
      <c r="GM155" s="127" t="b">
        <v>0</v>
      </c>
      <c r="GN155" s="183" t="s">
        <v>993</v>
      </c>
      <c r="GO155" s="183" t="s">
        <v>993</v>
      </c>
      <c r="GP155" s="183" t="s">
        <v>993</v>
      </c>
      <c r="GQ155" s="183" t="s">
        <v>993</v>
      </c>
      <c r="GR155" s="127"/>
      <c r="GS155" s="123"/>
    </row>
    <row r="156" spans="1:201">
      <c r="A156" s="122"/>
      <c r="B156" s="210" t="s">
        <v>575</v>
      </c>
      <c r="C156" s="183" t="s">
        <v>1118</v>
      </c>
      <c r="D156" s="183" t="s">
        <v>1119</v>
      </c>
      <c r="E156" s="183" t="s">
        <v>437</v>
      </c>
      <c r="F156" s="183" t="s">
        <v>986</v>
      </c>
      <c r="G156" s="183" t="s">
        <v>1062</v>
      </c>
      <c r="H156" s="183" t="s">
        <v>1063</v>
      </c>
      <c r="I156" s="183" t="s">
        <v>1064</v>
      </c>
      <c r="J156" s="183" t="s">
        <v>1065</v>
      </c>
      <c r="K156" s="126">
        <v>1</v>
      </c>
      <c r="L156" s="183" t="s">
        <v>1119</v>
      </c>
      <c r="M156" s="183" t="s">
        <v>1018</v>
      </c>
      <c r="N156" s="183" t="s">
        <v>577</v>
      </c>
      <c r="O156" s="183" t="s">
        <v>1120</v>
      </c>
      <c r="P156" s="183" t="s">
        <v>296</v>
      </c>
      <c r="Q156" s="183" t="s">
        <v>290</v>
      </c>
      <c r="R156" s="127" t="b">
        <v>1</v>
      </c>
      <c r="S156" s="126">
        <v>3</v>
      </c>
      <c r="T156" s="127" t="b">
        <v>0</v>
      </c>
      <c r="U156" s="126">
        <v>0</v>
      </c>
      <c r="V156" s="127" t="b">
        <v>1</v>
      </c>
      <c r="W156" s="127" t="b">
        <v>0</v>
      </c>
      <c r="X156" s="183" t="s">
        <v>290</v>
      </c>
      <c r="Y156" s="183" t="b">
        <f t="shared" si="48"/>
        <v>1</v>
      </c>
      <c r="Z156" s="183" t="s">
        <v>993</v>
      </c>
      <c r="AA156" s="127" t="b">
        <v>0</v>
      </c>
      <c r="AB156" s="183" t="s">
        <v>993</v>
      </c>
      <c r="AC156" s="183" t="s">
        <v>993</v>
      </c>
      <c r="AD156" s="183" t="s">
        <v>993</v>
      </c>
      <c r="AE156" s="183">
        <f t="shared" si="49"/>
        <v>10</v>
      </c>
      <c r="AF156" s="183">
        <f t="shared" si="50"/>
        <v>8</v>
      </c>
      <c r="AG156" s="183">
        <f t="shared" si="51"/>
        <v>2</v>
      </c>
      <c r="AH156" s="183">
        <f t="shared" si="52"/>
        <v>10</v>
      </c>
      <c r="AI156" s="126">
        <v>10</v>
      </c>
      <c r="AJ156" s="126">
        <v>8</v>
      </c>
      <c r="AK156" s="126">
        <v>2</v>
      </c>
      <c r="AL156" s="126">
        <v>10</v>
      </c>
      <c r="AM156" s="126">
        <v>0</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7" t="b">
        <v>0</v>
      </c>
      <c r="BD156" s="127"/>
      <c r="BE156" s="183" t="s">
        <v>1017</v>
      </c>
      <c r="BF156" s="126">
        <v>10</v>
      </c>
      <c r="BG156" s="183" t="s">
        <v>993</v>
      </c>
      <c r="BH156" s="126">
        <v>0</v>
      </c>
      <c r="BI156" s="183" t="s">
        <v>993</v>
      </c>
      <c r="BJ156" s="126">
        <v>0</v>
      </c>
      <c r="BK156" s="126">
        <v>0</v>
      </c>
      <c r="BL156" s="126">
        <v>0</v>
      </c>
      <c r="BM156" s="183" t="s">
        <v>993</v>
      </c>
      <c r="BN156" s="183" t="s">
        <v>993</v>
      </c>
      <c r="BO156" s="183" t="s">
        <v>993</v>
      </c>
      <c r="BP156" s="126">
        <v>0</v>
      </c>
      <c r="BQ156" s="183" t="s">
        <v>993</v>
      </c>
      <c r="BR156" s="126">
        <v>0</v>
      </c>
      <c r="BS156" s="183" t="s">
        <v>993</v>
      </c>
      <c r="BT156" s="126">
        <v>0</v>
      </c>
      <c r="BU156" s="126">
        <v>0</v>
      </c>
      <c r="BV156" s="126">
        <v>0</v>
      </c>
      <c r="BW156" s="183" t="s">
        <v>993</v>
      </c>
      <c r="BX156" s="126">
        <v>0</v>
      </c>
      <c r="BY156" s="183" t="s">
        <v>993</v>
      </c>
      <c r="BZ156" s="126">
        <v>0</v>
      </c>
      <c r="CA156" s="183" t="s">
        <v>993</v>
      </c>
      <c r="CB156" s="126">
        <v>0</v>
      </c>
      <c r="CC156" s="126">
        <v>0</v>
      </c>
      <c r="CD156" s="126">
        <v>0</v>
      </c>
      <c r="CE156" s="183" t="s">
        <v>993</v>
      </c>
      <c r="CF156" s="126">
        <v>0</v>
      </c>
      <c r="CG156" s="183" t="s">
        <v>993</v>
      </c>
      <c r="CH156" s="126">
        <v>0</v>
      </c>
      <c r="CI156" s="183" t="s">
        <v>993</v>
      </c>
      <c r="CJ156" s="126">
        <v>0</v>
      </c>
      <c r="CK156" s="126">
        <v>0</v>
      </c>
      <c r="CL156" s="126">
        <v>0</v>
      </c>
      <c r="CM156" s="126">
        <v>13</v>
      </c>
      <c r="CN156" s="126">
        <v>0</v>
      </c>
      <c r="CO156" s="126">
        <v>0</v>
      </c>
      <c r="CP156" s="126">
        <v>0</v>
      </c>
      <c r="CQ156" s="126">
        <v>0</v>
      </c>
      <c r="CR156" s="126">
        <v>0</v>
      </c>
      <c r="CS156" s="126">
        <v>0</v>
      </c>
      <c r="CT156" s="126">
        <v>0</v>
      </c>
      <c r="CU156" s="126">
        <v>0</v>
      </c>
      <c r="CV156" s="126">
        <v>0</v>
      </c>
      <c r="CW156" s="126">
        <v>0</v>
      </c>
      <c r="CX156" s="126">
        <v>0</v>
      </c>
      <c r="CY156" s="126">
        <v>0</v>
      </c>
      <c r="CZ156" s="126">
        <v>0</v>
      </c>
      <c r="DA156" s="126">
        <v>0</v>
      </c>
      <c r="DB156" s="126">
        <v>0</v>
      </c>
      <c r="DC156" s="126">
        <v>0</v>
      </c>
      <c r="DD156" s="126">
        <v>0</v>
      </c>
      <c r="DE156" s="126">
        <v>0</v>
      </c>
      <c r="DF156" s="126">
        <v>0</v>
      </c>
      <c r="DG156" s="127" t="b">
        <v>0</v>
      </c>
      <c r="DH156" s="183" t="s">
        <v>270</v>
      </c>
      <c r="DI156" s="183" t="s">
        <v>993</v>
      </c>
      <c r="DJ156" s="183" t="s">
        <v>993</v>
      </c>
      <c r="DK156" s="183" t="s">
        <v>993</v>
      </c>
      <c r="DL156" s="126">
        <v>568</v>
      </c>
      <c r="DM156" s="126">
        <v>113</v>
      </c>
      <c r="DN156" s="126">
        <v>241</v>
      </c>
      <c r="DO156" s="126">
        <v>214</v>
      </c>
      <c r="DP156" s="126">
        <v>2397</v>
      </c>
      <c r="DQ156" s="126">
        <v>592</v>
      </c>
      <c r="DR156" s="167">
        <f t="shared" si="53"/>
        <v>0.65671232876712327</v>
      </c>
      <c r="DS156" s="168">
        <f t="shared" si="54"/>
        <v>4.1327586206896552</v>
      </c>
      <c r="DT156" s="126">
        <v>568</v>
      </c>
      <c r="DU156" s="126">
        <v>104</v>
      </c>
      <c r="DV156" s="126">
        <v>326</v>
      </c>
      <c r="DW156" s="126">
        <v>14</v>
      </c>
      <c r="DX156" s="126">
        <v>124</v>
      </c>
      <c r="DY156" s="126">
        <v>0</v>
      </c>
      <c r="DZ156" s="126">
        <v>0</v>
      </c>
      <c r="EA156" s="126">
        <v>0</v>
      </c>
      <c r="EB156" s="126">
        <v>592</v>
      </c>
      <c r="EC156" s="126">
        <v>516</v>
      </c>
      <c r="ED156" s="126">
        <v>26</v>
      </c>
      <c r="EE156" s="126">
        <v>14</v>
      </c>
      <c r="EF156" s="126">
        <v>0</v>
      </c>
      <c r="EG156" s="126">
        <v>1</v>
      </c>
      <c r="EH156" s="126">
        <v>0</v>
      </c>
      <c r="EI156" s="126">
        <v>1</v>
      </c>
      <c r="EJ156" s="126">
        <v>34</v>
      </c>
      <c r="EK156" s="126">
        <v>0</v>
      </c>
      <c r="EL156" s="126">
        <v>76</v>
      </c>
      <c r="EM156" s="126">
        <v>74</v>
      </c>
      <c r="EN156" s="126">
        <v>0</v>
      </c>
      <c r="EO156" s="126">
        <v>2</v>
      </c>
      <c r="EP156" s="126">
        <v>0</v>
      </c>
      <c r="EQ156" s="126">
        <v>0</v>
      </c>
      <c r="ER156" s="127" t="b">
        <v>0</v>
      </c>
      <c r="ES156" s="127" t="b">
        <v>0</v>
      </c>
      <c r="ET156" s="127" t="b">
        <v>0</v>
      </c>
      <c r="EU156" s="128">
        <v>0</v>
      </c>
      <c r="EV156" s="128">
        <v>0</v>
      </c>
      <c r="EW156" s="128">
        <v>0</v>
      </c>
      <c r="EX156" s="128">
        <v>0</v>
      </c>
      <c r="EY156" s="128">
        <v>0</v>
      </c>
      <c r="EZ156" s="128">
        <v>0</v>
      </c>
      <c r="FA156" s="127" t="b">
        <v>0</v>
      </c>
      <c r="FB156" s="127" t="b">
        <v>0</v>
      </c>
      <c r="FC156" s="127" t="b">
        <v>0</v>
      </c>
      <c r="FD156" s="128">
        <v>0</v>
      </c>
      <c r="FE156" s="128">
        <v>0</v>
      </c>
      <c r="FF156" s="128">
        <v>0</v>
      </c>
      <c r="FG156" s="128">
        <v>0</v>
      </c>
      <c r="FH156" s="128">
        <v>0</v>
      </c>
      <c r="FI156" s="128">
        <v>0</v>
      </c>
      <c r="FJ156" s="127" t="b">
        <v>0</v>
      </c>
      <c r="FK156" s="127" t="b">
        <v>0</v>
      </c>
      <c r="FL156" s="127" t="b">
        <v>0</v>
      </c>
      <c r="FM156" s="128">
        <v>0</v>
      </c>
      <c r="FN156" s="128">
        <v>0</v>
      </c>
      <c r="FO156" s="128">
        <v>0</v>
      </c>
      <c r="FP156" s="128">
        <v>0</v>
      </c>
      <c r="FQ156" s="128">
        <v>0</v>
      </c>
      <c r="FR156" s="128">
        <v>0</v>
      </c>
      <c r="FS156" s="183" t="s">
        <v>993</v>
      </c>
      <c r="FT156" s="128">
        <v>0</v>
      </c>
      <c r="FU156" s="126">
        <v>0</v>
      </c>
      <c r="FV156" s="126">
        <v>76</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6">
        <v>0</v>
      </c>
      <c r="GM156" s="127" t="b">
        <v>0</v>
      </c>
      <c r="GN156" s="183" t="s">
        <v>993</v>
      </c>
      <c r="GO156" s="183" t="s">
        <v>993</v>
      </c>
      <c r="GP156" s="183" t="s">
        <v>993</v>
      </c>
      <c r="GQ156" s="183" t="s">
        <v>993</v>
      </c>
      <c r="GR156" s="127"/>
      <c r="GS156" s="123"/>
    </row>
    <row r="157" spans="1:201">
      <c r="A157" s="122"/>
      <c r="B157" s="210" t="s">
        <v>575</v>
      </c>
      <c r="C157" s="183" t="s">
        <v>1118</v>
      </c>
      <c r="D157" s="183" t="s">
        <v>1119</v>
      </c>
      <c r="E157" s="183" t="s">
        <v>437</v>
      </c>
      <c r="F157" s="183" t="s">
        <v>986</v>
      </c>
      <c r="G157" s="183" t="s">
        <v>1062</v>
      </c>
      <c r="H157" s="183" t="s">
        <v>1063</v>
      </c>
      <c r="I157" s="183" t="s">
        <v>1064</v>
      </c>
      <c r="J157" s="183" t="s">
        <v>1065</v>
      </c>
      <c r="K157" s="126">
        <v>4</v>
      </c>
      <c r="L157" s="183" t="s">
        <v>1119</v>
      </c>
      <c r="M157" s="183" t="s">
        <v>1121</v>
      </c>
      <c r="N157" s="183" t="s">
        <v>579</v>
      </c>
      <c r="O157" s="183" t="s">
        <v>1120</v>
      </c>
      <c r="P157" s="183" t="s">
        <v>296</v>
      </c>
      <c r="Q157" s="183" t="s">
        <v>290</v>
      </c>
      <c r="R157" s="127" t="b">
        <v>1</v>
      </c>
      <c r="S157" s="126">
        <v>1</v>
      </c>
      <c r="T157" s="127" t="b">
        <v>0</v>
      </c>
      <c r="U157" s="126">
        <v>0</v>
      </c>
      <c r="V157" s="127" t="b">
        <v>1</v>
      </c>
      <c r="W157" s="127" t="b">
        <v>0</v>
      </c>
      <c r="X157" s="183" t="s">
        <v>290</v>
      </c>
      <c r="Y157" s="183" t="b">
        <f t="shared" si="48"/>
        <v>1</v>
      </c>
      <c r="Z157" s="183" t="s">
        <v>993</v>
      </c>
      <c r="AA157" s="127" t="b">
        <v>0</v>
      </c>
      <c r="AB157" s="183" t="s">
        <v>993</v>
      </c>
      <c r="AC157" s="183" t="s">
        <v>993</v>
      </c>
      <c r="AD157" s="183" t="s">
        <v>993</v>
      </c>
      <c r="AE157" s="183">
        <f t="shared" si="49"/>
        <v>44</v>
      </c>
      <c r="AF157" s="183">
        <f t="shared" si="50"/>
        <v>43</v>
      </c>
      <c r="AG157" s="183">
        <f t="shared" si="51"/>
        <v>20</v>
      </c>
      <c r="AH157" s="183">
        <f t="shared" si="52"/>
        <v>44</v>
      </c>
      <c r="AI157" s="126">
        <v>44</v>
      </c>
      <c r="AJ157" s="126">
        <v>43</v>
      </c>
      <c r="AK157" s="126">
        <v>20</v>
      </c>
      <c r="AL157" s="126">
        <v>44</v>
      </c>
      <c r="AM157" s="126">
        <v>0</v>
      </c>
      <c r="AN157" s="126">
        <v>0</v>
      </c>
      <c r="AO157" s="126">
        <v>0</v>
      </c>
      <c r="AP157" s="126">
        <v>0</v>
      </c>
      <c r="AQ157" s="126">
        <v>0</v>
      </c>
      <c r="AR157" s="126">
        <v>0</v>
      </c>
      <c r="AS157" s="126">
        <v>0</v>
      </c>
      <c r="AT157" s="126">
        <v>0</v>
      </c>
      <c r="AU157" s="126">
        <v>0</v>
      </c>
      <c r="AV157" s="126">
        <v>0</v>
      </c>
      <c r="AW157" s="126">
        <v>0</v>
      </c>
      <c r="AX157" s="126">
        <v>0</v>
      </c>
      <c r="AY157" s="126">
        <v>0</v>
      </c>
      <c r="AZ157" s="126">
        <v>0</v>
      </c>
      <c r="BA157" s="126">
        <v>0</v>
      </c>
      <c r="BB157" s="126">
        <v>0</v>
      </c>
      <c r="BC157" s="127" t="b">
        <v>0</v>
      </c>
      <c r="BD157" s="127"/>
      <c r="BE157" s="183" t="s">
        <v>290</v>
      </c>
      <c r="BF157" s="126">
        <v>44</v>
      </c>
      <c r="BG157" s="183" t="s">
        <v>993</v>
      </c>
      <c r="BH157" s="126">
        <v>0</v>
      </c>
      <c r="BI157" s="183" t="s">
        <v>993</v>
      </c>
      <c r="BJ157" s="126">
        <v>0</v>
      </c>
      <c r="BK157" s="126">
        <v>0</v>
      </c>
      <c r="BL157" s="126">
        <v>0</v>
      </c>
      <c r="BM157" s="183" t="s">
        <v>993</v>
      </c>
      <c r="BN157" s="183" t="s">
        <v>993</v>
      </c>
      <c r="BO157" s="183" t="s">
        <v>993</v>
      </c>
      <c r="BP157" s="126">
        <v>0</v>
      </c>
      <c r="BQ157" s="183" t="s">
        <v>993</v>
      </c>
      <c r="BR157" s="126">
        <v>0</v>
      </c>
      <c r="BS157" s="183" t="s">
        <v>993</v>
      </c>
      <c r="BT157" s="126">
        <v>0</v>
      </c>
      <c r="BU157" s="126">
        <v>0</v>
      </c>
      <c r="BV157" s="126">
        <v>0</v>
      </c>
      <c r="BW157" s="183" t="s">
        <v>993</v>
      </c>
      <c r="BX157" s="126">
        <v>0</v>
      </c>
      <c r="BY157" s="183" t="s">
        <v>993</v>
      </c>
      <c r="BZ157" s="126">
        <v>0</v>
      </c>
      <c r="CA157" s="183" t="s">
        <v>993</v>
      </c>
      <c r="CB157" s="126">
        <v>0</v>
      </c>
      <c r="CC157" s="126">
        <v>0</v>
      </c>
      <c r="CD157" s="126">
        <v>0</v>
      </c>
      <c r="CE157" s="183" t="s">
        <v>993</v>
      </c>
      <c r="CF157" s="126">
        <v>0</v>
      </c>
      <c r="CG157" s="183" t="s">
        <v>993</v>
      </c>
      <c r="CH157" s="126">
        <v>0</v>
      </c>
      <c r="CI157" s="183" t="s">
        <v>993</v>
      </c>
      <c r="CJ157" s="126">
        <v>0</v>
      </c>
      <c r="CK157" s="126">
        <v>0</v>
      </c>
      <c r="CL157" s="126">
        <v>0</v>
      </c>
      <c r="CM157" s="126">
        <v>20</v>
      </c>
      <c r="CN157" s="126">
        <v>1.8</v>
      </c>
      <c r="CO157" s="126">
        <v>1</v>
      </c>
      <c r="CP157" s="126">
        <v>1</v>
      </c>
      <c r="CQ157" s="126">
        <v>2</v>
      </c>
      <c r="CR157" s="126">
        <v>2.5</v>
      </c>
      <c r="CS157" s="126">
        <v>0</v>
      </c>
      <c r="CT157" s="126">
        <v>0</v>
      </c>
      <c r="CU157" s="126">
        <v>5</v>
      </c>
      <c r="CV157" s="126">
        <v>0</v>
      </c>
      <c r="CW157" s="126">
        <v>3</v>
      </c>
      <c r="CX157" s="126">
        <v>0</v>
      </c>
      <c r="CY157" s="126">
        <v>0</v>
      </c>
      <c r="CZ157" s="126">
        <v>0</v>
      </c>
      <c r="DA157" s="126">
        <v>2</v>
      </c>
      <c r="DB157" s="126">
        <v>0</v>
      </c>
      <c r="DC157" s="126">
        <v>0</v>
      </c>
      <c r="DD157" s="126">
        <v>0</v>
      </c>
      <c r="DE157" s="126">
        <v>0</v>
      </c>
      <c r="DF157" s="126">
        <v>0</v>
      </c>
      <c r="DG157" s="127" t="b">
        <v>0</v>
      </c>
      <c r="DH157" s="183" t="s">
        <v>270</v>
      </c>
      <c r="DI157" s="183" t="s">
        <v>993</v>
      </c>
      <c r="DJ157" s="183" t="s">
        <v>993</v>
      </c>
      <c r="DK157" s="183" t="s">
        <v>993</v>
      </c>
      <c r="DL157" s="126">
        <v>1307</v>
      </c>
      <c r="DM157" s="126">
        <v>851</v>
      </c>
      <c r="DN157" s="126">
        <v>391</v>
      </c>
      <c r="DO157" s="126">
        <v>65</v>
      </c>
      <c r="DP157" s="126">
        <v>14118</v>
      </c>
      <c r="DQ157" s="126">
        <v>1330</v>
      </c>
      <c r="DR157" s="167">
        <f t="shared" si="53"/>
        <v>0.87907845579078459</v>
      </c>
      <c r="DS157" s="168">
        <f t="shared" si="54"/>
        <v>10.707622298065983</v>
      </c>
      <c r="DT157" s="126">
        <v>1307</v>
      </c>
      <c r="DU157" s="126">
        <v>243</v>
      </c>
      <c r="DV157" s="126">
        <v>923</v>
      </c>
      <c r="DW157" s="126">
        <v>19</v>
      </c>
      <c r="DX157" s="126">
        <v>122</v>
      </c>
      <c r="DY157" s="126">
        <v>0</v>
      </c>
      <c r="DZ157" s="126">
        <v>0</v>
      </c>
      <c r="EA157" s="126">
        <v>0</v>
      </c>
      <c r="EB157" s="126">
        <v>1330</v>
      </c>
      <c r="EC157" s="126">
        <v>421</v>
      </c>
      <c r="ED157" s="126">
        <v>793</v>
      </c>
      <c r="EE157" s="126">
        <v>23</v>
      </c>
      <c r="EF157" s="126">
        <v>13</v>
      </c>
      <c r="EG157" s="126">
        <v>21</v>
      </c>
      <c r="EH157" s="126">
        <v>0</v>
      </c>
      <c r="EI157" s="126">
        <v>38</v>
      </c>
      <c r="EJ157" s="126">
        <v>21</v>
      </c>
      <c r="EK157" s="126">
        <v>0</v>
      </c>
      <c r="EL157" s="126">
        <v>909</v>
      </c>
      <c r="EM157" s="126">
        <v>822</v>
      </c>
      <c r="EN157" s="126">
        <v>1</v>
      </c>
      <c r="EO157" s="126">
        <v>86</v>
      </c>
      <c r="EP157" s="126">
        <v>0</v>
      </c>
      <c r="EQ157" s="126">
        <v>0</v>
      </c>
      <c r="ER157" s="127" t="b">
        <v>0</v>
      </c>
      <c r="ES157" s="127" t="b">
        <v>0</v>
      </c>
      <c r="ET157" s="127" t="b">
        <v>0</v>
      </c>
      <c r="EU157" s="128">
        <v>0.56799999999999995</v>
      </c>
      <c r="EV157" s="128">
        <v>0.35200000000000004</v>
      </c>
      <c r="EW157" s="128">
        <v>0.254</v>
      </c>
      <c r="EX157" s="128">
        <v>0.185</v>
      </c>
      <c r="EY157" s="128">
        <v>0.16200000000000001</v>
      </c>
      <c r="EZ157" s="128">
        <v>0.39299999999999996</v>
      </c>
      <c r="FA157" s="127" t="b">
        <v>0</v>
      </c>
      <c r="FB157" s="127" t="b">
        <v>0</v>
      </c>
      <c r="FC157" s="127" t="b">
        <v>0</v>
      </c>
      <c r="FD157" s="128">
        <v>0</v>
      </c>
      <c r="FE157" s="128">
        <v>0</v>
      </c>
      <c r="FF157" s="128">
        <v>0</v>
      </c>
      <c r="FG157" s="128">
        <v>0</v>
      </c>
      <c r="FH157" s="128">
        <v>0</v>
      </c>
      <c r="FI157" s="128">
        <v>0</v>
      </c>
      <c r="FJ157" s="127" t="b">
        <v>0</v>
      </c>
      <c r="FK157" s="127" t="b">
        <v>0</v>
      </c>
      <c r="FL157" s="127" t="b">
        <v>0</v>
      </c>
      <c r="FM157" s="128">
        <v>0</v>
      </c>
      <c r="FN157" s="128">
        <v>0</v>
      </c>
      <c r="FO157" s="128">
        <v>0</v>
      </c>
      <c r="FP157" s="128">
        <v>0</v>
      </c>
      <c r="FQ157" s="128">
        <v>0</v>
      </c>
      <c r="FR157" s="128">
        <v>0</v>
      </c>
      <c r="FS157" s="183" t="s">
        <v>993</v>
      </c>
      <c r="FT157" s="128">
        <v>0</v>
      </c>
      <c r="FU157" s="126">
        <v>0</v>
      </c>
      <c r="FV157" s="126">
        <v>909</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6">
        <v>0</v>
      </c>
      <c r="GM157" s="127" t="b">
        <v>0</v>
      </c>
      <c r="GN157" s="183" t="s">
        <v>993</v>
      </c>
      <c r="GO157" s="183" t="s">
        <v>993</v>
      </c>
      <c r="GP157" s="183" t="s">
        <v>993</v>
      </c>
      <c r="GQ157" s="183" t="s">
        <v>993</v>
      </c>
      <c r="GR157" s="127"/>
      <c r="GS157" s="123"/>
    </row>
    <row r="158" spans="1:201">
      <c r="A158" s="122"/>
      <c r="B158" s="210" t="s">
        <v>575</v>
      </c>
      <c r="C158" s="183" t="s">
        <v>1118</v>
      </c>
      <c r="D158" s="183" t="s">
        <v>1119</v>
      </c>
      <c r="E158" s="183" t="s">
        <v>437</v>
      </c>
      <c r="F158" s="183" t="s">
        <v>986</v>
      </c>
      <c r="G158" s="183" t="s">
        <v>1062</v>
      </c>
      <c r="H158" s="183" t="s">
        <v>1063</v>
      </c>
      <c r="I158" s="183" t="s">
        <v>1064</v>
      </c>
      <c r="J158" s="183" t="s">
        <v>1065</v>
      </c>
      <c r="K158" s="126">
        <v>2</v>
      </c>
      <c r="L158" s="183" t="s">
        <v>1119</v>
      </c>
      <c r="M158" s="183" t="s">
        <v>1112</v>
      </c>
      <c r="N158" s="183" t="s">
        <v>581</v>
      </c>
      <c r="O158" s="183" t="s">
        <v>1120</v>
      </c>
      <c r="P158" s="183" t="s">
        <v>296</v>
      </c>
      <c r="Q158" s="183" t="s">
        <v>290</v>
      </c>
      <c r="R158" s="127" t="b">
        <v>1</v>
      </c>
      <c r="S158" s="126">
        <v>1</v>
      </c>
      <c r="T158" s="127" t="b">
        <v>0</v>
      </c>
      <c r="U158" s="126">
        <v>0</v>
      </c>
      <c r="V158" s="127" t="b">
        <v>1</v>
      </c>
      <c r="W158" s="127" t="b">
        <v>0</v>
      </c>
      <c r="X158" s="183" t="s">
        <v>290</v>
      </c>
      <c r="Y158" s="183" t="b">
        <f t="shared" si="48"/>
        <v>1</v>
      </c>
      <c r="Z158" s="183" t="s">
        <v>993</v>
      </c>
      <c r="AA158" s="127" t="b">
        <v>0</v>
      </c>
      <c r="AB158" s="183" t="s">
        <v>993</v>
      </c>
      <c r="AC158" s="183" t="s">
        <v>993</v>
      </c>
      <c r="AD158" s="183" t="s">
        <v>993</v>
      </c>
      <c r="AE158" s="183">
        <f t="shared" si="49"/>
        <v>48</v>
      </c>
      <c r="AF158" s="183">
        <f t="shared" si="50"/>
        <v>44</v>
      </c>
      <c r="AG158" s="183">
        <f t="shared" si="51"/>
        <v>24</v>
      </c>
      <c r="AH158" s="183">
        <f t="shared" si="52"/>
        <v>48</v>
      </c>
      <c r="AI158" s="126">
        <v>48</v>
      </c>
      <c r="AJ158" s="126">
        <v>44</v>
      </c>
      <c r="AK158" s="126">
        <v>24</v>
      </c>
      <c r="AL158" s="126">
        <v>48</v>
      </c>
      <c r="AM158" s="126">
        <v>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7" t="b">
        <v>0</v>
      </c>
      <c r="BD158" s="127"/>
      <c r="BE158" s="183" t="s">
        <v>290</v>
      </c>
      <c r="BF158" s="126">
        <v>48</v>
      </c>
      <c r="BG158" s="183" t="s">
        <v>993</v>
      </c>
      <c r="BH158" s="126">
        <v>0</v>
      </c>
      <c r="BI158" s="183" t="s">
        <v>993</v>
      </c>
      <c r="BJ158" s="126">
        <v>0</v>
      </c>
      <c r="BK158" s="126">
        <v>0</v>
      </c>
      <c r="BL158" s="126">
        <v>0</v>
      </c>
      <c r="BM158" s="183" t="s">
        <v>993</v>
      </c>
      <c r="BN158" s="183" t="s">
        <v>993</v>
      </c>
      <c r="BO158" s="183" t="s">
        <v>993</v>
      </c>
      <c r="BP158" s="126">
        <v>0</v>
      </c>
      <c r="BQ158" s="183" t="s">
        <v>993</v>
      </c>
      <c r="BR158" s="126">
        <v>0</v>
      </c>
      <c r="BS158" s="183" t="s">
        <v>993</v>
      </c>
      <c r="BT158" s="126">
        <v>0</v>
      </c>
      <c r="BU158" s="126">
        <v>0</v>
      </c>
      <c r="BV158" s="126">
        <v>0</v>
      </c>
      <c r="BW158" s="183" t="s">
        <v>993</v>
      </c>
      <c r="BX158" s="126">
        <v>0</v>
      </c>
      <c r="BY158" s="183" t="s">
        <v>993</v>
      </c>
      <c r="BZ158" s="126">
        <v>0</v>
      </c>
      <c r="CA158" s="183" t="s">
        <v>993</v>
      </c>
      <c r="CB158" s="126">
        <v>0</v>
      </c>
      <c r="CC158" s="126">
        <v>0</v>
      </c>
      <c r="CD158" s="126">
        <v>0</v>
      </c>
      <c r="CE158" s="183" t="s">
        <v>993</v>
      </c>
      <c r="CF158" s="126">
        <v>0</v>
      </c>
      <c r="CG158" s="183" t="s">
        <v>993</v>
      </c>
      <c r="CH158" s="126">
        <v>0</v>
      </c>
      <c r="CI158" s="183" t="s">
        <v>993</v>
      </c>
      <c r="CJ158" s="126">
        <v>0</v>
      </c>
      <c r="CK158" s="126">
        <v>0</v>
      </c>
      <c r="CL158" s="126">
        <v>0</v>
      </c>
      <c r="CM158" s="126">
        <v>19</v>
      </c>
      <c r="CN158" s="126">
        <v>0.8</v>
      </c>
      <c r="CO158" s="126">
        <v>1</v>
      </c>
      <c r="CP158" s="126">
        <v>0</v>
      </c>
      <c r="CQ158" s="126">
        <v>5</v>
      </c>
      <c r="CR158" s="126">
        <v>4.9000000000000004</v>
      </c>
      <c r="CS158" s="126">
        <v>0</v>
      </c>
      <c r="CT158" s="126">
        <v>0</v>
      </c>
      <c r="CU158" s="126">
        <v>5</v>
      </c>
      <c r="CV158" s="126">
        <v>0</v>
      </c>
      <c r="CW158" s="126">
        <v>3</v>
      </c>
      <c r="CX158" s="126">
        <v>0</v>
      </c>
      <c r="CY158" s="126">
        <v>1</v>
      </c>
      <c r="CZ158" s="126">
        <v>0</v>
      </c>
      <c r="DA158" s="126">
        <v>2</v>
      </c>
      <c r="DB158" s="126">
        <v>0</v>
      </c>
      <c r="DC158" s="126">
        <v>0</v>
      </c>
      <c r="DD158" s="126">
        <v>0</v>
      </c>
      <c r="DE158" s="126">
        <v>0</v>
      </c>
      <c r="DF158" s="126">
        <v>0</v>
      </c>
      <c r="DG158" s="127" t="b">
        <v>0</v>
      </c>
      <c r="DH158" s="183" t="s">
        <v>270</v>
      </c>
      <c r="DI158" s="183" t="s">
        <v>993</v>
      </c>
      <c r="DJ158" s="183" t="s">
        <v>993</v>
      </c>
      <c r="DK158" s="183" t="s">
        <v>993</v>
      </c>
      <c r="DL158" s="126">
        <v>1134</v>
      </c>
      <c r="DM158" s="126">
        <v>539</v>
      </c>
      <c r="DN158" s="126">
        <v>524</v>
      </c>
      <c r="DO158" s="126">
        <v>71</v>
      </c>
      <c r="DP158" s="126">
        <v>14348</v>
      </c>
      <c r="DQ158" s="126">
        <v>1154</v>
      </c>
      <c r="DR158" s="167">
        <f t="shared" si="53"/>
        <v>0.81894977168949767</v>
      </c>
      <c r="DS158" s="168">
        <f t="shared" si="54"/>
        <v>12.541958041958042</v>
      </c>
      <c r="DT158" s="126">
        <v>1134</v>
      </c>
      <c r="DU158" s="126">
        <v>280</v>
      </c>
      <c r="DV158" s="126">
        <v>657</v>
      </c>
      <c r="DW158" s="126">
        <v>33</v>
      </c>
      <c r="DX158" s="126">
        <v>164</v>
      </c>
      <c r="DY158" s="126">
        <v>0</v>
      </c>
      <c r="DZ158" s="126">
        <v>0</v>
      </c>
      <c r="EA158" s="126">
        <v>0</v>
      </c>
      <c r="EB158" s="126">
        <v>1154</v>
      </c>
      <c r="EC158" s="126">
        <v>585</v>
      </c>
      <c r="ED158" s="126">
        <v>441</v>
      </c>
      <c r="EE158" s="126">
        <v>14</v>
      </c>
      <c r="EF158" s="126">
        <v>7</v>
      </c>
      <c r="EG158" s="126">
        <v>32</v>
      </c>
      <c r="EH158" s="126">
        <v>0</v>
      </c>
      <c r="EI158" s="126">
        <v>52</v>
      </c>
      <c r="EJ158" s="126">
        <v>23</v>
      </c>
      <c r="EK158" s="126">
        <v>0</v>
      </c>
      <c r="EL158" s="126">
        <v>569</v>
      </c>
      <c r="EM158" s="126">
        <v>503</v>
      </c>
      <c r="EN158" s="126">
        <v>2</v>
      </c>
      <c r="EO158" s="126">
        <v>64</v>
      </c>
      <c r="EP158" s="126">
        <v>0</v>
      </c>
      <c r="EQ158" s="126">
        <v>0</v>
      </c>
      <c r="ER158" s="127" t="b">
        <v>0</v>
      </c>
      <c r="ES158" s="127" t="b">
        <v>0</v>
      </c>
      <c r="ET158" s="127" t="b">
        <v>0</v>
      </c>
      <c r="EU158" s="128">
        <v>0.56499999999999995</v>
      </c>
      <c r="EV158" s="128">
        <v>0.35299999999999998</v>
      </c>
      <c r="EW158" s="128">
        <v>0.307</v>
      </c>
      <c r="EX158" s="128">
        <v>0.14400000000000002</v>
      </c>
      <c r="EY158" s="128">
        <v>2E-3</v>
      </c>
      <c r="EZ158" s="128">
        <v>0.32799999999999996</v>
      </c>
      <c r="FA158" s="127" t="b">
        <v>0</v>
      </c>
      <c r="FB158" s="127" t="b">
        <v>0</v>
      </c>
      <c r="FC158" s="127" t="b">
        <v>0</v>
      </c>
      <c r="FD158" s="128">
        <v>0</v>
      </c>
      <c r="FE158" s="128">
        <v>0</v>
      </c>
      <c r="FF158" s="128">
        <v>0</v>
      </c>
      <c r="FG158" s="128">
        <v>0</v>
      </c>
      <c r="FH158" s="128">
        <v>0</v>
      </c>
      <c r="FI158" s="128">
        <v>0</v>
      </c>
      <c r="FJ158" s="127" t="b">
        <v>0</v>
      </c>
      <c r="FK158" s="127" t="b">
        <v>0</v>
      </c>
      <c r="FL158" s="127" t="b">
        <v>0</v>
      </c>
      <c r="FM158" s="128">
        <v>0</v>
      </c>
      <c r="FN158" s="128">
        <v>0</v>
      </c>
      <c r="FO158" s="128">
        <v>0</v>
      </c>
      <c r="FP158" s="128">
        <v>0</v>
      </c>
      <c r="FQ158" s="128">
        <v>0</v>
      </c>
      <c r="FR158" s="128">
        <v>0</v>
      </c>
      <c r="FS158" s="183" t="s">
        <v>993</v>
      </c>
      <c r="FT158" s="128">
        <v>0</v>
      </c>
      <c r="FU158" s="126">
        <v>0</v>
      </c>
      <c r="FV158" s="126">
        <v>569</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6">
        <v>0</v>
      </c>
      <c r="GM158" s="127" t="b">
        <v>0</v>
      </c>
      <c r="GN158" s="183" t="s">
        <v>993</v>
      </c>
      <c r="GO158" s="183" t="s">
        <v>993</v>
      </c>
      <c r="GP158" s="183" t="s">
        <v>993</v>
      </c>
      <c r="GQ158" s="183" t="s">
        <v>993</v>
      </c>
      <c r="GR158" s="127"/>
      <c r="GS158" s="123"/>
    </row>
    <row r="159" spans="1:201">
      <c r="A159" s="122"/>
      <c r="B159" s="210" t="s">
        <v>575</v>
      </c>
      <c r="C159" s="183" t="s">
        <v>1118</v>
      </c>
      <c r="D159" s="183" t="s">
        <v>1119</v>
      </c>
      <c r="E159" s="183" t="s">
        <v>437</v>
      </c>
      <c r="F159" s="183" t="s">
        <v>986</v>
      </c>
      <c r="G159" s="183" t="s">
        <v>1062</v>
      </c>
      <c r="H159" s="183" t="s">
        <v>1063</v>
      </c>
      <c r="I159" s="183" t="s">
        <v>1064</v>
      </c>
      <c r="J159" s="183" t="s">
        <v>1065</v>
      </c>
      <c r="K159" s="126">
        <v>3</v>
      </c>
      <c r="L159" s="183" t="s">
        <v>1119</v>
      </c>
      <c r="M159" s="183" t="s">
        <v>1114</v>
      </c>
      <c r="N159" s="183" t="s">
        <v>582</v>
      </c>
      <c r="O159" s="183" t="s">
        <v>1120</v>
      </c>
      <c r="P159" s="183" t="s">
        <v>296</v>
      </c>
      <c r="Q159" s="183" t="s">
        <v>290</v>
      </c>
      <c r="R159" s="127" t="b">
        <v>0</v>
      </c>
      <c r="S159" s="126">
        <v>0</v>
      </c>
      <c r="T159" s="127" t="b">
        <v>0</v>
      </c>
      <c r="U159" s="126">
        <v>0</v>
      </c>
      <c r="V159" s="127" t="b">
        <v>1</v>
      </c>
      <c r="W159" s="127" t="b">
        <v>0</v>
      </c>
      <c r="X159" s="183" t="s">
        <v>290</v>
      </c>
      <c r="Y159" s="183" t="b">
        <f t="shared" si="48"/>
        <v>1</v>
      </c>
      <c r="Z159" s="183" t="s">
        <v>993</v>
      </c>
      <c r="AA159" s="127" t="b">
        <v>0</v>
      </c>
      <c r="AB159" s="183" t="s">
        <v>993</v>
      </c>
      <c r="AC159" s="183" t="s">
        <v>993</v>
      </c>
      <c r="AD159" s="183" t="s">
        <v>993</v>
      </c>
      <c r="AE159" s="183">
        <f t="shared" si="49"/>
        <v>20</v>
      </c>
      <c r="AF159" s="183">
        <f t="shared" si="50"/>
        <v>20</v>
      </c>
      <c r="AG159" s="183">
        <f t="shared" si="51"/>
        <v>13</v>
      </c>
      <c r="AH159" s="183">
        <f t="shared" si="52"/>
        <v>20</v>
      </c>
      <c r="AI159" s="126">
        <v>20</v>
      </c>
      <c r="AJ159" s="126">
        <v>20</v>
      </c>
      <c r="AK159" s="126">
        <v>13</v>
      </c>
      <c r="AL159" s="126">
        <v>20</v>
      </c>
      <c r="AM159" s="126">
        <v>0</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7" t="b">
        <v>0</v>
      </c>
      <c r="BD159" s="127"/>
      <c r="BE159" s="183" t="s">
        <v>1101</v>
      </c>
      <c r="BF159" s="126">
        <v>20</v>
      </c>
      <c r="BG159" s="183" t="s">
        <v>993</v>
      </c>
      <c r="BH159" s="126">
        <v>0</v>
      </c>
      <c r="BI159" s="183" t="s">
        <v>993</v>
      </c>
      <c r="BJ159" s="126">
        <v>0</v>
      </c>
      <c r="BK159" s="126">
        <v>0</v>
      </c>
      <c r="BL159" s="126">
        <v>0</v>
      </c>
      <c r="BM159" s="183" t="s">
        <v>993</v>
      </c>
      <c r="BN159" s="183" t="s">
        <v>993</v>
      </c>
      <c r="BO159" s="183" t="s">
        <v>993</v>
      </c>
      <c r="BP159" s="126">
        <v>0</v>
      </c>
      <c r="BQ159" s="183" t="s">
        <v>993</v>
      </c>
      <c r="BR159" s="126">
        <v>0</v>
      </c>
      <c r="BS159" s="183" t="s">
        <v>993</v>
      </c>
      <c r="BT159" s="126">
        <v>0</v>
      </c>
      <c r="BU159" s="126">
        <v>0</v>
      </c>
      <c r="BV159" s="126">
        <v>0</v>
      </c>
      <c r="BW159" s="183" t="s">
        <v>993</v>
      </c>
      <c r="BX159" s="126">
        <v>0</v>
      </c>
      <c r="BY159" s="183" t="s">
        <v>993</v>
      </c>
      <c r="BZ159" s="126">
        <v>0</v>
      </c>
      <c r="CA159" s="183" t="s">
        <v>993</v>
      </c>
      <c r="CB159" s="126">
        <v>0</v>
      </c>
      <c r="CC159" s="126">
        <v>0</v>
      </c>
      <c r="CD159" s="126">
        <v>0</v>
      </c>
      <c r="CE159" s="183" t="s">
        <v>993</v>
      </c>
      <c r="CF159" s="126">
        <v>0</v>
      </c>
      <c r="CG159" s="183" t="s">
        <v>993</v>
      </c>
      <c r="CH159" s="126">
        <v>0</v>
      </c>
      <c r="CI159" s="183" t="s">
        <v>993</v>
      </c>
      <c r="CJ159" s="126">
        <v>0</v>
      </c>
      <c r="CK159" s="126">
        <v>0</v>
      </c>
      <c r="CL159" s="126">
        <v>0</v>
      </c>
      <c r="CM159" s="126">
        <v>16</v>
      </c>
      <c r="CN159" s="126">
        <v>0.5</v>
      </c>
      <c r="CO159" s="126">
        <v>0</v>
      </c>
      <c r="CP159" s="126">
        <v>0</v>
      </c>
      <c r="CQ159" s="126">
        <v>0</v>
      </c>
      <c r="CR159" s="126">
        <v>0.5</v>
      </c>
      <c r="CS159" s="126">
        <v>0</v>
      </c>
      <c r="CT159" s="126">
        <v>0</v>
      </c>
      <c r="CU159" s="126">
        <v>1</v>
      </c>
      <c r="CV159" s="126">
        <v>0</v>
      </c>
      <c r="CW159" s="126">
        <v>1</v>
      </c>
      <c r="CX159" s="126">
        <v>0</v>
      </c>
      <c r="CY159" s="126">
        <v>0</v>
      </c>
      <c r="CZ159" s="126">
        <v>0</v>
      </c>
      <c r="DA159" s="126">
        <v>0</v>
      </c>
      <c r="DB159" s="126">
        <v>0</v>
      </c>
      <c r="DC159" s="126">
        <v>0</v>
      </c>
      <c r="DD159" s="126">
        <v>0</v>
      </c>
      <c r="DE159" s="126">
        <v>0</v>
      </c>
      <c r="DF159" s="126">
        <v>0</v>
      </c>
      <c r="DG159" s="127" t="b">
        <v>0</v>
      </c>
      <c r="DH159" s="183" t="s">
        <v>434</v>
      </c>
      <c r="DI159" s="183" t="s">
        <v>993</v>
      </c>
      <c r="DJ159" s="183" t="s">
        <v>993</v>
      </c>
      <c r="DK159" s="183" t="s">
        <v>993</v>
      </c>
      <c r="DL159" s="126">
        <v>175</v>
      </c>
      <c r="DM159" s="126">
        <v>95</v>
      </c>
      <c r="DN159" s="126">
        <v>80</v>
      </c>
      <c r="DO159" s="126">
        <v>0</v>
      </c>
      <c r="DP159" s="126">
        <v>6689</v>
      </c>
      <c r="DQ159" s="126">
        <v>177</v>
      </c>
      <c r="DR159" s="167">
        <f t="shared" si="53"/>
        <v>0.91630136986301369</v>
      </c>
      <c r="DS159" s="168">
        <f t="shared" si="54"/>
        <v>38.00568181818182</v>
      </c>
      <c r="DT159" s="126">
        <v>175</v>
      </c>
      <c r="DU159" s="126">
        <v>57</v>
      </c>
      <c r="DV159" s="126">
        <v>50</v>
      </c>
      <c r="DW159" s="126">
        <v>61</v>
      </c>
      <c r="DX159" s="126">
        <v>7</v>
      </c>
      <c r="DY159" s="126">
        <v>0</v>
      </c>
      <c r="DZ159" s="126">
        <v>0</v>
      </c>
      <c r="EA159" s="126">
        <v>0</v>
      </c>
      <c r="EB159" s="126">
        <v>177</v>
      </c>
      <c r="EC159" s="126">
        <v>1</v>
      </c>
      <c r="ED159" s="126">
        <v>17</v>
      </c>
      <c r="EE159" s="126">
        <v>0</v>
      </c>
      <c r="EF159" s="126">
        <v>0</v>
      </c>
      <c r="EG159" s="126">
        <v>0</v>
      </c>
      <c r="EH159" s="126">
        <v>0</v>
      </c>
      <c r="EI159" s="126">
        <v>0</v>
      </c>
      <c r="EJ159" s="126">
        <v>159</v>
      </c>
      <c r="EK159" s="126">
        <v>0</v>
      </c>
      <c r="EL159" s="126">
        <v>176</v>
      </c>
      <c r="EM159" s="126">
        <v>164</v>
      </c>
      <c r="EN159" s="126">
        <v>0</v>
      </c>
      <c r="EO159" s="126">
        <v>12</v>
      </c>
      <c r="EP159" s="126">
        <v>0</v>
      </c>
      <c r="EQ159" s="126">
        <v>0</v>
      </c>
      <c r="ER159" s="127" t="b">
        <v>0</v>
      </c>
      <c r="ES159" s="127" t="b">
        <v>0</v>
      </c>
      <c r="ET159" s="127" t="b">
        <v>0</v>
      </c>
      <c r="EU159" s="128">
        <v>0</v>
      </c>
      <c r="EV159" s="128">
        <v>0</v>
      </c>
      <c r="EW159" s="128">
        <v>0</v>
      </c>
      <c r="EX159" s="128">
        <v>0</v>
      </c>
      <c r="EY159" s="128">
        <v>0</v>
      </c>
      <c r="EZ159" s="128">
        <v>0</v>
      </c>
      <c r="FA159" s="127" t="b">
        <v>0</v>
      </c>
      <c r="FB159" s="127" t="b">
        <v>0</v>
      </c>
      <c r="FC159" s="127" t="b">
        <v>0</v>
      </c>
      <c r="FD159" s="128">
        <v>0</v>
      </c>
      <c r="FE159" s="128">
        <v>0</v>
      </c>
      <c r="FF159" s="128">
        <v>0</v>
      </c>
      <c r="FG159" s="128">
        <v>0</v>
      </c>
      <c r="FH159" s="128">
        <v>0</v>
      </c>
      <c r="FI159" s="128">
        <v>0</v>
      </c>
      <c r="FJ159" s="127" t="b">
        <v>0</v>
      </c>
      <c r="FK159" s="127" t="b">
        <v>0</v>
      </c>
      <c r="FL159" s="127" t="b">
        <v>0</v>
      </c>
      <c r="FM159" s="128">
        <v>0</v>
      </c>
      <c r="FN159" s="128">
        <v>0</v>
      </c>
      <c r="FO159" s="128">
        <v>0</v>
      </c>
      <c r="FP159" s="128">
        <v>0</v>
      </c>
      <c r="FQ159" s="128">
        <v>0</v>
      </c>
      <c r="FR159" s="128">
        <v>0</v>
      </c>
      <c r="FS159" s="183" t="s">
        <v>993</v>
      </c>
      <c r="FT159" s="128">
        <v>0</v>
      </c>
      <c r="FU159" s="126">
        <v>0</v>
      </c>
      <c r="FV159" s="126">
        <v>176</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6">
        <v>0</v>
      </c>
      <c r="GM159" s="127" t="b">
        <v>0</v>
      </c>
      <c r="GN159" s="183" t="s">
        <v>993</v>
      </c>
      <c r="GO159" s="183" t="s">
        <v>993</v>
      </c>
      <c r="GP159" s="183" t="s">
        <v>993</v>
      </c>
      <c r="GQ159" s="183" t="s">
        <v>993</v>
      </c>
      <c r="GR159" s="127"/>
      <c r="GS159" s="123"/>
    </row>
    <row r="160" spans="1:201">
      <c r="A160" s="122"/>
      <c r="B160" s="210" t="s">
        <v>584</v>
      </c>
      <c r="C160" s="183" t="s">
        <v>1123</v>
      </c>
      <c r="D160" s="183" t="s">
        <v>1124</v>
      </c>
      <c r="E160" s="183" t="s">
        <v>437</v>
      </c>
      <c r="F160" s="183" t="s">
        <v>986</v>
      </c>
      <c r="G160" s="183" t="s">
        <v>1062</v>
      </c>
      <c r="H160" s="183" t="s">
        <v>1063</v>
      </c>
      <c r="I160" s="183" t="s">
        <v>1064</v>
      </c>
      <c r="J160" s="183" t="s">
        <v>1065</v>
      </c>
      <c r="K160" s="126">
        <v>1</v>
      </c>
      <c r="L160" s="183" t="s">
        <v>1124</v>
      </c>
      <c r="M160" s="183" t="s">
        <v>1019</v>
      </c>
      <c r="N160" s="183" t="s">
        <v>586</v>
      </c>
      <c r="O160" s="183" t="s">
        <v>1001</v>
      </c>
      <c r="P160" s="183" t="s">
        <v>290</v>
      </c>
      <c r="Q160" s="183" t="s">
        <v>290</v>
      </c>
      <c r="R160" s="127" t="b">
        <v>1</v>
      </c>
      <c r="S160" s="126">
        <v>20</v>
      </c>
      <c r="T160" s="127" t="b">
        <v>1</v>
      </c>
      <c r="U160" s="126">
        <v>14</v>
      </c>
      <c r="V160" s="127" t="b">
        <v>1</v>
      </c>
      <c r="W160" s="127" t="b">
        <v>0</v>
      </c>
      <c r="X160" s="183" t="s">
        <v>290</v>
      </c>
      <c r="Y160" s="183" t="b">
        <f t="shared" si="48"/>
        <v>1</v>
      </c>
      <c r="Z160" s="183" t="s">
        <v>993</v>
      </c>
      <c r="AA160" s="127" t="b">
        <v>0</v>
      </c>
      <c r="AB160" s="183" t="s">
        <v>993</v>
      </c>
      <c r="AC160" s="183" t="s">
        <v>993</v>
      </c>
      <c r="AD160" s="183" t="s">
        <v>993</v>
      </c>
      <c r="AE160" s="183">
        <f t="shared" si="49"/>
        <v>38</v>
      </c>
      <c r="AF160" s="183">
        <f t="shared" si="50"/>
        <v>22</v>
      </c>
      <c r="AG160" s="183">
        <f t="shared" si="51"/>
        <v>1</v>
      </c>
      <c r="AH160" s="183">
        <f t="shared" si="52"/>
        <v>38</v>
      </c>
      <c r="AI160" s="126">
        <v>38</v>
      </c>
      <c r="AJ160" s="126">
        <v>22</v>
      </c>
      <c r="AK160" s="126">
        <v>1</v>
      </c>
      <c r="AL160" s="126">
        <v>38</v>
      </c>
      <c r="AM160" s="126">
        <v>0</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7" t="b">
        <v>0</v>
      </c>
      <c r="BD160" s="127"/>
      <c r="BE160" s="183" t="s">
        <v>270</v>
      </c>
      <c r="BF160" s="126">
        <v>38</v>
      </c>
      <c r="BG160" s="183" t="s">
        <v>993</v>
      </c>
      <c r="BH160" s="126">
        <v>0</v>
      </c>
      <c r="BI160" s="183" t="s">
        <v>993</v>
      </c>
      <c r="BJ160" s="126">
        <v>0</v>
      </c>
      <c r="BK160" s="126">
        <v>0</v>
      </c>
      <c r="BL160" s="126">
        <v>0</v>
      </c>
      <c r="BM160" s="183" t="s">
        <v>993</v>
      </c>
      <c r="BN160" s="183" t="s">
        <v>993</v>
      </c>
      <c r="BO160" s="183" t="s">
        <v>993</v>
      </c>
      <c r="BP160" s="126">
        <v>0</v>
      </c>
      <c r="BQ160" s="183" t="s">
        <v>993</v>
      </c>
      <c r="BR160" s="126">
        <v>0</v>
      </c>
      <c r="BS160" s="183" t="s">
        <v>993</v>
      </c>
      <c r="BT160" s="126">
        <v>0</v>
      </c>
      <c r="BU160" s="126">
        <v>0</v>
      </c>
      <c r="BV160" s="126">
        <v>0</v>
      </c>
      <c r="BW160" s="183" t="s">
        <v>993</v>
      </c>
      <c r="BX160" s="126">
        <v>0</v>
      </c>
      <c r="BY160" s="183" t="s">
        <v>993</v>
      </c>
      <c r="BZ160" s="126">
        <v>0</v>
      </c>
      <c r="CA160" s="183" t="s">
        <v>993</v>
      </c>
      <c r="CB160" s="126">
        <v>0</v>
      </c>
      <c r="CC160" s="126">
        <v>0</v>
      </c>
      <c r="CD160" s="126">
        <v>0</v>
      </c>
      <c r="CE160" s="183" t="s">
        <v>993</v>
      </c>
      <c r="CF160" s="126">
        <v>0</v>
      </c>
      <c r="CG160" s="183" t="s">
        <v>993</v>
      </c>
      <c r="CH160" s="126">
        <v>0</v>
      </c>
      <c r="CI160" s="183" t="s">
        <v>993</v>
      </c>
      <c r="CJ160" s="126">
        <v>0</v>
      </c>
      <c r="CK160" s="126">
        <v>0</v>
      </c>
      <c r="CL160" s="126">
        <v>0</v>
      </c>
      <c r="CM160" s="126">
        <v>19</v>
      </c>
      <c r="CN160" s="126">
        <v>0</v>
      </c>
      <c r="CO160" s="126">
        <v>0</v>
      </c>
      <c r="CP160" s="126">
        <v>0</v>
      </c>
      <c r="CQ160" s="126">
        <v>1</v>
      </c>
      <c r="CR160" s="126">
        <v>0</v>
      </c>
      <c r="CS160" s="126">
        <v>0</v>
      </c>
      <c r="CT160" s="126">
        <v>0</v>
      </c>
      <c r="CU160" s="126">
        <v>0</v>
      </c>
      <c r="CV160" s="126">
        <v>0</v>
      </c>
      <c r="CW160" s="126">
        <v>0</v>
      </c>
      <c r="CX160" s="126">
        <v>0</v>
      </c>
      <c r="CY160" s="126">
        <v>0</v>
      </c>
      <c r="CZ160" s="126">
        <v>0</v>
      </c>
      <c r="DA160" s="126">
        <v>0</v>
      </c>
      <c r="DB160" s="126">
        <v>0</v>
      </c>
      <c r="DC160" s="126">
        <v>0</v>
      </c>
      <c r="DD160" s="126">
        <v>0</v>
      </c>
      <c r="DE160" s="126">
        <v>0</v>
      </c>
      <c r="DF160" s="126">
        <v>0</v>
      </c>
      <c r="DG160" s="127" t="b">
        <v>0</v>
      </c>
      <c r="DH160" s="183" t="s">
        <v>270</v>
      </c>
      <c r="DI160" s="183" t="s">
        <v>993</v>
      </c>
      <c r="DJ160" s="183" t="s">
        <v>993</v>
      </c>
      <c r="DK160" s="183" t="s">
        <v>993</v>
      </c>
      <c r="DL160" s="126">
        <v>594</v>
      </c>
      <c r="DM160" s="126">
        <v>72</v>
      </c>
      <c r="DN160" s="126">
        <v>75</v>
      </c>
      <c r="DO160" s="126">
        <v>447</v>
      </c>
      <c r="DP160" s="126">
        <v>4360</v>
      </c>
      <c r="DQ160" s="126">
        <v>588</v>
      </c>
      <c r="DR160" s="167">
        <f t="shared" si="53"/>
        <v>0.31434751261715932</v>
      </c>
      <c r="DS160" s="168">
        <f t="shared" si="54"/>
        <v>7.3773265651438242</v>
      </c>
      <c r="DT160" s="126">
        <v>594</v>
      </c>
      <c r="DU160" s="126">
        <v>0</v>
      </c>
      <c r="DV160" s="126">
        <v>533</v>
      </c>
      <c r="DW160" s="126">
        <v>28</v>
      </c>
      <c r="DX160" s="126">
        <v>33</v>
      </c>
      <c r="DY160" s="126">
        <v>0</v>
      </c>
      <c r="DZ160" s="126">
        <v>0</v>
      </c>
      <c r="EA160" s="126">
        <v>0</v>
      </c>
      <c r="EB160" s="126">
        <v>588</v>
      </c>
      <c r="EC160" s="126">
        <v>64</v>
      </c>
      <c r="ED160" s="126">
        <v>486</v>
      </c>
      <c r="EE160" s="126">
        <v>22</v>
      </c>
      <c r="EF160" s="126">
        <v>6</v>
      </c>
      <c r="EG160" s="126">
        <v>2</v>
      </c>
      <c r="EH160" s="126">
        <v>0</v>
      </c>
      <c r="EI160" s="126">
        <v>6</v>
      </c>
      <c r="EJ160" s="126">
        <v>2</v>
      </c>
      <c r="EK160" s="126">
        <v>0</v>
      </c>
      <c r="EL160" s="126">
        <v>524</v>
      </c>
      <c r="EM160" s="126">
        <v>486</v>
      </c>
      <c r="EN160" s="126">
        <v>13</v>
      </c>
      <c r="EO160" s="126">
        <v>25</v>
      </c>
      <c r="EP160" s="126">
        <v>0</v>
      </c>
      <c r="EQ160" s="126">
        <v>0</v>
      </c>
      <c r="ER160" s="127" t="b">
        <v>0</v>
      </c>
      <c r="ES160" s="127" t="b">
        <v>1</v>
      </c>
      <c r="ET160" s="127" t="b">
        <v>0</v>
      </c>
      <c r="EU160" s="128">
        <v>0</v>
      </c>
      <c r="EV160" s="128">
        <v>0</v>
      </c>
      <c r="EW160" s="128">
        <v>0</v>
      </c>
      <c r="EX160" s="128">
        <v>0</v>
      </c>
      <c r="EY160" s="128">
        <v>0</v>
      </c>
      <c r="EZ160" s="128">
        <v>0</v>
      </c>
      <c r="FA160" s="127" t="b">
        <v>0</v>
      </c>
      <c r="FB160" s="127" t="b">
        <v>0</v>
      </c>
      <c r="FC160" s="127" t="b">
        <v>0</v>
      </c>
      <c r="FD160" s="128">
        <v>0</v>
      </c>
      <c r="FE160" s="128">
        <v>0</v>
      </c>
      <c r="FF160" s="128">
        <v>0</v>
      </c>
      <c r="FG160" s="128">
        <v>0</v>
      </c>
      <c r="FH160" s="128">
        <v>0</v>
      </c>
      <c r="FI160" s="128">
        <v>0</v>
      </c>
      <c r="FJ160" s="127" t="b">
        <v>0</v>
      </c>
      <c r="FK160" s="127" t="b">
        <v>0</v>
      </c>
      <c r="FL160" s="127" t="b">
        <v>0</v>
      </c>
      <c r="FM160" s="128">
        <v>0</v>
      </c>
      <c r="FN160" s="128">
        <v>0</v>
      </c>
      <c r="FO160" s="128">
        <v>0</v>
      </c>
      <c r="FP160" s="128">
        <v>0</v>
      </c>
      <c r="FQ160" s="128">
        <v>0</v>
      </c>
      <c r="FR160" s="128">
        <v>0</v>
      </c>
      <c r="FS160" s="183" t="s">
        <v>993</v>
      </c>
      <c r="FT160" s="128">
        <v>0</v>
      </c>
      <c r="FU160" s="126">
        <v>0</v>
      </c>
      <c r="FV160" s="126">
        <v>524</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6">
        <v>0</v>
      </c>
      <c r="GM160" s="127" t="b">
        <v>0</v>
      </c>
      <c r="GN160" s="183" t="s">
        <v>993</v>
      </c>
      <c r="GO160" s="183" t="s">
        <v>993</v>
      </c>
      <c r="GP160" s="183" t="s">
        <v>993</v>
      </c>
      <c r="GQ160" s="183" t="s">
        <v>993</v>
      </c>
      <c r="GR160" s="127"/>
      <c r="GS160" s="123"/>
    </row>
    <row r="161" spans="1:201">
      <c r="A161" s="122"/>
      <c r="B161" s="210" t="s">
        <v>584</v>
      </c>
      <c r="C161" s="183" t="s">
        <v>1123</v>
      </c>
      <c r="D161" s="183" t="s">
        <v>1124</v>
      </c>
      <c r="E161" s="183" t="s">
        <v>437</v>
      </c>
      <c r="F161" s="183" t="s">
        <v>986</v>
      </c>
      <c r="G161" s="183" t="s">
        <v>1062</v>
      </c>
      <c r="H161" s="183" t="s">
        <v>1063</v>
      </c>
      <c r="I161" s="183" t="s">
        <v>1064</v>
      </c>
      <c r="J161" s="183" t="s">
        <v>1065</v>
      </c>
      <c r="K161" s="126">
        <v>2</v>
      </c>
      <c r="L161" s="183" t="s">
        <v>1124</v>
      </c>
      <c r="M161" s="183" t="s">
        <v>1012</v>
      </c>
      <c r="N161" s="183" t="s">
        <v>587</v>
      </c>
      <c r="O161" s="183" t="s">
        <v>1001</v>
      </c>
      <c r="P161" s="183" t="s">
        <v>290</v>
      </c>
      <c r="Q161" s="183" t="s">
        <v>290</v>
      </c>
      <c r="R161" s="127" t="b">
        <v>0</v>
      </c>
      <c r="S161" s="126">
        <v>0</v>
      </c>
      <c r="T161" s="127" t="b">
        <v>0</v>
      </c>
      <c r="U161" s="126">
        <v>0</v>
      </c>
      <c r="V161" s="127" t="b">
        <v>0</v>
      </c>
      <c r="W161" s="127" t="b">
        <v>1</v>
      </c>
      <c r="X161" s="183" t="s">
        <v>290</v>
      </c>
      <c r="Y161" s="183" t="b">
        <f t="shared" si="48"/>
        <v>1</v>
      </c>
      <c r="Z161" s="183" t="s">
        <v>993</v>
      </c>
      <c r="AA161" s="127" t="b">
        <v>0</v>
      </c>
      <c r="AB161" s="183" t="s">
        <v>993</v>
      </c>
      <c r="AC161" s="183" t="s">
        <v>993</v>
      </c>
      <c r="AD161" s="183" t="s">
        <v>993</v>
      </c>
      <c r="AE161" s="183">
        <f t="shared" si="49"/>
        <v>51</v>
      </c>
      <c r="AF161" s="183">
        <f t="shared" si="50"/>
        <v>51</v>
      </c>
      <c r="AG161" s="183">
        <f t="shared" si="51"/>
        <v>22</v>
      </c>
      <c r="AH161" s="183">
        <f t="shared" si="52"/>
        <v>51</v>
      </c>
      <c r="AI161" s="126">
        <v>51</v>
      </c>
      <c r="AJ161" s="126">
        <v>51</v>
      </c>
      <c r="AK161" s="126">
        <v>22</v>
      </c>
      <c r="AL161" s="126">
        <v>51</v>
      </c>
      <c r="AM161" s="126">
        <v>0</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7" t="b">
        <v>0</v>
      </c>
      <c r="BD161" s="127"/>
      <c r="BE161" s="183" t="s">
        <v>270</v>
      </c>
      <c r="BF161" s="126">
        <v>51</v>
      </c>
      <c r="BG161" s="183" t="s">
        <v>993</v>
      </c>
      <c r="BH161" s="126">
        <v>0</v>
      </c>
      <c r="BI161" s="183" t="s">
        <v>993</v>
      </c>
      <c r="BJ161" s="126">
        <v>0</v>
      </c>
      <c r="BK161" s="126">
        <v>0</v>
      </c>
      <c r="BL161" s="126">
        <v>0</v>
      </c>
      <c r="BM161" s="183" t="s">
        <v>993</v>
      </c>
      <c r="BN161" s="183" t="s">
        <v>993</v>
      </c>
      <c r="BO161" s="183" t="s">
        <v>993</v>
      </c>
      <c r="BP161" s="126">
        <v>0</v>
      </c>
      <c r="BQ161" s="183" t="s">
        <v>993</v>
      </c>
      <c r="BR161" s="126">
        <v>0</v>
      </c>
      <c r="BS161" s="183" t="s">
        <v>993</v>
      </c>
      <c r="BT161" s="126">
        <v>0</v>
      </c>
      <c r="BU161" s="126">
        <v>0</v>
      </c>
      <c r="BV161" s="126">
        <v>0</v>
      </c>
      <c r="BW161" s="183" t="s">
        <v>993</v>
      </c>
      <c r="BX161" s="126">
        <v>0</v>
      </c>
      <c r="BY161" s="183" t="s">
        <v>993</v>
      </c>
      <c r="BZ161" s="126">
        <v>0</v>
      </c>
      <c r="CA161" s="183" t="s">
        <v>993</v>
      </c>
      <c r="CB161" s="126">
        <v>0</v>
      </c>
      <c r="CC161" s="126">
        <v>0</v>
      </c>
      <c r="CD161" s="126">
        <v>0</v>
      </c>
      <c r="CE161" s="183" t="s">
        <v>993</v>
      </c>
      <c r="CF161" s="126">
        <v>0</v>
      </c>
      <c r="CG161" s="183" t="s">
        <v>993</v>
      </c>
      <c r="CH161" s="126">
        <v>0</v>
      </c>
      <c r="CI161" s="183" t="s">
        <v>993</v>
      </c>
      <c r="CJ161" s="126">
        <v>0</v>
      </c>
      <c r="CK161" s="126">
        <v>0</v>
      </c>
      <c r="CL161" s="126">
        <v>0</v>
      </c>
      <c r="CM161" s="126">
        <v>35</v>
      </c>
      <c r="CN161" s="126">
        <v>0</v>
      </c>
      <c r="CO161" s="126">
        <v>0</v>
      </c>
      <c r="CP161" s="126">
        <v>0</v>
      </c>
      <c r="CQ161" s="126">
        <v>1</v>
      </c>
      <c r="CR161" s="126">
        <v>4</v>
      </c>
      <c r="CS161" s="126">
        <v>0</v>
      </c>
      <c r="CT161" s="126">
        <v>0</v>
      </c>
      <c r="CU161" s="126">
        <v>0</v>
      </c>
      <c r="CV161" s="126">
        <v>0</v>
      </c>
      <c r="CW161" s="126">
        <v>0</v>
      </c>
      <c r="CX161" s="126">
        <v>0</v>
      </c>
      <c r="CY161" s="126">
        <v>0</v>
      </c>
      <c r="CZ161" s="126">
        <v>0</v>
      </c>
      <c r="DA161" s="126">
        <v>0</v>
      </c>
      <c r="DB161" s="126">
        <v>0</v>
      </c>
      <c r="DC161" s="126">
        <v>0</v>
      </c>
      <c r="DD161" s="126">
        <v>0</v>
      </c>
      <c r="DE161" s="126">
        <v>0</v>
      </c>
      <c r="DF161" s="126">
        <v>0</v>
      </c>
      <c r="DG161" s="127" t="b">
        <v>0</v>
      </c>
      <c r="DH161" s="183" t="s">
        <v>999</v>
      </c>
      <c r="DI161" s="183" t="s">
        <v>270</v>
      </c>
      <c r="DJ161" s="183" t="s">
        <v>434</v>
      </c>
      <c r="DK161" s="183" t="s">
        <v>993</v>
      </c>
      <c r="DL161" s="126">
        <v>1335</v>
      </c>
      <c r="DM161" s="126">
        <v>946</v>
      </c>
      <c r="DN161" s="126">
        <v>244</v>
      </c>
      <c r="DO161" s="126">
        <v>145</v>
      </c>
      <c r="DP161" s="126">
        <v>16714</v>
      </c>
      <c r="DQ161" s="126">
        <v>1335</v>
      </c>
      <c r="DR161" s="167">
        <f t="shared" si="53"/>
        <v>0.89787805533172171</v>
      </c>
      <c r="DS161" s="168">
        <f t="shared" si="54"/>
        <v>12.519850187265918</v>
      </c>
      <c r="DT161" s="126">
        <v>1335</v>
      </c>
      <c r="DU161" s="126">
        <v>42</v>
      </c>
      <c r="DV161" s="126">
        <v>1211</v>
      </c>
      <c r="DW161" s="126">
        <v>21</v>
      </c>
      <c r="DX161" s="126">
        <v>61</v>
      </c>
      <c r="DY161" s="126">
        <v>0</v>
      </c>
      <c r="DZ161" s="126">
        <v>0</v>
      </c>
      <c r="EA161" s="126">
        <v>0</v>
      </c>
      <c r="EB161" s="126">
        <v>1335</v>
      </c>
      <c r="EC161" s="126">
        <v>213</v>
      </c>
      <c r="ED161" s="126">
        <v>1023</v>
      </c>
      <c r="EE161" s="126">
        <v>22</v>
      </c>
      <c r="EF161" s="126">
        <v>17</v>
      </c>
      <c r="EG161" s="126">
        <v>2</v>
      </c>
      <c r="EH161" s="126">
        <v>0</v>
      </c>
      <c r="EI161" s="126">
        <v>15</v>
      </c>
      <c r="EJ161" s="126">
        <v>43</v>
      </c>
      <c r="EK161" s="126">
        <v>0</v>
      </c>
      <c r="EL161" s="126">
        <v>1122</v>
      </c>
      <c r="EM161" s="126">
        <v>1097</v>
      </c>
      <c r="EN161" s="126">
        <v>13</v>
      </c>
      <c r="EO161" s="126">
        <v>11</v>
      </c>
      <c r="EP161" s="126">
        <v>1</v>
      </c>
      <c r="EQ161" s="126">
        <v>0</v>
      </c>
      <c r="ER161" s="127" t="b">
        <v>0</v>
      </c>
      <c r="ES161" s="127" t="b">
        <v>1</v>
      </c>
      <c r="ET161" s="127" t="b">
        <v>0</v>
      </c>
      <c r="EU161" s="128">
        <v>0</v>
      </c>
      <c r="EV161" s="128">
        <v>0</v>
      </c>
      <c r="EW161" s="128">
        <v>0</v>
      </c>
      <c r="EX161" s="128">
        <v>0</v>
      </c>
      <c r="EY161" s="128">
        <v>0</v>
      </c>
      <c r="EZ161" s="128">
        <v>0</v>
      </c>
      <c r="FA161" s="127" t="b">
        <v>0</v>
      </c>
      <c r="FB161" s="127" t="b">
        <v>0</v>
      </c>
      <c r="FC161" s="127" t="b">
        <v>0</v>
      </c>
      <c r="FD161" s="128">
        <v>0</v>
      </c>
      <c r="FE161" s="128">
        <v>0</v>
      </c>
      <c r="FF161" s="128">
        <v>0</v>
      </c>
      <c r="FG161" s="128">
        <v>0</v>
      </c>
      <c r="FH161" s="128">
        <v>0</v>
      </c>
      <c r="FI161" s="128">
        <v>0</v>
      </c>
      <c r="FJ161" s="127" t="b">
        <v>0</v>
      </c>
      <c r="FK161" s="127" t="b">
        <v>0</v>
      </c>
      <c r="FL161" s="127" t="b">
        <v>0</v>
      </c>
      <c r="FM161" s="128">
        <v>0</v>
      </c>
      <c r="FN161" s="128">
        <v>0</v>
      </c>
      <c r="FO161" s="128">
        <v>0</v>
      </c>
      <c r="FP161" s="128">
        <v>0</v>
      </c>
      <c r="FQ161" s="128">
        <v>0</v>
      </c>
      <c r="FR161" s="128">
        <v>0</v>
      </c>
      <c r="FS161" s="183" t="s">
        <v>993</v>
      </c>
      <c r="FT161" s="128">
        <v>0</v>
      </c>
      <c r="FU161" s="126">
        <v>0</v>
      </c>
      <c r="FV161" s="126">
        <v>1122</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6">
        <v>0</v>
      </c>
      <c r="GM161" s="127" t="b">
        <v>0</v>
      </c>
      <c r="GN161" s="183" t="s">
        <v>993</v>
      </c>
      <c r="GO161" s="183" t="s">
        <v>993</v>
      </c>
      <c r="GP161" s="183" t="s">
        <v>993</v>
      </c>
      <c r="GQ161" s="183" t="s">
        <v>993</v>
      </c>
      <c r="GR161" s="127"/>
      <c r="GS161" s="123"/>
    </row>
    <row r="162" spans="1:201">
      <c r="A162" s="122"/>
      <c r="B162" s="210" t="s">
        <v>584</v>
      </c>
      <c r="C162" s="183" t="s">
        <v>1123</v>
      </c>
      <c r="D162" s="183" t="s">
        <v>1124</v>
      </c>
      <c r="E162" s="183" t="s">
        <v>437</v>
      </c>
      <c r="F162" s="183" t="s">
        <v>986</v>
      </c>
      <c r="G162" s="183" t="s">
        <v>1062</v>
      </c>
      <c r="H162" s="183" t="s">
        <v>1063</v>
      </c>
      <c r="I162" s="183" t="s">
        <v>1064</v>
      </c>
      <c r="J162" s="183" t="s">
        <v>1065</v>
      </c>
      <c r="K162" s="126">
        <v>3</v>
      </c>
      <c r="L162" s="183" t="s">
        <v>1124</v>
      </c>
      <c r="M162" s="183" t="s">
        <v>1013</v>
      </c>
      <c r="N162" s="183" t="s">
        <v>588</v>
      </c>
      <c r="O162" s="183" t="s">
        <v>1001</v>
      </c>
      <c r="P162" s="183" t="s">
        <v>290</v>
      </c>
      <c r="Q162" s="183" t="s">
        <v>290</v>
      </c>
      <c r="R162" s="127" t="b">
        <v>0</v>
      </c>
      <c r="S162" s="126">
        <v>0</v>
      </c>
      <c r="T162" s="127" t="b">
        <v>0</v>
      </c>
      <c r="U162" s="126">
        <v>0</v>
      </c>
      <c r="V162" s="127" t="b">
        <v>0</v>
      </c>
      <c r="W162" s="127" t="b">
        <v>1</v>
      </c>
      <c r="X162" s="183" t="s">
        <v>290</v>
      </c>
      <c r="Y162" s="183" t="b">
        <f t="shared" si="48"/>
        <v>1</v>
      </c>
      <c r="Z162" s="183" t="s">
        <v>993</v>
      </c>
      <c r="AA162" s="127" t="b">
        <v>0</v>
      </c>
      <c r="AB162" s="183" t="s">
        <v>993</v>
      </c>
      <c r="AC162" s="183" t="s">
        <v>993</v>
      </c>
      <c r="AD162" s="183" t="s">
        <v>993</v>
      </c>
      <c r="AE162" s="183">
        <f t="shared" si="49"/>
        <v>53</v>
      </c>
      <c r="AF162" s="183">
        <f t="shared" si="50"/>
        <v>53</v>
      </c>
      <c r="AG162" s="183">
        <f t="shared" si="51"/>
        <v>34</v>
      </c>
      <c r="AH162" s="183">
        <f t="shared" si="52"/>
        <v>53</v>
      </c>
      <c r="AI162" s="126">
        <v>53</v>
      </c>
      <c r="AJ162" s="126">
        <v>53</v>
      </c>
      <c r="AK162" s="126">
        <v>34</v>
      </c>
      <c r="AL162" s="126">
        <v>53</v>
      </c>
      <c r="AM162" s="126">
        <v>0</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7" t="b">
        <v>0</v>
      </c>
      <c r="BD162" s="127"/>
      <c r="BE162" s="183" t="s">
        <v>270</v>
      </c>
      <c r="BF162" s="126">
        <v>53</v>
      </c>
      <c r="BG162" s="183" t="s">
        <v>993</v>
      </c>
      <c r="BH162" s="126">
        <v>0</v>
      </c>
      <c r="BI162" s="183" t="s">
        <v>993</v>
      </c>
      <c r="BJ162" s="126">
        <v>0</v>
      </c>
      <c r="BK162" s="126">
        <v>0</v>
      </c>
      <c r="BL162" s="126">
        <v>0</v>
      </c>
      <c r="BM162" s="183" t="s">
        <v>993</v>
      </c>
      <c r="BN162" s="183" t="s">
        <v>993</v>
      </c>
      <c r="BO162" s="183" t="s">
        <v>993</v>
      </c>
      <c r="BP162" s="126">
        <v>0</v>
      </c>
      <c r="BQ162" s="183" t="s">
        <v>993</v>
      </c>
      <c r="BR162" s="126">
        <v>0</v>
      </c>
      <c r="BS162" s="183" t="s">
        <v>993</v>
      </c>
      <c r="BT162" s="126">
        <v>0</v>
      </c>
      <c r="BU162" s="126">
        <v>0</v>
      </c>
      <c r="BV162" s="126">
        <v>0</v>
      </c>
      <c r="BW162" s="183" t="s">
        <v>993</v>
      </c>
      <c r="BX162" s="126">
        <v>0</v>
      </c>
      <c r="BY162" s="183" t="s">
        <v>993</v>
      </c>
      <c r="BZ162" s="126">
        <v>0</v>
      </c>
      <c r="CA162" s="183" t="s">
        <v>993</v>
      </c>
      <c r="CB162" s="126">
        <v>0</v>
      </c>
      <c r="CC162" s="126">
        <v>0</v>
      </c>
      <c r="CD162" s="126">
        <v>0</v>
      </c>
      <c r="CE162" s="183" t="s">
        <v>993</v>
      </c>
      <c r="CF162" s="126">
        <v>0</v>
      </c>
      <c r="CG162" s="183" t="s">
        <v>993</v>
      </c>
      <c r="CH162" s="126">
        <v>0</v>
      </c>
      <c r="CI162" s="183" t="s">
        <v>993</v>
      </c>
      <c r="CJ162" s="126">
        <v>0</v>
      </c>
      <c r="CK162" s="126">
        <v>0</v>
      </c>
      <c r="CL162" s="126">
        <v>0</v>
      </c>
      <c r="CM162" s="126">
        <v>32</v>
      </c>
      <c r="CN162" s="126">
        <v>0</v>
      </c>
      <c r="CO162" s="126">
        <v>0</v>
      </c>
      <c r="CP162" s="126">
        <v>0</v>
      </c>
      <c r="CQ162" s="126">
        <v>1</v>
      </c>
      <c r="CR162" s="126">
        <v>2.4</v>
      </c>
      <c r="CS162" s="126">
        <v>0</v>
      </c>
      <c r="CT162" s="126">
        <v>0</v>
      </c>
      <c r="CU162" s="126">
        <v>0</v>
      </c>
      <c r="CV162" s="126">
        <v>0</v>
      </c>
      <c r="CW162" s="126">
        <v>0</v>
      </c>
      <c r="CX162" s="126">
        <v>0</v>
      </c>
      <c r="CY162" s="126">
        <v>0</v>
      </c>
      <c r="CZ162" s="126">
        <v>0</v>
      </c>
      <c r="DA162" s="126">
        <v>0</v>
      </c>
      <c r="DB162" s="126">
        <v>0</v>
      </c>
      <c r="DC162" s="126">
        <v>0</v>
      </c>
      <c r="DD162" s="126">
        <v>0</v>
      </c>
      <c r="DE162" s="126">
        <v>0</v>
      </c>
      <c r="DF162" s="126">
        <v>0</v>
      </c>
      <c r="DG162" s="127" t="b">
        <v>0</v>
      </c>
      <c r="DH162" s="183" t="s">
        <v>999</v>
      </c>
      <c r="DI162" s="183" t="s">
        <v>270</v>
      </c>
      <c r="DJ162" s="183" t="s">
        <v>525</v>
      </c>
      <c r="DK162" s="183" t="s">
        <v>993</v>
      </c>
      <c r="DL162" s="126">
        <v>1153</v>
      </c>
      <c r="DM162" s="126">
        <v>474</v>
      </c>
      <c r="DN162" s="126">
        <v>434</v>
      </c>
      <c r="DO162" s="126">
        <v>245</v>
      </c>
      <c r="DP162" s="126">
        <v>17659</v>
      </c>
      <c r="DQ162" s="126">
        <v>1149</v>
      </c>
      <c r="DR162" s="167">
        <f t="shared" si="53"/>
        <v>0.91284569656241921</v>
      </c>
      <c r="DS162" s="168">
        <f t="shared" si="54"/>
        <v>15.342311033883579</v>
      </c>
      <c r="DT162" s="126">
        <v>1153</v>
      </c>
      <c r="DU162" s="126">
        <v>52</v>
      </c>
      <c r="DV162" s="126">
        <v>943</v>
      </c>
      <c r="DW162" s="126">
        <v>23</v>
      </c>
      <c r="DX162" s="126">
        <v>135</v>
      </c>
      <c r="DY162" s="126">
        <v>0</v>
      </c>
      <c r="DZ162" s="126">
        <v>0</v>
      </c>
      <c r="EA162" s="126">
        <v>0</v>
      </c>
      <c r="EB162" s="126">
        <v>1149</v>
      </c>
      <c r="EC162" s="126">
        <v>216</v>
      </c>
      <c r="ED162" s="126">
        <v>724</v>
      </c>
      <c r="EE162" s="126">
        <v>74</v>
      </c>
      <c r="EF162" s="126">
        <v>26</v>
      </c>
      <c r="EG162" s="126">
        <v>17</v>
      </c>
      <c r="EH162" s="126">
        <v>0</v>
      </c>
      <c r="EI162" s="126">
        <v>35</v>
      </c>
      <c r="EJ162" s="126">
        <v>57</v>
      </c>
      <c r="EK162" s="126">
        <v>0</v>
      </c>
      <c r="EL162" s="126">
        <v>933</v>
      </c>
      <c r="EM162" s="126">
        <v>851</v>
      </c>
      <c r="EN162" s="126">
        <v>29</v>
      </c>
      <c r="EO162" s="126">
        <v>52</v>
      </c>
      <c r="EP162" s="126">
        <v>1</v>
      </c>
      <c r="EQ162" s="126">
        <v>0</v>
      </c>
      <c r="ER162" s="127" t="b">
        <v>0</v>
      </c>
      <c r="ES162" s="127" t="b">
        <v>1</v>
      </c>
      <c r="ET162" s="127" t="b">
        <v>0</v>
      </c>
      <c r="EU162" s="128">
        <v>0</v>
      </c>
      <c r="EV162" s="128">
        <v>0</v>
      </c>
      <c r="EW162" s="128">
        <v>0</v>
      </c>
      <c r="EX162" s="128">
        <v>0</v>
      </c>
      <c r="EY162" s="128">
        <v>0</v>
      </c>
      <c r="EZ162" s="128">
        <v>0</v>
      </c>
      <c r="FA162" s="127" t="b">
        <v>0</v>
      </c>
      <c r="FB162" s="127" t="b">
        <v>0</v>
      </c>
      <c r="FC162" s="127" t="b">
        <v>0</v>
      </c>
      <c r="FD162" s="128">
        <v>0</v>
      </c>
      <c r="FE162" s="128">
        <v>0</v>
      </c>
      <c r="FF162" s="128">
        <v>0</v>
      </c>
      <c r="FG162" s="128">
        <v>0</v>
      </c>
      <c r="FH162" s="128">
        <v>0</v>
      </c>
      <c r="FI162" s="128">
        <v>0</v>
      </c>
      <c r="FJ162" s="127" t="b">
        <v>0</v>
      </c>
      <c r="FK162" s="127" t="b">
        <v>0</v>
      </c>
      <c r="FL162" s="127" t="b">
        <v>0</v>
      </c>
      <c r="FM162" s="128">
        <v>0</v>
      </c>
      <c r="FN162" s="128">
        <v>0</v>
      </c>
      <c r="FO162" s="128">
        <v>0</v>
      </c>
      <c r="FP162" s="128">
        <v>0</v>
      </c>
      <c r="FQ162" s="128">
        <v>0</v>
      </c>
      <c r="FR162" s="128">
        <v>0</v>
      </c>
      <c r="FS162" s="183" t="s">
        <v>993</v>
      </c>
      <c r="FT162" s="128">
        <v>0</v>
      </c>
      <c r="FU162" s="126">
        <v>0</v>
      </c>
      <c r="FV162" s="126">
        <v>933</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6">
        <v>0</v>
      </c>
      <c r="GM162" s="127" t="b">
        <v>0</v>
      </c>
      <c r="GN162" s="183" t="s">
        <v>993</v>
      </c>
      <c r="GO162" s="183" t="s">
        <v>993</v>
      </c>
      <c r="GP162" s="183" t="s">
        <v>993</v>
      </c>
      <c r="GQ162" s="183" t="s">
        <v>993</v>
      </c>
      <c r="GR162" s="127"/>
      <c r="GS162" s="123"/>
    </row>
    <row r="163" spans="1:201">
      <c r="A163" s="122"/>
      <c r="B163" s="210" t="s">
        <v>584</v>
      </c>
      <c r="C163" s="183" t="s">
        <v>1123</v>
      </c>
      <c r="D163" s="183" t="s">
        <v>1124</v>
      </c>
      <c r="E163" s="183" t="s">
        <v>437</v>
      </c>
      <c r="F163" s="183" t="s">
        <v>986</v>
      </c>
      <c r="G163" s="183" t="s">
        <v>1062</v>
      </c>
      <c r="H163" s="183" t="s">
        <v>1063</v>
      </c>
      <c r="I163" s="183" t="s">
        <v>1064</v>
      </c>
      <c r="J163" s="183" t="s">
        <v>1065</v>
      </c>
      <c r="K163" s="126">
        <v>4</v>
      </c>
      <c r="L163" s="183" t="s">
        <v>1124</v>
      </c>
      <c r="M163" s="183" t="s">
        <v>1078</v>
      </c>
      <c r="N163" s="183" t="s">
        <v>589</v>
      </c>
      <c r="O163" s="183" t="s">
        <v>1001</v>
      </c>
      <c r="P163" s="183" t="s">
        <v>290</v>
      </c>
      <c r="Q163" s="183" t="s">
        <v>290</v>
      </c>
      <c r="R163" s="127" t="b">
        <v>0</v>
      </c>
      <c r="S163" s="126">
        <v>0</v>
      </c>
      <c r="T163" s="127" t="b">
        <v>0</v>
      </c>
      <c r="U163" s="126">
        <v>0</v>
      </c>
      <c r="V163" s="127" t="b">
        <v>0</v>
      </c>
      <c r="W163" s="127" t="b">
        <v>1</v>
      </c>
      <c r="X163" s="183" t="s">
        <v>290</v>
      </c>
      <c r="Y163" s="183" t="b">
        <f t="shared" si="48"/>
        <v>1</v>
      </c>
      <c r="Z163" s="183" t="s">
        <v>993</v>
      </c>
      <c r="AA163" s="127" t="b">
        <v>0</v>
      </c>
      <c r="AB163" s="183" t="s">
        <v>993</v>
      </c>
      <c r="AC163" s="183" t="s">
        <v>993</v>
      </c>
      <c r="AD163" s="183" t="s">
        <v>993</v>
      </c>
      <c r="AE163" s="183">
        <f t="shared" si="49"/>
        <v>53</v>
      </c>
      <c r="AF163" s="183">
        <f t="shared" si="50"/>
        <v>53</v>
      </c>
      <c r="AG163" s="183">
        <f t="shared" si="51"/>
        <v>34</v>
      </c>
      <c r="AH163" s="183">
        <f t="shared" si="52"/>
        <v>53</v>
      </c>
      <c r="AI163" s="126">
        <v>53</v>
      </c>
      <c r="AJ163" s="126">
        <v>53</v>
      </c>
      <c r="AK163" s="126">
        <v>34</v>
      </c>
      <c r="AL163" s="126">
        <v>53</v>
      </c>
      <c r="AM163" s="126">
        <v>0</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7" t="b">
        <v>0</v>
      </c>
      <c r="BD163" s="127"/>
      <c r="BE163" s="183" t="s">
        <v>270</v>
      </c>
      <c r="BF163" s="126">
        <v>53</v>
      </c>
      <c r="BG163" s="183" t="s">
        <v>993</v>
      </c>
      <c r="BH163" s="126">
        <v>0</v>
      </c>
      <c r="BI163" s="183" t="s">
        <v>993</v>
      </c>
      <c r="BJ163" s="126">
        <v>0</v>
      </c>
      <c r="BK163" s="126">
        <v>0</v>
      </c>
      <c r="BL163" s="126">
        <v>0</v>
      </c>
      <c r="BM163" s="183" t="s">
        <v>993</v>
      </c>
      <c r="BN163" s="183" t="s">
        <v>993</v>
      </c>
      <c r="BO163" s="183" t="s">
        <v>993</v>
      </c>
      <c r="BP163" s="126">
        <v>0</v>
      </c>
      <c r="BQ163" s="183" t="s">
        <v>993</v>
      </c>
      <c r="BR163" s="126">
        <v>0</v>
      </c>
      <c r="BS163" s="183" t="s">
        <v>993</v>
      </c>
      <c r="BT163" s="126">
        <v>0</v>
      </c>
      <c r="BU163" s="126">
        <v>0</v>
      </c>
      <c r="BV163" s="126">
        <v>0</v>
      </c>
      <c r="BW163" s="183" t="s">
        <v>993</v>
      </c>
      <c r="BX163" s="126">
        <v>0</v>
      </c>
      <c r="BY163" s="183" t="s">
        <v>993</v>
      </c>
      <c r="BZ163" s="126">
        <v>0</v>
      </c>
      <c r="CA163" s="183" t="s">
        <v>993</v>
      </c>
      <c r="CB163" s="126">
        <v>0</v>
      </c>
      <c r="CC163" s="126">
        <v>0</v>
      </c>
      <c r="CD163" s="126">
        <v>0</v>
      </c>
      <c r="CE163" s="183" t="s">
        <v>993</v>
      </c>
      <c r="CF163" s="126">
        <v>0</v>
      </c>
      <c r="CG163" s="183" t="s">
        <v>993</v>
      </c>
      <c r="CH163" s="126">
        <v>0</v>
      </c>
      <c r="CI163" s="183" t="s">
        <v>993</v>
      </c>
      <c r="CJ163" s="126">
        <v>0</v>
      </c>
      <c r="CK163" s="126">
        <v>0</v>
      </c>
      <c r="CL163" s="126">
        <v>0</v>
      </c>
      <c r="CM163" s="126">
        <v>31</v>
      </c>
      <c r="CN163" s="126">
        <v>0</v>
      </c>
      <c r="CO163" s="126">
        <v>0</v>
      </c>
      <c r="CP163" s="126">
        <v>0</v>
      </c>
      <c r="CQ163" s="126">
        <v>2</v>
      </c>
      <c r="CR163" s="126">
        <v>3.2</v>
      </c>
      <c r="CS163" s="126">
        <v>1</v>
      </c>
      <c r="CT163" s="126">
        <v>0</v>
      </c>
      <c r="CU163" s="126">
        <v>0</v>
      </c>
      <c r="CV163" s="126">
        <v>0</v>
      </c>
      <c r="CW163" s="126">
        <v>0</v>
      </c>
      <c r="CX163" s="126">
        <v>0</v>
      </c>
      <c r="CY163" s="126">
        <v>0</v>
      </c>
      <c r="CZ163" s="126">
        <v>0</v>
      </c>
      <c r="DA163" s="126">
        <v>0</v>
      </c>
      <c r="DB163" s="126">
        <v>0</v>
      </c>
      <c r="DC163" s="126">
        <v>0</v>
      </c>
      <c r="DD163" s="126">
        <v>0</v>
      </c>
      <c r="DE163" s="126">
        <v>0</v>
      </c>
      <c r="DF163" s="126">
        <v>0</v>
      </c>
      <c r="DG163" s="127" t="b">
        <v>0</v>
      </c>
      <c r="DH163" s="183" t="s">
        <v>999</v>
      </c>
      <c r="DI163" s="183" t="s">
        <v>270</v>
      </c>
      <c r="DJ163" s="183" t="s">
        <v>1000</v>
      </c>
      <c r="DK163" s="183" t="s">
        <v>521</v>
      </c>
      <c r="DL163" s="126">
        <v>1143</v>
      </c>
      <c r="DM163" s="126">
        <v>574</v>
      </c>
      <c r="DN163" s="126">
        <v>477</v>
      </c>
      <c r="DO163" s="126">
        <v>92</v>
      </c>
      <c r="DP163" s="126">
        <v>18012</v>
      </c>
      <c r="DQ163" s="126">
        <v>1144</v>
      </c>
      <c r="DR163" s="167">
        <f t="shared" si="53"/>
        <v>0.93109330576376326</v>
      </c>
      <c r="DS163" s="168">
        <f t="shared" si="54"/>
        <v>15.75163970266725</v>
      </c>
      <c r="DT163" s="126">
        <v>1143</v>
      </c>
      <c r="DU163" s="126">
        <v>45</v>
      </c>
      <c r="DV163" s="126">
        <v>923</v>
      </c>
      <c r="DW163" s="126">
        <v>42</v>
      </c>
      <c r="DX163" s="126">
        <v>133</v>
      </c>
      <c r="DY163" s="126">
        <v>0</v>
      </c>
      <c r="DZ163" s="126">
        <v>0</v>
      </c>
      <c r="EA163" s="126">
        <v>0</v>
      </c>
      <c r="EB163" s="126">
        <v>1144</v>
      </c>
      <c r="EC163" s="126">
        <v>254</v>
      </c>
      <c r="ED163" s="126">
        <v>716</v>
      </c>
      <c r="EE163" s="126">
        <v>60</v>
      </c>
      <c r="EF163" s="126">
        <v>21</v>
      </c>
      <c r="EG163" s="126">
        <v>18</v>
      </c>
      <c r="EH163" s="126">
        <v>0</v>
      </c>
      <c r="EI163" s="126">
        <v>42</v>
      </c>
      <c r="EJ163" s="126">
        <v>33</v>
      </c>
      <c r="EK163" s="126">
        <v>0</v>
      </c>
      <c r="EL163" s="126">
        <v>890</v>
      </c>
      <c r="EM163" s="126">
        <v>819</v>
      </c>
      <c r="EN163" s="126">
        <v>12</v>
      </c>
      <c r="EO163" s="126">
        <v>52</v>
      </c>
      <c r="EP163" s="126">
        <v>7</v>
      </c>
      <c r="EQ163" s="126">
        <v>0</v>
      </c>
      <c r="ER163" s="127" t="b">
        <v>0</v>
      </c>
      <c r="ES163" s="127" t="b">
        <v>1</v>
      </c>
      <c r="ET163" s="127" t="b">
        <v>0</v>
      </c>
      <c r="EU163" s="128">
        <v>0</v>
      </c>
      <c r="EV163" s="128">
        <v>0</v>
      </c>
      <c r="EW163" s="128">
        <v>0</v>
      </c>
      <c r="EX163" s="128">
        <v>0</v>
      </c>
      <c r="EY163" s="128">
        <v>0</v>
      </c>
      <c r="EZ163" s="128">
        <v>0</v>
      </c>
      <c r="FA163" s="127" t="b">
        <v>0</v>
      </c>
      <c r="FB163" s="127" t="b">
        <v>0</v>
      </c>
      <c r="FC163" s="127" t="b">
        <v>0</v>
      </c>
      <c r="FD163" s="128">
        <v>0</v>
      </c>
      <c r="FE163" s="128">
        <v>0</v>
      </c>
      <c r="FF163" s="128">
        <v>0</v>
      </c>
      <c r="FG163" s="128">
        <v>0</v>
      </c>
      <c r="FH163" s="128">
        <v>0</v>
      </c>
      <c r="FI163" s="128">
        <v>0</v>
      </c>
      <c r="FJ163" s="127" t="b">
        <v>0</v>
      </c>
      <c r="FK163" s="127" t="b">
        <v>0</v>
      </c>
      <c r="FL163" s="127" t="b">
        <v>0</v>
      </c>
      <c r="FM163" s="128">
        <v>0</v>
      </c>
      <c r="FN163" s="128">
        <v>0</v>
      </c>
      <c r="FO163" s="128">
        <v>0</v>
      </c>
      <c r="FP163" s="128">
        <v>0</v>
      </c>
      <c r="FQ163" s="128">
        <v>0</v>
      </c>
      <c r="FR163" s="128">
        <v>0</v>
      </c>
      <c r="FS163" s="183" t="s">
        <v>993</v>
      </c>
      <c r="FT163" s="128">
        <v>0</v>
      </c>
      <c r="FU163" s="126">
        <v>0</v>
      </c>
      <c r="FV163" s="126">
        <v>890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6">
        <v>0</v>
      </c>
      <c r="GM163" s="127" t="b">
        <v>0</v>
      </c>
      <c r="GN163" s="183" t="s">
        <v>993</v>
      </c>
      <c r="GO163" s="183" t="s">
        <v>993</v>
      </c>
      <c r="GP163" s="183" t="s">
        <v>993</v>
      </c>
      <c r="GQ163" s="183" t="s">
        <v>993</v>
      </c>
      <c r="GR163" s="127"/>
      <c r="GS163" s="123"/>
    </row>
    <row r="164" spans="1:201">
      <c r="A164" s="122"/>
      <c r="B164" s="210" t="s">
        <v>399</v>
      </c>
      <c r="C164" s="183" t="s">
        <v>1128</v>
      </c>
      <c r="D164" s="183" t="s">
        <v>1129</v>
      </c>
      <c r="E164" s="183" t="s">
        <v>437</v>
      </c>
      <c r="F164" s="183" t="s">
        <v>986</v>
      </c>
      <c r="G164" s="183" t="s">
        <v>1062</v>
      </c>
      <c r="H164" s="183" t="s">
        <v>1063</v>
      </c>
      <c r="I164" s="183" t="s">
        <v>1064</v>
      </c>
      <c r="J164" s="183" t="s">
        <v>1065</v>
      </c>
      <c r="K164" s="126">
        <v>20</v>
      </c>
      <c r="L164" s="183" t="s">
        <v>1129</v>
      </c>
      <c r="M164" s="183" t="s">
        <v>1146</v>
      </c>
      <c r="N164" s="183" t="s">
        <v>435</v>
      </c>
      <c r="O164" s="183" t="s">
        <v>1027</v>
      </c>
      <c r="P164" s="183" t="s">
        <v>290</v>
      </c>
      <c r="Q164" s="183" t="s">
        <v>290</v>
      </c>
      <c r="R164" s="127" t="b">
        <v>0</v>
      </c>
      <c r="S164" s="126">
        <v>0</v>
      </c>
      <c r="T164" s="127" t="b">
        <v>0</v>
      </c>
      <c r="U164" s="126">
        <v>0</v>
      </c>
      <c r="V164" s="127" t="b">
        <v>0</v>
      </c>
      <c r="W164" s="127" t="b">
        <v>1</v>
      </c>
      <c r="X164" s="183" t="s">
        <v>290</v>
      </c>
      <c r="Y164" s="183" t="b">
        <f t="shared" si="48"/>
        <v>1</v>
      </c>
      <c r="Z164" s="183" t="s">
        <v>993</v>
      </c>
      <c r="AA164" s="127" t="b">
        <v>0</v>
      </c>
      <c r="AB164" s="183" t="s">
        <v>993</v>
      </c>
      <c r="AC164" s="183" t="s">
        <v>993</v>
      </c>
      <c r="AD164" s="183" t="s">
        <v>993</v>
      </c>
      <c r="AE164" s="183">
        <f t="shared" si="49"/>
        <v>43</v>
      </c>
      <c r="AF164" s="183">
        <f t="shared" si="50"/>
        <v>42</v>
      </c>
      <c r="AG164" s="183">
        <f t="shared" si="51"/>
        <v>5</v>
      </c>
      <c r="AH164" s="183">
        <f t="shared" si="52"/>
        <v>43</v>
      </c>
      <c r="AI164" s="126">
        <v>43</v>
      </c>
      <c r="AJ164" s="126">
        <v>42</v>
      </c>
      <c r="AK164" s="126">
        <v>5</v>
      </c>
      <c r="AL164" s="126">
        <v>43</v>
      </c>
      <c r="AM164" s="126">
        <v>0</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7" t="b">
        <v>0</v>
      </c>
      <c r="BD164" s="127"/>
      <c r="BE164" s="183" t="s">
        <v>427</v>
      </c>
      <c r="BF164" s="126">
        <v>43</v>
      </c>
      <c r="BG164" s="183" t="s">
        <v>993</v>
      </c>
      <c r="BH164" s="126">
        <v>0</v>
      </c>
      <c r="BI164" s="183" t="s">
        <v>993</v>
      </c>
      <c r="BJ164" s="126">
        <v>0</v>
      </c>
      <c r="BK164" s="126">
        <v>0</v>
      </c>
      <c r="BL164" s="126">
        <v>0</v>
      </c>
      <c r="BM164" s="183" t="s">
        <v>993</v>
      </c>
      <c r="BN164" s="183" t="s">
        <v>993</v>
      </c>
      <c r="BO164" s="183" t="s">
        <v>993</v>
      </c>
      <c r="BP164" s="126">
        <v>0</v>
      </c>
      <c r="BQ164" s="183" t="s">
        <v>993</v>
      </c>
      <c r="BR164" s="126">
        <v>0</v>
      </c>
      <c r="BS164" s="183" t="s">
        <v>993</v>
      </c>
      <c r="BT164" s="126">
        <v>0</v>
      </c>
      <c r="BU164" s="126">
        <v>0</v>
      </c>
      <c r="BV164" s="126">
        <v>0</v>
      </c>
      <c r="BW164" s="183" t="s">
        <v>993</v>
      </c>
      <c r="BX164" s="126">
        <v>0</v>
      </c>
      <c r="BY164" s="183" t="s">
        <v>993</v>
      </c>
      <c r="BZ164" s="126">
        <v>0</v>
      </c>
      <c r="CA164" s="183" t="s">
        <v>993</v>
      </c>
      <c r="CB164" s="126">
        <v>0</v>
      </c>
      <c r="CC164" s="126">
        <v>0</v>
      </c>
      <c r="CD164" s="126">
        <v>0</v>
      </c>
      <c r="CE164" s="183" t="s">
        <v>993</v>
      </c>
      <c r="CF164" s="126">
        <v>0</v>
      </c>
      <c r="CG164" s="183" t="s">
        <v>993</v>
      </c>
      <c r="CH164" s="126">
        <v>0</v>
      </c>
      <c r="CI164" s="183" t="s">
        <v>993</v>
      </c>
      <c r="CJ164" s="126">
        <v>0</v>
      </c>
      <c r="CK164" s="126">
        <v>0</v>
      </c>
      <c r="CL164" s="126">
        <v>0</v>
      </c>
      <c r="CM164" s="126">
        <v>28</v>
      </c>
      <c r="CN164" s="126">
        <v>0</v>
      </c>
      <c r="CO164" s="126">
        <v>0</v>
      </c>
      <c r="CP164" s="126">
        <v>0</v>
      </c>
      <c r="CQ164" s="126">
        <v>0</v>
      </c>
      <c r="CR164" s="126">
        <v>1.2</v>
      </c>
      <c r="CS164" s="126">
        <v>0</v>
      </c>
      <c r="CT164" s="126">
        <v>0</v>
      </c>
      <c r="CU164" s="126">
        <v>0</v>
      </c>
      <c r="CV164" s="126">
        <v>0</v>
      </c>
      <c r="CW164" s="126">
        <v>0</v>
      </c>
      <c r="CX164" s="126">
        <v>0</v>
      </c>
      <c r="CY164" s="126">
        <v>0</v>
      </c>
      <c r="CZ164" s="126">
        <v>0</v>
      </c>
      <c r="DA164" s="126">
        <v>1</v>
      </c>
      <c r="DB164" s="126">
        <v>0</v>
      </c>
      <c r="DC164" s="126">
        <v>0</v>
      </c>
      <c r="DD164" s="126">
        <v>0</v>
      </c>
      <c r="DE164" s="126">
        <v>0</v>
      </c>
      <c r="DF164" s="126">
        <v>0</v>
      </c>
      <c r="DG164" s="127" t="b">
        <v>0</v>
      </c>
      <c r="DH164" s="183" t="s">
        <v>1055</v>
      </c>
      <c r="DI164" s="183" t="s">
        <v>993</v>
      </c>
      <c r="DJ164" s="183" t="s">
        <v>993</v>
      </c>
      <c r="DK164" s="183" t="s">
        <v>993</v>
      </c>
      <c r="DL164" s="126">
        <v>1463</v>
      </c>
      <c r="DM164" s="126">
        <v>1392</v>
      </c>
      <c r="DN164" s="126">
        <v>55</v>
      </c>
      <c r="DO164" s="126">
        <v>16</v>
      </c>
      <c r="DP164" s="126">
        <v>10968</v>
      </c>
      <c r="DQ164" s="126">
        <v>1458</v>
      </c>
      <c r="DR164" s="167">
        <f t="shared" si="53"/>
        <v>0.69882128066263138</v>
      </c>
      <c r="DS164" s="168">
        <f t="shared" si="54"/>
        <v>7.5097569325573437</v>
      </c>
      <c r="DT164" s="126">
        <v>1463</v>
      </c>
      <c r="DU164" s="126">
        <v>14</v>
      </c>
      <c r="DV164" s="126">
        <v>1440</v>
      </c>
      <c r="DW164" s="126">
        <v>7</v>
      </c>
      <c r="DX164" s="126">
        <v>2</v>
      </c>
      <c r="DY164" s="126">
        <v>0</v>
      </c>
      <c r="DZ164" s="126">
        <v>0</v>
      </c>
      <c r="EA164" s="126">
        <v>0</v>
      </c>
      <c r="EB164" s="126">
        <v>1458</v>
      </c>
      <c r="EC164" s="126">
        <v>28</v>
      </c>
      <c r="ED164" s="126">
        <v>1426</v>
      </c>
      <c r="EE164" s="126">
        <v>1</v>
      </c>
      <c r="EF164" s="126">
        <v>1</v>
      </c>
      <c r="EG164" s="126">
        <v>1</v>
      </c>
      <c r="EH164" s="126">
        <v>0</v>
      </c>
      <c r="EI164" s="126">
        <v>1</v>
      </c>
      <c r="EJ164" s="126">
        <v>0</v>
      </c>
      <c r="EK164" s="126">
        <v>0</v>
      </c>
      <c r="EL164" s="126">
        <v>1430</v>
      </c>
      <c r="EM164" s="126">
        <v>1426</v>
      </c>
      <c r="EN164" s="126">
        <v>0</v>
      </c>
      <c r="EO164" s="126">
        <v>4</v>
      </c>
      <c r="EP164" s="126">
        <v>0</v>
      </c>
      <c r="EQ164" s="126">
        <v>0</v>
      </c>
      <c r="ER164" s="127" t="b">
        <v>0</v>
      </c>
      <c r="ES164" s="127" t="b">
        <v>0</v>
      </c>
      <c r="ET164" s="127" t="b">
        <v>0</v>
      </c>
      <c r="EU164" s="128">
        <v>0.13200000000000001</v>
      </c>
      <c r="EV164" s="128">
        <v>0.19</v>
      </c>
      <c r="EW164" s="128">
        <v>1.7000000000000001E-2</v>
      </c>
      <c r="EX164" s="128">
        <v>2.1000000000000001E-2</v>
      </c>
      <c r="EY164" s="128">
        <v>8.5000000000000006E-2</v>
      </c>
      <c r="EZ164" s="128">
        <v>0.107</v>
      </c>
      <c r="FA164" s="127" t="b">
        <v>0</v>
      </c>
      <c r="FB164" s="127" t="b">
        <v>0</v>
      </c>
      <c r="FC164" s="127" t="b">
        <v>0</v>
      </c>
      <c r="FD164" s="128">
        <v>0</v>
      </c>
      <c r="FE164" s="128">
        <v>0</v>
      </c>
      <c r="FF164" s="128">
        <v>0</v>
      </c>
      <c r="FG164" s="128">
        <v>0</v>
      </c>
      <c r="FH164" s="128">
        <v>0</v>
      </c>
      <c r="FI164" s="128">
        <v>0</v>
      </c>
      <c r="FJ164" s="127" t="b">
        <v>0</v>
      </c>
      <c r="FK164" s="127" t="b">
        <v>0</v>
      </c>
      <c r="FL164" s="127" t="b">
        <v>0</v>
      </c>
      <c r="FM164" s="128">
        <v>0</v>
      </c>
      <c r="FN164" s="128">
        <v>0</v>
      </c>
      <c r="FO164" s="128">
        <v>0</v>
      </c>
      <c r="FP164" s="128">
        <v>0</v>
      </c>
      <c r="FQ164" s="128">
        <v>0</v>
      </c>
      <c r="FR164" s="128">
        <v>0</v>
      </c>
      <c r="FS164" s="183" t="s">
        <v>993</v>
      </c>
      <c r="FT164" s="128">
        <v>0</v>
      </c>
      <c r="FU164" s="126">
        <v>0</v>
      </c>
      <c r="FV164" s="126">
        <v>1430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6">
        <v>0</v>
      </c>
      <c r="GM164" s="127" t="b">
        <v>0</v>
      </c>
      <c r="GN164" s="183" t="s">
        <v>993</v>
      </c>
      <c r="GO164" s="183" t="s">
        <v>993</v>
      </c>
      <c r="GP164" s="183" t="s">
        <v>993</v>
      </c>
      <c r="GQ164" s="183" t="s">
        <v>993</v>
      </c>
      <c r="GR164" s="127"/>
      <c r="GS164" s="123"/>
    </row>
    <row r="165" spans="1:201">
      <c r="A165" s="122"/>
      <c r="B165" s="210" t="s">
        <v>590</v>
      </c>
      <c r="C165" s="183" t="s">
        <v>1156</v>
      </c>
      <c r="D165" s="183" t="s">
        <v>30</v>
      </c>
      <c r="E165" s="183" t="s">
        <v>437</v>
      </c>
      <c r="F165" s="183" t="s">
        <v>986</v>
      </c>
      <c r="G165" s="183" t="s">
        <v>1062</v>
      </c>
      <c r="H165" s="183" t="s">
        <v>1063</v>
      </c>
      <c r="I165" s="183" t="s">
        <v>1064</v>
      </c>
      <c r="J165" s="183" t="s">
        <v>1065</v>
      </c>
      <c r="K165" s="126">
        <v>1</v>
      </c>
      <c r="L165" s="183" t="s">
        <v>30</v>
      </c>
      <c r="M165" s="183" t="s">
        <v>1019</v>
      </c>
      <c r="N165" s="183" t="s">
        <v>591</v>
      </c>
      <c r="O165" s="183" t="s">
        <v>1001</v>
      </c>
      <c r="P165" s="183" t="s">
        <v>293</v>
      </c>
      <c r="Q165" s="183" t="s">
        <v>290</v>
      </c>
      <c r="R165" s="127" t="b">
        <v>0</v>
      </c>
      <c r="S165" s="126">
        <v>0</v>
      </c>
      <c r="T165" s="127" t="b">
        <v>0</v>
      </c>
      <c r="U165" s="126">
        <v>0</v>
      </c>
      <c r="V165" s="127" t="b">
        <v>0</v>
      </c>
      <c r="W165" s="127" t="b">
        <v>1</v>
      </c>
      <c r="X165" s="183" t="s">
        <v>293</v>
      </c>
      <c r="Y165" s="183" t="b">
        <f t="shared" si="48"/>
        <v>0</v>
      </c>
      <c r="Z165" s="183" t="s">
        <v>993</v>
      </c>
      <c r="AA165" s="127" t="b">
        <v>0</v>
      </c>
      <c r="AB165" s="183" t="s">
        <v>993</v>
      </c>
      <c r="AC165" s="183" t="s">
        <v>993</v>
      </c>
      <c r="AD165" s="183" t="s">
        <v>993</v>
      </c>
      <c r="AE165" s="183">
        <f t="shared" si="49"/>
        <v>28</v>
      </c>
      <c r="AF165" s="183">
        <f t="shared" si="50"/>
        <v>28</v>
      </c>
      <c r="AG165" s="183">
        <f t="shared" si="51"/>
        <v>0</v>
      </c>
      <c r="AH165" s="183">
        <f t="shared" si="52"/>
        <v>28</v>
      </c>
      <c r="AI165" s="126">
        <v>28</v>
      </c>
      <c r="AJ165" s="126">
        <v>28</v>
      </c>
      <c r="AK165" s="126">
        <v>0</v>
      </c>
      <c r="AL165" s="126">
        <v>28</v>
      </c>
      <c r="AM165" s="126">
        <v>0</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7" t="b">
        <v>0</v>
      </c>
      <c r="BD165" s="127"/>
      <c r="BE165" s="183" t="s">
        <v>1059</v>
      </c>
      <c r="BF165" s="126">
        <v>28</v>
      </c>
      <c r="BG165" s="183" t="s">
        <v>993</v>
      </c>
      <c r="BH165" s="126">
        <v>0</v>
      </c>
      <c r="BI165" s="183" t="s">
        <v>993</v>
      </c>
      <c r="BJ165" s="126">
        <v>0</v>
      </c>
      <c r="BK165" s="126">
        <v>0</v>
      </c>
      <c r="BL165" s="126">
        <v>0</v>
      </c>
      <c r="BM165" s="183" t="s">
        <v>993</v>
      </c>
      <c r="BN165" s="183" t="s">
        <v>993</v>
      </c>
      <c r="BO165" s="183" t="s">
        <v>993</v>
      </c>
      <c r="BP165" s="126">
        <v>0</v>
      </c>
      <c r="BQ165" s="183" t="s">
        <v>993</v>
      </c>
      <c r="BR165" s="126">
        <v>0</v>
      </c>
      <c r="BS165" s="183" t="s">
        <v>993</v>
      </c>
      <c r="BT165" s="126">
        <v>0</v>
      </c>
      <c r="BU165" s="126">
        <v>0</v>
      </c>
      <c r="BV165" s="126">
        <v>0</v>
      </c>
      <c r="BW165" s="183" t="s">
        <v>993</v>
      </c>
      <c r="BX165" s="126">
        <v>0</v>
      </c>
      <c r="BY165" s="183" t="s">
        <v>993</v>
      </c>
      <c r="BZ165" s="126">
        <v>0</v>
      </c>
      <c r="CA165" s="183" t="s">
        <v>993</v>
      </c>
      <c r="CB165" s="126">
        <v>0</v>
      </c>
      <c r="CC165" s="126">
        <v>0</v>
      </c>
      <c r="CD165" s="126">
        <v>0</v>
      </c>
      <c r="CE165" s="183" t="s">
        <v>993</v>
      </c>
      <c r="CF165" s="126">
        <v>0</v>
      </c>
      <c r="CG165" s="183" t="s">
        <v>993</v>
      </c>
      <c r="CH165" s="126">
        <v>0</v>
      </c>
      <c r="CI165" s="183" t="s">
        <v>993</v>
      </c>
      <c r="CJ165" s="126">
        <v>0</v>
      </c>
      <c r="CK165" s="126">
        <v>0</v>
      </c>
      <c r="CL165" s="126">
        <v>0</v>
      </c>
      <c r="CM165" s="126">
        <v>13</v>
      </c>
      <c r="CN165" s="126">
        <v>0.7</v>
      </c>
      <c r="CO165" s="126">
        <v>2</v>
      </c>
      <c r="CP165" s="126">
        <v>0</v>
      </c>
      <c r="CQ165" s="126">
        <v>2</v>
      </c>
      <c r="CR165" s="126">
        <v>0.5</v>
      </c>
      <c r="CS165" s="126">
        <v>0</v>
      </c>
      <c r="CT165" s="126">
        <v>0</v>
      </c>
      <c r="CU165" s="126">
        <v>2</v>
      </c>
      <c r="CV165" s="126">
        <v>0</v>
      </c>
      <c r="CW165" s="126">
        <v>0</v>
      </c>
      <c r="CX165" s="126">
        <v>0</v>
      </c>
      <c r="CY165" s="126">
        <v>0</v>
      </c>
      <c r="CZ165" s="126">
        <v>0</v>
      </c>
      <c r="DA165" s="126">
        <v>1</v>
      </c>
      <c r="DB165" s="126">
        <v>0</v>
      </c>
      <c r="DC165" s="126">
        <v>0</v>
      </c>
      <c r="DD165" s="126">
        <v>0</v>
      </c>
      <c r="DE165" s="126">
        <v>1</v>
      </c>
      <c r="DF165" s="126">
        <v>0</v>
      </c>
      <c r="DG165" s="127" t="b">
        <v>0</v>
      </c>
      <c r="DH165" s="183" t="s">
        <v>999</v>
      </c>
      <c r="DI165" s="183" t="s">
        <v>270</v>
      </c>
      <c r="DJ165" s="183" t="s">
        <v>293</v>
      </c>
      <c r="DK165" s="183" t="s">
        <v>296</v>
      </c>
      <c r="DL165" s="126">
        <v>336</v>
      </c>
      <c r="DM165" s="126">
        <v>114</v>
      </c>
      <c r="DN165" s="126">
        <v>174</v>
      </c>
      <c r="DO165" s="126">
        <v>48</v>
      </c>
      <c r="DP165" s="126">
        <v>292</v>
      </c>
      <c r="DQ165" s="126">
        <v>332</v>
      </c>
      <c r="DR165" s="167">
        <f t="shared" si="53"/>
        <v>2.8571428571428571E-2</v>
      </c>
      <c r="DS165" s="168">
        <f t="shared" si="54"/>
        <v>0.87425149700598803</v>
      </c>
      <c r="DT165" s="126">
        <v>336</v>
      </c>
      <c r="DU165" s="126">
        <v>3</v>
      </c>
      <c r="DV165" s="126">
        <v>257</v>
      </c>
      <c r="DW165" s="126">
        <v>15</v>
      </c>
      <c r="DX165" s="126">
        <v>61</v>
      </c>
      <c r="DY165" s="126">
        <v>0</v>
      </c>
      <c r="DZ165" s="126">
        <v>0</v>
      </c>
      <c r="EA165" s="126">
        <v>0</v>
      </c>
      <c r="EB165" s="126">
        <v>332</v>
      </c>
      <c r="EC165" s="126">
        <v>0</v>
      </c>
      <c r="ED165" s="126">
        <v>243</v>
      </c>
      <c r="EE165" s="126">
        <v>20</v>
      </c>
      <c r="EF165" s="126">
        <v>1</v>
      </c>
      <c r="EG165" s="126">
        <v>0</v>
      </c>
      <c r="EH165" s="126">
        <v>1</v>
      </c>
      <c r="EI165" s="126">
        <v>58</v>
      </c>
      <c r="EJ165" s="126">
        <v>9</v>
      </c>
      <c r="EK165" s="126">
        <v>0</v>
      </c>
      <c r="EL165" s="126">
        <v>332</v>
      </c>
      <c r="EM165" s="126">
        <v>268</v>
      </c>
      <c r="EN165" s="126">
        <v>63</v>
      </c>
      <c r="EO165" s="126">
        <v>0</v>
      </c>
      <c r="EP165" s="126">
        <v>1</v>
      </c>
      <c r="EQ165" s="126">
        <v>0</v>
      </c>
      <c r="ER165" s="127" t="b">
        <v>0</v>
      </c>
      <c r="ES165" s="127" t="b">
        <v>0</v>
      </c>
      <c r="ET165" s="127" t="b">
        <v>0</v>
      </c>
      <c r="EU165" s="128">
        <v>0</v>
      </c>
      <c r="EV165" s="128">
        <v>0</v>
      </c>
      <c r="EW165" s="128">
        <v>0</v>
      </c>
      <c r="EX165" s="128">
        <v>0</v>
      </c>
      <c r="EY165" s="128">
        <v>0</v>
      </c>
      <c r="EZ165" s="128">
        <v>0</v>
      </c>
      <c r="FA165" s="127" t="b">
        <v>0</v>
      </c>
      <c r="FB165" s="127" t="b">
        <v>0</v>
      </c>
      <c r="FC165" s="127" t="b">
        <v>0</v>
      </c>
      <c r="FD165" s="128">
        <v>0.73299999999999998</v>
      </c>
      <c r="FE165" s="128">
        <v>0.19699999999999998</v>
      </c>
      <c r="FF165" s="128">
        <v>0</v>
      </c>
      <c r="FG165" s="128">
        <v>7.0999999999999994E-2</v>
      </c>
      <c r="FH165" s="128">
        <v>0</v>
      </c>
      <c r="FI165" s="128">
        <v>7.0999999999999994E-2</v>
      </c>
      <c r="FJ165" s="127" t="b">
        <v>0</v>
      </c>
      <c r="FK165" s="127" t="b">
        <v>0</v>
      </c>
      <c r="FL165" s="127" t="b">
        <v>0</v>
      </c>
      <c r="FM165" s="128">
        <v>0</v>
      </c>
      <c r="FN165" s="128">
        <v>0</v>
      </c>
      <c r="FO165" s="128">
        <v>0</v>
      </c>
      <c r="FP165" s="128">
        <v>0</v>
      </c>
      <c r="FQ165" s="128">
        <v>0</v>
      </c>
      <c r="FR165" s="128">
        <v>0</v>
      </c>
      <c r="FS165" s="183" t="s">
        <v>993</v>
      </c>
      <c r="FT165" s="128">
        <v>0</v>
      </c>
      <c r="FU165" s="126">
        <v>0</v>
      </c>
      <c r="FV165" s="126">
        <v>332</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6">
        <v>0</v>
      </c>
      <c r="GM165" s="127" t="b">
        <v>0</v>
      </c>
      <c r="GN165" s="183" t="s">
        <v>993</v>
      </c>
      <c r="GO165" s="183" t="s">
        <v>993</v>
      </c>
      <c r="GP165" s="183" t="s">
        <v>993</v>
      </c>
      <c r="GQ165" s="183" t="s">
        <v>993</v>
      </c>
      <c r="GR165" s="127"/>
      <c r="GS165" s="123"/>
    </row>
    <row r="166" spans="1:201">
      <c r="A166" s="122"/>
      <c r="B166" s="210" t="s">
        <v>592</v>
      </c>
      <c r="C166" s="183" t="s">
        <v>1160</v>
      </c>
      <c r="D166" s="183" t="s">
        <v>25</v>
      </c>
      <c r="E166" s="183" t="s">
        <v>437</v>
      </c>
      <c r="F166" s="183" t="s">
        <v>986</v>
      </c>
      <c r="G166" s="183" t="s">
        <v>1062</v>
      </c>
      <c r="H166" s="183" t="s">
        <v>1063</v>
      </c>
      <c r="I166" s="183" t="s">
        <v>1064</v>
      </c>
      <c r="J166" s="183" t="s">
        <v>1065</v>
      </c>
      <c r="K166" s="126">
        <v>1</v>
      </c>
      <c r="L166" s="183" t="s">
        <v>25</v>
      </c>
      <c r="M166" s="183" t="s">
        <v>1019</v>
      </c>
      <c r="N166" s="183" t="s">
        <v>346</v>
      </c>
      <c r="O166" s="183" t="s">
        <v>1161</v>
      </c>
      <c r="P166" s="183" t="s">
        <v>290</v>
      </c>
      <c r="Q166" s="183" t="s">
        <v>290</v>
      </c>
      <c r="R166" s="127" t="b">
        <v>0</v>
      </c>
      <c r="S166" s="126">
        <v>0</v>
      </c>
      <c r="T166" s="127" t="b">
        <v>0</v>
      </c>
      <c r="U166" s="126">
        <v>0</v>
      </c>
      <c r="V166" s="127" t="b">
        <v>1</v>
      </c>
      <c r="W166" s="127" t="b">
        <v>1</v>
      </c>
      <c r="X166" s="183" t="s">
        <v>290</v>
      </c>
      <c r="Y166" s="183" t="b">
        <f t="shared" si="48"/>
        <v>1</v>
      </c>
      <c r="Z166" s="183" t="s">
        <v>993</v>
      </c>
      <c r="AA166" s="127" t="b">
        <v>0</v>
      </c>
      <c r="AB166" s="183" t="s">
        <v>993</v>
      </c>
      <c r="AC166" s="183" t="s">
        <v>993</v>
      </c>
      <c r="AD166" s="183" t="s">
        <v>993</v>
      </c>
      <c r="AE166" s="183">
        <f t="shared" si="49"/>
        <v>60</v>
      </c>
      <c r="AF166" s="183">
        <f t="shared" si="50"/>
        <v>57</v>
      </c>
      <c r="AG166" s="183">
        <f t="shared" si="51"/>
        <v>30</v>
      </c>
      <c r="AH166" s="183">
        <f t="shared" si="52"/>
        <v>60</v>
      </c>
      <c r="AI166" s="126">
        <v>60</v>
      </c>
      <c r="AJ166" s="126">
        <v>57</v>
      </c>
      <c r="AK166" s="126">
        <v>30</v>
      </c>
      <c r="AL166" s="126">
        <v>60</v>
      </c>
      <c r="AM166" s="126">
        <v>0</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7" t="b">
        <v>0</v>
      </c>
      <c r="BD166" s="127"/>
      <c r="BE166" s="183" t="s">
        <v>298</v>
      </c>
      <c r="BF166" s="126">
        <v>42</v>
      </c>
      <c r="BG166" s="183" t="s">
        <v>1162</v>
      </c>
      <c r="BH166" s="126">
        <v>18</v>
      </c>
      <c r="BI166" s="183" t="s">
        <v>993</v>
      </c>
      <c r="BJ166" s="126">
        <v>0</v>
      </c>
      <c r="BK166" s="126">
        <v>0</v>
      </c>
      <c r="BL166" s="126">
        <v>18</v>
      </c>
      <c r="BM166" s="183" t="s">
        <v>993</v>
      </c>
      <c r="BN166" s="183" t="s">
        <v>993</v>
      </c>
      <c r="BO166" s="183" t="s">
        <v>993</v>
      </c>
      <c r="BP166" s="126">
        <v>0</v>
      </c>
      <c r="BQ166" s="183" t="s">
        <v>993</v>
      </c>
      <c r="BR166" s="126">
        <v>0</v>
      </c>
      <c r="BS166" s="183" t="s">
        <v>993</v>
      </c>
      <c r="BT166" s="126">
        <v>0</v>
      </c>
      <c r="BU166" s="126">
        <v>0</v>
      </c>
      <c r="BV166" s="126">
        <v>0</v>
      </c>
      <c r="BW166" s="183" t="s">
        <v>993</v>
      </c>
      <c r="BX166" s="126">
        <v>0</v>
      </c>
      <c r="BY166" s="183" t="s">
        <v>993</v>
      </c>
      <c r="BZ166" s="126">
        <v>0</v>
      </c>
      <c r="CA166" s="183" t="s">
        <v>993</v>
      </c>
      <c r="CB166" s="126">
        <v>0</v>
      </c>
      <c r="CC166" s="126">
        <v>0</v>
      </c>
      <c r="CD166" s="126">
        <v>0</v>
      </c>
      <c r="CE166" s="183" t="s">
        <v>993</v>
      </c>
      <c r="CF166" s="126">
        <v>0</v>
      </c>
      <c r="CG166" s="183" t="s">
        <v>993</v>
      </c>
      <c r="CH166" s="126">
        <v>0</v>
      </c>
      <c r="CI166" s="183" t="s">
        <v>993</v>
      </c>
      <c r="CJ166" s="126">
        <v>0</v>
      </c>
      <c r="CK166" s="126">
        <v>0</v>
      </c>
      <c r="CL166" s="126">
        <v>0</v>
      </c>
      <c r="CM166" s="126">
        <v>25</v>
      </c>
      <c r="CN166" s="126">
        <v>0</v>
      </c>
      <c r="CO166" s="126">
        <v>1</v>
      </c>
      <c r="CP166" s="126">
        <v>0</v>
      </c>
      <c r="CQ166" s="126">
        <v>4</v>
      </c>
      <c r="CR166" s="126">
        <v>0.7</v>
      </c>
      <c r="CS166" s="126">
        <v>0</v>
      </c>
      <c r="CT166" s="126">
        <v>0</v>
      </c>
      <c r="CU166" s="126">
        <v>0</v>
      </c>
      <c r="CV166" s="126">
        <v>0</v>
      </c>
      <c r="CW166" s="126">
        <v>0</v>
      </c>
      <c r="CX166" s="126">
        <v>0</v>
      </c>
      <c r="CY166" s="126">
        <v>0</v>
      </c>
      <c r="CZ166" s="126">
        <v>0</v>
      </c>
      <c r="DA166" s="126">
        <v>0</v>
      </c>
      <c r="DB166" s="126">
        <v>0</v>
      </c>
      <c r="DC166" s="126">
        <v>0</v>
      </c>
      <c r="DD166" s="126">
        <v>0</v>
      </c>
      <c r="DE166" s="126">
        <v>0</v>
      </c>
      <c r="DF166" s="126">
        <v>0</v>
      </c>
      <c r="DG166" s="127" t="b">
        <v>0</v>
      </c>
      <c r="DH166" s="183" t="s">
        <v>270</v>
      </c>
      <c r="DI166" s="183" t="s">
        <v>993</v>
      </c>
      <c r="DJ166" s="183" t="s">
        <v>993</v>
      </c>
      <c r="DK166" s="183" t="s">
        <v>993</v>
      </c>
      <c r="DL166" s="126">
        <v>623</v>
      </c>
      <c r="DM166" s="126">
        <v>136</v>
      </c>
      <c r="DN166" s="126">
        <v>377</v>
      </c>
      <c r="DO166" s="126">
        <v>110</v>
      </c>
      <c r="DP166" s="126">
        <v>15243</v>
      </c>
      <c r="DQ166" s="126">
        <v>623</v>
      </c>
      <c r="DR166" s="167">
        <f t="shared" si="53"/>
        <v>0.69602739726027396</v>
      </c>
      <c r="DS166" s="168">
        <f t="shared" si="54"/>
        <v>24.46709470304976</v>
      </c>
      <c r="DT166" s="126">
        <v>623</v>
      </c>
      <c r="DU166" s="126">
        <v>0</v>
      </c>
      <c r="DV166" s="126">
        <v>494</v>
      </c>
      <c r="DW166" s="126">
        <v>27</v>
      </c>
      <c r="DX166" s="126">
        <v>102</v>
      </c>
      <c r="DY166" s="126">
        <v>0</v>
      </c>
      <c r="DZ166" s="126">
        <v>0</v>
      </c>
      <c r="EA166" s="126">
        <v>0</v>
      </c>
      <c r="EB166" s="126">
        <v>623</v>
      </c>
      <c r="EC166" s="126">
        <v>0</v>
      </c>
      <c r="ED166" s="126">
        <v>465</v>
      </c>
      <c r="EE166" s="126">
        <v>32</v>
      </c>
      <c r="EF166" s="126">
        <v>18</v>
      </c>
      <c r="EG166" s="126">
        <v>32</v>
      </c>
      <c r="EH166" s="126">
        <v>0</v>
      </c>
      <c r="EI166" s="126">
        <v>34</v>
      </c>
      <c r="EJ166" s="126">
        <v>42</v>
      </c>
      <c r="EK166" s="126">
        <v>0</v>
      </c>
      <c r="EL166" s="126">
        <v>623</v>
      </c>
      <c r="EM166" s="126">
        <v>431</v>
      </c>
      <c r="EN166" s="126">
        <v>8</v>
      </c>
      <c r="EO166" s="126">
        <v>181</v>
      </c>
      <c r="EP166" s="126">
        <v>3</v>
      </c>
      <c r="EQ166" s="126">
        <v>0</v>
      </c>
      <c r="ER166" s="127" t="b">
        <v>0</v>
      </c>
      <c r="ES166" s="127" t="b">
        <v>0</v>
      </c>
      <c r="ET166" s="127" t="b">
        <v>0</v>
      </c>
      <c r="EU166" s="128">
        <v>0.17499999999999999</v>
      </c>
      <c r="EV166" s="128">
        <v>9.1999999999999998E-2</v>
      </c>
      <c r="EW166" s="128">
        <v>1E-3</v>
      </c>
      <c r="EX166" s="128">
        <v>3.3000000000000002E-2</v>
      </c>
      <c r="EY166" s="128">
        <v>4.4000000000000004E-2</v>
      </c>
      <c r="EZ166" s="128">
        <v>4.7E-2</v>
      </c>
      <c r="FA166" s="127" t="b">
        <v>0</v>
      </c>
      <c r="FB166" s="127" t="b">
        <v>0</v>
      </c>
      <c r="FC166" s="127" t="b">
        <v>0</v>
      </c>
      <c r="FD166" s="128">
        <v>0.13500000000000001</v>
      </c>
      <c r="FE166" s="128">
        <v>3.7999999999999999E-2</v>
      </c>
      <c r="FF166" s="128">
        <v>0</v>
      </c>
      <c r="FG166" s="128">
        <v>0</v>
      </c>
      <c r="FH166" s="128">
        <v>6.9999999999999993E-3</v>
      </c>
      <c r="FI166" s="128">
        <v>9.0000000000000011E-3</v>
      </c>
      <c r="FJ166" s="127" t="b">
        <v>0</v>
      </c>
      <c r="FK166" s="127" t="b">
        <v>0</v>
      </c>
      <c r="FL166" s="127" t="b">
        <v>0</v>
      </c>
      <c r="FM166" s="128">
        <v>0</v>
      </c>
      <c r="FN166" s="128">
        <v>0</v>
      </c>
      <c r="FO166" s="128">
        <v>0</v>
      </c>
      <c r="FP166" s="128">
        <v>0</v>
      </c>
      <c r="FQ166" s="128">
        <v>0</v>
      </c>
      <c r="FR166" s="128">
        <v>0</v>
      </c>
      <c r="FS166" s="183" t="s">
        <v>993</v>
      </c>
      <c r="FT166" s="128">
        <v>0</v>
      </c>
      <c r="FU166" s="126">
        <v>0</v>
      </c>
      <c r="FV166" s="126">
        <v>623</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6">
        <v>0</v>
      </c>
      <c r="GM166" s="127" t="b">
        <v>0</v>
      </c>
      <c r="GN166" s="183" t="s">
        <v>993</v>
      </c>
      <c r="GO166" s="183" t="s">
        <v>993</v>
      </c>
      <c r="GP166" s="183" t="s">
        <v>993</v>
      </c>
      <c r="GQ166" s="183" t="s">
        <v>993</v>
      </c>
      <c r="GR166" s="127"/>
      <c r="GS166" s="123"/>
    </row>
    <row r="167" spans="1:201">
      <c r="A167" s="122"/>
      <c r="B167" s="210" t="s">
        <v>453</v>
      </c>
      <c r="C167" s="183" t="s">
        <v>1163</v>
      </c>
      <c r="D167" s="183" t="s">
        <v>1164</v>
      </c>
      <c r="E167" s="183" t="s">
        <v>437</v>
      </c>
      <c r="F167" s="183" t="s">
        <v>986</v>
      </c>
      <c r="G167" s="183" t="s">
        <v>1062</v>
      </c>
      <c r="H167" s="183" t="s">
        <v>1063</v>
      </c>
      <c r="I167" s="183" t="s">
        <v>1064</v>
      </c>
      <c r="J167" s="183" t="s">
        <v>1065</v>
      </c>
      <c r="K167" s="126">
        <v>8</v>
      </c>
      <c r="L167" s="183" t="s">
        <v>1164</v>
      </c>
      <c r="M167" s="183" t="s">
        <v>1019</v>
      </c>
      <c r="N167" s="183" t="s">
        <v>594</v>
      </c>
      <c r="O167" s="183" t="s">
        <v>992</v>
      </c>
      <c r="P167" s="183" t="s">
        <v>290</v>
      </c>
      <c r="Q167" s="183" t="s">
        <v>290</v>
      </c>
      <c r="R167" s="127" t="b">
        <v>0</v>
      </c>
      <c r="S167" s="126">
        <v>0</v>
      </c>
      <c r="T167" s="127" t="b">
        <v>0</v>
      </c>
      <c r="U167" s="126">
        <v>0</v>
      </c>
      <c r="V167" s="127" t="b">
        <v>0</v>
      </c>
      <c r="W167" s="127" t="b">
        <v>1</v>
      </c>
      <c r="X167" s="183" t="s">
        <v>290</v>
      </c>
      <c r="Y167" s="183" t="b">
        <f t="shared" ref="Y167:Y198" si="55">Q167=X167</f>
        <v>1</v>
      </c>
      <c r="Z167" s="183" t="s">
        <v>993</v>
      </c>
      <c r="AA167" s="127" t="b">
        <v>0</v>
      </c>
      <c r="AB167" s="183" t="s">
        <v>993</v>
      </c>
      <c r="AC167" s="183" t="s">
        <v>993</v>
      </c>
      <c r="AD167" s="183" t="s">
        <v>993</v>
      </c>
      <c r="AE167" s="183">
        <f t="shared" ref="AE167:AE202" si="56">AI167+AN167</f>
        <v>51</v>
      </c>
      <c r="AF167" s="183">
        <f t="shared" ref="AF167:AF202" si="57">AJ167+AO167</f>
        <v>50</v>
      </c>
      <c r="AG167" s="183">
        <f t="shared" ref="AG167:AG202" si="58">AK167+AP167</f>
        <v>28</v>
      </c>
      <c r="AH167" s="183">
        <f t="shared" ref="AH167:AH202" si="59">AL167+AQ167</f>
        <v>51</v>
      </c>
      <c r="AI167" s="126">
        <v>51</v>
      </c>
      <c r="AJ167" s="126">
        <v>50</v>
      </c>
      <c r="AK167" s="126">
        <v>28</v>
      </c>
      <c r="AL167" s="126">
        <v>51</v>
      </c>
      <c r="AM167" s="126">
        <v>0</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7" t="b">
        <v>0</v>
      </c>
      <c r="BD167" s="127"/>
      <c r="BE167" s="183" t="s">
        <v>270</v>
      </c>
      <c r="BF167" s="126">
        <v>51</v>
      </c>
      <c r="BG167" s="183" t="s">
        <v>993</v>
      </c>
      <c r="BH167" s="126">
        <v>0</v>
      </c>
      <c r="BI167" s="183" t="s">
        <v>993</v>
      </c>
      <c r="BJ167" s="126">
        <v>0</v>
      </c>
      <c r="BK167" s="126">
        <v>0</v>
      </c>
      <c r="BL167" s="126">
        <v>0</v>
      </c>
      <c r="BM167" s="183" t="s">
        <v>993</v>
      </c>
      <c r="BN167" s="183" t="s">
        <v>993</v>
      </c>
      <c r="BO167" s="183" t="s">
        <v>993</v>
      </c>
      <c r="BP167" s="126">
        <v>0</v>
      </c>
      <c r="BQ167" s="183" t="s">
        <v>993</v>
      </c>
      <c r="BR167" s="126">
        <v>0</v>
      </c>
      <c r="BS167" s="183" t="s">
        <v>993</v>
      </c>
      <c r="BT167" s="126">
        <v>0</v>
      </c>
      <c r="BU167" s="126">
        <v>0</v>
      </c>
      <c r="BV167" s="126">
        <v>0</v>
      </c>
      <c r="BW167" s="183" t="s">
        <v>993</v>
      </c>
      <c r="BX167" s="126">
        <v>0</v>
      </c>
      <c r="BY167" s="183" t="s">
        <v>993</v>
      </c>
      <c r="BZ167" s="126">
        <v>0</v>
      </c>
      <c r="CA167" s="183" t="s">
        <v>993</v>
      </c>
      <c r="CB167" s="126">
        <v>0</v>
      </c>
      <c r="CC167" s="126">
        <v>0</v>
      </c>
      <c r="CD167" s="126">
        <v>0</v>
      </c>
      <c r="CE167" s="183" t="s">
        <v>993</v>
      </c>
      <c r="CF167" s="126">
        <v>0</v>
      </c>
      <c r="CG167" s="183" t="s">
        <v>993</v>
      </c>
      <c r="CH167" s="126">
        <v>0</v>
      </c>
      <c r="CI167" s="183" t="s">
        <v>993</v>
      </c>
      <c r="CJ167" s="126">
        <v>0</v>
      </c>
      <c r="CK167" s="126">
        <v>0</v>
      </c>
      <c r="CL167" s="126">
        <v>0</v>
      </c>
      <c r="CM167" s="126">
        <v>33</v>
      </c>
      <c r="CN167" s="126">
        <v>1.2</v>
      </c>
      <c r="CO167" s="126">
        <v>0</v>
      </c>
      <c r="CP167" s="126">
        <v>0</v>
      </c>
      <c r="CQ167" s="126">
        <v>0</v>
      </c>
      <c r="CR167" s="126">
        <v>1.3</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7" t="b">
        <v>0</v>
      </c>
      <c r="DH167" s="183" t="s">
        <v>999</v>
      </c>
      <c r="DI167" s="183" t="s">
        <v>1055</v>
      </c>
      <c r="DJ167" s="183" t="s">
        <v>521</v>
      </c>
      <c r="DK167" s="183" t="s">
        <v>339</v>
      </c>
      <c r="DL167" s="126">
        <v>1226</v>
      </c>
      <c r="DM167" s="126">
        <v>929</v>
      </c>
      <c r="DN167" s="126">
        <v>0</v>
      </c>
      <c r="DO167" s="126">
        <v>297</v>
      </c>
      <c r="DP167" s="126">
        <v>15008</v>
      </c>
      <c r="DQ167" s="126">
        <v>1232</v>
      </c>
      <c r="DR167" s="167">
        <f t="shared" si="53"/>
        <v>0.80623153370937417</v>
      </c>
      <c r="DS167" s="168">
        <f t="shared" si="54"/>
        <v>12.211554109031733</v>
      </c>
      <c r="DT167" s="126">
        <v>1226</v>
      </c>
      <c r="DU167" s="126">
        <v>55</v>
      </c>
      <c r="DV167" s="126">
        <v>1061</v>
      </c>
      <c r="DW167" s="126">
        <v>31</v>
      </c>
      <c r="DX167" s="126">
        <v>79</v>
      </c>
      <c r="DY167" s="126">
        <v>0</v>
      </c>
      <c r="DZ167" s="126">
        <v>0</v>
      </c>
      <c r="EA167" s="126">
        <v>0</v>
      </c>
      <c r="EB167" s="126">
        <v>1232</v>
      </c>
      <c r="EC167" s="126">
        <v>115</v>
      </c>
      <c r="ED167" s="126">
        <v>980</v>
      </c>
      <c r="EE167" s="126">
        <v>37</v>
      </c>
      <c r="EF167" s="126">
        <v>8</v>
      </c>
      <c r="EG167" s="126">
        <v>16</v>
      </c>
      <c r="EH167" s="126">
        <v>0</v>
      </c>
      <c r="EI167" s="126">
        <v>42</v>
      </c>
      <c r="EJ167" s="126">
        <v>34</v>
      </c>
      <c r="EK167" s="126">
        <v>0</v>
      </c>
      <c r="EL167" s="126">
        <v>1117</v>
      </c>
      <c r="EM167" s="126">
        <v>1032</v>
      </c>
      <c r="EN167" s="126">
        <v>46</v>
      </c>
      <c r="EO167" s="126">
        <v>39</v>
      </c>
      <c r="EP167" s="126">
        <v>0</v>
      </c>
      <c r="EQ167" s="126">
        <v>0</v>
      </c>
      <c r="ER167" s="127" t="b">
        <v>0</v>
      </c>
      <c r="ES167" s="127" t="b">
        <v>0</v>
      </c>
      <c r="ET167" s="127" t="b">
        <v>0</v>
      </c>
      <c r="EU167" s="128">
        <v>0.46</v>
      </c>
      <c r="EV167" s="128">
        <v>0.33</v>
      </c>
      <c r="EW167" s="128">
        <v>0.18100000000000002</v>
      </c>
      <c r="EX167" s="128">
        <v>0.156</v>
      </c>
      <c r="EY167" s="128">
        <v>2.7000000000000003E-2</v>
      </c>
      <c r="EZ167" s="128">
        <v>0.28600000000000003</v>
      </c>
      <c r="FA167" s="127" t="b">
        <v>0</v>
      </c>
      <c r="FB167" s="127" t="b">
        <v>0</v>
      </c>
      <c r="FC167" s="127" t="b">
        <v>0</v>
      </c>
      <c r="FD167" s="128">
        <v>0</v>
      </c>
      <c r="FE167" s="128">
        <v>0</v>
      </c>
      <c r="FF167" s="128">
        <v>0</v>
      </c>
      <c r="FG167" s="128">
        <v>0</v>
      </c>
      <c r="FH167" s="128">
        <v>0</v>
      </c>
      <c r="FI167" s="128">
        <v>0</v>
      </c>
      <c r="FJ167" s="127" t="b">
        <v>0</v>
      </c>
      <c r="FK167" s="127" t="b">
        <v>0</v>
      </c>
      <c r="FL167" s="127" t="b">
        <v>0</v>
      </c>
      <c r="FM167" s="128">
        <v>0.46</v>
      </c>
      <c r="FN167" s="128">
        <v>0.33</v>
      </c>
      <c r="FO167" s="128">
        <v>0.18100000000000002</v>
      </c>
      <c r="FP167" s="128">
        <v>0.156</v>
      </c>
      <c r="FQ167" s="128">
        <v>2.7000000000000003E-2</v>
      </c>
      <c r="FR167" s="128">
        <v>0.28600000000000003</v>
      </c>
      <c r="FS167" s="183" t="s">
        <v>993</v>
      </c>
      <c r="FT167" s="128">
        <v>0</v>
      </c>
      <c r="FU167" s="126">
        <v>0</v>
      </c>
      <c r="FV167" s="126">
        <v>1117</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6">
        <v>0</v>
      </c>
      <c r="GM167" s="127" t="b">
        <v>0</v>
      </c>
      <c r="GN167" s="183" t="s">
        <v>993</v>
      </c>
      <c r="GO167" s="183" t="s">
        <v>993</v>
      </c>
      <c r="GP167" s="183" t="s">
        <v>993</v>
      </c>
      <c r="GQ167" s="183" t="s">
        <v>993</v>
      </c>
      <c r="GR167" s="127"/>
      <c r="GS167" s="123"/>
    </row>
    <row r="168" spans="1:201">
      <c r="A168" s="122"/>
      <c r="B168" s="210" t="s">
        <v>453</v>
      </c>
      <c r="C168" s="183" t="s">
        <v>1163</v>
      </c>
      <c r="D168" s="183" t="s">
        <v>1164</v>
      </c>
      <c r="E168" s="183" t="s">
        <v>437</v>
      </c>
      <c r="F168" s="183" t="s">
        <v>986</v>
      </c>
      <c r="G168" s="183" t="s">
        <v>1062</v>
      </c>
      <c r="H168" s="183" t="s">
        <v>1063</v>
      </c>
      <c r="I168" s="183" t="s">
        <v>1064</v>
      </c>
      <c r="J168" s="183" t="s">
        <v>1065</v>
      </c>
      <c r="K168" s="126">
        <v>10</v>
      </c>
      <c r="L168" s="183" t="s">
        <v>1164</v>
      </c>
      <c r="M168" s="183" t="s">
        <v>1013</v>
      </c>
      <c r="N168" s="183" t="s">
        <v>595</v>
      </c>
      <c r="O168" s="183" t="s">
        <v>992</v>
      </c>
      <c r="P168" s="183" t="s">
        <v>290</v>
      </c>
      <c r="Q168" s="183" t="s">
        <v>290</v>
      </c>
      <c r="R168" s="127" t="b">
        <v>0</v>
      </c>
      <c r="S168" s="126">
        <v>0</v>
      </c>
      <c r="T168" s="127" t="b">
        <v>0</v>
      </c>
      <c r="U168" s="126">
        <v>0</v>
      </c>
      <c r="V168" s="127" t="b">
        <v>0</v>
      </c>
      <c r="W168" s="127" t="b">
        <v>1</v>
      </c>
      <c r="X168" s="183" t="s">
        <v>293</v>
      </c>
      <c r="Y168" s="183" t="b">
        <f t="shared" si="55"/>
        <v>0</v>
      </c>
      <c r="Z168" s="183" t="s">
        <v>993</v>
      </c>
      <c r="AA168" s="127" t="b">
        <v>0</v>
      </c>
      <c r="AB168" s="183" t="s">
        <v>993</v>
      </c>
      <c r="AC168" s="183" t="s">
        <v>993</v>
      </c>
      <c r="AD168" s="183" t="s">
        <v>993</v>
      </c>
      <c r="AE168" s="183">
        <f t="shared" si="56"/>
        <v>47</v>
      </c>
      <c r="AF168" s="183">
        <f t="shared" si="57"/>
        <v>40</v>
      </c>
      <c r="AG168" s="183">
        <f t="shared" si="58"/>
        <v>15</v>
      </c>
      <c r="AH168" s="183">
        <f t="shared" si="59"/>
        <v>47</v>
      </c>
      <c r="AI168" s="126">
        <v>47</v>
      </c>
      <c r="AJ168" s="126">
        <v>40</v>
      </c>
      <c r="AK168" s="126">
        <v>15</v>
      </c>
      <c r="AL168" s="126">
        <v>47</v>
      </c>
      <c r="AM168" s="126">
        <v>0</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7" t="b">
        <v>0</v>
      </c>
      <c r="BD168" s="127"/>
      <c r="BE168" s="183" t="s">
        <v>1031</v>
      </c>
      <c r="BF168" s="126">
        <v>47</v>
      </c>
      <c r="BG168" s="183" t="s">
        <v>993</v>
      </c>
      <c r="BH168" s="126">
        <v>0</v>
      </c>
      <c r="BI168" s="183" t="s">
        <v>993</v>
      </c>
      <c r="BJ168" s="126">
        <v>0</v>
      </c>
      <c r="BK168" s="126">
        <v>0</v>
      </c>
      <c r="BL168" s="126">
        <v>0</v>
      </c>
      <c r="BM168" s="183" t="s">
        <v>993</v>
      </c>
      <c r="BN168" s="183" t="s">
        <v>993</v>
      </c>
      <c r="BO168" s="183" t="s">
        <v>993</v>
      </c>
      <c r="BP168" s="126">
        <v>0</v>
      </c>
      <c r="BQ168" s="183" t="s">
        <v>993</v>
      </c>
      <c r="BR168" s="126">
        <v>0</v>
      </c>
      <c r="BS168" s="183" t="s">
        <v>993</v>
      </c>
      <c r="BT168" s="126">
        <v>0</v>
      </c>
      <c r="BU168" s="126">
        <v>0</v>
      </c>
      <c r="BV168" s="126">
        <v>0</v>
      </c>
      <c r="BW168" s="183" t="s">
        <v>993</v>
      </c>
      <c r="BX168" s="126">
        <v>0</v>
      </c>
      <c r="BY168" s="183" t="s">
        <v>993</v>
      </c>
      <c r="BZ168" s="126">
        <v>0</v>
      </c>
      <c r="CA168" s="183" t="s">
        <v>993</v>
      </c>
      <c r="CB168" s="126">
        <v>0</v>
      </c>
      <c r="CC168" s="126">
        <v>0</v>
      </c>
      <c r="CD168" s="126">
        <v>0</v>
      </c>
      <c r="CE168" s="183" t="s">
        <v>993</v>
      </c>
      <c r="CF168" s="126">
        <v>0</v>
      </c>
      <c r="CG168" s="183" t="s">
        <v>993</v>
      </c>
      <c r="CH168" s="126">
        <v>0</v>
      </c>
      <c r="CI168" s="183" t="s">
        <v>993</v>
      </c>
      <c r="CJ168" s="126">
        <v>0</v>
      </c>
      <c r="CK168" s="126">
        <v>0</v>
      </c>
      <c r="CL168" s="126">
        <v>0</v>
      </c>
      <c r="CM168" s="126">
        <v>27</v>
      </c>
      <c r="CN168" s="126">
        <v>1.8</v>
      </c>
      <c r="CO168" s="126">
        <v>0</v>
      </c>
      <c r="CP168" s="126">
        <v>0</v>
      </c>
      <c r="CQ168" s="126">
        <v>0</v>
      </c>
      <c r="CR168" s="126">
        <v>1.5</v>
      </c>
      <c r="CS168" s="126">
        <v>0</v>
      </c>
      <c r="CT168" s="126">
        <v>0</v>
      </c>
      <c r="CU168" s="126">
        <v>0</v>
      </c>
      <c r="CV168" s="126">
        <v>0</v>
      </c>
      <c r="CW168" s="126">
        <v>0</v>
      </c>
      <c r="CX168" s="126">
        <v>0</v>
      </c>
      <c r="CY168" s="126">
        <v>0</v>
      </c>
      <c r="CZ168" s="126">
        <v>0</v>
      </c>
      <c r="DA168" s="126">
        <v>0</v>
      </c>
      <c r="DB168" s="126">
        <v>0</v>
      </c>
      <c r="DC168" s="126">
        <v>0</v>
      </c>
      <c r="DD168" s="126">
        <v>0</v>
      </c>
      <c r="DE168" s="126">
        <v>0</v>
      </c>
      <c r="DF168" s="126">
        <v>0</v>
      </c>
      <c r="DG168" s="127" t="b">
        <v>0</v>
      </c>
      <c r="DH168" s="183" t="s">
        <v>999</v>
      </c>
      <c r="DI168" s="183" t="s">
        <v>301</v>
      </c>
      <c r="DJ168" s="183" t="s">
        <v>1000</v>
      </c>
      <c r="DK168" s="183" t="s">
        <v>296</v>
      </c>
      <c r="DL168" s="126">
        <v>693</v>
      </c>
      <c r="DM168" s="126">
        <v>691</v>
      </c>
      <c r="DN168" s="126">
        <v>0</v>
      </c>
      <c r="DO168" s="126">
        <v>2</v>
      </c>
      <c r="DP168" s="126">
        <v>9658</v>
      </c>
      <c r="DQ168" s="126">
        <v>690</v>
      </c>
      <c r="DR168" s="167">
        <f t="shared" si="53"/>
        <v>0.56298455260856894</v>
      </c>
      <c r="DS168" s="168">
        <f t="shared" si="54"/>
        <v>13.966738973246565</v>
      </c>
      <c r="DT168" s="126">
        <v>693</v>
      </c>
      <c r="DU168" s="126">
        <v>347</v>
      </c>
      <c r="DV168" s="126">
        <v>343</v>
      </c>
      <c r="DW168" s="126">
        <v>1</v>
      </c>
      <c r="DX168" s="126">
        <v>2</v>
      </c>
      <c r="DY168" s="126">
        <v>0</v>
      </c>
      <c r="DZ168" s="126">
        <v>0</v>
      </c>
      <c r="EA168" s="126">
        <v>0</v>
      </c>
      <c r="EB168" s="126">
        <v>690</v>
      </c>
      <c r="EC168" s="126">
        <v>17</v>
      </c>
      <c r="ED168" s="126">
        <v>505</v>
      </c>
      <c r="EE168" s="126">
        <v>117</v>
      </c>
      <c r="EF168" s="126">
        <v>11</v>
      </c>
      <c r="EG168" s="126">
        <v>13</v>
      </c>
      <c r="EH168" s="126">
        <v>0</v>
      </c>
      <c r="EI168" s="126">
        <v>21</v>
      </c>
      <c r="EJ168" s="126">
        <v>6</v>
      </c>
      <c r="EK168" s="126">
        <v>0</v>
      </c>
      <c r="EL168" s="126">
        <v>673</v>
      </c>
      <c r="EM168" s="126">
        <v>614</v>
      </c>
      <c r="EN168" s="126">
        <v>28</v>
      </c>
      <c r="EO168" s="126">
        <v>28</v>
      </c>
      <c r="EP168" s="126">
        <v>3</v>
      </c>
      <c r="EQ168" s="126">
        <v>0</v>
      </c>
      <c r="ER168" s="127" t="b">
        <v>0</v>
      </c>
      <c r="ES168" s="127" t="b">
        <v>0</v>
      </c>
      <c r="ET168" s="127" t="b">
        <v>0</v>
      </c>
      <c r="EU168" s="128">
        <v>0</v>
      </c>
      <c r="EV168" s="128">
        <v>0</v>
      </c>
      <c r="EW168" s="128">
        <v>0</v>
      </c>
      <c r="EX168" s="128">
        <v>0</v>
      </c>
      <c r="EY168" s="128">
        <v>0</v>
      </c>
      <c r="EZ168" s="128">
        <v>0</v>
      </c>
      <c r="FA168" s="127" t="b">
        <v>0</v>
      </c>
      <c r="FB168" s="127" t="b">
        <v>0</v>
      </c>
      <c r="FC168" s="127" t="b">
        <v>0</v>
      </c>
      <c r="FD168" s="128">
        <v>0.183</v>
      </c>
      <c r="FE168" s="128">
        <v>5.9000000000000004E-2</v>
      </c>
      <c r="FF168" s="128">
        <v>3.1E-2</v>
      </c>
      <c r="FG168" s="128">
        <v>1.9E-2</v>
      </c>
      <c r="FH168" s="128">
        <v>1E-3</v>
      </c>
      <c r="FI168" s="128">
        <v>7.0000000000000007E-2</v>
      </c>
      <c r="FJ168" s="127" t="b">
        <v>0</v>
      </c>
      <c r="FK168" s="127" t="b">
        <v>0</v>
      </c>
      <c r="FL168" s="127" t="b">
        <v>0</v>
      </c>
      <c r="FM168" s="128">
        <v>0</v>
      </c>
      <c r="FN168" s="128">
        <v>0</v>
      </c>
      <c r="FO168" s="128">
        <v>0</v>
      </c>
      <c r="FP168" s="128">
        <v>0</v>
      </c>
      <c r="FQ168" s="128">
        <v>0</v>
      </c>
      <c r="FR168" s="128">
        <v>0</v>
      </c>
      <c r="FS168" s="183" t="s">
        <v>993</v>
      </c>
      <c r="FT168" s="128">
        <v>0</v>
      </c>
      <c r="FU168" s="126">
        <v>0</v>
      </c>
      <c r="FV168" s="126">
        <v>673</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6">
        <v>0</v>
      </c>
      <c r="GM168" s="127" t="b">
        <v>0</v>
      </c>
      <c r="GN168" s="183" t="s">
        <v>993</v>
      </c>
      <c r="GO168" s="183" t="s">
        <v>993</v>
      </c>
      <c r="GP168" s="183" t="s">
        <v>993</v>
      </c>
      <c r="GQ168" s="183" t="s">
        <v>993</v>
      </c>
      <c r="GR168" s="127"/>
      <c r="GS168" s="123"/>
    </row>
    <row r="169" spans="1:201">
      <c r="A169" s="122"/>
      <c r="B169" s="210" t="s">
        <v>453</v>
      </c>
      <c r="C169" s="183" t="s">
        <v>1163</v>
      </c>
      <c r="D169" s="183" t="s">
        <v>1164</v>
      </c>
      <c r="E169" s="183" t="s">
        <v>437</v>
      </c>
      <c r="F169" s="183" t="s">
        <v>986</v>
      </c>
      <c r="G169" s="183" t="s">
        <v>1062</v>
      </c>
      <c r="H169" s="183" t="s">
        <v>1063</v>
      </c>
      <c r="I169" s="183" t="s">
        <v>1064</v>
      </c>
      <c r="J169" s="183" t="s">
        <v>1065</v>
      </c>
      <c r="K169" s="126">
        <v>12</v>
      </c>
      <c r="L169" s="183" t="s">
        <v>1164</v>
      </c>
      <c r="M169" s="183" t="s">
        <v>1015</v>
      </c>
      <c r="N169" s="183" t="s">
        <v>596</v>
      </c>
      <c r="O169" s="183" t="s">
        <v>992</v>
      </c>
      <c r="P169" s="183" t="s">
        <v>290</v>
      </c>
      <c r="Q169" s="183" t="s">
        <v>290</v>
      </c>
      <c r="R169" s="127" t="b">
        <v>0</v>
      </c>
      <c r="S169" s="126">
        <v>0</v>
      </c>
      <c r="T169" s="127" t="b">
        <v>0</v>
      </c>
      <c r="U169" s="126">
        <v>0</v>
      </c>
      <c r="V169" s="127" t="b">
        <v>0</v>
      </c>
      <c r="W169" s="127" t="b">
        <v>1</v>
      </c>
      <c r="X169" s="183" t="s">
        <v>290</v>
      </c>
      <c r="Y169" s="183" t="b">
        <f t="shared" si="55"/>
        <v>1</v>
      </c>
      <c r="Z169" s="183" t="s">
        <v>993</v>
      </c>
      <c r="AA169" s="127" t="b">
        <v>0</v>
      </c>
      <c r="AB169" s="183" t="s">
        <v>993</v>
      </c>
      <c r="AC169" s="183" t="s">
        <v>993</v>
      </c>
      <c r="AD169" s="183" t="s">
        <v>993</v>
      </c>
      <c r="AE169" s="183">
        <f t="shared" si="56"/>
        <v>51</v>
      </c>
      <c r="AF169" s="183">
        <f t="shared" si="57"/>
        <v>48</v>
      </c>
      <c r="AG169" s="183">
        <f t="shared" si="58"/>
        <v>20</v>
      </c>
      <c r="AH169" s="183">
        <f t="shared" si="59"/>
        <v>51</v>
      </c>
      <c r="AI169" s="126">
        <v>51</v>
      </c>
      <c r="AJ169" s="126">
        <v>48</v>
      </c>
      <c r="AK169" s="126">
        <v>20</v>
      </c>
      <c r="AL169" s="126">
        <v>51</v>
      </c>
      <c r="AM169" s="126">
        <v>0</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7" t="b">
        <v>0</v>
      </c>
      <c r="BD169" s="127"/>
      <c r="BE169" s="183" t="s">
        <v>270</v>
      </c>
      <c r="BF169" s="126">
        <v>51</v>
      </c>
      <c r="BG169" s="183" t="s">
        <v>993</v>
      </c>
      <c r="BH169" s="126">
        <v>0</v>
      </c>
      <c r="BI169" s="183" t="s">
        <v>993</v>
      </c>
      <c r="BJ169" s="126">
        <v>0</v>
      </c>
      <c r="BK169" s="126">
        <v>0</v>
      </c>
      <c r="BL169" s="126">
        <v>0</v>
      </c>
      <c r="BM169" s="183" t="s">
        <v>993</v>
      </c>
      <c r="BN169" s="183" t="s">
        <v>993</v>
      </c>
      <c r="BO169" s="183" t="s">
        <v>993</v>
      </c>
      <c r="BP169" s="126">
        <v>0</v>
      </c>
      <c r="BQ169" s="183" t="s">
        <v>993</v>
      </c>
      <c r="BR169" s="126">
        <v>0</v>
      </c>
      <c r="BS169" s="183" t="s">
        <v>993</v>
      </c>
      <c r="BT169" s="126">
        <v>0</v>
      </c>
      <c r="BU169" s="126">
        <v>0</v>
      </c>
      <c r="BV169" s="126">
        <v>0</v>
      </c>
      <c r="BW169" s="183" t="s">
        <v>993</v>
      </c>
      <c r="BX169" s="126">
        <v>0</v>
      </c>
      <c r="BY169" s="183" t="s">
        <v>993</v>
      </c>
      <c r="BZ169" s="126">
        <v>0</v>
      </c>
      <c r="CA169" s="183" t="s">
        <v>993</v>
      </c>
      <c r="CB169" s="126">
        <v>0</v>
      </c>
      <c r="CC169" s="126">
        <v>0</v>
      </c>
      <c r="CD169" s="126">
        <v>0</v>
      </c>
      <c r="CE169" s="183" t="s">
        <v>993</v>
      </c>
      <c r="CF169" s="126">
        <v>0</v>
      </c>
      <c r="CG169" s="183" t="s">
        <v>993</v>
      </c>
      <c r="CH169" s="126">
        <v>0</v>
      </c>
      <c r="CI169" s="183" t="s">
        <v>993</v>
      </c>
      <c r="CJ169" s="126">
        <v>0</v>
      </c>
      <c r="CK169" s="126">
        <v>0</v>
      </c>
      <c r="CL169" s="126">
        <v>0</v>
      </c>
      <c r="CM169" s="126">
        <v>41</v>
      </c>
      <c r="CN169" s="126">
        <v>0.6</v>
      </c>
      <c r="CO169" s="126">
        <v>0</v>
      </c>
      <c r="CP169" s="126">
        <v>0</v>
      </c>
      <c r="CQ169" s="126">
        <v>0</v>
      </c>
      <c r="CR169" s="126">
        <v>1.6</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7" t="b">
        <v>0</v>
      </c>
      <c r="DH169" s="183" t="s">
        <v>999</v>
      </c>
      <c r="DI169" s="183" t="s">
        <v>296</v>
      </c>
      <c r="DJ169" s="183" t="s">
        <v>282</v>
      </c>
      <c r="DK169" s="183" t="s">
        <v>293</v>
      </c>
      <c r="DL169" s="126">
        <v>1343</v>
      </c>
      <c r="DM169" s="126">
        <v>1086</v>
      </c>
      <c r="DN169" s="126">
        <v>0</v>
      </c>
      <c r="DO169" s="126">
        <v>257</v>
      </c>
      <c r="DP169" s="126">
        <v>13083</v>
      </c>
      <c r="DQ169" s="126">
        <v>1350</v>
      </c>
      <c r="DR169" s="167">
        <f t="shared" si="53"/>
        <v>0.70282030620467362</v>
      </c>
      <c r="DS169" s="168">
        <f t="shared" si="54"/>
        <v>9.7163015224656508</v>
      </c>
      <c r="DT169" s="126">
        <v>1343</v>
      </c>
      <c r="DU169" s="126">
        <v>132</v>
      </c>
      <c r="DV169" s="126">
        <v>1125</v>
      </c>
      <c r="DW169" s="126">
        <v>32</v>
      </c>
      <c r="DX169" s="126">
        <v>54</v>
      </c>
      <c r="DY169" s="126">
        <v>0</v>
      </c>
      <c r="DZ169" s="126">
        <v>0</v>
      </c>
      <c r="EA169" s="126">
        <v>0</v>
      </c>
      <c r="EB169" s="126">
        <v>1350</v>
      </c>
      <c r="EC169" s="126">
        <v>103</v>
      </c>
      <c r="ED169" s="126">
        <v>1119</v>
      </c>
      <c r="EE169" s="126">
        <v>51</v>
      </c>
      <c r="EF169" s="126">
        <v>4</v>
      </c>
      <c r="EG169" s="126">
        <v>5</v>
      </c>
      <c r="EH169" s="126">
        <v>0</v>
      </c>
      <c r="EI169" s="126">
        <v>30</v>
      </c>
      <c r="EJ169" s="126">
        <v>38</v>
      </c>
      <c r="EK169" s="126">
        <v>0</v>
      </c>
      <c r="EL169" s="126">
        <v>1247</v>
      </c>
      <c r="EM169" s="126">
        <v>1207</v>
      </c>
      <c r="EN169" s="126">
        <v>11</v>
      </c>
      <c r="EO169" s="126">
        <v>28</v>
      </c>
      <c r="EP169" s="126">
        <v>1</v>
      </c>
      <c r="EQ169" s="126">
        <v>0</v>
      </c>
      <c r="ER169" s="127" t="b">
        <v>0</v>
      </c>
      <c r="ES169" s="127" t="b">
        <v>0</v>
      </c>
      <c r="ET169" s="127" t="b">
        <v>0</v>
      </c>
      <c r="EU169" s="128">
        <v>0.45200000000000001</v>
      </c>
      <c r="EV169" s="128">
        <v>0.28600000000000003</v>
      </c>
      <c r="EW169" s="128">
        <v>0.14599999999999999</v>
      </c>
      <c r="EX169" s="128">
        <v>0.11900000000000001</v>
      </c>
      <c r="EY169" s="128">
        <v>0.109</v>
      </c>
      <c r="EZ169" s="128">
        <v>0.29499999999999998</v>
      </c>
      <c r="FA169" s="127" t="b">
        <v>0</v>
      </c>
      <c r="FB169" s="127" t="b">
        <v>0</v>
      </c>
      <c r="FC169" s="127" t="b">
        <v>0</v>
      </c>
      <c r="FD169" s="128">
        <v>0</v>
      </c>
      <c r="FE169" s="128">
        <v>0</v>
      </c>
      <c r="FF169" s="128">
        <v>0</v>
      </c>
      <c r="FG169" s="128">
        <v>0</v>
      </c>
      <c r="FH169" s="128">
        <v>0</v>
      </c>
      <c r="FI169" s="128">
        <v>0</v>
      </c>
      <c r="FJ169" s="127" t="b">
        <v>0</v>
      </c>
      <c r="FK169" s="127" t="b">
        <v>0</v>
      </c>
      <c r="FL169" s="127" t="b">
        <v>0</v>
      </c>
      <c r="FM169" s="128">
        <v>0.45200000000000001</v>
      </c>
      <c r="FN169" s="128">
        <v>0.28600000000000003</v>
      </c>
      <c r="FO169" s="128">
        <v>0.14599999999999999</v>
      </c>
      <c r="FP169" s="128">
        <v>0.11900000000000001</v>
      </c>
      <c r="FQ169" s="128">
        <v>0.109</v>
      </c>
      <c r="FR169" s="128">
        <v>0.29499999999999998</v>
      </c>
      <c r="FS169" s="183" t="s">
        <v>993</v>
      </c>
      <c r="FT169" s="128">
        <v>0</v>
      </c>
      <c r="FU169" s="126">
        <v>0</v>
      </c>
      <c r="FV169" s="126">
        <v>1247</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6">
        <v>0</v>
      </c>
      <c r="GM169" s="127" t="b">
        <v>0</v>
      </c>
      <c r="GN169" s="183" t="s">
        <v>993</v>
      </c>
      <c r="GO169" s="183" t="s">
        <v>993</v>
      </c>
      <c r="GP169" s="183" t="s">
        <v>993</v>
      </c>
      <c r="GQ169" s="183" t="s">
        <v>993</v>
      </c>
      <c r="GR169" s="127"/>
      <c r="GS169" s="123"/>
    </row>
    <row r="170" spans="1:201">
      <c r="A170" s="122"/>
      <c r="B170" s="210" t="s">
        <v>453</v>
      </c>
      <c r="C170" s="183" t="s">
        <v>1163</v>
      </c>
      <c r="D170" s="183" t="s">
        <v>1164</v>
      </c>
      <c r="E170" s="183" t="s">
        <v>437</v>
      </c>
      <c r="F170" s="183" t="s">
        <v>986</v>
      </c>
      <c r="G170" s="183" t="s">
        <v>1062</v>
      </c>
      <c r="H170" s="183" t="s">
        <v>1063</v>
      </c>
      <c r="I170" s="183" t="s">
        <v>1064</v>
      </c>
      <c r="J170" s="183" t="s">
        <v>1065</v>
      </c>
      <c r="K170" s="126">
        <v>9</v>
      </c>
      <c r="L170" s="183" t="s">
        <v>1164</v>
      </c>
      <c r="M170" s="183" t="s">
        <v>1012</v>
      </c>
      <c r="N170" s="183" t="s">
        <v>597</v>
      </c>
      <c r="O170" s="183" t="s">
        <v>992</v>
      </c>
      <c r="P170" s="183" t="s">
        <v>290</v>
      </c>
      <c r="Q170" s="183" t="s">
        <v>290</v>
      </c>
      <c r="R170" s="127" t="b">
        <v>0</v>
      </c>
      <c r="S170" s="126">
        <v>0</v>
      </c>
      <c r="T170" s="127" t="b">
        <v>1</v>
      </c>
      <c r="U170" s="126">
        <v>5</v>
      </c>
      <c r="V170" s="127" t="b">
        <v>0</v>
      </c>
      <c r="W170" s="127" t="b">
        <v>1</v>
      </c>
      <c r="X170" s="183" t="s">
        <v>290</v>
      </c>
      <c r="Y170" s="183" t="b">
        <f t="shared" si="55"/>
        <v>1</v>
      </c>
      <c r="Z170" s="183" t="s">
        <v>993</v>
      </c>
      <c r="AA170" s="127" t="b">
        <v>0</v>
      </c>
      <c r="AB170" s="183" t="s">
        <v>993</v>
      </c>
      <c r="AC170" s="183" t="s">
        <v>993</v>
      </c>
      <c r="AD170" s="183" t="s">
        <v>993</v>
      </c>
      <c r="AE170" s="183">
        <f t="shared" si="56"/>
        <v>48</v>
      </c>
      <c r="AF170" s="183">
        <f t="shared" si="57"/>
        <v>31</v>
      </c>
      <c r="AG170" s="183">
        <f t="shared" si="58"/>
        <v>11</v>
      </c>
      <c r="AH170" s="183">
        <f t="shared" si="59"/>
        <v>48</v>
      </c>
      <c r="AI170" s="126">
        <v>48</v>
      </c>
      <c r="AJ170" s="126">
        <v>31</v>
      </c>
      <c r="AK170" s="126">
        <v>11</v>
      </c>
      <c r="AL170" s="126">
        <v>48</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7" t="b">
        <v>0</v>
      </c>
      <c r="BD170" s="127"/>
      <c r="BE170" s="183" t="s">
        <v>270</v>
      </c>
      <c r="BF170" s="126">
        <v>31</v>
      </c>
      <c r="BG170" s="183" t="s">
        <v>1165</v>
      </c>
      <c r="BH170" s="126">
        <v>17</v>
      </c>
      <c r="BI170" s="183" t="s">
        <v>993</v>
      </c>
      <c r="BJ170" s="126">
        <v>0</v>
      </c>
      <c r="BK170" s="126">
        <v>0</v>
      </c>
      <c r="BL170" s="126">
        <v>17</v>
      </c>
      <c r="BM170" s="183" t="s">
        <v>993</v>
      </c>
      <c r="BN170" s="183" t="s">
        <v>993</v>
      </c>
      <c r="BO170" s="183" t="s">
        <v>993</v>
      </c>
      <c r="BP170" s="126">
        <v>0</v>
      </c>
      <c r="BQ170" s="183" t="s">
        <v>993</v>
      </c>
      <c r="BR170" s="126">
        <v>0</v>
      </c>
      <c r="BS170" s="183" t="s">
        <v>993</v>
      </c>
      <c r="BT170" s="126">
        <v>0</v>
      </c>
      <c r="BU170" s="126">
        <v>0</v>
      </c>
      <c r="BV170" s="126">
        <v>0</v>
      </c>
      <c r="BW170" s="183" t="s">
        <v>993</v>
      </c>
      <c r="BX170" s="126">
        <v>0</v>
      </c>
      <c r="BY170" s="183" t="s">
        <v>993</v>
      </c>
      <c r="BZ170" s="126">
        <v>0</v>
      </c>
      <c r="CA170" s="183" t="s">
        <v>993</v>
      </c>
      <c r="CB170" s="126">
        <v>0</v>
      </c>
      <c r="CC170" s="126">
        <v>0</v>
      </c>
      <c r="CD170" s="126">
        <v>0</v>
      </c>
      <c r="CE170" s="183" t="s">
        <v>993</v>
      </c>
      <c r="CF170" s="126">
        <v>0</v>
      </c>
      <c r="CG170" s="183" t="s">
        <v>993</v>
      </c>
      <c r="CH170" s="126">
        <v>0</v>
      </c>
      <c r="CI170" s="183" t="s">
        <v>993</v>
      </c>
      <c r="CJ170" s="126">
        <v>0</v>
      </c>
      <c r="CK170" s="126">
        <v>0</v>
      </c>
      <c r="CL170" s="126">
        <v>0</v>
      </c>
      <c r="CM170" s="126">
        <v>16</v>
      </c>
      <c r="CN170" s="126">
        <v>1.1000000000000001</v>
      </c>
      <c r="CO170" s="126">
        <v>0</v>
      </c>
      <c r="CP170" s="126">
        <v>0</v>
      </c>
      <c r="CQ170" s="126">
        <v>0</v>
      </c>
      <c r="CR170" s="126">
        <v>1.5</v>
      </c>
      <c r="CS170" s="126">
        <v>22</v>
      </c>
      <c r="CT170" s="126">
        <v>0</v>
      </c>
      <c r="CU170" s="126">
        <v>0</v>
      </c>
      <c r="CV170" s="126">
        <v>0</v>
      </c>
      <c r="CW170" s="126">
        <v>0</v>
      </c>
      <c r="CX170" s="126">
        <v>0</v>
      </c>
      <c r="CY170" s="126">
        <v>0</v>
      </c>
      <c r="CZ170" s="126">
        <v>0</v>
      </c>
      <c r="DA170" s="126">
        <v>0</v>
      </c>
      <c r="DB170" s="126">
        <v>0</v>
      </c>
      <c r="DC170" s="126">
        <v>0</v>
      </c>
      <c r="DD170" s="126">
        <v>0</v>
      </c>
      <c r="DE170" s="126">
        <v>0</v>
      </c>
      <c r="DF170" s="126">
        <v>0</v>
      </c>
      <c r="DG170" s="127" t="b">
        <v>0</v>
      </c>
      <c r="DH170" s="183" t="s">
        <v>999</v>
      </c>
      <c r="DI170" s="183" t="s">
        <v>1011</v>
      </c>
      <c r="DJ170" s="183" t="s">
        <v>427</v>
      </c>
      <c r="DK170" s="183" t="s">
        <v>296</v>
      </c>
      <c r="DL170" s="126">
        <v>1095</v>
      </c>
      <c r="DM170" s="126">
        <v>730</v>
      </c>
      <c r="DN170" s="126">
        <v>0</v>
      </c>
      <c r="DO170" s="126">
        <v>365</v>
      </c>
      <c r="DP170" s="126">
        <v>7552</v>
      </c>
      <c r="DQ170" s="126">
        <v>1095</v>
      </c>
      <c r="DR170" s="167">
        <f t="shared" si="53"/>
        <v>0.43105022831050227</v>
      </c>
      <c r="DS170" s="168">
        <f t="shared" si="54"/>
        <v>6.8968036529680363</v>
      </c>
      <c r="DT170" s="126">
        <v>1095</v>
      </c>
      <c r="DU170" s="126">
        <v>27</v>
      </c>
      <c r="DV170" s="126">
        <v>919</v>
      </c>
      <c r="DW170" s="126">
        <v>40</v>
      </c>
      <c r="DX170" s="126">
        <v>58</v>
      </c>
      <c r="DY170" s="126">
        <v>0</v>
      </c>
      <c r="DZ170" s="126">
        <v>51</v>
      </c>
      <c r="EA170" s="126">
        <v>0</v>
      </c>
      <c r="EB170" s="126">
        <v>1095</v>
      </c>
      <c r="EC170" s="126">
        <v>46</v>
      </c>
      <c r="ED170" s="126">
        <v>960</v>
      </c>
      <c r="EE170" s="126">
        <v>28</v>
      </c>
      <c r="EF170" s="126">
        <v>18</v>
      </c>
      <c r="EG170" s="126">
        <v>12</v>
      </c>
      <c r="EH170" s="126">
        <v>0</v>
      </c>
      <c r="EI170" s="126">
        <v>11</v>
      </c>
      <c r="EJ170" s="126">
        <v>20</v>
      </c>
      <c r="EK170" s="126">
        <v>0</v>
      </c>
      <c r="EL170" s="126">
        <v>1049</v>
      </c>
      <c r="EM170" s="126">
        <v>1024</v>
      </c>
      <c r="EN170" s="126">
        <v>3</v>
      </c>
      <c r="EO170" s="126">
        <v>17</v>
      </c>
      <c r="EP170" s="126">
        <v>5</v>
      </c>
      <c r="EQ170" s="126">
        <v>90</v>
      </c>
      <c r="ER170" s="127" t="b">
        <v>0</v>
      </c>
      <c r="ES170" s="127" t="b">
        <v>0</v>
      </c>
      <c r="ET170" s="127" t="b">
        <v>0</v>
      </c>
      <c r="EU170" s="128">
        <v>0.44400000000000001</v>
      </c>
      <c r="EV170" s="128">
        <v>0.308</v>
      </c>
      <c r="EW170" s="128">
        <v>0.17399999999999999</v>
      </c>
      <c r="EX170" s="128">
        <v>0.157</v>
      </c>
      <c r="EY170" s="128">
        <v>0.16600000000000001</v>
      </c>
      <c r="EZ170" s="128">
        <v>0.35200000000000004</v>
      </c>
      <c r="FA170" s="127" t="b">
        <v>0</v>
      </c>
      <c r="FB170" s="127" t="b">
        <v>0</v>
      </c>
      <c r="FC170" s="127" t="b">
        <v>0</v>
      </c>
      <c r="FD170" s="128">
        <v>0</v>
      </c>
      <c r="FE170" s="128">
        <v>0</v>
      </c>
      <c r="FF170" s="128">
        <v>0</v>
      </c>
      <c r="FG170" s="128">
        <v>0</v>
      </c>
      <c r="FH170" s="128">
        <v>0</v>
      </c>
      <c r="FI170" s="128">
        <v>0</v>
      </c>
      <c r="FJ170" s="127" t="b">
        <v>0</v>
      </c>
      <c r="FK170" s="127" t="b">
        <v>0</v>
      </c>
      <c r="FL170" s="127" t="b">
        <v>0</v>
      </c>
      <c r="FM170" s="128">
        <v>0.44400000000000001</v>
      </c>
      <c r="FN170" s="128">
        <v>0.308</v>
      </c>
      <c r="FO170" s="128">
        <v>0.17399999999999999</v>
      </c>
      <c r="FP170" s="128">
        <v>0.157</v>
      </c>
      <c r="FQ170" s="128">
        <v>0.16600000000000001</v>
      </c>
      <c r="FR170" s="128">
        <v>0.35200000000000004</v>
      </c>
      <c r="FS170" s="183" t="s">
        <v>993</v>
      </c>
      <c r="FT170" s="128">
        <v>0</v>
      </c>
      <c r="FU170" s="126">
        <v>0</v>
      </c>
      <c r="FV170" s="126">
        <v>1049</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6">
        <v>0</v>
      </c>
      <c r="GM170" s="127" t="b">
        <v>0</v>
      </c>
      <c r="GN170" s="183" t="s">
        <v>993</v>
      </c>
      <c r="GO170" s="183" t="s">
        <v>993</v>
      </c>
      <c r="GP170" s="183" t="s">
        <v>993</v>
      </c>
      <c r="GQ170" s="183" t="s">
        <v>993</v>
      </c>
      <c r="GR170" s="127"/>
      <c r="GS170" s="123"/>
    </row>
    <row r="171" spans="1:201">
      <c r="A171" s="122"/>
      <c r="B171" s="210" t="s">
        <v>453</v>
      </c>
      <c r="C171" s="183" t="s">
        <v>1163</v>
      </c>
      <c r="D171" s="183" t="s">
        <v>1164</v>
      </c>
      <c r="E171" s="183" t="s">
        <v>437</v>
      </c>
      <c r="F171" s="183" t="s">
        <v>986</v>
      </c>
      <c r="G171" s="183" t="s">
        <v>1062</v>
      </c>
      <c r="H171" s="183" t="s">
        <v>1063</v>
      </c>
      <c r="I171" s="183" t="s">
        <v>1064</v>
      </c>
      <c r="J171" s="183" t="s">
        <v>1065</v>
      </c>
      <c r="K171" s="126">
        <v>11</v>
      </c>
      <c r="L171" s="183" t="s">
        <v>1164</v>
      </c>
      <c r="M171" s="183" t="s">
        <v>1078</v>
      </c>
      <c r="N171" s="183" t="s">
        <v>599</v>
      </c>
      <c r="O171" s="183" t="s">
        <v>992</v>
      </c>
      <c r="P171" s="183" t="s">
        <v>290</v>
      </c>
      <c r="Q171" s="183" t="s">
        <v>290</v>
      </c>
      <c r="R171" s="127" t="b">
        <v>0</v>
      </c>
      <c r="S171" s="126">
        <v>0</v>
      </c>
      <c r="T171" s="127" t="b">
        <v>0</v>
      </c>
      <c r="U171" s="126">
        <v>0</v>
      </c>
      <c r="V171" s="127" t="b">
        <v>0</v>
      </c>
      <c r="W171" s="127" t="b">
        <v>1</v>
      </c>
      <c r="X171" s="183" t="s">
        <v>290</v>
      </c>
      <c r="Y171" s="183" t="b">
        <f t="shared" si="55"/>
        <v>1</v>
      </c>
      <c r="Z171" s="183" t="s">
        <v>993</v>
      </c>
      <c r="AA171" s="127" t="b">
        <v>0</v>
      </c>
      <c r="AB171" s="183" t="s">
        <v>993</v>
      </c>
      <c r="AC171" s="183" t="s">
        <v>993</v>
      </c>
      <c r="AD171" s="183" t="s">
        <v>993</v>
      </c>
      <c r="AE171" s="183">
        <f t="shared" si="56"/>
        <v>48</v>
      </c>
      <c r="AF171" s="183">
        <f t="shared" si="57"/>
        <v>47</v>
      </c>
      <c r="AG171" s="183">
        <f t="shared" si="58"/>
        <v>25</v>
      </c>
      <c r="AH171" s="183">
        <f t="shared" si="59"/>
        <v>48</v>
      </c>
      <c r="AI171" s="126">
        <v>48</v>
      </c>
      <c r="AJ171" s="126">
        <v>47</v>
      </c>
      <c r="AK171" s="126">
        <v>25</v>
      </c>
      <c r="AL171" s="126">
        <v>48</v>
      </c>
      <c r="AM171" s="126">
        <v>0</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7" t="b">
        <v>0</v>
      </c>
      <c r="BD171" s="127"/>
      <c r="BE171" s="183" t="s">
        <v>270</v>
      </c>
      <c r="BF171" s="126">
        <v>48</v>
      </c>
      <c r="BG171" s="183" t="s">
        <v>993</v>
      </c>
      <c r="BH171" s="126">
        <v>0</v>
      </c>
      <c r="BI171" s="183" t="s">
        <v>993</v>
      </c>
      <c r="BJ171" s="126">
        <v>0</v>
      </c>
      <c r="BK171" s="126">
        <v>0</v>
      </c>
      <c r="BL171" s="126">
        <v>0</v>
      </c>
      <c r="BM171" s="183" t="s">
        <v>993</v>
      </c>
      <c r="BN171" s="183" t="s">
        <v>993</v>
      </c>
      <c r="BO171" s="183" t="s">
        <v>993</v>
      </c>
      <c r="BP171" s="126">
        <v>0</v>
      </c>
      <c r="BQ171" s="183" t="s">
        <v>993</v>
      </c>
      <c r="BR171" s="126">
        <v>0</v>
      </c>
      <c r="BS171" s="183" t="s">
        <v>993</v>
      </c>
      <c r="BT171" s="126">
        <v>0</v>
      </c>
      <c r="BU171" s="126">
        <v>0</v>
      </c>
      <c r="BV171" s="126">
        <v>0</v>
      </c>
      <c r="BW171" s="183" t="s">
        <v>993</v>
      </c>
      <c r="BX171" s="126">
        <v>0</v>
      </c>
      <c r="BY171" s="183" t="s">
        <v>993</v>
      </c>
      <c r="BZ171" s="126">
        <v>0</v>
      </c>
      <c r="CA171" s="183" t="s">
        <v>993</v>
      </c>
      <c r="CB171" s="126">
        <v>0</v>
      </c>
      <c r="CC171" s="126">
        <v>0</v>
      </c>
      <c r="CD171" s="126">
        <v>0</v>
      </c>
      <c r="CE171" s="183" t="s">
        <v>993</v>
      </c>
      <c r="CF171" s="126">
        <v>0</v>
      </c>
      <c r="CG171" s="183" t="s">
        <v>993</v>
      </c>
      <c r="CH171" s="126">
        <v>0</v>
      </c>
      <c r="CI171" s="183" t="s">
        <v>993</v>
      </c>
      <c r="CJ171" s="126">
        <v>0</v>
      </c>
      <c r="CK171" s="126">
        <v>0</v>
      </c>
      <c r="CL171" s="126">
        <v>0</v>
      </c>
      <c r="CM171" s="126">
        <v>34</v>
      </c>
      <c r="CN171" s="126">
        <v>0</v>
      </c>
      <c r="CO171" s="126">
        <v>0</v>
      </c>
      <c r="CP171" s="126">
        <v>0</v>
      </c>
      <c r="CQ171" s="126">
        <v>0</v>
      </c>
      <c r="CR171" s="126">
        <v>1.5</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7" t="b">
        <v>0</v>
      </c>
      <c r="DH171" s="183" t="s">
        <v>999</v>
      </c>
      <c r="DI171" s="183" t="s">
        <v>290</v>
      </c>
      <c r="DJ171" s="183" t="s">
        <v>296</v>
      </c>
      <c r="DK171" s="183" t="s">
        <v>298</v>
      </c>
      <c r="DL171" s="126">
        <v>800</v>
      </c>
      <c r="DM171" s="126">
        <v>556</v>
      </c>
      <c r="DN171" s="126">
        <v>0</v>
      </c>
      <c r="DO171" s="126">
        <v>244</v>
      </c>
      <c r="DP171" s="126">
        <v>14381</v>
      </c>
      <c r="DQ171" s="126">
        <v>804</v>
      </c>
      <c r="DR171" s="167">
        <f t="shared" si="53"/>
        <v>0.8208333333333333</v>
      </c>
      <c r="DS171" s="168">
        <f t="shared" si="54"/>
        <v>17.931421446384039</v>
      </c>
      <c r="DT171" s="126">
        <v>800</v>
      </c>
      <c r="DU171" s="126">
        <v>78</v>
      </c>
      <c r="DV171" s="126">
        <v>595</v>
      </c>
      <c r="DW171" s="126">
        <v>40</v>
      </c>
      <c r="DX171" s="126">
        <v>87</v>
      </c>
      <c r="DY171" s="126">
        <v>0</v>
      </c>
      <c r="DZ171" s="126">
        <v>0</v>
      </c>
      <c r="EA171" s="126">
        <v>0</v>
      </c>
      <c r="EB171" s="126">
        <v>804</v>
      </c>
      <c r="EC171" s="126">
        <v>94</v>
      </c>
      <c r="ED171" s="126">
        <v>568</v>
      </c>
      <c r="EE171" s="126">
        <v>59</v>
      </c>
      <c r="EF171" s="126">
        <v>19</v>
      </c>
      <c r="EG171" s="126">
        <v>17</v>
      </c>
      <c r="EH171" s="126">
        <v>0</v>
      </c>
      <c r="EI171" s="126">
        <v>6</v>
      </c>
      <c r="EJ171" s="126">
        <v>41</v>
      </c>
      <c r="EK171" s="126">
        <v>0</v>
      </c>
      <c r="EL171" s="126">
        <v>710</v>
      </c>
      <c r="EM171" s="126">
        <v>667</v>
      </c>
      <c r="EN171" s="126">
        <v>14</v>
      </c>
      <c r="EO171" s="126">
        <v>29</v>
      </c>
      <c r="EP171" s="126">
        <v>0</v>
      </c>
      <c r="EQ171" s="126">
        <v>0</v>
      </c>
      <c r="ER171" s="127" t="b">
        <v>0</v>
      </c>
      <c r="ES171" s="127" t="b">
        <v>0</v>
      </c>
      <c r="ET171" s="127" t="b">
        <v>0</v>
      </c>
      <c r="EU171" s="128">
        <v>0.49700000000000005</v>
      </c>
      <c r="EV171" s="128">
        <v>0.32700000000000001</v>
      </c>
      <c r="EW171" s="128">
        <v>0.17600000000000002</v>
      </c>
      <c r="EX171" s="128">
        <v>0.127</v>
      </c>
      <c r="EY171" s="128">
        <v>2.4E-2</v>
      </c>
      <c r="EZ171" s="128">
        <v>0.27600000000000002</v>
      </c>
      <c r="FA171" s="127" t="b">
        <v>0</v>
      </c>
      <c r="FB171" s="127" t="b">
        <v>0</v>
      </c>
      <c r="FC171" s="127" t="b">
        <v>0</v>
      </c>
      <c r="FD171" s="128">
        <v>0</v>
      </c>
      <c r="FE171" s="128">
        <v>0</v>
      </c>
      <c r="FF171" s="128">
        <v>0</v>
      </c>
      <c r="FG171" s="128">
        <v>0</v>
      </c>
      <c r="FH171" s="128">
        <v>0</v>
      </c>
      <c r="FI171" s="128">
        <v>0</v>
      </c>
      <c r="FJ171" s="127" t="b">
        <v>0</v>
      </c>
      <c r="FK171" s="127" t="b">
        <v>0</v>
      </c>
      <c r="FL171" s="127" t="b">
        <v>0</v>
      </c>
      <c r="FM171" s="128">
        <v>0.49700000000000005</v>
      </c>
      <c r="FN171" s="128">
        <v>0.32700000000000001</v>
      </c>
      <c r="FO171" s="128">
        <v>0.17600000000000002</v>
      </c>
      <c r="FP171" s="128">
        <v>0.127</v>
      </c>
      <c r="FQ171" s="128">
        <v>2.4E-2</v>
      </c>
      <c r="FR171" s="128">
        <v>0.27600000000000002</v>
      </c>
      <c r="FS171" s="183" t="s">
        <v>993</v>
      </c>
      <c r="FT171" s="128">
        <v>0</v>
      </c>
      <c r="FU171" s="126">
        <v>0</v>
      </c>
      <c r="FV171" s="126">
        <v>710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6">
        <v>0</v>
      </c>
      <c r="GM171" s="127" t="b">
        <v>0</v>
      </c>
      <c r="GN171" s="183" t="s">
        <v>993</v>
      </c>
      <c r="GO171" s="183" t="s">
        <v>993</v>
      </c>
      <c r="GP171" s="183" t="s">
        <v>993</v>
      </c>
      <c r="GQ171" s="183" t="s">
        <v>993</v>
      </c>
      <c r="GR171" s="127"/>
      <c r="GS171" s="123"/>
    </row>
    <row r="172" spans="1:201">
      <c r="A172" s="122"/>
      <c r="B172" s="210" t="s">
        <v>453</v>
      </c>
      <c r="C172" s="183" t="s">
        <v>1163</v>
      </c>
      <c r="D172" s="183" t="s">
        <v>1164</v>
      </c>
      <c r="E172" s="183" t="s">
        <v>437</v>
      </c>
      <c r="F172" s="183" t="s">
        <v>986</v>
      </c>
      <c r="G172" s="183" t="s">
        <v>1062</v>
      </c>
      <c r="H172" s="183" t="s">
        <v>1063</v>
      </c>
      <c r="I172" s="183" t="s">
        <v>1064</v>
      </c>
      <c r="J172" s="183" t="s">
        <v>1065</v>
      </c>
      <c r="K172" s="126">
        <v>13</v>
      </c>
      <c r="L172" s="183" t="s">
        <v>1164</v>
      </c>
      <c r="M172" s="183" t="s">
        <v>1016</v>
      </c>
      <c r="N172" s="183" t="s">
        <v>600</v>
      </c>
      <c r="O172" s="183" t="s">
        <v>1127</v>
      </c>
      <c r="P172" s="183" t="s">
        <v>290</v>
      </c>
      <c r="Q172" s="183" t="s">
        <v>290</v>
      </c>
      <c r="R172" s="127" t="b">
        <v>1</v>
      </c>
      <c r="S172" s="126">
        <v>23</v>
      </c>
      <c r="T172" s="127" t="b">
        <v>1</v>
      </c>
      <c r="U172" s="126">
        <v>7</v>
      </c>
      <c r="V172" s="127" t="b">
        <v>0</v>
      </c>
      <c r="W172" s="127" t="b">
        <v>1</v>
      </c>
      <c r="X172" s="183" t="s">
        <v>290</v>
      </c>
      <c r="Y172" s="183" t="b">
        <f t="shared" si="55"/>
        <v>1</v>
      </c>
      <c r="Z172" s="183" t="s">
        <v>993</v>
      </c>
      <c r="AA172" s="127" t="b">
        <v>0</v>
      </c>
      <c r="AB172" s="183" t="s">
        <v>993</v>
      </c>
      <c r="AC172" s="183" t="s">
        <v>993</v>
      </c>
      <c r="AD172" s="183" t="s">
        <v>993</v>
      </c>
      <c r="AE172" s="183">
        <f t="shared" si="56"/>
        <v>30</v>
      </c>
      <c r="AF172" s="183">
        <f t="shared" si="57"/>
        <v>21</v>
      </c>
      <c r="AG172" s="183">
        <f t="shared" si="58"/>
        <v>0</v>
      </c>
      <c r="AH172" s="183">
        <f t="shared" si="59"/>
        <v>30</v>
      </c>
      <c r="AI172" s="126">
        <v>30</v>
      </c>
      <c r="AJ172" s="126">
        <v>21</v>
      </c>
      <c r="AK172" s="126">
        <v>0</v>
      </c>
      <c r="AL172" s="126">
        <v>30</v>
      </c>
      <c r="AM172" s="126">
        <v>0</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7" t="b">
        <v>0</v>
      </c>
      <c r="BD172" s="127"/>
      <c r="BE172" s="183" t="s">
        <v>270</v>
      </c>
      <c r="BF172" s="126">
        <v>30</v>
      </c>
      <c r="BG172" s="183" t="s">
        <v>993</v>
      </c>
      <c r="BH172" s="126">
        <v>0</v>
      </c>
      <c r="BI172" s="183" t="s">
        <v>993</v>
      </c>
      <c r="BJ172" s="126">
        <v>0</v>
      </c>
      <c r="BK172" s="126">
        <v>0</v>
      </c>
      <c r="BL172" s="126">
        <v>0</v>
      </c>
      <c r="BM172" s="183" t="s">
        <v>993</v>
      </c>
      <c r="BN172" s="183" t="s">
        <v>993</v>
      </c>
      <c r="BO172" s="183" t="s">
        <v>993</v>
      </c>
      <c r="BP172" s="126">
        <v>0</v>
      </c>
      <c r="BQ172" s="183" t="s">
        <v>993</v>
      </c>
      <c r="BR172" s="126">
        <v>0</v>
      </c>
      <c r="BS172" s="183" t="s">
        <v>993</v>
      </c>
      <c r="BT172" s="126">
        <v>0</v>
      </c>
      <c r="BU172" s="126">
        <v>0</v>
      </c>
      <c r="BV172" s="126">
        <v>0</v>
      </c>
      <c r="BW172" s="183" t="s">
        <v>993</v>
      </c>
      <c r="BX172" s="126">
        <v>0</v>
      </c>
      <c r="BY172" s="183" t="s">
        <v>993</v>
      </c>
      <c r="BZ172" s="126">
        <v>0</v>
      </c>
      <c r="CA172" s="183" t="s">
        <v>993</v>
      </c>
      <c r="CB172" s="126">
        <v>0</v>
      </c>
      <c r="CC172" s="126">
        <v>0</v>
      </c>
      <c r="CD172" s="126">
        <v>0</v>
      </c>
      <c r="CE172" s="183" t="s">
        <v>993</v>
      </c>
      <c r="CF172" s="126">
        <v>0</v>
      </c>
      <c r="CG172" s="183" t="s">
        <v>993</v>
      </c>
      <c r="CH172" s="126">
        <v>0</v>
      </c>
      <c r="CI172" s="183" t="s">
        <v>993</v>
      </c>
      <c r="CJ172" s="126">
        <v>0</v>
      </c>
      <c r="CK172" s="126">
        <v>0</v>
      </c>
      <c r="CL172" s="126">
        <v>0</v>
      </c>
      <c r="CM172" s="126">
        <v>15</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7" t="b">
        <v>0</v>
      </c>
      <c r="DH172" s="183" t="s">
        <v>999</v>
      </c>
      <c r="DI172" s="183" t="s">
        <v>427</v>
      </c>
      <c r="DJ172" s="183" t="s">
        <v>1011</v>
      </c>
      <c r="DK172" s="183" t="s">
        <v>290</v>
      </c>
      <c r="DL172" s="126">
        <v>364</v>
      </c>
      <c r="DM172" s="126">
        <v>123</v>
      </c>
      <c r="DN172" s="126">
        <v>0</v>
      </c>
      <c r="DO172" s="126">
        <v>241</v>
      </c>
      <c r="DP172" s="126">
        <v>2192</v>
      </c>
      <c r="DQ172" s="126">
        <v>361</v>
      </c>
      <c r="DR172" s="167">
        <f t="shared" si="53"/>
        <v>0.20018264840182648</v>
      </c>
      <c r="DS172" s="168">
        <f t="shared" si="54"/>
        <v>6.0468965517241378</v>
      </c>
      <c r="DT172" s="126">
        <v>364</v>
      </c>
      <c r="DU172" s="126">
        <v>116</v>
      </c>
      <c r="DV172" s="126">
        <v>214</v>
      </c>
      <c r="DW172" s="126">
        <v>18</v>
      </c>
      <c r="DX172" s="126">
        <v>15</v>
      </c>
      <c r="DY172" s="126">
        <v>0</v>
      </c>
      <c r="DZ172" s="126">
        <v>0</v>
      </c>
      <c r="EA172" s="126">
        <v>1</v>
      </c>
      <c r="EB172" s="126">
        <v>361</v>
      </c>
      <c r="EC172" s="126">
        <v>166</v>
      </c>
      <c r="ED172" s="126">
        <v>149</v>
      </c>
      <c r="EE172" s="126">
        <v>25</v>
      </c>
      <c r="EF172" s="126">
        <v>2</v>
      </c>
      <c r="EG172" s="126">
        <v>3</v>
      </c>
      <c r="EH172" s="126">
        <v>0</v>
      </c>
      <c r="EI172" s="126">
        <v>8</v>
      </c>
      <c r="EJ172" s="126">
        <v>7</v>
      </c>
      <c r="EK172" s="126">
        <v>1</v>
      </c>
      <c r="EL172" s="126">
        <v>195</v>
      </c>
      <c r="EM172" s="126">
        <v>177</v>
      </c>
      <c r="EN172" s="126">
        <v>6</v>
      </c>
      <c r="EO172" s="126">
        <v>12</v>
      </c>
      <c r="EP172" s="126">
        <v>0</v>
      </c>
      <c r="EQ172" s="126">
        <v>0</v>
      </c>
      <c r="ER172" s="127" t="b">
        <v>0</v>
      </c>
      <c r="ES172" s="127" t="b">
        <v>0</v>
      </c>
      <c r="ET172" s="127" t="b">
        <v>0</v>
      </c>
      <c r="EU172" s="128">
        <v>0.67700000000000005</v>
      </c>
      <c r="EV172" s="128">
        <v>0.55600000000000005</v>
      </c>
      <c r="EW172" s="128">
        <v>0.26500000000000001</v>
      </c>
      <c r="EX172" s="128">
        <v>0.254</v>
      </c>
      <c r="EY172" s="128">
        <v>1.3999999999999999E-2</v>
      </c>
      <c r="EZ172" s="128">
        <v>0.35399999999999998</v>
      </c>
      <c r="FA172" s="127" t="b">
        <v>0</v>
      </c>
      <c r="FB172" s="127" t="b">
        <v>0</v>
      </c>
      <c r="FC172" s="127" t="b">
        <v>0</v>
      </c>
      <c r="FD172" s="128">
        <v>0</v>
      </c>
      <c r="FE172" s="128">
        <v>0</v>
      </c>
      <c r="FF172" s="128">
        <v>0</v>
      </c>
      <c r="FG172" s="128">
        <v>0</v>
      </c>
      <c r="FH172" s="128">
        <v>0</v>
      </c>
      <c r="FI172" s="128">
        <v>0</v>
      </c>
      <c r="FJ172" s="127" t="b">
        <v>0</v>
      </c>
      <c r="FK172" s="127" t="b">
        <v>0</v>
      </c>
      <c r="FL172" s="127" t="b">
        <v>0</v>
      </c>
      <c r="FM172" s="128">
        <v>0.67700000000000005</v>
      </c>
      <c r="FN172" s="128">
        <v>0.55600000000000005</v>
      </c>
      <c r="FO172" s="128">
        <v>0.26500000000000001</v>
      </c>
      <c r="FP172" s="128">
        <v>0.254</v>
      </c>
      <c r="FQ172" s="128">
        <v>1.3999999999999999E-2</v>
      </c>
      <c r="FR172" s="128">
        <v>0.35399999999999998</v>
      </c>
      <c r="FS172" s="183" t="s">
        <v>993</v>
      </c>
      <c r="FT172" s="128">
        <v>0</v>
      </c>
      <c r="FU172" s="126">
        <v>0</v>
      </c>
      <c r="FV172" s="126">
        <v>195</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6">
        <v>0</v>
      </c>
      <c r="GM172" s="127" t="b">
        <v>0</v>
      </c>
      <c r="GN172" s="183" t="s">
        <v>993</v>
      </c>
      <c r="GO172" s="183" t="s">
        <v>993</v>
      </c>
      <c r="GP172" s="183" t="s">
        <v>993</v>
      </c>
      <c r="GQ172" s="183" t="s">
        <v>993</v>
      </c>
      <c r="GR172" s="127"/>
      <c r="GS172" s="123"/>
    </row>
    <row r="173" spans="1:201">
      <c r="A173" s="122"/>
      <c r="B173" s="210" t="s">
        <v>453</v>
      </c>
      <c r="C173" s="183" t="s">
        <v>1163</v>
      </c>
      <c r="D173" s="183" t="s">
        <v>1164</v>
      </c>
      <c r="E173" s="183" t="s">
        <v>437</v>
      </c>
      <c r="F173" s="183" t="s">
        <v>986</v>
      </c>
      <c r="G173" s="183" t="s">
        <v>1062</v>
      </c>
      <c r="H173" s="183" t="s">
        <v>1063</v>
      </c>
      <c r="I173" s="183" t="s">
        <v>1064</v>
      </c>
      <c r="J173" s="183" t="s">
        <v>1065</v>
      </c>
      <c r="K173" s="126">
        <v>14</v>
      </c>
      <c r="L173" s="183" t="s">
        <v>1164</v>
      </c>
      <c r="M173" s="183" t="s">
        <v>1018</v>
      </c>
      <c r="N173" s="183" t="s">
        <v>601</v>
      </c>
      <c r="O173" s="183" t="s">
        <v>1127</v>
      </c>
      <c r="P173" s="183" t="s">
        <v>290</v>
      </c>
      <c r="Q173" s="183" t="s">
        <v>290</v>
      </c>
      <c r="R173" s="127" t="b">
        <v>1</v>
      </c>
      <c r="S173" s="126">
        <v>27</v>
      </c>
      <c r="T173" s="127" t="b">
        <v>1</v>
      </c>
      <c r="U173" s="126">
        <v>7</v>
      </c>
      <c r="V173" s="127" t="b">
        <v>0</v>
      </c>
      <c r="W173" s="127" t="b">
        <v>0</v>
      </c>
      <c r="X173" s="183" t="s">
        <v>290</v>
      </c>
      <c r="Y173" s="183" t="b">
        <f t="shared" si="55"/>
        <v>1</v>
      </c>
      <c r="Z173" s="183" t="s">
        <v>993</v>
      </c>
      <c r="AA173" s="127" t="b">
        <v>0</v>
      </c>
      <c r="AB173" s="183" t="s">
        <v>993</v>
      </c>
      <c r="AC173" s="183" t="s">
        <v>993</v>
      </c>
      <c r="AD173" s="183" t="s">
        <v>993</v>
      </c>
      <c r="AE173" s="183">
        <f t="shared" si="56"/>
        <v>34</v>
      </c>
      <c r="AF173" s="183">
        <f t="shared" si="57"/>
        <v>17</v>
      </c>
      <c r="AG173" s="183">
        <f t="shared" si="58"/>
        <v>0</v>
      </c>
      <c r="AH173" s="183">
        <f t="shared" si="59"/>
        <v>34</v>
      </c>
      <c r="AI173" s="126">
        <v>34</v>
      </c>
      <c r="AJ173" s="126">
        <v>17</v>
      </c>
      <c r="AK173" s="126">
        <v>0</v>
      </c>
      <c r="AL173" s="126">
        <v>34</v>
      </c>
      <c r="AM173" s="126">
        <v>0</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7" t="b">
        <v>0</v>
      </c>
      <c r="BD173" s="127"/>
      <c r="BE173" s="183" t="s">
        <v>1166</v>
      </c>
      <c r="BF173" s="126">
        <v>34</v>
      </c>
      <c r="BG173" s="183" t="s">
        <v>993</v>
      </c>
      <c r="BH173" s="126">
        <v>0</v>
      </c>
      <c r="BI173" s="183" t="s">
        <v>993</v>
      </c>
      <c r="BJ173" s="126">
        <v>0</v>
      </c>
      <c r="BK173" s="126">
        <v>0</v>
      </c>
      <c r="BL173" s="126">
        <v>0</v>
      </c>
      <c r="BM173" s="183" t="s">
        <v>993</v>
      </c>
      <c r="BN173" s="183" t="s">
        <v>993</v>
      </c>
      <c r="BO173" s="183" t="s">
        <v>993</v>
      </c>
      <c r="BP173" s="126">
        <v>0</v>
      </c>
      <c r="BQ173" s="183" t="s">
        <v>993</v>
      </c>
      <c r="BR173" s="126">
        <v>0</v>
      </c>
      <c r="BS173" s="183" t="s">
        <v>993</v>
      </c>
      <c r="BT173" s="126">
        <v>0</v>
      </c>
      <c r="BU173" s="126">
        <v>0</v>
      </c>
      <c r="BV173" s="126">
        <v>0</v>
      </c>
      <c r="BW173" s="183" t="s">
        <v>993</v>
      </c>
      <c r="BX173" s="126">
        <v>0</v>
      </c>
      <c r="BY173" s="183" t="s">
        <v>993</v>
      </c>
      <c r="BZ173" s="126">
        <v>0</v>
      </c>
      <c r="CA173" s="183" t="s">
        <v>993</v>
      </c>
      <c r="CB173" s="126">
        <v>0</v>
      </c>
      <c r="CC173" s="126">
        <v>0</v>
      </c>
      <c r="CD173" s="126">
        <v>0</v>
      </c>
      <c r="CE173" s="183" t="s">
        <v>993</v>
      </c>
      <c r="CF173" s="126">
        <v>0</v>
      </c>
      <c r="CG173" s="183" t="s">
        <v>993</v>
      </c>
      <c r="CH173" s="126">
        <v>0</v>
      </c>
      <c r="CI173" s="183" t="s">
        <v>993</v>
      </c>
      <c r="CJ173" s="126">
        <v>0</v>
      </c>
      <c r="CK173" s="126">
        <v>0</v>
      </c>
      <c r="CL173" s="126">
        <v>0</v>
      </c>
      <c r="CM173" s="126">
        <v>0</v>
      </c>
      <c r="CN173" s="126">
        <v>0</v>
      </c>
      <c r="CO173" s="126">
        <v>0</v>
      </c>
      <c r="CP173" s="126">
        <v>0</v>
      </c>
      <c r="CQ173" s="126">
        <v>0</v>
      </c>
      <c r="CR173" s="126">
        <v>0</v>
      </c>
      <c r="CS173" s="126">
        <v>0</v>
      </c>
      <c r="CT173" s="126">
        <v>0</v>
      </c>
      <c r="CU173" s="126">
        <v>0</v>
      </c>
      <c r="CV173" s="126">
        <v>0</v>
      </c>
      <c r="CW173" s="126">
        <v>0</v>
      </c>
      <c r="CX173" s="126">
        <v>0</v>
      </c>
      <c r="CY173" s="126">
        <v>0</v>
      </c>
      <c r="CZ173" s="126">
        <v>0</v>
      </c>
      <c r="DA173" s="126">
        <v>0</v>
      </c>
      <c r="DB173" s="126">
        <v>0</v>
      </c>
      <c r="DC173" s="126">
        <v>0</v>
      </c>
      <c r="DD173" s="126">
        <v>0</v>
      </c>
      <c r="DE173" s="126">
        <v>0</v>
      </c>
      <c r="DF173" s="126">
        <v>0</v>
      </c>
      <c r="DG173" s="127" t="b">
        <v>1</v>
      </c>
      <c r="DH173" s="183" t="s">
        <v>999</v>
      </c>
      <c r="DI173" s="183" t="s">
        <v>290</v>
      </c>
      <c r="DJ173" s="183" t="s">
        <v>293</v>
      </c>
      <c r="DK173" s="183" t="s">
        <v>296</v>
      </c>
      <c r="DL173" s="126">
        <v>306</v>
      </c>
      <c r="DM173" s="126">
        <v>135</v>
      </c>
      <c r="DN173" s="126">
        <v>0</v>
      </c>
      <c r="DO173" s="126">
        <v>171</v>
      </c>
      <c r="DP173" s="126">
        <v>1861</v>
      </c>
      <c r="DQ173" s="126">
        <v>308</v>
      </c>
      <c r="DR173" s="167">
        <f t="shared" si="53"/>
        <v>0.14995970991136182</v>
      </c>
      <c r="DS173" s="168">
        <f t="shared" si="54"/>
        <v>6.0618892508143318</v>
      </c>
      <c r="DT173" s="126">
        <v>306</v>
      </c>
      <c r="DU173" s="126">
        <v>137</v>
      </c>
      <c r="DV173" s="126">
        <v>163</v>
      </c>
      <c r="DW173" s="126">
        <v>1</v>
      </c>
      <c r="DX173" s="126">
        <v>4</v>
      </c>
      <c r="DY173" s="126">
        <v>0</v>
      </c>
      <c r="DZ173" s="126">
        <v>0</v>
      </c>
      <c r="EA173" s="126">
        <v>1</v>
      </c>
      <c r="EB173" s="126">
        <v>308</v>
      </c>
      <c r="EC173" s="126">
        <v>102</v>
      </c>
      <c r="ED173" s="126">
        <v>170</v>
      </c>
      <c r="EE173" s="126">
        <v>24</v>
      </c>
      <c r="EF173" s="126">
        <v>0</v>
      </c>
      <c r="EG173" s="126">
        <v>1</v>
      </c>
      <c r="EH173" s="126">
        <v>0</v>
      </c>
      <c r="EI173" s="126">
        <v>0</v>
      </c>
      <c r="EJ173" s="126">
        <v>3</v>
      </c>
      <c r="EK173" s="126">
        <v>8</v>
      </c>
      <c r="EL173" s="126">
        <v>206</v>
      </c>
      <c r="EM173" s="126">
        <v>206</v>
      </c>
      <c r="EN173" s="126">
        <v>0</v>
      </c>
      <c r="EO173" s="126">
        <v>0</v>
      </c>
      <c r="EP173" s="126">
        <v>0</v>
      </c>
      <c r="EQ173" s="126">
        <v>0</v>
      </c>
      <c r="ER173" s="127" t="b">
        <v>0</v>
      </c>
      <c r="ES173" s="127" t="b">
        <v>0</v>
      </c>
      <c r="ET173" s="127" t="b">
        <v>0</v>
      </c>
      <c r="EU173" s="128">
        <v>0.67599999999999993</v>
      </c>
      <c r="EV173" s="128">
        <v>0.624</v>
      </c>
      <c r="EW173" s="128">
        <v>0.1</v>
      </c>
      <c r="EX173" s="128">
        <v>0.161</v>
      </c>
      <c r="EY173" s="128">
        <v>1.3000000000000001E-2</v>
      </c>
      <c r="EZ173" s="128">
        <v>0.20600000000000002</v>
      </c>
      <c r="FA173" s="127" t="b">
        <v>0</v>
      </c>
      <c r="FB173" s="127" t="b">
        <v>0</v>
      </c>
      <c r="FC173" s="127" t="b">
        <v>0</v>
      </c>
      <c r="FD173" s="128">
        <v>0</v>
      </c>
      <c r="FE173" s="128">
        <v>0</v>
      </c>
      <c r="FF173" s="128">
        <v>0</v>
      </c>
      <c r="FG173" s="128">
        <v>0</v>
      </c>
      <c r="FH173" s="128">
        <v>0</v>
      </c>
      <c r="FI173" s="128">
        <v>0</v>
      </c>
      <c r="FJ173" s="127" t="b">
        <v>0</v>
      </c>
      <c r="FK173" s="127" t="b">
        <v>0</v>
      </c>
      <c r="FL173" s="127" t="b">
        <v>0</v>
      </c>
      <c r="FM173" s="128">
        <v>0.67599999999999993</v>
      </c>
      <c r="FN173" s="128">
        <v>0.624</v>
      </c>
      <c r="FO173" s="128">
        <v>0.1</v>
      </c>
      <c r="FP173" s="128">
        <v>0.161</v>
      </c>
      <c r="FQ173" s="128">
        <v>1.3000000000000001E-2</v>
      </c>
      <c r="FR173" s="128">
        <v>0.20600000000000002</v>
      </c>
      <c r="FS173" s="183" t="s">
        <v>993</v>
      </c>
      <c r="FT173" s="128">
        <v>0</v>
      </c>
      <c r="FU173" s="126">
        <v>0</v>
      </c>
      <c r="FV173" s="126">
        <v>206</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6">
        <v>0</v>
      </c>
      <c r="GM173" s="127" t="b">
        <v>0</v>
      </c>
      <c r="GN173" s="183" t="s">
        <v>993</v>
      </c>
      <c r="GO173" s="183" t="s">
        <v>993</v>
      </c>
      <c r="GP173" s="183" t="s">
        <v>993</v>
      </c>
      <c r="GQ173" s="183" t="s">
        <v>993</v>
      </c>
      <c r="GR173" s="127"/>
      <c r="GS173" s="123"/>
    </row>
    <row r="174" spans="1:201">
      <c r="A174" s="122"/>
      <c r="B174" s="210" t="s">
        <v>603</v>
      </c>
      <c r="C174" s="183" t="s">
        <v>1168</v>
      </c>
      <c r="D174" s="183" t="s">
        <v>31</v>
      </c>
      <c r="E174" s="183" t="s">
        <v>437</v>
      </c>
      <c r="F174" s="183" t="s">
        <v>986</v>
      </c>
      <c r="G174" s="183" t="s">
        <v>1062</v>
      </c>
      <c r="H174" s="183" t="s">
        <v>1063</v>
      </c>
      <c r="I174" s="183" t="s">
        <v>1064</v>
      </c>
      <c r="J174" s="183" t="s">
        <v>1065</v>
      </c>
      <c r="K174" s="126">
        <v>1</v>
      </c>
      <c r="L174" s="183" t="s">
        <v>31</v>
      </c>
      <c r="M174" s="183" t="s">
        <v>1019</v>
      </c>
      <c r="N174" s="183" t="s">
        <v>346</v>
      </c>
      <c r="O174" s="183" t="s">
        <v>1169</v>
      </c>
      <c r="P174" s="183" t="s">
        <v>293</v>
      </c>
      <c r="Q174" s="183" t="s">
        <v>290</v>
      </c>
      <c r="R174" s="127" t="b">
        <v>0</v>
      </c>
      <c r="S174" s="126">
        <v>0</v>
      </c>
      <c r="T174" s="127" t="b">
        <v>0</v>
      </c>
      <c r="U174" s="126">
        <v>0</v>
      </c>
      <c r="V174" s="127" t="b">
        <v>0</v>
      </c>
      <c r="W174" s="127" t="b">
        <v>1</v>
      </c>
      <c r="X174" s="183" t="s">
        <v>290</v>
      </c>
      <c r="Y174" s="183" t="b">
        <f t="shared" si="55"/>
        <v>1</v>
      </c>
      <c r="Z174" s="183" t="s">
        <v>993</v>
      </c>
      <c r="AA174" s="127" t="b">
        <v>0</v>
      </c>
      <c r="AB174" s="183" t="s">
        <v>993</v>
      </c>
      <c r="AC174" s="183" t="s">
        <v>993</v>
      </c>
      <c r="AD174" s="183" t="s">
        <v>993</v>
      </c>
      <c r="AE174" s="183">
        <f t="shared" si="56"/>
        <v>28</v>
      </c>
      <c r="AF174" s="183">
        <f t="shared" si="57"/>
        <v>18</v>
      </c>
      <c r="AG174" s="183">
        <f t="shared" si="58"/>
        <v>6</v>
      </c>
      <c r="AH174" s="183">
        <f t="shared" si="59"/>
        <v>28</v>
      </c>
      <c r="AI174" s="126">
        <v>28</v>
      </c>
      <c r="AJ174" s="126">
        <v>18</v>
      </c>
      <c r="AK174" s="126">
        <v>6</v>
      </c>
      <c r="AL174" s="126">
        <v>28</v>
      </c>
      <c r="AM174" s="126">
        <v>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7" t="b">
        <v>0</v>
      </c>
      <c r="BD174" s="127"/>
      <c r="BE174" s="183" t="s">
        <v>298</v>
      </c>
      <c r="BF174" s="126">
        <v>28</v>
      </c>
      <c r="BG174" s="183" t="s">
        <v>993</v>
      </c>
      <c r="BH174" s="126">
        <v>0</v>
      </c>
      <c r="BI174" s="183" t="s">
        <v>993</v>
      </c>
      <c r="BJ174" s="126">
        <v>0</v>
      </c>
      <c r="BK174" s="126">
        <v>0</v>
      </c>
      <c r="BL174" s="126">
        <v>0</v>
      </c>
      <c r="BM174" s="183" t="s">
        <v>993</v>
      </c>
      <c r="BN174" s="183" t="s">
        <v>993</v>
      </c>
      <c r="BO174" s="183" t="s">
        <v>993</v>
      </c>
      <c r="BP174" s="126">
        <v>0</v>
      </c>
      <c r="BQ174" s="183" t="s">
        <v>993</v>
      </c>
      <c r="BR174" s="126">
        <v>0</v>
      </c>
      <c r="BS174" s="183" t="s">
        <v>993</v>
      </c>
      <c r="BT174" s="126">
        <v>0</v>
      </c>
      <c r="BU174" s="126">
        <v>0</v>
      </c>
      <c r="BV174" s="126">
        <v>0</v>
      </c>
      <c r="BW174" s="183" t="s">
        <v>993</v>
      </c>
      <c r="BX174" s="126">
        <v>0</v>
      </c>
      <c r="BY174" s="183" t="s">
        <v>993</v>
      </c>
      <c r="BZ174" s="126">
        <v>0</v>
      </c>
      <c r="CA174" s="183" t="s">
        <v>993</v>
      </c>
      <c r="CB174" s="126">
        <v>0</v>
      </c>
      <c r="CC174" s="126">
        <v>0</v>
      </c>
      <c r="CD174" s="126">
        <v>0</v>
      </c>
      <c r="CE174" s="183" t="s">
        <v>993</v>
      </c>
      <c r="CF174" s="126">
        <v>0</v>
      </c>
      <c r="CG174" s="183" t="s">
        <v>993</v>
      </c>
      <c r="CH174" s="126">
        <v>0</v>
      </c>
      <c r="CI174" s="183" t="s">
        <v>993</v>
      </c>
      <c r="CJ174" s="126">
        <v>0</v>
      </c>
      <c r="CK174" s="126">
        <v>0</v>
      </c>
      <c r="CL174" s="126">
        <v>0</v>
      </c>
      <c r="CM174" s="126">
        <v>13</v>
      </c>
      <c r="CN174" s="126">
        <v>0.3</v>
      </c>
      <c r="CO174" s="126">
        <v>2</v>
      </c>
      <c r="CP174" s="126">
        <v>0</v>
      </c>
      <c r="CQ174" s="126">
        <v>4</v>
      </c>
      <c r="CR174" s="126">
        <v>0.3</v>
      </c>
      <c r="CS174" s="126">
        <v>2</v>
      </c>
      <c r="CT174" s="126">
        <v>0.7</v>
      </c>
      <c r="CU174" s="126">
        <v>0</v>
      </c>
      <c r="CV174" s="126">
        <v>0.1</v>
      </c>
      <c r="CW174" s="126">
        <v>0</v>
      </c>
      <c r="CX174" s="126">
        <v>0</v>
      </c>
      <c r="CY174" s="126">
        <v>0</v>
      </c>
      <c r="CZ174" s="126">
        <v>0</v>
      </c>
      <c r="DA174" s="126">
        <v>1</v>
      </c>
      <c r="DB174" s="126">
        <v>0</v>
      </c>
      <c r="DC174" s="126">
        <v>0</v>
      </c>
      <c r="DD174" s="126">
        <v>0</v>
      </c>
      <c r="DE174" s="126">
        <v>1</v>
      </c>
      <c r="DF174" s="126">
        <v>0</v>
      </c>
      <c r="DG174" s="127" t="b">
        <v>0</v>
      </c>
      <c r="DH174" s="183" t="s">
        <v>1011</v>
      </c>
      <c r="DI174" s="183" t="s">
        <v>993</v>
      </c>
      <c r="DJ174" s="183" t="s">
        <v>993</v>
      </c>
      <c r="DK174" s="183" t="s">
        <v>993</v>
      </c>
      <c r="DL174" s="126">
        <v>665</v>
      </c>
      <c r="DM174" s="126">
        <v>665</v>
      </c>
      <c r="DN174" s="126">
        <v>0</v>
      </c>
      <c r="DO174" s="126">
        <v>0</v>
      </c>
      <c r="DP174" s="126">
        <v>3993</v>
      </c>
      <c r="DQ174" s="126">
        <v>668</v>
      </c>
      <c r="DR174" s="167">
        <f t="shared" si="53"/>
        <v>0.39070450097847359</v>
      </c>
      <c r="DS174" s="168">
        <f t="shared" si="54"/>
        <v>5.9909977494373594</v>
      </c>
      <c r="DT174" s="126">
        <v>665</v>
      </c>
      <c r="DU174" s="126">
        <v>0</v>
      </c>
      <c r="DV174" s="126">
        <v>402</v>
      </c>
      <c r="DW174" s="126">
        <v>0</v>
      </c>
      <c r="DX174" s="126">
        <v>0</v>
      </c>
      <c r="DY174" s="126">
        <v>0</v>
      </c>
      <c r="DZ174" s="126">
        <v>263</v>
      </c>
      <c r="EA174" s="126">
        <v>0</v>
      </c>
      <c r="EB174" s="126">
        <v>668</v>
      </c>
      <c r="EC174" s="126">
        <v>0</v>
      </c>
      <c r="ED174" s="126">
        <v>668</v>
      </c>
      <c r="EE174" s="126">
        <v>0</v>
      </c>
      <c r="EF174" s="126">
        <v>0</v>
      </c>
      <c r="EG174" s="126">
        <v>0</v>
      </c>
      <c r="EH174" s="126">
        <v>0</v>
      </c>
      <c r="EI174" s="126">
        <v>0</v>
      </c>
      <c r="EJ174" s="126">
        <v>0</v>
      </c>
      <c r="EK174" s="126">
        <v>0</v>
      </c>
      <c r="EL174" s="126">
        <v>668</v>
      </c>
      <c r="EM174" s="126">
        <v>668</v>
      </c>
      <c r="EN174" s="126">
        <v>0</v>
      </c>
      <c r="EO174" s="126">
        <v>0</v>
      </c>
      <c r="EP174" s="126">
        <v>0</v>
      </c>
      <c r="EQ174" s="126">
        <v>263</v>
      </c>
      <c r="ER174" s="127" t="b">
        <v>0</v>
      </c>
      <c r="ES174" s="127" t="b">
        <v>0</v>
      </c>
      <c r="ET174" s="127" t="b">
        <v>0</v>
      </c>
      <c r="EU174" s="128">
        <v>0.156</v>
      </c>
      <c r="EV174" s="128">
        <v>0.113</v>
      </c>
      <c r="EW174" s="128">
        <v>0.05</v>
      </c>
      <c r="EX174" s="128">
        <v>0</v>
      </c>
      <c r="EY174" s="128">
        <v>0</v>
      </c>
      <c r="EZ174" s="128">
        <v>0.05</v>
      </c>
      <c r="FA174" s="127" t="b">
        <v>0</v>
      </c>
      <c r="FB174" s="127" t="b">
        <v>0</v>
      </c>
      <c r="FC174" s="127" t="b">
        <v>0</v>
      </c>
      <c r="FD174" s="128">
        <v>0</v>
      </c>
      <c r="FE174" s="128">
        <v>0</v>
      </c>
      <c r="FF174" s="128">
        <v>0</v>
      </c>
      <c r="FG174" s="128">
        <v>0</v>
      </c>
      <c r="FH174" s="128">
        <v>0</v>
      </c>
      <c r="FI174" s="128">
        <v>0</v>
      </c>
      <c r="FJ174" s="127" t="b">
        <v>0</v>
      </c>
      <c r="FK174" s="127" t="b">
        <v>0</v>
      </c>
      <c r="FL174" s="127" t="b">
        <v>0</v>
      </c>
      <c r="FM174" s="128">
        <v>0</v>
      </c>
      <c r="FN174" s="128">
        <v>0</v>
      </c>
      <c r="FO174" s="128">
        <v>0</v>
      </c>
      <c r="FP174" s="128">
        <v>0</v>
      </c>
      <c r="FQ174" s="128">
        <v>0</v>
      </c>
      <c r="FR174" s="128">
        <v>0</v>
      </c>
      <c r="FS174" s="183" t="s">
        <v>993</v>
      </c>
      <c r="FT174" s="128">
        <v>0</v>
      </c>
      <c r="FU174" s="126">
        <v>0</v>
      </c>
      <c r="FV174" s="126">
        <v>668</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6">
        <v>0</v>
      </c>
      <c r="GM174" s="127" t="b">
        <v>0</v>
      </c>
      <c r="GN174" s="183" t="s">
        <v>993</v>
      </c>
      <c r="GO174" s="183" t="s">
        <v>993</v>
      </c>
      <c r="GP174" s="183" t="s">
        <v>993</v>
      </c>
      <c r="GQ174" s="183" t="s">
        <v>993</v>
      </c>
      <c r="GR174" s="127"/>
      <c r="GS174" s="123"/>
    </row>
    <row r="175" spans="1:201">
      <c r="A175" s="122"/>
      <c r="B175" s="210" t="s">
        <v>463</v>
      </c>
      <c r="C175" s="183" t="s">
        <v>1170</v>
      </c>
      <c r="D175" s="183" t="s">
        <v>1171</v>
      </c>
      <c r="E175" s="183" t="s">
        <v>437</v>
      </c>
      <c r="F175" s="183" t="s">
        <v>986</v>
      </c>
      <c r="G175" s="183" t="s">
        <v>1062</v>
      </c>
      <c r="H175" s="183" t="s">
        <v>1063</v>
      </c>
      <c r="I175" s="183" t="s">
        <v>1064</v>
      </c>
      <c r="J175" s="183" t="s">
        <v>1065</v>
      </c>
      <c r="K175" s="126">
        <v>2</v>
      </c>
      <c r="L175" s="183" t="s">
        <v>1171</v>
      </c>
      <c r="M175" s="183" t="s">
        <v>1018</v>
      </c>
      <c r="N175" s="183" t="s">
        <v>605</v>
      </c>
      <c r="O175" s="183" t="s">
        <v>992</v>
      </c>
      <c r="P175" s="183" t="s">
        <v>293</v>
      </c>
      <c r="Q175" s="183" t="s">
        <v>290</v>
      </c>
      <c r="R175" s="127" t="b">
        <v>0</v>
      </c>
      <c r="S175" s="126">
        <v>0</v>
      </c>
      <c r="T175" s="127" t="b">
        <v>0</v>
      </c>
      <c r="U175" s="126">
        <v>0</v>
      </c>
      <c r="V175" s="127" t="b">
        <v>1</v>
      </c>
      <c r="W175" s="127" t="b">
        <v>1</v>
      </c>
      <c r="X175" s="183" t="s">
        <v>290</v>
      </c>
      <c r="Y175" s="183" t="b">
        <f t="shared" si="55"/>
        <v>1</v>
      </c>
      <c r="Z175" s="183" t="s">
        <v>993</v>
      </c>
      <c r="AA175" s="127" t="b">
        <v>0</v>
      </c>
      <c r="AB175" s="183" t="s">
        <v>993</v>
      </c>
      <c r="AC175" s="183" t="s">
        <v>993</v>
      </c>
      <c r="AD175" s="183" t="s">
        <v>993</v>
      </c>
      <c r="AE175" s="183">
        <f t="shared" si="56"/>
        <v>50</v>
      </c>
      <c r="AF175" s="183">
        <f t="shared" si="57"/>
        <v>50</v>
      </c>
      <c r="AG175" s="183">
        <f t="shared" si="58"/>
        <v>29</v>
      </c>
      <c r="AH175" s="183">
        <f t="shared" si="59"/>
        <v>50</v>
      </c>
      <c r="AI175" s="126">
        <v>50</v>
      </c>
      <c r="AJ175" s="126">
        <v>50</v>
      </c>
      <c r="AK175" s="126">
        <v>29</v>
      </c>
      <c r="AL175" s="126">
        <v>50</v>
      </c>
      <c r="AM175" s="126">
        <v>0</v>
      </c>
      <c r="AN175" s="126">
        <v>0</v>
      </c>
      <c r="AO175" s="126">
        <v>0</v>
      </c>
      <c r="AP175" s="126">
        <v>0</v>
      </c>
      <c r="AQ175" s="126">
        <v>0</v>
      </c>
      <c r="AR175" s="126">
        <v>0</v>
      </c>
      <c r="AS175" s="126">
        <v>0</v>
      </c>
      <c r="AT175" s="126">
        <v>0</v>
      </c>
      <c r="AU175" s="126">
        <v>0</v>
      </c>
      <c r="AV175" s="126">
        <v>0</v>
      </c>
      <c r="AW175" s="126">
        <v>0</v>
      </c>
      <c r="AX175" s="126">
        <v>0</v>
      </c>
      <c r="AY175" s="126">
        <v>0</v>
      </c>
      <c r="AZ175" s="126">
        <v>0</v>
      </c>
      <c r="BA175" s="126">
        <v>0</v>
      </c>
      <c r="BB175" s="126">
        <v>0</v>
      </c>
      <c r="BC175" s="127" t="b">
        <v>0</v>
      </c>
      <c r="BD175" s="127"/>
      <c r="BE175" s="183" t="s">
        <v>270</v>
      </c>
      <c r="BF175" s="126">
        <v>50</v>
      </c>
      <c r="BG175" s="183" t="s">
        <v>1162</v>
      </c>
      <c r="BH175" s="126">
        <v>8</v>
      </c>
      <c r="BI175" s="183" t="s">
        <v>993</v>
      </c>
      <c r="BJ175" s="126">
        <v>0</v>
      </c>
      <c r="BK175" s="126">
        <v>0</v>
      </c>
      <c r="BL175" s="126">
        <v>0</v>
      </c>
      <c r="BM175" s="183" t="s">
        <v>993</v>
      </c>
      <c r="BN175" s="183" t="s">
        <v>993</v>
      </c>
      <c r="BO175" s="183" t="s">
        <v>993</v>
      </c>
      <c r="BP175" s="126">
        <v>0</v>
      </c>
      <c r="BQ175" s="183" t="s">
        <v>993</v>
      </c>
      <c r="BR175" s="126">
        <v>0</v>
      </c>
      <c r="BS175" s="183" t="s">
        <v>993</v>
      </c>
      <c r="BT175" s="126">
        <v>0</v>
      </c>
      <c r="BU175" s="126">
        <v>0</v>
      </c>
      <c r="BV175" s="126">
        <v>0</v>
      </c>
      <c r="BW175" s="183" t="s">
        <v>993</v>
      </c>
      <c r="BX175" s="126">
        <v>0</v>
      </c>
      <c r="BY175" s="183" t="s">
        <v>993</v>
      </c>
      <c r="BZ175" s="126">
        <v>0</v>
      </c>
      <c r="CA175" s="183" t="s">
        <v>993</v>
      </c>
      <c r="CB175" s="126">
        <v>0</v>
      </c>
      <c r="CC175" s="126">
        <v>0</v>
      </c>
      <c r="CD175" s="126">
        <v>0</v>
      </c>
      <c r="CE175" s="183" t="s">
        <v>993</v>
      </c>
      <c r="CF175" s="126">
        <v>0</v>
      </c>
      <c r="CG175" s="183" t="s">
        <v>993</v>
      </c>
      <c r="CH175" s="126">
        <v>0</v>
      </c>
      <c r="CI175" s="183" t="s">
        <v>993</v>
      </c>
      <c r="CJ175" s="126">
        <v>0</v>
      </c>
      <c r="CK175" s="126">
        <v>0</v>
      </c>
      <c r="CL175" s="126">
        <v>0</v>
      </c>
      <c r="CM175" s="126">
        <v>30</v>
      </c>
      <c r="CN175" s="126">
        <v>0</v>
      </c>
      <c r="CO175" s="126">
        <v>0</v>
      </c>
      <c r="CP175" s="126">
        <v>0</v>
      </c>
      <c r="CQ175" s="126">
        <v>9</v>
      </c>
      <c r="CR175" s="126">
        <v>1.5</v>
      </c>
      <c r="CS175" s="126">
        <v>0</v>
      </c>
      <c r="CT175" s="126">
        <v>0</v>
      </c>
      <c r="CU175" s="126">
        <v>1</v>
      </c>
      <c r="CV175" s="126">
        <v>0</v>
      </c>
      <c r="CW175" s="126">
        <v>0</v>
      </c>
      <c r="CX175" s="126">
        <v>0</v>
      </c>
      <c r="CY175" s="126">
        <v>0</v>
      </c>
      <c r="CZ175" s="126">
        <v>0</v>
      </c>
      <c r="DA175" s="126">
        <v>0</v>
      </c>
      <c r="DB175" s="126">
        <v>0</v>
      </c>
      <c r="DC175" s="126">
        <v>0</v>
      </c>
      <c r="DD175" s="126">
        <v>0</v>
      </c>
      <c r="DE175" s="126">
        <v>0</v>
      </c>
      <c r="DF175" s="126">
        <v>0</v>
      </c>
      <c r="DG175" s="127" t="b">
        <v>0</v>
      </c>
      <c r="DH175" s="183" t="s">
        <v>293</v>
      </c>
      <c r="DI175" s="183" t="s">
        <v>993</v>
      </c>
      <c r="DJ175" s="183" t="s">
        <v>993</v>
      </c>
      <c r="DK175" s="183" t="s">
        <v>993</v>
      </c>
      <c r="DL175" s="126">
        <v>1213</v>
      </c>
      <c r="DM175" s="126">
        <v>1044</v>
      </c>
      <c r="DN175" s="126">
        <v>74</v>
      </c>
      <c r="DO175" s="126">
        <v>95</v>
      </c>
      <c r="DP175" s="126">
        <v>15533</v>
      </c>
      <c r="DQ175" s="126">
        <v>1212</v>
      </c>
      <c r="DR175" s="167">
        <f t="shared" si="53"/>
        <v>0.85112328767123291</v>
      </c>
      <c r="DS175" s="168">
        <f t="shared" si="54"/>
        <v>12.810721649484536</v>
      </c>
      <c r="DT175" s="126">
        <v>1213</v>
      </c>
      <c r="DU175" s="126">
        <v>285</v>
      </c>
      <c r="DV175" s="126">
        <v>903</v>
      </c>
      <c r="DW175" s="126">
        <v>21</v>
      </c>
      <c r="DX175" s="126">
        <v>4</v>
      </c>
      <c r="DY175" s="126">
        <v>0</v>
      </c>
      <c r="DZ175" s="126">
        <v>0</v>
      </c>
      <c r="EA175" s="126">
        <v>0</v>
      </c>
      <c r="EB175" s="126">
        <v>1212</v>
      </c>
      <c r="EC175" s="126">
        <v>216</v>
      </c>
      <c r="ED175" s="126">
        <v>903</v>
      </c>
      <c r="EE175" s="126">
        <v>37</v>
      </c>
      <c r="EF175" s="126">
        <v>8</v>
      </c>
      <c r="EG175" s="126">
        <v>5</v>
      </c>
      <c r="EH175" s="126">
        <v>0</v>
      </c>
      <c r="EI175" s="126">
        <v>19</v>
      </c>
      <c r="EJ175" s="126">
        <v>24</v>
      </c>
      <c r="EK175" s="126">
        <v>0</v>
      </c>
      <c r="EL175" s="126">
        <v>996</v>
      </c>
      <c r="EM175" s="126">
        <v>938</v>
      </c>
      <c r="EN175" s="126">
        <v>6</v>
      </c>
      <c r="EO175" s="126">
        <v>45</v>
      </c>
      <c r="EP175" s="126">
        <v>7</v>
      </c>
      <c r="EQ175" s="126">
        <v>0</v>
      </c>
      <c r="ER175" s="127" t="b">
        <v>0</v>
      </c>
      <c r="ES175" s="127" t="b">
        <v>0</v>
      </c>
      <c r="ET175" s="127" t="b">
        <v>0</v>
      </c>
      <c r="EU175" s="128">
        <v>0.86900000000000011</v>
      </c>
      <c r="EV175" s="128">
        <v>0.33399999999999996</v>
      </c>
      <c r="EW175" s="128">
        <v>0.23100000000000001</v>
      </c>
      <c r="EX175" s="128">
        <v>0.14699999999999999</v>
      </c>
      <c r="EY175" s="128">
        <v>0.20199999999999999</v>
      </c>
      <c r="EZ175" s="128">
        <v>0.39299999999999996</v>
      </c>
      <c r="FA175" s="127" t="b">
        <v>0</v>
      </c>
      <c r="FB175" s="127" t="b">
        <v>0</v>
      </c>
      <c r="FC175" s="127" t="b">
        <v>0</v>
      </c>
      <c r="FD175" s="128">
        <v>0.44900000000000001</v>
      </c>
      <c r="FE175" s="128">
        <v>5.2999999999999999E-2</v>
      </c>
      <c r="FF175" s="128">
        <v>0</v>
      </c>
      <c r="FG175" s="128">
        <v>9.0000000000000011E-3</v>
      </c>
      <c r="FH175" s="128">
        <v>8.0000000000000002E-3</v>
      </c>
      <c r="FI175" s="128">
        <v>1.7000000000000001E-2</v>
      </c>
      <c r="FJ175" s="127" t="b">
        <v>0</v>
      </c>
      <c r="FK175" s="127" t="b">
        <v>0</v>
      </c>
      <c r="FL175" s="127" t="b">
        <v>0</v>
      </c>
      <c r="FM175" s="128">
        <v>0</v>
      </c>
      <c r="FN175" s="128">
        <v>0</v>
      </c>
      <c r="FO175" s="128">
        <v>0</v>
      </c>
      <c r="FP175" s="128">
        <v>0</v>
      </c>
      <c r="FQ175" s="128">
        <v>0</v>
      </c>
      <c r="FR175" s="128">
        <v>0</v>
      </c>
      <c r="FS175" s="183" t="s">
        <v>993</v>
      </c>
      <c r="FT175" s="128">
        <v>0</v>
      </c>
      <c r="FU175" s="126">
        <v>0</v>
      </c>
      <c r="FV175" s="126">
        <v>996</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6">
        <v>0</v>
      </c>
      <c r="GM175" s="127" t="b">
        <v>0</v>
      </c>
      <c r="GN175" s="183" t="s">
        <v>993</v>
      </c>
      <c r="GO175" s="183" t="s">
        <v>993</v>
      </c>
      <c r="GP175" s="183" t="s">
        <v>993</v>
      </c>
      <c r="GQ175" s="183" t="s">
        <v>993</v>
      </c>
      <c r="GR175" s="127"/>
      <c r="GS175" s="123"/>
    </row>
    <row r="176" spans="1:201">
      <c r="A176" s="122"/>
      <c r="B176" s="210" t="s">
        <v>463</v>
      </c>
      <c r="C176" s="183" t="s">
        <v>1170</v>
      </c>
      <c r="D176" s="183" t="s">
        <v>1171</v>
      </c>
      <c r="E176" s="183" t="s">
        <v>437</v>
      </c>
      <c r="F176" s="183" t="s">
        <v>986</v>
      </c>
      <c r="G176" s="183" t="s">
        <v>1062</v>
      </c>
      <c r="H176" s="183" t="s">
        <v>1063</v>
      </c>
      <c r="I176" s="183" t="s">
        <v>1064</v>
      </c>
      <c r="J176" s="183" t="s">
        <v>1065</v>
      </c>
      <c r="K176" s="126">
        <v>3</v>
      </c>
      <c r="L176" s="183" t="s">
        <v>1171</v>
      </c>
      <c r="M176" s="183" t="s">
        <v>1112</v>
      </c>
      <c r="N176" s="183" t="s">
        <v>607</v>
      </c>
      <c r="O176" s="183" t="s">
        <v>992</v>
      </c>
      <c r="P176" s="183" t="s">
        <v>293</v>
      </c>
      <c r="Q176" s="183" t="s">
        <v>290</v>
      </c>
      <c r="R176" s="127" t="b">
        <v>0</v>
      </c>
      <c r="S176" s="126">
        <v>0</v>
      </c>
      <c r="T176" s="127" t="b">
        <v>0</v>
      </c>
      <c r="U176" s="126">
        <v>0</v>
      </c>
      <c r="V176" s="127" t="b">
        <v>1</v>
      </c>
      <c r="W176" s="127" t="b">
        <v>1</v>
      </c>
      <c r="X176" s="183" t="s">
        <v>290</v>
      </c>
      <c r="Y176" s="183" t="b">
        <f t="shared" si="55"/>
        <v>1</v>
      </c>
      <c r="Z176" s="183" t="s">
        <v>993</v>
      </c>
      <c r="AA176" s="127" t="b">
        <v>0</v>
      </c>
      <c r="AB176" s="183" t="s">
        <v>993</v>
      </c>
      <c r="AC176" s="183" t="s">
        <v>993</v>
      </c>
      <c r="AD176" s="183" t="s">
        <v>993</v>
      </c>
      <c r="AE176" s="183">
        <f t="shared" si="56"/>
        <v>24</v>
      </c>
      <c r="AF176" s="183">
        <f t="shared" si="57"/>
        <v>24</v>
      </c>
      <c r="AG176" s="183">
        <f t="shared" si="58"/>
        <v>8</v>
      </c>
      <c r="AH176" s="183">
        <f t="shared" si="59"/>
        <v>24</v>
      </c>
      <c r="AI176" s="126">
        <v>24</v>
      </c>
      <c r="AJ176" s="126">
        <v>24</v>
      </c>
      <c r="AK176" s="126">
        <v>8</v>
      </c>
      <c r="AL176" s="126">
        <v>24</v>
      </c>
      <c r="AM176" s="126">
        <v>0</v>
      </c>
      <c r="AN176" s="126">
        <v>0</v>
      </c>
      <c r="AO176" s="126">
        <v>0</v>
      </c>
      <c r="AP176" s="126">
        <v>0</v>
      </c>
      <c r="AQ176" s="126">
        <v>0</v>
      </c>
      <c r="AR176" s="126">
        <v>0</v>
      </c>
      <c r="AS176" s="126">
        <v>0</v>
      </c>
      <c r="AT176" s="126">
        <v>0</v>
      </c>
      <c r="AU176" s="126">
        <v>0</v>
      </c>
      <c r="AV176" s="126">
        <v>0</v>
      </c>
      <c r="AW176" s="126">
        <v>0</v>
      </c>
      <c r="AX176" s="126">
        <v>0</v>
      </c>
      <c r="AY176" s="126">
        <v>0</v>
      </c>
      <c r="AZ176" s="126">
        <v>0</v>
      </c>
      <c r="BA176" s="126">
        <v>0</v>
      </c>
      <c r="BB176" s="126">
        <v>0</v>
      </c>
      <c r="BC176" s="127" t="b">
        <v>0</v>
      </c>
      <c r="BD176" s="127"/>
      <c r="BE176" s="183" t="s">
        <v>270</v>
      </c>
      <c r="BF176" s="126">
        <v>24</v>
      </c>
      <c r="BG176" s="183" t="s">
        <v>993</v>
      </c>
      <c r="BH176" s="126">
        <v>0</v>
      </c>
      <c r="BI176" s="183" t="s">
        <v>993</v>
      </c>
      <c r="BJ176" s="126">
        <v>0</v>
      </c>
      <c r="BK176" s="126">
        <v>0</v>
      </c>
      <c r="BL176" s="126">
        <v>0</v>
      </c>
      <c r="BM176" s="183" t="s">
        <v>993</v>
      </c>
      <c r="BN176" s="183" t="s">
        <v>993</v>
      </c>
      <c r="BO176" s="183" t="s">
        <v>993</v>
      </c>
      <c r="BP176" s="126">
        <v>0</v>
      </c>
      <c r="BQ176" s="183" t="s">
        <v>993</v>
      </c>
      <c r="BR176" s="126">
        <v>0</v>
      </c>
      <c r="BS176" s="183" t="s">
        <v>993</v>
      </c>
      <c r="BT176" s="126">
        <v>0</v>
      </c>
      <c r="BU176" s="126">
        <v>0</v>
      </c>
      <c r="BV176" s="126">
        <v>0</v>
      </c>
      <c r="BW176" s="183" t="s">
        <v>993</v>
      </c>
      <c r="BX176" s="126">
        <v>0</v>
      </c>
      <c r="BY176" s="183" t="s">
        <v>993</v>
      </c>
      <c r="BZ176" s="126">
        <v>0</v>
      </c>
      <c r="CA176" s="183" t="s">
        <v>993</v>
      </c>
      <c r="CB176" s="126">
        <v>0</v>
      </c>
      <c r="CC176" s="126">
        <v>0</v>
      </c>
      <c r="CD176" s="126">
        <v>0</v>
      </c>
      <c r="CE176" s="183" t="s">
        <v>993</v>
      </c>
      <c r="CF176" s="126">
        <v>0</v>
      </c>
      <c r="CG176" s="183" t="s">
        <v>993</v>
      </c>
      <c r="CH176" s="126">
        <v>0</v>
      </c>
      <c r="CI176" s="183" t="s">
        <v>993</v>
      </c>
      <c r="CJ176" s="126">
        <v>0</v>
      </c>
      <c r="CK176" s="126">
        <v>0</v>
      </c>
      <c r="CL176" s="126">
        <v>0</v>
      </c>
      <c r="CM176" s="126">
        <v>18</v>
      </c>
      <c r="CN176" s="126">
        <v>0</v>
      </c>
      <c r="CO176" s="126">
        <v>0</v>
      </c>
      <c r="CP176" s="126">
        <v>0</v>
      </c>
      <c r="CQ176" s="126">
        <v>3</v>
      </c>
      <c r="CR176" s="126">
        <v>0</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7" t="b">
        <v>0</v>
      </c>
      <c r="DH176" s="183" t="s">
        <v>440</v>
      </c>
      <c r="DI176" s="183" t="s">
        <v>993</v>
      </c>
      <c r="DJ176" s="183" t="s">
        <v>993</v>
      </c>
      <c r="DK176" s="183" t="s">
        <v>993</v>
      </c>
      <c r="DL176" s="126">
        <v>869</v>
      </c>
      <c r="DM176" s="126">
        <v>734</v>
      </c>
      <c r="DN176" s="126">
        <v>59</v>
      </c>
      <c r="DO176" s="126">
        <v>76</v>
      </c>
      <c r="DP176" s="126">
        <v>6304</v>
      </c>
      <c r="DQ176" s="126">
        <v>869</v>
      </c>
      <c r="DR176" s="167">
        <f t="shared" si="53"/>
        <v>0.71963470319634704</v>
      </c>
      <c r="DS176" s="168">
        <f t="shared" si="54"/>
        <v>7.2543153049482161</v>
      </c>
      <c r="DT176" s="126">
        <v>869</v>
      </c>
      <c r="DU176" s="126">
        <v>155</v>
      </c>
      <c r="DV176" s="126">
        <v>702</v>
      </c>
      <c r="DW176" s="126">
        <v>11</v>
      </c>
      <c r="DX176" s="126">
        <v>1</v>
      </c>
      <c r="DY176" s="126">
        <v>0</v>
      </c>
      <c r="DZ176" s="126">
        <v>0</v>
      </c>
      <c r="EA176" s="126">
        <v>0</v>
      </c>
      <c r="EB176" s="126">
        <v>869</v>
      </c>
      <c r="EC176" s="126">
        <v>135</v>
      </c>
      <c r="ED176" s="126">
        <v>719</v>
      </c>
      <c r="EE176" s="126">
        <v>8</v>
      </c>
      <c r="EF176" s="126">
        <v>0</v>
      </c>
      <c r="EG176" s="126">
        <v>0</v>
      </c>
      <c r="EH176" s="126">
        <v>0</v>
      </c>
      <c r="EI176" s="126">
        <v>4</v>
      </c>
      <c r="EJ176" s="126">
        <v>3</v>
      </c>
      <c r="EK176" s="126">
        <v>0</v>
      </c>
      <c r="EL176" s="126">
        <v>734</v>
      </c>
      <c r="EM176" s="126">
        <v>723</v>
      </c>
      <c r="EN176" s="126">
        <v>1</v>
      </c>
      <c r="EO176" s="126">
        <v>9</v>
      </c>
      <c r="EP176" s="126">
        <v>1</v>
      </c>
      <c r="EQ176" s="126">
        <v>0</v>
      </c>
      <c r="ER176" s="127" t="b">
        <v>0</v>
      </c>
      <c r="ES176" s="127" t="b">
        <v>0</v>
      </c>
      <c r="ET176" s="127" t="b">
        <v>0</v>
      </c>
      <c r="EU176" s="128">
        <v>0.86099999999999999</v>
      </c>
      <c r="EV176" s="128">
        <v>0.35799999999999998</v>
      </c>
      <c r="EW176" s="128">
        <v>0.307</v>
      </c>
      <c r="EX176" s="128">
        <v>0.16500000000000001</v>
      </c>
      <c r="EY176" s="128">
        <v>0.308</v>
      </c>
      <c r="EZ176" s="128">
        <v>0.46899999999999997</v>
      </c>
      <c r="FA176" s="127" t="b">
        <v>0</v>
      </c>
      <c r="FB176" s="127" t="b">
        <v>0</v>
      </c>
      <c r="FC176" s="127" t="b">
        <v>0</v>
      </c>
      <c r="FD176" s="128">
        <v>0</v>
      </c>
      <c r="FE176" s="128">
        <v>0</v>
      </c>
      <c r="FF176" s="128">
        <v>0</v>
      </c>
      <c r="FG176" s="128">
        <v>0</v>
      </c>
      <c r="FH176" s="128">
        <v>0</v>
      </c>
      <c r="FI176" s="128">
        <v>0</v>
      </c>
      <c r="FJ176" s="127" t="b">
        <v>0</v>
      </c>
      <c r="FK176" s="127" t="b">
        <v>0</v>
      </c>
      <c r="FL176" s="127" t="b">
        <v>0</v>
      </c>
      <c r="FM176" s="128">
        <v>0</v>
      </c>
      <c r="FN176" s="128">
        <v>0</v>
      </c>
      <c r="FO176" s="128">
        <v>0</v>
      </c>
      <c r="FP176" s="128">
        <v>0</v>
      </c>
      <c r="FQ176" s="128">
        <v>0</v>
      </c>
      <c r="FR176" s="128">
        <v>0</v>
      </c>
      <c r="FS176" s="183" t="s">
        <v>993</v>
      </c>
      <c r="FT176" s="128">
        <v>0</v>
      </c>
      <c r="FU176" s="126">
        <v>0</v>
      </c>
      <c r="FV176" s="126">
        <v>734</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6">
        <v>0</v>
      </c>
      <c r="GM176" s="127" t="b">
        <v>0</v>
      </c>
      <c r="GN176" s="183" t="s">
        <v>993</v>
      </c>
      <c r="GO176" s="183" t="s">
        <v>993</v>
      </c>
      <c r="GP176" s="183" t="s">
        <v>993</v>
      </c>
      <c r="GQ176" s="183" t="s">
        <v>993</v>
      </c>
      <c r="GR176" s="127"/>
      <c r="GS176" s="123"/>
    </row>
    <row r="177" spans="1:201">
      <c r="A177" s="122"/>
      <c r="B177" s="210" t="s">
        <v>467</v>
      </c>
      <c r="C177" s="183" t="s">
        <v>1172</v>
      </c>
      <c r="D177" s="183" t="s">
        <v>20</v>
      </c>
      <c r="E177" s="183" t="s">
        <v>437</v>
      </c>
      <c r="F177" s="183" t="s">
        <v>986</v>
      </c>
      <c r="G177" s="183" t="s">
        <v>1062</v>
      </c>
      <c r="H177" s="183" t="s">
        <v>1063</v>
      </c>
      <c r="I177" s="183" t="s">
        <v>1064</v>
      </c>
      <c r="J177" s="183" t="s">
        <v>1065</v>
      </c>
      <c r="K177" s="126">
        <v>2</v>
      </c>
      <c r="L177" s="183" t="s">
        <v>20</v>
      </c>
      <c r="M177" s="183" t="s">
        <v>1012</v>
      </c>
      <c r="N177" s="183" t="s">
        <v>470</v>
      </c>
      <c r="O177" s="183" t="s">
        <v>993</v>
      </c>
      <c r="P177" s="183" t="s">
        <v>993</v>
      </c>
      <c r="Q177" s="183" t="s">
        <v>290</v>
      </c>
      <c r="R177" s="127" t="b">
        <v>0</v>
      </c>
      <c r="S177" s="126">
        <v>0</v>
      </c>
      <c r="T177" s="127" t="b">
        <v>0</v>
      </c>
      <c r="U177" s="126">
        <v>0</v>
      </c>
      <c r="V177" s="127" t="b">
        <v>0</v>
      </c>
      <c r="W177" s="127" t="b">
        <v>1</v>
      </c>
      <c r="X177" s="183" t="s">
        <v>290</v>
      </c>
      <c r="Y177" s="183" t="b">
        <f t="shared" si="55"/>
        <v>1</v>
      </c>
      <c r="Z177" s="183" t="s">
        <v>993</v>
      </c>
      <c r="AA177" s="127" t="b">
        <v>0</v>
      </c>
      <c r="AB177" s="183" t="s">
        <v>993</v>
      </c>
      <c r="AC177" s="183" t="s">
        <v>993</v>
      </c>
      <c r="AD177" s="183" t="s">
        <v>993</v>
      </c>
      <c r="AE177" s="183">
        <f t="shared" si="56"/>
        <v>34</v>
      </c>
      <c r="AF177" s="183">
        <f t="shared" si="57"/>
        <v>34</v>
      </c>
      <c r="AG177" s="183">
        <f t="shared" si="58"/>
        <v>12</v>
      </c>
      <c r="AH177" s="183">
        <f t="shared" si="59"/>
        <v>34</v>
      </c>
      <c r="AI177" s="126">
        <v>34</v>
      </c>
      <c r="AJ177" s="126">
        <v>34</v>
      </c>
      <c r="AK177" s="126">
        <v>12</v>
      </c>
      <c r="AL177" s="126">
        <v>34</v>
      </c>
      <c r="AM177" s="126">
        <v>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7" t="b">
        <v>0</v>
      </c>
      <c r="BD177" s="127"/>
      <c r="BE177" s="183" t="s">
        <v>270</v>
      </c>
      <c r="BF177" s="126">
        <v>34</v>
      </c>
      <c r="BG177" s="183" t="s">
        <v>993</v>
      </c>
      <c r="BH177" s="126">
        <v>0</v>
      </c>
      <c r="BI177" s="183" t="s">
        <v>993</v>
      </c>
      <c r="BJ177" s="126">
        <v>0</v>
      </c>
      <c r="BK177" s="126">
        <v>0</v>
      </c>
      <c r="BL177" s="126">
        <v>0</v>
      </c>
      <c r="BM177" s="183" t="s">
        <v>993</v>
      </c>
      <c r="BN177" s="183" t="s">
        <v>993</v>
      </c>
      <c r="BO177" s="183" t="s">
        <v>993</v>
      </c>
      <c r="BP177" s="126">
        <v>0</v>
      </c>
      <c r="BQ177" s="183" t="s">
        <v>993</v>
      </c>
      <c r="BR177" s="126">
        <v>0</v>
      </c>
      <c r="BS177" s="183" t="s">
        <v>993</v>
      </c>
      <c r="BT177" s="126">
        <v>0</v>
      </c>
      <c r="BU177" s="126">
        <v>0</v>
      </c>
      <c r="BV177" s="126">
        <v>0</v>
      </c>
      <c r="BW177" s="183" t="s">
        <v>993</v>
      </c>
      <c r="BX177" s="126">
        <v>0</v>
      </c>
      <c r="BY177" s="183" t="s">
        <v>993</v>
      </c>
      <c r="BZ177" s="126">
        <v>0</v>
      </c>
      <c r="CA177" s="183" t="s">
        <v>993</v>
      </c>
      <c r="CB177" s="126">
        <v>0</v>
      </c>
      <c r="CC177" s="126">
        <v>0</v>
      </c>
      <c r="CD177" s="126">
        <v>0</v>
      </c>
      <c r="CE177" s="183" t="s">
        <v>993</v>
      </c>
      <c r="CF177" s="126">
        <v>0</v>
      </c>
      <c r="CG177" s="183" t="s">
        <v>993</v>
      </c>
      <c r="CH177" s="126">
        <v>0</v>
      </c>
      <c r="CI177" s="183" t="s">
        <v>993</v>
      </c>
      <c r="CJ177" s="126">
        <v>0</v>
      </c>
      <c r="CK177" s="126">
        <v>0</v>
      </c>
      <c r="CL177" s="126">
        <v>0</v>
      </c>
      <c r="CM177" s="126">
        <v>24</v>
      </c>
      <c r="CN177" s="126">
        <v>2.4</v>
      </c>
      <c r="CO177" s="126">
        <v>0</v>
      </c>
      <c r="CP177" s="126">
        <v>0</v>
      </c>
      <c r="CQ177" s="126">
        <v>0</v>
      </c>
      <c r="CR177" s="126">
        <v>2</v>
      </c>
      <c r="CS177" s="126">
        <v>0</v>
      </c>
      <c r="CT177" s="126">
        <v>0</v>
      </c>
      <c r="CU177" s="126">
        <v>0</v>
      </c>
      <c r="CV177" s="126">
        <v>0</v>
      </c>
      <c r="CW177" s="126">
        <v>0</v>
      </c>
      <c r="CX177" s="126">
        <v>0</v>
      </c>
      <c r="CY177" s="126">
        <v>0</v>
      </c>
      <c r="CZ177" s="126">
        <v>0</v>
      </c>
      <c r="DA177" s="126">
        <v>0</v>
      </c>
      <c r="DB177" s="126">
        <v>0</v>
      </c>
      <c r="DC177" s="126">
        <v>0</v>
      </c>
      <c r="DD177" s="126">
        <v>0</v>
      </c>
      <c r="DE177" s="126">
        <v>0</v>
      </c>
      <c r="DF177" s="126">
        <v>0</v>
      </c>
      <c r="DG177" s="127" t="b">
        <v>0</v>
      </c>
      <c r="DH177" s="183" t="s">
        <v>339</v>
      </c>
      <c r="DI177" s="183" t="s">
        <v>993</v>
      </c>
      <c r="DJ177" s="183" t="s">
        <v>993</v>
      </c>
      <c r="DK177" s="183" t="s">
        <v>993</v>
      </c>
      <c r="DL177" s="126">
        <v>624</v>
      </c>
      <c r="DM177" s="126">
        <v>536</v>
      </c>
      <c r="DN177" s="126">
        <v>26</v>
      </c>
      <c r="DO177" s="126">
        <v>62</v>
      </c>
      <c r="DP177" s="126">
        <v>9827</v>
      </c>
      <c r="DQ177" s="126">
        <v>579</v>
      </c>
      <c r="DR177" s="167">
        <f t="shared" si="53"/>
        <v>0.7918614020950846</v>
      </c>
      <c r="DS177" s="168">
        <f t="shared" si="54"/>
        <v>16.337489609310058</v>
      </c>
      <c r="DT177" s="126">
        <v>624</v>
      </c>
      <c r="DU177" s="126">
        <v>71</v>
      </c>
      <c r="DV177" s="126">
        <v>544</v>
      </c>
      <c r="DW177" s="126">
        <v>8</v>
      </c>
      <c r="DX177" s="126">
        <v>1</v>
      </c>
      <c r="DY177" s="126">
        <v>0</v>
      </c>
      <c r="DZ177" s="126">
        <v>0</v>
      </c>
      <c r="EA177" s="126">
        <v>0</v>
      </c>
      <c r="EB177" s="126">
        <v>579</v>
      </c>
      <c r="EC177" s="126">
        <v>40</v>
      </c>
      <c r="ED177" s="126">
        <v>503</v>
      </c>
      <c r="EE177" s="126">
        <v>11</v>
      </c>
      <c r="EF177" s="126">
        <v>0</v>
      </c>
      <c r="EG177" s="126">
        <v>0</v>
      </c>
      <c r="EH177" s="126">
        <v>0</v>
      </c>
      <c r="EI177" s="126">
        <v>1</v>
      </c>
      <c r="EJ177" s="126">
        <v>24</v>
      </c>
      <c r="EK177" s="126">
        <v>0</v>
      </c>
      <c r="EL177" s="126">
        <v>539</v>
      </c>
      <c r="EM177" s="126">
        <v>526</v>
      </c>
      <c r="EN177" s="126">
        <v>0</v>
      </c>
      <c r="EO177" s="126">
        <v>13</v>
      </c>
      <c r="EP177" s="126">
        <v>0</v>
      </c>
      <c r="EQ177" s="126">
        <v>0</v>
      </c>
      <c r="ER177" s="127" t="b">
        <v>0</v>
      </c>
      <c r="ES177" s="127" t="b">
        <v>0</v>
      </c>
      <c r="ET177" s="127" t="b">
        <v>0</v>
      </c>
      <c r="EU177" s="128">
        <v>0.58399999999999996</v>
      </c>
      <c r="EV177" s="128">
        <v>0.504</v>
      </c>
      <c r="EW177" s="128">
        <v>0.10400000000000001</v>
      </c>
      <c r="EX177" s="128">
        <v>0.3</v>
      </c>
      <c r="EY177" s="128">
        <v>4.0000000000000001E-3</v>
      </c>
      <c r="EZ177" s="128">
        <v>0.33600000000000002</v>
      </c>
      <c r="FA177" s="127" t="b">
        <v>0</v>
      </c>
      <c r="FB177" s="127" t="b">
        <v>0</v>
      </c>
      <c r="FC177" s="127" t="b">
        <v>1</v>
      </c>
      <c r="FD177" s="128">
        <v>0</v>
      </c>
      <c r="FE177" s="128">
        <v>0</v>
      </c>
      <c r="FF177" s="128">
        <v>0</v>
      </c>
      <c r="FG177" s="128">
        <v>0</v>
      </c>
      <c r="FH177" s="128">
        <v>0</v>
      </c>
      <c r="FI177" s="128">
        <v>0</v>
      </c>
      <c r="FJ177" s="127" t="b">
        <v>0</v>
      </c>
      <c r="FK177" s="127" t="b">
        <v>0</v>
      </c>
      <c r="FL177" s="127" t="b">
        <v>0</v>
      </c>
      <c r="FM177" s="128">
        <v>0.58399999999999996</v>
      </c>
      <c r="FN177" s="128">
        <v>0.504</v>
      </c>
      <c r="FO177" s="128">
        <v>0.10400000000000001</v>
      </c>
      <c r="FP177" s="128">
        <v>0.3</v>
      </c>
      <c r="FQ177" s="128">
        <v>4.0000000000000001E-3</v>
      </c>
      <c r="FR177" s="128">
        <v>0.33600000000000002</v>
      </c>
      <c r="FS177" s="183" t="s">
        <v>293</v>
      </c>
      <c r="FT177" s="128">
        <v>0</v>
      </c>
      <c r="FU177" s="126">
        <v>0</v>
      </c>
      <c r="FV177" s="126">
        <v>539</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6">
        <v>0</v>
      </c>
      <c r="GM177" s="127" t="b">
        <v>0</v>
      </c>
      <c r="GN177" s="183" t="s">
        <v>993</v>
      </c>
      <c r="GO177" s="183" t="s">
        <v>993</v>
      </c>
      <c r="GP177" s="183" t="s">
        <v>993</v>
      </c>
      <c r="GQ177" s="183" t="s">
        <v>993</v>
      </c>
      <c r="GR177" s="127"/>
      <c r="GS177" s="123"/>
    </row>
    <row r="178" spans="1:201">
      <c r="A178" s="122"/>
      <c r="B178" s="210" t="s">
        <v>467</v>
      </c>
      <c r="C178" s="183" t="s">
        <v>1172</v>
      </c>
      <c r="D178" s="183" t="s">
        <v>20</v>
      </c>
      <c r="E178" s="183" t="s">
        <v>437</v>
      </c>
      <c r="F178" s="183" t="s">
        <v>986</v>
      </c>
      <c r="G178" s="183" t="s">
        <v>1062</v>
      </c>
      <c r="H178" s="183" t="s">
        <v>1063</v>
      </c>
      <c r="I178" s="183" t="s">
        <v>1064</v>
      </c>
      <c r="J178" s="183" t="s">
        <v>1065</v>
      </c>
      <c r="K178" s="126">
        <v>3</v>
      </c>
      <c r="L178" s="183" t="s">
        <v>20</v>
      </c>
      <c r="M178" s="183" t="s">
        <v>1013</v>
      </c>
      <c r="N178" s="183" t="s">
        <v>471</v>
      </c>
      <c r="O178" s="183" t="s">
        <v>993</v>
      </c>
      <c r="P178" s="183" t="s">
        <v>993</v>
      </c>
      <c r="Q178" s="183" t="s">
        <v>290</v>
      </c>
      <c r="R178" s="127" t="b">
        <v>0</v>
      </c>
      <c r="S178" s="126">
        <v>0</v>
      </c>
      <c r="T178" s="127" t="b">
        <v>0</v>
      </c>
      <c r="U178" s="126">
        <v>0</v>
      </c>
      <c r="V178" s="127" t="b">
        <v>0</v>
      </c>
      <c r="W178" s="127" t="b">
        <v>1</v>
      </c>
      <c r="X178" s="183" t="s">
        <v>290</v>
      </c>
      <c r="Y178" s="183" t="b">
        <f t="shared" si="55"/>
        <v>1</v>
      </c>
      <c r="Z178" s="183" t="s">
        <v>993</v>
      </c>
      <c r="AA178" s="127" t="b">
        <v>0</v>
      </c>
      <c r="AB178" s="183" t="s">
        <v>993</v>
      </c>
      <c r="AC178" s="183" t="s">
        <v>993</v>
      </c>
      <c r="AD178" s="183" t="s">
        <v>993</v>
      </c>
      <c r="AE178" s="183">
        <f t="shared" si="56"/>
        <v>48</v>
      </c>
      <c r="AF178" s="183">
        <f t="shared" si="57"/>
        <v>44</v>
      </c>
      <c r="AG178" s="183">
        <f t="shared" si="58"/>
        <v>18</v>
      </c>
      <c r="AH178" s="183">
        <f t="shared" si="59"/>
        <v>48</v>
      </c>
      <c r="AI178" s="126">
        <v>48</v>
      </c>
      <c r="AJ178" s="126">
        <v>44</v>
      </c>
      <c r="AK178" s="126">
        <v>18</v>
      </c>
      <c r="AL178" s="126">
        <v>48</v>
      </c>
      <c r="AM178" s="126">
        <v>0</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7" t="b">
        <v>0</v>
      </c>
      <c r="BD178" s="127"/>
      <c r="BE178" s="183" t="s">
        <v>270</v>
      </c>
      <c r="BF178" s="126">
        <v>48</v>
      </c>
      <c r="BG178" s="183" t="s">
        <v>993</v>
      </c>
      <c r="BH178" s="126">
        <v>0</v>
      </c>
      <c r="BI178" s="183" t="s">
        <v>993</v>
      </c>
      <c r="BJ178" s="126">
        <v>0</v>
      </c>
      <c r="BK178" s="126">
        <v>0</v>
      </c>
      <c r="BL178" s="126">
        <v>0</v>
      </c>
      <c r="BM178" s="183" t="s">
        <v>993</v>
      </c>
      <c r="BN178" s="183" t="s">
        <v>993</v>
      </c>
      <c r="BO178" s="183" t="s">
        <v>993</v>
      </c>
      <c r="BP178" s="126">
        <v>0</v>
      </c>
      <c r="BQ178" s="183" t="s">
        <v>993</v>
      </c>
      <c r="BR178" s="126">
        <v>0</v>
      </c>
      <c r="BS178" s="183" t="s">
        <v>993</v>
      </c>
      <c r="BT178" s="126">
        <v>0</v>
      </c>
      <c r="BU178" s="126">
        <v>0</v>
      </c>
      <c r="BV178" s="126">
        <v>0</v>
      </c>
      <c r="BW178" s="183" t="s">
        <v>993</v>
      </c>
      <c r="BX178" s="126">
        <v>0</v>
      </c>
      <c r="BY178" s="183" t="s">
        <v>993</v>
      </c>
      <c r="BZ178" s="126">
        <v>0</v>
      </c>
      <c r="CA178" s="183" t="s">
        <v>993</v>
      </c>
      <c r="CB178" s="126">
        <v>0</v>
      </c>
      <c r="CC178" s="126">
        <v>0</v>
      </c>
      <c r="CD178" s="126">
        <v>0</v>
      </c>
      <c r="CE178" s="183" t="s">
        <v>993</v>
      </c>
      <c r="CF178" s="126">
        <v>0</v>
      </c>
      <c r="CG178" s="183" t="s">
        <v>993</v>
      </c>
      <c r="CH178" s="126">
        <v>0</v>
      </c>
      <c r="CI178" s="183" t="s">
        <v>993</v>
      </c>
      <c r="CJ178" s="126">
        <v>0</v>
      </c>
      <c r="CK178" s="126">
        <v>0</v>
      </c>
      <c r="CL178" s="126">
        <v>0</v>
      </c>
      <c r="CM178" s="126">
        <v>26</v>
      </c>
      <c r="CN178" s="126">
        <v>4</v>
      </c>
      <c r="CO178" s="126">
        <v>0</v>
      </c>
      <c r="CP178" s="126">
        <v>0</v>
      </c>
      <c r="CQ178" s="126">
        <v>0</v>
      </c>
      <c r="CR178" s="126">
        <v>4.0999999999999996</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7" t="b">
        <v>0</v>
      </c>
      <c r="DH178" s="183" t="s">
        <v>999</v>
      </c>
      <c r="DI178" s="183" t="s">
        <v>525</v>
      </c>
      <c r="DJ178" s="183" t="s">
        <v>298</v>
      </c>
      <c r="DK178" s="183" t="s">
        <v>1055</v>
      </c>
      <c r="DL178" s="126">
        <v>1175</v>
      </c>
      <c r="DM178" s="126">
        <v>612</v>
      </c>
      <c r="DN178" s="126">
        <v>46</v>
      </c>
      <c r="DO178" s="126">
        <v>517</v>
      </c>
      <c r="DP178" s="126">
        <v>11961</v>
      </c>
      <c r="DQ178" s="126">
        <v>1000</v>
      </c>
      <c r="DR178" s="167">
        <f t="shared" si="53"/>
        <v>0.68270547945205484</v>
      </c>
      <c r="DS178" s="168">
        <f t="shared" si="54"/>
        <v>10.998620689655173</v>
      </c>
      <c r="DT178" s="126">
        <v>1175</v>
      </c>
      <c r="DU178" s="126">
        <v>323</v>
      </c>
      <c r="DV178" s="126">
        <v>778</v>
      </c>
      <c r="DW178" s="126">
        <v>32</v>
      </c>
      <c r="DX178" s="126">
        <v>42</v>
      </c>
      <c r="DY178" s="126">
        <v>0</v>
      </c>
      <c r="DZ178" s="126">
        <v>0</v>
      </c>
      <c r="EA178" s="126">
        <v>0</v>
      </c>
      <c r="EB178" s="126">
        <v>1000</v>
      </c>
      <c r="EC178" s="126">
        <v>148</v>
      </c>
      <c r="ED178" s="126">
        <v>564</v>
      </c>
      <c r="EE178" s="126">
        <v>248</v>
      </c>
      <c r="EF178" s="126">
        <v>1</v>
      </c>
      <c r="EG178" s="126">
        <v>2</v>
      </c>
      <c r="EH178" s="126">
        <v>0</v>
      </c>
      <c r="EI178" s="126">
        <v>17</v>
      </c>
      <c r="EJ178" s="126">
        <v>20</v>
      </c>
      <c r="EK178" s="126">
        <v>0</v>
      </c>
      <c r="EL178" s="126">
        <v>852</v>
      </c>
      <c r="EM178" s="126">
        <v>827</v>
      </c>
      <c r="EN178" s="126">
        <v>0</v>
      </c>
      <c r="EO178" s="126">
        <v>25</v>
      </c>
      <c r="EP178" s="126">
        <v>0</v>
      </c>
      <c r="EQ178" s="126">
        <v>0</v>
      </c>
      <c r="ER178" s="127" t="b">
        <v>0</v>
      </c>
      <c r="ES178" s="127" t="b">
        <v>0</v>
      </c>
      <c r="ET178" s="127" t="b">
        <v>0</v>
      </c>
      <c r="EU178" s="128">
        <v>0.46799999999999997</v>
      </c>
      <c r="EV178" s="128">
        <v>0.27</v>
      </c>
      <c r="EW178" s="128">
        <v>0.16600000000000001</v>
      </c>
      <c r="EX178" s="128">
        <v>0.10400000000000001</v>
      </c>
      <c r="EY178" s="128">
        <v>7.4999999999999997E-2</v>
      </c>
      <c r="EZ178" s="128">
        <v>0.28899999999999998</v>
      </c>
      <c r="FA178" s="127" t="b">
        <v>0</v>
      </c>
      <c r="FB178" s="127" t="b">
        <v>0</v>
      </c>
      <c r="FC178" s="127" t="b">
        <v>1</v>
      </c>
      <c r="FD178" s="128">
        <v>0</v>
      </c>
      <c r="FE178" s="128">
        <v>0</v>
      </c>
      <c r="FF178" s="128">
        <v>0</v>
      </c>
      <c r="FG178" s="128">
        <v>0</v>
      </c>
      <c r="FH178" s="128">
        <v>0</v>
      </c>
      <c r="FI178" s="128">
        <v>0</v>
      </c>
      <c r="FJ178" s="127" t="b">
        <v>0</v>
      </c>
      <c r="FK178" s="127" t="b">
        <v>0</v>
      </c>
      <c r="FL178" s="127" t="b">
        <v>0</v>
      </c>
      <c r="FM178" s="128">
        <v>0.46799999999999997</v>
      </c>
      <c r="FN178" s="128">
        <v>0.27</v>
      </c>
      <c r="FO178" s="128">
        <v>0.16600000000000001</v>
      </c>
      <c r="FP178" s="128">
        <v>0.10400000000000001</v>
      </c>
      <c r="FQ178" s="128">
        <v>7.4999999999999997E-2</v>
      </c>
      <c r="FR178" s="128">
        <v>0.28899999999999998</v>
      </c>
      <c r="FS178" s="183" t="s">
        <v>293</v>
      </c>
      <c r="FT178" s="128">
        <v>0</v>
      </c>
      <c r="FU178" s="126">
        <v>0</v>
      </c>
      <c r="FV178" s="126">
        <v>852</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6">
        <v>0</v>
      </c>
      <c r="GM178" s="127" t="b">
        <v>0</v>
      </c>
      <c r="GN178" s="183" t="s">
        <v>993</v>
      </c>
      <c r="GO178" s="183" t="s">
        <v>993</v>
      </c>
      <c r="GP178" s="183" t="s">
        <v>993</v>
      </c>
      <c r="GQ178" s="183" t="s">
        <v>993</v>
      </c>
      <c r="GR178" s="127"/>
      <c r="GS178" s="123"/>
    </row>
    <row r="179" spans="1:201">
      <c r="A179" s="122"/>
      <c r="B179" s="210" t="s">
        <v>467</v>
      </c>
      <c r="C179" s="183" t="s">
        <v>1172</v>
      </c>
      <c r="D179" s="183" t="s">
        <v>20</v>
      </c>
      <c r="E179" s="183" t="s">
        <v>437</v>
      </c>
      <c r="F179" s="183" t="s">
        <v>986</v>
      </c>
      <c r="G179" s="183" t="s">
        <v>1062</v>
      </c>
      <c r="H179" s="183" t="s">
        <v>1063</v>
      </c>
      <c r="I179" s="183" t="s">
        <v>1064</v>
      </c>
      <c r="J179" s="183" t="s">
        <v>1065</v>
      </c>
      <c r="K179" s="126">
        <v>9</v>
      </c>
      <c r="L179" s="183" t="s">
        <v>20</v>
      </c>
      <c r="M179" s="183" t="s">
        <v>1114</v>
      </c>
      <c r="N179" s="183" t="s">
        <v>480</v>
      </c>
      <c r="O179" s="183" t="s">
        <v>993</v>
      </c>
      <c r="P179" s="183" t="s">
        <v>993</v>
      </c>
      <c r="Q179" s="183" t="s">
        <v>290</v>
      </c>
      <c r="R179" s="127" t="b">
        <v>0</v>
      </c>
      <c r="S179" s="126">
        <v>0</v>
      </c>
      <c r="T179" s="127" t="b">
        <v>1</v>
      </c>
      <c r="U179" s="126">
        <v>41</v>
      </c>
      <c r="V179" s="127" t="b">
        <v>0</v>
      </c>
      <c r="W179" s="127" t="b">
        <v>1</v>
      </c>
      <c r="X179" s="183" t="s">
        <v>290</v>
      </c>
      <c r="Y179" s="183" t="b">
        <f t="shared" si="55"/>
        <v>1</v>
      </c>
      <c r="Z179" s="183" t="s">
        <v>993</v>
      </c>
      <c r="AA179" s="127" t="b">
        <v>0</v>
      </c>
      <c r="AB179" s="183" t="s">
        <v>993</v>
      </c>
      <c r="AC179" s="183" t="s">
        <v>993</v>
      </c>
      <c r="AD179" s="183" t="s">
        <v>993</v>
      </c>
      <c r="AE179" s="183">
        <f t="shared" si="56"/>
        <v>48</v>
      </c>
      <c r="AF179" s="183">
        <f t="shared" si="57"/>
        <v>0</v>
      </c>
      <c r="AG179" s="183">
        <f t="shared" si="58"/>
        <v>0</v>
      </c>
      <c r="AH179" s="183">
        <f t="shared" si="59"/>
        <v>48</v>
      </c>
      <c r="AI179" s="126">
        <v>48</v>
      </c>
      <c r="AJ179" s="126">
        <v>0</v>
      </c>
      <c r="AK179" s="126">
        <v>0</v>
      </c>
      <c r="AL179" s="126">
        <v>48</v>
      </c>
      <c r="AM179" s="126">
        <v>0</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7" t="b">
        <v>0</v>
      </c>
      <c r="BD179" s="183" t="s">
        <v>1174</v>
      </c>
      <c r="BE179" s="183" t="s">
        <v>270</v>
      </c>
      <c r="BF179" s="126">
        <v>41</v>
      </c>
      <c r="BG179" s="183" t="s">
        <v>993</v>
      </c>
      <c r="BH179" s="126">
        <v>0</v>
      </c>
      <c r="BI179" s="183" t="s">
        <v>993</v>
      </c>
      <c r="BJ179" s="126">
        <v>0</v>
      </c>
      <c r="BK179" s="126">
        <v>0</v>
      </c>
      <c r="BL179" s="126">
        <v>7</v>
      </c>
      <c r="BM179" s="183" t="s">
        <v>993</v>
      </c>
      <c r="BN179" s="183" t="s">
        <v>993</v>
      </c>
      <c r="BO179" s="183" t="s">
        <v>993</v>
      </c>
      <c r="BP179" s="126">
        <v>0</v>
      </c>
      <c r="BQ179" s="183" t="s">
        <v>993</v>
      </c>
      <c r="BR179" s="126">
        <v>0</v>
      </c>
      <c r="BS179" s="183" t="s">
        <v>993</v>
      </c>
      <c r="BT179" s="126">
        <v>0</v>
      </c>
      <c r="BU179" s="126">
        <v>0</v>
      </c>
      <c r="BV179" s="126">
        <v>0</v>
      </c>
      <c r="BW179" s="183" t="s">
        <v>993</v>
      </c>
      <c r="BX179" s="126">
        <v>0</v>
      </c>
      <c r="BY179" s="183" t="s">
        <v>993</v>
      </c>
      <c r="BZ179" s="126">
        <v>0</v>
      </c>
      <c r="CA179" s="183" t="s">
        <v>993</v>
      </c>
      <c r="CB179" s="126">
        <v>0</v>
      </c>
      <c r="CC179" s="126">
        <v>0</v>
      </c>
      <c r="CD179" s="126">
        <v>0</v>
      </c>
      <c r="CE179" s="183" t="s">
        <v>993</v>
      </c>
      <c r="CF179" s="126">
        <v>0</v>
      </c>
      <c r="CG179" s="183" t="s">
        <v>993</v>
      </c>
      <c r="CH179" s="126">
        <v>0</v>
      </c>
      <c r="CI179" s="183" t="s">
        <v>993</v>
      </c>
      <c r="CJ179" s="126">
        <v>0</v>
      </c>
      <c r="CK179" s="126">
        <v>0</v>
      </c>
      <c r="CL179" s="126">
        <v>0</v>
      </c>
      <c r="CM179" s="126">
        <v>0</v>
      </c>
      <c r="CN179" s="126">
        <v>0</v>
      </c>
      <c r="CO179" s="126">
        <v>0</v>
      </c>
      <c r="CP179" s="126">
        <v>0</v>
      </c>
      <c r="CQ179" s="126">
        <v>0</v>
      </c>
      <c r="CR179" s="126">
        <v>0</v>
      </c>
      <c r="CS179" s="126">
        <v>0</v>
      </c>
      <c r="CT179" s="126">
        <v>0</v>
      </c>
      <c r="CU179" s="126">
        <v>0</v>
      </c>
      <c r="CV179" s="126">
        <v>0</v>
      </c>
      <c r="CW179" s="126">
        <v>0</v>
      </c>
      <c r="CX179" s="126">
        <v>0</v>
      </c>
      <c r="CY179" s="126">
        <v>0</v>
      </c>
      <c r="CZ179" s="126">
        <v>0</v>
      </c>
      <c r="DA179" s="126">
        <v>0</v>
      </c>
      <c r="DB179" s="126">
        <v>0</v>
      </c>
      <c r="DC179" s="126">
        <v>0</v>
      </c>
      <c r="DD179" s="126">
        <v>0</v>
      </c>
      <c r="DE179" s="126">
        <v>0</v>
      </c>
      <c r="DF179" s="126">
        <v>0</v>
      </c>
      <c r="DG179" s="127" t="b">
        <v>1</v>
      </c>
      <c r="DH179" s="183" t="s">
        <v>999</v>
      </c>
      <c r="DI179" s="183" t="s">
        <v>282</v>
      </c>
      <c r="DJ179" s="183" t="s">
        <v>301</v>
      </c>
      <c r="DK179" s="183" t="s">
        <v>437</v>
      </c>
      <c r="DL179" s="126">
        <v>0</v>
      </c>
      <c r="DM179" s="126">
        <v>0</v>
      </c>
      <c r="DN179" s="126">
        <v>0</v>
      </c>
      <c r="DO179" s="126">
        <v>0</v>
      </c>
      <c r="DP179" s="126">
        <v>0</v>
      </c>
      <c r="DQ179" s="126">
        <v>0</v>
      </c>
      <c r="DR179" s="167">
        <f t="shared" si="53"/>
        <v>0</v>
      </c>
      <c r="DS179" s="168" t="e">
        <f t="shared" si="54"/>
        <v>#DIV/0!</v>
      </c>
      <c r="DT179" s="126">
        <v>0</v>
      </c>
      <c r="DU179" s="126">
        <v>0</v>
      </c>
      <c r="DV179" s="126">
        <v>0</v>
      </c>
      <c r="DW179" s="126">
        <v>0</v>
      </c>
      <c r="DX179" s="126">
        <v>0</v>
      </c>
      <c r="DY179" s="126">
        <v>0</v>
      </c>
      <c r="DZ179" s="126">
        <v>0</v>
      </c>
      <c r="EA179" s="126">
        <v>0</v>
      </c>
      <c r="EB179" s="126">
        <v>0</v>
      </c>
      <c r="EC179" s="126">
        <v>0</v>
      </c>
      <c r="ED179" s="126">
        <v>0</v>
      </c>
      <c r="EE179" s="126">
        <v>0</v>
      </c>
      <c r="EF179" s="126">
        <v>0</v>
      </c>
      <c r="EG179" s="126">
        <v>0</v>
      </c>
      <c r="EH179" s="126">
        <v>0</v>
      </c>
      <c r="EI179" s="126">
        <v>0</v>
      </c>
      <c r="EJ179" s="126">
        <v>0</v>
      </c>
      <c r="EK179" s="126">
        <v>0</v>
      </c>
      <c r="EL179" s="126">
        <v>0</v>
      </c>
      <c r="EM179" s="126">
        <v>0</v>
      </c>
      <c r="EN179" s="126">
        <v>0</v>
      </c>
      <c r="EO179" s="126">
        <v>0</v>
      </c>
      <c r="EP179" s="126">
        <v>0</v>
      </c>
      <c r="EQ179" s="126">
        <v>0</v>
      </c>
      <c r="ER179" s="127" t="b">
        <v>0</v>
      </c>
      <c r="ES179" s="127" t="b">
        <v>0</v>
      </c>
      <c r="ET179" s="127" t="b">
        <v>0</v>
      </c>
      <c r="EU179" s="128">
        <v>0</v>
      </c>
      <c r="EV179" s="128">
        <v>0</v>
      </c>
      <c r="EW179" s="128">
        <v>0</v>
      </c>
      <c r="EX179" s="128">
        <v>0</v>
      </c>
      <c r="EY179" s="128">
        <v>0</v>
      </c>
      <c r="EZ179" s="128">
        <v>0</v>
      </c>
      <c r="FA179" s="127" t="b">
        <v>0</v>
      </c>
      <c r="FB179" s="127" t="b">
        <v>0</v>
      </c>
      <c r="FC179" s="127" t="b">
        <v>1</v>
      </c>
      <c r="FD179" s="128">
        <v>0</v>
      </c>
      <c r="FE179" s="128">
        <v>0</v>
      </c>
      <c r="FF179" s="128">
        <v>0</v>
      </c>
      <c r="FG179" s="128">
        <v>0</v>
      </c>
      <c r="FH179" s="128">
        <v>0</v>
      </c>
      <c r="FI179" s="128">
        <v>0</v>
      </c>
      <c r="FJ179" s="127" t="b">
        <v>0</v>
      </c>
      <c r="FK179" s="127" t="b">
        <v>0</v>
      </c>
      <c r="FL179" s="127" t="b">
        <v>0</v>
      </c>
      <c r="FM179" s="128">
        <v>0</v>
      </c>
      <c r="FN179" s="128">
        <v>0</v>
      </c>
      <c r="FO179" s="128">
        <v>0</v>
      </c>
      <c r="FP179" s="128">
        <v>0</v>
      </c>
      <c r="FQ179" s="128">
        <v>0</v>
      </c>
      <c r="FR179" s="128">
        <v>0</v>
      </c>
      <c r="FS179" s="183" t="s">
        <v>293</v>
      </c>
      <c r="FT179" s="128">
        <v>0</v>
      </c>
      <c r="FU179" s="126">
        <v>0</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6">
        <v>0</v>
      </c>
      <c r="GM179" s="127" t="b">
        <v>0</v>
      </c>
      <c r="GN179" s="183" t="s">
        <v>993</v>
      </c>
      <c r="GO179" s="183" t="s">
        <v>993</v>
      </c>
      <c r="GP179" s="183" t="s">
        <v>993</v>
      </c>
      <c r="GQ179" s="183" t="s">
        <v>993</v>
      </c>
      <c r="GR179" s="183" t="s">
        <v>1174</v>
      </c>
      <c r="GS179" s="123"/>
    </row>
    <row r="180" spans="1:201">
      <c r="A180" s="122"/>
      <c r="B180" s="210" t="s">
        <v>609</v>
      </c>
      <c r="C180" s="183" t="s">
        <v>1178</v>
      </c>
      <c r="D180" s="183" t="s">
        <v>1179</v>
      </c>
      <c r="E180" s="183" t="s">
        <v>437</v>
      </c>
      <c r="F180" s="183" t="s">
        <v>986</v>
      </c>
      <c r="G180" s="183" t="s">
        <v>1062</v>
      </c>
      <c r="H180" s="183" t="s">
        <v>1063</v>
      </c>
      <c r="I180" s="183" t="s">
        <v>1064</v>
      </c>
      <c r="J180" s="183" t="s">
        <v>1065</v>
      </c>
      <c r="K180" s="126">
        <v>1</v>
      </c>
      <c r="L180" s="183" t="s">
        <v>1179</v>
      </c>
      <c r="M180" s="183" t="s">
        <v>1019</v>
      </c>
      <c r="N180" s="183" t="s">
        <v>611</v>
      </c>
      <c r="O180" s="183" t="s">
        <v>1180</v>
      </c>
      <c r="P180" s="183" t="s">
        <v>290</v>
      </c>
      <c r="Q180" s="183" t="s">
        <v>290</v>
      </c>
      <c r="R180" s="127" t="b">
        <v>0</v>
      </c>
      <c r="S180" s="126">
        <v>0</v>
      </c>
      <c r="T180" s="127" t="b">
        <v>0</v>
      </c>
      <c r="U180" s="126">
        <v>0</v>
      </c>
      <c r="V180" s="127" t="b">
        <v>1</v>
      </c>
      <c r="W180" s="127" t="b">
        <v>1</v>
      </c>
      <c r="X180" s="183" t="s">
        <v>290</v>
      </c>
      <c r="Y180" s="183" t="b">
        <f t="shared" si="55"/>
        <v>1</v>
      </c>
      <c r="Z180" s="183" t="s">
        <v>993</v>
      </c>
      <c r="AA180" s="127" t="b">
        <v>0</v>
      </c>
      <c r="AB180" s="183" t="s">
        <v>993</v>
      </c>
      <c r="AC180" s="183" t="s">
        <v>993</v>
      </c>
      <c r="AD180" s="183" t="s">
        <v>993</v>
      </c>
      <c r="AE180" s="183">
        <f t="shared" si="56"/>
        <v>44</v>
      </c>
      <c r="AF180" s="183">
        <f t="shared" si="57"/>
        <v>40</v>
      </c>
      <c r="AG180" s="183">
        <f t="shared" si="58"/>
        <v>16</v>
      </c>
      <c r="AH180" s="183">
        <f t="shared" si="59"/>
        <v>44</v>
      </c>
      <c r="AI180" s="126">
        <v>44</v>
      </c>
      <c r="AJ180" s="126">
        <v>40</v>
      </c>
      <c r="AK180" s="126">
        <v>16</v>
      </c>
      <c r="AL180" s="126">
        <v>44</v>
      </c>
      <c r="AM180" s="126">
        <v>0</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7" t="b">
        <v>0</v>
      </c>
      <c r="BD180" s="127"/>
      <c r="BE180" s="183" t="s">
        <v>270</v>
      </c>
      <c r="BF180" s="126">
        <v>44</v>
      </c>
      <c r="BG180" s="183" t="s">
        <v>993</v>
      </c>
      <c r="BH180" s="126">
        <v>0</v>
      </c>
      <c r="BI180" s="183" t="s">
        <v>993</v>
      </c>
      <c r="BJ180" s="126">
        <v>0</v>
      </c>
      <c r="BK180" s="126">
        <v>0</v>
      </c>
      <c r="BL180" s="126">
        <v>0</v>
      </c>
      <c r="BM180" s="183" t="s">
        <v>993</v>
      </c>
      <c r="BN180" s="183" t="s">
        <v>993</v>
      </c>
      <c r="BO180" s="183" t="s">
        <v>993</v>
      </c>
      <c r="BP180" s="126">
        <v>0</v>
      </c>
      <c r="BQ180" s="183" t="s">
        <v>993</v>
      </c>
      <c r="BR180" s="126">
        <v>0</v>
      </c>
      <c r="BS180" s="183" t="s">
        <v>993</v>
      </c>
      <c r="BT180" s="126">
        <v>0</v>
      </c>
      <c r="BU180" s="126">
        <v>0</v>
      </c>
      <c r="BV180" s="126">
        <v>0</v>
      </c>
      <c r="BW180" s="183" t="s">
        <v>993</v>
      </c>
      <c r="BX180" s="126">
        <v>0</v>
      </c>
      <c r="BY180" s="183" t="s">
        <v>993</v>
      </c>
      <c r="BZ180" s="126">
        <v>0</v>
      </c>
      <c r="CA180" s="183" t="s">
        <v>993</v>
      </c>
      <c r="CB180" s="126">
        <v>0</v>
      </c>
      <c r="CC180" s="126">
        <v>0</v>
      </c>
      <c r="CD180" s="126">
        <v>0</v>
      </c>
      <c r="CE180" s="183" t="s">
        <v>993</v>
      </c>
      <c r="CF180" s="126">
        <v>0</v>
      </c>
      <c r="CG180" s="183" t="s">
        <v>993</v>
      </c>
      <c r="CH180" s="126">
        <v>0</v>
      </c>
      <c r="CI180" s="183" t="s">
        <v>993</v>
      </c>
      <c r="CJ180" s="126">
        <v>0</v>
      </c>
      <c r="CK180" s="126">
        <v>0</v>
      </c>
      <c r="CL180" s="126">
        <v>0</v>
      </c>
      <c r="CM180" s="126">
        <v>29</v>
      </c>
      <c r="CN180" s="126">
        <v>0</v>
      </c>
      <c r="CO180" s="126">
        <v>0</v>
      </c>
      <c r="CP180" s="126">
        <v>0</v>
      </c>
      <c r="CQ180" s="126">
        <v>3</v>
      </c>
      <c r="CR180" s="126">
        <v>0</v>
      </c>
      <c r="CS180" s="126">
        <v>0</v>
      </c>
      <c r="CT180" s="126">
        <v>0</v>
      </c>
      <c r="CU180" s="126">
        <v>2</v>
      </c>
      <c r="CV180" s="126">
        <v>0</v>
      </c>
      <c r="CW180" s="126">
        <v>1</v>
      </c>
      <c r="CX180" s="126">
        <v>0</v>
      </c>
      <c r="CY180" s="126">
        <v>0</v>
      </c>
      <c r="CZ180" s="126">
        <v>0</v>
      </c>
      <c r="DA180" s="126">
        <v>1</v>
      </c>
      <c r="DB180" s="126">
        <v>0.7</v>
      </c>
      <c r="DC180" s="126">
        <v>0</v>
      </c>
      <c r="DD180" s="126">
        <v>0</v>
      </c>
      <c r="DE180" s="126">
        <v>1</v>
      </c>
      <c r="DF180" s="126">
        <v>0</v>
      </c>
      <c r="DG180" s="127" t="b">
        <v>0</v>
      </c>
      <c r="DH180" s="183" t="s">
        <v>339</v>
      </c>
      <c r="DI180" s="183" t="s">
        <v>993</v>
      </c>
      <c r="DJ180" s="183" t="s">
        <v>993</v>
      </c>
      <c r="DK180" s="183" t="s">
        <v>993</v>
      </c>
      <c r="DL180" s="126">
        <v>732</v>
      </c>
      <c r="DM180" s="126">
        <v>667</v>
      </c>
      <c r="DN180" s="126">
        <v>56</v>
      </c>
      <c r="DO180" s="126">
        <v>9</v>
      </c>
      <c r="DP180" s="126">
        <v>10821</v>
      </c>
      <c r="DQ180" s="126">
        <v>742</v>
      </c>
      <c r="DR180" s="167">
        <f t="shared" si="53"/>
        <v>0.67378580323785808</v>
      </c>
      <c r="DS180" s="168">
        <f t="shared" si="54"/>
        <v>14.682496607869743</v>
      </c>
      <c r="DT180" s="126">
        <v>732</v>
      </c>
      <c r="DU180" s="126">
        <v>7</v>
      </c>
      <c r="DV180" s="126">
        <v>680</v>
      </c>
      <c r="DW180" s="126">
        <v>18</v>
      </c>
      <c r="DX180" s="126">
        <v>27</v>
      </c>
      <c r="DY180" s="126">
        <v>0</v>
      </c>
      <c r="DZ180" s="126">
        <v>0</v>
      </c>
      <c r="EA180" s="126">
        <v>0</v>
      </c>
      <c r="EB180" s="126">
        <v>742</v>
      </c>
      <c r="EC180" s="126">
        <v>27</v>
      </c>
      <c r="ED180" s="126">
        <v>646</v>
      </c>
      <c r="EE180" s="126">
        <v>24</v>
      </c>
      <c r="EF180" s="126">
        <v>2</v>
      </c>
      <c r="EG180" s="126">
        <v>11</v>
      </c>
      <c r="EH180" s="126">
        <v>0</v>
      </c>
      <c r="EI180" s="126">
        <v>9</v>
      </c>
      <c r="EJ180" s="126">
        <v>23</v>
      </c>
      <c r="EK180" s="126">
        <v>0</v>
      </c>
      <c r="EL180" s="126">
        <v>715</v>
      </c>
      <c r="EM180" s="126">
        <v>679</v>
      </c>
      <c r="EN180" s="126">
        <v>18</v>
      </c>
      <c r="EO180" s="126">
        <v>14</v>
      </c>
      <c r="EP180" s="126">
        <v>4</v>
      </c>
      <c r="EQ180" s="126">
        <v>0</v>
      </c>
      <c r="ER180" s="127" t="b">
        <v>0</v>
      </c>
      <c r="ES180" s="127" t="b">
        <v>0</v>
      </c>
      <c r="ET180" s="127" t="b">
        <v>0</v>
      </c>
      <c r="EU180" s="128">
        <v>0.58499999999999996</v>
      </c>
      <c r="EV180" s="128">
        <v>0.53400000000000003</v>
      </c>
      <c r="EW180" s="128">
        <v>0.52200000000000002</v>
      </c>
      <c r="EX180" s="128">
        <v>0.125</v>
      </c>
      <c r="EY180" s="128">
        <v>0</v>
      </c>
      <c r="EZ180" s="128">
        <v>0.52400000000000002</v>
      </c>
      <c r="FA180" s="127" t="b">
        <v>0</v>
      </c>
      <c r="FB180" s="127" t="b">
        <v>0</v>
      </c>
      <c r="FC180" s="127" t="b">
        <v>0</v>
      </c>
      <c r="FD180" s="128">
        <v>0</v>
      </c>
      <c r="FE180" s="128">
        <v>0</v>
      </c>
      <c r="FF180" s="128">
        <v>0</v>
      </c>
      <c r="FG180" s="128">
        <v>0</v>
      </c>
      <c r="FH180" s="128">
        <v>0</v>
      </c>
      <c r="FI180" s="128">
        <v>0</v>
      </c>
      <c r="FJ180" s="127" t="b">
        <v>0</v>
      </c>
      <c r="FK180" s="127" t="b">
        <v>0</v>
      </c>
      <c r="FL180" s="127" t="b">
        <v>0</v>
      </c>
      <c r="FM180" s="128">
        <v>0</v>
      </c>
      <c r="FN180" s="128">
        <v>0</v>
      </c>
      <c r="FO180" s="128">
        <v>0</v>
      </c>
      <c r="FP180" s="128">
        <v>0</v>
      </c>
      <c r="FQ180" s="128">
        <v>0</v>
      </c>
      <c r="FR180" s="128">
        <v>0</v>
      </c>
      <c r="FS180" s="183" t="s">
        <v>993</v>
      </c>
      <c r="FT180" s="128">
        <v>0</v>
      </c>
      <c r="FU180" s="126">
        <v>0</v>
      </c>
      <c r="FV180" s="126">
        <v>715</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6">
        <v>0</v>
      </c>
      <c r="GM180" s="127" t="b">
        <v>0</v>
      </c>
      <c r="GN180" s="183" t="s">
        <v>993</v>
      </c>
      <c r="GO180" s="183" t="s">
        <v>993</v>
      </c>
      <c r="GP180" s="183" t="s">
        <v>993</v>
      </c>
      <c r="GQ180" s="183" t="s">
        <v>993</v>
      </c>
      <c r="GR180" s="127"/>
      <c r="GS180" s="123"/>
    </row>
    <row r="181" spans="1:201">
      <c r="A181" s="122"/>
      <c r="B181" s="210" t="s">
        <v>609</v>
      </c>
      <c r="C181" s="183" t="s">
        <v>1178</v>
      </c>
      <c r="D181" s="183" t="s">
        <v>1179</v>
      </c>
      <c r="E181" s="183" t="s">
        <v>437</v>
      </c>
      <c r="F181" s="183" t="s">
        <v>986</v>
      </c>
      <c r="G181" s="183" t="s">
        <v>1062</v>
      </c>
      <c r="H181" s="183" t="s">
        <v>1063</v>
      </c>
      <c r="I181" s="183" t="s">
        <v>1064</v>
      </c>
      <c r="J181" s="183" t="s">
        <v>1065</v>
      </c>
      <c r="K181" s="126">
        <v>2</v>
      </c>
      <c r="L181" s="183" t="s">
        <v>1179</v>
      </c>
      <c r="M181" s="183" t="s">
        <v>1012</v>
      </c>
      <c r="N181" s="183" t="s">
        <v>352</v>
      </c>
      <c r="O181" s="183" t="s">
        <v>1180</v>
      </c>
      <c r="P181" s="183" t="s">
        <v>290</v>
      </c>
      <c r="Q181" s="183" t="s">
        <v>290</v>
      </c>
      <c r="R181" s="127" t="b">
        <v>1</v>
      </c>
      <c r="S181" s="126">
        <v>1</v>
      </c>
      <c r="T181" s="127" t="b">
        <v>1</v>
      </c>
      <c r="U181" s="126">
        <v>2</v>
      </c>
      <c r="V181" s="127" t="b">
        <v>1</v>
      </c>
      <c r="W181" s="127" t="b">
        <v>1</v>
      </c>
      <c r="X181" s="183" t="s">
        <v>290</v>
      </c>
      <c r="Y181" s="183" t="b">
        <f t="shared" si="55"/>
        <v>1</v>
      </c>
      <c r="Z181" s="183" t="s">
        <v>993</v>
      </c>
      <c r="AA181" s="127" t="b">
        <v>0</v>
      </c>
      <c r="AB181" s="183" t="s">
        <v>993</v>
      </c>
      <c r="AC181" s="183" t="s">
        <v>993</v>
      </c>
      <c r="AD181" s="183" t="s">
        <v>993</v>
      </c>
      <c r="AE181" s="183">
        <f t="shared" si="56"/>
        <v>45</v>
      </c>
      <c r="AF181" s="183">
        <f t="shared" si="57"/>
        <v>39</v>
      </c>
      <c r="AG181" s="183">
        <f t="shared" si="58"/>
        <v>12</v>
      </c>
      <c r="AH181" s="183">
        <f t="shared" si="59"/>
        <v>45</v>
      </c>
      <c r="AI181" s="126">
        <v>45</v>
      </c>
      <c r="AJ181" s="126">
        <v>39</v>
      </c>
      <c r="AK181" s="126">
        <v>12</v>
      </c>
      <c r="AL181" s="126">
        <v>45</v>
      </c>
      <c r="AM181" s="126">
        <v>0</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7" t="b">
        <v>0</v>
      </c>
      <c r="BD181" s="127"/>
      <c r="BE181" s="183" t="s">
        <v>270</v>
      </c>
      <c r="BF181" s="126">
        <v>45</v>
      </c>
      <c r="BG181" s="183" t="s">
        <v>1162</v>
      </c>
      <c r="BH181" s="126">
        <v>10</v>
      </c>
      <c r="BI181" s="183" t="s">
        <v>993</v>
      </c>
      <c r="BJ181" s="126">
        <v>0</v>
      </c>
      <c r="BK181" s="126">
        <v>0</v>
      </c>
      <c r="BL181" s="126">
        <v>0</v>
      </c>
      <c r="BM181" s="183" t="s">
        <v>993</v>
      </c>
      <c r="BN181" s="183" t="s">
        <v>993</v>
      </c>
      <c r="BO181" s="183" t="s">
        <v>993</v>
      </c>
      <c r="BP181" s="126">
        <v>0</v>
      </c>
      <c r="BQ181" s="183" t="s">
        <v>993</v>
      </c>
      <c r="BR181" s="126">
        <v>0</v>
      </c>
      <c r="BS181" s="183" t="s">
        <v>993</v>
      </c>
      <c r="BT181" s="126">
        <v>0</v>
      </c>
      <c r="BU181" s="126">
        <v>0</v>
      </c>
      <c r="BV181" s="126">
        <v>0</v>
      </c>
      <c r="BW181" s="183" t="s">
        <v>993</v>
      </c>
      <c r="BX181" s="126">
        <v>0</v>
      </c>
      <c r="BY181" s="183" t="s">
        <v>993</v>
      </c>
      <c r="BZ181" s="126">
        <v>0</v>
      </c>
      <c r="CA181" s="183" t="s">
        <v>993</v>
      </c>
      <c r="CB181" s="126">
        <v>0</v>
      </c>
      <c r="CC181" s="126">
        <v>0</v>
      </c>
      <c r="CD181" s="126">
        <v>0</v>
      </c>
      <c r="CE181" s="183" t="s">
        <v>993</v>
      </c>
      <c r="CF181" s="126">
        <v>0</v>
      </c>
      <c r="CG181" s="183" t="s">
        <v>993</v>
      </c>
      <c r="CH181" s="126">
        <v>0</v>
      </c>
      <c r="CI181" s="183" t="s">
        <v>993</v>
      </c>
      <c r="CJ181" s="126">
        <v>0</v>
      </c>
      <c r="CK181" s="126">
        <v>0</v>
      </c>
      <c r="CL181" s="126">
        <v>0</v>
      </c>
      <c r="CM181" s="126">
        <v>28</v>
      </c>
      <c r="CN181" s="126">
        <v>0</v>
      </c>
      <c r="CO181" s="126">
        <v>0</v>
      </c>
      <c r="CP181" s="126">
        <v>0</v>
      </c>
      <c r="CQ181" s="126">
        <v>3</v>
      </c>
      <c r="CR181" s="126">
        <v>0</v>
      </c>
      <c r="CS181" s="126">
        <v>0</v>
      </c>
      <c r="CT181" s="126">
        <v>0</v>
      </c>
      <c r="CU181" s="126">
        <v>3</v>
      </c>
      <c r="CV181" s="126">
        <v>0</v>
      </c>
      <c r="CW181" s="126">
        <v>1</v>
      </c>
      <c r="CX181" s="126">
        <v>0</v>
      </c>
      <c r="CY181" s="126">
        <v>0</v>
      </c>
      <c r="CZ181" s="126">
        <v>0</v>
      </c>
      <c r="DA181" s="126">
        <v>1</v>
      </c>
      <c r="DB181" s="126">
        <v>0.6</v>
      </c>
      <c r="DC181" s="126">
        <v>0</v>
      </c>
      <c r="DD181" s="126">
        <v>0</v>
      </c>
      <c r="DE181" s="126">
        <v>1</v>
      </c>
      <c r="DF181" s="126">
        <v>0</v>
      </c>
      <c r="DG181" s="127" t="b">
        <v>0</v>
      </c>
      <c r="DH181" s="183" t="s">
        <v>999</v>
      </c>
      <c r="DI181" s="183" t="s">
        <v>339</v>
      </c>
      <c r="DJ181" s="183" t="s">
        <v>1000</v>
      </c>
      <c r="DK181" s="183" t="s">
        <v>434</v>
      </c>
      <c r="DL181" s="126">
        <v>787</v>
      </c>
      <c r="DM181" s="126">
        <v>695</v>
      </c>
      <c r="DN181" s="126">
        <v>90</v>
      </c>
      <c r="DO181" s="126">
        <v>2</v>
      </c>
      <c r="DP181" s="126">
        <v>9802</v>
      </c>
      <c r="DQ181" s="126">
        <v>787</v>
      </c>
      <c r="DR181" s="167">
        <f t="shared" si="53"/>
        <v>0.59677321156773211</v>
      </c>
      <c r="DS181" s="168">
        <f t="shared" si="54"/>
        <v>12.454891994917407</v>
      </c>
      <c r="DT181" s="126">
        <v>787</v>
      </c>
      <c r="DU181" s="126">
        <v>68</v>
      </c>
      <c r="DV181" s="126">
        <v>666</v>
      </c>
      <c r="DW181" s="126">
        <v>40</v>
      </c>
      <c r="DX181" s="126">
        <v>13</v>
      </c>
      <c r="DY181" s="126">
        <v>0</v>
      </c>
      <c r="DZ181" s="126">
        <v>0</v>
      </c>
      <c r="EA181" s="126">
        <v>0</v>
      </c>
      <c r="EB181" s="126">
        <v>787</v>
      </c>
      <c r="EC181" s="126">
        <v>48</v>
      </c>
      <c r="ED181" s="126">
        <v>674</v>
      </c>
      <c r="EE181" s="126">
        <v>25</v>
      </c>
      <c r="EF181" s="126">
        <v>4</v>
      </c>
      <c r="EG181" s="126">
        <v>6</v>
      </c>
      <c r="EH181" s="126">
        <v>0</v>
      </c>
      <c r="EI181" s="126">
        <v>8</v>
      </c>
      <c r="EJ181" s="126">
        <v>22</v>
      </c>
      <c r="EK181" s="126">
        <v>0</v>
      </c>
      <c r="EL181" s="126">
        <v>739</v>
      </c>
      <c r="EM181" s="126">
        <v>695</v>
      </c>
      <c r="EN181" s="126">
        <v>28</v>
      </c>
      <c r="EO181" s="126">
        <v>14</v>
      </c>
      <c r="EP181" s="126">
        <v>2</v>
      </c>
      <c r="EQ181" s="126">
        <v>0</v>
      </c>
      <c r="ER181" s="127" t="b">
        <v>0</v>
      </c>
      <c r="ES181" s="127" t="b">
        <v>0</v>
      </c>
      <c r="ET181" s="127" t="b">
        <v>0</v>
      </c>
      <c r="EU181" s="128">
        <v>0.41399999999999998</v>
      </c>
      <c r="EV181" s="128">
        <v>0.317</v>
      </c>
      <c r="EW181" s="128">
        <v>0.26700000000000002</v>
      </c>
      <c r="EX181" s="128">
        <v>7.9000000000000001E-2</v>
      </c>
      <c r="EY181" s="128">
        <v>4.2999999999999997E-2</v>
      </c>
      <c r="EZ181" s="128">
        <v>0.30299999999999999</v>
      </c>
      <c r="FA181" s="127" t="b">
        <v>0</v>
      </c>
      <c r="FB181" s="127" t="b">
        <v>0</v>
      </c>
      <c r="FC181" s="127" t="b">
        <v>0</v>
      </c>
      <c r="FD181" s="128">
        <v>0.35299999999999998</v>
      </c>
      <c r="FE181" s="128">
        <v>0.255</v>
      </c>
      <c r="FF181" s="128">
        <v>0.223</v>
      </c>
      <c r="FG181" s="128">
        <v>3.9E-2</v>
      </c>
      <c r="FH181" s="128">
        <v>2.1000000000000001E-2</v>
      </c>
      <c r="FI181" s="128">
        <v>0.24100000000000002</v>
      </c>
      <c r="FJ181" s="127" t="b">
        <v>0</v>
      </c>
      <c r="FK181" s="127" t="b">
        <v>0</v>
      </c>
      <c r="FL181" s="127" t="b">
        <v>0</v>
      </c>
      <c r="FM181" s="128">
        <v>0</v>
      </c>
      <c r="FN181" s="128">
        <v>0</v>
      </c>
      <c r="FO181" s="128">
        <v>0</v>
      </c>
      <c r="FP181" s="128">
        <v>0</v>
      </c>
      <c r="FQ181" s="128">
        <v>0</v>
      </c>
      <c r="FR181" s="128">
        <v>0</v>
      </c>
      <c r="FS181" s="183" t="s">
        <v>993</v>
      </c>
      <c r="FT181" s="128">
        <v>0</v>
      </c>
      <c r="FU181" s="126">
        <v>0</v>
      </c>
      <c r="FV181" s="126">
        <v>739</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6">
        <v>0</v>
      </c>
      <c r="GM181" s="127" t="b">
        <v>0</v>
      </c>
      <c r="GN181" s="183" t="s">
        <v>993</v>
      </c>
      <c r="GO181" s="183" t="s">
        <v>993</v>
      </c>
      <c r="GP181" s="183" t="s">
        <v>993</v>
      </c>
      <c r="GQ181" s="183" t="s">
        <v>993</v>
      </c>
      <c r="GR181" s="127"/>
      <c r="GS181" s="123"/>
    </row>
    <row r="182" spans="1:201">
      <c r="A182" s="122"/>
      <c r="B182" s="210" t="s">
        <v>544</v>
      </c>
      <c r="C182" s="183" t="s">
        <v>1185</v>
      </c>
      <c r="D182" s="183" t="s">
        <v>19</v>
      </c>
      <c r="E182" s="183" t="s">
        <v>437</v>
      </c>
      <c r="F182" s="183" t="s">
        <v>986</v>
      </c>
      <c r="G182" s="183" t="s">
        <v>1062</v>
      </c>
      <c r="H182" s="183" t="s">
        <v>1063</v>
      </c>
      <c r="I182" s="183" t="s">
        <v>1186</v>
      </c>
      <c r="J182" s="183" t="s">
        <v>1187</v>
      </c>
      <c r="K182" s="126">
        <v>1</v>
      </c>
      <c r="L182" s="183" t="s">
        <v>19</v>
      </c>
      <c r="M182" s="183" t="s">
        <v>1019</v>
      </c>
      <c r="N182" s="183" t="s">
        <v>545</v>
      </c>
      <c r="O182" s="183" t="s">
        <v>1188</v>
      </c>
      <c r="P182" s="183" t="s">
        <v>296</v>
      </c>
      <c r="Q182" s="183" t="s">
        <v>290</v>
      </c>
      <c r="R182" s="127" t="b">
        <v>0</v>
      </c>
      <c r="S182" s="126">
        <v>0</v>
      </c>
      <c r="T182" s="127" t="b">
        <v>0</v>
      </c>
      <c r="U182" s="126">
        <v>0</v>
      </c>
      <c r="V182" s="127" t="b">
        <v>0</v>
      </c>
      <c r="W182" s="127" t="b">
        <v>1</v>
      </c>
      <c r="X182" s="183" t="s">
        <v>290</v>
      </c>
      <c r="Y182" s="183" t="b">
        <f t="shared" si="55"/>
        <v>1</v>
      </c>
      <c r="Z182" s="183" t="s">
        <v>993</v>
      </c>
      <c r="AA182" s="127" t="b">
        <v>0</v>
      </c>
      <c r="AB182" s="183" t="s">
        <v>993</v>
      </c>
      <c r="AC182" s="183" t="s">
        <v>993</v>
      </c>
      <c r="AD182" s="183" t="s">
        <v>993</v>
      </c>
      <c r="AE182" s="183">
        <f t="shared" si="56"/>
        <v>35</v>
      </c>
      <c r="AF182" s="183">
        <f t="shared" si="57"/>
        <v>35</v>
      </c>
      <c r="AG182" s="183">
        <f t="shared" si="58"/>
        <v>18</v>
      </c>
      <c r="AH182" s="183">
        <f t="shared" si="59"/>
        <v>35</v>
      </c>
      <c r="AI182" s="126">
        <v>35</v>
      </c>
      <c r="AJ182" s="126">
        <v>35</v>
      </c>
      <c r="AK182" s="126">
        <v>18</v>
      </c>
      <c r="AL182" s="126">
        <v>35</v>
      </c>
      <c r="AM182" s="126">
        <v>0</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7" t="b">
        <v>0</v>
      </c>
      <c r="BD182" s="127"/>
      <c r="BE182" s="183" t="s">
        <v>282</v>
      </c>
      <c r="BF182" s="126">
        <v>35</v>
      </c>
      <c r="BG182" s="183" t="s">
        <v>993</v>
      </c>
      <c r="BH182" s="126">
        <v>0</v>
      </c>
      <c r="BI182" s="183" t="s">
        <v>993</v>
      </c>
      <c r="BJ182" s="126">
        <v>0</v>
      </c>
      <c r="BK182" s="126">
        <v>0</v>
      </c>
      <c r="BL182" s="126">
        <v>0</v>
      </c>
      <c r="BM182" s="183" t="s">
        <v>993</v>
      </c>
      <c r="BN182" s="183" t="s">
        <v>993</v>
      </c>
      <c r="BO182" s="183" t="s">
        <v>993</v>
      </c>
      <c r="BP182" s="126">
        <v>0</v>
      </c>
      <c r="BQ182" s="183" t="s">
        <v>993</v>
      </c>
      <c r="BR182" s="126">
        <v>0</v>
      </c>
      <c r="BS182" s="183" t="s">
        <v>993</v>
      </c>
      <c r="BT182" s="126">
        <v>0</v>
      </c>
      <c r="BU182" s="126">
        <v>0</v>
      </c>
      <c r="BV182" s="126">
        <v>0</v>
      </c>
      <c r="BW182" s="183" t="s">
        <v>993</v>
      </c>
      <c r="BX182" s="126">
        <v>0</v>
      </c>
      <c r="BY182" s="183" t="s">
        <v>993</v>
      </c>
      <c r="BZ182" s="126">
        <v>0</v>
      </c>
      <c r="CA182" s="183" t="s">
        <v>993</v>
      </c>
      <c r="CB182" s="126">
        <v>0</v>
      </c>
      <c r="CC182" s="126">
        <v>0</v>
      </c>
      <c r="CD182" s="126">
        <v>0</v>
      </c>
      <c r="CE182" s="183" t="s">
        <v>993</v>
      </c>
      <c r="CF182" s="126">
        <v>0</v>
      </c>
      <c r="CG182" s="183" t="s">
        <v>993</v>
      </c>
      <c r="CH182" s="126">
        <v>0</v>
      </c>
      <c r="CI182" s="183" t="s">
        <v>993</v>
      </c>
      <c r="CJ182" s="126">
        <v>0</v>
      </c>
      <c r="CK182" s="126">
        <v>0</v>
      </c>
      <c r="CL182" s="126">
        <v>0</v>
      </c>
      <c r="CM182" s="126">
        <v>23</v>
      </c>
      <c r="CN182" s="126">
        <v>0</v>
      </c>
      <c r="CO182" s="126">
        <v>0</v>
      </c>
      <c r="CP182" s="126">
        <v>0</v>
      </c>
      <c r="CQ182" s="126">
        <v>4</v>
      </c>
      <c r="CR182" s="126">
        <v>2.2000000000000002</v>
      </c>
      <c r="CS182" s="126">
        <v>0</v>
      </c>
      <c r="CT182" s="126">
        <v>0</v>
      </c>
      <c r="CU182" s="126">
        <v>2</v>
      </c>
      <c r="CV182" s="126">
        <v>0</v>
      </c>
      <c r="CW182" s="126">
        <v>3</v>
      </c>
      <c r="CX182" s="126">
        <v>0</v>
      </c>
      <c r="CY182" s="126">
        <v>0</v>
      </c>
      <c r="CZ182" s="126">
        <v>0</v>
      </c>
      <c r="DA182" s="126">
        <v>0</v>
      </c>
      <c r="DB182" s="126">
        <v>0</v>
      </c>
      <c r="DC182" s="126">
        <v>0</v>
      </c>
      <c r="DD182" s="126">
        <v>0</v>
      </c>
      <c r="DE182" s="126">
        <v>0</v>
      </c>
      <c r="DF182" s="126">
        <v>0</v>
      </c>
      <c r="DG182" s="127" t="b">
        <v>0</v>
      </c>
      <c r="DH182" s="183" t="s">
        <v>999</v>
      </c>
      <c r="DI182" s="183" t="s">
        <v>1000</v>
      </c>
      <c r="DJ182" s="183" t="s">
        <v>434</v>
      </c>
      <c r="DK182" s="183" t="s">
        <v>270</v>
      </c>
      <c r="DL182" s="126">
        <v>956</v>
      </c>
      <c r="DM182" s="126">
        <v>320</v>
      </c>
      <c r="DN182" s="126">
        <v>560</v>
      </c>
      <c r="DO182" s="126">
        <v>76</v>
      </c>
      <c r="DP182" s="126">
        <v>12363</v>
      </c>
      <c r="DQ182" s="126">
        <v>963</v>
      </c>
      <c r="DR182" s="167">
        <f t="shared" si="53"/>
        <v>0.96774951076320936</v>
      </c>
      <c r="DS182" s="168">
        <f t="shared" si="54"/>
        <v>12.884835852006253</v>
      </c>
      <c r="DT182" s="126">
        <v>956</v>
      </c>
      <c r="DU182" s="126">
        <v>9</v>
      </c>
      <c r="DV182" s="126">
        <v>699</v>
      </c>
      <c r="DW182" s="126">
        <v>70</v>
      </c>
      <c r="DX182" s="126">
        <v>177</v>
      </c>
      <c r="DY182" s="126">
        <v>0</v>
      </c>
      <c r="DZ182" s="126">
        <v>0</v>
      </c>
      <c r="EA182" s="126">
        <v>1</v>
      </c>
      <c r="EB182" s="126">
        <v>963</v>
      </c>
      <c r="EC182" s="126">
        <v>377</v>
      </c>
      <c r="ED182" s="126">
        <v>462</v>
      </c>
      <c r="EE182" s="126">
        <v>30</v>
      </c>
      <c r="EF182" s="126">
        <v>22</v>
      </c>
      <c r="EG182" s="126">
        <v>10</v>
      </c>
      <c r="EH182" s="126">
        <v>0</v>
      </c>
      <c r="EI182" s="126">
        <v>33</v>
      </c>
      <c r="EJ182" s="126">
        <v>29</v>
      </c>
      <c r="EK182" s="126">
        <v>0</v>
      </c>
      <c r="EL182" s="126">
        <v>586</v>
      </c>
      <c r="EM182" s="126">
        <v>506</v>
      </c>
      <c r="EN182" s="126">
        <v>48</v>
      </c>
      <c r="EO182" s="126">
        <v>31</v>
      </c>
      <c r="EP182" s="126">
        <v>1</v>
      </c>
      <c r="EQ182" s="126">
        <v>0</v>
      </c>
      <c r="ER182" s="127" t="b">
        <v>0</v>
      </c>
      <c r="ES182" s="127" t="b">
        <v>0</v>
      </c>
      <c r="ET182" s="127" t="b">
        <v>0</v>
      </c>
      <c r="EU182" s="128">
        <v>0.42599999999999999</v>
      </c>
      <c r="EV182" s="128">
        <v>0.249</v>
      </c>
      <c r="EW182" s="128">
        <v>0.21</v>
      </c>
      <c r="EX182" s="128">
        <v>8.199999999999999E-2</v>
      </c>
      <c r="EY182" s="128">
        <v>0.15</v>
      </c>
      <c r="EZ182" s="128">
        <v>0.33</v>
      </c>
      <c r="FA182" s="127" t="b">
        <v>0</v>
      </c>
      <c r="FB182" s="127" t="b">
        <v>0</v>
      </c>
      <c r="FC182" s="127" t="b">
        <v>0</v>
      </c>
      <c r="FD182" s="128">
        <v>0</v>
      </c>
      <c r="FE182" s="128">
        <v>0</v>
      </c>
      <c r="FF182" s="128">
        <v>0</v>
      </c>
      <c r="FG182" s="128">
        <v>0</v>
      </c>
      <c r="FH182" s="128">
        <v>0</v>
      </c>
      <c r="FI182" s="128">
        <v>0</v>
      </c>
      <c r="FJ182" s="127" t="b">
        <v>0</v>
      </c>
      <c r="FK182" s="127" t="b">
        <v>0</v>
      </c>
      <c r="FL182" s="127" t="b">
        <v>0</v>
      </c>
      <c r="FM182" s="128">
        <v>0</v>
      </c>
      <c r="FN182" s="128">
        <v>0</v>
      </c>
      <c r="FO182" s="128">
        <v>0</v>
      </c>
      <c r="FP182" s="128">
        <v>0</v>
      </c>
      <c r="FQ182" s="128">
        <v>0</v>
      </c>
      <c r="FR182" s="128">
        <v>0</v>
      </c>
      <c r="FS182" s="183" t="s">
        <v>993</v>
      </c>
      <c r="FT182" s="128">
        <v>0</v>
      </c>
      <c r="FU182" s="126">
        <v>0</v>
      </c>
      <c r="FV182" s="126">
        <v>586</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6">
        <v>0</v>
      </c>
      <c r="GM182" s="127" t="b">
        <v>0</v>
      </c>
      <c r="GN182" s="183" t="s">
        <v>993</v>
      </c>
      <c r="GO182" s="183" t="s">
        <v>993</v>
      </c>
      <c r="GP182" s="183" t="s">
        <v>993</v>
      </c>
      <c r="GQ182" s="183" t="s">
        <v>993</v>
      </c>
      <c r="GR182" s="183" t="s">
        <v>1189</v>
      </c>
      <c r="GS182" s="123"/>
    </row>
    <row r="183" spans="1:201">
      <c r="A183" s="122"/>
      <c r="B183" s="210" t="s">
        <v>613</v>
      </c>
      <c r="C183" s="183" t="s">
        <v>1194</v>
      </c>
      <c r="D183" s="183" t="s">
        <v>1195</v>
      </c>
      <c r="E183" s="183" t="s">
        <v>437</v>
      </c>
      <c r="F183" s="183" t="s">
        <v>986</v>
      </c>
      <c r="G183" s="183" t="s">
        <v>1062</v>
      </c>
      <c r="H183" s="183" t="s">
        <v>1063</v>
      </c>
      <c r="I183" s="183" t="s">
        <v>1064</v>
      </c>
      <c r="J183" s="183" t="s">
        <v>1065</v>
      </c>
      <c r="K183" s="126">
        <v>1</v>
      </c>
      <c r="L183" s="183" t="s">
        <v>1195</v>
      </c>
      <c r="M183" s="183" t="s">
        <v>1019</v>
      </c>
      <c r="N183" s="183" t="s">
        <v>611</v>
      </c>
      <c r="O183" s="183" t="s">
        <v>993</v>
      </c>
      <c r="P183" s="183" t="s">
        <v>293</v>
      </c>
      <c r="Q183" s="183" t="s">
        <v>290</v>
      </c>
      <c r="R183" s="127" t="b">
        <v>0</v>
      </c>
      <c r="S183" s="126">
        <v>0</v>
      </c>
      <c r="T183" s="127" t="b">
        <v>0</v>
      </c>
      <c r="U183" s="126">
        <v>0</v>
      </c>
      <c r="V183" s="127" t="b">
        <v>0</v>
      </c>
      <c r="W183" s="127" t="b">
        <v>1</v>
      </c>
      <c r="X183" s="183" t="s">
        <v>290</v>
      </c>
      <c r="Y183" s="183" t="b">
        <f t="shared" si="55"/>
        <v>1</v>
      </c>
      <c r="Z183" s="183" t="s">
        <v>993</v>
      </c>
      <c r="AA183" s="127" t="b">
        <v>0</v>
      </c>
      <c r="AB183" s="183" t="s">
        <v>993</v>
      </c>
      <c r="AC183" s="183" t="s">
        <v>993</v>
      </c>
      <c r="AD183" s="183" t="s">
        <v>993</v>
      </c>
      <c r="AE183" s="183">
        <f t="shared" si="56"/>
        <v>50</v>
      </c>
      <c r="AF183" s="183">
        <f t="shared" si="57"/>
        <v>50</v>
      </c>
      <c r="AG183" s="183">
        <f t="shared" si="58"/>
        <v>0</v>
      </c>
      <c r="AH183" s="183">
        <f t="shared" si="59"/>
        <v>50</v>
      </c>
      <c r="AI183" s="126">
        <v>50</v>
      </c>
      <c r="AJ183" s="126">
        <v>50</v>
      </c>
      <c r="AK183" s="126">
        <v>0</v>
      </c>
      <c r="AL183" s="126">
        <v>50</v>
      </c>
      <c r="AM183" s="126">
        <v>0</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7" t="b">
        <v>0</v>
      </c>
      <c r="BD183" s="127"/>
      <c r="BE183" s="183" t="s">
        <v>270</v>
      </c>
      <c r="BF183" s="126">
        <v>50</v>
      </c>
      <c r="BG183" s="183" t="s">
        <v>993</v>
      </c>
      <c r="BH183" s="126">
        <v>0</v>
      </c>
      <c r="BI183" s="183" t="s">
        <v>993</v>
      </c>
      <c r="BJ183" s="126">
        <v>0</v>
      </c>
      <c r="BK183" s="126">
        <v>0</v>
      </c>
      <c r="BL183" s="126">
        <v>0</v>
      </c>
      <c r="BM183" s="183" t="s">
        <v>993</v>
      </c>
      <c r="BN183" s="183" t="s">
        <v>993</v>
      </c>
      <c r="BO183" s="183" t="s">
        <v>993</v>
      </c>
      <c r="BP183" s="126">
        <v>0</v>
      </c>
      <c r="BQ183" s="183" t="s">
        <v>993</v>
      </c>
      <c r="BR183" s="126">
        <v>0</v>
      </c>
      <c r="BS183" s="183" t="s">
        <v>993</v>
      </c>
      <c r="BT183" s="126">
        <v>0</v>
      </c>
      <c r="BU183" s="126">
        <v>0</v>
      </c>
      <c r="BV183" s="126">
        <v>0</v>
      </c>
      <c r="BW183" s="183" t="s">
        <v>993</v>
      </c>
      <c r="BX183" s="126">
        <v>0</v>
      </c>
      <c r="BY183" s="183" t="s">
        <v>993</v>
      </c>
      <c r="BZ183" s="126">
        <v>0</v>
      </c>
      <c r="CA183" s="183" t="s">
        <v>993</v>
      </c>
      <c r="CB183" s="126">
        <v>0</v>
      </c>
      <c r="CC183" s="126">
        <v>0</v>
      </c>
      <c r="CD183" s="126">
        <v>0</v>
      </c>
      <c r="CE183" s="183" t="s">
        <v>993</v>
      </c>
      <c r="CF183" s="126">
        <v>0</v>
      </c>
      <c r="CG183" s="183" t="s">
        <v>993</v>
      </c>
      <c r="CH183" s="126">
        <v>0</v>
      </c>
      <c r="CI183" s="183" t="s">
        <v>993</v>
      </c>
      <c r="CJ183" s="126">
        <v>0</v>
      </c>
      <c r="CK183" s="126">
        <v>0</v>
      </c>
      <c r="CL183" s="126">
        <v>0</v>
      </c>
      <c r="CM183" s="126">
        <v>18</v>
      </c>
      <c r="CN183" s="126">
        <v>4.9000000000000004</v>
      </c>
      <c r="CO183" s="126">
        <v>4</v>
      </c>
      <c r="CP183" s="126">
        <v>1.4</v>
      </c>
      <c r="CQ183" s="126">
        <v>4</v>
      </c>
      <c r="CR183" s="126">
        <v>0</v>
      </c>
      <c r="CS183" s="126">
        <v>0</v>
      </c>
      <c r="CT183" s="126">
        <v>0</v>
      </c>
      <c r="CU183" s="126">
        <v>0</v>
      </c>
      <c r="CV183" s="126">
        <v>0</v>
      </c>
      <c r="CW183" s="126">
        <v>0</v>
      </c>
      <c r="CX183" s="126">
        <v>0</v>
      </c>
      <c r="CY183" s="126">
        <v>0</v>
      </c>
      <c r="CZ183" s="126">
        <v>0</v>
      </c>
      <c r="DA183" s="126">
        <v>0</v>
      </c>
      <c r="DB183" s="126">
        <v>0</v>
      </c>
      <c r="DC183" s="126">
        <v>0</v>
      </c>
      <c r="DD183" s="126">
        <v>0</v>
      </c>
      <c r="DE183" s="126">
        <v>0</v>
      </c>
      <c r="DF183" s="126">
        <v>0</v>
      </c>
      <c r="DG183" s="127" t="b">
        <v>0</v>
      </c>
      <c r="DH183" s="183" t="s">
        <v>999</v>
      </c>
      <c r="DI183" s="183" t="s">
        <v>270</v>
      </c>
      <c r="DJ183" s="183" t="s">
        <v>434</v>
      </c>
      <c r="DK183" s="183" t="s">
        <v>1000</v>
      </c>
      <c r="DL183" s="126">
        <v>988</v>
      </c>
      <c r="DM183" s="126">
        <v>434</v>
      </c>
      <c r="DN183" s="126">
        <v>489</v>
      </c>
      <c r="DO183" s="126">
        <v>65</v>
      </c>
      <c r="DP183" s="126">
        <v>14221</v>
      </c>
      <c r="DQ183" s="126">
        <v>975</v>
      </c>
      <c r="DR183" s="167">
        <f t="shared" si="53"/>
        <v>0.77923287671232877</v>
      </c>
      <c r="DS183" s="168">
        <f t="shared" si="54"/>
        <v>14.489047376464596</v>
      </c>
      <c r="DT183" s="126">
        <v>988</v>
      </c>
      <c r="DU183" s="126">
        <v>2</v>
      </c>
      <c r="DV183" s="126">
        <v>955</v>
      </c>
      <c r="DW183" s="126">
        <v>5</v>
      </c>
      <c r="DX183" s="126">
        <v>26</v>
      </c>
      <c r="DY183" s="126">
        <v>0</v>
      </c>
      <c r="DZ183" s="126">
        <v>0</v>
      </c>
      <c r="EA183" s="126">
        <v>0</v>
      </c>
      <c r="EB183" s="126">
        <v>975</v>
      </c>
      <c r="EC183" s="126">
        <v>117</v>
      </c>
      <c r="ED183" s="126">
        <v>783</v>
      </c>
      <c r="EE183" s="126">
        <v>10</v>
      </c>
      <c r="EF183" s="126">
        <v>0</v>
      </c>
      <c r="EG183" s="126">
        <v>12</v>
      </c>
      <c r="EH183" s="126">
        <v>0</v>
      </c>
      <c r="EI183" s="126">
        <v>15</v>
      </c>
      <c r="EJ183" s="126">
        <v>38</v>
      </c>
      <c r="EK183" s="126">
        <v>0</v>
      </c>
      <c r="EL183" s="126">
        <v>858</v>
      </c>
      <c r="EM183" s="126">
        <v>816</v>
      </c>
      <c r="EN183" s="126">
        <v>35</v>
      </c>
      <c r="EO183" s="126">
        <v>7</v>
      </c>
      <c r="EP183" s="126">
        <v>0</v>
      </c>
      <c r="EQ183" s="126">
        <v>0</v>
      </c>
      <c r="ER183" s="127" t="b">
        <v>0</v>
      </c>
      <c r="ES183" s="127" t="b">
        <v>0</v>
      </c>
      <c r="ET183" s="127" t="b">
        <v>0</v>
      </c>
      <c r="EU183" s="128">
        <v>0</v>
      </c>
      <c r="EV183" s="128">
        <v>0</v>
      </c>
      <c r="EW183" s="128">
        <v>0</v>
      </c>
      <c r="EX183" s="128">
        <v>0</v>
      </c>
      <c r="EY183" s="128">
        <v>0</v>
      </c>
      <c r="EZ183" s="128">
        <v>0</v>
      </c>
      <c r="FA183" s="127" t="b">
        <v>0</v>
      </c>
      <c r="FB183" s="127" t="b">
        <v>0</v>
      </c>
      <c r="FC183" s="127" t="b">
        <v>0</v>
      </c>
      <c r="FD183" s="128">
        <v>0</v>
      </c>
      <c r="FE183" s="128">
        <v>0</v>
      </c>
      <c r="FF183" s="128">
        <v>0</v>
      </c>
      <c r="FG183" s="128">
        <v>0</v>
      </c>
      <c r="FH183" s="128">
        <v>0</v>
      </c>
      <c r="FI183" s="128">
        <v>0</v>
      </c>
      <c r="FJ183" s="127" t="b">
        <v>0</v>
      </c>
      <c r="FK183" s="127" t="b">
        <v>0</v>
      </c>
      <c r="FL183" s="127" t="b">
        <v>0</v>
      </c>
      <c r="FM183" s="128">
        <v>0</v>
      </c>
      <c r="FN183" s="128">
        <v>0</v>
      </c>
      <c r="FO183" s="128">
        <v>0</v>
      </c>
      <c r="FP183" s="128">
        <v>0</v>
      </c>
      <c r="FQ183" s="128">
        <v>0</v>
      </c>
      <c r="FR183" s="128">
        <v>0</v>
      </c>
      <c r="FS183" s="183" t="s">
        <v>993</v>
      </c>
      <c r="FT183" s="128">
        <v>0</v>
      </c>
      <c r="FU183" s="126">
        <v>0</v>
      </c>
      <c r="FV183" s="126">
        <v>858</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6">
        <v>0</v>
      </c>
      <c r="GM183" s="127" t="b">
        <v>0</v>
      </c>
      <c r="GN183" s="183" t="s">
        <v>993</v>
      </c>
      <c r="GO183" s="183" t="s">
        <v>993</v>
      </c>
      <c r="GP183" s="183" t="s">
        <v>993</v>
      </c>
      <c r="GQ183" s="183" t="s">
        <v>993</v>
      </c>
      <c r="GR183" s="127"/>
      <c r="GS183" s="123"/>
    </row>
    <row r="184" spans="1:201">
      <c r="A184" s="122"/>
      <c r="B184" s="210" t="s">
        <v>613</v>
      </c>
      <c r="C184" s="183" t="s">
        <v>1194</v>
      </c>
      <c r="D184" s="183" t="s">
        <v>1195</v>
      </c>
      <c r="E184" s="183" t="s">
        <v>437</v>
      </c>
      <c r="F184" s="183" t="s">
        <v>986</v>
      </c>
      <c r="G184" s="183" t="s">
        <v>1062</v>
      </c>
      <c r="H184" s="183" t="s">
        <v>1063</v>
      </c>
      <c r="I184" s="183" t="s">
        <v>1064</v>
      </c>
      <c r="J184" s="183" t="s">
        <v>1065</v>
      </c>
      <c r="K184" s="126">
        <v>2</v>
      </c>
      <c r="L184" s="183" t="s">
        <v>1195</v>
      </c>
      <c r="M184" s="183" t="s">
        <v>1013</v>
      </c>
      <c r="N184" s="183" t="s">
        <v>354</v>
      </c>
      <c r="O184" s="183" t="s">
        <v>993</v>
      </c>
      <c r="P184" s="183" t="s">
        <v>293</v>
      </c>
      <c r="Q184" s="183" t="s">
        <v>290</v>
      </c>
      <c r="R184" s="127" t="b">
        <v>1</v>
      </c>
      <c r="S184" s="126">
        <v>5</v>
      </c>
      <c r="T184" s="127" t="b">
        <v>0</v>
      </c>
      <c r="U184" s="126">
        <v>0</v>
      </c>
      <c r="V184" s="127" t="b">
        <v>1</v>
      </c>
      <c r="W184" s="127" t="b">
        <v>0</v>
      </c>
      <c r="X184" s="183" t="s">
        <v>290</v>
      </c>
      <c r="Y184" s="183" t="b">
        <f t="shared" si="55"/>
        <v>1</v>
      </c>
      <c r="Z184" s="183" t="s">
        <v>993</v>
      </c>
      <c r="AA184" s="127" t="b">
        <v>0</v>
      </c>
      <c r="AB184" s="183" t="s">
        <v>993</v>
      </c>
      <c r="AC184" s="183" t="s">
        <v>993</v>
      </c>
      <c r="AD184" s="183" t="s">
        <v>993</v>
      </c>
      <c r="AE184" s="183">
        <f t="shared" si="56"/>
        <v>40</v>
      </c>
      <c r="AF184" s="183">
        <f t="shared" si="57"/>
        <v>40</v>
      </c>
      <c r="AG184" s="183">
        <f t="shared" si="58"/>
        <v>0</v>
      </c>
      <c r="AH184" s="183">
        <f t="shared" si="59"/>
        <v>40</v>
      </c>
      <c r="AI184" s="126">
        <v>40</v>
      </c>
      <c r="AJ184" s="126">
        <v>40</v>
      </c>
      <c r="AK184" s="126">
        <v>0</v>
      </c>
      <c r="AL184" s="126">
        <v>40</v>
      </c>
      <c r="AM184" s="126">
        <v>0</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7" t="b">
        <v>0</v>
      </c>
      <c r="BD184" s="127"/>
      <c r="BE184" s="183" t="s">
        <v>270</v>
      </c>
      <c r="BF184" s="126">
        <v>40</v>
      </c>
      <c r="BG184" s="183" t="s">
        <v>993</v>
      </c>
      <c r="BH184" s="126">
        <v>0</v>
      </c>
      <c r="BI184" s="183" t="s">
        <v>993</v>
      </c>
      <c r="BJ184" s="126">
        <v>0</v>
      </c>
      <c r="BK184" s="126">
        <v>0</v>
      </c>
      <c r="BL184" s="126">
        <v>0</v>
      </c>
      <c r="BM184" s="183" t="s">
        <v>993</v>
      </c>
      <c r="BN184" s="183" t="s">
        <v>993</v>
      </c>
      <c r="BO184" s="183" t="s">
        <v>993</v>
      </c>
      <c r="BP184" s="126">
        <v>0</v>
      </c>
      <c r="BQ184" s="183" t="s">
        <v>993</v>
      </c>
      <c r="BR184" s="126">
        <v>0</v>
      </c>
      <c r="BS184" s="183" t="s">
        <v>993</v>
      </c>
      <c r="BT184" s="126">
        <v>0</v>
      </c>
      <c r="BU184" s="126">
        <v>0</v>
      </c>
      <c r="BV184" s="126">
        <v>0</v>
      </c>
      <c r="BW184" s="183" t="s">
        <v>993</v>
      </c>
      <c r="BX184" s="126">
        <v>0</v>
      </c>
      <c r="BY184" s="183" t="s">
        <v>993</v>
      </c>
      <c r="BZ184" s="126">
        <v>0</v>
      </c>
      <c r="CA184" s="183" t="s">
        <v>993</v>
      </c>
      <c r="CB184" s="126">
        <v>0</v>
      </c>
      <c r="CC184" s="126">
        <v>0</v>
      </c>
      <c r="CD184" s="126">
        <v>0</v>
      </c>
      <c r="CE184" s="183" t="s">
        <v>993</v>
      </c>
      <c r="CF184" s="126">
        <v>0</v>
      </c>
      <c r="CG184" s="183" t="s">
        <v>993</v>
      </c>
      <c r="CH184" s="126">
        <v>0</v>
      </c>
      <c r="CI184" s="183" t="s">
        <v>993</v>
      </c>
      <c r="CJ184" s="126">
        <v>0</v>
      </c>
      <c r="CK184" s="126">
        <v>0</v>
      </c>
      <c r="CL184" s="126">
        <v>0</v>
      </c>
      <c r="CM184" s="126">
        <v>19</v>
      </c>
      <c r="CN184" s="126">
        <v>3.8</v>
      </c>
      <c r="CO184" s="126">
        <v>3</v>
      </c>
      <c r="CP184" s="126">
        <v>0</v>
      </c>
      <c r="CQ184" s="126">
        <v>2</v>
      </c>
      <c r="CR184" s="126">
        <v>0.8</v>
      </c>
      <c r="CS184" s="126">
        <v>0</v>
      </c>
      <c r="CT184" s="126">
        <v>0</v>
      </c>
      <c r="CU184" s="126">
        <v>0</v>
      </c>
      <c r="CV184" s="126">
        <v>0</v>
      </c>
      <c r="CW184" s="126">
        <v>0</v>
      </c>
      <c r="CX184" s="126">
        <v>0</v>
      </c>
      <c r="CY184" s="126">
        <v>0</v>
      </c>
      <c r="CZ184" s="126">
        <v>0</v>
      </c>
      <c r="DA184" s="126">
        <v>0</v>
      </c>
      <c r="DB184" s="126">
        <v>0</v>
      </c>
      <c r="DC184" s="126">
        <v>0</v>
      </c>
      <c r="DD184" s="126">
        <v>0</v>
      </c>
      <c r="DE184" s="126">
        <v>0</v>
      </c>
      <c r="DF184" s="126">
        <v>0</v>
      </c>
      <c r="DG184" s="127" t="b">
        <v>0</v>
      </c>
      <c r="DH184" s="183" t="s">
        <v>999</v>
      </c>
      <c r="DI184" s="183" t="s">
        <v>270</v>
      </c>
      <c r="DJ184" s="183" t="s">
        <v>434</v>
      </c>
      <c r="DK184" s="183" t="s">
        <v>1000</v>
      </c>
      <c r="DL184" s="126">
        <v>822</v>
      </c>
      <c r="DM184" s="126">
        <v>309</v>
      </c>
      <c r="DN184" s="126">
        <v>309</v>
      </c>
      <c r="DO184" s="126">
        <v>204</v>
      </c>
      <c r="DP184" s="126">
        <v>11045</v>
      </c>
      <c r="DQ184" s="126">
        <v>805</v>
      </c>
      <c r="DR184" s="167">
        <f t="shared" si="53"/>
        <v>0.75650684931506851</v>
      </c>
      <c r="DS184" s="168">
        <f t="shared" si="54"/>
        <v>13.577135832821144</v>
      </c>
      <c r="DT184" s="126">
        <v>822</v>
      </c>
      <c r="DU184" s="126">
        <v>2</v>
      </c>
      <c r="DV184" s="126">
        <v>795</v>
      </c>
      <c r="DW184" s="126">
        <v>6</v>
      </c>
      <c r="DX184" s="126">
        <v>19</v>
      </c>
      <c r="DY184" s="126">
        <v>0</v>
      </c>
      <c r="DZ184" s="126">
        <v>0</v>
      </c>
      <c r="EA184" s="126">
        <v>0</v>
      </c>
      <c r="EB184" s="126">
        <v>805</v>
      </c>
      <c r="EC184" s="126">
        <v>80</v>
      </c>
      <c r="ED184" s="126">
        <v>668</v>
      </c>
      <c r="EE184" s="126">
        <v>11</v>
      </c>
      <c r="EF184" s="126">
        <v>0</v>
      </c>
      <c r="EG184" s="126">
        <v>3</v>
      </c>
      <c r="EH184" s="126">
        <v>0</v>
      </c>
      <c r="EI184" s="126">
        <v>9</v>
      </c>
      <c r="EJ184" s="126">
        <v>34</v>
      </c>
      <c r="EK184" s="126">
        <v>0</v>
      </c>
      <c r="EL184" s="126">
        <v>725</v>
      </c>
      <c r="EM184" s="126">
        <v>690</v>
      </c>
      <c r="EN184" s="126">
        <v>29</v>
      </c>
      <c r="EO184" s="126">
        <v>6</v>
      </c>
      <c r="EP184" s="126">
        <v>0</v>
      </c>
      <c r="EQ184" s="126">
        <v>0</v>
      </c>
      <c r="ER184" s="127" t="b">
        <v>0</v>
      </c>
      <c r="ES184" s="127" t="b">
        <v>0</v>
      </c>
      <c r="ET184" s="127" t="b">
        <v>0</v>
      </c>
      <c r="EU184" s="128">
        <v>0</v>
      </c>
      <c r="EV184" s="128">
        <v>0</v>
      </c>
      <c r="EW184" s="128">
        <v>0</v>
      </c>
      <c r="EX184" s="128">
        <v>0</v>
      </c>
      <c r="EY184" s="128">
        <v>0</v>
      </c>
      <c r="EZ184" s="128">
        <v>0</v>
      </c>
      <c r="FA184" s="127" t="b">
        <v>0</v>
      </c>
      <c r="FB184" s="127" t="b">
        <v>0</v>
      </c>
      <c r="FC184" s="127" t="b">
        <v>0</v>
      </c>
      <c r="FD184" s="128">
        <v>0</v>
      </c>
      <c r="FE184" s="128">
        <v>0</v>
      </c>
      <c r="FF184" s="128">
        <v>0</v>
      </c>
      <c r="FG184" s="128">
        <v>0</v>
      </c>
      <c r="FH184" s="128">
        <v>0</v>
      </c>
      <c r="FI184" s="128">
        <v>0</v>
      </c>
      <c r="FJ184" s="127" t="b">
        <v>0</v>
      </c>
      <c r="FK184" s="127" t="b">
        <v>0</v>
      </c>
      <c r="FL184" s="127" t="b">
        <v>0</v>
      </c>
      <c r="FM184" s="128">
        <v>0</v>
      </c>
      <c r="FN184" s="128">
        <v>0</v>
      </c>
      <c r="FO184" s="128">
        <v>0</v>
      </c>
      <c r="FP184" s="128">
        <v>0</v>
      </c>
      <c r="FQ184" s="128">
        <v>0</v>
      </c>
      <c r="FR184" s="128">
        <v>0</v>
      </c>
      <c r="FS184" s="183" t="s">
        <v>993</v>
      </c>
      <c r="FT184" s="128">
        <v>0</v>
      </c>
      <c r="FU184" s="126">
        <v>0</v>
      </c>
      <c r="FV184" s="126">
        <v>725</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6">
        <v>0</v>
      </c>
      <c r="GM184" s="127" t="b">
        <v>0</v>
      </c>
      <c r="GN184" s="183" t="s">
        <v>993</v>
      </c>
      <c r="GO184" s="183" t="s">
        <v>993</v>
      </c>
      <c r="GP184" s="183" t="s">
        <v>993</v>
      </c>
      <c r="GQ184" s="183" t="s">
        <v>993</v>
      </c>
      <c r="GR184" s="127"/>
      <c r="GS184" s="123"/>
    </row>
    <row r="185" spans="1:201">
      <c r="A185" s="122"/>
      <c r="B185" s="210" t="s">
        <v>615</v>
      </c>
      <c r="C185" s="183" t="s">
        <v>1196</v>
      </c>
      <c r="D185" s="183" t="s">
        <v>27</v>
      </c>
      <c r="E185" s="183" t="s">
        <v>437</v>
      </c>
      <c r="F185" s="183" t="s">
        <v>986</v>
      </c>
      <c r="G185" s="183" t="s">
        <v>1062</v>
      </c>
      <c r="H185" s="183" t="s">
        <v>1063</v>
      </c>
      <c r="I185" s="183" t="s">
        <v>1064</v>
      </c>
      <c r="J185" s="183" t="s">
        <v>1065</v>
      </c>
      <c r="K185" s="126">
        <v>1</v>
      </c>
      <c r="L185" s="183" t="s">
        <v>27</v>
      </c>
      <c r="M185" s="183" t="s">
        <v>1019</v>
      </c>
      <c r="N185" s="183" t="s">
        <v>346</v>
      </c>
      <c r="O185" s="183" t="s">
        <v>1100</v>
      </c>
      <c r="P185" s="183" t="s">
        <v>293</v>
      </c>
      <c r="Q185" s="183" t="s">
        <v>290</v>
      </c>
      <c r="R185" s="127" t="b">
        <v>0</v>
      </c>
      <c r="S185" s="126">
        <v>0</v>
      </c>
      <c r="T185" s="127" t="b">
        <v>0</v>
      </c>
      <c r="U185" s="126">
        <v>0</v>
      </c>
      <c r="V185" s="127" t="b">
        <v>1</v>
      </c>
      <c r="W185" s="127" t="b">
        <v>0</v>
      </c>
      <c r="X185" s="183" t="s">
        <v>290</v>
      </c>
      <c r="Y185" s="183" t="b">
        <f t="shared" si="55"/>
        <v>1</v>
      </c>
      <c r="Z185" s="183" t="s">
        <v>993</v>
      </c>
      <c r="AA185" s="127" t="b">
        <v>0</v>
      </c>
      <c r="AB185" s="183" t="s">
        <v>993</v>
      </c>
      <c r="AC185" s="183" t="s">
        <v>993</v>
      </c>
      <c r="AD185" s="183" t="s">
        <v>993</v>
      </c>
      <c r="AE185" s="183">
        <f t="shared" si="56"/>
        <v>44</v>
      </c>
      <c r="AF185" s="183">
        <f t="shared" si="57"/>
        <v>44</v>
      </c>
      <c r="AG185" s="183">
        <f t="shared" si="58"/>
        <v>0</v>
      </c>
      <c r="AH185" s="183">
        <f t="shared" si="59"/>
        <v>44</v>
      </c>
      <c r="AI185" s="126">
        <v>44</v>
      </c>
      <c r="AJ185" s="126">
        <v>44</v>
      </c>
      <c r="AK185" s="126">
        <v>0</v>
      </c>
      <c r="AL185" s="126">
        <v>44</v>
      </c>
      <c r="AM185" s="126">
        <v>0</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7" t="b">
        <v>0</v>
      </c>
      <c r="BD185" s="127"/>
      <c r="BE185" s="183" t="s">
        <v>270</v>
      </c>
      <c r="BF185" s="126">
        <v>44</v>
      </c>
      <c r="BG185" s="183" t="s">
        <v>993</v>
      </c>
      <c r="BH185" s="126">
        <v>0</v>
      </c>
      <c r="BI185" s="183" t="s">
        <v>993</v>
      </c>
      <c r="BJ185" s="126">
        <v>0</v>
      </c>
      <c r="BK185" s="126">
        <v>0</v>
      </c>
      <c r="BL185" s="126">
        <v>0</v>
      </c>
      <c r="BM185" s="183" t="s">
        <v>993</v>
      </c>
      <c r="BN185" s="183" t="s">
        <v>993</v>
      </c>
      <c r="BO185" s="183" t="s">
        <v>993</v>
      </c>
      <c r="BP185" s="126">
        <v>0</v>
      </c>
      <c r="BQ185" s="183" t="s">
        <v>993</v>
      </c>
      <c r="BR185" s="126">
        <v>0</v>
      </c>
      <c r="BS185" s="183" t="s">
        <v>993</v>
      </c>
      <c r="BT185" s="126">
        <v>0</v>
      </c>
      <c r="BU185" s="126">
        <v>0</v>
      </c>
      <c r="BV185" s="126">
        <v>0</v>
      </c>
      <c r="BW185" s="183" t="s">
        <v>993</v>
      </c>
      <c r="BX185" s="126">
        <v>0</v>
      </c>
      <c r="BY185" s="183" t="s">
        <v>993</v>
      </c>
      <c r="BZ185" s="126">
        <v>0</v>
      </c>
      <c r="CA185" s="183" t="s">
        <v>993</v>
      </c>
      <c r="CB185" s="126">
        <v>0</v>
      </c>
      <c r="CC185" s="126">
        <v>0</v>
      </c>
      <c r="CD185" s="126">
        <v>0</v>
      </c>
      <c r="CE185" s="183" t="s">
        <v>993</v>
      </c>
      <c r="CF185" s="126">
        <v>0</v>
      </c>
      <c r="CG185" s="183" t="s">
        <v>993</v>
      </c>
      <c r="CH185" s="126">
        <v>0</v>
      </c>
      <c r="CI185" s="183" t="s">
        <v>993</v>
      </c>
      <c r="CJ185" s="126">
        <v>0</v>
      </c>
      <c r="CK185" s="126">
        <v>0</v>
      </c>
      <c r="CL185" s="126">
        <v>0</v>
      </c>
      <c r="CM185" s="126">
        <v>27</v>
      </c>
      <c r="CN185" s="126">
        <v>0</v>
      </c>
      <c r="CO185" s="126">
        <v>1</v>
      </c>
      <c r="CP185" s="126">
        <v>0</v>
      </c>
      <c r="CQ185" s="126">
        <v>1</v>
      </c>
      <c r="CR185" s="126">
        <v>0.6</v>
      </c>
      <c r="CS185" s="126">
        <v>0</v>
      </c>
      <c r="CT185" s="126">
        <v>0</v>
      </c>
      <c r="CU185" s="126">
        <v>3</v>
      </c>
      <c r="CV185" s="126">
        <v>0</v>
      </c>
      <c r="CW185" s="126">
        <v>1</v>
      </c>
      <c r="CX185" s="126">
        <v>0</v>
      </c>
      <c r="CY185" s="126">
        <v>0</v>
      </c>
      <c r="CZ185" s="126">
        <v>0</v>
      </c>
      <c r="DA185" s="126">
        <v>0</v>
      </c>
      <c r="DB185" s="126">
        <v>0</v>
      </c>
      <c r="DC185" s="126">
        <v>0</v>
      </c>
      <c r="DD185" s="126">
        <v>0</v>
      </c>
      <c r="DE185" s="126">
        <v>0</v>
      </c>
      <c r="DF185" s="126">
        <v>0</v>
      </c>
      <c r="DG185" s="127" t="b">
        <v>0</v>
      </c>
      <c r="DH185" s="183" t="s">
        <v>1000</v>
      </c>
      <c r="DI185" s="183" t="s">
        <v>993</v>
      </c>
      <c r="DJ185" s="183" t="s">
        <v>993</v>
      </c>
      <c r="DK185" s="183" t="s">
        <v>993</v>
      </c>
      <c r="DL185" s="126">
        <v>1562</v>
      </c>
      <c r="DM185" s="126">
        <v>1343</v>
      </c>
      <c r="DN185" s="126">
        <v>188</v>
      </c>
      <c r="DO185" s="126">
        <v>31</v>
      </c>
      <c r="DP185" s="126">
        <v>13095</v>
      </c>
      <c r="DQ185" s="126">
        <v>1591</v>
      </c>
      <c r="DR185" s="167">
        <f t="shared" si="53"/>
        <v>0.8153798256537983</v>
      </c>
      <c r="DS185" s="168">
        <f t="shared" si="54"/>
        <v>8.3063748810656524</v>
      </c>
      <c r="DT185" s="126">
        <v>1562</v>
      </c>
      <c r="DU185" s="126">
        <v>11</v>
      </c>
      <c r="DV185" s="126">
        <v>1515</v>
      </c>
      <c r="DW185" s="126">
        <v>15</v>
      </c>
      <c r="DX185" s="126">
        <v>17</v>
      </c>
      <c r="DY185" s="126">
        <v>0</v>
      </c>
      <c r="DZ185" s="126">
        <v>0</v>
      </c>
      <c r="EA185" s="126">
        <v>4</v>
      </c>
      <c r="EB185" s="126">
        <v>1591</v>
      </c>
      <c r="EC185" s="126">
        <v>370</v>
      </c>
      <c r="ED185" s="126">
        <v>1196</v>
      </c>
      <c r="EE185" s="126">
        <v>20</v>
      </c>
      <c r="EF185" s="126">
        <v>1</v>
      </c>
      <c r="EG185" s="126">
        <v>0</v>
      </c>
      <c r="EH185" s="126">
        <v>0</v>
      </c>
      <c r="EI185" s="126">
        <v>3</v>
      </c>
      <c r="EJ185" s="126">
        <v>1</v>
      </c>
      <c r="EK185" s="126">
        <v>0</v>
      </c>
      <c r="EL185" s="126">
        <v>1221</v>
      </c>
      <c r="EM185" s="126">
        <v>1219</v>
      </c>
      <c r="EN185" s="126">
        <v>0</v>
      </c>
      <c r="EO185" s="126">
        <v>0</v>
      </c>
      <c r="EP185" s="126">
        <v>2</v>
      </c>
      <c r="EQ185" s="126">
        <v>0</v>
      </c>
      <c r="ER185" s="127" t="b">
        <v>0</v>
      </c>
      <c r="ES185" s="127" t="b">
        <v>0</v>
      </c>
      <c r="ET185" s="127" t="b">
        <v>0</v>
      </c>
      <c r="EU185" s="128">
        <v>0.26300000000000001</v>
      </c>
      <c r="EV185" s="128">
        <v>0.14099999999999999</v>
      </c>
      <c r="EW185" s="128">
        <v>9.0999999999999998E-2</v>
      </c>
      <c r="EX185" s="128">
        <v>5.2000000000000005E-2</v>
      </c>
      <c r="EY185" s="128">
        <v>0.56899999999999995</v>
      </c>
      <c r="EZ185" s="128">
        <v>0.59</v>
      </c>
      <c r="FA185" s="127" t="b">
        <v>0</v>
      </c>
      <c r="FB185" s="127" t="b">
        <v>0</v>
      </c>
      <c r="FC185" s="127" t="b">
        <v>0</v>
      </c>
      <c r="FD185" s="128">
        <v>0</v>
      </c>
      <c r="FE185" s="128">
        <v>0</v>
      </c>
      <c r="FF185" s="128">
        <v>0</v>
      </c>
      <c r="FG185" s="128">
        <v>0</v>
      </c>
      <c r="FH185" s="128">
        <v>0</v>
      </c>
      <c r="FI185" s="128">
        <v>0</v>
      </c>
      <c r="FJ185" s="127" t="b">
        <v>0</v>
      </c>
      <c r="FK185" s="127" t="b">
        <v>0</v>
      </c>
      <c r="FL185" s="127" t="b">
        <v>0</v>
      </c>
      <c r="FM185" s="128">
        <v>0</v>
      </c>
      <c r="FN185" s="128">
        <v>0</v>
      </c>
      <c r="FO185" s="128">
        <v>0</v>
      </c>
      <c r="FP185" s="128">
        <v>0</v>
      </c>
      <c r="FQ185" s="128">
        <v>0</v>
      </c>
      <c r="FR185" s="128">
        <v>0</v>
      </c>
      <c r="FS185" s="183" t="s">
        <v>293</v>
      </c>
      <c r="FT185" s="128">
        <v>0</v>
      </c>
      <c r="FU185" s="126">
        <v>0</v>
      </c>
      <c r="FV185" s="126">
        <v>1221</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6">
        <v>0</v>
      </c>
      <c r="GM185" s="127" t="b">
        <v>0</v>
      </c>
      <c r="GN185" s="183" t="s">
        <v>993</v>
      </c>
      <c r="GO185" s="183" t="s">
        <v>993</v>
      </c>
      <c r="GP185" s="183" t="s">
        <v>993</v>
      </c>
      <c r="GQ185" s="183" t="s">
        <v>993</v>
      </c>
      <c r="GR185" s="127"/>
      <c r="GS185" s="123"/>
    </row>
    <row r="186" spans="1:201">
      <c r="A186" s="122"/>
      <c r="B186" s="210" t="s">
        <v>616</v>
      </c>
      <c r="C186" s="183" t="s">
        <v>1197</v>
      </c>
      <c r="D186" s="183" t="s">
        <v>28</v>
      </c>
      <c r="E186" s="183" t="s">
        <v>437</v>
      </c>
      <c r="F186" s="183" t="s">
        <v>986</v>
      </c>
      <c r="G186" s="183" t="s">
        <v>1062</v>
      </c>
      <c r="H186" s="183" t="s">
        <v>1063</v>
      </c>
      <c r="I186" s="183" t="s">
        <v>1064</v>
      </c>
      <c r="J186" s="183" t="s">
        <v>1065</v>
      </c>
      <c r="K186" s="126">
        <v>1</v>
      </c>
      <c r="L186" s="183" t="s">
        <v>28</v>
      </c>
      <c r="M186" s="183" t="s">
        <v>1019</v>
      </c>
      <c r="N186" s="183" t="s">
        <v>617</v>
      </c>
      <c r="O186" s="183" t="s">
        <v>993</v>
      </c>
      <c r="P186" s="183" t="s">
        <v>993</v>
      </c>
      <c r="Q186" s="183" t="s">
        <v>290</v>
      </c>
      <c r="R186" s="127" t="b">
        <v>0</v>
      </c>
      <c r="S186" s="126">
        <v>0</v>
      </c>
      <c r="T186" s="127" t="b">
        <v>0</v>
      </c>
      <c r="U186" s="126">
        <v>0</v>
      </c>
      <c r="V186" s="127" t="b">
        <v>1</v>
      </c>
      <c r="W186" s="127" t="b">
        <v>0</v>
      </c>
      <c r="X186" s="183" t="s">
        <v>290</v>
      </c>
      <c r="Y186" s="183" t="b">
        <f t="shared" si="55"/>
        <v>1</v>
      </c>
      <c r="Z186" s="183" t="s">
        <v>993</v>
      </c>
      <c r="AA186" s="127" t="b">
        <v>0</v>
      </c>
      <c r="AB186" s="183" t="s">
        <v>993</v>
      </c>
      <c r="AC186" s="183" t="s">
        <v>993</v>
      </c>
      <c r="AD186" s="183" t="s">
        <v>993</v>
      </c>
      <c r="AE186" s="183">
        <f t="shared" si="56"/>
        <v>39</v>
      </c>
      <c r="AF186" s="183">
        <f t="shared" si="57"/>
        <v>39</v>
      </c>
      <c r="AG186" s="183">
        <f t="shared" si="58"/>
        <v>19</v>
      </c>
      <c r="AH186" s="183">
        <f t="shared" si="59"/>
        <v>39</v>
      </c>
      <c r="AI186" s="126">
        <v>39</v>
      </c>
      <c r="AJ186" s="126">
        <v>39</v>
      </c>
      <c r="AK186" s="126">
        <v>19</v>
      </c>
      <c r="AL186" s="126">
        <v>39</v>
      </c>
      <c r="AM186" s="126">
        <v>0</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7" t="b">
        <v>0</v>
      </c>
      <c r="BD186" s="127"/>
      <c r="BE186" s="183" t="s">
        <v>282</v>
      </c>
      <c r="BF186" s="126">
        <v>39</v>
      </c>
      <c r="BG186" s="183" t="s">
        <v>1162</v>
      </c>
      <c r="BH186" s="126">
        <v>9</v>
      </c>
      <c r="BI186" s="183" t="s">
        <v>993</v>
      </c>
      <c r="BJ186" s="126">
        <v>0</v>
      </c>
      <c r="BK186" s="126">
        <v>0</v>
      </c>
      <c r="BL186" s="126">
        <v>0</v>
      </c>
      <c r="BM186" s="183" t="s">
        <v>993</v>
      </c>
      <c r="BN186" s="183" t="s">
        <v>993</v>
      </c>
      <c r="BO186" s="183" t="s">
        <v>993</v>
      </c>
      <c r="BP186" s="126">
        <v>0</v>
      </c>
      <c r="BQ186" s="183" t="s">
        <v>993</v>
      </c>
      <c r="BR186" s="126">
        <v>0</v>
      </c>
      <c r="BS186" s="183" t="s">
        <v>993</v>
      </c>
      <c r="BT186" s="126">
        <v>0</v>
      </c>
      <c r="BU186" s="126">
        <v>0</v>
      </c>
      <c r="BV186" s="126">
        <v>0</v>
      </c>
      <c r="BW186" s="183" t="s">
        <v>993</v>
      </c>
      <c r="BX186" s="126">
        <v>0</v>
      </c>
      <c r="BY186" s="183" t="s">
        <v>993</v>
      </c>
      <c r="BZ186" s="126">
        <v>0</v>
      </c>
      <c r="CA186" s="183" t="s">
        <v>993</v>
      </c>
      <c r="CB186" s="126">
        <v>0</v>
      </c>
      <c r="CC186" s="126">
        <v>0</v>
      </c>
      <c r="CD186" s="126">
        <v>0</v>
      </c>
      <c r="CE186" s="183" t="s">
        <v>993</v>
      </c>
      <c r="CF186" s="126">
        <v>0</v>
      </c>
      <c r="CG186" s="183" t="s">
        <v>993</v>
      </c>
      <c r="CH186" s="126">
        <v>0</v>
      </c>
      <c r="CI186" s="183" t="s">
        <v>993</v>
      </c>
      <c r="CJ186" s="126">
        <v>0</v>
      </c>
      <c r="CK186" s="126">
        <v>0</v>
      </c>
      <c r="CL186" s="126">
        <v>0</v>
      </c>
      <c r="CM186" s="126">
        <v>14</v>
      </c>
      <c r="CN186" s="126">
        <v>2.5</v>
      </c>
      <c r="CO186" s="126">
        <v>1</v>
      </c>
      <c r="CP186" s="126">
        <v>0.2</v>
      </c>
      <c r="CQ186" s="126">
        <v>2</v>
      </c>
      <c r="CR186" s="126">
        <v>0</v>
      </c>
      <c r="CS186" s="126">
        <v>0</v>
      </c>
      <c r="CT186" s="126">
        <v>0</v>
      </c>
      <c r="CU186" s="126">
        <v>0</v>
      </c>
      <c r="CV186" s="126">
        <v>0</v>
      </c>
      <c r="CW186" s="126">
        <v>0</v>
      </c>
      <c r="CX186" s="126">
        <v>0</v>
      </c>
      <c r="CY186" s="126">
        <v>0</v>
      </c>
      <c r="CZ186" s="126">
        <v>0</v>
      </c>
      <c r="DA186" s="126">
        <v>0</v>
      </c>
      <c r="DB186" s="126">
        <v>0</v>
      </c>
      <c r="DC186" s="126">
        <v>0</v>
      </c>
      <c r="DD186" s="126">
        <v>0</v>
      </c>
      <c r="DE186" s="126">
        <v>0</v>
      </c>
      <c r="DF186" s="126">
        <v>0</v>
      </c>
      <c r="DG186" s="127" t="b">
        <v>0</v>
      </c>
      <c r="DH186" s="183" t="s">
        <v>1000</v>
      </c>
      <c r="DI186" s="183" t="s">
        <v>993</v>
      </c>
      <c r="DJ186" s="183" t="s">
        <v>993</v>
      </c>
      <c r="DK186" s="183" t="s">
        <v>993</v>
      </c>
      <c r="DL186" s="126">
        <v>655</v>
      </c>
      <c r="DM186" s="126">
        <v>474</v>
      </c>
      <c r="DN186" s="126">
        <v>167</v>
      </c>
      <c r="DO186" s="126">
        <v>14</v>
      </c>
      <c r="DP186" s="126">
        <v>11222</v>
      </c>
      <c r="DQ186" s="126">
        <v>648</v>
      </c>
      <c r="DR186" s="167">
        <f t="shared" si="53"/>
        <v>0.78833860203723216</v>
      </c>
      <c r="DS186" s="168">
        <f t="shared" si="54"/>
        <v>17.224865694551035</v>
      </c>
      <c r="DT186" s="126">
        <v>655</v>
      </c>
      <c r="DU186" s="126">
        <v>2</v>
      </c>
      <c r="DV186" s="126">
        <v>603</v>
      </c>
      <c r="DW186" s="126">
        <v>23</v>
      </c>
      <c r="DX186" s="126">
        <v>27</v>
      </c>
      <c r="DY186" s="126">
        <v>0</v>
      </c>
      <c r="DZ186" s="126">
        <v>0</v>
      </c>
      <c r="EA186" s="126">
        <v>0</v>
      </c>
      <c r="EB186" s="126">
        <v>648</v>
      </c>
      <c r="EC186" s="126">
        <v>43</v>
      </c>
      <c r="ED186" s="126">
        <v>552</v>
      </c>
      <c r="EE186" s="126">
        <v>18</v>
      </c>
      <c r="EF186" s="126">
        <v>4</v>
      </c>
      <c r="EG186" s="126">
        <v>6</v>
      </c>
      <c r="EH186" s="126">
        <v>0</v>
      </c>
      <c r="EI186" s="126">
        <v>25</v>
      </c>
      <c r="EJ186" s="126">
        <v>0</v>
      </c>
      <c r="EK186" s="126">
        <v>0</v>
      </c>
      <c r="EL186" s="126">
        <v>605</v>
      </c>
      <c r="EM186" s="126">
        <v>591</v>
      </c>
      <c r="EN186" s="126">
        <v>1</v>
      </c>
      <c r="EO186" s="126">
        <v>9</v>
      </c>
      <c r="EP186" s="126">
        <v>4</v>
      </c>
      <c r="EQ186" s="126">
        <v>0</v>
      </c>
      <c r="ER186" s="127" t="b">
        <v>0</v>
      </c>
      <c r="ES186" s="127" t="b">
        <v>0</v>
      </c>
      <c r="ET186" s="127" t="b">
        <v>0</v>
      </c>
      <c r="EU186" s="128">
        <v>0.33600000000000002</v>
      </c>
      <c r="EV186" s="128">
        <v>0.11800000000000001</v>
      </c>
      <c r="EW186" s="128">
        <v>8.8000000000000009E-2</v>
      </c>
      <c r="EX186" s="128">
        <v>3.5000000000000003E-2</v>
      </c>
      <c r="EY186" s="128">
        <v>0.26300000000000001</v>
      </c>
      <c r="EZ186" s="128">
        <v>0.28999999999999998</v>
      </c>
      <c r="FA186" s="127" t="b">
        <v>0</v>
      </c>
      <c r="FB186" s="127" t="b">
        <v>0</v>
      </c>
      <c r="FC186" s="127" t="b">
        <v>0</v>
      </c>
      <c r="FD186" s="128">
        <v>0.222</v>
      </c>
      <c r="FE186" s="128">
        <v>9.0000000000000011E-3</v>
      </c>
      <c r="FF186" s="128">
        <v>5.0000000000000001E-3</v>
      </c>
      <c r="FG186" s="128">
        <v>6.0000000000000001E-3</v>
      </c>
      <c r="FH186" s="128">
        <v>0.14499999999999999</v>
      </c>
      <c r="FI186" s="128">
        <v>0.14699999999999999</v>
      </c>
      <c r="FJ186" s="127" t="b">
        <v>0</v>
      </c>
      <c r="FK186" s="127" t="b">
        <v>0</v>
      </c>
      <c r="FL186" s="127" t="b">
        <v>0</v>
      </c>
      <c r="FM186" s="128">
        <v>0</v>
      </c>
      <c r="FN186" s="128">
        <v>0</v>
      </c>
      <c r="FO186" s="128">
        <v>0</v>
      </c>
      <c r="FP186" s="128">
        <v>0</v>
      </c>
      <c r="FQ186" s="128">
        <v>0</v>
      </c>
      <c r="FR186" s="128">
        <v>0</v>
      </c>
      <c r="FS186" s="183" t="s">
        <v>993</v>
      </c>
      <c r="FT186" s="128">
        <v>0</v>
      </c>
      <c r="FU186" s="126">
        <v>0</v>
      </c>
      <c r="FV186" s="126">
        <v>605</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6">
        <v>0</v>
      </c>
      <c r="GM186" s="127" t="b">
        <v>0</v>
      </c>
      <c r="GN186" s="183" t="s">
        <v>993</v>
      </c>
      <c r="GO186" s="183" t="s">
        <v>993</v>
      </c>
      <c r="GP186" s="183" t="s">
        <v>993</v>
      </c>
      <c r="GQ186" s="183" t="s">
        <v>993</v>
      </c>
      <c r="GR186" s="127"/>
      <c r="GS186" s="123"/>
    </row>
    <row r="187" spans="1:201">
      <c r="A187" s="122"/>
      <c r="B187" s="210" t="s">
        <v>1383</v>
      </c>
      <c r="C187" s="183" t="s">
        <v>1384</v>
      </c>
      <c r="D187" s="183" t="s">
        <v>1385</v>
      </c>
      <c r="E187" s="183" t="s">
        <v>437</v>
      </c>
      <c r="F187" s="183" t="s">
        <v>986</v>
      </c>
      <c r="G187" s="183" t="s">
        <v>1062</v>
      </c>
      <c r="H187" s="183" t="s">
        <v>1063</v>
      </c>
      <c r="I187" s="183" t="s">
        <v>1064</v>
      </c>
      <c r="J187" s="183" t="s">
        <v>1065</v>
      </c>
      <c r="K187" s="126">
        <v>1</v>
      </c>
      <c r="L187" s="183" t="s">
        <v>1385</v>
      </c>
      <c r="M187" s="183" t="s">
        <v>1019</v>
      </c>
      <c r="N187" s="183" t="s">
        <v>1892</v>
      </c>
      <c r="O187" s="183" t="s">
        <v>1054</v>
      </c>
      <c r="P187" s="183" t="s">
        <v>293</v>
      </c>
      <c r="Q187" s="183" t="s">
        <v>290</v>
      </c>
      <c r="R187" s="127" t="b">
        <v>0</v>
      </c>
      <c r="S187" s="126">
        <v>0</v>
      </c>
      <c r="T187" s="127" t="b">
        <v>0</v>
      </c>
      <c r="U187" s="126">
        <v>0</v>
      </c>
      <c r="V187" s="127" t="b">
        <v>0</v>
      </c>
      <c r="W187" s="127" t="b">
        <v>1</v>
      </c>
      <c r="X187" s="183" t="s">
        <v>290</v>
      </c>
      <c r="Y187" s="183" t="b">
        <f t="shared" si="55"/>
        <v>1</v>
      </c>
      <c r="Z187" s="183" t="s">
        <v>993</v>
      </c>
      <c r="AA187" s="127" t="b">
        <v>0</v>
      </c>
      <c r="AB187" s="183" t="s">
        <v>993</v>
      </c>
      <c r="AC187" s="183" t="s">
        <v>993</v>
      </c>
      <c r="AD187" s="183" t="s">
        <v>993</v>
      </c>
      <c r="AE187" s="183">
        <f t="shared" si="56"/>
        <v>40</v>
      </c>
      <c r="AF187" s="183">
        <f t="shared" si="57"/>
        <v>40</v>
      </c>
      <c r="AG187" s="183">
        <f t="shared" si="58"/>
        <v>20</v>
      </c>
      <c r="AH187" s="183">
        <f t="shared" si="59"/>
        <v>40</v>
      </c>
      <c r="AI187" s="126">
        <v>40</v>
      </c>
      <c r="AJ187" s="126">
        <v>40</v>
      </c>
      <c r="AK187" s="126">
        <v>20</v>
      </c>
      <c r="AL187" s="126">
        <v>40</v>
      </c>
      <c r="AM187" s="126">
        <v>0</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7" t="b">
        <v>0</v>
      </c>
      <c r="BD187" s="127"/>
      <c r="BE187" s="183" t="s">
        <v>301</v>
      </c>
      <c r="BF187" s="126">
        <v>40</v>
      </c>
      <c r="BG187" s="183" t="s">
        <v>1162</v>
      </c>
      <c r="BH187" s="126">
        <v>21</v>
      </c>
      <c r="BI187" s="183" t="s">
        <v>993</v>
      </c>
      <c r="BJ187" s="126">
        <v>0</v>
      </c>
      <c r="BK187" s="126">
        <v>0</v>
      </c>
      <c r="BL187" s="126">
        <v>0</v>
      </c>
      <c r="BM187" s="183" t="s">
        <v>420</v>
      </c>
      <c r="BN187" s="183" t="s">
        <v>270</v>
      </c>
      <c r="BO187" s="183" t="s">
        <v>296</v>
      </c>
      <c r="BP187" s="126">
        <v>40</v>
      </c>
      <c r="BQ187" s="183" t="s">
        <v>1162</v>
      </c>
      <c r="BR187" s="126">
        <v>21</v>
      </c>
      <c r="BS187" s="183" t="s">
        <v>993</v>
      </c>
      <c r="BT187" s="126">
        <v>0</v>
      </c>
      <c r="BU187" s="126">
        <v>0</v>
      </c>
      <c r="BV187" s="126">
        <v>0</v>
      </c>
      <c r="BW187" s="183" t="s">
        <v>993</v>
      </c>
      <c r="BX187" s="126">
        <v>0</v>
      </c>
      <c r="BY187" s="183" t="s">
        <v>993</v>
      </c>
      <c r="BZ187" s="126">
        <v>0</v>
      </c>
      <c r="CA187" s="183" t="s">
        <v>993</v>
      </c>
      <c r="CB187" s="126">
        <v>0</v>
      </c>
      <c r="CC187" s="126">
        <v>0</v>
      </c>
      <c r="CD187" s="126">
        <v>0</v>
      </c>
      <c r="CE187" s="183" t="s">
        <v>993</v>
      </c>
      <c r="CF187" s="126">
        <v>0</v>
      </c>
      <c r="CG187" s="183" t="s">
        <v>993</v>
      </c>
      <c r="CH187" s="126">
        <v>0</v>
      </c>
      <c r="CI187" s="183" t="s">
        <v>993</v>
      </c>
      <c r="CJ187" s="126">
        <v>0</v>
      </c>
      <c r="CK187" s="126">
        <v>0</v>
      </c>
      <c r="CL187" s="126">
        <v>0</v>
      </c>
      <c r="CM187" s="126">
        <v>11</v>
      </c>
      <c r="CN187" s="126">
        <v>1</v>
      </c>
      <c r="CO187" s="126">
        <v>2</v>
      </c>
      <c r="CP187" s="126">
        <v>0</v>
      </c>
      <c r="CQ187" s="126">
        <v>5</v>
      </c>
      <c r="CR187" s="126">
        <v>0</v>
      </c>
      <c r="CS187" s="126">
        <v>0</v>
      </c>
      <c r="CT187" s="126">
        <v>0</v>
      </c>
      <c r="CU187" s="126">
        <v>3</v>
      </c>
      <c r="CV187" s="126">
        <v>0</v>
      </c>
      <c r="CW187" s="126">
        <v>2</v>
      </c>
      <c r="CX187" s="126">
        <v>0</v>
      </c>
      <c r="CY187" s="126">
        <v>1</v>
      </c>
      <c r="CZ187" s="126">
        <v>0</v>
      </c>
      <c r="DA187" s="126">
        <v>0</v>
      </c>
      <c r="DB187" s="126">
        <v>0</v>
      </c>
      <c r="DC187" s="126">
        <v>0</v>
      </c>
      <c r="DD187" s="126">
        <v>0</v>
      </c>
      <c r="DE187" s="126">
        <v>0</v>
      </c>
      <c r="DF187" s="126">
        <v>0</v>
      </c>
      <c r="DG187" s="127" t="b">
        <v>0</v>
      </c>
      <c r="DH187" s="183" t="s">
        <v>999</v>
      </c>
      <c r="DI187" s="183" t="s">
        <v>525</v>
      </c>
      <c r="DJ187" s="183" t="s">
        <v>434</v>
      </c>
      <c r="DK187" s="183" t="s">
        <v>521</v>
      </c>
      <c r="DL187" s="126">
        <v>390</v>
      </c>
      <c r="DM187" s="126">
        <v>233</v>
      </c>
      <c r="DN187" s="126">
        <v>98</v>
      </c>
      <c r="DO187" s="126">
        <v>59</v>
      </c>
      <c r="DP187" s="126">
        <v>10998</v>
      </c>
      <c r="DQ187" s="126">
        <v>401</v>
      </c>
      <c r="DR187" s="167">
        <f t="shared" si="53"/>
        <v>0.75328767123287677</v>
      </c>
      <c r="DS187" s="168">
        <f t="shared" si="54"/>
        <v>27.807838179519596</v>
      </c>
      <c r="DT187" s="126">
        <v>390</v>
      </c>
      <c r="DU187" s="126">
        <v>1</v>
      </c>
      <c r="DV187" s="126">
        <v>229</v>
      </c>
      <c r="DW187" s="126">
        <v>145</v>
      </c>
      <c r="DX187" s="126">
        <v>15</v>
      </c>
      <c r="DY187" s="126">
        <v>0</v>
      </c>
      <c r="DZ187" s="126">
        <v>0</v>
      </c>
      <c r="EA187" s="126">
        <v>0</v>
      </c>
      <c r="EB187" s="126">
        <v>401</v>
      </c>
      <c r="EC187" s="126">
        <v>139</v>
      </c>
      <c r="ED187" s="126">
        <v>178</v>
      </c>
      <c r="EE187" s="126">
        <v>25</v>
      </c>
      <c r="EF187" s="126">
        <v>8</v>
      </c>
      <c r="EG187" s="126">
        <v>8</v>
      </c>
      <c r="EH187" s="126">
        <v>0</v>
      </c>
      <c r="EI187" s="126">
        <v>7</v>
      </c>
      <c r="EJ187" s="126">
        <v>36</v>
      </c>
      <c r="EK187" s="126">
        <v>0</v>
      </c>
      <c r="EL187" s="126">
        <v>262</v>
      </c>
      <c r="EM187" s="126">
        <v>202</v>
      </c>
      <c r="EN187" s="126">
        <v>20</v>
      </c>
      <c r="EO187" s="126">
        <v>34</v>
      </c>
      <c r="EP187" s="126">
        <v>6</v>
      </c>
      <c r="EQ187" s="126">
        <v>0</v>
      </c>
      <c r="ER187" s="127" t="b">
        <v>0</v>
      </c>
      <c r="ES187" s="127" t="b">
        <v>0</v>
      </c>
      <c r="ET187" s="127" t="b">
        <v>0</v>
      </c>
      <c r="EU187" s="128">
        <v>0.316</v>
      </c>
      <c r="EV187" s="128">
        <v>0.223</v>
      </c>
      <c r="EW187" s="128">
        <v>0.185</v>
      </c>
      <c r="EX187" s="128">
        <v>6.5000000000000002E-2</v>
      </c>
      <c r="EY187" s="128">
        <v>2.8999999999999998E-2</v>
      </c>
      <c r="EZ187" s="128">
        <v>0.20899999999999999</v>
      </c>
      <c r="FA187" s="127" t="b">
        <v>0</v>
      </c>
      <c r="FB187" s="127" t="b">
        <v>0</v>
      </c>
      <c r="FC187" s="127" t="b">
        <v>0</v>
      </c>
      <c r="FD187" s="128">
        <v>0.215</v>
      </c>
      <c r="FE187" s="128">
        <v>8.3000000000000004E-2</v>
      </c>
      <c r="FF187" s="128">
        <v>0</v>
      </c>
      <c r="FG187" s="128">
        <v>0.01</v>
      </c>
      <c r="FH187" s="128">
        <v>9.0999999999999998E-2</v>
      </c>
      <c r="FI187" s="128">
        <v>0</v>
      </c>
      <c r="FJ187" s="127" t="b">
        <v>0</v>
      </c>
      <c r="FK187" s="127" t="b">
        <v>0</v>
      </c>
      <c r="FL187" s="127" t="b">
        <v>0</v>
      </c>
      <c r="FM187" s="128">
        <v>0</v>
      </c>
      <c r="FN187" s="128">
        <v>0</v>
      </c>
      <c r="FO187" s="128">
        <v>0</v>
      </c>
      <c r="FP187" s="128">
        <v>0</v>
      </c>
      <c r="FQ187" s="128">
        <v>0</v>
      </c>
      <c r="FR187" s="128">
        <v>0</v>
      </c>
      <c r="FS187" s="183" t="s">
        <v>993</v>
      </c>
      <c r="FT187" s="128">
        <v>0</v>
      </c>
      <c r="FU187" s="126">
        <v>0</v>
      </c>
      <c r="FV187" s="126">
        <v>262</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6">
        <v>0</v>
      </c>
      <c r="GM187" s="127" t="b">
        <v>0</v>
      </c>
      <c r="GN187" s="183" t="s">
        <v>993</v>
      </c>
      <c r="GO187" s="183" t="s">
        <v>993</v>
      </c>
      <c r="GP187" s="183" t="s">
        <v>993</v>
      </c>
      <c r="GQ187" s="183" t="s">
        <v>993</v>
      </c>
      <c r="GR187" s="127"/>
      <c r="GS187" s="123"/>
    </row>
    <row r="188" spans="1:201">
      <c r="A188" s="122"/>
      <c r="B188" s="210" t="s">
        <v>388</v>
      </c>
      <c r="C188" s="183" t="s">
        <v>1206</v>
      </c>
      <c r="D188" s="183" t="s">
        <v>15</v>
      </c>
      <c r="E188" s="183" t="s">
        <v>437</v>
      </c>
      <c r="F188" s="183" t="s">
        <v>986</v>
      </c>
      <c r="G188" s="183" t="s">
        <v>1062</v>
      </c>
      <c r="H188" s="183" t="s">
        <v>1063</v>
      </c>
      <c r="I188" s="183" t="s">
        <v>1207</v>
      </c>
      <c r="J188" s="183" t="s">
        <v>1208</v>
      </c>
      <c r="K188" s="126">
        <v>3</v>
      </c>
      <c r="L188" s="183" t="s">
        <v>15</v>
      </c>
      <c r="M188" s="183" t="s">
        <v>1019</v>
      </c>
      <c r="N188" s="183" t="s">
        <v>527</v>
      </c>
      <c r="O188" s="183" t="s">
        <v>1100</v>
      </c>
      <c r="P188" s="183" t="s">
        <v>993</v>
      </c>
      <c r="Q188" s="183" t="s">
        <v>290</v>
      </c>
      <c r="R188" s="127" t="b">
        <v>1</v>
      </c>
      <c r="S188" s="126">
        <v>21</v>
      </c>
      <c r="T188" s="127" t="b">
        <v>1</v>
      </c>
      <c r="U188" s="126">
        <v>10</v>
      </c>
      <c r="V188" s="127" t="b">
        <v>0</v>
      </c>
      <c r="W188" s="127" t="b">
        <v>0</v>
      </c>
      <c r="X188" s="183" t="s">
        <v>290</v>
      </c>
      <c r="Y188" s="183" t="b">
        <f t="shared" si="55"/>
        <v>1</v>
      </c>
      <c r="Z188" s="183" t="s">
        <v>993</v>
      </c>
      <c r="AA188" s="127" t="b">
        <v>0</v>
      </c>
      <c r="AB188" s="183" t="s">
        <v>993</v>
      </c>
      <c r="AC188" s="183" t="s">
        <v>993</v>
      </c>
      <c r="AD188" s="183" t="s">
        <v>993</v>
      </c>
      <c r="AE188" s="183">
        <f t="shared" si="56"/>
        <v>31</v>
      </c>
      <c r="AF188" s="183">
        <f t="shared" si="57"/>
        <v>22</v>
      </c>
      <c r="AG188" s="183">
        <f t="shared" si="58"/>
        <v>1</v>
      </c>
      <c r="AH188" s="183">
        <f t="shared" si="59"/>
        <v>31</v>
      </c>
      <c r="AI188" s="126">
        <v>31</v>
      </c>
      <c r="AJ188" s="126">
        <v>22</v>
      </c>
      <c r="AK188" s="126">
        <v>1</v>
      </c>
      <c r="AL188" s="126">
        <v>31</v>
      </c>
      <c r="AM188" s="126">
        <v>0</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7" t="b">
        <v>0</v>
      </c>
      <c r="BD188" s="127"/>
      <c r="BE188" s="183" t="s">
        <v>270</v>
      </c>
      <c r="BF188" s="126">
        <v>31</v>
      </c>
      <c r="BG188" s="183" t="s">
        <v>993</v>
      </c>
      <c r="BH188" s="126">
        <v>0</v>
      </c>
      <c r="BI188" s="183" t="s">
        <v>993</v>
      </c>
      <c r="BJ188" s="126">
        <v>0</v>
      </c>
      <c r="BK188" s="126">
        <v>0</v>
      </c>
      <c r="BL188" s="126">
        <v>0</v>
      </c>
      <c r="BM188" s="183" t="s">
        <v>993</v>
      </c>
      <c r="BN188" s="183" t="s">
        <v>993</v>
      </c>
      <c r="BO188" s="183" t="s">
        <v>993</v>
      </c>
      <c r="BP188" s="126">
        <v>0</v>
      </c>
      <c r="BQ188" s="183" t="s">
        <v>993</v>
      </c>
      <c r="BR188" s="126">
        <v>0</v>
      </c>
      <c r="BS188" s="183" t="s">
        <v>993</v>
      </c>
      <c r="BT188" s="126">
        <v>0</v>
      </c>
      <c r="BU188" s="126">
        <v>0</v>
      </c>
      <c r="BV188" s="126">
        <v>0</v>
      </c>
      <c r="BW188" s="183" t="s">
        <v>993</v>
      </c>
      <c r="BX188" s="126">
        <v>0</v>
      </c>
      <c r="BY188" s="183" t="s">
        <v>993</v>
      </c>
      <c r="BZ188" s="126">
        <v>0</v>
      </c>
      <c r="CA188" s="183" t="s">
        <v>993</v>
      </c>
      <c r="CB188" s="126">
        <v>0</v>
      </c>
      <c r="CC188" s="126">
        <v>0</v>
      </c>
      <c r="CD188" s="126">
        <v>0</v>
      </c>
      <c r="CE188" s="183" t="s">
        <v>993</v>
      </c>
      <c r="CF188" s="126">
        <v>0</v>
      </c>
      <c r="CG188" s="183" t="s">
        <v>993</v>
      </c>
      <c r="CH188" s="126">
        <v>0</v>
      </c>
      <c r="CI188" s="183" t="s">
        <v>993</v>
      </c>
      <c r="CJ188" s="126">
        <v>0</v>
      </c>
      <c r="CK188" s="126">
        <v>0</v>
      </c>
      <c r="CL188" s="126">
        <v>0</v>
      </c>
      <c r="CM188" s="126">
        <v>19</v>
      </c>
      <c r="CN188" s="126">
        <v>0</v>
      </c>
      <c r="CO188" s="126">
        <v>0</v>
      </c>
      <c r="CP188" s="126">
        <v>0</v>
      </c>
      <c r="CQ188" s="126">
        <v>4</v>
      </c>
      <c r="CR188" s="126">
        <v>0</v>
      </c>
      <c r="CS188" s="126">
        <v>0</v>
      </c>
      <c r="CT188" s="126">
        <v>0</v>
      </c>
      <c r="CU188" s="126">
        <v>0</v>
      </c>
      <c r="CV188" s="126">
        <v>0</v>
      </c>
      <c r="CW188" s="126">
        <v>0</v>
      </c>
      <c r="CX188" s="126">
        <v>0</v>
      </c>
      <c r="CY188" s="126">
        <v>0</v>
      </c>
      <c r="CZ188" s="126">
        <v>0</v>
      </c>
      <c r="DA188" s="126">
        <v>1</v>
      </c>
      <c r="DB188" s="126">
        <v>0</v>
      </c>
      <c r="DC188" s="126">
        <v>0</v>
      </c>
      <c r="DD188" s="126">
        <v>0</v>
      </c>
      <c r="DE188" s="126">
        <v>0</v>
      </c>
      <c r="DF188" s="126">
        <v>0</v>
      </c>
      <c r="DG188" s="127" t="b">
        <v>0</v>
      </c>
      <c r="DH188" s="183" t="s">
        <v>293</v>
      </c>
      <c r="DI188" s="183" t="s">
        <v>993</v>
      </c>
      <c r="DJ188" s="183" t="s">
        <v>993</v>
      </c>
      <c r="DK188" s="183" t="s">
        <v>993</v>
      </c>
      <c r="DL188" s="126">
        <v>417</v>
      </c>
      <c r="DM188" s="126">
        <v>79</v>
      </c>
      <c r="DN188" s="126">
        <v>179</v>
      </c>
      <c r="DO188" s="126">
        <v>159</v>
      </c>
      <c r="DP188" s="126">
        <v>3418</v>
      </c>
      <c r="DQ188" s="126">
        <v>429</v>
      </c>
      <c r="DR188" s="167">
        <f t="shared" si="53"/>
        <v>0.30207688908528502</v>
      </c>
      <c r="DS188" s="168">
        <f t="shared" si="54"/>
        <v>8.080378250591016</v>
      </c>
      <c r="DT188" s="126">
        <v>417</v>
      </c>
      <c r="DU188" s="126">
        <v>31</v>
      </c>
      <c r="DV188" s="126">
        <v>358</v>
      </c>
      <c r="DW188" s="126">
        <v>8</v>
      </c>
      <c r="DX188" s="126">
        <v>20</v>
      </c>
      <c r="DY188" s="126">
        <v>0</v>
      </c>
      <c r="DZ188" s="126">
        <v>0</v>
      </c>
      <c r="EA188" s="126">
        <v>0</v>
      </c>
      <c r="EB188" s="126">
        <v>429</v>
      </c>
      <c r="EC188" s="126">
        <v>39</v>
      </c>
      <c r="ED188" s="126">
        <v>345</v>
      </c>
      <c r="EE188" s="126">
        <v>25</v>
      </c>
      <c r="EF188" s="126">
        <v>2</v>
      </c>
      <c r="EG188" s="126">
        <v>6</v>
      </c>
      <c r="EH188" s="126">
        <v>0</v>
      </c>
      <c r="EI188" s="126">
        <v>11</v>
      </c>
      <c r="EJ188" s="126">
        <v>1</v>
      </c>
      <c r="EK188" s="126">
        <v>0</v>
      </c>
      <c r="EL188" s="126">
        <v>390</v>
      </c>
      <c r="EM188" s="126">
        <v>365</v>
      </c>
      <c r="EN188" s="126">
        <v>0</v>
      </c>
      <c r="EO188" s="126">
        <v>25</v>
      </c>
      <c r="EP188" s="126">
        <v>0</v>
      </c>
      <c r="EQ188" s="126">
        <v>0</v>
      </c>
      <c r="ER188" s="127" t="b">
        <v>0</v>
      </c>
      <c r="ES188" s="127" t="b">
        <v>0</v>
      </c>
      <c r="ET188" s="127" t="b">
        <v>0</v>
      </c>
      <c r="EU188" s="128">
        <v>0.41499999999999998</v>
      </c>
      <c r="EV188" s="128">
        <v>0.20499999999999999</v>
      </c>
      <c r="EW188" s="128">
        <v>0.159</v>
      </c>
      <c r="EX188" s="128">
        <v>0.06</v>
      </c>
      <c r="EY188" s="128">
        <v>4.0999999999999995E-2</v>
      </c>
      <c r="EZ188" s="128">
        <v>0.19500000000000001</v>
      </c>
      <c r="FA188" s="127" t="b">
        <v>0</v>
      </c>
      <c r="FB188" s="127" t="b">
        <v>0</v>
      </c>
      <c r="FC188" s="127" t="b">
        <v>0</v>
      </c>
      <c r="FD188" s="128">
        <v>0</v>
      </c>
      <c r="FE188" s="128">
        <v>0</v>
      </c>
      <c r="FF188" s="128">
        <v>0</v>
      </c>
      <c r="FG188" s="128">
        <v>0</v>
      </c>
      <c r="FH188" s="128">
        <v>0</v>
      </c>
      <c r="FI188" s="128">
        <v>0</v>
      </c>
      <c r="FJ188" s="127" t="b">
        <v>0</v>
      </c>
      <c r="FK188" s="127" t="b">
        <v>0</v>
      </c>
      <c r="FL188" s="127" t="b">
        <v>0</v>
      </c>
      <c r="FM188" s="128">
        <v>0.41499999999999998</v>
      </c>
      <c r="FN188" s="128">
        <v>0.20499999999999999</v>
      </c>
      <c r="FO188" s="128">
        <v>0.159</v>
      </c>
      <c r="FP188" s="128">
        <v>0.06</v>
      </c>
      <c r="FQ188" s="128">
        <v>4.0999999999999995E-2</v>
      </c>
      <c r="FR188" s="128">
        <v>0.19500000000000001</v>
      </c>
      <c r="FS188" s="183" t="s">
        <v>993</v>
      </c>
      <c r="FT188" s="128">
        <v>0</v>
      </c>
      <c r="FU188" s="126">
        <v>0</v>
      </c>
      <c r="FV188" s="126">
        <v>390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6">
        <v>0</v>
      </c>
      <c r="GM188" s="127" t="b">
        <v>0</v>
      </c>
      <c r="GN188" s="183" t="s">
        <v>993</v>
      </c>
      <c r="GO188" s="183" t="s">
        <v>993</v>
      </c>
      <c r="GP188" s="183" t="s">
        <v>993</v>
      </c>
      <c r="GQ188" s="183" t="s">
        <v>993</v>
      </c>
      <c r="GR188" s="127"/>
      <c r="GS188" s="123"/>
    </row>
    <row r="189" spans="1:201">
      <c r="A189" s="122"/>
      <c r="B189" s="210" t="s">
        <v>388</v>
      </c>
      <c r="C189" s="183" t="s">
        <v>1206</v>
      </c>
      <c r="D189" s="183" t="s">
        <v>15</v>
      </c>
      <c r="E189" s="183" t="s">
        <v>437</v>
      </c>
      <c r="F189" s="183" t="s">
        <v>986</v>
      </c>
      <c r="G189" s="183" t="s">
        <v>1062</v>
      </c>
      <c r="H189" s="183" t="s">
        <v>1063</v>
      </c>
      <c r="I189" s="183" t="s">
        <v>1207</v>
      </c>
      <c r="J189" s="183" t="s">
        <v>1208</v>
      </c>
      <c r="K189" s="126">
        <v>4</v>
      </c>
      <c r="L189" s="183" t="s">
        <v>15</v>
      </c>
      <c r="M189" s="183" t="s">
        <v>1012</v>
      </c>
      <c r="N189" s="183" t="s">
        <v>528</v>
      </c>
      <c r="O189" s="183" t="s">
        <v>1010</v>
      </c>
      <c r="P189" s="183" t="s">
        <v>993</v>
      </c>
      <c r="Q189" s="183" t="s">
        <v>290</v>
      </c>
      <c r="R189" s="127" t="b">
        <v>0</v>
      </c>
      <c r="S189" s="126">
        <v>0</v>
      </c>
      <c r="T189" s="127" t="b">
        <v>0</v>
      </c>
      <c r="U189" s="126">
        <v>0</v>
      </c>
      <c r="V189" s="127" t="b">
        <v>0</v>
      </c>
      <c r="W189" s="127" t="b">
        <v>1</v>
      </c>
      <c r="X189" s="183" t="s">
        <v>290</v>
      </c>
      <c r="Y189" s="183" t="b">
        <f t="shared" si="55"/>
        <v>1</v>
      </c>
      <c r="Z189" s="183" t="s">
        <v>993</v>
      </c>
      <c r="AA189" s="127" t="b">
        <v>0</v>
      </c>
      <c r="AB189" s="183" t="s">
        <v>993</v>
      </c>
      <c r="AC189" s="183" t="s">
        <v>993</v>
      </c>
      <c r="AD189" s="183" t="s">
        <v>993</v>
      </c>
      <c r="AE189" s="183">
        <f t="shared" si="56"/>
        <v>34</v>
      </c>
      <c r="AF189" s="183">
        <f t="shared" si="57"/>
        <v>34</v>
      </c>
      <c r="AG189" s="183">
        <f t="shared" si="58"/>
        <v>14</v>
      </c>
      <c r="AH189" s="183">
        <f t="shared" si="59"/>
        <v>34</v>
      </c>
      <c r="AI189" s="126">
        <v>34</v>
      </c>
      <c r="AJ189" s="126">
        <v>34</v>
      </c>
      <c r="AK189" s="126">
        <v>14</v>
      </c>
      <c r="AL189" s="126">
        <v>34</v>
      </c>
      <c r="AM189" s="126">
        <v>0</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7" t="b">
        <v>0</v>
      </c>
      <c r="BD189" s="127"/>
      <c r="BE189" s="183" t="s">
        <v>270</v>
      </c>
      <c r="BF189" s="126">
        <v>34</v>
      </c>
      <c r="BG189" s="183" t="s">
        <v>993</v>
      </c>
      <c r="BH189" s="126">
        <v>0</v>
      </c>
      <c r="BI189" s="183" t="s">
        <v>993</v>
      </c>
      <c r="BJ189" s="126">
        <v>0</v>
      </c>
      <c r="BK189" s="126">
        <v>0</v>
      </c>
      <c r="BL189" s="126">
        <v>0</v>
      </c>
      <c r="BM189" s="183" t="s">
        <v>993</v>
      </c>
      <c r="BN189" s="183" t="s">
        <v>993</v>
      </c>
      <c r="BO189" s="183" t="s">
        <v>993</v>
      </c>
      <c r="BP189" s="126">
        <v>0</v>
      </c>
      <c r="BQ189" s="183" t="s">
        <v>993</v>
      </c>
      <c r="BR189" s="126">
        <v>0</v>
      </c>
      <c r="BS189" s="183" t="s">
        <v>993</v>
      </c>
      <c r="BT189" s="126">
        <v>0</v>
      </c>
      <c r="BU189" s="126">
        <v>0</v>
      </c>
      <c r="BV189" s="126">
        <v>0</v>
      </c>
      <c r="BW189" s="183" t="s">
        <v>993</v>
      </c>
      <c r="BX189" s="126">
        <v>0</v>
      </c>
      <c r="BY189" s="183" t="s">
        <v>993</v>
      </c>
      <c r="BZ189" s="126">
        <v>0</v>
      </c>
      <c r="CA189" s="183" t="s">
        <v>993</v>
      </c>
      <c r="CB189" s="126">
        <v>0</v>
      </c>
      <c r="CC189" s="126">
        <v>0</v>
      </c>
      <c r="CD189" s="126">
        <v>0</v>
      </c>
      <c r="CE189" s="183" t="s">
        <v>993</v>
      </c>
      <c r="CF189" s="126">
        <v>0</v>
      </c>
      <c r="CG189" s="183" t="s">
        <v>993</v>
      </c>
      <c r="CH189" s="126">
        <v>0</v>
      </c>
      <c r="CI189" s="183" t="s">
        <v>993</v>
      </c>
      <c r="CJ189" s="126">
        <v>0</v>
      </c>
      <c r="CK189" s="126">
        <v>0</v>
      </c>
      <c r="CL189" s="126">
        <v>0</v>
      </c>
      <c r="CM189" s="126">
        <v>21</v>
      </c>
      <c r="CN189" s="126">
        <v>0.8</v>
      </c>
      <c r="CO189" s="126">
        <v>0</v>
      </c>
      <c r="CP189" s="126">
        <v>0</v>
      </c>
      <c r="CQ189" s="126">
        <v>3</v>
      </c>
      <c r="CR189" s="126">
        <v>0</v>
      </c>
      <c r="CS189" s="126">
        <v>0</v>
      </c>
      <c r="CT189" s="126">
        <v>0</v>
      </c>
      <c r="CU189" s="126">
        <v>0</v>
      </c>
      <c r="CV189" s="126">
        <v>0</v>
      </c>
      <c r="CW189" s="126">
        <v>0</v>
      </c>
      <c r="CX189" s="126">
        <v>0</v>
      </c>
      <c r="CY189" s="126">
        <v>0</v>
      </c>
      <c r="CZ189" s="126">
        <v>0</v>
      </c>
      <c r="DA189" s="126">
        <v>1</v>
      </c>
      <c r="DB189" s="126">
        <v>0</v>
      </c>
      <c r="DC189" s="126">
        <v>0</v>
      </c>
      <c r="DD189" s="126">
        <v>0</v>
      </c>
      <c r="DE189" s="126">
        <v>0</v>
      </c>
      <c r="DF189" s="126">
        <v>0</v>
      </c>
      <c r="DG189" s="127" t="b">
        <v>0</v>
      </c>
      <c r="DH189" s="183" t="s">
        <v>999</v>
      </c>
      <c r="DI189" s="183" t="s">
        <v>301</v>
      </c>
      <c r="DJ189" s="183" t="s">
        <v>282</v>
      </c>
      <c r="DK189" s="183" t="s">
        <v>993</v>
      </c>
      <c r="DL189" s="126">
        <v>672</v>
      </c>
      <c r="DM189" s="126">
        <v>388</v>
      </c>
      <c r="DN189" s="126">
        <v>123</v>
      </c>
      <c r="DO189" s="126">
        <v>161</v>
      </c>
      <c r="DP189" s="126">
        <v>11272</v>
      </c>
      <c r="DQ189" s="126">
        <v>666</v>
      </c>
      <c r="DR189" s="167">
        <f t="shared" si="53"/>
        <v>0.90829975825946818</v>
      </c>
      <c r="DS189" s="168">
        <f t="shared" si="54"/>
        <v>16.849028400597906</v>
      </c>
      <c r="DT189" s="126">
        <v>672</v>
      </c>
      <c r="DU189" s="126">
        <v>114</v>
      </c>
      <c r="DV189" s="126">
        <v>512</v>
      </c>
      <c r="DW189" s="126">
        <v>10</v>
      </c>
      <c r="DX189" s="126">
        <v>36</v>
      </c>
      <c r="DY189" s="126">
        <v>0</v>
      </c>
      <c r="DZ189" s="126">
        <v>0</v>
      </c>
      <c r="EA189" s="126">
        <v>0</v>
      </c>
      <c r="EB189" s="126">
        <v>666</v>
      </c>
      <c r="EC189" s="126">
        <v>41</v>
      </c>
      <c r="ED189" s="126">
        <v>512</v>
      </c>
      <c r="EE189" s="126">
        <v>42</v>
      </c>
      <c r="EF189" s="126">
        <v>10</v>
      </c>
      <c r="EG189" s="126">
        <v>16</v>
      </c>
      <c r="EH189" s="126">
        <v>0</v>
      </c>
      <c r="EI189" s="126">
        <v>22</v>
      </c>
      <c r="EJ189" s="126">
        <v>23</v>
      </c>
      <c r="EK189" s="126">
        <v>0</v>
      </c>
      <c r="EL189" s="126">
        <v>625</v>
      </c>
      <c r="EM189" s="126">
        <v>553</v>
      </c>
      <c r="EN189" s="126">
        <v>0</v>
      </c>
      <c r="EO189" s="126">
        <v>72</v>
      </c>
      <c r="EP189" s="126">
        <v>0</v>
      </c>
      <c r="EQ189" s="126">
        <v>0</v>
      </c>
      <c r="ER189" s="127" t="b">
        <v>0</v>
      </c>
      <c r="ES189" s="127" t="b">
        <v>0</v>
      </c>
      <c r="ET189" s="127" t="b">
        <v>0</v>
      </c>
      <c r="EU189" s="128">
        <v>0.44799999999999995</v>
      </c>
      <c r="EV189" s="128">
        <v>0.247</v>
      </c>
      <c r="EW189" s="128">
        <v>0.215</v>
      </c>
      <c r="EX189" s="128">
        <v>9.0999999999999998E-2</v>
      </c>
      <c r="EY189" s="128">
        <v>9.0000000000000011E-3</v>
      </c>
      <c r="EZ189" s="128">
        <v>0.22899999999999998</v>
      </c>
      <c r="FA189" s="127" t="b">
        <v>0</v>
      </c>
      <c r="FB189" s="127" t="b">
        <v>0</v>
      </c>
      <c r="FC189" s="127" t="b">
        <v>0</v>
      </c>
      <c r="FD189" s="128">
        <v>0</v>
      </c>
      <c r="FE189" s="128">
        <v>0</v>
      </c>
      <c r="FF189" s="128">
        <v>0</v>
      </c>
      <c r="FG189" s="128">
        <v>0</v>
      </c>
      <c r="FH189" s="128">
        <v>0</v>
      </c>
      <c r="FI189" s="128">
        <v>0</v>
      </c>
      <c r="FJ189" s="127" t="b">
        <v>0</v>
      </c>
      <c r="FK189" s="127" t="b">
        <v>0</v>
      </c>
      <c r="FL189" s="127" t="b">
        <v>0</v>
      </c>
      <c r="FM189" s="128">
        <v>0.44799999999999995</v>
      </c>
      <c r="FN189" s="128">
        <v>0.247</v>
      </c>
      <c r="FO189" s="128">
        <v>0.215</v>
      </c>
      <c r="FP189" s="128">
        <v>9.0999999999999998E-2</v>
      </c>
      <c r="FQ189" s="128">
        <v>9.0000000000000011E-3</v>
      </c>
      <c r="FR189" s="128">
        <v>0.22899999999999998</v>
      </c>
      <c r="FS189" s="183" t="s">
        <v>993</v>
      </c>
      <c r="FT189" s="128">
        <v>0</v>
      </c>
      <c r="FU189" s="126">
        <v>0</v>
      </c>
      <c r="FV189" s="126">
        <v>625</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6">
        <v>0</v>
      </c>
      <c r="GM189" s="127" t="b">
        <v>0</v>
      </c>
      <c r="GN189" s="183" t="s">
        <v>993</v>
      </c>
      <c r="GO189" s="183" t="s">
        <v>993</v>
      </c>
      <c r="GP189" s="183" t="s">
        <v>993</v>
      </c>
      <c r="GQ189" s="183" t="s">
        <v>993</v>
      </c>
      <c r="GR189" s="127"/>
      <c r="GS189" s="123"/>
    </row>
    <row r="190" spans="1:201">
      <c r="A190" s="122"/>
      <c r="B190" s="210" t="s">
        <v>388</v>
      </c>
      <c r="C190" s="183" t="s">
        <v>1206</v>
      </c>
      <c r="D190" s="183" t="s">
        <v>15</v>
      </c>
      <c r="E190" s="183" t="s">
        <v>437</v>
      </c>
      <c r="F190" s="183" t="s">
        <v>986</v>
      </c>
      <c r="G190" s="183" t="s">
        <v>1062</v>
      </c>
      <c r="H190" s="183" t="s">
        <v>1063</v>
      </c>
      <c r="I190" s="183" t="s">
        <v>1207</v>
      </c>
      <c r="J190" s="183" t="s">
        <v>1208</v>
      </c>
      <c r="K190" s="126">
        <v>5</v>
      </c>
      <c r="L190" s="183" t="s">
        <v>15</v>
      </c>
      <c r="M190" s="183" t="s">
        <v>1013</v>
      </c>
      <c r="N190" s="183" t="s">
        <v>529</v>
      </c>
      <c r="O190" s="183" t="s">
        <v>1010</v>
      </c>
      <c r="P190" s="183" t="s">
        <v>993</v>
      </c>
      <c r="Q190" s="183" t="s">
        <v>290</v>
      </c>
      <c r="R190" s="127" t="b">
        <v>0</v>
      </c>
      <c r="S190" s="126">
        <v>0</v>
      </c>
      <c r="T190" s="127" t="b">
        <v>0</v>
      </c>
      <c r="U190" s="126">
        <v>0</v>
      </c>
      <c r="V190" s="127" t="b">
        <v>0</v>
      </c>
      <c r="W190" s="127" t="b">
        <v>1</v>
      </c>
      <c r="X190" s="183" t="s">
        <v>290</v>
      </c>
      <c r="Y190" s="183" t="b">
        <f t="shared" si="55"/>
        <v>1</v>
      </c>
      <c r="Z190" s="183" t="s">
        <v>993</v>
      </c>
      <c r="AA190" s="127" t="b">
        <v>0</v>
      </c>
      <c r="AB190" s="183" t="s">
        <v>993</v>
      </c>
      <c r="AC190" s="183" t="s">
        <v>993</v>
      </c>
      <c r="AD190" s="183" t="s">
        <v>993</v>
      </c>
      <c r="AE190" s="183">
        <f t="shared" si="56"/>
        <v>26</v>
      </c>
      <c r="AF190" s="183">
        <f t="shared" si="57"/>
        <v>26</v>
      </c>
      <c r="AG190" s="183">
        <f t="shared" si="58"/>
        <v>9</v>
      </c>
      <c r="AH190" s="183">
        <f t="shared" si="59"/>
        <v>26</v>
      </c>
      <c r="AI190" s="126">
        <v>26</v>
      </c>
      <c r="AJ190" s="126">
        <v>26</v>
      </c>
      <c r="AK190" s="126">
        <v>9</v>
      </c>
      <c r="AL190" s="126">
        <v>26</v>
      </c>
      <c r="AM190" s="126">
        <v>0</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7" t="b">
        <v>0</v>
      </c>
      <c r="BD190" s="127"/>
      <c r="BE190" s="183" t="s">
        <v>270</v>
      </c>
      <c r="BF190" s="126">
        <v>26</v>
      </c>
      <c r="BG190" s="183" t="s">
        <v>993</v>
      </c>
      <c r="BH190" s="126">
        <v>0</v>
      </c>
      <c r="BI190" s="183" t="s">
        <v>993</v>
      </c>
      <c r="BJ190" s="126">
        <v>0</v>
      </c>
      <c r="BK190" s="126">
        <v>0</v>
      </c>
      <c r="BL190" s="126">
        <v>0</v>
      </c>
      <c r="BM190" s="183" t="s">
        <v>993</v>
      </c>
      <c r="BN190" s="183" t="s">
        <v>993</v>
      </c>
      <c r="BO190" s="183" t="s">
        <v>993</v>
      </c>
      <c r="BP190" s="126">
        <v>0</v>
      </c>
      <c r="BQ190" s="183" t="s">
        <v>993</v>
      </c>
      <c r="BR190" s="126">
        <v>0</v>
      </c>
      <c r="BS190" s="183" t="s">
        <v>993</v>
      </c>
      <c r="BT190" s="126">
        <v>0</v>
      </c>
      <c r="BU190" s="126">
        <v>0</v>
      </c>
      <c r="BV190" s="126">
        <v>0</v>
      </c>
      <c r="BW190" s="183" t="s">
        <v>993</v>
      </c>
      <c r="BX190" s="126">
        <v>0</v>
      </c>
      <c r="BY190" s="183" t="s">
        <v>993</v>
      </c>
      <c r="BZ190" s="126">
        <v>0</v>
      </c>
      <c r="CA190" s="183" t="s">
        <v>993</v>
      </c>
      <c r="CB190" s="126">
        <v>0</v>
      </c>
      <c r="CC190" s="126">
        <v>0</v>
      </c>
      <c r="CD190" s="126">
        <v>0</v>
      </c>
      <c r="CE190" s="183" t="s">
        <v>993</v>
      </c>
      <c r="CF190" s="126">
        <v>0</v>
      </c>
      <c r="CG190" s="183" t="s">
        <v>993</v>
      </c>
      <c r="CH190" s="126">
        <v>0</v>
      </c>
      <c r="CI190" s="183" t="s">
        <v>993</v>
      </c>
      <c r="CJ190" s="126">
        <v>0</v>
      </c>
      <c r="CK190" s="126">
        <v>0</v>
      </c>
      <c r="CL190" s="126">
        <v>0</v>
      </c>
      <c r="CM190" s="126">
        <v>16</v>
      </c>
      <c r="CN190" s="126">
        <v>1</v>
      </c>
      <c r="CO190" s="126">
        <v>0</v>
      </c>
      <c r="CP190" s="126">
        <v>0</v>
      </c>
      <c r="CQ190" s="126">
        <v>3</v>
      </c>
      <c r="CR190" s="126">
        <v>0</v>
      </c>
      <c r="CS190" s="126">
        <v>4</v>
      </c>
      <c r="CT190" s="126">
        <v>0</v>
      </c>
      <c r="CU190" s="126">
        <v>0</v>
      </c>
      <c r="CV190" s="126">
        <v>0</v>
      </c>
      <c r="CW190" s="126">
        <v>0</v>
      </c>
      <c r="CX190" s="126">
        <v>0</v>
      </c>
      <c r="CY190" s="126">
        <v>0</v>
      </c>
      <c r="CZ190" s="126">
        <v>0</v>
      </c>
      <c r="DA190" s="126">
        <v>1</v>
      </c>
      <c r="DB190" s="126">
        <v>0</v>
      </c>
      <c r="DC190" s="126">
        <v>0</v>
      </c>
      <c r="DD190" s="126">
        <v>0</v>
      </c>
      <c r="DE190" s="126">
        <v>0</v>
      </c>
      <c r="DF190" s="126">
        <v>0</v>
      </c>
      <c r="DG190" s="127" t="b">
        <v>0</v>
      </c>
      <c r="DH190" s="183" t="s">
        <v>999</v>
      </c>
      <c r="DI190" s="183" t="s">
        <v>293</v>
      </c>
      <c r="DJ190" s="183" t="s">
        <v>301</v>
      </c>
      <c r="DK190" s="183" t="s">
        <v>427</v>
      </c>
      <c r="DL190" s="126">
        <v>865</v>
      </c>
      <c r="DM190" s="126">
        <v>471</v>
      </c>
      <c r="DN190" s="126">
        <v>252</v>
      </c>
      <c r="DO190" s="126">
        <v>142</v>
      </c>
      <c r="DP190" s="126">
        <v>7883</v>
      </c>
      <c r="DQ190" s="126">
        <v>866</v>
      </c>
      <c r="DR190" s="167">
        <f t="shared" si="53"/>
        <v>0.83066385669125398</v>
      </c>
      <c r="DS190" s="168">
        <f t="shared" si="54"/>
        <v>9.1080300404390524</v>
      </c>
      <c r="DT190" s="126">
        <v>865</v>
      </c>
      <c r="DU190" s="126">
        <v>85</v>
      </c>
      <c r="DV190" s="126">
        <v>697</v>
      </c>
      <c r="DW190" s="126">
        <v>6</v>
      </c>
      <c r="DX190" s="126">
        <v>65</v>
      </c>
      <c r="DY190" s="126">
        <v>0</v>
      </c>
      <c r="DZ190" s="126">
        <v>12</v>
      </c>
      <c r="EA190" s="126">
        <v>0</v>
      </c>
      <c r="EB190" s="126">
        <v>866</v>
      </c>
      <c r="EC190" s="126">
        <v>51</v>
      </c>
      <c r="ED190" s="126">
        <v>700</v>
      </c>
      <c r="EE190" s="126">
        <v>36</v>
      </c>
      <c r="EF190" s="126">
        <v>9</v>
      </c>
      <c r="EG190" s="126">
        <v>21</v>
      </c>
      <c r="EH190" s="126">
        <v>0</v>
      </c>
      <c r="EI190" s="126">
        <v>28</v>
      </c>
      <c r="EJ190" s="126">
        <v>21</v>
      </c>
      <c r="EK190" s="126">
        <v>0</v>
      </c>
      <c r="EL190" s="126">
        <v>815</v>
      </c>
      <c r="EM190" s="126">
        <v>739</v>
      </c>
      <c r="EN190" s="126">
        <v>0</v>
      </c>
      <c r="EO190" s="126">
        <v>76</v>
      </c>
      <c r="EP190" s="126">
        <v>0</v>
      </c>
      <c r="EQ190" s="126">
        <v>12</v>
      </c>
      <c r="ER190" s="127" t="b">
        <v>0</v>
      </c>
      <c r="ES190" s="127" t="b">
        <v>0</v>
      </c>
      <c r="ET190" s="127" t="b">
        <v>0</v>
      </c>
      <c r="EU190" s="128">
        <v>0.6</v>
      </c>
      <c r="EV190" s="128">
        <v>0.36799999999999999</v>
      </c>
      <c r="EW190" s="128">
        <v>0.24299999999999999</v>
      </c>
      <c r="EX190" s="128">
        <v>0.188</v>
      </c>
      <c r="EY190" s="128">
        <v>0.129</v>
      </c>
      <c r="EZ190" s="128">
        <v>0.38</v>
      </c>
      <c r="FA190" s="127" t="b">
        <v>0</v>
      </c>
      <c r="FB190" s="127" t="b">
        <v>0</v>
      </c>
      <c r="FC190" s="127" t="b">
        <v>0</v>
      </c>
      <c r="FD190" s="128">
        <v>0</v>
      </c>
      <c r="FE190" s="128">
        <v>0</v>
      </c>
      <c r="FF190" s="128">
        <v>0</v>
      </c>
      <c r="FG190" s="128">
        <v>0</v>
      </c>
      <c r="FH190" s="128">
        <v>0</v>
      </c>
      <c r="FI190" s="128">
        <v>0</v>
      </c>
      <c r="FJ190" s="127" t="b">
        <v>0</v>
      </c>
      <c r="FK190" s="127" t="b">
        <v>0</v>
      </c>
      <c r="FL190" s="127" t="b">
        <v>0</v>
      </c>
      <c r="FM190" s="128">
        <v>0.6</v>
      </c>
      <c r="FN190" s="128">
        <v>0.36799999999999999</v>
      </c>
      <c r="FO190" s="128">
        <v>0.24299999999999999</v>
      </c>
      <c r="FP190" s="128">
        <v>0.188</v>
      </c>
      <c r="FQ190" s="128">
        <v>0.129</v>
      </c>
      <c r="FR190" s="128">
        <v>0.38</v>
      </c>
      <c r="FS190" s="183" t="s">
        <v>993</v>
      </c>
      <c r="FT190" s="128">
        <v>0</v>
      </c>
      <c r="FU190" s="126">
        <v>0</v>
      </c>
      <c r="FV190" s="126">
        <v>815</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6">
        <v>0</v>
      </c>
      <c r="GM190" s="127" t="b">
        <v>0</v>
      </c>
      <c r="GN190" s="183" t="s">
        <v>993</v>
      </c>
      <c r="GO190" s="183" t="s">
        <v>993</v>
      </c>
      <c r="GP190" s="183" t="s">
        <v>993</v>
      </c>
      <c r="GQ190" s="183" t="s">
        <v>993</v>
      </c>
      <c r="GR190" s="127"/>
      <c r="GS190" s="123"/>
    </row>
    <row r="191" spans="1:201">
      <c r="A191" s="122"/>
      <c r="B191" s="210" t="s">
        <v>388</v>
      </c>
      <c r="C191" s="183" t="s">
        <v>1206</v>
      </c>
      <c r="D191" s="183" t="s">
        <v>15</v>
      </c>
      <c r="E191" s="183" t="s">
        <v>437</v>
      </c>
      <c r="F191" s="183" t="s">
        <v>986</v>
      </c>
      <c r="G191" s="183" t="s">
        <v>1062</v>
      </c>
      <c r="H191" s="183" t="s">
        <v>1063</v>
      </c>
      <c r="I191" s="183" t="s">
        <v>1207</v>
      </c>
      <c r="J191" s="183" t="s">
        <v>1208</v>
      </c>
      <c r="K191" s="126">
        <v>6</v>
      </c>
      <c r="L191" s="183" t="s">
        <v>15</v>
      </c>
      <c r="M191" s="183" t="s">
        <v>1078</v>
      </c>
      <c r="N191" s="183" t="s">
        <v>530</v>
      </c>
      <c r="O191" s="183" t="s">
        <v>1108</v>
      </c>
      <c r="P191" s="183" t="s">
        <v>993</v>
      </c>
      <c r="Q191" s="183" t="s">
        <v>290</v>
      </c>
      <c r="R191" s="127" t="b">
        <v>0</v>
      </c>
      <c r="S191" s="126">
        <v>0</v>
      </c>
      <c r="T191" s="127" t="b">
        <v>0</v>
      </c>
      <c r="U191" s="126">
        <v>0</v>
      </c>
      <c r="V191" s="127" t="b">
        <v>0</v>
      </c>
      <c r="W191" s="127" t="b">
        <v>1</v>
      </c>
      <c r="X191" s="183" t="s">
        <v>290</v>
      </c>
      <c r="Y191" s="183" t="b">
        <f t="shared" si="55"/>
        <v>1</v>
      </c>
      <c r="Z191" s="183" t="s">
        <v>993</v>
      </c>
      <c r="AA191" s="127" t="b">
        <v>0</v>
      </c>
      <c r="AB191" s="183" t="s">
        <v>993</v>
      </c>
      <c r="AC191" s="183" t="s">
        <v>993</v>
      </c>
      <c r="AD191" s="183" t="s">
        <v>993</v>
      </c>
      <c r="AE191" s="183">
        <f t="shared" si="56"/>
        <v>34</v>
      </c>
      <c r="AF191" s="183">
        <f t="shared" si="57"/>
        <v>34</v>
      </c>
      <c r="AG191" s="183">
        <f t="shared" si="58"/>
        <v>18</v>
      </c>
      <c r="AH191" s="183">
        <f t="shared" si="59"/>
        <v>34</v>
      </c>
      <c r="AI191" s="126">
        <v>34</v>
      </c>
      <c r="AJ191" s="126">
        <v>34</v>
      </c>
      <c r="AK191" s="126">
        <v>18</v>
      </c>
      <c r="AL191" s="126">
        <v>34</v>
      </c>
      <c r="AM191" s="126">
        <v>0</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7" t="b">
        <v>0</v>
      </c>
      <c r="BD191" s="127"/>
      <c r="BE191" s="183" t="s">
        <v>270</v>
      </c>
      <c r="BF191" s="126">
        <v>34</v>
      </c>
      <c r="BG191" s="183" t="s">
        <v>993</v>
      </c>
      <c r="BH191" s="126">
        <v>0</v>
      </c>
      <c r="BI191" s="183" t="s">
        <v>993</v>
      </c>
      <c r="BJ191" s="126">
        <v>0</v>
      </c>
      <c r="BK191" s="126">
        <v>0</v>
      </c>
      <c r="BL191" s="126">
        <v>0</v>
      </c>
      <c r="BM191" s="183" t="s">
        <v>993</v>
      </c>
      <c r="BN191" s="183" t="s">
        <v>993</v>
      </c>
      <c r="BO191" s="183" t="s">
        <v>993</v>
      </c>
      <c r="BP191" s="126">
        <v>0</v>
      </c>
      <c r="BQ191" s="183" t="s">
        <v>993</v>
      </c>
      <c r="BR191" s="126">
        <v>0</v>
      </c>
      <c r="BS191" s="183" t="s">
        <v>993</v>
      </c>
      <c r="BT191" s="126">
        <v>0</v>
      </c>
      <c r="BU191" s="126">
        <v>0</v>
      </c>
      <c r="BV191" s="126">
        <v>0</v>
      </c>
      <c r="BW191" s="183" t="s">
        <v>993</v>
      </c>
      <c r="BX191" s="126">
        <v>0</v>
      </c>
      <c r="BY191" s="183" t="s">
        <v>993</v>
      </c>
      <c r="BZ191" s="126">
        <v>0</v>
      </c>
      <c r="CA191" s="183" t="s">
        <v>993</v>
      </c>
      <c r="CB191" s="126">
        <v>0</v>
      </c>
      <c r="CC191" s="126">
        <v>0</v>
      </c>
      <c r="CD191" s="126">
        <v>0</v>
      </c>
      <c r="CE191" s="183" t="s">
        <v>993</v>
      </c>
      <c r="CF191" s="126">
        <v>0</v>
      </c>
      <c r="CG191" s="183" t="s">
        <v>993</v>
      </c>
      <c r="CH191" s="126">
        <v>0</v>
      </c>
      <c r="CI191" s="183" t="s">
        <v>993</v>
      </c>
      <c r="CJ191" s="126">
        <v>0</v>
      </c>
      <c r="CK191" s="126">
        <v>0</v>
      </c>
      <c r="CL191" s="126">
        <v>0</v>
      </c>
      <c r="CM191" s="126">
        <v>20</v>
      </c>
      <c r="CN191" s="126">
        <v>1</v>
      </c>
      <c r="CO191" s="126">
        <v>0</v>
      </c>
      <c r="CP191" s="126">
        <v>0</v>
      </c>
      <c r="CQ191" s="126">
        <v>3</v>
      </c>
      <c r="CR191" s="126">
        <v>0</v>
      </c>
      <c r="CS191" s="126">
        <v>0</v>
      </c>
      <c r="CT191" s="126">
        <v>0</v>
      </c>
      <c r="CU191" s="126">
        <v>0</v>
      </c>
      <c r="CV191" s="126">
        <v>0</v>
      </c>
      <c r="CW191" s="126">
        <v>0</v>
      </c>
      <c r="CX191" s="126">
        <v>0</v>
      </c>
      <c r="CY191" s="126">
        <v>0</v>
      </c>
      <c r="CZ191" s="126">
        <v>0</v>
      </c>
      <c r="DA191" s="126">
        <v>1</v>
      </c>
      <c r="DB191" s="126">
        <v>0</v>
      </c>
      <c r="DC191" s="126">
        <v>0</v>
      </c>
      <c r="DD191" s="126">
        <v>0</v>
      </c>
      <c r="DE191" s="126">
        <v>0</v>
      </c>
      <c r="DF191" s="126">
        <v>0</v>
      </c>
      <c r="DG191" s="127" t="b">
        <v>0</v>
      </c>
      <c r="DH191" s="183" t="s">
        <v>999</v>
      </c>
      <c r="DI191" s="183" t="s">
        <v>293</v>
      </c>
      <c r="DJ191" s="183" t="s">
        <v>282</v>
      </c>
      <c r="DK191" s="183" t="s">
        <v>301</v>
      </c>
      <c r="DL191" s="126">
        <v>975</v>
      </c>
      <c r="DM191" s="126">
        <v>710</v>
      </c>
      <c r="DN191" s="126">
        <v>72</v>
      </c>
      <c r="DO191" s="126">
        <v>193</v>
      </c>
      <c r="DP191" s="126">
        <v>10246</v>
      </c>
      <c r="DQ191" s="126">
        <v>978</v>
      </c>
      <c r="DR191" s="167">
        <f t="shared" si="53"/>
        <v>0.82562449637389201</v>
      </c>
      <c r="DS191" s="168">
        <f t="shared" si="54"/>
        <v>10.492575524833589</v>
      </c>
      <c r="DT191" s="126">
        <v>975</v>
      </c>
      <c r="DU191" s="126">
        <v>272</v>
      </c>
      <c r="DV191" s="126">
        <v>652</v>
      </c>
      <c r="DW191" s="126">
        <v>14</v>
      </c>
      <c r="DX191" s="126">
        <v>37</v>
      </c>
      <c r="DY191" s="126">
        <v>0</v>
      </c>
      <c r="DZ191" s="126">
        <v>0</v>
      </c>
      <c r="EA191" s="126">
        <v>0</v>
      </c>
      <c r="EB191" s="126">
        <v>978</v>
      </c>
      <c r="EC191" s="126">
        <v>204</v>
      </c>
      <c r="ED191" s="126">
        <v>660</v>
      </c>
      <c r="EE191" s="126">
        <v>53</v>
      </c>
      <c r="EF191" s="126">
        <v>7</v>
      </c>
      <c r="EG191" s="126">
        <v>10</v>
      </c>
      <c r="EH191" s="126">
        <v>0</v>
      </c>
      <c r="EI191" s="126">
        <v>23</v>
      </c>
      <c r="EJ191" s="126">
        <v>21</v>
      </c>
      <c r="EK191" s="126">
        <v>0</v>
      </c>
      <c r="EL191" s="126">
        <v>774</v>
      </c>
      <c r="EM191" s="126">
        <v>699</v>
      </c>
      <c r="EN191" s="126">
        <v>1</v>
      </c>
      <c r="EO191" s="126">
        <v>74</v>
      </c>
      <c r="EP191" s="126">
        <v>0</v>
      </c>
      <c r="EQ191" s="126">
        <v>0</v>
      </c>
      <c r="ER191" s="127" t="b">
        <v>0</v>
      </c>
      <c r="ES191" s="127" t="b">
        <v>0</v>
      </c>
      <c r="ET191" s="127" t="b">
        <v>0</v>
      </c>
      <c r="EU191" s="128">
        <v>0.82</v>
      </c>
      <c r="EV191" s="128">
        <v>0.41200000000000003</v>
      </c>
      <c r="EW191" s="128">
        <v>0.318</v>
      </c>
      <c r="EX191" s="128">
        <v>0.159</v>
      </c>
      <c r="EY191" s="128">
        <v>0.11699999999999999</v>
      </c>
      <c r="EZ191" s="128">
        <v>0.43700000000000006</v>
      </c>
      <c r="FA191" s="127" t="b">
        <v>0</v>
      </c>
      <c r="FB191" s="127" t="b">
        <v>0</v>
      </c>
      <c r="FC191" s="127" t="b">
        <v>0</v>
      </c>
      <c r="FD191" s="128">
        <v>0</v>
      </c>
      <c r="FE191" s="128">
        <v>0</v>
      </c>
      <c r="FF191" s="128">
        <v>0</v>
      </c>
      <c r="FG191" s="128">
        <v>0</v>
      </c>
      <c r="FH191" s="128">
        <v>0</v>
      </c>
      <c r="FI191" s="128">
        <v>0</v>
      </c>
      <c r="FJ191" s="127" t="b">
        <v>0</v>
      </c>
      <c r="FK191" s="127" t="b">
        <v>0</v>
      </c>
      <c r="FL191" s="127" t="b">
        <v>0</v>
      </c>
      <c r="FM191" s="128">
        <v>0.82</v>
      </c>
      <c r="FN191" s="128">
        <v>0.41200000000000003</v>
      </c>
      <c r="FO191" s="128">
        <v>0.318</v>
      </c>
      <c r="FP191" s="128">
        <v>0.159</v>
      </c>
      <c r="FQ191" s="128">
        <v>0.11699999999999999</v>
      </c>
      <c r="FR191" s="128">
        <v>0.43700000000000006</v>
      </c>
      <c r="FS191" s="183" t="s">
        <v>993</v>
      </c>
      <c r="FT191" s="128">
        <v>0</v>
      </c>
      <c r="FU191" s="126">
        <v>0</v>
      </c>
      <c r="FV191" s="126">
        <v>774</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6">
        <v>0</v>
      </c>
      <c r="GM191" s="127" t="b">
        <v>0</v>
      </c>
      <c r="GN191" s="183" t="s">
        <v>993</v>
      </c>
      <c r="GO191" s="183" t="s">
        <v>993</v>
      </c>
      <c r="GP191" s="183" t="s">
        <v>993</v>
      </c>
      <c r="GQ191" s="183" t="s">
        <v>993</v>
      </c>
      <c r="GR191" s="127"/>
      <c r="GS191" s="123"/>
    </row>
    <row r="192" spans="1:201">
      <c r="A192" s="122"/>
      <c r="B192" s="210" t="s">
        <v>388</v>
      </c>
      <c r="C192" s="183" t="s">
        <v>1206</v>
      </c>
      <c r="D192" s="183" t="s">
        <v>15</v>
      </c>
      <c r="E192" s="183" t="s">
        <v>437</v>
      </c>
      <c r="F192" s="183" t="s">
        <v>986</v>
      </c>
      <c r="G192" s="183" t="s">
        <v>1062</v>
      </c>
      <c r="H192" s="183" t="s">
        <v>1063</v>
      </c>
      <c r="I192" s="183" t="s">
        <v>1207</v>
      </c>
      <c r="J192" s="183" t="s">
        <v>1208</v>
      </c>
      <c r="K192" s="126">
        <v>7</v>
      </c>
      <c r="L192" s="183" t="s">
        <v>15</v>
      </c>
      <c r="M192" s="183" t="s">
        <v>1015</v>
      </c>
      <c r="N192" s="183" t="s">
        <v>531</v>
      </c>
      <c r="O192" s="183" t="s">
        <v>1010</v>
      </c>
      <c r="P192" s="183" t="s">
        <v>993</v>
      </c>
      <c r="Q192" s="183" t="s">
        <v>290</v>
      </c>
      <c r="R192" s="127" t="b">
        <v>0</v>
      </c>
      <c r="S192" s="126">
        <v>0</v>
      </c>
      <c r="T192" s="127" t="b">
        <v>0</v>
      </c>
      <c r="U192" s="126">
        <v>0</v>
      </c>
      <c r="V192" s="127" t="b">
        <v>0</v>
      </c>
      <c r="W192" s="127" t="b">
        <v>1</v>
      </c>
      <c r="X192" s="183" t="s">
        <v>290</v>
      </c>
      <c r="Y192" s="183" t="b">
        <f t="shared" si="55"/>
        <v>1</v>
      </c>
      <c r="Z192" s="183" t="s">
        <v>993</v>
      </c>
      <c r="AA192" s="127" t="b">
        <v>0</v>
      </c>
      <c r="AB192" s="183" t="s">
        <v>993</v>
      </c>
      <c r="AC192" s="183" t="s">
        <v>993</v>
      </c>
      <c r="AD192" s="183" t="s">
        <v>993</v>
      </c>
      <c r="AE192" s="183">
        <f t="shared" si="56"/>
        <v>34</v>
      </c>
      <c r="AF192" s="183">
        <f t="shared" si="57"/>
        <v>34</v>
      </c>
      <c r="AG192" s="183">
        <f t="shared" si="58"/>
        <v>17</v>
      </c>
      <c r="AH192" s="183">
        <f t="shared" si="59"/>
        <v>34</v>
      </c>
      <c r="AI192" s="126">
        <v>34</v>
      </c>
      <c r="AJ192" s="126">
        <v>34</v>
      </c>
      <c r="AK192" s="126">
        <v>17</v>
      </c>
      <c r="AL192" s="126">
        <v>34</v>
      </c>
      <c r="AM192" s="126">
        <v>0</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7" t="b">
        <v>0</v>
      </c>
      <c r="BD192" s="127"/>
      <c r="BE192" s="183" t="s">
        <v>270</v>
      </c>
      <c r="BF192" s="126">
        <v>34</v>
      </c>
      <c r="BG192" s="183" t="s">
        <v>993</v>
      </c>
      <c r="BH192" s="126">
        <v>0</v>
      </c>
      <c r="BI192" s="183" t="s">
        <v>993</v>
      </c>
      <c r="BJ192" s="126">
        <v>0</v>
      </c>
      <c r="BK192" s="126">
        <v>0</v>
      </c>
      <c r="BL192" s="126">
        <v>0</v>
      </c>
      <c r="BM192" s="183" t="s">
        <v>993</v>
      </c>
      <c r="BN192" s="183" t="s">
        <v>993</v>
      </c>
      <c r="BO192" s="183" t="s">
        <v>993</v>
      </c>
      <c r="BP192" s="126">
        <v>0</v>
      </c>
      <c r="BQ192" s="183" t="s">
        <v>993</v>
      </c>
      <c r="BR192" s="126">
        <v>0</v>
      </c>
      <c r="BS192" s="183" t="s">
        <v>993</v>
      </c>
      <c r="BT192" s="126">
        <v>0</v>
      </c>
      <c r="BU192" s="126">
        <v>0</v>
      </c>
      <c r="BV192" s="126">
        <v>0</v>
      </c>
      <c r="BW192" s="183" t="s">
        <v>993</v>
      </c>
      <c r="BX192" s="126">
        <v>0</v>
      </c>
      <c r="BY192" s="183" t="s">
        <v>993</v>
      </c>
      <c r="BZ192" s="126">
        <v>0</v>
      </c>
      <c r="CA192" s="183" t="s">
        <v>993</v>
      </c>
      <c r="CB192" s="126">
        <v>0</v>
      </c>
      <c r="CC192" s="126">
        <v>0</v>
      </c>
      <c r="CD192" s="126">
        <v>0</v>
      </c>
      <c r="CE192" s="183" t="s">
        <v>993</v>
      </c>
      <c r="CF192" s="126">
        <v>0</v>
      </c>
      <c r="CG192" s="183" t="s">
        <v>993</v>
      </c>
      <c r="CH192" s="126">
        <v>0</v>
      </c>
      <c r="CI192" s="183" t="s">
        <v>993</v>
      </c>
      <c r="CJ192" s="126">
        <v>0</v>
      </c>
      <c r="CK192" s="126">
        <v>0</v>
      </c>
      <c r="CL192" s="126">
        <v>0</v>
      </c>
      <c r="CM192" s="126">
        <v>20</v>
      </c>
      <c r="CN192" s="126">
        <v>0.8</v>
      </c>
      <c r="CO192" s="126">
        <v>0</v>
      </c>
      <c r="CP192" s="126">
        <v>0</v>
      </c>
      <c r="CQ192" s="126">
        <v>4</v>
      </c>
      <c r="CR192" s="126">
        <v>0</v>
      </c>
      <c r="CS192" s="126">
        <v>0</v>
      </c>
      <c r="CT192" s="126">
        <v>0</v>
      </c>
      <c r="CU192" s="126">
        <v>0</v>
      </c>
      <c r="CV192" s="126">
        <v>0</v>
      </c>
      <c r="CW192" s="126">
        <v>0</v>
      </c>
      <c r="CX192" s="126">
        <v>0</v>
      </c>
      <c r="CY192" s="126">
        <v>0</v>
      </c>
      <c r="CZ192" s="126">
        <v>0</v>
      </c>
      <c r="DA192" s="126">
        <v>1</v>
      </c>
      <c r="DB192" s="126">
        <v>0</v>
      </c>
      <c r="DC192" s="126">
        <v>0</v>
      </c>
      <c r="DD192" s="126">
        <v>0</v>
      </c>
      <c r="DE192" s="126">
        <v>0</v>
      </c>
      <c r="DF192" s="126">
        <v>0</v>
      </c>
      <c r="DG192" s="127" t="b">
        <v>0</v>
      </c>
      <c r="DH192" s="183" t="s">
        <v>434</v>
      </c>
      <c r="DI192" s="183" t="s">
        <v>993</v>
      </c>
      <c r="DJ192" s="183" t="s">
        <v>993</v>
      </c>
      <c r="DK192" s="183" t="s">
        <v>993</v>
      </c>
      <c r="DL192" s="126">
        <v>989</v>
      </c>
      <c r="DM192" s="126">
        <v>634</v>
      </c>
      <c r="DN192" s="126">
        <v>154</v>
      </c>
      <c r="DO192" s="126">
        <v>201</v>
      </c>
      <c r="DP192" s="126">
        <v>10507</v>
      </c>
      <c r="DQ192" s="126">
        <v>1003</v>
      </c>
      <c r="DR192" s="167">
        <f t="shared" si="53"/>
        <v>0.8466559226430298</v>
      </c>
      <c r="DS192" s="168">
        <f t="shared" si="54"/>
        <v>10.549196787148594</v>
      </c>
      <c r="DT192" s="126">
        <v>989</v>
      </c>
      <c r="DU192" s="126">
        <v>144</v>
      </c>
      <c r="DV192" s="126">
        <v>815</v>
      </c>
      <c r="DW192" s="126">
        <v>8</v>
      </c>
      <c r="DX192" s="126">
        <v>22</v>
      </c>
      <c r="DY192" s="126">
        <v>0</v>
      </c>
      <c r="DZ192" s="126">
        <v>0</v>
      </c>
      <c r="EA192" s="126">
        <v>0</v>
      </c>
      <c r="EB192" s="126">
        <v>1003</v>
      </c>
      <c r="EC192" s="126">
        <v>249</v>
      </c>
      <c r="ED192" s="126">
        <v>673</v>
      </c>
      <c r="EE192" s="126">
        <v>35</v>
      </c>
      <c r="EF192" s="126">
        <v>3</v>
      </c>
      <c r="EG192" s="126">
        <v>2</v>
      </c>
      <c r="EH192" s="126">
        <v>0</v>
      </c>
      <c r="EI192" s="126">
        <v>10</v>
      </c>
      <c r="EJ192" s="126">
        <v>31</v>
      </c>
      <c r="EK192" s="126">
        <v>0</v>
      </c>
      <c r="EL192" s="126">
        <v>754</v>
      </c>
      <c r="EM192" s="126">
        <v>711</v>
      </c>
      <c r="EN192" s="126">
        <v>0</v>
      </c>
      <c r="EO192" s="126">
        <v>43</v>
      </c>
      <c r="EP192" s="126">
        <v>0</v>
      </c>
      <c r="EQ192" s="126">
        <v>0</v>
      </c>
      <c r="ER192" s="127" t="b">
        <v>0</v>
      </c>
      <c r="ES192" s="127" t="b">
        <v>0</v>
      </c>
      <c r="ET192" s="127" t="b">
        <v>0</v>
      </c>
      <c r="EU192" s="128">
        <v>0.53500000000000003</v>
      </c>
      <c r="EV192" s="128">
        <v>0.40200000000000002</v>
      </c>
      <c r="EW192" s="128">
        <v>0.17800000000000002</v>
      </c>
      <c r="EX192" s="128">
        <v>0.24199999999999999</v>
      </c>
      <c r="EY192" s="128">
        <v>0.20800000000000002</v>
      </c>
      <c r="EZ192" s="128">
        <v>0.39899999999999997</v>
      </c>
      <c r="FA192" s="127" t="b">
        <v>0</v>
      </c>
      <c r="FB192" s="127" t="b">
        <v>0</v>
      </c>
      <c r="FC192" s="127" t="b">
        <v>0</v>
      </c>
      <c r="FD192" s="128">
        <v>0</v>
      </c>
      <c r="FE192" s="128">
        <v>0</v>
      </c>
      <c r="FF192" s="128">
        <v>0</v>
      </c>
      <c r="FG192" s="128">
        <v>0</v>
      </c>
      <c r="FH192" s="128">
        <v>0</v>
      </c>
      <c r="FI192" s="128">
        <v>0</v>
      </c>
      <c r="FJ192" s="127" t="b">
        <v>0</v>
      </c>
      <c r="FK192" s="127" t="b">
        <v>0</v>
      </c>
      <c r="FL192" s="127" t="b">
        <v>0</v>
      </c>
      <c r="FM192" s="128">
        <v>0.53500000000000003</v>
      </c>
      <c r="FN192" s="128">
        <v>0.40200000000000002</v>
      </c>
      <c r="FO192" s="128">
        <v>0.17800000000000002</v>
      </c>
      <c r="FP192" s="128">
        <v>0.24199999999999999</v>
      </c>
      <c r="FQ192" s="128">
        <v>0.20800000000000002</v>
      </c>
      <c r="FR192" s="128">
        <v>0.39899999999999997</v>
      </c>
      <c r="FS192" s="183" t="s">
        <v>993</v>
      </c>
      <c r="FT192" s="128">
        <v>0</v>
      </c>
      <c r="FU192" s="126">
        <v>0</v>
      </c>
      <c r="FV192" s="126">
        <v>754</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6">
        <v>0</v>
      </c>
      <c r="GM192" s="127" t="b">
        <v>0</v>
      </c>
      <c r="GN192" s="183" t="s">
        <v>993</v>
      </c>
      <c r="GO192" s="183" t="s">
        <v>993</v>
      </c>
      <c r="GP192" s="183" t="s">
        <v>993</v>
      </c>
      <c r="GQ192" s="183" t="s">
        <v>993</v>
      </c>
      <c r="GR192" s="127"/>
      <c r="GS192" s="123"/>
    </row>
    <row r="193" spans="1:201">
      <c r="A193" s="122"/>
      <c r="B193" s="210" t="s">
        <v>388</v>
      </c>
      <c r="C193" s="183" t="s">
        <v>1206</v>
      </c>
      <c r="D193" s="183" t="s">
        <v>15</v>
      </c>
      <c r="E193" s="183" t="s">
        <v>437</v>
      </c>
      <c r="F193" s="183" t="s">
        <v>986</v>
      </c>
      <c r="G193" s="183" t="s">
        <v>1062</v>
      </c>
      <c r="H193" s="183" t="s">
        <v>1063</v>
      </c>
      <c r="I193" s="183" t="s">
        <v>1207</v>
      </c>
      <c r="J193" s="183" t="s">
        <v>1208</v>
      </c>
      <c r="K193" s="126">
        <v>8</v>
      </c>
      <c r="L193" s="183" t="s">
        <v>15</v>
      </c>
      <c r="M193" s="183" t="s">
        <v>1016</v>
      </c>
      <c r="N193" s="183" t="s">
        <v>532</v>
      </c>
      <c r="O193" s="183" t="s">
        <v>1010</v>
      </c>
      <c r="P193" s="183" t="s">
        <v>993</v>
      </c>
      <c r="Q193" s="183" t="s">
        <v>290</v>
      </c>
      <c r="R193" s="127" t="b">
        <v>0</v>
      </c>
      <c r="S193" s="126">
        <v>0</v>
      </c>
      <c r="T193" s="127" t="b">
        <v>0</v>
      </c>
      <c r="U193" s="126">
        <v>0</v>
      </c>
      <c r="V193" s="127" t="b">
        <v>0</v>
      </c>
      <c r="W193" s="127" t="b">
        <v>1</v>
      </c>
      <c r="X193" s="183" t="s">
        <v>290</v>
      </c>
      <c r="Y193" s="183" t="b">
        <f t="shared" si="55"/>
        <v>1</v>
      </c>
      <c r="Z193" s="183" t="s">
        <v>993</v>
      </c>
      <c r="AA193" s="127" t="b">
        <v>0</v>
      </c>
      <c r="AB193" s="183" t="s">
        <v>993</v>
      </c>
      <c r="AC193" s="183" t="s">
        <v>993</v>
      </c>
      <c r="AD193" s="183" t="s">
        <v>993</v>
      </c>
      <c r="AE193" s="183">
        <f t="shared" si="56"/>
        <v>35</v>
      </c>
      <c r="AF193" s="183">
        <f t="shared" si="57"/>
        <v>35</v>
      </c>
      <c r="AG193" s="183">
        <f t="shared" si="58"/>
        <v>14</v>
      </c>
      <c r="AH193" s="183">
        <f t="shared" si="59"/>
        <v>35</v>
      </c>
      <c r="AI193" s="126">
        <v>35</v>
      </c>
      <c r="AJ193" s="126">
        <v>35</v>
      </c>
      <c r="AK193" s="126">
        <v>14</v>
      </c>
      <c r="AL193" s="126">
        <v>35</v>
      </c>
      <c r="AM193" s="126">
        <v>0</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7" t="b">
        <v>0</v>
      </c>
      <c r="BD193" s="127"/>
      <c r="BE193" s="183" t="s">
        <v>270</v>
      </c>
      <c r="BF193" s="126">
        <v>35</v>
      </c>
      <c r="BG193" s="183" t="s">
        <v>993</v>
      </c>
      <c r="BH193" s="126">
        <v>0</v>
      </c>
      <c r="BI193" s="183" t="s">
        <v>993</v>
      </c>
      <c r="BJ193" s="126">
        <v>0</v>
      </c>
      <c r="BK193" s="126">
        <v>0</v>
      </c>
      <c r="BL193" s="126">
        <v>0</v>
      </c>
      <c r="BM193" s="183" t="s">
        <v>993</v>
      </c>
      <c r="BN193" s="183" t="s">
        <v>993</v>
      </c>
      <c r="BO193" s="183" t="s">
        <v>993</v>
      </c>
      <c r="BP193" s="126">
        <v>0</v>
      </c>
      <c r="BQ193" s="183" t="s">
        <v>993</v>
      </c>
      <c r="BR193" s="126">
        <v>0</v>
      </c>
      <c r="BS193" s="183" t="s">
        <v>993</v>
      </c>
      <c r="BT193" s="126">
        <v>0</v>
      </c>
      <c r="BU193" s="126">
        <v>0</v>
      </c>
      <c r="BV193" s="126">
        <v>0</v>
      </c>
      <c r="BW193" s="183" t="s">
        <v>993</v>
      </c>
      <c r="BX193" s="126">
        <v>0</v>
      </c>
      <c r="BY193" s="183" t="s">
        <v>993</v>
      </c>
      <c r="BZ193" s="126">
        <v>0</v>
      </c>
      <c r="CA193" s="183" t="s">
        <v>993</v>
      </c>
      <c r="CB193" s="126">
        <v>0</v>
      </c>
      <c r="CC193" s="126">
        <v>0</v>
      </c>
      <c r="CD193" s="126">
        <v>0</v>
      </c>
      <c r="CE193" s="183" t="s">
        <v>993</v>
      </c>
      <c r="CF193" s="126">
        <v>0</v>
      </c>
      <c r="CG193" s="183" t="s">
        <v>993</v>
      </c>
      <c r="CH193" s="126">
        <v>0</v>
      </c>
      <c r="CI193" s="183" t="s">
        <v>993</v>
      </c>
      <c r="CJ193" s="126">
        <v>0</v>
      </c>
      <c r="CK193" s="126">
        <v>0</v>
      </c>
      <c r="CL193" s="126">
        <v>0</v>
      </c>
      <c r="CM193" s="126">
        <v>21</v>
      </c>
      <c r="CN193" s="126">
        <v>1</v>
      </c>
      <c r="CO193" s="126">
        <v>0</v>
      </c>
      <c r="CP193" s="126">
        <v>0</v>
      </c>
      <c r="CQ193" s="126">
        <v>3</v>
      </c>
      <c r="CR193" s="126">
        <v>0</v>
      </c>
      <c r="CS193" s="126">
        <v>0</v>
      </c>
      <c r="CT193" s="126">
        <v>0</v>
      </c>
      <c r="CU193" s="126">
        <v>0</v>
      </c>
      <c r="CV193" s="126">
        <v>0</v>
      </c>
      <c r="CW193" s="126">
        <v>0</v>
      </c>
      <c r="CX193" s="126">
        <v>0</v>
      </c>
      <c r="CY193" s="126">
        <v>0</v>
      </c>
      <c r="CZ193" s="126">
        <v>0</v>
      </c>
      <c r="DA193" s="126">
        <v>1</v>
      </c>
      <c r="DB193" s="126">
        <v>0</v>
      </c>
      <c r="DC193" s="126">
        <v>0</v>
      </c>
      <c r="DD193" s="126">
        <v>0</v>
      </c>
      <c r="DE193" s="126">
        <v>0</v>
      </c>
      <c r="DF193" s="126">
        <v>0</v>
      </c>
      <c r="DG193" s="127" t="b">
        <v>0</v>
      </c>
      <c r="DH193" s="183" t="s">
        <v>999</v>
      </c>
      <c r="DI193" s="183" t="s">
        <v>282</v>
      </c>
      <c r="DJ193" s="183" t="s">
        <v>521</v>
      </c>
      <c r="DK193" s="183" t="s">
        <v>525</v>
      </c>
      <c r="DL193" s="126">
        <v>1111</v>
      </c>
      <c r="DM193" s="126">
        <v>765</v>
      </c>
      <c r="DN193" s="126">
        <v>119</v>
      </c>
      <c r="DO193" s="126">
        <v>227</v>
      </c>
      <c r="DP193" s="126">
        <v>10014</v>
      </c>
      <c r="DQ193" s="126">
        <v>1113</v>
      </c>
      <c r="DR193" s="167">
        <f t="shared" si="53"/>
        <v>0.78387475538160467</v>
      </c>
      <c r="DS193" s="168">
        <f t="shared" si="54"/>
        <v>9.0053956834532372</v>
      </c>
      <c r="DT193" s="126">
        <v>1111</v>
      </c>
      <c r="DU193" s="126">
        <v>57</v>
      </c>
      <c r="DV193" s="126">
        <v>994</v>
      </c>
      <c r="DW193" s="126">
        <v>26</v>
      </c>
      <c r="DX193" s="126">
        <v>34</v>
      </c>
      <c r="DY193" s="126">
        <v>0</v>
      </c>
      <c r="DZ193" s="126">
        <v>0</v>
      </c>
      <c r="EA193" s="126">
        <v>0</v>
      </c>
      <c r="EB193" s="126">
        <v>1113</v>
      </c>
      <c r="EC193" s="126">
        <v>85</v>
      </c>
      <c r="ED193" s="126">
        <v>917</v>
      </c>
      <c r="EE193" s="126">
        <v>59</v>
      </c>
      <c r="EF193" s="126">
        <v>2</v>
      </c>
      <c r="EG193" s="126">
        <v>7</v>
      </c>
      <c r="EH193" s="126">
        <v>0</v>
      </c>
      <c r="EI193" s="126">
        <v>15</v>
      </c>
      <c r="EJ193" s="126">
        <v>28</v>
      </c>
      <c r="EK193" s="126">
        <v>0</v>
      </c>
      <c r="EL193" s="126">
        <v>1028</v>
      </c>
      <c r="EM193" s="126">
        <v>981</v>
      </c>
      <c r="EN193" s="126">
        <v>2</v>
      </c>
      <c r="EO193" s="126">
        <v>45</v>
      </c>
      <c r="EP193" s="126">
        <v>0</v>
      </c>
      <c r="EQ193" s="126">
        <v>0</v>
      </c>
      <c r="ER193" s="127" t="b">
        <v>0</v>
      </c>
      <c r="ES193" s="127" t="b">
        <v>0</v>
      </c>
      <c r="ET193" s="127" t="b">
        <v>0</v>
      </c>
      <c r="EU193" s="128">
        <v>0.45500000000000002</v>
      </c>
      <c r="EV193" s="128">
        <v>0.32600000000000001</v>
      </c>
      <c r="EW193" s="128">
        <v>0.17699999999999999</v>
      </c>
      <c r="EX193" s="128">
        <v>0.13400000000000001</v>
      </c>
      <c r="EY193" s="128">
        <v>0.14499999999999999</v>
      </c>
      <c r="EZ193" s="128">
        <v>0.31900000000000001</v>
      </c>
      <c r="FA193" s="127" t="b">
        <v>0</v>
      </c>
      <c r="FB193" s="127" t="b">
        <v>0</v>
      </c>
      <c r="FC193" s="127" t="b">
        <v>0</v>
      </c>
      <c r="FD193" s="128">
        <v>0</v>
      </c>
      <c r="FE193" s="128">
        <v>0</v>
      </c>
      <c r="FF193" s="128">
        <v>0</v>
      </c>
      <c r="FG193" s="128">
        <v>0</v>
      </c>
      <c r="FH193" s="128">
        <v>0</v>
      </c>
      <c r="FI193" s="128">
        <v>0</v>
      </c>
      <c r="FJ193" s="127" t="b">
        <v>0</v>
      </c>
      <c r="FK193" s="127" t="b">
        <v>0</v>
      </c>
      <c r="FL193" s="127" t="b">
        <v>0</v>
      </c>
      <c r="FM193" s="128">
        <v>0.45500000000000002</v>
      </c>
      <c r="FN193" s="128">
        <v>0.32600000000000001</v>
      </c>
      <c r="FO193" s="128">
        <v>0.17699999999999999</v>
      </c>
      <c r="FP193" s="128">
        <v>0.13400000000000001</v>
      </c>
      <c r="FQ193" s="128">
        <v>0.14499999999999999</v>
      </c>
      <c r="FR193" s="128">
        <v>0.31900000000000001</v>
      </c>
      <c r="FS193" s="183" t="s">
        <v>993</v>
      </c>
      <c r="FT193" s="128">
        <v>0</v>
      </c>
      <c r="FU193" s="126">
        <v>0</v>
      </c>
      <c r="FV193" s="126">
        <v>1028</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6">
        <v>0</v>
      </c>
      <c r="GM193" s="127" t="b">
        <v>0</v>
      </c>
      <c r="GN193" s="183" t="s">
        <v>993</v>
      </c>
      <c r="GO193" s="183" t="s">
        <v>993</v>
      </c>
      <c r="GP193" s="183" t="s">
        <v>993</v>
      </c>
      <c r="GQ193" s="183" t="s">
        <v>993</v>
      </c>
      <c r="GR193" s="127"/>
      <c r="GS193" s="123"/>
    </row>
    <row r="194" spans="1:201">
      <c r="A194" s="122"/>
      <c r="B194" s="210" t="s">
        <v>388</v>
      </c>
      <c r="C194" s="183" t="s">
        <v>1206</v>
      </c>
      <c r="D194" s="183" t="s">
        <v>15</v>
      </c>
      <c r="E194" s="183" t="s">
        <v>437</v>
      </c>
      <c r="F194" s="183" t="s">
        <v>986</v>
      </c>
      <c r="G194" s="183" t="s">
        <v>1062</v>
      </c>
      <c r="H194" s="183" t="s">
        <v>1063</v>
      </c>
      <c r="I194" s="183" t="s">
        <v>1207</v>
      </c>
      <c r="J194" s="183" t="s">
        <v>1208</v>
      </c>
      <c r="K194" s="126">
        <v>9</v>
      </c>
      <c r="L194" s="183" t="s">
        <v>15</v>
      </c>
      <c r="M194" s="183" t="s">
        <v>1018</v>
      </c>
      <c r="N194" s="183" t="s">
        <v>533</v>
      </c>
      <c r="O194" s="183" t="s">
        <v>1108</v>
      </c>
      <c r="P194" s="183" t="s">
        <v>993</v>
      </c>
      <c r="Q194" s="183" t="s">
        <v>290</v>
      </c>
      <c r="R194" s="127" t="b">
        <v>0</v>
      </c>
      <c r="S194" s="126">
        <v>0</v>
      </c>
      <c r="T194" s="127" t="b">
        <v>0</v>
      </c>
      <c r="U194" s="126">
        <v>0</v>
      </c>
      <c r="V194" s="127" t="b">
        <v>0</v>
      </c>
      <c r="W194" s="127" t="b">
        <v>1</v>
      </c>
      <c r="X194" s="183" t="s">
        <v>290</v>
      </c>
      <c r="Y194" s="183" t="b">
        <f t="shared" si="55"/>
        <v>1</v>
      </c>
      <c r="Z194" s="183" t="s">
        <v>993</v>
      </c>
      <c r="AA194" s="127" t="b">
        <v>0</v>
      </c>
      <c r="AB194" s="183" t="s">
        <v>993</v>
      </c>
      <c r="AC194" s="183" t="s">
        <v>993</v>
      </c>
      <c r="AD194" s="183" t="s">
        <v>993</v>
      </c>
      <c r="AE194" s="183">
        <f t="shared" si="56"/>
        <v>34</v>
      </c>
      <c r="AF194" s="183">
        <f t="shared" si="57"/>
        <v>34</v>
      </c>
      <c r="AG194" s="183">
        <f t="shared" si="58"/>
        <v>16</v>
      </c>
      <c r="AH194" s="183">
        <f t="shared" si="59"/>
        <v>34</v>
      </c>
      <c r="AI194" s="126">
        <v>34</v>
      </c>
      <c r="AJ194" s="126">
        <v>34</v>
      </c>
      <c r="AK194" s="126">
        <v>16</v>
      </c>
      <c r="AL194" s="126">
        <v>34</v>
      </c>
      <c r="AM194" s="126">
        <v>0</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7" t="b">
        <v>0</v>
      </c>
      <c r="BD194" s="127"/>
      <c r="BE194" s="183" t="s">
        <v>270</v>
      </c>
      <c r="BF194" s="126">
        <v>34</v>
      </c>
      <c r="BG194" s="183" t="s">
        <v>993</v>
      </c>
      <c r="BH194" s="126">
        <v>0</v>
      </c>
      <c r="BI194" s="183" t="s">
        <v>993</v>
      </c>
      <c r="BJ194" s="126">
        <v>0</v>
      </c>
      <c r="BK194" s="126">
        <v>0</v>
      </c>
      <c r="BL194" s="126">
        <v>0</v>
      </c>
      <c r="BM194" s="183" t="s">
        <v>993</v>
      </c>
      <c r="BN194" s="183" t="s">
        <v>993</v>
      </c>
      <c r="BO194" s="183" t="s">
        <v>993</v>
      </c>
      <c r="BP194" s="126">
        <v>0</v>
      </c>
      <c r="BQ194" s="183" t="s">
        <v>993</v>
      </c>
      <c r="BR194" s="126">
        <v>0</v>
      </c>
      <c r="BS194" s="183" t="s">
        <v>993</v>
      </c>
      <c r="BT194" s="126">
        <v>0</v>
      </c>
      <c r="BU194" s="126">
        <v>0</v>
      </c>
      <c r="BV194" s="126">
        <v>0</v>
      </c>
      <c r="BW194" s="183" t="s">
        <v>993</v>
      </c>
      <c r="BX194" s="126">
        <v>0</v>
      </c>
      <c r="BY194" s="183" t="s">
        <v>993</v>
      </c>
      <c r="BZ194" s="126">
        <v>0</v>
      </c>
      <c r="CA194" s="183" t="s">
        <v>993</v>
      </c>
      <c r="CB194" s="126">
        <v>0</v>
      </c>
      <c r="CC194" s="126">
        <v>0</v>
      </c>
      <c r="CD194" s="126">
        <v>0</v>
      </c>
      <c r="CE194" s="183" t="s">
        <v>993</v>
      </c>
      <c r="CF194" s="126">
        <v>0</v>
      </c>
      <c r="CG194" s="183" t="s">
        <v>993</v>
      </c>
      <c r="CH194" s="126">
        <v>0</v>
      </c>
      <c r="CI194" s="183" t="s">
        <v>993</v>
      </c>
      <c r="CJ194" s="126">
        <v>0</v>
      </c>
      <c r="CK194" s="126">
        <v>0</v>
      </c>
      <c r="CL194" s="126">
        <v>0</v>
      </c>
      <c r="CM194" s="126">
        <v>20</v>
      </c>
      <c r="CN194" s="126">
        <v>0.8</v>
      </c>
      <c r="CO194" s="126">
        <v>0</v>
      </c>
      <c r="CP194" s="126">
        <v>0</v>
      </c>
      <c r="CQ194" s="126">
        <v>3</v>
      </c>
      <c r="CR194" s="126">
        <v>0</v>
      </c>
      <c r="CS194" s="126">
        <v>0</v>
      </c>
      <c r="CT194" s="126">
        <v>0</v>
      </c>
      <c r="CU194" s="126">
        <v>0</v>
      </c>
      <c r="CV194" s="126">
        <v>0</v>
      </c>
      <c r="CW194" s="126">
        <v>0</v>
      </c>
      <c r="CX194" s="126">
        <v>0</v>
      </c>
      <c r="CY194" s="126">
        <v>0</v>
      </c>
      <c r="CZ194" s="126">
        <v>0</v>
      </c>
      <c r="DA194" s="126">
        <v>1</v>
      </c>
      <c r="DB194" s="126">
        <v>0</v>
      </c>
      <c r="DC194" s="126">
        <v>0</v>
      </c>
      <c r="DD194" s="126">
        <v>0</v>
      </c>
      <c r="DE194" s="126">
        <v>0</v>
      </c>
      <c r="DF194" s="126">
        <v>0</v>
      </c>
      <c r="DG194" s="127" t="b">
        <v>0</v>
      </c>
      <c r="DH194" s="183" t="s">
        <v>999</v>
      </c>
      <c r="DI194" s="183" t="s">
        <v>1000</v>
      </c>
      <c r="DJ194" s="183" t="s">
        <v>1014</v>
      </c>
      <c r="DK194" s="183" t="s">
        <v>417</v>
      </c>
      <c r="DL194" s="126">
        <v>882</v>
      </c>
      <c r="DM194" s="126">
        <v>538</v>
      </c>
      <c r="DN194" s="126">
        <v>202</v>
      </c>
      <c r="DO194" s="126">
        <v>142</v>
      </c>
      <c r="DP194" s="126">
        <v>10909</v>
      </c>
      <c r="DQ194" s="126">
        <v>882</v>
      </c>
      <c r="DR194" s="167">
        <f t="shared" si="53"/>
        <v>0.87904915390813865</v>
      </c>
      <c r="DS194" s="168">
        <f t="shared" si="54"/>
        <v>12.368480725623582</v>
      </c>
      <c r="DT194" s="126">
        <v>882</v>
      </c>
      <c r="DU194" s="126">
        <v>79</v>
      </c>
      <c r="DV194" s="126">
        <v>762</v>
      </c>
      <c r="DW194" s="126">
        <v>15</v>
      </c>
      <c r="DX194" s="126">
        <v>26</v>
      </c>
      <c r="DY194" s="126">
        <v>0</v>
      </c>
      <c r="DZ194" s="126">
        <v>0</v>
      </c>
      <c r="EA194" s="126">
        <v>0</v>
      </c>
      <c r="EB194" s="126">
        <v>882</v>
      </c>
      <c r="EC194" s="126">
        <v>99</v>
      </c>
      <c r="ED194" s="126">
        <v>623</v>
      </c>
      <c r="EE194" s="126">
        <v>121</v>
      </c>
      <c r="EF194" s="126">
        <v>5</v>
      </c>
      <c r="EG194" s="126">
        <v>4</v>
      </c>
      <c r="EH194" s="126">
        <v>0</v>
      </c>
      <c r="EI194" s="126">
        <v>20</v>
      </c>
      <c r="EJ194" s="126">
        <v>10</v>
      </c>
      <c r="EK194" s="126">
        <v>0</v>
      </c>
      <c r="EL194" s="126">
        <v>783</v>
      </c>
      <c r="EM194" s="126">
        <v>738</v>
      </c>
      <c r="EN194" s="126">
        <v>0</v>
      </c>
      <c r="EO194" s="126">
        <v>45</v>
      </c>
      <c r="EP194" s="126">
        <v>0</v>
      </c>
      <c r="EQ194" s="126">
        <v>0</v>
      </c>
      <c r="ER194" s="127" t="b">
        <v>0</v>
      </c>
      <c r="ES194" s="127" t="b">
        <v>0</v>
      </c>
      <c r="ET194" s="127" t="b">
        <v>0</v>
      </c>
      <c r="EU194" s="128">
        <v>0.4</v>
      </c>
      <c r="EV194" s="128">
        <v>0.23899999999999999</v>
      </c>
      <c r="EW194" s="128">
        <v>0.13400000000000001</v>
      </c>
      <c r="EX194" s="128">
        <v>0.08</v>
      </c>
      <c r="EY194" s="128">
        <v>0.247</v>
      </c>
      <c r="EZ194" s="128">
        <v>0.35600000000000004</v>
      </c>
      <c r="FA194" s="127" t="b">
        <v>0</v>
      </c>
      <c r="FB194" s="127" t="b">
        <v>0</v>
      </c>
      <c r="FC194" s="127" t="b">
        <v>0</v>
      </c>
      <c r="FD194" s="128">
        <v>0</v>
      </c>
      <c r="FE194" s="128">
        <v>0</v>
      </c>
      <c r="FF194" s="128">
        <v>0</v>
      </c>
      <c r="FG194" s="128">
        <v>0</v>
      </c>
      <c r="FH194" s="128">
        <v>0</v>
      </c>
      <c r="FI194" s="128">
        <v>0</v>
      </c>
      <c r="FJ194" s="127" t="b">
        <v>0</v>
      </c>
      <c r="FK194" s="127" t="b">
        <v>0</v>
      </c>
      <c r="FL194" s="127" t="b">
        <v>0</v>
      </c>
      <c r="FM194" s="128">
        <v>0.4</v>
      </c>
      <c r="FN194" s="128">
        <v>0.23899999999999999</v>
      </c>
      <c r="FO194" s="128">
        <v>0.13400000000000001</v>
      </c>
      <c r="FP194" s="128">
        <v>0.08</v>
      </c>
      <c r="FQ194" s="128">
        <v>0.247</v>
      </c>
      <c r="FR194" s="128">
        <v>0.35600000000000004</v>
      </c>
      <c r="FS194" s="183" t="s">
        <v>993</v>
      </c>
      <c r="FT194" s="128">
        <v>0</v>
      </c>
      <c r="FU194" s="126">
        <v>0</v>
      </c>
      <c r="FV194" s="126">
        <v>783</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6">
        <v>0</v>
      </c>
      <c r="GM194" s="127" t="b">
        <v>0</v>
      </c>
      <c r="GN194" s="183" t="s">
        <v>993</v>
      </c>
      <c r="GO194" s="183" t="s">
        <v>993</v>
      </c>
      <c r="GP194" s="183" t="s">
        <v>993</v>
      </c>
      <c r="GQ194" s="183" t="s">
        <v>993</v>
      </c>
      <c r="GR194" s="127"/>
      <c r="GS194" s="123"/>
    </row>
    <row r="195" spans="1:201">
      <c r="A195" s="122"/>
      <c r="B195" s="210" t="s">
        <v>388</v>
      </c>
      <c r="C195" s="183" t="s">
        <v>1206</v>
      </c>
      <c r="D195" s="183" t="s">
        <v>15</v>
      </c>
      <c r="E195" s="183" t="s">
        <v>437</v>
      </c>
      <c r="F195" s="183" t="s">
        <v>986</v>
      </c>
      <c r="G195" s="183" t="s">
        <v>1062</v>
      </c>
      <c r="H195" s="183" t="s">
        <v>1063</v>
      </c>
      <c r="I195" s="183" t="s">
        <v>1207</v>
      </c>
      <c r="J195" s="183" t="s">
        <v>1208</v>
      </c>
      <c r="K195" s="126">
        <v>10</v>
      </c>
      <c r="L195" s="183" t="s">
        <v>15</v>
      </c>
      <c r="M195" s="183" t="s">
        <v>1112</v>
      </c>
      <c r="N195" s="183" t="s">
        <v>534</v>
      </c>
      <c r="O195" s="183" t="s">
        <v>1010</v>
      </c>
      <c r="P195" s="183" t="s">
        <v>993</v>
      </c>
      <c r="Q195" s="183" t="s">
        <v>290</v>
      </c>
      <c r="R195" s="127" t="b">
        <v>0</v>
      </c>
      <c r="S195" s="126">
        <v>0</v>
      </c>
      <c r="T195" s="127" t="b">
        <v>0</v>
      </c>
      <c r="U195" s="126">
        <v>0</v>
      </c>
      <c r="V195" s="127" t="b">
        <v>0</v>
      </c>
      <c r="W195" s="127" t="b">
        <v>1</v>
      </c>
      <c r="X195" s="183" t="s">
        <v>290</v>
      </c>
      <c r="Y195" s="183" t="b">
        <f t="shared" si="55"/>
        <v>1</v>
      </c>
      <c r="Z195" s="183" t="s">
        <v>993</v>
      </c>
      <c r="AA195" s="127" t="b">
        <v>0</v>
      </c>
      <c r="AB195" s="183" t="s">
        <v>993</v>
      </c>
      <c r="AC195" s="183" t="s">
        <v>993</v>
      </c>
      <c r="AD195" s="183" t="s">
        <v>993</v>
      </c>
      <c r="AE195" s="183">
        <f t="shared" si="56"/>
        <v>35</v>
      </c>
      <c r="AF195" s="183">
        <f t="shared" si="57"/>
        <v>35</v>
      </c>
      <c r="AG195" s="183">
        <f t="shared" si="58"/>
        <v>19</v>
      </c>
      <c r="AH195" s="183">
        <f t="shared" si="59"/>
        <v>35</v>
      </c>
      <c r="AI195" s="126">
        <v>35</v>
      </c>
      <c r="AJ195" s="126">
        <v>35</v>
      </c>
      <c r="AK195" s="126">
        <v>19</v>
      </c>
      <c r="AL195" s="126">
        <v>35</v>
      </c>
      <c r="AM195" s="126">
        <v>0</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7" t="b">
        <v>0</v>
      </c>
      <c r="BD195" s="127"/>
      <c r="BE195" s="183" t="s">
        <v>270</v>
      </c>
      <c r="BF195" s="126">
        <v>35</v>
      </c>
      <c r="BG195" s="183" t="s">
        <v>993</v>
      </c>
      <c r="BH195" s="126">
        <v>0</v>
      </c>
      <c r="BI195" s="183" t="s">
        <v>993</v>
      </c>
      <c r="BJ195" s="126">
        <v>0</v>
      </c>
      <c r="BK195" s="126">
        <v>0</v>
      </c>
      <c r="BL195" s="126">
        <v>0</v>
      </c>
      <c r="BM195" s="183" t="s">
        <v>993</v>
      </c>
      <c r="BN195" s="183" t="s">
        <v>993</v>
      </c>
      <c r="BO195" s="183" t="s">
        <v>993</v>
      </c>
      <c r="BP195" s="126">
        <v>0</v>
      </c>
      <c r="BQ195" s="183" t="s">
        <v>993</v>
      </c>
      <c r="BR195" s="126">
        <v>0</v>
      </c>
      <c r="BS195" s="183" t="s">
        <v>993</v>
      </c>
      <c r="BT195" s="126">
        <v>0</v>
      </c>
      <c r="BU195" s="126">
        <v>0</v>
      </c>
      <c r="BV195" s="126">
        <v>0</v>
      </c>
      <c r="BW195" s="183" t="s">
        <v>993</v>
      </c>
      <c r="BX195" s="126">
        <v>0</v>
      </c>
      <c r="BY195" s="183" t="s">
        <v>993</v>
      </c>
      <c r="BZ195" s="126">
        <v>0</v>
      </c>
      <c r="CA195" s="183" t="s">
        <v>993</v>
      </c>
      <c r="CB195" s="126">
        <v>0</v>
      </c>
      <c r="CC195" s="126">
        <v>0</v>
      </c>
      <c r="CD195" s="126">
        <v>0</v>
      </c>
      <c r="CE195" s="183" t="s">
        <v>993</v>
      </c>
      <c r="CF195" s="126">
        <v>0</v>
      </c>
      <c r="CG195" s="183" t="s">
        <v>993</v>
      </c>
      <c r="CH195" s="126">
        <v>0</v>
      </c>
      <c r="CI195" s="183" t="s">
        <v>993</v>
      </c>
      <c r="CJ195" s="126">
        <v>0</v>
      </c>
      <c r="CK195" s="126">
        <v>0</v>
      </c>
      <c r="CL195" s="126">
        <v>0</v>
      </c>
      <c r="CM195" s="126">
        <v>20</v>
      </c>
      <c r="CN195" s="126">
        <v>1</v>
      </c>
      <c r="CO195" s="126">
        <v>0</v>
      </c>
      <c r="CP195" s="126">
        <v>0</v>
      </c>
      <c r="CQ195" s="126">
        <v>4</v>
      </c>
      <c r="CR195" s="126">
        <v>0</v>
      </c>
      <c r="CS195" s="126">
        <v>0</v>
      </c>
      <c r="CT195" s="126">
        <v>0</v>
      </c>
      <c r="CU195" s="126">
        <v>0</v>
      </c>
      <c r="CV195" s="126">
        <v>0</v>
      </c>
      <c r="CW195" s="126">
        <v>0</v>
      </c>
      <c r="CX195" s="126">
        <v>0</v>
      </c>
      <c r="CY195" s="126">
        <v>0</v>
      </c>
      <c r="CZ195" s="126">
        <v>0</v>
      </c>
      <c r="DA195" s="126">
        <v>1</v>
      </c>
      <c r="DB195" s="126">
        <v>0</v>
      </c>
      <c r="DC195" s="126">
        <v>0</v>
      </c>
      <c r="DD195" s="126">
        <v>0</v>
      </c>
      <c r="DE195" s="126">
        <v>0</v>
      </c>
      <c r="DF195" s="126">
        <v>0</v>
      </c>
      <c r="DG195" s="127" t="b">
        <v>0</v>
      </c>
      <c r="DH195" s="183" t="s">
        <v>999</v>
      </c>
      <c r="DI195" s="183" t="s">
        <v>293</v>
      </c>
      <c r="DJ195" s="183" t="s">
        <v>296</v>
      </c>
      <c r="DK195" s="183" t="s">
        <v>301</v>
      </c>
      <c r="DL195" s="126">
        <v>922</v>
      </c>
      <c r="DM195" s="126">
        <v>480</v>
      </c>
      <c r="DN195" s="126">
        <v>271</v>
      </c>
      <c r="DO195" s="126">
        <v>171</v>
      </c>
      <c r="DP195" s="126">
        <v>11160</v>
      </c>
      <c r="DQ195" s="126">
        <v>929</v>
      </c>
      <c r="DR195" s="167">
        <f t="shared" si="53"/>
        <v>0.8735812133072407</v>
      </c>
      <c r="DS195" s="168">
        <f t="shared" si="54"/>
        <v>12.058346839546191</v>
      </c>
      <c r="DT195" s="126">
        <v>922</v>
      </c>
      <c r="DU195" s="126">
        <v>162</v>
      </c>
      <c r="DV195" s="126">
        <v>641</v>
      </c>
      <c r="DW195" s="126">
        <v>57</v>
      </c>
      <c r="DX195" s="126">
        <v>62</v>
      </c>
      <c r="DY195" s="126">
        <v>0</v>
      </c>
      <c r="DZ195" s="126">
        <v>0</v>
      </c>
      <c r="EA195" s="126">
        <v>0</v>
      </c>
      <c r="EB195" s="126">
        <v>929</v>
      </c>
      <c r="EC195" s="126">
        <v>101</v>
      </c>
      <c r="ED195" s="126">
        <v>596</v>
      </c>
      <c r="EE195" s="126">
        <v>97</v>
      </c>
      <c r="EF195" s="126">
        <v>9</v>
      </c>
      <c r="EG195" s="126">
        <v>26</v>
      </c>
      <c r="EH195" s="126">
        <v>0</v>
      </c>
      <c r="EI195" s="126">
        <v>37</v>
      </c>
      <c r="EJ195" s="126">
        <v>63</v>
      </c>
      <c r="EK195" s="126">
        <v>0</v>
      </c>
      <c r="EL195" s="126">
        <v>828</v>
      </c>
      <c r="EM195" s="126">
        <v>718</v>
      </c>
      <c r="EN195" s="126">
        <v>1</v>
      </c>
      <c r="EO195" s="126">
        <v>109</v>
      </c>
      <c r="EP195" s="126">
        <v>0</v>
      </c>
      <c r="EQ195" s="126">
        <v>0</v>
      </c>
      <c r="ER195" s="127" t="b">
        <v>0</v>
      </c>
      <c r="ES195" s="127" t="b">
        <v>0</v>
      </c>
      <c r="ET195" s="127" t="b">
        <v>0</v>
      </c>
      <c r="EU195" s="128">
        <v>0.48700000000000004</v>
      </c>
      <c r="EV195" s="128">
        <v>0.29600000000000004</v>
      </c>
      <c r="EW195" s="128">
        <v>0.23100000000000001</v>
      </c>
      <c r="EX195" s="128">
        <v>0.109</v>
      </c>
      <c r="EY195" s="128">
        <v>0.09</v>
      </c>
      <c r="EZ195" s="128">
        <v>0.33100000000000002</v>
      </c>
      <c r="FA195" s="127" t="b">
        <v>0</v>
      </c>
      <c r="FB195" s="127" t="b">
        <v>0</v>
      </c>
      <c r="FC195" s="127" t="b">
        <v>0</v>
      </c>
      <c r="FD195" s="128">
        <v>0</v>
      </c>
      <c r="FE195" s="128">
        <v>0</v>
      </c>
      <c r="FF195" s="128">
        <v>0</v>
      </c>
      <c r="FG195" s="128">
        <v>0</v>
      </c>
      <c r="FH195" s="128">
        <v>0</v>
      </c>
      <c r="FI195" s="128">
        <v>0</v>
      </c>
      <c r="FJ195" s="127" t="b">
        <v>0</v>
      </c>
      <c r="FK195" s="127" t="b">
        <v>0</v>
      </c>
      <c r="FL195" s="127" t="b">
        <v>0</v>
      </c>
      <c r="FM195" s="128">
        <v>0.48700000000000004</v>
      </c>
      <c r="FN195" s="128">
        <v>0.29600000000000004</v>
      </c>
      <c r="FO195" s="128">
        <v>0.23100000000000001</v>
      </c>
      <c r="FP195" s="128">
        <v>0.109</v>
      </c>
      <c r="FQ195" s="128">
        <v>0.09</v>
      </c>
      <c r="FR195" s="128">
        <v>0.33100000000000002</v>
      </c>
      <c r="FS195" s="183" t="s">
        <v>993</v>
      </c>
      <c r="FT195" s="128">
        <v>0</v>
      </c>
      <c r="FU195" s="126">
        <v>0</v>
      </c>
      <c r="FV195" s="126">
        <v>828</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6">
        <v>0</v>
      </c>
      <c r="GM195" s="127" t="b">
        <v>0</v>
      </c>
      <c r="GN195" s="183" t="s">
        <v>993</v>
      </c>
      <c r="GO195" s="183" t="s">
        <v>993</v>
      </c>
      <c r="GP195" s="183" t="s">
        <v>993</v>
      </c>
      <c r="GQ195" s="183" t="s">
        <v>993</v>
      </c>
      <c r="GR195" s="127"/>
      <c r="GS195" s="123"/>
    </row>
    <row r="196" spans="1:201">
      <c r="A196" s="122"/>
      <c r="B196" s="210" t="s">
        <v>535</v>
      </c>
      <c r="C196" s="183" t="s">
        <v>1209</v>
      </c>
      <c r="D196" s="183" t="s">
        <v>16</v>
      </c>
      <c r="E196" s="183" t="s">
        <v>437</v>
      </c>
      <c r="F196" s="183" t="s">
        <v>986</v>
      </c>
      <c r="G196" s="183" t="s">
        <v>1062</v>
      </c>
      <c r="H196" s="183" t="s">
        <v>1063</v>
      </c>
      <c r="I196" s="183" t="s">
        <v>1207</v>
      </c>
      <c r="J196" s="183" t="s">
        <v>1208</v>
      </c>
      <c r="K196" s="126">
        <v>1</v>
      </c>
      <c r="L196" s="183" t="s">
        <v>16</v>
      </c>
      <c r="M196" s="183" t="s">
        <v>1019</v>
      </c>
      <c r="N196" s="183" t="s">
        <v>536</v>
      </c>
      <c r="O196" s="183" t="s">
        <v>1001</v>
      </c>
      <c r="P196" s="183" t="s">
        <v>293</v>
      </c>
      <c r="Q196" s="183" t="s">
        <v>290</v>
      </c>
      <c r="R196" s="127" t="b">
        <v>1</v>
      </c>
      <c r="S196" s="126">
        <v>1</v>
      </c>
      <c r="T196" s="127" t="b">
        <v>1</v>
      </c>
      <c r="U196" s="126">
        <v>2</v>
      </c>
      <c r="V196" s="127" t="b">
        <v>0</v>
      </c>
      <c r="W196" s="127" t="b">
        <v>0</v>
      </c>
      <c r="X196" s="183" t="s">
        <v>290</v>
      </c>
      <c r="Y196" s="183" t="b">
        <f t="shared" si="55"/>
        <v>1</v>
      </c>
      <c r="Z196" s="183" t="s">
        <v>993</v>
      </c>
      <c r="AA196" s="127" t="b">
        <v>0</v>
      </c>
      <c r="AB196" s="183" t="s">
        <v>993</v>
      </c>
      <c r="AC196" s="183" t="s">
        <v>993</v>
      </c>
      <c r="AD196" s="183" t="s">
        <v>993</v>
      </c>
      <c r="AE196" s="183">
        <f t="shared" si="56"/>
        <v>45</v>
      </c>
      <c r="AF196" s="183">
        <f t="shared" si="57"/>
        <v>43</v>
      </c>
      <c r="AG196" s="183">
        <f t="shared" si="58"/>
        <v>29</v>
      </c>
      <c r="AH196" s="183">
        <f t="shared" si="59"/>
        <v>45</v>
      </c>
      <c r="AI196" s="126">
        <v>45</v>
      </c>
      <c r="AJ196" s="126">
        <v>43</v>
      </c>
      <c r="AK196" s="126">
        <v>29</v>
      </c>
      <c r="AL196" s="126">
        <v>45</v>
      </c>
      <c r="AM196" s="126">
        <v>0</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7" t="b">
        <v>0</v>
      </c>
      <c r="BD196" s="127"/>
      <c r="BE196" s="183" t="s">
        <v>296</v>
      </c>
      <c r="BF196" s="126">
        <v>45</v>
      </c>
      <c r="BG196" s="183" t="s">
        <v>993</v>
      </c>
      <c r="BH196" s="126">
        <v>0</v>
      </c>
      <c r="BI196" s="183" t="s">
        <v>993</v>
      </c>
      <c r="BJ196" s="126">
        <v>0</v>
      </c>
      <c r="BK196" s="126">
        <v>0</v>
      </c>
      <c r="BL196" s="126">
        <v>0</v>
      </c>
      <c r="BM196" s="183" t="s">
        <v>993</v>
      </c>
      <c r="BN196" s="183" t="s">
        <v>993</v>
      </c>
      <c r="BO196" s="183" t="s">
        <v>993</v>
      </c>
      <c r="BP196" s="126">
        <v>0</v>
      </c>
      <c r="BQ196" s="183" t="s">
        <v>993</v>
      </c>
      <c r="BR196" s="126">
        <v>0</v>
      </c>
      <c r="BS196" s="183" t="s">
        <v>993</v>
      </c>
      <c r="BT196" s="126">
        <v>0</v>
      </c>
      <c r="BU196" s="126">
        <v>0</v>
      </c>
      <c r="BV196" s="126">
        <v>0</v>
      </c>
      <c r="BW196" s="183" t="s">
        <v>993</v>
      </c>
      <c r="BX196" s="126">
        <v>0</v>
      </c>
      <c r="BY196" s="183" t="s">
        <v>993</v>
      </c>
      <c r="BZ196" s="126">
        <v>0</v>
      </c>
      <c r="CA196" s="183" t="s">
        <v>993</v>
      </c>
      <c r="CB196" s="126">
        <v>0</v>
      </c>
      <c r="CC196" s="126">
        <v>0</v>
      </c>
      <c r="CD196" s="126">
        <v>0</v>
      </c>
      <c r="CE196" s="183" t="s">
        <v>993</v>
      </c>
      <c r="CF196" s="126">
        <v>0</v>
      </c>
      <c r="CG196" s="183" t="s">
        <v>993</v>
      </c>
      <c r="CH196" s="126">
        <v>0</v>
      </c>
      <c r="CI196" s="183" t="s">
        <v>993</v>
      </c>
      <c r="CJ196" s="126">
        <v>0</v>
      </c>
      <c r="CK196" s="126">
        <v>0</v>
      </c>
      <c r="CL196" s="126">
        <v>0</v>
      </c>
      <c r="CM196" s="126">
        <v>21</v>
      </c>
      <c r="CN196" s="126">
        <v>1.4</v>
      </c>
      <c r="CO196" s="126">
        <v>0</v>
      </c>
      <c r="CP196" s="126">
        <v>0</v>
      </c>
      <c r="CQ196" s="126">
        <v>4</v>
      </c>
      <c r="CR196" s="126">
        <v>1.5</v>
      </c>
      <c r="CS196" s="126">
        <v>0</v>
      </c>
      <c r="CT196" s="126">
        <v>0</v>
      </c>
      <c r="CU196" s="126">
        <v>0</v>
      </c>
      <c r="CV196" s="126">
        <v>0</v>
      </c>
      <c r="CW196" s="126">
        <v>0</v>
      </c>
      <c r="CX196" s="126">
        <v>0</v>
      </c>
      <c r="CY196" s="126">
        <v>0</v>
      </c>
      <c r="CZ196" s="126">
        <v>0</v>
      </c>
      <c r="DA196" s="126">
        <v>0</v>
      </c>
      <c r="DB196" s="126">
        <v>0</v>
      </c>
      <c r="DC196" s="126">
        <v>0</v>
      </c>
      <c r="DD196" s="126">
        <v>0</v>
      </c>
      <c r="DE196" s="126">
        <v>0</v>
      </c>
      <c r="DF196" s="126">
        <v>0</v>
      </c>
      <c r="DG196" s="127" t="b">
        <v>0</v>
      </c>
      <c r="DH196" s="183" t="s">
        <v>270</v>
      </c>
      <c r="DI196" s="183" t="s">
        <v>993</v>
      </c>
      <c r="DJ196" s="183" t="s">
        <v>993</v>
      </c>
      <c r="DK196" s="183" t="s">
        <v>993</v>
      </c>
      <c r="DL196" s="126">
        <v>671</v>
      </c>
      <c r="DM196" s="126">
        <v>176</v>
      </c>
      <c r="DN196" s="126">
        <v>301</v>
      </c>
      <c r="DO196" s="126">
        <v>194</v>
      </c>
      <c r="DP196" s="126">
        <v>13975</v>
      </c>
      <c r="DQ196" s="126">
        <v>668</v>
      </c>
      <c r="DR196" s="167">
        <f t="shared" si="53"/>
        <v>0.85083713850837139</v>
      </c>
      <c r="DS196" s="168">
        <f t="shared" si="54"/>
        <v>20.873786407766989</v>
      </c>
      <c r="DT196" s="126">
        <v>671</v>
      </c>
      <c r="DU196" s="126">
        <v>9</v>
      </c>
      <c r="DV196" s="126">
        <v>527</v>
      </c>
      <c r="DW196" s="126">
        <v>37</v>
      </c>
      <c r="DX196" s="126">
        <v>98</v>
      </c>
      <c r="DY196" s="126">
        <v>0</v>
      </c>
      <c r="DZ196" s="126">
        <v>0</v>
      </c>
      <c r="EA196" s="126">
        <v>0</v>
      </c>
      <c r="EB196" s="126">
        <v>668</v>
      </c>
      <c r="EC196" s="126">
        <v>205</v>
      </c>
      <c r="ED196" s="126">
        <v>325</v>
      </c>
      <c r="EE196" s="126">
        <v>31</v>
      </c>
      <c r="EF196" s="126">
        <v>7</v>
      </c>
      <c r="EG196" s="126">
        <v>20</v>
      </c>
      <c r="EH196" s="126">
        <v>0</v>
      </c>
      <c r="EI196" s="126">
        <v>25</v>
      </c>
      <c r="EJ196" s="126">
        <v>55</v>
      </c>
      <c r="EK196" s="126">
        <v>0</v>
      </c>
      <c r="EL196" s="126">
        <v>463</v>
      </c>
      <c r="EM196" s="126">
        <v>376</v>
      </c>
      <c r="EN196" s="126">
        <v>34</v>
      </c>
      <c r="EO196" s="126">
        <v>19</v>
      </c>
      <c r="EP196" s="126">
        <v>34</v>
      </c>
      <c r="EQ196" s="126">
        <v>0</v>
      </c>
      <c r="ER196" s="127" t="b">
        <v>0</v>
      </c>
      <c r="ES196" s="127" t="b">
        <v>0</v>
      </c>
      <c r="ET196" s="127" t="b">
        <v>0</v>
      </c>
      <c r="EU196" s="128">
        <v>0.46899999999999997</v>
      </c>
      <c r="EV196" s="128">
        <v>0.26500000000000001</v>
      </c>
      <c r="EW196" s="128">
        <v>0.24</v>
      </c>
      <c r="EX196" s="128">
        <v>8.8000000000000009E-2</v>
      </c>
      <c r="EY196" s="128">
        <v>4.9000000000000002E-2</v>
      </c>
      <c r="EZ196" s="128">
        <v>0.27800000000000002</v>
      </c>
      <c r="FA196" s="127" t="b">
        <v>0</v>
      </c>
      <c r="FB196" s="127" t="b">
        <v>0</v>
      </c>
      <c r="FC196" s="127" t="b">
        <v>0</v>
      </c>
      <c r="FD196" s="128">
        <v>0</v>
      </c>
      <c r="FE196" s="128">
        <v>0</v>
      </c>
      <c r="FF196" s="128">
        <v>0</v>
      </c>
      <c r="FG196" s="128">
        <v>0</v>
      </c>
      <c r="FH196" s="128">
        <v>0</v>
      </c>
      <c r="FI196" s="128">
        <v>0</v>
      </c>
      <c r="FJ196" s="127" t="b">
        <v>0</v>
      </c>
      <c r="FK196" s="127" t="b">
        <v>0</v>
      </c>
      <c r="FL196" s="127" t="b">
        <v>0</v>
      </c>
      <c r="FM196" s="128">
        <v>0</v>
      </c>
      <c r="FN196" s="128">
        <v>0</v>
      </c>
      <c r="FO196" s="128">
        <v>0</v>
      </c>
      <c r="FP196" s="128">
        <v>0</v>
      </c>
      <c r="FQ196" s="128">
        <v>0</v>
      </c>
      <c r="FR196" s="128">
        <v>0</v>
      </c>
      <c r="FS196" s="183" t="s">
        <v>993</v>
      </c>
      <c r="FT196" s="128">
        <v>0</v>
      </c>
      <c r="FU196" s="126">
        <v>0</v>
      </c>
      <c r="FV196" s="126">
        <v>463</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6">
        <v>0</v>
      </c>
      <c r="GM196" s="127" t="b">
        <v>0</v>
      </c>
      <c r="GN196" s="183" t="s">
        <v>993</v>
      </c>
      <c r="GO196" s="183" t="s">
        <v>993</v>
      </c>
      <c r="GP196" s="183" t="s">
        <v>993</v>
      </c>
      <c r="GQ196" s="183" t="s">
        <v>993</v>
      </c>
      <c r="GR196" s="127"/>
      <c r="GS196" s="123"/>
    </row>
    <row r="197" spans="1:201">
      <c r="A197" s="122"/>
      <c r="B197" s="210" t="s">
        <v>539</v>
      </c>
      <c r="C197" s="183" t="s">
        <v>1210</v>
      </c>
      <c r="D197" s="183" t="s">
        <v>1211</v>
      </c>
      <c r="E197" s="183" t="s">
        <v>437</v>
      </c>
      <c r="F197" s="183" t="s">
        <v>986</v>
      </c>
      <c r="G197" s="183" t="s">
        <v>1062</v>
      </c>
      <c r="H197" s="183" t="s">
        <v>1063</v>
      </c>
      <c r="I197" s="183" t="s">
        <v>1207</v>
      </c>
      <c r="J197" s="183" t="s">
        <v>1208</v>
      </c>
      <c r="K197" s="126">
        <v>1</v>
      </c>
      <c r="L197" s="183" t="s">
        <v>1211</v>
      </c>
      <c r="M197" s="183" t="s">
        <v>1019</v>
      </c>
      <c r="N197" s="183" t="s">
        <v>541</v>
      </c>
      <c r="O197" s="183" t="s">
        <v>1024</v>
      </c>
      <c r="P197" s="183" t="s">
        <v>293</v>
      </c>
      <c r="Q197" s="183" t="s">
        <v>290</v>
      </c>
      <c r="R197" s="127" t="b">
        <v>0</v>
      </c>
      <c r="S197" s="126">
        <v>0</v>
      </c>
      <c r="T197" s="127" t="b">
        <v>0</v>
      </c>
      <c r="U197" s="126">
        <v>0</v>
      </c>
      <c r="V197" s="127" t="b">
        <v>0</v>
      </c>
      <c r="W197" s="127" t="b">
        <v>1</v>
      </c>
      <c r="X197" s="183" t="s">
        <v>290</v>
      </c>
      <c r="Y197" s="183" t="b">
        <f t="shared" si="55"/>
        <v>1</v>
      </c>
      <c r="Z197" s="183" t="s">
        <v>993</v>
      </c>
      <c r="AA197" s="127" t="b">
        <v>0</v>
      </c>
      <c r="AB197" s="183" t="s">
        <v>993</v>
      </c>
      <c r="AC197" s="183" t="s">
        <v>993</v>
      </c>
      <c r="AD197" s="183" t="s">
        <v>993</v>
      </c>
      <c r="AE197" s="183">
        <f t="shared" si="56"/>
        <v>35</v>
      </c>
      <c r="AF197" s="183">
        <f t="shared" si="57"/>
        <v>24</v>
      </c>
      <c r="AG197" s="183">
        <f t="shared" si="58"/>
        <v>4</v>
      </c>
      <c r="AH197" s="183">
        <f t="shared" si="59"/>
        <v>35</v>
      </c>
      <c r="AI197" s="126">
        <v>35</v>
      </c>
      <c r="AJ197" s="126">
        <v>24</v>
      </c>
      <c r="AK197" s="126">
        <v>4</v>
      </c>
      <c r="AL197" s="126">
        <v>35</v>
      </c>
      <c r="AM197" s="126">
        <v>0</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7" t="b">
        <v>0</v>
      </c>
      <c r="BD197" s="127"/>
      <c r="BE197" s="183" t="s">
        <v>339</v>
      </c>
      <c r="BF197" s="126">
        <v>35</v>
      </c>
      <c r="BG197" s="183" t="s">
        <v>993</v>
      </c>
      <c r="BH197" s="126">
        <v>0</v>
      </c>
      <c r="BI197" s="183" t="s">
        <v>993</v>
      </c>
      <c r="BJ197" s="126">
        <v>0</v>
      </c>
      <c r="BK197" s="126">
        <v>0</v>
      </c>
      <c r="BL197" s="126">
        <v>0</v>
      </c>
      <c r="BM197" s="183" t="s">
        <v>993</v>
      </c>
      <c r="BN197" s="183" t="s">
        <v>993</v>
      </c>
      <c r="BO197" s="183" t="s">
        <v>993</v>
      </c>
      <c r="BP197" s="126">
        <v>0</v>
      </c>
      <c r="BQ197" s="183" t="s">
        <v>993</v>
      </c>
      <c r="BR197" s="126">
        <v>0</v>
      </c>
      <c r="BS197" s="183" t="s">
        <v>993</v>
      </c>
      <c r="BT197" s="126">
        <v>0</v>
      </c>
      <c r="BU197" s="126">
        <v>0</v>
      </c>
      <c r="BV197" s="126">
        <v>0</v>
      </c>
      <c r="BW197" s="183" t="s">
        <v>993</v>
      </c>
      <c r="BX197" s="126">
        <v>0</v>
      </c>
      <c r="BY197" s="183" t="s">
        <v>993</v>
      </c>
      <c r="BZ197" s="126">
        <v>0</v>
      </c>
      <c r="CA197" s="183" t="s">
        <v>993</v>
      </c>
      <c r="CB197" s="126">
        <v>0</v>
      </c>
      <c r="CC197" s="126">
        <v>0</v>
      </c>
      <c r="CD197" s="126">
        <v>0</v>
      </c>
      <c r="CE197" s="183" t="s">
        <v>993</v>
      </c>
      <c r="CF197" s="126">
        <v>0</v>
      </c>
      <c r="CG197" s="183" t="s">
        <v>993</v>
      </c>
      <c r="CH197" s="126">
        <v>0</v>
      </c>
      <c r="CI197" s="183" t="s">
        <v>993</v>
      </c>
      <c r="CJ197" s="126">
        <v>0</v>
      </c>
      <c r="CK197" s="126">
        <v>0</v>
      </c>
      <c r="CL197" s="126">
        <v>0</v>
      </c>
      <c r="CM197" s="126">
        <v>6</v>
      </c>
      <c r="CN197" s="126">
        <v>0</v>
      </c>
      <c r="CO197" s="126">
        <v>9</v>
      </c>
      <c r="CP197" s="126">
        <v>0</v>
      </c>
      <c r="CQ197" s="126">
        <v>5</v>
      </c>
      <c r="CR197" s="126">
        <v>0</v>
      </c>
      <c r="CS197" s="126">
        <v>12</v>
      </c>
      <c r="CT197" s="126">
        <v>0</v>
      </c>
      <c r="CU197" s="126">
        <v>0</v>
      </c>
      <c r="CV197" s="126">
        <v>0</v>
      </c>
      <c r="CW197" s="126">
        <v>0</v>
      </c>
      <c r="CX197" s="126">
        <v>0</v>
      </c>
      <c r="CY197" s="126">
        <v>0</v>
      </c>
      <c r="CZ197" s="126">
        <v>0</v>
      </c>
      <c r="DA197" s="126">
        <v>0</v>
      </c>
      <c r="DB197" s="126">
        <v>0</v>
      </c>
      <c r="DC197" s="126">
        <v>0</v>
      </c>
      <c r="DD197" s="126">
        <v>0</v>
      </c>
      <c r="DE197" s="126">
        <v>0</v>
      </c>
      <c r="DF197" s="126">
        <v>0</v>
      </c>
      <c r="DG197" s="127" t="b">
        <v>0</v>
      </c>
      <c r="DH197" s="183" t="s">
        <v>999</v>
      </c>
      <c r="DI197" s="183" t="s">
        <v>1017</v>
      </c>
      <c r="DJ197" s="183" t="s">
        <v>1173</v>
      </c>
      <c r="DK197" s="183" t="s">
        <v>993</v>
      </c>
      <c r="DL197" s="126">
        <v>1345</v>
      </c>
      <c r="DM197" s="126">
        <v>1345</v>
      </c>
      <c r="DN197" s="126">
        <v>0</v>
      </c>
      <c r="DO197" s="126">
        <v>0</v>
      </c>
      <c r="DP197" s="126">
        <v>7731</v>
      </c>
      <c r="DQ197" s="126">
        <v>1362</v>
      </c>
      <c r="DR197" s="167">
        <f t="shared" si="53"/>
        <v>0.60516634050880624</v>
      </c>
      <c r="DS197" s="168">
        <f t="shared" si="54"/>
        <v>5.711858145548578</v>
      </c>
      <c r="DT197" s="126">
        <v>1345</v>
      </c>
      <c r="DU197" s="126">
        <v>0</v>
      </c>
      <c r="DV197" s="126">
        <v>1345</v>
      </c>
      <c r="DW197" s="126">
        <v>0</v>
      </c>
      <c r="DX197" s="126">
        <v>0</v>
      </c>
      <c r="DY197" s="126">
        <v>0</v>
      </c>
      <c r="DZ197" s="126">
        <v>0</v>
      </c>
      <c r="EA197" s="126">
        <v>0</v>
      </c>
      <c r="EB197" s="126">
        <v>1362</v>
      </c>
      <c r="EC197" s="126">
        <v>0</v>
      </c>
      <c r="ED197" s="126">
        <v>1362</v>
      </c>
      <c r="EE197" s="126">
        <v>0</v>
      </c>
      <c r="EF197" s="126">
        <v>0</v>
      </c>
      <c r="EG197" s="126">
        <v>0</v>
      </c>
      <c r="EH197" s="126">
        <v>0</v>
      </c>
      <c r="EI197" s="126">
        <v>0</v>
      </c>
      <c r="EJ197" s="126">
        <v>0</v>
      </c>
      <c r="EK197" s="126">
        <v>0</v>
      </c>
      <c r="EL197" s="126">
        <v>1362</v>
      </c>
      <c r="EM197" s="126">
        <v>1362</v>
      </c>
      <c r="EN197" s="126">
        <v>0</v>
      </c>
      <c r="EO197" s="126">
        <v>0</v>
      </c>
      <c r="EP197" s="126">
        <v>0</v>
      </c>
      <c r="EQ197" s="126">
        <v>0</v>
      </c>
      <c r="ER197" s="127" t="b">
        <v>1</v>
      </c>
      <c r="ES197" s="127" t="b">
        <v>0</v>
      </c>
      <c r="ET197" s="127" t="b">
        <v>1</v>
      </c>
      <c r="EU197" s="128">
        <v>0</v>
      </c>
      <c r="EV197" s="128">
        <v>0</v>
      </c>
      <c r="EW197" s="128">
        <v>0</v>
      </c>
      <c r="EX197" s="128">
        <v>0</v>
      </c>
      <c r="EY197" s="128">
        <v>0</v>
      </c>
      <c r="EZ197" s="128">
        <v>0</v>
      </c>
      <c r="FA197" s="127" t="b">
        <v>1</v>
      </c>
      <c r="FB197" s="127" t="b">
        <v>0</v>
      </c>
      <c r="FC197" s="127" t="b">
        <v>1</v>
      </c>
      <c r="FD197" s="128">
        <v>0</v>
      </c>
      <c r="FE197" s="128">
        <v>0</v>
      </c>
      <c r="FF197" s="128">
        <v>0</v>
      </c>
      <c r="FG197" s="128">
        <v>0</v>
      </c>
      <c r="FH197" s="128">
        <v>0</v>
      </c>
      <c r="FI197" s="128">
        <v>0</v>
      </c>
      <c r="FJ197" s="127" t="b">
        <v>1</v>
      </c>
      <c r="FK197" s="127" t="b">
        <v>0</v>
      </c>
      <c r="FL197" s="127" t="b">
        <v>1</v>
      </c>
      <c r="FM197" s="128">
        <v>0</v>
      </c>
      <c r="FN197" s="128">
        <v>0</v>
      </c>
      <c r="FO197" s="128">
        <v>0</v>
      </c>
      <c r="FP197" s="128">
        <v>0</v>
      </c>
      <c r="FQ197" s="128">
        <v>0</v>
      </c>
      <c r="FR197" s="128">
        <v>0</v>
      </c>
      <c r="FS197" s="183" t="s">
        <v>993</v>
      </c>
      <c r="FT197" s="128">
        <v>0</v>
      </c>
      <c r="FU197" s="126">
        <v>0</v>
      </c>
      <c r="FV197" s="126">
        <v>1362</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6">
        <v>0</v>
      </c>
      <c r="GM197" s="127" t="b">
        <v>0</v>
      </c>
      <c r="GN197" s="183" t="s">
        <v>993</v>
      </c>
      <c r="GO197" s="183" t="s">
        <v>993</v>
      </c>
      <c r="GP197" s="183" t="s">
        <v>993</v>
      </c>
      <c r="GQ197" s="183" t="s">
        <v>993</v>
      </c>
      <c r="GR197" s="127"/>
      <c r="GS197" s="123"/>
    </row>
    <row r="198" spans="1:201">
      <c r="A198" s="122"/>
      <c r="B198" s="210" t="s">
        <v>394</v>
      </c>
      <c r="C198" s="183" t="s">
        <v>1213</v>
      </c>
      <c r="D198" s="183" t="s">
        <v>1214</v>
      </c>
      <c r="E198" s="183" t="s">
        <v>437</v>
      </c>
      <c r="F198" s="183" t="s">
        <v>986</v>
      </c>
      <c r="G198" s="183" t="s">
        <v>1062</v>
      </c>
      <c r="H198" s="183" t="s">
        <v>1063</v>
      </c>
      <c r="I198" s="183" t="s">
        <v>1186</v>
      </c>
      <c r="J198" s="183" t="s">
        <v>1187</v>
      </c>
      <c r="K198" s="126">
        <v>2</v>
      </c>
      <c r="L198" s="183" t="s">
        <v>1214</v>
      </c>
      <c r="M198" s="183" t="s">
        <v>1019</v>
      </c>
      <c r="N198" s="183" t="s">
        <v>543</v>
      </c>
      <c r="O198" s="183" t="s">
        <v>1091</v>
      </c>
      <c r="P198" s="183" t="s">
        <v>290</v>
      </c>
      <c r="Q198" s="183" t="s">
        <v>290</v>
      </c>
      <c r="R198" s="127" t="b">
        <v>0</v>
      </c>
      <c r="S198" s="126">
        <v>0</v>
      </c>
      <c r="T198" s="127" t="b">
        <v>0</v>
      </c>
      <c r="U198" s="126">
        <v>0</v>
      </c>
      <c r="V198" s="127" t="b">
        <v>0</v>
      </c>
      <c r="W198" s="127" t="b">
        <v>1</v>
      </c>
      <c r="X198" s="183" t="s">
        <v>290</v>
      </c>
      <c r="Y198" s="183" t="b">
        <f t="shared" si="55"/>
        <v>1</v>
      </c>
      <c r="Z198" s="183" t="s">
        <v>993</v>
      </c>
      <c r="AA198" s="127" t="b">
        <v>0</v>
      </c>
      <c r="AB198" s="183" t="s">
        <v>993</v>
      </c>
      <c r="AC198" s="183" t="s">
        <v>993</v>
      </c>
      <c r="AD198" s="183" t="s">
        <v>993</v>
      </c>
      <c r="AE198" s="183">
        <f t="shared" si="56"/>
        <v>51</v>
      </c>
      <c r="AF198" s="183">
        <f t="shared" si="57"/>
        <v>49</v>
      </c>
      <c r="AG198" s="183">
        <f t="shared" si="58"/>
        <v>30</v>
      </c>
      <c r="AH198" s="183">
        <f t="shared" si="59"/>
        <v>51</v>
      </c>
      <c r="AI198" s="126">
        <v>51</v>
      </c>
      <c r="AJ198" s="126">
        <v>49</v>
      </c>
      <c r="AK198" s="126">
        <v>30</v>
      </c>
      <c r="AL198" s="126">
        <v>51</v>
      </c>
      <c r="AM198" s="126">
        <v>0</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7" t="b">
        <v>0</v>
      </c>
      <c r="BD198" s="127"/>
      <c r="BE198" s="183" t="s">
        <v>270</v>
      </c>
      <c r="BF198" s="126">
        <v>51</v>
      </c>
      <c r="BG198" s="183" t="s">
        <v>993</v>
      </c>
      <c r="BH198" s="126">
        <v>0</v>
      </c>
      <c r="BI198" s="183" t="s">
        <v>993</v>
      </c>
      <c r="BJ198" s="126">
        <v>0</v>
      </c>
      <c r="BK198" s="126">
        <v>0</v>
      </c>
      <c r="BL198" s="126">
        <v>0</v>
      </c>
      <c r="BM198" s="183" t="s">
        <v>993</v>
      </c>
      <c r="BN198" s="183" t="s">
        <v>993</v>
      </c>
      <c r="BO198" s="183" t="s">
        <v>993</v>
      </c>
      <c r="BP198" s="126">
        <v>0</v>
      </c>
      <c r="BQ198" s="183" t="s">
        <v>993</v>
      </c>
      <c r="BR198" s="126">
        <v>0</v>
      </c>
      <c r="BS198" s="183" t="s">
        <v>993</v>
      </c>
      <c r="BT198" s="126">
        <v>0</v>
      </c>
      <c r="BU198" s="126">
        <v>0</v>
      </c>
      <c r="BV198" s="126">
        <v>0</v>
      </c>
      <c r="BW198" s="183" t="s">
        <v>993</v>
      </c>
      <c r="BX198" s="126">
        <v>0</v>
      </c>
      <c r="BY198" s="183" t="s">
        <v>993</v>
      </c>
      <c r="BZ198" s="126">
        <v>0</v>
      </c>
      <c r="CA198" s="183" t="s">
        <v>993</v>
      </c>
      <c r="CB198" s="126">
        <v>0</v>
      </c>
      <c r="CC198" s="126">
        <v>0</v>
      </c>
      <c r="CD198" s="126">
        <v>0</v>
      </c>
      <c r="CE198" s="183" t="s">
        <v>993</v>
      </c>
      <c r="CF198" s="126">
        <v>0</v>
      </c>
      <c r="CG198" s="183" t="s">
        <v>993</v>
      </c>
      <c r="CH198" s="126">
        <v>0</v>
      </c>
      <c r="CI198" s="183" t="s">
        <v>993</v>
      </c>
      <c r="CJ198" s="126">
        <v>0</v>
      </c>
      <c r="CK198" s="126">
        <v>0</v>
      </c>
      <c r="CL198" s="126">
        <v>0</v>
      </c>
      <c r="CM198" s="126">
        <v>31</v>
      </c>
      <c r="CN198" s="126">
        <v>0.5</v>
      </c>
      <c r="CO198" s="126">
        <v>0</v>
      </c>
      <c r="CP198" s="126">
        <v>0</v>
      </c>
      <c r="CQ198" s="126">
        <v>5</v>
      </c>
      <c r="CR198" s="126">
        <v>1.2</v>
      </c>
      <c r="CS198" s="126">
        <v>0</v>
      </c>
      <c r="CT198" s="126">
        <v>0</v>
      </c>
      <c r="CU198" s="126">
        <v>7</v>
      </c>
      <c r="CV198" s="126">
        <v>0</v>
      </c>
      <c r="CW198" s="126">
        <v>5</v>
      </c>
      <c r="CX198" s="126">
        <v>0.2</v>
      </c>
      <c r="CY198" s="126">
        <v>2</v>
      </c>
      <c r="CZ198" s="126">
        <v>0.7</v>
      </c>
      <c r="DA198" s="126">
        <v>1</v>
      </c>
      <c r="DB198" s="126">
        <v>0.9</v>
      </c>
      <c r="DC198" s="126">
        <v>0</v>
      </c>
      <c r="DD198" s="126">
        <v>0</v>
      </c>
      <c r="DE198" s="126">
        <v>0</v>
      </c>
      <c r="DF198" s="126">
        <v>0.5</v>
      </c>
      <c r="DG198" s="127" t="b">
        <v>0</v>
      </c>
      <c r="DH198" s="183" t="s">
        <v>525</v>
      </c>
      <c r="DI198" s="183" t="s">
        <v>993</v>
      </c>
      <c r="DJ198" s="183" t="s">
        <v>993</v>
      </c>
      <c r="DK198" s="183" t="s">
        <v>993</v>
      </c>
      <c r="DL198" s="126">
        <v>1415</v>
      </c>
      <c r="DM198" s="126">
        <v>889</v>
      </c>
      <c r="DN198" s="126">
        <v>421</v>
      </c>
      <c r="DO198" s="126">
        <v>105</v>
      </c>
      <c r="DP198" s="126">
        <v>15534</v>
      </c>
      <c r="DQ198" s="126">
        <v>1489</v>
      </c>
      <c r="DR198" s="167">
        <f t="shared" si="53"/>
        <v>0.83448831587429495</v>
      </c>
      <c r="DS198" s="168">
        <f t="shared" si="54"/>
        <v>10.698347107438016</v>
      </c>
      <c r="DT198" s="126">
        <v>1415</v>
      </c>
      <c r="DU198" s="126">
        <v>492</v>
      </c>
      <c r="DV198" s="126">
        <v>846</v>
      </c>
      <c r="DW198" s="126">
        <v>19</v>
      </c>
      <c r="DX198" s="126">
        <v>58</v>
      </c>
      <c r="DY198" s="126">
        <v>0</v>
      </c>
      <c r="DZ198" s="126">
        <v>0</v>
      </c>
      <c r="EA198" s="126">
        <v>0</v>
      </c>
      <c r="EB198" s="126">
        <v>1489</v>
      </c>
      <c r="EC198" s="126">
        <v>366</v>
      </c>
      <c r="ED198" s="126">
        <v>995</v>
      </c>
      <c r="EE198" s="126">
        <v>50</v>
      </c>
      <c r="EF198" s="126">
        <v>11</v>
      </c>
      <c r="EG198" s="126">
        <v>9</v>
      </c>
      <c r="EH198" s="126">
        <v>0</v>
      </c>
      <c r="EI198" s="126">
        <v>43</v>
      </c>
      <c r="EJ198" s="126">
        <v>15</v>
      </c>
      <c r="EK198" s="126">
        <v>0</v>
      </c>
      <c r="EL198" s="126">
        <v>1123</v>
      </c>
      <c r="EM198" s="126">
        <v>1030</v>
      </c>
      <c r="EN198" s="126">
        <v>0</v>
      </c>
      <c r="EO198" s="126">
        <v>93</v>
      </c>
      <c r="EP198" s="126">
        <v>0</v>
      </c>
      <c r="EQ198" s="126">
        <v>0</v>
      </c>
      <c r="ER198" s="127" t="b">
        <v>0</v>
      </c>
      <c r="ES198" s="127" t="b">
        <v>0</v>
      </c>
      <c r="ET198" s="127" t="b">
        <v>0</v>
      </c>
      <c r="EU198" s="128">
        <v>0.67799999999999994</v>
      </c>
      <c r="EV198" s="128">
        <v>0.34100000000000003</v>
      </c>
      <c r="EW198" s="128">
        <v>0.23699999999999999</v>
      </c>
      <c r="EX198" s="128">
        <v>0.20300000000000001</v>
      </c>
      <c r="EY198" s="128">
        <v>0.13600000000000001</v>
      </c>
      <c r="EZ198" s="128">
        <v>0.43</v>
      </c>
      <c r="FA198" s="127" t="b">
        <v>0</v>
      </c>
      <c r="FB198" s="127" t="b">
        <v>0</v>
      </c>
      <c r="FC198" s="127" t="b">
        <v>0</v>
      </c>
      <c r="FD198" s="128">
        <v>0</v>
      </c>
      <c r="FE198" s="128">
        <v>0</v>
      </c>
      <c r="FF198" s="128">
        <v>0</v>
      </c>
      <c r="FG198" s="128">
        <v>0</v>
      </c>
      <c r="FH198" s="128">
        <v>0</v>
      </c>
      <c r="FI198" s="128">
        <v>0</v>
      </c>
      <c r="FJ198" s="127" t="b">
        <v>0</v>
      </c>
      <c r="FK198" s="127" t="b">
        <v>0</v>
      </c>
      <c r="FL198" s="127" t="b">
        <v>0</v>
      </c>
      <c r="FM198" s="128">
        <v>0</v>
      </c>
      <c r="FN198" s="128">
        <v>0</v>
      </c>
      <c r="FO198" s="128">
        <v>0</v>
      </c>
      <c r="FP198" s="128">
        <v>0</v>
      </c>
      <c r="FQ198" s="128">
        <v>0</v>
      </c>
      <c r="FR198" s="128">
        <v>0</v>
      </c>
      <c r="FS198" s="183" t="s">
        <v>993</v>
      </c>
      <c r="FT198" s="128">
        <v>0</v>
      </c>
      <c r="FU198" s="126">
        <v>0</v>
      </c>
      <c r="FV198" s="126">
        <v>1123</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6">
        <v>0</v>
      </c>
      <c r="GM198" s="127" t="b">
        <v>0</v>
      </c>
      <c r="GN198" s="183" t="s">
        <v>993</v>
      </c>
      <c r="GO198" s="183" t="s">
        <v>993</v>
      </c>
      <c r="GP198" s="183" t="s">
        <v>993</v>
      </c>
      <c r="GQ198" s="183" t="s">
        <v>993</v>
      </c>
      <c r="GR198" s="127"/>
      <c r="GS198" s="123"/>
    </row>
    <row r="199" spans="1:201">
      <c r="A199" s="122"/>
      <c r="B199" s="210" t="s">
        <v>619</v>
      </c>
      <c r="C199" s="183" t="s">
        <v>1216</v>
      </c>
      <c r="D199" s="183" t="s">
        <v>621</v>
      </c>
      <c r="E199" s="183" t="s">
        <v>437</v>
      </c>
      <c r="F199" s="183" t="s">
        <v>986</v>
      </c>
      <c r="G199" s="183" t="s">
        <v>1062</v>
      </c>
      <c r="H199" s="183" t="s">
        <v>1063</v>
      </c>
      <c r="I199" s="183" t="s">
        <v>1217</v>
      </c>
      <c r="J199" s="183" t="s">
        <v>1218</v>
      </c>
      <c r="K199" s="126">
        <v>1</v>
      </c>
      <c r="L199" s="183" t="s">
        <v>621</v>
      </c>
      <c r="M199" s="183" t="s">
        <v>1019</v>
      </c>
      <c r="N199" s="183" t="s">
        <v>350</v>
      </c>
      <c r="O199" s="183" t="s">
        <v>993</v>
      </c>
      <c r="P199" s="183" t="s">
        <v>993</v>
      </c>
      <c r="Q199" s="183" t="s">
        <v>290</v>
      </c>
      <c r="R199" s="127" t="b">
        <v>1</v>
      </c>
      <c r="S199" s="126">
        <v>6</v>
      </c>
      <c r="T199" s="127" t="b">
        <v>1</v>
      </c>
      <c r="U199" s="126">
        <v>7</v>
      </c>
      <c r="V199" s="127" t="b">
        <v>0</v>
      </c>
      <c r="W199" s="127" t="b">
        <v>0</v>
      </c>
      <c r="X199" s="183" t="s">
        <v>290</v>
      </c>
      <c r="Y199" s="183" t="b">
        <f t="shared" ref="Y199:Y202" si="60">Q199=X199</f>
        <v>1</v>
      </c>
      <c r="Z199" s="183" t="s">
        <v>993</v>
      </c>
      <c r="AA199" s="127" t="b">
        <v>0</v>
      </c>
      <c r="AB199" s="183" t="s">
        <v>993</v>
      </c>
      <c r="AC199" s="183" t="s">
        <v>993</v>
      </c>
      <c r="AD199" s="183" t="s">
        <v>993</v>
      </c>
      <c r="AE199" s="183">
        <f t="shared" si="56"/>
        <v>60</v>
      </c>
      <c r="AF199" s="183">
        <f t="shared" si="57"/>
        <v>60</v>
      </c>
      <c r="AG199" s="183">
        <f t="shared" si="58"/>
        <v>33</v>
      </c>
      <c r="AH199" s="183">
        <f t="shared" si="59"/>
        <v>60</v>
      </c>
      <c r="AI199" s="126">
        <v>60</v>
      </c>
      <c r="AJ199" s="126">
        <v>60</v>
      </c>
      <c r="AK199" s="126">
        <v>33</v>
      </c>
      <c r="AL199" s="126">
        <v>60</v>
      </c>
      <c r="AM199" s="126">
        <v>0</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7" t="b">
        <v>0</v>
      </c>
      <c r="BD199" s="127"/>
      <c r="BE199" s="183" t="s">
        <v>296</v>
      </c>
      <c r="BF199" s="126">
        <v>46</v>
      </c>
      <c r="BG199" s="183" t="s">
        <v>998</v>
      </c>
      <c r="BH199" s="126">
        <v>14</v>
      </c>
      <c r="BI199" s="183" t="s">
        <v>993</v>
      </c>
      <c r="BJ199" s="126">
        <v>0</v>
      </c>
      <c r="BK199" s="126">
        <v>0</v>
      </c>
      <c r="BL199" s="126">
        <v>14</v>
      </c>
      <c r="BM199" s="183" t="s">
        <v>993</v>
      </c>
      <c r="BN199" s="183" t="s">
        <v>993</v>
      </c>
      <c r="BO199" s="183" t="s">
        <v>993</v>
      </c>
      <c r="BP199" s="126">
        <v>0</v>
      </c>
      <c r="BQ199" s="183" t="s">
        <v>993</v>
      </c>
      <c r="BR199" s="126">
        <v>0</v>
      </c>
      <c r="BS199" s="183" t="s">
        <v>993</v>
      </c>
      <c r="BT199" s="126">
        <v>0</v>
      </c>
      <c r="BU199" s="126">
        <v>0</v>
      </c>
      <c r="BV199" s="126">
        <v>0</v>
      </c>
      <c r="BW199" s="183" t="s">
        <v>993</v>
      </c>
      <c r="BX199" s="126">
        <v>0</v>
      </c>
      <c r="BY199" s="183" t="s">
        <v>993</v>
      </c>
      <c r="BZ199" s="126">
        <v>0</v>
      </c>
      <c r="CA199" s="183" t="s">
        <v>993</v>
      </c>
      <c r="CB199" s="126">
        <v>0</v>
      </c>
      <c r="CC199" s="126">
        <v>0</v>
      </c>
      <c r="CD199" s="126">
        <v>0</v>
      </c>
      <c r="CE199" s="183" t="s">
        <v>993</v>
      </c>
      <c r="CF199" s="126">
        <v>0</v>
      </c>
      <c r="CG199" s="183" t="s">
        <v>993</v>
      </c>
      <c r="CH199" s="126">
        <v>0</v>
      </c>
      <c r="CI199" s="183" t="s">
        <v>993</v>
      </c>
      <c r="CJ199" s="126">
        <v>0</v>
      </c>
      <c r="CK199" s="126">
        <v>0</v>
      </c>
      <c r="CL199" s="126">
        <v>0</v>
      </c>
      <c r="CM199" s="126">
        <v>24</v>
      </c>
      <c r="CN199" s="126">
        <v>1.6</v>
      </c>
      <c r="CO199" s="126">
        <v>1</v>
      </c>
      <c r="CP199" s="126">
        <v>0</v>
      </c>
      <c r="CQ199" s="126">
        <v>1</v>
      </c>
      <c r="CR199" s="126">
        <v>3.6</v>
      </c>
      <c r="CS199" s="126">
        <v>0</v>
      </c>
      <c r="CT199" s="126">
        <v>0</v>
      </c>
      <c r="CU199" s="126">
        <v>0</v>
      </c>
      <c r="CV199" s="126">
        <v>0</v>
      </c>
      <c r="CW199" s="126">
        <v>0</v>
      </c>
      <c r="CX199" s="126">
        <v>0</v>
      </c>
      <c r="CY199" s="126">
        <v>0</v>
      </c>
      <c r="CZ199" s="126">
        <v>0</v>
      </c>
      <c r="DA199" s="126">
        <v>0</v>
      </c>
      <c r="DB199" s="126">
        <v>0</v>
      </c>
      <c r="DC199" s="126">
        <v>0</v>
      </c>
      <c r="DD199" s="126">
        <v>0</v>
      </c>
      <c r="DE199" s="126">
        <v>0</v>
      </c>
      <c r="DF199" s="126">
        <v>0</v>
      </c>
      <c r="DG199" s="127" t="b">
        <v>0</v>
      </c>
      <c r="DH199" s="183" t="s">
        <v>270</v>
      </c>
      <c r="DI199" s="183" t="s">
        <v>993</v>
      </c>
      <c r="DJ199" s="183" t="s">
        <v>993</v>
      </c>
      <c r="DK199" s="183" t="s">
        <v>993</v>
      </c>
      <c r="DL199" s="126">
        <v>967</v>
      </c>
      <c r="DM199" s="126">
        <v>418</v>
      </c>
      <c r="DN199" s="126">
        <v>131</v>
      </c>
      <c r="DO199" s="126">
        <v>418</v>
      </c>
      <c r="DP199" s="126">
        <v>16674</v>
      </c>
      <c r="DQ199" s="126">
        <v>962</v>
      </c>
      <c r="DR199" s="167">
        <f t="shared" si="53"/>
        <v>0.76136986301369858</v>
      </c>
      <c r="DS199" s="168">
        <f t="shared" si="54"/>
        <v>17.287713841368586</v>
      </c>
      <c r="DT199" s="126">
        <v>967</v>
      </c>
      <c r="DU199" s="126">
        <v>0</v>
      </c>
      <c r="DV199" s="126">
        <v>827</v>
      </c>
      <c r="DW199" s="126">
        <v>37</v>
      </c>
      <c r="DX199" s="126">
        <v>103</v>
      </c>
      <c r="DY199" s="126">
        <v>0</v>
      </c>
      <c r="DZ199" s="126">
        <v>0</v>
      </c>
      <c r="EA199" s="126">
        <v>0</v>
      </c>
      <c r="EB199" s="126">
        <v>962</v>
      </c>
      <c r="EC199" s="126">
        <v>0</v>
      </c>
      <c r="ED199" s="126">
        <v>717</v>
      </c>
      <c r="EE199" s="126">
        <v>69</v>
      </c>
      <c r="EF199" s="126">
        <v>32</v>
      </c>
      <c r="EG199" s="126">
        <v>64</v>
      </c>
      <c r="EH199" s="126">
        <v>0</v>
      </c>
      <c r="EI199" s="126">
        <v>42</v>
      </c>
      <c r="EJ199" s="126">
        <v>38</v>
      </c>
      <c r="EK199" s="126">
        <v>0</v>
      </c>
      <c r="EL199" s="126">
        <v>962</v>
      </c>
      <c r="EM199" s="126">
        <v>182</v>
      </c>
      <c r="EN199" s="126">
        <v>85</v>
      </c>
      <c r="EO199" s="126">
        <v>306</v>
      </c>
      <c r="EP199" s="126">
        <v>389</v>
      </c>
      <c r="EQ199" s="126">
        <v>0</v>
      </c>
      <c r="ER199" s="127" t="b">
        <v>0</v>
      </c>
      <c r="ES199" s="127" t="b">
        <v>0</v>
      </c>
      <c r="ET199" s="127" t="b">
        <v>0</v>
      </c>
      <c r="EU199" s="128">
        <v>0.36099999999999999</v>
      </c>
      <c r="EV199" s="128">
        <v>0.308</v>
      </c>
      <c r="EW199" s="128">
        <v>0.20199999999999999</v>
      </c>
      <c r="EX199" s="128">
        <v>5.2000000000000005E-2</v>
      </c>
      <c r="EY199" s="128">
        <v>3.6000000000000004E-2</v>
      </c>
      <c r="EZ199" s="128">
        <v>0.23100000000000001</v>
      </c>
      <c r="FA199" s="127" t="b">
        <v>0</v>
      </c>
      <c r="FB199" s="127" t="b">
        <v>0</v>
      </c>
      <c r="FC199" s="127" t="b">
        <v>0</v>
      </c>
      <c r="FD199" s="128">
        <v>0.105</v>
      </c>
      <c r="FE199" s="128">
        <v>2.7999999999999997E-2</v>
      </c>
      <c r="FF199" s="128">
        <v>0</v>
      </c>
      <c r="FG199" s="128">
        <v>6.0000000000000001E-3</v>
      </c>
      <c r="FH199" s="128">
        <v>1.3000000000000001E-2</v>
      </c>
      <c r="FI199" s="128">
        <v>1.9E-2</v>
      </c>
      <c r="FJ199" s="127" t="b">
        <v>0</v>
      </c>
      <c r="FK199" s="127" t="b">
        <v>0</v>
      </c>
      <c r="FL199" s="127" t="b">
        <v>0</v>
      </c>
      <c r="FM199" s="128">
        <v>0</v>
      </c>
      <c r="FN199" s="128">
        <v>0</v>
      </c>
      <c r="FO199" s="128">
        <v>0</v>
      </c>
      <c r="FP199" s="128">
        <v>0</v>
      </c>
      <c r="FQ199" s="128">
        <v>0</v>
      </c>
      <c r="FR199" s="128">
        <v>0</v>
      </c>
      <c r="FS199" s="183" t="s">
        <v>993</v>
      </c>
      <c r="FT199" s="128">
        <v>0</v>
      </c>
      <c r="FU199" s="126">
        <v>0</v>
      </c>
      <c r="FV199" s="126">
        <v>962</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6">
        <v>0</v>
      </c>
      <c r="GM199" s="127" t="b">
        <v>0</v>
      </c>
      <c r="GN199" s="183" t="s">
        <v>993</v>
      </c>
      <c r="GO199" s="183" t="s">
        <v>993</v>
      </c>
      <c r="GP199" s="183" t="s">
        <v>993</v>
      </c>
      <c r="GQ199" s="183" t="s">
        <v>993</v>
      </c>
      <c r="GR199" s="127"/>
      <c r="GS199" s="123"/>
    </row>
    <row r="200" spans="1:201">
      <c r="A200" s="122"/>
      <c r="B200" s="210" t="s">
        <v>494</v>
      </c>
      <c r="C200" s="183" t="s">
        <v>1226</v>
      </c>
      <c r="D200" s="183" t="s">
        <v>37</v>
      </c>
      <c r="E200" s="183" t="s">
        <v>437</v>
      </c>
      <c r="F200" s="183" t="s">
        <v>986</v>
      </c>
      <c r="G200" s="183" t="s">
        <v>1062</v>
      </c>
      <c r="H200" s="183" t="s">
        <v>1063</v>
      </c>
      <c r="I200" s="183" t="s">
        <v>1223</v>
      </c>
      <c r="J200" s="183" t="s">
        <v>1224</v>
      </c>
      <c r="K200" s="126">
        <v>21</v>
      </c>
      <c r="L200" s="183" t="s">
        <v>37</v>
      </c>
      <c r="M200" s="183" t="s">
        <v>1913</v>
      </c>
      <c r="N200" s="183" t="s">
        <v>520</v>
      </c>
      <c r="O200" s="183" t="s">
        <v>993</v>
      </c>
      <c r="P200" s="183" t="s">
        <v>993</v>
      </c>
      <c r="Q200" s="183" t="s">
        <v>290</v>
      </c>
      <c r="R200" s="127" t="b">
        <v>0</v>
      </c>
      <c r="S200" s="126">
        <v>0</v>
      </c>
      <c r="T200" s="127" t="b">
        <v>0</v>
      </c>
      <c r="U200" s="126">
        <v>0</v>
      </c>
      <c r="V200" s="127" t="b">
        <v>0</v>
      </c>
      <c r="W200" s="127" t="b">
        <v>1</v>
      </c>
      <c r="X200" s="183" t="s">
        <v>290</v>
      </c>
      <c r="Y200" s="183" t="b">
        <f t="shared" si="60"/>
        <v>1</v>
      </c>
      <c r="Z200" s="183" t="s">
        <v>993</v>
      </c>
      <c r="AA200" s="127" t="b">
        <v>0</v>
      </c>
      <c r="AB200" s="183" t="s">
        <v>993</v>
      </c>
      <c r="AC200" s="183" t="s">
        <v>993</v>
      </c>
      <c r="AD200" s="183" t="s">
        <v>993</v>
      </c>
      <c r="AE200" s="183">
        <f t="shared" si="56"/>
        <v>50</v>
      </c>
      <c r="AF200" s="183">
        <f t="shared" si="57"/>
        <v>50</v>
      </c>
      <c r="AG200" s="183">
        <f t="shared" si="58"/>
        <v>0</v>
      </c>
      <c r="AH200" s="183">
        <f t="shared" si="59"/>
        <v>50</v>
      </c>
      <c r="AI200" s="126">
        <v>50</v>
      </c>
      <c r="AJ200" s="126">
        <v>50</v>
      </c>
      <c r="AK200" s="126">
        <v>0</v>
      </c>
      <c r="AL200" s="126">
        <v>50</v>
      </c>
      <c r="AM200" s="126">
        <v>0</v>
      </c>
      <c r="AN200" s="126">
        <v>0</v>
      </c>
      <c r="AO200" s="126">
        <v>0</v>
      </c>
      <c r="AP200" s="126">
        <v>0</v>
      </c>
      <c r="AQ200" s="126">
        <v>0</v>
      </c>
      <c r="AR200" s="126">
        <v>0</v>
      </c>
      <c r="AS200" s="126">
        <v>0</v>
      </c>
      <c r="AT200" s="126">
        <v>0</v>
      </c>
      <c r="AU200" s="126">
        <v>0</v>
      </c>
      <c r="AV200" s="126">
        <v>0</v>
      </c>
      <c r="AW200" s="126">
        <v>0</v>
      </c>
      <c r="AX200" s="126">
        <v>0</v>
      </c>
      <c r="AY200" s="126">
        <v>0</v>
      </c>
      <c r="AZ200" s="126">
        <v>0</v>
      </c>
      <c r="BA200" s="126">
        <v>0</v>
      </c>
      <c r="BB200" s="126">
        <v>0</v>
      </c>
      <c r="BC200" s="127" t="b">
        <v>0</v>
      </c>
      <c r="BD200" s="127"/>
      <c r="BE200" s="183" t="s">
        <v>427</v>
      </c>
      <c r="BF200" s="126">
        <v>50</v>
      </c>
      <c r="BG200" s="183" t="s">
        <v>993</v>
      </c>
      <c r="BH200" s="126">
        <v>0</v>
      </c>
      <c r="BI200" s="183" t="s">
        <v>993</v>
      </c>
      <c r="BJ200" s="126">
        <v>0</v>
      </c>
      <c r="BK200" s="126">
        <v>0</v>
      </c>
      <c r="BL200" s="126">
        <v>0</v>
      </c>
      <c r="BM200" s="183" t="s">
        <v>993</v>
      </c>
      <c r="BN200" s="183" t="s">
        <v>993</v>
      </c>
      <c r="BO200" s="183" t="s">
        <v>993</v>
      </c>
      <c r="BP200" s="126">
        <v>0</v>
      </c>
      <c r="BQ200" s="183" t="s">
        <v>993</v>
      </c>
      <c r="BR200" s="126">
        <v>0</v>
      </c>
      <c r="BS200" s="183" t="s">
        <v>993</v>
      </c>
      <c r="BT200" s="126">
        <v>0</v>
      </c>
      <c r="BU200" s="126">
        <v>0</v>
      </c>
      <c r="BV200" s="126">
        <v>0</v>
      </c>
      <c r="BW200" s="183" t="s">
        <v>993</v>
      </c>
      <c r="BX200" s="126">
        <v>0</v>
      </c>
      <c r="BY200" s="183" t="s">
        <v>993</v>
      </c>
      <c r="BZ200" s="126">
        <v>0</v>
      </c>
      <c r="CA200" s="183" t="s">
        <v>993</v>
      </c>
      <c r="CB200" s="126">
        <v>0</v>
      </c>
      <c r="CC200" s="126">
        <v>0</v>
      </c>
      <c r="CD200" s="126">
        <v>0</v>
      </c>
      <c r="CE200" s="183" t="s">
        <v>993</v>
      </c>
      <c r="CF200" s="126">
        <v>0</v>
      </c>
      <c r="CG200" s="183" t="s">
        <v>993</v>
      </c>
      <c r="CH200" s="126">
        <v>0</v>
      </c>
      <c r="CI200" s="183" t="s">
        <v>993</v>
      </c>
      <c r="CJ200" s="126">
        <v>0</v>
      </c>
      <c r="CK200" s="126">
        <v>0</v>
      </c>
      <c r="CL200" s="126">
        <v>0</v>
      </c>
      <c r="CM200" s="126">
        <v>24</v>
      </c>
      <c r="CN200" s="126">
        <v>1.5</v>
      </c>
      <c r="CO200" s="126">
        <v>0</v>
      </c>
      <c r="CP200" s="126">
        <v>0</v>
      </c>
      <c r="CQ200" s="126">
        <v>2</v>
      </c>
      <c r="CR200" s="126">
        <v>1</v>
      </c>
      <c r="CS200" s="126">
        <v>2</v>
      </c>
      <c r="CT200" s="126">
        <v>0</v>
      </c>
      <c r="CU200" s="126">
        <v>0</v>
      </c>
      <c r="CV200" s="126">
        <v>0</v>
      </c>
      <c r="CW200" s="126">
        <v>0</v>
      </c>
      <c r="CX200" s="126">
        <v>0</v>
      </c>
      <c r="CY200" s="126">
        <v>0</v>
      </c>
      <c r="CZ200" s="126">
        <v>0</v>
      </c>
      <c r="DA200" s="126">
        <v>0</v>
      </c>
      <c r="DB200" s="126">
        <v>0</v>
      </c>
      <c r="DC200" s="126">
        <v>0</v>
      </c>
      <c r="DD200" s="126">
        <v>0</v>
      </c>
      <c r="DE200" s="126">
        <v>0</v>
      </c>
      <c r="DF200" s="126">
        <v>0</v>
      </c>
      <c r="DG200" s="127" t="b">
        <v>0</v>
      </c>
      <c r="DH200" s="183" t="s">
        <v>999</v>
      </c>
      <c r="DI200" s="183" t="s">
        <v>1055</v>
      </c>
      <c r="DJ200" s="183" t="s">
        <v>417</v>
      </c>
      <c r="DK200" s="183" t="s">
        <v>1231</v>
      </c>
      <c r="DL200" s="126">
        <v>1548</v>
      </c>
      <c r="DM200" s="126">
        <v>1388</v>
      </c>
      <c r="DN200" s="126">
        <v>119</v>
      </c>
      <c r="DO200" s="126">
        <v>41</v>
      </c>
      <c r="DP200" s="126">
        <v>7607</v>
      </c>
      <c r="DQ200" s="126">
        <v>1549</v>
      </c>
      <c r="DR200" s="167">
        <f t="shared" si="53"/>
        <v>0.4168219178082192</v>
      </c>
      <c r="DS200" s="168">
        <f t="shared" si="54"/>
        <v>4.91249596383597</v>
      </c>
      <c r="DT200" s="126">
        <v>1548</v>
      </c>
      <c r="DU200" s="126">
        <v>34</v>
      </c>
      <c r="DV200" s="126">
        <v>1494</v>
      </c>
      <c r="DW200" s="126">
        <v>3</v>
      </c>
      <c r="DX200" s="126">
        <v>17</v>
      </c>
      <c r="DY200" s="126">
        <v>0</v>
      </c>
      <c r="DZ200" s="126">
        <v>0</v>
      </c>
      <c r="EA200" s="126">
        <v>0</v>
      </c>
      <c r="EB200" s="126">
        <v>1549</v>
      </c>
      <c r="EC200" s="126">
        <v>32</v>
      </c>
      <c r="ED200" s="126">
        <v>1484</v>
      </c>
      <c r="EE200" s="126">
        <v>7</v>
      </c>
      <c r="EF200" s="126">
        <v>4</v>
      </c>
      <c r="EG200" s="126">
        <v>4</v>
      </c>
      <c r="EH200" s="126">
        <v>0</v>
      </c>
      <c r="EI200" s="126">
        <v>12</v>
      </c>
      <c r="EJ200" s="126">
        <v>6</v>
      </c>
      <c r="EK200" s="126">
        <v>0</v>
      </c>
      <c r="EL200" s="126">
        <v>1517</v>
      </c>
      <c r="EM200" s="126">
        <v>1513</v>
      </c>
      <c r="EN200" s="126">
        <v>0</v>
      </c>
      <c r="EO200" s="126">
        <v>1</v>
      </c>
      <c r="EP200" s="126">
        <v>3</v>
      </c>
      <c r="EQ200" s="126">
        <v>0</v>
      </c>
      <c r="ER200" s="127" t="b">
        <v>0</v>
      </c>
      <c r="ES200" s="127" t="b">
        <v>0</v>
      </c>
      <c r="ET200" s="127" t="b">
        <v>0</v>
      </c>
      <c r="EU200" s="128">
        <v>0.223</v>
      </c>
      <c r="EV200" s="128">
        <v>0.184</v>
      </c>
      <c r="EW200" s="128">
        <v>0.04</v>
      </c>
      <c r="EX200" s="128">
        <v>1.7000000000000001E-2</v>
      </c>
      <c r="EY200" s="128">
        <v>0.03</v>
      </c>
      <c r="EZ200" s="128">
        <v>7.2999999999999995E-2</v>
      </c>
      <c r="FA200" s="127" t="b">
        <v>0</v>
      </c>
      <c r="FB200" s="127" t="b">
        <v>0</v>
      </c>
      <c r="FC200" s="127" t="b">
        <v>0</v>
      </c>
      <c r="FD200" s="128">
        <v>0</v>
      </c>
      <c r="FE200" s="128">
        <v>0</v>
      </c>
      <c r="FF200" s="128">
        <v>0</v>
      </c>
      <c r="FG200" s="128">
        <v>0</v>
      </c>
      <c r="FH200" s="128">
        <v>0</v>
      </c>
      <c r="FI200" s="128">
        <v>0</v>
      </c>
      <c r="FJ200" s="127" t="b">
        <v>0</v>
      </c>
      <c r="FK200" s="127" t="b">
        <v>0</v>
      </c>
      <c r="FL200" s="127" t="b">
        <v>0</v>
      </c>
      <c r="FM200" s="128">
        <v>0</v>
      </c>
      <c r="FN200" s="128">
        <v>0</v>
      </c>
      <c r="FO200" s="128">
        <v>0</v>
      </c>
      <c r="FP200" s="128">
        <v>0</v>
      </c>
      <c r="FQ200" s="128">
        <v>0</v>
      </c>
      <c r="FR200" s="128">
        <v>0</v>
      </c>
      <c r="FS200" s="183" t="s">
        <v>993</v>
      </c>
      <c r="FT200" s="128">
        <v>0</v>
      </c>
      <c r="FU200" s="126">
        <v>0</v>
      </c>
      <c r="FV200" s="126">
        <v>1517</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6">
        <v>0</v>
      </c>
      <c r="GM200" s="127" t="b">
        <v>0</v>
      </c>
      <c r="GN200" s="183" t="s">
        <v>993</v>
      </c>
      <c r="GO200" s="183" t="s">
        <v>993</v>
      </c>
      <c r="GP200" s="183" t="s">
        <v>993</v>
      </c>
      <c r="GQ200" s="183" t="s">
        <v>993</v>
      </c>
      <c r="GR200" s="127"/>
      <c r="GS200" s="123"/>
    </row>
    <row r="201" spans="1:201">
      <c r="A201" s="122"/>
      <c r="B201" s="210" t="s">
        <v>494</v>
      </c>
      <c r="C201" s="183" t="s">
        <v>1226</v>
      </c>
      <c r="D201" s="183" t="s">
        <v>37</v>
      </c>
      <c r="E201" s="183" t="s">
        <v>437</v>
      </c>
      <c r="F201" s="183" t="s">
        <v>986</v>
      </c>
      <c r="G201" s="183" t="s">
        <v>1062</v>
      </c>
      <c r="H201" s="183" t="s">
        <v>1063</v>
      </c>
      <c r="I201" s="183" t="s">
        <v>1223</v>
      </c>
      <c r="J201" s="183" t="s">
        <v>1224</v>
      </c>
      <c r="K201" s="126">
        <v>22</v>
      </c>
      <c r="L201" s="183" t="s">
        <v>37</v>
      </c>
      <c r="M201" s="183" t="s">
        <v>1914</v>
      </c>
      <c r="N201" s="183" t="s">
        <v>522</v>
      </c>
      <c r="O201" s="183" t="s">
        <v>993</v>
      </c>
      <c r="P201" s="183" t="s">
        <v>993</v>
      </c>
      <c r="Q201" s="183" t="s">
        <v>290</v>
      </c>
      <c r="R201" s="127" t="b">
        <v>0</v>
      </c>
      <c r="S201" s="126">
        <v>0</v>
      </c>
      <c r="T201" s="127" t="b">
        <v>0</v>
      </c>
      <c r="U201" s="126">
        <v>0</v>
      </c>
      <c r="V201" s="127" t="b">
        <v>0</v>
      </c>
      <c r="W201" s="127" t="b">
        <v>1</v>
      </c>
      <c r="X201" s="183" t="s">
        <v>290</v>
      </c>
      <c r="Y201" s="183" t="b">
        <f t="shared" si="60"/>
        <v>1</v>
      </c>
      <c r="Z201" s="183" t="s">
        <v>993</v>
      </c>
      <c r="AA201" s="127" t="b">
        <v>0</v>
      </c>
      <c r="AB201" s="183" t="s">
        <v>993</v>
      </c>
      <c r="AC201" s="183" t="s">
        <v>993</v>
      </c>
      <c r="AD201" s="183" t="s">
        <v>993</v>
      </c>
      <c r="AE201" s="183">
        <f t="shared" si="56"/>
        <v>10</v>
      </c>
      <c r="AF201" s="183">
        <f t="shared" si="57"/>
        <v>0</v>
      </c>
      <c r="AG201" s="183">
        <f t="shared" si="58"/>
        <v>0</v>
      </c>
      <c r="AH201" s="183">
        <f t="shared" si="59"/>
        <v>10</v>
      </c>
      <c r="AI201" s="126">
        <v>10</v>
      </c>
      <c r="AJ201" s="126">
        <v>0</v>
      </c>
      <c r="AK201" s="126">
        <v>0</v>
      </c>
      <c r="AL201" s="126">
        <v>10</v>
      </c>
      <c r="AM201" s="126">
        <v>0</v>
      </c>
      <c r="AN201" s="126">
        <v>0</v>
      </c>
      <c r="AO201" s="126">
        <v>0</v>
      </c>
      <c r="AP201" s="126">
        <v>0</v>
      </c>
      <c r="AQ201" s="126">
        <v>0</v>
      </c>
      <c r="AR201" s="126">
        <v>0</v>
      </c>
      <c r="AS201" s="126">
        <v>0</v>
      </c>
      <c r="AT201" s="126">
        <v>0</v>
      </c>
      <c r="AU201" s="126">
        <v>0</v>
      </c>
      <c r="AV201" s="126">
        <v>0</v>
      </c>
      <c r="AW201" s="126">
        <v>0</v>
      </c>
      <c r="AX201" s="126">
        <v>0</v>
      </c>
      <c r="AY201" s="126">
        <v>0</v>
      </c>
      <c r="AZ201" s="126">
        <v>0</v>
      </c>
      <c r="BA201" s="126">
        <v>0</v>
      </c>
      <c r="BB201" s="126">
        <v>0</v>
      </c>
      <c r="BC201" s="127" t="b">
        <v>0</v>
      </c>
      <c r="BD201" s="183" t="s">
        <v>1232</v>
      </c>
      <c r="BE201" s="183" t="s">
        <v>993</v>
      </c>
      <c r="BF201" s="126">
        <v>0</v>
      </c>
      <c r="BG201" s="183" t="s">
        <v>993</v>
      </c>
      <c r="BH201" s="126">
        <v>0</v>
      </c>
      <c r="BI201" s="183" t="s">
        <v>993</v>
      </c>
      <c r="BJ201" s="126">
        <v>0</v>
      </c>
      <c r="BK201" s="126">
        <v>0</v>
      </c>
      <c r="BL201" s="126">
        <v>10</v>
      </c>
      <c r="BM201" s="183" t="s">
        <v>993</v>
      </c>
      <c r="BN201" s="183" t="s">
        <v>993</v>
      </c>
      <c r="BO201" s="183" t="s">
        <v>993</v>
      </c>
      <c r="BP201" s="126">
        <v>0</v>
      </c>
      <c r="BQ201" s="183" t="s">
        <v>993</v>
      </c>
      <c r="BR201" s="126">
        <v>0</v>
      </c>
      <c r="BS201" s="183" t="s">
        <v>993</v>
      </c>
      <c r="BT201" s="126">
        <v>0</v>
      </c>
      <c r="BU201" s="126">
        <v>0</v>
      </c>
      <c r="BV201" s="126">
        <v>0</v>
      </c>
      <c r="BW201" s="183" t="s">
        <v>993</v>
      </c>
      <c r="BX201" s="126">
        <v>0</v>
      </c>
      <c r="BY201" s="183" t="s">
        <v>993</v>
      </c>
      <c r="BZ201" s="126">
        <v>0</v>
      </c>
      <c r="CA201" s="183" t="s">
        <v>993</v>
      </c>
      <c r="CB201" s="126">
        <v>0</v>
      </c>
      <c r="CC201" s="126">
        <v>0</v>
      </c>
      <c r="CD201" s="126">
        <v>0</v>
      </c>
      <c r="CE201" s="183" t="s">
        <v>993</v>
      </c>
      <c r="CF201" s="126">
        <v>0</v>
      </c>
      <c r="CG201" s="183" t="s">
        <v>993</v>
      </c>
      <c r="CH201" s="126">
        <v>0</v>
      </c>
      <c r="CI201" s="183" t="s">
        <v>993</v>
      </c>
      <c r="CJ201" s="126">
        <v>0</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7" t="b">
        <v>1</v>
      </c>
      <c r="DH201" s="183" t="s">
        <v>270</v>
      </c>
      <c r="DI201" s="183" t="s">
        <v>993</v>
      </c>
      <c r="DJ201" s="183" t="s">
        <v>993</v>
      </c>
      <c r="DK201" s="183" t="s">
        <v>993</v>
      </c>
      <c r="DL201" s="126">
        <v>0</v>
      </c>
      <c r="DM201" s="126">
        <v>0</v>
      </c>
      <c r="DN201" s="126">
        <v>0</v>
      </c>
      <c r="DO201" s="126">
        <v>0</v>
      </c>
      <c r="DP201" s="126">
        <v>0</v>
      </c>
      <c r="DQ201" s="126">
        <v>0</v>
      </c>
      <c r="DR201" s="167">
        <f t="shared" si="53"/>
        <v>0</v>
      </c>
      <c r="DS201" s="168" t="e">
        <f t="shared" si="54"/>
        <v>#DIV/0!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6">
        <v>0</v>
      </c>
      <c r="ER201" s="127" t="b">
        <v>0</v>
      </c>
      <c r="ES201" s="127" t="b">
        <v>0</v>
      </c>
      <c r="ET201" s="127" t="b">
        <v>0</v>
      </c>
      <c r="EU201" s="128">
        <v>0</v>
      </c>
      <c r="EV201" s="128">
        <v>0</v>
      </c>
      <c r="EW201" s="128">
        <v>0</v>
      </c>
      <c r="EX201" s="128">
        <v>0</v>
      </c>
      <c r="EY201" s="128">
        <v>0</v>
      </c>
      <c r="EZ201" s="128">
        <v>0</v>
      </c>
      <c r="FA201" s="127" t="b">
        <v>0</v>
      </c>
      <c r="FB201" s="127" t="b">
        <v>0</v>
      </c>
      <c r="FC201" s="127" t="b">
        <v>0</v>
      </c>
      <c r="FD201" s="128">
        <v>0</v>
      </c>
      <c r="FE201" s="128">
        <v>0</v>
      </c>
      <c r="FF201" s="128">
        <v>0</v>
      </c>
      <c r="FG201" s="128">
        <v>0</v>
      </c>
      <c r="FH201" s="128">
        <v>0</v>
      </c>
      <c r="FI201" s="128">
        <v>0</v>
      </c>
      <c r="FJ201" s="127" t="b">
        <v>0</v>
      </c>
      <c r="FK201" s="127" t="b">
        <v>0</v>
      </c>
      <c r="FL201" s="127" t="b">
        <v>0</v>
      </c>
      <c r="FM201" s="128">
        <v>0</v>
      </c>
      <c r="FN201" s="128">
        <v>0</v>
      </c>
      <c r="FO201" s="128">
        <v>0</v>
      </c>
      <c r="FP201" s="128">
        <v>0</v>
      </c>
      <c r="FQ201" s="128">
        <v>0</v>
      </c>
      <c r="FR201" s="128">
        <v>0</v>
      </c>
      <c r="FS201" s="183" t="s">
        <v>993</v>
      </c>
      <c r="FT201" s="128">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6">
        <v>0</v>
      </c>
      <c r="GM201" s="127" t="b">
        <v>0</v>
      </c>
      <c r="GN201" s="183" t="s">
        <v>993</v>
      </c>
      <c r="GO201" s="183" t="s">
        <v>993</v>
      </c>
      <c r="GP201" s="183" t="s">
        <v>993</v>
      </c>
      <c r="GQ201" s="183" t="s">
        <v>993</v>
      </c>
      <c r="GR201" s="127"/>
      <c r="GS201" s="123"/>
    </row>
    <row r="202" spans="1:201">
      <c r="A202" s="122"/>
      <c r="B202" s="210" t="s">
        <v>494</v>
      </c>
      <c r="C202" s="183" t="s">
        <v>1226</v>
      </c>
      <c r="D202" s="183" t="s">
        <v>37</v>
      </c>
      <c r="E202" s="183" t="s">
        <v>437</v>
      </c>
      <c r="F202" s="183" t="s">
        <v>986</v>
      </c>
      <c r="G202" s="183" t="s">
        <v>1062</v>
      </c>
      <c r="H202" s="183" t="s">
        <v>1063</v>
      </c>
      <c r="I202" s="183" t="s">
        <v>1223</v>
      </c>
      <c r="J202" s="183" t="s">
        <v>1224</v>
      </c>
      <c r="K202" s="126">
        <v>23</v>
      </c>
      <c r="L202" s="183" t="s">
        <v>37</v>
      </c>
      <c r="M202" s="183" t="s">
        <v>1915</v>
      </c>
      <c r="N202" s="183" t="s">
        <v>524</v>
      </c>
      <c r="O202" s="183" t="s">
        <v>993</v>
      </c>
      <c r="P202" s="183" t="s">
        <v>993</v>
      </c>
      <c r="Q202" s="183" t="s">
        <v>290</v>
      </c>
      <c r="R202" s="127" t="b">
        <v>0</v>
      </c>
      <c r="S202" s="126">
        <v>0</v>
      </c>
      <c r="T202" s="127" t="b">
        <v>0</v>
      </c>
      <c r="U202" s="126">
        <v>0</v>
      </c>
      <c r="V202" s="127" t="b">
        <v>0</v>
      </c>
      <c r="W202" s="127" t="b">
        <v>1</v>
      </c>
      <c r="X202" s="183" t="s">
        <v>290</v>
      </c>
      <c r="Y202" s="183" t="b">
        <f t="shared" si="60"/>
        <v>1</v>
      </c>
      <c r="Z202" s="183" t="s">
        <v>993</v>
      </c>
      <c r="AA202" s="127" t="b">
        <v>0</v>
      </c>
      <c r="AB202" s="183" t="s">
        <v>993</v>
      </c>
      <c r="AC202" s="183" t="s">
        <v>993</v>
      </c>
      <c r="AD202" s="183" t="s">
        <v>993</v>
      </c>
      <c r="AE202" s="183">
        <f t="shared" si="56"/>
        <v>14</v>
      </c>
      <c r="AF202" s="183">
        <f t="shared" si="57"/>
        <v>10</v>
      </c>
      <c r="AG202" s="183">
        <f t="shared" si="58"/>
        <v>0</v>
      </c>
      <c r="AH202" s="183">
        <f t="shared" si="59"/>
        <v>14</v>
      </c>
      <c r="AI202" s="126">
        <v>14</v>
      </c>
      <c r="AJ202" s="126">
        <v>10</v>
      </c>
      <c r="AK202" s="126">
        <v>0</v>
      </c>
      <c r="AL202" s="126">
        <v>14</v>
      </c>
      <c r="AM202" s="126">
        <v>0</v>
      </c>
      <c r="AN202" s="126">
        <v>0</v>
      </c>
      <c r="AO202" s="126">
        <v>0</v>
      </c>
      <c r="AP202" s="126">
        <v>0</v>
      </c>
      <c r="AQ202" s="126">
        <v>0</v>
      </c>
      <c r="AR202" s="126">
        <v>0</v>
      </c>
      <c r="AS202" s="126">
        <v>0</v>
      </c>
      <c r="AT202" s="126">
        <v>0</v>
      </c>
      <c r="AU202" s="126">
        <v>0</v>
      </c>
      <c r="AV202" s="126">
        <v>0</v>
      </c>
      <c r="AW202" s="126">
        <v>0</v>
      </c>
      <c r="AX202" s="126">
        <v>0</v>
      </c>
      <c r="AY202" s="126">
        <v>0</v>
      </c>
      <c r="AZ202" s="126">
        <v>0</v>
      </c>
      <c r="BA202" s="126">
        <v>0</v>
      </c>
      <c r="BB202" s="126">
        <v>0</v>
      </c>
      <c r="BC202" s="127" t="b">
        <v>0</v>
      </c>
      <c r="BD202" s="127"/>
      <c r="BE202" s="183" t="s">
        <v>993</v>
      </c>
      <c r="BF202" s="126">
        <v>0</v>
      </c>
      <c r="BG202" s="183" t="s">
        <v>993</v>
      </c>
      <c r="BH202" s="126">
        <v>0</v>
      </c>
      <c r="BI202" s="183" t="s">
        <v>993</v>
      </c>
      <c r="BJ202" s="126">
        <v>0</v>
      </c>
      <c r="BK202" s="126">
        <v>0</v>
      </c>
      <c r="BL202" s="126">
        <v>14</v>
      </c>
      <c r="BM202" s="183" t="s">
        <v>993</v>
      </c>
      <c r="BN202" s="183" t="s">
        <v>993</v>
      </c>
      <c r="BO202" s="183" t="s">
        <v>993</v>
      </c>
      <c r="BP202" s="126">
        <v>0</v>
      </c>
      <c r="BQ202" s="183" t="s">
        <v>993</v>
      </c>
      <c r="BR202" s="126">
        <v>0</v>
      </c>
      <c r="BS202" s="183" t="s">
        <v>993</v>
      </c>
      <c r="BT202" s="126">
        <v>0</v>
      </c>
      <c r="BU202" s="126">
        <v>0</v>
      </c>
      <c r="BV202" s="126">
        <v>0</v>
      </c>
      <c r="BW202" s="183" t="s">
        <v>993</v>
      </c>
      <c r="BX202" s="126">
        <v>0</v>
      </c>
      <c r="BY202" s="183" t="s">
        <v>993</v>
      </c>
      <c r="BZ202" s="126">
        <v>0</v>
      </c>
      <c r="CA202" s="183" t="s">
        <v>993</v>
      </c>
      <c r="CB202" s="126">
        <v>0</v>
      </c>
      <c r="CC202" s="126">
        <v>0</v>
      </c>
      <c r="CD202" s="126">
        <v>0</v>
      </c>
      <c r="CE202" s="183" t="s">
        <v>993</v>
      </c>
      <c r="CF202" s="126">
        <v>0</v>
      </c>
      <c r="CG202" s="183" t="s">
        <v>993</v>
      </c>
      <c r="CH202" s="126">
        <v>0</v>
      </c>
      <c r="CI202" s="183" t="s">
        <v>993</v>
      </c>
      <c r="CJ202" s="126">
        <v>0</v>
      </c>
      <c r="CK202" s="126">
        <v>0</v>
      </c>
      <c r="CL202" s="126">
        <v>0</v>
      </c>
      <c r="CM202" s="126">
        <v>0</v>
      </c>
      <c r="CN202" s="126">
        <v>0</v>
      </c>
      <c r="CO202" s="126">
        <v>0</v>
      </c>
      <c r="CP202" s="126">
        <v>0</v>
      </c>
      <c r="CQ202" s="126">
        <v>0</v>
      </c>
      <c r="CR202" s="126">
        <v>0</v>
      </c>
      <c r="CS202" s="126">
        <v>0</v>
      </c>
      <c r="CT202" s="126">
        <v>0</v>
      </c>
      <c r="CU202" s="126">
        <v>0</v>
      </c>
      <c r="CV202" s="126">
        <v>0</v>
      </c>
      <c r="CW202" s="126">
        <v>0</v>
      </c>
      <c r="CX202" s="126">
        <v>0</v>
      </c>
      <c r="CY202" s="126">
        <v>0</v>
      </c>
      <c r="CZ202" s="126">
        <v>0</v>
      </c>
      <c r="DA202" s="126">
        <v>0</v>
      </c>
      <c r="DB202" s="126">
        <v>0</v>
      </c>
      <c r="DC202" s="126">
        <v>0</v>
      </c>
      <c r="DD202" s="126">
        <v>0</v>
      </c>
      <c r="DE202" s="126">
        <v>0</v>
      </c>
      <c r="DF202" s="126">
        <v>0</v>
      </c>
      <c r="DG202" s="127" t="b">
        <v>1</v>
      </c>
      <c r="DH202" s="183" t="s">
        <v>270</v>
      </c>
      <c r="DI202" s="183" t="s">
        <v>993</v>
      </c>
      <c r="DJ202" s="183" t="s">
        <v>993</v>
      </c>
      <c r="DK202" s="183" t="s">
        <v>993</v>
      </c>
      <c r="DL202" s="126">
        <v>0</v>
      </c>
      <c r="DM202" s="126">
        <v>0</v>
      </c>
      <c r="DN202" s="126">
        <v>0</v>
      </c>
      <c r="DO202" s="126">
        <v>0</v>
      </c>
      <c r="DP202" s="126">
        <v>1511</v>
      </c>
      <c r="DQ202" s="126">
        <v>761</v>
      </c>
      <c r="DR202" s="167">
        <f t="shared" si="53"/>
        <v>0.29569471624266147</v>
      </c>
      <c r="DS202" s="168">
        <f t="shared" si="54"/>
        <v>3.971090670170828</v>
      </c>
      <c r="DT202" s="126">
        <v>0</v>
      </c>
      <c r="DU202" s="126">
        <v>0</v>
      </c>
      <c r="DV202" s="126">
        <v>0</v>
      </c>
      <c r="DW202" s="126">
        <v>0</v>
      </c>
      <c r="DX202" s="126">
        <v>0</v>
      </c>
      <c r="DY202" s="126">
        <v>0</v>
      </c>
      <c r="DZ202" s="126">
        <v>0</v>
      </c>
      <c r="EA202" s="126">
        <v>0</v>
      </c>
      <c r="EB202" s="126">
        <v>761</v>
      </c>
      <c r="EC202" s="126">
        <v>0</v>
      </c>
      <c r="ED202" s="126">
        <v>761</v>
      </c>
      <c r="EE202" s="126">
        <v>0</v>
      </c>
      <c r="EF202" s="126">
        <v>0</v>
      </c>
      <c r="EG202" s="126">
        <v>0</v>
      </c>
      <c r="EH202" s="126">
        <v>0</v>
      </c>
      <c r="EI202" s="126">
        <v>0</v>
      </c>
      <c r="EJ202" s="126">
        <v>0</v>
      </c>
      <c r="EK202" s="126">
        <v>0</v>
      </c>
      <c r="EL202" s="126">
        <v>761</v>
      </c>
      <c r="EM202" s="126">
        <v>761</v>
      </c>
      <c r="EN202" s="126">
        <v>0</v>
      </c>
      <c r="EO202" s="126">
        <v>0</v>
      </c>
      <c r="EP202" s="126">
        <v>0</v>
      </c>
      <c r="EQ202" s="126">
        <v>0</v>
      </c>
      <c r="ER202" s="127" t="b">
        <v>0</v>
      </c>
      <c r="ES202" s="127" t="b">
        <v>0</v>
      </c>
      <c r="ET202" s="127" t="b">
        <v>0</v>
      </c>
      <c r="EU202" s="128">
        <v>0</v>
      </c>
      <c r="EV202" s="128">
        <v>0</v>
      </c>
      <c r="EW202" s="128">
        <v>0</v>
      </c>
      <c r="EX202" s="128">
        <v>0</v>
      </c>
      <c r="EY202" s="128">
        <v>0</v>
      </c>
      <c r="EZ202" s="128">
        <v>0</v>
      </c>
      <c r="FA202" s="127" t="b">
        <v>0</v>
      </c>
      <c r="FB202" s="127" t="b">
        <v>0</v>
      </c>
      <c r="FC202" s="127" t="b">
        <v>0</v>
      </c>
      <c r="FD202" s="128">
        <v>0</v>
      </c>
      <c r="FE202" s="128">
        <v>0</v>
      </c>
      <c r="FF202" s="128">
        <v>0</v>
      </c>
      <c r="FG202" s="128">
        <v>0</v>
      </c>
      <c r="FH202" s="128">
        <v>0</v>
      </c>
      <c r="FI202" s="128">
        <v>0</v>
      </c>
      <c r="FJ202" s="127" t="b">
        <v>0</v>
      </c>
      <c r="FK202" s="127" t="b">
        <v>0</v>
      </c>
      <c r="FL202" s="127" t="b">
        <v>0</v>
      </c>
      <c r="FM202" s="128">
        <v>0</v>
      </c>
      <c r="FN202" s="128">
        <v>0</v>
      </c>
      <c r="FO202" s="128">
        <v>0</v>
      </c>
      <c r="FP202" s="128">
        <v>0</v>
      </c>
      <c r="FQ202" s="128">
        <v>0</v>
      </c>
      <c r="FR202" s="128">
        <v>0</v>
      </c>
      <c r="FS202" s="183" t="s">
        <v>993</v>
      </c>
      <c r="FT202" s="128">
        <v>0</v>
      </c>
      <c r="FU202" s="126">
        <v>0</v>
      </c>
      <c r="FV202" s="126">
        <v>761</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6">
        <v>0</v>
      </c>
      <c r="GM202" s="127" t="b">
        <v>0</v>
      </c>
      <c r="GN202" s="183" t="s">
        <v>993</v>
      </c>
      <c r="GO202" s="183" t="s">
        <v>993</v>
      </c>
      <c r="GP202" s="183" t="s">
        <v>993</v>
      </c>
      <c r="GQ202" s="183" t="s">
        <v>993</v>
      </c>
      <c r="GR202" s="127"/>
      <c r="GS202" s="123"/>
    </row>
    <row r="203" spans="1:201">
      <c r="A203" s="122"/>
      <c r="B203" s="210"/>
      <c r="C203" s="183"/>
      <c r="D203" s="183"/>
      <c r="E203" s="183"/>
      <c r="F203" s="183"/>
      <c r="G203" s="183"/>
      <c r="H203" s="183"/>
      <c r="I203" s="183"/>
      <c r="J203" s="183"/>
      <c r="K203" s="126"/>
      <c r="L203" s="181" t="s">
        <v>4</v>
      </c>
      <c r="M203" s="183"/>
      <c r="N203" s="183"/>
      <c r="O203" s="183"/>
      <c r="P203" s="183"/>
      <c r="Q203" s="183"/>
      <c r="R203" s="127"/>
      <c r="S203" s="126"/>
      <c r="T203" s="127"/>
      <c r="U203" s="126"/>
      <c r="V203" s="127"/>
      <c r="W203" s="127"/>
      <c r="X203" s="183"/>
      <c r="Y203" s="183"/>
      <c r="Z203" s="183"/>
      <c r="AA203" s="127"/>
      <c r="AB203" s="183"/>
      <c r="AC203" s="183"/>
      <c r="AD203" s="183"/>
      <c r="AE203" s="183">
        <v>250</v>
      </c>
      <c r="AF203" s="183">
        <v>204</v>
      </c>
      <c r="AG203" s="183">
        <v>28</v>
      </c>
      <c r="AH203" s="183">
        <v>247</v>
      </c>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7"/>
      <c r="BD203" s="127"/>
      <c r="BE203" s="183"/>
      <c r="BF203" s="126"/>
      <c r="BG203" s="183"/>
      <c r="BH203" s="126"/>
      <c r="BI203" s="183"/>
      <c r="BJ203" s="126"/>
      <c r="BK203" s="126"/>
      <c r="BL203" s="126"/>
      <c r="BM203" s="183"/>
      <c r="BN203" s="183"/>
      <c r="BO203" s="183"/>
      <c r="BP203" s="126"/>
      <c r="BQ203" s="183"/>
      <c r="BR203" s="126"/>
      <c r="BS203" s="183"/>
      <c r="BT203" s="126"/>
      <c r="BU203" s="126"/>
      <c r="BV203" s="126"/>
      <c r="BW203" s="183"/>
      <c r="BX203" s="126"/>
      <c r="BY203" s="183"/>
      <c r="BZ203" s="126"/>
      <c r="CA203" s="183"/>
      <c r="CB203" s="126"/>
      <c r="CC203" s="126"/>
      <c r="CD203" s="126"/>
      <c r="CE203" s="183"/>
      <c r="CF203" s="126"/>
      <c r="CG203" s="183"/>
      <c r="CH203" s="126"/>
      <c r="CI203" s="183"/>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7"/>
      <c r="DH203" s="183"/>
      <c r="DI203" s="183"/>
      <c r="DJ203" s="183"/>
      <c r="DK203" s="183"/>
      <c r="DL203" s="126">
        <v>9748</v>
      </c>
      <c r="DM203" s="126"/>
      <c r="DN203" s="126"/>
      <c r="DO203" s="126"/>
      <c r="DP203" s="126">
        <v>49488</v>
      </c>
      <c r="DQ203" s="126">
        <v>9330</v>
      </c>
      <c r="DR203" s="167">
        <f t="shared" si="53"/>
        <v>0.54233424657534246</v>
      </c>
      <c r="DS203" s="168">
        <f t="shared" si="54"/>
        <v>5.1879651955131569</v>
      </c>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7"/>
      <c r="ES203" s="127"/>
      <c r="ET203" s="127"/>
      <c r="EU203" s="128"/>
      <c r="EV203" s="128"/>
      <c r="EW203" s="128"/>
      <c r="EX203" s="128"/>
      <c r="EY203" s="128"/>
      <c r="EZ203" s="128"/>
      <c r="FA203" s="127"/>
      <c r="FB203" s="127"/>
      <c r="FC203" s="127"/>
      <c r="FD203" s="128"/>
      <c r="FE203" s="128"/>
      <c r="FF203" s="128"/>
      <c r="FG203" s="128"/>
      <c r="FH203" s="128"/>
      <c r="FI203" s="128"/>
      <c r="FJ203" s="127"/>
      <c r="FK203" s="127"/>
      <c r="FL203" s="127"/>
      <c r="FM203" s="128"/>
      <c r="FN203" s="128"/>
      <c r="FO203" s="128"/>
      <c r="FP203" s="128"/>
      <c r="FQ203" s="128"/>
      <c r="FR203" s="128"/>
      <c r="FS203" s="183"/>
      <c r="FT203" s="128"/>
      <c r="FU203" s="126"/>
      <c r="FV203" s="126"/>
      <c r="FW203" s="126"/>
      <c r="FX203" s="126"/>
      <c r="FY203" s="126"/>
      <c r="FZ203" s="126"/>
      <c r="GA203" s="126"/>
      <c r="GB203" s="126"/>
      <c r="GC203" s="126"/>
      <c r="GD203" s="126"/>
      <c r="GE203" s="126"/>
      <c r="GF203" s="126"/>
      <c r="GG203" s="126"/>
      <c r="GH203" s="126"/>
      <c r="GI203" s="126"/>
      <c r="GJ203" s="126"/>
      <c r="GK203" s="126"/>
      <c r="GL203" s="126"/>
      <c r="GM203" s="127"/>
      <c r="GN203" s="183"/>
      <c r="GO203" s="183"/>
      <c r="GP203" s="183"/>
      <c r="GQ203" s="183"/>
      <c r="GR203" s="127"/>
      <c r="GS203" s="123"/>
    </row>
    <row r="204" spans="1:201" s="175" customFormat="1">
      <c r="A204" s="169"/>
      <c r="B204" s="211"/>
      <c r="C204" s="170"/>
      <c r="D204" s="170"/>
      <c r="E204" s="170"/>
      <c r="F204" s="170"/>
      <c r="G204" s="170"/>
      <c r="H204" s="170"/>
      <c r="I204" s="170"/>
      <c r="J204" s="170"/>
      <c r="K204" s="171"/>
      <c r="L204" s="170"/>
      <c r="M204" s="170"/>
      <c r="N204" s="170"/>
      <c r="O204" s="170"/>
      <c r="P204" s="170"/>
      <c r="Q204" s="170"/>
      <c r="R204" s="172"/>
      <c r="S204" s="171"/>
      <c r="T204" s="172"/>
      <c r="U204" s="171"/>
      <c r="V204" s="172"/>
      <c r="W204" s="172"/>
      <c r="X204" s="170"/>
      <c r="Y204" s="170"/>
      <c r="Z204" s="170"/>
      <c r="AA204" s="172"/>
      <c r="AB204" s="170"/>
      <c r="AC204" s="170"/>
      <c r="AD204" s="170"/>
      <c r="AE204" s="170">
        <f>SUM(AE135:AE203)</f>
        <v>2992</v>
      </c>
      <c r="AF204" s="170">
        <f t="shared" ref="AF204:AH204" si="61">SUM(AF135:AF203)</f>
        <v>2642</v>
      </c>
      <c r="AG204" s="170">
        <f t="shared" si="61"/>
        <v>1002</v>
      </c>
      <c r="AH204" s="170">
        <f t="shared" si="61"/>
        <v>2989</v>
      </c>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2"/>
      <c r="BD204" s="172"/>
      <c r="BE204" s="170"/>
      <c r="BF204" s="171"/>
      <c r="BG204" s="170"/>
      <c r="BH204" s="171"/>
      <c r="BI204" s="170"/>
      <c r="BJ204" s="171"/>
      <c r="BK204" s="171"/>
      <c r="BL204" s="171"/>
      <c r="BM204" s="170"/>
      <c r="BN204" s="170"/>
      <c r="BO204" s="170"/>
      <c r="BP204" s="171"/>
      <c r="BQ204" s="170"/>
      <c r="BR204" s="171"/>
      <c r="BS204" s="170"/>
      <c r="BT204" s="171"/>
      <c r="BU204" s="171"/>
      <c r="BV204" s="171"/>
      <c r="BW204" s="170"/>
      <c r="BX204" s="171"/>
      <c r="BY204" s="170"/>
      <c r="BZ204" s="171"/>
      <c r="CA204" s="170"/>
      <c r="CB204" s="171"/>
      <c r="CC204" s="171"/>
      <c r="CD204" s="171"/>
      <c r="CE204" s="170"/>
      <c r="CF204" s="171"/>
      <c r="CG204" s="170"/>
      <c r="CH204" s="171"/>
      <c r="CI204" s="170"/>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2"/>
      <c r="DH204" s="170"/>
      <c r="DI204" s="170"/>
      <c r="DJ204" s="170"/>
      <c r="DK204" s="170"/>
      <c r="DL204" s="171">
        <f>SUM(DL135:DL203)</f>
        <v>67340</v>
      </c>
      <c r="DM204" s="171">
        <f t="shared" ref="DM204:EY204" si="62">SUM(DM135:DM202)</f>
        <v>34959</v>
      </c>
      <c r="DN204" s="171">
        <f t="shared" si="62"/>
        <v>11162</v>
      </c>
      <c r="DO204" s="171">
        <f t="shared" si="62"/>
        <v>11471</v>
      </c>
      <c r="DP204" s="171">
        <f>SUM(DP135:DP203)</f>
        <v>742137</v>
      </c>
      <c r="DQ204" s="171">
        <f>SUM(DQ135:DQ203)</f>
        <v>67256</v>
      </c>
      <c r="DR204" s="167">
        <f t="shared" si="53"/>
        <v>0.67956285253827553</v>
      </c>
      <c r="DS204" s="168">
        <f t="shared" si="54"/>
        <v>11.027623406341942</v>
      </c>
      <c r="DT204" s="171">
        <f t="shared" si="62"/>
        <v>57592</v>
      </c>
      <c r="DU204" s="171">
        <f t="shared" si="62"/>
        <v>4793</v>
      </c>
      <c r="DV204" s="171">
        <f t="shared" si="62"/>
        <v>46347</v>
      </c>
      <c r="DW204" s="171">
        <f t="shared" si="62"/>
        <v>1768</v>
      </c>
      <c r="DX204" s="171">
        <f t="shared" si="62"/>
        <v>4270</v>
      </c>
      <c r="DY204" s="171">
        <f t="shared" si="62"/>
        <v>0</v>
      </c>
      <c r="DZ204" s="171">
        <f t="shared" si="62"/>
        <v>398</v>
      </c>
      <c r="EA204" s="171">
        <f t="shared" si="62"/>
        <v>16</v>
      </c>
      <c r="EB204" s="171">
        <f t="shared" si="62"/>
        <v>57722</v>
      </c>
      <c r="EC204" s="171">
        <f t="shared" si="62"/>
        <v>9100</v>
      </c>
      <c r="ED204" s="171">
        <f t="shared" si="62"/>
        <v>41645</v>
      </c>
      <c r="EE204" s="171">
        <f t="shared" si="62"/>
        <v>2256</v>
      </c>
      <c r="EF204" s="171">
        <f t="shared" si="62"/>
        <v>483</v>
      </c>
      <c r="EG204" s="171">
        <f t="shared" si="62"/>
        <v>892</v>
      </c>
      <c r="EH204" s="171">
        <f t="shared" si="62"/>
        <v>1</v>
      </c>
      <c r="EI204" s="171">
        <f t="shared" si="62"/>
        <v>1399</v>
      </c>
      <c r="EJ204" s="171">
        <f t="shared" si="62"/>
        <v>1734</v>
      </c>
      <c r="EK204" s="171">
        <f t="shared" si="62"/>
        <v>212</v>
      </c>
      <c r="EL204" s="171">
        <f t="shared" si="62"/>
        <v>48622</v>
      </c>
      <c r="EM204" s="171">
        <f t="shared" si="62"/>
        <v>44808</v>
      </c>
      <c r="EN204" s="171">
        <f t="shared" si="62"/>
        <v>674</v>
      </c>
      <c r="EO204" s="171">
        <f t="shared" si="62"/>
        <v>2652</v>
      </c>
      <c r="EP204" s="171">
        <f t="shared" si="62"/>
        <v>488</v>
      </c>
      <c r="EQ204" s="171">
        <f t="shared" si="62"/>
        <v>460</v>
      </c>
      <c r="ER204" s="171">
        <f t="shared" si="62"/>
        <v>0</v>
      </c>
      <c r="ES204" s="171">
        <f t="shared" si="62"/>
        <v>0</v>
      </c>
      <c r="ET204" s="171">
        <f t="shared" si="62"/>
        <v>0</v>
      </c>
      <c r="EU204" s="171">
        <f t="shared" si="62"/>
        <v>24.425999999999998</v>
      </c>
      <c r="EV204" s="171">
        <f t="shared" si="62"/>
        <v>15.882000000000003</v>
      </c>
      <c r="EW204" s="171">
        <f t="shared" si="62"/>
        <v>9.8980000000000015</v>
      </c>
      <c r="EX204" s="171">
        <f t="shared" si="62"/>
        <v>6.4700000000000006</v>
      </c>
      <c r="EY204" s="171">
        <f t="shared" si="62"/>
        <v>5.8349999999999991</v>
      </c>
      <c r="EZ204" s="173"/>
      <c r="FA204" s="172"/>
      <c r="FB204" s="172"/>
      <c r="FC204" s="172"/>
      <c r="FD204" s="173"/>
      <c r="FE204" s="173"/>
      <c r="FF204" s="173"/>
      <c r="FG204" s="173"/>
      <c r="FH204" s="173"/>
      <c r="FI204" s="173"/>
      <c r="FJ204" s="172"/>
      <c r="FK204" s="172"/>
      <c r="FL204" s="172"/>
      <c r="FM204" s="173"/>
      <c r="FN204" s="173"/>
      <c r="FO204" s="173"/>
      <c r="FP204" s="173"/>
      <c r="FQ204" s="173"/>
      <c r="FR204" s="173"/>
      <c r="FS204" s="170"/>
      <c r="FT204" s="173"/>
      <c r="FU204" s="171"/>
      <c r="FV204" s="171"/>
      <c r="FW204" s="171"/>
      <c r="FX204" s="171"/>
      <c r="FY204" s="171"/>
      <c r="FZ204" s="171"/>
      <c r="GA204" s="171"/>
      <c r="GB204" s="171"/>
      <c r="GC204" s="171"/>
      <c r="GD204" s="171"/>
      <c r="GE204" s="171"/>
      <c r="GF204" s="171"/>
      <c r="GG204" s="171"/>
      <c r="GH204" s="171"/>
      <c r="GI204" s="171"/>
      <c r="GJ204" s="171"/>
      <c r="GK204" s="171"/>
      <c r="GL204" s="171"/>
      <c r="GM204" s="172"/>
      <c r="GN204" s="170"/>
      <c r="GO204" s="170"/>
      <c r="GP204" s="170"/>
      <c r="GQ204" s="170"/>
      <c r="GR204" s="172"/>
      <c r="GS204" s="174"/>
    </row>
    <row r="205" spans="1:201">
      <c r="A205" s="122"/>
      <c r="B205" s="210" t="s">
        <v>547</v>
      </c>
      <c r="C205" s="183" t="s">
        <v>1061</v>
      </c>
      <c r="D205" s="183" t="s">
        <v>548</v>
      </c>
      <c r="E205" s="183" t="s">
        <v>437</v>
      </c>
      <c r="F205" s="183" t="s">
        <v>986</v>
      </c>
      <c r="G205" s="183" t="s">
        <v>1062</v>
      </c>
      <c r="H205" s="183" t="s">
        <v>1063</v>
      </c>
      <c r="I205" s="183" t="s">
        <v>1064</v>
      </c>
      <c r="J205" s="183" t="s">
        <v>1065</v>
      </c>
      <c r="K205" s="126">
        <v>2</v>
      </c>
      <c r="L205" s="183" t="s">
        <v>548</v>
      </c>
      <c r="M205" s="183" t="s">
        <v>1030</v>
      </c>
      <c r="N205" s="183" t="s">
        <v>538</v>
      </c>
      <c r="O205" s="183" t="s">
        <v>1054</v>
      </c>
      <c r="P205" s="183" t="s">
        <v>293</v>
      </c>
      <c r="Q205" s="183" t="s">
        <v>293</v>
      </c>
      <c r="R205" s="127" t="b">
        <v>0</v>
      </c>
      <c r="S205" s="126">
        <v>0</v>
      </c>
      <c r="T205" s="127" t="b">
        <v>0</v>
      </c>
      <c r="U205" s="126">
        <v>0</v>
      </c>
      <c r="V205" s="127" t="b">
        <v>0</v>
      </c>
      <c r="W205" s="127" t="b">
        <v>1</v>
      </c>
      <c r="X205" s="183" t="s">
        <v>293</v>
      </c>
      <c r="Y205" s="183" t="b">
        <f t="shared" ref="Y205:Y234" si="63">Q205=X205</f>
        <v>1</v>
      </c>
      <c r="Z205" s="183" t="s">
        <v>993</v>
      </c>
      <c r="AA205" s="127" t="b">
        <v>0</v>
      </c>
      <c r="AB205" s="183" t="s">
        <v>993</v>
      </c>
      <c r="AC205" s="183" t="s">
        <v>993</v>
      </c>
      <c r="AD205" s="183" t="s">
        <v>993</v>
      </c>
      <c r="AE205" s="183">
        <f t="shared" ref="AE205:AE234" si="64">AI205+AN205</f>
        <v>13</v>
      </c>
      <c r="AF205" s="183">
        <f t="shared" ref="AF205:AF234" si="65">AJ205+AO205</f>
        <v>11</v>
      </c>
      <c r="AG205" s="183">
        <f t="shared" ref="AG205:AG234" si="66">AK205+AP205</f>
        <v>3</v>
      </c>
      <c r="AH205" s="183">
        <f t="shared" ref="AH205:AH234" si="67">AL205+AQ205</f>
        <v>13</v>
      </c>
      <c r="AI205" s="126">
        <v>13</v>
      </c>
      <c r="AJ205" s="126">
        <v>11</v>
      </c>
      <c r="AK205" s="126">
        <v>3</v>
      </c>
      <c r="AL205" s="126">
        <v>13</v>
      </c>
      <c r="AM205" s="126">
        <v>13</v>
      </c>
      <c r="AN205" s="126">
        <v>0</v>
      </c>
      <c r="AO205" s="126">
        <v>0</v>
      </c>
      <c r="AP205" s="126">
        <v>0</v>
      </c>
      <c r="AQ205" s="126">
        <v>0</v>
      </c>
      <c r="AR205" s="126">
        <v>0</v>
      </c>
      <c r="AS205" s="126">
        <v>0</v>
      </c>
      <c r="AT205" s="126">
        <v>0</v>
      </c>
      <c r="AU205" s="126">
        <v>0</v>
      </c>
      <c r="AV205" s="126">
        <v>0</v>
      </c>
      <c r="AW205" s="126">
        <v>0</v>
      </c>
      <c r="AX205" s="126">
        <v>0</v>
      </c>
      <c r="AY205" s="126">
        <v>0</v>
      </c>
      <c r="AZ205" s="126">
        <v>0</v>
      </c>
      <c r="BA205" s="126">
        <v>0</v>
      </c>
      <c r="BB205" s="126">
        <v>0</v>
      </c>
      <c r="BC205" s="127" t="b">
        <v>0</v>
      </c>
      <c r="BD205" s="127"/>
      <c r="BE205" s="183" t="s">
        <v>1162</v>
      </c>
      <c r="BF205" s="126">
        <v>13</v>
      </c>
      <c r="BG205" s="183" t="s">
        <v>993</v>
      </c>
      <c r="BH205" s="126">
        <v>0</v>
      </c>
      <c r="BI205" s="183" t="s">
        <v>993</v>
      </c>
      <c r="BJ205" s="126">
        <v>0</v>
      </c>
      <c r="BK205" s="126">
        <v>0</v>
      </c>
      <c r="BL205" s="126">
        <v>0</v>
      </c>
      <c r="BM205" s="183" t="s">
        <v>993</v>
      </c>
      <c r="BN205" s="183" t="s">
        <v>993</v>
      </c>
      <c r="BO205" s="183" t="s">
        <v>993</v>
      </c>
      <c r="BP205" s="126">
        <v>0</v>
      </c>
      <c r="BQ205" s="183" t="s">
        <v>993</v>
      </c>
      <c r="BR205" s="126">
        <v>0</v>
      </c>
      <c r="BS205" s="183" t="s">
        <v>993</v>
      </c>
      <c r="BT205" s="126">
        <v>0</v>
      </c>
      <c r="BU205" s="126">
        <v>0</v>
      </c>
      <c r="BV205" s="126">
        <v>0</v>
      </c>
      <c r="BW205" s="183" t="s">
        <v>993</v>
      </c>
      <c r="BX205" s="126">
        <v>0</v>
      </c>
      <c r="BY205" s="183" t="s">
        <v>993</v>
      </c>
      <c r="BZ205" s="126">
        <v>0</v>
      </c>
      <c r="CA205" s="183" t="s">
        <v>993</v>
      </c>
      <c r="CB205" s="126">
        <v>0</v>
      </c>
      <c r="CC205" s="126">
        <v>0</v>
      </c>
      <c r="CD205" s="126">
        <v>0</v>
      </c>
      <c r="CE205" s="183" t="s">
        <v>993</v>
      </c>
      <c r="CF205" s="126">
        <v>0</v>
      </c>
      <c r="CG205" s="183" t="s">
        <v>993</v>
      </c>
      <c r="CH205" s="126">
        <v>0</v>
      </c>
      <c r="CI205" s="183" t="s">
        <v>993</v>
      </c>
      <c r="CJ205" s="126">
        <v>0</v>
      </c>
      <c r="CK205" s="126">
        <v>0</v>
      </c>
      <c r="CL205" s="126">
        <v>0</v>
      </c>
      <c r="CM205" s="126">
        <v>0</v>
      </c>
      <c r="CN205" s="126">
        <v>0</v>
      </c>
      <c r="CO205" s="126">
        <v>0</v>
      </c>
      <c r="CP205" s="126">
        <v>0</v>
      </c>
      <c r="CQ205" s="126">
        <v>0</v>
      </c>
      <c r="CR205" s="126">
        <v>0</v>
      </c>
      <c r="CS205" s="126">
        <v>0</v>
      </c>
      <c r="CT205" s="126">
        <v>0</v>
      </c>
      <c r="CU205" s="126">
        <v>0</v>
      </c>
      <c r="CV205" s="126">
        <v>0</v>
      </c>
      <c r="CW205" s="126">
        <v>0</v>
      </c>
      <c r="CX205" s="126">
        <v>0</v>
      </c>
      <c r="CY205" s="126">
        <v>0</v>
      </c>
      <c r="CZ205" s="126">
        <v>0</v>
      </c>
      <c r="DA205" s="126">
        <v>0</v>
      </c>
      <c r="DB205" s="126">
        <v>0</v>
      </c>
      <c r="DC205" s="126">
        <v>0</v>
      </c>
      <c r="DD205" s="126">
        <v>0</v>
      </c>
      <c r="DE205" s="126">
        <v>0</v>
      </c>
      <c r="DF205" s="126">
        <v>0</v>
      </c>
      <c r="DG205" s="127" t="b">
        <v>1</v>
      </c>
      <c r="DH205" s="183" t="s">
        <v>999</v>
      </c>
      <c r="DI205" s="183" t="s">
        <v>1000</v>
      </c>
      <c r="DJ205" s="183" t="s">
        <v>270</v>
      </c>
      <c r="DK205" s="183" t="s">
        <v>993</v>
      </c>
      <c r="DL205" s="126">
        <v>110</v>
      </c>
      <c r="DM205" s="126">
        <v>110</v>
      </c>
      <c r="DN205" s="126">
        <v>0</v>
      </c>
      <c r="DO205" s="126">
        <v>0</v>
      </c>
      <c r="DP205" s="126">
        <v>3067</v>
      </c>
      <c r="DQ205" s="126">
        <v>111</v>
      </c>
      <c r="DR205" s="167">
        <f t="shared" si="53"/>
        <v>0.64636459430979976</v>
      </c>
      <c r="DS205" s="168">
        <f t="shared" si="54"/>
        <v>27.755656108597286</v>
      </c>
      <c r="DT205" s="126">
        <v>110</v>
      </c>
      <c r="DU205" s="126">
        <v>110</v>
      </c>
      <c r="DV205" s="126">
        <v>0</v>
      </c>
      <c r="DW205" s="126">
        <v>0</v>
      </c>
      <c r="DX205" s="126">
        <v>0</v>
      </c>
      <c r="DY205" s="126">
        <v>0</v>
      </c>
      <c r="DZ205" s="126">
        <v>0</v>
      </c>
      <c r="EA205" s="126">
        <v>0</v>
      </c>
      <c r="EB205" s="126">
        <v>111</v>
      </c>
      <c r="EC205" s="126">
        <v>0</v>
      </c>
      <c r="ED205" s="126">
        <v>111</v>
      </c>
      <c r="EE205" s="126">
        <v>0</v>
      </c>
      <c r="EF205" s="126">
        <v>0</v>
      </c>
      <c r="EG205" s="126">
        <v>0</v>
      </c>
      <c r="EH205" s="126">
        <v>0</v>
      </c>
      <c r="EI205" s="126">
        <v>0</v>
      </c>
      <c r="EJ205" s="126">
        <v>0</v>
      </c>
      <c r="EK205" s="126">
        <v>0</v>
      </c>
      <c r="EL205" s="126">
        <v>111</v>
      </c>
      <c r="EM205" s="126">
        <v>111</v>
      </c>
      <c r="EN205" s="126">
        <v>0</v>
      </c>
      <c r="EO205" s="126">
        <v>0</v>
      </c>
      <c r="EP205" s="126">
        <v>0</v>
      </c>
      <c r="EQ205" s="126">
        <v>0</v>
      </c>
      <c r="ER205" s="127" t="b">
        <v>0</v>
      </c>
      <c r="ES205" s="127" t="b">
        <v>0</v>
      </c>
      <c r="ET205" s="127" t="b">
        <v>1</v>
      </c>
      <c r="EU205" s="128">
        <v>0</v>
      </c>
      <c r="EV205" s="128">
        <v>0</v>
      </c>
      <c r="EW205" s="128">
        <v>0</v>
      </c>
      <c r="EX205" s="128">
        <v>0</v>
      </c>
      <c r="EY205" s="128">
        <v>0</v>
      </c>
      <c r="EZ205" s="128">
        <v>0</v>
      </c>
      <c r="FA205" s="127" t="b">
        <v>0</v>
      </c>
      <c r="FB205" s="127" t="b">
        <v>0</v>
      </c>
      <c r="FC205" s="127" t="b">
        <v>0</v>
      </c>
      <c r="FD205" s="128">
        <v>0.17899999999999999</v>
      </c>
      <c r="FE205" s="128">
        <v>4.0000000000000001E-3</v>
      </c>
      <c r="FF205" s="128">
        <v>1E-3</v>
      </c>
      <c r="FG205" s="128">
        <v>3.0000000000000001E-3</v>
      </c>
      <c r="FH205" s="128">
        <v>0.17699999999999999</v>
      </c>
      <c r="FI205" s="128">
        <v>0.18100000000000002</v>
      </c>
      <c r="FJ205" s="127" t="b">
        <v>0</v>
      </c>
      <c r="FK205" s="127" t="b">
        <v>0</v>
      </c>
      <c r="FL205" s="127" t="b">
        <v>1</v>
      </c>
      <c r="FM205" s="128">
        <v>0</v>
      </c>
      <c r="FN205" s="128">
        <v>0</v>
      </c>
      <c r="FO205" s="128">
        <v>0</v>
      </c>
      <c r="FP205" s="128">
        <v>0</v>
      </c>
      <c r="FQ205" s="128">
        <v>0</v>
      </c>
      <c r="FR205" s="128">
        <v>0</v>
      </c>
      <c r="FS205" s="183" t="s">
        <v>293</v>
      </c>
      <c r="FT205" s="128">
        <v>0</v>
      </c>
      <c r="FU205" s="126">
        <v>0</v>
      </c>
      <c r="FV205" s="126">
        <v>111</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6">
        <v>0</v>
      </c>
      <c r="GM205" s="127" t="b">
        <v>0</v>
      </c>
      <c r="GN205" s="183" t="s">
        <v>993</v>
      </c>
      <c r="GO205" s="183" t="s">
        <v>993</v>
      </c>
      <c r="GP205" s="183" t="s">
        <v>993</v>
      </c>
      <c r="GQ205" s="183" t="s">
        <v>993</v>
      </c>
      <c r="GR205" s="127"/>
      <c r="GS205" s="123"/>
    </row>
    <row r="206" spans="1:201">
      <c r="A206" s="122"/>
      <c r="B206" s="210" t="s">
        <v>550</v>
      </c>
      <c r="C206" s="183" t="s">
        <v>1066</v>
      </c>
      <c r="D206" s="183" t="s">
        <v>1067</v>
      </c>
      <c r="E206" s="183" t="s">
        <v>437</v>
      </c>
      <c r="F206" s="183" t="s">
        <v>986</v>
      </c>
      <c r="G206" s="183" t="s">
        <v>1062</v>
      </c>
      <c r="H206" s="183" t="s">
        <v>1063</v>
      </c>
      <c r="I206" s="183" t="s">
        <v>1064</v>
      </c>
      <c r="J206" s="183" t="s">
        <v>1065</v>
      </c>
      <c r="K206" s="126">
        <v>2</v>
      </c>
      <c r="L206" s="183" t="s">
        <v>1067</v>
      </c>
      <c r="M206" s="183" t="s">
        <v>996</v>
      </c>
      <c r="N206" s="183" t="s">
        <v>632</v>
      </c>
      <c r="O206" s="183" t="s">
        <v>993</v>
      </c>
      <c r="P206" s="183" t="s">
        <v>993</v>
      </c>
      <c r="Q206" s="183" t="s">
        <v>293</v>
      </c>
      <c r="R206" s="127" t="b">
        <v>0</v>
      </c>
      <c r="S206" s="126">
        <v>0</v>
      </c>
      <c r="T206" s="127" t="b">
        <v>0</v>
      </c>
      <c r="U206" s="126">
        <v>0</v>
      </c>
      <c r="V206" s="127" t="b">
        <v>0</v>
      </c>
      <c r="W206" s="127" t="b">
        <v>1</v>
      </c>
      <c r="X206" s="183" t="s">
        <v>293</v>
      </c>
      <c r="Y206" s="183" t="b">
        <f t="shared" si="63"/>
        <v>1</v>
      </c>
      <c r="Z206" s="183" t="s">
        <v>993</v>
      </c>
      <c r="AA206" s="127" t="b">
        <v>0</v>
      </c>
      <c r="AB206" s="183" t="s">
        <v>993</v>
      </c>
      <c r="AC206" s="183" t="s">
        <v>993</v>
      </c>
      <c r="AD206" s="183" t="s">
        <v>993</v>
      </c>
      <c r="AE206" s="183">
        <f t="shared" si="64"/>
        <v>36</v>
      </c>
      <c r="AF206" s="183">
        <f t="shared" si="65"/>
        <v>36</v>
      </c>
      <c r="AG206" s="183">
        <f t="shared" si="66"/>
        <v>35</v>
      </c>
      <c r="AH206" s="183">
        <f t="shared" si="67"/>
        <v>36</v>
      </c>
      <c r="AI206" s="126">
        <v>0</v>
      </c>
      <c r="AJ206" s="126">
        <v>0</v>
      </c>
      <c r="AK206" s="126">
        <v>0</v>
      </c>
      <c r="AL206" s="126">
        <v>0</v>
      </c>
      <c r="AM206" s="126">
        <v>0</v>
      </c>
      <c r="AN206" s="126">
        <v>36</v>
      </c>
      <c r="AO206" s="126">
        <v>36</v>
      </c>
      <c r="AP206" s="126">
        <v>35</v>
      </c>
      <c r="AQ206" s="126">
        <v>36</v>
      </c>
      <c r="AR206" s="126">
        <v>36</v>
      </c>
      <c r="AS206" s="126">
        <v>36</v>
      </c>
      <c r="AT206" s="126">
        <v>35</v>
      </c>
      <c r="AU206" s="126">
        <v>36</v>
      </c>
      <c r="AV206" s="126">
        <v>0</v>
      </c>
      <c r="AW206" s="126">
        <v>0</v>
      </c>
      <c r="AX206" s="126">
        <v>0</v>
      </c>
      <c r="AY206" s="126">
        <v>0</v>
      </c>
      <c r="AZ206" s="126">
        <v>0</v>
      </c>
      <c r="BA206" s="126">
        <v>0</v>
      </c>
      <c r="BB206" s="126">
        <v>0</v>
      </c>
      <c r="BC206" s="127" t="b">
        <v>0</v>
      </c>
      <c r="BD206" s="127"/>
      <c r="BE206" s="183" t="s">
        <v>993</v>
      </c>
      <c r="BF206" s="126">
        <v>0</v>
      </c>
      <c r="BG206" s="183" t="s">
        <v>993</v>
      </c>
      <c r="BH206" s="126">
        <v>0</v>
      </c>
      <c r="BI206" s="183" t="s">
        <v>993</v>
      </c>
      <c r="BJ206" s="126">
        <v>0</v>
      </c>
      <c r="BK206" s="126">
        <v>0</v>
      </c>
      <c r="BL206" s="126">
        <v>36</v>
      </c>
      <c r="BM206" s="183" t="s">
        <v>993</v>
      </c>
      <c r="BN206" s="183" t="s">
        <v>993</v>
      </c>
      <c r="BO206" s="183" t="s">
        <v>993</v>
      </c>
      <c r="BP206" s="126">
        <v>0</v>
      </c>
      <c r="BQ206" s="183" t="s">
        <v>993</v>
      </c>
      <c r="BR206" s="126">
        <v>0</v>
      </c>
      <c r="BS206" s="183" t="s">
        <v>993</v>
      </c>
      <c r="BT206" s="126">
        <v>0</v>
      </c>
      <c r="BU206" s="126">
        <v>0</v>
      </c>
      <c r="BV206" s="126">
        <v>0</v>
      </c>
      <c r="BW206" s="183" t="s">
        <v>993</v>
      </c>
      <c r="BX206" s="126">
        <v>0</v>
      </c>
      <c r="BY206" s="183" t="s">
        <v>993</v>
      </c>
      <c r="BZ206" s="126">
        <v>0</v>
      </c>
      <c r="CA206" s="183" t="s">
        <v>993</v>
      </c>
      <c r="CB206" s="126">
        <v>0</v>
      </c>
      <c r="CC206" s="126">
        <v>0</v>
      </c>
      <c r="CD206" s="126">
        <v>0</v>
      </c>
      <c r="CE206" s="183" t="s">
        <v>993</v>
      </c>
      <c r="CF206" s="126">
        <v>0</v>
      </c>
      <c r="CG206" s="183" t="s">
        <v>993</v>
      </c>
      <c r="CH206" s="126">
        <v>0</v>
      </c>
      <c r="CI206" s="183" t="s">
        <v>993</v>
      </c>
      <c r="CJ206" s="126">
        <v>0</v>
      </c>
      <c r="CK206" s="126">
        <v>0</v>
      </c>
      <c r="CL206" s="126">
        <v>0</v>
      </c>
      <c r="CM206" s="126">
        <v>12</v>
      </c>
      <c r="CN206" s="126">
        <v>2.5</v>
      </c>
      <c r="CO206" s="126">
        <v>3</v>
      </c>
      <c r="CP206" s="126">
        <v>0</v>
      </c>
      <c r="CQ206" s="126">
        <v>1</v>
      </c>
      <c r="CR206" s="126">
        <v>1</v>
      </c>
      <c r="CS206" s="126">
        <v>0</v>
      </c>
      <c r="CT206" s="126">
        <v>0</v>
      </c>
      <c r="CU206" s="126">
        <v>7</v>
      </c>
      <c r="CV206" s="126">
        <v>0</v>
      </c>
      <c r="CW206" s="126">
        <v>3</v>
      </c>
      <c r="CX206" s="126">
        <v>0.8</v>
      </c>
      <c r="CY206" s="126">
        <v>1</v>
      </c>
      <c r="CZ206" s="126">
        <v>0</v>
      </c>
      <c r="DA206" s="126">
        <v>0</v>
      </c>
      <c r="DB206" s="126">
        <v>0</v>
      </c>
      <c r="DC206" s="126">
        <v>0</v>
      </c>
      <c r="DD206" s="126">
        <v>0</v>
      </c>
      <c r="DE206" s="126">
        <v>1</v>
      </c>
      <c r="DF206" s="126">
        <v>0</v>
      </c>
      <c r="DG206" s="127" t="b">
        <v>0</v>
      </c>
      <c r="DH206" s="183" t="s">
        <v>999</v>
      </c>
      <c r="DI206" s="183" t="s">
        <v>1000</v>
      </c>
      <c r="DJ206" s="183" t="s">
        <v>298</v>
      </c>
      <c r="DK206" s="183" t="s">
        <v>993</v>
      </c>
      <c r="DL206" s="126">
        <v>0</v>
      </c>
      <c r="DM206" s="126">
        <v>0</v>
      </c>
      <c r="DN206" s="126">
        <v>0</v>
      </c>
      <c r="DO206" s="126">
        <v>0</v>
      </c>
      <c r="DP206" s="126">
        <v>13246</v>
      </c>
      <c r="DQ206" s="126">
        <v>0</v>
      </c>
      <c r="DR206" s="167">
        <f t="shared" si="53"/>
        <v>1.0080669710806698</v>
      </c>
      <c r="DS206" s="168" t="e">
        <f t="shared" si="54"/>
        <v>#DIV/0!</v>
      </c>
      <c r="DT206" s="126">
        <v>0</v>
      </c>
      <c r="DU206" s="126">
        <v>0</v>
      </c>
      <c r="DV206" s="126">
        <v>0</v>
      </c>
      <c r="DW206" s="126">
        <v>0</v>
      </c>
      <c r="DX206" s="126">
        <v>0</v>
      </c>
      <c r="DY206" s="126">
        <v>0</v>
      </c>
      <c r="DZ206" s="126">
        <v>0</v>
      </c>
      <c r="EA206" s="126">
        <v>0</v>
      </c>
      <c r="EB206" s="126">
        <v>0</v>
      </c>
      <c r="EC206" s="126">
        <v>0</v>
      </c>
      <c r="ED206" s="126">
        <v>0</v>
      </c>
      <c r="EE206" s="126">
        <v>0</v>
      </c>
      <c r="EF206" s="126">
        <v>0</v>
      </c>
      <c r="EG206" s="126">
        <v>0</v>
      </c>
      <c r="EH206" s="126">
        <v>0</v>
      </c>
      <c r="EI206" s="126">
        <v>0</v>
      </c>
      <c r="EJ206" s="126">
        <v>0</v>
      </c>
      <c r="EK206" s="126">
        <v>0</v>
      </c>
      <c r="EL206" s="126">
        <v>0</v>
      </c>
      <c r="EM206" s="126">
        <v>0</v>
      </c>
      <c r="EN206" s="126">
        <v>0</v>
      </c>
      <c r="EO206" s="126">
        <v>0</v>
      </c>
      <c r="EP206" s="126">
        <v>0</v>
      </c>
      <c r="EQ206" s="126">
        <v>0</v>
      </c>
      <c r="ER206" s="127" t="b">
        <v>0</v>
      </c>
      <c r="ES206" s="127" t="b">
        <v>0</v>
      </c>
      <c r="ET206" s="127" t="b">
        <v>0</v>
      </c>
      <c r="EU206" s="128">
        <v>0</v>
      </c>
      <c r="EV206" s="128">
        <v>0</v>
      </c>
      <c r="EW206" s="128">
        <v>0</v>
      </c>
      <c r="EX206" s="128">
        <v>0</v>
      </c>
      <c r="EY206" s="128">
        <v>0</v>
      </c>
      <c r="EZ206" s="128">
        <v>0</v>
      </c>
      <c r="FA206" s="127" t="b">
        <v>0</v>
      </c>
      <c r="FB206" s="127" t="b">
        <v>0</v>
      </c>
      <c r="FC206" s="127" t="b">
        <v>0</v>
      </c>
      <c r="FD206" s="128">
        <v>0</v>
      </c>
      <c r="FE206" s="128">
        <v>0</v>
      </c>
      <c r="FF206" s="128">
        <v>0</v>
      </c>
      <c r="FG206" s="128">
        <v>0</v>
      </c>
      <c r="FH206" s="128">
        <v>0</v>
      </c>
      <c r="FI206" s="128">
        <v>0</v>
      </c>
      <c r="FJ206" s="127" t="b">
        <v>0</v>
      </c>
      <c r="FK206" s="127" t="b">
        <v>0</v>
      </c>
      <c r="FL206" s="127" t="b">
        <v>0</v>
      </c>
      <c r="FM206" s="128">
        <v>0</v>
      </c>
      <c r="FN206" s="128">
        <v>0</v>
      </c>
      <c r="FO206" s="128">
        <v>0</v>
      </c>
      <c r="FP206" s="128">
        <v>0</v>
      </c>
      <c r="FQ206" s="128">
        <v>0</v>
      </c>
      <c r="FR206" s="128">
        <v>0</v>
      </c>
      <c r="FS206" s="183" t="s">
        <v>993</v>
      </c>
      <c r="FT206" s="128">
        <v>0</v>
      </c>
      <c r="FU206" s="126">
        <v>0</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6">
        <v>0</v>
      </c>
      <c r="GM206" s="127" t="b">
        <v>0</v>
      </c>
      <c r="GN206" s="183" t="s">
        <v>993</v>
      </c>
      <c r="GO206" s="183" t="s">
        <v>993</v>
      </c>
      <c r="GP206" s="183" t="s">
        <v>993</v>
      </c>
      <c r="GQ206" s="183" t="s">
        <v>993</v>
      </c>
      <c r="GR206" s="127"/>
      <c r="GS206" s="123"/>
    </row>
    <row r="207" spans="1:201">
      <c r="A207" s="122"/>
      <c r="B207" s="210" t="s">
        <v>550</v>
      </c>
      <c r="C207" s="183" t="s">
        <v>1066</v>
      </c>
      <c r="D207" s="183" t="s">
        <v>1067</v>
      </c>
      <c r="E207" s="183" t="s">
        <v>437</v>
      </c>
      <c r="F207" s="183" t="s">
        <v>986</v>
      </c>
      <c r="G207" s="183" t="s">
        <v>1062</v>
      </c>
      <c r="H207" s="183" t="s">
        <v>1063</v>
      </c>
      <c r="I207" s="183" t="s">
        <v>1064</v>
      </c>
      <c r="J207" s="183" t="s">
        <v>1065</v>
      </c>
      <c r="K207" s="126">
        <v>3</v>
      </c>
      <c r="L207" s="183" t="s">
        <v>1067</v>
      </c>
      <c r="M207" s="183" t="s">
        <v>1030</v>
      </c>
      <c r="N207" s="183" t="s">
        <v>633</v>
      </c>
      <c r="O207" s="183" t="s">
        <v>993</v>
      </c>
      <c r="P207" s="183" t="s">
        <v>993</v>
      </c>
      <c r="Q207" s="183" t="s">
        <v>293</v>
      </c>
      <c r="R207" s="127" t="b">
        <v>0</v>
      </c>
      <c r="S207" s="126">
        <v>0</v>
      </c>
      <c r="T207" s="127" t="b">
        <v>0</v>
      </c>
      <c r="U207" s="126">
        <v>0</v>
      </c>
      <c r="V207" s="127" t="b">
        <v>0</v>
      </c>
      <c r="W207" s="127" t="b">
        <v>1</v>
      </c>
      <c r="X207" s="183" t="s">
        <v>293</v>
      </c>
      <c r="Y207" s="183" t="b">
        <f t="shared" si="63"/>
        <v>1</v>
      </c>
      <c r="Z207" s="183" t="s">
        <v>993</v>
      </c>
      <c r="AA207" s="127" t="b">
        <v>0</v>
      </c>
      <c r="AB207" s="183" t="s">
        <v>993</v>
      </c>
      <c r="AC207" s="183" t="s">
        <v>993</v>
      </c>
      <c r="AD207" s="183" t="s">
        <v>993</v>
      </c>
      <c r="AE207" s="183">
        <f t="shared" si="64"/>
        <v>48</v>
      </c>
      <c r="AF207" s="183">
        <f t="shared" si="65"/>
        <v>48</v>
      </c>
      <c r="AG207" s="183">
        <f t="shared" si="66"/>
        <v>39</v>
      </c>
      <c r="AH207" s="183">
        <f t="shared" si="67"/>
        <v>48</v>
      </c>
      <c r="AI207" s="126">
        <v>48</v>
      </c>
      <c r="AJ207" s="126">
        <v>48</v>
      </c>
      <c r="AK207" s="126">
        <v>39</v>
      </c>
      <c r="AL207" s="126">
        <v>48</v>
      </c>
      <c r="AM207" s="126">
        <v>0</v>
      </c>
      <c r="AN207" s="126">
        <v>0</v>
      </c>
      <c r="AO207" s="126">
        <v>0</v>
      </c>
      <c r="AP207" s="126">
        <v>0</v>
      </c>
      <c r="AQ207" s="126">
        <v>0</v>
      </c>
      <c r="AR207" s="126">
        <v>0</v>
      </c>
      <c r="AS207" s="126">
        <v>0</v>
      </c>
      <c r="AT207" s="126">
        <v>0</v>
      </c>
      <c r="AU207" s="126">
        <v>0</v>
      </c>
      <c r="AV207" s="126">
        <v>0</v>
      </c>
      <c r="AW207" s="126">
        <v>0</v>
      </c>
      <c r="AX207" s="126">
        <v>0</v>
      </c>
      <c r="AY207" s="126">
        <v>0</v>
      </c>
      <c r="AZ207" s="126">
        <v>0</v>
      </c>
      <c r="BA207" s="126">
        <v>0</v>
      </c>
      <c r="BB207" s="126">
        <v>0</v>
      </c>
      <c r="BC207" s="127" t="b">
        <v>0</v>
      </c>
      <c r="BD207" s="127"/>
      <c r="BE207" s="183" t="s">
        <v>993</v>
      </c>
      <c r="BF207" s="126">
        <v>0</v>
      </c>
      <c r="BG207" s="183" t="s">
        <v>993</v>
      </c>
      <c r="BH207" s="126">
        <v>0</v>
      </c>
      <c r="BI207" s="183" t="s">
        <v>993</v>
      </c>
      <c r="BJ207" s="126">
        <v>0</v>
      </c>
      <c r="BK207" s="126">
        <v>0</v>
      </c>
      <c r="BL207" s="126">
        <v>48</v>
      </c>
      <c r="BM207" s="183" t="s">
        <v>993</v>
      </c>
      <c r="BN207" s="183" t="s">
        <v>993</v>
      </c>
      <c r="BO207" s="183" t="s">
        <v>993</v>
      </c>
      <c r="BP207" s="126">
        <v>0</v>
      </c>
      <c r="BQ207" s="183" t="s">
        <v>993</v>
      </c>
      <c r="BR207" s="126">
        <v>0</v>
      </c>
      <c r="BS207" s="183" t="s">
        <v>993</v>
      </c>
      <c r="BT207" s="126">
        <v>0</v>
      </c>
      <c r="BU207" s="126">
        <v>0</v>
      </c>
      <c r="BV207" s="126">
        <v>0</v>
      </c>
      <c r="BW207" s="183" t="s">
        <v>993</v>
      </c>
      <c r="BX207" s="126">
        <v>0</v>
      </c>
      <c r="BY207" s="183" t="s">
        <v>993</v>
      </c>
      <c r="BZ207" s="126">
        <v>0</v>
      </c>
      <c r="CA207" s="183" t="s">
        <v>993</v>
      </c>
      <c r="CB207" s="126">
        <v>0</v>
      </c>
      <c r="CC207" s="126">
        <v>0</v>
      </c>
      <c r="CD207" s="126">
        <v>0</v>
      </c>
      <c r="CE207" s="183" t="s">
        <v>993</v>
      </c>
      <c r="CF207" s="126">
        <v>0</v>
      </c>
      <c r="CG207" s="183" t="s">
        <v>993</v>
      </c>
      <c r="CH207" s="126">
        <v>0</v>
      </c>
      <c r="CI207" s="183" t="s">
        <v>993</v>
      </c>
      <c r="CJ207" s="126">
        <v>0</v>
      </c>
      <c r="CK207" s="126">
        <v>0</v>
      </c>
      <c r="CL207" s="126">
        <v>0</v>
      </c>
      <c r="CM207" s="126">
        <v>21</v>
      </c>
      <c r="CN207" s="126">
        <v>0</v>
      </c>
      <c r="CO207" s="126">
        <v>3</v>
      </c>
      <c r="CP207" s="126">
        <v>0.5</v>
      </c>
      <c r="CQ207" s="126">
        <v>0</v>
      </c>
      <c r="CR207" s="126">
        <v>2</v>
      </c>
      <c r="CS207" s="126">
        <v>0</v>
      </c>
      <c r="CT207" s="126">
        <v>0</v>
      </c>
      <c r="CU207" s="126">
        <v>3</v>
      </c>
      <c r="CV207" s="126">
        <v>0.2</v>
      </c>
      <c r="CW207" s="126">
        <v>1</v>
      </c>
      <c r="CX207" s="126">
        <v>0</v>
      </c>
      <c r="CY207" s="126">
        <v>1</v>
      </c>
      <c r="CZ207" s="126">
        <v>0</v>
      </c>
      <c r="DA207" s="126">
        <v>0</v>
      </c>
      <c r="DB207" s="126">
        <v>0</v>
      </c>
      <c r="DC207" s="126">
        <v>0</v>
      </c>
      <c r="DD207" s="126">
        <v>0</v>
      </c>
      <c r="DE207" s="126">
        <v>0</v>
      </c>
      <c r="DF207" s="126">
        <v>0</v>
      </c>
      <c r="DG207" s="127" t="b">
        <v>0</v>
      </c>
      <c r="DH207" s="183" t="s">
        <v>999</v>
      </c>
      <c r="DI207" s="183" t="s">
        <v>270</v>
      </c>
      <c r="DJ207" s="183" t="s">
        <v>434</v>
      </c>
      <c r="DK207" s="183" t="s">
        <v>1000</v>
      </c>
      <c r="DL207" s="126">
        <v>0</v>
      </c>
      <c r="DM207" s="126">
        <v>0</v>
      </c>
      <c r="DN207" s="126">
        <v>0</v>
      </c>
      <c r="DO207" s="126">
        <v>0</v>
      </c>
      <c r="DP207" s="126">
        <v>18057</v>
      </c>
      <c r="DQ207" s="126">
        <v>0</v>
      </c>
      <c r="DR207" s="167">
        <f t="shared" si="53"/>
        <v>1.0306506849315069</v>
      </c>
      <c r="DS207" s="168" t="e">
        <f t="shared" si="54"/>
        <v>#DIV/0!</v>
      </c>
      <c r="DT207" s="126">
        <v>0</v>
      </c>
      <c r="DU207" s="126">
        <v>0</v>
      </c>
      <c r="DV207" s="126">
        <v>0</v>
      </c>
      <c r="DW207" s="126">
        <v>0</v>
      </c>
      <c r="DX207" s="126">
        <v>0</v>
      </c>
      <c r="DY207" s="126">
        <v>0</v>
      </c>
      <c r="DZ207" s="126">
        <v>0</v>
      </c>
      <c r="EA207" s="126">
        <v>0</v>
      </c>
      <c r="EB207" s="126">
        <v>0</v>
      </c>
      <c r="EC207" s="126">
        <v>0</v>
      </c>
      <c r="ED207" s="126">
        <v>0</v>
      </c>
      <c r="EE207" s="126">
        <v>0</v>
      </c>
      <c r="EF207" s="126">
        <v>0</v>
      </c>
      <c r="EG207" s="126">
        <v>0</v>
      </c>
      <c r="EH207" s="126">
        <v>0</v>
      </c>
      <c r="EI207" s="126">
        <v>0</v>
      </c>
      <c r="EJ207" s="126">
        <v>0</v>
      </c>
      <c r="EK207" s="126">
        <v>0</v>
      </c>
      <c r="EL207" s="126">
        <v>0</v>
      </c>
      <c r="EM207" s="126">
        <v>0</v>
      </c>
      <c r="EN207" s="126">
        <v>0</v>
      </c>
      <c r="EO207" s="126">
        <v>0</v>
      </c>
      <c r="EP207" s="126">
        <v>0</v>
      </c>
      <c r="EQ207" s="126">
        <v>0</v>
      </c>
      <c r="ER207" s="127" t="b">
        <v>0</v>
      </c>
      <c r="ES207" s="127" t="b">
        <v>0</v>
      </c>
      <c r="ET207" s="127" t="b">
        <v>1</v>
      </c>
      <c r="EU207" s="128">
        <v>0</v>
      </c>
      <c r="EV207" s="128">
        <v>0</v>
      </c>
      <c r="EW207" s="128">
        <v>0</v>
      </c>
      <c r="EX207" s="128">
        <v>0</v>
      </c>
      <c r="EY207" s="128">
        <v>0</v>
      </c>
      <c r="EZ207" s="128">
        <v>0</v>
      </c>
      <c r="FA207" s="127" t="b">
        <v>0</v>
      </c>
      <c r="FB207" s="127" t="b">
        <v>0</v>
      </c>
      <c r="FC207" s="127" t="b">
        <v>0</v>
      </c>
      <c r="FD207" s="128">
        <v>0.26300000000000001</v>
      </c>
      <c r="FE207" s="128">
        <v>0.09</v>
      </c>
      <c r="FF207" s="128">
        <v>0</v>
      </c>
      <c r="FG207" s="128">
        <v>2.4E-2</v>
      </c>
      <c r="FH207" s="128">
        <v>1.1000000000000001E-2</v>
      </c>
      <c r="FI207" s="128">
        <v>3.4000000000000002E-2</v>
      </c>
      <c r="FJ207" s="127" t="b">
        <v>0</v>
      </c>
      <c r="FK207" s="127" t="b">
        <v>0</v>
      </c>
      <c r="FL207" s="127" t="b">
        <v>1</v>
      </c>
      <c r="FM207" s="128">
        <v>0</v>
      </c>
      <c r="FN207" s="128">
        <v>0</v>
      </c>
      <c r="FO207" s="128">
        <v>0</v>
      </c>
      <c r="FP207" s="128">
        <v>0</v>
      </c>
      <c r="FQ207" s="128">
        <v>0</v>
      </c>
      <c r="FR207" s="128">
        <v>0</v>
      </c>
      <c r="FS207" s="183" t="s">
        <v>993</v>
      </c>
      <c r="FT207" s="128">
        <v>0</v>
      </c>
      <c r="FU207" s="126">
        <v>0</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6">
        <v>0</v>
      </c>
      <c r="GM207" s="127" t="b">
        <v>0</v>
      </c>
      <c r="GN207" s="183" t="s">
        <v>993</v>
      </c>
      <c r="GO207" s="183" t="s">
        <v>993</v>
      </c>
      <c r="GP207" s="183" t="s">
        <v>993</v>
      </c>
      <c r="GQ207" s="183" t="s">
        <v>993</v>
      </c>
      <c r="GR207" s="127"/>
      <c r="GS207" s="123"/>
    </row>
    <row r="208" spans="1:201">
      <c r="A208" s="122"/>
      <c r="B208" s="210" t="s">
        <v>634</v>
      </c>
      <c r="C208" s="183" t="s">
        <v>1068</v>
      </c>
      <c r="D208" s="183" t="s">
        <v>24</v>
      </c>
      <c r="E208" s="183" t="s">
        <v>437</v>
      </c>
      <c r="F208" s="183" t="s">
        <v>986</v>
      </c>
      <c r="G208" s="183" t="s">
        <v>1062</v>
      </c>
      <c r="H208" s="183" t="s">
        <v>1063</v>
      </c>
      <c r="I208" s="183" t="s">
        <v>1064</v>
      </c>
      <c r="J208" s="183" t="s">
        <v>1065</v>
      </c>
      <c r="K208" s="126">
        <v>1</v>
      </c>
      <c r="L208" s="183" t="s">
        <v>24</v>
      </c>
      <c r="M208" s="183" t="s">
        <v>996</v>
      </c>
      <c r="N208" s="183" t="s">
        <v>635</v>
      </c>
      <c r="O208" s="183" t="s">
        <v>993</v>
      </c>
      <c r="P208" s="183" t="s">
        <v>993</v>
      </c>
      <c r="Q208" s="183" t="s">
        <v>293</v>
      </c>
      <c r="R208" s="127" t="b">
        <v>0</v>
      </c>
      <c r="S208" s="126">
        <v>0</v>
      </c>
      <c r="T208" s="127" t="b">
        <v>0</v>
      </c>
      <c r="U208" s="126">
        <v>0</v>
      </c>
      <c r="V208" s="127" t="b">
        <v>1</v>
      </c>
      <c r="W208" s="127" t="b">
        <v>0</v>
      </c>
      <c r="X208" s="183" t="s">
        <v>293</v>
      </c>
      <c r="Y208" s="183" t="b">
        <f t="shared" si="63"/>
        <v>1</v>
      </c>
      <c r="Z208" s="183" t="s">
        <v>993</v>
      </c>
      <c r="AA208" s="127" t="b">
        <v>0</v>
      </c>
      <c r="AB208" s="183" t="s">
        <v>993</v>
      </c>
      <c r="AC208" s="183" t="s">
        <v>993</v>
      </c>
      <c r="AD208" s="183" t="s">
        <v>993</v>
      </c>
      <c r="AE208" s="183">
        <f t="shared" si="64"/>
        <v>38</v>
      </c>
      <c r="AF208" s="183">
        <f t="shared" si="65"/>
        <v>38</v>
      </c>
      <c r="AG208" s="183">
        <f t="shared" si="66"/>
        <v>18</v>
      </c>
      <c r="AH208" s="183">
        <f t="shared" si="67"/>
        <v>38</v>
      </c>
      <c r="AI208" s="126">
        <v>38</v>
      </c>
      <c r="AJ208" s="126">
        <v>38</v>
      </c>
      <c r="AK208" s="126">
        <v>18</v>
      </c>
      <c r="AL208" s="126">
        <v>38</v>
      </c>
      <c r="AM208" s="126">
        <v>0</v>
      </c>
      <c r="AN208" s="126">
        <v>0</v>
      </c>
      <c r="AO208" s="126">
        <v>0</v>
      </c>
      <c r="AP208" s="126">
        <v>0</v>
      </c>
      <c r="AQ208" s="126">
        <v>0</v>
      </c>
      <c r="AR208" s="126">
        <v>0</v>
      </c>
      <c r="AS208" s="126">
        <v>0</v>
      </c>
      <c r="AT208" s="126">
        <v>0</v>
      </c>
      <c r="AU208" s="126">
        <v>0</v>
      </c>
      <c r="AV208" s="126">
        <v>0</v>
      </c>
      <c r="AW208" s="126">
        <v>0</v>
      </c>
      <c r="AX208" s="126">
        <v>0</v>
      </c>
      <c r="AY208" s="126">
        <v>0</v>
      </c>
      <c r="AZ208" s="126">
        <v>0</v>
      </c>
      <c r="BA208" s="126">
        <v>0</v>
      </c>
      <c r="BB208" s="126">
        <v>0</v>
      </c>
      <c r="BC208" s="127" t="b">
        <v>0</v>
      </c>
      <c r="BD208" s="127"/>
      <c r="BE208" s="183" t="s">
        <v>296</v>
      </c>
      <c r="BF208" s="126">
        <v>24</v>
      </c>
      <c r="BG208" s="183" t="s">
        <v>998</v>
      </c>
      <c r="BH208" s="126">
        <v>14</v>
      </c>
      <c r="BI208" s="183" t="s">
        <v>993</v>
      </c>
      <c r="BJ208" s="126">
        <v>0</v>
      </c>
      <c r="BK208" s="126">
        <v>0</v>
      </c>
      <c r="BL208" s="126">
        <v>14</v>
      </c>
      <c r="BM208" s="183" t="s">
        <v>993</v>
      </c>
      <c r="BN208" s="183" t="s">
        <v>993</v>
      </c>
      <c r="BO208" s="183" t="s">
        <v>993</v>
      </c>
      <c r="BP208" s="126">
        <v>0</v>
      </c>
      <c r="BQ208" s="183" t="s">
        <v>993</v>
      </c>
      <c r="BR208" s="126">
        <v>0</v>
      </c>
      <c r="BS208" s="183" t="s">
        <v>993</v>
      </c>
      <c r="BT208" s="126">
        <v>0</v>
      </c>
      <c r="BU208" s="126">
        <v>0</v>
      </c>
      <c r="BV208" s="126">
        <v>0</v>
      </c>
      <c r="BW208" s="183" t="s">
        <v>993</v>
      </c>
      <c r="BX208" s="126">
        <v>0</v>
      </c>
      <c r="BY208" s="183" t="s">
        <v>993</v>
      </c>
      <c r="BZ208" s="126">
        <v>0</v>
      </c>
      <c r="CA208" s="183" t="s">
        <v>993</v>
      </c>
      <c r="CB208" s="126">
        <v>0</v>
      </c>
      <c r="CC208" s="126">
        <v>0</v>
      </c>
      <c r="CD208" s="126">
        <v>0</v>
      </c>
      <c r="CE208" s="183" t="s">
        <v>993</v>
      </c>
      <c r="CF208" s="126">
        <v>0</v>
      </c>
      <c r="CG208" s="183" t="s">
        <v>993</v>
      </c>
      <c r="CH208" s="126">
        <v>0</v>
      </c>
      <c r="CI208" s="183" t="s">
        <v>993</v>
      </c>
      <c r="CJ208" s="126">
        <v>0</v>
      </c>
      <c r="CK208" s="126">
        <v>0</v>
      </c>
      <c r="CL208" s="126">
        <v>0</v>
      </c>
      <c r="CM208" s="126">
        <v>19</v>
      </c>
      <c r="CN208" s="126">
        <v>0.9</v>
      </c>
      <c r="CO208" s="126">
        <v>1</v>
      </c>
      <c r="CP208" s="126">
        <v>0.2</v>
      </c>
      <c r="CQ208" s="126">
        <v>4</v>
      </c>
      <c r="CR208" s="126">
        <v>0</v>
      </c>
      <c r="CS208" s="126">
        <v>0</v>
      </c>
      <c r="CT208" s="126">
        <v>0</v>
      </c>
      <c r="CU208" s="126">
        <v>2</v>
      </c>
      <c r="CV208" s="126">
        <v>0</v>
      </c>
      <c r="CW208" s="126">
        <v>2</v>
      </c>
      <c r="CX208" s="126">
        <v>0</v>
      </c>
      <c r="CY208" s="126">
        <v>1</v>
      </c>
      <c r="CZ208" s="126">
        <v>0</v>
      </c>
      <c r="DA208" s="126">
        <v>1</v>
      </c>
      <c r="DB208" s="126">
        <v>0</v>
      </c>
      <c r="DC208" s="126">
        <v>0</v>
      </c>
      <c r="DD208" s="126">
        <v>0</v>
      </c>
      <c r="DE208" s="126">
        <v>1</v>
      </c>
      <c r="DF208" s="126">
        <v>0</v>
      </c>
      <c r="DG208" s="127" t="b">
        <v>0</v>
      </c>
      <c r="DH208" s="183" t="s">
        <v>270</v>
      </c>
      <c r="DI208" s="183" t="s">
        <v>993</v>
      </c>
      <c r="DJ208" s="183" t="s">
        <v>993</v>
      </c>
      <c r="DK208" s="183" t="s">
        <v>993</v>
      </c>
      <c r="DL208" s="126">
        <v>445</v>
      </c>
      <c r="DM208" s="126">
        <v>250</v>
      </c>
      <c r="DN208" s="126">
        <v>144</v>
      </c>
      <c r="DO208" s="126">
        <v>51</v>
      </c>
      <c r="DP208" s="126">
        <v>12471</v>
      </c>
      <c r="DQ208" s="126">
        <v>442</v>
      </c>
      <c r="DR208" s="167">
        <f t="shared" ref="DR208:DR272" si="68">DP208/(AE208*365)</f>
        <v>0.89913482335976924</v>
      </c>
      <c r="DS208" s="168">
        <f t="shared" ref="DS208:DS272" si="69">DP208/((DL208+DQ208)/2)</f>
        <v>28.119503945885004</v>
      </c>
      <c r="DT208" s="126">
        <v>445</v>
      </c>
      <c r="DU208" s="126">
        <v>0</v>
      </c>
      <c r="DV208" s="126">
        <v>191</v>
      </c>
      <c r="DW208" s="126">
        <v>112</v>
      </c>
      <c r="DX208" s="126">
        <v>142</v>
      </c>
      <c r="DY208" s="126">
        <v>0</v>
      </c>
      <c r="DZ208" s="126">
        <v>0</v>
      </c>
      <c r="EA208" s="126">
        <v>0</v>
      </c>
      <c r="EB208" s="126">
        <v>442</v>
      </c>
      <c r="EC208" s="126">
        <v>135</v>
      </c>
      <c r="ED208" s="126">
        <v>154</v>
      </c>
      <c r="EE208" s="126">
        <v>11</v>
      </c>
      <c r="EF208" s="126">
        <v>18</v>
      </c>
      <c r="EG208" s="126">
        <v>31</v>
      </c>
      <c r="EH208" s="126">
        <v>0</v>
      </c>
      <c r="EI208" s="126">
        <v>35</v>
      </c>
      <c r="EJ208" s="126">
        <v>58</v>
      </c>
      <c r="EK208" s="126">
        <v>0</v>
      </c>
      <c r="EL208" s="126">
        <v>307</v>
      </c>
      <c r="EM208" s="126">
        <v>254</v>
      </c>
      <c r="EN208" s="126">
        <v>7</v>
      </c>
      <c r="EO208" s="126">
        <v>46</v>
      </c>
      <c r="EP208" s="126">
        <v>0</v>
      </c>
      <c r="EQ208" s="126">
        <v>0</v>
      </c>
      <c r="ER208" s="127" t="b">
        <v>0</v>
      </c>
      <c r="ES208" s="127" t="b">
        <v>0</v>
      </c>
      <c r="ET208" s="127" t="b">
        <v>0</v>
      </c>
      <c r="EU208" s="128">
        <v>0.496</v>
      </c>
      <c r="EV208" s="128">
        <v>0.316</v>
      </c>
      <c r="EW208" s="128">
        <v>0.29299999999999998</v>
      </c>
      <c r="EX208" s="128">
        <v>0.10400000000000001</v>
      </c>
      <c r="EY208" s="128">
        <v>0</v>
      </c>
      <c r="EZ208" s="128">
        <v>0.307</v>
      </c>
      <c r="FA208" s="127" t="b">
        <v>0</v>
      </c>
      <c r="FB208" s="127" t="b">
        <v>0</v>
      </c>
      <c r="FC208" s="127" t="b">
        <v>0</v>
      </c>
      <c r="FD208" s="128">
        <v>0.19600000000000001</v>
      </c>
      <c r="FE208" s="128">
        <v>5.9000000000000004E-2</v>
      </c>
      <c r="FF208" s="128">
        <v>0</v>
      </c>
      <c r="FG208" s="128">
        <v>1.6E-2</v>
      </c>
      <c r="FH208" s="128">
        <v>0</v>
      </c>
      <c r="FI208" s="128">
        <v>1.6E-2</v>
      </c>
      <c r="FJ208" s="127" t="b">
        <v>0</v>
      </c>
      <c r="FK208" s="127" t="b">
        <v>0</v>
      </c>
      <c r="FL208" s="127" t="b">
        <v>0</v>
      </c>
      <c r="FM208" s="128">
        <v>0</v>
      </c>
      <c r="FN208" s="128">
        <v>0</v>
      </c>
      <c r="FO208" s="128">
        <v>0</v>
      </c>
      <c r="FP208" s="128">
        <v>0</v>
      </c>
      <c r="FQ208" s="128">
        <v>0</v>
      </c>
      <c r="FR208" s="128">
        <v>0</v>
      </c>
      <c r="FS208" s="183" t="s">
        <v>993</v>
      </c>
      <c r="FT208" s="128">
        <v>0</v>
      </c>
      <c r="FU208" s="126">
        <v>0</v>
      </c>
      <c r="FV208" s="126">
        <v>307</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6">
        <v>0</v>
      </c>
      <c r="GM208" s="127" t="b">
        <v>0</v>
      </c>
      <c r="GN208" s="183" t="s">
        <v>993</v>
      </c>
      <c r="GO208" s="183" t="s">
        <v>993</v>
      </c>
      <c r="GP208" s="183" t="s">
        <v>993</v>
      </c>
      <c r="GQ208" s="183" t="s">
        <v>993</v>
      </c>
      <c r="GR208" s="127"/>
      <c r="GS208" s="123"/>
    </row>
    <row r="209" spans="1:201">
      <c r="A209" s="122"/>
      <c r="B209" s="210" t="s">
        <v>553</v>
      </c>
      <c r="C209" s="183" t="s">
        <v>1074</v>
      </c>
      <c r="D209" s="183" t="s">
        <v>1075</v>
      </c>
      <c r="E209" s="183" t="s">
        <v>437</v>
      </c>
      <c r="F209" s="183" t="s">
        <v>986</v>
      </c>
      <c r="G209" s="183" t="s">
        <v>1062</v>
      </c>
      <c r="H209" s="183" t="s">
        <v>1063</v>
      </c>
      <c r="I209" s="183" t="s">
        <v>1064</v>
      </c>
      <c r="J209" s="183" t="s">
        <v>1065</v>
      </c>
      <c r="K209" s="126">
        <v>3</v>
      </c>
      <c r="L209" s="183" t="s">
        <v>1075</v>
      </c>
      <c r="M209" s="183" t="s">
        <v>1076</v>
      </c>
      <c r="N209" s="183" t="s">
        <v>322</v>
      </c>
      <c r="O209" s="183" t="s">
        <v>993</v>
      </c>
      <c r="P209" s="183" t="s">
        <v>293</v>
      </c>
      <c r="Q209" s="183" t="s">
        <v>293</v>
      </c>
      <c r="R209" s="127" t="b">
        <v>0</v>
      </c>
      <c r="S209" s="126">
        <v>0</v>
      </c>
      <c r="T209" s="127" t="b">
        <v>0</v>
      </c>
      <c r="U209" s="126">
        <v>0</v>
      </c>
      <c r="V209" s="127" t="b">
        <v>1</v>
      </c>
      <c r="W209" s="127" t="b">
        <v>1</v>
      </c>
      <c r="X209" s="183" t="s">
        <v>290</v>
      </c>
      <c r="Y209" s="183" t="b">
        <f t="shared" si="63"/>
        <v>0</v>
      </c>
      <c r="Z209" s="183" t="s">
        <v>993</v>
      </c>
      <c r="AA209" s="127" t="b">
        <v>0</v>
      </c>
      <c r="AB209" s="183" t="s">
        <v>993</v>
      </c>
      <c r="AC209" s="183" t="s">
        <v>993</v>
      </c>
      <c r="AD209" s="183" t="s">
        <v>993</v>
      </c>
      <c r="AE209" s="183">
        <f t="shared" si="64"/>
        <v>42</v>
      </c>
      <c r="AF209" s="183">
        <f t="shared" si="65"/>
        <v>42</v>
      </c>
      <c r="AG209" s="183">
        <f t="shared" si="66"/>
        <v>22</v>
      </c>
      <c r="AH209" s="183">
        <f t="shared" si="67"/>
        <v>42</v>
      </c>
      <c r="AI209" s="126">
        <v>42</v>
      </c>
      <c r="AJ209" s="126">
        <v>42</v>
      </c>
      <c r="AK209" s="126">
        <v>22</v>
      </c>
      <c r="AL209" s="126">
        <v>42</v>
      </c>
      <c r="AM209" s="126">
        <v>0</v>
      </c>
      <c r="AN209" s="126">
        <v>0</v>
      </c>
      <c r="AO209" s="126">
        <v>0</v>
      </c>
      <c r="AP209" s="126">
        <v>0</v>
      </c>
      <c r="AQ209" s="126">
        <v>0</v>
      </c>
      <c r="AR209" s="126">
        <v>0</v>
      </c>
      <c r="AS209" s="126">
        <v>0</v>
      </c>
      <c r="AT209" s="126">
        <v>0</v>
      </c>
      <c r="AU209" s="126">
        <v>0</v>
      </c>
      <c r="AV209" s="126">
        <v>0</v>
      </c>
      <c r="AW209" s="126">
        <v>0</v>
      </c>
      <c r="AX209" s="126">
        <v>0</v>
      </c>
      <c r="AY209" s="126">
        <v>0</v>
      </c>
      <c r="AZ209" s="126">
        <v>0</v>
      </c>
      <c r="BA209" s="126">
        <v>0</v>
      </c>
      <c r="BB209" s="126">
        <v>0</v>
      </c>
      <c r="BC209" s="127" t="b">
        <v>0</v>
      </c>
      <c r="BD209" s="127"/>
      <c r="BE209" s="183" t="s">
        <v>1059</v>
      </c>
      <c r="BF209" s="126">
        <v>42</v>
      </c>
      <c r="BG209" s="183" t="s">
        <v>993</v>
      </c>
      <c r="BH209" s="126">
        <v>0</v>
      </c>
      <c r="BI209" s="183" t="s">
        <v>993</v>
      </c>
      <c r="BJ209" s="126">
        <v>0</v>
      </c>
      <c r="BK209" s="126">
        <v>0</v>
      </c>
      <c r="BL209" s="126">
        <v>0</v>
      </c>
      <c r="BM209" s="183" t="s">
        <v>993</v>
      </c>
      <c r="BN209" s="183" t="s">
        <v>993</v>
      </c>
      <c r="BO209" s="183" t="s">
        <v>993</v>
      </c>
      <c r="BP209" s="126">
        <v>0</v>
      </c>
      <c r="BQ209" s="183" t="s">
        <v>993</v>
      </c>
      <c r="BR209" s="126">
        <v>0</v>
      </c>
      <c r="BS209" s="183" t="s">
        <v>993</v>
      </c>
      <c r="BT209" s="126">
        <v>0</v>
      </c>
      <c r="BU209" s="126">
        <v>0</v>
      </c>
      <c r="BV209" s="126">
        <v>0</v>
      </c>
      <c r="BW209" s="183" t="s">
        <v>993</v>
      </c>
      <c r="BX209" s="126">
        <v>0</v>
      </c>
      <c r="BY209" s="183" t="s">
        <v>993</v>
      </c>
      <c r="BZ209" s="126">
        <v>0</v>
      </c>
      <c r="CA209" s="183" t="s">
        <v>993</v>
      </c>
      <c r="CB209" s="126">
        <v>0</v>
      </c>
      <c r="CC209" s="126">
        <v>0</v>
      </c>
      <c r="CD209" s="126">
        <v>0</v>
      </c>
      <c r="CE209" s="183" t="s">
        <v>993</v>
      </c>
      <c r="CF209" s="126">
        <v>0</v>
      </c>
      <c r="CG209" s="183" t="s">
        <v>993</v>
      </c>
      <c r="CH209" s="126">
        <v>0</v>
      </c>
      <c r="CI209" s="183" t="s">
        <v>993</v>
      </c>
      <c r="CJ209" s="126">
        <v>0</v>
      </c>
      <c r="CK209" s="126">
        <v>0</v>
      </c>
      <c r="CL209" s="126">
        <v>0</v>
      </c>
      <c r="CM209" s="126">
        <v>9</v>
      </c>
      <c r="CN209" s="126">
        <v>9.9</v>
      </c>
      <c r="CO209" s="126">
        <v>0</v>
      </c>
      <c r="CP209" s="126">
        <v>0</v>
      </c>
      <c r="CQ209" s="126">
        <v>0</v>
      </c>
      <c r="CR209" s="126">
        <v>5.9</v>
      </c>
      <c r="CS209" s="126">
        <v>0</v>
      </c>
      <c r="CT209" s="126">
        <v>0</v>
      </c>
      <c r="CU209" s="126">
        <v>0</v>
      </c>
      <c r="CV209" s="126">
        <v>0</v>
      </c>
      <c r="CW209" s="126">
        <v>0</v>
      </c>
      <c r="CX209" s="126">
        <v>0</v>
      </c>
      <c r="CY209" s="126">
        <v>0</v>
      </c>
      <c r="CZ209" s="126">
        <v>0</v>
      </c>
      <c r="DA209" s="126">
        <v>0</v>
      </c>
      <c r="DB209" s="126">
        <v>0</v>
      </c>
      <c r="DC209" s="126">
        <v>0</v>
      </c>
      <c r="DD209" s="126">
        <v>0</v>
      </c>
      <c r="DE209" s="126">
        <v>0</v>
      </c>
      <c r="DF209" s="126">
        <v>0</v>
      </c>
      <c r="DG209" s="127" t="b">
        <v>0</v>
      </c>
      <c r="DH209" s="183" t="s">
        <v>999</v>
      </c>
      <c r="DI209" s="183" t="s">
        <v>270</v>
      </c>
      <c r="DJ209" s="183" t="s">
        <v>434</v>
      </c>
      <c r="DK209" s="183" t="s">
        <v>1000</v>
      </c>
      <c r="DL209" s="126">
        <v>756</v>
      </c>
      <c r="DM209" s="126">
        <v>457</v>
      </c>
      <c r="DN209" s="126">
        <v>285</v>
      </c>
      <c r="DO209" s="126">
        <v>14</v>
      </c>
      <c r="DP209" s="126">
        <v>12860</v>
      </c>
      <c r="DQ209" s="126">
        <v>758</v>
      </c>
      <c r="DR209" s="167">
        <f t="shared" si="68"/>
        <v>0.83887801696020869</v>
      </c>
      <c r="DS209" s="168">
        <f t="shared" si="69"/>
        <v>16.988110964332893</v>
      </c>
      <c r="DT209" s="126">
        <v>756</v>
      </c>
      <c r="DU209" s="126">
        <v>117</v>
      </c>
      <c r="DV209" s="126">
        <v>552</v>
      </c>
      <c r="DW209" s="126">
        <v>42</v>
      </c>
      <c r="DX209" s="126">
        <v>45</v>
      </c>
      <c r="DY209" s="126">
        <v>0</v>
      </c>
      <c r="DZ209" s="126">
        <v>0</v>
      </c>
      <c r="EA209" s="126">
        <v>0</v>
      </c>
      <c r="EB209" s="126">
        <v>758</v>
      </c>
      <c r="EC209" s="126">
        <v>10</v>
      </c>
      <c r="ED209" s="126">
        <v>624</v>
      </c>
      <c r="EE209" s="126">
        <v>31</v>
      </c>
      <c r="EF209" s="126">
        <v>10</v>
      </c>
      <c r="EG209" s="126">
        <v>16</v>
      </c>
      <c r="EH209" s="126">
        <v>1</v>
      </c>
      <c r="EI209" s="126">
        <v>43</v>
      </c>
      <c r="EJ209" s="126">
        <v>23</v>
      </c>
      <c r="EK209" s="126">
        <v>0</v>
      </c>
      <c r="EL209" s="126">
        <v>748</v>
      </c>
      <c r="EM209" s="126">
        <v>615</v>
      </c>
      <c r="EN209" s="126">
        <v>29</v>
      </c>
      <c r="EO209" s="126">
        <v>104</v>
      </c>
      <c r="EP209" s="126">
        <v>0</v>
      </c>
      <c r="EQ209" s="126">
        <v>0</v>
      </c>
      <c r="ER209" s="127" t="b">
        <v>0</v>
      </c>
      <c r="ES209" s="127" t="b">
        <v>0</v>
      </c>
      <c r="ET209" s="127" t="b">
        <v>0</v>
      </c>
      <c r="EU209" s="128">
        <v>0</v>
      </c>
      <c r="EV209" s="128">
        <v>0</v>
      </c>
      <c r="EW209" s="128">
        <v>0</v>
      </c>
      <c r="EX209" s="128">
        <v>0</v>
      </c>
      <c r="EY209" s="128">
        <v>0</v>
      </c>
      <c r="EZ209" s="128">
        <v>0</v>
      </c>
      <c r="FA209" s="127" t="b">
        <v>0</v>
      </c>
      <c r="FB209" s="127" t="b">
        <v>0</v>
      </c>
      <c r="FC209" s="127" t="b">
        <v>0</v>
      </c>
      <c r="FD209" s="128">
        <v>0.247</v>
      </c>
      <c r="FE209" s="128">
        <v>0.09</v>
      </c>
      <c r="FF209" s="128">
        <v>0</v>
      </c>
      <c r="FG209" s="128">
        <v>2.6000000000000002E-2</v>
      </c>
      <c r="FH209" s="128">
        <v>1.2E-2</v>
      </c>
      <c r="FI209" s="128">
        <v>3.7999999999999999E-2</v>
      </c>
      <c r="FJ209" s="127" t="b">
        <v>0</v>
      </c>
      <c r="FK209" s="127" t="b">
        <v>0</v>
      </c>
      <c r="FL209" s="127" t="b">
        <v>0</v>
      </c>
      <c r="FM209" s="128">
        <v>0</v>
      </c>
      <c r="FN209" s="128">
        <v>0</v>
      </c>
      <c r="FO209" s="128">
        <v>0</v>
      </c>
      <c r="FP209" s="128">
        <v>0</v>
      </c>
      <c r="FQ209" s="128">
        <v>0</v>
      </c>
      <c r="FR209" s="128">
        <v>0</v>
      </c>
      <c r="FS209" s="183" t="s">
        <v>293</v>
      </c>
      <c r="FT209" s="128">
        <v>0</v>
      </c>
      <c r="FU209" s="126">
        <v>0</v>
      </c>
      <c r="FV209" s="126">
        <v>748</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6">
        <v>0</v>
      </c>
      <c r="GM209" s="127" t="b">
        <v>0</v>
      </c>
      <c r="GN209" s="183" t="s">
        <v>993</v>
      </c>
      <c r="GO209" s="183" t="s">
        <v>993</v>
      </c>
      <c r="GP209" s="183" t="s">
        <v>993</v>
      </c>
      <c r="GQ209" s="183" t="s">
        <v>993</v>
      </c>
      <c r="GR209" s="127"/>
      <c r="GS209" s="123"/>
    </row>
    <row r="210" spans="1:201">
      <c r="A210" s="122"/>
      <c r="B210" s="210" t="s">
        <v>555</v>
      </c>
      <c r="C210" s="183" t="s">
        <v>1077</v>
      </c>
      <c r="D210" s="183" t="s">
        <v>21</v>
      </c>
      <c r="E210" s="183" t="s">
        <v>437</v>
      </c>
      <c r="F210" s="183" t="s">
        <v>986</v>
      </c>
      <c r="G210" s="183" t="s">
        <v>1062</v>
      </c>
      <c r="H210" s="183" t="s">
        <v>1063</v>
      </c>
      <c r="I210" s="183" t="s">
        <v>1064</v>
      </c>
      <c r="J210" s="183" t="s">
        <v>1065</v>
      </c>
      <c r="K210" s="126">
        <v>6</v>
      </c>
      <c r="L210" s="183" t="s">
        <v>21</v>
      </c>
      <c r="M210" s="183" t="s">
        <v>1030</v>
      </c>
      <c r="N210" s="183" t="s">
        <v>531</v>
      </c>
      <c r="O210" s="183" t="s">
        <v>1054</v>
      </c>
      <c r="P210" s="183" t="s">
        <v>296</v>
      </c>
      <c r="Q210" s="183" t="s">
        <v>293</v>
      </c>
      <c r="R210" s="127" t="b">
        <v>0</v>
      </c>
      <c r="S210" s="126">
        <v>0</v>
      </c>
      <c r="T210" s="127" t="b">
        <v>0</v>
      </c>
      <c r="U210" s="126">
        <v>0</v>
      </c>
      <c r="V210" s="127" t="b">
        <v>1</v>
      </c>
      <c r="W210" s="127" t="b">
        <v>1</v>
      </c>
      <c r="X210" s="183" t="s">
        <v>293</v>
      </c>
      <c r="Y210" s="183" t="b">
        <f t="shared" si="63"/>
        <v>1</v>
      </c>
      <c r="Z210" s="183" t="s">
        <v>993</v>
      </c>
      <c r="AA210" s="127" t="b">
        <v>0</v>
      </c>
      <c r="AB210" s="183" t="s">
        <v>993</v>
      </c>
      <c r="AC210" s="183" t="s">
        <v>993</v>
      </c>
      <c r="AD210" s="183" t="s">
        <v>993</v>
      </c>
      <c r="AE210" s="183">
        <f t="shared" si="64"/>
        <v>54</v>
      </c>
      <c r="AF210" s="183">
        <f t="shared" si="65"/>
        <v>48</v>
      </c>
      <c r="AG210" s="183">
        <f t="shared" si="66"/>
        <v>31</v>
      </c>
      <c r="AH210" s="183">
        <f t="shared" si="67"/>
        <v>54</v>
      </c>
      <c r="AI210" s="126">
        <v>54</v>
      </c>
      <c r="AJ210" s="126">
        <v>48</v>
      </c>
      <c r="AK210" s="126">
        <v>31</v>
      </c>
      <c r="AL210" s="126">
        <v>54</v>
      </c>
      <c r="AM210" s="126">
        <v>0</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7" t="b">
        <v>0</v>
      </c>
      <c r="BD210" s="127"/>
      <c r="BE210" s="183" t="s">
        <v>1031</v>
      </c>
      <c r="BF210" s="126">
        <v>54</v>
      </c>
      <c r="BG210" s="183" t="s">
        <v>993</v>
      </c>
      <c r="BH210" s="126">
        <v>0</v>
      </c>
      <c r="BI210" s="183" t="s">
        <v>993</v>
      </c>
      <c r="BJ210" s="126">
        <v>0</v>
      </c>
      <c r="BK210" s="126">
        <v>0</v>
      </c>
      <c r="BL210" s="126">
        <v>0</v>
      </c>
      <c r="BM210" s="183" t="s">
        <v>993</v>
      </c>
      <c r="BN210" s="183" t="s">
        <v>993</v>
      </c>
      <c r="BO210" s="183" t="s">
        <v>993</v>
      </c>
      <c r="BP210" s="126">
        <v>0</v>
      </c>
      <c r="BQ210" s="183" t="s">
        <v>993</v>
      </c>
      <c r="BR210" s="126">
        <v>0</v>
      </c>
      <c r="BS210" s="183" t="s">
        <v>993</v>
      </c>
      <c r="BT210" s="126">
        <v>0</v>
      </c>
      <c r="BU210" s="126">
        <v>0</v>
      </c>
      <c r="BV210" s="126">
        <v>0</v>
      </c>
      <c r="BW210" s="183" t="s">
        <v>993</v>
      </c>
      <c r="BX210" s="126">
        <v>0</v>
      </c>
      <c r="BY210" s="183" t="s">
        <v>993</v>
      </c>
      <c r="BZ210" s="126">
        <v>0</v>
      </c>
      <c r="CA210" s="183" t="s">
        <v>993</v>
      </c>
      <c r="CB210" s="126">
        <v>0</v>
      </c>
      <c r="CC210" s="126">
        <v>0</v>
      </c>
      <c r="CD210" s="126">
        <v>0</v>
      </c>
      <c r="CE210" s="183" t="s">
        <v>993</v>
      </c>
      <c r="CF210" s="126">
        <v>0</v>
      </c>
      <c r="CG210" s="183" t="s">
        <v>993</v>
      </c>
      <c r="CH210" s="126">
        <v>0</v>
      </c>
      <c r="CI210" s="183" t="s">
        <v>993</v>
      </c>
      <c r="CJ210" s="126">
        <v>0</v>
      </c>
      <c r="CK210" s="126">
        <v>0</v>
      </c>
      <c r="CL210" s="126">
        <v>0</v>
      </c>
      <c r="CM210" s="126">
        <v>27</v>
      </c>
      <c r="CN210" s="126">
        <v>2.1</v>
      </c>
      <c r="CO210" s="126">
        <v>0</v>
      </c>
      <c r="CP210" s="126">
        <v>0</v>
      </c>
      <c r="CQ210" s="126">
        <v>0</v>
      </c>
      <c r="CR210" s="126">
        <v>4.2</v>
      </c>
      <c r="CS210" s="126">
        <v>0</v>
      </c>
      <c r="CT210" s="126">
        <v>0</v>
      </c>
      <c r="CU210" s="126">
        <v>0</v>
      </c>
      <c r="CV210" s="126">
        <v>0</v>
      </c>
      <c r="CW210" s="126">
        <v>0</v>
      </c>
      <c r="CX210" s="126">
        <v>0</v>
      </c>
      <c r="CY210" s="126">
        <v>0</v>
      </c>
      <c r="CZ210" s="126">
        <v>0</v>
      </c>
      <c r="DA210" s="126">
        <v>0</v>
      </c>
      <c r="DB210" s="126">
        <v>0</v>
      </c>
      <c r="DC210" s="126">
        <v>0</v>
      </c>
      <c r="DD210" s="126">
        <v>0</v>
      </c>
      <c r="DE210" s="126">
        <v>0</v>
      </c>
      <c r="DF210" s="126">
        <v>0</v>
      </c>
      <c r="DG210" s="127" t="b">
        <v>0</v>
      </c>
      <c r="DH210" s="183" t="s">
        <v>270</v>
      </c>
      <c r="DI210" s="183" t="s">
        <v>993</v>
      </c>
      <c r="DJ210" s="183" t="s">
        <v>993</v>
      </c>
      <c r="DK210" s="183" t="s">
        <v>993</v>
      </c>
      <c r="DL210" s="126">
        <v>733</v>
      </c>
      <c r="DM210" s="126">
        <v>707</v>
      </c>
      <c r="DN210" s="126">
        <v>26</v>
      </c>
      <c r="DO210" s="126">
        <v>0</v>
      </c>
      <c r="DP210" s="126">
        <v>15317</v>
      </c>
      <c r="DQ210" s="126">
        <v>721</v>
      </c>
      <c r="DR210" s="167">
        <f t="shared" si="68"/>
        <v>0.77711821410451543</v>
      </c>
      <c r="DS210" s="168">
        <f t="shared" si="69"/>
        <v>21.068775790921595</v>
      </c>
      <c r="DT210" s="126">
        <v>733</v>
      </c>
      <c r="DU210" s="126">
        <v>547</v>
      </c>
      <c r="DV210" s="126">
        <v>168</v>
      </c>
      <c r="DW210" s="126">
        <v>7</v>
      </c>
      <c r="DX210" s="126">
        <v>11</v>
      </c>
      <c r="DY210" s="126">
        <v>0</v>
      </c>
      <c r="DZ210" s="126">
        <v>0</v>
      </c>
      <c r="EA210" s="126">
        <v>0</v>
      </c>
      <c r="EB210" s="126">
        <v>721</v>
      </c>
      <c r="EC210" s="126">
        <v>7</v>
      </c>
      <c r="ED210" s="126">
        <v>379</v>
      </c>
      <c r="EE210" s="126">
        <v>99</v>
      </c>
      <c r="EF210" s="126">
        <v>25</v>
      </c>
      <c r="EG210" s="126">
        <v>92</v>
      </c>
      <c r="EH210" s="126">
        <v>0</v>
      </c>
      <c r="EI210" s="126">
        <v>76</v>
      </c>
      <c r="EJ210" s="126">
        <v>43</v>
      </c>
      <c r="EK210" s="126">
        <v>0</v>
      </c>
      <c r="EL210" s="126">
        <v>714</v>
      </c>
      <c r="EM210" s="126">
        <v>555</v>
      </c>
      <c r="EN210" s="126">
        <v>0</v>
      </c>
      <c r="EO210" s="126">
        <v>159</v>
      </c>
      <c r="EP210" s="126">
        <v>0</v>
      </c>
      <c r="EQ210" s="126">
        <v>0</v>
      </c>
      <c r="ER210" s="127" t="b">
        <v>0</v>
      </c>
      <c r="ES210" s="127" t="b">
        <v>0</v>
      </c>
      <c r="ET210" s="127" t="b">
        <v>0</v>
      </c>
      <c r="EU210" s="128">
        <v>0</v>
      </c>
      <c r="EV210" s="128">
        <v>0</v>
      </c>
      <c r="EW210" s="128">
        <v>0</v>
      </c>
      <c r="EX210" s="128">
        <v>0</v>
      </c>
      <c r="EY210" s="128">
        <v>0</v>
      </c>
      <c r="EZ210" s="128">
        <v>0</v>
      </c>
      <c r="FA210" s="127" t="b">
        <v>0</v>
      </c>
      <c r="FB210" s="127" t="b">
        <v>0</v>
      </c>
      <c r="FC210" s="127" t="b">
        <v>0</v>
      </c>
      <c r="FD210" s="128">
        <v>0.254</v>
      </c>
      <c r="FE210" s="128">
        <v>0.13100000000000001</v>
      </c>
      <c r="FF210" s="128">
        <v>0.128</v>
      </c>
      <c r="FG210" s="128">
        <v>4.7E-2</v>
      </c>
      <c r="FH210" s="128">
        <v>0</v>
      </c>
      <c r="FI210" s="128">
        <v>0.128</v>
      </c>
      <c r="FJ210" s="127" t="b">
        <v>0</v>
      </c>
      <c r="FK210" s="127" t="b">
        <v>0</v>
      </c>
      <c r="FL210" s="127" t="b">
        <v>0</v>
      </c>
      <c r="FM210" s="128">
        <v>0</v>
      </c>
      <c r="FN210" s="128">
        <v>0</v>
      </c>
      <c r="FO210" s="128">
        <v>0</v>
      </c>
      <c r="FP210" s="128">
        <v>0</v>
      </c>
      <c r="FQ210" s="128">
        <v>0</v>
      </c>
      <c r="FR210" s="128">
        <v>0</v>
      </c>
      <c r="FS210" s="183" t="s">
        <v>993</v>
      </c>
      <c r="FT210" s="128">
        <v>0</v>
      </c>
      <c r="FU210" s="126">
        <v>0</v>
      </c>
      <c r="FV210" s="126">
        <v>714</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6">
        <v>0</v>
      </c>
      <c r="GM210" s="127" t="b">
        <v>0</v>
      </c>
      <c r="GN210" s="183" t="s">
        <v>993</v>
      </c>
      <c r="GO210" s="183" t="s">
        <v>993</v>
      </c>
      <c r="GP210" s="183" t="s">
        <v>993</v>
      </c>
      <c r="GQ210" s="183" t="s">
        <v>993</v>
      </c>
      <c r="GR210" s="127"/>
      <c r="GS210" s="123"/>
    </row>
    <row r="211" spans="1:201">
      <c r="A211" s="122"/>
      <c r="B211" s="210" t="s">
        <v>558</v>
      </c>
      <c r="C211" s="183" t="s">
        <v>1095</v>
      </c>
      <c r="D211" s="183" t="s">
        <v>22</v>
      </c>
      <c r="E211" s="183" t="s">
        <v>437</v>
      </c>
      <c r="F211" s="183" t="s">
        <v>986</v>
      </c>
      <c r="G211" s="183" t="s">
        <v>1062</v>
      </c>
      <c r="H211" s="183" t="s">
        <v>1063</v>
      </c>
      <c r="I211" s="183" t="s">
        <v>1064</v>
      </c>
      <c r="J211" s="183" t="s">
        <v>1065</v>
      </c>
      <c r="K211" s="126">
        <v>6</v>
      </c>
      <c r="L211" s="183" t="s">
        <v>22</v>
      </c>
      <c r="M211" s="183" t="s">
        <v>1076</v>
      </c>
      <c r="N211" s="183" t="s">
        <v>636</v>
      </c>
      <c r="O211" s="183" t="s">
        <v>1001</v>
      </c>
      <c r="P211" s="183" t="s">
        <v>290</v>
      </c>
      <c r="Q211" s="183" t="s">
        <v>293</v>
      </c>
      <c r="R211" s="127" t="b">
        <v>1</v>
      </c>
      <c r="S211" s="126">
        <v>22</v>
      </c>
      <c r="T211" s="127" t="b">
        <v>0</v>
      </c>
      <c r="U211" s="126">
        <v>0</v>
      </c>
      <c r="V211" s="127" t="b">
        <v>0</v>
      </c>
      <c r="W211" s="127" t="b">
        <v>0</v>
      </c>
      <c r="X211" s="183" t="s">
        <v>293</v>
      </c>
      <c r="Y211" s="183" t="b">
        <f t="shared" si="63"/>
        <v>1</v>
      </c>
      <c r="Z211" s="183" t="s">
        <v>993</v>
      </c>
      <c r="AA211" s="127" t="b">
        <v>0</v>
      </c>
      <c r="AB211" s="183" t="s">
        <v>993</v>
      </c>
      <c r="AC211" s="183" t="s">
        <v>993</v>
      </c>
      <c r="AD211" s="183" t="s">
        <v>993</v>
      </c>
      <c r="AE211" s="183">
        <f t="shared" si="64"/>
        <v>40</v>
      </c>
      <c r="AF211" s="183">
        <f t="shared" si="65"/>
        <v>26</v>
      </c>
      <c r="AG211" s="183">
        <f t="shared" si="66"/>
        <v>0</v>
      </c>
      <c r="AH211" s="183">
        <f t="shared" si="67"/>
        <v>40</v>
      </c>
      <c r="AI211" s="126">
        <v>40</v>
      </c>
      <c r="AJ211" s="126">
        <v>26</v>
      </c>
      <c r="AK211" s="126">
        <v>0</v>
      </c>
      <c r="AL211" s="126">
        <v>40</v>
      </c>
      <c r="AM211" s="126">
        <v>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7" t="b">
        <v>0</v>
      </c>
      <c r="BD211" s="127"/>
      <c r="BE211" s="183" t="s">
        <v>1031</v>
      </c>
      <c r="BF211" s="126">
        <v>40</v>
      </c>
      <c r="BG211" s="183" t="s">
        <v>993</v>
      </c>
      <c r="BH211" s="126">
        <v>0</v>
      </c>
      <c r="BI211" s="183" t="s">
        <v>993</v>
      </c>
      <c r="BJ211" s="126">
        <v>0</v>
      </c>
      <c r="BK211" s="126">
        <v>0</v>
      </c>
      <c r="BL211" s="126">
        <v>0</v>
      </c>
      <c r="BM211" s="183" t="s">
        <v>993</v>
      </c>
      <c r="BN211" s="183" t="s">
        <v>993</v>
      </c>
      <c r="BO211" s="183" t="s">
        <v>993</v>
      </c>
      <c r="BP211" s="126">
        <v>0</v>
      </c>
      <c r="BQ211" s="183" t="s">
        <v>993</v>
      </c>
      <c r="BR211" s="126">
        <v>0</v>
      </c>
      <c r="BS211" s="183" t="s">
        <v>993</v>
      </c>
      <c r="BT211" s="126">
        <v>0</v>
      </c>
      <c r="BU211" s="126">
        <v>0</v>
      </c>
      <c r="BV211" s="126">
        <v>0</v>
      </c>
      <c r="BW211" s="183" t="s">
        <v>993</v>
      </c>
      <c r="BX211" s="126">
        <v>0</v>
      </c>
      <c r="BY211" s="183" t="s">
        <v>993</v>
      </c>
      <c r="BZ211" s="126">
        <v>0</v>
      </c>
      <c r="CA211" s="183" t="s">
        <v>993</v>
      </c>
      <c r="CB211" s="126">
        <v>0</v>
      </c>
      <c r="CC211" s="126">
        <v>0</v>
      </c>
      <c r="CD211" s="126">
        <v>0</v>
      </c>
      <c r="CE211" s="183" t="s">
        <v>993</v>
      </c>
      <c r="CF211" s="126">
        <v>0</v>
      </c>
      <c r="CG211" s="183" t="s">
        <v>993</v>
      </c>
      <c r="CH211" s="126">
        <v>0</v>
      </c>
      <c r="CI211" s="183" t="s">
        <v>993</v>
      </c>
      <c r="CJ211" s="126">
        <v>0</v>
      </c>
      <c r="CK211" s="126">
        <v>0</v>
      </c>
      <c r="CL211" s="126">
        <v>0</v>
      </c>
      <c r="CM211" s="126">
        <v>17</v>
      </c>
      <c r="CN211" s="126">
        <v>0</v>
      </c>
      <c r="CO211" s="126">
        <v>0</v>
      </c>
      <c r="CP211" s="126">
        <v>0</v>
      </c>
      <c r="CQ211" s="126">
        <v>7</v>
      </c>
      <c r="CR211" s="126">
        <v>0</v>
      </c>
      <c r="CS211" s="126">
        <v>0</v>
      </c>
      <c r="CT211" s="126">
        <v>0</v>
      </c>
      <c r="CU211" s="126">
        <v>0</v>
      </c>
      <c r="CV211" s="126">
        <v>0</v>
      </c>
      <c r="CW211" s="126">
        <v>0</v>
      </c>
      <c r="CX211" s="126">
        <v>0</v>
      </c>
      <c r="CY211" s="126">
        <v>0</v>
      </c>
      <c r="CZ211" s="126">
        <v>0</v>
      </c>
      <c r="DA211" s="126">
        <v>1</v>
      </c>
      <c r="DB211" s="126">
        <v>0</v>
      </c>
      <c r="DC211" s="126">
        <v>0</v>
      </c>
      <c r="DD211" s="126">
        <v>0</v>
      </c>
      <c r="DE211" s="126">
        <v>0</v>
      </c>
      <c r="DF211" s="126">
        <v>0</v>
      </c>
      <c r="DG211" s="127" t="b">
        <v>0</v>
      </c>
      <c r="DH211" s="183" t="s">
        <v>270</v>
      </c>
      <c r="DI211" s="183" t="s">
        <v>993</v>
      </c>
      <c r="DJ211" s="183" t="s">
        <v>993</v>
      </c>
      <c r="DK211" s="183" t="s">
        <v>993</v>
      </c>
      <c r="DL211" s="126">
        <v>516</v>
      </c>
      <c r="DM211" s="126">
        <v>102</v>
      </c>
      <c r="DN211" s="126">
        <v>410</v>
      </c>
      <c r="DO211" s="126">
        <v>4</v>
      </c>
      <c r="DP211" s="126">
        <v>3828</v>
      </c>
      <c r="DQ211" s="126">
        <v>529</v>
      </c>
      <c r="DR211" s="167">
        <f t="shared" si="68"/>
        <v>0.2621917808219178</v>
      </c>
      <c r="DS211" s="168">
        <f t="shared" si="69"/>
        <v>7.3263157894736839</v>
      </c>
      <c r="DT211" s="126">
        <v>516</v>
      </c>
      <c r="DU211" s="126">
        <v>46</v>
      </c>
      <c r="DV211" s="126">
        <v>411</v>
      </c>
      <c r="DW211" s="126">
        <v>51</v>
      </c>
      <c r="DX211" s="126">
        <v>4</v>
      </c>
      <c r="DY211" s="126">
        <v>0</v>
      </c>
      <c r="DZ211" s="126">
        <v>0</v>
      </c>
      <c r="EA211" s="126">
        <v>4</v>
      </c>
      <c r="EB211" s="126">
        <v>529</v>
      </c>
      <c r="EC211" s="126">
        <v>35</v>
      </c>
      <c r="ED211" s="126">
        <v>325</v>
      </c>
      <c r="EE211" s="126">
        <v>27</v>
      </c>
      <c r="EF211" s="126">
        <v>3</v>
      </c>
      <c r="EG211" s="126">
        <v>5</v>
      </c>
      <c r="EH211" s="126">
        <v>0</v>
      </c>
      <c r="EI211" s="126">
        <v>4</v>
      </c>
      <c r="EJ211" s="126">
        <v>0</v>
      </c>
      <c r="EK211" s="126">
        <v>130</v>
      </c>
      <c r="EL211" s="126">
        <v>494</v>
      </c>
      <c r="EM211" s="126">
        <v>478</v>
      </c>
      <c r="EN211" s="126">
        <v>1</v>
      </c>
      <c r="EO211" s="126">
        <v>14</v>
      </c>
      <c r="EP211" s="126">
        <v>1</v>
      </c>
      <c r="EQ211" s="126">
        <v>0</v>
      </c>
      <c r="ER211" s="127" t="b">
        <v>0</v>
      </c>
      <c r="ES211" s="127" t="b">
        <v>0</v>
      </c>
      <c r="ET211" s="127" t="b">
        <v>0</v>
      </c>
      <c r="EU211" s="128">
        <v>0</v>
      </c>
      <c r="EV211" s="128">
        <v>0</v>
      </c>
      <c r="EW211" s="128">
        <v>0</v>
      </c>
      <c r="EX211" s="128">
        <v>0</v>
      </c>
      <c r="EY211" s="128">
        <v>0</v>
      </c>
      <c r="EZ211" s="128">
        <v>0</v>
      </c>
      <c r="FA211" s="127" t="b">
        <v>0</v>
      </c>
      <c r="FB211" s="127" t="b">
        <v>0</v>
      </c>
      <c r="FC211" s="127" t="b">
        <v>0</v>
      </c>
      <c r="FD211" s="128">
        <v>0.161</v>
      </c>
      <c r="FE211" s="128">
        <v>3.7000000000000005E-2</v>
      </c>
      <c r="FF211" s="128">
        <v>6.0000000000000001E-3</v>
      </c>
      <c r="FG211" s="128">
        <v>8.0000000000000002E-3</v>
      </c>
      <c r="FH211" s="128">
        <v>0</v>
      </c>
      <c r="FI211" s="128">
        <v>1.2E-2</v>
      </c>
      <c r="FJ211" s="127" t="b">
        <v>0</v>
      </c>
      <c r="FK211" s="127" t="b">
        <v>0</v>
      </c>
      <c r="FL211" s="127" t="b">
        <v>0</v>
      </c>
      <c r="FM211" s="128">
        <v>0</v>
      </c>
      <c r="FN211" s="128">
        <v>0</v>
      </c>
      <c r="FO211" s="128">
        <v>0</v>
      </c>
      <c r="FP211" s="128">
        <v>0</v>
      </c>
      <c r="FQ211" s="128">
        <v>0</v>
      </c>
      <c r="FR211" s="128">
        <v>0</v>
      </c>
      <c r="FS211" s="183" t="s">
        <v>993</v>
      </c>
      <c r="FT211" s="128">
        <v>0</v>
      </c>
      <c r="FU211" s="126">
        <v>0</v>
      </c>
      <c r="FV211" s="126">
        <v>494</v>
      </c>
      <c r="FW211" s="126">
        <v>0</v>
      </c>
      <c r="FX211" s="126">
        <v>0</v>
      </c>
      <c r="FY211" s="126">
        <v>0</v>
      </c>
      <c r="FZ211" s="126">
        <v>0</v>
      </c>
      <c r="GA211" s="126">
        <v>0</v>
      </c>
      <c r="GB211" s="126">
        <v>0</v>
      </c>
      <c r="GC211" s="126">
        <v>0</v>
      </c>
      <c r="GD211" s="126">
        <v>0</v>
      </c>
      <c r="GE211" s="126">
        <v>0</v>
      </c>
      <c r="GF211" s="126">
        <v>0</v>
      </c>
      <c r="GG211" s="126">
        <v>0</v>
      </c>
      <c r="GH211" s="126">
        <v>0</v>
      </c>
      <c r="GI211" s="126">
        <v>0</v>
      </c>
      <c r="GJ211" s="126">
        <v>0</v>
      </c>
      <c r="GK211" s="126">
        <v>0</v>
      </c>
      <c r="GL211" s="126">
        <v>0</v>
      </c>
      <c r="GM211" s="127" t="b">
        <v>0</v>
      </c>
      <c r="GN211" s="183" t="s">
        <v>993</v>
      </c>
      <c r="GO211" s="183" t="s">
        <v>993</v>
      </c>
      <c r="GP211" s="183" t="s">
        <v>993</v>
      </c>
      <c r="GQ211" s="183" t="s">
        <v>993</v>
      </c>
      <c r="GR211" s="127"/>
      <c r="GS211" s="123"/>
    </row>
    <row r="212" spans="1:201">
      <c r="A212" s="122"/>
      <c r="B212" s="210" t="s">
        <v>558</v>
      </c>
      <c r="C212" s="183" t="s">
        <v>1095</v>
      </c>
      <c r="D212" s="183" t="s">
        <v>22</v>
      </c>
      <c r="E212" s="183" t="s">
        <v>437</v>
      </c>
      <c r="F212" s="183" t="s">
        <v>986</v>
      </c>
      <c r="G212" s="183" t="s">
        <v>1062</v>
      </c>
      <c r="H212" s="183" t="s">
        <v>1063</v>
      </c>
      <c r="I212" s="183" t="s">
        <v>1064</v>
      </c>
      <c r="J212" s="183" t="s">
        <v>1065</v>
      </c>
      <c r="K212" s="126">
        <v>4</v>
      </c>
      <c r="L212" s="183" t="s">
        <v>22</v>
      </c>
      <c r="M212" s="183" t="s">
        <v>996</v>
      </c>
      <c r="N212" s="183" t="s">
        <v>637</v>
      </c>
      <c r="O212" s="183" t="s">
        <v>1001</v>
      </c>
      <c r="P212" s="183" t="s">
        <v>290</v>
      </c>
      <c r="Q212" s="183" t="s">
        <v>293</v>
      </c>
      <c r="R212" s="127" t="b">
        <v>0</v>
      </c>
      <c r="S212" s="126">
        <v>0</v>
      </c>
      <c r="T212" s="127" t="b">
        <v>0</v>
      </c>
      <c r="U212" s="126">
        <v>0</v>
      </c>
      <c r="V212" s="127" t="b">
        <v>1</v>
      </c>
      <c r="W212" s="127" t="b">
        <v>0</v>
      </c>
      <c r="X212" s="183" t="s">
        <v>293</v>
      </c>
      <c r="Y212" s="183" t="b">
        <f t="shared" si="63"/>
        <v>1</v>
      </c>
      <c r="Z212" s="183" t="s">
        <v>993</v>
      </c>
      <c r="AA212" s="127" t="b">
        <v>0</v>
      </c>
      <c r="AB212" s="183" t="s">
        <v>993</v>
      </c>
      <c r="AC212" s="183" t="s">
        <v>993</v>
      </c>
      <c r="AD212" s="183" t="s">
        <v>993</v>
      </c>
      <c r="AE212" s="183">
        <f t="shared" si="64"/>
        <v>40</v>
      </c>
      <c r="AF212" s="183">
        <f t="shared" si="65"/>
        <v>37</v>
      </c>
      <c r="AG212" s="183">
        <f t="shared" si="66"/>
        <v>14</v>
      </c>
      <c r="AH212" s="183">
        <f t="shared" si="67"/>
        <v>40</v>
      </c>
      <c r="AI212" s="126">
        <v>40</v>
      </c>
      <c r="AJ212" s="126">
        <v>37</v>
      </c>
      <c r="AK212" s="126">
        <v>14</v>
      </c>
      <c r="AL212" s="126">
        <v>40</v>
      </c>
      <c r="AM212" s="126">
        <v>0</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7" t="b">
        <v>0</v>
      </c>
      <c r="BD212" s="127"/>
      <c r="BE212" s="183" t="s">
        <v>1031</v>
      </c>
      <c r="BF212" s="126">
        <v>40</v>
      </c>
      <c r="BG212" s="183" t="s">
        <v>993</v>
      </c>
      <c r="BH212" s="126">
        <v>0</v>
      </c>
      <c r="BI212" s="183" t="s">
        <v>993</v>
      </c>
      <c r="BJ212" s="126">
        <v>0</v>
      </c>
      <c r="BK212" s="126">
        <v>0</v>
      </c>
      <c r="BL212" s="126">
        <v>0</v>
      </c>
      <c r="BM212" s="183" t="s">
        <v>993</v>
      </c>
      <c r="BN212" s="183" t="s">
        <v>993</v>
      </c>
      <c r="BO212" s="183" t="s">
        <v>993</v>
      </c>
      <c r="BP212" s="126">
        <v>0</v>
      </c>
      <c r="BQ212" s="183" t="s">
        <v>993</v>
      </c>
      <c r="BR212" s="126">
        <v>0</v>
      </c>
      <c r="BS212" s="183" t="s">
        <v>993</v>
      </c>
      <c r="BT212" s="126">
        <v>0</v>
      </c>
      <c r="BU212" s="126">
        <v>0</v>
      </c>
      <c r="BV212" s="126">
        <v>0</v>
      </c>
      <c r="BW212" s="183" t="s">
        <v>993</v>
      </c>
      <c r="BX212" s="126">
        <v>0</v>
      </c>
      <c r="BY212" s="183" t="s">
        <v>993</v>
      </c>
      <c r="BZ212" s="126">
        <v>0</v>
      </c>
      <c r="CA212" s="183" t="s">
        <v>993</v>
      </c>
      <c r="CB212" s="126">
        <v>0</v>
      </c>
      <c r="CC212" s="126">
        <v>0</v>
      </c>
      <c r="CD212" s="126">
        <v>0</v>
      </c>
      <c r="CE212" s="183" t="s">
        <v>993</v>
      </c>
      <c r="CF212" s="126">
        <v>0</v>
      </c>
      <c r="CG212" s="183" t="s">
        <v>993</v>
      </c>
      <c r="CH212" s="126">
        <v>0</v>
      </c>
      <c r="CI212" s="183" t="s">
        <v>993</v>
      </c>
      <c r="CJ212" s="126">
        <v>0</v>
      </c>
      <c r="CK212" s="126">
        <v>0</v>
      </c>
      <c r="CL212" s="126">
        <v>0</v>
      </c>
      <c r="CM212" s="126">
        <v>20</v>
      </c>
      <c r="CN212" s="126">
        <v>0</v>
      </c>
      <c r="CO212" s="126">
        <v>0</v>
      </c>
      <c r="CP212" s="126">
        <v>0</v>
      </c>
      <c r="CQ212" s="126">
        <v>7</v>
      </c>
      <c r="CR212" s="126">
        <v>0</v>
      </c>
      <c r="CS212" s="126">
        <v>0</v>
      </c>
      <c r="CT212" s="126">
        <v>0</v>
      </c>
      <c r="CU212" s="126">
        <v>0</v>
      </c>
      <c r="CV212" s="126">
        <v>0</v>
      </c>
      <c r="CW212" s="126">
        <v>0</v>
      </c>
      <c r="CX212" s="126">
        <v>0</v>
      </c>
      <c r="CY212" s="126">
        <v>0</v>
      </c>
      <c r="CZ212" s="126">
        <v>0</v>
      </c>
      <c r="DA212" s="126">
        <v>1</v>
      </c>
      <c r="DB212" s="126">
        <v>0</v>
      </c>
      <c r="DC212" s="126">
        <v>0</v>
      </c>
      <c r="DD212" s="126">
        <v>0</v>
      </c>
      <c r="DE212" s="126">
        <v>0</v>
      </c>
      <c r="DF212" s="126">
        <v>0</v>
      </c>
      <c r="DG212" s="127" t="b">
        <v>0</v>
      </c>
      <c r="DH212" s="183" t="s">
        <v>999</v>
      </c>
      <c r="DI212" s="183" t="s">
        <v>270</v>
      </c>
      <c r="DJ212" s="183" t="s">
        <v>434</v>
      </c>
      <c r="DK212" s="183" t="s">
        <v>1000</v>
      </c>
      <c r="DL212" s="126">
        <v>826</v>
      </c>
      <c r="DM212" s="126">
        <v>628</v>
      </c>
      <c r="DN212" s="126">
        <v>195</v>
      </c>
      <c r="DO212" s="126">
        <v>3</v>
      </c>
      <c r="DP212" s="126">
        <v>9469</v>
      </c>
      <c r="DQ212" s="126">
        <v>829</v>
      </c>
      <c r="DR212" s="167">
        <f t="shared" si="68"/>
        <v>0.64856164383561643</v>
      </c>
      <c r="DS212" s="168">
        <f t="shared" si="69"/>
        <v>11.442900302114804</v>
      </c>
      <c r="DT212" s="126">
        <v>826</v>
      </c>
      <c r="DU212" s="126">
        <v>246</v>
      </c>
      <c r="DV212" s="126">
        <v>540</v>
      </c>
      <c r="DW212" s="126">
        <v>4</v>
      </c>
      <c r="DX212" s="126">
        <v>36</v>
      </c>
      <c r="DY212" s="126">
        <v>0</v>
      </c>
      <c r="DZ212" s="126">
        <v>0</v>
      </c>
      <c r="EA212" s="126">
        <v>0</v>
      </c>
      <c r="EB212" s="126">
        <v>829</v>
      </c>
      <c r="EC212" s="126">
        <v>12</v>
      </c>
      <c r="ED212" s="126">
        <v>644</v>
      </c>
      <c r="EE212" s="126">
        <v>56</v>
      </c>
      <c r="EF212" s="126">
        <v>14</v>
      </c>
      <c r="EG212" s="126">
        <v>32</v>
      </c>
      <c r="EH212" s="126">
        <v>0</v>
      </c>
      <c r="EI212" s="126">
        <v>43</v>
      </c>
      <c r="EJ212" s="126">
        <v>28</v>
      </c>
      <c r="EK212" s="126">
        <v>0</v>
      </c>
      <c r="EL212" s="126">
        <v>817</v>
      </c>
      <c r="EM212" s="126">
        <v>693</v>
      </c>
      <c r="EN212" s="126">
        <v>2</v>
      </c>
      <c r="EO212" s="126">
        <v>122</v>
      </c>
      <c r="EP212" s="126">
        <v>0</v>
      </c>
      <c r="EQ212" s="126">
        <v>0</v>
      </c>
      <c r="ER212" s="127" t="b">
        <v>0</v>
      </c>
      <c r="ES212" s="127" t="b">
        <v>0</v>
      </c>
      <c r="ET212" s="127" t="b">
        <v>0</v>
      </c>
      <c r="EU212" s="128">
        <v>0</v>
      </c>
      <c r="EV212" s="128">
        <v>0</v>
      </c>
      <c r="EW212" s="128">
        <v>0</v>
      </c>
      <c r="EX212" s="128">
        <v>0</v>
      </c>
      <c r="EY212" s="128">
        <v>0</v>
      </c>
      <c r="EZ212" s="128">
        <v>0</v>
      </c>
      <c r="FA212" s="127" t="b">
        <v>0</v>
      </c>
      <c r="FB212" s="127" t="b">
        <v>0</v>
      </c>
      <c r="FC212" s="127" t="b">
        <v>0</v>
      </c>
      <c r="FD212" s="128">
        <v>0.26400000000000001</v>
      </c>
      <c r="FE212" s="128">
        <v>8.8000000000000009E-2</v>
      </c>
      <c r="FF212" s="128">
        <v>6.4000000000000001E-2</v>
      </c>
      <c r="FG212" s="128">
        <v>1.8000000000000002E-2</v>
      </c>
      <c r="FH212" s="128">
        <v>1.2E-2</v>
      </c>
      <c r="FI212" s="128">
        <v>0.11199999999999999</v>
      </c>
      <c r="FJ212" s="127" t="b">
        <v>0</v>
      </c>
      <c r="FK212" s="127" t="b">
        <v>0</v>
      </c>
      <c r="FL212" s="127" t="b">
        <v>0</v>
      </c>
      <c r="FM212" s="128">
        <v>0</v>
      </c>
      <c r="FN212" s="128">
        <v>0</v>
      </c>
      <c r="FO212" s="128">
        <v>0</v>
      </c>
      <c r="FP212" s="128">
        <v>0</v>
      </c>
      <c r="FQ212" s="128">
        <v>0</v>
      </c>
      <c r="FR212" s="128">
        <v>0</v>
      </c>
      <c r="FS212" s="183" t="s">
        <v>993</v>
      </c>
      <c r="FT212" s="128">
        <v>0</v>
      </c>
      <c r="FU212" s="126">
        <v>0</v>
      </c>
      <c r="FV212" s="126">
        <v>817</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6">
        <v>0</v>
      </c>
      <c r="GM212" s="127" t="b">
        <v>0</v>
      </c>
      <c r="GN212" s="183" t="s">
        <v>993</v>
      </c>
      <c r="GO212" s="183" t="s">
        <v>993</v>
      </c>
      <c r="GP212" s="183" t="s">
        <v>993</v>
      </c>
      <c r="GQ212" s="183" t="s">
        <v>993</v>
      </c>
      <c r="GR212" s="127"/>
      <c r="GS212" s="123"/>
    </row>
    <row r="213" spans="1:201">
      <c r="A213" s="122"/>
      <c r="B213" s="210" t="s">
        <v>558</v>
      </c>
      <c r="C213" s="183" t="s">
        <v>1095</v>
      </c>
      <c r="D213" s="183" t="s">
        <v>22</v>
      </c>
      <c r="E213" s="183" t="s">
        <v>437</v>
      </c>
      <c r="F213" s="183" t="s">
        <v>986</v>
      </c>
      <c r="G213" s="183" t="s">
        <v>1062</v>
      </c>
      <c r="H213" s="183" t="s">
        <v>1063</v>
      </c>
      <c r="I213" s="183" t="s">
        <v>1064</v>
      </c>
      <c r="J213" s="183" t="s">
        <v>1065</v>
      </c>
      <c r="K213" s="126">
        <v>5</v>
      </c>
      <c r="L213" s="183" t="s">
        <v>22</v>
      </c>
      <c r="M213" s="183" t="s">
        <v>1030</v>
      </c>
      <c r="N213" s="183" t="s">
        <v>638</v>
      </c>
      <c r="O213" s="183" t="s">
        <v>1096</v>
      </c>
      <c r="P213" s="183" t="s">
        <v>293</v>
      </c>
      <c r="Q213" s="183" t="s">
        <v>293</v>
      </c>
      <c r="R213" s="127" t="b">
        <v>0</v>
      </c>
      <c r="S213" s="126">
        <v>0</v>
      </c>
      <c r="T213" s="127" t="b">
        <v>0</v>
      </c>
      <c r="U213" s="126">
        <v>0</v>
      </c>
      <c r="V213" s="127" t="b">
        <v>0</v>
      </c>
      <c r="W213" s="127" t="b">
        <v>1</v>
      </c>
      <c r="X213" s="183" t="s">
        <v>293</v>
      </c>
      <c r="Y213" s="183" t="b">
        <f t="shared" si="63"/>
        <v>1</v>
      </c>
      <c r="Z213" s="183" t="s">
        <v>993</v>
      </c>
      <c r="AA213" s="127" t="b">
        <v>0</v>
      </c>
      <c r="AB213" s="183" t="s">
        <v>993</v>
      </c>
      <c r="AC213" s="183" t="s">
        <v>993</v>
      </c>
      <c r="AD213" s="183" t="s">
        <v>993</v>
      </c>
      <c r="AE213" s="183">
        <f t="shared" si="64"/>
        <v>43</v>
      </c>
      <c r="AF213" s="183">
        <f t="shared" si="65"/>
        <v>40</v>
      </c>
      <c r="AG213" s="183">
        <f t="shared" si="66"/>
        <v>27</v>
      </c>
      <c r="AH213" s="183">
        <f t="shared" si="67"/>
        <v>43</v>
      </c>
      <c r="AI213" s="126">
        <v>43</v>
      </c>
      <c r="AJ213" s="126">
        <v>40</v>
      </c>
      <c r="AK213" s="126">
        <v>27</v>
      </c>
      <c r="AL213" s="126">
        <v>43</v>
      </c>
      <c r="AM213" s="126">
        <v>0</v>
      </c>
      <c r="AN213" s="126">
        <v>0</v>
      </c>
      <c r="AO213" s="126">
        <v>0</v>
      </c>
      <c r="AP213" s="126">
        <v>0</v>
      </c>
      <c r="AQ213" s="126">
        <v>0</v>
      </c>
      <c r="AR213" s="126">
        <v>0</v>
      </c>
      <c r="AS213" s="126">
        <v>0</v>
      </c>
      <c r="AT213" s="126">
        <v>0</v>
      </c>
      <c r="AU213" s="126">
        <v>0</v>
      </c>
      <c r="AV213" s="126">
        <v>0</v>
      </c>
      <c r="AW213" s="126">
        <v>0</v>
      </c>
      <c r="AX213" s="126">
        <v>0</v>
      </c>
      <c r="AY213" s="126">
        <v>0</v>
      </c>
      <c r="AZ213" s="126">
        <v>0</v>
      </c>
      <c r="BA213" s="126">
        <v>0</v>
      </c>
      <c r="BB213" s="126">
        <v>0</v>
      </c>
      <c r="BC213" s="127" t="b">
        <v>0</v>
      </c>
      <c r="BD213" s="127"/>
      <c r="BE213" s="183" t="s">
        <v>1028</v>
      </c>
      <c r="BF213" s="126">
        <v>43</v>
      </c>
      <c r="BG213" s="183" t="s">
        <v>993</v>
      </c>
      <c r="BH213" s="126">
        <v>0</v>
      </c>
      <c r="BI213" s="183" t="s">
        <v>993</v>
      </c>
      <c r="BJ213" s="126">
        <v>0</v>
      </c>
      <c r="BK213" s="126">
        <v>0</v>
      </c>
      <c r="BL213" s="126">
        <v>0</v>
      </c>
      <c r="BM213" s="183" t="s">
        <v>993</v>
      </c>
      <c r="BN213" s="183" t="s">
        <v>993</v>
      </c>
      <c r="BO213" s="183" t="s">
        <v>993</v>
      </c>
      <c r="BP213" s="126">
        <v>0</v>
      </c>
      <c r="BQ213" s="183" t="s">
        <v>993</v>
      </c>
      <c r="BR213" s="126">
        <v>0</v>
      </c>
      <c r="BS213" s="183" t="s">
        <v>993</v>
      </c>
      <c r="BT213" s="126">
        <v>0</v>
      </c>
      <c r="BU213" s="126">
        <v>0</v>
      </c>
      <c r="BV213" s="126">
        <v>0</v>
      </c>
      <c r="BW213" s="183" t="s">
        <v>993</v>
      </c>
      <c r="BX213" s="126">
        <v>0</v>
      </c>
      <c r="BY213" s="183" t="s">
        <v>993</v>
      </c>
      <c r="BZ213" s="126">
        <v>0</v>
      </c>
      <c r="CA213" s="183" t="s">
        <v>993</v>
      </c>
      <c r="CB213" s="126">
        <v>0</v>
      </c>
      <c r="CC213" s="126">
        <v>0</v>
      </c>
      <c r="CD213" s="126">
        <v>0</v>
      </c>
      <c r="CE213" s="183" t="s">
        <v>993</v>
      </c>
      <c r="CF213" s="126">
        <v>0</v>
      </c>
      <c r="CG213" s="183" t="s">
        <v>993</v>
      </c>
      <c r="CH213" s="126">
        <v>0</v>
      </c>
      <c r="CI213" s="183" t="s">
        <v>993</v>
      </c>
      <c r="CJ213" s="126">
        <v>0</v>
      </c>
      <c r="CK213" s="126">
        <v>0</v>
      </c>
      <c r="CL213" s="126">
        <v>0</v>
      </c>
      <c r="CM213" s="126">
        <v>17</v>
      </c>
      <c r="CN213" s="126">
        <v>0</v>
      </c>
      <c r="CO213" s="126">
        <v>0</v>
      </c>
      <c r="CP213" s="126">
        <v>0</v>
      </c>
      <c r="CQ213" s="126">
        <v>7</v>
      </c>
      <c r="CR213" s="126">
        <v>0</v>
      </c>
      <c r="CS213" s="126">
        <v>0</v>
      </c>
      <c r="CT213" s="126">
        <v>0</v>
      </c>
      <c r="CU213" s="126">
        <v>0</v>
      </c>
      <c r="CV213" s="126">
        <v>0</v>
      </c>
      <c r="CW213" s="126">
        <v>0</v>
      </c>
      <c r="CX213" s="126">
        <v>0</v>
      </c>
      <c r="CY213" s="126">
        <v>0</v>
      </c>
      <c r="CZ213" s="126">
        <v>0</v>
      </c>
      <c r="DA213" s="126">
        <v>1</v>
      </c>
      <c r="DB213" s="126">
        <v>0</v>
      </c>
      <c r="DC213" s="126">
        <v>0</v>
      </c>
      <c r="DD213" s="126">
        <v>0</v>
      </c>
      <c r="DE213" s="126">
        <v>0</v>
      </c>
      <c r="DF213" s="126">
        <v>0</v>
      </c>
      <c r="DG213" s="127" t="b">
        <v>0</v>
      </c>
      <c r="DH213" s="183" t="s">
        <v>1029</v>
      </c>
      <c r="DI213" s="183" t="s">
        <v>993</v>
      </c>
      <c r="DJ213" s="183" t="s">
        <v>993</v>
      </c>
      <c r="DK213" s="183" t="s">
        <v>993</v>
      </c>
      <c r="DL213" s="126">
        <v>252</v>
      </c>
      <c r="DM213" s="126">
        <v>252</v>
      </c>
      <c r="DN213" s="126">
        <v>0</v>
      </c>
      <c r="DO213" s="126">
        <v>0</v>
      </c>
      <c r="DP213" s="126">
        <v>12747</v>
      </c>
      <c r="DQ213" s="126">
        <v>259</v>
      </c>
      <c r="DR213" s="167">
        <f t="shared" si="68"/>
        <v>0.81216948072634598</v>
      </c>
      <c r="DS213" s="168">
        <f t="shared" si="69"/>
        <v>49.890410958904113</v>
      </c>
      <c r="DT213" s="126">
        <v>252</v>
      </c>
      <c r="DU213" s="126">
        <v>157</v>
      </c>
      <c r="DV213" s="126">
        <v>1</v>
      </c>
      <c r="DW213" s="126">
        <v>94</v>
      </c>
      <c r="DX213" s="126">
        <v>0</v>
      </c>
      <c r="DY213" s="126">
        <v>0</v>
      </c>
      <c r="DZ213" s="126">
        <v>0</v>
      </c>
      <c r="EA213" s="126">
        <v>0</v>
      </c>
      <c r="EB213" s="126">
        <v>259</v>
      </c>
      <c r="EC213" s="126">
        <v>17</v>
      </c>
      <c r="ED213" s="126">
        <v>190</v>
      </c>
      <c r="EE213" s="126">
        <v>11</v>
      </c>
      <c r="EF213" s="126">
        <v>8</v>
      </c>
      <c r="EG213" s="126">
        <v>14</v>
      </c>
      <c r="EH213" s="126">
        <v>0</v>
      </c>
      <c r="EI213" s="126">
        <v>19</v>
      </c>
      <c r="EJ213" s="126">
        <v>0</v>
      </c>
      <c r="EK213" s="126">
        <v>0</v>
      </c>
      <c r="EL213" s="126">
        <v>242</v>
      </c>
      <c r="EM213" s="126">
        <v>204</v>
      </c>
      <c r="EN213" s="126">
        <v>0</v>
      </c>
      <c r="EO213" s="126">
        <v>38</v>
      </c>
      <c r="EP213" s="126">
        <v>0</v>
      </c>
      <c r="EQ213" s="126">
        <v>0</v>
      </c>
      <c r="ER213" s="127" t="b">
        <v>0</v>
      </c>
      <c r="ES213" s="127" t="b">
        <v>0</v>
      </c>
      <c r="ET213" s="127" t="b">
        <v>0</v>
      </c>
      <c r="EU213" s="128">
        <v>0</v>
      </c>
      <c r="EV213" s="128">
        <v>0</v>
      </c>
      <c r="EW213" s="128">
        <v>0</v>
      </c>
      <c r="EX213" s="128">
        <v>0</v>
      </c>
      <c r="EY213" s="128">
        <v>0</v>
      </c>
      <c r="EZ213" s="128">
        <v>0</v>
      </c>
      <c r="FA213" s="127" t="b">
        <v>0</v>
      </c>
      <c r="FB213" s="127" t="b">
        <v>0</v>
      </c>
      <c r="FC213" s="127" t="b">
        <v>0</v>
      </c>
      <c r="FD213" s="128">
        <v>0</v>
      </c>
      <c r="FE213" s="128">
        <v>0</v>
      </c>
      <c r="FF213" s="128">
        <v>0</v>
      </c>
      <c r="FG213" s="128">
        <v>0</v>
      </c>
      <c r="FH213" s="128">
        <v>0</v>
      </c>
      <c r="FI213" s="128">
        <v>0</v>
      </c>
      <c r="FJ213" s="127" t="b">
        <v>0</v>
      </c>
      <c r="FK213" s="127" t="b">
        <v>0</v>
      </c>
      <c r="FL213" s="127" t="b">
        <v>0</v>
      </c>
      <c r="FM213" s="128">
        <v>0</v>
      </c>
      <c r="FN213" s="128">
        <v>0</v>
      </c>
      <c r="FO213" s="128">
        <v>0</v>
      </c>
      <c r="FP213" s="128">
        <v>0</v>
      </c>
      <c r="FQ213" s="128">
        <v>0</v>
      </c>
      <c r="FR213" s="128">
        <v>0</v>
      </c>
      <c r="FS213" s="183" t="s">
        <v>270</v>
      </c>
      <c r="FT213" s="128">
        <v>1</v>
      </c>
      <c r="FU213" s="126">
        <v>4.5</v>
      </c>
      <c r="FV213" s="126">
        <v>242</v>
      </c>
      <c r="FW213" s="126">
        <v>76</v>
      </c>
      <c r="FX213" s="126">
        <v>63</v>
      </c>
      <c r="FY213" s="126">
        <v>44</v>
      </c>
      <c r="FZ213" s="126">
        <v>25</v>
      </c>
      <c r="GA213" s="126">
        <v>112</v>
      </c>
      <c r="GB213" s="126">
        <v>120</v>
      </c>
      <c r="GC213" s="126">
        <v>110</v>
      </c>
      <c r="GD213" s="126">
        <v>105</v>
      </c>
      <c r="GE213" s="126">
        <v>99</v>
      </c>
      <c r="GF213" s="126">
        <v>106</v>
      </c>
      <c r="GG213" s="126">
        <v>98</v>
      </c>
      <c r="GH213" s="126">
        <v>90</v>
      </c>
      <c r="GI213" s="126">
        <v>49.2</v>
      </c>
      <c r="GJ213" s="126">
        <v>52.9</v>
      </c>
      <c r="GK213" s="126">
        <v>46.5</v>
      </c>
      <c r="GL213" s="126">
        <v>51.9</v>
      </c>
      <c r="GM213" s="127" t="b">
        <v>0</v>
      </c>
      <c r="GN213" s="183" t="s">
        <v>993</v>
      </c>
      <c r="GO213" s="183" t="s">
        <v>993</v>
      </c>
      <c r="GP213" s="183" t="s">
        <v>993</v>
      </c>
      <c r="GQ213" s="183" t="s">
        <v>993</v>
      </c>
      <c r="GR213" s="127"/>
      <c r="GS213" s="123"/>
    </row>
    <row r="214" spans="1:201">
      <c r="A214" s="122"/>
      <c r="B214" s="210" t="s">
        <v>562</v>
      </c>
      <c r="C214" s="183" t="s">
        <v>1099</v>
      </c>
      <c r="D214" s="183" t="s">
        <v>23</v>
      </c>
      <c r="E214" s="183" t="s">
        <v>437</v>
      </c>
      <c r="F214" s="183" t="s">
        <v>986</v>
      </c>
      <c r="G214" s="183" t="s">
        <v>1062</v>
      </c>
      <c r="H214" s="183" t="s">
        <v>1063</v>
      </c>
      <c r="I214" s="183" t="s">
        <v>1064</v>
      </c>
      <c r="J214" s="183" t="s">
        <v>1065</v>
      </c>
      <c r="K214" s="126">
        <v>4</v>
      </c>
      <c r="L214" s="183" t="s">
        <v>23</v>
      </c>
      <c r="M214" s="183" t="s">
        <v>996</v>
      </c>
      <c r="N214" s="183" t="s">
        <v>639</v>
      </c>
      <c r="O214" s="183" t="s">
        <v>1100</v>
      </c>
      <c r="P214" s="183" t="s">
        <v>293</v>
      </c>
      <c r="Q214" s="183" t="s">
        <v>293</v>
      </c>
      <c r="R214" s="127" t="b">
        <v>0</v>
      </c>
      <c r="S214" s="126">
        <v>0</v>
      </c>
      <c r="T214" s="127" t="b">
        <v>0</v>
      </c>
      <c r="U214" s="126">
        <v>0</v>
      </c>
      <c r="V214" s="127" t="b">
        <v>0</v>
      </c>
      <c r="W214" s="127" t="b">
        <v>1</v>
      </c>
      <c r="X214" s="183" t="s">
        <v>293</v>
      </c>
      <c r="Y214" s="183" t="b">
        <f t="shared" si="63"/>
        <v>1</v>
      </c>
      <c r="Z214" s="183" t="s">
        <v>993</v>
      </c>
      <c r="AA214" s="127" t="b">
        <v>0</v>
      </c>
      <c r="AB214" s="183" t="s">
        <v>993</v>
      </c>
      <c r="AC214" s="183" t="s">
        <v>993</v>
      </c>
      <c r="AD214" s="183" t="s">
        <v>993</v>
      </c>
      <c r="AE214" s="183">
        <f t="shared" si="64"/>
        <v>28</v>
      </c>
      <c r="AF214" s="183">
        <f t="shared" si="65"/>
        <v>25</v>
      </c>
      <c r="AG214" s="183">
        <f t="shared" si="66"/>
        <v>7</v>
      </c>
      <c r="AH214" s="183">
        <f t="shared" si="67"/>
        <v>28</v>
      </c>
      <c r="AI214" s="126">
        <v>28</v>
      </c>
      <c r="AJ214" s="126">
        <v>25</v>
      </c>
      <c r="AK214" s="126">
        <v>7</v>
      </c>
      <c r="AL214" s="126">
        <v>28</v>
      </c>
      <c r="AM214" s="126">
        <v>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7" t="b">
        <v>0</v>
      </c>
      <c r="BD214" s="127"/>
      <c r="BE214" s="183" t="s">
        <v>1101</v>
      </c>
      <c r="BF214" s="126">
        <v>28</v>
      </c>
      <c r="BG214" s="183" t="s">
        <v>993</v>
      </c>
      <c r="BH214" s="126">
        <v>0</v>
      </c>
      <c r="BI214" s="183" t="s">
        <v>993</v>
      </c>
      <c r="BJ214" s="126">
        <v>0</v>
      </c>
      <c r="BK214" s="126">
        <v>0</v>
      </c>
      <c r="BL214" s="126">
        <v>0</v>
      </c>
      <c r="BM214" s="183" t="s">
        <v>993</v>
      </c>
      <c r="BN214" s="183" t="s">
        <v>993</v>
      </c>
      <c r="BO214" s="183" t="s">
        <v>993</v>
      </c>
      <c r="BP214" s="126">
        <v>0</v>
      </c>
      <c r="BQ214" s="183" t="s">
        <v>993</v>
      </c>
      <c r="BR214" s="126">
        <v>0</v>
      </c>
      <c r="BS214" s="183" t="s">
        <v>993</v>
      </c>
      <c r="BT214" s="126">
        <v>0</v>
      </c>
      <c r="BU214" s="126">
        <v>0</v>
      </c>
      <c r="BV214" s="126">
        <v>0</v>
      </c>
      <c r="BW214" s="183" t="s">
        <v>993</v>
      </c>
      <c r="BX214" s="126">
        <v>0</v>
      </c>
      <c r="BY214" s="183" t="s">
        <v>993</v>
      </c>
      <c r="BZ214" s="126">
        <v>0</v>
      </c>
      <c r="CA214" s="183" t="s">
        <v>993</v>
      </c>
      <c r="CB214" s="126">
        <v>0</v>
      </c>
      <c r="CC214" s="126">
        <v>0</v>
      </c>
      <c r="CD214" s="126">
        <v>0</v>
      </c>
      <c r="CE214" s="183" t="s">
        <v>993</v>
      </c>
      <c r="CF214" s="126">
        <v>0</v>
      </c>
      <c r="CG214" s="183" t="s">
        <v>993</v>
      </c>
      <c r="CH214" s="126">
        <v>0</v>
      </c>
      <c r="CI214" s="183" t="s">
        <v>993</v>
      </c>
      <c r="CJ214" s="126">
        <v>0</v>
      </c>
      <c r="CK214" s="126">
        <v>0</v>
      </c>
      <c r="CL214" s="126">
        <v>0</v>
      </c>
      <c r="CM214" s="126">
        <v>18</v>
      </c>
      <c r="CN214" s="126">
        <v>1.4</v>
      </c>
      <c r="CO214" s="126">
        <v>0</v>
      </c>
      <c r="CP214" s="126">
        <v>0</v>
      </c>
      <c r="CQ214" s="126">
        <v>1</v>
      </c>
      <c r="CR214" s="126">
        <v>1.4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7" t="b">
        <v>0</v>
      </c>
      <c r="DH214" s="183" t="s">
        <v>434</v>
      </c>
      <c r="DI214" s="183" t="s">
        <v>993</v>
      </c>
      <c r="DJ214" s="183" t="s">
        <v>993</v>
      </c>
      <c r="DK214" s="183" t="s">
        <v>993</v>
      </c>
      <c r="DL214" s="126">
        <v>177</v>
      </c>
      <c r="DM214" s="126">
        <v>120</v>
      </c>
      <c r="DN214" s="126">
        <v>57</v>
      </c>
      <c r="DO214" s="126">
        <v>0</v>
      </c>
      <c r="DP214" s="126">
        <v>6042</v>
      </c>
      <c r="DQ214" s="126">
        <v>225</v>
      </c>
      <c r="DR214" s="167">
        <f t="shared" si="68"/>
        <v>0.59119373776908024</v>
      </c>
      <c r="DS214" s="168">
        <f t="shared" si="69"/>
        <v>30.059701492537314</v>
      </c>
      <c r="DT214" s="126">
        <v>177</v>
      </c>
      <c r="DU214" s="126">
        <v>6</v>
      </c>
      <c r="DV214" s="126">
        <v>99</v>
      </c>
      <c r="DW214" s="126">
        <v>65</v>
      </c>
      <c r="DX214" s="126">
        <v>7</v>
      </c>
      <c r="DY214" s="126">
        <v>0</v>
      </c>
      <c r="DZ214" s="126">
        <v>0</v>
      </c>
      <c r="EA214" s="126">
        <v>0</v>
      </c>
      <c r="EB214" s="126">
        <v>225</v>
      </c>
      <c r="EC214" s="126">
        <v>0</v>
      </c>
      <c r="ED214" s="126">
        <v>38</v>
      </c>
      <c r="EE214" s="126">
        <v>6</v>
      </c>
      <c r="EF214" s="126">
        <v>0</v>
      </c>
      <c r="EG214" s="126">
        <v>0</v>
      </c>
      <c r="EH214" s="126">
        <v>0</v>
      </c>
      <c r="EI214" s="126">
        <v>7</v>
      </c>
      <c r="EJ214" s="126">
        <v>174</v>
      </c>
      <c r="EK214" s="126">
        <v>0</v>
      </c>
      <c r="EL214" s="126">
        <v>225</v>
      </c>
      <c r="EM214" s="126">
        <v>220</v>
      </c>
      <c r="EN214" s="126">
        <v>1</v>
      </c>
      <c r="EO214" s="126">
        <v>4</v>
      </c>
      <c r="EP214" s="126">
        <v>0</v>
      </c>
      <c r="EQ214" s="126">
        <v>0</v>
      </c>
      <c r="ER214" s="127" t="b">
        <v>0</v>
      </c>
      <c r="ES214" s="127" t="b">
        <v>0</v>
      </c>
      <c r="ET214" s="127" t="b">
        <v>0</v>
      </c>
      <c r="EU214" s="128">
        <v>0</v>
      </c>
      <c r="EV214" s="128">
        <v>0</v>
      </c>
      <c r="EW214" s="128">
        <v>0</v>
      </c>
      <c r="EX214" s="128">
        <v>0</v>
      </c>
      <c r="EY214" s="128">
        <v>0</v>
      </c>
      <c r="EZ214" s="128">
        <v>0</v>
      </c>
      <c r="FA214" s="127" t="b">
        <v>0</v>
      </c>
      <c r="FB214" s="127" t="b">
        <v>0</v>
      </c>
      <c r="FC214" s="127" t="b">
        <v>0</v>
      </c>
      <c r="FD214" s="128">
        <v>0</v>
      </c>
      <c r="FE214" s="128">
        <v>0</v>
      </c>
      <c r="FF214" s="128">
        <v>0</v>
      </c>
      <c r="FG214" s="128">
        <v>0</v>
      </c>
      <c r="FH214" s="128">
        <v>0</v>
      </c>
      <c r="FI214" s="128">
        <v>0</v>
      </c>
      <c r="FJ214" s="127" t="b">
        <v>0</v>
      </c>
      <c r="FK214" s="127" t="b">
        <v>0</v>
      </c>
      <c r="FL214" s="127" t="b">
        <v>0</v>
      </c>
      <c r="FM214" s="128">
        <v>0</v>
      </c>
      <c r="FN214" s="128">
        <v>0</v>
      </c>
      <c r="FO214" s="128">
        <v>0</v>
      </c>
      <c r="FP214" s="128">
        <v>0</v>
      </c>
      <c r="FQ214" s="128">
        <v>0</v>
      </c>
      <c r="FR214" s="128">
        <v>0</v>
      </c>
      <c r="FS214" s="183" t="s">
        <v>993</v>
      </c>
      <c r="FT214" s="128">
        <v>0</v>
      </c>
      <c r="FU214" s="126">
        <v>0</v>
      </c>
      <c r="FV214" s="126">
        <v>225</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6">
        <v>0</v>
      </c>
      <c r="GM214" s="127" t="b">
        <v>0</v>
      </c>
      <c r="GN214" s="183" t="s">
        <v>993</v>
      </c>
      <c r="GO214" s="183" t="s">
        <v>993</v>
      </c>
      <c r="GP214" s="183" t="s">
        <v>993</v>
      </c>
      <c r="GQ214" s="183" t="s">
        <v>993</v>
      </c>
      <c r="GR214" s="127"/>
      <c r="GS214" s="123"/>
    </row>
    <row r="215" spans="1:201">
      <c r="A215" s="122"/>
      <c r="B215" s="210" t="s">
        <v>562</v>
      </c>
      <c r="C215" s="183" t="s">
        <v>1099</v>
      </c>
      <c r="D215" s="183" t="s">
        <v>23</v>
      </c>
      <c r="E215" s="183" t="s">
        <v>437</v>
      </c>
      <c r="F215" s="183" t="s">
        <v>986</v>
      </c>
      <c r="G215" s="183" t="s">
        <v>1062</v>
      </c>
      <c r="H215" s="183" t="s">
        <v>1063</v>
      </c>
      <c r="I215" s="183" t="s">
        <v>1064</v>
      </c>
      <c r="J215" s="183" t="s">
        <v>1065</v>
      </c>
      <c r="K215" s="126">
        <v>5</v>
      </c>
      <c r="L215" s="183" t="s">
        <v>23</v>
      </c>
      <c r="M215" s="183" t="s">
        <v>1030</v>
      </c>
      <c r="N215" s="183" t="s">
        <v>640</v>
      </c>
      <c r="O215" s="183" t="s">
        <v>1100</v>
      </c>
      <c r="P215" s="183" t="s">
        <v>293</v>
      </c>
      <c r="Q215" s="183" t="s">
        <v>293</v>
      </c>
      <c r="R215" s="127" t="b">
        <v>0</v>
      </c>
      <c r="S215" s="126">
        <v>0</v>
      </c>
      <c r="T215" s="127" t="b">
        <v>0</v>
      </c>
      <c r="U215" s="126">
        <v>0</v>
      </c>
      <c r="V215" s="127" t="b">
        <v>0</v>
      </c>
      <c r="W215" s="127" t="b">
        <v>1</v>
      </c>
      <c r="X215" s="183" t="s">
        <v>293</v>
      </c>
      <c r="Y215" s="183" t="b">
        <f t="shared" si="63"/>
        <v>1</v>
      </c>
      <c r="Z215" s="183" t="s">
        <v>993</v>
      </c>
      <c r="AA215" s="127" t="b">
        <v>0</v>
      </c>
      <c r="AB215" s="183" t="s">
        <v>993</v>
      </c>
      <c r="AC215" s="183" t="s">
        <v>993</v>
      </c>
      <c r="AD215" s="183" t="s">
        <v>993</v>
      </c>
      <c r="AE215" s="183">
        <f t="shared" si="64"/>
        <v>45</v>
      </c>
      <c r="AF215" s="183">
        <f t="shared" si="65"/>
        <v>45</v>
      </c>
      <c r="AG215" s="183">
        <f t="shared" si="66"/>
        <v>30</v>
      </c>
      <c r="AH215" s="183">
        <f t="shared" si="67"/>
        <v>45</v>
      </c>
      <c r="AI215" s="126">
        <v>45</v>
      </c>
      <c r="AJ215" s="126">
        <v>45</v>
      </c>
      <c r="AK215" s="126">
        <v>30</v>
      </c>
      <c r="AL215" s="126">
        <v>45</v>
      </c>
      <c r="AM215" s="126">
        <v>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7" t="b">
        <v>0</v>
      </c>
      <c r="BD215" s="127"/>
      <c r="BE215" s="183" t="s">
        <v>1102</v>
      </c>
      <c r="BF215" s="126">
        <v>45</v>
      </c>
      <c r="BG215" s="183" t="s">
        <v>993</v>
      </c>
      <c r="BH215" s="126">
        <v>0</v>
      </c>
      <c r="BI215" s="183" t="s">
        <v>993</v>
      </c>
      <c r="BJ215" s="126">
        <v>0</v>
      </c>
      <c r="BK215" s="126">
        <v>0</v>
      </c>
      <c r="BL215" s="126">
        <v>0</v>
      </c>
      <c r="BM215" s="183" t="s">
        <v>993</v>
      </c>
      <c r="BN215" s="183" t="s">
        <v>993</v>
      </c>
      <c r="BO215" s="183" t="s">
        <v>993</v>
      </c>
      <c r="BP215" s="126">
        <v>0</v>
      </c>
      <c r="BQ215" s="183" t="s">
        <v>993</v>
      </c>
      <c r="BR215" s="126">
        <v>0</v>
      </c>
      <c r="BS215" s="183" t="s">
        <v>993</v>
      </c>
      <c r="BT215" s="126">
        <v>0</v>
      </c>
      <c r="BU215" s="126">
        <v>0</v>
      </c>
      <c r="BV215" s="126">
        <v>0</v>
      </c>
      <c r="BW215" s="183" t="s">
        <v>993</v>
      </c>
      <c r="BX215" s="126">
        <v>0</v>
      </c>
      <c r="BY215" s="183" t="s">
        <v>993</v>
      </c>
      <c r="BZ215" s="126">
        <v>0</v>
      </c>
      <c r="CA215" s="183" t="s">
        <v>993</v>
      </c>
      <c r="CB215" s="126">
        <v>0</v>
      </c>
      <c r="CC215" s="126">
        <v>0</v>
      </c>
      <c r="CD215" s="126">
        <v>0</v>
      </c>
      <c r="CE215" s="183" t="s">
        <v>993</v>
      </c>
      <c r="CF215" s="126">
        <v>0</v>
      </c>
      <c r="CG215" s="183" t="s">
        <v>993</v>
      </c>
      <c r="CH215" s="126">
        <v>0</v>
      </c>
      <c r="CI215" s="183" t="s">
        <v>993</v>
      </c>
      <c r="CJ215" s="126">
        <v>0</v>
      </c>
      <c r="CK215" s="126">
        <v>0</v>
      </c>
      <c r="CL215" s="126">
        <v>0</v>
      </c>
      <c r="CM215" s="126">
        <v>20</v>
      </c>
      <c r="CN215" s="126">
        <v>1.2</v>
      </c>
      <c r="CO215" s="126">
        <v>0</v>
      </c>
      <c r="CP215" s="126">
        <v>0.8</v>
      </c>
      <c r="CQ215" s="126">
        <v>9</v>
      </c>
      <c r="CR215" s="126">
        <v>0.9</v>
      </c>
      <c r="CS215" s="126">
        <v>0</v>
      </c>
      <c r="CT215" s="126">
        <v>0</v>
      </c>
      <c r="CU215" s="126">
        <v>5</v>
      </c>
      <c r="CV215" s="126">
        <v>0</v>
      </c>
      <c r="CW215" s="126">
        <v>4</v>
      </c>
      <c r="CX215" s="126">
        <v>0</v>
      </c>
      <c r="CY215" s="126">
        <v>1</v>
      </c>
      <c r="CZ215" s="126">
        <v>0</v>
      </c>
      <c r="DA215" s="126">
        <v>0</v>
      </c>
      <c r="DB215" s="126">
        <v>0</v>
      </c>
      <c r="DC215" s="126">
        <v>0</v>
      </c>
      <c r="DD215" s="126">
        <v>0</v>
      </c>
      <c r="DE215" s="126">
        <v>0</v>
      </c>
      <c r="DF215" s="126">
        <v>0</v>
      </c>
      <c r="DG215" s="127" t="b">
        <v>0</v>
      </c>
      <c r="DH215" s="183" t="s">
        <v>1029</v>
      </c>
      <c r="DI215" s="183" t="s">
        <v>993</v>
      </c>
      <c r="DJ215" s="183" t="s">
        <v>993</v>
      </c>
      <c r="DK215" s="183" t="s">
        <v>993</v>
      </c>
      <c r="DL215" s="126">
        <v>171</v>
      </c>
      <c r="DM215" s="126">
        <v>171</v>
      </c>
      <c r="DN215" s="126">
        <v>0</v>
      </c>
      <c r="DO215" s="126">
        <v>0</v>
      </c>
      <c r="DP215" s="126">
        <v>14285</v>
      </c>
      <c r="DQ215" s="126">
        <v>202</v>
      </c>
      <c r="DR215" s="167">
        <f t="shared" si="68"/>
        <v>0.8697108066971081</v>
      </c>
      <c r="DS215" s="168">
        <f t="shared" si="69"/>
        <v>76.595174262734588</v>
      </c>
      <c r="DT215" s="126">
        <v>171</v>
      </c>
      <c r="DU215" s="126">
        <v>79</v>
      </c>
      <c r="DV215" s="126">
        <v>8</v>
      </c>
      <c r="DW215" s="126">
        <v>84</v>
      </c>
      <c r="DX215" s="126">
        <v>0</v>
      </c>
      <c r="DY215" s="126">
        <v>0</v>
      </c>
      <c r="DZ215" s="126">
        <v>0</v>
      </c>
      <c r="EA215" s="126">
        <v>0</v>
      </c>
      <c r="EB215" s="126">
        <v>202</v>
      </c>
      <c r="EC215" s="126">
        <v>10</v>
      </c>
      <c r="ED215" s="126">
        <v>142</v>
      </c>
      <c r="EE215" s="126">
        <v>14</v>
      </c>
      <c r="EF215" s="126">
        <v>7</v>
      </c>
      <c r="EG215" s="126">
        <v>4</v>
      </c>
      <c r="EH215" s="126">
        <v>0</v>
      </c>
      <c r="EI215" s="126">
        <v>23</v>
      </c>
      <c r="EJ215" s="126">
        <v>2</v>
      </c>
      <c r="EK215" s="126">
        <v>0</v>
      </c>
      <c r="EL215" s="126">
        <v>192</v>
      </c>
      <c r="EM215" s="126">
        <v>174</v>
      </c>
      <c r="EN215" s="126">
        <v>3</v>
      </c>
      <c r="EO215" s="126">
        <v>15</v>
      </c>
      <c r="EP215" s="126">
        <v>0</v>
      </c>
      <c r="EQ215" s="126">
        <v>0</v>
      </c>
      <c r="ER215" s="127" t="b">
        <v>0</v>
      </c>
      <c r="ES215" s="127" t="b">
        <v>0</v>
      </c>
      <c r="ET215" s="127" t="b">
        <v>0</v>
      </c>
      <c r="EU215" s="128">
        <v>0</v>
      </c>
      <c r="EV215" s="128">
        <v>0</v>
      </c>
      <c r="EW215" s="128">
        <v>0</v>
      </c>
      <c r="EX215" s="128">
        <v>0</v>
      </c>
      <c r="EY215" s="128">
        <v>0</v>
      </c>
      <c r="EZ215" s="128">
        <v>0</v>
      </c>
      <c r="FA215" s="127" t="b">
        <v>0</v>
      </c>
      <c r="FB215" s="127" t="b">
        <v>0</v>
      </c>
      <c r="FC215" s="127" t="b">
        <v>0</v>
      </c>
      <c r="FD215" s="128">
        <v>0</v>
      </c>
      <c r="FE215" s="128">
        <v>0</v>
      </c>
      <c r="FF215" s="128">
        <v>0</v>
      </c>
      <c r="FG215" s="128">
        <v>0</v>
      </c>
      <c r="FH215" s="128">
        <v>0</v>
      </c>
      <c r="FI215" s="128">
        <v>0</v>
      </c>
      <c r="FJ215" s="127" t="b">
        <v>0</v>
      </c>
      <c r="FK215" s="127" t="b">
        <v>0</v>
      </c>
      <c r="FL215" s="127" t="b">
        <v>0</v>
      </c>
      <c r="FM215" s="128">
        <v>0</v>
      </c>
      <c r="FN215" s="128">
        <v>0</v>
      </c>
      <c r="FO215" s="128">
        <v>0</v>
      </c>
      <c r="FP215" s="128">
        <v>0</v>
      </c>
      <c r="FQ215" s="128">
        <v>0</v>
      </c>
      <c r="FR215" s="128">
        <v>0</v>
      </c>
      <c r="FS215" s="183" t="s">
        <v>290</v>
      </c>
      <c r="FT215" s="128">
        <v>0.997</v>
      </c>
      <c r="FU215" s="126">
        <v>4.5999999999999996</v>
      </c>
      <c r="FV215" s="126">
        <v>192</v>
      </c>
      <c r="FW215" s="126">
        <v>74</v>
      </c>
      <c r="FX215" s="126">
        <v>65</v>
      </c>
      <c r="FY215" s="126">
        <v>45</v>
      </c>
      <c r="FZ215" s="126">
        <v>41</v>
      </c>
      <c r="GA215" s="126">
        <v>103</v>
      </c>
      <c r="GB215" s="126">
        <v>105</v>
      </c>
      <c r="GC215" s="126">
        <v>99</v>
      </c>
      <c r="GD215" s="126">
        <v>100</v>
      </c>
      <c r="GE215" s="126">
        <v>81</v>
      </c>
      <c r="GF215" s="126">
        <v>84</v>
      </c>
      <c r="GG215" s="126">
        <v>85</v>
      </c>
      <c r="GH215" s="126">
        <v>83</v>
      </c>
      <c r="GI215" s="126">
        <v>33.5</v>
      </c>
      <c r="GJ215" s="126">
        <v>28.9</v>
      </c>
      <c r="GK215" s="126">
        <v>28.3</v>
      </c>
      <c r="GL215" s="126">
        <v>35</v>
      </c>
      <c r="GM215" s="127" t="b">
        <v>0</v>
      </c>
      <c r="GN215" s="183" t="s">
        <v>993</v>
      </c>
      <c r="GO215" s="183" t="s">
        <v>993</v>
      </c>
      <c r="GP215" s="183" t="s">
        <v>993</v>
      </c>
      <c r="GQ215" s="183" t="s">
        <v>993</v>
      </c>
      <c r="GR215" s="127"/>
      <c r="GS215" s="123"/>
    </row>
    <row r="216" spans="1:201">
      <c r="A216" s="122"/>
      <c r="B216" s="210" t="s">
        <v>562</v>
      </c>
      <c r="C216" s="183" t="s">
        <v>1099</v>
      </c>
      <c r="D216" s="183" t="s">
        <v>23</v>
      </c>
      <c r="E216" s="183" t="s">
        <v>437</v>
      </c>
      <c r="F216" s="183" t="s">
        <v>986</v>
      </c>
      <c r="G216" s="183" t="s">
        <v>1062</v>
      </c>
      <c r="H216" s="183" t="s">
        <v>1063</v>
      </c>
      <c r="I216" s="183" t="s">
        <v>1064</v>
      </c>
      <c r="J216" s="183" t="s">
        <v>1065</v>
      </c>
      <c r="K216" s="126">
        <v>6</v>
      </c>
      <c r="L216" s="183" t="s">
        <v>23</v>
      </c>
      <c r="M216" s="183" t="s">
        <v>1076</v>
      </c>
      <c r="N216" s="183" t="s">
        <v>641</v>
      </c>
      <c r="O216" s="183" t="s">
        <v>1100</v>
      </c>
      <c r="P216" s="183" t="s">
        <v>293</v>
      </c>
      <c r="Q216" s="183" t="s">
        <v>293</v>
      </c>
      <c r="R216" s="127" t="b">
        <v>0</v>
      </c>
      <c r="S216" s="126">
        <v>0</v>
      </c>
      <c r="T216" s="127" t="b">
        <v>0</v>
      </c>
      <c r="U216" s="126">
        <v>0</v>
      </c>
      <c r="V216" s="127" t="b">
        <v>0</v>
      </c>
      <c r="W216" s="127" t="b">
        <v>1</v>
      </c>
      <c r="X216" s="183" t="s">
        <v>293</v>
      </c>
      <c r="Y216" s="183" t="b">
        <f t="shared" si="63"/>
        <v>1</v>
      </c>
      <c r="Z216" s="183" t="s">
        <v>993</v>
      </c>
      <c r="AA216" s="127" t="b">
        <v>0</v>
      </c>
      <c r="AB216" s="183" t="s">
        <v>993</v>
      </c>
      <c r="AC216" s="183" t="s">
        <v>993</v>
      </c>
      <c r="AD216" s="183" t="s">
        <v>993</v>
      </c>
      <c r="AE216" s="183">
        <f t="shared" si="64"/>
        <v>50</v>
      </c>
      <c r="AF216" s="183">
        <f t="shared" si="65"/>
        <v>41</v>
      </c>
      <c r="AG216" s="183">
        <f t="shared" si="66"/>
        <v>17</v>
      </c>
      <c r="AH216" s="183">
        <f t="shared" si="67"/>
        <v>50</v>
      </c>
      <c r="AI216" s="126">
        <v>50</v>
      </c>
      <c r="AJ216" s="126">
        <v>41</v>
      </c>
      <c r="AK216" s="126">
        <v>17</v>
      </c>
      <c r="AL216" s="126">
        <v>50</v>
      </c>
      <c r="AM216" s="126">
        <v>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7" t="b">
        <v>0</v>
      </c>
      <c r="BD216" s="127"/>
      <c r="BE216" s="183" t="s">
        <v>1031</v>
      </c>
      <c r="BF216" s="126">
        <v>47</v>
      </c>
      <c r="BG216" s="183" t="s">
        <v>993</v>
      </c>
      <c r="BH216" s="126">
        <v>0</v>
      </c>
      <c r="BI216" s="183" t="s">
        <v>993</v>
      </c>
      <c r="BJ216" s="126">
        <v>0</v>
      </c>
      <c r="BK216" s="126">
        <v>0</v>
      </c>
      <c r="BL216" s="126">
        <v>3</v>
      </c>
      <c r="BM216" s="183" t="s">
        <v>993</v>
      </c>
      <c r="BN216" s="183" t="s">
        <v>993</v>
      </c>
      <c r="BO216" s="183" t="s">
        <v>993</v>
      </c>
      <c r="BP216" s="126">
        <v>0</v>
      </c>
      <c r="BQ216" s="183" t="s">
        <v>993</v>
      </c>
      <c r="BR216" s="126">
        <v>0</v>
      </c>
      <c r="BS216" s="183" t="s">
        <v>993</v>
      </c>
      <c r="BT216" s="126">
        <v>0</v>
      </c>
      <c r="BU216" s="126">
        <v>0</v>
      </c>
      <c r="BV216" s="126">
        <v>0</v>
      </c>
      <c r="BW216" s="183" t="s">
        <v>993</v>
      </c>
      <c r="BX216" s="126">
        <v>0</v>
      </c>
      <c r="BY216" s="183" t="s">
        <v>993</v>
      </c>
      <c r="BZ216" s="126">
        <v>0</v>
      </c>
      <c r="CA216" s="183" t="s">
        <v>993</v>
      </c>
      <c r="CB216" s="126">
        <v>0</v>
      </c>
      <c r="CC216" s="126">
        <v>0</v>
      </c>
      <c r="CD216" s="126">
        <v>0</v>
      </c>
      <c r="CE216" s="183" t="s">
        <v>993</v>
      </c>
      <c r="CF216" s="126">
        <v>0</v>
      </c>
      <c r="CG216" s="183" t="s">
        <v>993</v>
      </c>
      <c r="CH216" s="126">
        <v>0</v>
      </c>
      <c r="CI216" s="183" t="s">
        <v>993</v>
      </c>
      <c r="CJ216" s="126">
        <v>0</v>
      </c>
      <c r="CK216" s="126">
        <v>0</v>
      </c>
      <c r="CL216" s="126">
        <v>0</v>
      </c>
      <c r="CM216" s="126">
        <v>20</v>
      </c>
      <c r="CN216" s="126">
        <v>0.4</v>
      </c>
      <c r="CO216" s="126">
        <v>0</v>
      </c>
      <c r="CP216" s="126">
        <v>0</v>
      </c>
      <c r="CQ216" s="126">
        <v>4</v>
      </c>
      <c r="CR216" s="126">
        <v>2.7</v>
      </c>
      <c r="CS216" s="126">
        <v>0</v>
      </c>
      <c r="CT216" s="126">
        <v>0</v>
      </c>
      <c r="CU216" s="126">
        <v>1</v>
      </c>
      <c r="CV216" s="126">
        <v>0</v>
      </c>
      <c r="CW216" s="126">
        <v>0</v>
      </c>
      <c r="CX216" s="126">
        <v>0</v>
      </c>
      <c r="CY216" s="126">
        <v>0</v>
      </c>
      <c r="CZ216" s="126">
        <v>0</v>
      </c>
      <c r="DA216" s="126">
        <v>0</v>
      </c>
      <c r="DB216" s="126">
        <v>0</v>
      </c>
      <c r="DC216" s="126">
        <v>0</v>
      </c>
      <c r="DD216" s="126">
        <v>0</v>
      </c>
      <c r="DE216" s="126">
        <v>0</v>
      </c>
      <c r="DF216" s="126">
        <v>0</v>
      </c>
      <c r="DG216" s="127" t="b">
        <v>0</v>
      </c>
      <c r="DH216" s="183" t="s">
        <v>999</v>
      </c>
      <c r="DI216" s="183" t="s">
        <v>270</v>
      </c>
      <c r="DJ216" s="183" t="s">
        <v>1000</v>
      </c>
      <c r="DK216" s="183" t="s">
        <v>296</v>
      </c>
      <c r="DL216" s="126">
        <v>369</v>
      </c>
      <c r="DM216" s="126">
        <v>352</v>
      </c>
      <c r="DN216" s="126">
        <v>17</v>
      </c>
      <c r="DO216" s="126">
        <v>0</v>
      </c>
      <c r="DP216" s="126">
        <v>12418</v>
      </c>
      <c r="DQ216" s="126">
        <v>690</v>
      </c>
      <c r="DR216" s="167">
        <f t="shared" si="68"/>
        <v>0.68043835616438353</v>
      </c>
      <c r="DS216" s="168">
        <f t="shared" si="69"/>
        <v>23.452313503305003</v>
      </c>
      <c r="DT216" s="126">
        <v>369</v>
      </c>
      <c r="DU216" s="126">
        <v>6</v>
      </c>
      <c r="DV216" s="126">
        <v>315</v>
      </c>
      <c r="DW216" s="126">
        <v>38</v>
      </c>
      <c r="DX216" s="126">
        <v>10</v>
      </c>
      <c r="DY216" s="126">
        <v>0</v>
      </c>
      <c r="DZ216" s="126">
        <v>0</v>
      </c>
      <c r="EA216" s="126">
        <v>0</v>
      </c>
      <c r="EB216" s="126">
        <v>690</v>
      </c>
      <c r="EC216" s="126">
        <v>15</v>
      </c>
      <c r="ED216" s="126">
        <v>560</v>
      </c>
      <c r="EE216" s="126">
        <v>42</v>
      </c>
      <c r="EF216" s="126">
        <v>9</v>
      </c>
      <c r="EG216" s="126">
        <v>11</v>
      </c>
      <c r="EH216" s="126">
        <v>0</v>
      </c>
      <c r="EI216" s="126">
        <v>53</v>
      </c>
      <c r="EJ216" s="126">
        <v>0</v>
      </c>
      <c r="EK216" s="126">
        <v>0</v>
      </c>
      <c r="EL216" s="126">
        <v>675</v>
      </c>
      <c r="EM216" s="126">
        <v>634</v>
      </c>
      <c r="EN216" s="126">
        <v>11</v>
      </c>
      <c r="EO216" s="126">
        <v>30</v>
      </c>
      <c r="EP216" s="126">
        <v>0</v>
      </c>
      <c r="EQ216" s="126">
        <v>0</v>
      </c>
      <c r="ER216" s="127" t="b">
        <v>0</v>
      </c>
      <c r="ES216" s="127" t="b">
        <v>0</v>
      </c>
      <c r="ET216" s="127" t="b">
        <v>0</v>
      </c>
      <c r="EU216" s="128">
        <v>0</v>
      </c>
      <c r="EV216" s="128">
        <v>0</v>
      </c>
      <c r="EW216" s="128">
        <v>0</v>
      </c>
      <c r="EX216" s="128">
        <v>0</v>
      </c>
      <c r="EY216" s="128">
        <v>0</v>
      </c>
      <c r="EZ216" s="128">
        <v>0</v>
      </c>
      <c r="FA216" s="127" t="b">
        <v>0</v>
      </c>
      <c r="FB216" s="127" t="b">
        <v>0</v>
      </c>
      <c r="FC216" s="127" t="b">
        <v>0</v>
      </c>
      <c r="FD216" s="128">
        <v>0.217</v>
      </c>
      <c r="FE216" s="128">
        <v>9.4E-2</v>
      </c>
      <c r="FF216" s="128">
        <v>0</v>
      </c>
      <c r="FG216" s="128">
        <v>2.2000000000000002E-2</v>
      </c>
      <c r="FH216" s="128">
        <v>0.01</v>
      </c>
      <c r="FI216" s="128">
        <v>0.03</v>
      </c>
      <c r="FJ216" s="127" t="b">
        <v>0</v>
      </c>
      <c r="FK216" s="127" t="b">
        <v>0</v>
      </c>
      <c r="FL216" s="127" t="b">
        <v>0</v>
      </c>
      <c r="FM216" s="128">
        <v>0</v>
      </c>
      <c r="FN216" s="128">
        <v>0</v>
      </c>
      <c r="FO216" s="128">
        <v>0</v>
      </c>
      <c r="FP216" s="128">
        <v>0</v>
      </c>
      <c r="FQ216" s="128">
        <v>0</v>
      </c>
      <c r="FR216" s="128">
        <v>0</v>
      </c>
      <c r="FS216" s="183" t="s">
        <v>993</v>
      </c>
      <c r="FT216" s="128">
        <v>0</v>
      </c>
      <c r="FU216" s="126">
        <v>0</v>
      </c>
      <c r="FV216" s="126">
        <v>675</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6">
        <v>0</v>
      </c>
      <c r="GM216" s="127" t="b">
        <v>0</v>
      </c>
      <c r="GN216" s="183" t="s">
        <v>993</v>
      </c>
      <c r="GO216" s="183" t="s">
        <v>993</v>
      </c>
      <c r="GP216" s="183" t="s">
        <v>993</v>
      </c>
      <c r="GQ216" s="183" t="s">
        <v>993</v>
      </c>
      <c r="GR216" s="127"/>
      <c r="GS216" s="123"/>
    </row>
    <row r="217" spans="1:201">
      <c r="A217" s="122"/>
      <c r="B217" s="210" t="s">
        <v>568</v>
      </c>
      <c r="C217" s="183" t="s">
        <v>1109</v>
      </c>
      <c r="D217" s="183" t="s">
        <v>1110</v>
      </c>
      <c r="E217" s="183" t="s">
        <v>437</v>
      </c>
      <c r="F217" s="183" t="s">
        <v>986</v>
      </c>
      <c r="G217" s="183" t="s">
        <v>1062</v>
      </c>
      <c r="H217" s="183" t="s">
        <v>1063</v>
      </c>
      <c r="I217" s="183" t="s">
        <v>1064</v>
      </c>
      <c r="J217" s="183" t="s">
        <v>1065</v>
      </c>
      <c r="K217" s="126">
        <v>6</v>
      </c>
      <c r="L217" s="183" t="s">
        <v>1110</v>
      </c>
      <c r="M217" s="183" t="s">
        <v>1076</v>
      </c>
      <c r="N217" s="183" t="s">
        <v>642</v>
      </c>
      <c r="O217" s="183" t="s">
        <v>1044</v>
      </c>
      <c r="P217" s="183" t="s">
        <v>290</v>
      </c>
      <c r="Q217" s="183" t="s">
        <v>293</v>
      </c>
      <c r="R217" s="127" t="b">
        <v>0</v>
      </c>
      <c r="S217" s="126">
        <v>0</v>
      </c>
      <c r="T217" s="127" t="b">
        <v>0</v>
      </c>
      <c r="U217" s="126">
        <v>0</v>
      </c>
      <c r="V217" s="127" t="b">
        <v>0</v>
      </c>
      <c r="W217" s="127" t="b">
        <v>1</v>
      </c>
      <c r="X217" s="183" t="s">
        <v>293</v>
      </c>
      <c r="Y217" s="183" t="b">
        <f t="shared" si="63"/>
        <v>1</v>
      </c>
      <c r="Z217" s="183" t="s">
        <v>993</v>
      </c>
      <c r="AA217" s="127" t="b">
        <v>0</v>
      </c>
      <c r="AB217" s="183" t="s">
        <v>993</v>
      </c>
      <c r="AC217" s="183" t="s">
        <v>993</v>
      </c>
      <c r="AD217" s="183" t="s">
        <v>993</v>
      </c>
      <c r="AE217" s="183">
        <f t="shared" si="64"/>
        <v>34</v>
      </c>
      <c r="AF217" s="183">
        <f t="shared" si="65"/>
        <v>34</v>
      </c>
      <c r="AG217" s="183">
        <f t="shared" si="66"/>
        <v>17</v>
      </c>
      <c r="AH217" s="183">
        <f t="shared" si="67"/>
        <v>34</v>
      </c>
      <c r="AI217" s="126">
        <v>34</v>
      </c>
      <c r="AJ217" s="126">
        <v>34</v>
      </c>
      <c r="AK217" s="126">
        <v>17</v>
      </c>
      <c r="AL217" s="126">
        <v>34</v>
      </c>
      <c r="AM217" s="126">
        <v>0</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7" t="b">
        <v>0</v>
      </c>
      <c r="BD217" s="127"/>
      <c r="BE217" s="183" t="s">
        <v>1031</v>
      </c>
      <c r="BF217" s="126">
        <v>34</v>
      </c>
      <c r="BG217" s="183" t="s">
        <v>993</v>
      </c>
      <c r="BH217" s="126">
        <v>0</v>
      </c>
      <c r="BI217" s="183" t="s">
        <v>993</v>
      </c>
      <c r="BJ217" s="126">
        <v>0</v>
      </c>
      <c r="BK217" s="126">
        <v>0</v>
      </c>
      <c r="BL217" s="126">
        <v>0</v>
      </c>
      <c r="BM217" s="183" t="s">
        <v>993</v>
      </c>
      <c r="BN217" s="183" t="s">
        <v>993</v>
      </c>
      <c r="BO217" s="183" t="s">
        <v>993</v>
      </c>
      <c r="BP217" s="126">
        <v>0</v>
      </c>
      <c r="BQ217" s="183" t="s">
        <v>993</v>
      </c>
      <c r="BR217" s="126">
        <v>0</v>
      </c>
      <c r="BS217" s="183" t="s">
        <v>993</v>
      </c>
      <c r="BT217" s="126">
        <v>0</v>
      </c>
      <c r="BU217" s="126">
        <v>0</v>
      </c>
      <c r="BV217" s="126">
        <v>0</v>
      </c>
      <c r="BW217" s="183" t="s">
        <v>993</v>
      </c>
      <c r="BX217" s="126">
        <v>0</v>
      </c>
      <c r="BY217" s="183" t="s">
        <v>993</v>
      </c>
      <c r="BZ217" s="126">
        <v>0</v>
      </c>
      <c r="CA217" s="183" t="s">
        <v>993</v>
      </c>
      <c r="CB217" s="126">
        <v>0</v>
      </c>
      <c r="CC217" s="126">
        <v>0</v>
      </c>
      <c r="CD217" s="126">
        <v>0</v>
      </c>
      <c r="CE217" s="183" t="s">
        <v>993</v>
      </c>
      <c r="CF217" s="126">
        <v>0</v>
      </c>
      <c r="CG217" s="183" t="s">
        <v>993</v>
      </c>
      <c r="CH217" s="126">
        <v>0</v>
      </c>
      <c r="CI217" s="183" t="s">
        <v>993</v>
      </c>
      <c r="CJ217" s="126">
        <v>0</v>
      </c>
      <c r="CK217" s="126">
        <v>0</v>
      </c>
      <c r="CL217" s="126">
        <v>0</v>
      </c>
      <c r="CM217" s="126">
        <v>21</v>
      </c>
      <c r="CN217" s="126">
        <v>0</v>
      </c>
      <c r="CO217" s="126">
        <v>0</v>
      </c>
      <c r="CP217" s="126">
        <v>0</v>
      </c>
      <c r="CQ217" s="126">
        <v>1</v>
      </c>
      <c r="CR217" s="126">
        <v>0</v>
      </c>
      <c r="CS217" s="126">
        <v>0</v>
      </c>
      <c r="CT217" s="126">
        <v>0</v>
      </c>
      <c r="CU217" s="126">
        <v>4</v>
      </c>
      <c r="CV217" s="126">
        <v>0</v>
      </c>
      <c r="CW217" s="126">
        <v>1</v>
      </c>
      <c r="CX217" s="126">
        <v>0</v>
      </c>
      <c r="CY217" s="126">
        <v>0</v>
      </c>
      <c r="CZ217" s="126">
        <v>0</v>
      </c>
      <c r="DA217" s="126">
        <v>1</v>
      </c>
      <c r="DB217" s="126">
        <v>0</v>
      </c>
      <c r="DC217" s="126">
        <v>0</v>
      </c>
      <c r="DD217" s="126">
        <v>0</v>
      </c>
      <c r="DE217" s="126">
        <v>0</v>
      </c>
      <c r="DF217" s="126">
        <v>0</v>
      </c>
      <c r="DG217" s="127" t="b">
        <v>0</v>
      </c>
      <c r="DH217" s="183" t="s">
        <v>999</v>
      </c>
      <c r="DI217" s="183" t="s">
        <v>270</v>
      </c>
      <c r="DJ217" s="183" t="s">
        <v>1000</v>
      </c>
      <c r="DK217" s="183" t="s">
        <v>298</v>
      </c>
      <c r="DL217" s="126">
        <v>626</v>
      </c>
      <c r="DM217" s="126">
        <v>477</v>
      </c>
      <c r="DN217" s="126">
        <v>148</v>
      </c>
      <c r="DO217" s="126">
        <v>1</v>
      </c>
      <c r="DP217" s="126">
        <v>10709</v>
      </c>
      <c r="DQ217" s="126">
        <v>622</v>
      </c>
      <c r="DR217" s="167">
        <f t="shared" si="68"/>
        <v>0.86293311845286058</v>
      </c>
      <c r="DS217" s="168">
        <f t="shared" si="69"/>
        <v>17.161858974358974</v>
      </c>
      <c r="DT217" s="126">
        <v>626</v>
      </c>
      <c r="DU217" s="126">
        <v>191</v>
      </c>
      <c r="DV217" s="126">
        <v>389</v>
      </c>
      <c r="DW217" s="126">
        <v>32</v>
      </c>
      <c r="DX217" s="126">
        <v>14</v>
      </c>
      <c r="DY217" s="126">
        <v>0</v>
      </c>
      <c r="DZ217" s="126">
        <v>0</v>
      </c>
      <c r="EA217" s="126">
        <v>0</v>
      </c>
      <c r="EB217" s="126">
        <v>622</v>
      </c>
      <c r="EC217" s="126">
        <v>40</v>
      </c>
      <c r="ED217" s="126">
        <v>462</v>
      </c>
      <c r="EE217" s="126">
        <v>50</v>
      </c>
      <c r="EF217" s="126">
        <v>26</v>
      </c>
      <c r="EG217" s="126">
        <v>7</v>
      </c>
      <c r="EH217" s="126">
        <v>0</v>
      </c>
      <c r="EI217" s="126">
        <v>24</v>
      </c>
      <c r="EJ217" s="126">
        <v>13</v>
      </c>
      <c r="EK217" s="126">
        <v>0</v>
      </c>
      <c r="EL217" s="126">
        <v>582</v>
      </c>
      <c r="EM217" s="126">
        <v>559</v>
      </c>
      <c r="EN217" s="126">
        <v>5</v>
      </c>
      <c r="EO217" s="126">
        <v>18</v>
      </c>
      <c r="EP217" s="126">
        <v>0</v>
      </c>
      <c r="EQ217" s="126">
        <v>0</v>
      </c>
      <c r="ER217" s="127" t="b">
        <v>0</v>
      </c>
      <c r="ES217" s="127" t="b">
        <v>0</v>
      </c>
      <c r="ET217" s="127" t="b">
        <v>0</v>
      </c>
      <c r="EU217" s="128">
        <v>0</v>
      </c>
      <c r="EV217" s="128">
        <v>0</v>
      </c>
      <c r="EW217" s="128">
        <v>0</v>
      </c>
      <c r="EX217" s="128">
        <v>0</v>
      </c>
      <c r="EY217" s="128">
        <v>0</v>
      </c>
      <c r="EZ217" s="128">
        <v>0</v>
      </c>
      <c r="FA217" s="127" t="b">
        <v>0</v>
      </c>
      <c r="FB217" s="127" t="b">
        <v>0</v>
      </c>
      <c r="FC217" s="127" t="b">
        <v>0</v>
      </c>
      <c r="FD217" s="128">
        <v>0.23699999999999999</v>
      </c>
      <c r="FE217" s="128">
        <v>5.7999999999999996E-2</v>
      </c>
      <c r="FF217" s="128">
        <v>4.2999999999999997E-2</v>
      </c>
      <c r="FG217" s="128">
        <v>9.0000000000000011E-3</v>
      </c>
      <c r="FH217" s="128">
        <v>4.0000000000000001E-3</v>
      </c>
      <c r="FI217" s="128">
        <v>4.7E-2</v>
      </c>
      <c r="FJ217" s="127" t="b">
        <v>0</v>
      </c>
      <c r="FK217" s="127" t="b">
        <v>0</v>
      </c>
      <c r="FL217" s="127" t="b">
        <v>0</v>
      </c>
      <c r="FM217" s="128">
        <v>0</v>
      </c>
      <c r="FN217" s="128">
        <v>0</v>
      </c>
      <c r="FO217" s="128">
        <v>0</v>
      </c>
      <c r="FP217" s="128">
        <v>0</v>
      </c>
      <c r="FQ217" s="128">
        <v>0</v>
      </c>
      <c r="FR217" s="128">
        <v>0</v>
      </c>
      <c r="FS217" s="183" t="s">
        <v>993</v>
      </c>
      <c r="FT217" s="128">
        <v>0</v>
      </c>
      <c r="FU217" s="126">
        <v>0</v>
      </c>
      <c r="FV217" s="126">
        <v>582</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6">
        <v>0</v>
      </c>
      <c r="GM217" s="127" t="b">
        <v>0</v>
      </c>
      <c r="GN217" s="183" t="s">
        <v>993</v>
      </c>
      <c r="GO217" s="183" t="s">
        <v>993</v>
      </c>
      <c r="GP217" s="183" t="s">
        <v>993</v>
      </c>
      <c r="GQ217" s="183" t="s">
        <v>993</v>
      </c>
      <c r="GR217" s="127"/>
      <c r="GS217" s="123"/>
    </row>
    <row r="218" spans="1:201">
      <c r="A218" s="122"/>
      <c r="B218" s="210" t="s">
        <v>568</v>
      </c>
      <c r="C218" s="183" t="s">
        <v>1109</v>
      </c>
      <c r="D218" s="183" t="s">
        <v>1110</v>
      </c>
      <c r="E218" s="183" t="s">
        <v>437</v>
      </c>
      <c r="F218" s="183" t="s">
        <v>986</v>
      </c>
      <c r="G218" s="183" t="s">
        <v>1062</v>
      </c>
      <c r="H218" s="183" t="s">
        <v>1063</v>
      </c>
      <c r="I218" s="183" t="s">
        <v>1064</v>
      </c>
      <c r="J218" s="183" t="s">
        <v>1065</v>
      </c>
      <c r="K218" s="126">
        <v>7</v>
      </c>
      <c r="L218" s="183" t="s">
        <v>1110</v>
      </c>
      <c r="M218" s="183" t="s">
        <v>1115</v>
      </c>
      <c r="N218" s="183" t="s">
        <v>643</v>
      </c>
      <c r="O218" s="183" t="s">
        <v>1044</v>
      </c>
      <c r="P218" s="183" t="s">
        <v>290</v>
      </c>
      <c r="Q218" s="183" t="s">
        <v>293</v>
      </c>
      <c r="R218" s="127" t="b">
        <v>0</v>
      </c>
      <c r="S218" s="126">
        <v>0</v>
      </c>
      <c r="T218" s="127" t="b">
        <v>0</v>
      </c>
      <c r="U218" s="126">
        <v>0</v>
      </c>
      <c r="V218" s="127" t="b">
        <v>0</v>
      </c>
      <c r="W218" s="127" t="b">
        <v>1</v>
      </c>
      <c r="X218" s="183" t="s">
        <v>293</v>
      </c>
      <c r="Y218" s="183" t="b">
        <f t="shared" si="63"/>
        <v>1</v>
      </c>
      <c r="Z218" s="183" t="s">
        <v>993</v>
      </c>
      <c r="AA218" s="127" t="b">
        <v>0</v>
      </c>
      <c r="AB218" s="183" t="s">
        <v>993</v>
      </c>
      <c r="AC218" s="183" t="s">
        <v>993</v>
      </c>
      <c r="AD218" s="183" t="s">
        <v>993</v>
      </c>
      <c r="AE218" s="183">
        <f t="shared" si="64"/>
        <v>53</v>
      </c>
      <c r="AF218" s="183">
        <f t="shared" si="65"/>
        <v>53</v>
      </c>
      <c r="AG218" s="183">
        <f t="shared" si="66"/>
        <v>29</v>
      </c>
      <c r="AH218" s="183">
        <f t="shared" si="67"/>
        <v>53</v>
      </c>
      <c r="AI218" s="126">
        <v>53</v>
      </c>
      <c r="AJ218" s="126">
        <v>53</v>
      </c>
      <c r="AK218" s="126">
        <v>29</v>
      </c>
      <c r="AL218" s="126">
        <v>53</v>
      </c>
      <c r="AM218" s="126">
        <v>0</v>
      </c>
      <c r="AN218" s="126">
        <v>0</v>
      </c>
      <c r="AO218" s="126">
        <v>0</v>
      </c>
      <c r="AP218" s="126">
        <v>0</v>
      </c>
      <c r="AQ218" s="126">
        <v>0</v>
      </c>
      <c r="AR218" s="126">
        <v>0</v>
      </c>
      <c r="AS218" s="126">
        <v>0</v>
      </c>
      <c r="AT218" s="126">
        <v>0</v>
      </c>
      <c r="AU218" s="126">
        <v>0</v>
      </c>
      <c r="AV218" s="126">
        <v>0</v>
      </c>
      <c r="AW218" s="126">
        <v>0</v>
      </c>
      <c r="AX218" s="126">
        <v>0</v>
      </c>
      <c r="AY218" s="126">
        <v>0</v>
      </c>
      <c r="AZ218" s="126">
        <v>0</v>
      </c>
      <c r="BA218" s="126">
        <v>0</v>
      </c>
      <c r="BB218" s="126">
        <v>0</v>
      </c>
      <c r="BC218" s="127" t="b">
        <v>0</v>
      </c>
      <c r="BD218" s="127"/>
      <c r="BE218" s="183" t="s">
        <v>1031</v>
      </c>
      <c r="BF218" s="126">
        <v>53</v>
      </c>
      <c r="BG218" s="183" t="s">
        <v>993</v>
      </c>
      <c r="BH218" s="126">
        <v>0</v>
      </c>
      <c r="BI218" s="183" t="s">
        <v>993</v>
      </c>
      <c r="BJ218" s="126">
        <v>0</v>
      </c>
      <c r="BK218" s="126">
        <v>0</v>
      </c>
      <c r="BL218" s="126">
        <v>0</v>
      </c>
      <c r="BM218" s="183" t="s">
        <v>993</v>
      </c>
      <c r="BN218" s="183" t="s">
        <v>993</v>
      </c>
      <c r="BO218" s="183" t="s">
        <v>993</v>
      </c>
      <c r="BP218" s="126">
        <v>0</v>
      </c>
      <c r="BQ218" s="183" t="s">
        <v>993</v>
      </c>
      <c r="BR218" s="126">
        <v>0</v>
      </c>
      <c r="BS218" s="183" t="s">
        <v>993</v>
      </c>
      <c r="BT218" s="126">
        <v>0</v>
      </c>
      <c r="BU218" s="126">
        <v>0</v>
      </c>
      <c r="BV218" s="126">
        <v>0</v>
      </c>
      <c r="BW218" s="183" t="s">
        <v>993</v>
      </c>
      <c r="BX218" s="126">
        <v>0</v>
      </c>
      <c r="BY218" s="183" t="s">
        <v>993</v>
      </c>
      <c r="BZ218" s="126">
        <v>0</v>
      </c>
      <c r="CA218" s="183" t="s">
        <v>993</v>
      </c>
      <c r="CB218" s="126">
        <v>0</v>
      </c>
      <c r="CC218" s="126">
        <v>0</v>
      </c>
      <c r="CD218" s="126">
        <v>0</v>
      </c>
      <c r="CE218" s="183" t="s">
        <v>993</v>
      </c>
      <c r="CF218" s="126">
        <v>0</v>
      </c>
      <c r="CG218" s="183" t="s">
        <v>993</v>
      </c>
      <c r="CH218" s="126">
        <v>0</v>
      </c>
      <c r="CI218" s="183" t="s">
        <v>993</v>
      </c>
      <c r="CJ218" s="126">
        <v>0</v>
      </c>
      <c r="CK218" s="126">
        <v>0</v>
      </c>
      <c r="CL218" s="126">
        <v>0</v>
      </c>
      <c r="CM218" s="126">
        <v>24</v>
      </c>
      <c r="CN218" s="126">
        <v>0</v>
      </c>
      <c r="CO218" s="126">
        <v>0</v>
      </c>
      <c r="CP218" s="126">
        <v>0</v>
      </c>
      <c r="CQ218" s="126">
        <v>8</v>
      </c>
      <c r="CR218" s="126">
        <v>0.7</v>
      </c>
      <c r="CS218" s="126">
        <v>0</v>
      </c>
      <c r="CT218" s="126">
        <v>0</v>
      </c>
      <c r="CU218" s="126">
        <v>6</v>
      </c>
      <c r="CV218" s="126">
        <v>0</v>
      </c>
      <c r="CW218" s="126">
        <v>3</v>
      </c>
      <c r="CX218" s="126">
        <v>0</v>
      </c>
      <c r="CY218" s="126">
        <v>0</v>
      </c>
      <c r="CZ218" s="126">
        <v>0</v>
      </c>
      <c r="DA218" s="126">
        <v>1</v>
      </c>
      <c r="DB218" s="126">
        <v>0</v>
      </c>
      <c r="DC218" s="126">
        <v>0</v>
      </c>
      <c r="DD218" s="126">
        <v>0</v>
      </c>
      <c r="DE218" s="126">
        <v>1</v>
      </c>
      <c r="DF218" s="126">
        <v>0</v>
      </c>
      <c r="DG218" s="127" t="b">
        <v>0</v>
      </c>
      <c r="DH218" s="183" t="s">
        <v>999</v>
      </c>
      <c r="DI218" s="183" t="s">
        <v>270</v>
      </c>
      <c r="DJ218" s="183" t="s">
        <v>1000</v>
      </c>
      <c r="DK218" s="183" t="s">
        <v>298</v>
      </c>
      <c r="DL218" s="126">
        <v>675</v>
      </c>
      <c r="DM218" s="126">
        <v>564</v>
      </c>
      <c r="DN218" s="126">
        <v>109</v>
      </c>
      <c r="DO218" s="126">
        <v>2</v>
      </c>
      <c r="DP218" s="126">
        <v>17036</v>
      </c>
      <c r="DQ218" s="126">
        <v>672</v>
      </c>
      <c r="DR218" s="167">
        <f t="shared" si="68"/>
        <v>0.8806409925045231</v>
      </c>
      <c r="DS218" s="168">
        <f t="shared" si="69"/>
        <v>25.294729027468449</v>
      </c>
      <c r="DT218" s="126">
        <v>675</v>
      </c>
      <c r="DU218" s="126">
        <v>296</v>
      </c>
      <c r="DV218" s="126">
        <v>320</v>
      </c>
      <c r="DW218" s="126">
        <v>41</v>
      </c>
      <c r="DX218" s="126">
        <v>18</v>
      </c>
      <c r="DY218" s="126">
        <v>0</v>
      </c>
      <c r="DZ218" s="126">
        <v>0</v>
      </c>
      <c r="EA218" s="126">
        <v>0</v>
      </c>
      <c r="EB218" s="126">
        <v>672</v>
      </c>
      <c r="EC218" s="126">
        <v>42</v>
      </c>
      <c r="ED218" s="126">
        <v>453</v>
      </c>
      <c r="EE218" s="126">
        <v>65</v>
      </c>
      <c r="EF218" s="126">
        <v>24</v>
      </c>
      <c r="EG218" s="126">
        <v>15</v>
      </c>
      <c r="EH218" s="126">
        <v>1</v>
      </c>
      <c r="EI218" s="126">
        <v>41</v>
      </c>
      <c r="EJ218" s="126">
        <v>31</v>
      </c>
      <c r="EK218" s="126">
        <v>0</v>
      </c>
      <c r="EL218" s="126">
        <v>630</v>
      </c>
      <c r="EM218" s="126">
        <v>564</v>
      </c>
      <c r="EN218" s="126">
        <v>22</v>
      </c>
      <c r="EO218" s="126">
        <v>43</v>
      </c>
      <c r="EP218" s="126">
        <v>1</v>
      </c>
      <c r="EQ218" s="126">
        <v>0</v>
      </c>
      <c r="ER218" s="127" t="b">
        <v>0</v>
      </c>
      <c r="ES218" s="127" t="b">
        <v>0</v>
      </c>
      <c r="ET218" s="127" t="b">
        <v>0</v>
      </c>
      <c r="EU218" s="128">
        <v>0</v>
      </c>
      <c r="EV218" s="128">
        <v>0</v>
      </c>
      <c r="EW218" s="128">
        <v>0</v>
      </c>
      <c r="EX218" s="128">
        <v>0</v>
      </c>
      <c r="EY218" s="128">
        <v>0</v>
      </c>
      <c r="EZ218" s="128">
        <v>0</v>
      </c>
      <c r="FA218" s="127" t="b">
        <v>0</v>
      </c>
      <c r="FB218" s="127" t="b">
        <v>0</v>
      </c>
      <c r="FC218" s="127" t="b">
        <v>0</v>
      </c>
      <c r="FD218" s="128">
        <v>0.22800000000000001</v>
      </c>
      <c r="FE218" s="128">
        <v>5.4000000000000006E-2</v>
      </c>
      <c r="FF218" s="128">
        <v>4.0999999999999995E-2</v>
      </c>
      <c r="FG218" s="128">
        <v>0.01</v>
      </c>
      <c r="FH218" s="128">
        <v>2E-3</v>
      </c>
      <c r="FI218" s="128">
        <v>4.4000000000000004E-2</v>
      </c>
      <c r="FJ218" s="127" t="b">
        <v>0</v>
      </c>
      <c r="FK218" s="127" t="b">
        <v>0</v>
      </c>
      <c r="FL218" s="127" t="b">
        <v>0</v>
      </c>
      <c r="FM218" s="128">
        <v>0</v>
      </c>
      <c r="FN218" s="128">
        <v>0</v>
      </c>
      <c r="FO218" s="128">
        <v>0</v>
      </c>
      <c r="FP218" s="128">
        <v>0</v>
      </c>
      <c r="FQ218" s="128">
        <v>0</v>
      </c>
      <c r="FR218" s="128">
        <v>0</v>
      </c>
      <c r="FS218" s="183" t="s">
        <v>993</v>
      </c>
      <c r="FT218" s="128">
        <v>0</v>
      </c>
      <c r="FU218" s="126">
        <v>0</v>
      </c>
      <c r="FV218" s="126">
        <v>630</v>
      </c>
      <c r="FW218" s="126">
        <v>0</v>
      </c>
      <c r="FX218" s="126">
        <v>0</v>
      </c>
      <c r="FY218" s="126">
        <v>0</v>
      </c>
      <c r="FZ218" s="126">
        <v>0</v>
      </c>
      <c r="GA218" s="126">
        <v>0</v>
      </c>
      <c r="GB218" s="126">
        <v>0</v>
      </c>
      <c r="GC218" s="126">
        <v>0</v>
      </c>
      <c r="GD218" s="126">
        <v>0</v>
      </c>
      <c r="GE218" s="126">
        <v>0</v>
      </c>
      <c r="GF218" s="126">
        <v>0</v>
      </c>
      <c r="GG218" s="126">
        <v>0</v>
      </c>
      <c r="GH218" s="126">
        <v>0</v>
      </c>
      <c r="GI218" s="126">
        <v>0</v>
      </c>
      <c r="GJ218" s="126">
        <v>0</v>
      </c>
      <c r="GK218" s="126">
        <v>0</v>
      </c>
      <c r="GL218" s="126">
        <v>0</v>
      </c>
      <c r="GM218" s="127" t="b">
        <v>0</v>
      </c>
      <c r="GN218" s="183" t="s">
        <v>993</v>
      </c>
      <c r="GO218" s="183" t="s">
        <v>993</v>
      </c>
      <c r="GP218" s="183" t="s">
        <v>993</v>
      </c>
      <c r="GQ218" s="183" t="s">
        <v>993</v>
      </c>
      <c r="GR218" s="127"/>
      <c r="GS218" s="123"/>
    </row>
    <row r="219" spans="1:201">
      <c r="A219" s="122"/>
      <c r="B219" s="210" t="s">
        <v>568</v>
      </c>
      <c r="C219" s="183" t="s">
        <v>1109</v>
      </c>
      <c r="D219" s="183" t="s">
        <v>1110</v>
      </c>
      <c r="E219" s="183" t="s">
        <v>437</v>
      </c>
      <c r="F219" s="183" t="s">
        <v>986</v>
      </c>
      <c r="G219" s="183" t="s">
        <v>1062</v>
      </c>
      <c r="H219" s="183" t="s">
        <v>1063</v>
      </c>
      <c r="I219" s="183" t="s">
        <v>1064</v>
      </c>
      <c r="J219" s="183" t="s">
        <v>1065</v>
      </c>
      <c r="K219" s="126">
        <v>8</v>
      </c>
      <c r="L219" s="183" t="s">
        <v>1110</v>
      </c>
      <c r="M219" s="183" t="s">
        <v>1116</v>
      </c>
      <c r="N219" s="183" t="s">
        <v>644</v>
      </c>
      <c r="O219" s="183" t="s">
        <v>1027</v>
      </c>
      <c r="P219" s="183" t="s">
        <v>290</v>
      </c>
      <c r="Q219" s="183" t="s">
        <v>293</v>
      </c>
      <c r="R219" s="127" t="b">
        <v>0</v>
      </c>
      <c r="S219" s="126">
        <v>0</v>
      </c>
      <c r="T219" s="127" t="b">
        <v>0</v>
      </c>
      <c r="U219" s="126">
        <v>0</v>
      </c>
      <c r="V219" s="127" t="b">
        <v>0</v>
      </c>
      <c r="W219" s="127" t="b">
        <v>1</v>
      </c>
      <c r="X219" s="183" t="s">
        <v>293</v>
      </c>
      <c r="Y219" s="183" t="b">
        <f t="shared" si="63"/>
        <v>1</v>
      </c>
      <c r="Z219" s="183" t="s">
        <v>993</v>
      </c>
      <c r="AA219" s="127" t="b">
        <v>0</v>
      </c>
      <c r="AB219" s="183" t="s">
        <v>993</v>
      </c>
      <c r="AC219" s="183" t="s">
        <v>993</v>
      </c>
      <c r="AD219" s="183" t="s">
        <v>993</v>
      </c>
      <c r="AE219" s="183">
        <f t="shared" si="64"/>
        <v>50</v>
      </c>
      <c r="AF219" s="183">
        <f t="shared" si="65"/>
        <v>50</v>
      </c>
      <c r="AG219" s="183">
        <f t="shared" si="66"/>
        <v>37</v>
      </c>
      <c r="AH219" s="183">
        <f t="shared" si="67"/>
        <v>50</v>
      </c>
      <c r="AI219" s="126">
        <v>0</v>
      </c>
      <c r="AJ219" s="126">
        <v>0</v>
      </c>
      <c r="AK219" s="126">
        <v>0</v>
      </c>
      <c r="AL219" s="126">
        <v>0</v>
      </c>
      <c r="AM219" s="126">
        <v>0</v>
      </c>
      <c r="AN219" s="126">
        <v>50</v>
      </c>
      <c r="AO219" s="126">
        <v>50</v>
      </c>
      <c r="AP219" s="126">
        <v>37</v>
      </c>
      <c r="AQ219" s="126">
        <v>50</v>
      </c>
      <c r="AR219" s="126">
        <v>50</v>
      </c>
      <c r="AS219" s="126">
        <v>50</v>
      </c>
      <c r="AT219" s="126">
        <v>37</v>
      </c>
      <c r="AU219" s="126">
        <v>50</v>
      </c>
      <c r="AV219" s="126">
        <v>0</v>
      </c>
      <c r="AW219" s="126">
        <v>0</v>
      </c>
      <c r="AX219" s="126">
        <v>0</v>
      </c>
      <c r="AY219" s="126">
        <v>0</v>
      </c>
      <c r="AZ219" s="126">
        <v>0</v>
      </c>
      <c r="BA219" s="126">
        <v>0</v>
      </c>
      <c r="BB219" s="126">
        <v>0</v>
      </c>
      <c r="BC219" s="127" t="b">
        <v>0</v>
      </c>
      <c r="BD219" s="127"/>
      <c r="BE219" s="183" t="s">
        <v>1028</v>
      </c>
      <c r="BF219" s="126">
        <v>50</v>
      </c>
      <c r="BG219" s="183" t="s">
        <v>993</v>
      </c>
      <c r="BH219" s="126">
        <v>0</v>
      </c>
      <c r="BI219" s="183" t="s">
        <v>993</v>
      </c>
      <c r="BJ219" s="126">
        <v>0</v>
      </c>
      <c r="BK219" s="126">
        <v>0</v>
      </c>
      <c r="BL219" s="126">
        <v>0</v>
      </c>
      <c r="BM219" s="183" t="s">
        <v>993</v>
      </c>
      <c r="BN219" s="183" t="s">
        <v>993</v>
      </c>
      <c r="BO219" s="183" t="s">
        <v>993</v>
      </c>
      <c r="BP219" s="126">
        <v>0</v>
      </c>
      <c r="BQ219" s="183" t="s">
        <v>993</v>
      </c>
      <c r="BR219" s="126">
        <v>0</v>
      </c>
      <c r="BS219" s="183" t="s">
        <v>993</v>
      </c>
      <c r="BT219" s="126">
        <v>0</v>
      </c>
      <c r="BU219" s="126">
        <v>0</v>
      </c>
      <c r="BV219" s="126">
        <v>0</v>
      </c>
      <c r="BW219" s="183" t="s">
        <v>993</v>
      </c>
      <c r="BX219" s="126">
        <v>0</v>
      </c>
      <c r="BY219" s="183" t="s">
        <v>993</v>
      </c>
      <c r="BZ219" s="126">
        <v>0</v>
      </c>
      <c r="CA219" s="183" t="s">
        <v>993</v>
      </c>
      <c r="CB219" s="126">
        <v>0</v>
      </c>
      <c r="CC219" s="126">
        <v>0</v>
      </c>
      <c r="CD219" s="126">
        <v>0</v>
      </c>
      <c r="CE219" s="183" t="s">
        <v>993</v>
      </c>
      <c r="CF219" s="126">
        <v>0</v>
      </c>
      <c r="CG219" s="183" t="s">
        <v>993</v>
      </c>
      <c r="CH219" s="126">
        <v>0</v>
      </c>
      <c r="CI219" s="183" t="s">
        <v>993</v>
      </c>
      <c r="CJ219" s="126">
        <v>0</v>
      </c>
      <c r="CK219" s="126">
        <v>0</v>
      </c>
      <c r="CL219" s="126">
        <v>0</v>
      </c>
      <c r="CM219" s="126">
        <v>22</v>
      </c>
      <c r="CN219" s="126">
        <v>0</v>
      </c>
      <c r="CO219" s="126">
        <v>0</v>
      </c>
      <c r="CP219" s="126">
        <v>0</v>
      </c>
      <c r="CQ219" s="126">
        <v>12</v>
      </c>
      <c r="CR219" s="126">
        <v>0</v>
      </c>
      <c r="CS219" s="126">
        <v>0</v>
      </c>
      <c r="CT219" s="126">
        <v>0</v>
      </c>
      <c r="CU219" s="126">
        <v>17</v>
      </c>
      <c r="CV219" s="126">
        <v>0</v>
      </c>
      <c r="CW219" s="126">
        <v>9</v>
      </c>
      <c r="CX219" s="126">
        <v>0</v>
      </c>
      <c r="CY219" s="126">
        <v>1</v>
      </c>
      <c r="CZ219" s="126">
        <v>0</v>
      </c>
      <c r="DA219" s="126">
        <v>0</v>
      </c>
      <c r="DB219" s="126">
        <v>0</v>
      </c>
      <c r="DC219" s="126">
        <v>0</v>
      </c>
      <c r="DD219" s="126">
        <v>0</v>
      </c>
      <c r="DE219" s="126">
        <v>1</v>
      </c>
      <c r="DF219" s="126">
        <v>0</v>
      </c>
      <c r="DG219" s="127" t="b">
        <v>0</v>
      </c>
      <c r="DH219" s="183" t="s">
        <v>999</v>
      </c>
      <c r="DI219" s="183" t="s">
        <v>1029</v>
      </c>
      <c r="DJ219" s="183" t="s">
        <v>1000</v>
      </c>
      <c r="DK219" s="183" t="s">
        <v>993</v>
      </c>
      <c r="DL219" s="126">
        <v>275</v>
      </c>
      <c r="DM219" s="126">
        <v>275</v>
      </c>
      <c r="DN219" s="126">
        <v>0</v>
      </c>
      <c r="DO219" s="126">
        <v>0</v>
      </c>
      <c r="DP219" s="126">
        <v>16620</v>
      </c>
      <c r="DQ219" s="126">
        <v>276</v>
      </c>
      <c r="DR219" s="167">
        <f t="shared" si="68"/>
        <v>0.91068493150684926</v>
      </c>
      <c r="DS219" s="168">
        <f t="shared" si="69"/>
        <v>60.326678765880217</v>
      </c>
      <c r="DT219" s="126">
        <v>275</v>
      </c>
      <c r="DU219" s="126">
        <v>223</v>
      </c>
      <c r="DV219" s="126">
        <v>0</v>
      </c>
      <c r="DW219" s="126">
        <v>52</v>
      </c>
      <c r="DX219" s="126">
        <v>0</v>
      </c>
      <c r="DY219" s="126">
        <v>0</v>
      </c>
      <c r="DZ219" s="126">
        <v>0</v>
      </c>
      <c r="EA219" s="126">
        <v>0</v>
      </c>
      <c r="EB219" s="126">
        <v>276</v>
      </c>
      <c r="EC219" s="126">
        <v>22</v>
      </c>
      <c r="ED219" s="126">
        <v>167</v>
      </c>
      <c r="EE219" s="126">
        <v>24</v>
      </c>
      <c r="EF219" s="126">
        <v>20</v>
      </c>
      <c r="EG219" s="126">
        <v>13</v>
      </c>
      <c r="EH219" s="126">
        <v>2</v>
      </c>
      <c r="EI219" s="126">
        <v>27</v>
      </c>
      <c r="EJ219" s="126">
        <v>1</v>
      </c>
      <c r="EK219" s="126">
        <v>0</v>
      </c>
      <c r="EL219" s="126">
        <v>254</v>
      </c>
      <c r="EM219" s="126">
        <v>252</v>
      </c>
      <c r="EN219" s="126">
        <v>0</v>
      </c>
      <c r="EO219" s="126">
        <v>2</v>
      </c>
      <c r="EP219" s="126">
        <v>0</v>
      </c>
      <c r="EQ219" s="126">
        <v>0</v>
      </c>
      <c r="ER219" s="127" t="b">
        <v>0</v>
      </c>
      <c r="ES219" s="127" t="b">
        <v>0</v>
      </c>
      <c r="ET219" s="127" t="b">
        <v>0</v>
      </c>
      <c r="EU219" s="128">
        <v>0</v>
      </c>
      <c r="EV219" s="128">
        <v>0</v>
      </c>
      <c r="EW219" s="128">
        <v>0</v>
      </c>
      <c r="EX219" s="128">
        <v>0</v>
      </c>
      <c r="EY219" s="128">
        <v>0</v>
      </c>
      <c r="EZ219" s="128">
        <v>0</v>
      </c>
      <c r="FA219" s="127" t="b">
        <v>0</v>
      </c>
      <c r="FB219" s="127" t="b">
        <v>0</v>
      </c>
      <c r="FC219" s="127" t="b">
        <v>0</v>
      </c>
      <c r="FD219" s="128">
        <v>0</v>
      </c>
      <c r="FE219" s="128">
        <v>0</v>
      </c>
      <c r="FF219" s="128">
        <v>0</v>
      </c>
      <c r="FG219" s="128">
        <v>0</v>
      </c>
      <c r="FH219" s="128">
        <v>0</v>
      </c>
      <c r="FI219" s="128">
        <v>0</v>
      </c>
      <c r="FJ219" s="127" t="b">
        <v>0</v>
      </c>
      <c r="FK219" s="127" t="b">
        <v>0</v>
      </c>
      <c r="FL219" s="127" t="b">
        <v>0</v>
      </c>
      <c r="FM219" s="128">
        <v>0</v>
      </c>
      <c r="FN219" s="128">
        <v>0</v>
      </c>
      <c r="FO219" s="128">
        <v>0</v>
      </c>
      <c r="FP219" s="128">
        <v>0</v>
      </c>
      <c r="FQ219" s="128">
        <v>0</v>
      </c>
      <c r="FR219" s="128">
        <v>0</v>
      </c>
      <c r="FS219" s="183" t="s">
        <v>270</v>
      </c>
      <c r="FT219" s="128">
        <v>1</v>
      </c>
      <c r="FU219" s="126">
        <v>6.1</v>
      </c>
      <c r="FV219" s="126">
        <v>254</v>
      </c>
      <c r="FW219" s="126">
        <v>97</v>
      </c>
      <c r="FX219" s="126">
        <v>38</v>
      </c>
      <c r="FY219" s="126">
        <v>58</v>
      </c>
      <c r="FZ219" s="126">
        <v>42</v>
      </c>
      <c r="GA219" s="126">
        <v>141</v>
      </c>
      <c r="GB219" s="126">
        <v>131</v>
      </c>
      <c r="GC219" s="126">
        <v>132</v>
      </c>
      <c r="GD219" s="126">
        <v>138</v>
      </c>
      <c r="GE219" s="126">
        <v>104</v>
      </c>
      <c r="GF219" s="126">
        <v>95</v>
      </c>
      <c r="GG219" s="126">
        <v>92</v>
      </c>
      <c r="GH219" s="126">
        <v>101</v>
      </c>
      <c r="GI219" s="126">
        <v>49</v>
      </c>
      <c r="GJ219" s="126">
        <v>42.5</v>
      </c>
      <c r="GK219" s="126">
        <v>43.8</v>
      </c>
      <c r="GL219" s="126">
        <v>46.9</v>
      </c>
      <c r="GM219" s="127" t="b">
        <v>0</v>
      </c>
      <c r="GN219" s="183" t="s">
        <v>993</v>
      </c>
      <c r="GO219" s="183" t="s">
        <v>993</v>
      </c>
      <c r="GP219" s="183" t="s">
        <v>993</v>
      </c>
      <c r="GQ219" s="183" t="s">
        <v>993</v>
      </c>
      <c r="GR219" s="127"/>
      <c r="GS219" s="123"/>
    </row>
    <row r="220" spans="1:201">
      <c r="A220" s="122"/>
      <c r="B220" s="210" t="s">
        <v>575</v>
      </c>
      <c r="C220" s="183" t="s">
        <v>1118</v>
      </c>
      <c r="D220" s="183" t="s">
        <v>1119</v>
      </c>
      <c r="E220" s="183" t="s">
        <v>437</v>
      </c>
      <c r="F220" s="183" t="s">
        <v>986</v>
      </c>
      <c r="G220" s="183" t="s">
        <v>1062</v>
      </c>
      <c r="H220" s="183" t="s">
        <v>1063</v>
      </c>
      <c r="I220" s="183" t="s">
        <v>1064</v>
      </c>
      <c r="J220" s="183" t="s">
        <v>1065</v>
      </c>
      <c r="K220" s="126">
        <v>6</v>
      </c>
      <c r="L220" s="183" t="s">
        <v>1119</v>
      </c>
      <c r="M220" s="183" t="s">
        <v>1115</v>
      </c>
      <c r="N220" s="183" t="s">
        <v>597</v>
      </c>
      <c r="O220" s="183" t="s">
        <v>1120</v>
      </c>
      <c r="P220" s="183" t="s">
        <v>293</v>
      </c>
      <c r="Q220" s="183" t="s">
        <v>293</v>
      </c>
      <c r="R220" s="127" t="b">
        <v>0</v>
      </c>
      <c r="S220" s="126">
        <v>0</v>
      </c>
      <c r="T220" s="127" t="b">
        <v>0</v>
      </c>
      <c r="U220" s="126">
        <v>0</v>
      </c>
      <c r="V220" s="127" t="b">
        <v>1</v>
      </c>
      <c r="W220" s="127" t="b">
        <v>0</v>
      </c>
      <c r="X220" s="183" t="s">
        <v>293</v>
      </c>
      <c r="Y220" s="183" t="b">
        <f t="shared" si="63"/>
        <v>1</v>
      </c>
      <c r="Z220" s="183" t="s">
        <v>993</v>
      </c>
      <c r="AA220" s="127" t="b">
        <v>0</v>
      </c>
      <c r="AB220" s="183" t="s">
        <v>993</v>
      </c>
      <c r="AC220" s="183" t="s">
        <v>993</v>
      </c>
      <c r="AD220" s="183" t="s">
        <v>993</v>
      </c>
      <c r="AE220" s="183">
        <f t="shared" si="64"/>
        <v>42</v>
      </c>
      <c r="AF220" s="183">
        <f t="shared" si="65"/>
        <v>42</v>
      </c>
      <c r="AG220" s="183">
        <f t="shared" si="66"/>
        <v>36</v>
      </c>
      <c r="AH220" s="183">
        <f t="shared" si="67"/>
        <v>42</v>
      </c>
      <c r="AI220" s="126">
        <v>42</v>
      </c>
      <c r="AJ220" s="126">
        <v>42</v>
      </c>
      <c r="AK220" s="126">
        <v>36</v>
      </c>
      <c r="AL220" s="126">
        <v>42</v>
      </c>
      <c r="AM220" s="126">
        <v>0</v>
      </c>
      <c r="AN220" s="126">
        <v>0</v>
      </c>
      <c r="AO220" s="126">
        <v>0</v>
      </c>
      <c r="AP220" s="126">
        <v>0</v>
      </c>
      <c r="AQ220" s="126">
        <v>0</v>
      </c>
      <c r="AR220" s="126">
        <v>0</v>
      </c>
      <c r="AS220" s="126">
        <v>0</v>
      </c>
      <c r="AT220" s="126">
        <v>0</v>
      </c>
      <c r="AU220" s="126">
        <v>0</v>
      </c>
      <c r="AV220" s="126">
        <v>0</v>
      </c>
      <c r="AW220" s="126">
        <v>0</v>
      </c>
      <c r="AX220" s="126">
        <v>0</v>
      </c>
      <c r="AY220" s="126">
        <v>0</v>
      </c>
      <c r="AZ220" s="126">
        <v>0</v>
      </c>
      <c r="BA220" s="126">
        <v>0</v>
      </c>
      <c r="BB220" s="126">
        <v>0</v>
      </c>
      <c r="BC220" s="127" t="b">
        <v>0</v>
      </c>
      <c r="BD220" s="127"/>
      <c r="BE220" s="183" t="s">
        <v>1031</v>
      </c>
      <c r="BF220" s="126">
        <v>42</v>
      </c>
      <c r="BG220" s="183" t="s">
        <v>993</v>
      </c>
      <c r="BH220" s="126">
        <v>0</v>
      </c>
      <c r="BI220" s="183" t="s">
        <v>993</v>
      </c>
      <c r="BJ220" s="126">
        <v>0</v>
      </c>
      <c r="BK220" s="126">
        <v>0</v>
      </c>
      <c r="BL220" s="126">
        <v>0</v>
      </c>
      <c r="BM220" s="183" t="s">
        <v>993</v>
      </c>
      <c r="BN220" s="183" t="s">
        <v>993</v>
      </c>
      <c r="BO220" s="183" t="s">
        <v>993</v>
      </c>
      <c r="BP220" s="126">
        <v>0</v>
      </c>
      <c r="BQ220" s="183" t="s">
        <v>993</v>
      </c>
      <c r="BR220" s="126">
        <v>0</v>
      </c>
      <c r="BS220" s="183" t="s">
        <v>993</v>
      </c>
      <c r="BT220" s="126">
        <v>0</v>
      </c>
      <c r="BU220" s="126">
        <v>0</v>
      </c>
      <c r="BV220" s="126">
        <v>0</v>
      </c>
      <c r="BW220" s="183" t="s">
        <v>993</v>
      </c>
      <c r="BX220" s="126">
        <v>0</v>
      </c>
      <c r="BY220" s="183" t="s">
        <v>993</v>
      </c>
      <c r="BZ220" s="126">
        <v>0</v>
      </c>
      <c r="CA220" s="183" t="s">
        <v>993</v>
      </c>
      <c r="CB220" s="126">
        <v>0</v>
      </c>
      <c r="CC220" s="126">
        <v>0</v>
      </c>
      <c r="CD220" s="126">
        <v>0</v>
      </c>
      <c r="CE220" s="183" t="s">
        <v>993</v>
      </c>
      <c r="CF220" s="126">
        <v>0</v>
      </c>
      <c r="CG220" s="183" t="s">
        <v>993</v>
      </c>
      <c r="CH220" s="126">
        <v>0</v>
      </c>
      <c r="CI220" s="183" t="s">
        <v>993</v>
      </c>
      <c r="CJ220" s="126">
        <v>0</v>
      </c>
      <c r="CK220" s="126">
        <v>0</v>
      </c>
      <c r="CL220" s="126">
        <v>0</v>
      </c>
      <c r="CM220" s="126">
        <v>17</v>
      </c>
      <c r="CN220" s="126">
        <v>3.1</v>
      </c>
      <c r="CO220" s="126">
        <v>0</v>
      </c>
      <c r="CP220" s="126">
        <v>0</v>
      </c>
      <c r="CQ220" s="126">
        <v>4</v>
      </c>
      <c r="CR220" s="126">
        <v>3.3</v>
      </c>
      <c r="CS220" s="126">
        <v>0</v>
      </c>
      <c r="CT220" s="126">
        <v>0</v>
      </c>
      <c r="CU220" s="126">
        <v>2</v>
      </c>
      <c r="CV220" s="126">
        <v>0.7</v>
      </c>
      <c r="CW220" s="126">
        <v>3</v>
      </c>
      <c r="CX220" s="126">
        <v>0</v>
      </c>
      <c r="CY220" s="126">
        <v>0</v>
      </c>
      <c r="CZ220" s="126">
        <v>0</v>
      </c>
      <c r="DA220" s="126">
        <v>0</v>
      </c>
      <c r="DB220" s="126">
        <v>0</v>
      </c>
      <c r="DC220" s="126">
        <v>0</v>
      </c>
      <c r="DD220" s="126">
        <v>0</v>
      </c>
      <c r="DE220" s="126">
        <v>0</v>
      </c>
      <c r="DF220" s="126">
        <v>0</v>
      </c>
      <c r="DG220" s="127" t="b">
        <v>0</v>
      </c>
      <c r="DH220" s="183" t="s">
        <v>270</v>
      </c>
      <c r="DI220" s="183" t="s">
        <v>993</v>
      </c>
      <c r="DJ220" s="183" t="s">
        <v>993</v>
      </c>
      <c r="DK220" s="183" t="s">
        <v>993</v>
      </c>
      <c r="DL220" s="126">
        <v>589</v>
      </c>
      <c r="DM220" s="126">
        <v>574</v>
      </c>
      <c r="DN220" s="126">
        <v>15</v>
      </c>
      <c r="DO220" s="126">
        <v>0</v>
      </c>
      <c r="DP220" s="126">
        <v>15019</v>
      </c>
      <c r="DQ220" s="126">
        <v>587</v>
      </c>
      <c r="DR220" s="167">
        <f t="shared" si="68"/>
        <v>0.9797129810828441</v>
      </c>
      <c r="DS220" s="168">
        <f t="shared" si="69"/>
        <v>25.542517006802722</v>
      </c>
      <c r="DT220" s="126">
        <v>589</v>
      </c>
      <c r="DU220" s="126">
        <v>488</v>
      </c>
      <c r="DV220" s="126">
        <v>94</v>
      </c>
      <c r="DW220" s="126">
        <v>4</v>
      </c>
      <c r="DX220" s="126">
        <v>3</v>
      </c>
      <c r="DY220" s="126">
        <v>0</v>
      </c>
      <c r="DZ220" s="126">
        <v>0</v>
      </c>
      <c r="EA220" s="126">
        <v>0</v>
      </c>
      <c r="EB220" s="126">
        <v>587</v>
      </c>
      <c r="EC220" s="126">
        <v>57</v>
      </c>
      <c r="ED220" s="126">
        <v>379</v>
      </c>
      <c r="EE220" s="126">
        <v>13</v>
      </c>
      <c r="EF220" s="126">
        <v>11</v>
      </c>
      <c r="EG220" s="126">
        <v>39</v>
      </c>
      <c r="EH220" s="126">
        <v>0</v>
      </c>
      <c r="EI220" s="126">
        <v>78</v>
      </c>
      <c r="EJ220" s="126">
        <v>10</v>
      </c>
      <c r="EK220" s="126">
        <v>0</v>
      </c>
      <c r="EL220" s="126">
        <v>530</v>
      </c>
      <c r="EM220" s="126">
        <v>383</v>
      </c>
      <c r="EN220" s="126">
        <v>2</v>
      </c>
      <c r="EO220" s="126">
        <v>145</v>
      </c>
      <c r="EP220" s="126">
        <v>0</v>
      </c>
      <c r="EQ220" s="126">
        <v>0</v>
      </c>
      <c r="ER220" s="127" t="b">
        <v>0</v>
      </c>
      <c r="ES220" s="127" t="b">
        <v>0</v>
      </c>
      <c r="ET220" s="127" t="b">
        <v>0</v>
      </c>
      <c r="EU220" s="128">
        <v>0</v>
      </c>
      <c r="EV220" s="128">
        <v>0</v>
      </c>
      <c r="EW220" s="128">
        <v>0</v>
      </c>
      <c r="EX220" s="128">
        <v>0</v>
      </c>
      <c r="EY220" s="128">
        <v>0</v>
      </c>
      <c r="EZ220" s="128">
        <v>0</v>
      </c>
      <c r="FA220" s="127" t="b">
        <v>0</v>
      </c>
      <c r="FB220" s="127" t="b">
        <v>0</v>
      </c>
      <c r="FC220" s="127" t="b">
        <v>0</v>
      </c>
      <c r="FD220" s="128">
        <v>0.26</v>
      </c>
      <c r="FE220" s="128">
        <v>7.9000000000000001E-2</v>
      </c>
      <c r="FF220" s="128">
        <v>6.7000000000000004E-2</v>
      </c>
      <c r="FG220" s="128">
        <v>1.3999999999999999E-2</v>
      </c>
      <c r="FH220" s="128">
        <v>1E-3</v>
      </c>
      <c r="FI220" s="128">
        <v>7.0999999999999994E-2</v>
      </c>
      <c r="FJ220" s="127" t="b">
        <v>0</v>
      </c>
      <c r="FK220" s="127" t="b">
        <v>0</v>
      </c>
      <c r="FL220" s="127" t="b">
        <v>0</v>
      </c>
      <c r="FM220" s="128">
        <v>0</v>
      </c>
      <c r="FN220" s="128">
        <v>0</v>
      </c>
      <c r="FO220" s="128">
        <v>0</v>
      </c>
      <c r="FP220" s="128">
        <v>0</v>
      </c>
      <c r="FQ220" s="128">
        <v>0</v>
      </c>
      <c r="FR220" s="128">
        <v>0</v>
      </c>
      <c r="FS220" s="183" t="s">
        <v>993</v>
      </c>
      <c r="FT220" s="128">
        <v>0</v>
      </c>
      <c r="FU220" s="126">
        <v>0</v>
      </c>
      <c r="FV220" s="126">
        <v>530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6">
        <v>0</v>
      </c>
      <c r="GM220" s="127" t="b">
        <v>0</v>
      </c>
      <c r="GN220" s="183" t="s">
        <v>993</v>
      </c>
      <c r="GO220" s="183" t="s">
        <v>993</v>
      </c>
      <c r="GP220" s="183" t="s">
        <v>993</v>
      </c>
      <c r="GQ220" s="183" t="s">
        <v>993</v>
      </c>
      <c r="GR220" s="127"/>
      <c r="GS220" s="123"/>
    </row>
    <row r="221" spans="1:201">
      <c r="A221" s="122"/>
      <c r="B221" s="210" t="s">
        <v>575</v>
      </c>
      <c r="C221" s="183" t="s">
        <v>1118</v>
      </c>
      <c r="D221" s="183" t="s">
        <v>1119</v>
      </c>
      <c r="E221" s="183" t="s">
        <v>437</v>
      </c>
      <c r="F221" s="183" t="s">
        <v>986</v>
      </c>
      <c r="G221" s="183" t="s">
        <v>1062</v>
      </c>
      <c r="H221" s="183" t="s">
        <v>1063</v>
      </c>
      <c r="I221" s="183" t="s">
        <v>1064</v>
      </c>
      <c r="J221" s="183" t="s">
        <v>1065</v>
      </c>
      <c r="K221" s="126">
        <v>5</v>
      </c>
      <c r="L221" s="183" t="s">
        <v>1119</v>
      </c>
      <c r="M221" s="183" t="s">
        <v>1030</v>
      </c>
      <c r="N221" s="183" t="s">
        <v>645</v>
      </c>
      <c r="O221" s="183" t="s">
        <v>1122</v>
      </c>
      <c r="P221" s="183" t="s">
        <v>296</v>
      </c>
      <c r="Q221" s="183" t="s">
        <v>293</v>
      </c>
      <c r="R221" s="127" t="b">
        <v>0</v>
      </c>
      <c r="S221" s="126">
        <v>0</v>
      </c>
      <c r="T221" s="127" t="b">
        <v>0</v>
      </c>
      <c r="U221" s="126">
        <v>0</v>
      </c>
      <c r="V221" s="127" t="b">
        <v>1</v>
      </c>
      <c r="W221" s="127" t="b">
        <v>0</v>
      </c>
      <c r="X221" s="183" t="s">
        <v>293</v>
      </c>
      <c r="Y221" s="183" t="b">
        <f t="shared" si="63"/>
        <v>1</v>
      </c>
      <c r="Z221" s="183" t="s">
        <v>993</v>
      </c>
      <c r="AA221" s="127" t="b">
        <v>0</v>
      </c>
      <c r="AB221" s="183" t="s">
        <v>993</v>
      </c>
      <c r="AC221" s="183" t="s">
        <v>993</v>
      </c>
      <c r="AD221" s="183" t="s">
        <v>993</v>
      </c>
      <c r="AE221" s="183">
        <f t="shared" si="64"/>
        <v>46</v>
      </c>
      <c r="AF221" s="183">
        <f t="shared" si="65"/>
        <v>46</v>
      </c>
      <c r="AG221" s="183">
        <f t="shared" si="66"/>
        <v>39</v>
      </c>
      <c r="AH221" s="183">
        <f t="shared" si="67"/>
        <v>46</v>
      </c>
      <c r="AI221" s="126">
        <v>46</v>
      </c>
      <c r="AJ221" s="126">
        <v>46</v>
      </c>
      <c r="AK221" s="126">
        <v>39</v>
      </c>
      <c r="AL221" s="126">
        <v>46</v>
      </c>
      <c r="AM221" s="126">
        <v>0</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7" t="b">
        <v>0</v>
      </c>
      <c r="BD221" s="127"/>
      <c r="BE221" s="183" t="s">
        <v>1028</v>
      </c>
      <c r="BF221" s="126">
        <v>46</v>
      </c>
      <c r="BG221" s="183" t="s">
        <v>993</v>
      </c>
      <c r="BH221" s="126">
        <v>0</v>
      </c>
      <c r="BI221" s="183" t="s">
        <v>993</v>
      </c>
      <c r="BJ221" s="126">
        <v>0</v>
      </c>
      <c r="BK221" s="126">
        <v>0</v>
      </c>
      <c r="BL221" s="126">
        <v>0</v>
      </c>
      <c r="BM221" s="183" t="s">
        <v>993</v>
      </c>
      <c r="BN221" s="183" t="s">
        <v>993</v>
      </c>
      <c r="BO221" s="183" t="s">
        <v>993</v>
      </c>
      <c r="BP221" s="126">
        <v>0</v>
      </c>
      <c r="BQ221" s="183" t="s">
        <v>993</v>
      </c>
      <c r="BR221" s="126">
        <v>0</v>
      </c>
      <c r="BS221" s="183" t="s">
        <v>993</v>
      </c>
      <c r="BT221" s="126">
        <v>0</v>
      </c>
      <c r="BU221" s="126">
        <v>0</v>
      </c>
      <c r="BV221" s="126">
        <v>0</v>
      </c>
      <c r="BW221" s="183" t="s">
        <v>993</v>
      </c>
      <c r="BX221" s="126">
        <v>0</v>
      </c>
      <c r="BY221" s="183" t="s">
        <v>993</v>
      </c>
      <c r="BZ221" s="126">
        <v>0</v>
      </c>
      <c r="CA221" s="183" t="s">
        <v>993</v>
      </c>
      <c r="CB221" s="126">
        <v>0</v>
      </c>
      <c r="CC221" s="126">
        <v>0</v>
      </c>
      <c r="CD221" s="126">
        <v>0</v>
      </c>
      <c r="CE221" s="183" t="s">
        <v>993</v>
      </c>
      <c r="CF221" s="126">
        <v>0</v>
      </c>
      <c r="CG221" s="183" t="s">
        <v>993</v>
      </c>
      <c r="CH221" s="126">
        <v>0</v>
      </c>
      <c r="CI221" s="183" t="s">
        <v>993</v>
      </c>
      <c r="CJ221" s="126">
        <v>0</v>
      </c>
      <c r="CK221" s="126">
        <v>0</v>
      </c>
      <c r="CL221" s="126">
        <v>0</v>
      </c>
      <c r="CM221" s="126">
        <v>14</v>
      </c>
      <c r="CN221" s="126">
        <v>1.8</v>
      </c>
      <c r="CO221" s="126">
        <v>3</v>
      </c>
      <c r="CP221" s="126">
        <v>0</v>
      </c>
      <c r="CQ221" s="126">
        <v>5</v>
      </c>
      <c r="CR221" s="126">
        <v>2.1</v>
      </c>
      <c r="CS221" s="126">
        <v>0</v>
      </c>
      <c r="CT221" s="126">
        <v>0</v>
      </c>
      <c r="CU221" s="126">
        <v>16</v>
      </c>
      <c r="CV221" s="126">
        <v>0</v>
      </c>
      <c r="CW221" s="126">
        <v>10</v>
      </c>
      <c r="CX221" s="126">
        <v>0</v>
      </c>
      <c r="CY221" s="126">
        <v>3</v>
      </c>
      <c r="CZ221" s="126">
        <v>0</v>
      </c>
      <c r="DA221" s="126">
        <v>0</v>
      </c>
      <c r="DB221" s="126">
        <v>0</v>
      </c>
      <c r="DC221" s="126">
        <v>0</v>
      </c>
      <c r="DD221" s="126">
        <v>0</v>
      </c>
      <c r="DE221" s="126">
        <v>0</v>
      </c>
      <c r="DF221" s="126">
        <v>0</v>
      </c>
      <c r="DG221" s="127" t="b">
        <v>0</v>
      </c>
      <c r="DH221" s="183" t="s">
        <v>270</v>
      </c>
      <c r="DI221" s="183" t="s">
        <v>993</v>
      </c>
      <c r="DJ221" s="183" t="s">
        <v>993</v>
      </c>
      <c r="DK221" s="183" t="s">
        <v>993</v>
      </c>
      <c r="DL221" s="126">
        <v>218</v>
      </c>
      <c r="DM221" s="126">
        <v>218</v>
      </c>
      <c r="DN221" s="126">
        <v>0</v>
      </c>
      <c r="DO221" s="126">
        <v>0</v>
      </c>
      <c r="DP221" s="126">
        <v>16050</v>
      </c>
      <c r="DQ221" s="126">
        <v>223</v>
      </c>
      <c r="DR221" s="167">
        <f t="shared" si="68"/>
        <v>0.95592614651578323</v>
      </c>
      <c r="DS221" s="168">
        <f t="shared" si="69"/>
        <v>72.789115646258509</v>
      </c>
      <c r="DT221" s="126">
        <v>218</v>
      </c>
      <c r="DU221" s="126">
        <v>151</v>
      </c>
      <c r="DV221" s="126">
        <v>4</v>
      </c>
      <c r="DW221" s="126">
        <v>63</v>
      </c>
      <c r="DX221" s="126">
        <v>0</v>
      </c>
      <c r="DY221" s="126">
        <v>0</v>
      </c>
      <c r="DZ221" s="126">
        <v>0</v>
      </c>
      <c r="EA221" s="126">
        <v>0</v>
      </c>
      <c r="EB221" s="126">
        <v>223</v>
      </c>
      <c r="EC221" s="126">
        <v>33</v>
      </c>
      <c r="ED221" s="126">
        <v>134</v>
      </c>
      <c r="EE221" s="126">
        <v>8</v>
      </c>
      <c r="EF221" s="126">
        <v>9</v>
      </c>
      <c r="EG221" s="126">
        <v>12</v>
      </c>
      <c r="EH221" s="126">
        <v>0</v>
      </c>
      <c r="EI221" s="126">
        <v>24</v>
      </c>
      <c r="EJ221" s="126">
        <v>3</v>
      </c>
      <c r="EK221" s="126">
        <v>0</v>
      </c>
      <c r="EL221" s="126">
        <v>190</v>
      </c>
      <c r="EM221" s="126">
        <v>160</v>
      </c>
      <c r="EN221" s="126">
        <v>1</v>
      </c>
      <c r="EO221" s="126">
        <v>29</v>
      </c>
      <c r="EP221" s="126">
        <v>0</v>
      </c>
      <c r="EQ221" s="126">
        <v>0</v>
      </c>
      <c r="ER221" s="127" t="b">
        <v>0</v>
      </c>
      <c r="ES221" s="127" t="b">
        <v>0</v>
      </c>
      <c r="ET221" s="127" t="b">
        <v>0</v>
      </c>
      <c r="EU221" s="128">
        <v>0</v>
      </c>
      <c r="EV221" s="128">
        <v>0</v>
      </c>
      <c r="EW221" s="128">
        <v>0</v>
      </c>
      <c r="EX221" s="128">
        <v>0</v>
      </c>
      <c r="EY221" s="128">
        <v>0</v>
      </c>
      <c r="EZ221" s="128">
        <v>0</v>
      </c>
      <c r="FA221" s="127" t="b">
        <v>0</v>
      </c>
      <c r="FB221" s="127" t="b">
        <v>0</v>
      </c>
      <c r="FC221" s="127" t="b">
        <v>0</v>
      </c>
      <c r="FD221" s="128">
        <v>0</v>
      </c>
      <c r="FE221" s="128">
        <v>0</v>
      </c>
      <c r="FF221" s="128">
        <v>0</v>
      </c>
      <c r="FG221" s="128">
        <v>0</v>
      </c>
      <c r="FH221" s="128">
        <v>0</v>
      </c>
      <c r="FI221" s="128">
        <v>0</v>
      </c>
      <c r="FJ221" s="127" t="b">
        <v>0</v>
      </c>
      <c r="FK221" s="127" t="b">
        <v>0</v>
      </c>
      <c r="FL221" s="127" t="b">
        <v>0</v>
      </c>
      <c r="FM221" s="128">
        <v>0</v>
      </c>
      <c r="FN221" s="128">
        <v>0</v>
      </c>
      <c r="FO221" s="128">
        <v>0</v>
      </c>
      <c r="FP221" s="128">
        <v>0</v>
      </c>
      <c r="FQ221" s="128">
        <v>0</v>
      </c>
      <c r="FR221" s="128">
        <v>0</v>
      </c>
      <c r="FS221" s="183" t="s">
        <v>293</v>
      </c>
      <c r="FT221" s="128">
        <v>0.96599999999999997</v>
      </c>
      <c r="FU221" s="126">
        <v>4.9000000000000004</v>
      </c>
      <c r="FV221" s="126">
        <v>190</v>
      </c>
      <c r="FW221" s="126">
        <v>98</v>
      </c>
      <c r="FX221" s="126">
        <v>88</v>
      </c>
      <c r="FY221" s="126">
        <v>65</v>
      </c>
      <c r="FZ221" s="126">
        <v>61</v>
      </c>
      <c r="GA221" s="126">
        <v>126</v>
      </c>
      <c r="GB221" s="126">
        <v>116</v>
      </c>
      <c r="GC221" s="126">
        <v>112</v>
      </c>
      <c r="GD221" s="126">
        <v>112</v>
      </c>
      <c r="GE221" s="126">
        <v>93</v>
      </c>
      <c r="GF221" s="126">
        <v>81</v>
      </c>
      <c r="GG221" s="126">
        <v>81</v>
      </c>
      <c r="GH221" s="126">
        <v>82</v>
      </c>
      <c r="GI221" s="126">
        <v>54.5</v>
      </c>
      <c r="GJ221" s="126">
        <v>54.2</v>
      </c>
      <c r="GK221" s="126">
        <v>51.2</v>
      </c>
      <c r="GL221" s="126">
        <v>50.6</v>
      </c>
      <c r="GM221" s="127" t="b">
        <v>0</v>
      </c>
      <c r="GN221" s="183" t="s">
        <v>993</v>
      </c>
      <c r="GO221" s="183" t="s">
        <v>993</v>
      </c>
      <c r="GP221" s="183" t="s">
        <v>993</v>
      </c>
      <c r="GQ221" s="183" t="s">
        <v>993</v>
      </c>
      <c r="GR221" s="127"/>
      <c r="GS221" s="123"/>
    </row>
    <row r="222" spans="1:201">
      <c r="A222" s="122"/>
      <c r="B222" s="210" t="s">
        <v>584</v>
      </c>
      <c r="C222" s="183" t="s">
        <v>1123</v>
      </c>
      <c r="D222" s="183" t="s">
        <v>1124</v>
      </c>
      <c r="E222" s="183" t="s">
        <v>437</v>
      </c>
      <c r="F222" s="183" t="s">
        <v>986</v>
      </c>
      <c r="G222" s="183" t="s">
        <v>1062</v>
      </c>
      <c r="H222" s="183" t="s">
        <v>1063</v>
      </c>
      <c r="I222" s="183" t="s">
        <v>1064</v>
      </c>
      <c r="J222" s="183" t="s">
        <v>1065</v>
      </c>
      <c r="K222" s="126">
        <v>5</v>
      </c>
      <c r="L222" s="183" t="s">
        <v>1124</v>
      </c>
      <c r="M222" s="183" t="s">
        <v>1116</v>
      </c>
      <c r="N222" s="183" t="s">
        <v>646</v>
      </c>
      <c r="O222" s="183" t="s">
        <v>1001</v>
      </c>
      <c r="P222" s="183" t="s">
        <v>290</v>
      </c>
      <c r="Q222" s="183" t="s">
        <v>293</v>
      </c>
      <c r="R222" s="127" t="b">
        <v>0</v>
      </c>
      <c r="S222" s="126">
        <v>0</v>
      </c>
      <c r="T222" s="127" t="b">
        <v>0</v>
      </c>
      <c r="U222" s="126">
        <v>0</v>
      </c>
      <c r="V222" s="127" t="b">
        <v>0</v>
      </c>
      <c r="W222" s="127" t="b">
        <v>1</v>
      </c>
      <c r="X222" s="183" t="s">
        <v>293</v>
      </c>
      <c r="Y222" s="183" t="b">
        <f t="shared" si="63"/>
        <v>1</v>
      </c>
      <c r="Z222" s="183" t="s">
        <v>993</v>
      </c>
      <c r="AA222" s="127" t="b">
        <v>0</v>
      </c>
      <c r="AB222" s="183" t="s">
        <v>993</v>
      </c>
      <c r="AC222" s="183" t="s">
        <v>993</v>
      </c>
      <c r="AD222" s="183" t="s">
        <v>993</v>
      </c>
      <c r="AE222" s="183">
        <f t="shared" si="64"/>
        <v>53</v>
      </c>
      <c r="AF222" s="183">
        <f t="shared" si="65"/>
        <v>48</v>
      </c>
      <c r="AG222" s="183">
        <f t="shared" si="66"/>
        <v>26</v>
      </c>
      <c r="AH222" s="183">
        <f t="shared" si="67"/>
        <v>53</v>
      </c>
      <c r="AI222" s="126">
        <v>53</v>
      </c>
      <c r="AJ222" s="126">
        <v>48</v>
      </c>
      <c r="AK222" s="126">
        <v>26</v>
      </c>
      <c r="AL222" s="126">
        <v>53</v>
      </c>
      <c r="AM222" s="126">
        <v>0</v>
      </c>
      <c r="AN222" s="126">
        <v>0</v>
      </c>
      <c r="AO222" s="126">
        <v>0</v>
      </c>
      <c r="AP222" s="126">
        <v>0</v>
      </c>
      <c r="AQ222" s="126">
        <v>0</v>
      </c>
      <c r="AR222" s="126">
        <v>0</v>
      </c>
      <c r="AS222" s="126">
        <v>0</v>
      </c>
      <c r="AT222" s="126">
        <v>0</v>
      </c>
      <c r="AU222" s="126">
        <v>0</v>
      </c>
      <c r="AV222" s="126">
        <v>0</v>
      </c>
      <c r="AW222" s="126">
        <v>0</v>
      </c>
      <c r="AX222" s="126">
        <v>0</v>
      </c>
      <c r="AY222" s="126">
        <v>0</v>
      </c>
      <c r="AZ222" s="126">
        <v>0</v>
      </c>
      <c r="BA222" s="126">
        <v>0</v>
      </c>
      <c r="BB222" s="126">
        <v>0</v>
      </c>
      <c r="BC222" s="127" t="b">
        <v>0</v>
      </c>
      <c r="BD222" s="127"/>
      <c r="BE222" s="183" t="s">
        <v>1031</v>
      </c>
      <c r="BF222" s="126">
        <v>53</v>
      </c>
      <c r="BG222" s="183" t="s">
        <v>993</v>
      </c>
      <c r="BH222" s="126">
        <v>0</v>
      </c>
      <c r="BI222" s="183" t="s">
        <v>993</v>
      </c>
      <c r="BJ222" s="126">
        <v>0</v>
      </c>
      <c r="BK222" s="126">
        <v>0</v>
      </c>
      <c r="BL222" s="126">
        <v>0</v>
      </c>
      <c r="BM222" s="183" t="s">
        <v>993</v>
      </c>
      <c r="BN222" s="183" t="s">
        <v>993</v>
      </c>
      <c r="BO222" s="183" t="s">
        <v>993</v>
      </c>
      <c r="BP222" s="126">
        <v>0</v>
      </c>
      <c r="BQ222" s="183" t="s">
        <v>993</v>
      </c>
      <c r="BR222" s="126">
        <v>0</v>
      </c>
      <c r="BS222" s="183" t="s">
        <v>993</v>
      </c>
      <c r="BT222" s="126">
        <v>0</v>
      </c>
      <c r="BU222" s="126">
        <v>0</v>
      </c>
      <c r="BV222" s="126">
        <v>0</v>
      </c>
      <c r="BW222" s="183" t="s">
        <v>993</v>
      </c>
      <c r="BX222" s="126">
        <v>0</v>
      </c>
      <c r="BY222" s="183" t="s">
        <v>993</v>
      </c>
      <c r="BZ222" s="126">
        <v>0</v>
      </c>
      <c r="CA222" s="183" t="s">
        <v>993</v>
      </c>
      <c r="CB222" s="126">
        <v>0</v>
      </c>
      <c r="CC222" s="126">
        <v>0</v>
      </c>
      <c r="CD222" s="126">
        <v>0</v>
      </c>
      <c r="CE222" s="183" t="s">
        <v>993</v>
      </c>
      <c r="CF222" s="126">
        <v>0</v>
      </c>
      <c r="CG222" s="183" t="s">
        <v>993</v>
      </c>
      <c r="CH222" s="126">
        <v>0</v>
      </c>
      <c r="CI222" s="183" t="s">
        <v>993</v>
      </c>
      <c r="CJ222" s="126">
        <v>0</v>
      </c>
      <c r="CK222" s="126">
        <v>0</v>
      </c>
      <c r="CL222" s="126">
        <v>0</v>
      </c>
      <c r="CM222" s="126">
        <v>25</v>
      </c>
      <c r="CN222" s="126">
        <v>0</v>
      </c>
      <c r="CO222" s="126">
        <v>0</v>
      </c>
      <c r="CP222" s="126">
        <v>0</v>
      </c>
      <c r="CQ222" s="126">
        <v>0</v>
      </c>
      <c r="CR222" s="126">
        <v>2.4</v>
      </c>
      <c r="CS222" s="126">
        <v>0</v>
      </c>
      <c r="CT222" s="126">
        <v>0</v>
      </c>
      <c r="CU222" s="126">
        <v>1</v>
      </c>
      <c r="CV222" s="126">
        <v>0</v>
      </c>
      <c r="CW222" s="126">
        <v>0</v>
      </c>
      <c r="CX222" s="126">
        <v>0</v>
      </c>
      <c r="CY222" s="126">
        <v>0</v>
      </c>
      <c r="CZ222" s="126">
        <v>0</v>
      </c>
      <c r="DA222" s="126">
        <v>0</v>
      </c>
      <c r="DB222" s="126">
        <v>0</v>
      </c>
      <c r="DC222" s="126">
        <v>0</v>
      </c>
      <c r="DD222" s="126">
        <v>0</v>
      </c>
      <c r="DE222" s="126">
        <v>0</v>
      </c>
      <c r="DF222" s="126">
        <v>0</v>
      </c>
      <c r="DG222" s="127" t="b">
        <v>0</v>
      </c>
      <c r="DH222" s="183" t="s">
        <v>999</v>
      </c>
      <c r="DI222" s="183" t="s">
        <v>1000</v>
      </c>
      <c r="DJ222" s="183" t="s">
        <v>270</v>
      </c>
      <c r="DK222" s="183" t="s">
        <v>525</v>
      </c>
      <c r="DL222" s="126">
        <v>782</v>
      </c>
      <c r="DM222" s="126">
        <v>762</v>
      </c>
      <c r="DN222" s="126">
        <v>19</v>
      </c>
      <c r="DO222" s="126">
        <v>1</v>
      </c>
      <c r="DP222" s="126">
        <v>14676</v>
      </c>
      <c r="DQ222" s="126">
        <v>780</v>
      </c>
      <c r="DR222" s="167">
        <f t="shared" si="68"/>
        <v>0.75864564486947528</v>
      </c>
      <c r="DS222" s="168">
        <f t="shared" si="69"/>
        <v>18.791293213828425</v>
      </c>
      <c r="DT222" s="126">
        <v>782</v>
      </c>
      <c r="DU222" s="126">
        <v>629</v>
      </c>
      <c r="DV222" s="126">
        <v>142</v>
      </c>
      <c r="DW222" s="126">
        <v>10</v>
      </c>
      <c r="DX222" s="126">
        <v>1</v>
      </c>
      <c r="DY222" s="126">
        <v>0</v>
      </c>
      <c r="DZ222" s="126">
        <v>0</v>
      </c>
      <c r="EA222" s="126">
        <v>0</v>
      </c>
      <c r="EB222" s="126">
        <v>780</v>
      </c>
      <c r="EC222" s="126">
        <v>21</v>
      </c>
      <c r="ED222" s="126">
        <v>582</v>
      </c>
      <c r="EE222" s="126">
        <v>37</v>
      </c>
      <c r="EF222" s="126">
        <v>37</v>
      </c>
      <c r="EG222" s="126">
        <v>23</v>
      </c>
      <c r="EH222" s="126">
        <v>0</v>
      </c>
      <c r="EI222" s="126">
        <v>68</v>
      </c>
      <c r="EJ222" s="126">
        <v>12</v>
      </c>
      <c r="EK222" s="126">
        <v>0</v>
      </c>
      <c r="EL222" s="126">
        <v>759</v>
      </c>
      <c r="EM222" s="126">
        <v>658</v>
      </c>
      <c r="EN222" s="126">
        <v>45</v>
      </c>
      <c r="EO222" s="126">
        <v>55</v>
      </c>
      <c r="EP222" s="126">
        <v>1</v>
      </c>
      <c r="EQ222" s="126">
        <v>0</v>
      </c>
      <c r="ER222" s="127" t="b">
        <v>0</v>
      </c>
      <c r="ES222" s="127" t="b">
        <v>1</v>
      </c>
      <c r="ET222" s="127" t="b">
        <v>0</v>
      </c>
      <c r="EU222" s="128">
        <v>0</v>
      </c>
      <c r="EV222" s="128">
        <v>0</v>
      </c>
      <c r="EW222" s="128">
        <v>0</v>
      </c>
      <c r="EX222" s="128">
        <v>0</v>
      </c>
      <c r="EY222" s="128">
        <v>0</v>
      </c>
      <c r="EZ222" s="128">
        <v>0</v>
      </c>
      <c r="FA222" s="127" t="b">
        <v>0</v>
      </c>
      <c r="FB222" s="127" t="b">
        <v>1</v>
      </c>
      <c r="FC222" s="127" t="b">
        <v>0</v>
      </c>
      <c r="FD222" s="128">
        <v>0</v>
      </c>
      <c r="FE222" s="128">
        <v>0</v>
      </c>
      <c r="FF222" s="128">
        <v>0</v>
      </c>
      <c r="FG222" s="128">
        <v>0</v>
      </c>
      <c r="FH222" s="128">
        <v>0</v>
      </c>
      <c r="FI222" s="128">
        <v>0</v>
      </c>
      <c r="FJ222" s="127" t="b">
        <v>0</v>
      </c>
      <c r="FK222" s="127" t="b">
        <v>0</v>
      </c>
      <c r="FL222" s="127" t="b">
        <v>0</v>
      </c>
      <c r="FM222" s="128">
        <v>0</v>
      </c>
      <c r="FN222" s="128">
        <v>0</v>
      </c>
      <c r="FO222" s="128">
        <v>0</v>
      </c>
      <c r="FP222" s="128">
        <v>0</v>
      </c>
      <c r="FQ222" s="128">
        <v>0</v>
      </c>
      <c r="FR222" s="128">
        <v>0</v>
      </c>
      <c r="FS222" s="183" t="s">
        <v>993</v>
      </c>
      <c r="FT222" s="128">
        <v>0</v>
      </c>
      <c r="FU222" s="126">
        <v>0</v>
      </c>
      <c r="FV222" s="126">
        <v>759</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6">
        <v>0</v>
      </c>
      <c r="GM222" s="127" t="b">
        <v>0</v>
      </c>
      <c r="GN222" s="183" t="s">
        <v>993</v>
      </c>
      <c r="GO222" s="183" t="s">
        <v>993</v>
      </c>
      <c r="GP222" s="183" t="s">
        <v>993</v>
      </c>
      <c r="GQ222" s="183" t="s">
        <v>993</v>
      </c>
      <c r="GR222" s="127"/>
      <c r="GS222" s="123"/>
    </row>
    <row r="223" spans="1:201">
      <c r="A223" s="122"/>
      <c r="B223" s="210" t="s">
        <v>544</v>
      </c>
      <c r="C223" s="183" t="s">
        <v>1185</v>
      </c>
      <c r="D223" s="183" t="s">
        <v>19</v>
      </c>
      <c r="E223" s="183" t="s">
        <v>437</v>
      </c>
      <c r="F223" s="183" t="s">
        <v>986</v>
      </c>
      <c r="G223" s="183" t="s">
        <v>1062</v>
      </c>
      <c r="H223" s="183" t="s">
        <v>1063</v>
      </c>
      <c r="I223" s="183" t="s">
        <v>1186</v>
      </c>
      <c r="J223" s="183" t="s">
        <v>1187</v>
      </c>
      <c r="K223" s="126">
        <v>2</v>
      </c>
      <c r="L223" s="183" t="s">
        <v>19</v>
      </c>
      <c r="M223" s="183" t="s">
        <v>996</v>
      </c>
      <c r="N223" s="183" t="s">
        <v>628</v>
      </c>
      <c r="O223" s="183" t="s">
        <v>1188</v>
      </c>
      <c r="P223" s="183" t="s">
        <v>296</v>
      </c>
      <c r="Q223" s="183" t="s">
        <v>293</v>
      </c>
      <c r="R223" s="127" t="b">
        <v>0</v>
      </c>
      <c r="S223" s="126">
        <v>0</v>
      </c>
      <c r="T223" s="127" t="b">
        <v>0</v>
      </c>
      <c r="U223" s="126">
        <v>0</v>
      </c>
      <c r="V223" s="127" t="b">
        <v>0</v>
      </c>
      <c r="W223" s="127" t="b">
        <v>1</v>
      </c>
      <c r="X223" s="183" t="s">
        <v>293</v>
      </c>
      <c r="Y223" s="183" t="b">
        <f t="shared" si="63"/>
        <v>1</v>
      </c>
      <c r="Z223" s="183" t="s">
        <v>993</v>
      </c>
      <c r="AA223" s="127" t="b">
        <v>0</v>
      </c>
      <c r="AB223" s="183" t="s">
        <v>993</v>
      </c>
      <c r="AC223" s="183" t="s">
        <v>993</v>
      </c>
      <c r="AD223" s="183" t="s">
        <v>993</v>
      </c>
      <c r="AE223" s="183">
        <f t="shared" si="64"/>
        <v>50</v>
      </c>
      <c r="AF223" s="183">
        <f t="shared" si="65"/>
        <v>50</v>
      </c>
      <c r="AG223" s="183">
        <f t="shared" si="66"/>
        <v>23</v>
      </c>
      <c r="AH223" s="183">
        <f t="shared" si="67"/>
        <v>50</v>
      </c>
      <c r="AI223" s="126">
        <v>50</v>
      </c>
      <c r="AJ223" s="126">
        <v>50</v>
      </c>
      <c r="AK223" s="126">
        <v>23</v>
      </c>
      <c r="AL223" s="126">
        <v>50</v>
      </c>
      <c r="AM223" s="126">
        <v>0</v>
      </c>
      <c r="AN223" s="126">
        <v>0</v>
      </c>
      <c r="AO223" s="126">
        <v>0</v>
      </c>
      <c r="AP223" s="126">
        <v>0</v>
      </c>
      <c r="AQ223" s="126">
        <v>0</v>
      </c>
      <c r="AR223" s="126">
        <v>0</v>
      </c>
      <c r="AS223" s="126">
        <v>0</v>
      </c>
      <c r="AT223" s="126">
        <v>0</v>
      </c>
      <c r="AU223" s="126">
        <v>0</v>
      </c>
      <c r="AV223" s="126">
        <v>0</v>
      </c>
      <c r="AW223" s="126">
        <v>0</v>
      </c>
      <c r="AX223" s="126">
        <v>0</v>
      </c>
      <c r="AY223" s="126">
        <v>0</v>
      </c>
      <c r="AZ223" s="126">
        <v>0</v>
      </c>
      <c r="BA223" s="126">
        <v>0</v>
      </c>
      <c r="BB223" s="126">
        <v>0</v>
      </c>
      <c r="BC223" s="127" t="b">
        <v>0</v>
      </c>
      <c r="BD223" s="127"/>
      <c r="BE223" s="183" t="s">
        <v>1102</v>
      </c>
      <c r="BF223" s="126">
        <v>50</v>
      </c>
      <c r="BG223" s="183" t="s">
        <v>993</v>
      </c>
      <c r="BH223" s="126">
        <v>0</v>
      </c>
      <c r="BI223" s="183" t="s">
        <v>993</v>
      </c>
      <c r="BJ223" s="126">
        <v>0</v>
      </c>
      <c r="BK223" s="126">
        <v>0</v>
      </c>
      <c r="BL223" s="126">
        <v>0</v>
      </c>
      <c r="BM223" s="183" t="s">
        <v>993</v>
      </c>
      <c r="BN223" s="183" t="s">
        <v>993</v>
      </c>
      <c r="BO223" s="183" t="s">
        <v>993</v>
      </c>
      <c r="BP223" s="126">
        <v>0</v>
      </c>
      <c r="BQ223" s="183" t="s">
        <v>993</v>
      </c>
      <c r="BR223" s="126">
        <v>0</v>
      </c>
      <c r="BS223" s="183" t="s">
        <v>993</v>
      </c>
      <c r="BT223" s="126">
        <v>0</v>
      </c>
      <c r="BU223" s="126">
        <v>0</v>
      </c>
      <c r="BV223" s="126">
        <v>0</v>
      </c>
      <c r="BW223" s="183" t="s">
        <v>993</v>
      </c>
      <c r="BX223" s="126">
        <v>0</v>
      </c>
      <c r="BY223" s="183" t="s">
        <v>993</v>
      </c>
      <c r="BZ223" s="126">
        <v>0</v>
      </c>
      <c r="CA223" s="183" t="s">
        <v>993</v>
      </c>
      <c r="CB223" s="126">
        <v>0</v>
      </c>
      <c r="CC223" s="126">
        <v>0</v>
      </c>
      <c r="CD223" s="126">
        <v>0</v>
      </c>
      <c r="CE223" s="183" t="s">
        <v>993</v>
      </c>
      <c r="CF223" s="126">
        <v>0</v>
      </c>
      <c r="CG223" s="183" t="s">
        <v>993</v>
      </c>
      <c r="CH223" s="126">
        <v>0</v>
      </c>
      <c r="CI223" s="183" t="s">
        <v>993</v>
      </c>
      <c r="CJ223" s="126">
        <v>0</v>
      </c>
      <c r="CK223" s="126">
        <v>0</v>
      </c>
      <c r="CL223" s="126">
        <v>0</v>
      </c>
      <c r="CM223" s="126">
        <v>15</v>
      </c>
      <c r="CN223" s="126">
        <v>3.6</v>
      </c>
      <c r="CO223" s="126">
        <v>2</v>
      </c>
      <c r="CP223" s="126">
        <v>0</v>
      </c>
      <c r="CQ223" s="126">
        <v>7</v>
      </c>
      <c r="CR223" s="126">
        <v>1.3</v>
      </c>
      <c r="CS223" s="126">
        <v>0</v>
      </c>
      <c r="CT223" s="126">
        <v>0</v>
      </c>
      <c r="CU223" s="126">
        <v>3</v>
      </c>
      <c r="CV223" s="126">
        <v>0</v>
      </c>
      <c r="CW223" s="126">
        <v>3</v>
      </c>
      <c r="CX223" s="126">
        <v>0</v>
      </c>
      <c r="CY223" s="126">
        <v>1</v>
      </c>
      <c r="CZ223" s="126">
        <v>0</v>
      </c>
      <c r="DA223" s="126">
        <v>0</v>
      </c>
      <c r="DB223" s="126">
        <v>0</v>
      </c>
      <c r="DC223" s="126">
        <v>0</v>
      </c>
      <c r="DD223" s="126">
        <v>0</v>
      </c>
      <c r="DE223" s="126">
        <v>0</v>
      </c>
      <c r="DF223" s="126">
        <v>0</v>
      </c>
      <c r="DG223" s="127" t="b">
        <v>0</v>
      </c>
      <c r="DH223" s="183" t="s">
        <v>1029</v>
      </c>
      <c r="DI223" s="183" t="s">
        <v>993</v>
      </c>
      <c r="DJ223" s="183" t="s">
        <v>993</v>
      </c>
      <c r="DK223" s="183" t="s">
        <v>993</v>
      </c>
      <c r="DL223" s="126">
        <v>217</v>
      </c>
      <c r="DM223" s="126">
        <v>208</v>
      </c>
      <c r="DN223" s="126">
        <v>9</v>
      </c>
      <c r="DO223" s="126">
        <v>0</v>
      </c>
      <c r="DP223" s="126">
        <v>13542</v>
      </c>
      <c r="DQ223" s="126">
        <v>215</v>
      </c>
      <c r="DR223" s="167">
        <f t="shared" si="68"/>
        <v>0.742027397260274</v>
      </c>
      <c r="DS223" s="168">
        <f t="shared" si="69"/>
        <v>62.694444444444443</v>
      </c>
      <c r="DT223" s="126">
        <v>217</v>
      </c>
      <c r="DU223" s="126">
        <v>175</v>
      </c>
      <c r="DV223" s="126">
        <v>13</v>
      </c>
      <c r="DW223" s="126">
        <v>27</v>
      </c>
      <c r="DX223" s="126">
        <v>1</v>
      </c>
      <c r="DY223" s="126">
        <v>0</v>
      </c>
      <c r="DZ223" s="126">
        <v>0</v>
      </c>
      <c r="EA223" s="126">
        <v>1</v>
      </c>
      <c r="EB223" s="126">
        <v>215</v>
      </c>
      <c r="EC223" s="126">
        <v>12</v>
      </c>
      <c r="ED223" s="126">
        <v>126</v>
      </c>
      <c r="EE223" s="126">
        <v>17</v>
      </c>
      <c r="EF223" s="126">
        <v>15</v>
      </c>
      <c r="EG223" s="126">
        <v>1</v>
      </c>
      <c r="EH223" s="126">
        <v>0</v>
      </c>
      <c r="EI223" s="126">
        <v>39</v>
      </c>
      <c r="EJ223" s="126">
        <v>4</v>
      </c>
      <c r="EK223" s="126">
        <v>1</v>
      </c>
      <c r="EL223" s="126">
        <v>203</v>
      </c>
      <c r="EM223" s="126">
        <v>194</v>
      </c>
      <c r="EN223" s="126">
        <v>4</v>
      </c>
      <c r="EO223" s="126">
        <v>5</v>
      </c>
      <c r="EP223" s="126">
        <v>0</v>
      </c>
      <c r="EQ223" s="126">
        <v>0</v>
      </c>
      <c r="ER223" s="127" t="b">
        <v>0</v>
      </c>
      <c r="ES223" s="127" t="b">
        <v>0</v>
      </c>
      <c r="ET223" s="127" t="b">
        <v>0</v>
      </c>
      <c r="EU223" s="128">
        <v>0</v>
      </c>
      <c r="EV223" s="128">
        <v>0</v>
      </c>
      <c r="EW223" s="128">
        <v>0</v>
      </c>
      <c r="EX223" s="128">
        <v>0</v>
      </c>
      <c r="EY223" s="128">
        <v>0</v>
      </c>
      <c r="EZ223" s="128">
        <v>0</v>
      </c>
      <c r="FA223" s="127" t="b">
        <v>0</v>
      </c>
      <c r="FB223" s="127" t="b">
        <v>0</v>
      </c>
      <c r="FC223" s="127" t="b">
        <v>0</v>
      </c>
      <c r="FD223" s="128">
        <v>0</v>
      </c>
      <c r="FE223" s="128">
        <v>0</v>
      </c>
      <c r="FF223" s="128">
        <v>0</v>
      </c>
      <c r="FG223" s="128">
        <v>0</v>
      </c>
      <c r="FH223" s="128">
        <v>0</v>
      </c>
      <c r="FI223" s="128">
        <v>0</v>
      </c>
      <c r="FJ223" s="127" t="b">
        <v>0</v>
      </c>
      <c r="FK223" s="127" t="b">
        <v>0</v>
      </c>
      <c r="FL223" s="127" t="b">
        <v>0</v>
      </c>
      <c r="FM223" s="128">
        <v>0</v>
      </c>
      <c r="FN223" s="128">
        <v>0</v>
      </c>
      <c r="FO223" s="128">
        <v>0</v>
      </c>
      <c r="FP223" s="128">
        <v>0</v>
      </c>
      <c r="FQ223" s="128">
        <v>0</v>
      </c>
      <c r="FR223" s="128">
        <v>0</v>
      </c>
      <c r="FS223" s="183" t="s">
        <v>270</v>
      </c>
      <c r="FT223" s="128">
        <v>0.92200000000000004</v>
      </c>
      <c r="FU223" s="126">
        <v>3.6</v>
      </c>
      <c r="FV223" s="126">
        <v>203</v>
      </c>
      <c r="FW223" s="126">
        <v>83</v>
      </c>
      <c r="FX223" s="126">
        <v>83</v>
      </c>
      <c r="FY223" s="126">
        <v>43</v>
      </c>
      <c r="FZ223" s="126">
        <v>43</v>
      </c>
      <c r="GA223" s="126">
        <v>90</v>
      </c>
      <c r="GB223" s="126">
        <v>83</v>
      </c>
      <c r="GC223" s="126">
        <v>82</v>
      </c>
      <c r="GD223" s="126">
        <v>100</v>
      </c>
      <c r="GE223" s="126">
        <v>69</v>
      </c>
      <c r="GF223" s="126">
        <v>65</v>
      </c>
      <c r="GG223" s="126">
        <v>67</v>
      </c>
      <c r="GH223" s="126">
        <v>80</v>
      </c>
      <c r="GI223" s="126">
        <v>34.6</v>
      </c>
      <c r="GJ223" s="126">
        <v>33.1</v>
      </c>
      <c r="GK223" s="126">
        <v>33.9</v>
      </c>
      <c r="GL223" s="126">
        <v>36</v>
      </c>
      <c r="GM223" s="127" t="b">
        <v>0</v>
      </c>
      <c r="GN223" s="183" t="s">
        <v>993</v>
      </c>
      <c r="GO223" s="183" t="s">
        <v>993</v>
      </c>
      <c r="GP223" s="183" t="s">
        <v>993</v>
      </c>
      <c r="GQ223" s="183" t="s">
        <v>993</v>
      </c>
      <c r="GR223" s="183" t="s">
        <v>1189</v>
      </c>
      <c r="GS223" s="123"/>
    </row>
    <row r="224" spans="1:201">
      <c r="A224" s="122"/>
      <c r="B224" s="210" t="s">
        <v>544</v>
      </c>
      <c r="C224" s="183" t="s">
        <v>1185</v>
      </c>
      <c r="D224" s="183" t="s">
        <v>19</v>
      </c>
      <c r="E224" s="183" t="s">
        <v>437</v>
      </c>
      <c r="F224" s="183" t="s">
        <v>986</v>
      </c>
      <c r="G224" s="183" t="s">
        <v>1062</v>
      </c>
      <c r="H224" s="183" t="s">
        <v>1063</v>
      </c>
      <c r="I224" s="183" t="s">
        <v>1186</v>
      </c>
      <c r="J224" s="183" t="s">
        <v>1187</v>
      </c>
      <c r="K224" s="126">
        <v>3</v>
      </c>
      <c r="L224" s="183" t="s">
        <v>19</v>
      </c>
      <c r="M224" s="183" t="s">
        <v>991</v>
      </c>
      <c r="N224" s="183" t="s">
        <v>630</v>
      </c>
      <c r="O224" s="183" t="s">
        <v>1188</v>
      </c>
      <c r="P224" s="183" t="s">
        <v>290</v>
      </c>
      <c r="Q224" s="183" t="s">
        <v>293</v>
      </c>
      <c r="R224" s="127" t="b">
        <v>0</v>
      </c>
      <c r="S224" s="126">
        <v>0</v>
      </c>
      <c r="T224" s="127" t="b">
        <v>0</v>
      </c>
      <c r="U224" s="126">
        <v>0</v>
      </c>
      <c r="V224" s="127" t="b">
        <v>0</v>
      </c>
      <c r="W224" s="127" t="b">
        <v>1</v>
      </c>
      <c r="X224" s="183" t="s">
        <v>293</v>
      </c>
      <c r="Y224" s="183" t="b">
        <f t="shared" si="63"/>
        <v>1</v>
      </c>
      <c r="Z224" s="183" t="s">
        <v>993</v>
      </c>
      <c r="AA224" s="127" t="b">
        <v>0</v>
      </c>
      <c r="AB224" s="183" t="s">
        <v>993</v>
      </c>
      <c r="AC224" s="183" t="s">
        <v>993</v>
      </c>
      <c r="AD224" s="183" t="s">
        <v>993</v>
      </c>
      <c r="AE224" s="183">
        <f t="shared" si="64"/>
        <v>35</v>
      </c>
      <c r="AF224" s="183">
        <f t="shared" si="65"/>
        <v>35</v>
      </c>
      <c r="AG224" s="183">
        <f t="shared" si="66"/>
        <v>18</v>
      </c>
      <c r="AH224" s="183">
        <f t="shared" si="67"/>
        <v>35</v>
      </c>
      <c r="AI224" s="126">
        <v>35</v>
      </c>
      <c r="AJ224" s="126">
        <v>35</v>
      </c>
      <c r="AK224" s="126">
        <v>18</v>
      </c>
      <c r="AL224" s="126">
        <v>35</v>
      </c>
      <c r="AM224" s="126">
        <v>0</v>
      </c>
      <c r="AN224" s="126">
        <v>0</v>
      </c>
      <c r="AO224" s="126">
        <v>0</v>
      </c>
      <c r="AP224" s="126">
        <v>0</v>
      </c>
      <c r="AQ224" s="126">
        <v>0</v>
      </c>
      <c r="AR224" s="126">
        <v>0</v>
      </c>
      <c r="AS224" s="126">
        <v>0</v>
      </c>
      <c r="AT224" s="126">
        <v>0</v>
      </c>
      <c r="AU224" s="126">
        <v>0</v>
      </c>
      <c r="AV224" s="126">
        <v>0</v>
      </c>
      <c r="AW224" s="126">
        <v>0</v>
      </c>
      <c r="AX224" s="126">
        <v>0</v>
      </c>
      <c r="AY224" s="126">
        <v>0</v>
      </c>
      <c r="AZ224" s="126">
        <v>0</v>
      </c>
      <c r="BA224" s="126">
        <v>0</v>
      </c>
      <c r="BB224" s="126">
        <v>0</v>
      </c>
      <c r="BC224" s="127" t="b">
        <v>0</v>
      </c>
      <c r="BD224" s="127"/>
      <c r="BE224" s="183" t="s">
        <v>1059</v>
      </c>
      <c r="BF224" s="126">
        <v>35</v>
      </c>
      <c r="BG224" s="183" t="s">
        <v>993</v>
      </c>
      <c r="BH224" s="126">
        <v>0</v>
      </c>
      <c r="BI224" s="183" t="s">
        <v>993</v>
      </c>
      <c r="BJ224" s="126">
        <v>0</v>
      </c>
      <c r="BK224" s="126">
        <v>0</v>
      </c>
      <c r="BL224" s="126">
        <v>0</v>
      </c>
      <c r="BM224" s="183" t="s">
        <v>993</v>
      </c>
      <c r="BN224" s="183" t="s">
        <v>993</v>
      </c>
      <c r="BO224" s="183" t="s">
        <v>993</v>
      </c>
      <c r="BP224" s="126">
        <v>0</v>
      </c>
      <c r="BQ224" s="183" t="s">
        <v>993</v>
      </c>
      <c r="BR224" s="126">
        <v>0</v>
      </c>
      <c r="BS224" s="183" t="s">
        <v>993</v>
      </c>
      <c r="BT224" s="126">
        <v>0</v>
      </c>
      <c r="BU224" s="126">
        <v>0</v>
      </c>
      <c r="BV224" s="126">
        <v>0</v>
      </c>
      <c r="BW224" s="183" t="s">
        <v>993</v>
      </c>
      <c r="BX224" s="126">
        <v>0</v>
      </c>
      <c r="BY224" s="183" t="s">
        <v>993</v>
      </c>
      <c r="BZ224" s="126">
        <v>0</v>
      </c>
      <c r="CA224" s="183" t="s">
        <v>993</v>
      </c>
      <c r="CB224" s="126">
        <v>0</v>
      </c>
      <c r="CC224" s="126">
        <v>0</v>
      </c>
      <c r="CD224" s="126">
        <v>0</v>
      </c>
      <c r="CE224" s="183" t="s">
        <v>993</v>
      </c>
      <c r="CF224" s="126">
        <v>0</v>
      </c>
      <c r="CG224" s="183" t="s">
        <v>993</v>
      </c>
      <c r="CH224" s="126">
        <v>0</v>
      </c>
      <c r="CI224" s="183" t="s">
        <v>993</v>
      </c>
      <c r="CJ224" s="126">
        <v>0</v>
      </c>
      <c r="CK224" s="126">
        <v>0</v>
      </c>
      <c r="CL224" s="126">
        <v>0</v>
      </c>
      <c r="CM224" s="126">
        <v>17</v>
      </c>
      <c r="CN224" s="126">
        <v>0.9</v>
      </c>
      <c r="CO224" s="126">
        <v>1</v>
      </c>
      <c r="CP224" s="126">
        <v>0</v>
      </c>
      <c r="CQ224" s="126">
        <v>8</v>
      </c>
      <c r="CR224" s="126">
        <v>0</v>
      </c>
      <c r="CS224" s="126">
        <v>0</v>
      </c>
      <c r="CT224" s="126">
        <v>0</v>
      </c>
      <c r="CU224" s="126">
        <v>3</v>
      </c>
      <c r="CV224" s="126">
        <v>0</v>
      </c>
      <c r="CW224" s="126">
        <v>3</v>
      </c>
      <c r="CX224" s="126">
        <v>0</v>
      </c>
      <c r="CY224" s="126">
        <v>1</v>
      </c>
      <c r="CZ224" s="126">
        <v>0</v>
      </c>
      <c r="DA224" s="126">
        <v>0</v>
      </c>
      <c r="DB224" s="126">
        <v>0</v>
      </c>
      <c r="DC224" s="126">
        <v>0</v>
      </c>
      <c r="DD224" s="126">
        <v>0</v>
      </c>
      <c r="DE224" s="126">
        <v>0</v>
      </c>
      <c r="DF224" s="126">
        <v>0</v>
      </c>
      <c r="DG224" s="127" t="b">
        <v>0</v>
      </c>
      <c r="DH224" s="183" t="s">
        <v>999</v>
      </c>
      <c r="DI224" s="183" t="s">
        <v>270</v>
      </c>
      <c r="DJ224" s="183" t="s">
        <v>434</v>
      </c>
      <c r="DK224" s="183" t="s">
        <v>1000</v>
      </c>
      <c r="DL224" s="126">
        <v>391</v>
      </c>
      <c r="DM224" s="126">
        <v>295</v>
      </c>
      <c r="DN224" s="126">
        <v>96</v>
      </c>
      <c r="DO224" s="126">
        <v>0</v>
      </c>
      <c r="DP224" s="126">
        <v>9557</v>
      </c>
      <c r="DQ224" s="126">
        <v>362</v>
      </c>
      <c r="DR224" s="167">
        <f t="shared" si="68"/>
        <v>0.74810176125244621</v>
      </c>
      <c r="DS224" s="168">
        <f t="shared" si="69"/>
        <v>25.383798140770253</v>
      </c>
      <c r="DT224" s="126">
        <v>391</v>
      </c>
      <c r="DU224" s="126">
        <v>231</v>
      </c>
      <c r="DV224" s="126">
        <v>129</v>
      </c>
      <c r="DW224" s="126">
        <v>7</v>
      </c>
      <c r="DX224" s="126">
        <v>23</v>
      </c>
      <c r="DY224" s="126">
        <v>0</v>
      </c>
      <c r="DZ224" s="126">
        <v>0</v>
      </c>
      <c r="EA224" s="126">
        <v>1</v>
      </c>
      <c r="EB224" s="126">
        <v>362</v>
      </c>
      <c r="EC224" s="126">
        <v>13</v>
      </c>
      <c r="ED224" s="126">
        <v>214</v>
      </c>
      <c r="EE224" s="126">
        <v>28</v>
      </c>
      <c r="EF224" s="126">
        <v>11</v>
      </c>
      <c r="EG224" s="126">
        <v>2</v>
      </c>
      <c r="EH224" s="126">
        <v>0</v>
      </c>
      <c r="EI224" s="126">
        <v>69</v>
      </c>
      <c r="EJ224" s="126">
        <v>25</v>
      </c>
      <c r="EK224" s="126">
        <v>0</v>
      </c>
      <c r="EL224" s="126">
        <v>349</v>
      </c>
      <c r="EM224" s="126">
        <v>244</v>
      </c>
      <c r="EN224" s="126">
        <v>52</v>
      </c>
      <c r="EO224" s="126">
        <v>45</v>
      </c>
      <c r="EP224" s="126">
        <v>8</v>
      </c>
      <c r="EQ224" s="126">
        <v>0</v>
      </c>
      <c r="ER224" s="127" t="b">
        <v>0</v>
      </c>
      <c r="ES224" s="127" t="b">
        <v>0</v>
      </c>
      <c r="ET224" s="127" t="b">
        <v>0</v>
      </c>
      <c r="EU224" s="128">
        <v>0</v>
      </c>
      <c r="EV224" s="128">
        <v>0</v>
      </c>
      <c r="EW224" s="128">
        <v>0</v>
      </c>
      <c r="EX224" s="128">
        <v>0</v>
      </c>
      <c r="EY224" s="128">
        <v>0</v>
      </c>
      <c r="EZ224" s="128">
        <v>0</v>
      </c>
      <c r="FA224" s="127" t="b">
        <v>0</v>
      </c>
      <c r="FB224" s="127" t="b">
        <v>0</v>
      </c>
      <c r="FC224" s="127" t="b">
        <v>0</v>
      </c>
      <c r="FD224" s="128">
        <v>0.39299999999999996</v>
      </c>
      <c r="FE224" s="128">
        <v>9.8000000000000004E-2</v>
      </c>
      <c r="FF224" s="128">
        <v>0</v>
      </c>
      <c r="FG224" s="128">
        <v>2.8999999999999998E-2</v>
      </c>
      <c r="FH224" s="128">
        <v>1E-3</v>
      </c>
      <c r="FI224" s="128">
        <v>0.03</v>
      </c>
      <c r="FJ224" s="127" t="b">
        <v>0</v>
      </c>
      <c r="FK224" s="127" t="b">
        <v>0</v>
      </c>
      <c r="FL224" s="127" t="b">
        <v>0</v>
      </c>
      <c r="FM224" s="128">
        <v>0</v>
      </c>
      <c r="FN224" s="128">
        <v>0</v>
      </c>
      <c r="FO224" s="128">
        <v>0</v>
      </c>
      <c r="FP224" s="128">
        <v>0</v>
      </c>
      <c r="FQ224" s="128">
        <v>0</v>
      </c>
      <c r="FR224" s="128">
        <v>0</v>
      </c>
      <c r="FS224" s="183" t="s">
        <v>993</v>
      </c>
      <c r="FT224" s="128">
        <v>0</v>
      </c>
      <c r="FU224" s="126">
        <v>0</v>
      </c>
      <c r="FV224" s="126">
        <v>349</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6">
        <v>0</v>
      </c>
      <c r="GM224" s="127" t="b">
        <v>1</v>
      </c>
      <c r="GN224" s="183" t="s">
        <v>293</v>
      </c>
      <c r="GO224" s="183" t="s">
        <v>298</v>
      </c>
      <c r="GP224" s="183" t="s">
        <v>296</v>
      </c>
      <c r="GQ224" s="183" t="s">
        <v>293</v>
      </c>
      <c r="GR224" s="183" t="s">
        <v>1190</v>
      </c>
      <c r="GS224" s="123"/>
    </row>
    <row r="225" spans="1:201">
      <c r="A225" s="122"/>
      <c r="B225" s="210" t="s">
        <v>613</v>
      </c>
      <c r="C225" s="183" t="s">
        <v>1194</v>
      </c>
      <c r="D225" s="183" t="s">
        <v>1195</v>
      </c>
      <c r="E225" s="183" t="s">
        <v>437</v>
      </c>
      <c r="F225" s="183" t="s">
        <v>986</v>
      </c>
      <c r="G225" s="183" t="s">
        <v>1062</v>
      </c>
      <c r="H225" s="183" t="s">
        <v>1063</v>
      </c>
      <c r="I225" s="183" t="s">
        <v>1064</v>
      </c>
      <c r="J225" s="183" t="s">
        <v>1065</v>
      </c>
      <c r="K225" s="126">
        <v>3</v>
      </c>
      <c r="L225" s="183" t="s">
        <v>1195</v>
      </c>
      <c r="M225" s="183" t="s">
        <v>1030</v>
      </c>
      <c r="N225" s="183" t="s">
        <v>352</v>
      </c>
      <c r="O225" s="183" t="s">
        <v>993</v>
      </c>
      <c r="P225" s="183" t="s">
        <v>293</v>
      </c>
      <c r="Q225" s="183" t="s">
        <v>293</v>
      </c>
      <c r="R225" s="127" t="b">
        <v>0</v>
      </c>
      <c r="S225" s="126">
        <v>0</v>
      </c>
      <c r="T225" s="127" t="b">
        <v>0</v>
      </c>
      <c r="U225" s="126">
        <v>0</v>
      </c>
      <c r="V225" s="127" t="b">
        <v>0</v>
      </c>
      <c r="W225" s="127" t="b">
        <v>1</v>
      </c>
      <c r="X225" s="183" t="s">
        <v>293</v>
      </c>
      <c r="Y225" s="183" t="b">
        <f t="shared" si="63"/>
        <v>1</v>
      </c>
      <c r="Z225" s="183" t="s">
        <v>993</v>
      </c>
      <c r="AA225" s="127" t="b">
        <v>0</v>
      </c>
      <c r="AB225" s="183" t="s">
        <v>993</v>
      </c>
      <c r="AC225" s="183" t="s">
        <v>993</v>
      </c>
      <c r="AD225" s="183" t="s">
        <v>993</v>
      </c>
      <c r="AE225" s="183">
        <f t="shared" si="64"/>
        <v>50</v>
      </c>
      <c r="AF225" s="183">
        <f t="shared" si="65"/>
        <v>50</v>
      </c>
      <c r="AG225" s="183">
        <f t="shared" si="66"/>
        <v>0</v>
      </c>
      <c r="AH225" s="183">
        <f t="shared" si="67"/>
        <v>50</v>
      </c>
      <c r="AI225" s="126">
        <v>50</v>
      </c>
      <c r="AJ225" s="126">
        <v>50</v>
      </c>
      <c r="AK225" s="126">
        <v>0</v>
      </c>
      <c r="AL225" s="126">
        <v>50</v>
      </c>
      <c r="AM225" s="126">
        <v>0</v>
      </c>
      <c r="AN225" s="126">
        <v>0</v>
      </c>
      <c r="AO225" s="126">
        <v>0</v>
      </c>
      <c r="AP225" s="126">
        <v>0</v>
      </c>
      <c r="AQ225" s="126">
        <v>0</v>
      </c>
      <c r="AR225" s="126">
        <v>0</v>
      </c>
      <c r="AS225" s="126">
        <v>0</v>
      </c>
      <c r="AT225" s="126">
        <v>0</v>
      </c>
      <c r="AU225" s="126">
        <v>0</v>
      </c>
      <c r="AV225" s="126">
        <v>0</v>
      </c>
      <c r="AW225" s="126">
        <v>0</v>
      </c>
      <c r="AX225" s="126">
        <v>0</v>
      </c>
      <c r="AY225" s="126">
        <v>0</v>
      </c>
      <c r="AZ225" s="126">
        <v>0</v>
      </c>
      <c r="BA225" s="126">
        <v>0</v>
      </c>
      <c r="BB225" s="126">
        <v>0</v>
      </c>
      <c r="BC225" s="127" t="b">
        <v>0</v>
      </c>
      <c r="BD225" s="127"/>
      <c r="BE225" s="183" t="s">
        <v>993</v>
      </c>
      <c r="BF225" s="126">
        <v>0</v>
      </c>
      <c r="BG225" s="183" t="s">
        <v>993</v>
      </c>
      <c r="BH225" s="126">
        <v>0</v>
      </c>
      <c r="BI225" s="183" t="s">
        <v>993</v>
      </c>
      <c r="BJ225" s="126">
        <v>0</v>
      </c>
      <c r="BK225" s="126">
        <v>0</v>
      </c>
      <c r="BL225" s="126">
        <v>50</v>
      </c>
      <c r="BM225" s="183" t="s">
        <v>993</v>
      </c>
      <c r="BN225" s="183" t="s">
        <v>993</v>
      </c>
      <c r="BO225" s="183" t="s">
        <v>993</v>
      </c>
      <c r="BP225" s="126">
        <v>0</v>
      </c>
      <c r="BQ225" s="183" t="s">
        <v>993</v>
      </c>
      <c r="BR225" s="126">
        <v>0</v>
      </c>
      <c r="BS225" s="183" t="s">
        <v>993</v>
      </c>
      <c r="BT225" s="126">
        <v>0</v>
      </c>
      <c r="BU225" s="126">
        <v>0</v>
      </c>
      <c r="BV225" s="126">
        <v>0</v>
      </c>
      <c r="BW225" s="183" t="s">
        <v>993</v>
      </c>
      <c r="BX225" s="126">
        <v>0</v>
      </c>
      <c r="BY225" s="183" t="s">
        <v>993</v>
      </c>
      <c r="BZ225" s="126">
        <v>0</v>
      </c>
      <c r="CA225" s="183" t="s">
        <v>993</v>
      </c>
      <c r="CB225" s="126">
        <v>0</v>
      </c>
      <c r="CC225" s="126">
        <v>0</v>
      </c>
      <c r="CD225" s="126">
        <v>0</v>
      </c>
      <c r="CE225" s="183" t="s">
        <v>993</v>
      </c>
      <c r="CF225" s="126">
        <v>0</v>
      </c>
      <c r="CG225" s="183" t="s">
        <v>993</v>
      </c>
      <c r="CH225" s="126">
        <v>0</v>
      </c>
      <c r="CI225" s="183" t="s">
        <v>993</v>
      </c>
      <c r="CJ225" s="126">
        <v>0</v>
      </c>
      <c r="CK225" s="126">
        <v>0</v>
      </c>
      <c r="CL225" s="126">
        <v>0</v>
      </c>
      <c r="CM225" s="126">
        <v>17</v>
      </c>
      <c r="CN225" s="126">
        <v>0.8</v>
      </c>
      <c r="CO225" s="126">
        <v>7</v>
      </c>
      <c r="CP225" s="126">
        <v>0</v>
      </c>
      <c r="CQ225" s="126">
        <v>11</v>
      </c>
      <c r="CR225" s="126">
        <v>1.4</v>
      </c>
      <c r="CS225" s="126">
        <v>0</v>
      </c>
      <c r="CT225" s="126">
        <v>0</v>
      </c>
      <c r="CU225" s="126">
        <v>1</v>
      </c>
      <c r="CV225" s="126">
        <v>0</v>
      </c>
      <c r="CW225" s="126">
        <v>0</v>
      </c>
      <c r="CX225" s="126">
        <v>0</v>
      </c>
      <c r="CY225" s="126">
        <v>0</v>
      </c>
      <c r="CZ225" s="126">
        <v>0</v>
      </c>
      <c r="DA225" s="126">
        <v>0</v>
      </c>
      <c r="DB225" s="126">
        <v>0</v>
      </c>
      <c r="DC225" s="126">
        <v>0</v>
      </c>
      <c r="DD225" s="126">
        <v>0</v>
      </c>
      <c r="DE225" s="126">
        <v>0</v>
      </c>
      <c r="DF225" s="126">
        <v>0</v>
      </c>
      <c r="DG225" s="127" t="b">
        <v>0</v>
      </c>
      <c r="DH225" s="183" t="s">
        <v>999</v>
      </c>
      <c r="DI225" s="183" t="s">
        <v>270</v>
      </c>
      <c r="DJ225" s="183" t="s">
        <v>434</v>
      </c>
      <c r="DK225" s="183" t="s">
        <v>1000</v>
      </c>
      <c r="DL225" s="126">
        <v>423</v>
      </c>
      <c r="DM225" s="126">
        <v>423</v>
      </c>
      <c r="DN225" s="126">
        <v>0</v>
      </c>
      <c r="DO225" s="126">
        <v>0</v>
      </c>
      <c r="DP225" s="126">
        <v>16724</v>
      </c>
      <c r="DQ225" s="126">
        <v>424</v>
      </c>
      <c r="DR225" s="167">
        <f t="shared" si="68"/>
        <v>0.91638356164383561</v>
      </c>
      <c r="DS225" s="168">
        <f t="shared" si="69"/>
        <v>39.489964580873675</v>
      </c>
      <c r="DT225" s="126">
        <v>423</v>
      </c>
      <c r="DU225" s="126">
        <v>423</v>
      </c>
      <c r="DV225" s="126">
        <v>0</v>
      </c>
      <c r="DW225" s="126">
        <v>0</v>
      </c>
      <c r="DX225" s="126">
        <v>0</v>
      </c>
      <c r="DY225" s="126">
        <v>0</v>
      </c>
      <c r="DZ225" s="126">
        <v>0</v>
      </c>
      <c r="EA225" s="126">
        <v>0</v>
      </c>
      <c r="EB225" s="126">
        <v>424</v>
      </c>
      <c r="EC225" s="126">
        <v>0</v>
      </c>
      <c r="ED225" s="126">
        <v>180</v>
      </c>
      <c r="EE225" s="126">
        <v>2</v>
      </c>
      <c r="EF225" s="126">
        <v>2</v>
      </c>
      <c r="EG225" s="126">
        <v>89</v>
      </c>
      <c r="EH225" s="126">
        <v>0</v>
      </c>
      <c r="EI225" s="126">
        <v>39</v>
      </c>
      <c r="EJ225" s="126">
        <v>112</v>
      </c>
      <c r="EK225" s="126">
        <v>0</v>
      </c>
      <c r="EL225" s="126">
        <v>424</v>
      </c>
      <c r="EM225" s="126">
        <v>347</v>
      </c>
      <c r="EN225" s="126">
        <v>73</v>
      </c>
      <c r="EO225" s="126">
        <v>4</v>
      </c>
      <c r="EP225" s="126">
        <v>0</v>
      </c>
      <c r="EQ225" s="126">
        <v>0</v>
      </c>
      <c r="ER225" s="127" t="b">
        <v>0</v>
      </c>
      <c r="ES225" s="127" t="b">
        <v>0</v>
      </c>
      <c r="ET225" s="127" t="b">
        <v>0</v>
      </c>
      <c r="EU225" s="128">
        <v>0</v>
      </c>
      <c r="EV225" s="128">
        <v>0</v>
      </c>
      <c r="EW225" s="128">
        <v>0</v>
      </c>
      <c r="EX225" s="128">
        <v>0</v>
      </c>
      <c r="EY225" s="128">
        <v>0</v>
      </c>
      <c r="EZ225" s="128">
        <v>0</v>
      </c>
      <c r="FA225" s="127" t="b">
        <v>0</v>
      </c>
      <c r="FB225" s="127" t="b">
        <v>0</v>
      </c>
      <c r="FC225" s="127" t="b">
        <v>0</v>
      </c>
      <c r="FD225" s="128">
        <v>0</v>
      </c>
      <c r="FE225" s="128">
        <v>0</v>
      </c>
      <c r="FF225" s="128">
        <v>0</v>
      </c>
      <c r="FG225" s="128">
        <v>0</v>
      </c>
      <c r="FH225" s="128">
        <v>0</v>
      </c>
      <c r="FI225" s="128">
        <v>0</v>
      </c>
      <c r="FJ225" s="127" t="b">
        <v>0</v>
      </c>
      <c r="FK225" s="127" t="b">
        <v>0</v>
      </c>
      <c r="FL225" s="127" t="b">
        <v>0</v>
      </c>
      <c r="FM225" s="128">
        <v>0</v>
      </c>
      <c r="FN225" s="128">
        <v>0</v>
      </c>
      <c r="FO225" s="128">
        <v>0</v>
      </c>
      <c r="FP225" s="128">
        <v>0</v>
      </c>
      <c r="FQ225" s="128">
        <v>0</v>
      </c>
      <c r="FR225" s="128">
        <v>0</v>
      </c>
      <c r="FS225" s="183" t="s">
        <v>993</v>
      </c>
      <c r="FT225" s="128">
        <v>0</v>
      </c>
      <c r="FU225" s="126">
        <v>0</v>
      </c>
      <c r="FV225" s="126">
        <v>424</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6">
        <v>0</v>
      </c>
      <c r="GM225" s="127" t="b">
        <v>0</v>
      </c>
      <c r="GN225" s="183" t="s">
        <v>993</v>
      </c>
      <c r="GO225" s="183" t="s">
        <v>993</v>
      </c>
      <c r="GP225" s="183" t="s">
        <v>993</v>
      </c>
      <c r="GQ225" s="183" t="s">
        <v>993</v>
      </c>
      <c r="GR225" s="127"/>
      <c r="GS225" s="123"/>
    </row>
    <row r="226" spans="1:201">
      <c r="A226" s="122"/>
      <c r="B226" s="210" t="s">
        <v>615</v>
      </c>
      <c r="C226" s="183" t="s">
        <v>1196</v>
      </c>
      <c r="D226" s="183" t="s">
        <v>27</v>
      </c>
      <c r="E226" s="183" t="s">
        <v>437</v>
      </c>
      <c r="F226" s="183" t="s">
        <v>986</v>
      </c>
      <c r="G226" s="183" t="s">
        <v>1062</v>
      </c>
      <c r="H226" s="183" t="s">
        <v>1063</v>
      </c>
      <c r="I226" s="183" t="s">
        <v>1064</v>
      </c>
      <c r="J226" s="183" t="s">
        <v>1065</v>
      </c>
      <c r="K226" s="126">
        <v>2</v>
      </c>
      <c r="L226" s="183" t="s">
        <v>27</v>
      </c>
      <c r="M226" s="183" t="s">
        <v>1030</v>
      </c>
      <c r="N226" s="183" t="s">
        <v>647</v>
      </c>
      <c r="O226" s="183" t="s">
        <v>1100</v>
      </c>
      <c r="P226" s="183" t="s">
        <v>293</v>
      </c>
      <c r="Q226" s="183" t="s">
        <v>293</v>
      </c>
      <c r="R226" s="127" t="b">
        <v>0</v>
      </c>
      <c r="S226" s="126">
        <v>0</v>
      </c>
      <c r="T226" s="127" t="b">
        <v>0</v>
      </c>
      <c r="U226" s="126">
        <v>0</v>
      </c>
      <c r="V226" s="127" t="b">
        <v>1</v>
      </c>
      <c r="W226" s="127" t="b">
        <v>0</v>
      </c>
      <c r="X226" s="183" t="s">
        <v>293</v>
      </c>
      <c r="Y226" s="183" t="b">
        <f t="shared" si="63"/>
        <v>1</v>
      </c>
      <c r="Z226" s="183" t="s">
        <v>993</v>
      </c>
      <c r="AA226" s="127" t="b">
        <v>0</v>
      </c>
      <c r="AB226" s="183" t="s">
        <v>993</v>
      </c>
      <c r="AC226" s="183" t="s">
        <v>993</v>
      </c>
      <c r="AD226" s="183" t="s">
        <v>993</v>
      </c>
      <c r="AE226" s="183">
        <f t="shared" si="64"/>
        <v>44</v>
      </c>
      <c r="AF226" s="183">
        <f t="shared" si="65"/>
        <v>44</v>
      </c>
      <c r="AG226" s="183">
        <f t="shared" si="66"/>
        <v>0</v>
      </c>
      <c r="AH226" s="183">
        <f t="shared" si="67"/>
        <v>44</v>
      </c>
      <c r="AI226" s="126">
        <v>0</v>
      </c>
      <c r="AJ226" s="126">
        <v>0</v>
      </c>
      <c r="AK226" s="126">
        <v>0</v>
      </c>
      <c r="AL226" s="126">
        <v>0</v>
      </c>
      <c r="AM226" s="126">
        <v>0</v>
      </c>
      <c r="AN226" s="126">
        <v>44</v>
      </c>
      <c r="AO226" s="126">
        <v>44</v>
      </c>
      <c r="AP226" s="126">
        <v>0</v>
      </c>
      <c r="AQ226" s="126">
        <v>44</v>
      </c>
      <c r="AR226" s="126">
        <v>44</v>
      </c>
      <c r="AS226" s="126">
        <v>44</v>
      </c>
      <c r="AT226" s="126">
        <v>0</v>
      </c>
      <c r="AU226" s="126">
        <v>44</v>
      </c>
      <c r="AV226" s="126">
        <v>0</v>
      </c>
      <c r="AW226" s="126">
        <v>0</v>
      </c>
      <c r="AX226" s="126">
        <v>0</v>
      </c>
      <c r="AY226" s="126">
        <v>0</v>
      </c>
      <c r="AZ226" s="126">
        <v>0</v>
      </c>
      <c r="BA226" s="126">
        <v>0</v>
      </c>
      <c r="BB226" s="126">
        <v>0</v>
      </c>
      <c r="BC226" s="127" t="b">
        <v>0</v>
      </c>
      <c r="BD226" s="127"/>
      <c r="BE226" s="183" t="s">
        <v>1060</v>
      </c>
      <c r="BF226" s="126">
        <v>44</v>
      </c>
      <c r="BG226" s="183" t="s">
        <v>993</v>
      </c>
      <c r="BH226" s="126">
        <v>0</v>
      </c>
      <c r="BI226" s="183" t="s">
        <v>993</v>
      </c>
      <c r="BJ226" s="126">
        <v>0</v>
      </c>
      <c r="BK226" s="126">
        <v>0</v>
      </c>
      <c r="BL226" s="126">
        <v>0</v>
      </c>
      <c r="BM226" s="183" t="s">
        <v>993</v>
      </c>
      <c r="BN226" s="183" t="s">
        <v>993</v>
      </c>
      <c r="BO226" s="183" t="s">
        <v>993</v>
      </c>
      <c r="BP226" s="126">
        <v>0</v>
      </c>
      <c r="BQ226" s="183" t="s">
        <v>993</v>
      </c>
      <c r="BR226" s="126">
        <v>0</v>
      </c>
      <c r="BS226" s="183" t="s">
        <v>993</v>
      </c>
      <c r="BT226" s="126">
        <v>0</v>
      </c>
      <c r="BU226" s="126">
        <v>0</v>
      </c>
      <c r="BV226" s="126">
        <v>0</v>
      </c>
      <c r="BW226" s="183" t="s">
        <v>993</v>
      </c>
      <c r="BX226" s="126">
        <v>0</v>
      </c>
      <c r="BY226" s="183" t="s">
        <v>993</v>
      </c>
      <c r="BZ226" s="126">
        <v>0</v>
      </c>
      <c r="CA226" s="183" t="s">
        <v>993</v>
      </c>
      <c r="CB226" s="126">
        <v>0</v>
      </c>
      <c r="CC226" s="126">
        <v>0</v>
      </c>
      <c r="CD226" s="126">
        <v>0</v>
      </c>
      <c r="CE226" s="183" t="s">
        <v>993</v>
      </c>
      <c r="CF226" s="126">
        <v>0</v>
      </c>
      <c r="CG226" s="183" t="s">
        <v>993</v>
      </c>
      <c r="CH226" s="126">
        <v>0</v>
      </c>
      <c r="CI226" s="183" t="s">
        <v>993</v>
      </c>
      <c r="CJ226" s="126">
        <v>0</v>
      </c>
      <c r="CK226" s="126">
        <v>0</v>
      </c>
      <c r="CL226" s="126">
        <v>0</v>
      </c>
      <c r="CM226" s="126">
        <v>10</v>
      </c>
      <c r="CN226" s="126">
        <v>0.8</v>
      </c>
      <c r="CO226" s="126">
        <v>4</v>
      </c>
      <c r="CP226" s="126">
        <v>0</v>
      </c>
      <c r="CQ226" s="126">
        <v>11</v>
      </c>
      <c r="CR226" s="126">
        <v>0</v>
      </c>
      <c r="CS226" s="126">
        <v>0</v>
      </c>
      <c r="CT226" s="126">
        <v>0</v>
      </c>
      <c r="CU226" s="126">
        <v>4</v>
      </c>
      <c r="CV226" s="126">
        <v>0</v>
      </c>
      <c r="CW226" s="126">
        <v>3</v>
      </c>
      <c r="CX226" s="126">
        <v>0</v>
      </c>
      <c r="CY226" s="126">
        <v>0</v>
      </c>
      <c r="CZ226" s="126">
        <v>0</v>
      </c>
      <c r="DA226" s="126">
        <v>0</v>
      </c>
      <c r="DB226" s="126">
        <v>0</v>
      </c>
      <c r="DC226" s="126">
        <v>0</v>
      </c>
      <c r="DD226" s="126">
        <v>0</v>
      </c>
      <c r="DE226" s="126">
        <v>0</v>
      </c>
      <c r="DF226" s="126">
        <v>0</v>
      </c>
      <c r="DG226" s="127" t="b">
        <v>0</v>
      </c>
      <c r="DH226" s="183" t="s">
        <v>1000</v>
      </c>
      <c r="DI226" s="183" t="s">
        <v>993</v>
      </c>
      <c r="DJ226" s="183" t="s">
        <v>993</v>
      </c>
      <c r="DK226" s="183" t="s">
        <v>993</v>
      </c>
      <c r="DL226" s="126">
        <v>504</v>
      </c>
      <c r="DM226" s="126">
        <v>376</v>
      </c>
      <c r="DN226" s="126">
        <v>128</v>
      </c>
      <c r="DO226" s="126">
        <v>0</v>
      </c>
      <c r="DP226" s="126">
        <v>12572</v>
      </c>
      <c r="DQ226" s="176">
        <v>492</v>
      </c>
      <c r="DR226" s="167">
        <f t="shared" si="68"/>
        <v>0.78281444582814441</v>
      </c>
      <c r="DS226" s="168">
        <f t="shared" si="69"/>
        <v>25.244979919678716</v>
      </c>
      <c r="DT226" s="126">
        <v>504</v>
      </c>
      <c r="DU226" s="126">
        <v>366</v>
      </c>
      <c r="DV226" s="126">
        <v>20</v>
      </c>
      <c r="DW226" s="126">
        <v>118</v>
      </c>
      <c r="DX226" s="126">
        <v>0</v>
      </c>
      <c r="DY226" s="126">
        <v>0</v>
      </c>
      <c r="DZ226" s="126">
        <v>0</v>
      </c>
      <c r="EA226" s="126">
        <v>0</v>
      </c>
      <c r="EB226" s="126">
        <v>8</v>
      </c>
      <c r="EC226" s="126">
        <v>8</v>
      </c>
      <c r="ED226" s="126">
        <v>0</v>
      </c>
      <c r="EE226" s="126">
        <v>0</v>
      </c>
      <c r="EF226" s="126">
        <v>0</v>
      </c>
      <c r="EG226" s="126">
        <v>0</v>
      </c>
      <c r="EH226" s="126">
        <v>0</v>
      </c>
      <c r="EI226" s="126">
        <v>0</v>
      </c>
      <c r="EJ226" s="126">
        <v>0</v>
      </c>
      <c r="EK226" s="126">
        <v>0</v>
      </c>
      <c r="EL226" s="126">
        <v>0</v>
      </c>
      <c r="EM226" s="126">
        <v>0</v>
      </c>
      <c r="EN226" s="126">
        <v>0</v>
      </c>
      <c r="EO226" s="126">
        <v>0</v>
      </c>
      <c r="EP226" s="126">
        <v>0</v>
      </c>
      <c r="EQ226" s="126">
        <v>0</v>
      </c>
      <c r="ER226" s="127" t="b">
        <v>0</v>
      </c>
      <c r="ES226" s="127" t="b">
        <v>0</v>
      </c>
      <c r="ET226" s="127" t="b">
        <v>0</v>
      </c>
      <c r="EU226" s="128">
        <v>0</v>
      </c>
      <c r="EV226" s="128">
        <v>0</v>
      </c>
      <c r="EW226" s="128">
        <v>0</v>
      </c>
      <c r="EX226" s="128">
        <v>0</v>
      </c>
      <c r="EY226" s="128">
        <v>0</v>
      </c>
      <c r="EZ226" s="128">
        <v>0</v>
      </c>
      <c r="FA226" s="127" t="b">
        <v>0</v>
      </c>
      <c r="FB226" s="127" t="b">
        <v>0</v>
      </c>
      <c r="FC226" s="127" t="b">
        <v>0</v>
      </c>
      <c r="FD226" s="128">
        <v>0</v>
      </c>
      <c r="FE226" s="128">
        <v>0</v>
      </c>
      <c r="FF226" s="128">
        <v>0</v>
      </c>
      <c r="FG226" s="128">
        <v>0</v>
      </c>
      <c r="FH226" s="128">
        <v>0</v>
      </c>
      <c r="FI226" s="128">
        <v>0</v>
      </c>
      <c r="FJ226" s="127" t="b">
        <v>0</v>
      </c>
      <c r="FK226" s="127" t="b">
        <v>0</v>
      </c>
      <c r="FL226" s="127" t="b">
        <v>0</v>
      </c>
      <c r="FM226" s="128">
        <v>0</v>
      </c>
      <c r="FN226" s="128">
        <v>0</v>
      </c>
      <c r="FO226" s="128">
        <v>0</v>
      </c>
      <c r="FP226" s="128">
        <v>0</v>
      </c>
      <c r="FQ226" s="128">
        <v>0</v>
      </c>
      <c r="FR226" s="128">
        <v>0</v>
      </c>
      <c r="FS226" s="183" t="s">
        <v>293</v>
      </c>
      <c r="FT226" s="128">
        <v>1</v>
      </c>
      <c r="FU226" s="126">
        <v>4.2</v>
      </c>
      <c r="FV226" s="126">
        <v>0</v>
      </c>
      <c r="FW226" s="126">
        <v>98</v>
      </c>
      <c r="FX226" s="126">
        <v>44</v>
      </c>
      <c r="FY226" s="126">
        <v>79</v>
      </c>
      <c r="FZ226" s="126">
        <v>53</v>
      </c>
      <c r="GA226" s="126">
        <v>195</v>
      </c>
      <c r="GB226" s="126">
        <v>182</v>
      </c>
      <c r="GC226" s="126">
        <v>195</v>
      </c>
      <c r="GD226" s="126">
        <v>217</v>
      </c>
      <c r="GE226" s="126">
        <v>195</v>
      </c>
      <c r="GF226" s="126">
        <v>182</v>
      </c>
      <c r="GG226" s="126">
        <v>195</v>
      </c>
      <c r="GH226" s="126">
        <v>217</v>
      </c>
      <c r="GI226" s="126">
        <v>48.5</v>
      </c>
      <c r="GJ226" s="126">
        <v>55</v>
      </c>
      <c r="GK226" s="126">
        <v>61.4</v>
      </c>
      <c r="GL226" s="126">
        <v>60.8</v>
      </c>
      <c r="GM226" s="127" t="b">
        <v>0</v>
      </c>
      <c r="GN226" s="183" t="s">
        <v>993</v>
      </c>
      <c r="GO226" s="183" t="s">
        <v>993</v>
      </c>
      <c r="GP226" s="183" t="s">
        <v>993</v>
      </c>
      <c r="GQ226" s="183" t="s">
        <v>993</v>
      </c>
      <c r="GR226" s="127"/>
      <c r="GS226" s="123"/>
    </row>
    <row r="227" spans="1:201">
      <c r="A227" s="122"/>
      <c r="B227" s="210" t="s">
        <v>616</v>
      </c>
      <c r="C227" s="183" t="s">
        <v>1197</v>
      </c>
      <c r="D227" s="183" t="s">
        <v>28</v>
      </c>
      <c r="E227" s="183" t="s">
        <v>437</v>
      </c>
      <c r="F227" s="183" t="s">
        <v>986</v>
      </c>
      <c r="G227" s="183" t="s">
        <v>1062</v>
      </c>
      <c r="H227" s="183" t="s">
        <v>1063</v>
      </c>
      <c r="I227" s="183" t="s">
        <v>1064</v>
      </c>
      <c r="J227" s="183" t="s">
        <v>1065</v>
      </c>
      <c r="K227" s="126">
        <v>2</v>
      </c>
      <c r="L227" s="183" t="s">
        <v>28</v>
      </c>
      <c r="M227" s="183" t="s">
        <v>996</v>
      </c>
      <c r="N227" s="183" t="s">
        <v>649</v>
      </c>
      <c r="O227" s="183" t="s">
        <v>993</v>
      </c>
      <c r="P227" s="183" t="s">
        <v>993</v>
      </c>
      <c r="Q227" s="183" t="s">
        <v>293</v>
      </c>
      <c r="R227" s="127" t="b">
        <v>0</v>
      </c>
      <c r="S227" s="126">
        <v>0</v>
      </c>
      <c r="T227" s="127" t="b">
        <v>0</v>
      </c>
      <c r="U227" s="126">
        <v>0</v>
      </c>
      <c r="V227" s="127" t="b">
        <v>1</v>
      </c>
      <c r="W227" s="127" t="b">
        <v>0</v>
      </c>
      <c r="X227" s="183" t="s">
        <v>293</v>
      </c>
      <c r="Y227" s="183" t="b">
        <f t="shared" si="63"/>
        <v>1</v>
      </c>
      <c r="Z227" s="183" t="s">
        <v>993</v>
      </c>
      <c r="AA227" s="127" t="b">
        <v>0</v>
      </c>
      <c r="AB227" s="183" t="s">
        <v>993</v>
      </c>
      <c r="AC227" s="183" t="s">
        <v>993</v>
      </c>
      <c r="AD227" s="183" t="s">
        <v>993</v>
      </c>
      <c r="AE227" s="183">
        <f t="shared" si="64"/>
        <v>33</v>
      </c>
      <c r="AF227" s="183">
        <f t="shared" si="65"/>
        <v>32</v>
      </c>
      <c r="AG227" s="183">
        <f t="shared" si="66"/>
        <v>19</v>
      </c>
      <c r="AH227" s="183">
        <f t="shared" si="67"/>
        <v>33</v>
      </c>
      <c r="AI227" s="126">
        <v>0</v>
      </c>
      <c r="AJ227" s="126">
        <v>0</v>
      </c>
      <c r="AK227" s="126">
        <v>0</v>
      </c>
      <c r="AL227" s="126">
        <v>0</v>
      </c>
      <c r="AM227" s="126">
        <v>0</v>
      </c>
      <c r="AN227" s="126">
        <v>33</v>
      </c>
      <c r="AO227" s="126">
        <v>32</v>
      </c>
      <c r="AP227" s="126">
        <v>19</v>
      </c>
      <c r="AQ227" s="126">
        <v>33</v>
      </c>
      <c r="AR227" s="126">
        <v>33</v>
      </c>
      <c r="AS227" s="126">
        <v>32</v>
      </c>
      <c r="AT227" s="126">
        <v>19</v>
      </c>
      <c r="AU227" s="126">
        <v>33</v>
      </c>
      <c r="AV227" s="126">
        <v>0</v>
      </c>
      <c r="AW227" s="126">
        <v>0</v>
      </c>
      <c r="AX227" s="126">
        <v>0</v>
      </c>
      <c r="AY227" s="126">
        <v>0</v>
      </c>
      <c r="AZ227" s="126">
        <v>0</v>
      </c>
      <c r="BA227" s="126">
        <v>0</v>
      </c>
      <c r="BB227" s="126">
        <v>0</v>
      </c>
      <c r="BC227" s="127" t="b">
        <v>0</v>
      </c>
      <c r="BD227" s="127"/>
      <c r="BE227" s="183" t="s">
        <v>422</v>
      </c>
      <c r="BF227" s="126">
        <v>33</v>
      </c>
      <c r="BG227" s="183" t="s">
        <v>993</v>
      </c>
      <c r="BH227" s="126">
        <v>0</v>
      </c>
      <c r="BI227" s="183" t="s">
        <v>993</v>
      </c>
      <c r="BJ227" s="126">
        <v>0</v>
      </c>
      <c r="BK227" s="126">
        <v>0</v>
      </c>
      <c r="BL227" s="126">
        <v>0</v>
      </c>
      <c r="BM227" s="183" t="s">
        <v>993</v>
      </c>
      <c r="BN227" s="183" t="s">
        <v>993</v>
      </c>
      <c r="BO227" s="183" t="s">
        <v>993</v>
      </c>
      <c r="BP227" s="126">
        <v>0</v>
      </c>
      <c r="BQ227" s="183" t="s">
        <v>993</v>
      </c>
      <c r="BR227" s="126">
        <v>0</v>
      </c>
      <c r="BS227" s="183" t="s">
        <v>993</v>
      </c>
      <c r="BT227" s="126">
        <v>0</v>
      </c>
      <c r="BU227" s="126">
        <v>0</v>
      </c>
      <c r="BV227" s="126">
        <v>0</v>
      </c>
      <c r="BW227" s="183" t="s">
        <v>993</v>
      </c>
      <c r="BX227" s="126">
        <v>0</v>
      </c>
      <c r="BY227" s="183" t="s">
        <v>993</v>
      </c>
      <c r="BZ227" s="126">
        <v>0</v>
      </c>
      <c r="CA227" s="183" t="s">
        <v>993</v>
      </c>
      <c r="CB227" s="126">
        <v>0</v>
      </c>
      <c r="CC227" s="126">
        <v>0</v>
      </c>
      <c r="CD227" s="126">
        <v>0</v>
      </c>
      <c r="CE227" s="183" t="s">
        <v>993</v>
      </c>
      <c r="CF227" s="126">
        <v>0</v>
      </c>
      <c r="CG227" s="183" t="s">
        <v>993</v>
      </c>
      <c r="CH227" s="126">
        <v>0</v>
      </c>
      <c r="CI227" s="183" t="s">
        <v>993</v>
      </c>
      <c r="CJ227" s="126">
        <v>0</v>
      </c>
      <c r="CK227" s="126">
        <v>0</v>
      </c>
      <c r="CL227" s="126">
        <v>0</v>
      </c>
      <c r="CM227" s="126">
        <v>9</v>
      </c>
      <c r="CN227" s="126">
        <v>4.2</v>
      </c>
      <c r="CO227" s="126">
        <v>3</v>
      </c>
      <c r="CP227" s="126">
        <v>0</v>
      </c>
      <c r="CQ227" s="126">
        <v>1</v>
      </c>
      <c r="CR227" s="126">
        <v>1.4</v>
      </c>
      <c r="CS227" s="126">
        <v>0</v>
      </c>
      <c r="CT227" s="126">
        <v>0</v>
      </c>
      <c r="CU227" s="126">
        <v>0</v>
      </c>
      <c r="CV227" s="126">
        <v>0</v>
      </c>
      <c r="CW227" s="126">
        <v>0</v>
      </c>
      <c r="CX227" s="126">
        <v>0</v>
      </c>
      <c r="CY227" s="126">
        <v>0</v>
      </c>
      <c r="CZ227" s="126">
        <v>0</v>
      </c>
      <c r="DA227" s="126">
        <v>0</v>
      </c>
      <c r="DB227" s="126">
        <v>0</v>
      </c>
      <c r="DC227" s="126">
        <v>0</v>
      </c>
      <c r="DD227" s="126">
        <v>0</v>
      </c>
      <c r="DE227" s="126">
        <v>0</v>
      </c>
      <c r="DF227" s="126">
        <v>0</v>
      </c>
      <c r="DG227" s="127" t="b">
        <v>0</v>
      </c>
      <c r="DH227" s="183" t="s">
        <v>1000</v>
      </c>
      <c r="DI227" s="183" t="s">
        <v>993</v>
      </c>
      <c r="DJ227" s="183" t="s">
        <v>993</v>
      </c>
      <c r="DK227" s="183" t="s">
        <v>993</v>
      </c>
      <c r="DL227" s="126">
        <v>49</v>
      </c>
      <c r="DM227" s="126">
        <v>44</v>
      </c>
      <c r="DN227" s="126">
        <v>5</v>
      </c>
      <c r="DO227" s="126">
        <v>0</v>
      </c>
      <c r="DP227" s="126">
        <v>9373</v>
      </c>
      <c r="DQ227" s="126">
        <v>46</v>
      </c>
      <c r="DR227" s="167">
        <f t="shared" si="68"/>
        <v>0.77816521378165215</v>
      </c>
      <c r="DS227" s="168">
        <f t="shared" si="69"/>
        <v>197.32631578947368</v>
      </c>
      <c r="DT227" s="126">
        <v>49</v>
      </c>
      <c r="DU227" s="126">
        <v>41</v>
      </c>
      <c r="DV227" s="126">
        <v>7</v>
      </c>
      <c r="DW227" s="126">
        <v>1</v>
      </c>
      <c r="DX227" s="126">
        <v>0</v>
      </c>
      <c r="DY227" s="126">
        <v>0</v>
      </c>
      <c r="DZ227" s="126">
        <v>0</v>
      </c>
      <c r="EA227" s="126">
        <v>0</v>
      </c>
      <c r="EB227" s="126">
        <v>46</v>
      </c>
      <c r="EC227" s="126">
        <v>2</v>
      </c>
      <c r="ED227" s="126">
        <v>27</v>
      </c>
      <c r="EE227" s="126">
        <v>3</v>
      </c>
      <c r="EF227" s="126">
        <v>1</v>
      </c>
      <c r="EG227" s="126">
        <v>1</v>
      </c>
      <c r="EH227" s="126">
        <v>0</v>
      </c>
      <c r="EI227" s="126">
        <v>5</v>
      </c>
      <c r="EJ227" s="126">
        <v>7</v>
      </c>
      <c r="EK227" s="126">
        <v>0</v>
      </c>
      <c r="EL227" s="126">
        <v>44</v>
      </c>
      <c r="EM227" s="126">
        <v>41</v>
      </c>
      <c r="EN227" s="126">
        <v>0</v>
      </c>
      <c r="EO227" s="126">
        <v>2</v>
      </c>
      <c r="EP227" s="126">
        <v>1</v>
      </c>
      <c r="EQ227" s="126">
        <v>0</v>
      </c>
      <c r="ER227" s="127" t="b">
        <v>0</v>
      </c>
      <c r="ES227" s="127" t="b">
        <v>0</v>
      </c>
      <c r="ET227" s="127" t="b">
        <v>0</v>
      </c>
      <c r="EU227" s="128">
        <v>0</v>
      </c>
      <c r="EV227" s="128">
        <v>0</v>
      </c>
      <c r="EW227" s="128">
        <v>0</v>
      </c>
      <c r="EX227" s="128">
        <v>0</v>
      </c>
      <c r="EY227" s="128">
        <v>0</v>
      </c>
      <c r="EZ227" s="128">
        <v>0</v>
      </c>
      <c r="FA227" s="127" t="b">
        <v>0</v>
      </c>
      <c r="FB227" s="127" t="b">
        <v>0</v>
      </c>
      <c r="FC227" s="127" t="b">
        <v>0</v>
      </c>
      <c r="FD227" s="128">
        <v>0</v>
      </c>
      <c r="FE227" s="128">
        <v>0</v>
      </c>
      <c r="FF227" s="128">
        <v>0</v>
      </c>
      <c r="FG227" s="128">
        <v>0</v>
      </c>
      <c r="FH227" s="128">
        <v>0</v>
      </c>
      <c r="FI227" s="128">
        <v>0</v>
      </c>
      <c r="FJ227" s="127" t="b">
        <v>0</v>
      </c>
      <c r="FK227" s="127" t="b">
        <v>0</v>
      </c>
      <c r="FL227" s="127" t="b">
        <v>0</v>
      </c>
      <c r="FM227" s="128">
        <v>0</v>
      </c>
      <c r="FN227" s="128">
        <v>0</v>
      </c>
      <c r="FO227" s="128">
        <v>0</v>
      </c>
      <c r="FP227" s="128">
        <v>0</v>
      </c>
      <c r="FQ227" s="128">
        <v>0</v>
      </c>
      <c r="FR227" s="128">
        <v>0</v>
      </c>
      <c r="FS227" s="183" t="s">
        <v>993</v>
      </c>
      <c r="FT227" s="128">
        <v>0</v>
      </c>
      <c r="FU227" s="126">
        <v>0</v>
      </c>
      <c r="FV227" s="126">
        <v>44</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6">
        <v>0</v>
      </c>
      <c r="GM227" s="127" t="b">
        <v>0</v>
      </c>
      <c r="GN227" s="183" t="s">
        <v>993</v>
      </c>
      <c r="GO227" s="183" t="s">
        <v>993</v>
      </c>
      <c r="GP227" s="183" t="s">
        <v>993</v>
      </c>
      <c r="GQ227" s="183" t="s">
        <v>993</v>
      </c>
      <c r="GR227" s="127"/>
      <c r="GS227" s="123"/>
    </row>
    <row r="228" spans="1:201">
      <c r="A228" s="122"/>
      <c r="B228" s="210" t="s">
        <v>1383</v>
      </c>
      <c r="C228" s="183" t="s">
        <v>1384</v>
      </c>
      <c r="D228" s="183" t="s">
        <v>1385</v>
      </c>
      <c r="E228" s="183" t="s">
        <v>437</v>
      </c>
      <c r="F228" s="183" t="s">
        <v>986</v>
      </c>
      <c r="G228" s="183" t="s">
        <v>1062</v>
      </c>
      <c r="H228" s="183" t="s">
        <v>1063</v>
      </c>
      <c r="I228" s="183" t="s">
        <v>1064</v>
      </c>
      <c r="J228" s="183" t="s">
        <v>1065</v>
      </c>
      <c r="K228" s="126">
        <v>2</v>
      </c>
      <c r="L228" s="183" t="s">
        <v>1385</v>
      </c>
      <c r="M228" s="183" t="s">
        <v>996</v>
      </c>
      <c r="N228" s="183" t="s">
        <v>1893</v>
      </c>
      <c r="O228" s="183" t="s">
        <v>1001</v>
      </c>
      <c r="P228" s="183" t="s">
        <v>293</v>
      </c>
      <c r="Q228" s="183" t="s">
        <v>293</v>
      </c>
      <c r="R228" s="127" t="b">
        <v>0</v>
      </c>
      <c r="S228" s="126">
        <v>0</v>
      </c>
      <c r="T228" s="127" t="b">
        <v>0</v>
      </c>
      <c r="U228" s="126">
        <v>0</v>
      </c>
      <c r="V228" s="127" t="b">
        <v>0</v>
      </c>
      <c r="W228" s="127" t="b">
        <v>1</v>
      </c>
      <c r="X228" s="183" t="s">
        <v>293</v>
      </c>
      <c r="Y228" s="183" t="b">
        <f t="shared" si="63"/>
        <v>1</v>
      </c>
      <c r="Z228" s="183" t="s">
        <v>993</v>
      </c>
      <c r="AA228" s="127" t="b">
        <v>0</v>
      </c>
      <c r="AB228" s="183" t="s">
        <v>993</v>
      </c>
      <c r="AC228" s="183" t="s">
        <v>993</v>
      </c>
      <c r="AD228" s="183" t="s">
        <v>993</v>
      </c>
      <c r="AE228" s="183">
        <f t="shared" si="64"/>
        <v>25</v>
      </c>
      <c r="AF228" s="183">
        <f t="shared" si="65"/>
        <v>25</v>
      </c>
      <c r="AG228" s="183">
        <f t="shared" si="66"/>
        <v>13</v>
      </c>
      <c r="AH228" s="183">
        <f t="shared" si="67"/>
        <v>25</v>
      </c>
      <c r="AI228" s="126">
        <v>0</v>
      </c>
      <c r="AJ228" s="126">
        <v>0</v>
      </c>
      <c r="AK228" s="126">
        <v>0</v>
      </c>
      <c r="AL228" s="126">
        <v>0</v>
      </c>
      <c r="AM228" s="126">
        <v>0</v>
      </c>
      <c r="AN228" s="126">
        <v>25</v>
      </c>
      <c r="AO228" s="126">
        <v>25</v>
      </c>
      <c r="AP228" s="126">
        <v>13</v>
      </c>
      <c r="AQ228" s="126">
        <v>25</v>
      </c>
      <c r="AR228" s="126">
        <v>25</v>
      </c>
      <c r="AS228" s="126">
        <v>25</v>
      </c>
      <c r="AT228" s="126">
        <v>13</v>
      </c>
      <c r="AU228" s="126">
        <v>25</v>
      </c>
      <c r="AV228" s="126">
        <v>0</v>
      </c>
      <c r="AW228" s="126">
        <v>0</v>
      </c>
      <c r="AX228" s="126">
        <v>0</v>
      </c>
      <c r="AY228" s="126">
        <v>0</v>
      </c>
      <c r="AZ228" s="126">
        <v>0</v>
      </c>
      <c r="BA228" s="126">
        <v>0</v>
      </c>
      <c r="BB228" s="126">
        <v>0</v>
      </c>
      <c r="BC228" s="127" t="b">
        <v>1</v>
      </c>
      <c r="BD228" s="127"/>
      <c r="BE228" s="183" t="s">
        <v>1916</v>
      </c>
      <c r="BF228" s="126">
        <v>25</v>
      </c>
      <c r="BG228" s="183" t="s">
        <v>993</v>
      </c>
      <c r="BH228" s="126">
        <v>0</v>
      </c>
      <c r="BI228" s="183" t="s">
        <v>993</v>
      </c>
      <c r="BJ228" s="126">
        <v>0</v>
      </c>
      <c r="BK228" s="126">
        <v>0</v>
      </c>
      <c r="BL228" s="126">
        <v>0</v>
      </c>
      <c r="BM228" s="183" t="s">
        <v>425</v>
      </c>
      <c r="BN228" s="183" t="s">
        <v>270</v>
      </c>
      <c r="BO228" s="183" t="s">
        <v>993</v>
      </c>
      <c r="BP228" s="126">
        <v>0</v>
      </c>
      <c r="BQ228" s="183" t="s">
        <v>993</v>
      </c>
      <c r="BR228" s="126">
        <v>0</v>
      </c>
      <c r="BS228" s="183" t="s">
        <v>993</v>
      </c>
      <c r="BT228" s="126">
        <v>0</v>
      </c>
      <c r="BU228" s="126">
        <v>0</v>
      </c>
      <c r="BV228" s="126">
        <v>0</v>
      </c>
      <c r="BW228" s="183" t="s">
        <v>993</v>
      </c>
      <c r="BX228" s="126">
        <v>0</v>
      </c>
      <c r="BY228" s="183" t="s">
        <v>993</v>
      </c>
      <c r="BZ228" s="126">
        <v>0</v>
      </c>
      <c r="CA228" s="183" t="s">
        <v>993</v>
      </c>
      <c r="CB228" s="126">
        <v>0</v>
      </c>
      <c r="CC228" s="126">
        <v>0</v>
      </c>
      <c r="CD228" s="126">
        <v>0</v>
      </c>
      <c r="CE228" s="183" t="s">
        <v>993</v>
      </c>
      <c r="CF228" s="126">
        <v>0</v>
      </c>
      <c r="CG228" s="183" t="s">
        <v>993</v>
      </c>
      <c r="CH228" s="126">
        <v>0</v>
      </c>
      <c r="CI228" s="183" t="s">
        <v>993</v>
      </c>
      <c r="CJ228" s="126">
        <v>0</v>
      </c>
      <c r="CK228" s="126">
        <v>0</v>
      </c>
      <c r="CL228" s="126">
        <v>0</v>
      </c>
      <c r="CM228" s="126">
        <v>8</v>
      </c>
      <c r="CN228" s="126">
        <v>0.4</v>
      </c>
      <c r="CO228" s="126">
        <v>0</v>
      </c>
      <c r="CP228" s="126">
        <v>0</v>
      </c>
      <c r="CQ228" s="126">
        <v>4</v>
      </c>
      <c r="CR228" s="126">
        <v>0</v>
      </c>
      <c r="CS228" s="126">
        <v>0</v>
      </c>
      <c r="CT228" s="126">
        <v>0</v>
      </c>
      <c r="CU228" s="126">
        <v>5</v>
      </c>
      <c r="CV228" s="126">
        <v>0</v>
      </c>
      <c r="CW228" s="126">
        <v>5</v>
      </c>
      <c r="CX228" s="126">
        <v>0</v>
      </c>
      <c r="CY228" s="126">
        <v>0</v>
      </c>
      <c r="CZ228" s="126">
        <v>0</v>
      </c>
      <c r="DA228" s="126">
        <v>0</v>
      </c>
      <c r="DB228" s="126">
        <v>0</v>
      </c>
      <c r="DC228" s="126">
        <v>0</v>
      </c>
      <c r="DD228" s="126">
        <v>0</v>
      </c>
      <c r="DE228" s="126">
        <v>0</v>
      </c>
      <c r="DF228" s="126">
        <v>0</v>
      </c>
      <c r="DG228" s="127" t="b">
        <v>0</v>
      </c>
      <c r="DH228" s="183" t="s">
        <v>999</v>
      </c>
      <c r="DI228" s="183" t="s">
        <v>270</v>
      </c>
      <c r="DJ228" s="183" t="s">
        <v>525</v>
      </c>
      <c r="DK228" s="183" t="s">
        <v>1000</v>
      </c>
      <c r="DL228" s="126">
        <v>139</v>
      </c>
      <c r="DM228" s="126">
        <v>139</v>
      </c>
      <c r="DN228" s="126">
        <v>0</v>
      </c>
      <c r="DO228" s="126">
        <v>0</v>
      </c>
      <c r="DP228" s="126">
        <v>7499</v>
      </c>
      <c r="DQ228" s="126">
        <v>131</v>
      </c>
      <c r="DR228" s="167">
        <f t="shared" si="68"/>
        <v>0.82180821917808222</v>
      </c>
      <c r="DS228" s="168">
        <f t="shared" si="69"/>
        <v>55.548148148148151</v>
      </c>
      <c r="DT228" s="126">
        <v>139</v>
      </c>
      <c r="DU228" s="126">
        <v>137</v>
      </c>
      <c r="DV228" s="126">
        <v>1</v>
      </c>
      <c r="DW228" s="126">
        <v>1</v>
      </c>
      <c r="DX228" s="126">
        <v>0</v>
      </c>
      <c r="DY228" s="126">
        <v>0</v>
      </c>
      <c r="DZ228" s="126">
        <v>0</v>
      </c>
      <c r="EA228" s="126">
        <v>0</v>
      </c>
      <c r="EB228" s="126">
        <v>131</v>
      </c>
      <c r="EC228" s="126">
        <v>56</v>
      </c>
      <c r="ED228" s="126">
        <v>47</v>
      </c>
      <c r="EE228" s="126">
        <v>8</v>
      </c>
      <c r="EF228" s="126">
        <v>2</v>
      </c>
      <c r="EG228" s="126">
        <v>4</v>
      </c>
      <c r="EH228" s="126">
        <v>0</v>
      </c>
      <c r="EI228" s="126">
        <v>11</v>
      </c>
      <c r="EJ228" s="126">
        <v>1</v>
      </c>
      <c r="EK228" s="126">
        <v>2</v>
      </c>
      <c r="EL228" s="126">
        <v>75</v>
      </c>
      <c r="EM228" s="126">
        <v>58</v>
      </c>
      <c r="EN228" s="126">
        <v>4</v>
      </c>
      <c r="EO228" s="126">
        <v>10</v>
      </c>
      <c r="EP228" s="126">
        <v>3</v>
      </c>
      <c r="EQ228" s="126">
        <v>0</v>
      </c>
      <c r="ER228" s="127" t="b">
        <v>0</v>
      </c>
      <c r="ES228" s="127" t="b">
        <v>0</v>
      </c>
      <c r="ET228" s="127" t="b">
        <v>0</v>
      </c>
      <c r="EU228" s="128">
        <v>0</v>
      </c>
      <c r="EV228" s="128">
        <v>0</v>
      </c>
      <c r="EW228" s="128">
        <v>0</v>
      </c>
      <c r="EX228" s="128">
        <v>0</v>
      </c>
      <c r="EY228" s="128">
        <v>0</v>
      </c>
      <c r="EZ228" s="128">
        <v>0</v>
      </c>
      <c r="FA228" s="127" t="b">
        <v>0</v>
      </c>
      <c r="FB228" s="127" t="b">
        <v>0</v>
      </c>
      <c r="FC228" s="127" t="b">
        <v>0</v>
      </c>
      <c r="FD228" s="128">
        <v>0</v>
      </c>
      <c r="FE228" s="128">
        <v>0</v>
      </c>
      <c r="FF228" s="128">
        <v>0</v>
      </c>
      <c r="FG228" s="128">
        <v>0</v>
      </c>
      <c r="FH228" s="128">
        <v>0</v>
      </c>
      <c r="FI228" s="128">
        <v>0</v>
      </c>
      <c r="FJ228" s="127" t="b">
        <v>0</v>
      </c>
      <c r="FK228" s="127" t="b">
        <v>0</v>
      </c>
      <c r="FL228" s="127" t="b">
        <v>0</v>
      </c>
      <c r="FM228" s="128">
        <v>0</v>
      </c>
      <c r="FN228" s="128">
        <v>0</v>
      </c>
      <c r="FO228" s="128">
        <v>0</v>
      </c>
      <c r="FP228" s="128">
        <v>0</v>
      </c>
      <c r="FQ228" s="128">
        <v>0</v>
      </c>
      <c r="FR228" s="128">
        <v>0</v>
      </c>
      <c r="FS228" s="183" t="s">
        <v>293</v>
      </c>
      <c r="FT228" s="128">
        <v>0.93099999999999994</v>
      </c>
      <c r="FU228" s="126">
        <v>3.5</v>
      </c>
      <c r="FV228" s="126">
        <v>75</v>
      </c>
      <c r="FW228" s="126">
        <v>16</v>
      </c>
      <c r="FX228" s="126">
        <v>15</v>
      </c>
      <c r="FY228" s="126">
        <v>9</v>
      </c>
      <c r="FZ228" s="126">
        <v>4</v>
      </c>
      <c r="GA228" s="126">
        <v>56</v>
      </c>
      <c r="GB228" s="126">
        <v>50</v>
      </c>
      <c r="GC228" s="126">
        <v>59</v>
      </c>
      <c r="GD228" s="126">
        <v>62</v>
      </c>
      <c r="GE228" s="126">
        <v>48</v>
      </c>
      <c r="GF228" s="126">
        <v>35</v>
      </c>
      <c r="GG228" s="126">
        <v>28</v>
      </c>
      <c r="GH228" s="126">
        <v>21</v>
      </c>
      <c r="GI228" s="126">
        <v>18.8</v>
      </c>
      <c r="GJ228" s="126">
        <v>23.8</v>
      </c>
      <c r="GK228" s="126">
        <v>18.399999999999999</v>
      </c>
      <c r="GL228" s="126">
        <v>21.7</v>
      </c>
      <c r="GM228" s="127" t="b">
        <v>0</v>
      </c>
      <c r="GN228" s="183" t="s">
        <v>993</v>
      </c>
      <c r="GO228" s="183" t="s">
        <v>993</v>
      </c>
      <c r="GP228" s="183" t="s">
        <v>993</v>
      </c>
      <c r="GQ228" s="183" t="s">
        <v>993</v>
      </c>
      <c r="GR228" s="127"/>
      <c r="GS228" s="123"/>
    </row>
    <row r="229" spans="1:201">
      <c r="A229" s="122"/>
      <c r="B229" s="210" t="s">
        <v>650</v>
      </c>
      <c r="C229" s="183" t="s">
        <v>1198</v>
      </c>
      <c r="D229" s="183" t="s">
        <v>26</v>
      </c>
      <c r="E229" s="183" t="s">
        <v>437</v>
      </c>
      <c r="F229" s="183" t="s">
        <v>986</v>
      </c>
      <c r="G229" s="183" t="s">
        <v>1062</v>
      </c>
      <c r="H229" s="183" t="s">
        <v>1063</v>
      </c>
      <c r="I229" s="183" t="s">
        <v>1064</v>
      </c>
      <c r="J229" s="183" t="s">
        <v>1065</v>
      </c>
      <c r="K229" s="126">
        <v>1</v>
      </c>
      <c r="L229" s="183" t="s">
        <v>26</v>
      </c>
      <c r="M229" s="183" t="s">
        <v>1030</v>
      </c>
      <c r="N229" s="183" t="s">
        <v>647</v>
      </c>
      <c r="O229" s="183" t="s">
        <v>1022</v>
      </c>
      <c r="P229" s="183" t="s">
        <v>293</v>
      </c>
      <c r="Q229" s="183" t="s">
        <v>293</v>
      </c>
      <c r="R229" s="127" t="b">
        <v>0</v>
      </c>
      <c r="S229" s="126">
        <v>0</v>
      </c>
      <c r="T229" s="127" t="b">
        <v>0</v>
      </c>
      <c r="U229" s="126">
        <v>0</v>
      </c>
      <c r="V229" s="127" t="b">
        <v>0</v>
      </c>
      <c r="W229" s="127" t="b">
        <v>1</v>
      </c>
      <c r="X229" s="183" t="s">
        <v>293</v>
      </c>
      <c r="Y229" s="183" t="b">
        <f t="shared" si="63"/>
        <v>1</v>
      </c>
      <c r="Z229" s="183" t="s">
        <v>993</v>
      </c>
      <c r="AA229" s="127" t="b">
        <v>0</v>
      </c>
      <c r="AB229" s="183" t="s">
        <v>993</v>
      </c>
      <c r="AC229" s="183" t="s">
        <v>993</v>
      </c>
      <c r="AD229" s="183" t="s">
        <v>993</v>
      </c>
      <c r="AE229" s="183">
        <f t="shared" si="64"/>
        <v>37</v>
      </c>
      <c r="AF229" s="183">
        <f t="shared" si="65"/>
        <v>24</v>
      </c>
      <c r="AG229" s="183">
        <f t="shared" si="66"/>
        <v>11</v>
      </c>
      <c r="AH229" s="183">
        <f t="shared" si="67"/>
        <v>37</v>
      </c>
      <c r="AI229" s="126">
        <v>37</v>
      </c>
      <c r="AJ229" s="126">
        <v>24</v>
      </c>
      <c r="AK229" s="126">
        <v>11</v>
      </c>
      <c r="AL229" s="126">
        <v>37</v>
      </c>
      <c r="AM229" s="126">
        <v>0</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7" t="b">
        <v>0</v>
      </c>
      <c r="BD229" s="127"/>
      <c r="BE229" s="183" t="s">
        <v>1331</v>
      </c>
      <c r="BF229" s="126">
        <v>37</v>
      </c>
      <c r="BG229" s="183" t="s">
        <v>993</v>
      </c>
      <c r="BH229" s="126">
        <v>0</v>
      </c>
      <c r="BI229" s="183" t="s">
        <v>993</v>
      </c>
      <c r="BJ229" s="126">
        <v>0</v>
      </c>
      <c r="BK229" s="126">
        <v>0</v>
      </c>
      <c r="BL229" s="126">
        <v>0</v>
      </c>
      <c r="BM229" s="183" t="s">
        <v>420</v>
      </c>
      <c r="BN229" s="183" t="s">
        <v>270</v>
      </c>
      <c r="BO229" s="183" t="s">
        <v>1916</v>
      </c>
      <c r="BP229" s="126">
        <v>37</v>
      </c>
      <c r="BQ229" s="183" t="s">
        <v>993</v>
      </c>
      <c r="BR229" s="126">
        <v>0</v>
      </c>
      <c r="BS229" s="183" t="s">
        <v>993</v>
      </c>
      <c r="BT229" s="126">
        <v>0</v>
      </c>
      <c r="BU229" s="126">
        <v>0</v>
      </c>
      <c r="BV229" s="126">
        <v>0</v>
      </c>
      <c r="BW229" s="183" t="s">
        <v>993</v>
      </c>
      <c r="BX229" s="126">
        <v>0</v>
      </c>
      <c r="BY229" s="183" t="s">
        <v>993</v>
      </c>
      <c r="BZ229" s="126">
        <v>0</v>
      </c>
      <c r="CA229" s="183" t="s">
        <v>993</v>
      </c>
      <c r="CB229" s="126">
        <v>0</v>
      </c>
      <c r="CC229" s="126">
        <v>0</v>
      </c>
      <c r="CD229" s="126">
        <v>0</v>
      </c>
      <c r="CE229" s="183" t="s">
        <v>993</v>
      </c>
      <c r="CF229" s="126">
        <v>0</v>
      </c>
      <c r="CG229" s="183" t="s">
        <v>993</v>
      </c>
      <c r="CH229" s="126">
        <v>0</v>
      </c>
      <c r="CI229" s="183" t="s">
        <v>993</v>
      </c>
      <c r="CJ229" s="126">
        <v>0</v>
      </c>
      <c r="CK229" s="126">
        <v>0</v>
      </c>
      <c r="CL229" s="126">
        <v>0</v>
      </c>
      <c r="CM229" s="126">
        <v>12</v>
      </c>
      <c r="CN229" s="126">
        <v>0.4</v>
      </c>
      <c r="CO229" s="126">
        <v>0</v>
      </c>
      <c r="CP229" s="126">
        <v>0</v>
      </c>
      <c r="CQ229" s="126">
        <v>6</v>
      </c>
      <c r="CR229" s="126">
        <v>0</v>
      </c>
      <c r="CS229" s="126">
        <v>0</v>
      </c>
      <c r="CT229" s="126">
        <v>0</v>
      </c>
      <c r="CU229" s="126">
        <v>0</v>
      </c>
      <c r="CV229" s="126">
        <v>0</v>
      </c>
      <c r="CW229" s="126">
        <v>0</v>
      </c>
      <c r="CX229" s="126">
        <v>0</v>
      </c>
      <c r="CY229" s="126">
        <v>0</v>
      </c>
      <c r="CZ229" s="126">
        <v>0</v>
      </c>
      <c r="DA229" s="126">
        <v>0</v>
      </c>
      <c r="DB229" s="126">
        <v>0</v>
      </c>
      <c r="DC229" s="126">
        <v>0</v>
      </c>
      <c r="DD229" s="126">
        <v>0</v>
      </c>
      <c r="DE229" s="126">
        <v>0</v>
      </c>
      <c r="DF229" s="126">
        <v>0</v>
      </c>
      <c r="DG229" s="127" t="b">
        <v>0</v>
      </c>
      <c r="DH229" s="183" t="s">
        <v>999</v>
      </c>
      <c r="DI229" s="183" t="s">
        <v>1029</v>
      </c>
      <c r="DJ229" s="183" t="s">
        <v>270</v>
      </c>
      <c r="DK229" s="183" t="s">
        <v>993</v>
      </c>
      <c r="DL229" s="126">
        <v>75</v>
      </c>
      <c r="DM229" s="126">
        <v>75</v>
      </c>
      <c r="DN229" s="126">
        <v>0</v>
      </c>
      <c r="DO229" s="126">
        <v>0</v>
      </c>
      <c r="DP229" s="126">
        <v>6174</v>
      </c>
      <c r="DQ229" s="126">
        <v>84</v>
      </c>
      <c r="DR229" s="167">
        <f t="shared" si="68"/>
        <v>0.4571640133283969</v>
      </c>
      <c r="DS229" s="168">
        <f t="shared" si="69"/>
        <v>77.660377358490564</v>
      </c>
      <c r="DT229" s="126">
        <v>75</v>
      </c>
      <c r="DU229" s="126">
        <v>3</v>
      </c>
      <c r="DV229" s="126">
        <v>0</v>
      </c>
      <c r="DW229" s="126">
        <v>72</v>
      </c>
      <c r="DX229" s="126">
        <v>0</v>
      </c>
      <c r="DY229" s="126">
        <v>0</v>
      </c>
      <c r="DZ229" s="126">
        <v>0</v>
      </c>
      <c r="EA229" s="126">
        <v>0</v>
      </c>
      <c r="EB229" s="126">
        <v>84</v>
      </c>
      <c r="EC229" s="126">
        <v>8</v>
      </c>
      <c r="ED229" s="126">
        <v>39</v>
      </c>
      <c r="EE229" s="126">
        <v>0</v>
      </c>
      <c r="EF229" s="126">
        <v>10</v>
      </c>
      <c r="EG229" s="126">
        <v>8</v>
      </c>
      <c r="EH229" s="126">
        <v>0</v>
      </c>
      <c r="EI229" s="126">
        <v>19</v>
      </c>
      <c r="EJ229" s="126">
        <v>0</v>
      </c>
      <c r="EK229" s="126">
        <v>0</v>
      </c>
      <c r="EL229" s="126">
        <v>76</v>
      </c>
      <c r="EM229" s="126">
        <v>76</v>
      </c>
      <c r="EN229" s="126">
        <v>0</v>
      </c>
      <c r="EO229" s="126">
        <v>0</v>
      </c>
      <c r="EP229" s="126">
        <v>0</v>
      </c>
      <c r="EQ229" s="126">
        <v>0</v>
      </c>
      <c r="ER229" s="127" t="b">
        <v>0</v>
      </c>
      <c r="ES229" s="127" t="b">
        <v>0</v>
      </c>
      <c r="ET229" s="127" t="b">
        <v>1</v>
      </c>
      <c r="EU229" s="128">
        <v>0</v>
      </c>
      <c r="EV229" s="128">
        <v>0</v>
      </c>
      <c r="EW229" s="128">
        <v>0</v>
      </c>
      <c r="EX229" s="128">
        <v>0</v>
      </c>
      <c r="EY229" s="128">
        <v>0</v>
      </c>
      <c r="EZ229" s="128">
        <v>0</v>
      </c>
      <c r="FA229" s="127" t="b">
        <v>0</v>
      </c>
      <c r="FB229" s="127" t="b">
        <v>0</v>
      </c>
      <c r="FC229" s="127" t="b">
        <v>1</v>
      </c>
      <c r="FD229" s="128">
        <v>0</v>
      </c>
      <c r="FE229" s="128">
        <v>0</v>
      </c>
      <c r="FF229" s="128">
        <v>0</v>
      </c>
      <c r="FG229" s="128">
        <v>0</v>
      </c>
      <c r="FH229" s="128">
        <v>0</v>
      </c>
      <c r="FI229" s="128">
        <v>0</v>
      </c>
      <c r="FJ229" s="127" t="b">
        <v>0</v>
      </c>
      <c r="FK229" s="127" t="b">
        <v>0</v>
      </c>
      <c r="FL229" s="127" t="b">
        <v>1</v>
      </c>
      <c r="FM229" s="128">
        <v>0</v>
      </c>
      <c r="FN229" s="128">
        <v>0</v>
      </c>
      <c r="FO229" s="128">
        <v>0</v>
      </c>
      <c r="FP229" s="128">
        <v>0</v>
      </c>
      <c r="FQ229" s="128">
        <v>0</v>
      </c>
      <c r="FR229" s="128">
        <v>0</v>
      </c>
      <c r="FS229" s="183" t="s">
        <v>293</v>
      </c>
      <c r="FT229" s="128">
        <v>1</v>
      </c>
      <c r="FU229" s="126">
        <v>5.6</v>
      </c>
      <c r="FV229" s="126">
        <v>76</v>
      </c>
      <c r="FW229" s="126">
        <v>31</v>
      </c>
      <c r="FX229" s="126">
        <v>31</v>
      </c>
      <c r="FY229" s="126">
        <v>13</v>
      </c>
      <c r="FZ229" s="126">
        <v>13</v>
      </c>
      <c r="GA229" s="126">
        <v>35</v>
      </c>
      <c r="GB229" s="126">
        <v>40</v>
      </c>
      <c r="GC229" s="126">
        <v>42</v>
      </c>
      <c r="GD229" s="126">
        <v>39</v>
      </c>
      <c r="GE229" s="126">
        <v>26</v>
      </c>
      <c r="GF229" s="126">
        <v>31</v>
      </c>
      <c r="GG229" s="126">
        <v>31</v>
      </c>
      <c r="GH229" s="126">
        <v>28</v>
      </c>
      <c r="GI229" s="126">
        <v>17</v>
      </c>
      <c r="GJ229" s="126">
        <v>17.3</v>
      </c>
      <c r="GK229" s="126">
        <v>14.2</v>
      </c>
      <c r="GL229" s="126">
        <v>18.899999999999999</v>
      </c>
      <c r="GM229" s="127" t="b">
        <v>0</v>
      </c>
      <c r="GN229" s="183" t="s">
        <v>993</v>
      </c>
      <c r="GO229" s="183" t="s">
        <v>993</v>
      </c>
      <c r="GP229" s="183" t="s">
        <v>993</v>
      </c>
      <c r="GQ229" s="183" t="s">
        <v>993</v>
      </c>
      <c r="GR229" s="127"/>
      <c r="GS229" s="123"/>
    </row>
    <row r="230" spans="1:201">
      <c r="A230" s="122"/>
      <c r="B230" s="210" t="s">
        <v>535</v>
      </c>
      <c r="C230" s="183" t="s">
        <v>1209</v>
      </c>
      <c r="D230" s="183" t="s">
        <v>16</v>
      </c>
      <c r="E230" s="183" t="s">
        <v>437</v>
      </c>
      <c r="F230" s="183" t="s">
        <v>986</v>
      </c>
      <c r="G230" s="183" t="s">
        <v>1062</v>
      </c>
      <c r="H230" s="183" t="s">
        <v>1063</v>
      </c>
      <c r="I230" s="183" t="s">
        <v>1207</v>
      </c>
      <c r="J230" s="183" t="s">
        <v>1208</v>
      </c>
      <c r="K230" s="126">
        <v>3</v>
      </c>
      <c r="L230" s="183" t="s">
        <v>16</v>
      </c>
      <c r="M230" s="183" t="s">
        <v>1012</v>
      </c>
      <c r="N230" s="183" t="s">
        <v>538</v>
      </c>
      <c r="O230" s="183" t="s">
        <v>1001</v>
      </c>
      <c r="P230" s="183" t="s">
        <v>293</v>
      </c>
      <c r="Q230" s="183" t="s">
        <v>293</v>
      </c>
      <c r="R230" s="127" t="b">
        <v>0</v>
      </c>
      <c r="S230" s="126">
        <v>0</v>
      </c>
      <c r="T230" s="127" t="b">
        <v>0</v>
      </c>
      <c r="U230" s="126">
        <v>0</v>
      </c>
      <c r="V230" s="127" t="b">
        <v>0</v>
      </c>
      <c r="W230" s="127" t="b">
        <v>1</v>
      </c>
      <c r="X230" s="183" t="s">
        <v>293</v>
      </c>
      <c r="Y230" s="183" t="b">
        <f t="shared" si="63"/>
        <v>1</v>
      </c>
      <c r="Z230" s="183" t="s">
        <v>993</v>
      </c>
      <c r="AA230" s="127" t="b">
        <v>0</v>
      </c>
      <c r="AB230" s="183" t="s">
        <v>993</v>
      </c>
      <c r="AC230" s="183" t="s">
        <v>993</v>
      </c>
      <c r="AD230" s="183" t="s">
        <v>993</v>
      </c>
      <c r="AE230" s="183">
        <f t="shared" si="64"/>
        <v>53</v>
      </c>
      <c r="AF230" s="183">
        <f t="shared" si="65"/>
        <v>53</v>
      </c>
      <c r="AG230" s="183">
        <f t="shared" si="66"/>
        <v>33</v>
      </c>
      <c r="AH230" s="183">
        <f t="shared" si="67"/>
        <v>53</v>
      </c>
      <c r="AI230" s="126">
        <v>53</v>
      </c>
      <c r="AJ230" s="126">
        <v>53</v>
      </c>
      <c r="AK230" s="126">
        <v>33</v>
      </c>
      <c r="AL230" s="126">
        <v>53</v>
      </c>
      <c r="AM230" s="126">
        <v>0</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7" t="b">
        <v>0</v>
      </c>
      <c r="BD230" s="127"/>
      <c r="BE230" s="183" t="s">
        <v>1059</v>
      </c>
      <c r="BF230" s="126">
        <v>53</v>
      </c>
      <c r="BG230" s="183" t="s">
        <v>993</v>
      </c>
      <c r="BH230" s="126">
        <v>0</v>
      </c>
      <c r="BI230" s="183" t="s">
        <v>993</v>
      </c>
      <c r="BJ230" s="126">
        <v>0</v>
      </c>
      <c r="BK230" s="126">
        <v>0</v>
      </c>
      <c r="BL230" s="126">
        <v>0</v>
      </c>
      <c r="BM230" s="183" t="s">
        <v>993</v>
      </c>
      <c r="BN230" s="183" t="s">
        <v>993</v>
      </c>
      <c r="BO230" s="183" t="s">
        <v>993</v>
      </c>
      <c r="BP230" s="126">
        <v>0</v>
      </c>
      <c r="BQ230" s="183" t="s">
        <v>993</v>
      </c>
      <c r="BR230" s="126">
        <v>0</v>
      </c>
      <c r="BS230" s="183" t="s">
        <v>993</v>
      </c>
      <c r="BT230" s="126">
        <v>0</v>
      </c>
      <c r="BU230" s="126">
        <v>0</v>
      </c>
      <c r="BV230" s="126">
        <v>0</v>
      </c>
      <c r="BW230" s="183" t="s">
        <v>993</v>
      </c>
      <c r="BX230" s="126">
        <v>0</v>
      </c>
      <c r="BY230" s="183" t="s">
        <v>993</v>
      </c>
      <c r="BZ230" s="126">
        <v>0</v>
      </c>
      <c r="CA230" s="183" t="s">
        <v>993</v>
      </c>
      <c r="CB230" s="126">
        <v>0</v>
      </c>
      <c r="CC230" s="126">
        <v>0</v>
      </c>
      <c r="CD230" s="126">
        <v>0</v>
      </c>
      <c r="CE230" s="183" t="s">
        <v>993</v>
      </c>
      <c r="CF230" s="126">
        <v>0</v>
      </c>
      <c r="CG230" s="183" t="s">
        <v>993</v>
      </c>
      <c r="CH230" s="126">
        <v>0</v>
      </c>
      <c r="CI230" s="183" t="s">
        <v>993</v>
      </c>
      <c r="CJ230" s="126">
        <v>0</v>
      </c>
      <c r="CK230" s="126">
        <v>0</v>
      </c>
      <c r="CL230" s="126">
        <v>0</v>
      </c>
      <c r="CM230" s="126">
        <v>22</v>
      </c>
      <c r="CN230" s="126">
        <v>2.2000000000000002</v>
      </c>
      <c r="CO230" s="126">
        <v>0</v>
      </c>
      <c r="CP230" s="126">
        <v>0.9</v>
      </c>
      <c r="CQ230" s="126">
        <v>9</v>
      </c>
      <c r="CR230" s="126">
        <v>1.1000000000000001</v>
      </c>
      <c r="CS230" s="126">
        <v>0</v>
      </c>
      <c r="CT230" s="126">
        <v>0</v>
      </c>
      <c r="CU230" s="126">
        <v>3</v>
      </c>
      <c r="CV230" s="126">
        <v>0</v>
      </c>
      <c r="CW230" s="126">
        <v>4</v>
      </c>
      <c r="CX230" s="126">
        <v>0</v>
      </c>
      <c r="CY230" s="126">
        <v>0</v>
      </c>
      <c r="CZ230" s="126">
        <v>0</v>
      </c>
      <c r="DA230" s="126">
        <v>0</v>
      </c>
      <c r="DB230" s="126">
        <v>0</v>
      </c>
      <c r="DC230" s="126">
        <v>0</v>
      </c>
      <c r="DD230" s="126">
        <v>0</v>
      </c>
      <c r="DE230" s="126">
        <v>0</v>
      </c>
      <c r="DF230" s="126">
        <v>0</v>
      </c>
      <c r="DG230" s="127" t="b">
        <v>0</v>
      </c>
      <c r="DH230" s="183" t="s">
        <v>270</v>
      </c>
      <c r="DI230" s="183" t="s">
        <v>993</v>
      </c>
      <c r="DJ230" s="183" t="s">
        <v>993</v>
      </c>
      <c r="DK230" s="183" t="s">
        <v>993</v>
      </c>
      <c r="DL230" s="126">
        <v>483</v>
      </c>
      <c r="DM230" s="126">
        <v>338</v>
      </c>
      <c r="DN230" s="126">
        <v>144</v>
      </c>
      <c r="DO230" s="126">
        <v>1</v>
      </c>
      <c r="DP230" s="126">
        <v>16399</v>
      </c>
      <c r="DQ230" s="126">
        <v>481</v>
      </c>
      <c r="DR230" s="167">
        <f t="shared" si="68"/>
        <v>0.84771258723184284</v>
      </c>
      <c r="DS230" s="168">
        <f t="shared" si="69"/>
        <v>34.022821576763484</v>
      </c>
      <c r="DT230" s="126">
        <v>483</v>
      </c>
      <c r="DU230" s="126">
        <v>104</v>
      </c>
      <c r="DV230" s="126">
        <v>245</v>
      </c>
      <c r="DW230" s="126">
        <v>103</v>
      </c>
      <c r="DX230" s="126">
        <v>31</v>
      </c>
      <c r="DY230" s="126">
        <v>0</v>
      </c>
      <c r="DZ230" s="126">
        <v>0</v>
      </c>
      <c r="EA230" s="126">
        <v>0</v>
      </c>
      <c r="EB230" s="126">
        <v>481</v>
      </c>
      <c r="EC230" s="126">
        <v>30</v>
      </c>
      <c r="ED230" s="126">
        <v>278</v>
      </c>
      <c r="EE230" s="126">
        <v>28</v>
      </c>
      <c r="EF230" s="126">
        <v>24</v>
      </c>
      <c r="EG230" s="126">
        <v>17</v>
      </c>
      <c r="EH230" s="126">
        <v>0</v>
      </c>
      <c r="EI230" s="126">
        <v>51</v>
      </c>
      <c r="EJ230" s="126">
        <v>53</v>
      </c>
      <c r="EK230" s="126">
        <v>0</v>
      </c>
      <c r="EL230" s="126">
        <v>451</v>
      </c>
      <c r="EM230" s="126">
        <v>364</v>
      </c>
      <c r="EN230" s="126">
        <v>40</v>
      </c>
      <c r="EO230" s="126">
        <v>38</v>
      </c>
      <c r="EP230" s="126">
        <v>9</v>
      </c>
      <c r="EQ230" s="126">
        <v>0</v>
      </c>
      <c r="ER230" s="127" t="b">
        <v>0</v>
      </c>
      <c r="ES230" s="127" t="b">
        <v>0</v>
      </c>
      <c r="ET230" s="127" t="b">
        <v>0</v>
      </c>
      <c r="EU230" s="128">
        <v>0</v>
      </c>
      <c r="EV230" s="128">
        <v>0</v>
      </c>
      <c r="EW230" s="128">
        <v>0</v>
      </c>
      <c r="EX230" s="128">
        <v>0</v>
      </c>
      <c r="EY230" s="128">
        <v>0</v>
      </c>
      <c r="EZ230" s="128">
        <v>0</v>
      </c>
      <c r="FA230" s="127" t="b">
        <v>0</v>
      </c>
      <c r="FB230" s="127" t="b">
        <v>0</v>
      </c>
      <c r="FC230" s="127" t="b">
        <v>0</v>
      </c>
      <c r="FD230" s="128">
        <v>0.32899999999999996</v>
      </c>
      <c r="FE230" s="128">
        <v>0.126</v>
      </c>
      <c r="FF230" s="128">
        <v>0</v>
      </c>
      <c r="FG230" s="128">
        <v>3.2000000000000001E-2</v>
      </c>
      <c r="FH230" s="128">
        <v>3.2000000000000001E-2</v>
      </c>
      <c r="FI230" s="128">
        <v>0</v>
      </c>
      <c r="FJ230" s="127" t="b">
        <v>0</v>
      </c>
      <c r="FK230" s="127" t="b">
        <v>0</v>
      </c>
      <c r="FL230" s="127" t="b">
        <v>0</v>
      </c>
      <c r="FM230" s="128">
        <v>0</v>
      </c>
      <c r="FN230" s="128">
        <v>0</v>
      </c>
      <c r="FO230" s="128">
        <v>0</v>
      </c>
      <c r="FP230" s="128">
        <v>0</v>
      </c>
      <c r="FQ230" s="128">
        <v>0</v>
      </c>
      <c r="FR230" s="128">
        <v>0</v>
      </c>
      <c r="FS230" s="183" t="s">
        <v>993</v>
      </c>
      <c r="FT230" s="128">
        <v>0</v>
      </c>
      <c r="FU230" s="126">
        <v>0</v>
      </c>
      <c r="FV230" s="126">
        <v>451</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6">
        <v>0</v>
      </c>
      <c r="GM230" s="127" t="b">
        <v>0</v>
      </c>
      <c r="GN230" s="183" t="s">
        <v>993</v>
      </c>
      <c r="GO230" s="183" t="s">
        <v>993</v>
      </c>
      <c r="GP230" s="183" t="s">
        <v>993</v>
      </c>
      <c r="GQ230" s="183" t="s">
        <v>993</v>
      </c>
      <c r="GR230" s="127"/>
      <c r="GS230" s="123"/>
    </row>
    <row r="231" spans="1:201">
      <c r="A231" s="122"/>
      <c r="B231" s="210" t="s">
        <v>535</v>
      </c>
      <c r="C231" s="183" t="s">
        <v>1209</v>
      </c>
      <c r="D231" s="183" t="s">
        <v>16</v>
      </c>
      <c r="E231" s="183" t="s">
        <v>437</v>
      </c>
      <c r="F231" s="183" t="s">
        <v>986</v>
      </c>
      <c r="G231" s="183" t="s">
        <v>1062</v>
      </c>
      <c r="H231" s="183" t="s">
        <v>1063</v>
      </c>
      <c r="I231" s="183" t="s">
        <v>1207</v>
      </c>
      <c r="J231" s="183" t="s">
        <v>1208</v>
      </c>
      <c r="K231" s="126">
        <v>2</v>
      </c>
      <c r="L231" s="183" t="s">
        <v>16</v>
      </c>
      <c r="M231" s="183" t="s">
        <v>996</v>
      </c>
      <c r="N231" s="183" t="s">
        <v>623</v>
      </c>
      <c r="O231" s="183" t="s">
        <v>1001</v>
      </c>
      <c r="P231" s="183" t="s">
        <v>293</v>
      </c>
      <c r="Q231" s="183" t="s">
        <v>293</v>
      </c>
      <c r="R231" s="127" t="b">
        <v>0</v>
      </c>
      <c r="S231" s="126">
        <v>0</v>
      </c>
      <c r="T231" s="127" t="b">
        <v>0</v>
      </c>
      <c r="U231" s="126">
        <v>0</v>
      </c>
      <c r="V231" s="127" t="b">
        <v>0</v>
      </c>
      <c r="W231" s="127" t="b">
        <v>1</v>
      </c>
      <c r="X231" s="183" t="s">
        <v>293</v>
      </c>
      <c r="Y231" s="183" t="b">
        <f t="shared" si="63"/>
        <v>1</v>
      </c>
      <c r="Z231" s="183" t="s">
        <v>993</v>
      </c>
      <c r="AA231" s="127" t="b">
        <v>0</v>
      </c>
      <c r="AB231" s="183" t="s">
        <v>993</v>
      </c>
      <c r="AC231" s="183" t="s">
        <v>993</v>
      </c>
      <c r="AD231" s="183" t="s">
        <v>993</v>
      </c>
      <c r="AE231" s="183">
        <f t="shared" si="64"/>
        <v>54</v>
      </c>
      <c r="AF231" s="183">
        <f t="shared" si="65"/>
        <v>53</v>
      </c>
      <c r="AG231" s="183">
        <f t="shared" si="66"/>
        <v>38</v>
      </c>
      <c r="AH231" s="183">
        <f t="shared" si="67"/>
        <v>54</v>
      </c>
      <c r="AI231" s="126">
        <v>54</v>
      </c>
      <c r="AJ231" s="126">
        <v>53</v>
      </c>
      <c r="AK231" s="126">
        <v>38</v>
      </c>
      <c r="AL231" s="126">
        <v>54</v>
      </c>
      <c r="AM231" s="126">
        <v>0</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7" t="b">
        <v>0</v>
      </c>
      <c r="BD231" s="127"/>
      <c r="BE231" s="183" t="s">
        <v>1028</v>
      </c>
      <c r="BF231" s="126">
        <v>54</v>
      </c>
      <c r="BG231" s="183" t="s">
        <v>993</v>
      </c>
      <c r="BH231" s="126">
        <v>0</v>
      </c>
      <c r="BI231" s="183" t="s">
        <v>993</v>
      </c>
      <c r="BJ231" s="126">
        <v>0</v>
      </c>
      <c r="BK231" s="126">
        <v>0</v>
      </c>
      <c r="BL231" s="126">
        <v>0</v>
      </c>
      <c r="BM231" s="183" t="s">
        <v>993</v>
      </c>
      <c r="BN231" s="183" t="s">
        <v>993</v>
      </c>
      <c r="BO231" s="183" t="s">
        <v>993</v>
      </c>
      <c r="BP231" s="126">
        <v>0</v>
      </c>
      <c r="BQ231" s="183" t="s">
        <v>993</v>
      </c>
      <c r="BR231" s="126">
        <v>0</v>
      </c>
      <c r="BS231" s="183" t="s">
        <v>993</v>
      </c>
      <c r="BT231" s="126">
        <v>0</v>
      </c>
      <c r="BU231" s="126">
        <v>0</v>
      </c>
      <c r="BV231" s="126">
        <v>0</v>
      </c>
      <c r="BW231" s="183" t="s">
        <v>993</v>
      </c>
      <c r="BX231" s="126">
        <v>0</v>
      </c>
      <c r="BY231" s="183" t="s">
        <v>993</v>
      </c>
      <c r="BZ231" s="126">
        <v>0</v>
      </c>
      <c r="CA231" s="183" t="s">
        <v>993</v>
      </c>
      <c r="CB231" s="126">
        <v>0</v>
      </c>
      <c r="CC231" s="126">
        <v>0</v>
      </c>
      <c r="CD231" s="126">
        <v>0</v>
      </c>
      <c r="CE231" s="183" t="s">
        <v>993</v>
      </c>
      <c r="CF231" s="126">
        <v>0</v>
      </c>
      <c r="CG231" s="183" t="s">
        <v>993</v>
      </c>
      <c r="CH231" s="126">
        <v>0</v>
      </c>
      <c r="CI231" s="183" t="s">
        <v>993</v>
      </c>
      <c r="CJ231" s="126">
        <v>0</v>
      </c>
      <c r="CK231" s="126">
        <v>0</v>
      </c>
      <c r="CL231" s="126">
        <v>0</v>
      </c>
      <c r="CM231" s="126">
        <v>16</v>
      </c>
      <c r="CN231" s="126">
        <v>4.5999999999999996</v>
      </c>
      <c r="CO231" s="126">
        <v>0</v>
      </c>
      <c r="CP231" s="126">
        <v>0</v>
      </c>
      <c r="CQ231" s="126">
        <v>7</v>
      </c>
      <c r="CR231" s="126">
        <v>1.5</v>
      </c>
      <c r="CS231" s="126">
        <v>0</v>
      </c>
      <c r="CT231" s="126">
        <v>0</v>
      </c>
      <c r="CU231" s="126">
        <v>7</v>
      </c>
      <c r="CV231" s="126">
        <v>0</v>
      </c>
      <c r="CW231" s="126">
        <v>6</v>
      </c>
      <c r="CX231" s="126">
        <v>0</v>
      </c>
      <c r="CY231" s="126">
        <v>1</v>
      </c>
      <c r="CZ231" s="126">
        <v>0</v>
      </c>
      <c r="DA231" s="126">
        <v>0</v>
      </c>
      <c r="DB231" s="126">
        <v>0</v>
      </c>
      <c r="DC231" s="126">
        <v>0</v>
      </c>
      <c r="DD231" s="126">
        <v>0</v>
      </c>
      <c r="DE231" s="126">
        <v>0</v>
      </c>
      <c r="DF231" s="126">
        <v>0</v>
      </c>
      <c r="DG231" s="127" t="b">
        <v>0</v>
      </c>
      <c r="DH231" s="183" t="s">
        <v>1029</v>
      </c>
      <c r="DI231" s="183" t="s">
        <v>993</v>
      </c>
      <c r="DJ231" s="183" t="s">
        <v>993</v>
      </c>
      <c r="DK231" s="183" t="s">
        <v>993</v>
      </c>
      <c r="DL231" s="126">
        <v>278</v>
      </c>
      <c r="DM231" s="126">
        <v>276</v>
      </c>
      <c r="DN231" s="126">
        <v>2</v>
      </c>
      <c r="DO231" s="126">
        <v>0</v>
      </c>
      <c r="DP231" s="126">
        <v>16834</v>
      </c>
      <c r="DQ231" s="126">
        <v>285</v>
      </c>
      <c r="DR231" s="167">
        <f t="shared" si="68"/>
        <v>0.85408422120750893</v>
      </c>
      <c r="DS231" s="168">
        <f t="shared" si="69"/>
        <v>59.801065719360565</v>
      </c>
      <c r="DT231" s="126">
        <v>278</v>
      </c>
      <c r="DU231" s="126">
        <v>127</v>
      </c>
      <c r="DV231" s="126">
        <v>2</v>
      </c>
      <c r="DW231" s="126">
        <v>149</v>
      </c>
      <c r="DX231" s="126">
        <v>0</v>
      </c>
      <c r="DY231" s="126">
        <v>0</v>
      </c>
      <c r="DZ231" s="126">
        <v>0</v>
      </c>
      <c r="EA231" s="126">
        <v>0</v>
      </c>
      <c r="EB231" s="126">
        <v>285</v>
      </c>
      <c r="EC231" s="126">
        <v>13</v>
      </c>
      <c r="ED231" s="126">
        <v>197</v>
      </c>
      <c r="EE231" s="126">
        <v>12</v>
      </c>
      <c r="EF231" s="126">
        <v>19</v>
      </c>
      <c r="EG231" s="126">
        <v>12</v>
      </c>
      <c r="EH231" s="126">
        <v>0</v>
      </c>
      <c r="EI231" s="126">
        <v>29</v>
      </c>
      <c r="EJ231" s="126">
        <v>3</v>
      </c>
      <c r="EK231" s="126">
        <v>0</v>
      </c>
      <c r="EL231" s="126">
        <v>272</v>
      </c>
      <c r="EM231" s="126">
        <v>230</v>
      </c>
      <c r="EN231" s="126">
        <v>12</v>
      </c>
      <c r="EO231" s="126">
        <v>19</v>
      </c>
      <c r="EP231" s="126">
        <v>11</v>
      </c>
      <c r="EQ231" s="126">
        <v>0</v>
      </c>
      <c r="ER231" s="127" t="b">
        <v>0</v>
      </c>
      <c r="ES231" s="127" t="b">
        <v>0</v>
      </c>
      <c r="ET231" s="127" t="b">
        <v>0</v>
      </c>
      <c r="EU231" s="128">
        <v>0</v>
      </c>
      <c r="EV231" s="128">
        <v>0</v>
      </c>
      <c r="EW231" s="128">
        <v>0</v>
      </c>
      <c r="EX231" s="128">
        <v>0</v>
      </c>
      <c r="EY231" s="128">
        <v>0</v>
      </c>
      <c r="EZ231" s="128">
        <v>0</v>
      </c>
      <c r="FA231" s="127" t="b">
        <v>0</v>
      </c>
      <c r="FB231" s="127" t="b">
        <v>0</v>
      </c>
      <c r="FC231" s="127" t="b">
        <v>0</v>
      </c>
      <c r="FD231" s="128">
        <v>0</v>
      </c>
      <c r="FE231" s="128">
        <v>0</v>
      </c>
      <c r="FF231" s="128">
        <v>0</v>
      </c>
      <c r="FG231" s="128">
        <v>0</v>
      </c>
      <c r="FH231" s="128">
        <v>0</v>
      </c>
      <c r="FI231" s="128">
        <v>0</v>
      </c>
      <c r="FJ231" s="127" t="b">
        <v>0</v>
      </c>
      <c r="FK231" s="127" t="b">
        <v>0</v>
      </c>
      <c r="FL231" s="127" t="b">
        <v>0</v>
      </c>
      <c r="FM231" s="128">
        <v>0</v>
      </c>
      <c r="FN231" s="128">
        <v>0</v>
      </c>
      <c r="FO231" s="128">
        <v>0</v>
      </c>
      <c r="FP231" s="128">
        <v>0</v>
      </c>
      <c r="FQ231" s="128">
        <v>0</v>
      </c>
      <c r="FR231" s="128">
        <v>0</v>
      </c>
      <c r="FS231" s="183" t="s">
        <v>290</v>
      </c>
      <c r="FT231" s="128">
        <v>0.95</v>
      </c>
      <c r="FU231" s="126">
        <v>4.0999999999999996</v>
      </c>
      <c r="FV231" s="126">
        <v>272</v>
      </c>
      <c r="FW231" s="126">
        <v>119</v>
      </c>
      <c r="FX231" s="126">
        <v>92</v>
      </c>
      <c r="FY231" s="126">
        <v>85</v>
      </c>
      <c r="FZ231" s="126">
        <v>49</v>
      </c>
      <c r="GA231" s="126">
        <v>155</v>
      </c>
      <c r="GB231" s="126">
        <v>146</v>
      </c>
      <c r="GC231" s="126">
        <v>144</v>
      </c>
      <c r="GD231" s="126">
        <v>158</v>
      </c>
      <c r="GE231" s="126">
        <v>120</v>
      </c>
      <c r="GF231" s="126">
        <v>110</v>
      </c>
      <c r="GG231" s="126">
        <v>109</v>
      </c>
      <c r="GH231" s="126">
        <v>118</v>
      </c>
      <c r="GI231" s="126">
        <v>50.9</v>
      </c>
      <c r="GJ231" s="126">
        <v>45.3</v>
      </c>
      <c r="GK231" s="126">
        <v>47.8</v>
      </c>
      <c r="GL231" s="126">
        <v>59.4</v>
      </c>
      <c r="GM231" s="127" t="b">
        <v>0</v>
      </c>
      <c r="GN231" s="183" t="s">
        <v>993</v>
      </c>
      <c r="GO231" s="183" t="s">
        <v>993</v>
      </c>
      <c r="GP231" s="183" t="s">
        <v>993</v>
      </c>
      <c r="GQ231" s="183" t="s">
        <v>993</v>
      </c>
      <c r="GR231" s="127"/>
      <c r="GS231" s="123"/>
    </row>
    <row r="232" spans="1:201">
      <c r="A232" s="122"/>
      <c r="B232" s="210" t="s">
        <v>624</v>
      </c>
      <c r="C232" s="183" t="s">
        <v>1212</v>
      </c>
      <c r="D232" s="183" t="s">
        <v>17</v>
      </c>
      <c r="E232" s="183" t="s">
        <v>437</v>
      </c>
      <c r="F232" s="183" t="s">
        <v>986</v>
      </c>
      <c r="G232" s="183" t="s">
        <v>1062</v>
      </c>
      <c r="H232" s="183" t="s">
        <v>1063</v>
      </c>
      <c r="I232" s="183" t="s">
        <v>1207</v>
      </c>
      <c r="J232" s="183" t="s">
        <v>1208</v>
      </c>
      <c r="K232" s="126">
        <v>1</v>
      </c>
      <c r="L232" s="183" t="s">
        <v>17</v>
      </c>
      <c r="M232" s="183" t="s">
        <v>996</v>
      </c>
      <c r="N232" s="183" t="s">
        <v>625</v>
      </c>
      <c r="O232" s="183" t="s">
        <v>1004</v>
      </c>
      <c r="P232" s="183" t="s">
        <v>290</v>
      </c>
      <c r="Q232" s="183" t="s">
        <v>293</v>
      </c>
      <c r="R232" s="127" t="b">
        <v>0</v>
      </c>
      <c r="S232" s="126">
        <v>0</v>
      </c>
      <c r="T232" s="127" t="b">
        <v>0</v>
      </c>
      <c r="U232" s="126">
        <v>0</v>
      </c>
      <c r="V232" s="127" t="b">
        <v>1</v>
      </c>
      <c r="W232" s="127" t="b">
        <v>1</v>
      </c>
      <c r="X232" s="183" t="s">
        <v>293</v>
      </c>
      <c r="Y232" s="183" t="b">
        <f t="shared" si="63"/>
        <v>1</v>
      </c>
      <c r="Z232" s="183" t="s">
        <v>993</v>
      </c>
      <c r="AA232" s="127" t="b">
        <v>0</v>
      </c>
      <c r="AB232" s="183" t="s">
        <v>993</v>
      </c>
      <c r="AC232" s="183" t="s">
        <v>993</v>
      </c>
      <c r="AD232" s="183" t="s">
        <v>993</v>
      </c>
      <c r="AE232" s="183">
        <f t="shared" si="64"/>
        <v>47</v>
      </c>
      <c r="AF232" s="183">
        <f t="shared" si="65"/>
        <v>46</v>
      </c>
      <c r="AG232" s="183">
        <f t="shared" si="66"/>
        <v>0</v>
      </c>
      <c r="AH232" s="183">
        <f t="shared" si="67"/>
        <v>47</v>
      </c>
      <c r="AI232" s="126">
        <v>47</v>
      </c>
      <c r="AJ232" s="126">
        <v>46</v>
      </c>
      <c r="AK232" s="126">
        <v>0</v>
      </c>
      <c r="AL232" s="126">
        <v>47</v>
      </c>
      <c r="AM232" s="126">
        <v>0</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7" t="b">
        <v>0</v>
      </c>
      <c r="BD232" s="127"/>
      <c r="BE232" s="183" t="s">
        <v>993</v>
      </c>
      <c r="BF232" s="126">
        <v>0</v>
      </c>
      <c r="BG232" s="183" t="s">
        <v>993</v>
      </c>
      <c r="BH232" s="126">
        <v>0</v>
      </c>
      <c r="BI232" s="183" t="s">
        <v>993</v>
      </c>
      <c r="BJ232" s="126">
        <v>0</v>
      </c>
      <c r="BK232" s="126">
        <v>0</v>
      </c>
      <c r="BL232" s="126">
        <v>47</v>
      </c>
      <c r="BM232" s="183" t="s">
        <v>993</v>
      </c>
      <c r="BN232" s="183" t="s">
        <v>993</v>
      </c>
      <c r="BO232" s="183" t="s">
        <v>993</v>
      </c>
      <c r="BP232" s="126">
        <v>0</v>
      </c>
      <c r="BQ232" s="183" t="s">
        <v>993</v>
      </c>
      <c r="BR232" s="126">
        <v>0</v>
      </c>
      <c r="BS232" s="183" t="s">
        <v>993</v>
      </c>
      <c r="BT232" s="126">
        <v>0</v>
      </c>
      <c r="BU232" s="126">
        <v>0</v>
      </c>
      <c r="BV232" s="126">
        <v>0</v>
      </c>
      <c r="BW232" s="183" t="s">
        <v>993</v>
      </c>
      <c r="BX232" s="126">
        <v>0</v>
      </c>
      <c r="BY232" s="183" t="s">
        <v>993</v>
      </c>
      <c r="BZ232" s="126">
        <v>0</v>
      </c>
      <c r="CA232" s="183" t="s">
        <v>993</v>
      </c>
      <c r="CB232" s="126">
        <v>0</v>
      </c>
      <c r="CC232" s="126">
        <v>0</v>
      </c>
      <c r="CD232" s="126">
        <v>0</v>
      </c>
      <c r="CE232" s="183" t="s">
        <v>993</v>
      </c>
      <c r="CF232" s="126">
        <v>0</v>
      </c>
      <c r="CG232" s="183" t="s">
        <v>993</v>
      </c>
      <c r="CH232" s="126">
        <v>0</v>
      </c>
      <c r="CI232" s="183" t="s">
        <v>993</v>
      </c>
      <c r="CJ232" s="126">
        <v>0</v>
      </c>
      <c r="CK232" s="126">
        <v>0</v>
      </c>
      <c r="CL232" s="126">
        <v>0</v>
      </c>
      <c r="CM232" s="126">
        <v>15</v>
      </c>
      <c r="CN232" s="126">
        <v>0.9</v>
      </c>
      <c r="CO232" s="126">
        <v>5</v>
      </c>
      <c r="CP232" s="126">
        <v>0.4</v>
      </c>
      <c r="CQ232" s="126">
        <v>8</v>
      </c>
      <c r="CR232" s="126">
        <v>0</v>
      </c>
      <c r="CS232" s="126">
        <v>0</v>
      </c>
      <c r="CT232" s="126">
        <v>0</v>
      </c>
      <c r="CU232" s="126">
        <v>2</v>
      </c>
      <c r="CV232" s="126">
        <v>0</v>
      </c>
      <c r="CW232" s="126">
        <v>0</v>
      </c>
      <c r="CX232" s="126">
        <v>0</v>
      </c>
      <c r="CY232" s="126">
        <v>0</v>
      </c>
      <c r="CZ232" s="126">
        <v>0</v>
      </c>
      <c r="DA232" s="126">
        <v>0</v>
      </c>
      <c r="DB232" s="126">
        <v>0</v>
      </c>
      <c r="DC232" s="126">
        <v>0</v>
      </c>
      <c r="DD232" s="126">
        <v>0</v>
      </c>
      <c r="DE232" s="126">
        <v>0</v>
      </c>
      <c r="DF232" s="126">
        <v>0</v>
      </c>
      <c r="DG232" s="127" t="b">
        <v>0</v>
      </c>
      <c r="DH232" s="183" t="s">
        <v>999</v>
      </c>
      <c r="DI232" s="183" t="s">
        <v>1000</v>
      </c>
      <c r="DJ232" s="183" t="s">
        <v>270</v>
      </c>
      <c r="DK232" s="183" t="s">
        <v>434</v>
      </c>
      <c r="DL232" s="177">
        <v>446</v>
      </c>
      <c r="DM232" s="126">
        <v>0</v>
      </c>
      <c r="DN232" s="126">
        <v>0</v>
      </c>
      <c r="DO232" s="126">
        <v>0</v>
      </c>
      <c r="DP232" s="126">
        <v>13170</v>
      </c>
      <c r="DQ232" s="176">
        <v>464</v>
      </c>
      <c r="DR232" s="167">
        <f t="shared" si="68"/>
        <v>0.76770620810259405</v>
      </c>
      <c r="DS232" s="168">
        <f t="shared" si="69"/>
        <v>28.945054945054945</v>
      </c>
      <c r="DT232" s="126">
        <v>0</v>
      </c>
      <c r="DU232" s="126">
        <v>0</v>
      </c>
      <c r="DV232" s="126">
        <v>0</v>
      </c>
      <c r="DW232" s="126">
        <v>0</v>
      </c>
      <c r="DX232" s="126">
        <v>0</v>
      </c>
      <c r="DY232" s="126">
        <v>0</v>
      </c>
      <c r="DZ232" s="126">
        <v>0</v>
      </c>
      <c r="EA232" s="126">
        <v>0</v>
      </c>
      <c r="EB232" s="126">
        <v>0</v>
      </c>
      <c r="EC232" s="126">
        <v>0</v>
      </c>
      <c r="ED232" s="126">
        <v>0</v>
      </c>
      <c r="EE232" s="126">
        <v>0</v>
      </c>
      <c r="EF232" s="126">
        <v>0</v>
      </c>
      <c r="EG232" s="126">
        <v>0</v>
      </c>
      <c r="EH232" s="126">
        <v>0</v>
      </c>
      <c r="EI232" s="126">
        <v>0</v>
      </c>
      <c r="EJ232" s="126">
        <v>0</v>
      </c>
      <c r="EK232" s="126">
        <v>0</v>
      </c>
      <c r="EL232" s="126">
        <v>0</v>
      </c>
      <c r="EM232" s="126">
        <v>0</v>
      </c>
      <c r="EN232" s="126">
        <v>0</v>
      </c>
      <c r="EO232" s="126">
        <v>0</v>
      </c>
      <c r="EP232" s="126">
        <v>0</v>
      </c>
      <c r="EQ232" s="126">
        <v>0</v>
      </c>
      <c r="ER232" s="127" t="b">
        <v>0</v>
      </c>
      <c r="ES232" s="127" t="b">
        <v>0</v>
      </c>
      <c r="ET232" s="127" t="b">
        <v>0</v>
      </c>
      <c r="EU232" s="128">
        <v>0</v>
      </c>
      <c r="EV232" s="128">
        <v>0</v>
      </c>
      <c r="EW232" s="128">
        <v>0</v>
      </c>
      <c r="EX232" s="128">
        <v>0</v>
      </c>
      <c r="EY232" s="128">
        <v>0</v>
      </c>
      <c r="EZ232" s="128">
        <v>0</v>
      </c>
      <c r="FA232" s="127" t="b">
        <v>0</v>
      </c>
      <c r="FB232" s="127" t="b">
        <v>0</v>
      </c>
      <c r="FC232" s="127" t="b">
        <v>0</v>
      </c>
      <c r="FD232" s="128">
        <v>0</v>
      </c>
      <c r="FE232" s="128">
        <v>0</v>
      </c>
      <c r="FF232" s="128">
        <v>0</v>
      </c>
      <c r="FG232" s="128">
        <v>0</v>
      </c>
      <c r="FH232" s="128">
        <v>0</v>
      </c>
      <c r="FI232" s="128">
        <v>0</v>
      </c>
      <c r="FJ232" s="127" t="b">
        <v>0</v>
      </c>
      <c r="FK232" s="127" t="b">
        <v>0</v>
      </c>
      <c r="FL232" s="127" t="b">
        <v>0</v>
      </c>
      <c r="FM232" s="128">
        <v>0</v>
      </c>
      <c r="FN232" s="128">
        <v>0</v>
      </c>
      <c r="FO232" s="128">
        <v>0</v>
      </c>
      <c r="FP232" s="128">
        <v>0</v>
      </c>
      <c r="FQ232" s="128">
        <v>0</v>
      </c>
      <c r="FR232" s="128">
        <v>0</v>
      </c>
      <c r="FS232" s="183" t="s">
        <v>993</v>
      </c>
      <c r="FT232" s="128">
        <v>0</v>
      </c>
      <c r="FU232" s="126">
        <v>0</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6">
        <v>0</v>
      </c>
      <c r="GM232" s="127" t="b">
        <v>0</v>
      </c>
      <c r="GN232" s="183" t="s">
        <v>993</v>
      </c>
      <c r="GO232" s="183" t="s">
        <v>993</v>
      </c>
      <c r="GP232" s="183" t="s">
        <v>993</v>
      </c>
      <c r="GQ232" s="183" t="s">
        <v>993</v>
      </c>
      <c r="GR232" s="127"/>
      <c r="GS232" s="123"/>
    </row>
    <row r="233" spans="1:201">
      <c r="A233" s="122"/>
      <c r="B233" s="210" t="s">
        <v>394</v>
      </c>
      <c r="C233" s="183" t="s">
        <v>1213</v>
      </c>
      <c r="D233" s="183" t="s">
        <v>1214</v>
      </c>
      <c r="E233" s="183" t="s">
        <v>437</v>
      </c>
      <c r="F233" s="183" t="s">
        <v>986</v>
      </c>
      <c r="G233" s="183" t="s">
        <v>1062</v>
      </c>
      <c r="H233" s="183" t="s">
        <v>1063</v>
      </c>
      <c r="I233" s="183" t="s">
        <v>1186</v>
      </c>
      <c r="J233" s="183" t="s">
        <v>1187</v>
      </c>
      <c r="K233" s="126">
        <v>3</v>
      </c>
      <c r="L233" s="183" t="s">
        <v>1214</v>
      </c>
      <c r="M233" s="183" t="s">
        <v>996</v>
      </c>
      <c r="N233" s="183" t="s">
        <v>626</v>
      </c>
      <c r="O233" s="183" t="s">
        <v>1091</v>
      </c>
      <c r="P233" s="183" t="s">
        <v>290</v>
      </c>
      <c r="Q233" s="183" t="s">
        <v>293</v>
      </c>
      <c r="R233" s="127" t="b">
        <v>0</v>
      </c>
      <c r="S233" s="126">
        <v>0</v>
      </c>
      <c r="T233" s="127" t="b">
        <v>0</v>
      </c>
      <c r="U233" s="126">
        <v>0</v>
      </c>
      <c r="V233" s="127" t="b">
        <v>0</v>
      </c>
      <c r="W233" s="127" t="b">
        <v>1</v>
      </c>
      <c r="X233" s="183" t="s">
        <v>293</v>
      </c>
      <c r="Y233" s="183" t="b">
        <f t="shared" si="63"/>
        <v>1</v>
      </c>
      <c r="Z233" s="183" t="s">
        <v>993</v>
      </c>
      <c r="AA233" s="127" t="b">
        <v>0</v>
      </c>
      <c r="AB233" s="183" t="s">
        <v>993</v>
      </c>
      <c r="AC233" s="183" t="s">
        <v>993</v>
      </c>
      <c r="AD233" s="183" t="s">
        <v>993</v>
      </c>
      <c r="AE233" s="183">
        <f t="shared" si="64"/>
        <v>54</v>
      </c>
      <c r="AF233" s="183">
        <f t="shared" si="65"/>
        <v>53</v>
      </c>
      <c r="AG233" s="183">
        <f t="shared" si="66"/>
        <v>36</v>
      </c>
      <c r="AH233" s="183">
        <f t="shared" si="67"/>
        <v>54</v>
      </c>
      <c r="AI233" s="126">
        <v>0</v>
      </c>
      <c r="AJ233" s="126">
        <v>0</v>
      </c>
      <c r="AK233" s="126">
        <v>0</v>
      </c>
      <c r="AL233" s="126">
        <v>0</v>
      </c>
      <c r="AM233" s="126">
        <v>0</v>
      </c>
      <c r="AN233" s="126">
        <v>54</v>
      </c>
      <c r="AO233" s="126">
        <v>53</v>
      </c>
      <c r="AP233" s="126">
        <v>36</v>
      </c>
      <c r="AQ233" s="126">
        <v>54</v>
      </c>
      <c r="AR233" s="126">
        <v>54</v>
      </c>
      <c r="AS233" s="126">
        <v>53</v>
      </c>
      <c r="AT233" s="126">
        <v>36</v>
      </c>
      <c r="AU233" s="126">
        <v>54</v>
      </c>
      <c r="AV233" s="126">
        <v>0</v>
      </c>
      <c r="AW233" s="126">
        <v>0</v>
      </c>
      <c r="AX233" s="126">
        <v>0</v>
      </c>
      <c r="AY233" s="126">
        <v>0</v>
      </c>
      <c r="AZ233" s="126">
        <v>0</v>
      </c>
      <c r="BA233" s="126">
        <v>0</v>
      </c>
      <c r="BB233" s="126">
        <v>0</v>
      </c>
      <c r="BC233" s="127" t="b">
        <v>0</v>
      </c>
      <c r="BD233" s="127"/>
      <c r="BE233" s="183" t="s">
        <v>1028</v>
      </c>
      <c r="BF233" s="126">
        <v>54</v>
      </c>
      <c r="BG233" s="183" t="s">
        <v>993</v>
      </c>
      <c r="BH233" s="126">
        <v>0</v>
      </c>
      <c r="BI233" s="183" t="s">
        <v>993</v>
      </c>
      <c r="BJ233" s="126">
        <v>0</v>
      </c>
      <c r="BK233" s="126">
        <v>0</v>
      </c>
      <c r="BL233" s="126">
        <v>0</v>
      </c>
      <c r="BM233" s="183" t="s">
        <v>993</v>
      </c>
      <c r="BN233" s="183" t="s">
        <v>993</v>
      </c>
      <c r="BO233" s="183" t="s">
        <v>993</v>
      </c>
      <c r="BP233" s="126">
        <v>0</v>
      </c>
      <c r="BQ233" s="183" t="s">
        <v>993</v>
      </c>
      <c r="BR233" s="126">
        <v>0</v>
      </c>
      <c r="BS233" s="183" t="s">
        <v>993</v>
      </c>
      <c r="BT233" s="126">
        <v>0</v>
      </c>
      <c r="BU233" s="126">
        <v>0</v>
      </c>
      <c r="BV233" s="126">
        <v>0</v>
      </c>
      <c r="BW233" s="183" t="s">
        <v>993</v>
      </c>
      <c r="BX233" s="126">
        <v>0</v>
      </c>
      <c r="BY233" s="183" t="s">
        <v>993</v>
      </c>
      <c r="BZ233" s="126">
        <v>0</v>
      </c>
      <c r="CA233" s="183" t="s">
        <v>993</v>
      </c>
      <c r="CB233" s="126">
        <v>0</v>
      </c>
      <c r="CC233" s="126">
        <v>0</v>
      </c>
      <c r="CD233" s="126">
        <v>0</v>
      </c>
      <c r="CE233" s="183" t="s">
        <v>993</v>
      </c>
      <c r="CF233" s="126">
        <v>0</v>
      </c>
      <c r="CG233" s="183" t="s">
        <v>993</v>
      </c>
      <c r="CH233" s="126">
        <v>0</v>
      </c>
      <c r="CI233" s="183" t="s">
        <v>993</v>
      </c>
      <c r="CJ233" s="126">
        <v>0</v>
      </c>
      <c r="CK233" s="126">
        <v>0</v>
      </c>
      <c r="CL233" s="126">
        <v>0</v>
      </c>
      <c r="CM233" s="126">
        <v>21</v>
      </c>
      <c r="CN233" s="126">
        <v>0.6</v>
      </c>
      <c r="CO233" s="126">
        <v>2</v>
      </c>
      <c r="CP233" s="126">
        <v>0</v>
      </c>
      <c r="CQ233" s="126">
        <v>7</v>
      </c>
      <c r="CR233" s="126">
        <v>1.5</v>
      </c>
      <c r="CS233" s="126">
        <v>0</v>
      </c>
      <c r="CT233" s="126">
        <v>0</v>
      </c>
      <c r="CU233" s="126">
        <v>13</v>
      </c>
      <c r="CV233" s="126">
        <v>0.7</v>
      </c>
      <c r="CW233" s="126">
        <v>10</v>
      </c>
      <c r="CX233" s="126">
        <v>0.2</v>
      </c>
      <c r="CY233" s="126">
        <v>5</v>
      </c>
      <c r="CZ233" s="126">
        <v>0.3</v>
      </c>
      <c r="DA233" s="126">
        <v>1</v>
      </c>
      <c r="DB233" s="126">
        <v>0</v>
      </c>
      <c r="DC233" s="126">
        <v>0</v>
      </c>
      <c r="DD233" s="126">
        <v>0</v>
      </c>
      <c r="DE233" s="126">
        <v>1</v>
      </c>
      <c r="DF233" s="126">
        <v>0</v>
      </c>
      <c r="DG233" s="127" t="b">
        <v>0</v>
      </c>
      <c r="DH233" s="183" t="s">
        <v>1029</v>
      </c>
      <c r="DI233" s="183" t="s">
        <v>993</v>
      </c>
      <c r="DJ233" s="183" t="s">
        <v>993</v>
      </c>
      <c r="DK233" s="183" t="s">
        <v>993</v>
      </c>
      <c r="DL233" s="126">
        <v>229</v>
      </c>
      <c r="DM233" s="126">
        <v>229</v>
      </c>
      <c r="DN233" s="126">
        <v>0</v>
      </c>
      <c r="DO233" s="126">
        <v>0</v>
      </c>
      <c r="DP233" s="126">
        <v>16668</v>
      </c>
      <c r="DQ233" s="126">
        <v>239</v>
      </c>
      <c r="DR233" s="167">
        <f t="shared" si="68"/>
        <v>0.84566210045662105</v>
      </c>
      <c r="DS233" s="168">
        <f t="shared" si="69"/>
        <v>71.230769230769226</v>
      </c>
      <c r="DT233" s="126">
        <v>229</v>
      </c>
      <c r="DU233" s="126">
        <v>154</v>
      </c>
      <c r="DV233" s="126">
        <v>0</v>
      </c>
      <c r="DW233" s="126">
        <v>74</v>
      </c>
      <c r="DX233" s="126">
        <v>1</v>
      </c>
      <c r="DY233" s="126">
        <v>0</v>
      </c>
      <c r="DZ233" s="126">
        <v>0</v>
      </c>
      <c r="EA233" s="126">
        <v>0</v>
      </c>
      <c r="EB233" s="126">
        <v>239</v>
      </c>
      <c r="EC233" s="126">
        <v>23</v>
      </c>
      <c r="ED233" s="126">
        <v>120</v>
      </c>
      <c r="EE233" s="126">
        <v>48</v>
      </c>
      <c r="EF233" s="126">
        <v>27</v>
      </c>
      <c r="EG233" s="126">
        <v>8</v>
      </c>
      <c r="EH233" s="126">
        <v>0</v>
      </c>
      <c r="EI233" s="126">
        <v>13</v>
      </c>
      <c r="EJ233" s="126">
        <v>0</v>
      </c>
      <c r="EK233" s="126">
        <v>0</v>
      </c>
      <c r="EL233" s="126">
        <v>216</v>
      </c>
      <c r="EM233" s="126">
        <v>156</v>
      </c>
      <c r="EN233" s="126">
        <v>0</v>
      </c>
      <c r="EO233" s="126">
        <v>60</v>
      </c>
      <c r="EP233" s="126">
        <v>0</v>
      </c>
      <c r="EQ233" s="126">
        <v>0</v>
      </c>
      <c r="ER233" s="127" t="b">
        <v>0</v>
      </c>
      <c r="ES233" s="127" t="b">
        <v>0</v>
      </c>
      <c r="ET233" s="127" t="b">
        <v>0</v>
      </c>
      <c r="EU233" s="128">
        <v>0</v>
      </c>
      <c r="EV233" s="128">
        <v>0</v>
      </c>
      <c r="EW233" s="128">
        <v>0</v>
      </c>
      <c r="EX233" s="128">
        <v>0</v>
      </c>
      <c r="EY233" s="128">
        <v>0</v>
      </c>
      <c r="EZ233" s="128">
        <v>0</v>
      </c>
      <c r="FA233" s="127" t="b">
        <v>0</v>
      </c>
      <c r="FB233" s="127" t="b">
        <v>0</v>
      </c>
      <c r="FC233" s="127" t="b">
        <v>0</v>
      </c>
      <c r="FD233" s="128">
        <v>0</v>
      </c>
      <c r="FE233" s="128">
        <v>0</v>
      </c>
      <c r="FF233" s="128">
        <v>0</v>
      </c>
      <c r="FG233" s="128">
        <v>0</v>
      </c>
      <c r="FH233" s="128">
        <v>0</v>
      </c>
      <c r="FI233" s="128">
        <v>0</v>
      </c>
      <c r="FJ233" s="127" t="b">
        <v>0</v>
      </c>
      <c r="FK233" s="127" t="b">
        <v>0</v>
      </c>
      <c r="FL233" s="127" t="b">
        <v>0</v>
      </c>
      <c r="FM233" s="128">
        <v>0</v>
      </c>
      <c r="FN233" s="128">
        <v>0</v>
      </c>
      <c r="FO233" s="128">
        <v>0</v>
      </c>
      <c r="FP233" s="128">
        <v>0</v>
      </c>
      <c r="FQ233" s="128">
        <v>0</v>
      </c>
      <c r="FR233" s="128">
        <v>0</v>
      </c>
      <c r="FS233" s="183" t="s">
        <v>293</v>
      </c>
      <c r="FT233" s="128">
        <v>0.99</v>
      </c>
      <c r="FU233" s="126">
        <v>5.9</v>
      </c>
      <c r="FV233" s="126">
        <v>216</v>
      </c>
      <c r="FW233" s="126">
        <v>78</v>
      </c>
      <c r="FX233" s="126">
        <v>78</v>
      </c>
      <c r="FY233" s="126">
        <v>37</v>
      </c>
      <c r="FZ233" s="126">
        <v>37</v>
      </c>
      <c r="GA233" s="126">
        <v>91</v>
      </c>
      <c r="GB233" s="126">
        <v>93</v>
      </c>
      <c r="GC233" s="126">
        <v>97</v>
      </c>
      <c r="GD233" s="126">
        <v>95</v>
      </c>
      <c r="GE233" s="126">
        <v>70</v>
      </c>
      <c r="GF233" s="126">
        <v>67</v>
      </c>
      <c r="GG233" s="126">
        <v>72</v>
      </c>
      <c r="GH233" s="126">
        <v>69</v>
      </c>
      <c r="GI233" s="126">
        <v>43.1</v>
      </c>
      <c r="GJ233" s="126">
        <v>47.5</v>
      </c>
      <c r="GK233" s="126">
        <v>50.1</v>
      </c>
      <c r="GL233" s="126">
        <v>54</v>
      </c>
      <c r="GM233" s="127" t="b">
        <v>0</v>
      </c>
      <c r="GN233" s="183" t="s">
        <v>993</v>
      </c>
      <c r="GO233" s="183" t="s">
        <v>993</v>
      </c>
      <c r="GP233" s="183" t="s">
        <v>993</v>
      </c>
      <c r="GQ233" s="183" t="s">
        <v>993</v>
      </c>
      <c r="GR233" s="127"/>
      <c r="GS233" s="123"/>
    </row>
    <row r="234" spans="1:201">
      <c r="A234" s="122"/>
      <c r="B234" s="210" t="s">
        <v>394</v>
      </c>
      <c r="C234" s="183" t="s">
        <v>1213</v>
      </c>
      <c r="D234" s="183" t="s">
        <v>1214</v>
      </c>
      <c r="E234" s="183" t="s">
        <v>437</v>
      </c>
      <c r="F234" s="183" t="s">
        <v>986</v>
      </c>
      <c r="G234" s="183" t="s">
        <v>1062</v>
      </c>
      <c r="H234" s="183" t="s">
        <v>1063</v>
      </c>
      <c r="I234" s="183" t="s">
        <v>1186</v>
      </c>
      <c r="J234" s="183" t="s">
        <v>1187</v>
      </c>
      <c r="K234" s="126">
        <v>4</v>
      </c>
      <c r="L234" s="183" t="s">
        <v>1214</v>
      </c>
      <c r="M234" s="183" t="s">
        <v>1030</v>
      </c>
      <c r="N234" s="183" t="s">
        <v>627</v>
      </c>
      <c r="O234" s="183" t="s">
        <v>1091</v>
      </c>
      <c r="P234" s="183" t="s">
        <v>290</v>
      </c>
      <c r="Q234" s="183" t="s">
        <v>293</v>
      </c>
      <c r="R234" s="127" t="b">
        <v>0</v>
      </c>
      <c r="S234" s="126">
        <v>0</v>
      </c>
      <c r="T234" s="127" t="b">
        <v>0</v>
      </c>
      <c r="U234" s="126">
        <v>0</v>
      </c>
      <c r="V234" s="127" t="b">
        <v>0</v>
      </c>
      <c r="W234" s="127" t="b">
        <v>1</v>
      </c>
      <c r="X234" s="183" t="s">
        <v>293</v>
      </c>
      <c r="Y234" s="183" t="b">
        <f t="shared" si="63"/>
        <v>1</v>
      </c>
      <c r="Z234" s="183" t="s">
        <v>993</v>
      </c>
      <c r="AA234" s="127" t="b">
        <v>0</v>
      </c>
      <c r="AB234" s="183" t="s">
        <v>993</v>
      </c>
      <c r="AC234" s="183" t="s">
        <v>993</v>
      </c>
      <c r="AD234" s="183" t="s">
        <v>993</v>
      </c>
      <c r="AE234" s="183">
        <f t="shared" si="64"/>
        <v>52</v>
      </c>
      <c r="AF234" s="183">
        <f t="shared" si="65"/>
        <v>51</v>
      </c>
      <c r="AG234" s="183">
        <f t="shared" si="66"/>
        <v>32</v>
      </c>
      <c r="AH234" s="183">
        <f t="shared" si="67"/>
        <v>52</v>
      </c>
      <c r="AI234" s="126">
        <v>0</v>
      </c>
      <c r="AJ234" s="126">
        <v>0</v>
      </c>
      <c r="AK234" s="126">
        <v>0</v>
      </c>
      <c r="AL234" s="126">
        <v>0</v>
      </c>
      <c r="AM234" s="126">
        <v>0</v>
      </c>
      <c r="AN234" s="126">
        <v>52</v>
      </c>
      <c r="AO234" s="126">
        <v>51</v>
      </c>
      <c r="AP234" s="126">
        <v>32</v>
      </c>
      <c r="AQ234" s="126">
        <v>52</v>
      </c>
      <c r="AR234" s="126">
        <v>52</v>
      </c>
      <c r="AS234" s="126">
        <v>51</v>
      </c>
      <c r="AT234" s="126">
        <v>32</v>
      </c>
      <c r="AU234" s="126">
        <v>52</v>
      </c>
      <c r="AV234" s="126">
        <v>0</v>
      </c>
      <c r="AW234" s="126">
        <v>0</v>
      </c>
      <c r="AX234" s="126">
        <v>0</v>
      </c>
      <c r="AY234" s="126">
        <v>0</v>
      </c>
      <c r="AZ234" s="126">
        <v>0</v>
      </c>
      <c r="BA234" s="126">
        <v>0</v>
      </c>
      <c r="BB234" s="126">
        <v>0</v>
      </c>
      <c r="BC234" s="127" t="b">
        <v>0</v>
      </c>
      <c r="BD234" s="127"/>
      <c r="BE234" s="183" t="s">
        <v>1028</v>
      </c>
      <c r="BF234" s="126">
        <v>52</v>
      </c>
      <c r="BG234" s="183" t="s">
        <v>993</v>
      </c>
      <c r="BH234" s="126">
        <v>0</v>
      </c>
      <c r="BI234" s="183" t="s">
        <v>993</v>
      </c>
      <c r="BJ234" s="126">
        <v>0</v>
      </c>
      <c r="BK234" s="126">
        <v>0</v>
      </c>
      <c r="BL234" s="126">
        <v>0</v>
      </c>
      <c r="BM234" s="183" t="s">
        <v>993</v>
      </c>
      <c r="BN234" s="183" t="s">
        <v>993</v>
      </c>
      <c r="BO234" s="183" t="s">
        <v>993</v>
      </c>
      <c r="BP234" s="126">
        <v>0</v>
      </c>
      <c r="BQ234" s="183" t="s">
        <v>993</v>
      </c>
      <c r="BR234" s="126">
        <v>0</v>
      </c>
      <c r="BS234" s="183" t="s">
        <v>993</v>
      </c>
      <c r="BT234" s="126">
        <v>0</v>
      </c>
      <c r="BU234" s="126">
        <v>0</v>
      </c>
      <c r="BV234" s="126">
        <v>0</v>
      </c>
      <c r="BW234" s="183" t="s">
        <v>993</v>
      </c>
      <c r="BX234" s="126">
        <v>0</v>
      </c>
      <c r="BY234" s="183" t="s">
        <v>993</v>
      </c>
      <c r="BZ234" s="126">
        <v>0</v>
      </c>
      <c r="CA234" s="183" t="s">
        <v>993</v>
      </c>
      <c r="CB234" s="126">
        <v>0</v>
      </c>
      <c r="CC234" s="126">
        <v>0</v>
      </c>
      <c r="CD234" s="126">
        <v>0</v>
      </c>
      <c r="CE234" s="183" t="s">
        <v>993</v>
      </c>
      <c r="CF234" s="126">
        <v>0</v>
      </c>
      <c r="CG234" s="183" t="s">
        <v>993</v>
      </c>
      <c r="CH234" s="126">
        <v>0</v>
      </c>
      <c r="CI234" s="183" t="s">
        <v>993</v>
      </c>
      <c r="CJ234" s="126">
        <v>0</v>
      </c>
      <c r="CK234" s="126">
        <v>0</v>
      </c>
      <c r="CL234" s="126">
        <v>0</v>
      </c>
      <c r="CM234" s="126">
        <v>21</v>
      </c>
      <c r="CN234" s="126">
        <v>0.7</v>
      </c>
      <c r="CO234" s="126">
        <v>1</v>
      </c>
      <c r="CP234" s="126">
        <v>0</v>
      </c>
      <c r="CQ234" s="126">
        <v>8</v>
      </c>
      <c r="CR234" s="126">
        <v>0.6</v>
      </c>
      <c r="CS234" s="126">
        <v>0</v>
      </c>
      <c r="CT234" s="126">
        <v>0</v>
      </c>
      <c r="CU234" s="126">
        <v>13</v>
      </c>
      <c r="CV234" s="126">
        <v>0.6</v>
      </c>
      <c r="CW234" s="126">
        <v>10</v>
      </c>
      <c r="CX234" s="126">
        <v>0.1</v>
      </c>
      <c r="CY234" s="126">
        <v>5</v>
      </c>
      <c r="CZ234" s="126">
        <v>0.2</v>
      </c>
      <c r="DA234" s="126">
        <v>1</v>
      </c>
      <c r="DB234" s="126">
        <v>0</v>
      </c>
      <c r="DC234" s="126">
        <v>0</v>
      </c>
      <c r="DD234" s="126">
        <v>0</v>
      </c>
      <c r="DE234" s="126">
        <v>1</v>
      </c>
      <c r="DF234" s="126">
        <v>0</v>
      </c>
      <c r="DG234" s="127" t="b">
        <v>0</v>
      </c>
      <c r="DH234" s="183" t="s">
        <v>1029</v>
      </c>
      <c r="DI234" s="183" t="s">
        <v>993</v>
      </c>
      <c r="DJ234" s="183" t="s">
        <v>993</v>
      </c>
      <c r="DK234" s="183" t="s">
        <v>993</v>
      </c>
      <c r="DL234" s="126">
        <v>194</v>
      </c>
      <c r="DM234" s="126">
        <v>194</v>
      </c>
      <c r="DN234" s="126">
        <v>0</v>
      </c>
      <c r="DO234" s="126">
        <v>0</v>
      </c>
      <c r="DP234" s="126">
        <v>16081</v>
      </c>
      <c r="DQ234" s="126">
        <v>196</v>
      </c>
      <c r="DR234" s="167">
        <f t="shared" si="68"/>
        <v>0.84726027397260273</v>
      </c>
      <c r="DS234" s="168">
        <f t="shared" si="69"/>
        <v>82.466666666666669</v>
      </c>
      <c r="DT234" s="126">
        <v>194</v>
      </c>
      <c r="DU234" s="126">
        <v>128</v>
      </c>
      <c r="DV234" s="126">
        <v>0</v>
      </c>
      <c r="DW234" s="126">
        <v>64</v>
      </c>
      <c r="DX234" s="126">
        <v>2</v>
      </c>
      <c r="DY234" s="126">
        <v>0</v>
      </c>
      <c r="DZ234" s="126">
        <v>0</v>
      </c>
      <c r="EA234" s="126">
        <v>0</v>
      </c>
      <c r="EB234" s="126">
        <v>196</v>
      </c>
      <c r="EC234" s="126">
        <v>9</v>
      </c>
      <c r="ED234" s="126">
        <v>105</v>
      </c>
      <c r="EE234" s="126">
        <v>38</v>
      </c>
      <c r="EF234" s="126">
        <v>20</v>
      </c>
      <c r="EG234" s="126">
        <v>12</v>
      </c>
      <c r="EH234" s="126">
        <v>0</v>
      </c>
      <c r="EI234" s="126">
        <v>12</v>
      </c>
      <c r="EJ234" s="126">
        <v>0</v>
      </c>
      <c r="EK234" s="126">
        <v>0</v>
      </c>
      <c r="EL234" s="126">
        <v>187</v>
      </c>
      <c r="EM234" s="126">
        <v>136</v>
      </c>
      <c r="EN234" s="126">
        <v>0</v>
      </c>
      <c r="EO234" s="126">
        <v>51</v>
      </c>
      <c r="EP234" s="126">
        <v>0</v>
      </c>
      <c r="EQ234" s="126">
        <v>0</v>
      </c>
      <c r="ER234" s="127" t="b">
        <v>0</v>
      </c>
      <c r="ES234" s="127" t="b">
        <v>0</v>
      </c>
      <c r="ET234" s="127" t="b">
        <v>0</v>
      </c>
      <c r="EU234" s="128">
        <v>0</v>
      </c>
      <c r="EV234" s="128">
        <v>0</v>
      </c>
      <c r="EW234" s="128">
        <v>0</v>
      </c>
      <c r="EX234" s="128">
        <v>0</v>
      </c>
      <c r="EY234" s="128">
        <v>0</v>
      </c>
      <c r="EZ234" s="128">
        <v>0</v>
      </c>
      <c r="FA234" s="127" t="b">
        <v>0</v>
      </c>
      <c r="FB234" s="127" t="b">
        <v>0</v>
      </c>
      <c r="FC234" s="127" t="b">
        <v>0</v>
      </c>
      <c r="FD234" s="128">
        <v>0</v>
      </c>
      <c r="FE234" s="128">
        <v>0</v>
      </c>
      <c r="FF234" s="128">
        <v>0</v>
      </c>
      <c r="FG234" s="128">
        <v>0</v>
      </c>
      <c r="FH234" s="128">
        <v>0</v>
      </c>
      <c r="FI234" s="128">
        <v>0</v>
      </c>
      <c r="FJ234" s="127" t="b">
        <v>0</v>
      </c>
      <c r="FK234" s="127" t="b">
        <v>0</v>
      </c>
      <c r="FL234" s="127" t="b">
        <v>0</v>
      </c>
      <c r="FM234" s="128">
        <v>0</v>
      </c>
      <c r="FN234" s="128">
        <v>0</v>
      </c>
      <c r="FO234" s="128">
        <v>0</v>
      </c>
      <c r="FP234" s="128">
        <v>0</v>
      </c>
      <c r="FQ234" s="128">
        <v>0</v>
      </c>
      <c r="FR234" s="128">
        <v>0</v>
      </c>
      <c r="FS234" s="183" t="s">
        <v>270</v>
      </c>
      <c r="FT234" s="128">
        <v>0.98</v>
      </c>
      <c r="FU234" s="126">
        <v>5.8</v>
      </c>
      <c r="FV234" s="126">
        <v>187</v>
      </c>
      <c r="FW234" s="126">
        <v>77</v>
      </c>
      <c r="FX234" s="126">
        <v>77</v>
      </c>
      <c r="FY234" s="126">
        <v>37</v>
      </c>
      <c r="FZ234" s="126">
        <v>37</v>
      </c>
      <c r="GA234" s="126">
        <v>93</v>
      </c>
      <c r="GB234" s="126">
        <v>94</v>
      </c>
      <c r="GC234" s="126">
        <v>84</v>
      </c>
      <c r="GD234" s="126">
        <v>85</v>
      </c>
      <c r="GE234" s="126">
        <v>63</v>
      </c>
      <c r="GF234" s="126">
        <v>67</v>
      </c>
      <c r="GG234" s="126">
        <v>65</v>
      </c>
      <c r="GH234" s="126">
        <v>65</v>
      </c>
      <c r="GI234" s="126">
        <v>44.4</v>
      </c>
      <c r="GJ234" s="126">
        <v>40.9</v>
      </c>
      <c r="GK234" s="126">
        <v>42.4</v>
      </c>
      <c r="GL234" s="126">
        <v>45.2</v>
      </c>
      <c r="GM234" s="127" t="b">
        <v>0</v>
      </c>
      <c r="GN234" s="183" t="s">
        <v>993</v>
      </c>
      <c r="GO234" s="183" t="s">
        <v>993</v>
      </c>
      <c r="GP234" s="183" t="s">
        <v>993</v>
      </c>
      <c r="GQ234" s="183" t="s">
        <v>993</v>
      </c>
      <c r="GR234" s="127"/>
      <c r="GS234" s="123"/>
    </row>
    <row r="235" spans="1:201">
      <c r="A235" s="122"/>
      <c r="B235" s="210"/>
      <c r="C235" s="183"/>
      <c r="D235" s="183"/>
      <c r="E235" s="183"/>
      <c r="F235" s="183"/>
      <c r="G235" s="183"/>
      <c r="H235" s="183"/>
      <c r="I235" s="183"/>
      <c r="J235" s="183"/>
      <c r="K235" s="126"/>
      <c r="L235" s="181" t="s">
        <v>4</v>
      </c>
      <c r="M235" s="183"/>
      <c r="N235" s="183"/>
      <c r="O235" s="183"/>
      <c r="P235" s="183"/>
      <c r="Q235" s="183"/>
      <c r="R235" s="127"/>
      <c r="S235" s="126"/>
      <c r="T235" s="127"/>
      <c r="U235" s="126"/>
      <c r="V235" s="127"/>
      <c r="W235" s="127"/>
      <c r="X235" s="183"/>
      <c r="Y235" s="183"/>
      <c r="Z235" s="183"/>
      <c r="AA235" s="127"/>
      <c r="AB235" s="183"/>
      <c r="AC235" s="183"/>
      <c r="AD235" s="183"/>
      <c r="AE235" s="183">
        <v>94</v>
      </c>
      <c r="AF235" s="183">
        <v>86</v>
      </c>
      <c r="AG235" s="183">
        <v>21</v>
      </c>
      <c r="AH235" s="183">
        <v>94</v>
      </c>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7"/>
      <c r="BD235" s="127"/>
      <c r="BE235" s="183"/>
      <c r="BF235" s="126"/>
      <c r="BG235" s="183"/>
      <c r="BH235" s="126"/>
      <c r="BI235" s="183"/>
      <c r="BJ235" s="126"/>
      <c r="BK235" s="126"/>
      <c r="BL235" s="126"/>
      <c r="BM235" s="183"/>
      <c r="BN235" s="183"/>
      <c r="BO235" s="183"/>
      <c r="BP235" s="126"/>
      <c r="BQ235" s="183"/>
      <c r="BR235" s="126"/>
      <c r="BS235" s="183"/>
      <c r="BT235" s="126"/>
      <c r="BU235" s="126"/>
      <c r="BV235" s="126"/>
      <c r="BW235" s="183"/>
      <c r="BX235" s="126"/>
      <c r="BY235" s="183"/>
      <c r="BZ235" s="126"/>
      <c r="CA235" s="183"/>
      <c r="CB235" s="126"/>
      <c r="CC235" s="126"/>
      <c r="CD235" s="126"/>
      <c r="CE235" s="183"/>
      <c r="CF235" s="126"/>
      <c r="CG235" s="183"/>
      <c r="CH235" s="126"/>
      <c r="CI235" s="183"/>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7"/>
      <c r="DH235" s="183"/>
      <c r="DI235" s="183"/>
      <c r="DJ235" s="183"/>
      <c r="DK235" s="183"/>
      <c r="DL235" s="126">
        <v>954</v>
      </c>
      <c r="DM235" s="126"/>
      <c r="DN235" s="126"/>
      <c r="DO235" s="126"/>
      <c r="DP235" s="126">
        <v>23749</v>
      </c>
      <c r="DQ235" s="126">
        <v>935</v>
      </c>
      <c r="DR235" s="167">
        <f t="shared" si="68"/>
        <v>0.69218886621976106</v>
      </c>
      <c r="DS235" s="168">
        <f t="shared" si="69"/>
        <v>25.144520910534673</v>
      </c>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7"/>
      <c r="ES235" s="127"/>
      <c r="ET235" s="127"/>
      <c r="EU235" s="128"/>
      <c r="EV235" s="128"/>
      <c r="EW235" s="128"/>
      <c r="EX235" s="128"/>
      <c r="EY235" s="128"/>
      <c r="EZ235" s="128"/>
      <c r="FA235" s="127"/>
      <c r="FB235" s="127"/>
      <c r="FC235" s="127"/>
      <c r="FD235" s="128"/>
      <c r="FE235" s="128"/>
      <c r="FF235" s="128"/>
      <c r="FG235" s="128"/>
      <c r="FH235" s="128"/>
      <c r="FI235" s="128"/>
      <c r="FJ235" s="127"/>
      <c r="FK235" s="127"/>
      <c r="FL235" s="127"/>
      <c r="FM235" s="128"/>
      <c r="FN235" s="128"/>
      <c r="FO235" s="128"/>
      <c r="FP235" s="128"/>
      <c r="FQ235" s="128"/>
      <c r="FR235" s="128"/>
      <c r="FS235" s="183"/>
      <c r="FT235" s="128"/>
      <c r="FU235" s="126"/>
      <c r="FV235" s="126"/>
      <c r="FW235" s="126"/>
      <c r="FX235" s="126"/>
      <c r="FY235" s="126"/>
      <c r="FZ235" s="126"/>
      <c r="GA235" s="126"/>
      <c r="GB235" s="126"/>
      <c r="GC235" s="126"/>
      <c r="GD235" s="126"/>
      <c r="GE235" s="126"/>
      <c r="GF235" s="126"/>
      <c r="GG235" s="126"/>
      <c r="GH235" s="126"/>
      <c r="GI235" s="126"/>
      <c r="GJ235" s="126"/>
      <c r="GK235" s="126"/>
      <c r="GL235" s="126"/>
      <c r="GM235" s="127"/>
      <c r="GN235" s="183"/>
      <c r="GO235" s="183"/>
      <c r="GP235" s="183"/>
      <c r="GQ235" s="183"/>
      <c r="GR235" s="127"/>
      <c r="GS235" s="123"/>
    </row>
    <row r="236" spans="1:201" s="175" customFormat="1">
      <c r="A236" s="169"/>
      <c r="B236" s="211"/>
      <c r="C236" s="170"/>
      <c r="D236" s="170"/>
      <c r="E236" s="170"/>
      <c r="F236" s="170"/>
      <c r="G236" s="170"/>
      <c r="H236" s="170"/>
      <c r="I236" s="170"/>
      <c r="J236" s="170"/>
      <c r="K236" s="171"/>
      <c r="L236" s="170"/>
      <c r="M236" s="170"/>
      <c r="N236" s="170"/>
      <c r="O236" s="170"/>
      <c r="P236" s="170"/>
      <c r="Q236" s="170"/>
      <c r="R236" s="172"/>
      <c r="S236" s="171"/>
      <c r="T236" s="172"/>
      <c r="U236" s="171"/>
      <c r="V236" s="172"/>
      <c r="W236" s="172"/>
      <c r="X236" s="170"/>
      <c r="Y236" s="170"/>
      <c r="Z236" s="170"/>
      <c r="AA236" s="172"/>
      <c r="AB236" s="170"/>
      <c r="AC236" s="170"/>
      <c r="AD236" s="170"/>
      <c r="AE236" s="170">
        <f>SUM(AE205:AE235)</f>
        <v>1383</v>
      </c>
      <c r="AF236" s="170">
        <f t="shared" ref="AF236:AH236" si="70">SUM(AF205:AF235)</f>
        <v>1312</v>
      </c>
      <c r="AG236" s="170">
        <f t="shared" si="70"/>
        <v>671</v>
      </c>
      <c r="AH236" s="170">
        <f t="shared" si="70"/>
        <v>1383</v>
      </c>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2"/>
      <c r="BD236" s="172"/>
      <c r="BE236" s="170"/>
      <c r="BF236" s="171"/>
      <c r="BG236" s="170"/>
      <c r="BH236" s="171"/>
      <c r="BI236" s="170"/>
      <c r="BJ236" s="171"/>
      <c r="BK236" s="171"/>
      <c r="BL236" s="171"/>
      <c r="BM236" s="170"/>
      <c r="BN236" s="170"/>
      <c r="BO236" s="170"/>
      <c r="BP236" s="171"/>
      <c r="BQ236" s="170"/>
      <c r="BR236" s="171"/>
      <c r="BS236" s="170"/>
      <c r="BT236" s="171"/>
      <c r="BU236" s="171"/>
      <c r="BV236" s="171"/>
      <c r="BW236" s="170"/>
      <c r="BX236" s="171"/>
      <c r="BY236" s="170"/>
      <c r="BZ236" s="171"/>
      <c r="CA236" s="170"/>
      <c r="CB236" s="171"/>
      <c r="CC236" s="171"/>
      <c r="CD236" s="171"/>
      <c r="CE236" s="170"/>
      <c r="CF236" s="171"/>
      <c r="CG236" s="170"/>
      <c r="CH236" s="171"/>
      <c r="CI236" s="170"/>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2"/>
      <c r="DH236" s="170"/>
      <c r="DI236" s="170"/>
      <c r="DJ236" s="170"/>
      <c r="DK236" s="170"/>
      <c r="DL236" s="171">
        <f>SUM(DL205:DL235)</f>
        <v>11902</v>
      </c>
      <c r="DM236" s="171">
        <f t="shared" ref="DM236:DU236" si="71">SUM(DM205:DM234)</f>
        <v>8616</v>
      </c>
      <c r="DN236" s="171">
        <f t="shared" si="71"/>
        <v>1809</v>
      </c>
      <c r="DO236" s="171">
        <f t="shared" si="71"/>
        <v>77</v>
      </c>
      <c r="DP236" s="171">
        <f>SUM(DP205:DP235)</f>
        <v>402259</v>
      </c>
      <c r="DQ236" s="171">
        <f>SUM(DQ205:DQ235)</f>
        <v>12280</v>
      </c>
      <c r="DR236" s="167">
        <f t="shared" si="68"/>
        <v>0.79687595954793533</v>
      </c>
      <c r="DS236" s="168">
        <f t="shared" si="69"/>
        <v>33.269291208336782</v>
      </c>
      <c r="DT236" s="171">
        <f t="shared" si="71"/>
        <v>10502</v>
      </c>
      <c r="DU236" s="171">
        <f t="shared" si="71"/>
        <v>5181</v>
      </c>
      <c r="DV236" s="171">
        <f t="shared" ref="DV236:EY236" si="72">SUM(DV166:DV234)</f>
        <v>74853</v>
      </c>
      <c r="DW236" s="171">
        <f t="shared" si="72"/>
        <v>3907</v>
      </c>
      <c r="DX236" s="171">
        <f t="shared" si="72"/>
        <v>5967</v>
      </c>
      <c r="DY236" s="171">
        <f t="shared" si="72"/>
        <v>0</v>
      </c>
      <c r="DZ236" s="171">
        <f t="shared" si="72"/>
        <v>724</v>
      </c>
      <c r="EA236" s="171">
        <f t="shared" si="72"/>
        <v>29</v>
      </c>
      <c r="EB236" s="171">
        <f t="shared" si="72"/>
        <v>99479</v>
      </c>
      <c r="EC236" s="171">
        <f t="shared" si="72"/>
        <v>13585</v>
      </c>
      <c r="ED236" s="171">
        <f t="shared" si="72"/>
        <v>72424</v>
      </c>
      <c r="EE236" s="171">
        <f t="shared" si="72"/>
        <v>4399</v>
      </c>
      <c r="EF236" s="171">
        <f t="shared" si="72"/>
        <v>1066</v>
      </c>
      <c r="EG236" s="171">
        <f t="shared" si="72"/>
        <v>1711</v>
      </c>
      <c r="EH236" s="171">
        <f t="shared" si="72"/>
        <v>5</v>
      </c>
      <c r="EI236" s="171">
        <f t="shared" si="72"/>
        <v>2841</v>
      </c>
      <c r="EJ236" s="171">
        <f t="shared" si="72"/>
        <v>3094</v>
      </c>
      <c r="EK236" s="171">
        <f t="shared" si="72"/>
        <v>354</v>
      </c>
      <c r="EL236" s="171">
        <f t="shared" si="72"/>
        <v>85894</v>
      </c>
      <c r="EM236" s="171">
        <f t="shared" si="72"/>
        <v>78334</v>
      </c>
      <c r="EN236" s="171">
        <f t="shared" si="72"/>
        <v>1413</v>
      </c>
      <c r="EO236" s="171">
        <f t="shared" si="72"/>
        <v>5159</v>
      </c>
      <c r="EP236" s="171">
        <f t="shared" si="72"/>
        <v>988</v>
      </c>
      <c r="EQ236" s="171">
        <f t="shared" si="72"/>
        <v>825</v>
      </c>
      <c r="ER236" s="171">
        <f t="shared" si="72"/>
        <v>0</v>
      </c>
      <c r="ES236" s="171">
        <f t="shared" si="72"/>
        <v>0</v>
      </c>
      <c r="ET236" s="171">
        <f t="shared" si="72"/>
        <v>0</v>
      </c>
      <c r="EU236" s="171">
        <f t="shared" si="72"/>
        <v>39.472000000000001</v>
      </c>
      <c r="EV236" s="171">
        <f t="shared" si="72"/>
        <v>25.475000000000001</v>
      </c>
      <c r="EW236" s="171">
        <f t="shared" si="72"/>
        <v>15.829000000000001</v>
      </c>
      <c r="EX236" s="171">
        <f t="shared" si="72"/>
        <v>10.157999999999999</v>
      </c>
      <c r="EY236" s="171">
        <f t="shared" si="72"/>
        <v>9.1119999999999983</v>
      </c>
      <c r="EZ236" s="173"/>
      <c r="FA236" s="172"/>
      <c r="FB236" s="172"/>
      <c r="FC236" s="172"/>
      <c r="FD236" s="173"/>
      <c r="FE236" s="173"/>
      <c r="FF236" s="173"/>
      <c r="FG236" s="173"/>
      <c r="FH236" s="173"/>
      <c r="FI236" s="173"/>
      <c r="FJ236" s="172"/>
      <c r="FK236" s="172"/>
      <c r="FL236" s="172"/>
      <c r="FM236" s="173"/>
      <c r="FN236" s="173"/>
      <c r="FO236" s="173"/>
      <c r="FP236" s="173"/>
      <c r="FQ236" s="173"/>
      <c r="FR236" s="173"/>
      <c r="FS236" s="170"/>
      <c r="FT236" s="173"/>
      <c r="FU236" s="171"/>
      <c r="FV236" s="171"/>
      <c r="FW236" s="171"/>
      <c r="FX236" s="171"/>
      <c r="FY236" s="171"/>
      <c r="FZ236" s="171"/>
      <c r="GA236" s="171"/>
      <c r="GB236" s="171"/>
      <c r="GC236" s="171"/>
      <c r="GD236" s="171"/>
      <c r="GE236" s="171"/>
      <c r="GF236" s="171"/>
      <c r="GG236" s="171"/>
      <c r="GH236" s="171"/>
      <c r="GI236" s="171"/>
      <c r="GJ236" s="171"/>
      <c r="GK236" s="171"/>
      <c r="GL236" s="171"/>
      <c r="GM236" s="172"/>
      <c r="GN236" s="170"/>
      <c r="GO236" s="170"/>
      <c r="GP236" s="170"/>
      <c r="GQ236" s="170"/>
      <c r="GR236" s="172"/>
      <c r="GS236" s="174"/>
    </row>
    <row r="237" spans="1:201">
      <c r="A237" s="122"/>
      <c r="B237" s="210" t="s">
        <v>550</v>
      </c>
      <c r="C237" s="183" t="s">
        <v>1066</v>
      </c>
      <c r="D237" s="183" t="s">
        <v>1067</v>
      </c>
      <c r="E237" s="183" t="s">
        <v>437</v>
      </c>
      <c r="F237" s="183" t="s">
        <v>986</v>
      </c>
      <c r="G237" s="183" t="s">
        <v>1062</v>
      </c>
      <c r="H237" s="183" t="s">
        <v>1063</v>
      </c>
      <c r="I237" s="183" t="s">
        <v>1064</v>
      </c>
      <c r="J237" s="183" t="s">
        <v>1065</v>
      </c>
      <c r="K237" s="126">
        <v>4</v>
      </c>
      <c r="L237" s="183" t="s">
        <v>1067</v>
      </c>
      <c r="M237" s="183" t="s">
        <v>991</v>
      </c>
      <c r="N237" s="183" t="s">
        <v>654</v>
      </c>
      <c r="O237" s="183" t="s">
        <v>993</v>
      </c>
      <c r="P237" s="183" t="s">
        <v>993</v>
      </c>
      <c r="Q237" s="183" t="s">
        <v>296</v>
      </c>
      <c r="R237" s="127" t="b">
        <v>0</v>
      </c>
      <c r="S237" s="126">
        <v>0</v>
      </c>
      <c r="T237" s="127" t="b">
        <v>0</v>
      </c>
      <c r="U237" s="126">
        <v>0</v>
      </c>
      <c r="V237" s="127" t="b">
        <v>0</v>
      </c>
      <c r="W237" s="127" t="b">
        <v>1</v>
      </c>
      <c r="X237" s="183" t="s">
        <v>296</v>
      </c>
      <c r="Y237" s="183" t="b">
        <f t="shared" ref="Y237:Y268" si="73">Q237=X237</f>
        <v>1</v>
      </c>
      <c r="Z237" s="183" t="s">
        <v>993</v>
      </c>
      <c r="AA237" s="127" t="b">
        <v>0</v>
      </c>
      <c r="AB237" s="183" t="s">
        <v>993</v>
      </c>
      <c r="AC237" s="183" t="s">
        <v>993</v>
      </c>
      <c r="AD237" s="183" t="s">
        <v>993</v>
      </c>
      <c r="AE237" s="183">
        <f t="shared" ref="AE237:AE268" si="74">AI237+AN237</f>
        <v>38</v>
      </c>
      <c r="AF237" s="183">
        <f t="shared" ref="AF237:AF268" si="75">AJ237+AO237</f>
        <v>38</v>
      </c>
      <c r="AG237" s="183">
        <f t="shared" ref="AG237:AG268" si="76">AK237+AP237</f>
        <v>37</v>
      </c>
      <c r="AH237" s="183">
        <f t="shared" ref="AH237:AH268" si="77">AL237+AQ237</f>
        <v>38</v>
      </c>
      <c r="AI237" s="126">
        <v>0</v>
      </c>
      <c r="AJ237" s="126">
        <v>0</v>
      </c>
      <c r="AK237" s="126">
        <v>0</v>
      </c>
      <c r="AL237" s="126">
        <v>0</v>
      </c>
      <c r="AM237" s="126">
        <v>0</v>
      </c>
      <c r="AN237" s="126">
        <v>38</v>
      </c>
      <c r="AO237" s="126">
        <v>38</v>
      </c>
      <c r="AP237" s="126">
        <v>37</v>
      </c>
      <c r="AQ237" s="126">
        <v>38</v>
      </c>
      <c r="AR237" s="126">
        <v>38</v>
      </c>
      <c r="AS237" s="126">
        <v>38</v>
      </c>
      <c r="AT237" s="126">
        <v>37</v>
      </c>
      <c r="AU237" s="126">
        <v>38</v>
      </c>
      <c r="AV237" s="126">
        <v>0</v>
      </c>
      <c r="AW237" s="126">
        <v>0</v>
      </c>
      <c r="AX237" s="126">
        <v>0</v>
      </c>
      <c r="AY237" s="126">
        <v>0</v>
      </c>
      <c r="AZ237" s="126">
        <v>0</v>
      </c>
      <c r="BA237" s="126">
        <v>0</v>
      </c>
      <c r="BB237" s="126">
        <v>0</v>
      </c>
      <c r="BC237" s="127" t="b">
        <v>0</v>
      </c>
      <c r="BD237" s="127"/>
      <c r="BE237" s="183" t="s">
        <v>993</v>
      </c>
      <c r="BF237" s="126">
        <v>0</v>
      </c>
      <c r="BG237" s="183" t="s">
        <v>993</v>
      </c>
      <c r="BH237" s="126">
        <v>0</v>
      </c>
      <c r="BI237" s="183" t="s">
        <v>993</v>
      </c>
      <c r="BJ237" s="126">
        <v>0</v>
      </c>
      <c r="BK237" s="126">
        <v>0</v>
      </c>
      <c r="BL237" s="126">
        <v>38</v>
      </c>
      <c r="BM237" s="183" t="s">
        <v>993</v>
      </c>
      <c r="BN237" s="183" t="s">
        <v>993</v>
      </c>
      <c r="BO237" s="183" t="s">
        <v>993</v>
      </c>
      <c r="BP237" s="126">
        <v>0</v>
      </c>
      <c r="BQ237" s="183" t="s">
        <v>993</v>
      </c>
      <c r="BR237" s="126">
        <v>0</v>
      </c>
      <c r="BS237" s="183" t="s">
        <v>993</v>
      </c>
      <c r="BT237" s="126">
        <v>0</v>
      </c>
      <c r="BU237" s="126">
        <v>0</v>
      </c>
      <c r="BV237" s="126">
        <v>0</v>
      </c>
      <c r="BW237" s="183" t="s">
        <v>993</v>
      </c>
      <c r="BX237" s="126">
        <v>0</v>
      </c>
      <c r="BY237" s="183" t="s">
        <v>993</v>
      </c>
      <c r="BZ237" s="126">
        <v>0</v>
      </c>
      <c r="CA237" s="183" t="s">
        <v>993</v>
      </c>
      <c r="CB237" s="126">
        <v>0</v>
      </c>
      <c r="CC237" s="126">
        <v>0</v>
      </c>
      <c r="CD237" s="126">
        <v>0</v>
      </c>
      <c r="CE237" s="183" t="s">
        <v>993</v>
      </c>
      <c r="CF237" s="126">
        <v>0</v>
      </c>
      <c r="CG237" s="183" t="s">
        <v>993</v>
      </c>
      <c r="CH237" s="126">
        <v>0</v>
      </c>
      <c r="CI237" s="183" t="s">
        <v>993</v>
      </c>
      <c r="CJ237" s="126">
        <v>0</v>
      </c>
      <c r="CK237" s="126">
        <v>0</v>
      </c>
      <c r="CL237" s="126">
        <v>0</v>
      </c>
      <c r="CM237" s="126">
        <v>9</v>
      </c>
      <c r="CN237" s="126">
        <v>0</v>
      </c>
      <c r="CO237" s="126">
        <v>3</v>
      </c>
      <c r="CP237" s="126">
        <v>0.5</v>
      </c>
      <c r="CQ237" s="126">
        <v>3</v>
      </c>
      <c r="CR237" s="126">
        <v>0</v>
      </c>
      <c r="CS237" s="126">
        <v>0</v>
      </c>
      <c r="CT237" s="126">
        <v>0</v>
      </c>
      <c r="CU237" s="126">
        <v>0</v>
      </c>
      <c r="CV237" s="126">
        <v>0</v>
      </c>
      <c r="CW237" s="126">
        <v>1</v>
      </c>
      <c r="CX237" s="126">
        <v>0</v>
      </c>
      <c r="CY237" s="126">
        <v>0</v>
      </c>
      <c r="CZ237" s="126">
        <v>0</v>
      </c>
      <c r="DA237" s="126">
        <v>0</v>
      </c>
      <c r="DB237" s="126">
        <v>0</v>
      </c>
      <c r="DC237" s="126">
        <v>0</v>
      </c>
      <c r="DD237" s="126">
        <v>0</v>
      </c>
      <c r="DE237" s="126">
        <v>0</v>
      </c>
      <c r="DF237" s="126">
        <v>0</v>
      </c>
      <c r="DG237" s="127" t="b">
        <v>0</v>
      </c>
      <c r="DH237" s="183" t="s">
        <v>999</v>
      </c>
      <c r="DI237" s="183" t="s">
        <v>270</v>
      </c>
      <c r="DJ237" s="183" t="s">
        <v>434</v>
      </c>
      <c r="DK237" s="183" t="s">
        <v>298</v>
      </c>
      <c r="DL237" s="126">
        <v>0</v>
      </c>
      <c r="DM237" s="126">
        <v>0</v>
      </c>
      <c r="DN237" s="126">
        <v>0</v>
      </c>
      <c r="DO237" s="126">
        <v>0</v>
      </c>
      <c r="DP237" s="126">
        <v>13902</v>
      </c>
      <c r="DQ237" s="126">
        <v>0</v>
      </c>
      <c r="DR237" s="167">
        <f t="shared" si="68"/>
        <v>1.0023071377072819</v>
      </c>
      <c r="DS237" s="168" t="e">
        <f t="shared" si="69"/>
        <v>#DIV/0!</v>
      </c>
      <c r="DT237" s="126">
        <v>0</v>
      </c>
      <c r="DU237" s="126">
        <v>0</v>
      </c>
      <c r="DV237" s="126">
        <v>0</v>
      </c>
      <c r="DW237" s="126">
        <v>0</v>
      </c>
      <c r="DX237" s="126">
        <v>0</v>
      </c>
      <c r="DY237" s="126">
        <v>0</v>
      </c>
      <c r="DZ237" s="126">
        <v>0</v>
      </c>
      <c r="EA237" s="126">
        <v>0</v>
      </c>
      <c r="EB237" s="126">
        <v>0</v>
      </c>
      <c r="EC237" s="126">
        <v>0</v>
      </c>
      <c r="ED237" s="126">
        <v>0</v>
      </c>
      <c r="EE237" s="126">
        <v>0</v>
      </c>
      <c r="EF237" s="126">
        <v>0</v>
      </c>
      <c r="EG237" s="126">
        <v>0</v>
      </c>
      <c r="EH237" s="126">
        <v>0</v>
      </c>
      <c r="EI237" s="126">
        <v>0</v>
      </c>
      <c r="EJ237" s="126">
        <v>0</v>
      </c>
      <c r="EK237" s="126">
        <v>0</v>
      </c>
      <c r="EL237" s="126">
        <v>0</v>
      </c>
      <c r="EM237" s="126">
        <v>0</v>
      </c>
      <c r="EN237" s="126">
        <v>0</v>
      </c>
      <c r="EO237" s="126">
        <v>0</v>
      </c>
      <c r="EP237" s="126">
        <v>0</v>
      </c>
      <c r="EQ237" s="126">
        <v>0</v>
      </c>
      <c r="ER237" s="127" t="b">
        <v>0</v>
      </c>
      <c r="ES237" s="127" t="b">
        <v>0</v>
      </c>
      <c r="ET237" s="127" t="b">
        <v>0</v>
      </c>
      <c r="EU237" s="128">
        <v>0</v>
      </c>
      <c r="EV237" s="128">
        <v>0</v>
      </c>
      <c r="EW237" s="128">
        <v>0</v>
      </c>
      <c r="EX237" s="128">
        <v>0</v>
      </c>
      <c r="EY237" s="128">
        <v>0</v>
      </c>
      <c r="EZ237" s="128">
        <v>0</v>
      </c>
      <c r="FA237" s="127" t="b">
        <v>0</v>
      </c>
      <c r="FB237" s="127" t="b">
        <v>0</v>
      </c>
      <c r="FC237" s="127" t="b">
        <v>0</v>
      </c>
      <c r="FD237" s="128">
        <v>0</v>
      </c>
      <c r="FE237" s="128">
        <v>0</v>
      </c>
      <c r="FF237" s="128">
        <v>0</v>
      </c>
      <c r="FG237" s="128">
        <v>0</v>
      </c>
      <c r="FH237" s="128">
        <v>0</v>
      </c>
      <c r="FI237" s="128">
        <v>0</v>
      </c>
      <c r="FJ237" s="127" t="b">
        <v>0</v>
      </c>
      <c r="FK237" s="127" t="b">
        <v>0</v>
      </c>
      <c r="FL237" s="127" t="b">
        <v>0</v>
      </c>
      <c r="FM237" s="128">
        <v>0</v>
      </c>
      <c r="FN237" s="128">
        <v>0</v>
      </c>
      <c r="FO237" s="128">
        <v>0</v>
      </c>
      <c r="FP237" s="128">
        <v>0</v>
      </c>
      <c r="FQ237" s="128">
        <v>0</v>
      </c>
      <c r="FR237" s="128">
        <v>0</v>
      </c>
      <c r="FS237" s="183" t="s">
        <v>993</v>
      </c>
      <c r="FT237" s="128">
        <v>0</v>
      </c>
      <c r="FU237" s="126">
        <v>0</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6">
        <v>0</v>
      </c>
      <c r="GM237" s="127" t="b">
        <v>0</v>
      </c>
      <c r="GN237" s="183" t="s">
        <v>993</v>
      </c>
      <c r="GO237" s="183" t="s">
        <v>993</v>
      </c>
      <c r="GP237" s="183" t="s">
        <v>993</v>
      </c>
      <c r="GQ237" s="183" t="s">
        <v>993</v>
      </c>
      <c r="GR237" s="127"/>
      <c r="GS237" s="123"/>
    </row>
    <row r="238" spans="1:201">
      <c r="A238" s="122"/>
      <c r="B238" s="210" t="s">
        <v>634</v>
      </c>
      <c r="C238" s="183" t="s">
        <v>1068</v>
      </c>
      <c r="D238" s="183" t="s">
        <v>24</v>
      </c>
      <c r="E238" s="183" t="s">
        <v>437</v>
      </c>
      <c r="F238" s="183" t="s">
        <v>986</v>
      </c>
      <c r="G238" s="183" t="s">
        <v>1062</v>
      </c>
      <c r="H238" s="183" t="s">
        <v>1063</v>
      </c>
      <c r="I238" s="183" t="s">
        <v>1064</v>
      </c>
      <c r="J238" s="183" t="s">
        <v>1065</v>
      </c>
      <c r="K238" s="126">
        <v>2</v>
      </c>
      <c r="L238" s="183" t="s">
        <v>24</v>
      </c>
      <c r="M238" s="183" t="s">
        <v>991</v>
      </c>
      <c r="N238" s="183" t="s">
        <v>655</v>
      </c>
      <c r="O238" s="183" t="s">
        <v>993</v>
      </c>
      <c r="P238" s="183" t="s">
        <v>993</v>
      </c>
      <c r="Q238" s="183" t="s">
        <v>296</v>
      </c>
      <c r="R238" s="127" t="b">
        <v>0</v>
      </c>
      <c r="S238" s="126">
        <v>0</v>
      </c>
      <c r="T238" s="127" t="b">
        <v>0</v>
      </c>
      <c r="U238" s="126">
        <v>0</v>
      </c>
      <c r="V238" s="127" t="b">
        <v>1</v>
      </c>
      <c r="W238" s="127" t="b">
        <v>0</v>
      </c>
      <c r="X238" s="183" t="s">
        <v>296</v>
      </c>
      <c r="Y238" s="183" t="b">
        <f t="shared" si="73"/>
        <v>1</v>
      </c>
      <c r="Z238" s="183" t="s">
        <v>993</v>
      </c>
      <c r="AA238" s="127" t="b">
        <v>0</v>
      </c>
      <c r="AB238" s="183" t="s">
        <v>993</v>
      </c>
      <c r="AC238" s="183" t="s">
        <v>993</v>
      </c>
      <c r="AD238" s="183" t="s">
        <v>993</v>
      </c>
      <c r="AE238" s="183">
        <f t="shared" si="74"/>
        <v>56</v>
      </c>
      <c r="AF238" s="183">
        <f t="shared" si="75"/>
        <v>56</v>
      </c>
      <c r="AG238" s="183">
        <f t="shared" si="76"/>
        <v>51</v>
      </c>
      <c r="AH238" s="183">
        <f t="shared" si="77"/>
        <v>56</v>
      </c>
      <c r="AI238" s="126">
        <v>0</v>
      </c>
      <c r="AJ238" s="126">
        <v>0</v>
      </c>
      <c r="AK238" s="126">
        <v>0</v>
      </c>
      <c r="AL238" s="126">
        <v>0</v>
      </c>
      <c r="AM238" s="126">
        <v>0</v>
      </c>
      <c r="AN238" s="126">
        <v>56</v>
      </c>
      <c r="AO238" s="126">
        <v>56</v>
      </c>
      <c r="AP238" s="126">
        <v>51</v>
      </c>
      <c r="AQ238" s="126">
        <v>56</v>
      </c>
      <c r="AR238" s="126">
        <v>56</v>
      </c>
      <c r="AS238" s="126">
        <v>56</v>
      </c>
      <c r="AT238" s="126">
        <v>51</v>
      </c>
      <c r="AU238" s="126">
        <v>56</v>
      </c>
      <c r="AV238" s="126">
        <v>0</v>
      </c>
      <c r="AW238" s="126">
        <v>0</v>
      </c>
      <c r="AX238" s="126">
        <v>0</v>
      </c>
      <c r="AY238" s="126">
        <v>0</v>
      </c>
      <c r="AZ238" s="126">
        <v>0</v>
      </c>
      <c r="BA238" s="126">
        <v>0</v>
      </c>
      <c r="BB238" s="126">
        <v>0</v>
      </c>
      <c r="BC238" s="127" t="b">
        <v>0</v>
      </c>
      <c r="BD238" s="127"/>
      <c r="BE238" s="183" t="s">
        <v>422</v>
      </c>
      <c r="BF238" s="126">
        <v>56</v>
      </c>
      <c r="BG238" s="183" t="s">
        <v>993</v>
      </c>
      <c r="BH238" s="126">
        <v>0</v>
      </c>
      <c r="BI238" s="183" t="s">
        <v>993</v>
      </c>
      <c r="BJ238" s="126">
        <v>0</v>
      </c>
      <c r="BK238" s="126">
        <v>0</v>
      </c>
      <c r="BL238" s="126">
        <v>0</v>
      </c>
      <c r="BM238" s="183" t="s">
        <v>993</v>
      </c>
      <c r="BN238" s="183" t="s">
        <v>993</v>
      </c>
      <c r="BO238" s="183" t="s">
        <v>993</v>
      </c>
      <c r="BP238" s="126">
        <v>0</v>
      </c>
      <c r="BQ238" s="183" t="s">
        <v>993</v>
      </c>
      <c r="BR238" s="126">
        <v>0</v>
      </c>
      <c r="BS238" s="183" t="s">
        <v>993</v>
      </c>
      <c r="BT238" s="126">
        <v>0</v>
      </c>
      <c r="BU238" s="126">
        <v>0</v>
      </c>
      <c r="BV238" s="126">
        <v>0</v>
      </c>
      <c r="BW238" s="183" t="s">
        <v>993</v>
      </c>
      <c r="BX238" s="126">
        <v>0</v>
      </c>
      <c r="BY238" s="183" t="s">
        <v>993</v>
      </c>
      <c r="BZ238" s="126">
        <v>0</v>
      </c>
      <c r="CA238" s="183" t="s">
        <v>993</v>
      </c>
      <c r="CB238" s="126">
        <v>0</v>
      </c>
      <c r="CC238" s="126">
        <v>0</v>
      </c>
      <c r="CD238" s="126">
        <v>0</v>
      </c>
      <c r="CE238" s="183" t="s">
        <v>993</v>
      </c>
      <c r="CF238" s="126">
        <v>0</v>
      </c>
      <c r="CG238" s="183" t="s">
        <v>993</v>
      </c>
      <c r="CH238" s="126">
        <v>0</v>
      </c>
      <c r="CI238" s="183" t="s">
        <v>993</v>
      </c>
      <c r="CJ238" s="126">
        <v>0</v>
      </c>
      <c r="CK238" s="126">
        <v>0</v>
      </c>
      <c r="CL238" s="126">
        <v>0</v>
      </c>
      <c r="CM238" s="126">
        <v>11</v>
      </c>
      <c r="CN238" s="126">
        <v>3.3</v>
      </c>
      <c r="CO238" s="126">
        <v>2</v>
      </c>
      <c r="CP238" s="126">
        <v>0</v>
      </c>
      <c r="CQ238" s="126">
        <v>15</v>
      </c>
      <c r="CR238" s="126">
        <v>0</v>
      </c>
      <c r="CS238" s="126">
        <v>0</v>
      </c>
      <c r="CT238" s="126">
        <v>0</v>
      </c>
      <c r="CU238" s="126">
        <v>2</v>
      </c>
      <c r="CV238" s="126">
        <v>0</v>
      </c>
      <c r="CW238" s="126">
        <v>2</v>
      </c>
      <c r="CX238" s="126">
        <v>0</v>
      </c>
      <c r="CY238" s="126">
        <v>0</v>
      </c>
      <c r="CZ238" s="126">
        <v>0</v>
      </c>
      <c r="DA238" s="126">
        <v>1</v>
      </c>
      <c r="DB238" s="126">
        <v>0</v>
      </c>
      <c r="DC238" s="126">
        <v>0</v>
      </c>
      <c r="DD238" s="126">
        <v>0</v>
      </c>
      <c r="DE238" s="126">
        <v>1</v>
      </c>
      <c r="DF238" s="126">
        <v>0</v>
      </c>
      <c r="DG238" s="127" t="b">
        <v>0</v>
      </c>
      <c r="DH238" s="183" t="s">
        <v>270</v>
      </c>
      <c r="DI238" s="183" t="s">
        <v>993</v>
      </c>
      <c r="DJ238" s="183" t="s">
        <v>993</v>
      </c>
      <c r="DK238" s="183" t="s">
        <v>993</v>
      </c>
      <c r="DL238" s="126">
        <v>81</v>
      </c>
      <c r="DM238" s="126">
        <v>80</v>
      </c>
      <c r="DN238" s="126">
        <v>1</v>
      </c>
      <c r="DO238" s="126">
        <v>0</v>
      </c>
      <c r="DP238" s="126">
        <v>19965</v>
      </c>
      <c r="DQ238" s="126">
        <v>82</v>
      </c>
      <c r="DR238" s="167">
        <f t="shared" si="68"/>
        <v>0.97676125244618395</v>
      </c>
      <c r="DS238" s="168">
        <f t="shared" si="69"/>
        <v>244.96932515337423</v>
      </c>
      <c r="DT238" s="126">
        <v>81</v>
      </c>
      <c r="DU238" s="126">
        <v>78</v>
      </c>
      <c r="DV238" s="126">
        <v>3</v>
      </c>
      <c r="DW238" s="126">
        <v>0</v>
      </c>
      <c r="DX238" s="126">
        <v>0</v>
      </c>
      <c r="DY238" s="126">
        <v>0</v>
      </c>
      <c r="DZ238" s="126">
        <v>0</v>
      </c>
      <c r="EA238" s="126">
        <v>0</v>
      </c>
      <c r="EB238" s="126">
        <v>82</v>
      </c>
      <c r="EC238" s="126">
        <v>0</v>
      </c>
      <c r="ED238" s="126">
        <v>14</v>
      </c>
      <c r="EE238" s="126">
        <v>2</v>
      </c>
      <c r="EF238" s="126">
        <v>3</v>
      </c>
      <c r="EG238" s="126">
        <v>7</v>
      </c>
      <c r="EH238" s="126">
        <v>0</v>
      </c>
      <c r="EI238" s="126">
        <v>9</v>
      </c>
      <c r="EJ238" s="126">
        <v>47</v>
      </c>
      <c r="EK238" s="126">
        <v>0</v>
      </c>
      <c r="EL238" s="126">
        <v>82</v>
      </c>
      <c r="EM238" s="126">
        <v>72</v>
      </c>
      <c r="EN238" s="126">
        <v>2</v>
      </c>
      <c r="EO238" s="126">
        <v>8</v>
      </c>
      <c r="EP238" s="126">
        <v>0</v>
      </c>
      <c r="EQ238" s="126">
        <v>0</v>
      </c>
      <c r="ER238" s="127" t="b">
        <v>0</v>
      </c>
      <c r="ES238" s="127" t="b">
        <v>0</v>
      </c>
      <c r="ET238" s="127" t="b">
        <v>0</v>
      </c>
      <c r="EU238" s="128">
        <v>0</v>
      </c>
      <c r="EV238" s="128">
        <v>0</v>
      </c>
      <c r="EW238" s="128">
        <v>0</v>
      </c>
      <c r="EX238" s="128">
        <v>0</v>
      </c>
      <c r="EY238" s="128">
        <v>0</v>
      </c>
      <c r="EZ238" s="128">
        <v>0</v>
      </c>
      <c r="FA238" s="127" t="b">
        <v>0</v>
      </c>
      <c r="FB238" s="127" t="b">
        <v>0</v>
      </c>
      <c r="FC238" s="127" t="b">
        <v>0</v>
      </c>
      <c r="FD238" s="128">
        <v>0</v>
      </c>
      <c r="FE238" s="128">
        <v>0</v>
      </c>
      <c r="FF238" s="128">
        <v>0</v>
      </c>
      <c r="FG238" s="128">
        <v>0</v>
      </c>
      <c r="FH238" s="128">
        <v>0</v>
      </c>
      <c r="FI238" s="128">
        <v>0</v>
      </c>
      <c r="FJ238" s="127" t="b">
        <v>0</v>
      </c>
      <c r="FK238" s="127" t="b">
        <v>0</v>
      </c>
      <c r="FL238" s="127" t="b">
        <v>0</v>
      </c>
      <c r="FM238" s="128">
        <v>0</v>
      </c>
      <c r="FN238" s="128">
        <v>0</v>
      </c>
      <c r="FO238" s="128">
        <v>0</v>
      </c>
      <c r="FP238" s="128">
        <v>0</v>
      </c>
      <c r="FQ238" s="128">
        <v>0</v>
      </c>
      <c r="FR238" s="128">
        <v>0</v>
      </c>
      <c r="FS238" s="183" t="s">
        <v>993</v>
      </c>
      <c r="FT238" s="128">
        <v>0</v>
      </c>
      <c r="FU238" s="126">
        <v>0</v>
      </c>
      <c r="FV238" s="126">
        <v>82</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6">
        <v>0</v>
      </c>
      <c r="GM238" s="127" t="b">
        <v>0</v>
      </c>
      <c r="GN238" s="183" t="s">
        <v>993</v>
      </c>
      <c r="GO238" s="183" t="s">
        <v>993</v>
      </c>
      <c r="GP238" s="183" t="s">
        <v>993</v>
      </c>
      <c r="GQ238" s="183" t="s">
        <v>993</v>
      </c>
      <c r="GR238" s="127"/>
      <c r="GS238" s="123"/>
    </row>
    <row r="239" spans="1:201">
      <c r="A239" s="122"/>
      <c r="B239" s="210" t="s">
        <v>634</v>
      </c>
      <c r="C239" s="183" t="s">
        <v>1068</v>
      </c>
      <c r="D239" s="183" t="s">
        <v>24</v>
      </c>
      <c r="E239" s="183" t="s">
        <v>437</v>
      </c>
      <c r="F239" s="183" t="s">
        <v>986</v>
      </c>
      <c r="G239" s="183" t="s">
        <v>1062</v>
      </c>
      <c r="H239" s="183" t="s">
        <v>1063</v>
      </c>
      <c r="I239" s="183" t="s">
        <v>1064</v>
      </c>
      <c r="J239" s="183" t="s">
        <v>1065</v>
      </c>
      <c r="K239" s="126">
        <v>3</v>
      </c>
      <c r="L239" s="183" t="s">
        <v>24</v>
      </c>
      <c r="M239" s="183" t="s">
        <v>1040</v>
      </c>
      <c r="N239" s="183" t="s">
        <v>656</v>
      </c>
      <c r="O239" s="183" t="s">
        <v>993</v>
      </c>
      <c r="P239" s="183" t="s">
        <v>993</v>
      </c>
      <c r="Q239" s="183" t="s">
        <v>296</v>
      </c>
      <c r="R239" s="127" t="b">
        <v>0</v>
      </c>
      <c r="S239" s="126">
        <v>0</v>
      </c>
      <c r="T239" s="127" t="b">
        <v>0</v>
      </c>
      <c r="U239" s="126">
        <v>0</v>
      </c>
      <c r="V239" s="127" t="b">
        <v>1</v>
      </c>
      <c r="W239" s="127" t="b">
        <v>0</v>
      </c>
      <c r="X239" s="183" t="s">
        <v>296</v>
      </c>
      <c r="Y239" s="183" t="b">
        <f t="shared" si="73"/>
        <v>1</v>
      </c>
      <c r="Z239" s="183" t="s">
        <v>993</v>
      </c>
      <c r="AA239" s="127" t="b">
        <v>0</v>
      </c>
      <c r="AB239" s="183" t="s">
        <v>993</v>
      </c>
      <c r="AC239" s="183" t="s">
        <v>993</v>
      </c>
      <c r="AD239" s="183" t="s">
        <v>993</v>
      </c>
      <c r="AE239" s="183">
        <f t="shared" si="74"/>
        <v>56</v>
      </c>
      <c r="AF239" s="183">
        <f t="shared" si="75"/>
        <v>56</v>
      </c>
      <c r="AG239" s="183">
        <f t="shared" si="76"/>
        <v>51</v>
      </c>
      <c r="AH239" s="183">
        <f t="shared" si="77"/>
        <v>56</v>
      </c>
      <c r="AI239" s="126">
        <v>0</v>
      </c>
      <c r="AJ239" s="126">
        <v>0</v>
      </c>
      <c r="AK239" s="126">
        <v>0</v>
      </c>
      <c r="AL239" s="126">
        <v>0</v>
      </c>
      <c r="AM239" s="126">
        <v>0</v>
      </c>
      <c r="AN239" s="126">
        <v>56</v>
      </c>
      <c r="AO239" s="126">
        <v>56</v>
      </c>
      <c r="AP239" s="126">
        <v>51</v>
      </c>
      <c r="AQ239" s="126">
        <v>56</v>
      </c>
      <c r="AR239" s="126">
        <v>56</v>
      </c>
      <c r="AS239" s="126">
        <v>56</v>
      </c>
      <c r="AT239" s="126">
        <v>51</v>
      </c>
      <c r="AU239" s="126">
        <v>0</v>
      </c>
      <c r="AV239" s="126">
        <v>0</v>
      </c>
      <c r="AW239" s="126">
        <v>0</v>
      </c>
      <c r="AX239" s="126">
        <v>0</v>
      </c>
      <c r="AY239" s="126">
        <v>56</v>
      </c>
      <c r="AZ239" s="126">
        <v>0</v>
      </c>
      <c r="BA239" s="126">
        <v>0</v>
      </c>
      <c r="BB239" s="126">
        <v>0</v>
      </c>
      <c r="BC239" s="127" t="b">
        <v>0</v>
      </c>
      <c r="BD239" s="127"/>
      <c r="BE239" s="183" t="s">
        <v>422</v>
      </c>
      <c r="BF239" s="126">
        <v>56</v>
      </c>
      <c r="BG239" s="183" t="s">
        <v>993</v>
      </c>
      <c r="BH239" s="126">
        <v>0</v>
      </c>
      <c r="BI239" s="183" t="s">
        <v>993</v>
      </c>
      <c r="BJ239" s="126">
        <v>0</v>
      </c>
      <c r="BK239" s="126">
        <v>0</v>
      </c>
      <c r="BL239" s="126">
        <v>0</v>
      </c>
      <c r="BM239" s="183" t="s">
        <v>993</v>
      </c>
      <c r="BN239" s="183" t="s">
        <v>993</v>
      </c>
      <c r="BO239" s="183" t="s">
        <v>993</v>
      </c>
      <c r="BP239" s="126">
        <v>0</v>
      </c>
      <c r="BQ239" s="183" t="s">
        <v>993</v>
      </c>
      <c r="BR239" s="126">
        <v>0</v>
      </c>
      <c r="BS239" s="183" t="s">
        <v>993</v>
      </c>
      <c r="BT239" s="126">
        <v>0</v>
      </c>
      <c r="BU239" s="126">
        <v>0</v>
      </c>
      <c r="BV239" s="126">
        <v>0</v>
      </c>
      <c r="BW239" s="183" t="s">
        <v>993</v>
      </c>
      <c r="BX239" s="126">
        <v>0</v>
      </c>
      <c r="BY239" s="183" t="s">
        <v>993</v>
      </c>
      <c r="BZ239" s="126">
        <v>0</v>
      </c>
      <c r="CA239" s="183" t="s">
        <v>993</v>
      </c>
      <c r="CB239" s="126">
        <v>0</v>
      </c>
      <c r="CC239" s="126">
        <v>0</v>
      </c>
      <c r="CD239" s="126">
        <v>0</v>
      </c>
      <c r="CE239" s="183" t="s">
        <v>993</v>
      </c>
      <c r="CF239" s="126">
        <v>0</v>
      </c>
      <c r="CG239" s="183" t="s">
        <v>993</v>
      </c>
      <c r="CH239" s="126">
        <v>0</v>
      </c>
      <c r="CI239" s="183" t="s">
        <v>993</v>
      </c>
      <c r="CJ239" s="126">
        <v>0</v>
      </c>
      <c r="CK239" s="126">
        <v>0</v>
      </c>
      <c r="CL239" s="126">
        <v>0</v>
      </c>
      <c r="CM239" s="126">
        <v>12</v>
      </c>
      <c r="CN239" s="126">
        <v>2</v>
      </c>
      <c r="CO239" s="126">
        <v>3</v>
      </c>
      <c r="CP239" s="126">
        <v>0.8</v>
      </c>
      <c r="CQ239" s="126">
        <v>14</v>
      </c>
      <c r="CR239" s="126">
        <v>0</v>
      </c>
      <c r="CS239" s="126">
        <v>0</v>
      </c>
      <c r="CT239" s="126">
        <v>0</v>
      </c>
      <c r="CU239" s="126">
        <v>2</v>
      </c>
      <c r="CV239" s="126">
        <v>0</v>
      </c>
      <c r="CW239" s="126">
        <v>2</v>
      </c>
      <c r="CX239" s="126">
        <v>0</v>
      </c>
      <c r="CY239" s="126">
        <v>0</v>
      </c>
      <c r="CZ239" s="126">
        <v>0</v>
      </c>
      <c r="DA239" s="126">
        <v>0</v>
      </c>
      <c r="DB239" s="126">
        <v>1.1000000000000001</v>
      </c>
      <c r="DC239" s="126">
        <v>0</v>
      </c>
      <c r="DD239" s="126">
        <v>0</v>
      </c>
      <c r="DE239" s="126">
        <v>0</v>
      </c>
      <c r="DF239" s="126">
        <v>0</v>
      </c>
      <c r="DG239" s="127" t="b">
        <v>0</v>
      </c>
      <c r="DH239" s="183" t="s">
        <v>270</v>
      </c>
      <c r="DI239" s="183" t="s">
        <v>993</v>
      </c>
      <c r="DJ239" s="183" t="s">
        <v>993</v>
      </c>
      <c r="DK239" s="183" t="s">
        <v>993</v>
      </c>
      <c r="DL239" s="126">
        <v>68</v>
      </c>
      <c r="DM239" s="126">
        <v>67</v>
      </c>
      <c r="DN239" s="126">
        <v>0</v>
      </c>
      <c r="DO239" s="126">
        <v>1</v>
      </c>
      <c r="DP239" s="126">
        <v>20119</v>
      </c>
      <c r="DQ239" s="126">
        <v>67</v>
      </c>
      <c r="DR239" s="167">
        <f t="shared" si="68"/>
        <v>0.98429549902152647</v>
      </c>
      <c r="DS239" s="168">
        <f t="shared" si="69"/>
        <v>298.05925925925925</v>
      </c>
      <c r="DT239" s="126">
        <v>68</v>
      </c>
      <c r="DU239" s="126">
        <v>59</v>
      </c>
      <c r="DV239" s="126">
        <v>9</v>
      </c>
      <c r="DW239" s="126">
        <v>0</v>
      </c>
      <c r="DX239" s="126">
        <v>0</v>
      </c>
      <c r="DY239" s="126">
        <v>0</v>
      </c>
      <c r="DZ239" s="126">
        <v>0</v>
      </c>
      <c r="EA239" s="126">
        <v>0</v>
      </c>
      <c r="EB239" s="126">
        <v>67</v>
      </c>
      <c r="EC239" s="126">
        <v>2</v>
      </c>
      <c r="ED239" s="126">
        <v>10</v>
      </c>
      <c r="EE239" s="126">
        <v>1</v>
      </c>
      <c r="EF239" s="126">
        <v>4</v>
      </c>
      <c r="EG239" s="126">
        <v>5</v>
      </c>
      <c r="EH239" s="126">
        <v>0</v>
      </c>
      <c r="EI239" s="126">
        <v>2</v>
      </c>
      <c r="EJ239" s="126">
        <v>43</v>
      </c>
      <c r="EK239" s="126">
        <v>0</v>
      </c>
      <c r="EL239" s="126">
        <v>65</v>
      </c>
      <c r="EM239" s="126">
        <v>62</v>
      </c>
      <c r="EN239" s="126">
        <v>0</v>
      </c>
      <c r="EO239" s="126">
        <v>3</v>
      </c>
      <c r="EP239" s="126">
        <v>0</v>
      </c>
      <c r="EQ239" s="126">
        <v>0</v>
      </c>
      <c r="ER239" s="127" t="b">
        <v>0</v>
      </c>
      <c r="ES239" s="127" t="b">
        <v>0</v>
      </c>
      <c r="ET239" s="127" t="b">
        <v>0</v>
      </c>
      <c r="EU239" s="128">
        <v>0</v>
      </c>
      <c r="EV239" s="128">
        <v>0</v>
      </c>
      <c r="EW239" s="128">
        <v>0</v>
      </c>
      <c r="EX239" s="128">
        <v>0</v>
      </c>
      <c r="EY239" s="128">
        <v>0</v>
      </c>
      <c r="EZ239" s="128">
        <v>0</v>
      </c>
      <c r="FA239" s="127" t="b">
        <v>0</v>
      </c>
      <c r="FB239" s="127" t="b">
        <v>0</v>
      </c>
      <c r="FC239" s="127" t="b">
        <v>0</v>
      </c>
      <c r="FD239" s="128">
        <v>0</v>
      </c>
      <c r="FE239" s="128">
        <v>0</v>
      </c>
      <c r="FF239" s="128">
        <v>0</v>
      </c>
      <c r="FG239" s="128">
        <v>0</v>
      </c>
      <c r="FH239" s="128">
        <v>0</v>
      </c>
      <c r="FI239" s="128">
        <v>0</v>
      </c>
      <c r="FJ239" s="127" t="b">
        <v>0</v>
      </c>
      <c r="FK239" s="127" t="b">
        <v>0</v>
      </c>
      <c r="FL239" s="127" t="b">
        <v>0</v>
      </c>
      <c r="FM239" s="128">
        <v>0</v>
      </c>
      <c r="FN239" s="128">
        <v>0</v>
      </c>
      <c r="FO239" s="128">
        <v>0</v>
      </c>
      <c r="FP239" s="128">
        <v>0</v>
      </c>
      <c r="FQ239" s="128">
        <v>0</v>
      </c>
      <c r="FR239" s="128">
        <v>0</v>
      </c>
      <c r="FS239" s="183" t="s">
        <v>993</v>
      </c>
      <c r="FT239" s="128">
        <v>0</v>
      </c>
      <c r="FU239" s="126">
        <v>0</v>
      </c>
      <c r="FV239" s="126">
        <v>65</v>
      </c>
      <c r="FW239" s="126">
        <v>0</v>
      </c>
      <c r="FX239" s="126">
        <v>0</v>
      </c>
      <c r="FY239" s="126">
        <v>0</v>
      </c>
      <c r="FZ239" s="126">
        <v>0</v>
      </c>
      <c r="GA239" s="126">
        <v>0</v>
      </c>
      <c r="GB239" s="126">
        <v>0</v>
      </c>
      <c r="GC239" s="126">
        <v>0</v>
      </c>
      <c r="GD239" s="126">
        <v>0</v>
      </c>
      <c r="GE239" s="126">
        <v>0</v>
      </c>
      <c r="GF239" s="126">
        <v>0</v>
      </c>
      <c r="GG239" s="126">
        <v>0</v>
      </c>
      <c r="GH239" s="126">
        <v>0</v>
      </c>
      <c r="GI239" s="126">
        <v>0</v>
      </c>
      <c r="GJ239" s="126">
        <v>0</v>
      </c>
      <c r="GK239" s="126">
        <v>0</v>
      </c>
      <c r="GL239" s="126">
        <v>0</v>
      </c>
      <c r="GM239" s="127" t="b">
        <v>0</v>
      </c>
      <c r="GN239" s="183" t="s">
        <v>993</v>
      </c>
      <c r="GO239" s="183" t="s">
        <v>993</v>
      </c>
      <c r="GP239" s="183" t="s">
        <v>993</v>
      </c>
      <c r="GQ239" s="183" t="s">
        <v>993</v>
      </c>
      <c r="GR239" s="127"/>
      <c r="GS239" s="123"/>
    </row>
    <row r="240" spans="1:201">
      <c r="A240" s="122"/>
      <c r="B240" s="210" t="s">
        <v>657</v>
      </c>
      <c r="C240" s="183" t="s">
        <v>1069</v>
      </c>
      <c r="D240" s="183" t="s">
        <v>1070</v>
      </c>
      <c r="E240" s="183" t="s">
        <v>437</v>
      </c>
      <c r="F240" s="183" t="s">
        <v>986</v>
      </c>
      <c r="G240" s="183" t="s">
        <v>1062</v>
      </c>
      <c r="H240" s="183" t="s">
        <v>1063</v>
      </c>
      <c r="I240" s="183" t="s">
        <v>1064</v>
      </c>
      <c r="J240" s="183" t="s">
        <v>1065</v>
      </c>
      <c r="K240" s="126">
        <v>1</v>
      </c>
      <c r="L240" s="183" t="s">
        <v>1070</v>
      </c>
      <c r="M240" s="183" t="s">
        <v>991</v>
      </c>
      <c r="N240" s="183" t="s">
        <v>659</v>
      </c>
      <c r="O240" s="183" t="s">
        <v>1071</v>
      </c>
      <c r="P240" s="183" t="s">
        <v>290</v>
      </c>
      <c r="Q240" s="183" t="s">
        <v>296</v>
      </c>
      <c r="R240" s="127" t="b">
        <v>0</v>
      </c>
      <c r="S240" s="126">
        <v>0</v>
      </c>
      <c r="T240" s="127" t="b">
        <v>0</v>
      </c>
      <c r="U240" s="126">
        <v>0</v>
      </c>
      <c r="V240" s="127" t="b">
        <v>0</v>
      </c>
      <c r="W240" s="127" t="b">
        <v>1</v>
      </c>
      <c r="X240" s="183" t="s">
        <v>301</v>
      </c>
      <c r="Y240" s="183" t="b">
        <f t="shared" si="73"/>
        <v>0</v>
      </c>
      <c r="Z240" s="183" t="s">
        <v>270</v>
      </c>
      <c r="AA240" s="127" t="b">
        <v>0</v>
      </c>
      <c r="AB240" s="183" t="s">
        <v>993</v>
      </c>
      <c r="AC240" s="183" t="s">
        <v>993</v>
      </c>
      <c r="AD240" s="183" t="s">
        <v>993</v>
      </c>
      <c r="AE240" s="183">
        <f t="shared" si="74"/>
        <v>60</v>
      </c>
      <c r="AF240" s="183">
        <f t="shared" si="75"/>
        <v>55</v>
      </c>
      <c r="AG240" s="183">
        <f t="shared" si="76"/>
        <v>33</v>
      </c>
      <c r="AH240" s="183">
        <f t="shared" si="77"/>
        <v>0</v>
      </c>
      <c r="AI240" s="126">
        <v>0</v>
      </c>
      <c r="AJ240" s="126">
        <v>0</v>
      </c>
      <c r="AK240" s="126">
        <v>0</v>
      </c>
      <c r="AL240" s="126">
        <v>0</v>
      </c>
      <c r="AM240" s="126">
        <v>0</v>
      </c>
      <c r="AN240" s="126">
        <v>60</v>
      </c>
      <c r="AO240" s="126">
        <v>55</v>
      </c>
      <c r="AP240" s="126">
        <v>33</v>
      </c>
      <c r="AQ240" s="126">
        <v>0</v>
      </c>
      <c r="AR240" s="126">
        <v>60</v>
      </c>
      <c r="AS240" s="126">
        <v>55</v>
      </c>
      <c r="AT240" s="126">
        <v>33</v>
      </c>
      <c r="AU240" s="126">
        <v>0</v>
      </c>
      <c r="AV240" s="126">
        <v>0</v>
      </c>
      <c r="AW240" s="126">
        <v>0</v>
      </c>
      <c r="AX240" s="126">
        <v>0</v>
      </c>
      <c r="AY240" s="126">
        <v>0</v>
      </c>
      <c r="AZ240" s="126">
        <v>0</v>
      </c>
      <c r="BA240" s="126">
        <v>0</v>
      </c>
      <c r="BB240" s="126">
        <v>0</v>
      </c>
      <c r="BC240" s="127" t="b">
        <v>0</v>
      </c>
      <c r="BD240" s="127"/>
      <c r="BE240" s="183" t="s">
        <v>425</v>
      </c>
      <c r="BF240" s="126">
        <v>60</v>
      </c>
      <c r="BG240" s="183" t="s">
        <v>993</v>
      </c>
      <c r="BH240" s="126">
        <v>0</v>
      </c>
      <c r="BI240" s="183" t="s">
        <v>993</v>
      </c>
      <c r="BJ240" s="126">
        <v>0</v>
      </c>
      <c r="BK240" s="126">
        <v>0</v>
      </c>
      <c r="BL240" s="126">
        <v>0</v>
      </c>
      <c r="BM240" s="183" t="s">
        <v>993</v>
      </c>
      <c r="BN240" s="183" t="s">
        <v>993</v>
      </c>
      <c r="BO240" s="183" t="s">
        <v>993</v>
      </c>
      <c r="BP240" s="126">
        <v>0</v>
      </c>
      <c r="BQ240" s="183" t="s">
        <v>993</v>
      </c>
      <c r="BR240" s="126">
        <v>0</v>
      </c>
      <c r="BS240" s="183" t="s">
        <v>993</v>
      </c>
      <c r="BT240" s="126">
        <v>0</v>
      </c>
      <c r="BU240" s="126">
        <v>0</v>
      </c>
      <c r="BV240" s="126">
        <v>0</v>
      </c>
      <c r="BW240" s="183" t="s">
        <v>993</v>
      </c>
      <c r="BX240" s="126">
        <v>0</v>
      </c>
      <c r="BY240" s="183" t="s">
        <v>993</v>
      </c>
      <c r="BZ240" s="126">
        <v>0</v>
      </c>
      <c r="CA240" s="183" t="s">
        <v>993</v>
      </c>
      <c r="CB240" s="126">
        <v>0</v>
      </c>
      <c r="CC240" s="126">
        <v>0</v>
      </c>
      <c r="CD240" s="126">
        <v>0</v>
      </c>
      <c r="CE240" s="183" t="s">
        <v>993</v>
      </c>
      <c r="CF240" s="126">
        <v>0</v>
      </c>
      <c r="CG240" s="183" t="s">
        <v>993</v>
      </c>
      <c r="CH240" s="126">
        <v>0</v>
      </c>
      <c r="CI240" s="183" t="s">
        <v>993</v>
      </c>
      <c r="CJ240" s="126">
        <v>0</v>
      </c>
      <c r="CK240" s="126">
        <v>0</v>
      </c>
      <c r="CL240" s="126">
        <v>0</v>
      </c>
      <c r="CM240" s="126">
        <v>11</v>
      </c>
      <c r="CN240" s="126">
        <v>0</v>
      </c>
      <c r="CO240" s="126">
        <v>5</v>
      </c>
      <c r="CP240" s="126">
        <v>0.8</v>
      </c>
      <c r="CQ240" s="126">
        <v>11</v>
      </c>
      <c r="CR240" s="126">
        <v>0</v>
      </c>
      <c r="CS240" s="126">
        <v>0</v>
      </c>
      <c r="CT240" s="126">
        <v>0</v>
      </c>
      <c r="CU240" s="126">
        <v>0</v>
      </c>
      <c r="CV240" s="126">
        <v>0</v>
      </c>
      <c r="CW240" s="126">
        <v>0</v>
      </c>
      <c r="CX240" s="126">
        <v>0</v>
      </c>
      <c r="CY240" s="126">
        <v>0</v>
      </c>
      <c r="CZ240" s="126">
        <v>0</v>
      </c>
      <c r="DA240" s="126">
        <v>0</v>
      </c>
      <c r="DB240" s="126">
        <v>0</v>
      </c>
      <c r="DC240" s="126">
        <v>0</v>
      </c>
      <c r="DD240" s="126">
        <v>0</v>
      </c>
      <c r="DE240" s="126">
        <v>0</v>
      </c>
      <c r="DF240" s="126">
        <v>0</v>
      </c>
      <c r="DG240" s="127" t="b">
        <v>0</v>
      </c>
      <c r="DH240" s="183" t="s">
        <v>270</v>
      </c>
      <c r="DI240" s="183" t="s">
        <v>993</v>
      </c>
      <c r="DJ240" s="183" t="s">
        <v>993</v>
      </c>
      <c r="DK240" s="183" t="s">
        <v>993</v>
      </c>
      <c r="DL240" s="126">
        <v>35</v>
      </c>
      <c r="DM240" s="126">
        <v>34</v>
      </c>
      <c r="DN240" s="126">
        <v>1</v>
      </c>
      <c r="DO240" s="126">
        <v>0</v>
      </c>
      <c r="DP240" s="126">
        <v>15969</v>
      </c>
      <c r="DQ240" s="126">
        <v>47</v>
      </c>
      <c r="DR240" s="167">
        <f t="shared" si="68"/>
        <v>0.72917808219178082</v>
      </c>
      <c r="DS240" s="168">
        <f t="shared" si="69"/>
        <v>389.48780487804879</v>
      </c>
      <c r="DT240" s="126">
        <v>35</v>
      </c>
      <c r="DU240" s="126">
        <v>0</v>
      </c>
      <c r="DV240" s="126">
        <v>2</v>
      </c>
      <c r="DW240" s="126">
        <v>29</v>
      </c>
      <c r="DX240" s="126">
        <v>3</v>
      </c>
      <c r="DY240" s="126">
        <v>1</v>
      </c>
      <c r="DZ240" s="126">
        <v>0</v>
      </c>
      <c r="EA240" s="126">
        <v>0</v>
      </c>
      <c r="EB240" s="126">
        <v>47</v>
      </c>
      <c r="EC240" s="126">
        <v>0</v>
      </c>
      <c r="ED240" s="126">
        <v>2</v>
      </c>
      <c r="EE240" s="126">
        <v>10</v>
      </c>
      <c r="EF240" s="126">
        <v>0</v>
      </c>
      <c r="EG240" s="126">
        <v>0</v>
      </c>
      <c r="EH240" s="126">
        <v>1</v>
      </c>
      <c r="EI240" s="126">
        <v>0</v>
      </c>
      <c r="EJ240" s="126">
        <v>34</v>
      </c>
      <c r="EK240" s="126">
        <v>0</v>
      </c>
      <c r="EL240" s="126">
        <v>47</v>
      </c>
      <c r="EM240" s="126">
        <v>46</v>
      </c>
      <c r="EN240" s="126">
        <v>0</v>
      </c>
      <c r="EO240" s="126">
        <v>1</v>
      </c>
      <c r="EP240" s="126">
        <v>0</v>
      </c>
      <c r="EQ240" s="126">
        <v>0</v>
      </c>
      <c r="ER240" s="127" t="b">
        <v>0</v>
      </c>
      <c r="ES240" s="127" t="b">
        <v>0</v>
      </c>
      <c r="ET240" s="127" t="b">
        <v>0</v>
      </c>
      <c r="EU240" s="128">
        <v>0</v>
      </c>
      <c r="EV240" s="128">
        <v>0</v>
      </c>
      <c r="EW240" s="128">
        <v>0</v>
      </c>
      <c r="EX240" s="128">
        <v>0</v>
      </c>
      <c r="EY240" s="128">
        <v>0</v>
      </c>
      <c r="EZ240" s="128">
        <v>0</v>
      </c>
      <c r="FA240" s="127" t="b">
        <v>0</v>
      </c>
      <c r="FB240" s="127" t="b">
        <v>0</v>
      </c>
      <c r="FC240" s="127" t="b">
        <v>0</v>
      </c>
      <c r="FD240" s="128">
        <v>0</v>
      </c>
      <c r="FE240" s="128">
        <v>0</v>
      </c>
      <c r="FF240" s="128">
        <v>0</v>
      </c>
      <c r="FG240" s="128">
        <v>0</v>
      </c>
      <c r="FH240" s="128">
        <v>0</v>
      </c>
      <c r="FI240" s="128">
        <v>0</v>
      </c>
      <c r="FJ240" s="127" t="b">
        <v>0</v>
      </c>
      <c r="FK240" s="127" t="b">
        <v>0</v>
      </c>
      <c r="FL240" s="127" t="b">
        <v>0</v>
      </c>
      <c r="FM240" s="128">
        <v>0</v>
      </c>
      <c r="FN240" s="128">
        <v>0</v>
      </c>
      <c r="FO240" s="128">
        <v>0</v>
      </c>
      <c r="FP240" s="128">
        <v>0</v>
      </c>
      <c r="FQ240" s="128">
        <v>0</v>
      </c>
      <c r="FR240" s="128">
        <v>0</v>
      </c>
      <c r="FS240" s="183" t="s">
        <v>993</v>
      </c>
      <c r="FT240" s="128">
        <v>0</v>
      </c>
      <c r="FU240" s="126">
        <v>0</v>
      </c>
      <c r="FV240" s="126">
        <v>47</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6">
        <v>0</v>
      </c>
      <c r="GM240" s="127" t="b">
        <v>0</v>
      </c>
      <c r="GN240" s="183" t="s">
        <v>993</v>
      </c>
      <c r="GO240" s="183" t="s">
        <v>993</v>
      </c>
      <c r="GP240" s="183" t="s">
        <v>993</v>
      </c>
      <c r="GQ240" s="183" t="s">
        <v>993</v>
      </c>
      <c r="GR240" s="127"/>
      <c r="GS240" s="123"/>
    </row>
    <row r="241" spans="1:201">
      <c r="A241" s="122"/>
      <c r="B241" s="210" t="s">
        <v>657</v>
      </c>
      <c r="C241" s="183" t="s">
        <v>1069</v>
      </c>
      <c r="D241" s="183" t="s">
        <v>1070</v>
      </c>
      <c r="E241" s="183" t="s">
        <v>437</v>
      </c>
      <c r="F241" s="183" t="s">
        <v>986</v>
      </c>
      <c r="G241" s="183" t="s">
        <v>1062</v>
      </c>
      <c r="H241" s="183" t="s">
        <v>1063</v>
      </c>
      <c r="I241" s="183" t="s">
        <v>1064</v>
      </c>
      <c r="J241" s="183" t="s">
        <v>1065</v>
      </c>
      <c r="K241" s="126">
        <v>2</v>
      </c>
      <c r="L241" s="183" t="s">
        <v>1070</v>
      </c>
      <c r="M241" s="183" t="s">
        <v>1040</v>
      </c>
      <c r="N241" s="183" t="s">
        <v>661</v>
      </c>
      <c r="O241" s="183" t="s">
        <v>1072</v>
      </c>
      <c r="P241" s="183" t="s">
        <v>290</v>
      </c>
      <c r="Q241" s="183" t="s">
        <v>296</v>
      </c>
      <c r="R241" s="127" t="b">
        <v>0</v>
      </c>
      <c r="S241" s="126">
        <v>0</v>
      </c>
      <c r="T241" s="127" t="b">
        <v>0</v>
      </c>
      <c r="U241" s="126">
        <v>0</v>
      </c>
      <c r="V241" s="127" t="b">
        <v>0</v>
      </c>
      <c r="W241" s="127" t="b">
        <v>1</v>
      </c>
      <c r="X241" s="183" t="s">
        <v>301</v>
      </c>
      <c r="Y241" s="183" t="b">
        <f t="shared" si="73"/>
        <v>0</v>
      </c>
      <c r="Z241" s="183" t="s">
        <v>270</v>
      </c>
      <c r="AA241" s="127" t="b">
        <v>0</v>
      </c>
      <c r="AB241" s="183" t="s">
        <v>993</v>
      </c>
      <c r="AC241" s="183" t="s">
        <v>993</v>
      </c>
      <c r="AD241" s="183" t="s">
        <v>993</v>
      </c>
      <c r="AE241" s="183">
        <f t="shared" si="74"/>
        <v>60</v>
      </c>
      <c r="AF241" s="183">
        <f t="shared" si="75"/>
        <v>44</v>
      </c>
      <c r="AG241" s="183">
        <f t="shared" si="76"/>
        <v>34</v>
      </c>
      <c r="AH241" s="183">
        <f t="shared" si="77"/>
        <v>0</v>
      </c>
      <c r="AI241" s="126">
        <v>0</v>
      </c>
      <c r="AJ241" s="126">
        <v>0</v>
      </c>
      <c r="AK241" s="126">
        <v>0</v>
      </c>
      <c r="AL241" s="126">
        <v>0</v>
      </c>
      <c r="AM241" s="126">
        <v>0</v>
      </c>
      <c r="AN241" s="126">
        <v>60</v>
      </c>
      <c r="AO241" s="126">
        <v>44</v>
      </c>
      <c r="AP241" s="126">
        <v>34</v>
      </c>
      <c r="AQ241" s="126">
        <v>0</v>
      </c>
      <c r="AR241" s="126">
        <v>60</v>
      </c>
      <c r="AS241" s="126">
        <v>44</v>
      </c>
      <c r="AT241" s="126">
        <v>34</v>
      </c>
      <c r="AU241" s="126">
        <v>0</v>
      </c>
      <c r="AV241" s="126">
        <v>0</v>
      </c>
      <c r="AW241" s="126">
        <v>0</v>
      </c>
      <c r="AX241" s="126">
        <v>0</v>
      </c>
      <c r="AY241" s="126">
        <v>0</v>
      </c>
      <c r="AZ241" s="126">
        <v>0</v>
      </c>
      <c r="BA241" s="126">
        <v>0</v>
      </c>
      <c r="BB241" s="126">
        <v>0</v>
      </c>
      <c r="BC241" s="127" t="b">
        <v>0</v>
      </c>
      <c r="BD241" s="127"/>
      <c r="BE241" s="183" t="s">
        <v>425</v>
      </c>
      <c r="BF241" s="126">
        <v>60</v>
      </c>
      <c r="BG241" s="183" t="s">
        <v>993</v>
      </c>
      <c r="BH241" s="126">
        <v>0</v>
      </c>
      <c r="BI241" s="183" t="s">
        <v>993</v>
      </c>
      <c r="BJ241" s="126">
        <v>0</v>
      </c>
      <c r="BK241" s="126">
        <v>0</v>
      </c>
      <c r="BL241" s="126">
        <v>0</v>
      </c>
      <c r="BM241" s="183" t="s">
        <v>993</v>
      </c>
      <c r="BN241" s="183" t="s">
        <v>993</v>
      </c>
      <c r="BO241" s="183" t="s">
        <v>993</v>
      </c>
      <c r="BP241" s="126">
        <v>0</v>
      </c>
      <c r="BQ241" s="183" t="s">
        <v>993</v>
      </c>
      <c r="BR241" s="126">
        <v>0</v>
      </c>
      <c r="BS241" s="183" t="s">
        <v>993</v>
      </c>
      <c r="BT241" s="126">
        <v>0</v>
      </c>
      <c r="BU241" s="126">
        <v>0</v>
      </c>
      <c r="BV241" s="126">
        <v>0</v>
      </c>
      <c r="BW241" s="183" t="s">
        <v>993</v>
      </c>
      <c r="BX241" s="126">
        <v>0</v>
      </c>
      <c r="BY241" s="183" t="s">
        <v>993</v>
      </c>
      <c r="BZ241" s="126">
        <v>0</v>
      </c>
      <c r="CA241" s="183" t="s">
        <v>993</v>
      </c>
      <c r="CB241" s="126">
        <v>0</v>
      </c>
      <c r="CC241" s="126">
        <v>0</v>
      </c>
      <c r="CD241" s="126">
        <v>0</v>
      </c>
      <c r="CE241" s="183" t="s">
        <v>993</v>
      </c>
      <c r="CF241" s="126">
        <v>0</v>
      </c>
      <c r="CG241" s="183" t="s">
        <v>993</v>
      </c>
      <c r="CH241" s="126">
        <v>0</v>
      </c>
      <c r="CI241" s="183" t="s">
        <v>993</v>
      </c>
      <c r="CJ241" s="126">
        <v>0</v>
      </c>
      <c r="CK241" s="126">
        <v>0</v>
      </c>
      <c r="CL241" s="126">
        <v>0</v>
      </c>
      <c r="CM241" s="126">
        <v>11</v>
      </c>
      <c r="CN241" s="126">
        <v>2</v>
      </c>
      <c r="CO241" s="126">
        <v>7</v>
      </c>
      <c r="CP241" s="126">
        <v>0.8</v>
      </c>
      <c r="CQ241" s="126">
        <v>15</v>
      </c>
      <c r="CR241" s="126">
        <v>0.8</v>
      </c>
      <c r="CS241" s="126">
        <v>0</v>
      </c>
      <c r="CT241" s="126">
        <v>0</v>
      </c>
      <c r="CU241" s="126">
        <v>0</v>
      </c>
      <c r="CV241" s="126">
        <v>0</v>
      </c>
      <c r="CW241" s="126">
        <v>0</v>
      </c>
      <c r="CX241" s="126">
        <v>0</v>
      </c>
      <c r="CY241" s="126">
        <v>0</v>
      </c>
      <c r="CZ241" s="126">
        <v>0</v>
      </c>
      <c r="DA241" s="126">
        <v>0</v>
      </c>
      <c r="DB241" s="126">
        <v>0</v>
      </c>
      <c r="DC241" s="126">
        <v>0</v>
      </c>
      <c r="DD241" s="126">
        <v>0</v>
      </c>
      <c r="DE241" s="126">
        <v>0</v>
      </c>
      <c r="DF241" s="126">
        <v>0</v>
      </c>
      <c r="DG241" s="127" t="b">
        <v>0</v>
      </c>
      <c r="DH241" s="183" t="s">
        <v>270</v>
      </c>
      <c r="DI241" s="183" t="s">
        <v>993</v>
      </c>
      <c r="DJ241" s="183" t="s">
        <v>993</v>
      </c>
      <c r="DK241" s="183" t="s">
        <v>993</v>
      </c>
      <c r="DL241" s="126">
        <v>24</v>
      </c>
      <c r="DM241" s="126">
        <v>24</v>
      </c>
      <c r="DN241" s="126">
        <v>0</v>
      </c>
      <c r="DO241" s="126">
        <v>0</v>
      </c>
      <c r="DP241" s="126">
        <v>14768</v>
      </c>
      <c r="DQ241" s="126">
        <v>30</v>
      </c>
      <c r="DR241" s="167">
        <f t="shared" si="68"/>
        <v>0.67433789954337897</v>
      </c>
      <c r="DS241" s="168">
        <f t="shared" si="69"/>
        <v>546.96296296296293</v>
      </c>
      <c r="DT241" s="126">
        <v>24</v>
      </c>
      <c r="DU241" s="126">
        <v>0</v>
      </c>
      <c r="DV241" s="126">
        <v>0</v>
      </c>
      <c r="DW241" s="126">
        <v>23</v>
      </c>
      <c r="DX241" s="126">
        <v>1</v>
      </c>
      <c r="DY241" s="126">
        <v>0</v>
      </c>
      <c r="DZ241" s="126">
        <v>0</v>
      </c>
      <c r="EA241" s="126">
        <v>0</v>
      </c>
      <c r="EB241" s="126">
        <v>30</v>
      </c>
      <c r="EC241" s="126">
        <v>0</v>
      </c>
      <c r="ED241" s="126">
        <v>0</v>
      </c>
      <c r="EE241" s="126">
        <v>0</v>
      </c>
      <c r="EF241" s="126">
        <v>0</v>
      </c>
      <c r="EG241" s="126">
        <v>0</v>
      </c>
      <c r="EH241" s="126">
        <v>0</v>
      </c>
      <c r="EI241" s="126">
        <v>0</v>
      </c>
      <c r="EJ241" s="126">
        <v>30</v>
      </c>
      <c r="EK241" s="126">
        <v>0</v>
      </c>
      <c r="EL241" s="126">
        <v>30</v>
      </c>
      <c r="EM241" s="126">
        <v>30</v>
      </c>
      <c r="EN241" s="126">
        <v>0</v>
      </c>
      <c r="EO241" s="126">
        <v>0</v>
      </c>
      <c r="EP241" s="126">
        <v>0</v>
      </c>
      <c r="EQ241" s="126">
        <v>0</v>
      </c>
      <c r="ER241" s="127" t="b">
        <v>0</v>
      </c>
      <c r="ES241" s="127" t="b">
        <v>0</v>
      </c>
      <c r="ET241" s="127" t="b">
        <v>0</v>
      </c>
      <c r="EU241" s="128">
        <v>0</v>
      </c>
      <c r="EV241" s="128">
        <v>0</v>
      </c>
      <c r="EW241" s="128">
        <v>0</v>
      </c>
      <c r="EX241" s="128">
        <v>0</v>
      </c>
      <c r="EY241" s="128">
        <v>0</v>
      </c>
      <c r="EZ241" s="128">
        <v>0</v>
      </c>
      <c r="FA241" s="127" t="b">
        <v>0</v>
      </c>
      <c r="FB241" s="127" t="b">
        <v>0</v>
      </c>
      <c r="FC241" s="127" t="b">
        <v>0</v>
      </c>
      <c r="FD241" s="128">
        <v>0</v>
      </c>
      <c r="FE241" s="128">
        <v>0</v>
      </c>
      <c r="FF241" s="128">
        <v>0</v>
      </c>
      <c r="FG241" s="128">
        <v>0</v>
      </c>
      <c r="FH241" s="128">
        <v>0</v>
      </c>
      <c r="FI241" s="128">
        <v>0</v>
      </c>
      <c r="FJ241" s="127" t="b">
        <v>0</v>
      </c>
      <c r="FK241" s="127" t="b">
        <v>0</v>
      </c>
      <c r="FL241" s="127" t="b">
        <v>0</v>
      </c>
      <c r="FM241" s="128">
        <v>0</v>
      </c>
      <c r="FN241" s="128">
        <v>0</v>
      </c>
      <c r="FO241" s="128">
        <v>0</v>
      </c>
      <c r="FP241" s="128">
        <v>0</v>
      </c>
      <c r="FQ241" s="128">
        <v>0</v>
      </c>
      <c r="FR241" s="128">
        <v>0</v>
      </c>
      <c r="FS241" s="183" t="s">
        <v>993</v>
      </c>
      <c r="FT241" s="128">
        <v>0</v>
      </c>
      <c r="FU241" s="126">
        <v>0</v>
      </c>
      <c r="FV241" s="126">
        <v>30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6">
        <v>0</v>
      </c>
      <c r="GM241" s="127" t="b">
        <v>0</v>
      </c>
      <c r="GN241" s="183" t="s">
        <v>993</v>
      </c>
      <c r="GO241" s="183" t="s">
        <v>993</v>
      </c>
      <c r="GP241" s="183" t="s">
        <v>993</v>
      </c>
      <c r="GQ241" s="183" t="s">
        <v>993</v>
      </c>
      <c r="GR241" s="127"/>
      <c r="GS241" s="123"/>
    </row>
    <row r="242" spans="1:201">
      <c r="A242" s="122"/>
      <c r="B242" s="210" t="s">
        <v>662</v>
      </c>
      <c r="C242" s="183" t="s">
        <v>1082</v>
      </c>
      <c r="D242" s="183" t="s">
        <v>1083</v>
      </c>
      <c r="E242" s="183" t="s">
        <v>437</v>
      </c>
      <c r="F242" s="183" t="s">
        <v>986</v>
      </c>
      <c r="G242" s="183" t="s">
        <v>1062</v>
      </c>
      <c r="H242" s="183" t="s">
        <v>1063</v>
      </c>
      <c r="I242" s="183" t="s">
        <v>1064</v>
      </c>
      <c r="J242" s="183" t="s">
        <v>1065</v>
      </c>
      <c r="K242" s="126">
        <v>1</v>
      </c>
      <c r="L242" s="183" t="s">
        <v>1083</v>
      </c>
      <c r="M242" s="183" t="s">
        <v>991</v>
      </c>
      <c r="N242" s="183" t="s">
        <v>664</v>
      </c>
      <c r="O242" s="183" t="s">
        <v>1084</v>
      </c>
      <c r="P242" s="183" t="s">
        <v>296</v>
      </c>
      <c r="Q242" s="183" t="s">
        <v>296</v>
      </c>
      <c r="R242" s="127" t="b">
        <v>0</v>
      </c>
      <c r="S242" s="126">
        <v>0</v>
      </c>
      <c r="T242" s="127" t="b">
        <v>0</v>
      </c>
      <c r="U242" s="126">
        <v>0</v>
      </c>
      <c r="V242" s="127" t="b">
        <v>0</v>
      </c>
      <c r="W242" s="127" t="b">
        <v>1</v>
      </c>
      <c r="X242" s="183" t="s">
        <v>296</v>
      </c>
      <c r="Y242" s="183" t="b">
        <f t="shared" si="73"/>
        <v>1</v>
      </c>
      <c r="Z242" s="183" t="s">
        <v>993</v>
      </c>
      <c r="AA242" s="127" t="b">
        <v>0</v>
      </c>
      <c r="AB242" s="183" t="s">
        <v>993</v>
      </c>
      <c r="AC242" s="183" t="s">
        <v>993</v>
      </c>
      <c r="AD242" s="183" t="s">
        <v>993</v>
      </c>
      <c r="AE242" s="183">
        <f t="shared" si="74"/>
        <v>13</v>
      </c>
      <c r="AF242" s="183">
        <f t="shared" si="75"/>
        <v>13</v>
      </c>
      <c r="AG242" s="183">
        <f t="shared" si="76"/>
        <v>10</v>
      </c>
      <c r="AH242" s="183">
        <f t="shared" si="77"/>
        <v>13</v>
      </c>
      <c r="AI242" s="126">
        <v>0</v>
      </c>
      <c r="AJ242" s="126">
        <v>0</v>
      </c>
      <c r="AK242" s="126">
        <v>0</v>
      </c>
      <c r="AL242" s="126">
        <v>0</v>
      </c>
      <c r="AM242" s="126">
        <v>0</v>
      </c>
      <c r="AN242" s="126">
        <v>13</v>
      </c>
      <c r="AO242" s="126">
        <v>13</v>
      </c>
      <c r="AP242" s="126">
        <v>10</v>
      </c>
      <c r="AQ242" s="126">
        <v>13</v>
      </c>
      <c r="AR242" s="126">
        <v>13</v>
      </c>
      <c r="AS242" s="126">
        <v>13</v>
      </c>
      <c r="AT242" s="126">
        <v>10</v>
      </c>
      <c r="AU242" s="126">
        <v>13</v>
      </c>
      <c r="AV242" s="126">
        <v>0</v>
      </c>
      <c r="AW242" s="126">
        <v>0</v>
      </c>
      <c r="AX242" s="126">
        <v>0</v>
      </c>
      <c r="AY242" s="126">
        <v>0</v>
      </c>
      <c r="AZ242" s="126">
        <v>0</v>
      </c>
      <c r="BA242" s="126">
        <v>0</v>
      </c>
      <c r="BB242" s="126">
        <v>0</v>
      </c>
      <c r="BC242" s="127" t="b">
        <v>0</v>
      </c>
      <c r="BD242" s="127"/>
      <c r="BE242" s="183" t="s">
        <v>422</v>
      </c>
      <c r="BF242" s="126">
        <v>13</v>
      </c>
      <c r="BG242" s="183" t="s">
        <v>993</v>
      </c>
      <c r="BH242" s="126">
        <v>0</v>
      </c>
      <c r="BI242" s="183" t="s">
        <v>993</v>
      </c>
      <c r="BJ242" s="126">
        <v>0</v>
      </c>
      <c r="BK242" s="126">
        <v>0</v>
      </c>
      <c r="BL242" s="126">
        <v>0</v>
      </c>
      <c r="BM242" s="183" t="s">
        <v>993</v>
      </c>
      <c r="BN242" s="183" t="s">
        <v>993</v>
      </c>
      <c r="BO242" s="183" t="s">
        <v>993</v>
      </c>
      <c r="BP242" s="126">
        <v>0</v>
      </c>
      <c r="BQ242" s="183" t="s">
        <v>993</v>
      </c>
      <c r="BR242" s="126">
        <v>0</v>
      </c>
      <c r="BS242" s="183" t="s">
        <v>993</v>
      </c>
      <c r="BT242" s="126">
        <v>0</v>
      </c>
      <c r="BU242" s="126">
        <v>0</v>
      </c>
      <c r="BV242" s="126">
        <v>0</v>
      </c>
      <c r="BW242" s="183" t="s">
        <v>993</v>
      </c>
      <c r="BX242" s="126">
        <v>0</v>
      </c>
      <c r="BY242" s="183" t="s">
        <v>993</v>
      </c>
      <c r="BZ242" s="126">
        <v>0</v>
      </c>
      <c r="CA242" s="183" t="s">
        <v>993</v>
      </c>
      <c r="CB242" s="126">
        <v>0</v>
      </c>
      <c r="CC242" s="126">
        <v>0</v>
      </c>
      <c r="CD242" s="126">
        <v>0</v>
      </c>
      <c r="CE242" s="183" t="s">
        <v>993</v>
      </c>
      <c r="CF242" s="126">
        <v>0</v>
      </c>
      <c r="CG242" s="183" t="s">
        <v>993</v>
      </c>
      <c r="CH242" s="126">
        <v>0</v>
      </c>
      <c r="CI242" s="183" t="s">
        <v>993</v>
      </c>
      <c r="CJ242" s="126">
        <v>0</v>
      </c>
      <c r="CK242" s="126">
        <v>0</v>
      </c>
      <c r="CL242" s="126">
        <v>0</v>
      </c>
      <c r="CM242" s="126">
        <v>7</v>
      </c>
      <c r="CN242" s="126">
        <v>0.7</v>
      </c>
      <c r="CO242" s="126">
        <v>1</v>
      </c>
      <c r="CP242" s="126">
        <v>0.3</v>
      </c>
      <c r="CQ242" s="126">
        <v>0</v>
      </c>
      <c r="CR242" s="126">
        <v>0.5</v>
      </c>
      <c r="CS242" s="126">
        <v>0</v>
      </c>
      <c r="CT242" s="126">
        <v>0</v>
      </c>
      <c r="CU242" s="126">
        <v>0</v>
      </c>
      <c r="CV242" s="126">
        <v>0</v>
      </c>
      <c r="CW242" s="126">
        <v>0</v>
      </c>
      <c r="CX242" s="126">
        <v>0</v>
      </c>
      <c r="CY242" s="126">
        <v>0</v>
      </c>
      <c r="CZ242" s="126">
        <v>0</v>
      </c>
      <c r="DA242" s="126">
        <v>0</v>
      </c>
      <c r="DB242" s="126">
        <v>0</v>
      </c>
      <c r="DC242" s="126">
        <v>0</v>
      </c>
      <c r="DD242" s="126">
        <v>0</v>
      </c>
      <c r="DE242" s="126">
        <v>0</v>
      </c>
      <c r="DF242" s="126">
        <v>0</v>
      </c>
      <c r="DG242" s="127" t="b">
        <v>0</v>
      </c>
      <c r="DH242" s="183" t="s">
        <v>270</v>
      </c>
      <c r="DI242" s="183" t="s">
        <v>993</v>
      </c>
      <c r="DJ242" s="183" t="s">
        <v>993</v>
      </c>
      <c r="DK242" s="183" t="s">
        <v>993</v>
      </c>
      <c r="DL242" s="126">
        <v>26</v>
      </c>
      <c r="DM242" s="126">
        <v>26</v>
      </c>
      <c r="DN242" s="126">
        <v>0</v>
      </c>
      <c r="DO242" s="126">
        <v>0</v>
      </c>
      <c r="DP242" s="126">
        <v>4377</v>
      </c>
      <c r="DQ242" s="126">
        <v>27</v>
      </c>
      <c r="DR242" s="167">
        <f t="shared" si="68"/>
        <v>0.92244467860906221</v>
      </c>
      <c r="DS242" s="168">
        <f t="shared" si="69"/>
        <v>165.16981132075472</v>
      </c>
      <c r="DT242" s="126">
        <v>26</v>
      </c>
      <c r="DU242" s="126">
        <v>13</v>
      </c>
      <c r="DV242" s="126">
        <v>5</v>
      </c>
      <c r="DW242" s="126">
        <v>6</v>
      </c>
      <c r="DX242" s="126">
        <v>2</v>
      </c>
      <c r="DY242" s="126">
        <v>0</v>
      </c>
      <c r="DZ242" s="126">
        <v>0</v>
      </c>
      <c r="EA242" s="126">
        <v>0</v>
      </c>
      <c r="EB242" s="126">
        <v>27</v>
      </c>
      <c r="EC242" s="126">
        <v>5</v>
      </c>
      <c r="ED242" s="126">
        <v>3</v>
      </c>
      <c r="EE242" s="126">
        <v>4</v>
      </c>
      <c r="EF242" s="126">
        <v>0</v>
      </c>
      <c r="EG242" s="126">
        <v>0</v>
      </c>
      <c r="EH242" s="126">
        <v>0</v>
      </c>
      <c r="EI242" s="126">
        <v>2</v>
      </c>
      <c r="EJ242" s="126">
        <v>13</v>
      </c>
      <c r="EK242" s="126">
        <v>0</v>
      </c>
      <c r="EL242" s="126">
        <v>22</v>
      </c>
      <c r="EM242" s="126">
        <v>13</v>
      </c>
      <c r="EN242" s="126">
        <v>0</v>
      </c>
      <c r="EO242" s="126">
        <v>0</v>
      </c>
      <c r="EP242" s="126">
        <v>9</v>
      </c>
      <c r="EQ242" s="126">
        <v>0</v>
      </c>
      <c r="ER242" s="127" t="b">
        <v>0</v>
      </c>
      <c r="ES242" s="127" t="b">
        <v>0</v>
      </c>
      <c r="ET242" s="127" t="b">
        <v>0</v>
      </c>
      <c r="EU242" s="128">
        <v>0</v>
      </c>
      <c r="EV242" s="128">
        <v>0</v>
      </c>
      <c r="EW242" s="128">
        <v>0</v>
      </c>
      <c r="EX242" s="128">
        <v>0</v>
      </c>
      <c r="EY242" s="128">
        <v>0</v>
      </c>
      <c r="EZ242" s="128">
        <v>0</v>
      </c>
      <c r="FA242" s="127" t="b">
        <v>0</v>
      </c>
      <c r="FB242" s="127" t="b">
        <v>0</v>
      </c>
      <c r="FC242" s="127" t="b">
        <v>0</v>
      </c>
      <c r="FD242" s="128">
        <v>0</v>
      </c>
      <c r="FE242" s="128">
        <v>0</v>
      </c>
      <c r="FF242" s="128">
        <v>0</v>
      </c>
      <c r="FG242" s="128">
        <v>0</v>
      </c>
      <c r="FH242" s="128">
        <v>0</v>
      </c>
      <c r="FI242" s="128">
        <v>0</v>
      </c>
      <c r="FJ242" s="127" t="b">
        <v>0</v>
      </c>
      <c r="FK242" s="127" t="b">
        <v>0</v>
      </c>
      <c r="FL242" s="127" t="b">
        <v>0</v>
      </c>
      <c r="FM242" s="128">
        <v>0</v>
      </c>
      <c r="FN242" s="128">
        <v>0</v>
      </c>
      <c r="FO242" s="128">
        <v>0</v>
      </c>
      <c r="FP242" s="128">
        <v>0</v>
      </c>
      <c r="FQ242" s="128">
        <v>0</v>
      </c>
      <c r="FR242" s="128">
        <v>0</v>
      </c>
      <c r="FS242" s="183" t="s">
        <v>993</v>
      </c>
      <c r="FT242" s="128">
        <v>0</v>
      </c>
      <c r="FU242" s="126">
        <v>0</v>
      </c>
      <c r="FV242" s="126">
        <v>22</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6">
        <v>0</v>
      </c>
      <c r="GM242" s="127" t="b">
        <v>0</v>
      </c>
      <c r="GN242" s="183" t="s">
        <v>993</v>
      </c>
      <c r="GO242" s="183" t="s">
        <v>993</v>
      </c>
      <c r="GP242" s="183" t="s">
        <v>993</v>
      </c>
      <c r="GQ242" s="183" t="s">
        <v>993</v>
      </c>
      <c r="GR242" s="127"/>
      <c r="GS242" s="123"/>
    </row>
    <row r="243" spans="1:201">
      <c r="A243" s="122"/>
      <c r="B243" s="210" t="s">
        <v>662</v>
      </c>
      <c r="C243" s="183" t="s">
        <v>1082</v>
      </c>
      <c r="D243" s="183" t="s">
        <v>1083</v>
      </c>
      <c r="E243" s="183" t="s">
        <v>437</v>
      </c>
      <c r="F243" s="183" t="s">
        <v>986</v>
      </c>
      <c r="G243" s="183" t="s">
        <v>1062</v>
      </c>
      <c r="H243" s="183" t="s">
        <v>1063</v>
      </c>
      <c r="I243" s="183" t="s">
        <v>1064</v>
      </c>
      <c r="J243" s="183" t="s">
        <v>1065</v>
      </c>
      <c r="K243" s="126">
        <v>2</v>
      </c>
      <c r="L243" s="183" t="s">
        <v>1083</v>
      </c>
      <c r="M243" s="183" t="s">
        <v>1040</v>
      </c>
      <c r="N243" s="183" t="s">
        <v>665</v>
      </c>
      <c r="O243" s="183" t="s">
        <v>1084</v>
      </c>
      <c r="P243" s="183" t="s">
        <v>296</v>
      </c>
      <c r="Q243" s="183" t="s">
        <v>296</v>
      </c>
      <c r="R243" s="127" t="b">
        <v>0</v>
      </c>
      <c r="S243" s="126">
        <v>0</v>
      </c>
      <c r="T243" s="127" t="b">
        <v>0</v>
      </c>
      <c r="U243" s="126">
        <v>0</v>
      </c>
      <c r="V243" s="127" t="b">
        <v>0</v>
      </c>
      <c r="W243" s="127" t="b">
        <v>1</v>
      </c>
      <c r="X243" s="183" t="s">
        <v>296</v>
      </c>
      <c r="Y243" s="183" t="b">
        <f t="shared" si="73"/>
        <v>1</v>
      </c>
      <c r="Z243" s="183" t="s">
        <v>993</v>
      </c>
      <c r="AA243" s="127" t="b">
        <v>0</v>
      </c>
      <c r="AB243" s="183" t="s">
        <v>993</v>
      </c>
      <c r="AC243" s="183" t="s">
        <v>993</v>
      </c>
      <c r="AD243" s="183" t="s">
        <v>993</v>
      </c>
      <c r="AE243" s="183">
        <f t="shared" si="74"/>
        <v>17</v>
      </c>
      <c r="AF243" s="183">
        <f t="shared" si="75"/>
        <v>17</v>
      </c>
      <c r="AG243" s="183">
        <f t="shared" si="76"/>
        <v>9</v>
      </c>
      <c r="AH243" s="183">
        <f t="shared" si="77"/>
        <v>17</v>
      </c>
      <c r="AI243" s="126">
        <v>0</v>
      </c>
      <c r="AJ243" s="126">
        <v>0</v>
      </c>
      <c r="AK243" s="126">
        <v>0</v>
      </c>
      <c r="AL243" s="126">
        <v>0</v>
      </c>
      <c r="AM243" s="126">
        <v>0</v>
      </c>
      <c r="AN243" s="126">
        <v>17</v>
      </c>
      <c r="AO243" s="126">
        <v>17</v>
      </c>
      <c r="AP243" s="126">
        <v>9</v>
      </c>
      <c r="AQ243" s="126">
        <v>17</v>
      </c>
      <c r="AR243" s="126">
        <v>17</v>
      </c>
      <c r="AS243" s="126">
        <v>17</v>
      </c>
      <c r="AT243" s="126">
        <v>9</v>
      </c>
      <c r="AU243" s="126">
        <v>0</v>
      </c>
      <c r="AV243" s="126">
        <v>0</v>
      </c>
      <c r="AW243" s="126">
        <v>0</v>
      </c>
      <c r="AX243" s="126">
        <v>0</v>
      </c>
      <c r="AY243" s="126">
        <v>17</v>
      </c>
      <c r="AZ243" s="126">
        <v>0</v>
      </c>
      <c r="BA243" s="126">
        <v>0</v>
      </c>
      <c r="BB243" s="126">
        <v>0</v>
      </c>
      <c r="BC243" s="127" t="b">
        <v>0</v>
      </c>
      <c r="BD243" s="127"/>
      <c r="BE243" s="183" t="s">
        <v>422</v>
      </c>
      <c r="BF243" s="126">
        <v>17</v>
      </c>
      <c r="BG243" s="183" t="s">
        <v>993</v>
      </c>
      <c r="BH243" s="126">
        <v>0</v>
      </c>
      <c r="BI243" s="183" t="s">
        <v>993</v>
      </c>
      <c r="BJ243" s="126">
        <v>0</v>
      </c>
      <c r="BK243" s="126">
        <v>0</v>
      </c>
      <c r="BL243" s="126">
        <v>0</v>
      </c>
      <c r="BM243" s="183" t="s">
        <v>993</v>
      </c>
      <c r="BN243" s="183" t="s">
        <v>993</v>
      </c>
      <c r="BO243" s="183" t="s">
        <v>993</v>
      </c>
      <c r="BP243" s="126">
        <v>0</v>
      </c>
      <c r="BQ243" s="183" t="s">
        <v>993</v>
      </c>
      <c r="BR243" s="126">
        <v>0</v>
      </c>
      <c r="BS243" s="183" t="s">
        <v>993</v>
      </c>
      <c r="BT243" s="126">
        <v>0</v>
      </c>
      <c r="BU243" s="126">
        <v>0</v>
      </c>
      <c r="BV243" s="126">
        <v>0</v>
      </c>
      <c r="BW243" s="183" t="s">
        <v>993</v>
      </c>
      <c r="BX243" s="126">
        <v>0</v>
      </c>
      <c r="BY243" s="183" t="s">
        <v>993</v>
      </c>
      <c r="BZ243" s="126">
        <v>0</v>
      </c>
      <c r="CA243" s="183" t="s">
        <v>993</v>
      </c>
      <c r="CB243" s="126">
        <v>0</v>
      </c>
      <c r="CC243" s="126">
        <v>0</v>
      </c>
      <c r="CD243" s="126">
        <v>0</v>
      </c>
      <c r="CE243" s="183" t="s">
        <v>993</v>
      </c>
      <c r="CF243" s="126">
        <v>0</v>
      </c>
      <c r="CG243" s="183" t="s">
        <v>993</v>
      </c>
      <c r="CH243" s="126">
        <v>0</v>
      </c>
      <c r="CI243" s="183" t="s">
        <v>993</v>
      </c>
      <c r="CJ243" s="126">
        <v>0</v>
      </c>
      <c r="CK243" s="126">
        <v>0</v>
      </c>
      <c r="CL243" s="126">
        <v>0</v>
      </c>
      <c r="CM243" s="126">
        <v>7</v>
      </c>
      <c r="CN243" s="126">
        <v>0.7</v>
      </c>
      <c r="CO243" s="126">
        <v>1</v>
      </c>
      <c r="CP243" s="126">
        <v>0.3</v>
      </c>
      <c r="CQ243" s="126">
        <v>0</v>
      </c>
      <c r="CR243" s="126">
        <v>0.5</v>
      </c>
      <c r="CS243" s="126">
        <v>0</v>
      </c>
      <c r="CT243" s="126">
        <v>0</v>
      </c>
      <c r="CU243" s="126">
        <v>0</v>
      </c>
      <c r="CV243" s="126">
        <v>0</v>
      </c>
      <c r="CW243" s="126">
        <v>0</v>
      </c>
      <c r="CX243" s="126">
        <v>0</v>
      </c>
      <c r="CY243" s="126">
        <v>0</v>
      </c>
      <c r="CZ243" s="126">
        <v>0</v>
      </c>
      <c r="DA243" s="126">
        <v>0</v>
      </c>
      <c r="DB243" s="126">
        <v>0</v>
      </c>
      <c r="DC243" s="126">
        <v>0</v>
      </c>
      <c r="DD243" s="126">
        <v>0</v>
      </c>
      <c r="DE243" s="126">
        <v>0</v>
      </c>
      <c r="DF243" s="126">
        <v>0</v>
      </c>
      <c r="DG243" s="127" t="b">
        <v>0</v>
      </c>
      <c r="DH243" s="183" t="s">
        <v>270</v>
      </c>
      <c r="DI243" s="183" t="s">
        <v>993</v>
      </c>
      <c r="DJ243" s="183" t="s">
        <v>993</v>
      </c>
      <c r="DK243" s="183" t="s">
        <v>993</v>
      </c>
      <c r="DL243" s="126">
        <v>71</v>
      </c>
      <c r="DM243" s="126">
        <v>71</v>
      </c>
      <c r="DN243" s="126">
        <v>0</v>
      </c>
      <c r="DO243" s="126">
        <v>0</v>
      </c>
      <c r="DP243" s="126">
        <v>4971</v>
      </c>
      <c r="DQ243" s="126">
        <v>69</v>
      </c>
      <c r="DR243" s="167">
        <f t="shared" si="68"/>
        <v>0.80112812248186949</v>
      </c>
      <c r="DS243" s="168">
        <f t="shared" si="69"/>
        <v>71.01428571428572</v>
      </c>
      <c r="DT243" s="126">
        <v>71</v>
      </c>
      <c r="DU243" s="126">
        <v>24</v>
      </c>
      <c r="DV243" s="126">
        <v>18</v>
      </c>
      <c r="DW243" s="126">
        <v>17</v>
      </c>
      <c r="DX243" s="126">
        <v>12</v>
      </c>
      <c r="DY243" s="126">
        <v>0</v>
      </c>
      <c r="DZ243" s="126">
        <v>0</v>
      </c>
      <c r="EA243" s="126">
        <v>0</v>
      </c>
      <c r="EB243" s="126">
        <v>69</v>
      </c>
      <c r="EC243" s="126">
        <v>17</v>
      </c>
      <c r="ED243" s="126">
        <v>14</v>
      </c>
      <c r="EE243" s="126">
        <v>15</v>
      </c>
      <c r="EF243" s="126">
        <v>7</v>
      </c>
      <c r="EG243" s="126">
        <v>1</v>
      </c>
      <c r="EH243" s="126">
        <v>0</v>
      </c>
      <c r="EI243" s="126">
        <v>8</v>
      </c>
      <c r="EJ243" s="126">
        <v>7</v>
      </c>
      <c r="EK243" s="126">
        <v>0</v>
      </c>
      <c r="EL243" s="126">
        <v>52</v>
      </c>
      <c r="EM243" s="126">
        <v>7</v>
      </c>
      <c r="EN243" s="126">
        <v>0</v>
      </c>
      <c r="EO243" s="126">
        <v>0</v>
      </c>
      <c r="EP243" s="126">
        <v>45</v>
      </c>
      <c r="EQ243" s="126">
        <v>0</v>
      </c>
      <c r="ER243" s="127" t="b">
        <v>0</v>
      </c>
      <c r="ES243" s="127" t="b">
        <v>0</v>
      </c>
      <c r="ET243" s="127" t="b">
        <v>0</v>
      </c>
      <c r="EU243" s="128">
        <v>0</v>
      </c>
      <c r="EV243" s="128">
        <v>0</v>
      </c>
      <c r="EW243" s="128">
        <v>0</v>
      </c>
      <c r="EX243" s="128">
        <v>0</v>
      </c>
      <c r="EY243" s="128">
        <v>0</v>
      </c>
      <c r="EZ243" s="128">
        <v>0</v>
      </c>
      <c r="FA243" s="127" t="b">
        <v>0</v>
      </c>
      <c r="FB243" s="127" t="b">
        <v>0</v>
      </c>
      <c r="FC243" s="127" t="b">
        <v>0</v>
      </c>
      <c r="FD243" s="128">
        <v>0</v>
      </c>
      <c r="FE243" s="128">
        <v>0</v>
      </c>
      <c r="FF243" s="128">
        <v>0</v>
      </c>
      <c r="FG243" s="128">
        <v>0</v>
      </c>
      <c r="FH243" s="128">
        <v>0</v>
      </c>
      <c r="FI243" s="128">
        <v>0</v>
      </c>
      <c r="FJ243" s="127" t="b">
        <v>0</v>
      </c>
      <c r="FK243" s="127" t="b">
        <v>0</v>
      </c>
      <c r="FL243" s="127" t="b">
        <v>0</v>
      </c>
      <c r="FM243" s="128">
        <v>0</v>
      </c>
      <c r="FN243" s="128">
        <v>0</v>
      </c>
      <c r="FO243" s="128">
        <v>0</v>
      </c>
      <c r="FP243" s="128">
        <v>0</v>
      </c>
      <c r="FQ243" s="128">
        <v>0</v>
      </c>
      <c r="FR243" s="128">
        <v>0</v>
      </c>
      <c r="FS243" s="183" t="s">
        <v>993</v>
      </c>
      <c r="FT243" s="128">
        <v>0</v>
      </c>
      <c r="FU243" s="126">
        <v>0</v>
      </c>
      <c r="FV243" s="126">
        <v>52</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6">
        <v>0</v>
      </c>
      <c r="GM243" s="127" t="b">
        <v>0</v>
      </c>
      <c r="GN243" s="183" t="s">
        <v>993</v>
      </c>
      <c r="GO243" s="183" t="s">
        <v>993</v>
      </c>
      <c r="GP243" s="183" t="s">
        <v>993</v>
      </c>
      <c r="GQ243" s="183" t="s">
        <v>993</v>
      </c>
      <c r="GR243" s="127"/>
      <c r="GS243" s="123"/>
    </row>
    <row r="244" spans="1:201">
      <c r="A244" s="122"/>
      <c r="B244" s="210" t="s">
        <v>666</v>
      </c>
      <c r="C244" s="183" t="s">
        <v>1085</v>
      </c>
      <c r="D244" s="183" t="s">
        <v>1086</v>
      </c>
      <c r="E244" s="183" t="s">
        <v>437</v>
      </c>
      <c r="F244" s="183" t="s">
        <v>986</v>
      </c>
      <c r="G244" s="183" t="s">
        <v>1062</v>
      </c>
      <c r="H244" s="183" t="s">
        <v>1063</v>
      </c>
      <c r="I244" s="183" t="s">
        <v>1064</v>
      </c>
      <c r="J244" s="183" t="s">
        <v>1065</v>
      </c>
      <c r="K244" s="126">
        <v>1</v>
      </c>
      <c r="L244" s="183" t="s">
        <v>1086</v>
      </c>
      <c r="M244" s="183" t="s">
        <v>1087</v>
      </c>
      <c r="N244" s="183" t="s">
        <v>371</v>
      </c>
      <c r="O244" s="183" t="s">
        <v>1088</v>
      </c>
      <c r="P244" s="183" t="s">
        <v>296</v>
      </c>
      <c r="Q244" s="183" t="s">
        <v>296</v>
      </c>
      <c r="R244" s="127" t="b">
        <v>0</v>
      </c>
      <c r="S244" s="126">
        <v>0</v>
      </c>
      <c r="T244" s="127" t="b">
        <v>0</v>
      </c>
      <c r="U244" s="126">
        <v>0</v>
      </c>
      <c r="V244" s="127" t="b">
        <v>0</v>
      </c>
      <c r="W244" s="127" t="b">
        <v>1</v>
      </c>
      <c r="X244" s="183" t="s">
        <v>296</v>
      </c>
      <c r="Y244" s="183" t="b">
        <f t="shared" si="73"/>
        <v>1</v>
      </c>
      <c r="Z244" s="183" t="s">
        <v>993</v>
      </c>
      <c r="AA244" s="127" t="b">
        <v>0</v>
      </c>
      <c r="AB244" s="183" t="s">
        <v>993</v>
      </c>
      <c r="AC244" s="183" t="s">
        <v>993</v>
      </c>
      <c r="AD244" s="183" t="s">
        <v>993</v>
      </c>
      <c r="AE244" s="183">
        <f t="shared" si="74"/>
        <v>60</v>
      </c>
      <c r="AF244" s="183">
        <f t="shared" si="75"/>
        <v>56</v>
      </c>
      <c r="AG244" s="183">
        <f t="shared" si="76"/>
        <v>44</v>
      </c>
      <c r="AH244" s="183">
        <f t="shared" si="77"/>
        <v>60</v>
      </c>
      <c r="AI244" s="126">
        <v>60</v>
      </c>
      <c r="AJ244" s="126">
        <v>56</v>
      </c>
      <c r="AK244" s="126">
        <v>44</v>
      </c>
      <c r="AL244" s="126">
        <v>60</v>
      </c>
      <c r="AM244" s="126">
        <v>0</v>
      </c>
      <c r="AN244" s="126">
        <v>0</v>
      </c>
      <c r="AO244" s="126">
        <v>0</v>
      </c>
      <c r="AP244" s="126">
        <v>0</v>
      </c>
      <c r="AQ244" s="126">
        <v>0</v>
      </c>
      <c r="AR244" s="126">
        <v>0</v>
      </c>
      <c r="AS244" s="126">
        <v>0</v>
      </c>
      <c r="AT244" s="126">
        <v>0</v>
      </c>
      <c r="AU244" s="126">
        <v>0</v>
      </c>
      <c r="AV244" s="126">
        <v>0</v>
      </c>
      <c r="AW244" s="126">
        <v>0</v>
      </c>
      <c r="AX244" s="126">
        <v>0</v>
      </c>
      <c r="AY244" s="126">
        <v>0</v>
      </c>
      <c r="AZ244" s="126">
        <v>0</v>
      </c>
      <c r="BA244" s="126">
        <v>0</v>
      </c>
      <c r="BB244" s="126">
        <v>0</v>
      </c>
      <c r="BC244" s="127" t="b">
        <v>0</v>
      </c>
      <c r="BD244" s="127"/>
      <c r="BE244" s="183" t="s">
        <v>444</v>
      </c>
      <c r="BF244" s="126">
        <v>60</v>
      </c>
      <c r="BG244" s="183" t="s">
        <v>993</v>
      </c>
      <c r="BH244" s="126">
        <v>0</v>
      </c>
      <c r="BI244" s="183" t="s">
        <v>993</v>
      </c>
      <c r="BJ244" s="126">
        <v>0</v>
      </c>
      <c r="BK244" s="126">
        <v>0</v>
      </c>
      <c r="BL244" s="126">
        <v>0</v>
      </c>
      <c r="BM244" s="183" t="s">
        <v>993</v>
      </c>
      <c r="BN244" s="183" t="s">
        <v>993</v>
      </c>
      <c r="BO244" s="183" t="s">
        <v>993</v>
      </c>
      <c r="BP244" s="126">
        <v>0</v>
      </c>
      <c r="BQ244" s="183" t="s">
        <v>993</v>
      </c>
      <c r="BR244" s="126">
        <v>0</v>
      </c>
      <c r="BS244" s="183" t="s">
        <v>993</v>
      </c>
      <c r="BT244" s="126">
        <v>0</v>
      </c>
      <c r="BU244" s="126">
        <v>0</v>
      </c>
      <c r="BV244" s="126">
        <v>0</v>
      </c>
      <c r="BW244" s="183" t="s">
        <v>993</v>
      </c>
      <c r="BX244" s="126">
        <v>0</v>
      </c>
      <c r="BY244" s="183" t="s">
        <v>993</v>
      </c>
      <c r="BZ244" s="126">
        <v>0</v>
      </c>
      <c r="CA244" s="183" t="s">
        <v>993</v>
      </c>
      <c r="CB244" s="126">
        <v>0</v>
      </c>
      <c r="CC244" s="126">
        <v>0</v>
      </c>
      <c r="CD244" s="126">
        <v>0</v>
      </c>
      <c r="CE244" s="183" t="s">
        <v>993</v>
      </c>
      <c r="CF244" s="126">
        <v>0</v>
      </c>
      <c r="CG244" s="183" t="s">
        <v>993</v>
      </c>
      <c r="CH244" s="126">
        <v>0</v>
      </c>
      <c r="CI244" s="183" t="s">
        <v>993</v>
      </c>
      <c r="CJ244" s="126">
        <v>0</v>
      </c>
      <c r="CK244" s="126">
        <v>0</v>
      </c>
      <c r="CL244" s="126">
        <v>0</v>
      </c>
      <c r="CM244" s="126">
        <v>32</v>
      </c>
      <c r="CN244" s="126">
        <v>0.5</v>
      </c>
      <c r="CO244" s="126">
        <v>0</v>
      </c>
      <c r="CP244" s="126">
        <v>0</v>
      </c>
      <c r="CQ244" s="126">
        <v>0</v>
      </c>
      <c r="CR244" s="126">
        <v>0</v>
      </c>
      <c r="CS244" s="126">
        <v>0</v>
      </c>
      <c r="CT244" s="126">
        <v>0</v>
      </c>
      <c r="CU244" s="126">
        <v>0</v>
      </c>
      <c r="CV244" s="126">
        <v>0</v>
      </c>
      <c r="CW244" s="126">
        <v>0</v>
      </c>
      <c r="CX244" s="126">
        <v>0</v>
      </c>
      <c r="CY244" s="126">
        <v>0</v>
      </c>
      <c r="CZ244" s="126">
        <v>0</v>
      </c>
      <c r="DA244" s="126">
        <v>0</v>
      </c>
      <c r="DB244" s="126">
        <v>0</v>
      </c>
      <c r="DC244" s="126">
        <v>0</v>
      </c>
      <c r="DD244" s="126">
        <v>0</v>
      </c>
      <c r="DE244" s="126">
        <v>0</v>
      </c>
      <c r="DF244" s="126">
        <v>0</v>
      </c>
      <c r="DG244" s="127" t="b">
        <v>0</v>
      </c>
      <c r="DH244" s="183" t="s">
        <v>298</v>
      </c>
      <c r="DI244" s="183" t="s">
        <v>993</v>
      </c>
      <c r="DJ244" s="183" t="s">
        <v>993</v>
      </c>
      <c r="DK244" s="183" t="s">
        <v>993</v>
      </c>
      <c r="DL244" s="126">
        <v>149</v>
      </c>
      <c r="DM244" s="126">
        <v>139</v>
      </c>
      <c r="DN244" s="126">
        <v>10</v>
      </c>
      <c r="DO244" s="126">
        <v>0</v>
      </c>
      <c r="DP244" s="126">
        <v>18450</v>
      </c>
      <c r="DQ244" s="126">
        <v>145</v>
      </c>
      <c r="DR244" s="167">
        <f t="shared" si="68"/>
        <v>0.84246575342465757</v>
      </c>
      <c r="DS244" s="168">
        <f t="shared" si="69"/>
        <v>125.51020408163265</v>
      </c>
      <c r="DT244" s="126">
        <v>149</v>
      </c>
      <c r="DU244" s="126">
        <v>4</v>
      </c>
      <c r="DV244" s="126">
        <v>126</v>
      </c>
      <c r="DW244" s="126">
        <v>16</v>
      </c>
      <c r="DX244" s="126">
        <v>3</v>
      </c>
      <c r="DY244" s="126">
        <v>0</v>
      </c>
      <c r="DZ244" s="126">
        <v>0</v>
      </c>
      <c r="EA244" s="126">
        <v>0</v>
      </c>
      <c r="EB244" s="126">
        <v>145</v>
      </c>
      <c r="EC244" s="126">
        <v>5</v>
      </c>
      <c r="ED244" s="126">
        <v>123</v>
      </c>
      <c r="EE244" s="126">
        <v>7</v>
      </c>
      <c r="EF244" s="126">
        <v>0</v>
      </c>
      <c r="EG244" s="126">
        <v>1</v>
      </c>
      <c r="EH244" s="126">
        <v>0</v>
      </c>
      <c r="EI244" s="126">
        <v>4</v>
      </c>
      <c r="EJ244" s="126">
        <v>5</v>
      </c>
      <c r="EK244" s="126">
        <v>0</v>
      </c>
      <c r="EL244" s="126">
        <v>140</v>
      </c>
      <c r="EM244" s="126">
        <v>102</v>
      </c>
      <c r="EN244" s="126">
        <v>7</v>
      </c>
      <c r="EO244" s="126">
        <v>31</v>
      </c>
      <c r="EP244" s="126">
        <v>0</v>
      </c>
      <c r="EQ244" s="126">
        <v>0</v>
      </c>
      <c r="ER244" s="127" t="b">
        <v>0</v>
      </c>
      <c r="ES244" s="127" t="b">
        <v>0</v>
      </c>
      <c r="ET244" s="127" t="b">
        <v>0</v>
      </c>
      <c r="EU244" s="128">
        <v>0</v>
      </c>
      <c r="EV244" s="128">
        <v>0</v>
      </c>
      <c r="EW244" s="128">
        <v>0</v>
      </c>
      <c r="EX244" s="128">
        <v>0</v>
      </c>
      <c r="EY244" s="128">
        <v>0</v>
      </c>
      <c r="EZ244" s="128">
        <v>0</v>
      </c>
      <c r="FA244" s="127" t="b">
        <v>0</v>
      </c>
      <c r="FB244" s="127" t="b">
        <v>0</v>
      </c>
      <c r="FC244" s="127" t="b">
        <v>0</v>
      </c>
      <c r="FD244" s="128">
        <v>0</v>
      </c>
      <c r="FE244" s="128">
        <v>0</v>
      </c>
      <c r="FF244" s="128">
        <v>0</v>
      </c>
      <c r="FG244" s="128">
        <v>0</v>
      </c>
      <c r="FH244" s="128">
        <v>0</v>
      </c>
      <c r="FI244" s="128">
        <v>0</v>
      </c>
      <c r="FJ244" s="127" t="b">
        <v>0</v>
      </c>
      <c r="FK244" s="127" t="b">
        <v>0</v>
      </c>
      <c r="FL244" s="127" t="b">
        <v>0</v>
      </c>
      <c r="FM244" s="128">
        <v>0</v>
      </c>
      <c r="FN244" s="128">
        <v>0</v>
      </c>
      <c r="FO244" s="128">
        <v>0</v>
      </c>
      <c r="FP244" s="128">
        <v>0</v>
      </c>
      <c r="FQ244" s="128">
        <v>0</v>
      </c>
      <c r="FR244" s="128">
        <v>0</v>
      </c>
      <c r="FS244" s="183" t="s">
        <v>993</v>
      </c>
      <c r="FT244" s="128">
        <v>0</v>
      </c>
      <c r="FU244" s="126">
        <v>0</v>
      </c>
      <c r="FV244" s="126">
        <v>140</v>
      </c>
      <c r="FW244" s="126">
        <v>0</v>
      </c>
      <c r="FX244" s="126">
        <v>0</v>
      </c>
      <c r="FY244" s="126">
        <v>0</v>
      </c>
      <c r="FZ244" s="126">
        <v>0</v>
      </c>
      <c r="GA244" s="126">
        <v>0</v>
      </c>
      <c r="GB244" s="126">
        <v>0</v>
      </c>
      <c r="GC244" s="126">
        <v>0</v>
      </c>
      <c r="GD244" s="126">
        <v>0</v>
      </c>
      <c r="GE244" s="126">
        <v>0</v>
      </c>
      <c r="GF244" s="126">
        <v>0</v>
      </c>
      <c r="GG244" s="126">
        <v>0</v>
      </c>
      <c r="GH244" s="126">
        <v>0</v>
      </c>
      <c r="GI244" s="126">
        <v>0</v>
      </c>
      <c r="GJ244" s="126">
        <v>0</v>
      </c>
      <c r="GK244" s="126">
        <v>0</v>
      </c>
      <c r="GL244" s="126">
        <v>0</v>
      </c>
      <c r="GM244" s="127" t="b">
        <v>0</v>
      </c>
      <c r="GN244" s="183" t="s">
        <v>993</v>
      </c>
      <c r="GO244" s="183" t="s">
        <v>993</v>
      </c>
      <c r="GP244" s="183" t="s">
        <v>993</v>
      </c>
      <c r="GQ244" s="183" t="s">
        <v>993</v>
      </c>
      <c r="GR244" s="127"/>
      <c r="GS244" s="123"/>
    </row>
    <row r="245" spans="1:201">
      <c r="A245" s="122"/>
      <c r="B245" s="210" t="s">
        <v>666</v>
      </c>
      <c r="C245" s="183" t="s">
        <v>1085</v>
      </c>
      <c r="D245" s="183" t="s">
        <v>1086</v>
      </c>
      <c r="E245" s="183" t="s">
        <v>437</v>
      </c>
      <c r="F245" s="183" t="s">
        <v>986</v>
      </c>
      <c r="G245" s="183" t="s">
        <v>1062</v>
      </c>
      <c r="H245" s="183" t="s">
        <v>1063</v>
      </c>
      <c r="I245" s="183" t="s">
        <v>1064</v>
      </c>
      <c r="J245" s="183" t="s">
        <v>1065</v>
      </c>
      <c r="K245" s="126">
        <v>2</v>
      </c>
      <c r="L245" s="183" t="s">
        <v>1086</v>
      </c>
      <c r="M245" s="183" t="s">
        <v>1041</v>
      </c>
      <c r="N245" s="183" t="s">
        <v>669</v>
      </c>
      <c r="O245" s="183" t="s">
        <v>1089</v>
      </c>
      <c r="P245" s="183" t="s">
        <v>293</v>
      </c>
      <c r="Q245" s="183" t="s">
        <v>296</v>
      </c>
      <c r="R245" s="127" t="b">
        <v>1</v>
      </c>
      <c r="S245" s="126">
        <v>3</v>
      </c>
      <c r="T245" s="127" t="b">
        <v>0</v>
      </c>
      <c r="U245" s="126">
        <v>0</v>
      </c>
      <c r="V245" s="127" t="b">
        <v>0</v>
      </c>
      <c r="W245" s="127" t="b">
        <v>0</v>
      </c>
      <c r="X245" s="183" t="s">
        <v>296</v>
      </c>
      <c r="Y245" s="183" t="b">
        <f t="shared" si="73"/>
        <v>1</v>
      </c>
      <c r="Z245" s="183" t="s">
        <v>993</v>
      </c>
      <c r="AA245" s="127" t="b">
        <v>0</v>
      </c>
      <c r="AB245" s="183" t="s">
        <v>993</v>
      </c>
      <c r="AC245" s="183" t="s">
        <v>993</v>
      </c>
      <c r="AD245" s="183" t="s">
        <v>993</v>
      </c>
      <c r="AE245" s="183">
        <f t="shared" si="74"/>
        <v>50</v>
      </c>
      <c r="AF245" s="183">
        <f t="shared" si="75"/>
        <v>30</v>
      </c>
      <c r="AG245" s="183">
        <f t="shared" si="76"/>
        <v>22</v>
      </c>
      <c r="AH245" s="183">
        <f t="shared" si="77"/>
        <v>50</v>
      </c>
      <c r="AI245" s="126">
        <v>50</v>
      </c>
      <c r="AJ245" s="126">
        <v>30</v>
      </c>
      <c r="AK245" s="126">
        <v>22</v>
      </c>
      <c r="AL245" s="126">
        <v>50</v>
      </c>
      <c r="AM245" s="126">
        <v>0</v>
      </c>
      <c r="AN245" s="126">
        <v>0</v>
      </c>
      <c r="AO245" s="126">
        <v>0</v>
      </c>
      <c r="AP245" s="126">
        <v>0</v>
      </c>
      <c r="AQ245" s="126">
        <v>0</v>
      </c>
      <c r="AR245" s="126">
        <v>0</v>
      </c>
      <c r="AS245" s="126">
        <v>0</v>
      </c>
      <c r="AT245" s="126">
        <v>0</v>
      </c>
      <c r="AU245" s="126">
        <v>0</v>
      </c>
      <c r="AV245" s="126">
        <v>0</v>
      </c>
      <c r="AW245" s="126">
        <v>0</v>
      </c>
      <c r="AX245" s="126">
        <v>0</v>
      </c>
      <c r="AY245" s="126">
        <v>0</v>
      </c>
      <c r="AZ245" s="126">
        <v>0</v>
      </c>
      <c r="BA245" s="126">
        <v>0</v>
      </c>
      <c r="BB245" s="126">
        <v>0</v>
      </c>
      <c r="BC245" s="127" t="b">
        <v>0</v>
      </c>
      <c r="BD245" s="127"/>
      <c r="BE245" s="183" t="s">
        <v>444</v>
      </c>
      <c r="BF245" s="126">
        <v>50</v>
      </c>
      <c r="BG245" s="183" t="s">
        <v>993</v>
      </c>
      <c r="BH245" s="126">
        <v>0</v>
      </c>
      <c r="BI245" s="183" t="s">
        <v>993</v>
      </c>
      <c r="BJ245" s="126">
        <v>0</v>
      </c>
      <c r="BK245" s="126">
        <v>0</v>
      </c>
      <c r="BL245" s="126">
        <v>0</v>
      </c>
      <c r="BM245" s="183" t="s">
        <v>993</v>
      </c>
      <c r="BN245" s="183" t="s">
        <v>993</v>
      </c>
      <c r="BO245" s="183" t="s">
        <v>993</v>
      </c>
      <c r="BP245" s="126">
        <v>0</v>
      </c>
      <c r="BQ245" s="183" t="s">
        <v>993</v>
      </c>
      <c r="BR245" s="126">
        <v>0</v>
      </c>
      <c r="BS245" s="183" t="s">
        <v>993</v>
      </c>
      <c r="BT245" s="126">
        <v>0</v>
      </c>
      <c r="BU245" s="126">
        <v>0</v>
      </c>
      <c r="BV245" s="126">
        <v>0</v>
      </c>
      <c r="BW245" s="183" t="s">
        <v>993</v>
      </c>
      <c r="BX245" s="126">
        <v>0</v>
      </c>
      <c r="BY245" s="183" t="s">
        <v>993</v>
      </c>
      <c r="BZ245" s="126">
        <v>0</v>
      </c>
      <c r="CA245" s="183" t="s">
        <v>993</v>
      </c>
      <c r="CB245" s="126">
        <v>0</v>
      </c>
      <c r="CC245" s="126">
        <v>0</v>
      </c>
      <c r="CD245" s="126">
        <v>0</v>
      </c>
      <c r="CE245" s="183" t="s">
        <v>993</v>
      </c>
      <c r="CF245" s="126">
        <v>0</v>
      </c>
      <c r="CG245" s="183" t="s">
        <v>993</v>
      </c>
      <c r="CH245" s="126">
        <v>0</v>
      </c>
      <c r="CI245" s="183" t="s">
        <v>993</v>
      </c>
      <c r="CJ245" s="126">
        <v>0</v>
      </c>
      <c r="CK245" s="126">
        <v>0</v>
      </c>
      <c r="CL245" s="126">
        <v>0</v>
      </c>
      <c r="CM245" s="126">
        <v>22</v>
      </c>
      <c r="CN245" s="126">
        <v>0</v>
      </c>
      <c r="CO245" s="126">
        <v>0</v>
      </c>
      <c r="CP245" s="126">
        <v>0</v>
      </c>
      <c r="CQ245" s="126">
        <v>0</v>
      </c>
      <c r="CR245" s="126">
        <v>0</v>
      </c>
      <c r="CS245" s="126">
        <v>0</v>
      </c>
      <c r="CT245" s="126">
        <v>0</v>
      </c>
      <c r="CU245" s="126">
        <v>0</v>
      </c>
      <c r="CV245" s="126">
        <v>0</v>
      </c>
      <c r="CW245" s="126">
        <v>0</v>
      </c>
      <c r="CX245" s="126">
        <v>0</v>
      </c>
      <c r="CY245" s="126">
        <v>0</v>
      </c>
      <c r="CZ245" s="126">
        <v>0</v>
      </c>
      <c r="DA245" s="126">
        <v>0</v>
      </c>
      <c r="DB245" s="126">
        <v>0</v>
      </c>
      <c r="DC245" s="126">
        <v>0</v>
      </c>
      <c r="DD245" s="126">
        <v>0</v>
      </c>
      <c r="DE245" s="126">
        <v>0</v>
      </c>
      <c r="DF245" s="126">
        <v>0</v>
      </c>
      <c r="DG245" s="127" t="b">
        <v>0</v>
      </c>
      <c r="DH245" s="183" t="s">
        <v>298</v>
      </c>
      <c r="DI245" s="183" t="s">
        <v>993</v>
      </c>
      <c r="DJ245" s="183" t="s">
        <v>993</v>
      </c>
      <c r="DK245" s="183" t="s">
        <v>993</v>
      </c>
      <c r="DL245" s="126">
        <v>124</v>
      </c>
      <c r="DM245" s="126">
        <v>101</v>
      </c>
      <c r="DN245" s="126">
        <v>23</v>
      </c>
      <c r="DO245" s="126">
        <v>0</v>
      </c>
      <c r="DP245" s="126">
        <v>10019</v>
      </c>
      <c r="DQ245" s="126">
        <v>125</v>
      </c>
      <c r="DR245" s="167">
        <f t="shared" si="68"/>
        <v>0.54898630136986304</v>
      </c>
      <c r="DS245" s="168">
        <f t="shared" si="69"/>
        <v>80.47389558232932</v>
      </c>
      <c r="DT245" s="126">
        <v>124</v>
      </c>
      <c r="DU245" s="126">
        <v>4</v>
      </c>
      <c r="DV245" s="126">
        <v>106</v>
      </c>
      <c r="DW245" s="126">
        <v>8</v>
      </c>
      <c r="DX245" s="126">
        <v>6</v>
      </c>
      <c r="DY245" s="126">
        <v>0</v>
      </c>
      <c r="DZ245" s="126">
        <v>0</v>
      </c>
      <c r="EA245" s="126">
        <v>0</v>
      </c>
      <c r="EB245" s="126">
        <v>125</v>
      </c>
      <c r="EC245" s="126">
        <v>8</v>
      </c>
      <c r="ED245" s="126">
        <v>97</v>
      </c>
      <c r="EE245" s="126">
        <v>6</v>
      </c>
      <c r="EF245" s="126">
        <v>0</v>
      </c>
      <c r="EG245" s="126">
        <v>1</v>
      </c>
      <c r="EH245" s="126">
        <v>0</v>
      </c>
      <c r="EI245" s="126">
        <v>5</v>
      </c>
      <c r="EJ245" s="126">
        <v>8</v>
      </c>
      <c r="EK245" s="126">
        <v>0</v>
      </c>
      <c r="EL245" s="126">
        <v>117</v>
      </c>
      <c r="EM245" s="126">
        <v>77</v>
      </c>
      <c r="EN245" s="126">
        <v>3</v>
      </c>
      <c r="EO245" s="126">
        <v>37</v>
      </c>
      <c r="EP245" s="126">
        <v>0</v>
      </c>
      <c r="EQ245" s="126">
        <v>0</v>
      </c>
      <c r="ER245" s="127" t="b">
        <v>0</v>
      </c>
      <c r="ES245" s="127" t="b">
        <v>0</v>
      </c>
      <c r="ET245" s="127" t="b">
        <v>0</v>
      </c>
      <c r="EU245" s="128">
        <v>0</v>
      </c>
      <c r="EV245" s="128">
        <v>0</v>
      </c>
      <c r="EW245" s="128">
        <v>0</v>
      </c>
      <c r="EX245" s="128">
        <v>0</v>
      </c>
      <c r="EY245" s="128">
        <v>0</v>
      </c>
      <c r="EZ245" s="128">
        <v>0</v>
      </c>
      <c r="FA245" s="127" t="b">
        <v>0</v>
      </c>
      <c r="FB245" s="127" t="b">
        <v>0</v>
      </c>
      <c r="FC245" s="127" t="b">
        <v>0</v>
      </c>
      <c r="FD245" s="128">
        <v>0</v>
      </c>
      <c r="FE245" s="128">
        <v>0</v>
      </c>
      <c r="FF245" s="128">
        <v>0</v>
      </c>
      <c r="FG245" s="128">
        <v>0</v>
      </c>
      <c r="FH245" s="128">
        <v>0</v>
      </c>
      <c r="FI245" s="128">
        <v>0</v>
      </c>
      <c r="FJ245" s="127" t="b">
        <v>0</v>
      </c>
      <c r="FK245" s="127" t="b">
        <v>0</v>
      </c>
      <c r="FL245" s="127" t="b">
        <v>0</v>
      </c>
      <c r="FM245" s="128">
        <v>0</v>
      </c>
      <c r="FN245" s="128">
        <v>0</v>
      </c>
      <c r="FO245" s="128">
        <v>0</v>
      </c>
      <c r="FP245" s="128">
        <v>0</v>
      </c>
      <c r="FQ245" s="128">
        <v>0</v>
      </c>
      <c r="FR245" s="128">
        <v>0</v>
      </c>
      <c r="FS245" s="183" t="s">
        <v>993</v>
      </c>
      <c r="FT245" s="128">
        <v>0</v>
      </c>
      <c r="FU245" s="126">
        <v>0</v>
      </c>
      <c r="FV245" s="126">
        <v>117</v>
      </c>
      <c r="FW245" s="126">
        <v>0</v>
      </c>
      <c r="FX245" s="126">
        <v>0</v>
      </c>
      <c r="FY245" s="126">
        <v>0</v>
      </c>
      <c r="FZ245" s="126">
        <v>0</v>
      </c>
      <c r="GA245" s="126">
        <v>0</v>
      </c>
      <c r="GB245" s="126">
        <v>0</v>
      </c>
      <c r="GC245" s="126">
        <v>0</v>
      </c>
      <c r="GD245" s="126">
        <v>0</v>
      </c>
      <c r="GE245" s="126">
        <v>0</v>
      </c>
      <c r="GF245" s="126">
        <v>0</v>
      </c>
      <c r="GG245" s="126">
        <v>0</v>
      </c>
      <c r="GH245" s="126">
        <v>0</v>
      </c>
      <c r="GI245" s="126">
        <v>0</v>
      </c>
      <c r="GJ245" s="126">
        <v>0</v>
      </c>
      <c r="GK245" s="126">
        <v>0</v>
      </c>
      <c r="GL245" s="126">
        <v>0</v>
      </c>
      <c r="GM245" s="127" t="b">
        <v>0</v>
      </c>
      <c r="GN245" s="183" t="s">
        <v>993</v>
      </c>
      <c r="GO245" s="183" t="s">
        <v>993</v>
      </c>
      <c r="GP245" s="183" t="s">
        <v>993</v>
      </c>
      <c r="GQ245" s="183" t="s">
        <v>993</v>
      </c>
      <c r="GR245" s="127"/>
      <c r="GS245" s="123"/>
    </row>
    <row r="246" spans="1:201">
      <c r="A246" s="122"/>
      <c r="B246" s="210" t="s">
        <v>666</v>
      </c>
      <c r="C246" s="183" t="s">
        <v>1085</v>
      </c>
      <c r="D246" s="183" t="s">
        <v>1086</v>
      </c>
      <c r="E246" s="183" t="s">
        <v>437</v>
      </c>
      <c r="F246" s="183" t="s">
        <v>986</v>
      </c>
      <c r="G246" s="183" t="s">
        <v>1062</v>
      </c>
      <c r="H246" s="183" t="s">
        <v>1063</v>
      </c>
      <c r="I246" s="183" t="s">
        <v>1064</v>
      </c>
      <c r="J246" s="183" t="s">
        <v>1065</v>
      </c>
      <c r="K246" s="126">
        <v>3</v>
      </c>
      <c r="L246" s="183" t="s">
        <v>1086</v>
      </c>
      <c r="M246" s="183" t="s">
        <v>1090</v>
      </c>
      <c r="N246" s="183" t="s">
        <v>670</v>
      </c>
      <c r="O246" s="183" t="s">
        <v>1091</v>
      </c>
      <c r="P246" s="183" t="s">
        <v>293</v>
      </c>
      <c r="Q246" s="183" t="s">
        <v>296</v>
      </c>
      <c r="R246" s="127" t="b">
        <v>0</v>
      </c>
      <c r="S246" s="126">
        <v>0</v>
      </c>
      <c r="T246" s="127" t="b">
        <v>0</v>
      </c>
      <c r="U246" s="126">
        <v>0</v>
      </c>
      <c r="V246" s="127" t="b">
        <v>0</v>
      </c>
      <c r="W246" s="127" t="b">
        <v>1</v>
      </c>
      <c r="X246" s="183" t="s">
        <v>296</v>
      </c>
      <c r="Y246" s="183" t="b">
        <f t="shared" si="73"/>
        <v>1</v>
      </c>
      <c r="Z246" s="183" t="s">
        <v>993</v>
      </c>
      <c r="AA246" s="127" t="b">
        <v>0</v>
      </c>
      <c r="AB246" s="183" t="s">
        <v>993</v>
      </c>
      <c r="AC246" s="183" t="s">
        <v>993</v>
      </c>
      <c r="AD246" s="183" t="s">
        <v>993</v>
      </c>
      <c r="AE246" s="183">
        <f t="shared" si="74"/>
        <v>50</v>
      </c>
      <c r="AF246" s="183">
        <f t="shared" si="75"/>
        <v>50</v>
      </c>
      <c r="AG246" s="183">
        <f t="shared" si="76"/>
        <v>44</v>
      </c>
      <c r="AH246" s="183">
        <f t="shared" si="77"/>
        <v>50</v>
      </c>
      <c r="AI246" s="126">
        <v>50</v>
      </c>
      <c r="AJ246" s="126">
        <v>50</v>
      </c>
      <c r="AK246" s="126">
        <v>44</v>
      </c>
      <c r="AL246" s="126">
        <v>50</v>
      </c>
      <c r="AM246" s="126">
        <v>0</v>
      </c>
      <c r="AN246" s="126">
        <v>0</v>
      </c>
      <c r="AO246" s="126">
        <v>0</v>
      </c>
      <c r="AP246" s="126">
        <v>0</v>
      </c>
      <c r="AQ246" s="126">
        <v>0</v>
      </c>
      <c r="AR246" s="126">
        <v>0</v>
      </c>
      <c r="AS246" s="126">
        <v>0</v>
      </c>
      <c r="AT246" s="126">
        <v>0</v>
      </c>
      <c r="AU246" s="126">
        <v>0</v>
      </c>
      <c r="AV246" s="126">
        <v>0</v>
      </c>
      <c r="AW246" s="126">
        <v>0</v>
      </c>
      <c r="AX246" s="126">
        <v>0</v>
      </c>
      <c r="AY246" s="126">
        <v>0</v>
      </c>
      <c r="AZ246" s="126">
        <v>0</v>
      </c>
      <c r="BA246" s="126">
        <v>0</v>
      </c>
      <c r="BB246" s="126">
        <v>0</v>
      </c>
      <c r="BC246" s="127" t="b">
        <v>0</v>
      </c>
      <c r="BD246" s="127"/>
      <c r="BE246" s="183" t="s">
        <v>444</v>
      </c>
      <c r="BF246" s="126">
        <v>50</v>
      </c>
      <c r="BG246" s="183" t="s">
        <v>993</v>
      </c>
      <c r="BH246" s="126">
        <v>0</v>
      </c>
      <c r="BI246" s="183" t="s">
        <v>993</v>
      </c>
      <c r="BJ246" s="126">
        <v>0</v>
      </c>
      <c r="BK246" s="126">
        <v>0</v>
      </c>
      <c r="BL246" s="126">
        <v>0</v>
      </c>
      <c r="BM246" s="183" t="s">
        <v>993</v>
      </c>
      <c r="BN246" s="183" t="s">
        <v>993</v>
      </c>
      <c r="BO246" s="183" t="s">
        <v>993</v>
      </c>
      <c r="BP246" s="126">
        <v>0</v>
      </c>
      <c r="BQ246" s="183" t="s">
        <v>993</v>
      </c>
      <c r="BR246" s="126">
        <v>0</v>
      </c>
      <c r="BS246" s="183" t="s">
        <v>993</v>
      </c>
      <c r="BT246" s="126">
        <v>0</v>
      </c>
      <c r="BU246" s="126">
        <v>0</v>
      </c>
      <c r="BV246" s="126">
        <v>0</v>
      </c>
      <c r="BW246" s="183" t="s">
        <v>993</v>
      </c>
      <c r="BX246" s="126">
        <v>0</v>
      </c>
      <c r="BY246" s="183" t="s">
        <v>993</v>
      </c>
      <c r="BZ246" s="126">
        <v>0</v>
      </c>
      <c r="CA246" s="183" t="s">
        <v>993</v>
      </c>
      <c r="CB246" s="126">
        <v>0</v>
      </c>
      <c r="CC246" s="126">
        <v>0</v>
      </c>
      <c r="CD246" s="126">
        <v>0</v>
      </c>
      <c r="CE246" s="183" t="s">
        <v>993</v>
      </c>
      <c r="CF246" s="126">
        <v>0</v>
      </c>
      <c r="CG246" s="183" t="s">
        <v>993</v>
      </c>
      <c r="CH246" s="126">
        <v>0</v>
      </c>
      <c r="CI246" s="183" t="s">
        <v>993</v>
      </c>
      <c r="CJ246" s="126">
        <v>0</v>
      </c>
      <c r="CK246" s="126">
        <v>0</v>
      </c>
      <c r="CL246" s="126">
        <v>0</v>
      </c>
      <c r="CM246" s="126">
        <v>30</v>
      </c>
      <c r="CN246" s="126">
        <v>0.8</v>
      </c>
      <c r="CO246" s="126">
        <v>1</v>
      </c>
      <c r="CP246" s="126">
        <v>0</v>
      </c>
      <c r="CQ246" s="126">
        <v>4</v>
      </c>
      <c r="CR246" s="126">
        <v>0</v>
      </c>
      <c r="CS246" s="126">
        <v>0</v>
      </c>
      <c r="CT246" s="126">
        <v>0</v>
      </c>
      <c r="CU246" s="126">
        <v>0</v>
      </c>
      <c r="CV246" s="126">
        <v>0</v>
      </c>
      <c r="CW246" s="126">
        <v>0</v>
      </c>
      <c r="CX246" s="126">
        <v>0</v>
      </c>
      <c r="CY246" s="126">
        <v>0</v>
      </c>
      <c r="CZ246" s="126">
        <v>0</v>
      </c>
      <c r="DA246" s="126">
        <v>0</v>
      </c>
      <c r="DB246" s="126">
        <v>0</v>
      </c>
      <c r="DC246" s="126">
        <v>0</v>
      </c>
      <c r="DD246" s="126">
        <v>0</v>
      </c>
      <c r="DE246" s="126">
        <v>0</v>
      </c>
      <c r="DF246" s="126">
        <v>0</v>
      </c>
      <c r="DG246" s="127" t="b">
        <v>0</v>
      </c>
      <c r="DH246" s="183" t="s">
        <v>298</v>
      </c>
      <c r="DI246" s="183" t="s">
        <v>993</v>
      </c>
      <c r="DJ246" s="183" t="s">
        <v>993</v>
      </c>
      <c r="DK246" s="183" t="s">
        <v>993</v>
      </c>
      <c r="DL246" s="126">
        <v>47</v>
      </c>
      <c r="DM246" s="126">
        <v>41</v>
      </c>
      <c r="DN246" s="126">
        <v>6</v>
      </c>
      <c r="DO246" s="126">
        <v>0</v>
      </c>
      <c r="DP246" s="126">
        <v>17666</v>
      </c>
      <c r="DQ246" s="126">
        <v>48</v>
      </c>
      <c r="DR246" s="167">
        <f t="shared" si="68"/>
        <v>0.96799999999999997</v>
      </c>
      <c r="DS246" s="168">
        <f t="shared" si="69"/>
        <v>371.91578947368419</v>
      </c>
      <c r="DT246" s="126">
        <v>47</v>
      </c>
      <c r="DU246" s="126">
        <v>3</v>
      </c>
      <c r="DV246" s="126">
        <v>42</v>
      </c>
      <c r="DW246" s="126">
        <v>1</v>
      </c>
      <c r="DX246" s="126">
        <v>1</v>
      </c>
      <c r="DY246" s="126">
        <v>0</v>
      </c>
      <c r="DZ246" s="126">
        <v>0</v>
      </c>
      <c r="EA246" s="126">
        <v>0</v>
      </c>
      <c r="EB246" s="126">
        <v>48</v>
      </c>
      <c r="EC246" s="126">
        <v>0</v>
      </c>
      <c r="ED246" s="126">
        <v>34</v>
      </c>
      <c r="EE246" s="126">
        <v>5</v>
      </c>
      <c r="EF246" s="126">
        <v>0</v>
      </c>
      <c r="EG246" s="126">
        <v>0</v>
      </c>
      <c r="EH246" s="126">
        <v>0</v>
      </c>
      <c r="EI246" s="126">
        <v>3</v>
      </c>
      <c r="EJ246" s="126">
        <v>6</v>
      </c>
      <c r="EK246" s="126">
        <v>0</v>
      </c>
      <c r="EL246" s="126">
        <v>48</v>
      </c>
      <c r="EM246" s="126">
        <v>29</v>
      </c>
      <c r="EN246" s="126">
        <v>0</v>
      </c>
      <c r="EO246" s="126">
        <v>19</v>
      </c>
      <c r="EP246" s="126">
        <v>0</v>
      </c>
      <c r="EQ246" s="126">
        <v>0</v>
      </c>
      <c r="ER246" s="127" t="b">
        <v>0</v>
      </c>
      <c r="ES246" s="127" t="b">
        <v>0</v>
      </c>
      <c r="ET246" s="127" t="b">
        <v>0</v>
      </c>
      <c r="EU246" s="128">
        <v>0</v>
      </c>
      <c r="EV246" s="128">
        <v>0</v>
      </c>
      <c r="EW246" s="128">
        <v>0</v>
      </c>
      <c r="EX246" s="128">
        <v>0</v>
      </c>
      <c r="EY246" s="128">
        <v>0</v>
      </c>
      <c r="EZ246" s="128">
        <v>0</v>
      </c>
      <c r="FA246" s="127" t="b">
        <v>0</v>
      </c>
      <c r="FB246" s="127" t="b">
        <v>0</v>
      </c>
      <c r="FC246" s="127" t="b">
        <v>0</v>
      </c>
      <c r="FD246" s="128">
        <v>0</v>
      </c>
      <c r="FE246" s="128">
        <v>0</v>
      </c>
      <c r="FF246" s="128">
        <v>0</v>
      </c>
      <c r="FG246" s="128">
        <v>0</v>
      </c>
      <c r="FH246" s="128">
        <v>0</v>
      </c>
      <c r="FI246" s="128">
        <v>0</v>
      </c>
      <c r="FJ246" s="127" t="b">
        <v>0</v>
      </c>
      <c r="FK246" s="127" t="b">
        <v>0</v>
      </c>
      <c r="FL246" s="127" t="b">
        <v>0</v>
      </c>
      <c r="FM246" s="128">
        <v>0</v>
      </c>
      <c r="FN246" s="128">
        <v>0</v>
      </c>
      <c r="FO246" s="128">
        <v>0</v>
      </c>
      <c r="FP246" s="128">
        <v>0</v>
      </c>
      <c r="FQ246" s="128">
        <v>0</v>
      </c>
      <c r="FR246" s="128">
        <v>0</v>
      </c>
      <c r="FS246" s="183" t="s">
        <v>993</v>
      </c>
      <c r="FT246" s="128">
        <v>0</v>
      </c>
      <c r="FU246" s="126">
        <v>0</v>
      </c>
      <c r="FV246" s="126">
        <v>48</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6">
        <v>0</v>
      </c>
      <c r="GM246" s="127" t="b">
        <v>0</v>
      </c>
      <c r="GN246" s="183" t="s">
        <v>993</v>
      </c>
      <c r="GO246" s="183" t="s">
        <v>993</v>
      </c>
      <c r="GP246" s="183" t="s">
        <v>993</v>
      </c>
      <c r="GQ246" s="183" t="s">
        <v>993</v>
      </c>
      <c r="GR246" s="127"/>
      <c r="GS246" s="123"/>
    </row>
    <row r="247" spans="1:201">
      <c r="A247" s="122"/>
      <c r="B247" s="210" t="s">
        <v>666</v>
      </c>
      <c r="C247" s="183" t="s">
        <v>1085</v>
      </c>
      <c r="D247" s="183" t="s">
        <v>1086</v>
      </c>
      <c r="E247" s="183" t="s">
        <v>437</v>
      </c>
      <c r="F247" s="183" t="s">
        <v>986</v>
      </c>
      <c r="G247" s="183" t="s">
        <v>1062</v>
      </c>
      <c r="H247" s="183" t="s">
        <v>1063</v>
      </c>
      <c r="I247" s="183" t="s">
        <v>1064</v>
      </c>
      <c r="J247" s="183" t="s">
        <v>1065</v>
      </c>
      <c r="K247" s="126">
        <v>4</v>
      </c>
      <c r="L247" s="183" t="s">
        <v>1086</v>
      </c>
      <c r="M247" s="183" t="s">
        <v>1092</v>
      </c>
      <c r="N247" s="183" t="s">
        <v>671</v>
      </c>
      <c r="O247" s="183" t="s">
        <v>1091</v>
      </c>
      <c r="P247" s="183" t="s">
        <v>293</v>
      </c>
      <c r="Q247" s="183" t="s">
        <v>296</v>
      </c>
      <c r="R247" s="127" t="b">
        <v>0</v>
      </c>
      <c r="S247" s="126">
        <v>0</v>
      </c>
      <c r="T247" s="127" t="b">
        <v>0</v>
      </c>
      <c r="U247" s="126">
        <v>0</v>
      </c>
      <c r="V247" s="127" t="b">
        <v>0</v>
      </c>
      <c r="W247" s="127" t="b">
        <v>1</v>
      </c>
      <c r="X247" s="183" t="s">
        <v>296</v>
      </c>
      <c r="Y247" s="183" t="b">
        <f t="shared" si="73"/>
        <v>1</v>
      </c>
      <c r="Z247" s="183" t="s">
        <v>993</v>
      </c>
      <c r="AA247" s="127" t="b">
        <v>0</v>
      </c>
      <c r="AB247" s="183" t="s">
        <v>993</v>
      </c>
      <c r="AC247" s="183" t="s">
        <v>993</v>
      </c>
      <c r="AD247" s="183" t="s">
        <v>993</v>
      </c>
      <c r="AE247" s="183">
        <f t="shared" si="74"/>
        <v>50</v>
      </c>
      <c r="AF247" s="183">
        <f t="shared" si="75"/>
        <v>50</v>
      </c>
      <c r="AG247" s="183">
        <f t="shared" si="76"/>
        <v>43</v>
      </c>
      <c r="AH247" s="183">
        <f t="shared" si="77"/>
        <v>50</v>
      </c>
      <c r="AI247" s="126">
        <v>50</v>
      </c>
      <c r="AJ247" s="126">
        <v>50</v>
      </c>
      <c r="AK247" s="126">
        <v>43</v>
      </c>
      <c r="AL247" s="126">
        <v>50</v>
      </c>
      <c r="AM247" s="126">
        <v>0</v>
      </c>
      <c r="AN247" s="126">
        <v>0</v>
      </c>
      <c r="AO247" s="126">
        <v>0</v>
      </c>
      <c r="AP247" s="126">
        <v>0</v>
      </c>
      <c r="AQ247" s="126">
        <v>0</v>
      </c>
      <c r="AR247" s="126">
        <v>0</v>
      </c>
      <c r="AS247" s="126">
        <v>0</v>
      </c>
      <c r="AT247" s="126">
        <v>0</v>
      </c>
      <c r="AU247" s="126">
        <v>0</v>
      </c>
      <c r="AV247" s="126">
        <v>0</v>
      </c>
      <c r="AW247" s="126">
        <v>0</v>
      </c>
      <c r="AX247" s="126">
        <v>0</v>
      </c>
      <c r="AY247" s="126">
        <v>0</v>
      </c>
      <c r="AZ247" s="126">
        <v>0</v>
      </c>
      <c r="BA247" s="126">
        <v>0</v>
      </c>
      <c r="BB247" s="126">
        <v>0</v>
      </c>
      <c r="BC247" s="127" t="b">
        <v>0</v>
      </c>
      <c r="BD247" s="127"/>
      <c r="BE247" s="183" t="s">
        <v>444</v>
      </c>
      <c r="BF247" s="126">
        <v>50</v>
      </c>
      <c r="BG247" s="183" t="s">
        <v>993</v>
      </c>
      <c r="BH247" s="126">
        <v>0</v>
      </c>
      <c r="BI247" s="183" t="s">
        <v>993</v>
      </c>
      <c r="BJ247" s="126">
        <v>0</v>
      </c>
      <c r="BK247" s="126">
        <v>0</v>
      </c>
      <c r="BL247" s="126">
        <v>0</v>
      </c>
      <c r="BM247" s="183" t="s">
        <v>993</v>
      </c>
      <c r="BN247" s="183" t="s">
        <v>993</v>
      </c>
      <c r="BO247" s="183" t="s">
        <v>993</v>
      </c>
      <c r="BP247" s="126">
        <v>0</v>
      </c>
      <c r="BQ247" s="183" t="s">
        <v>993</v>
      </c>
      <c r="BR247" s="126">
        <v>0</v>
      </c>
      <c r="BS247" s="183" t="s">
        <v>993</v>
      </c>
      <c r="BT247" s="126">
        <v>0</v>
      </c>
      <c r="BU247" s="126">
        <v>0</v>
      </c>
      <c r="BV247" s="126">
        <v>0</v>
      </c>
      <c r="BW247" s="183" t="s">
        <v>993</v>
      </c>
      <c r="BX247" s="126">
        <v>0</v>
      </c>
      <c r="BY247" s="183" t="s">
        <v>993</v>
      </c>
      <c r="BZ247" s="126">
        <v>0</v>
      </c>
      <c r="CA247" s="183" t="s">
        <v>993</v>
      </c>
      <c r="CB247" s="126">
        <v>0</v>
      </c>
      <c r="CC247" s="126">
        <v>0</v>
      </c>
      <c r="CD247" s="126">
        <v>0</v>
      </c>
      <c r="CE247" s="183" t="s">
        <v>993</v>
      </c>
      <c r="CF247" s="126">
        <v>0</v>
      </c>
      <c r="CG247" s="183" t="s">
        <v>993</v>
      </c>
      <c r="CH247" s="126">
        <v>0</v>
      </c>
      <c r="CI247" s="183" t="s">
        <v>993</v>
      </c>
      <c r="CJ247" s="126">
        <v>0</v>
      </c>
      <c r="CK247" s="126">
        <v>0</v>
      </c>
      <c r="CL247" s="126">
        <v>0</v>
      </c>
      <c r="CM247" s="126">
        <v>32</v>
      </c>
      <c r="CN247" s="126">
        <v>0</v>
      </c>
      <c r="CO247" s="126">
        <v>1</v>
      </c>
      <c r="CP247" s="126">
        <v>0</v>
      </c>
      <c r="CQ247" s="126">
        <v>5</v>
      </c>
      <c r="CR247" s="126">
        <v>0</v>
      </c>
      <c r="CS247" s="126">
        <v>0</v>
      </c>
      <c r="CT247" s="126">
        <v>0</v>
      </c>
      <c r="CU247" s="126">
        <v>0</v>
      </c>
      <c r="CV247" s="126">
        <v>0</v>
      </c>
      <c r="CW247" s="126">
        <v>0</v>
      </c>
      <c r="CX247" s="126">
        <v>0</v>
      </c>
      <c r="CY247" s="126">
        <v>0</v>
      </c>
      <c r="CZ247" s="126">
        <v>0</v>
      </c>
      <c r="DA247" s="126">
        <v>0</v>
      </c>
      <c r="DB247" s="126">
        <v>0</v>
      </c>
      <c r="DC247" s="126">
        <v>0</v>
      </c>
      <c r="DD247" s="126">
        <v>0</v>
      </c>
      <c r="DE247" s="126">
        <v>0</v>
      </c>
      <c r="DF247" s="126">
        <v>0</v>
      </c>
      <c r="DG247" s="127" t="b">
        <v>0</v>
      </c>
      <c r="DH247" s="183" t="s">
        <v>298</v>
      </c>
      <c r="DI247" s="183" t="s">
        <v>993</v>
      </c>
      <c r="DJ247" s="183" t="s">
        <v>993</v>
      </c>
      <c r="DK247" s="183" t="s">
        <v>993</v>
      </c>
      <c r="DL247" s="126">
        <v>85</v>
      </c>
      <c r="DM247" s="126">
        <v>73</v>
      </c>
      <c r="DN247" s="126">
        <v>12</v>
      </c>
      <c r="DO247" s="126">
        <v>0</v>
      </c>
      <c r="DP247" s="126">
        <v>17228</v>
      </c>
      <c r="DQ247" s="126">
        <v>87</v>
      </c>
      <c r="DR247" s="167">
        <f t="shared" si="68"/>
        <v>0.94399999999999995</v>
      </c>
      <c r="DS247" s="168">
        <f t="shared" si="69"/>
        <v>200.32558139534885</v>
      </c>
      <c r="DT247" s="126">
        <v>85</v>
      </c>
      <c r="DU247" s="126">
        <v>4</v>
      </c>
      <c r="DV247" s="126">
        <v>76</v>
      </c>
      <c r="DW247" s="126">
        <v>4</v>
      </c>
      <c r="DX247" s="126">
        <v>1</v>
      </c>
      <c r="DY247" s="126">
        <v>0</v>
      </c>
      <c r="DZ247" s="126">
        <v>0</v>
      </c>
      <c r="EA247" s="126">
        <v>0</v>
      </c>
      <c r="EB247" s="126">
        <v>87</v>
      </c>
      <c r="EC247" s="126">
        <v>1</v>
      </c>
      <c r="ED247" s="126">
        <v>71</v>
      </c>
      <c r="EE247" s="126">
        <v>2</v>
      </c>
      <c r="EF247" s="126">
        <v>0</v>
      </c>
      <c r="EG247" s="126">
        <v>0</v>
      </c>
      <c r="EH247" s="126">
        <v>0</v>
      </c>
      <c r="EI247" s="126">
        <v>2</v>
      </c>
      <c r="EJ247" s="126">
        <v>11</v>
      </c>
      <c r="EK247" s="126">
        <v>0</v>
      </c>
      <c r="EL247" s="126">
        <v>86</v>
      </c>
      <c r="EM247" s="126">
        <v>67</v>
      </c>
      <c r="EN247" s="126">
        <v>4</v>
      </c>
      <c r="EO247" s="126">
        <v>15</v>
      </c>
      <c r="EP247" s="126">
        <v>0</v>
      </c>
      <c r="EQ247" s="126">
        <v>0</v>
      </c>
      <c r="ER247" s="127" t="b">
        <v>0</v>
      </c>
      <c r="ES247" s="127" t="b">
        <v>0</v>
      </c>
      <c r="ET247" s="127" t="b">
        <v>0</v>
      </c>
      <c r="EU247" s="128">
        <v>0</v>
      </c>
      <c r="EV247" s="128">
        <v>0</v>
      </c>
      <c r="EW247" s="128">
        <v>0</v>
      </c>
      <c r="EX247" s="128">
        <v>0</v>
      </c>
      <c r="EY247" s="128">
        <v>0</v>
      </c>
      <c r="EZ247" s="128">
        <v>0</v>
      </c>
      <c r="FA247" s="127" t="b">
        <v>0</v>
      </c>
      <c r="FB247" s="127" t="b">
        <v>0</v>
      </c>
      <c r="FC247" s="127" t="b">
        <v>0</v>
      </c>
      <c r="FD247" s="128">
        <v>0</v>
      </c>
      <c r="FE247" s="128">
        <v>0</v>
      </c>
      <c r="FF247" s="128">
        <v>0</v>
      </c>
      <c r="FG247" s="128">
        <v>0</v>
      </c>
      <c r="FH247" s="128">
        <v>0</v>
      </c>
      <c r="FI247" s="128">
        <v>0</v>
      </c>
      <c r="FJ247" s="127" t="b">
        <v>0</v>
      </c>
      <c r="FK247" s="127" t="b">
        <v>0</v>
      </c>
      <c r="FL247" s="127" t="b">
        <v>0</v>
      </c>
      <c r="FM247" s="128">
        <v>0</v>
      </c>
      <c r="FN247" s="128">
        <v>0</v>
      </c>
      <c r="FO247" s="128">
        <v>0</v>
      </c>
      <c r="FP247" s="128">
        <v>0</v>
      </c>
      <c r="FQ247" s="128">
        <v>0</v>
      </c>
      <c r="FR247" s="128">
        <v>0</v>
      </c>
      <c r="FS247" s="183" t="s">
        <v>993</v>
      </c>
      <c r="FT247" s="128">
        <v>0</v>
      </c>
      <c r="FU247" s="126">
        <v>0</v>
      </c>
      <c r="FV247" s="126">
        <v>86</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6">
        <v>0</v>
      </c>
      <c r="GM247" s="127" t="b">
        <v>0</v>
      </c>
      <c r="GN247" s="183" t="s">
        <v>993</v>
      </c>
      <c r="GO247" s="183" t="s">
        <v>993</v>
      </c>
      <c r="GP247" s="183" t="s">
        <v>993</v>
      </c>
      <c r="GQ247" s="183" t="s">
        <v>993</v>
      </c>
      <c r="GR247" s="127"/>
      <c r="GS247" s="123"/>
    </row>
    <row r="248" spans="1:201">
      <c r="A248" s="122"/>
      <c r="B248" s="210" t="s">
        <v>666</v>
      </c>
      <c r="C248" s="183" t="s">
        <v>1085</v>
      </c>
      <c r="D248" s="183" t="s">
        <v>1086</v>
      </c>
      <c r="E248" s="183" t="s">
        <v>437</v>
      </c>
      <c r="F248" s="183" t="s">
        <v>986</v>
      </c>
      <c r="G248" s="183" t="s">
        <v>1062</v>
      </c>
      <c r="H248" s="183" t="s">
        <v>1063</v>
      </c>
      <c r="I248" s="183" t="s">
        <v>1064</v>
      </c>
      <c r="J248" s="183" t="s">
        <v>1065</v>
      </c>
      <c r="K248" s="126">
        <v>5</v>
      </c>
      <c r="L248" s="183" t="s">
        <v>1086</v>
      </c>
      <c r="M248" s="183" t="s">
        <v>1093</v>
      </c>
      <c r="N248" s="183" t="s">
        <v>672</v>
      </c>
      <c r="O248" s="183" t="s">
        <v>1091</v>
      </c>
      <c r="P248" s="183" t="s">
        <v>293</v>
      </c>
      <c r="Q248" s="183" t="s">
        <v>296</v>
      </c>
      <c r="R248" s="127" t="b">
        <v>0</v>
      </c>
      <c r="S248" s="126">
        <v>0</v>
      </c>
      <c r="T248" s="127" t="b">
        <v>0</v>
      </c>
      <c r="U248" s="126">
        <v>0</v>
      </c>
      <c r="V248" s="127" t="b">
        <v>0</v>
      </c>
      <c r="W248" s="127" t="b">
        <v>1</v>
      </c>
      <c r="X248" s="183" t="s">
        <v>296</v>
      </c>
      <c r="Y248" s="183" t="b">
        <f t="shared" si="73"/>
        <v>1</v>
      </c>
      <c r="Z248" s="183" t="s">
        <v>993</v>
      </c>
      <c r="AA248" s="127" t="b">
        <v>0</v>
      </c>
      <c r="AB248" s="183" t="s">
        <v>993</v>
      </c>
      <c r="AC248" s="183" t="s">
        <v>993</v>
      </c>
      <c r="AD248" s="183" t="s">
        <v>993</v>
      </c>
      <c r="AE248" s="183">
        <f t="shared" si="74"/>
        <v>50</v>
      </c>
      <c r="AF248" s="183">
        <f t="shared" si="75"/>
        <v>50</v>
      </c>
      <c r="AG248" s="183">
        <f t="shared" si="76"/>
        <v>44</v>
      </c>
      <c r="AH248" s="183">
        <f t="shared" si="77"/>
        <v>50</v>
      </c>
      <c r="AI248" s="126">
        <v>50</v>
      </c>
      <c r="AJ248" s="126">
        <v>50</v>
      </c>
      <c r="AK248" s="126">
        <v>44</v>
      </c>
      <c r="AL248" s="126">
        <v>50</v>
      </c>
      <c r="AM248" s="126">
        <v>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7" t="b">
        <v>0</v>
      </c>
      <c r="BD248" s="127"/>
      <c r="BE248" s="183" t="s">
        <v>444</v>
      </c>
      <c r="BF248" s="126">
        <v>50</v>
      </c>
      <c r="BG248" s="183" t="s">
        <v>993</v>
      </c>
      <c r="BH248" s="126">
        <v>0</v>
      </c>
      <c r="BI248" s="183" t="s">
        <v>993</v>
      </c>
      <c r="BJ248" s="126">
        <v>0</v>
      </c>
      <c r="BK248" s="126">
        <v>0</v>
      </c>
      <c r="BL248" s="126">
        <v>0</v>
      </c>
      <c r="BM248" s="183" t="s">
        <v>993</v>
      </c>
      <c r="BN248" s="183" t="s">
        <v>993</v>
      </c>
      <c r="BO248" s="183" t="s">
        <v>993</v>
      </c>
      <c r="BP248" s="126">
        <v>0</v>
      </c>
      <c r="BQ248" s="183" t="s">
        <v>993</v>
      </c>
      <c r="BR248" s="126">
        <v>0</v>
      </c>
      <c r="BS248" s="183" t="s">
        <v>993</v>
      </c>
      <c r="BT248" s="126">
        <v>0</v>
      </c>
      <c r="BU248" s="126">
        <v>0</v>
      </c>
      <c r="BV248" s="126">
        <v>0</v>
      </c>
      <c r="BW248" s="183" t="s">
        <v>993</v>
      </c>
      <c r="BX248" s="126">
        <v>0</v>
      </c>
      <c r="BY248" s="183" t="s">
        <v>993</v>
      </c>
      <c r="BZ248" s="126">
        <v>0</v>
      </c>
      <c r="CA248" s="183" t="s">
        <v>993</v>
      </c>
      <c r="CB248" s="126">
        <v>0</v>
      </c>
      <c r="CC248" s="126">
        <v>0</v>
      </c>
      <c r="CD248" s="126">
        <v>0</v>
      </c>
      <c r="CE248" s="183" t="s">
        <v>993</v>
      </c>
      <c r="CF248" s="126">
        <v>0</v>
      </c>
      <c r="CG248" s="183" t="s">
        <v>993</v>
      </c>
      <c r="CH248" s="126">
        <v>0</v>
      </c>
      <c r="CI248" s="183" t="s">
        <v>993</v>
      </c>
      <c r="CJ248" s="126">
        <v>0</v>
      </c>
      <c r="CK248" s="126">
        <v>0</v>
      </c>
      <c r="CL248" s="126">
        <v>0</v>
      </c>
      <c r="CM248" s="126">
        <v>28</v>
      </c>
      <c r="CN248" s="126">
        <v>0.4</v>
      </c>
      <c r="CO248" s="126">
        <v>0</v>
      </c>
      <c r="CP248" s="126">
        <v>0</v>
      </c>
      <c r="CQ248" s="126">
        <v>4</v>
      </c>
      <c r="CR248" s="126">
        <v>0</v>
      </c>
      <c r="CS248" s="126">
        <v>0</v>
      </c>
      <c r="CT248" s="126">
        <v>0</v>
      </c>
      <c r="CU248" s="126">
        <v>0</v>
      </c>
      <c r="CV248" s="126">
        <v>0</v>
      </c>
      <c r="CW248" s="126">
        <v>0</v>
      </c>
      <c r="CX248" s="126">
        <v>0</v>
      </c>
      <c r="CY248" s="126">
        <v>0</v>
      </c>
      <c r="CZ248" s="126">
        <v>0</v>
      </c>
      <c r="DA248" s="126">
        <v>0</v>
      </c>
      <c r="DB248" s="126">
        <v>0</v>
      </c>
      <c r="DC248" s="126">
        <v>0</v>
      </c>
      <c r="DD248" s="126">
        <v>0</v>
      </c>
      <c r="DE248" s="126">
        <v>0</v>
      </c>
      <c r="DF248" s="126">
        <v>0</v>
      </c>
      <c r="DG248" s="127" t="b">
        <v>0</v>
      </c>
      <c r="DH248" s="183" t="s">
        <v>427</v>
      </c>
      <c r="DI248" s="183" t="s">
        <v>993</v>
      </c>
      <c r="DJ248" s="183" t="s">
        <v>993</v>
      </c>
      <c r="DK248" s="183" t="s">
        <v>993</v>
      </c>
      <c r="DL248" s="126">
        <v>124</v>
      </c>
      <c r="DM248" s="126">
        <v>119</v>
      </c>
      <c r="DN248" s="126">
        <v>5</v>
      </c>
      <c r="DO248" s="126">
        <v>0</v>
      </c>
      <c r="DP248" s="126">
        <v>17396</v>
      </c>
      <c r="DQ248" s="126">
        <v>121</v>
      </c>
      <c r="DR248" s="167">
        <f t="shared" si="68"/>
        <v>0.9532054794520548</v>
      </c>
      <c r="DS248" s="168">
        <f t="shared" si="69"/>
        <v>142.00816326530611</v>
      </c>
      <c r="DT248" s="126">
        <v>124</v>
      </c>
      <c r="DU248" s="126">
        <v>0</v>
      </c>
      <c r="DV248" s="126">
        <v>121</v>
      </c>
      <c r="DW248" s="126">
        <v>3</v>
      </c>
      <c r="DX248" s="126">
        <v>0</v>
      </c>
      <c r="DY248" s="126">
        <v>0</v>
      </c>
      <c r="DZ248" s="126">
        <v>0</v>
      </c>
      <c r="EA248" s="126">
        <v>0</v>
      </c>
      <c r="EB248" s="126">
        <v>121</v>
      </c>
      <c r="EC248" s="126">
        <v>0</v>
      </c>
      <c r="ED248" s="126">
        <v>119</v>
      </c>
      <c r="EE248" s="126">
        <v>2</v>
      </c>
      <c r="EF248" s="126">
        <v>0</v>
      </c>
      <c r="EG248" s="126">
        <v>0</v>
      </c>
      <c r="EH248" s="126">
        <v>0</v>
      </c>
      <c r="EI248" s="126">
        <v>0</v>
      </c>
      <c r="EJ248" s="126">
        <v>0</v>
      </c>
      <c r="EK248" s="126">
        <v>0</v>
      </c>
      <c r="EL248" s="126">
        <v>121</v>
      </c>
      <c r="EM248" s="126">
        <v>89</v>
      </c>
      <c r="EN248" s="126">
        <v>0</v>
      </c>
      <c r="EO248" s="126">
        <v>32</v>
      </c>
      <c r="EP248" s="126">
        <v>0</v>
      </c>
      <c r="EQ248" s="126">
        <v>0</v>
      </c>
      <c r="ER248" s="127" t="b">
        <v>0</v>
      </c>
      <c r="ES248" s="127" t="b">
        <v>0</v>
      </c>
      <c r="ET248" s="127" t="b">
        <v>0</v>
      </c>
      <c r="EU248" s="128">
        <v>0</v>
      </c>
      <c r="EV248" s="128">
        <v>0</v>
      </c>
      <c r="EW248" s="128">
        <v>0</v>
      </c>
      <c r="EX248" s="128">
        <v>0</v>
      </c>
      <c r="EY248" s="128">
        <v>0</v>
      </c>
      <c r="EZ248" s="128">
        <v>0</v>
      </c>
      <c r="FA248" s="127" t="b">
        <v>0</v>
      </c>
      <c r="FB248" s="127" t="b">
        <v>0</v>
      </c>
      <c r="FC248" s="127" t="b">
        <v>0</v>
      </c>
      <c r="FD248" s="128">
        <v>0</v>
      </c>
      <c r="FE248" s="128">
        <v>0</v>
      </c>
      <c r="FF248" s="128">
        <v>0</v>
      </c>
      <c r="FG248" s="128">
        <v>0</v>
      </c>
      <c r="FH248" s="128">
        <v>0</v>
      </c>
      <c r="FI248" s="128">
        <v>0</v>
      </c>
      <c r="FJ248" s="127" t="b">
        <v>0</v>
      </c>
      <c r="FK248" s="127" t="b">
        <v>0</v>
      </c>
      <c r="FL248" s="127" t="b">
        <v>0</v>
      </c>
      <c r="FM248" s="128">
        <v>0</v>
      </c>
      <c r="FN248" s="128">
        <v>0</v>
      </c>
      <c r="FO248" s="128">
        <v>0</v>
      </c>
      <c r="FP248" s="128">
        <v>0</v>
      </c>
      <c r="FQ248" s="128">
        <v>0</v>
      </c>
      <c r="FR248" s="128">
        <v>0</v>
      </c>
      <c r="FS248" s="183" t="s">
        <v>993</v>
      </c>
      <c r="FT248" s="128">
        <v>0</v>
      </c>
      <c r="FU248" s="126">
        <v>0</v>
      </c>
      <c r="FV248" s="126">
        <v>121</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6">
        <v>0</v>
      </c>
      <c r="GM248" s="127" t="b">
        <v>0</v>
      </c>
      <c r="GN248" s="183" t="s">
        <v>993</v>
      </c>
      <c r="GO248" s="183" t="s">
        <v>993</v>
      </c>
      <c r="GP248" s="183" t="s">
        <v>993</v>
      </c>
      <c r="GQ248" s="183" t="s">
        <v>993</v>
      </c>
      <c r="GR248" s="127"/>
      <c r="GS248" s="123"/>
    </row>
    <row r="249" spans="1:201">
      <c r="A249" s="122"/>
      <c r="B249" s="210" t="s">
        <v>666</v>
      </c>
      <c r="C249" s="183" t="s">
        <v>1085</v>
      </c>
      <c r="D249" s="183" t="s">
        <v>1086</v>
      </c>
      <c r="E249" s="183" t="s">
        <v>437</v>
      </c>
      <c r="F249" s="183" t="s">
        <v>986</v>
      </c>
      <c r="G249" s="183" t="s">
        <v>1062</v>
      </c>
      <c r="H249" s="183" t="s">
        <v>1063</v>
      </c>
      <c r="I249" s="183" t="s">
        <v>1064</v>
      </c>
      <c r="J249" s="183" t="s">
        <v>1065</v>
      </c>
      <c r="K249" s="126">
        <v>6</v>
      </c>
      <c r="L249" s="183" t="s">
        <v>1086</v>
      </c>
      <c r="M249" s="183" t="s">
        <v>1094</v>
      </c>
      <c r="N249" s="183" t="s">
        <v>673</v>
      </c>
      <c r="O249" s="183" t="s">
        <v>1091</v>
      </c>
      <c r="P249" s="183" t="s">
        <v>293</v>
      </c>
      <c r="Q249" s="183" t="s">
        <v>296</v>
      </c>
      <c r="R249" s="127" t="b">
        <v>0</v>
      </c>
      <c r="S249" s="126">
        <v>0</v>
      </c>
      <c r="T249" s="127" t="b">
        <v>0</v>
      </c>
      <c r="U249" s="126">
        <v>0</v>
      </c>
      <c r="V249" s="127" t="b">
        <v>0</v>
      </c>
      <c r="W249" s="127" t="b">
        <v>1</v>
      </c>
      <c r="X249" s="183" t="s">
        <v>296</v>
      </c>
      <c r="Y249" s="183" t="b">
        <f t="shared" si="73"/>
        <v>1</v>
      </c>
      <c r="Z249" s="183" t="s">
        <v>993</v>
      </c>
      <c r="AA249" s="127" t="b">
        <v>0</v>
      </c>
      <c r="AB249" s="183" t="s">
        <v>993</v>
      </c>
      <c r="AC249" s="183" t="s">
        <v>993</v>
      </c>
      <c r="AD249" s="183" t="s">
        <v>993</v>
      </c>
      <c r="AE249" s="183">
        <f t="shared" si="74"/>
        <v>50</v>
      </c>
      <c r="AF249" s="183">
        <f t="shared" si="75"/>
        <v>50</v>
      </c>
      <c r="AG249" s="183">
        <f t="shared" si="76"/>
        <v>45</v>
      </c>
      <c r="AH249" s="183">
        <f t="shared" si="77"/>
        <v>50</v>
      </c>
      <c r="AI249" s="126">
        <v>50</v>
      </c>
      <c r="AJ249" s="126">
        <v>50</v>
      </c>
      <c r="AK249" s="126">
        <v>45</v>
      </c>
      <c r="AL249" s="126">
        <v>50</v>
      </c>
      <c r="AM249" s="126">
        <v>0</v>
      </c>
      <c r="AN249" s="126">
        <v>0</v>
      </c>
      <c r="AO249" s="126">
        <v>0</v>
      </c>
      <c r="AP249" s="126">
        <v>0</v>
      </c>
      <c r="AQ249" s="126">
        <v>0</v>
      </c>
      <c r="AR249" s="126">
        <v>0</v>
      </c>
      <c r="AS249" s="126">
        <v>0</v>
      </c>
      <c r="AT249" s="126">
        <v>0</v>
      </c>
      <c r="AU249" s="126">
        <v>0</v>
      </c>
      <c r="AV249" s="126">
        <v>0</v>
      </c>
      <c r="AW249" s="126">
        <v>0</v>
      </c>
      <c r="AX249" s="126">
        <v>0</v>
      </c>
      <c r="AY249" s="126">
        <v>0</v>
      </c>
      <c r="AZ249" s="126">
        <v>0</v>
      </c>
      <c r="BA249" s="126">
        <v>0</v>
      </c>
      <c r="BB249" s="126">
        <v>0</v>
      </c>
      <c r="BC249" s="127" t="b">
        <v>0</v>
      </c>
      <c r="BD249" s="127"/>
      <c r="BE249" s="183" t="s">
        <v>444</v>
      </c>
      <c r="BF249" s="126">
        <v>50</v>
      </c>
      <c r="BG249" s="183" t="s">
        <v>993</v>
      </c>
      <c r="BH249" s="126">
        <v>0</v>
      </c>
      <c r="BI249" s="183" t="s">
        <v>993</v>
      </c>
      <c r="BJ249" s="126">
        <v>0</v>
      </c>
      <c r="BK249" s="126">
        <v>0</v>
      </c>
      <c r="BL249" s="126">
        <v>0</v>
      </c>
      <c r="BM249" s="183" t="s">
        <v>993</v>
      </c>
      <c r="BN249" s="183" t="s">
        <v>993</v>
      </c>
      <c r="BO249" s="183" t="s">
        <v>993</v>
      </c>
      <c r="BP249" s="126">
        <v>0</v>
      </c>
      <c r="BQ249" s="183" t="s">
        <v>993</v>
      </c>
      <c r="BR249" s="126">
        <v>0</v>
      </c>
      <c r="BS249" s="183" t="s">
        <v>993</v>
      </c>
      <c r="BT249" s="126">
        <v>0</v>
      </c>
      <c r="BU249" s="126">
        <v>0</v>
      </c>
      <c r="BV249" s="126">
        <v>0</v>
      </c>
      <c r="BW249" s="183" t="s">
        <v>993</v>
      </c>
      <c r="BX249" s="126">
        <v>0</v>
      </c>
      <c r="BY249" s="183" t="s">
        <v>993</v>
      </c>
      <c r="BZ249" s="126">
        <v>0</v>
      </c>
      <c r="CA249" s="183" t="s">
        <v>993</v>
      </c>
      <c r="CB249" s="126">
        <v>0</v>
      </c>
      <c r="CC249" s="126">
        <v>0</v>
      </c>
      <c r="CD249" s="126">
        <v>0</v>
      </c>
      <c r="CE249" s="183" t="s">
        <v>993</v>
      </c>
      <c r="CF249" s="126">
        <v>0</v>
      </c>
      <c r="CG249" s="183" t="s">
        <v>993</v>
      </c>
      <c r="CH249" s="126">
        <v>0</v>
      </c>
      <c r="CI249" s="183" t="s">
        <v>993</v>
      </c>
      <c r="CJ249" s="126">
        <v>0</v>
      </c>
      <c r="CK249" s="126">
        <v>0</v>
      </c>
      <c r="CL249" s="126">
        <v>0</v>
      </c>
      <c r="CM249" s="126">
        <v>30</v>
      </c>
      <c r="CN249" s="126">
        <v>0</v>
      </c>
      <c r="CO249" s="126">
        <v>0</v>
      </c>
      <c r="CP249" s="126">
        <v>0</v>
      </c>
      <c r="CQ249" s="126">
        <v>4</v>
      </c>
      <c r="CR249" s="126">
        <v>0</v>
      </c>
      <c r="CS249" s="126">
        <v>0</v>
      </c>
      <c r="CT249" s="126">
        <v>0</v>
      </c>
      <c r="CU249" s="126">
        <v>0</v>
      </c>
      <c r="CV249" s="126">
        <v>0</v>
      </c>
      <c r="CW249" s="126">
        <v>0</v>
      </c>
      <c r="CX249" s="126">
        <v>0</v>
      </c>
      <c r="CY249" s="126">
        <v>0</v>
      </c>
      <c r="CZ249" s="126">
        <v>0</v>
      </c>
      <c r="DA249" s="126">
        <v>0</v>
      </c>
      <c r="DB249" s="126">
        <v>0</v>
      </c>
      <c r="DC249" s="126">
        <v>0</v>
      </c>
      <c r="DD249" s="126">
        <v>0</v>
      </c>
      <c r="DE249" s="126">
        <v>0</v>
      </c>
      <c r="DF249" s="126">
        <v>0</v>
      </c>
      <c r="DG249" s="127" t="b">
        <v>0</v>
      </c>
      <c r="DH249" s="183" t="s">
        <v>427</v>
      </c>
      <c r="DI249" s="183" t="s">
        <v>993</v>
      </c>
      <c r="DJ249" s="183" t="s">
        <v>993</v>
      </c>
      <c r="DK249" s="183" t="s">
        <v>993</v>
      </c>
      <c r="DL249" s="126">
        <v>101</v>
      </c>
      <c r="DM249" s="126">
        <v>98</v>
      </c>
      <c r="DN249" s="126">
        <v>3</v>
      </c>
      <c r="DO249" s="126">
        <v>0</v>
      </c>
      <c r="DP249" s="126">
        <v>17487</v>
      </c>
      <c r="DQ249" s="126">
        <v>102</v>
      </c>
      <c r="DR249" s="167">
        <f t="shared" si="68"/>
        <v>0.9581917808219178</v>
      </c>
      <c r="DS249" s="168">
        <f t="shared" si="69"/>
        <v>172.28571428571428</v>
      </c>
      <c r="DT249" s="126">
        <v>101</v>
      </c>
      <c r="DU249" s="126">
        <v>1</v>
      </c>
      <c r="DV249" s="126">
        <v>100</v>
      </c>
      <c r="DW249" s="126">
        <v>0</v>
      </c>
      <c r="DX249" s="126">
        <v>0</v>
      </c>
      <c r="DY249" s="126">
        <v>0</v>
      </c>
      <c r="DZ249" s="126">
        <v>0</v>
      </c>
      <c r="EA249" s="126">
        <v>0</v>
      </c>
      <c r="EB249" s="126">
        <v>102</v>
      </c>
      <c r="EC249" s="126">
        <v>2</v>
      </c>
      <c r="ED249" s="126">
        <v>100</v>
      </c>
      <c r="EE249" s="126">
        <v>0</v>
      </c>
      <c r="EF249" s="126">
        <v>0</v>
      </c>
      <c r="EG249" s="126">
        <v>0</v>
      </c>
      <c r="EH249" s="126">
        <v>0</v>
      </c>
      <c r="EI249" s="126">
        <v>0</v>
      </c>
      <c r="EJ249" s="126">
        <v>0</v>
      </c>
      <c r="EK249" s="126">
        <v>0</v>
      </c>
      <c r="EL249" s="126">
        <v>100</v>
      </c>
      <c r="EM249" s="126">
        <v>70</v>
      </c>
      <c r="EN249" s="126">
        <v>4</v>
      </c>
      <c r="EO249" s="126">
        <v>26</v>
      </c>
      <c r="EP249" s="126">
        <v>0</v>
      </c>
      <c r="EQ249" s="126">
        <v>0</v>
      </c>
      <c r="ER249" s="127" t="b">
        <v>0</v>
      </c>
      <c r="ES249" s="127" t="b">
        <v>0</v>
      </c>
      <c r="ET249" s="127" t="b">
        <v>0</v>
      </c>
      <c r="EU249" s="128">
        <v>0</v>
      </c>
      <c r="EV249" s="128">
        <v>0</v>
      </c>
      <c r="EW249" s="128">
        <v>0</v>
      </c>
      <c r="EX249" s="128">
        <v>0</v>
      </c>
      <c r="EY249" s="128">
        <v>0</v>
      </c>
      <c r="EZ249" s="128">
        <v>0</v>
      </c>
      <c r="FA249" s="127" t="b">
        <v>0</v>
      </c>
      <c r="FB249" s="127" t="b">
        <v>0</v>
      </c>
      <c r="FC249" s="127" t="b">
        <v>0</v>
      </c>
      <c r="FD249" s="128">
        <v>0</v>
      </c>
      <c r="FE249" s="128">
        <v>0</v>
      </c>
      <c r="FF249" s="128">
        <v>0</v>
      </c>
      <c r="FG249" s="128">
        <v>0</v>
      </c>
      <c r="FH249" s="128">
        <v>0</v>
      </c>
      <c r="FI249" s="128">
        <v>0</v>
      </c>
      <c r="FJ249" s="127" t="b">
        <v>0</v>
      </c>
      <c r="FK249" s="127" t="b">
        <v>0</v>
      </c>
      <c r="FL249" s="127" t="b">
        <v>0</v>
      </c>
      <c r="FM249" s="128">
        <v>0</v>
      </c>
      <c r="FN249" s="128">
        <v>0</v>
      </c>
      <c r="FO249" s="128">
        <v>0</v>
      </c>
      <c r="FP249" s="128">
        <v>0</v>
      </c>
      <c r="FQ249" s="128">
        <v>0</v>
      </c>
      <c r="FR249" s="128">
        <v>0</v>
      </c>
      <c r="FS249" s="183" t="s">
        <v>993</v>
      </c>
      <c r="FT249" s="128">
        <v>0</v>
      </c>
      <c r="FU249" s="126">
        <v>0</v>
      </c>
      <c r="FV249" s="126">
        <v>100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6">
        <v>0</v>
      </c>
      <c r="GM249" s="127" t="b">
        <v>0</v>
      </c>
      <c r="GN249" s="183" t="s">
        <v>993</v>
      </c>
      <c r="GO249" s="183" t="s">
        <v>993</v>
      </c>
      <c r="GP249" s="183" t="s">
        <v>993</v>
      </c>
      <c r="GQ249" s="183" t="s">
        <v>993</v>
      </c>
      <c r="GR249" s="127"/>
      <c r="GS249" s="123"/>
    </row>
    <row r="250" spans="1:201">
      <c r="A250" s="122"/>
      <c r="B250" s="210" t="s">
        <v>674</v>
      </c>
      <c r="C250" s="183" t="s">
        <v>1097</v>
      </c>
      <c r="D250" s="183" t="s">
        <v>33</v>
      </c>
      <c r="E250" s="183" t="s">
        <v>437</v>
      </c>
      <c r="F250" s="183" t="s">
        <v>986</v>
      </c>
      <c r="G250" s="183" t="s">
        <v>1062</v>
      </c>
      <c r="H250" s="183" t="s">
        <v>1063</v>
      </c>
      <c r="I250" s="183" t="s">
        <v>1064</v>
      </c>
      <c r="J250" s="183" t="s">
        <v>1065</v>
      </c>
      <c r="K250" s="126">
        <v>1</v>
      </c>
      <c r="L250" s="183" t="s">
        <v>33</v>
      </c>
      <c r="M250" s="183" t="s">
        <v>991</v>
      </c>
      <c r="N250" s="183" t="s">
        <v>675</v>
      </c>
      <c r="O250" s="183" t="s">
        <v>1098</v>
      </c>
      <c r="P250" s="183" t="s">
        <v>293</v>
      </c>
      <c r="Q250" s="183" t="s">
        <v>296</v>
      </c>
      <c r="R250" s="127" t="b">
        <v>0</v>
      </c>
      <c r="S250" s="126">
        <v>0</v>
      </c>
      <c r="T250" s="127" t="b">
        <v>0</v>
      </c>
      <c r="U250" s="126">
        <v>0</v>
      </c>
      <c r="V250" s="127" t="b">
        <v>0</v>
      </c>
      <c r="W250" s="127" t="b">
        <v>1</v>
      </c>
      <c r="X250" s="183" t="s">
        <v>296</v>
      </c>
      <c r="Y250" s="183" t="b">
        <f t="shared" si="73"/>
        <v>1</v>
      </c>
      <c r="Z250" s="183" t="s">
        <v>993</v>
      </c>
      <c r="AA250" s="127" t="b">
        <v>0</v>
      </c>
      <c r="AB250" s="183" t="s">
        <v>993</v>
      </c>
      <c r="AC250" s="183" t="s">
        <v>993</v>
      </c>
      <c r="AD250" s="183" t="s">
        <v>993</v>
      </c>
      <c r="AE250" s="183">
        <f t="shared" si="74"/>
        <v>45</v>
      </c>
      <c r="AF250" s="183">
        <f t="shared" si="75"/>
        <v>45</v>
      </c>
      <c r="AG250" s="183">
        <f t="shared" si="76"/>
        <v>0</v>
      </c>
      <c r="AH250" s="183">
        <f t="shared" si="77"/>
        <v>45</v>
      </c>
      <c r="AI250" s="126">
        <v>0</v>
      </c>
      <c r="AJ250" s="126">
        <v>0</v>
      </c>
      <c r="AK250" s="126">
        <v>0</v>
      </c>
      <c r="AL250" s="126">
        <v>0</v>
      </c>
      <c r="AM250" s="126">
        <v>0</v>
      </c>
      <c r="AN250" s="126">
        <v>45</v>
      </c>
      <c r="AO250" s="126">
        <v>45</v>
      </c>
      <c r="AP250" s="126">
        <v>0</v>
      </c>
      <c r="AQ250" s="126">
        <v>45</v>
      </c>
      <c r="AR250" s="126">
        <v>45</v>
      </c>
      <c r="AS250" s="126">
        <v>45</v>
      </c>
      <c r="AT250" s="126">
        <v>0</v>
      </c>
      <c r="AU250" s="126">
        <v>45</v>
      </c>
      <c r="AV250" s="126">
        <v>0</v>
      </c>
      <c r="AW250" s="126">
        <v>0</v>
      </c>
      <c r="AX250" s="126">
        <v>0</v>
      </c>
      <c r="AY250" s="126">
        <v>0</v>
      </c>
      <c r="AZ250" s="126">
        <v>0</v>
      </c>
      <c r="BA250" s="126">
        <v>0</v>
      </c>
      <c r="BB250" s="126">
        <v>0</v>
      </c>
      <c r="BC250" s="127" t="b">
        <v>0</v>
      </c>
      <c r="BD250" s="127"/>
      <c r="BE250" s="183" t="s">
        <v>422</v>
      </c>
      <c r="BF250" s="126">
        <v>45</v>
      </c>
      <c r="BG250" s="183" t="s">
        <v>993</v>
      </c>
      <c r="BH250" s="126">
        <v>0</v>
      </c>
      <c r="BI250" s="183" t="s">
        <v>993</v>
      </c>
      <c r="BJ250" s="126">
        <v>0</v>
      </c>
      <c r="BK250" s="126">
        <v>0</v>
      </c>
      <c r="BL250" s="126">
        <v>0</v>
      </c>
      <c r="BM250" s="183" t="s">
        <v>993</v>
      </c>
      <c r="BN250" s="183" t="s">
        <v>993</v>
      </c>
      <c r="BO250" s="183" t="s">
        <v>993</v>
      </c>
      <c r="BP250" s="126">
        <v>0</v>
      </c>
      <c r="BQ250" s="183" t="s">
        <v>993</v>
      </c>
      <c r="BR250" s="126">
        <v>0</v>
      </c>
      <c r="BS250" s="183" t="s">
        <v>993</v>
      </c>
      <c r="BT250" s="126">
        <v>0</v>
      </c>
      <c r="BU250" s="126">
        <v>0</v>
      </c>
      <c r="BV250" s="126">
        <v>0</v>
      </c>
      <c r="BW250" s="183" t="s">
        <v>993</v>
      </c>
      <c r="BX250" s="126">
        <v>0</v>
      </c>
      <c r="BY250" s="183" t="s">
        <v>993</v>
      </c>
      <c r="BZ250" s="126">
        <v>0</v>
      </c>
      <c r="CA250" s="183" t="s">
        <v>993</v>
      </c>
      <c r="CB250" s="126">
        <v>0</v>
      </c>
      <c r="CC250" s="126">
        <v>0</v>
      </c>
      <c r="CD250" s="126">
        <v>0</v>
      </c>
      <c r="CE250" s="183" t="s">
        <v>993</v>
      </c>
      <c r="CF250" s="126">
        <v>0</v>
      </c>
      <c r="CG250" s="183" t="s">
        <v>993</v>
      </c>
      <c r="CH250" s="126">
        <v>0</v>
      </c>
      <c r="CI250" s="183" t="s">
        <v>993</v>
      </c>
      <c r="CJ250" s="126">
        <v>0</v>
      </c>
      <c r="CK250" s="126">
        <v>0</v>
      </c>
      <c r="CL250" s="126">
        <v>0</v>
      </c>
      <c r="CM250" s="126">
        <v>7</v>
      </c>
      <c r="CN250" s="126">
        <v>0.8</v>
      </c>
      <c r="CO250" s="126">
        <v>4</v>
      </c>
      <c r="CP250" s="126">
        <v>0</v>
      </c>
      <c r="CQ250" s="126">
        <v>14</v>
      </c>
      <c r="CR250" s="126">
        <v>0</v>
      </c>
      <c r="CS250" s="126">
        <v>0</v>
      </c>
      <c r="CT250" s="126">
        <v>0</v>
      </c>
      <c r="CU250" s="126">
        <v>0</v>
      </c>
      <c r="CV250" s="126">
        <v>0</v>
      </c>
      <c r="CW250" s="126">
        <v>0</v>
      </c>
      <c r="CX250" s="126">
        <v>0</v>
      </c>
      <c r="CY250" s="126">
        <v>0</v>
      </c>
      <c r="CZ250" s="126">
        <v>0</v>
      </c>
      <c r="DA250" s="126">
        <v>0</v>
      </c>
      <c r="DB250" s="126">
        <v>0</v>
      </c>
      <c r="DC250" s="126">
        <v>0</v>
      </c>
      <c r="DD250" s="126">
        <v>0</v>
      </c>
      <c r="DE250" s="126">
        <v>0</v>
      </c>
      <c r="DF250" s="126">
        <v>0</v>
      </c>
      <c r="DG250" s="127" t="b">
        <v>0</v>
      </c>
      <c r="DH250" s="183" t="s">
        <v>270</v>
      </c>
      <c r="DI250" s="183" t="s">
        <v>993</v>
      </c>
      <c r="DJ250" s="183" t="s">
        <v>993</v>
      </c>
      <c r="DK250" s="183" t="s">
        <v>993</v>
      </c>
      <c r="DL250" s="126">
        <v>103</v>
      </c>
      <c r="DM250" s="126">
        <v>89</v>
      </c>
      <c r="DN250" s="126">
        <v>14</v>
      </c>
      <c r="DO250" s="126">
        <v>0</v>
      </c>
      <c r="DP250" s="126">
        <v>16349</v>
      </c>
      <c r="DQ250" s="126">
        <v>108</v>
      </c>
      <c r="DR250" s="167">
        <f t="shared" si="68"/>
        <v>0.99537290715372906</v>
      </c>
      <c r="DS250" s="168">
        <f t="shared" si="69"/>
        <v>154.96682464454977</v>
      </c>
      <c r="DT250" s="126">
        <v>103</v>
      </c>
      <c r="DU250" s="126">
        <v>9</v>
      </c>
      <c r="DV250" s="126">
        <v>31</v>
      </c>
      <c r="DW250" s="126">
        <v>42</v>
      </c>
      <c r="DX250" s="126">
        <v>18</v>
      </c>
      <c r="DY250" s="126">
        <v>3</v>
      </c>
      <c r="DZ250" s="126">
        <v>0</v>
      </c>
      <c r="EA250" s="126">
        <v>0</v>
      </c>
      <c r="EB250" s="126">
        <v>108</v>
      </c>
      <c r="EC250" s="126">
        <v>23</v>
      </c>
      <c r="ED250" s="126">
        <v>28</v>
      </c>
      <c r="EE250" s="126">
        <v>1</v>
      </c>
      <c r="EF250" s="126">
        <v>0</v>
      </c>
      <c r="EG250" s="126">
        <v>4</v>
      </c>
      <c r="EH250" s="126">
        <v>0</v>
      </c>
      <c r="EI250" s="126">
        <v>0</v>
      </c>
      <c r="EJ250" s="126">
        <v>52</v>
      </c>
      <c r="EK250" s="126">
        <v>0</v>
      </c>
      <c r="EL250" s="126">
        <v>85</v>
      </c>
      <c r="EM250" s="126">
        <v>81</v>
      </c>
      <c r="EN250" s="126">
        <v>4</v>
      </c>
      <c r="EO250" s="126">
        <v>0</v>
      </c>
      <c r="EP250" s="126">
        <v>0</v>
      </c>
      <c r="EQ250" s="126">
        <v>0</v>
      </c>
      <c r="ER250" s="127" t="b">
        <v>0</v>
      </c>
      <c r="ES250" s="127" t="b">
        <v>0</v>
      </c>
      <c r="ET250" s="127" t="b">
        <v>0</v>
      </c>
      <c r="EU250" s="128">
        <v>0</v>
      </c>
      <c r="EV250" s="128">
        <v>0</v>
      </c>
      <c r="EW250" s="128">
        <v>0</v>
      </c>
      <c r="EX250" s="128">
        <v>0</v>
      </c>
      <c r="EY250" s="128">
        <v>0</v>
      </c>
      <c r="EZ250" s="128">
        <v>0</v>
      </c>
      <c r="FA250" s="127" t="b">
        <v>0</v>
      </c>
      <c r="FB250" s="127" t="b">
        <v>0</v>
      </c>
      <c r="FC250" s="127" t="b">
        <v>0</v>
      </c>
      <c r="FD250" s="128">
        <v>0</v>
      </c>
      <c r="FE250" s="128">
        <v>0</v>
      </c>
      <c r="FF250" s="128">
        <v>0</v>
      </c>
      <c r="FG250" s="128">
        <v>0</v>
      </c>
      <c r="FH250" s="128">
        <v>0</v>
      </c>
      <c r="FI250" s="128">
        <v>0</v>
      </c>
      <c r="FJ250" s="127" t="b">
        <v>0</v>
      </c>
      <c r="FK250" s="127" t="b">
        <v>0</v>
      </c>
      <c r="FL250" s="127" t="b">
        <v>0</v>
      </c>
      <c r="FM250" s="128">
        <v>0</v>
      </c>
      <c r="FN250" s="128">
        <v>0</v>
      </c>
      <c r="FO250" s="128">
        <v>0</v>
      </c>
      <c r="FP250" s="128">
        <v>0</v>
      </c>
      <c r="FQ250" s="128">
        <v>0</v>
      </c>
      <c r="FR250" s="128">
        <v>0</v>
      </c>
      <c r="FS250" s="183" t="s">
        <v>993</v>
      </c>
      <c r="FT250" s="128">
        <v>0</v>
      </c>
      <c r="FU250" s="126">
        <v>0</v>
      </c>
      <c r="FV250" s="126">
        <v>85</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6">
        <v>0</v>
      </c>
      <c r="GM250" s="127" t="b">
        <v>0</v>
      </c>
      <c r="GN250" s="183" t="s">
        <v>993</v>
      </c>
      <c r="GO250" s="183" t="s">
        <v>993</v>
      </c>
      <c r="GP250" s="183" t="s">
        <v>993</v>
      </c>
      <c r="GQ250" s="183" t="s">
        <v>993</v>
      </c>
      <c r="GR250" s="127"/>
      <c r="GS250" s="123"/>
    </row>
    <row r="251" spans="1:201">
      <c r="A251" s="122"/>
      <c r="B251" s="210" t="s">
        <v>674</v>
      </c>
      <c r="C251" s="183" t="s">
        <v>1097</v>
      </c>
      <c r="D251" s="183" t="s">
        <v>33</v>
      </c>
      <c r="E251" s="183" t="s">
        <v>437</v>
      </c>
      <c r="F251" s="183" t="s">
        <v>986</v>
      </c>
      <c r="G251" s="183" t="s">
        <v>1062</v>
      </c>
      <c r="H251" s="183" t="s">
        <v>1063</v>
      </c>
      <c r="I251" s="183" t="s">
        <v>1064</v>
      </c>
      <c r="J251" s="183" t="s">
        <v>1065</v>
      </c>
      <c r="K251" s="126">
        <v>2</v>
      </c>
      <c r="L251" s="183" t="s">
        <v>33</v>
      </c>
      <c r="M251" s="183" t="s">
        <v>1040</v>
      </c>
      <c r="N251" s="183" t="s">
        <v>676</v>
      </c>
      <c r="O251" s="183" t="s">
        <v>1098</v>
      </c>
      <c r="P251" s="183" t="s">
        <v>293</v>
      </c>
      <c r="Q251" s="183" t="s">
        <v>296</v>
      </c>
      <c r="R251" s="127" t="b">
        <v>0</v>
      </c>
      <c r="S251" s="126">
        <v>0</v>
      </c>
      <c r="T251" s="127" t="b">
        <v>0</v>
      </c>
      <c r="U251" s="126">
        <v>0</v>
      </c>
      <c r="V251" s="127" t="b">
        <v>0</v>
      </c>
      <c r="W251" s="127" t="b">
        <v>1</v>
      </c>
      <c r="X251" s="183" t="s">
        <v>296</v>
      </c>
      <c r="Y251" s="183" t="b">
        <f t="shared" si="73"/>
        <v>1</v>
      </c>
      <c r="Z251" s="183" t="s">
        <v>993</v>
      </c>
      <c r="AA251" s="127" t="b">
        <v>0</v>
      </c>
      <c r="AB251" s="183" t="s">
        <v>993</v>
      </c>
      <c r="AC251" s="183" t="s">
        <v>993</v>
      </c>
      <c r="AD251" s="183" t="s">
        <v>993</v>
      </c>
      <c r="AE251" s="183">
        <f t="shared" si="74"/>
        <v>15</v>
      </c>
      <c r="AF251" s="183">
        <f t="shared" si="75"/>
        <v>15</v>
      </c>
      <c r="AG251" s="183">
        <f t="shared" si="76"/>
        <v>0</v>
      </c>
      <c r="AH251" s="183">
        <f t="shared" si="77"/>
        <v>15</v>
      </c>
      <c r="AI251" s="126">
        <v>0</v>
      </c>
      <c r="AJ251" s="126">
        <v>0</v>
      </c>
      <c r="AK251" s="126">
        <v>0</v>
      </c>
      <c r="AL251" s="126">
        <v>0</v>
      </c>
      <c r="AM251" s="126">
        <v>0</v>
      </c>
      <c r="AN251" s="126">
        <v>15</v>
      </c>
      <c r="AO251" s="126">
        <v>15</v>
      </c>
      <c r="AP251" s="126">
        <v>0</v>
      </c>
      <c r="AQ251" s="126">
        <v>15</v>
      </c>
      <c r="AR251" s="126">
        <v>15</v>
      </c>
      <c r="AS251" s="126">
        <v>15</v>
      </c>
      <c r="AT251" s="126">
        <v>0</v>
      </c>
      <c r="AU251" s="126">
        <v>15</v>
      </c>
      <c r="AV251" s="126">
        <v>0</v>
      </c>
      <c r="AW251" s="126">
        <v>0</v>
      </c>
      <c r="AX251" s="126">
        <v>0</v>
      </c>
      <c r="AY251" s="126">
        <v>0</v>
      </c>
      <c r="AZ251" s="126">
        <v>0</v>
      </c>
      <c r="BA251" s="126">
        <v>0</v>
      </c>
      <c r="BB251" s="126">
        <v>0</v>
      </c>
      <c r="BC251" s="127" t="b">
        <v>0</v>
      </c>
      <c r="BD251" s="127"/>
      <c r="BE251" s="183" t="s">
        <v>422</v>
      </c>
      <c r="BF251" s="126">
        <v>15</v>
      </c>
      <c r="BG251" s="183" t="s">
        <v>993</v>
      </c>
      <c r="BH251" s="126">
        <v>0</v>
      </c>
      <c r="BI251" s="183" t="s">
        <v>993</v>
      </c>
      <c r="BJ251" s="126">
        <v>0</v>
      </c>
      <c r="BK251" s="126">
        <v>0</v>
      </c>
      <c r="BL251" s="126">
        <v>0</v>
      </c>
      <c r="BM251" s="183" t="s">
        <v>993</v>
      </c>
      <c r="BN251" s="183" t="s">
        <v>993</v>
      </c>
      <c r="BO251" s="183" t="s">
        <v>993</v>
      </c>
      <c r="BP251" s="126">
        <v>0</v>
      </c>
      <c r="BQ251" s="183" t="s">
        <v>993</v>
      </c>
      <c r="BR251" s="126">
        <v>0</v>
      </c>
      <c r="BS251" s="183" t="s">
        <v>993</v>
      </c>
      <c r="BT251" s="126">
        <v>0</v>
      </c>
      <c r="BU251" s="126">
        <v>0</v>
      </c>
      <c r="BV251" s="126">
        <v>0</v>
      </c>
      <c r="BW251" s="183" t="s">
        <v>993</v>
      </c>
      <c r="BX251" s="126">
        <v>0</v>
      </c>
      <c r="BY251" s="183" t="s">
        <v>993</v>
      </c>
      <c r="BZ251" s="126">
        <v>0</v>
      </c>
      <c r="CA251" s="183" t="s">
        <v>993</v>
      </c>
      <c r="CB251" s="126">
        <v>0</v>
      </c>
      <c r="CC251" s="126">
        <v>0</v>
      </c>
      <c r="CD251" s="126">
        <v>0</v>
      </c>
      <c r="CE251" s="183" t="s">
        <v>993</v>
      </c>
      <c r="CF251" s="126">
        <v>0</v>
      </c>
      <c r="CG251" s="183" t="s">
        <v>993</v>
      </c>
      <c r="CH251" s="126">
        <v>0</v>
      </c>
      <c r="CI251" s="183" t="s">
        <v>993</v>
      </c>
      <c r="CJ251" s="126">
        <v>0</v>
      </c>
      <c r="CK251" s="126">
        <v>0</v>
      </c>
      <c r="CL251" s="126">
        <v>0</v>
      </c>
      <c r="CM251" s="126">
        <v>0</v>
      </c>
      <c r="CN251" s="126">
        <v>0</v>
      </c>
      <c r="CO251" s="126">
        <v>0</v>
      </c>
      <c r="CP251" s="126">
        <v>0</v>
      </c>
      <c r="CQ251" s="126">
        <v>0</v>
      </c>
      <c r="CR251" s="126">
        <v>0</v>
      </c>
      <c r="CS251" s="126">
        <v>0</v>
      </c>
      <c r="CT251" s="126">
        <v>0</v>
      </c>
      <c r="CU251" s="126">
        <v>0</v>
      </c>
      <c r="CV251" s="126">
        <v>0</v>
      </c>
      <c r="CW251" s="126">
        <v>0</v>
      </c>
      <c r="CX251" s="126">
        <v>0</v>
      </c>
      <c r="CY251" s="126">
        <v>0</v>
      </c>
      <c r="CZ251" s="126">
        <v>0</v>
      </c>
      <c r="DA251" s="126">
        <v>0</v>
      </c>
      <c r="DB251" s="126">
        <v>0</v>
      </c>
      <c r="DC251" s="126">
        <v>0</v>
      </c>
      <c r="DD251" s="126">
        <v>0</v>
      </c>
      <c r="DE251" s="126">
        <v>0</v>
      </c>
      <c r="DF251" s="126">
        <v>0</v>
      </c>
      <c r="DG251" s="127" t="b">
        <v>1</v>
      </c>
      <c r="DH251" s="183" t="s">
        <v>270</v>
      </c>
      <c r="DI251" s="183" t="s">
        <v>993</v>
      </c>
      <c r="DJ251" s="183" t="s">
        <v>993</v>
      </c>
      <c r="DK251" s="183" t="s">
        <v>993</v>
      </c>
      <c r="DL251" s="126">
        <v>43</v>
      </c>
      <c r="DM251" s="126">
        <v>35</v>
      </c>
      <c r="DN251" s="126">
        <v>8</v>
      </c>
      <c r="DO251" s="126">
        <v>0</v>
      </c>
      <c r="DP251" s="126">
        <v>5458</v>
      </c>
      <c r="DQ251" s="126">
        <v>41</v>
      </c>
      <c r="DR251" s="167">
        <f t="shared" si="68"/>
        <v>0.99689497716894981</v>
      </c>
      <c r="DS251" s="168">
        <f t="shared" si="69"/>
        <v>129.95238095238096</v>
      </c>
      <c r="DT251" s="126">
        <v>43</v>
      </c>
      <c r="DU251" s="126">
        <v>6</v>
      </c>
      <c r="DV251" s="126">
        <v>18</v>
      </c>
      <c r="DW251" s="126">
        <v>16</v>
      </c>
      <c r="DX251" s="126">
        <v>3</v>
      </c>
      <c r="DY251" s="126">
        <v>0</v>
      </c>
      <c r="DZ251" s="126">
        <v>0</v>
      </c>
      <c r="EA251" s="126">
        <v>0</v>
      </c>
      <c r="EB251" s="126">
        <v>41</v>
      </c>
      <c r="EC251" s="126">
        <v>9</v>
      </c>
      <c r="ED251" s="126">
        <v>13</v>
      </c>
      <c r="EE251" s="126">
        <v>0</v>
      </c>
      <c r="EF251" s="126">
        <v>0</v>
      </c>
      <c r="EG251" s="126">
        <v>3</v>
      </c>
      <c r="EH251" s="126">
        <v>3</v>
      </c>
      <c r="EI251" s="126">
        <v>0</v>
      </c>
      <c r="EJ251" s="126">
        <v>13</v>
      </c>
      <c r="EK251" s="126">
        <v>0</v>
      </c>
      <c r="EL251" s="126">
        <v>32</v>
      </c>
      <c r="EM251" s="126">
        <v>31</v>
      </c>
      <c r="EN251" s="126">
        <v>1</v>
      </c>
      <c r="EO251" s="126">
        <v>0</v>
      </c>
      <c r="EP251" s="126">
        <v>0</v>
      </c>
      <c r="EQ251" s="126">
        <v>0</v>
      </c>
      <c r="ER251" s="127" t="b">
        <v>0</v>
      </c>
      <c r="ES251" s="127" t="b">
        <v>0</v>
      </c>
      <c r="ET251" s="127" t="b">
        <v>0</v>
      </c>
      <c r="EU251" s="128">
        <v>0</v>
      </c>
      <c r="EV251" s="128">
        <v>0</v>
      </c>
      <c r="EW251" s="128">
        <v>0</v>
      </c>
      <c r="EX251" s="128">
        <v>0</v>
      </c>
      <c r="EY251" s="128">
        <v>0</v>
      </c>
      <c r="EZ251" s="128">
        <v>0</v>
      </c>
      <c r="FA251" s="127" t="b">
        <v>0</v>
      </c>
      <c r="FB251" s="127" t="b">
        <v>0</v>
      </c>
      <c r="FC251" s="127" t="b">
        <v>0</v>
      </c>
      <c r="FD251" s="128">
        <v>0</v>
      </c>
      <c r="FE251" s="128">
        <v>0</v>
      </c>
      <c r="FF251" s="128">
        <v>0</v>
      </c>
      <c r="FG251" s="128">
        <v>0</v>
      </c>
      <c r="FH251" s="128">
        <v>0</v>
      </c>
      <c r="FI251" s="128">
        <v>0</v>
      </c>
      <c r="FJ251" s="127" t="b">
        <v>0</v>
      </c>
      <c r="FK251" s="127" t="b">
        <v>0</v>
      </c>
      <c r="FL251" s="127" t="b">
        <v>0</v>
      </c>
      <c r="FM251" s="128">
        <v>0</v>
      </c>
      <c r="FN251" s="128">
        <v>0</v>
      </c>
      <c r="FO251" s="128">
        <v>0</v>
      </c>
      <c r="FP251" s="128">
        <v>0</v>
      </c>
      <c r="FQ251" s="128">
        <v>0</v>
      </c>
      <c r="FR251" s="128">
        <v>0</v>
      </c>
      <c r="FS251" s="183" t="s">
        <v>993</v>
      </c>
      <c r="FT251" s="128">
        <v>0</v>
      </c>
      <c r="FU251" s="126">
        <v>0</v>
      </c>
      <c r="FV251" s="126">
        <v>32</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6">
        <v>0</v>
      </c>
      <c r="GM251" s="127" t="b">
        <v>0</v>
      </c>
      <c r="GN251" s="183" t="s">
        <v>993</v>
      </c>
      <c r="GO251" s="183" t="s">
        <v>993</v>
      </c>
      <c r="GP251" s="183" t="s">
        <v>993</v>
      </c>
      <c r="GQ251" s="183" t="s">
        <v>993</v>
      </c>
      <c r="GR251" s="127"/>
      <c r="GS251" s="123"/>
    </row>
    <row r="252" spans="1:201">
      <c r="A252" s="122"/>
      <c r="B252" s="210" t="s">
        <v>677</v>
      </c>
      <c r="C252" s="183" t="s">
        <v>1103</v>
      </c>
      <c r="D252" s="183" t="s">
        <v>1104</v>
      </c>
      <c r="E252" s="183" t="s">
        <v>437</v>
      </c>
      <c r="F252" s="183" t="s">
        <v>986</v>
      </c>
      <c r="G252" s="183" t="s">
        <v>1062</v>
      </c>
      <c r="H252" s="183" t="s">
        <v>1063</v>
      </c>
      <c r="I252" s="183" t="s">
        <v>1064</v>
      </c>
      <c r="J252" s="183" t="s">
        <v>1065</v>
      </c>
      <c r="K252" s="126">
        <v>1</v>
      </c>
      <c r="L252" s="183" t="s">
        <v>1104</v>
      </c>
      <c r="M252" s="183" t="s">
        <v>991</v>
      </c>
      <c r="N252" s="183" t="s">
        <v>679</v>
      </c>
      <c r="O252" s="183" t="s">
        <v>997</v>
      </c>
      <c r="P252" s="183" t="s">
        <v>290</v>
      </c>
      <c r="Q252" s="183" t="s">
        <v>296</v>
      </c>
      <c r="R252" s="127" t="b">
        <v>0</v>
      </c>
      <c r="S252" s="126">
        <v>0</v>
      </c>
      <c r="T252" s="127" t="b">
        <v>0</v>
      </c>
      <c r="U252" s="126">
        <v>0</v>
      </c>
      <c r="V252" s="127" t="b">
        <v>1</v>
      </c>
      <c r="W252" s="127" t="b">
        <v>1</v>
      </c>
      <c r="X252" s="183" t="s">
        <v>296</v>
      </c>
      <c r="Y252" s="183" t="b">
        <f t="shared" si="73"/>
        <v>1</v>
      </c>
      <c r="Z252" s="183" t="s">
        <v>993</v>
      </c>
      <c r="AA252" s="127" t="b">
        <v>0</v>
      </c>
      <c r="AB252" s="183" t="s">
        <v>993</v>
      </c>
      <c r="AC252" s="183" t="s">
        <v>993</v>
      </c>
      <c r="AD252" s="183" t="s">
        <v>993</v>
      </c>
      <c r="AE252" s="183">
        <f t="shared" si="74"/>
        <v>20</v>
      </c>
      <c r="AF252" s="183">
        <f t="shared" si="75"/>
        <v>20</v>
      </c>
      <c r="AG252" s="183">
        <f t="shared" si="76"/>
        <v>0</v>
      </c>
      <c r="AH252" s="183">
        <f t="shared" si="77"/>
        <v>20</v>
      </c>
      <c r="AI252" s="126">
        <v>0</v>
      </c>
      <c r="AJ252" s="126">
        <v>0</v>
      </c>
      <c r="AK252" s="126">
        <v>0</v>
      </c>
      <c r="AL252" s="126">
        <v>0</v>
      </c>
      <c r="AM252" s="126">
        <v>0</v>
      </c>
      <c r="AN252" s="126">
        <v>20</v>
      </c>
      <c r="AO252" s="126">
        <v>20</v>
      </c>
      <c r="AP252" s="126">
        <v>0</v>
      </c>
      <c r="AQ252" s="126">
        <v>20</v>
      </c>
      <c r="AR252" s="126">
        <v>20</v>
      </c>
      <c r="AS252" s="126">
        <v>20</v>
      </c>
      <c r="AT252" s="126">
        <v>0</v>
      </c>
      <c r="AU252" s="126">
        <v>20</v>
      </c>
      <c r="AV252" s="126">
        <v>0</v>
      </c>
      <c r="AW252" s="126">
        <v>0</v>
      </c>
      <c r="AX252" s="126">
        <v>0</v>
      </c>
      <c r="AY252" s="126">
        <v>0</v>
      </c>
      <c r="AZ252" s="126">
        <v>0</v>
      </c>
      <c r="BA252" s="126">
        <v>0</v>
      </c>
      <c r="BB252" s="126">
        <v>0</v>
      </c>
      <c r="BC252" s="127" t="b">
        <v>0</v>
      </c>
      <c r="BD252" s="127"/>
      <c r="BE252" s="183" t="s">
        <v>993</v>
      </c>
      <c r="BF252" s="126">
        <v>0</v>
      </c>
      <c r="BG252" s="183" t="s">
        <v>993</v>
      </c>
      <c r="BH252" s="126">
        <v>0</v>
      </c>
      <c r="BI252" s="183" t="s">
        <v>993</v>
      </c>
      <c r="BJ252" s="126">
        <v>0</v>
      </c>
      <c r="BK252" s="126">
        <v>0</v>
      </c>
      <c r="BL252" s="126">
        <v>20</v>
      </c>
      <c r="BM252" s="183" t="s">
        <v>993</v>
      </c>
      <c r="BN252" s="183" t="s">
        <v>993</v>
      </c>
      <c r="BO252" s="183" t="s">
        <v>993</v>
      </c>
      <c r="BP252" s="126">
        <v>0</v>
      </c>
      <c r="BQ252" s="183" t="s">
        <v>993</v>
      </c>
      <c r="BR252" s="126">
        <v>0</v>
      </c>
      <c r="BS252" s="183" t="s">
        <v>993</v>
      </c>
      <c r="BT252" s="126">
        <v>0</v>
      </c>
      <c r="BU252" s="126">
        <v>0</v>
      </c>
      <c r="BV252" s="126">
        <v>0</v>
      </c>
      <c r="BW252" s="183" t="s">
        <v>993</v>
      </c>
      <c r="BX252" s="126">
        <v>0</v>
      </c>
      <c r="BY252" s="183" t="s">
        <v>993</v>
      </c>
      <c r="BZ252" s="126">
        <v>0</v>
      </c>
      <c r="CA252" s="183" t="s">
        <v>993</v>
      </c>
      <c r="CB252" s="126">
        <v>0</v>
      </c>
      <c r="CC252" s="126">
        <v>0</v>
      </c>
      <c r="CD252" s="126">
        <v>0</v>
      </c>
      <c r="CE252" s="183" t="s">
        <v>993</v>
      </c>
      <c r="CF252" s="126">
        <v>0</v>
      </c>
      <c r="CG252" s="183" t="s">
        <v>993</v>
      </c>
      <c r="CH252" s="126">
        <v>0</v>
      </c>
      <c r="CI252" s="183" t="s">
        <v>993</v>
      </c>
      <c r="CJ252" s="126">
        <v>0</v>
      </c>
      <c r="CK252" s="126">
        <v>0</v>
      </c>
      <c r="CL252" s="126">
        <v>0</v>
      </c>
      <c r="CM252" s="126">
        <v>5</v>
      </c>
      <c r="CN252" s="126">
        <v>0</v>
      </c>
      <c r="CO252" s="126">
        <v>2</v>
      </c>
      <c r="CP252" s="126">
        <v>0</v>
      </c>
      <c r="CQ252" s="126">
        <v>3</v>
      </c>
      <c r="CR252" s="126">
        <v>0</v>
      </c>
      <c r="CS252" s="126">
        <v>0</v>
      </c>
      <c r="CT252" s="126">
        <v>0</v>
      </c>
      <c r="CU252" s="126">
        <v>0</v>
      </c>
      <c r="CV252" s="126">
        <v>0</v>
      </c>
      <c r="CW252" s="126">
        <v>0</v>
      </c>
      <c r="CX252" s="126">
        <v>0</v>
      </c>
      <c r="CY252" s="126">
        <v>0</v>
      </c>
      <c r="CZ252" s="126">
        <v>0</v>
      </c>
      <c r="DA252" s="126">
        <v>0</v>
      </c>
      <c r="DB252" s="126">
        <v>0</v>
      </c>
      <c r="DC252" s="126">
        <v>0</v>
      </c>
      <c r="DD252" s="126">
        <v>0</v>
      </c>
      <c r="DE252" s="126">
        <v>0</v>
      </c>
      <c r="DF252" s="126">
        <v>0</v>
      </c>
      <c r="DG252" s="127" t="b">
        <v>0</v>
      </c>
      <c r="DH252" s="183" t="s">
        <v>270</v>
      </c>
      <c r="DI252" s="183" t="s">
        <v>993</v>
      </c>
      <c r="DJ252" s="183" t="s">
        <v>993</v>
      </c>
      <c r="DK252" s="183" t="s">
        <v>993</v>
      </c>
      <c r="DL252" s="126">
        <v>10</v>
      </c>
      <c r="DM252" s="126">
        <v>10</v>
      </c>
      <c r="DN252" s="126">
        <v>0</v>
      </c>
      <c r="DO252" s="126">
        <v>0</v>
      </c>
      <c r="DP252" s="126">
        <v>4993</v>
      </c>
      <c r="DQ252" s="126">
        <v>10</v>
      </c>
      <c r="DR252" s="167">
        <f t="shared" si="68"/>
        <v>0.68397260273972604</v>
      </c>
      <c r="DS252" s="168">
        <f t="shared" si="69"/>
        <v>499.3</v>
      </c>
      <c r="DT252" s="126">
        <v>10</v>
      </c>
      <c r="DU252" s="126">
        <v>10</v>
      </c>
      <c r="DV252" s="126">
        <v>0</v>
      </c>
      <c r="DW252" s="126">
        <v>0</v>
      </c>
      <c r="DX252" s="126">
        <v>0</v>
      </c>
      <c r="DY252" s="126">
        <v>0</v>
      </c>
      <c r="DZ252" s="126">
        <v>0</v>
      </c>
      <c r="EA252" s="126">
        <v>0</v>
      </c>
      <c r="EB252" s="126">
        <v>10</v>
      </c>
      <c r="EC252" s="126">
        <v>0</v>
      </c>
      <c r="ED252" s="126">
        <v>1</v>
      </c>
      <c r="EE252" s="126">
        <v>0</v>
      </c>
      <c r="EF252" s="126">
        <v>0</v>
      </c>
      <c r="EG252" s="126">
        <v>0</v>
      </c>
      <c r="EH252" s="126">
        <v>0</v>
      </c>
      <c r="EI252" s="126">
        <v>0</v>
      </c>
      <c r="EJ252" s="126">
        <v>9</v>
      </c>
      <c r="EK252" s="126">
        <v>0</v>
      </c>
      <c r="EL252" s="126">
        <v>10</v>
      </c>
      <c r="EM252" s="126">
        <v>10</v>
      </c>
      <c r="EN252" s="126">
        <v>0</v>
      </c>
      <c r="EO252" s="126">
        <v>0</v>
      </c>
      <c r="EP252" s="126">
        <v>0</v>
      </c>
      <c r="EQ252" s="126">
        <v>0</v>
      </c>
      <c r="ER252" s="127" t="b">
        <v>0</v>
      </c>
      <c r="ES252" s="127" t="b">
        <v>0</v>
      </c>
      <c r="ET252" s="127" t="b">
        <v>0</v>
      </c>
      <c r="EU252" s="128">
        <v>0</v>
      </c>
      <c r="EV252" s="128">
        <v>0</v>
      </c>
      <c r="EW252" s="128">
        <v>0</v>
      </c>
      <c r="EX252" s="128">
        <v>0</v>
      </c>
      <c r="EY252" s="128">
        <v>0</v>
      </c>
      <c r="EZ252" s="128">
        <v>0</v>
      </c>
      <c r="FA252" s="127" t="b">
        <v>0</v>
      </c>
      <c r="FB252" s="127" t="b">
        <v>0</v>
      </c>
      <c r="FC252" s="127" t="b">
        <v>0</v>
      </c>
      <c r="FD252" s="128">
        <v>0</v>
      </c>
      <c r="FE252" s="128">
        <v>0</v>
      </c>
      <c r="FF252" s="128">
        <v>0</v>
      </c>
      <c r="FG252" s="128">
        <v>0</v>
      </c>
      <c r="FH252" s="128">
        <v>0</v>
      </c>
      <c r="FI252" s="128">
        <v>0</v>
      </c>
      <c r="FJ252" s="127" t="b">
        <v>0</v>
      </c>
      <c r="FK252" s="127" t="b">
        <v>0</v>
      </c>
      <c r="FL252" s="127" t="b">
        <v>0</v>
      </c>
      <c r="FM252" s="128">
        <v>0</v>
      </c>
      <c r="FN252" s="128">
        <v>0</v>
      </c>
      <c r="FO252" s="128">
        <v>0</v>
      </c>
      <c r="FP252" s="128">
        <v>0</v>
      </c>
      <c r="FQ252" s="128">
        <v>0</v>
      </c>
      <c r="FR252" s="128">
        <v>0</v>
      </c>
      <c r="FS252" s="183" t="s">
        <v>993</v>
      </c>
      <c r="FT252" s="128">
        <v>0</v>
      </c>
      <c r="FU252" s="126">
        <v>0</v>
      </c>
      <c r="FV252" s="126">
        <v>10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6">
        <v>0</v>
      </c>
      <c r="GM252" s="127" t="b">
        <v>0</v>
      </c>
      <c r="GN252" s="183" t="s">
        <v>993</v>
      </c>
      <c r="GO252" s="183" t="s">
        <v>993</v>
      </c>
      <c r="GP252" s="183" t="s">
        <v>993</v>
      </c>
      <c r="GQ252" s="183" t="s">
        <v>993</v>
      </c>
      <c r="GR252" s="127"/>
      <c r="GS252" s="123"/>
    </row>
    <row r="253" spans="1:201">
      <c r="A253" s="122"/>
      <c r="B253" s="210" t="s">
        <v>677</v>
      </c>
      <c r="C253" s="183" t="s">
        <v>1103</v>
      </c>
      <c r="D253" s="183" t="s">
        <v>1104</v>
      </c>
      <c r="E253" s="183" t="s">
        <v>437</v>
      </c>
      <c r="F253" s="183" t="s">
        <v>986</v>
      </c>
      <c r="G253" s="183" t="s">
        <v>1062</v>
      </c>
      <c r="H253" s="183" t="s">
        <v>1063</v>
      </c>
      <c r="I253" s="183" t="s">
        <v>1064</v>
      </c>
      <c r="J253" s="183" t="s">
        <v>1065</v>
      </c>
      <c r="K253" s="126">
        <v>2</v>
      </c>
      <c r="L253" s="183" t="s">
        <v>1104</v>
      </c>
      <c r="M253" s="183" t="s">
        <v>1040</v>
      </c>
      <c r="N253" s="183" t="s">
        <v>680</v>
      </c>
      <c r="O253" s="183" t="s">
        <v>997</v>
      </c>
      <c r="P253" s="183" t="s">
        <v>290</v>
      </c>
      <c r="Q253" s="183" t="s">
        <v>296</v>
      </c>
      <c r="R253" s="127" t="b">
        <v>0</v>
      </c>
      <c r="S253" s="126">
        <v>0</v>
      </c>
      <c r="T253" s="127" t="b">
        <v>0</v>
      </c>
      <c r="U253" s="126">
        <v>0</v>
      </c>
      <c r="V253" s="127" t="b">
        <v>1</v>
      </c>
      <c r="W253" s="127" t="b">
        <v>1</v>
      </c>
      <c r="X253" s="183" t="s">
        <v>296</v>
      </c>
      <c r="Y253" s="183" t="b">
        <f t="shared" si="73"/>
        <v>1</v>
      </c>
      <c r="Z253" s="183" t="s">
        <v>993</v>
      </c>
      <c r="AA253" s="127" t="b">
        <v>0</v>
      </c>
      <c r="AB253" s="183" t="s">
        <v>993</v>
      </c>
      <c r="AC253" s="183" t="s">
        <v>993</v>
      </c>
      <c r="AD253" s="183" t="s">
        <v>993</v>
      </c>
      <c r="AE253" s="183">
        <f t="shared" si="74"/>
        <v>20</v>
      </c>
      <c r="AF253" s="183">
        <f t="shared" si="75"/>
        <v>20</v>
      </c>
      <c r="AG253" s="183">
        <f t="shared" si="76"/>
        <v>0</v>
      </c>
      <c r="AH253" s="183">
        <f t="shared" si="77"/>
        <v>20</v>
      </c>
      <c r="AI253" s="126">
        <v>0</v>
      </c>
      <c r="AJ253" s="126">
        <v>0</v>
      </c>
      <c r="AK253" s="126">
        <v>0</v>
      </c>
      <c r="AL253" s="126">
        <v>0</v>
      </c>
      <c r="AM253" s="126">
        <v>0</v>
      </c>
      <c r="AN253" s="126">
        <v>20</v>
      </c>
      <c r="AO253" s="126">
        <v>20</v>
      </c>
      <c r="AP253" s="126">
        <v>0</v>
      </c>
      <c r="AQ253" s="126">
        <v>20</v>
      </c>
      <c r="AR253" s="126">
        <v>20</v>
      </c>
      <c r="AS253" s="126">
        <v>20</v>
      </c>
      <c r="AT253" s="126">
        <v>0</v>
      </c>
      <c r="AU253" s="126">
        <v>20</v>
      </c>
      <c r="AV253" s="126">
        <v>0</v>
      </c>
      <c r="AW253" s="126">
        <v>0</v>
      </c>
      <c r="AX253" s="126">
        <v>0</v>
      </c>
      <c r="AY253" s="126">
        <v>0</v>
      </c>
      <c r="AZ253" s="126">
        <v>0</v>
      </c>
      <c r="BA253" s="126">
        <v>0</v>
      </c>
      <c r="BB253" s="126">
        <v>0</v>
      </c>
      <c r="BC253" s="127" t="b">
        <v>0</v>
      </c>
      <c r="BD253" s="127"/>
      <c r="BE253" s="183" t="s">
        <v>425</v>
      </c>
      <c r="BF253" s="126">
        <v>20</v>
      </c>
      <c r="BG253" s="183" t="s">
        <v>993</v>
      </c>
      <c r="BH253" s="126">
        <v>0</v>
      </c>
      <c r="BI253" s="183" t="s">
        <v>993</v>
      </c>
      <c r="BJ253" s="126">
        <v>0</v>
      </c>
      <c r="BK253" s="126">
        <v>0</v>
      </c>
      <c r="BL253" s="126">
        <v>0</v>
      </c>
      <c r="BM253" s="183" t="s">
        <v>993</v>
      </c>
      <c r="BN253" s="183" t="s">
        <v>993</v>
      </c>
      <c r="BO253" s="183" t="s">
        <v>993</v>
      </c>
      <c r="BP253" s="126">
        <v>0</v>
      </c>
      <c r="BQ253" s="183" t="s">
        <v>993</v>
      </c>
      <c r="BR253" s="126">
        <v>0</v>
      </c>
      <c r="BS253" s="183" t="s">
        <v>993</v>
      </c>
      <c r="BT253" s="126">
        <v>0</v>
      </c>
      <c r="BU253" s="126">
        <v>0</v>
      </c>
      <c r="BV253" s="126">
        <v>0</v>
      </c>
      <c r="BW253" s="183" t="s">
        <v>993</v>
      </c>
      <c r="BX253" s="126">
        <v>0</v>
      </c>
      <c r="BY253" s="183" t="s">
        <v>993</v>
      </c>
      <c r="BZ253" s="126">
        <v>0</v>
      </c>
      <c r="CA253" s="183" t="s">
        <v>993</v>
      </c>
      <c r="CB253" s="126">
        <v>0</v>
      </c>
      <c r="CC253" s="126">
        <v>0</v>
      </c>
      <c r="CD253" s="126">
        <v>0</v>
      </c>
      <c r="CE253" s="183" t="s">
        <v>993</v>
      </c>
      <c r="CF253" s="126">
        <v>0</v>
      </c>
      <c r="CG253" s="183" t="s">
        <v>993</v>
      </c>
      <c r="CH253" s="126">
        <v>0</v>
      </c>
      <c r="CI253" s="183" t="s">
        <v>993</v>
      </c>
      <c r="CJ253" s="126">
        <v>0</v>
      </c>
      <c r="CK253" s="126">
        <v>0</v>
      </c>
      <c r="CL253" s="126">
        <v>0</v>
      </c>
      <c r="CM253" s="126">
        <v>4</v>
      </c>
      <c r="CN253" s="126">
        <v>0</v>
      </c>
      <c r="CO253" s="126">
        <v>2</v>
      </c>
      <c r="CP253" s="126">
        <v>0</v>
      </c>
      <c r="CQ253" s="126">
        <v>4</v>
      </c>
      <c r="CR253" s="126">
        <v>0</v>
      </c>
      <c r="CS253" s="126">
        <v>0</v>
      </c>
      <c r="CT253" s="126">
        <v>0</v>
      </c>
      <c r="CU253" s="126">
        <v>0</v>
      </c>
      <c r="CV253" s="126">
        <v>0</v>
      </c>
      <c r="CW253" s="126">
        <v>0</v>
      </c>
      <c r="CX253" s="126">
        <v>0</v>
      </c>
      <c r="CY253" s="126">
        <v>0</v>
      </c>
      <c r="CZ253" s="126">
        <v>0</v>
      </c>
      <c r="DA253" s="126">
        <v>0</v>
      </c>
      <c r="DB253" s="126">
        <v>0</v>
      </c>
      <c r="DC253" s="126">
        <v>0</v>
      </c>
      <c r="DD253" s="126">
        <v>0</v>
      </c>
      <c r="DE253" s="126">
        <v>0</v>
      </c>
      <c r="DF253" s="126">
        <v>0</v>
      </c>
      <c r="DG253" s="127" t="b">
        <v>0</v>
      </c>
      <c r="DH253" s="183" t="s">
        <v>270</v>
      </c>
      <c r="DI253" s="183" t="s">
        <v>993</v>
      </c>
      <c r="DJ253" s="183" t="s">
        <v>993</v>
      </c>
      <c r="DK253" s="183" t="s">
        <v>993</v>
      </c>
      <c r="DL253" s="126">
        <v>9</v>
      </c>
      <c r="DM253" s="126">
        <v>9</v>
      </c>
      <c r="DN253" s="126">
        <v>0</v>
      </c>
      <c r="DO253" s="126">
        <v>0</v>
      </c>
      <c r="DP253" s="126">
        <v>4991</v>
      </c>
      <c r="DQ253" s="126">
        <v>10</v>
      </c>
      <c r="DR253" s="167">
        <f t="shared" si="68"/>
        <v>0.68369863013698629</v>
      </c>
      <c r="DS253" s="168">
        <f t="shared" si="69"/>
        <v>525.36842105263156</v>
      </c>
      <c r="DT253" s="126">
        <v>9</v>
      </c>
      <c r="DU253" s="126">
        <v>0</v>
      </c>
      <c r="DV253" s="126">
        <v>0</v>
      </c>
      <c r="DW253" s="126">
        <v>9</v>
      </c>
      <c r="DX253" s="126">
        <v>0</v>
      </c>
      <c r="DY253" s="126">
        <v>0</v>
      </c>
      <c r="DZ253" s="126">
        <v>0</v>
      </c>
      <c r="EA253" s="126">
        <v>0</v>
      </c>
      <c r="EB253" s="126">
        <v>10</v>
      </c>
      <c r="EC253" s="126">
        <v>0</v>
      </c>
      <c r="ED253" s="126">
        <v>0</v>
      </c>
      <c r="EE253" s="126">
        <v>0</v>
      </c>
      <c r="EF253" s="126">
        <v>0</v>
      </c>
      <c r="EG253" s="126">
        <v>0</v>
      </c>
      <c r="EH253" s="126">
        <v>0</v>
      </c>
      <c r="EI253" s="126">
        <v>0</v>
      </c>
      <c r="EJ253" s="126">
        <v>10</v>
      </c>
      <c r="EK253" s="126">
        <v>0</v>
      </c>
      <c r="EL253" s="126">
        <v>10</v>
      </c>
      <c r="EM253" s="126">
        <v>10</v>
      </c>
      <c r="EN253" s="126">
        <v>0</v>
      </c>
      <c r="EO253" s="126">
        <v>0</v>
      </c>
      <c r="EP253" s="126">
        <v>0</v>
      </c>
      <c r="EQ253" s="126">
        <v>0</v>
      </c>
      <c r="ER253" s="127" t="b">
        <v>0</v>
      </c>
      <c r="ES253" s="127" t="b">
        <v>0</v>
      </c>
      <c r="ET253" s="127" t="b">
        <v>0</v>
      </c>
      <c r="EU253" s="128">
        <v>0</v>
      </c>
      <c r="EV253" s="128">
        <v>0</v>
      </c>
      <c r="EW253" s="128">
        <v>0</v>
      </c>
      <c r="EX253" s="128">
        <v>0</v>
      </c>
      <c r="EY253" s="128">
        <v>0</v>
      </c>
      <c r="EZ253" s="128">
        <v>0</v>
      </c>
      <c r="FA253" s="127" t="b">
        <v>0</v>
      </c>
      <c r="FB253" s="127" t="b">
        <v>0</v>
      </c>
      <c r="FC253" s="127" t="b">
        <v>0</v>
      </c>
      <c r="FD253" s="128">
        <v>0</v>
      </c>
      <c r="FE253" s="128">
        <v>0</v>
      </c>
      <c r="FF253" s="128">
        <v>0</v>
      </c>
      <c r="FG253" s="128">
        <v>0</v>
      </c>
      <c r="FH253" s="128">
        <v>0</v>
      </c>
      <c r="FI253" s="128">
        <v>0</v>
      </c>
      <c r="FJ253" s="127" t="b">
        <v>0</v>
      </c>
      <c r="FK253" s="127" t="b">
        <v>0</v>
      </c>
      <c r="FL253" s="127" t="b">
        <v>0</v>
      </c>
      <c r="FM253" s="128">
        <v>0</v>
      </c>
      <c r="FN253" s="128">
        <v>0</v>
      </c>
      <c r="FO253" s="128">
        <v>0</v>
      </c>
      <c r="FP253" s="128">
        <v>0</v>
      </c>
      <c r="FQ253" s="128">
        <v>0</v>
      </c>
      <c r="FR253" s="128">
        <v>0</v>
      </c>
      <c r="FS253" s="183" t="s">
        <v>993</v>
      </c>
      <c r="FT253" s="128">
        <v>0</v>
      </c>
      <c r="FU253" s="126">
        <v>0</v>
      </c>
      <c r="FV253" s="126">
        <v>10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6">
        <v>0</v>
      </c>
      <c r="GM253" s="127" t="b">
        <v>0</v>
      </c>
      <c r="GN253" s="183" t="s">
        <v>993</v>
      </c>
      <c r="GO253" s="183" t="s">
        <v>993</v>
      </c>
      <c r="GP253" s="183" t="s">
        <v>993</v>
      </c>
      <c r="GQ253" s="183" t="s">
        <v>993</v>
      </c>
      <c r="GR253" s="127"/>
      <c r="GS253" s="123"/>
    </row>
    <row r="254" spans="1:201">
      <c r="A254" s="122"/>
      <c r="B254" s="210" t="s">
        <v>677</v>
      </c>
      <c r="C254" s="183" t="s">
        <v>1103</v>
      </c>
      <c r="D254" s="183" t="s">
        <v>1104</v>
      </c>
      <c r="E254" s="183" t="s">
        <v>437</v>
      </c>
      <c r="F254" s="183" t="s">
        <v>986</v>
      </c>
      <c r="G254" s="183" t="s">
        <v>1062</v>
      </c>
      <c r="H254" s="183" t="s">
        <v>1063</v>
      </c>
      <c r="I254" s="183" t="s">
        <v>1064</v>
      </c>
      <c r="J254" s="183" t="s">
        <v>1065</v>
      </c>
      <c r="K254" s="126">
        <v>3</v>
      </c>
      <c r="L254" s="183" t="s">
        <v>1104</v>
      </c>
      <c r="M254" s="183" t="s">
        <v>1041</v>
      </c>
      <c r="N254" s="183" t="s">
        <v>363</v>
      </c>
      <c r="O254" s="183" t="s">
        <v>997</v>
      </c>
      <c r="P254" s="183" t="s">
        <v>290</v>
      </c>
      <c r="Q254" s="183" t="s">
        <v>296</v>
      </c>
      <c r="R254" s="127" t="b">
        <v>0</v>
      </c>
      <c r="S254" s="126">
        <v>0</v>
      </c>
      <c r="T254" s="127" t="b">
        <v>0</v>
      </c>
      <c r="U254" s="126">
        <v>0</v>
      </c>
      <c r="V254" s="127" t="b">
        <v>1</v>
      </c>
      <c r="W254" s="127" t="b">
        <v>0</v>
      </c>
      <c r="X254" s="183" t="s">
        <v>296</v>
      </c>
      <c r="Y254" s="183" t="b">
        <f t="shared" si="73"/>
        <v>1</v>
      </c>
      <c r="Z254" s="183" t="s">
        <v>993</v>
      </c>
      <c r="AA254" s="127" t="b">
        <v>0</v>
      </c>
      <c r="AB254" s="183" t="s">
        <v>993</v>
      </c>
      <c r="AC254" s="183" t="s">
        <v>993</v>
      </c>
      <c r="AD254" s="183" t="s">
        <v>993</v>
      </c>
      <c r="AE254" s="183">
        <f t="shared" si="74"/>
        <v>60</v>
      </c>
      <c r="AF254" s="183">
        <f t="shared" si="75"/>
        <v>60</v>
      </c>
      <c r="AG254" s="183">
        <f t="shared" si="76"/>
        <v>0</v>
      </c>
      <c r="AH254" s="183">
        <f t="shared" si="77"/>
        <v>60</v>
      </c>
      <c r="AI254" s="126">
        <v>0</v>
      </c>
      <c r="AJ254" s="126">
        <v>0</v>
      </c>
      <c r="AK254" s="126">
        <v>0</v>
      </c>
      <c r="AL254" s="126">
        <v>0</v>
      </c>
      <c r="AM254" s="126">
        <v>0</v>
      </c>
      <c r="AN254" s="126">
        <v>60</v>
      </c>
      <c r="AO254" s="126">
        <v>60</v>
      </c>
      <c r="AP254" s="126">
        <v>0</v>
      </c>
      <c r="AQ254" s="126">
        <v>60</v>
      </c>
      <c r="AR254" s="126">
        <v>60</v>
      </c>
      <c r="AS254" s="126">
        <v>60</v>
      </c>
      <c r="AT254" s="126">
        <v>0</v>
      </c>
      <c r="AU254" s="126">
        <v>0</v>
      </c>
      <c r="AV254" s="126">
        <v>0</v>
      </c>
      <c r="AW254" s="126">
        <v>0</v>
      </c>
      <c r="AX254" s="126">
        <v>0</v>
      </c>
      <c r="AY254" s="126">
        <v>60</v>
      </c>
      <c r="AZ254" s="126">
        <v>0</v>
      </c>
      <c r="BA254" s="126">
        <v>0</v>
      </c>
      <c r="BB254" s="126">
        <v>0</v>
      </c>
      <c r="BC254" s="127" t="b">
        <v>0</v>
      </c>
      <c r="BD254" s="127"/>
      <c r="BE254" s="183" t="s">
        <v>425</v>
      </c>
      <c r="BF254" s="126">
        <v>60</v>
      </c>
      <c r="BG254" s="183" t="s">
        <v>993</v>
      </c>
      <c r="BH254" s="126">
        <v>0</v>
      </c>
      <c r="BI254" s="183" t="s">
        <v>993</v>
      </c>
      <c r="BJ254" s="126">
        <v>0</v>
      </c>
      <c r="BK254" s="126">
        <v>0</v>
      </c>
      <c r="BL254" s="126">
        <v>0</v>
      </c>
      <c r="BM254" s="183" t="s">
        <v>993</v>
      </c>
      <c r="BN254" s="183" t="s">
        <v>993</v>
      </c>
      <c r="BO254" s="183" t="s">
        <v>993</v>
      </c>
      <c r="BP254" s="126">
        <v>0</v>
      </c>
      <c r="BQ254" s="183" t="s">
        <v>993</v>
      </c>
      <c r="BR254" s="126">
        <v>0</v>
      </c>
      <c r="BS254" s="183" t="s">
        <v>993</v>
      </c>
      <c r="BT254" s="126">
        <v>0</v>
      </c>
      <c r="BU254" s="126">
        <v>0</v>
      </c>
      <c r="BV254" s="126">
        <v>0</v>
      </c>
      <c r="BW254" s="183" t="s">
        <v>993</v>
      </c>
      <c r="BX254" s="126">
        <v>0</v>
      </c>
      <c r="BY254" s="183" t="s">
        <v>993</v>
      </c>
      <c r="BZ254" s="126">
        <v>0</v>
      </c>
      <c r="CA254" s="183" t="s">
        <v>993</v>
      </c>
      <c r="CB254" s="126">
        <v>0</v>
      </c>
      <c r="CC254" s="126">
        <v>0</v>
      </c>
      <c r="CD254" s="126">
        <v>0</v>
      </c>
      <c r="CE254" s="183" t="s">
        <v>993</v>
      </c>
      <c r="CF254" s="126">
        <v>0</v>
      </c>
      <c r="CG254" s="183" t="s">
        <v>993</v>
      </c>
      <c r="CH254" s="126">
        <v>0</v>
      </c>
      <c r="CI254" s="183" t="s">
        <v>993</v>
      </c>
      <c r="CJ254" s="126">
        <v>0</v>
      </c>
      <c r="CK254" s="126">
        <v>0</v>
      </c>
      <c r="CL254" s="126">
        <v>0</v>
      </c>
      <c r="CM254" s="126">
        <v>13</v>
      </c>
      <c r="CN254" s="126">
        <v>0</v>
      </c>
      <c r="CO254" s="126">
        <v>4</v>
      </c>
      <c r="CP254" s="126">
        <v>0</v>
      </c>
      <c r="CQ254" s="126">
        <v>8</v>
      </c>
      <c r="CR254" s="126">
        <v>0</v>
      </c>
      <c r="CS254" s="126">
        <v>0</v>
      </c>
      <c r="CT254" s="126">
        <v>0</v>
      </c>
      <c r="CU254" s="126">
        <v>0</v>
      </c>
      <c r="CV254" s="126">
        <v>0</v>
      </c>
      <c r="CW254" s="126">
        <v>0</v>
      </c>
      <c r="CX254" s="126">
        <v>0</v>
      </c>
      <c r="CY254" s="126">
        <v>0</v>
      </c>
      <c r="CZ254" s="126">
        <v>0</v>
      </c>
      <c r="DA254" s="126">
        <v>0</v>
      </c>
      <c r="DB254" s="126">
        <v>0</v>
      </c>
      <c r="DC254" s="126">
        <v>0</v>
      </c>
      <c r="DD254" s="126">
        <v>0</v>
      </c>
      <c r="DE254" s="126">
        <v>0</v>
      </c>
      <c r="DF254" s="126">
        <v>0</v>
      </c>
      <c r="DG254" s="127" t="b">
        <v>0</v>
      </c>
      <c r="DH254" s="183" t="s">
        <v>270</v>
      </c>
      <c r="DI254" s="183" t="s">
        <v>993</v>
      </c>
      <c r="DJ254" s="183" t="s">
        <v>993</v>
      </c>
      <c r="DK254" s="183" t="s">
        <v>993</v>
      </c>
      <c r="DL254" s="126">
        <v>41</v>
      </c>
      <c r="DM254" s="126">
        <v>41</v>
      </c>
      <c r="DN254" s="126">
        <v>0</v>
      </c>
      <c r="DO254" s="126">
        <v>0</v>
      </c>
      <c r="DP254" s="126">
        <v>15710</v>
      </c>
      <c r="DQ254" s="126">
        <v>46</v>
      </c>
      <c r="DR254" s="167">
        <f t="shared" si="68"/>
        <v>0.71735159817351601</v>
      </c>
      <c r="DS254" s="168">
        <f t="shared" si="69"/>
        <v>361.14942528735634</v>
      </c>
      <c r="DT254" s="126">
        <v>41</v>
      </c>
      <c r="DU254" s="126">
        <v>0</v>
      </c>
      <c r="DV254" s="126">
        <v>0</v>
      </c>
      <c r="DW254" s="126">
        <v>41</v>
      </c>
      <c r="DX254" s="126">
        <v>0</v>
      </c>
      <c r="DY254" s="126">
        <v>0</v>
      </c>
      <c r="DZ254" s="126">
        <v>0</v>
      </c>
      <c r="EA254" s="126">
        <v>0</v>
      </c>
      <c r="EB254" s="126">
        <v>46</v>
      </c>
      <c r="EC254" s="126">
        <v>0</v>
      </c>
      <c r="ED254" s="126">
        <v>0</v>
      </c>
      <c r="EE254" s="126">
        <v>0</v>
      </c>
      <c r="EF254" s="126">
        <v>0</v>
      </c>
      <c r="EG254" s="126">
        <v>0</v>
      </c>
      <c r="EH254" s="126">
        <v>2</v>
      </c>
      <c r="EI254" s="126">
        <v>0</v>
      </c>
      <c r="EJ254" s="126">
        <v>44</v>
      </c>
      <c r="EK254" s="126">
        <v>0</v>
      </c>
      <c r="EL254" s="126">
        <v>46</v>
      </c>
      <c r="EM254" s="126">
        <v>46</v>
      </c>
      <c r="EN254" s="126">
        <v>0</v>
      </c>
      <c r="EO254" s="126">
        <v>0</v>
      </c>
      <c r="EP254" s="126">
        <v>0</v>
      </c>
      <c r="EQ254" s="126">
        <v>0</v>
      </c>
      <c r="ER254" s="127" t="b">
        <v>0</v>
      </c>
      <c r="ES254" s="127" t="b">
        <v>0</v>
      </c>
      <c r="ET254" s="127" t="b">
        <v>0</v>
      </c>
      <c r="EU254" s="128">
        <v>0</v>
      </c>
      <c r="EV254" s="128">
        <v>0</v>
      </c>
      <c r="EW254" s="128">
        <v>0</v>
      </c>
      <c r="EX254" s="128">
        <v>0</v>
      </c>
      <c r="EY254" s="128">
        <v>0</v>
      </c>
      <c r="EZ254" s="128">
        <v>0</v>
      </c>
      <c r="FA254" s="127" t="b">
        <v>0</v>
      </c>
      <c r="FB254" s="127" t="b">
        <v>0</v>
      </c>
      <c r="FC254" s="127" t="b">
        <v>0</v>
      </c>
      <c r="FD254" s="128">
        <v>0</v>
      </c>
      <c r="FE254" s="128">
        <v>0</v>
      </c>
      <c r="FF254" s="128">
        <v>0</v>
      </c>
      <c r="FG254" s="128">
        <v>0</v>
      </c>
      <c r="FH254" s="128">
        <v>0</v>
      </c>
      <c r="FI254" s="128">
        <v>0</v>
      </c>
      <c r="FJ254" s="127" t="b">
        <v>0</v>
      </c>
      <c r="FK254" s="127" t="b">
        <v>0</v>
      </c>
      <c r="FL254" s="127" t="b">
        <v>0</v>
      </c>
      <c r="FM254" s="128">
        <v>0</v>
      </c>
      <c r="FN254" s="128">
        <v>0</v>
      </c>
      <c r="FO254" s="128">
        <v>0</v>
      </c>
      <c r="FP254" s="128">
        <v>0</v>
      </c>
      <c r="FQ254" s="128">
        <v>0</v>
      </c>
      <c r="FR254" s="128">
        <v>0</v>
      </c>
      <c r="FS254" s="183" t="s">
        <v>993</v>
      </c>
      <c r="FT254" s="128">
        <v>0</v>
      </c>
      <c r="FU254" s="126">
        <v>0</v>
      </c>
      <c r="FV254" s="126">
        <v>46</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6">
        <v>0</v>
      </c>
      <c r="GM254" s="127" t="b">
        <v>0</v>
      </c>
      <c r="GN254" s="183" t="s">
        <v>993</v>
      </c>
      <c r="GO254" s="183" t="s">
        <v>993</v>
      </c>
      <c r="GP254" s="183" t="s">
        <v>993</v>
      </c>
      <c r="GQ254" s="183" t="s">
        <v>993</v>
      </c>
      <c r="GR254" s="127"/>
      <c r="GS254" s="123"/>
    </row>
    <row r="255" spans="1:201">
      <c r="A255" s="122"/>
      <c r="B255" s="210" t="s">
        <v>677</v>
      </c>
      <c r="C255" s="183" t="s">
        <v>1103</v>
      </c>
      <c r="D255" s="183" t="s">
        <v>1104</v>
      </c>
      <c r="E255" s="183" t="s">
        <v>437</v>
      </c>
      <c r="F255" s="183" t="s">
        <v>986</v>
      </c>
      <c r="G255" s="183" t="s">
        <v>1062</v>
      </c>
      <c r="H255" s="183" t="s">
        <v>1063</v>
      </c>
      <c r="I255" s="183" t="s">
        <v>1064</v>
      </c>
      <c r="J255" s="183" t="s">
        <v>1065</v>
      </c>
      <c r="K255" s="126">
        <v>4</v>
      </c>
      <c r="L255" s="183" t="s">
        <v>1104</v>
      </c>
      <c r="M255" s="183" t="s">
        <v>1045</v>
      </c>
      <c r="N255" s="183" t="s">
        <v>681</v>
      </c>
      <c r="O255" s="183" t="s">
        <v>997</v>
      </c>
      <c r="P255" s="183" t="s">
        <v>290</v>
      </c>
      <c r="Q255" s="183" t="s">
        <v>296</v>
      </c>
      <c r="R255" s="127" t="b">
        <v>0</v>
      </c>
      <c r="S255" s="126">
        <v>0</v>
      </c>
      <c r="T255" s="127" t="b">
        <v>0</v>
      </c>
      <c r="U255" s="126">
        <v>0</v>
      </c>
      <c r="V255" s="127" t="b">
        <v>1</v>
      </c>
      <c r="W255" s="127" t="b">
        <v>1</v>
      </c>
      <c r="X255" s="183" t="s">
        <v>296</v>
      </c>
      <c r="Y255" s="183" t="b">
        <f t="shared" si="73"/>
        <v>1</v>
      </c>
      <c r="Z255" s="183" t="s">
        <v>993</v>
      </c>
      <c r="AA255" s="127" t="b">
        <v>0</v>
      </c>
      <c r="AB255" s="183" t="s">
        <v>993</v>
      </c>
      <c r="AC255" s="183" t="s">
        <v>993</v>
      </c>
      <c r="AD255" s="183" t="s">
        <v>993</v>
      </c>
      <c r="AE255" s="183">
        <f t="shared" si="74"/>
        <v>60</v>
      </c>
      <c r="AF255" s="183">
        <f t="shared" si="75"/>
        <v>60</v>
      </c>
      <c r="AG255" s="183">
        <f t="shared" si="76"/>
        <v>0</v>
      </c>
      <c r="AH255" s="183">
        <f t="shared" si="77"/>
        <v>60</v>
      </c>
      <c r="AI255" s="126">
        <v>0</v>
      </c>
      <c r="AJ255" s="126">
        <v>0</v>
      </c>
      <c r="AK255" s="126">
        <v>0</v>
      </c>
      <c r="AL255" s="126">
        <v>0</v>
      </c>
      <c r="AM255" s="126">
        <v>0</v>
      </c>
      <c r="AN255" s="126">
        <v>60</v>
      </c>
      <c r="AO255" s="126">
        <v>60</v>
      </c>
      <c r="AP255" s="126">
        <v>0</v>
      </c>
      <c r="AQ255" s="126">
        <v>60</v>
      </c>
      <c r="AR255" s="126">
        <v>60</v>
      </c>
      <c r="AS255" s="126">
        <v>60</v>
      </c>
      <c r="AT255" s="126">
        <v>0</v>
      </c>
      <c r="AU255" s="126">
        <v>0</v>
      </c>
      <c r="AV255" s="126">
        <v>0</v>
      </c>
      <c r="AW255" s="126">
        <v>0</v>
      </c>
      <c r="AX255" s="126">
        <v>0</v>
      </c>
      <c r="AY255" s="126">
        <v>60</v>
      </c>
      <c r="AZ255" s="126">
        <v>0</v>
      </c>
      <c r="BA255" s="126">
        <v>0</v>
      </c>
      <c r="BB255" s="126">
        <v>0</v>
      </c>
      <c r="BC255" s="127" t="b">
        <v>0</v>
      </c>
      <c r="BD255" s="127"/>
      <c r="BE255" s="183" t="s">
        <v>425</v>
      </c>
      <c r="BF255" s="126">
        <v>60</v>
      </c>
      <c r="BG255" s="183" t="s">
        <v>993</v>
      </c>
      <c r="BH255" s="126">
        <v>0</v>
      </c>
      <c r="BI255" s="183" t="s">
        <v>993</v>
      </c>
      <c r="BJ255" s="126">
        <v>0</v>
      </c>
      <c r="BK255" s="126">
        <v>0</v>
      </c>
      <c r="BL255" s="126">
        <v>0</v>
      </c>
      <c r="BM255" s="183" t="s">
        <v>993</v>
      </c>
      <c r="BN255" s="183" t="s">
        <v>993</v>
      </c>
      <c r="BO255" s="183" t="s">
        <v>993</v>
      </c>
      <c r="BP255" s="126">
        <v>0</v>
      </c>
      <c r="BQ255" s="183" t="s">
        <v>993</v>
      </c>
      <c r="BR255" s="126">
        <v>0</v>
      </c>
      <c r="BS255" s="183" t="s">
        <v>993</v>
      </c>
      <c r="BT255" s="126">
        <v>0</v>
      </c>
      <c r="BU255" s="126">
        <v>0</v>
      </c>
      <c r="BV255" s="126">
        <v>0</v>
      </c>
      <c r="BW255" s="183" t="s">
        <v>993</v>
      </c>
      <c r="BX255" s="126">
        <v>0</v>
      </c>
      <c r="BY255" s="183" t="s">
        <v>993</v>
      </c>
      <c r="BZ255" s="126">
        <v>0</v>
      </c>
      <c r="CA255" s="183" t="s">
        <v>993</v>
      </c>
      <c r="CB255" s="126">
        <v>0</v>
      </c>
      <c r="CC255" s="126">
        <v>0</v>
      </c>
      <c r="CD255" s="126">
        <v>0</v>
      </c>
      <c r="CE255" s="183" t="s">
        <v>993</v>
      </c>
      <c r="CF255" s="126">
        <v>0</v>
      </c>
      <c r="CG255" s="183" t="s">
        <v>993</v>
      </c>
      <c r="CH255" s="126">
        <v>0</v>
      </c>
      <c r="CI255" s="183" t="s">
        <v>993</v>
      </c>
      <c r="CJ255" s="126">
        <v>0</v>
      </c>
      <c r="CK255" s="126">
        <v>0</v>
      </c>
      <c r="CL255" s="126">
        <v>0</v>
      </c>
      <c r="CM255" s="126">
        <v>15</v>
      </c>
      <c r="CN255" s="126">
        <v>0.9</v>
      </c>
      <c r="CO255" s="126">
        <v>3</v>
      </c>
      <c r="CP255" s="126">
        <v>0</v>
      </c>
      <c r="CQ255" s="126">
        <v>8</v>
      </c>
      <c r="CR255" s="126">
        <v>0</v>
      </c>
      <c r="CS255" s="126">
        <v>0</v>
      </c>
      <c r="CT255" s="126">
        <v>0</v>
      </c>
      <c r="CU255" s="126">
        <v>0</v>
      </c>
      <c r="CV255" s="126">
        <v>0</v>
      </c>
      <c r="CW255" s="126">
        <v>0</v>
      </c>
      <c r="CX255" s="126">
        <v>0</v>
      </c>
      <c r="CY255" s="126">
        <v>0</v>
      </c>
      <c r="CZ255" s="126">
        <v>0</v>
      </c>
      <c r="DA255" s="126">
        <v>0</v>
      </c>
      <c r="DB255" s="126">
        <v>0</v>
      </c>
      <c r="DC255" s="126">
        <v>0</v>
      </c>
      <c r="DD255" s="126">
        <v>0</v>
      </c>
      <c r="DE255" s="126">
        <v>0</v>
      </c>
      <c r="DF255" s="126">
        <v>0</v>
      </c>
      <c r="DG255" s="127" t="b">
        <v>0</v>
      </c>
      <c r="DH255" s="183" t="s">
        <v>270</v>
      </c>
      <c r="DI255" s="183" t="s">
        <v>993</v>
      </c>
      <c r="DJ255" s="183" t="s">
        <v>993</v>
      </c>
      <c r="DK255" s="183" t="s">
        <v>993</v>
      </c>
      <c r="DL255" s="126">
        <v>49</v>
      </c>
      <c r="DM255" s="126">
        <v>49</v>
      </c>
      <c r="DN255" s="126">
        <v>0</v>
      </c>
      <c r="DO255" s="126">
        <v>0</v>
      </c>
      <c r="DP255" s="126">
        <v>17302</v>
      </c>
      <c r="DQ255" s="126">
        <v>42</v>
      </c>
      <c r="DR255" s="167">
        <f t="shared" si="68"/>
        <v>0.79004566210045657</v>
      </c>
      <c r="DS255" s="168">
        <f t="shared" si="69"/>
        <v>380.26373626373629</v>
      </c>
      <c r="DT255" s="126">
        <v>49</v>
      </c>
      <c r="DU255" s="126">
        <v>0</v>
      </c>
      <c r="DV255" s="126">
        <v>0</v>
      </c>
      <c r="DW255" s="126">
        <v>49</v>
      </c>
      <c r="DX255" s="126">
        <v>0</v>
      </c>
      <c r="DY255" s="126">
        <v>0</v>
      </c>
      <c r="DZ255" s="126">
        <v>0</v>
      </c>
      <c r="EA255" s="126">
        <v>0</v>
      </c>
      <c r="EB255" s="126">
        <v>42</v>
      </c>
      <c r="EC255" s="126">
        <v>0</v>
      </c>
      <c r="ED255" s="126">
        <v>2</v>
      </c>
      <c r="EE255" s="126">
        <v>2</v>
      </c>
      <c r="EF255" s="126">
        <v>0</v>
      </c>
      <c r="EG255" s="126">
        <v>0</v>
      </c>
      <c r="EH255" s="126">
        <v>1</v>
      </c>
      <c r="EI255" s="126">
        <v>2</v>
      </c>
      <c r="EJ255" s="126">
        <v>35</v>
      </c>
      <c r="EK255" s="126">
        <v>0</v>
      </c>
      <c r="EL255" s="126">
        <v>42</v>
      </c>
      <c r="EM255" s="126">
        <v>42</v>
      </c>
      <c r="EN255" s="126">
        <v>0</v>
      </c>
      <c r="EO255" s="126">
        <v>0</v>
      </c>
      <c r="EP255" s="126">
        <v>0</v>
      </c>
      <c r="EQ255" s="126">
        <v>0</v>
      </c>
      <c r="ER255" s="127" t="b">
        <v>0</v>
      </c>
      <c r="ES255" s="127" t="b">
        <v>0</v>
      </c>
      <c r="ET255" s="127" t="b">
        <v>0</v>
      </c>
      <c r="EU255" s="128">
        <v>0</v>
      </c>
      <c r="EV255" s="128">
        <v>0</v>
      </c>
      <c r="EW255" s="128">
        <v>0</v>
      </c>
      <c r="EX255" s="128">
        <v>0</v>
      </c>
      <c r="EY255" s="128">
        <v>0</v>
      </c>
      <c r="EZ255" s="128">
        <v>0</v>
      </c>
      <c r="FA255" s="127" t="b">
        <v>0</v>
      </c>
      <c r="FB255" s="127" t="b">
        <v>0</v>
      </c>
      <c r="FC255" s="127" t="b">
        <v>0</v>
      </c>
      <c r="FD255" s="128">
        <v>0</v>
      </c>
      <c r="FE255" s="128">
        <v>0</v>
      </c>
      <c r="FF255" s="128">
        <v>0</v>
      </c>
      <c r="FG255" s="128">
        <v>0</v>
      </c>
      <c r="FH255" s="128">
        <v>0</v>
      </c>
      <c r="FI255" s="128">
        <v>0</v>
      </c>
      <c r="FJ255" s="127" t="b">
        <v>0</v>
      </c>
      <c r="FK255" s="127" t="b">
        <v>0</v>
      </c>
      <c r="FL255" s="127" t="b">
        <v>0</v>
      </c>
      <c r="FM255" s="128">
        <v>0</v>
      </c>
      <c r="FN255" s="128">
        <v>0</v>
      </c>
      <c r="FO255" s="128">
        <v>0</v>
      </c>
      <c r="FP255" s="128">
        <v>0</v>
      </c>
      <c r="FQ255" s="128">
        <v>0</v>
      </c>
      <c r="FR255" s="128">
        <v>0</v>
      </c>
      <c r="FS255" s="183" t="s">
        <v>993</v>
      </c>
      <c r="FT255" s="128">
        <v>0</v>
      </c>
      <c r="FU255" s="126">
        <v>0</v>
      </c>
      <c r="FV255" s="126">
        <v>42</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6">
        <v>0</v>
      </c>
      <c r="GM255" s="127" t="b">
        <v>0</v>
      </c>
      <c r="GN255" s="183" t="s">
        <v>993</v>
      </c>
      <c r="GO255" s="183" t="s">
        <v>993</v>
      </c>
      <c r="GP255" s="183" t="s">
        <v>993</v>
      </c>
      <c r="GQ255" s="183" t="s">
        <v>993</v>
      </c>
      <c r="GR255" s="127"/>
      <c r="GS255" s="123"/>
    </row>
    <row r="256" spans="1:201">
      <c r="A256" s="122"/>
      <c r="B256" s="210" t="s">
        <v>677</v>
      </c>
      <c r="C256" s="183" t="s">
        <v>1103</v>
      </c>
      <c r="D256" s="183" t="s">
        <v>1104</v>
      </c>
      <c r="E256" s="183" t="s">
        <v>437</v>
      </c>
      <c r="F256" s="183" t="s">
        <v>986</v>
      </c>
      <c r="G256" s="183" t="s">
        <v>1062</v>
      </c>
      <c r="H256" s="183" t="s">
        <v>1063</v>
      </c>
      <c r="I256" s="183" t="s">
        <v>1064</v>
      </c>
      <c r="J256" s="183" t="s">
        <v>1065</v>
      </c>
      <c r="K256" s="126">
        <v>5</v>
      </c>
      <c r="L256" s="183" t="s">
        <v>1104</v>
      </c>
      <c r="M256" s="183" t="s">
        <v>1090</v>
      </c>
      <c r="N256" s="183" t="s">
        <v>682</v>
      </c>
      <c r="O256" s="183" t="s">
        <v>997</v>
      </c>
      <c r="P256" s="183" t="s">
        <v>290</v>
      </c>
      <c r="Q256" s="183" t="s">
        <v>296</v>
      </c>
      <c r="R256" s="127" t="b">
        <v>0</v>
      </c>
      <c r="S256" s="126">
        <v>0</v>
      </c>
      <c r="T256" s="127" t="b">
        <v>0</v>
      </c>
      <c r="U256" s="126">
        <v>0</v>
      </c>
      <c r="V256" s="127" t="b">
        <v>1</v>
      </c>
      <c r="W256" s="127" t="b">
        <v>0</v>
      </c>
      <c r="X256" s="183" t="s">
        <v>296</v>
      </c>
      <c r="Y256" s="183" t="b">
        <f t="shared" si="73"/>
        <v>1</v>
      </c>
      <c r="Z256" s="183" t="s">
        <v>993</v>
      </c>
      <c r="AA256" s="127" t="b">
        <v>0</v>
      </c>
      <c r="AB256" s="183" t="s">
        <v>993</v>
      </c>
      <c r="AC256" s="183" t="s">
        <v>993</v>
      </c>
      <c r="AD256" s="183" t="s">
        <v>993</v>
      </c>
      <c r="AE256" s="183">
        <f t="shared" si="74"/>
        <v>60</v>
      </c>
      <c r="AF256" s="183">
        <f t="shared" si="75"/>
        <v>60</v>
      </c>
      <c r="AG256" s="183">
        <f t="shared" si="76"/>
        <v>0</v>
      </c>
      <c r="AH256" s="183">
        <f t="shared" si="77"/>
        <v>60</v>
      </c>
      <c r="AI256" s="126">
        <v>0</v>
      </c>
      <c r="AJ256" s="126">
        <v>0</v>
      </c>
      <c r="AK256" s="126">
        <v>0</v>
      </c>
      <c r="AL256" s="126">
        <v>0</v>
      </c>
      <c r="AM256" s="126">
        <v>0</v>
      </c>
      <c r="AN256" s="126">
        <v>60</v>
      </c>
      <c r="AO256" s="126">
        <v>60</v>
      </c>
      <c r="AP256" s="126">
        <v>0</v>
      </c>
      <c r="AQ256" s="126">
        <v>60</v>
      </c>
      <c r="AR256" s="126">
        <v>60</v>
      </c>
      <c r="AS256" s="126">
        <v>60</v>
      </c>
      <c r="AT256" s="126">
        <v>0</v>
      </c>
      <c r="AU256" s="126">
        <v>60</v>
      </c>
      <c r="AV256" s="126">
        <v>0</v>
      </c>
      <c r="AW256" s="126">
        <v>0</v>
      </c>
      <c r="AX256" s="126">
        <v>0</v>
      </c>
      <c r="AY256" s="126">
        <v>0</v>
      </c>
      <c r="AZ256" s="126">
        <v>0</v>
      </c>
      <c r="BA256" s="126">
        <v>0</v>
      </c>
      <c r="BB256" s="126">
        <v>0</v>
      </c>
      <c r="BC256" s="127" t="b">
        <v>0</v>
      </c>
      <c r="BD256" s="127"/>
      <c r="BE256" s="183" t="s">
        <v>425</v>
      </c>
      <c r="BF256" s="126">
        <v>60</v>
      </c>
      <c r="BG256" s="183" t="s">
        <v>993</v>
      </c>
      <c r="BH256" s="126">
        <v>0</v>
      </c>
      <c r="BI256" s="183" t="s">
        <v>993</v>
      </c>
      <c r="BJ256" s="126">
        <v>0</v>
      </c>
      <c r="BK256" s="126">
        <v>0</v>
      </c>
      <c r="BL256" s="126">
        <v>0</v>
      </c>
      <c r="BM256" s="183" t="s">
        <v>993</v>
      </c>
      <c r="BN256" s="183" t="s">
        <v>993</v>
      </c>
      <c r="BO256" s="183" t="s">
        <v>993</v>
      </c>
      <c r="BP256" s="126">
        <v>0</v>
      </c>
      <c r="BQ256" s="183" t="s">
        <v>993</v>
      </c>
      <c r="BR256" s="126">
        <v>0</v>
      </c>
      <c r="BS256" s="183" t="s">
        <v>993</v>
      </c>
      <c r="BT256" s="126">
        <v>0</v>
      </c>
      <c r="BU256" s="126">
        <v>0</v>
      </c>
      <c r="BV256" s="126">
        <v>0</v>
      </c>
      <c r="BW256" s="183" t="s">
        <v>993</v>
      </c>
      <c r="BX256" s="126">
        <v>0</v>
      </c>
      <c r="BY256" s="183" t="s">
        <v>993</v>
      </c>
      <c r="BZ256" s="126">
        <v>0</v>
      </c>
      <c r="CA256" s="183" t="s">
        <v>993</v>
      </c>
      <c r="CB256" s="126">
        <v>0</v>
      </c>
      <c r="CC256" s="126">
        <v>0</v>
      </c>
      <c r="CD256" s="126">
        <v>0</v>
      </c>
      <c r="CE256" s="183" t="s">
        <v>993</v>
      </c>
      <c r="CF256" s="126">
        <v>0</v>
      </c>
      <c r="CG256" s="183" t="s">
        <v>993</v>
      </c>
      <c r="CH256" s="126">
        <v>0</v>
      </c>
      <c r="CI256" s="183" t="s">
        <v>993</v>
      </c>
      <c r="CJ256" s="126">
        <v>0</v>
      </c>
      <c r="CK256" s="126">
        <v>0</v>
      </c>
      <c r="CL256" s="126">
        <v>0</v>
      </c>
      <c r="CM256" s="126">
        <v>14</v>
      </c>
      <c r="CN256" s="126">
        <v>0.9</v>
      </c>
      <c r="CO256" s="126">
        <v>5</v>
      </c>
      <c r="CP256" s="126">
        <v>0</v>
      </c>
      <c r="CQ256" s="126">
        <v>9</v>
      </c>
      <c r="CR256" s="126">
        <v>0</v>
      </c>
      <c r="CS256" s="126">
        <v>0</v>
      </c>
      <c r="CT256" s="126">
        <v>0</v>
      </c>
      <c r="CU256" s="126">
        <v>0</v>
      </c>
      <c r="CV256" s="126">
        <v>0</v>
      </c>
      <c r="CW256" s="126">
        <v>0</v>
      </c>
      <c r="CX256" s="126">
        <v>0</v>
      </c>
      <c r="CY256" s="126">
        <v>0</v>
      </c>
      <c r="CZ256" s="126">
        <v>0</v>
      </c>
      <c r="DA256" s="126">
        <v>0</v>
      </c>
      <c r="DB256" s="126">
        <v>0</v>
      </c>
      <c r="DC256" s="126">
        <v>0</v>
      </c>
      <c r="DD256" s="126">
        <v>0</v>
      </c>
      <c r="DE256" s="126">
        <v>0</v>
      </c>
      <c r="DF256" s="126">
        <v>0</v>
      </c>
      <c r="DG256" s="127" t="b">
        <v>0</v>
      </c>
      <c r="DH256" s="183" t="s">
        <v>270</v>
      </c>
      <c r="DI256" s="183" t="s">
        <v>993</v>
      </c>
      <c r="DJ256" s="183" t="s">
        <v>993</v>
      </c>
      <c r="DK256" s="183" t="s">
        <v>993</v>
      </c>
      <c r="DL256" s="126">
        <v>45</v>
      </c>
      <c r="DM256" s="126">
        <v>45</v>
      </c>
      <c r="DN256" s="126">
        <v>0</v>
      </c>
      <c r="DO256" s="126">
        <v>0</v>
      </c>
      <c r="DP256" s="126">
        <v>17406</v>
      </c>
      <c r="DQ256" s="126">
        <v>39</v>
      </c>
      <c r="DR256" s="167">
        <f t="shared" si="68"/>
        <v>0.79479452054794519</v>
      </c>
      <c r="DS256" s="168">
        <f t="shared" si="69"/>
        <v>414.42857142857144</v>
      </c>
      <c r="DT256" s="126">
        <v>45</v>
      </c>
      <c r="DU256" s="126">
        <v>45</v>
      </c>
      <c r="DV256" s="126">
        <v>0</v>
      </c>
      <c r="DW256" s="126">
        <v>0</v>
      </c>
      <c r="DX256" s="126">
        <v>0</v>
      </c>
      <c r="DY256" s="126">
        <v>0</v>
      </c>
      <c r="DZ256" s="126">
        <v>0</v>
      </c>
      <c r="EA256" s="126">
        <v>0</v>
      </c>
      <c r="EB256" s="126">
        <v>39</v>
      </c>
      <c r="EC256" s="126">
        <v>0</v>
      </c>
      <c r="ED256" s="126">
        <v>0</v>
      </c>
      <c r="EE256" s="126">
        <v>0</v>
      </c>
      <c r="EF256" s="126">
        <v>0</v>
      </c>
      <c r="EG256" s="126">
        <v>0</v>
      </c>
      <c r="EH256" s="126">
        <v>0</v>
      </c>
      <c r="EI256" s="126">
        <v>0</v>
      </c>
      <c r="EJ256" s="126">
        <v>39</v>
      </c>
      <c r="EK256" s="126">
        <v>0</v>
      </c>
      <c r="EL256" s="126">
        <v>39</v>
      </c>
      <c r="EM256" s="126">
        <v>39</v>
      </c>
      <c r="EN256" s="126">
        <v>0</v>
      </c>
      <c r="EO256" s="126">
        <v>0</v>
      </c>
      <c r="EP256" s="126">
        <v>0</v>
      </c>
      <c r="EQ256" s="126">
        <v>0</v>
      </c>
      <c r="ER256" s="127" t="b">
        <v>0</v>
      </c>
      <c r="ES256" s="127" t="b">
        <v>0</v>
      </c>
      <c r="ET256" s="127" t="b">
        <v>0</v>
      </c>
      <c r="EU256" s="128">
        <v>0</v>
      </c>
      <c r="EV256" s="128">
        <v>0</v>
      </c>
      <c r="EW256" s="128">
        <v>0</v>
      </c>
      <c r="EX256" s="128">
        <v>0</v>
      </c>
      <c r="EY256" s="128">
        <v>0</v>
      </c>
      <c r="EZ256" s="128">
        <v>0</v>
      </c>
      <c r="FA256" s="127" t="b">
        <v>0</v>
      </c>
      <c r="FB256" s="127" t="b">
        <v>0</v>
      </c>
      <c r="FC256" s="127" t="b">
        <v>0</v>
      </c>
      <c r="FD256" s="128">
        <v>0</v>
      </c>
      <c r="FE256" s="128">
        <v>0</v>
      </c>
      <c r="FF256" s="128">
        <v>0</v>
      </c>
      <c r="FG256" s="128">
        <v>0</v>
      </c>
      <c r="FH256" s="128">
        <v>0</v>
      </c>
      <c r="FI256" s="128">
        <v>0</v>
      </c>
      <c r="FJ256" s="127" t="b">
        <v>0</v>
      </c>
      <c r="FK256" s="127" t="b">
        <v>0</v>
      </c>
      <c r="FL256" s="127" t="b">
        <v>0</v>
      </c>
      <c r="FM256" s="128">
        <v>0</v>
      </c>
      <c r="FN256" s="128">
        <v>0</v>
      </c>
      <c r="FO256" s="128">
        <v>0</v>
      </c>
      <c r="FP256" s="128">
        <v>0</v>
      </c>
      <c r="FQ256" s="128">
        <v>0</v>
      </c>
      <c r="FR256" s="128">
        <v>0</v>
      </c>
      <c r="FS256" s="183" t="s">
        <v>993</v>
      </c>
      <c r="FT256" s="128">
        <v>0</v>
      </c>
      <c r="FU256" s="126">
        <v>0</v>
      </c>
      <c r="FV256" s="126">
        <v>39</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6">
        <v>0</v>
      </c>
      <c r="GM256" s="127" t="b">
        <v>0</v>
      </c>
      <c r="GN256" s="183" t="s">
        <v>993</v>
      </c>
      <c r="GO256" s="183" t="s">
        <v>993</v>
      </c>
      <c r="GP256" s="183" t="s">
        <v>993</v>
      </c>
      <c r="GQ256" s="183" t="s">
        <v>993</v>
      </c>
      <c r="GR256" s="127"/>
      <c r="GS256" s="123"/>
    </row>
    <row r="257" spans="1:201">
      <c r="A257" s="122"/>
      <c r="B257" s="210" t="s">
        <v>567</v>
      </c>
      <c r="C257" s="183" t="s">
        <v>1105</v>
      </c>
      <c r="D257" s="183" t="s">
        <v>29</v>
      </c>
      <c r="E257" s="183" t="s">
        <v>437</v>
      </c>
      <c r="F257" s="183" t="s">
        <v>986</v>
      </c>
      <c r="G257" s="183" t="s">
        <v>1062</v>
      </c>
      <c r="H257" s="183" t="s">
        <v>1063</v>
      </c>
      <c r="I257" s="183" t="s">
        <v>1064</v>
      </c>
      <c r="J257" s="183" t="s">
        <v>1065</v>
      </c>
      <c r="K257" s="126">
        <v>2</v>
      </c>
      <c r="L257" s="183" t="s">
        <v>29</v>
      </c>
      <c r="M257" s="183" t="s">
        <v>1040</v>
      </c>
      <c r="N257" s="183" t="s">
        <v>373</v>
      </c>
      <c r="O257" s="183" t="s">
        <v>1106</v>
      </c>
      <c r="P257" s="183" t="s">
        <v>293</v>
      </c>
      <c r="Q257" s="183" t="s">
        <v>296</v>
      </c>
      <c r="R257" s="127" t="b">
        <v>0</v>
      </c>
      <c r="S257" s="126">
        <v>0</v>
      </c>
      <c r="T257" s="127" t="b">
        <v>0</v>
      </c>
      <c r="U257" s="126">
        <v>0</v>
      </c>
      <c r="V257" s="127" t="b">
        <v>1</v>
      </c>
      <c r="W257" s="127" t="b">
        <v>1</v>
      </c>
      <c r="X257" s="183" t="s">
        <v>296</v>
      </c>
      <c r="Y257" s="183" t="b">
        <f t="shared" si="73"/>
        <v>1</v>
      </c>
      <c r="Z257" s="183" t="s">
        <v>993</v>
      </c>
      <c r="AA257" s="127" t="b">
        <v>0</v>
      </c>
      <c r="AB257" s="183" t="s">
        <v>993</v>
      </c>
      <c r="AC257" s="183" t="s">
        <v>993</v>
      </c>
      <c r="AD257" s="183" t="s">
        <v>993</v>
      </c>
      <c r="AE257" s="183">
        <f t="shared" si="74"/>
        <v>48</v>
      </c>
      <c r="AF257" s="183">
        <f t="shared" si="75"/>
        <v>47</v>
      </c>
      <c r="AG257" s="183">
        <f t="shared" si="76"/>
        <v>42</v>
      </c>
      <c r="AH257" s="183">
        <f t="shared" si="77"/>
        <v>48</v>
      </c>
      <c r="AI257" s="126">
        <v>0</v>
      </c>
      <c r="AJ257" s="126">
        <v>0</v>
      </c>
      <c r="AK257" s="126">
        <v>0</v>
      </c>
      <c r="AL257" s="126">
        <v>0</v>
      </c>
      <c r="AM257" s="126">
        <v>0</v>
      </c>
      <c r="AN257" s="126">
        <v>48</v>
      </c>
      <c r="AO257" s="126">
        <v>47</v>
      </c>
      <c r="AP257" s="126">
        <v>42</v>
      </c>
      <c r="AQ257" s="126">
        <v>48</v>
      </c>
      <c r="AR257" s="126">
        <v>48</v>
      </c>
      <c r="AS257" s="126">
        <v>47</v>
      </c>
      <c r="AT257" s="126">
        <v>42</v>
      </c>
      <c r="AU257" s="126">
        <v>48</v>
      </c>
      <c r="AV257" s="126">
        <v>0</v>
      </c>
      <c r="AW257" s="126">
        <v>0</v>
      </c>
      <c r="AX257" s="126">
        <v>0</v>
      </c>
      <c r="AY257" s="126">
        <v>0</v>
      </c>
      <c r="AZ257" s="126">
        <v>0</v>
      </c>
      <c r="BA257" s="126">
        <v>0</v>
      </c>
      <c r="BB257" s="126">
        <v>0</v>
      </c>
      <c r="BC257" s="127" t="b">
        <v>0</v>
      </c>
      <c r="BD257" s="127"/>
      <c r="BE257" s="183" t="s">
        <v>422</v>
      </c>
      <c r="BF257" s="126">
        <v>48</v>
      </c>
      <c r="BG257" s="183" t="s">
        <v>993</v>
      </c>
      <c r="BH257" s="126">
        <v>0</v>
      </c>
      <c r="BI257" s="183" t="s">
        <v>993</v>
      </c>
      <c r="BJ257" s="126">
        <v>0</v>
      </c>
      <c r="BK257" s="126">
        <v>0</v>
      </c>
      <c r="BL257" s="126">
        <v>0</v>
      </c>
      <c r="BM257" s="183" t="s">
        <v>993</v>
      </c>
      <c r="BN257" s="183" t="s">
        <v>993</v>
      </c>
      <c r="BO257" s="183" t="s">
        <v>993</v>
      </c>
      <c r="BP257" s="126">
        <v>0</v>
      </c>
      <c r="BQ257" s="183" t="s">
        <v>993</v>
      </c>
      <c r="BR257" s="126">
        <v>0</v>
      </c>
      <c r="BS257" s="183" t="s">
        <v>993</v>
      </c>
      <c r="BT257" s="126">
        <v>0</v>
      </c>
      <c r="BU257" s="126">
        <v>0</v>
      </c>
      <c r="BV257" s="126">
        <v>0</v>
      </c>
      <c r="BW257" s="183" t="s">
        <v>993</v>
      </c>
      <c r="BX257" s="126">
        <v>0</v>
      </c>
      <c r="BY257" s="183" t="s">
        <v>993</v>
      </c>
      <c r="BZ257" s="126">
        <v>0</v>
      </c>
      <c r="CA257" s="183" t="s">
        <v>993</v>
      </c>
      <c r="CB257" s="126">
        <v>0</v>
      </c>
      <c r="CC257" s="126">
        <v>0</v>
      </c>
      <c r="CD257" s="126">
        <v>0</v>
      </c>
      <c r="CE257" s="183" t="s">
        <v>993</v>
      </c>
      <c r="CF257" s="126">
        <v>0</v>
      </c>
      <c r="CG257" s="183" t="s">
        <v>993</v>
      </c>
      <c r="CH257" s="126">
        <v>0</v>
      </c>
      <c r="CI257" s="183" t="s">
        <v>993</v>
      </c>
      <c r="CJ257" s="126">
        <v>0</v>
      </c>
      <c r="CK257" s="126">
        <v>0</v>
      </c>
      <c r="CL257" s="126">
        <v>0</v>
      </c>
      <c r="CM257" s="126">
        <v>11</v>
      </c>
      <c r="CN257" s="126">
        <v>0</v>
      </c>
      <c r="CO257" s="126">
        <v>3</v>
      </c>
      <c r="CP257" s="126">
        <v>1.8</v>
      </c>
      <c r="CQ257" s="126">
        <v>13</v>
      </c>
      <c r="CR257" s="126">
        <v>0</v>
      </c>
      <c r="CS257" s="126">
        <v>0</v>
      </c>
      <c r="CT257" s="126">
        <v>0</v>
      </c>
      <c r="CU257" s="126">
        <v>0</v>
      </c>
      <c r="CV257" s="126">
        <v>0</v>
      </c>
      <c r="CW257" s="126">
        <v>0</v>
      </c>
      <c r="CX257" s="126">
        <v>0</v>
      </c>
      <c r="CY257" s="126">
        <v>0</v>
      </c>
      <c r="CZ257" s="126">
        <v>0</v>
      </c>
      <c r="DA257" s="126">
        <v>0</v>
      </c>
      <c r="DB257" s="126">
        <v>0</v>
      </c>
      <c r="DC257" s="126">
        <v>0</v>
      </c>
      <c r="DD257" s="126">
        <v>0</v>
      </c>
      <c r="DE257" s="126">
        <v>0</v>
      </c>
      <c r="DF257" s="126">
        <v>0</v>
      </c>
      <c r="DG257" s="127" t="b">
        <v>0</v>
      </c>
      <c r="DH257" s="183" t="s">
        <v>270</v>
      </c>
      <c r="DI257" s="183" t="s">
        <v>993</v>
      </c>
      <c r="DJ257" s="183" t="s">
        <v>993</v>
      </c>
      <c r="DK257" s="183" t="s">
        <v>993</v>
      </c>
      <c r="DL257" s="126">
        <v>24</v>
      </c>
      <c r="DM257" s="126">
        <v>23</v>
      </c>
      <c r="DN257" s="126">
        <v>1</v>
      </c>
      <c r="DO257" s="126">
        <v>0</v>
      </c>
      <c r="DP257" s="126">
        <v>16312</v>
      </c>
      <c r="DQ257" s="126">
        <v>24</v>
      </c>
      <c r="DR257" s="167">
        <f t="shared" si="68"/>
        <v>0.93105022831050233</v>
      </c>
      <c r="DS257" s="168">
        <f t="shared" si="69"/>
        <v>679.66666666666663</v>
      </c>
      <c r="DT257" s="126">
        <v>24</v>
      </c>
      <c r="DU257" s="126">
        <v>23</v>
      </c>
      <c r="DV257" s="126">
        <v>1</v>
      </c>
      <c r="DW257" s="126">
        <v>0</v>
      </c>
      <c r="DX257" s="126">
        <v>0</v>
      </c>
      <c r="DY257" s="126">
        <v>0</v>
      </c>
      <c r="DZ257" s="126">
        <v>0</v>
      </c>
      <c r="EA257" s="126">
        <v>0</v>
      </c>
      <c r="EB257" s="126">
        <v>24</v>
      </c>
      <c r="EC257" s="126">
        <v>0</v>
      </c>
      <c r="ED257" s="126">
        <v>2</v>
      </c>
      <c r="EE257" s="126">
        <v>2</v>
      </c>
      <c r="EF257" s="126">
        <v>0</v>
      </c>
      <c r="EG257" s="126">
        <v>0</v>
      </c>
      <c r="EH257" s="126">
        <v>0</v>
      </c>
      <c r="EI257" s="126">
        <v>3</v>
      </c>
      <c r="EJ257" s="126">
        <v>17</v>
      </c>
      <c r="EK257" s="126">
        <v>0</v>
      </c>
      <c r="EL257" s="126">
        <v>24</v>
      </c>
      <c r="EM257" s="126">
        <v>23</v>
      </c>
      <c r="EN257" s="126">
        <v>0</v>
      </c>
      <c r="EO257" s="126">
        <v>0</v>
      </c>
      <c r="EP257" s="126">
        <v>1</v>
      </c>
      <c r="EQ257" s="126">
        <v>0</v>
      </c>
      <c r="ER257" s="127" t="b">
        <v>0</v>
      </c>
      <c r="ES257" s="127" t="b">
        <v>0</v>
      </c>
      <c r="ET257" s="127" t="b">
        <v>0</v>
      </c>
      <c r="EU257" s="128">
        <v>0</v>
      </c>
      <c r="EV257" s="128">
        <v>0</v>
      </c>
      <c r="EW257" s="128">
        <v>0</v>
      </c>
      <c r="EX257" s="128">
        <v>0</v>
      </c>
      <c r="EY257" s="128">
        <v>0</v>
      </c>
      <c r="EZ257" s="128">
        <v>0</v>
      </c>
      <c r="FA257" s="127" t="b">
        <v>0</v>
      </c>
      <c r="FB257" s="127" t="b">
        <v>0</v>
      </c>
      <c r="FC257" s="127" t="b">
        <v>0</v>
      </c>
      <c r="FD257" s="128">
        <v>0</v>
      </c>
      <c r="FE257" s="128">
        <v>0</v>
      </c>
      <c r="FF257" s="128">
        <v>0</v>
      </c>
      <c r="FG257" s="128">
        <v>0</v>
      </c>
      <c r="FH257" s="128">
        <v>0</v>
      </c>
      <c r="FI257" s="128">
        <v>0</v>
      </c>
      <c r="FJ257" s="127" t="b">
        <v>0</v>
      </c>
      <c r="FK257" s="127" t="b">
        <v>0</v>
      </c>
      <c r="FL257" s="127" t="b">
        <v>0</v>
      </c>
      <c r="FM257" s="128">
        <v>0</v>
      </c>
      <c r="FN257" s="128">
        <v>0</v>
      </c>
      <c r="FO257" s="128">
        <v>0</v>
      </c>
      <c r="FP257" s="128">
        <v>0</v>
      </c>
      <c r="FQ257" s="128">
        <v>0</v>
      </c>
      <c r="FR257" s="128">
        <v>0</v>
      </c>
      <c r="FS257" s="183" t="s">
        <v>993</v>
      </c>
      <c r="FT257" s="128">
        <v>0</v>
      </c>
      <c r="FU257" s="126">
        <v>0</v>
      </c>
      <c r="FV257" s="126">
        <v>24</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6">
        <v>0</v>
      </c>
      <c r="GM257" s="127" t="b">
        <v>0</v>
      </c>
      <c r="GN257" s="183" t="s">
        <v>993</v>
      </c>
      <c r="GO257" s="183" t="s">
        <v>993</v>
      </c>
      <c r="GP257" s="183" t="s">
        <v>993</v>
      </c>
      <c r="GQ257" s="183" t="s">
        <v>993</v>
      </c>
      <c r="GR257" s="127"/>
      <c r="GS257" s="123"/>
    </row>
    <row r="258" spans="1:201">
      <c r="A258" s="122"/>
      <c r="B258" s="210" t="s">
        <v>683</v>
      </c>
      <c r="C258" s="183" t="s">
        <v>1107</v>
      </c>
      <c r="D258" s="183" t="s">
        <v>32</v>
      </c>
      <c r="E258" s="183" t="s">
        <v>437</v>
      </c>
      <c r="F258" s="183" t="s">
        <v>986</v>
      </c>
      <c r="G258" s="183" t="s">
        <v>1062</v>
      </c>
      <c r="H258" s="183" t="s">
        <v>1063</v>
      </c>
      <c r="I258" s="183" t="s">
        <v>1064</v>
      </c>
      <c r="J258" s="183" t="s">
        <v>1065</v>
      </c>
      <c r="K258" s="126">
        <v>1</v>
      </c>
      <c r="L258" s="183" t="s">
        <v>32</v>
      </c>
      <c r="M258" s="183" t="s">
        <v>991</v>
      </c>
      <c r="N258" s="183" t="s">
        <v>684</v>
      </c>
      <c r="O258" s="183" t="s">
        <v>1108</v>
      </c>
      <c r="P258" s="183" t="s">
        <v>293</v>
      </c>
      <c r="Q258" s="183" t="s">
        <v>296</v>
      </c>
      <c r="R258" s="127" t="b">
        <v>0</v>
      </c>
      <c r="S258" s="126">
        <v>0</v>
      </c>
      <c r="T258" s="127" t="b">
        <v>0</v>
      </c>
      <c r="U258" s="126">
        <v>0</v>
      </c>
      <c r="V258" s="127" t="b">
        <v>0</v>
      </c>
      <c r="W258" s="127" t="b">
        <v>1</v>
      </c>
      <c r="X258" s="183" t="s">
        <v>296</v>
      </c>
      <c r="Y258" s="183" t="b">
        <f t="shared" si="73"/>
        <v>1</v>
      </c>
      <c r="Z258" s="183" t="s">
        <v>993</v>
      </c>
      <c r="AA258" s="127" t="b">
        <v>0</v>
      </c>
      <c r="AB258" s="183" t="s">
        <v>993</v>
      </c>
      <c r="AC258" s="183" t="s">
        <v>993</v>
      </c>
      <c r="AD258" s="183" t="s">
        <v>993</v>
      </c>
      <c r="AE258" s="183">
        <f t="shared" si="74"/>
        <v>50</v>
      </c>
      <c r="AF258" s="183">
        <f t="shared" si="75"/>
        <v>50</v>
      </c>
      <c r="AG258" s="183">
        <f t="shared" si="76"/>
        <v>23</v>
      </c>
      <c r="AH258" s="183">
        <f t="shared" si="77"/>
        <v>50</v>
      </c>
      <c r="AI258" s="126">
        <v>50</v>
      </c>
      <c r="AJ258" s="126">
        <v>50</v>
      </c>
      <c r="AK258" s="126">
        <v>23</v>
      </c>
      <c r="AL258" s="126">
        <v>50</v>
      </c>
      <c r="AM258" s="126">
        <v>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7" t="b">
        <v>0</v>
      </c>
      <c r="BD258" s="127"/>
      <c r="BE258" s="183" t="s">
        <v>447</v>
      </c>
      <c r="BF258" s="126">
        <v>50</v>
      </c>
      <c r="BG258" s="183" t="s">
        <v>993</v>
      </c>
      <c r="BH258" s="126">
        <v>0</v>
      </c>
      <c r="BI258" s="183" t="s">
        <v>993</v>
      </c>
      <c r="BJ258" s="126">
        <v>0</v>
      </c>
      <c r="BK258" s="126">
        <v>0</v>
      </c>
      <c r="BL258" s="126">
        <v>0</v>
      </c>
      <c r="BM258" s="183" t="s">
        <v>993</v>
      </c>
      <c r="BN258" s="183" t="s">
        <v>993</v>
      </c>
      <c r="BO258" s="183" t="s">
        <v>993</v>
      </c>
      <c r="BP258" s="126">
        <v>0</v>
      </c>
      <c r="BQ258" s="183" t="s">
        <v>993</v>
      </c>
      <c r="BR258" s="126">
        <v>0</v>
      </c>
      <c r="BS258" s="183" t="s">
        <v>993</v>
      </c>
      <c r="BT258" s="126">
        <v>0</v>
      </c>
      <c r="BU258" s="126">
        <v>0</v>
      </c>
      <c r="BV258" s="126">
        <v>0</v>
      </c>
      <c r="BW258" s="183" t="s">
        <v>993</v>
      </c>
      <c r="BX258" s="126">
        <v>0</v>
      </c>
      <c r="BY258" s="183" t="s">
        <v>993</v>
      </c>
      <c r="BZ258" s="126">
        <v>0</v>
      </c>
      <c r="CA258" s="183" t="s">
        <v>993</v>
      </c>
      <c r="CB258" s="126">
        <v>0</v>
      </c>
      <c r="CC258" s="126">
        <v>0</v>
      </c>
      <c r="CD258" s="126">
        <v>0</v>
      </c>
      <c r="CE258" s="183" t="s">
        <v>993</v>
      </c>
      <c r="CF258" s="126">
        <v>0</v>
      </c>
      <c r="CG258" s="183" t="s">
        <v>993</v>
      </c>
      <c r="CH258" s="126">
        <v>0</v>
      </c>
      <c r="CI258" s="183" t="s">
        <v>993</v>
      </c>
      <c r="CJ258" s="126">
        <v>0</v>
      </c>
      <c r="CK258" s="126">
        <v>0</v>
      </c>
      <c r="CL258" s="126">
        <v>0</v>
      </c>
      <c r="CM258" s="126">
        <v>17</v>
      </c>
      <c r="CN258" s="126">
        <v>0</v>
      </c>
      <c r="CO258" s="126">
        <v>0</v>
      </c>
      <c r="CP258" s="126">
        <v>0</v>
      </c>
      <c r="CQ258" s="126">
        <v>6</v>
      </c>
      <c r="CR258" s="126">
        <v>0</v>
      </c>
      <c r="CS258" s="126">
        <v>0</v>
      </c>
      <c r="CT258" s="126">
        <v>0</v>
      </c>
      <c r="CU258" s="126">
        <v>1</v>
      </c>
      <c r="CV258" s="126">
        <v>0</v>
      </c>
      <c r="CW258" s="126">
        <v>1</v>
      </c>
      <c r="CX258" s="126">
        <v>0</v>
      </c>
      <c r="CY258" s="126">
        <v>1</v>
      </c>
      <c r="CZ258" s="126">
        <v>0</v>
      </c>
      <c r="DA258" s="126">
        <v>1</v>
      </c>
      <c r="DB258" s="126">
        <v>0</v>
      </c>
      <c r="DC258" s="126">
        <v>0</v>
      </c>
      <c r="DD258" s="126">
        <v>0</v>
      </c>
      <c r="DE258" s="126">
        <v>0</v>
      </c>
      <c r="DF258" s="126">
        <v>0</v>
      </c>
      <c r="DG258" s="127" t="b">
        <v>0</v>
      </c>
      <c r="DH258" s="183" t="s">
        <v>1000</v>
      </c>
      <c r="DI258" s="183" t="s">
        <v>993</v>
      </c>
      <c r="DJ258" s="183" t="s">
        <v>993</v>
      </c>
      <c r="DK258" s="183" t="s">
        <v>993</v>
      </c>
      <c r="DL258" s="126">
        <v>30</v>
      </c>
      <c r="DM258" s="126">
        <v>27</v>
      </c>
      <c r="DN258" s="126">
        <v>3</v>
      </c>
      <c r="DO258" s="126">
        <v>0</v>
      </c>
      <c r="DP258" s="126">
        <v>306</v>
      </c>
      <c r="DQ258" s="126">
        <v>28</v>
      </c>
      <c r="DR258" s="167">
        <f t="shared" si="68"/>
        <v>1.6767123287671232E-2</v>
      </c>
      <c r="DS258" s="168">
        <f t="shared" si="69"/>
        <v>10.551724137931034</v>
      </c>
      <c r="DT258" s="126">
        <v>30</v>
      </c>
      <c r="DU258" s="126">
        <v>0</v>
      </c>
      <c r="DV258" s="126">
        <v>29</v>
      </c>
      <c r="DW258" s="126">
        <v>1</v>
      </c>
      <c r="DX258" s="126">
        <v>0</v>
      </c>
      <c r="DY258" s="126">
        <v>0</v>
      </c>
      <c r="DZ258" s="126">
        <v>0</v>
      </c>
      <c r="EA258" s="126">
        <v>0</v>
      </c>
      <c r="EB258" s="126">
        <v>28</v>
      </c>
      <c r="EC258" s="126">
        <v>0</v>
      </c>
      <c r="ED258" s="126">
        <v>28</v>
      </c>
      <c r="EE258" s="126">
        <v>0</v>
      </c>
      <c r="EF258" s="126">
        <v>0</v>
      </c>
      <c r="EG258" s="126">
        <v>0</v>
      </c>
      <c r="EH258" s="126">
        <v>0</v>
      </c>
      <c r="EI258" s="126">
        <v>0</v>
      </c>
      <c r="EJ258" s="126">
        <v>0</v>
      </c>
      <c r="EK258" s="126">
        <v>0</v>
      </c>
      <c r="EL258" s="126">
        <v>28</v>
      </c>
      <c r="EM258" s="126">
        <v>0</v>
      </c>
      <c r="EN258" s="126">
        <v>28</v>
      </c>
      <c r="EO258" s="126">
        <v>0</v>
      </c>
      <c r="EP258" s="126">
        <v>0</v>
      </c>
      <c r="EQ258" s="126">
        <v>0</v>
      </c>
      <c r="ER258" s="127" t="b">
        <v>0</v>
      </c>
      <c r="ES258" s="127" t="b">
        <v>0</v>
      </c>
      <c r="ET258" s="127" t="b">
        <v>0</v>
      </c>
      <c r="EU258" s="128">
        <v>0</v>
      </c>
      <c r="EV258" s="128">
        <v>0</v>
      </c>
      <c r="EW258" s="128">
        <v>0</v>
      </c>
      <c r="EX258" s="128">
        <v>0</v>
      </c>
      <c r="EY258" s="128">
        <v>0</v>
      </c>
      <c r="EZ258" s="128">
        <v>0</v>
      </c>
      <c r="FA258" s="127" t="b">
        <v>0</v>
      </c>
      <c r="FB258" s="127" t="b">
        <v>0</v>
      </c>
      <c r="FC258" s="127" t="b">
        <v>0</v>
      </c>
      <c r="FD258" s="128">
        <v>0</v>
      </c>
      <c r="FE258" s="128">
        <v>0</v>
      </c>
      <c r="FF258" s="128">
        <v>0</v>
      </c>
      <c r="FG258" s="128">
        <v>0</v>
      </c>
      <c r="FH258" s="128">
        <v>0</v>
      </c>
      <c r="FI258" s="128">
        <v>0</v>
      </c>
      <c r="FJ258" s="127" t="b">
        <v>0</v>
      </c>
      <c r="FK258" s="127" t="b">
        <v>0</v>
      </c>
      <c r="FL258" s="127" t="b">
        <v>0</v>
      </c>
      <c r="FM258" s="128">
        <v>0</v>
      </c>
      <c r="FN258" s="128">
        <v>0</v>
      </c>
      <c r="FO258" s="128">
        <v>0</v>
      </c>
      <c r="FP258" s="128">
        <v>0</v>
      </c>
      <c r="FQ258" s="128">
        <v>0</v>
      </c>
      <c r="FR258" s="128">
        <v>0</v>
      </c>
      <c r="FS258" s="183" t="s">
        <v>993</v>
      </c>
      <c r="FT258" s="128">
        <v>0</v>
      </c>
      <c r="FU258" s="126">
        <v>0</v>
      </c>
      <c r="FV258" s="126">
        <v>28</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6">
        <v>0</v>
      </c>
      <c r="GM258" s="127" t="b">
        <v>0</v>
      </c>
      <c r="GN258" s="183" t="s">
        <v>993</v>
      </c>
      <c r="GO258" s="183" t="s">
        <v>993</v>
      </c>
      <c r="GP258" s="183" t="s">
        <v>993</v>
      </c>
      <c r="GQ258" s="183" t="s">
        <v>993</v>
      </c>
      <c r="GR258" s="127"/>
      <c r="GS258" s="123"/>
    </row>
    <row r="259" spans="1:201">
      <c r="A259" s="122"/>
      <c r="B259" s="210" t="s">
        <v>683</v>
      </c>
      <c r="C259" s="183" t="s">
        <v>1107</v>
      </c>
      <c r="D259" s="183" t="s">
        <v>32</v>
      </c>
      <c r="E259" s="183" t="s">
        <v>437</v>
      </c>
      <c r="F259" s="183" t="s">
        <v>986</v>
      </c>
      <c r="G259" s="183" t="s">
        <v>1062</v>
      </c>
      <c r="H259" s="183" t="s">
        <v>1063</v>
      </c>
      <c r="I259" s="183" t="s">
        <v>1064</v>
      </c>
      <c r="J259" s="183" t="s">
        <v>1065</v>
      </c>
      <c r="K259" s="126">
        <v>2</v>
      </c>
      <c r="L259" s="183" t="s">
        <v>32</v>
      </c>
      <c r="M259" s="183" t="s">
        <v>1040</v>
      </c>
      <c r="N259" s="183" t="s">
        <v>685</v>
      </c>
      <c r="O259" s="183" t="s">
        <v>1108</v>
      </c>
      <c r="P259" s="183" t="s">
        <v>293</v>
      </c>
      <c r="Q259" s="183" t="s">
        <v>296</v>
      </c>
      <c r="R259" s="127" t="b">
        <v>0</v>
      </c>
      <c r="S259" s="126">
        <v>0</v>
      </c>
      <c r="T259" s="127" t="b">
        <v>0</v>
      </c>
      <c r="U259" s="126">
        <v>0</v>
      </c>
      <c r="V259" s="127" t="b">
        <v>0</v>
      </c>
      <c r="W259" s="127" t="b">
        <v>1</v>
      </c>
      <c r="X259" s="183" t="s">
        <v>296</v>
      </c>
      <c r="Y259" s="183" t="b">
        <f t="shared" si="73"/>
        <v>1</v>
      </c>
      <c r="Z259" s="183" t="s">
        <v>993</v>
      </c>
      <c r="AA259" s="127" t="b">
        <v>0</v>
      </c>
      <c r="AB259" s="183" t="s">
        <v>993</v>
      </c>
      <c r="AC259" s="183" t="s">
        <v>993</v>
      </c>
      <c r="AD259" s="183" t="s">
        <v>993</v>
      </c>
      <c r="AE259" s="183">
        <f t="shared" si="74"/>
        <v>50</v>
      </c>
      <c r="AF259" s="183">
        <f t="shared" si="75"/>
        <v>50</v>
      </c>
      <c r="AG259" s="183">
        <f t="shared" si="76"/>
        <v>46</v>
      </c>
      <c r="AH259" s="183">
        <f t="shared" si="77"/>
        <v>50</v>
      </c>
      <c r="AI259" s="126">
        <v>50</v>
      </c>
      <c r="AJ259" s="126">
        <v>50</v>
      </c>
      <c r="AK259" s="126">
        <v>46</v>
      </c>
      <c r="AL259" s="126">
        <v>50</v>
      </c>
      <c r="AM259" s="126">
        <v>0</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7" t="b">
        <v>0</v>
      </c>
      <c r="BD259" s="127"/>
      <c r="BE259" s="183" t="s">
        <v>447</v>
      </c>
      <c r="BF259" s="126">
        <v>50</v>
      </c>
      <c r="BG259" s="183" t="s">
        <v>993</v>
      </c>
      <c r="BH259" s="126">
        <v>0</v>
      </c>
      <c r="BI259" s="183" t="s">
        <v>993</v>
      </c>
      <c r="BJ259" s="126">
        <v>0</v>
      </c>
      <c r="BK259" s="126">
        <v>0</v>
      </c>
      <c r="BL259" s="126">
        <v>0</v>
      </c>
      <c r="BM259" s="183" t="s">
        <v>993</v>
      </c>
      <c r="BN259" s="183" t="s">
        <v>993</v>
      </c>
      <c r="BO259" s="183" t="s">
        <v>993</v>
      </c>
      <c r="BP259" s="126">
        <v>0</v>
      </c>
      <c r="BQ259" s="183" t="s">
        <v>993</v>
      </c>
      <c r="BR259" s="126">
        <v>0</v>
      </c>
      <c r="BS259" s="183" t="s">
        <v>993</v>
      </c>
      <c r="BT259" s="126">
        <v>0</v>
      </c>
      <c r="BU259" s="126">
        <v>0</v>
      </c>
      <c r="BV259" s="126">
        <v>0</v>
      </c>
      <c r="BW259" s="183" t="s">
        <v>993</v>
      </c>
      <c r="BX259" s="126">
        <v>0</v>
      </c>
      <c r="BY259" s="183" t="s">
        <v>993</v>
      </c>
      <c r="BZ259" s="126">
        <v>0</v>
      </c>
      <c r="CA259" s="183" t="s">
        <v>993</v>
      </c>
      <c r="CB259" s="126">
        <v>0</v>
      </c>
      <c r="CC259" s="126">
        <v>0</v>
      </c>
      <c r="CD259" s="126">
        <v>0</v>
      </c>
      <c r="CE259" s="183" t="s">
        <v>993</v>
      </c>
      <c r="CF259" s="126">
        <v>0</v>
      </c>
      <c r="CG259" s="183" t="s">
        <v>993</v>
      </c>
      <c r="CH259" s="126">
        <v>0</v>
      </c>
      <c r="CI259" s="183" t="s">
        <v>993</v>
      </c>
      <c r="CJ259" s="126">
        <v>0</v>
      </c>
      <c r="CK259" s="126">
        <v>0</v>
      </c>
      <c r="CL259" s="126">
        <v>0</v>
      </c>
      <c r="CM259" s="126">
        <v>23</v>
      </c>
      <c r="CN259" s="126">
        <v>1</v>
      </c>
      <c r="CO259" s="126">
        <v>1</v>
      </c>
      <c r="CP259" s="126">
        <v>0</v>
      </c>
      <c r="CQ259" s="126">
        <v>15</v>
      </c>
      <c r="CR259" s="126">
        <v>3.1</v>
      </c>
      <c r="CS259" s="126">
        <v>0</v>
      </c>
      <c r="CT259" s="126">
        <v>0</v>
      </c>
      <c r="CU259" s="126">
        <v>1</v>
      </c>
      <c r="CV259" s="126">
        <v>0</v>
      </c>
      <c r="CW259" s="126">
        <v>1</v>
      </c>
      <c r="CX259" s="126">
        <v>0</v>
      </c>
      <c r="CY259" s="126">
        <v>1</v>
      </c>
      <c r="CZ259" s="126">
        <v>0</v>
      </c>
      <c r="DA259" s="126">
        <v>1</v>
      </c>
      <c r="DB259" s="126">
        <v>0</v>
      </c>
      <c r="DC259" s="126">
        <v>0</v>
      </c>
      <c r="DD259" s="126">
        <v>0</v>
      </c>
      <c r="DE259" s="126">
        <v>1</v>
      </c>
      <c r="DF259" s="126">
        <v>0</v>
      </c>
      <c r="DG259" s="127" t="b">
        <v>0</v>
      </c>
      <c r="DH259" s="183" t="s">
        <v>427</v>
      </c>
      <c r="DI259" s="183" t="s">
        <v>993</v>
      </c>
      <c r="DJ259" s="183" t="s">
        <v>993</v>
      </c>
      <c r="DK259" s="183" t="s">
        <v>993</v>
      </c>
      <c r="DL259" s="126">
        <v>0</v>
      </c>
      <c r="DM259" s="126">
        <v>0</v>
      </c>
      <c r="DN259" s="126">
        <v>0</v>
      </c>
      <c r="DO259" s="126">
        <v>0</v>
      </c>
      <c r="DP259" s="126">
        <v>561</v>
      </c>
      <c r="DQ259" s="126">
        <v>3</v>
      </c>
      <c r="DR259" s="167">
        <f t="shared" si="68"/>
        <v>3.073972602739726E-2</v>
      </c>
      <c r="DS259" s="168">
        <f t="shared" si="69"/>
        <v>374</v>
      </c>
      <c r="DT259" s="126">
        <v>0</v>
      </c>
      <c r="DU259" s="126">
        <v>0</v>
      </c>
      <c r="DV259" s="126">
        <v>0</v>
      </c>
      <c r="DW259" s="126">
        <v>0</v>
      </c>
      <c r="DX259" s="126">
        <v>0</v>
      </c>
      <c r="DY259" s="126">
        <v>0</v>
      </c>
      <c r="DZ259" s="126">
        <v>0</v>
      </c>
      <c r="EA259" s="126">
        <v>0</v>
      </c>
      <c r="EB259" s="126">
        <v>3</v>
      </c>
      <c r="EC259" s="126">
        <v>0</v>
      </c>
      <c r="ED259" s="126">
        <v>0</v>
      </c>
      <c r="EE259" s="126">
        <v>1</v>
      </c>
      <c r="EF259" s="126">
        <v>0</v>
      </c>
      <c r="EG259" s="126">
        <v>0</v>
      </c>
      <c r="EH259" s="126">
        <v>0</v>
      </c>
      <c r="EI259" s="126">
        <v>0</v>
      </c>
      <c r="EJ259" s="126">
        <v>2</v>
      </c>
      <c r="EK259" s="126">
        <v>0</v>
      </c>
      <c r="EL259" s="126">
        <v>3</v>
      </c>
      <c r="EM259" s="126">
        <v>3</v>
      </c>
      <c r="EN259" s="126">
        <v>0</v>
      </c>
      <c r="EO259" s="126">
        <v>0</v>
      </c>
      <c r="EP259" s="126">
        <v>0</v>
      </c>
      <c r="EQ259" s="126">
        <v>0</v>
      </c>
      <c r="ER259" s="127" t="b">
        <v>0</v>
      </c>
      <c r="ES259" s="127" t="b">
        <v>0</v>
      </c>
      <c r="ET259" s="127" t="b">
        <v>0</v>
      </c>
      <c r="EU259" s="128">
        <v>0</v>
      </c>
      <c r="EV259" s="128">
        <v>0</v>
      </c>
      <c r="EW259" s="128">
        <v>0</v>
      </c>
      <c r="EX259" s="128">
        <v>0</v>
      </c>
      <c r="EY259" s="128">
        <v>0</v>
      </c>
      <c r="EZ259" s="128">
        <v>0</v>
      </c>
      <c r="FA259" s="127" t="b">
        <v>0</v>
      </c>
      <c r="FB259" s="127" t="b">
        <v>0</v>
      </c>
      <c r="FC259" s="127" t="b">
        <v>0</v>
      </c>
      <c r="FD259" s="128">
        <v>0</v>
      </c>
      <c r="FE259" s="128">
        <v>0</v>
      </c>
      <c r="FF259" s="128">
        <v>0</v>
      </c>
      <c r="FG259" s="128">
        <v>0</v>
      </c>
      <c r="FH259" s="128">
        <v>0</v>
      </c>
      <c r="FI259" s="128">
        <v>0</v>
      </c>
      <c r="FJ259" s="127" t="b">
        <v>0</v>
      </c>
      <c r="FK259" s="127" t="b">
        <v>0</v>
      </c>
      <c r="FL259" s="127" t="b">
        <v>0</v>
      </c>
      <c r="FM259" s="128">
        <v>0</v>
      </c>
      <c r="FN259" s="128">
        <v>0</v>
      </c>
      <c r="FO259" s="128">
        <v>0</v>
      </c>
      <c r="FP259" s="128">
        <v>0</v>
      </c>
      <c r="FQ259" s="128">
        <v>0</v>
      </c>
      <c r="FR259" s="128">
        <v>0</v>
      </c>
      <c r="FS259" s="183" t="s">
        <v>993</v>
      </c>
      <c r="FT259" s="128">
        <v>0</v>
      </c>
      <c r="FU259" s="126">
        <v>0</v>
      </c>
      <c r="FV259" s="126">
        <v>3</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6">
        <v>0</v>
      </c>
      <c r="GM259" s="127" t="b">
        <v>0</v>
      </c>
      <c r="GN259" s="183" t="s">
        <v>993</v>
      </c>
      <c r="GO259" s="183" t="s">
        <v>993</v>
      </c>
      <c r="GP259" s="183" t="s">
        <v>993</v>
      </c>
      <c r="GQ259" s="183" t="s">
        <v>993</v>
      </c>
      <c r="GR259" s="127"/>
      <c r="GS259" s="123"/>
    </row>
    <row r="260" spans="1:201">
      <c r="A260" s="122"/>
      <c r="B260" s="210" t="s">
        <v>568</v>
      </c>
      <c r="C260" s="183" t="s">
        <v>1109</v>
      </c>
      <c r="D260" s="183" t="s">
        <v>1110</v>
      </c>
      <c r="E260" s="183" t="s">
        <v>437</v>
      </c>
      <c r="F260" s="183" t="s">
        <v>986</v>
      </c>
      <c r="G260" s="183" t="s">
        <v>1062</v>
      </c>
      <c r="H260" s="183" t="s">
        <v>1063</v>
      </c>
      <c r="I260" s="183" t="s">
        <v>1064</v>
      </c>
      <c r="J260" s="183" t="s">
        <v>1065</v>
      </c>
      <c r="K260" s="126">
        <v>9</v>
      </c>
      <c r="L260" s="183" t="s">
        <v>1110</v>
      </c>
      <c r="M260" s="183" t="s">
        <v>1045</v>
      </c>
      <c r="N260" s="183" t="s">
        <v>686</v>
      </c>
      <c r="O260" s="183" t="s">
        <v>1001</v>
      </c>
      <c r="P260" s="183" t="s">
        <v>290</v>
      </c>
      <c r="Q260" s="183" t="s">
        <v>296</v>
      </c>
      <c r="R260" s="127" t="b">
        <v>0</v>
      </c>
      <c r="S260" s="126">
        <v>0</v>
      </c>
      <c r="T260" s="127" t="b">
        <v>0</v>
      </c>
      <c r="U260" s="126">
        <v>0</v>
      </c>
      <c r="V260" s="127" t="b">
        <v>0</v>
      </c>
      <c r="W260" s="127" t="b">
        <v>1</v>
      </c>
      <c r="X260" s="183" t="s">
        <v>296</v>
      </c>
      <c r="Y260" s="183" t="b">
        <f t="shared" si="73"/>
        <v>1</v>
      </c>
      <c r="Z260" s="183" t="s">
        <v>993</v>
      </c>
      <c r="AA260" s="127" t="b">
        <v>0</v>
      </c>
      <c r="AB260" s="183" t="s">
        <v>993</v>
      </c>
      <c r="AC260" s="183" t="s">
        <v>993</v>
      </c>
      <c r="AD260" s="183" t="s">
        <v>993</v>
      </c>
      <c r="AE260" s="183">
        <f t="shared" si="74"/>
        <v>55</v>
      </c>
      <c r="AF260" s="183">
        <f t="shared" si="75"/>
        <v>55</v>
      </c>
      <c r="AG260" s="183">
        <f t="shared" si="76"/>
        <v>51</v>
      </c>
      <c r="AH260" s="183">
        <f t="shared" si="77"/>
        <v>55</v>
      </c>
      <c r="AI260" s="126">
        <v>0</v>
      </c>
      <c r="AJ260" s="126">
        <v>0</v>
      </c>
      <c r="AK260" s="126">
        <v>0</v>
      </c>
      <c r="AL260" s="126">
        <v>0</v>
      </c>
      <c r="AM260" s="126">
        <v>0</v>
      </c>
      <c r="AN260" s="126">
        <v>55</v>
      </c>
      <c r="AO260" s="126">
        <v>55</v>
      </c>
      <c r="AP260" s="126">
        <v>51</v>
      </c>
      <c r="AQ260" s="126">
        <v>55</v>
      </c>
      <c r="AR260" s="126">
        <v>55</v>
      </c>
      <c r="AS260" s="126">
        <v>55</v>
      </c>
      <c r="AT260" s="126">
        <v>51</v>
      </c>
      <c r="AU260" s="126">
        <v>55</v>
      </c>
      <c r="AV260" s="126">
        <v>0</v>
      </c>
      <c r="AW260" s="126">
        <v>0</v>
      </c>
      <c r="AX260" s="126">
        <v>0</v>
      </c>
      <c r="AY260" s="126">
        <v>0</v>
      </c>
      <c r="AZ260" s="126">
        <v>0</v>
      </c>
      <c r="BA260" s="126">
        <v>0</v>
      </c>
      <c r="BB260" s="126">
        <v>0</v>
      </c>
      <c r="BC260" s="127" t="b">
        <v>0</v>
      </c>
      <c r="BD260" s="127"/>
      <c r="BE260" s="183" t="s">
        <v>422</v>
      </c>
      <c r="BF260" s="126">
        <v>55</v>
      </c>
      <c r="BG260" s="183" t="s">
        <v>993</v>
      </c>
      <c r="BH260" s="126">
        <v>0</v>
      </c>
      <c r="BI260" s="183" t="s">
        <v>993</v>
      </c>
      <c r="BJ260" s="126">
        <v>0</v>
      </c>
      <c r="BK260" s="126">
        <v>0</v>
      </c>
      <c r="BL260" s="126">
        <v>0</v>
      </c>
      <c r="BM260" s="183" t="s">
        <v>993</v>
      </c>
      <c r="BN260" s="183" t="s">
        <v>993</v>
      </c>
      <c r="BO260" s="183" t="s">
        <v>993</v>
      </c>
      <c r="BP260" s="126">
        <v>0</v>
      </c>
      <c r="BQ260" s="183" t="s">
        <v>993</v>
      </c>
      <c r="BR260" s="126">
        <v>0</v>
      </c>
      <c r="BS260" s="183" t="s">
        <v>993</v>
      </c>
      <c r="BT260" s="126">
        <v>0</v>
      </c>
      <c r="BU260" s="126">
        <v>0</v>
      </c>
      <c r="BV260" s="126">
        <v>0</v>
      </c>
      <c r="BW260" s="183" t="s">
        <v>993</v>
      </c>
      <c r="BX260" s="126">
        <v>0</v>
      </c>
      <c r="BY260" s="183" t="s">
        <v>993</v>
      </c>
      <c r="BZ260" s="126">
        <v>0</v>
      </c>
      <c r="CA260" s="183" t="s">
        <v>993</v>
      </c>
      <c r="CB260" s="126">
        <v>0</v>
      </c>
      <c r="CC260" s="126">
        <v>0</v>
      </c>
      <c r="CD260" s="126">
        <v>0</v>
      </c>
      <c r="CE260" s="183" t="s">
        <v>993</v>
      </c>
      <c r="CF260" s="126">
        <v>0</v>
      </c>
      <c r="CG260" s="183" t="s">
        <v>993</v>
      </c>
      <c r="CH260" s="126">
        <v>0</v>
      </c>
      <c r="CI260" s="183" t="s">
        <v>993</v>
      </c>
      <c r="CJ260" s="126">
        <v>0</v>
      </c>
      <c r="CK260" s="126">
        <v>0</v>
      </c>
      <c r="CL260" s="126">
        <v>0</v>
      </c>
      <c r="CM260" s="126">
        <v>18</v>
      </c>
      <c r="CN260" s="126">
        <v>0</v>
      </c>
      <c r="CO260" s="126">
        <v>1</v>
      </c>
      <c r="CP260" s="126">
        <v>0</v>
      </c>
      <c r="CQ260" s="126">
        <v>11</v>
      </c>
      <c r="CR260" s="126">
        <v>0</v>
      </c>
      <c r="CS260" s="126">
        <v>0</v>
      </c>
      <c r="CT260" s="126">
        <v>0</v>
      </c>
      <c r="CU260" s="126">
        <v>0</v>
      </c>
      <c r="CV260" s="126">
        <v>0</v>
      </c>
      <c r="CW260" s="126">
        <v>0</v>
      </c>
      <c r="CX260" s="126">
        <v>0</v>
      </c>
      <c r="CY260" s="126">
        <v>0</v>
      </c>
      <c r="CZ260" s="126">
        <v>0</v>
      </c>
      <c r="DA260" s="126">
        <v>1</v>
      </c>
      <c r="DB260" s="126">
        <v>0</v>
      </c>
      <c r="DC260" s="126">
        <v>0</v>
      </c>
      <c r="DD260" s="126">
        <v>0</v>
      </c>
      <c r="DE260" s="126">
        <v>0</v>
      </c>
      <c r="DF260" s="126">
        <v>0</v>
      </c>
      <c r="DG260" s="127" t="b">
        <v>0</v>
      </c>
      <c r="DH260" s="183" t="s">
        <v>999</v>
      </c>
      <c r="DI260" s="183" t="s">
        <v>270</v>
      </c>
      <c r="DJ260" s="183" t="s">
        <v>282</v>
      </c>
      <c r="DK260" s="183" t="s">
        <v>525</v>
      </c>
      <c r="DL260" s="126">
        <v>69</v>
      </c>
      <c r="DM260" s="126">
        <v>69</v>
      </c>
      <c r="DN260" s="126">
        <v>0</v>
      </c>
      <c r="DO260" s="126">
        <v>0</v>
      </c>
      <c r="DP260" s="126">
        <v>19912</v>
      </c>
      <c r="DQ260" s="126">
        <v>72</v>
      </c>
      <c r="DR260" s="167">
        <f t="shared" si="68"/>
        <v>0.99188044831880451</v>
      </c>
      <c r="DS260" s="168">
        <f t="shared" si="69"/>
        <v>282.43971631205676</v>
      </c>
      <c r="DT260" s="126">
        <v>69</v>
      </c>
      <c r="DU260" s="126">
        <v>69</v>
      </c>
      <c r="DV260" s="126">
        <v>0</v>
      </c>
      <c r="DW260" s="126">
        <v>0</v>
      </c>
      <c r="DX260" s="126">
        <v>0</v>
      </c>
      <c r="DY260" s="126">
        <v>0</v>
      </c>
      <c r="DZ260" s="126">
        <v>0</v>
      </c>
      <c r="EA260" s="126">
        <v>0</v>
      </c>
      <c r="EB260" s="126">
        <v>72</v>
      </c>
      <c r="EC260" s="126">
        <v>6</v>
      </c>
      <c r="ED260" s="126">
        <v>4</v>
      </c>
      <c r="EE260" s="126">
        <v>10</v>
      </c>
      <c r="EF260" s="126">
        <v>0</v>
      </c>
      <c r="EG260" s="126">
        <v>1</v>
      </c>
      <c r="EH260" s="126">
        <v>0</v>
      </c>
      <c r="EI260" s="126">
        <v>0</v>
      </c>
      <c r="EJ260" s="126">
        <v>51</v>
      </c>
      <c r="EK260" s="126">
        <v>0</v>
      </c>
      <c r="EL260" s="126">
        <v>66</v>
      </c>
      <c r="EM260" s="126">
        <v>64</v>
      </c>
      <c r="EN260" s="126">
        <v>2</v>
      </c>
      <c r="EO260" s="126">
        <v>0</v>
      </c>
      <c r="EP260" s="126">
        <v>0</v>
      </c>
      <c r="EQ260" s="126">
        <v>0</v>
      </c>
      <c r="ER260" s="127" t="b">
        <v>0</v>
      </c>
      <c r="ES260" s="127" t="b">
        <v>0</v>
      </c>
      <c r="ET260" s="127" t="b">
        <v>0</v>
      </c>
      <c r="EU260" s="128">
        <v>0</v>
      </c>
      <c r="EV260" s="128">
        <v>0</v>
      </c>
      <c r="EW260" s="128">
        <v>0</v>
      </c>
      <c r="EX260" s="128">
        <v>0</v>
      </c>
      <c r="EY260" s="128">
        <v>0</v>
      </c>
      <c r="EZ260" s="128">
        <v>0</v>
      </c>
      <c r="FA260" s="127" t="b">
        <v>0</v>
      </c>
      <c r="FB260" s="127" t="b">
        <v>0</v>
      </c>
      <c r="FC260" s="127" t="b">
        <v>0</v>
      </c>
      <c r="FD260" s="128">
        <v>0</v>
      </c>
      <c r="FE260" s="128">
        <v>0</v>
      </c>
      <c r="FF260" s="128">
        <v>0</v>
      </c>
      <c r="FG260" s="128">
        <v>0</v>
      </c>
      <c r="FH260" s="128">
        <v>0</v>
      </c>
      <c r="FI260" s="128">
        <v>0</v>
      </c>
      <c r="FJ260" s="127" t="b">
        <v>0</v>
      </c>
      <c r="FK260" s="127" t="b">
        <v>0</v>
      </c>
      <c r="FL260" s="127" t="b">
        <v>0</v>
      </c>
      <c r="FM260" s="128">
        <v>0</v>
      </c>
      <c r="FN260" s="128">
        <v>0</v>
      </c>
      <c r="FO260" s="128">
        <v>0</v>
      </c>
      <c r="FP260" s="128">
        <v>0</v>
      </c>
      <c r="FQ260" s="128">
        <v>0</v>
      </c>
      <c r="FR260" s="128">
        <v>0</v>
      </c>
      <c r="FS260" s="183" t="s">
        <v>993</v>
      </c>
      <c r="FT260" s="128">
        <v>0</v>
      </c>
      <c r="FU260" s="126">
        <v>0</v>
      </c>
      <c r="FV260" s="126">
        <v>66</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6">
        <v>0</v>
      </c>
      <c r="GM260" s="127" t="b">
        <v>0</v>
      </c>
      <c r="GN260" s="183" t="s">
        <v>993</v>
      </c>
      <c r="GO260" s="183" t="s">
        <v>993</v>
      </c>
      <c r="GP260" s="183" t="s">
        <v>993</v>
      </c>
      <c r="GQ260" s="183" t="s">
        <v>993</v>
      </c>
      <c r="GR260" s="127"/>
      <c r="GS260" s="123"/>
    </row>
    <row r="261" spans="1:201">
      <c r="A261" s="122"/>
      <c r="B261" s="210" t="s">
        <v>568</v>
      </c>
      <c r="C261" s="183" t="s">
        <v>1109</v>
      </c>
      <c r="D261" s="183" t="s">
        <v>1110</v>
      </c>
      <c r="E261" s="183" t="s">
        <v>437</v>
      </c>
      <c r="F261" s="183" t="s">
        <v>986</v>
      </c>
      <c r="G261" s="183" t="s">
        <v>1062</v>
      </c>
      <c r="H261" s="183" t="s">
        <v>1063</v>
      </c>
      <c r="I261" s="183" t="s">
        <v>1064</v>
      </c>
      <c r="J261" s="183" t="s">
        <v>1065</v>
      </c>
      <c r="K261" s="126">
        <v>10</v>
      </c>
      <c r="L261" s="183" t="s">
        <v>1110</v>
      </c>
      <c r="M261" s="183" t="s">
        <v>1090</v>
      </c>
      <c r="N261" s="183" t="s">
        <v>687</v>
      </c>
      <c r="O261" s="183" t="s">
        <v>1001</v>
      </c>
      <c r="P261" s="183" t="s">
        <v>290</v>
      </c>
      <c r="Q261" s="183" t="s">
        <v>296</v>
      </c>
      <c r="R261" s="127" t="b">
        <v>0</v>
      </c>
      <c r="S261" s="126">
        <v>0</v>
      </c>
      <c r="T261" s="127" t="b">
        <v>0</v>
      </c>
      <c r="U261" s="126">
        <v>0</v>
      </c>
      <c r="V261" s="127" t="b">
        <v>0</v>
      </c>
      <c r="W261" s="127" t="b">
        <v>1</v>
      </c>
      <c r="X261" s="183" t="s">
        <v>296</v>
      </c>
      <c r="Y261" s="183" t="b">
        <f t="shared" si="73"/>
        <v>1</v>
      </c>
      <c r="Z261" s="183" t="s">
        <v>993</v>
      </c>
      <c r="AA261" s="127" t="b">
        <v>0</v>
      </c>
      <c r="AB261" s="183" t="s">
        <v>993</v>
      </c>
      <c r="AC261" s="183" t="s">
        <v>993</v>
      </c>
      <c r="AD261" s="183" t="s">
        <v>993</v>
      </c>
      <c r="AE261" s="183">
        <f t="shared" si="74"/>
        <v>55</v>
      </c>
      <c r="AF261" s="183">
        <f t="shared" si="75"/>
        <v>55</v>
      </c>
      <c r="AG261" s="183">
        <f t="shared" si="76"/>
        <v>53</v>
      </c>
      <c r="AH261" s="183">
        <f t="shared" si="77"/>
        <v>55</v>
      </c>
      <c r="AI261" s="126">
        <v>0</v>
      </c>
      <c r="AJ261" s="126">
        <v>0</v>
      </c>
      <c r="AK261" s="126">
        <v>0</v>
      </c>
      <c r="AL261" s="126">
        <v>0</v>
      </c>
      <c r="AM261" s="126">
        <v>0</v>
      </c>
      <c r="AN261" s="126">
        <v>55</v>
      </c>
      <c r="AO261" s="126">
        <v>55</v>
      </c>
      <c r="AP261" s="126">
        <v>53</v>
      </c>
      <c r="AQ261" s="126">
        <v>55</v>
      </c>
      <c r="AR261" s="126">
        <v>55</v>
      </c>
      <c r="AS261" s="126">
        <v>55</v>
      </c>
      <c r="AT261" s="126">
        <v>53</v>
      </c>
      <c r="AU261" s="126">
        <v>55</v>
      </c>
      <c r="AV261" s="126">
        <v>0</v>
      </c>
      <c r="AW261" s="126">
        <v>0</v>
      </c>
      <c r="AX261" s="126">
        <v>0</v>
      </c>
      <c r="AY261" s="126">
        <v>0</v>
      </c>
      <c r="AZ261" s="126">
        <v>0</v>
      </c>
      <c r="BA261" s="126">
        <v>0</v>
      </c>
      <c r="BB261" s="126">
        <v>0</v>
      </c>
      <c r="BC261" s="127" t="b">
        <v>0</v>
      </c>
      <c r="BD261" s="127"/>
      <c r="BE261" s="183" t="s">
        <v>422</v>
      </c>
      <c r="BF261" s="126">
        <v>55</v>
      </c>
      <c r="BG261" s="183" t="s">
        <v>993</v>
      </c>
      <c r="BH261" s="126">
        <v>0</v>
      </c>
      <c r="BI261" s="183" t="s">
        <v>993</v>
      </c>
      <c r="BJ261" s="126">
        <v>0</v>
      </c>
      <c r="BK261" s="126">
        <v>0</v>
      </c>
      <c r="BL261" s="126">
        <v>0</v>
      </c>
      <c r="BM261" s="183" t="s">
        <v>993</v>
      </c>
      <c r="BN261" s="183" t="s">
        <v>993</v>
      </c>
      <c r="BO261" s="183" t="s">
        <v>993</v>
      </c>
      <c r="BP261" s="126">
        <v>0</v>
      </c>
      <c r="BQ261" s="183" t="s">
        <v>993</v>
      </c>
      <c r="BR261" s="126">
        <v>0</v>
      </c>
      <c r="BS261" s="183" t="s">
        <v>993</v>
      </c>
      <c r="BT261" s="126">
        <v>0</v>
      </c>
      <c r="BU261" s="126">
        <v>0</v>
      </c>
      <c r="BV261" s="126">
        <v>0</v>
      </c>
      <c r="BW261" s="183" t="s">
        <v>993</v>
      </c>
      <c r="BX261" s="126">
        <v>0</v>
      </c>
      <c r="BY261" s="183" t="s">
        <v>993</v>
      </c>
      <c r="BZ261" s="126">
        <v>0</v>
      </c>
      <c r="CA261" s="183" t="s">
        <v>993</v>
      </c>
      <c r="CB261" s="126">
        <v>0</v>
      </c>
      <c r="CC261" s="126">
        <v>0</v>
      </c>
      <c r="CD261" s="126">
        <v>0</v>
      </c>
      <c r="CE261" s="183" t="s">
        <v>993</v>
      </c>
      <c r="CF261" s="126">
        <v>0</v>
      </c>
      <c r="CG261" s="183" t="s">
        <v>993</v>
      </c>
      <c r="CH261" s="126">
        <v>0</v>
      </c>
      <c r="CI261" s="183" t="s">
        <v>993</v>
      </c>
      <c r="CJ261" s="126">
        <v>0</v>
      </c>
      <c r="CK261" s="126">
        <v>0</v>
      </c>
      <c r="CL261" s="126">
        <v>0</v>
      </c>
      <c r="CM261" s="126">
        <v>16</v>
      </c>
      <c r="CN261" s="126">
        <v>0.8</v>
      </c>
      <c r="CO261" s="126">
        <v>1</v>
      </c>
      <c r="CP261" s="126">
        <v>0</v>
      </c>
      <c r="CQ261" s="126">
        <v>14</v>
      </c>
      <c r="CR261" s="126">
        <v>0</v>
      </c>
      <c r="CS261" s="126">
        <v>0</v>
      </c>
      <c r="CT261" s="126">
        <v>0</v>
      </c>
      <c r="CU261" s="126">
        <v>0</v>
      </c>
      <c r="CV261" s="126">
        <v>0</v>
      </c>
      <c r="CW261" s="126">
        <v>0</v>
      </c>
      <c r="CX261" s="126">
        <v>0</v>
      </c>
      <c r="CY261" s="126">
        <v>0</v>
      </c>
      <c r="CZ261" s="126">
        <v>0</v>
      </c>
      <c r="DA261" s="126">
        <v>1</v>
      </c>
      <c r="DB261" s="126">
        <v>0</v>
      </c>
      <c r="DC261" s="126">
        <v>0</v>
      </c>
      <c r="DD261" s="126">
        <v>0</v>
      </c>
      <c r="DE261" s="126">
        <v>1</v>
      </c>
      <c r="DF261" s="126">
        <v>0</v>
      </c>
      <c r="DG261" s="127" t="b">
        <v>0</v>
      </c>
      <c r="DH261" s="183" t="s">
        <v>999</v>
      </c>
      <c r="DI261" s="183" t="s">
        <v>270</v>
      </c>
      <c r="DJ261" s="183" t="s">
        <v>282</v>
      </c>
      <c r="DK261" s="183" t="s">
        <v>525</v>
      </c>
      <c r="DL261" s="126">
        <v>43</v>
      </c>
      <c r="DM261" s="126">
        <v>43</v>
      </c>
      <c r="DN261" s="126">
        <v>0</v>
      </c>
      <c r="DO261" s="126">
        <v>0</v>
      </c>
      <c r="DP261" s="126">
        <v>19977</v>
      </c>
      <c r="DQ261" s="126">
        <v>45</v>
      </c>
      <c r="DR261" s="167">
        <f t="shared" si="68"/>
        <v>0.99511830635118304</v>
      </c>
      <c r="DS261" s="168">
        <f t="shared" si="69"/>
        <v>454.02272727272725</v>
      </c>
      <c r="DT261" s="126">
        <v>43</v>
      </c>
      <c r="DU261" s="126">
        <v>42</v>
      </c>
      <c r="DV261" s="126">
        <v>0</v>
      </c>
      <c r="DW261" s="126">
        <v>1</v>
      </c>
      <c r="DX261" s="126">
        <v>0</v>
      </c>
      <c r="DY261" s="126">
        <v>0</v>
      </c>
      <c r="DZ261" s="126">
        <v>0</v>
      </c>
      <c r="EA261" s="126">
        <v>0</v>
      </c>
      <c r="EB261" s="126">
        <v>45</v>
      </c>
      <c r="EC261" s="126">
        <v>7</v>
      </c>
      <c r="ED261" s="126">
        <v>3</v>
      </c>
      <c r="EE261" s="126">
        <v>9</v>
      </c>
      <c r="EF261" s="126">
        <v>1</v>
      </c>
      <c r="EG261" s="126">
        <v>0</v>
      </c>
      <c r="EH261" s="126">
        <v>0</v>
      </c>
      <c r="EI261" s="126">
        <v>0</v>
      </c>
      <c r="EJ261" s="126">
        <v>25</v>
      </c>
      <c r="EK261" s="126">
        <v>0</v>
      </c>
      <c r="EL261" s="126">
        <v>38</v>
      </c>
      <c r="EM261" s="126">
        <v>37</v>
      </c>
      <c r="EN261" s="126">
        <v>1</v>
      </c>
      <c r="EO261" s="126">
        <v>0</v>
      </c>
      <c r="EP261" s="126">
        <v>0</v>
      </c>
      <c r="EQ261" s="126">
        <v>0</v>
      </c>
      <c r="ER261" s="127" t="b">
        <v>0</v>
      </c>
      <c r="ES261" s="127" t="b">
        <v>0</v>
      </c>
      <c r="ET261" s="127" t="b">
        <v>0</v>
      </c>
      <c r="EU261" s="128">
        <v>0</v>
      </c>
      <c r="EV261" s="128">
        <v>0</v>
      </c>
      <c r="EW261" s="128">
        <v>0</v>
      </c>
      <c r="EX261" s="128">
        <v>0</v>
      </c>
      <c r="EY261" s="128">
        <v>0</v>
      </c>
      <c r="EZ261" s="128">
        <v>0</v>
      </c>
      <c r="FA261" s="127" t="b">
        <v>0</v>
      </c>
      <c r="FB261" s="127" t="b">
        <v>0</v>
      </c>
      <c r="FC261" s="127" t="b">
        <v>0</v>
      </c>
      <c r="FD261" s="128">
        <v>0</v>
      </c>
      <c r="FE261" s="128">
        <v>0</v>
      </c>
      <c r="FF261" s="128">
        <v>0</v>
      </c>
      <c r="FG261" s="128">
        <v>0</v>
      </c>
      <c r="FH261" s="128">
        <v>0</v>
      </c>
      <c r="FI261" s="128">
        <v>0</v>
      </c>
      <c r="FJ261" s="127" t="b">
        <v>0</v>
      </c>
      <c r="FK261" s="127" t="b">
        <v>0</v>
      </c>
      <c r="FL261" s="127" t="b">
        <v>0</v>
      </c>
      <c r="FM261" s="128">
        <v>0</v>
      </c>
      <c r="FN261" s="128">
        <v>0</v>
      </c>
      <c r="FO261" s="128">
        <v>0</v>
      </c>
      <c r="FP261" s="128">
        <v>0</v>
      </c>
      <c r="FQ261" s="128">
        <v>0</v>
      </c>
      <c r="FR261" s="128">
        <v>0</v>
      </c>
      <c r="FS261" s="183" t="s">
        <v>993</v>
      </c>
      <c r="FT261" s="128">
        <v>0</v>
      </c>
      <c r="FU261" s="126">
        <v>0</v>
      </c>
      <c r="FV261" s="126">
        <v>38</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6">
        <v>0</v>
      </c>
      <c r="GM261" s="127" t="b">
        <v>0</v>
      </c>
      <c r="GN261" s="183" t="s">
        <v>993</v>
      </c>
      <c r="GO261" s="183" t="s">
        <v>993</v>
      </c>
      <c r="GP261" s="183" t="s">
        <v>993</v>
      </c>
      <c r="GQ261" s="183" t="s">
        <v>993</v>
      </c>
      <c r="GR261" s="127"/>
      <c r="GS261" s="123"/>
    </row>
    <row r="262" spans="1:201">
      <c r="A262" s="122"/>
      <c r="B262" s="210" t="s">
        <v>568</v>
      </c>
      <c r="C262" s="183" t="s">
        <v>1109</v>
      </c>
      <c r="D262" s="183" t="s">
        <v>1110</v>
      </c>
      <c r="E262" s="183" t="s">
        <v>437</v>
      </c>
      <c r="F262" s="183" t="s">
        <v>986</v>
      </c>
      <c r="G262" s="183" t="s">
        <v>1062</v>
      </c>
      <c r="H262" s="183" t="s">
        <v>1063</v>
      </c>
      <c r="I262" s="183" t="s">
        <v>1064</v>
      </c>
      <c r="J262" s="183" t="s">
        <v>1065</v>
      </c>
      <c r="K262" s="126">
        <v>11</v>
      </c>
      <c r="L262" s="183" t="s">
        <v>1110</v>
      </c>
      <c r="M262" s="183" t="s">
        <v>1092</v>
      </c>
      <c r="N262" s="183" t="s">
        <v>688</v>
      </c>
      <c r="O262" s="183" t="s">
        <v>1027</v>
      </c>
      <c r="P262" s="183" t="s">
        <v>290</v>
      </c>
      <c r="Q262" s="183" t="s">
        <v>296</v>
      </c>
      <c r="R262" s="127" t="b">
        <v>0</v>
      </c>
      <c r="S262" s="126">
        <v>0</v>
      </c>
      <c r="T262" s="127" t="b">
        <v>0</v>
      </c>
      <c r="U262" s="126">
        <v>0</v>
      </c>
      <c r="V262" s="127" t="b">
        <v>0</v>
      </c>
      <c r="W262" s="127" t="b">
        <v>1</v>
      </c>
      <c r="X262" s="183" t="s">
        <v>296</v>
      </c>
      <c r="Y262" s="183" t="b">
        <f t="shared" si="73"/>
        <v>1</v>
      </c>
      <c r="Z262" s="183" t="s">
        <v>993</v>
      </c>
      <c r="AA262" s="127" t="b">
        <v>0</v>
      </c>
      <c r="AB262" s="183" t="s">
        <v>993</v>
      </c>
      <c r="AC262" s="183" t="s">
        <v>993</v>
      </c>
      <c r="AD262" s="183" t="s">
        <v>993</v>
      </c>
      <c r="AE262" s="183">
        <f t="shared" si="74"/>
        <v>47</v>
      </c>
      <c r="AF262" s="183">
        <f t="shared" si="75"/>
        <v>35</v>
      </c>
      <c r="AG262" s="183">
        <f t="shared" si="76"/>
        <v>34</v>
      </c>
      <c r="AH262" s="183">
        <f t="shared" si="77"/>
        <v>47</v>
      </c>
      <c r="AI262" s="126">
        <v>47</v>
      </c>
      <c r="AJ262" s="126">
        <v>35</v>
      </c>
      <c r="AK262" s="126">
        <v>34</v>
      </c>
      <c r="AL262" s="126">
        <v>47</v>
      </c>
      <c r="AM262" s="126">
        <v>0</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7" t="b">
        <v>0</v>
      </c>
      <c r="BD262" s="127"/>
      <c r="BE262" s="183" t="s">
        <v>447</v>
      </c>
      <c r="BF262" s="126">
        <v>47</v>
      </c>
      <c r="BG262" s="183" t="s">
        <v>993</v>
      </c>
      <c r="BH262" s="126">
        <v>0</v>
      </c>
      <c r="BI262" s="183" t="s">
        <v>993</v>
      </c>
      <c r="BJ262" s="126">
        <v>0</v>
      </c>
      <c r="BK262" s="126">
        <v>0</v>
      </c>
      <c r="BL262" s="126">
        <v>0</v>
      </c>
      <c r="BM262" s="183" t="s">
        <v>993</v>
      </c>
      <c r="BN262" s="183" t="s">
        <v>993</v>
      </c>
      <c r="BO262" s="183" t="s">
        <v>993</v>
      </c>
      <c r="BP262" s="126">
        <v>0</v>
      </c>
      <c r="BQ262" s="183" t="s">
        <v>993</v>
      </c>
      <c r="BR262" s="126">
        <v>0</v>
      </c>
      <c r="BS262" s="183" t="s">
        <v>993</v>
      </c>
      <c r="BT262" s="126">
        <v>0</v>
      </c>
      <c r="BU262" s="126">
        <v>0</v>
      </c>
      <c r="BV262" s="126">
        <v>0</v>
      </c>
      <c r="BW262" s="183" t="s">
        <v>993</v>
      </c>
      <c r="BX262" s="126">
        <v>0</v>
      </c>
      <c r="BY262" s="183" t="s">
        <v>993</v>
      </c>
      <c r="BZ262" s="126">
        <v>0</v>
      </c>
      <c r="CA262" s="183" t="s">
        <v>993</v>
      </c>
      <c r="CB262" s="126">
        <v>0</v>
      </c>
      <c r="CC262" s="126">
        <v>0</v>
      </c>
      <c r="CD262" s="126">
        <v>0</v>
      </c>
      <c r="CE262" s="183" t="s">
        <v>993</v>
      </c>
      <c r="CF262" s="126">
        <v>0</v>
      </c>
      <c r="CG262" s="183" t="s">
        <v>993</v>
      </c>
      <c r="CH262" s="126">
        <v>0</v>
      </c>
      <c r="CI262" s="183" t="s">
        <v>993</v>
      </c>
      <c r="CJ262" s="126">
        <v>0</v>
      </c>
      <c r="CK262" s="126">
        <v>0</v>
      </c>
      <c r="CL262" s="126">
        <v>0</v>
      </c>
      <c r="CM262" s="126">
        <v>23</v>
      </c>
      <c r="CN262" s="126">
        <v>0</v>
      </c>
      <c r="CO262" s="126">
        <v>0</v>
      </c>
      <c r="CP262" s="126">
        <v>0</v>
      </c>
      <c r="CQ262" s="126">
        <v>12</v>
      </c>
      <c r="CR262" s="126">
        <v>0</v>
      </c>
      <c r="CS262" s="126">
        <v>0</v>
      </c>
      <c r="CT262" s="126">
        <v>0</v>
      </c>
      <c r="CU262" s="126">
        <v>0</v>
      </c>
      <c r="CV262" s="126">
        <v>0</v>
      </c>
      <c r="CW262" s="126">
        <v>0</v>
      </c>
      <c r="CX262" s="126">
        <v>0</v>
      </c>
      <c r="CY262" s="126">
        <v>0</v>
      </c>
      <c r="CZ262" s="126">
        <v>0</v>
      </c>
      <c r="DA262" s="126">
        <v>0</v>
      </c>
      <c r="DB262" s="126">
        <v>0</v>
      </c>
      <c r="DC262" s="126">
        <v>1</v>
      </c>
      <c r="DD262" s="126">
        <v>0</v>
      </c>
      <c r="DE262" s="126">
        <v>1</v>
      </c>
      <c r="DF262" s="126">
        <v>0</v>
      </c>
      <c r="DG262" s="127" t="b">
        <v>0</v>
      </c>
      <c r="DH262" s="183" t="s">
        <v>1117</v>
      </c>
      <c r="DI262" s="183" t="s">
        <v>993</v>
      </c>
      <c r="DJ262" s="183" t="s">
        <v>993</v>
      </c>
      <c r="DK262" s="183" t="s">
        <v>993</v>
      </c>
      <c r="DL262" s="126">
        <v>4</v>
      </c>
      <c r="DM262" s="126">
        <v>4</v>
      </c>
      <c r="DN262" s="126">
        <v>0</v>
      </c>
      <c r="DO262" s="126">
        <v>0</v>
      </c>
      <c r="DP262" s="126">
        <v>12693</v>
      </c>
      <c r="DQ262" s="126">
        <v>3</v>
      </c>
      <c r="DR262" s="167">
        <f t="shared" si="68"/>
        <v>0.7399009035266686</v>
      </c>
      <c r="DS262" s="168">
        <f t="shared" si="69"/>
        <v>3626.5714285714284</v>
      </c>
      <c r="DT262" s="126">
        <v>4</v>
      </c>
      <c r="DU262" s="126">
        <v>0</v>
      </c>
      <c r="DV262" s="126">
        <v>0</v>
      </c>
      <c r="DW262" s="126">
        <v>4</v>
      </c>
      <c r="DX262" s="126">
        <v>0</v>
      </c>
      <c r="DY262" s="126">
        <v>0</v>
      </c>
      <c r="DZ262" s="126">
        <v>0</v>
      </c>
      <c r="EA262" s="126">
        <v>0</v>
      </c>
      <c r="EB262" s="126">
        <v>3</v>
      </c>
      <c r="EC262" s="126">
        <v>0</v>
      </c>
      <c r="ED262" s="126">
        <v>0</v>
      </c>
      <c r="EE262" s="126">
        <v>0</v>
      </c>
      <c r="EF262" s="126">
        <v>0</v>
      </c>
      <c r="EG262" s="126">
        <v>0</v>
      </c>
      <c r="EH262" s="126">
        <v>0</v>
      </c>
      <c r="EI262" s="126">
        <v>0</v>
      </c>
      <c r="EJ262" s="126">
        <v>3</v>
      </c>
      <c r="EK262" s="126">
        <v>0</v>
      </c>
      <c r="EL262" s="126">
        <v>3</v>
      </c>
      <c r="EM262" s="126">
        <v>3</v>
      </c>
      <c r="EN262" s="126">
        <v>0</v>
      </c>
      <c r="EO262" s="126">
        <v>0</v>
      </c>
      <c r="EP262" s="126">
        <v>0</v>
      </c>
      <c r="EQ262" s="126">
        <v>0</v>
      </c>
      <c r="ER262" s="127" t="b">
        <v>0</v>
      </c>
      <c r="ES262" s="127" t="b">
        <v>0</v>
      </c>
      <c r="ET262" s="127" t="b">
        <v>0</v>
      </c>
      <c r="EU262" s="128">
        <v>0</v>
      </c>
      <c r="EV262" s="128">
        <v>0</v>
      </c>
      <c r="EW262" s="128">
        <v>0</v>
      </c>
      <c r="EX262" s="128">
        <v>0</v>
      </c>
      <c r="EY262" s="128">
        <v>0</v>
      </c>
      <c r="EZ262" s="128">
        <v>0</v>
      </c>
      <c r="FA262" s="127" t="b">
        <v>0</v>
      </c>
      <c r="FB262" s="127" t="b">
        <v>0</v>
      </c>
      <c r="FC262" s="127" t="b">
        <v>0</v>
      </c>
      <c r="FD262" s="128">
        <v>0</v>
      </c>
      <c r="FE262" s="128">
        <v>0</v>
      </c>
      <c r="FF262" s="128">
        <v>0</v>
      </c>
      <c r="FG262" s="128">
        <v>0</v>
      </c>
      <c r="FH262" s="128">
        <v>0</v>
      </c>
      <c r="FI262" s="128">
        <v>0</v>
      </c>
      <c r="FJ262" s="127" t="b">
        <v>0</v>
      </c>
      <c r="FK262" s="127" t="b">
        <v>0</v>
      </c>
      <c r="FL262" s="127" t="b">
        <v>0</v>
      </c>
      <c r="FM262" s="128">
        <v>0</v>
      </c>
      <c r="FN262" s="128">
        <v>0</v>
      </c>
      <c r="FO262" s="128">
        <v>0</v>
      </c>
      <c r="FP262" s="128">
        <v>0</v>
      </c>
      <c r="FQ262" s="128">
        <v>0</v>
      </c>
      <c r="FR262" s="128">
        <v>0</v>
      </c>
      <c r="FS262" s="183" t="s">
        <v>993</v>
      </c>
      <c r="FT262" s="128">
        <v>0</v>
      </c>
      <c r="FU262" s="126">
        <v>0</v>
      </c>
      <c r="FV262" s="126">
        <v>3</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6">
        <v>0</v>
      </c>
      <c r="GM262" s="127" t="b">
        <v>0</v>
      </c>
      <c r="GN262" s="183" t="s">
        <v>993</v>
      </c>
      <c r="GO262" s="183" t="s">
        <v>993</v>
      </c>
      <c r="GP262" s="183" t="s">
        <v>993</v>
      </c>
      <c r="GQ262" s="183" t="s">
        <v>993</v>
      </c>
      <c r="GR262" s="127"/>
      <c r="GS262" s="123"/>
    </row>
    <row r="263" spans="1:201">
      <c r="A263" s="122"/>
      <c r="B263" s="210" t="s">
        <v>575</v>
      </c>
      <c r="C263" s="183" t="s">
        <v>1118</v>
      </c>
      <c r="D263" s="183" t="s">
        <v>1119</v>
      </c>
      <c r="E263" s="183" t="s">
        <v>437</v>
      </c>
      <c r="F263" s="183" t="s">
        <v>986</v>
      </c>
      <c r="G263" s="183" t="s">
        <v>1062</v>
      </c>
      <c r="H263" s="183" t="s">
        <v>1063</v>
      </c>
      <c r="I263" s="183" t="s">
        <v>1064</v>
      </c>
      <c r="J263" s="183" t="s">
        <v>1065</v>
      </c>
      <c r="K263" s="126">
        <v>7</v>
      </c>
      <c r="L263" s="183" t="s">
        <v>1119</v>
      </c>
      <c r="M263" s="183" t="s">
        <v>991</v>
      </c>
      <c r="N263" s="183" t="s">
        <v>689</v>
      </c>
      <c r="O263" s="183" t="s">
        <v>1122</v>
      </c>
      <c r="P263" s="183" t="s">
        <v>296</v>
      </c>
      <c r="Q263" s="183" t="s">
        <v>296</v>
      </c>
      <c r="R263" s="127" t="b">
        <v>0</v>
      </c>
      <c r="S263" s="126">
        <v>0</v>
      </c>
      <c r="T263" s="127" t="b">
        <v>0</v>
      </c>
      <c r="U263" s="126">
        <v>0</v>
      </c>
      <c r="V263" s="127" t="b">
        <v>1</v>
      </c>
      <c r="W263" s="127" t="b">
        <v>0</v>
      </c>
      <c r="X263" s="183" t="s">
        <v>296</v>
      </c>
      <c r="Y263" s="183" t="b">
        <f t="shared" si="73"/>
        <v>1</v>
      </c>
      <c r="Z263" s="183" t="s">
        <v>993</v>
      </c>
      <c r="AA263" s="127" t="b">
        <v>0</v>
      </c>
      <c r="AB263" s="183" t="s">
        <v>993</v>
      </c>
      <c r="AC263" s="183" t="s">
        <v>993</v>
      </c>
      <c r="AD263" s="183" t="s">
        <v>993</v>
      </c>
      <c r="AE263" s="183">
        <f t="shared" si="74"/>
        <v>48</v>
      </c>
      <c r="AF263" s="183">
        <f t="shared" si="75"/>
        <v>48</v>
      </c>
      <c r="AG263" s="183">
        <f t="shared" si="76"/>
        <v>39</v>
      </c>
      <c r="AH263" s="183">
        <f t="shared" si="77"/>
        <v>48</v>
      </c>
      <c r="AI263" s="126">
        <v>0</v>
      </c>
      <c r="AJ263" s="126">
        <v>0</v>
      </c>
      <c r="AK263" s="126">
        <v>0</v>
      </c>
      <c r="AL263" s="126">
        <v>0</v>
      </c>
      <c r="AM263" s="126">
        <v>0</v>
      </c>
      <c r="AN263" s="126">
        <v>48</v>
      </c>
      <c r="AO263" s="126">
        <v>48</v>
      </c>
      <c r="AP263" s="126">
        <v>39</v>
      </c>
      <c r="AQ263" s="126">
        <v>48</v>
      </c>
      <c r="AR263" s="126">
        <v>48</v>
      </c>
      <c r="AS263" s="126">
        <v>48</v>
      </c>
      <c r="AT263" s="126">
        <v>39</v>
      </c>
      <c r="AU263" s="126">
        <v>48</v>
      </c>
      <c r="AV263" s="126">
        <v>0</v>
      </c>
      <c r="AW263" s="126">
        <v>0</v>
      </c>
      <c r="AX263" s="126">
        <v>0</v>
      </c>
      <c r="AY263" s="126">
        <v>0</v>
      </c>
      <c r="AZ263" s="126">
        <v>0</v>
      </c>
      <c r="BA263" s="126">
        <v>0</v>
      </c>
      <c r="BB263" s="126">
        <v>0</v>
      </c>
      <c r="BC263" s="127" t="b">
        <v>0</v>
      </c>
      <c r="BD263" s="127"/>
      <c r="BE263" s="183" t="s">
        <v>422</v>
      </c>
      <c r="BF263" s="126">
        <v>48</v>
      </c>
      <c r="BG263" s="183" t="s">
        <v>993</v>
      </c>
      <c r="BH263" s="126">
        <v>0</v>
      </c>
      <c r="BI263" s="183" t="s">
        <v>993</v>
      </c>
      <c r="BJ263" s="126">
        <v>0</v>
      </c>
      <c r="BK263" s="126">
        <v>0</v>
      </c>
      <c r="BL263" s="126">
        <v>0</v>
      </c>
      <c r="BM263" s="183" t="s">
        <v>993</v>
      </c>
      <c r="BN263" s="183" t="s">
        <v>993</v>
      </c>
      <c r="BO263" s="183" t="s">
        <v>993</v>
      </c>
      <c r="BP263" s="126">
        <v>0</v>
      </c>
      <c r="BQ263" s="183" t="s">
        <v>993</v>
      </c>
      <c r="BR263" s="126">
        <v>0</v>
      </c>
      <c r="BS263" s="183" t="s">
        <v>993</v>
      </c>
      <c r="BT263" s="126">
        <v>0</v>
      </c>
      <c r="BU263" s="126">
        <v>0</v>
      </c>
      <c r="BV263" s="126">
        <v>0</v>
      </c>
      <c r="BW263" s="183" t="s">
        <v>993</v>
      </c>
      <c r="BX263" s="126">
        <v>0</v>
      </c>
      <c r="BY263" s="183" t="s">
        <v>993</v>
      </c>
      <c r="BZ263" s="126">
        <v>0</v>
      </c>
      <c r="CA263" s="183" t="s">
        <v>993</v>
      </c>
      <c r="CB263" s="126">
        <v>0</v>
      </c>
      <c r="CC263" s="126">
        <v>0</v>
      </c>
      <c r="CD263" s="126">
        <v>0</v>
      </c>
      <c r="CE263" s="183" t="s">
        <v>993</v>
      </c>
      <c r="CF263" s="126">
        <v>0</v>
      </c>
      <c r="CG263" s="183" t="s">
        <v>993</v>
      </c>
      <c r="CH263" s="126">
        <v>0</v>
      </c>
      <c r="CI263" s="183" t="s">
        <v>993</v>
      </c>
      <c r="CJ263" s="126">
        <v>0</v>
      </c>
      <c r="CK263" s="126">
        <v>0</v>
      </c>
      <c r="CL263" s="126">
        <v>0</v>
      </c>
      <c r="CM263" s="126">
        <v>6</v>
      </c>
      <c r="CN263" s="126">
        <v>2.2000000000000002</v>
      </c>
      <c r="CO263" s="126">
        <v>2</v>
      </c>
      <c r="CP263" s="126">
        <v>0</v>
      </c>
      <c r="CQ263" s="126">
        <v>12</v>
      </c>
      <c r="CR263" s="126">
        <v>1.8</v>
      </c>
      <c r="CS263" s="126">
        <v>0</v>
      </c>
      <c r="CT263" s="126">
        <v>0</v>
      </c>
      <c r="CU263" s="126">
        <v>2</v>
      </c>
      <c r="CV263" s="126">
        <v>0</v>
      </c>
      <c r="CW263" s="126">
        <v>2</v>
      </c>
      <c r="CX263" s="126">
        <v>0</v>
      </c>
      <c r="CY263" s="126">
        <v>0</v>
      </c>
      <c r="CZ263" s="126">
        <v>0</v>
      </c>
      <c r="DA263" s="126">
        <v>0</v>
      </c>
      <c r="DB263" s="126">
        <v>0</v>
      </c>
      <c r="DC263" s="126">
        <v>0</v>
      </c>
      <c r="DD263" s="126">
        <v>0</v>
      </c>
      <c r="DE263" s="126">
        <v>0</v>
      </c>
      <c r="DF263" s="126">
        <v>0</v>
      </c>
      <c r="DG263" s="127" t="b">
        <v>0</v>
      </c>
      <c r="DH263" s="183" t="s">
        <v>270</v>
      </c>
      <c r="DI263" s="183" t="s">
        <v>993</v>
      </c>
      <c r="DJ263" s="183" t="s">
        <v>993</v>
      </c>
      <c r="DK263" s="183" t="s">
        <v>993</v>
      </c>
      <c r="DL263" s="126">
        <v>130</v>
      </c>
      <c r="DM263" s="126">
        <v>127</v>
      </c>
      <c r="DN263" s="126">
        <v>3</v>
      </c>
      <c r="DO263" s="126">
        <v>0</v>
      </c>
      <c r="DP263" s="126">
        <v>16309</v>
      </c>
      <c r="DQ263" s="126">
        <v>163</v>
      </c>
      <c r="DR263" s="167">
        <f t="shared" si="68"/>
        <v>0.93087899543378994</v>
      </c>
      <c r="DS263" s="168">
        <f t="shared" si="69"/>
        <v>111.32423208191126</v>
      </c>
      <c r="DT263" s="126">
        <v>130</v>
      </c>
      <c r="DU263" s="126">
        <v>113</v>
      </c>
      <c r="DV263" s="126">
        <v>10</v>
      </c>
      <c r="DW263" s="126">
        <v>3</v>
      </c>
      <c r="DX263" s="126">
        <v>4</v>
      </c>
      <c r="DY263" s="126">
        <v>0</v>
      </c>
      <c r="DZ263" s="126">
        <v>0</v>
      </c>
      <c r="EA263" s="126">
        <v>0</v>
      </c>
      <c r="EB263" s="126">
        <v>163</v>
      </c>
      <c r="EC263" s="126">
        <v>40</v>
      </c>
      <c r="ED263" s="126">
        <v>49</v>
      </c>
      <c r="EE263" s="126">
        <v>12</v>
      </c>
      <c r="EF263" s="126">
        <v>9</v>
      </c>
      <c r="EG263" s="126">
        <v>14</v>
      </c>
      <c r="EH263" s="126">
        <v>2</v>
      </c>
      <c r="EI263" s="126">
        <v>17</v>
      </c>
      <c r="EJ263" s="126">
        <v>20</v>
      </c>
      <c r="EK263" s="126">
        <v>0</v>
      </c>
      <c r="EL263" s="126">
        <v>123</v>
      </c>
      <c r="EM263" s="126">
        <v>91</v>
      </c>
      <c r="EN263" s="126">
        <v>0</v>
      </c>
      <c r="EO263" s="126">
        <v>31</v>
      </c>
      <c r="EP263" s="126">
        <v>1</v>
      </c>
      <c r="EQ263" s="126">
        <v>0</v>
      </c>
      <c r="ER263" s="127" t="b">
        <v>0</v>
      </c>
      <c r="ES263" s="127" t="b">
        <v>0</v>
      </c>
      <c r="ET263" s="127" t="b">
        <v>0</v>
      </c>
      <c r="EU263" s="128">
        <v>0</v>
      </c>
      <c r="EV263" s="128">
        <v>0</v>
      </c>
      <c r="EW263" s="128">
        <v>0</v>
      </c>
      <c r="EX263" s="128">
        <v>0</v>
      </c>
      <c r="EY263" s="128">
        <v>0</v>
      </c>
      <c r="EZ263" s="128">
        <v>0</v>
      </c>
      <c r="FA263" s="127" t="b">
        <v>0</v>
      </c>
      <c r="FB263" s="127" t="b">
        <v>0</v>
      </c>
      <c r="FC263" s="127" t="b">
        <v>0</v>
      </c>
      <c r="FD263" s="128">
        <v>0</v>
      </c>
      <c r="FE263" s="128">
        <v>0</v>
      </c>
      <c r="FF263" s="128">
        <v>0</v>
      </c>
      <c r="FG263" s="128">
        <v>0</v>
      </c>
      <c r="FH263" s="128">
        <v>0</v>
      </c>
      <c r="FI263" s="128">
        <v>0</v>
      </c>
      <c r="FJ263" s="127" t="b">
        <v>0</v>
      </c>
      <c r="FK263" s="127" t="b">
        <v>0</v>
      </c>
      <c r="FL263" s="127" t="b">
        <v>0</v>
      </c>
      <c r="FM263" s="128">
        <v>0</v>
      </c>
      <c r="FN263" s="128">
        <v>0</v>
      </c>
      <c r="FO263" s="128">
        <v>0</v>
      </c>
      <c r="FP263" s="128">
        <v>0</v>
      </c>
      <c r="FQ263" s="128">
        <v>0</v>
      </c>
      <c r="FR263" s="128">
        <v>0</v>
      </c>
      <c r="FS263" s="183" t="s">
        <v>993</v>
      </c>
      <c r="FT263" s="128">
        <v>0</v>
      </c>
      <c r="FU263" s="126">
        <v>0</v>
      </c>
      <c r="FV263" s="126">
        <v>123</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6">
        <v>0</v>
      </c>
      <c r="GM263" s="127" t="b">
        <v>0</v>
      </c>
      <c r="GN263" s="183" t="s">
        <v>993</v>
      </c>
      <c r="GO263" s="183" t="s">
        <v>993</v>
      </c>
      <c r="GP263" s="183" t="s">
        <v>993</v>
      </c>
      <c r="GQ263" s="183" t="s">
        <v>993</v>
      </c>
      <c r="GR263" s="127"/>
      <c r="GS263" s="123"/>
    </row>
    <row r="264" spans="1:201">
      <c r="A264" s="122"/>
      <c r="B264" s="210" t="s">
        <v>575</v>
      </c>
      <c r="C264" s="183" t="s">
        <v>1118</v>
      </c>
      <c r="D264" s="183" t="s">
        <v>1119</v>
      </c>
      <c r="E264" s="183" t="s">
        <v>437</v>
      </c>
      <c r="F264" s="183" t="s">
        <v>986</v>
      </c>
      <c r="G264" s="183" t="s">
        <v>1062</v>
      </c>
      <c r="H264" s="183" t="s">
        <v>1063</v>
      </c>
      <c r="I264" s="183" t="s">
        <v>1064</v>
      </c>
      <c r="J264" s="183" t="s">
        <v>1065</v>
      </c>
      <c r="K264" s="126">
        <v>8</v>
      </c>
      <c r="L264" s="183" t="s">
        <v>1119</v>
      </c>
      <c r="M264" s="183" t="s">
        <v>1090</v>
      </c>
      <c r="N264" s="183" t="s">
        <v>690</v>
      </c>
      <c r="O264" s="183" t="s">
        <v>1120</v>
      </c>
      <c r="P264" s="183" t="s">
        <v>296</v>
      </c>
      <c r="Q264" s="183" t="s">
        <v>296</v>
      </c>
      <c r="R264" s="127" t="b">
        <v>0</v>
      </c>
      <c r="S264" s="126">
        <v>0</v>
      </c>
      <c r="T264" s="127" t="b">
        <v>0</v>
      </c>
      <c r="U264" s="126">
        <v>0</v>
      </c>
      <c r="V264" s="127" t="b">
        <v>1</v>
      </c>
      <c r="W264" s="127" t="b">
        <v>0</v>
      </c>
      <c r="X264" s="183" t="s">
        <v>296</v>
      </c>
      <c r="Y264" s="183" t="b">
        <f t="shared" si="73"/>
        <v>1</v>
      </c>
      <c r="Z264" s="183" t="s">
        <v>993</v>
      </c>
      <c r="AA264" s="127" t="b">
        <v>0</v>
      </c>
      <c r="AB264" s="183" t="s">
        <v>993</v>
      </c>
      <c r="AC264" s="183" t="s">
        <v>993</v>
      </c>
      <c r="AD264" s="183" t="s">
        <v>993</v>
      </c>
      <c r="AE264" s="183">
        <f t="shared" si="74"/>
        <v>42</v>
      </c>
      <c r="AF264" s="183">
        <f t="shared" si="75"/>
        <v>42</v>
      </c>
      <c r="AG264" s="183">
        <f t="shared" si="76"/>
        <v>35</v>
      </c>
      <c r="AH264" s="183">
        <f t="shared" si="77"/>
        <v>42</v>
      </c>
      <c r="AI264" s="126">
        <v>0</v>
      </c>
      <c r="AJ264" s="126">
        <v>0</v>
      </c>
      <c r="AK264" s="126">
        <v>0</v>
      </c>
      <c r="AL264" s="126">
        <v>0</v>
      </c>
      <c r="AM264" s="126">
        <v>0</v>
      </c>
      <c r="AN264" s="126">
        <v>42</v>
      </c>
      <c r="AO264" s="126">
        <v>42</v>
      </c>
      <c r="AP264" s="126">
        <v>35</v>
      </c>
      <c r="AQ264" s="126">
        <v>42</v>
      </c>
      <c r="AR264" s="126">
        <v>42</v>
      </c>
      <c r="AS264" s="126">
        <v>42</v>
      </c>
      <c r="AT264" s="126">
        <v>35</v>
      </c>
      <c r="AU264" s="126">
        <v>42</v>
      </c>
      <c r="AV264" s="126">
        <v>0</v>
      </c>
      <c r="AW264" s="126">
        <v>0</v>
      </c>
      <c r="AX264" s="126">
        <v>0</v>
      </c>
      <c r="AY264" s="126">
        <v>0</v>
      </c>
      <c r="AZ264" s="126">
        <v>0</v>
      </c>
      <c r="BA264" s="126">
        <v>0</v>
      </c>
      <c r="BB264" s="126">
        <v>0</v>
      </c>
      <c r="BC264" s="127" t="b">
        <v>0</v>
      </c>
      <c r="BD264" s="127"/>
      <c r="BE264" s="183" t="s">
        <v>422</v>
      </c>
      <c r="BF264" s="126">
        <v>42</v>
      </c>
      <c r="BG264" s="183" t="s">
        <v>993</v>
      </c>
      <c r="BH264" s="126">
        <v>0</v>
      </c>
      <c r="BI264" s="183" t="s">
        <v>993</v>
      </c>
      <c r="BJ264" s="126">
        <v>0</v>
      </c>
      <c r="BK264" s="126">
        <v>0</v>
      </c>
      <c r="BL264" s="126">
        <v>0</v>
      </c>
      <c r="BM264" s="183" t="s">
        <v>993</v>
      </c>
      <c r="BN264" s="183" t="s">
        <v>993</v>
      </c>
      <c r="BO264" s="183" t="s">
        <v>993</v>
      </c>
      <c r="BP264" s="126">
        <v>0</v>
      </c>
      <c r="BQ264" s="183" t="s">
        <v>993</v>
      </c>
      <c r="BR264" s="126">
        <v>0</v>
      </c>
      <c r="BS264" s="183" t="s">
        <v>993</v>
      </c>
      <c r="BT264" s="126">
        <v>0</v>
      </c>
      <c r="BU264" s="126">
        <v>0</v>
      </c>
      <c r="BV264" s="126">
        <v>0</v>
      </c>
      <c r="BW264" s="183" t="s">
        <v>993</v>
      </c>
      <c r="BX264" s="126">
        <v>0</v>
      </c>
      <c r="BY264" s="183" t="s">
        <v>993</v>
      </c>
      <c r="BZ264" s="126">
        <v>0</v>
      </c>
      <c r="CA264" s="183" t="s">
        <v>993</v>
      </c>
      <c r="CB264" s="126">
        <v>0</v>
      </c>
      <c r="CC264" s="126">
        <v>0</v>
      </c>
      <c r="CD264" s="126">
        <v>0</v>
      </c>
      <c r="CE264" s="183" t="s">
        <v>993</v>
      </c>
      <c r="CF264" s="126">
        <v>0</v>
      </c>
      <c r="CG264" s="183" t="s">
        <v>993</v>
      </c>
      <c r="CH264" s="126">
        <v>0</v>
      </c>
      <c r="CI264" s="183" t="s">
        <v>993</v>
      </c>
      <c r="CJ264" s="126">
        <v>0</v>
      </c>
      <c r="CK264" s="126">
        <v>0</v>
      </c>
      <c r="CL264" s="126">
        <v>0</v>
      </c>
      <c r="CM264" s="126">
        <v>16</v>
      </c>
      <c r="CN264" s="126">
        <v>0.8</v>
      </c>
      <c r="CO264" s="126">
        <v>0</v>
      </c>
      <c r="CP264" s="126">
        <v>0</v>
      </c>
      <c r="CQ264" s="126">
        <v>5</v>
      </c>
      <c r="CR264" s="126">
        <v>2.6</v>
      </c>
      <c r="CS264" s="126">
        <v>0</v>
      </c>
      <c r="CT264" s="126">
        <v>0</v>
      </c>
      <c r="CU264" s="126">
        <v>3</v>
      </c>
      <c r="CV264" s="126">
        <v>0</v>
      </c>
      <c r="CW264" s="126">
        <v>2</v>
      </c>
      <c r="CX264" s="126">
        <v>0</v>
      </c>
      <c r="CY264" s="126">
        <v>0</v>
      </c>
      <c r="CZ264" s="126">
        <v>0</v>
      </c>
      <c r="DA264" s="126">
        <v>1</v>
      </c>
      <c r="DB264" s="126">
        <v>0</v>
      </c>
      <c r="DC264" s="126">
        <v>0</v>
      </c>
      <c r="DD264" s="126">
        <v>0</v>
      </c>
      <c r="DE264" s="126">
        <v>0</v>
      </c>
      <c r="DF264" s="126">
        <v>0</v>
      </c>
      <c r="DG264" s="127" t="b">
        <v>0</v>
      </c>
      <c r="DH264" s="183" t="s">
        <v>270</v>
      </c>
      <c r="DI264" s="183" t="s">
        <v>993</v>
      </c>
      <c r="DJ264" s="183" t="s">
        <v>993</v>
      </c>
      <c r="DK264" s="183" t="s">
        <v>993</v>
      </c>
      <c r="DL264" s="126">
        <v>162</v>
      </c>
      <c r="DM264" s="126">
        <v>162</v>
      </c>
      <c r="DN264" s="126">
        <v>0</v>
      </c>
      <c r="DO264" s="126">
        <v>0</v>
      </c>
      <c r="DP264" s="126">
        <v>14701</v>
      </c>
      <c r="DQ264" s="126">
        <v>169</v>
      </c>
      <c r="DR264" s="167">
        <f t="shared" si="68"/>
        <v>0.95896934116112198</v>
      </c>
      <c r="DS264" s="168">
        <f t="shared" si="69"/>
        <v>88.82779456193353</v>
      </c>
      <c r="DT264" s="126">
        <v>162</v>
      </c>
      <c r="DU264" s="126">
        <v>156</v>
      </c>
      <c r="DV264" s="126">
        <v>4</v>
      </c>
      <c r="DW264" s="126">
        <v>0</v>
      </c>
      <c r="DX264" s="126">
        <v>2</v>
      </c>
      <c r="DY264" s="126">
        <v>0</v>
      </c>
      <c r="DZ264" s="126">
        <v>0</v>
      </c>
      <c r="EA264" s="126">
        <v>0</v>
      </c>
      <c r="EB264" s="126">
        <v>169</v>
      </c>
      <c r="EC264" s="126">
        <v>45</v>
      </c>
      <c r="ED264" s="126">
        <v>31</v>
      </c>
      <c r="EE264" s="126">
        <v>17</v>
      </c>
      <c r="EF264" s="126">
        <v>6</v>
      </c>
      <c r="EG264" s="126">
        <v>19</v>
      </c>
      <c r="EH264" s="126">
        <v>0</v>
      </c>
      <c r="EI264" s="126">
        <v>26</v>
      </c>
      <c r="EJ264" s="126">
        <v>25</v>
      </c>
      <c r="EK264" s="126">
        <v>0</v>
      </c>
      <c r="EL264" s="126">
        <v>124</v>
      </c>
      <c r="EM264" s="126">
        <v>90</v>
      </c>
      <c r="EN264" s="126">
        <v>0</v>
      </c>
      <c r="EO264" s="126">
        <v>33</v>
      </c>
      <c r="EP264" s="126">
        <v>1</v>
      </c>
      <c r="EQ264" s="126">
        <v>0</v>
      </c>
      <c r="ER264" s="127" t="b">
        <v>0</v>
      </c>
      <c r="ES264" s="127" t="b">
        <v>0</v>
      </c>
      <c r="ET264" s="127" t="b">
        <v>0</v>
      </c>
      <c r="EU264" s="128">
        <v>0</v>
      </c>
      <c r="EV264" s="128">
        <v>0</v>
      </c>
      <c r="EW264" s="128">
        <v>0</v>
      </c>
      <c r="EX264" s="128">
        <v>0</v>
      </c>
      <c r="EY264" s="128">
        <v>0</v>
      </c>
      <c r="EZ264" s="128">
        <v>0</v>
      </c>
      <c r="FA264" s="127" t="b">
        <v>0</v>
      </c>
      <c r="FB264" s="127" t="b">
        <v>0</v>
      </c>
      <c r="FC264" s="127" t="b">
        <v>0</v>
      </c>
      <c r="FD264" s="128">
        <v>0</v>
      </c>
      <c r="FE264" s="128">
        <v>0</v>
      </c>
      <c r="FF264" s="128">
        <v>0</v>
      </c>
      <c r="FG264" s="128">
        <v>0</v>
      </c>
      <c r="FH264" s="128">
        <v>0</v>
      </c>
      <c r="FI264" s="128">
        <v>0</v>
      </c>
      <c r="FJ264" s="127" t="b">
        <v>0</v>
      </c>
      <c r="FK264" s="127" t="b">
        <v>0</v>
      </c>
      <c r="FL264" s="127" t="b">
        <v>0</v>
      </c>
      <c r="FM264" s="128">
        <v>0</v>
      </c>
      <c r="FN264" s="128">
        <v>0</v>
      </c>
      <c r="FO264" s="128">
        <v>0</v>
      </c>
      <c r="FP264" s="128">
        <v>0</v>
      </c>
      <c r="FQ264" s="128">
        <v>0</v>
      </c>
      <c r="FR264" s="128">
        <v>0</v>
      </c>
      <c r="FS264" s="183" t="s">
        <v>993</v>
      </c>
      <c r="FT264" s="128">
        <v>0</v>
      </c>
      <c r="FU264" s="126">
        <v>0</v>
      </c>
      <c r="FV264" s="126">
        <v>124</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6">
        <v>0</v>
      </c>
      <c r="GM264" s="127" t="b">
        <v>0</v>
      </c>
      <c r="GN264" s="183" t="s">
        <v>993</v>
      </c>
      <c r="GO264" s="183" t="s">
        <v>993</v>
      </c>
      <c r="GP264" s="183" t="s">
        <v>993</v>
      </c>
      <c r="GQ264" s="183" t="s">
        <v>993</v>
      </c>
      <c r="GR264" s="127"/>
      <c r="GS264" s="123"/>
    </row>
    <row r="265" spans="1:201">
      <c r="A265" s="122"/>
      <c r="B265" s="210" t="s">
        <v>691</v>
      </c>
      <c r="C265" s="183" t="s">
        <v>1125</v>
      </c>
      <c r="D265" s="183" t="s">
        <v>1126</v>
      </c>
      <c r="E265" s="183" t="s">
        <v>437</v>
      </c>
      <c r="F265" s="183" t="s">
        <v>986</v>
      </c>
      <c r="G265" s="183" t="s">
        <v>1062</v>
      </c>
      <c r="H265" s="183" t="s">
        <v>1063</v>
      </c>
      <c r="I265" s="183" t="s">
        <v>1064</v>
      </c>
      <c r="J265" s="183" t="s">
        <v>1065</v>
      </c>
      <c r="K265" s="126">
        <v>1</v>
      </c>
      <c r="L265" s="183" t="s">
        <v>1126</v>
      </c>
      <c r="M265" s="183" t="s">
        <v>991</v>
      </c>
      <c r="N265" s="183" t="s">
        <v>317</v>
      </c>
      <c r="O265" s="183" t="s">
        <v>1127</v>
      </c>
      <c r="P265" s="183" t="s">
        <v>290</v>
      </c>
      <c r="Q265" s="183" t="s">
        <v>296</v>
      </c>
      <c r="R265" s="127" t="b">
        <v>0</v>
      </c>
      <c r="S265" s="126">
        <v>0</v>
      </c>
      <c r="T265" s="127" t="b">
        <v>0</v>
      </c>
      <c r="U265" s="126">
        <v>0</v>
      </c>
      <c r="V265" s="127" t="b">
        <v>1</v>
      </c>
      <c r="W265" s="127" t="b">
        <v>0</v>
      </c>
      <c r="X265" s="183" t="s">
        <v>296</v>
      </c>
      <c r="Y265" s="183" t="b">
        <f t="shared" si="73"/>
        <v>1</v>
      </c>
      <c r="Z265" s="183" t="s">
        <v>993</v>
      </c>
      <c r="AA265" s="127" t="b">
        <v>0</v>
      </c>
      <c r="AB265" s="183" t="s">
        <v>993</v>
      </c>
      <c r="AC265" s="183" t="s">
        <v>993</v>
      </c>
      <c r="AD265" s="183" t="s">
        <v>993</v>
      </c>
      <c r="AE265" s="183">
        <f t="shared" si="74"/>
        <v>60</v>
      </c>
      <c r="AF265" s="183">
        <f t="shared" si="75"/>
        <v>53</v>
      </c>
      <c r="AG265" s="183">
        <f t="shared" si="76"/>
        <v>41</v>
      </c>
      <c r="AH265" s="183">
        <f t="shared" si="77"/>
        <v>60</v>
      </c>
      <c r="AI265" s="126">
        <v>0</v>
      </c>
      <c r="AJ265" s="126">
        <v>0</v>
      </c>
      <c r="AK265" s="126">
        <v>0</v>
      </c>
      <c r="AL265" s="126">
        <v>0</v>
      </c>
      <c r="AM265" s="126">
        <v>0</v>
      </c>
      <c r="AN265" s="126">
        <v>60</v>
      </c>
      <c r="AO265" s="126">
        <v>53</v>
      </c>
      <c r="AP265" s="126">
        <v>41</v>
      </c>
      <c r="AQ265" s="126">
        <v>60</v>
      </c>
      <c r="AR265" s="126">
        <v>60</v>
      </c>
      <c r="AS265" s="126">
        <v>53</v>
      </c>
      <c r="AT265" s="126">
        <v>41</v>
      </c>
      <c r="AU265" s="126">
        <v>60</v>
      </c>
      <c r="AV265" s="126">
        <v>0</v>
      </c>
      <c r="AW265" s="126">
        <v>0</v>
      </c>
      <c r="AX265" s="126">
        <v>0</v>
      </c>
      <c r="AY265" s="126">
        <v>0</v>
      </c>
      <c r="AZ265" s="126">
        <v>0</v>
      </c>
      <c r="BA265" s="126">
        <v>0</v>
      </c>
      <c r="BB265" s="126">
        <v>0</v>
      </c>
      <c r="BC265" s="127" t="b">
        <v>0</v>
      </c>
      <c r="BD265" s="127"/>
      <c r="BE265" s="183" t="s">
        <v>422</v>
      </c>
      <c r="BF265" s="126">
        <v>60</v>
      </c>
      <c r="BG265" s="183" t="s">
        <v>993</v>
      </c>
      <c r="BH265" s="126">
        <v>0</v>
      </c>
      <c r="BI265" s="183" t="s">
        <v>993</v>
      </c>
      <c r="BJ265" s="126">
        <v>0</v>
      </c>
      <c r="BK265" s="126">
        <v>0</v>
      </c>
      <c r="BL265" s="126">
        <v>0</v>
      </c>
      <c r="BM265" s="183" t="s">
        <v>993</v>
      </c>
      <c r="BN265" s="183" t="s">
        <v>993</v>
      </c>
      <c r="BO265" s="183" t="s">
        <v>993</v>
      </c>
      <c r="BP265" s="126">
        <v>0</v>
      </c>
      <c r="BQ265" s="183" t="s">
        <v>993</v>
      </c>
      <c r="BR265" s="126">
        <v>0</v>
      </c>
      <c r="BS265" s="183" t="s">
        <v>993</v>
      </c>
      <c r="BT265" s="126">
        <v>0</v>
      </c>
      <c r="BU265" s="126">
        <v>0</v>
      </c>
      <c r="BV265" s="126">
        <v>0</v>
      </c>
      <c r="BW265" s="183" t="s">
        <v>993</v>
      </c>
      <c r="BX265" s="126">
        <v>0</v>
      </c>
      <c r="BY265" s="183" t="s">
        <v>993</v>
      </c>
      <c r="BZ265" s="126">
        <v>0</v>
      </c>
      <c r="CA265" s="183" t="s">
        <v>993</v>
      </c>
      <c r="CB265" s="126">
        <v>0</v>
      </c>
      <c r="CC265" s="126">
        <v>0</v>
      </c>
      <c r="CD265" s="126">
        <v>0</v>
      </c>
      <c r="CE265" s="183" t="s">
        <v>993</v>
      </c>
      <c r="CF265" s="126">
        <v>0</v>
      </c>
      <c r="CG265" s="183" t="s">
        <v>993</v>
      </c>
      <c r="CH265" s="126">
        <v>0</v>
      </c>
      <c r="CI265" s="183" t="s">
        <v>993</v>
      </c>
      <c r="CJ265" s="126">
        <v>0</v>
      </c>
      <c r="CK265" s="126">
        <v>0</v>
      </c>
      <c r="CL265" s="126">
        <v>0</v>
      </c>
      <c r="CM265" s="126">
        <v>13</v>
      </c>
      <c r="CN265" s="126">
        <v>0.8</v>
      </c>
      <c r="CO265" s="126">
        <v>1</v>
      </c>
      <c r="CP265" s="126">
        <v>0</v>
      </c>
      <c r="CQ265" s="126">
        <v>11</v>
      </c>
      <c r="CR265" s="126">
        <v>0.8</v>
      </c>
      <c r="CS265" s="126">
        <v>0</v>
      </c>
      <c r="CT265" s="126">
        <v>0</v>
      </c>
      <c r="CU265" s="126">
        <v>0</v>
      </c>
      <c r="CV265" s="126">
        <v>0.8</v>
      </c>
      <c r="CW265" s="126">
        <v>0</v>
      </c>
      <c r="CX265" s="126">
        <v>0</v>
      </c>
      <c r="CY265" s="126">
        <v>0</v>
      </c>
      <c r="CZ265" s="126">
        <v>0.4</v>
      </c>
      <c r="DA265" s="126">
        <v>0</v>
      </c>
      <c r="DB265" s="126">
        <v>0.5</v>
      </c>
      <c r="DC265" s="126">
        <v>0</v>
      </c>
      <c r="DD265" s="126">
        <v>0</v>
      </c>
      <c r="DE265" s="126">
        <v>0</v>
      </c>
      <c r="DF265" s="126">
        <v>0.5</v>
      </c>
      <c r="DG265" s="127" t="b">
        <v>0</v>
      </c>
      <c r="DH265" s="183" t="s">
        <v>270</v>
      </c>
      <c r="DI265" s="183" t="s">
        <v>993</v>
      </c>
      <c r="DJ265" s="183" t="s">
        <v>993</v>
      </c>
      <c r="DK265" s="183" t="s">
        <v>993</v>
      </c>
      <c r="DL265" s="126">
        <v>81</v>
      </c>
      <c r="DM265" s="126">
        <v>81</v>
      </c>
      <c r="DN265" s="126">
        <v>0</v>
      </c>
      <c r="DO265" s="126">
        <v>0</v>
      </c>
      <c r="DP265" s="126">
        <v>16981</v>
      </c>
      <c r="DQ265" s="126">
        <v>77</v>
      </c>
      <c r="DR265" s="167">
        <f t="shared" si="68"/>
        <v>0.77538812785388123</v>
      </c>
      <c r="DS265" s="168">
        <f t="shared" si="69"/>
        <v>214.9493670886076</v>
      </c>
      <c r="DT265" s="126">
        <v>81</v>
      </c>
      <c r="DU265" s="126">
        <v>2</v>
      </c>
      <c r="DV265" s="126">
        <v>0</v>
      </c>
      <c r="DW265" s="126">
        <v>69</v>
      </c>
      <c r="DX265" s="126">
        <v>10</v>
      </c>
      <c r="DY265" s="126">
        <v>0</v>
      </c>
      <c r="DZ265" s="126">
        <v>0</v>
      </c>
      <c r="EA265" s="126">
        <v>0</v>
      </c>
      <c r="EB265" s="126">
        <v>77</v>
      </c>
      <c r="EC265" s="126">
        <v>0</v>
      </c>
      <c r="ED265" s="126">
        <v>0</v>
      </c>
      <c r="EE265" s="126">
        <v>5</v>
      </c>
      <c r="EF265" s="126">
        <v>0</v>
      </c>
      <c r="EG265" s="126">
        <v>0</v>
      </c>
      <c r="EH265" s="126">
        <v>0</v>
      </c>
      <c r="EI265" s="126">
        <v>0</v>
      </c>
      <c r="EJ265" s="126">
        <v>67</v>
      </c>
      <c r="EK265" s="126">
        <v>5</v>
      </c>
      <c r="EL265" s="126">
        <v>77</v>
      </c>
      <c r="EM265" s="126">
        <v>77</v>
      </c>
      <c r="EN265" s="126">
        <v>0</v>
      </c>
      <c r="EO265" s="126">
        <v>0</v>
      </c>
      <c r="EP265" s="126">
        <v>0</v>
      </c>
      <c r="EQ265" s="126">
        <v>0</v>
      </c>
      <c r="ER265" s="127" t="b">
        <v>0</v>
      </c>
      <c r="ES265" s="127" t="b">
        <v>0</v>
      </c>
      <c r="ET265" s="127" t="b">
        <v>0</v>
      </c>
      <c r="EU265" s="128">
        <v>0</v>
      </c>
      <c r="EV265" s="128">
        <v>0</v>
      </c>
      <c r="EW265" s="128">
        <v>0</v>
      </c>
      <c r="EX265" s="128">
        <v>0</v>
      </c>
      <c r="EY265" s="128">
        <v>0</v>
      </c>
      <c r="EZ265" s="128">
        <v>0</v>
      </c>
      <c r="FA265" s="127" t="b">
        <v>0</v>
      </c>
      <c r="FB265" s="127" t="b">
        <v>0</v>
      </c>
      <c r="FC265" s="127" t="b">
        <v>0</v>
      </c>
      <c r="FD265" s="128">
        <v>0</v>
      </c>
      <c r="FE265" s="128">
        <v>0</v>
      </c>
      <c r="FF265" s="128">
        <v>0</v>
      </c>
      <c r="FG265" s="128">
        <v>0</v>
      </c>
      <c r="FH265" s="128">
        <v>0</v>
      </c>
      <c r="FI265" s="128">
        <v>0</v>
      </c>
      <c r="FJ265" s="127" t="b">
        <v>0</v>
      </c>
      <c r="FK265" s="127" t="b">
        <v>0</v>
      </c>
      <c r="FL265" s="127" t="b">
        <v>0</v>
      </c>
      <c r="FM265" s="128">
        <v>0</v>
      </c>
      <c r="FN265" s="128">
        <v>0</v>
      </c>
      <c r="FO265" s="128">
        <v>0</v>
      </c>
      <c r="FP265" s="128">
        <v>0</v>
      </c>
      <c r="FQ265" s="128">
        <v>0</v>
      </c>
      <c r="FR265" s="128">
        <v>0</v>
      </c>
      <c r="FS265" s="183" t="s">
        <v>993</v>
      </c>
      <c r="FT265" s="128">
        <v>0</v>
      </c>
      <c r="FU265" s="126">
        <v>0</v>
      </c>
      <c r="FV265" s="126">
        <v>77</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6">
        <v>0</v>
      </c>
      <c r="GM265" s="127" t="b">
        <v>0</v>
      </c>
      <c r="GN265" s="183" t="s">
        <v>993</v>
      </c>
      <c r="GO265" s="183" t="s">
        <v>993</v>
      </c>
      <c r="GP265" s="183" t="s">
        <v>993</v>
      </c>
      <c r="GQ265" s="183" t="s">
        <v>993</v>
      </c>
      <c r="GR265" s="127"/>
      <c r="GS265" s="123"/>
    </row>
    <row r="266" spans="1:201">
      <c r="A266" s="122"/>
      <c r="B266" s="210" t="s">
        <v>691</v>
      </c>
      <c r="C266" s="183" t="s">
        <v>1125</v>
      </c>
      <c r="D266" s="183" t="s">
        <v>1126</v>
      </c>
      <c r="E266" s="183" t="s">
        <v>437</v>
      </c>
      <c r="F266" s="183" t="s">
        <v>986</v>
      </c>
      <c r="G266" s="183" t="s">
        <v>1062</v>
      </c>
      <c r="H266" s="183" t="s">
        <v>1063</v>
      </c>
      <c r="I266" s="183" t="s">
        <v>1064</v>
      </c>
      <c r="J266" s="183" t="s">
        <v>1065</v>
      </c>
      <c r="K266" s="126">
        <v>2</v>
      </c>
      <c r="L266" s="183" t="s">
        <v>1126</v>
      </c>
      <c r="M266" s="183" t="s">
        <v>1041</v>
      </c>
      <c r="N266" s="183" t="s">
        <v>363</v>
      </c>
      <c r="O266" s="183" t="s">
        <v>1127</v>
      </c>
      <c r="P266" s="183" t="s">
        <v>290</v>
      </c>
      <c r="Q266" s="183" t="s">
        <v>296</v>
      </c>
      <c r="R266" s="127" t="b">
        <v>0</v>
      </c>
      <c r="S266" s="126">
        <v>0</v>
      </c>
      <c r="T266" s="127" t="b">
        <v>0</v>
      </c>
      <c r="U266" s="126">
        <v>0</v>
      </c>
      <c r="V266" s="127" t="b">
        <v>1</v>
      </c>
      <c r="W266" s="127" t="b">
        <v>0</v>
      </c>
      <c r="X266" s="183" t="s">
        <v>293</v>
      </c>
      <c r="Y266" s="183" t="b">
        <f t="shared" si="73"/>
        <v>0</v>
      </c>
      <c r="Z266" s="183" t="s">
        <v>993</v>
      </c>
      <c r="AA266" s="127" t="b">
        <v>0</v>
      </c>
      <c r="AB266" s="183" t="s">
        <v>993</v>
      </c>
      <c r="AC266" s="183" t="s">
        <v>993</v>
      </c>
      <c r="AD266" s="183" t="s">
        <v>993</v>
      </c>
      <c r="AE266" s="183">
        <f t="shared" si="74"/>
        <v>60</v>
      </c>
      <c r="AF266" s="183">
        <f t="shared" si="75"/>
        <v>57</v>
      </c>
      <c r="AG266" s="183">
        <f t="shared" si="76"/>
        <v>45</v>
      </c>
      <c r="AH266" s="183">
        <f t="shared" si="77"/>
        <v>60</v>
      </c>
      <c r="AI266" s="126">
        <v>0</v>
      </c>
      <c r="AJ266" s="126">
        <v>0</v>
      </c>
      <c r="AK266" s="126">
        <v>0</v>
      </c>
      <c r="AL266" s="126">
        <v>0</v>
      </c>
      <c r="AM266" s="126">
        <v>0</v>
      </c>
      <c r="AN266" s="126">
        <v>60</v>
      </c>
      <c r="AO266" s="126">
        <v>57</v>
      </c>
      <c r="AP266" s="126">
        <v>45</v>
      </c>
      <c r="AQ266" s="126">
        <v>60</v>
      </c>
      <c r="AR266" s="126">
        <v>60</v>
      </c>
      <c r="AS266" s="126">
        <v>57</v>
      </c>
      <c r="AT266" s="126">
        <v>45</v>
      </c>
      <c r="AU266" s="126">
        <v>60</v>
      </c>
      <c r="AV266" s="126">
        <v>0</v>
      </c>
      <c r="AW266" s="126">
        <v>0</v>
      </c>
      <c r="AX266" s="126">
        <v>0</v>
      </c>
      <c r="AY266" s="126">
        <v>0</v>
      </c>
      <c r="AZ266" s="126">
        <v>0</v>
      </c>
      <c r="BA266" s="126">
        <v>0</v>
      </c>
      <c r="BB266" s="126">
        <v>0</v>
      </c>
      <c r="BC266" s="127" t="b">
        <v>0</v>
      </c>
      <c r="BD266" s="127"/>
      <c r="BE266" s="183" t="s">
        <v>422</v>
      </c>
      <c r="BF266" s="126">
        <v>60</v>
      </c>
      <c r="BG266" s="183" t="s">
        <v>993</v>
      </c>
      <c r="BH266" s="126">
        <v>0</v>
      </c>
      <c r="BI266" s="183" t="s">
        <v>993</v>
      </c>
      <c r="BJ266" s="126">
        <v>0</v>
      </c>
      <c r="BK266" s="126">
        <v>0</v>
      </c>
      <c r="BL266" s="126">
        <v>0</v>
      </c>
      <c r="BM266" s="183" t="s">
        <v>993</v>
      </c>
      <c r="BN266" s="183" t="s">
        <v>993</v>
      </c>
      <c r="BO266" s="183" t="s">
        <v>993</v>
      </c>
      <c r="BP266" s="126">
        <v>0</v>
      </c>
      <c r="BQ266" s="183" t="s">
        <v>993</v>
      </c>
      <c r="BR266" s="126">
        <v>0</v>
      </c>
      <c r="BS266" s="183" t="s">
        <v>993</v>
      </c>
      <c r="BT266" s="126">
        <v>0</v>
      </c>
      <c r="BU266" s="126">
        <v>0</v>
      </c>
      <c r="BV266" s="126">
        <v>0</v>
      </c>
      <c r="BW266" s="183" t="s">
        <v>993</v>
      </c>
      <c r="BX266" s="126">
        <v>0</v>
      </c>
      <c r="BY266" s="183" t="s">
        <v>993</v>
      </c>
      <c r="BZ266" s="126">
        <v>0</v>
      </c>
      <c r="CA266" s="183" t="s">
        <v>993</v>
      </c>
      <c r="CB266" s="126">
        <v>0</v>
      </c>
      <c r="CC266" s="126">
        <v>0</v>
      </c>
      <c r="CD266" s="126">
        <v>0</v>
      </c>
      <c r="CE266" s="183" t="s">
        <v>993</v>
      </c>
      <c r="CF266" s="126">
        <v>0</v>
      </c>
      <c r="CG266" s="183" t="s">
        <v>993</v>
      </c>
      <c r="CH266" s="126">
        <v>0</v>
      </c>
      <c r="CI266" s="183" t="s">
        <v>993</v>
      </c>
      <c r="CJ266" s="126">
        <v>0</v>
      </c>
      <c r="CK266" s="126">
        <v>0</v>
      </c>
      <c r="CL266" s="126">
        <v>0</v>
      </c>
      <c r="CM266" s="126">
        <v>10</v>
      </c>
      <c r="CN266" s="126">
        <v>0.9</v>
      </c>
      <c r="CO266" s="126">
        <v>3</v>
      </c>
      <c r="CP266" s="126">
        <v>0</v>
      </c>
      <c r="CQ266" s="126">
        <v>12</v>
      </c>
      <c r="CR266" s="126">
        <v>0.8</v>
      </c>
      <c r="CS266" s="126">
        <v>0</v>
      </c>
      <c r="CT266" s="126">
        <v>0</v>
      </c>
      <c r="CU266" s="126">
        <v>0</v>
      </c>
      <c r="CV266" s="126">
        <v>0.8</v>
      </c>
      <c r="CW266" s="126">
        <v>0</v>
      </c>
      <c r="CX266" s="126">
        <v>0</v>
      </c>
      <c r="CY266" s="126">
        <v>0</v>
      </c>
      <c r="CZ266" s="126">
        <v>0.4</v>
      </c>
      <c r="DA266" s="126">
        <v>0</v>
      </c>
      <c r="DB266" s="126">
        <v>0.5</v>
      </c>
      <c r="DC266" s="126">
        <v>0</v>
      </c>
      <c r="DD266" s="126">
        <v>0</v>
      </c>
      <c r="DE266" s="126">
        <v>0</v>
      </c>
      <c r="DF266" s="126">
        <v>0.5</v>
      </c>
      <c r="DG266" s="127" t="b">
        <v>0</v>
      </c>
      <c r="DH266" s="183" t="s">
        <v>270</v>
      </c>
      <c r="DI266" s="183" t="s">
        <v>993</v>
      </c>
      <c r="DJ266" s="183" t="s">
        <v>993</v>
      </c>
      <c r="DK266" s="183" t="s">
        <v>993</v>
      </c>
      <c r="DL266" s="126">
        <v>57</v>
      </c>
      <c r="DM266" s="126">
        <v>57</v>
      </c>
      <c r="DN266" s="126">
        <v>0</v>
      </c>
      <c r="DO266" s="126">
        <v>0</v>
      </c>
      <c r="DP266" s="126">
        <v>17925</v>
      </c>
      <c r="DQ266" s="126">
        <v>59</v>
      </c>
      <c r="DR266" s="167">
        <f t="shared" si="68"/>
        <v>0.81849315068493156</v>
      </c>
      <c r="DS266" s="168">
        <f t="shared" si="69"/>
        <v>309.05172413793105</v>
      </c>
      <c r="DT266" s="126">
        <v>57</v>
      </c>
      <c r="DU266" s="126">
        <v>0</v>
      </c>
      <c r="DV266" s="126">
        <v>0</v>
      </c>
      <c r="DW266" s="126">
        <v>46</v>
      </c>
      <c r="DX266" s="126">
        <v>11</v>
      </c>
      <c r="DY266" s="126">
        <v>0</v>
      </c>
      <c r="DZ266" s="126">
        <v>0</v>
      </c>
      <c r="EA266" s="126">
        <v>0</v>
      </c>
      <c r="EB266" s="126">
        <v>59</v>
      </c>
      <c r="EC266" s="126">
        <v>2</v>
      </c>
      <c r="ED266" s="126">
        <v>0</v>
      </c>
      <c r="EE266" s="126">
        <v>6</v>
      </c>
      <c r="EF266" s="126">
        <v>0</v>
      </c>
      <c r="EG266" s="126">
        <v>0</v>
      </c>
      <c r="EH266" s="126">
        <v>0</v>
      </c>
      <c r="EI266" s="126">
        <v>0</v>
      </c>
      <c r="EJ266" s="126">
        <v>51</v>
      </c>
      <c r="EK266" s="126">
        <v>0</v>
      </c>
      <c r="EL266" s="126">
        <v>57</v>
      </c>
      <c r="EM266" s="126">
        <v>57</v>
      </c>
      <c r="EN266" s="126">
        <v>0</v>
      </c>
      <c r="EO266" s="126">
        <v>0</v>
      </c>
      <c r="EP266" s="126">
        <v>0</v>
      </c>
      <c r="EQ266" s="126">
        <v>0</v>
      </c>
      <c r="ER266" s="127" t="b">
        <v>0</v>
      </c>
      <c r="ES266" s="127" t="b">
        <v>0</v>
      </c>
      <c r="ET266" s="127" t="b">
        <v>0</v>
      </c>
      <c r="EU266" s="128">
        <v>0</v>
      </c>
      <c r="EV266" s="128">
        <v>0</v>
      </c>
      <c r="EW266" s="128">
        <v>0</v>
      </c>
      <c r="EX266" s="128">
        <v>0</v>
      </c>
      <c r="EY266" s="128">
        <v>0</v>
      </c>
      <c r="EZ266" s="128">
        <v>0</v>
      </c>
      <c r="FA266" s="127" t="b">
        <v>0</v>
      </c>
      <c r="FB266" s="127" t="b">
        <v>0</v>
      </c>
      <c r="FC266" s="127" t="b">
        <v>0</v>
      </c>
      <c r="FD266" s="128">
        <v>0</v>
      </c>
      <c r="FE266" s="128">
        <v>0</v>
      </c>
      <c r="FF266" s="128">
        <v>0</v>
      </c>
      <c r="FG266" s="128">
        <v>0</v>
      </c>
      <c r="FH266" s="128">
        <v>0</v>
      </c>
      <c r="FI266" s="128">
        <v>0</v>
      </c>
      <c r="FJ266" s="127" t="b">
        <v>0</v>
      </c>
      <c r="FK266" s="127" t="b">
        <v>0</v>
      </c>
      <c r="FL266" s="127" t="b">
        <v>0</v>
      </c>
      <c r="FM266" s="128">
        <v>0</v>
      </c>
      <c r="FN266" s="128">
        <v>0</v>
      </c>
      <c r="FO266" s="128">
        <v>0</v>
      </c>
      <c r="FP266" s="128">
        <v>0</v>
      </c>
      <c r="FQ266" s="128">
        <v>0</v>
      </c>
      <c r="FR266" s="128">
        <v>0</v>
      </c>
      <c r="FS266" s="183" t="s">
        <v>993</v>
      </c>
      <c r="FT266" s="128">
        <v>0</v>
      </c>
      <c r="FU266" s="126">
        <v>0</v>
      </c>
      <c r="FV266" s="126">
        <v>57</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6">
        <v>0</v>
      </c>
      <c r="GM266" s="127" t="b">
        <v>0</v>
      </c>
      <c r="GN266" s="183" t="s">
        <v>993</v>
      </c>
      <c r="GO266" s="183" t="s">
        <v>993</v>
      </c>
      <c r="GP266" s="183" t="s">
        <v>993</v>
      </c>
      <c r="GQ266" s="183" t="s">
        <v>993</v>
      </c>
      <c r="GR266" s="127"/>
      <c r="GS266" s="123"/>
    </row>
    <row r="267" spans="1:201">
      <c r="A267" s="122"/>
      <c r="B267" s="210" t="s">
        <v>693</v>
      </c>
      <c r="C267" s="183" t="s">
        <v>1155</v>
      </c>
      <c r="D267" s="183" t="s">
        <v>35</v>
      </c>
      <c r="E267" s="183" t="s">
        <v>437</v>
      </c>
      <c r="F267" s="183" t="s">
        <v>986</v>
      </c>
      <c r="G267" s="183" t="s">
        <v>1062</v>
      </c>
      <c r="H267" s="183" t="s">
        <v>1063</v>
      </c>
      <c r="I267" s="183" t="s">
        <v>1064</v>
      </c>
      <c r="J267" s="183" t="s">
        <v>1065</v>
      </c>
      <c r="K267" s="126">
        <v>1</v>
      </c>
      <c r="L267" s="183" t="s">
        <v>35</v>
      </c>
      <c r="M267" s="183" t="s">
        <v>991</v>
      </c>
      <c r="N267" s="183" t="s">
        <v>350</v>
      </c>
      <c r="O267" s="183" t="s">
        <v>1100</v>
      </c>
      <c r="P267" s="183" t="s">
        <v>293</v>
      </c>
      <c r="Q267" s="183" t="s">
        <v>296</v>
      </c>
      <c r="R267" s="127" t="b">
        <v>0</v>
      </c>
      <c r="S267" s="126">
        <v>0</v>
      </c>
      <c r="T267" s="127" t="b">
        <v>0</v>
      </c>
      <c r="U267" s="126">
        <v>0</v>
      </c>
      <c r="V267" s="127" t="b">
        <v>0</v>
      </c>
      <c r="W267" s="127" t="b">
        <v>1</v>
      </c>
      <c r="X267" s="183" t="s">
        <v>296</v>
      </c>
      <c r="Y267" s="183" t="b">
        <f t="shared" si="73"/>
        <v>1</v>
      </c>
      <c r="Z267" s="183" t="s">
        <v>993</v>
      </c>
      <c r="AA267" s="127" t="b">
        <v>0</v>
      </c>
      <c r="AB267" s="183" t="s">
        <v>993</v>
      </c>
      <c r="AC267" s="183" t="s">
        <v>993</v>
      </c>
      <c r="AD267" s="183" t="s">
        <v>993</v>
      </c>
      <c r="AE267" s="183">
        <f t="shared" si="74"/>
        <v>60</v>
      </c>
      <c r="AF267" s="183">
        <f t="shared" si="75"/>
        <v>60</v>
      </c>
      <c r="AG267" s="183">
        <f t="shared" si="76"/>
        <v>57</v>
      </c>
      <c r="AH267" s="183">
        <f t="shared" si="77"/>
        <v>60</v>
      </c>
      <c r="AI267" s="126">
        <v>60</v>
      </c>
      <c r="AJ267" s="126">
        <v>60</v>
      </c>
      <c r="AK267" s="126">
        <v>57</v>
      </c>
      <c r="AL267" s="126">
        <v>60</v>
      </c>
      <c r="AM267" s="126">
        <v>0</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7" t="b">
        <v>0</v>
      </c>
      <c r="BD267" s="127"/>
      <c r="BE267" s="183" t="s">
        <v>993</v>
      </c>
      <c r="BF267" s="126">
        <v>0</v>
      </c>
      <c r="BG267" s="183" t="s">
        <v>993</v>
      </c>
      <c r="BH267" s="126">
        <v>0</v>
      </c>
      <c r="BI267" s="183" t="s">
        <v>993</v>
      </c>
      <c r="BJ267" s="126">
        <v>0</v>
      </c>
      <c r="BK267" s="126">
        <v>0</v>
      </c>
      <c r="BL267" s="126">
        <v>60</v>
      </c>
      <c r="BM267" s="183" t="s">
        <v>993</v>
      </c>
      <c r="BN267" s="183" t="s">
        <v>993</v>
      </c>
      <c r="BO267" s="183" t="s">
        <v>993</v>
      </c>
      <c r="BP267" s="126">
        <v>0</v>
      </c>
      <c r="BQ267" s="183" t="s">
        <v>993</v>
      </c>
      <c r="BR267" s="126">
        <v>0</v>
      </c>
      <c r="BS267" s="183" t="s">
        <v>993</v>
      </c>
      <c r="BT267" s="126">
        <v>0</v>
      </c>
      <c r="BU267" s="126">
        <v>0</v>
      </c>
      <c r="BV267" s="126">
        <v>0</v>
      </c>
      <c r="BW267" s="183" t="s">
        <v>993</v>
      </c>
      <c r="BX267" s="126">
        <v>0</v>
      </c>
      <c r="BY267" s="183" t="s">
        <v>993</v>
      </c>
      <c r="BZ267" s="126">
        <v>0</v>
      </c>
      <c r="CA267" s="183" t="s">
        <v>993</v>
      </c>
      <c r="CB267" s="126">
        <v>0</v>
      </c>
      <c r="CC267" s="126">
        <v>0</v>
      </c>
      <c r="CD267" s="126">
        <v>0</v>
      </c>
      <c r="CE267" s="183" t="s">
        <v>993</v>
      </c>
      <c r="CF267" s="126">
        <v>0</v>
      </c>
      <c r="CG267" s="183" t="s">
        <v>993</v>
      </c>
      <c r="CH267" s="126">
        <v>0</v>
      </c>
      <c r="CI267" s="183" t="s">
        <v>993</v>
      </c>
      <c r="CJ267" s="126">
        <v>0</v>
      </c>
      <c r="CK267" s="126">
        <v>0</v>
      </c>
      <c r="CL267" s="126">
        <v>0</v>
      </c>
      <c r="CM267" s="126">
        <v>15</v>
      </c>
      <c r="CN267" s="126">
        <v>2.4</v>
      </c>
      <c r="CO267" s="126">
        <v>5</v>
      </c>
      <c r="CP267" s="126">
        <v>0.8</v>
      </c>
      <c r="CQ267" s="126">
        <v>22</v>
      </c>
      <c r="CR267" s="126">
        <v>1.8</v>
      </c>
      <c r="CS267" s="126">
        <v>0</v>
      </c>
      <c r="CT267" s="126">
        <v>0</v>
      </c>
      <c r="CU267" s="126">
        <v>1</v>
      </c>
      <c r="CV267" s="126">
        <v>0</v>
      </c>
      <c r="CW267" s="126">
        <v>1</v>
      </c>
      <c r="CX267" s="126">
        <v>0</v>
      </c>
      <c r="CY267" s="126">
        <v>0</v>
      </c>
      <c r="CZ267" s="126">
        <v>0</v>
      </c>
      <c r="DA267" s="126">
        <v>1</v>
      </c>
      <c r="DB267" s="126">
        <v>0</v>
      </c>
      <c r="DC267" s="126">
        <v>0</v>
      </c>
      <c r="DD267" s="126">
        <v>0</v>
      </c>
      <c r="DE267" s="126">
        <v>1</v>
      </c>
      <c r="DF267" s="126">
        <v>0</v>
      </c>
      <c r="DG267" s="127" t="b">
        <v>0</v>
      </c>
      <c r="DH267" s="183" t="s">
        <v>999</v>
      </c>
      <c r="DI267" s="183" t="s">
        <v>427</v>
      </c>
      <c r="DJ267" s="183" t="s">
        <v>430</v>
      </c>
      <c r="DK267" s="183" t="s">
        <v>993</v>
      </c>
      <c r="DL267" s="126">
        <v>1</v>
      </c>
      <c r="DM267" s="126">
        <v>1</v>
      </c>
      <c r="DN267" s="126">
        <v>0</v>
      </c>
      <c r="DO267" s="126">
        <v>0</v>
      </c>
      <c r="DP267" s="126">
        <v>21408</v>
      </c>
      <c r="DQ267" s="126">
        <v>1</v>
      </c>
      <c r="DR267" s="167">
        <f t="shared" si="68"/>
        <v>0.97753424657534249</v>
      </c>
      <c r="DS267" s="168">
        <f t="shared" si="69"/>
        <v>21408</v>
      </c>
      <c r="DT267" s="126">
        <v>1</v>
      </c>
      <c r="DU267" s="126">
        <v>0</v>
      </c>
      <c r="DV267" s="126">
        <v>1</v>
      </c>
      <c r="DW267" s="126">
        <v>0</v>
      </c>
      <c r="DX267" s="126">
        <v>0</v>
      </c>
      <c r="DY267" s="126">
        <v>0</v>
      </c>
      <c r="DZ267" s="126">
        <v>0</v>
      </c>
      <c r="EA267" s="126">
        <v>0</v>
      </c>
      <c r="EB267" s="126">
        <v>1</v>
      </c>
      <c r="EC267" s="126">
        <v>0</v>
      </c>
      <c r="ED267" s="126">
        <v>0</v>
      </c>
      <c r="EE267" s="126">
        <v>1</v>
      </c>
      <c r="EF267" s="126">
        <v>0</v>
      </c>
      <c r="EG267" s="126">
        <v>0</v>
      </c>
      <c r="EH267" s="126">
        <v>0</v>
      </c>
      <c r="EI267" s="126">
        <v>0</v>
      </c>
      <c r="EJ267" s="126">
        <v>0</v>
      </c>
      <c r="EK267" s="126">
        <v>0</v>
      </c>
      <c r="EL267" s="126">
        <v>1</v>
      </c>
      <c r="EM267" s="126">
        <v>1</v>
      </c>
      <c r="EN267" s="126">
        <v>0</v>
      </c>
      <c r="EO267" s="126">
        <v>0</v>
      </c>
      <c r="EP267" s="126">
        <v>0</v>
      </c>
      <c r="EQ267" s="126">
        <v>0</v>
      </c>
      <c r="ER267" s="127" t="b">
        <v>0</v>
      </c>
      <c r="ES267" s="127" t="b">
        <v>0</v>
      </c>
      <c r="ET267" s="127" t="b">
        <v>0</v>
      </c>
      <c r="EU267" s="128">
        <v>0</v>
      </c>
      <c r="EV267" s="128">
        <v>0</v>
      </c>
      <c r="EW267" s="128">
        <v>0</v>
      </c>
      <c r="EX267" s="128">
        <v>0</v>
      </c>
      <c r="EY267" s="128">
        <v>0</v>
      </c>
      <c r="EZ267" s="128">
        <v>0</v>
      </c>
      <c r="FA267" s="127" t="b">
        <v>0</v>
      </c>
      <c r="FB267" s="127" t="b">
        <v>0</v>
      </c>
      <c r="FC267" s="127" t="b">
        <v>0</v>
      </c>
      <c r="FD267" s="128">
        <v>0</v>
      </c>
      <c r="FE267" s="128">
        <v>0</v>
      </c>
      <c r="FF267" s="128">
        <v>0</v>
      </c>
      <c r="FG267" s="128">
        <v>0</v>
      </c>
      <c r="FH267" s="128">
        <v>0</v>
      </c>
      <c r="FI267" s="128">
        <v>0</v>
      </c>
      <c r="FJ267" s="127" t="b">
        <v>0</v>
      </c>
      <c r="FK267" s="127" t="b">
        <v>0</v>
      </c>
      <c r="FL267" s="127" t="b">
        <v>0</v>
      </c>
      <c r="FM267" s="128">
        <v>0</v>
      </c>
      <c r="FN267" s="128">
        <v>0</v>
      </c>
      <c r="FO267" s="128">
        <v>0</v>
      </c>
      <c r="FP267" s="128">
        <v>0</v>
      </c>
      <c r="FQ267" s="128">
        <v>0</v>
      </c>
      <c r="FR267" s="128">
        <v>0</v>
      </c>
      <c r="FS267" s="183" t="s">
        <v>993</v>
      </c>
      <c r="FT267" s="128">
        <v>0</v>
      </c>
      <c r="FU267" s="126">
        <v>0</v>
      </c>
      <c r="FV267" s="126">
        <v>1</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6">
        <v>0</v>
      </c>
      <c r="GM267" s="127" t="b">
        <v>0</v>
      </c>
      <c r="GN267" s="183" t="s">
        <v>993</v>
      </c>
      <c r="GO267" s="183" t="s">
        <v>993</v>
      </c>
      <c r="GP267" s="183" t="s">
        <v>993</v>
      </c>
      <c r="GQ267" s="183" t="s">
        <v>993</v>
      </c>
      <c r="GR267" s="127"/>
      <c r="GS267" s="123"/>
    </row>
    <row r="268" spans="1:201">
      <c r="A268" s="122"/>
      <c r="B268" s="210" t="s">
        <v>694</v>
      </c>
      <c r="C268" s="183" t="s">
        <v>1157</v>
      </c>
      <c r="D268" s="183" t="s">
        <v>1158</v>
      </c>
      <c r="E268" s="183" t="s">
        <v>437</v>
      </c>
      <c r="F268" s="183" t="s">
        <v>986</v>
      </c>
      <c r="G268" s="183" t="s">
        <v>1062</v>
      </c>
      <c r="H268" s="183" t="s">
        <v>1063</v>
      </c>
      <c r="I268" s="183" t="s">
        <v>1064</v>
      </c>
      <c r="J268" s="183" t="s">
        <v>1065</v>
      </c>
      <c r="K268" s="126">
        <v>1</v>
      </c>
      <c r="L268" s="183" t="s">
        <v>1158</v>
      </c>
      <c r="M268" s="183" t="s">
        <v>991</v>
      </c>
      <c r="N268" s="183" t="s">
        <v>591</v>
      </c>
      <c r="O268" s="183" t="s">
        <v>1159</v>
      </c>
      <c r="P268" s="183" t="s">
        <v>296</v>
      </c>
      <c r="Q268" s="183" t="s">
        <v>296</v>
      </c>
      <c r="R268" s="127" t="b">
        <v>0</v>
      </c>
      <c r="S268" s="126">
        <v>0</v>
      </c>
      <c r="T268" s="127" t="b">
        <v>0</v>
      </c>
      <c r="U268" s="126">
        <v>0</v>
      </c>
      <c r="V268" s="127" t="b">
        <v>0</v>
      </c>
      <c r="W268" s="127" t="b">
        <v>1</v>
      </c>
      <c r="X268" s="183" t="s">
        <v>296</v>
      </c>
      <c r="Y268" s="183" t="b">
        <f t="shared" si="73"/>
        <v>1</v>
      </c>
      <c r="Z268" s="183" t="s">
        <v>993</v>
      </c>
      <c r="AA268" s="127" t="b">
        <v>0</v>
      </c>
      <c r="AB268" s="183" t="s">
        <v>993</v>
      </c>
      <c r="AC268" s="183" t="s">
        <v>993</v>
      </c>
      <c r="AD268" s="183" t="s">
        <v>993</v>
      </c>
      <c r="AE268" s="183">
        <f t="shared" si="74"/>
        <v>40</v>
      </c>
      <c r="AF268" s="183">
        <f t="shared" si="75"/>
        <v>35</v>
      </c>
      <c r="AG268" s="183">
        <f t="shared" si="76"/>
        <v>28</v>
      </c>
      <c r="AH268" s="183">
        <f t="shared" si="77"/>
        <v>40</v>
      </c>
      <c r="AI268" s="126">
        <v>0</v>
      </c>
      <c r="AJ268" s="126">
        <v>0</v>
      </c>
      <c r="AK268" s="126">
        <v>0</v>
      </c>
      <c r="AL268" s="126">
        <v>0</v>
      </c>
      <c r="AM268" s="126">
        <v>0</v>
      </c>
      <c r="AN268" s="126">
        <v>40</v>
      </c>
      <c r="AO268" s="126">
        <v>35</v>
      </c>
      <c r="AP268" s="126">
        <v>28</v>
      </c>
      <c r="AQ268" s="126">
        <v>40</v>
      </c>
      <c r="AR268" s="126">
        <v>40</v>
      </c>
      <c r="AS268" s="126">
        <v>35</v>
      </c>
      <c r="AT268" s="126">
        <v>28</v>
      </c>
      <c r="AU268" s="126">
        <v>40</v>
      </c>
      <c r="AV268" s="126">
        <v>0</v>
      </c>
      <c r="AW268" s="126">
        <v>0</v>
      </c>
      <c r="AX268" s="126">
        <v>0</v>
      </c>
      <c r="AY268" s="126">
        <v>0</v>
      </c>
      <c r="AZ268" s="126">
        <v>0</v>
      </c>
      <c r="BA268" s="126">
        <v>0</v>
      </c>
      <c r="BB268" s="126">
        <v>0</v>
      </c>
      <c r="BC268" s="127" t="b">
        <v>0</v>
      </c>
      <c r="BD268" s="127"/>
      <c r="BE268" s="183" t="s">
        <v>422</v>
      </c>
      <c r="BF268" s="126">
        <v>40</v>
      </c>
      <c r="BG268" s="183" t="s">
        <v>993</v>
      </c>
      <c r="BH268" s="126">
        <v>0</v>
      </c>
      <c r="BI268" s="183" t="s">
        <v>993</v>
      </c>
      <c r="BJ268" s="126">
        <v>0</v>
      </c>
      <c r="BK268" s="126">
        <v>0</v>
      </c>
      <c r="BL268" s="126">
        <v>0</v>
      </c>
      <c r="BM268" s="183" t="s">
        <v>993</v>
      </c>
      <c r="BN268" s="183" t="s">
        <v>993</v>
      </c>
      <c r="BO268" s="183" t="s">
        <v>993</v>
      </c>
      <c r="BP268" s="126">
        <v>0</v>
      </c>
      <c r="BQ268" s="183" t="s">
        <v>993</v>
      </c>
      <c r="BR268" s="126">
        <v>0</v>
      </c>
      <c r="BS268" s="183" t="s">
        <v>993</v>
      </c>
      <c r="BT268" s="126">
        <v>0</v>
      </c>
      <c r="BU268" s="126">
        <v>0</v>
      </c>
      <c r="BV268" s="126">
        <v>0</v>
      </c>
      <c r="BW268" s="183" t="s">
        <v>993</v>
      </c>
      <c r="BX268" s="126">
        <v>0</v>
      </c>
      <c r="BY268" s="183" t="s">
        <v>993</v>
      </c>
      <c r="BZ268" s="126">
        <v>0</v>
      </c>
      <c r="CA268" s="183" t="s">
        <v>993</v>
      </c>
      <c r="CB268" s="126">
        <v>0</v>
      </c>
      <c r="CC268" s="126">
        <v>0</v>
      </c>
      <c r="CD268" s="126">
        <v>0</v>
      </c>
      <c r="CE268" s="183" t="s">
        <v>993</v>
      </c>
      <c r="CF268" s="126">
        <v>0</v>
      </c>
      <c r="CG268" s="183" t="s">
        <v>993</v>
      </c>
      <c r="CH268" s="126">
        <v>0</v>
      </c>
      <c r="CI268" s="183" t="s">
        <v>993</v>
      </c>
      <c r="CJ268" s="126">
        <v>0</v>
      </c>
      <c r="CK268" s="126">
        <v>0</v>
      </c>
      <c r="CL268" s="126">
        <v>0</v>
      </c>
      <c r="CM268" s="126">
        <v>4</v>
      </c>
      <c r="CN268" s="126">
        <v>0</v>
      </c>
      <c r="CO268" s="126">
        <v>5</v>
      </c>
      <c r="CP268" s="126">
        <v>0</v>
      </c>
      <c r="CQ268" s="126">
        <v>6</v>
      </c>
      <c r="CR268" s="126">
        <v>1.1000000000000001</v>
      </c>
      <c r="CS268" s="126">
        <v>0</v>
      </c>
      <c r="CT268" s="126">
        <v>0</v>
      </c>
      <c r="CU268" s="126">
        <v>1</v>
      </c>
      <c r="CV268" s="126">
        <v>0</v>
      </c>
      <c r="CW268" s="126">
        <v>0</v>
      </c>
      <c r="CX268" s="126">
        <v>0</v>
      </c>
      <c r="CY268" s="126">
        <v>0</v>
      </c>
      <c r="CZ268" s="126">
        <v>0</v>
      </c>
      <c r="DA268" s="126">
        <v>0</v>
      </c>
      <c r="DB268" s="126">
        <v>0.5</v>
      </c>
      <c r="DC268" s="126">
        <v>0</v>
      </c>
      <c r="DD268" s="126">
        <v>0</v>
      </c>
      <c r="DE268" s="126">
        <v>1</v>
      </c>
      <c r="DF268" s="126">
        <v>0</v>
      </c>
      <c r="DG268" s="127" t="b">
        <v>0</v>
      </c>
      <c r="DH268" s="183" t="s">
        <v>999</v>
      </c>
      <c r="DI268" s="183" t="s">
        <v>1000</v>
      </c>
      <c r="DJ268" s="183" t="s">
        <v>270</v>
      </c>
      <c r="DK268" s="183" t="s">
        <v>1029</v>
      </c>
      <c r="DL268" s="126">
        <v>42</v>
      </c>
      <c r="DM268" s="126">
        <v>1</v>
      </c>
      <c r="DN268" s="126">
        <v>37</v>
      </c>
      <c r="DO268" s="126">
        <v>4</v>
      </c>
      <c r="DP268" s="126">
        <v>11454</v>
      </c>
      <c r="DQ268" s="126">
        <v>40</v>
      </c>
      <c r="DR268" s="167">
        <f t="shared" si="68"/>
        <v>0.78452054794520543</v>
      </c>
      <c r="DS268" s="168">
        <f t="shared" si="69"/>
        <v>279.36585365853659</v>
      </c>
      <c r="DT268" s="126">
        <v>42</v>
      </c>
      <c r="DU268" s="126">
        <v>0</v>
      </c>
      <c r="DV268" s="126">
        <v>41</v>
      </c>
      <c r="DW268" s="126">
        <v>1</v>
      </c>
      <c r="DX268" s="126">
        <v>0</v>
      </c>
      <c r="DY268" s="126">
        <v>0</v>
      </c>
      <c r="DZ268" s="126">
        <v>0</v>
      </c>
      <c r="EA268" s="126">
        <v>0</v>
      </c>
      <c r="EB268" s="126">
        <v>40</v>
      </c>
      <c r="EC268" s="126">
        <v>0</v>
      </c>
      <c r="ED268" s="126">
        <v>29</v>
      </c>
      <c r="EE268" s="126">
        <v>4</v>
      </c>
      <c r="EF268" s="126">
        <v>0</v>
      </c>
      <c r="EG268" s="126">
        <v>0</v>
      </c>
      <c r="EH268" s="126">
        <v>0</v>
      </c>
      <c r="EI268" s="126">
        <v>2</v>
      </c>
      <c r="EJ268" s="126">
        <v>5</v>
      </c>
      <c r="EK268" s="126">
        <v>0</v>
      </c>
      <c r="EL268" s="126">
        <v>40</v>
      </c>
      <c r="EM268" s="126">
        <v>5</v>
      </c>
      <c r="EN268" s="126">
        <v>29</v>
      </c>
      <c r="EO268" s="126">
        <v>6</v>
      </c>
      <c r="EP268" s="126">
        <v>0</v>
      </c>
      <c r="EQ268" s="126">
        <v>0</v>
      </c>
      <c r="ER268" s="127" t="b">
        <v>0</v>
      </c>
      <c r="ES268" s="127" t="b">
        <v>0</v>
      </c>
      <c r="ET268" s="127" t="b">
        <v>0</v>
      </c>
      <c r="EU268" s="128">
        <v>0</v>
      </c>
      <c r="EV268" s="128">
        <v>0</v>
      </c>
      <c r="EW268" s="128">
        <v>0</v>
      </c>
      <c r="EX268" s="128">
        <v>0</v>
      </c>
      <c r="EY268" s="128">
        <v>0</v>
      </c>
      <c r="EZ268" s="128">
        <v>0</v>
      </c>
      <c r="FA268" s="127" t="b">
        <v>0</v>
      </c>
      <c r="FB268" s="127" t="b">
        <v>0</v>
      </c>
      <c r="FC268" s="127" t="b">
        <v>0</v>
      </c>
      <c r="FD268" s="128">
        <v>0</v>
      </c>
      <c r="FE268" s="128">
        <v>0</v>
      </c>
      <c r="FF268" s="128">
        <v>0</v>
      </c>
      <c r="FG268" s="128">
        <v>0</v>
      </c>
      <c r="FH268" s="128">
        <v>0</v>
      </c>
      <c r="FI268" s="128">
        <v>0</v>
      </c>
      <c r="FJ268" s="127" t="b">
        <v>0</v>
      </c>
      <c r="FK268" s="127" t="b">
        <v>0</v>
      </c>
      <c r="FL268" s="127" t="b">
        <v>0</v>
      </c>
      <c r="FM268" s="128">
        <v>0</v>
      </c>
      <c r="FN268" s="128">
        <v>0</v>
      </c>
      <c r="FO268" s="128">
        <v>0</v>
      </c>
      <c r="FP268" s="128">
        <v>0</v>
      </c>
      <c r="FQ268" s="128">
        <v>0</v>
      </c>
      <c r="FR268" s="128">
        <v>0</v>
      </c>
      <c r="FS268" s="183" t="s">
        <v>993</v>
      </c>
      <c r="FT268" s="128">
        <v>0</v>
      </c>
      <c r="FU268" s="126">
        <v>0</v>
      </c>
      <c r="FV268" s="126">
        <v>40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6">
        <v>0</v>
      </c>
      <c r="GM268" s="127" t="b">
        <v>0</v>
      </c>
      <c r="GN268" s="183" t="s">
        <v>993</v>
      </c>
      <c r="GO268" s="183" t="s">
        <v>993</v>
      </c>
      <c r="GP268" s="183" t="s">
        <v>993</v>
      </c>
      <c r="GQ268" s="183" t="s">
        <v>993</v>
      </c>
      <c r="GR268" s="127"/>
      <c r="GS268" s="123"/>
    </row>
    <row r="269" spans="1:201">
      <c r="A269" s="122"/>
      <c r="B269" s="210" t="s">
        <v>463</v>
      </c>
      <c r="C269" s="183" t="s">
        <v>1170</v>
      </c>
      <c r="D269" s="183" t="s">
        <v>1171</v>
      </c>
      <c r="E269" s="183" t="s">
        <v>437</v>
      </c>
      <c r="F269" s="183" t="s">
        <v>986</v>
      </c>
      <c r="G269" s="183" t="s">
        <v>1062</v>
      </c>
      <c r="H269" s="183" t="s">
        <v>1063</v>
      </c>
      <c r="I269" s="183" t="s">
        <v>1064</v>
      </c>
      <c r="J269" s="183" t="s">
        <v>1065</v>
      </c>
      <c r="K269" s="126">
        <v>4</v>
      </c>
      <c r="L269" s="183" t="s">
        <v>1171</v>
      </c>
      <c r="M269" s="183" t="s">
        <v>1045</v>
      </c>
      <c r="N269" s="183" t="s">
        <v>696</v>
      </c>
      <c r="O269" s="183" t="s">
        <v>992</v>
      </c>
      <c r="P269" s="183" t="s">
        <v>293</v>
      </c>
      <c r="Q269" s="183" t="s">
        <v>296</v>
      </c>
      <c r="R269" s="127" t="b">
        <v>0</v>
      </c>
      <c r="S269" s="126">
        <v>0</v>
      </c>
      <c r="T269" s="127" t="b">
        <v>0</v>
      </c>
      <c r="U269" s="126">
        <v>0</v>
      </c>
      <c r="V269" s="127" t="b">
        <v>1</v>
      </c>
      <c r="W269" s="127" t="b">
        <v>1</v>
      </c>
      <c r="X269" s="183" t="s">
        <v>296</v>
      </c>
      <c r="Y269" s="183" t="b">
        <f t="shared" ref="Y269:Y292" si="78">Q269=X269</f>
        <v>1</v>
      </c>
      <c r="Z269" s="183" t="s">
        <v>993</v>
      </c>
      <c r="AA269" s="127" t="b">
        <v>0</v>
      </c>
      <c r="AB269" s="183" t="s">
        <v>993</v>
      </c>
      <c r="AC269" s="183" t="s">
        <v>993</v>
      </c>
      <c r="AD269" s="183" t="s">
        <v>993</v>
      </c>
      <c r="AE269" s="183">
        <f t="shared" ref="AE269:AE292" si="79">AI269+AN269</f>
        <v>50</v>
      </c>
      <c r="AF269" s="183">
        <f t="shared" ref="AF269:AF292" si="80">AJ269+AO269</f>
        <v>50</v>
      </c>
      <c r="AG269" s="183">
        <f t="shared" ref="AG269:AG292" si="81">AK269+AP269</f>
        <v>43</v>
      </c>
      <c r="AH269" s="183">
        <f t="shared" ref="AH269:AH292" si="82">AL269+AQ269</f>
        <v>50</v>
      </c>
      <c r="AI269" s="126">
        <v>0</v>
      </c>
      <c r="AJ269" s="126">
        <v>0</v>
      </c>
      <c r="AK269" s="126">
        <v>0</v>
      </c>
      <c r="AL269" s="126">
        <v>0</v>
      </c>
      <c r="AM269" s="126">
        <v>0</v>
      </c>
      <c r="AN269" s="126">
        <v>50</v>
      </c>
      <c r="AO269" s="126">
        <v>50</v>
      </c>
      <c r="AP269" s="126">
        <v>43</v>
      </c>
      <c r="AQ269" s="126">
        <v>50</v>
      </c>
      <c r="AR269" s="126">
        <v>50</v>
      </c>
      <c r="AS269" s="126">
        <v>50</v>
      </c>
      <c r="AT269" s="126">
        <v>43</v>
      </c>
      <c r="AU269" s="126">
        <v>50</v>
      </c>
      <c r="AV269" s="126">
        <v>0</v>
      </c>
      <c r="AW269" s="126">
        <v>0</v>
      </c>
      <c r="AX269" s="126">
        <v>0</v>
      </c>
      <c r="AY269" s="126">
        <v>0</v>
      </c>
      <c r="AZ269" s="126">
        <v>0</v>
      </c>
      <c r="BA269" s="126">
        <v>0</v>
      </c>
      <c r="BB269" s="126">
        <v>0</v>
      </c>
      <c r="BC269" s="127" t="b">
        <v>0</v>
      </c>
      <c r="BD269" s="127"/>
      <c r="BE269" s="183" t="s">
        <v>422</v>
      </c>
      <c r="BF269" s="126">
        <v>50</v>
      </c>
      <c r="BG269" s="183" t="s">
        <v>993</v>
      </c>
      <c r="BH269" s="126">
        <v>0</v>
      </c>
      <c r="BI269" s="183" t="s">
        <v>993</v>
      </c>
      <c r="BJ269" s="126">
        <v>0</v>
      </c>
      <c r="BK269" s="126">
        <v>0</v>
      </c>
      <c r="BL269" s="126">
        <v>0</v>
      </c>
      <c r="BM269" s="183" t="s">
        <v>993</v>
      </c>
      <c r="BN269" s="183" t="s">
        <v>993</v>
      </c>
      <c r="BO269" s="183" t="s">
        <v>993</v>
      </c>
      <c r="BP269" s="126">
        <v>0</v>
      </c>
      <c r="BQ269" s="183" t="s">
        <v>993</v>
      </c>
      <c r="BR269" s="126">
        <v>0</v>
      </c>
      <c r="BS269" s="183" t="s">
        <v>993</v>
      </c>
      <c r="BT269" s="126">
        <v>0</v>
      </c>
      <c r="BU269" s="126">
        <v>0</v>
      </c>
      <c r="BV269" s="126">
        <v>0</v>
      </c>
      <c r="BW269" s="183" t="s">
        <v>993</v>
      </c>
      <c r="BX269" s="126">
        <v>0</v>
      </c>
      <c r="BY269" s="183" t="s">
        <v>993</v>
      </c>
      <c r="BZ269" s="126">
        <v>0</v>
      </c>
      <c r="CA269" s="183" t="s">
        <v>993</v>
      </c>
      <c r="CB269" s="126">
        <v>0</v>
      </c>
      <c r="CC269" s="126">
        <v>0</v>
      </c>
      <c r="CD269" s="126">
        <v>0</v>
      </c>
      <c r="CE269" s="183" t="s">
        <v>993</v>
      </c>
      <c r="CF269" s="126">
        <v>0</v>
      </c>
      <c r="CG269" s="183" t="s">
        <v>993</v>
      </c>
      <c r="CH269" s="126">
        <v>0</v>
      </c>
      <c r="CI269" s="183" t="s">
        <v>993</v>
      </c>
      <c r="CJ269" s="126">
        <v>0</v>
      </c>
      <c r="CK269" s="126">
        <v>0</v>
      </c>
      <c r="CL269" s="126">
        <v>0</v>
      </c>
      <c r="CM269" s="126">
        <v>14</v>
      </c>
      <c r="CN269" s="126">
        <v>0.6</v>
      </c>
      <c r="CO269" s="126">
        <v>1</v>
      </c>
      <c r="CP269" s="126">
        <v>1</v>
      </c>
      <c r="CQ269" s="126">
        <v>9</v>
      </c>
      <c r="CR269" s="126">
        <v>1.2</v>
      </c>
      <c r="CS269" s="126">
        <v>0</v>
      </c>
      <c r="CT269" s="126">
        <v>0</v>
      </c>
      <c r="CU269" s="126">
        <v>0</v>
      </c>
      <c r="CV269" s="126">
        <v>0</v>
      </c>
      <c r="CW269" s="126">
        <v>0</v>
      </c>
      <c r="CX269" s="126">
        <v>0</v>
      </c>
      <c r="CY269" s="126">
        <v>0</v>
      </c>
      <c r="CZ269" s="126">
        <v>0</v>
      </c>
      <c r="DA269" s="126">
        <v>0</v>
      </c>
      <c r="DB269" s="126">
        <v>0</v>
      </c>
      <c r="DC269" s="126">
        <v>0</v>
      </c>
      <c r="DD269" s="126">
        <v>0</v>
      </c>
      <c r="DE269" s="126">
        <v>0</v>
      </c>
      <c r="DF269" s="126">
        <v>0</v>
      </c>
      <c r="DG269" s="127" t="b">
        <v>0</v>
      </c>
      <c r="DH269" s="183" t="s">
        <v>293</v>
      </c>
      <c r="DI269" s="183" t="s">
        <v>993</v>
      </c>
      <c r="DJ269" s="183" t="s">
        <v>993</v>
      </c>
      <c r="DK269" s="183" t="s">
        <v>993</v>
      </c>
      <c r="DL269" s="126">
        <v>49</v>
      </c>
      <c r="DM269" s="126">
        <v>49</v>
      </c>
      <c r="DN269" s="126">
        <v>0</v>
      </c>
      <c r="DO269" s="126">
        <v>0</v>
      </c>
      <c r="DP269" s="126">
        <v>17465</v>
      </c>
      <c r="DQ269" s="126">
        <v>47</v>
      </c>
      <c r="DR269" s="167">
        <f t="shared" si="68"/>
        <v>0.95698630136986307</v>
      </c>
      <c r="DS269" s="168">
        <f t="shared" si="69"/>
        <v>363.85416666666669</v>
      </c>
      <c r="DT269" s="126">
        <v>49</v>
      </c>
      <c r="DU269" s="126">
        <v>26</v>
      </c>
      <c r="DV269" s="126">
        <v>7</v>
      </c>
      <c r="DW269" s="126">
        <v>15</v>
      </c>
      <c r="DX269" s="126">
        <v>1</v>
      </c>
      <c r="DY269" s="126">
        <v>0</v>
      </c>
      <c r="DZ269" s="126">
        <v>0</v>
      </c>
      <c r="EA269" s="126">
        <v>0</v>
      </c>
      <c r="EB269" s="126">
        <v>47</v>
      </c>
      <c r="EC269" s="126">
        <v>0</v>
      </c>
      <c r="ED269" s="126">
        <v>8</v>
      </c>
      <c r="EE269" s="126">
        <v>4</v>
      </c>
      <c r="EF269" s="126">
        <v>0</v>
      </c>
      <c r="EG269" s="126">
        <v>0</v>
      </c>
      <c r="EH269" s="126">
        <v>0</v>
      </c>
      <c r="EI269" s="126">
        <v>2</v>
      </c>
      <c r="EJ269" s="126">
        <v>33</v>
      </c>
      <c r="EK269" s="126">
        <v>0</v>
      </c>
      <c r="EL269" s="126">
        <v>47</v>
      </c>
      <c r="EM269" s="126">
        <v>41</v>
      </c>
      <c r="EN269" s="126">
        <v>1</v>
      </c>
      <c r="EO269" s="126">
        <v>5</v>
      </c>
      <c r="EP269" s="126">
        <v>0</v>
      </c>
      <c r="EQ269" s="126">
        <v>0</v>
      </c>
      <c r="ER269" s="127" t="b">
        <v>0</v>
      </c>
      <c r="ES269" s="127" t="b">
        <v>0</v>
      </c>
      <c r="ET269" s="127" t="b">
        <v>0</v>
      </c>
      <c r="EU269" s="128">
        <v>0</v>
      </c>
      <c r="EV269" s="128">
        <v>0</v>
      </c>
      <c r="EW269" s="128">
        <v>0</v>
      </c>
      <c r="EX269" s="128">
        <v>0</v>
      </c>
      <c r="EY269" s="128">
        <v>0</v>
      </c>
      <c r="EZ269" s="128">
        <v>0</v>
      </c>
      <c r="FA269" s="127" t="b">
        <v>0</v>
      </c>
      <c r="FB269" s="127" t="b">
        <v>0</v>
      </c>
      <c r="FC269" s="127" t="b">
        <v>0</v>
      </c>
      <c r="FD269" s="128">
        <v>0</v>
      </c>
      <c r="FE269" s="128">
        <v>0</v>
      </c>
      <c r="FF269" s="128">
        <v>0</v>
      </c>
      <c r="FG269" s="128">
        <v>0</v>
      </c>
      <c r="FH269" s="128">
        <v>0</v>
      </c>
      <c r="FI269" s="128">
        <v>0</v>
      </c>
      <c r="FJ269" s="127" t="b">
        <v>0</v>
      </c>
      <c r="FK269" s="127" t="b">
        <v>0</v>
      </c>
      <c r="FL269" s="127" t="b">
        <v>0</v>
      </c>
      <c r="FM269" s="128">
        <v>0</v>
      </c>
      <c r="FN269" s="128">
        <v>0</v>
      </c>
      <c r="FO269" s="128">
        <v>0</v>
      </c>
      <c r="FP269" s="128">
        <v>0</v>
      </c>
      <c r="FQ269" s="128">
        <v>0</v>
      </c>
      <c r="FR269" s="128">
        <v>0</v>
      </c>
      <c r="FS269" s="183" t="s">
        <v>993</v>
      </c>
      <c r="FT269" s="128">
        <v>0</v>
      </c>
      <c r="FU269" s="126">
        <v>0</v>
      </c>
      <c r="FV269" s="126">
        <v>47</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6">
        <v>0</v>
      </c>
      <c r="GM269" s="127" t="b">
        <v>0</v>
      </c>
      <c r="GN269" s="183" t="s">
        <v>993</v>
      </c>
      <c r="GO269" s="183" t="s">
        <v>993</v>
      </c>
      <c r="GP269" s="183" t="s">
        <v>993</v>
      </c>
      <c r="GQ269" s="183" t="s">
        <v>993</v>
      </c>
      <c r="GR269" s="127"/>
      <c r="GS269" s="123"/>
    </row>
    <row r="270" spans="1:201">
      <c r="A270" s="122"/>
      <c r="B270" s="210" t="s">
        <v>463</v>
      </c>
      <c r="C270" s="183" t="s">
        <v>1170</v>
      </c>
      <c r="D270" s="183" t="s">
        <v>1171</v>
      </c>
      <c r="E270" s="183" t="s">
        <v>437</v>
      </c>
      <c r="F270" s="183" t="s">
        <v>986</v>
      </c>
      <c r="G270" s="183" t="s">
        <v>1062</v>
      </c>
      <c r="H270" s="183" t="s">
        <v>1063</v>
      </c>
      <c r="I270" s="183" t="s">
        <v>1064</v>
      </c>
      <c r="J270" s="183" t="s">
        <v>1065</v>
      </c>
      <c r="K270" s="126">
        <v>5</v>
      </c>
      <c r="L270" s="183" t="s">
        <v>1171</v>
      </c>
      <c r="M270" s="183" t="s">
        <v>1092</v>
      </c>
      <c r="N270" s="183" t="s">
        <v>697</v>
      </c>
      <c r="O270" s="183" t="s">
        <v>992</v>
      </c>
      <c r="P270" s="183" t="s">
        <v>293</v>
      </c>
      <c r="Q270" s="183" t="s">
        <v>296</v>
      </c>
      <c r="R270" s="127" t="b">
        <v>0</v>
      </c>
      <c r="S270" s="126">
        <v>0</v>
      </c>
      <c r="T270" s="127" t="b">
        <v>0</v>
      </c>
      <c r="U270" s="126">
        <v>0</v>
      </c>
      <c r="V270" s="127" t="b">
        <v>1</v>
      </c>
      <c r="W270" s="127" t="b">
        <v>1</v>
      </c>
      <c r="X270" s="183" t="s">
        <v>296</v>
      </c>
      <c r="Y270" s="183" t="b">
        <f t="shared" si="78"/>
        <v>1</v>
      </c>
      <c r="Z270" s="183" t="s">
        <v>993</v>
      </c>
      <c r="AA270" s="127" t="b">
        <v>0</v>
      </c>
      <c r="AB270" s="183" t="s">
        <v>993</v>
      </c>
      <c r="AC270" s="183" t="s">
        <v>993</v>
      </c>
      <c r="AD270" s="183" t="s">
        <v>993</v>
      </c>
      <c r="AE270" s="183">
        <f t="shared" si="79"/>
        <v>50</v>
      </c>
      <c r="AF270" s="183">
        <f t="shared" si="80"/>
        <v>50</v>
      </c>
      <c r="AG270" s="183">
        <f t="shared" si="81"/>
        <v>45</v>
      </c>
      <c r="AH270" s="183">
        <f t="shared" si="82"/>
        <v>50</v>
      </c>
      <c r="AI270" s="126">
        <v>0</v>
      </c>
      <c r="AJ270" s="126">
        <v>0</v>
      </c>
      <c r="AK270" s="126">
        <v>0</v>
      </c>
      <c r="AL270" s="126">
        <v>0</v>
      </c>
      <c r="AM270" s="126">
        <v>0</v>
      </c>
      <c r="AN270" s="126">
        <v>50</v>
      </c>
      <c r="AO270" s="126">
        <v>50</v>
      </c>
      <c r="AP270" s="126">
        <v>45</v>
      </c>
      <c r="AQ270" s="126">
        <v>50</v>
      </c>
      <c r="AR270" s="126">
        <v>50</v>
      </c>
      <c r="AS270" s="126">
        <v>50</v>
      </c>
      <c r="AT270" s="126">
        <v>45</v>
      </c>
      <c r="AU270" s="126">
        <v>50</v>
      </c>
      <c r="AV270" s="126">
        <v>0</v>
      </c>
      <c r="AW270" s="126">
        <v>0</v>
      </c>
      <c r="AX270" s="126">
        <v>0</v>
      </c>
      <c r="AY270" s="126">
        <v>0</v>
      </c>
      <c r="AZ270" s="126">
        <v>0</v>
      </c>
      <c r="BA270" s="126">
        <v>0</v>
      </c>
      <c r="BB270" s="126">
        <v>0</v>
      </c>
      <c r="BC270" s="127" t="b">
        <v>0</v>
      </c>
      <c r="BD270" s="127"/>
      <c r="BE270" s="183" t="s">
        <v>422</v>
      </c>
      <c r="BF270" s="126">
        <v>50</v>
      </c>
      <c r="BG270" s="183" t="s">
        <v>993</v>
      </c>
      <c r="BH270" s="126">
        <v>0</v>
      </c>
      <c r="BI270" s="183" t="s">
        <v>993</v>
      </c>
      <c r="BJ270" s="126">
        <v>0</v>
      </c>
      <c r="BK270" s="126">
        <v>0</v>
      </c>
      <c r="BL270" s="126">
        <v>0</v>
      </c>
      <c r="BM270" s="183" t="s">
        <v>993</v>
      </c>
      <c r="BN270" s="183" t="s">
        <v>993</v>
      </c>
      <c r="BO270" s="183" t="s">
        <v>993</v>
      </c>
      <c r="BP270" s="126">
        <v>0</v>
      </c>
      <c r="BQ270" s="183" t="s">
        <v>993</v>
      </c>
      <c r="BR270" s="126">
        <v>0</v>
      </c>
      <c r="BS270" s="183" t="s">
        <v>993</v>
      </c>
      <c r="BT270" s="126">
        <v>0</v>
      </c>
      <c r="BU270" s="126">
        <v>0</v>
      </c>
      <c r="BV270" s="126">
        <v>0</v>
      </c>
      <c r="BW270" s="183" t="s">
        <v>993</v>
      </c>
      <c r="BX270" s="126">
        <v>0</v>
      </c>
      <c r="BY270" s="183" t="s">
        <v>993</v>
      </c>
      <c r="BZ270" s="126">
        <v>0</v>
      </c>
      <c r="CA270" s="183" t="s">
        <v>993</v>
      </c>
      <c r="CB270" s="126">
        <v>0</v>
      </c>
      <c r="CC270" s="126">
        <v>0</v>
      </c>
      <c r="CD270" s="126">
        <v>0</v>
      </c>
      <c r="CE270" s="183" t="s">
        <v>993</v>
      </c>
      <c r="CF270" s="126">
        <v>0</v>
      </c>
      <c r="CG270" s="183" t="s">
        <v>993</v>
      </c>
      <c r="CH270" s="126">
        <v>0</v>
      </c>
      <c r="CI270" s="183" t="s">
        <v>993</v>
      </c>
      <c r="CJ270" s="126">
        <v>0</v>
      </c>
      <c r="CK270" s="126">
        <v>0</v>
      </c>
      <c r="CL270" s="126">
        <v>0</v>
      </c>
      <c r="CM270" s="126">
        <v>14</v>
      </c>
      <c r="CN270" s="126">
        <v>0.9</v>
      </c>
      <c r="CO270" s="126">
        <v>2</v>
      </c>
      <c r="CP270" s="126">
        <v>0</v>
      </c>
      <c r="CQ270" s="126">
        <v>9</v>
      </c>
      <c r="CR270" s="126">
        <v>0</v>
      </c>
      <c r="CS270" s="126">
        <v>0</v>
      </c>
      <c r="CT270" s="126">
        <v>0</v>
      </c>
      <c r="CU270" s="126">
        <v>0</v>
      </c>
      <c r="CV270" s="126">
        <v>0</v>
      </c>
      <c r="CW270" s="126">
        <v>0</v>
      </c>
      <c r="CX270" s="126">
        <v>0</v>
      </c>
      <c r="CY270" s="126">
        <v>0</v>
      </c>
      <c r="CZ270" s="126">
        <v>0</v>
      </c>
      <c r="DA270" s="126">
        <v>0</v>
      </c>
      <c r="DB270" s="126">
        <v>0</v>
      </c>
      <c r="DC270" s="126">
        <v>0</v>
      </c>
      <c r="DD270" s="126">
        <v>0</v>
      </c>
      <c r="DE270" s="126">
        <v>0</v>
      </c>
      <c r="DF270" s="126">
        <v>0</v>
      </c>
      <c r="DG270" s="127" t="b">
        <v>0</v>
      </c>
      <c r="DH270" s="183" t="s">
        <v>293</v>
      </c>
      <c r="DI270" s="183" t="s">
        <v>993</v>
      </c>
      <c r="DJ270" s="183" t="s">
        <v>993</v>
      </c>
      <c r="DK270" s="183" t="s">
        <v>993</v>
      </c>
      <c r="DL270" s="126">
        <v>40</v>
      </c>
      <c r="DM270" s="126">
        <v>40</v>
      </c>
      <c r="DN270" s="126">
        <v>0</v>
      </c>
      <c r="DO270" s="126">
        <v>0</v>
      </c>
      <c r="DP270" s="126">
        <v>17306</v>
      </c>
      <c r="DQ270" s="126">
        <v>40</v>
      </c>
      <c r="DR270" s="167">
        <f t="shared" si="68"/>
        <v>0.94827397260273971</v>
      </c>
      <c r="DS270" s="168">
        <f t="shared" si="69"/>
        <v>432.65</v>
      </c>
      <c r="DT270" s="126">
        <v>40</v>
      </c>
      <c r="DU270" s="126">
        <v>14</v>
      </c>
      <c r="DV270" s="126">
        <v>5</v>
      </c>
      <c r="DW270" s="126">
        <v>19</v>
      </c>
      <c r="DX270" s="126">
        <v>2</v>
      </c>
      <c r="DY270" s="126">
        <v>0</v>
      </c>
      <c r="DZ270" s="126">
        <v>0</v>
      </c>
      <c r="EA270" s="126">
        <v>0</v>
      </c>
      <c r="EB270" s="126">
        <v>40</v>
      </c>
      <c r="EC270" s="126">
        <v>1</v>
      </c>
      <c r="ED270" s="126">
        <v>3</v>
      </c>
      <c r="EE270" s="126">
        <v>5</v>
      </c>
      <c r="EF270" s="126">
        <v>0</v>
      </c>
      <c r="EG270" s="126">
        <v>1</v>
      </c>
      <c r="EH270" s="126">
        <v>0</v>
      </c>
      <c r="EI270" s="126">
        <v>1</v>
      </c>
      <c r="EJ270" s="126">
        <v>29</v>
      </c>
      <c r="EK270" s="126">
        <v>0</v>
      </c>
      <c r="EL270" s="126">
        <v>39</v>
      </c>
      <c r="EM270" s="126">
        <v>35</v>
      </c>
      <c r="EN270" s="126">
        <v>1</v>
      </c>
      <c r="EO270" s="126">
        <v>3</v>
      </c>
      <c r="EP270" s="126">
        <v>0</v>
      </c>
      <c r="EQ270" s="126">
        <v>0</v>
      </c>
      <c r="ER270" s="127" t="b">
        <v>0</v>
      </c>
      <c r="ES270" s="127" t="b">
        <v>0</v>
      </c>
      <c r="ET270" s="127" t="b">
        <v>0</v>
      </c>
      <c r="EU270" s="128">
        <v>0</v>
      </c>
      <c r="EV270" s="128">
        <v>0</v>
      </c>
      <c r="EW270" s="128">
        <v>0</v>
      </c>
      <c r="EX270" s="128">
        <v>0</v>
      </c>
      <c r="EY270" s="128">
        <v>0</v>
      </c>
      <c r="EZ270" s="128">
        <v>0</v>
      </c>
      <c r="FA270" s="127" t="b">
        <v>0</v>
      </c>
      <c r="FB270" s="127" t="b">
        <v>0</v>
      </c>
      <c r="FC270" s="127" t="b">
        <v>0</v>
      </c>
      <c r="FD270" s="128">
        <v>0</v>
      </c>
      <c r="FE270" s="128">
        <v>0</v>
      </c>
      <c r="FF270" s="128">
        <v>0</v>
      </c>
      <c r="FG270" s="128">
        <v>0</v>
      </c>
      <c r="FH270" s="128">
        <v>0</v>
      </c>
      <c r="FI270" s="128">
        <v>0</v>
      </c>
      <c r="FJ270" s="127" t="b">
        <v>0</v>
      </c>
      <c r="FK270" s="127" t="b">
        <v>0</v>
      </c>
      <c r="FL270" s="127" t="b">
        <v>0</v>
      </c>
      <c r="FM270" s="128">
        <v>0</v>
      </c>
      <c r="FN270" s="128">
        <v>0</v>
      </c>
      <c r="FO270" s="128">
        <v>0</v>
      </c>
      <c r="FP270" s="128">
        <v>0</v>
      </c>
      <c r="FQ270" s="128">
        <v>0</v>
      </c>
      <c r="FR270" s="128">
        <v>0</v>
      </c>
      <c r="FS270" s="183" t="s">
        <v>993</v>
      </c>
      <c r="FT270" s="128">
        <v>0</v>
      </c>
      <c r="FU270" s="126">
        <v>0</v>
      </c>
      <c r="FV270" s="126">
        <v>39</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6">
        <v>0</v>
      </c>
      <c r="GM270" s="127" t="b">
        <v>0</v>
      </c>
      <c r="GN270" s="183" t="s">
        <v>993</v>
      </c>
      <c r="GO270" s="183" t="s">
        <v>993</v>
      </c>
      <c r="GP270" s="183" t="s">
        <v>993</v>
      </c>
      <c r="GQ270" s="183" t="s">
        <v>993</v>
      </c>
      <c r="GR270" s="127"/>
      <c r="GS270" s="123"/>
    </row>
    <row r="271" spans="1:201">
      <c r="A271" s="122"/>
      <c r="B271" s="210" t="s">
        <v>698</v>
      </c>
      <c r="C271" s="183" t="s">
        <v>1181</v>
      </c>
      <c r="D271" s="183" t="s">
        <v>34</v>
      </c>
      <c r="E271" s="183" t="s">
        <v>437</v>
      </c>
      <c r="F271" s="183" t="s">
        <v>986</v>
      </c>
      <c r="G271" s="183" t="s">
        <v>1062</v>
      </c>
      <c r="H271" s="183" t="s">
        <v>1063</v>
      </c>
      <c r="I271" s="183" t="s">
        <v>1064</v>
      </c>
      <c r="J271" s="183" t="s">
        <v>1065</v>
      </c>
      <c r="K271" s="126">
        <v>1</v>
      </c>
      <c r="L271" s="183" t="s">
        <v>34</v>
      </c>
      <c r="M271" s="183" t="s">
        <v>991</v>
      </c>
      <c r="N271" s="183" t="s">
        <v>317</v>
      </c>
      <c r="O271" s="183" t="s">
        <v>1182</v>
      </c>
      <c r="P271" s="183" t="s">
        <v>293</v>
      </c>
      <c r="Q271" s="183" t="s">
        <v>296</v>
      </c>
      <c r="R271" s="127" t="b">
        <v>0</v>
      </c>
      <c r="S271" s="126">
        <v>0</v>
      </c>
      <c r="T271" s="127" t="b">
        <v>0</v>
      </c>
      <c r="U271" s="126">
        <v>0</v>
      </c>
      <c r="V271" s="127" t="b">
        <v>0</v>
      </c>
      <c r="W271" s="127" t="b">
        <v>1</v>
      </c>
      <c r="X271" s="183" t="s">
        <v>296</v>
      </c>
      <c r="Y271" s="183" t="b">
        <f t="shared" si="78"/>
        <v>1</v>
      </c>
      <c r="Z271" s="183" t="s">
        <v>993</v>
      </c>
      <c r="AA271" s="127" t="b">
        <v>0</v>
      </c>
      <c r="AB271" s="183" t="s">
        <v>993</v>
      </c>
      <c r="AC271" s="183" t="s">
        <v>993</v>
      </c>
      <c r="AD271" s="183" t="s">
        <v>993</v>
      </c>
      <c r="AE271" s="183">
        <f t="shared" si="79"/>
        <v>58</v>
      </c>
      <c r="AF271" s="183">
        <f t="shared" si="80"/>
        <v>46</v>
      </c>
      <c r="AG271" s="183">
        <f t="shared" si="81"/>
        <v>36</v>
      </c>
      <c r="AH271" s="183">
        <f t="shared" si="82"/>
        <v>58</v>
      </c>
      <c r="AI271" s="126">
        <v>0</v>
      </c>
      <c r="AJ271" s="126">
        <v>0</v>
      </c>
      <c r="AK271" s="126">
        <v>0</v>
      </c>
      <c r="AL271" s="126">
        <v>0</v>
      </c>
      <c r="AM271" s="126">
        <v>0</v>
      </c>
      <c r="AN271" s="126">
        <v>58</v>
      </c>
      <c r="AO271" s="126">
        <v>46</v>
      </c>
      <c r="AP271" s="126">
        <v>36</v>
      </c>
      <c r="AQ271" s="126">
        <v>58</v>
      </c>
      <c r="AR271" s="126">
        <v>58</v>
      </c>
      <c r="AS271" s="126">
        <v>46</v>
      </c>
      <c r="AT271" s="126">
        <v>36</v>
      </c>
      <c r="AU271" s="126">
        <v>58</v>
      </c>
      <c r="AV271" s="126">
        <v>0</v>
      </c>
      <c r="AW271" s="126">
        <v>0</v>
      </c>
      <c r="AX271" s="126">
        <v>0</v>
      </c>
      <c r="AY271" s="126">
        <v>0</v>
      </c>
      <c r="AZ271" s="126">
        <v>0</v>
      </c>
      <c r="BA271" s="126">
        <v>0</v>
      </c>
      <c r="BB271" s="126">
        <v>0</v>
      </c>
      <c r="BC271" s="127" t="b">
        <v>0</v>
      </c>
      <c r="BD271" s="127"/>
      <c r="BE271" s="183" t="s">
        <v>422</v>
      </c>
      <c r="BF271" s="126">
        <v>58</v>
      </c>
      <c r="BG271" s="183" t="s">
        <v>993</v>
      </c>
      <c r="BH271" s="126">
        <v>0</v>
      </c>
      <c r="BI271" s="183" t="s">
        <v>993</v>
      </c>
      <c r="BJ271" s="126">
        <v>0</v>
      </c>
      <c r="BK271" s="126">
        <v>0</v>
      </c>
      <c r="BL271" s="126">
        <v>0</v>
      </c>
      <c r="BM271" s="183" t="s">
        <v>993</v>
      </c>
      <c r="BN271" s="183" t="s">
        <v>993</v>
      </c>
      <c r="BO271" s="183" t="s">
        <v>993</v>
      </c>
      <c r="BP271" s="126">
        <v>0</v>
      </c>
      <c r="BQ271" s="183" t="s">
        <v>993</v>
      </c>
      <c r="BR271" s="126">
        <v>0</v>
      </c>
      <c r="BS271" s="183" t="s">
        <v>993</v>
      </c>
      <c r="BT271" s="126">
        <v>0</v>
      </c>
      <c r="BU271" s="126">
        <v>0</v>
      </c>
      <c r="BV271" s="126">
        <v>0</v>
      </c>
      <c r="BW271" s="183" t="s">
        <v>993</v>
      </c>
      <c r="BX271" s="126">
        <v>0</v>
      </c>
      <c r="BY271" s="183" t="s">
        <v>993</v>
      </c>
      <c r="BZ271" s="126">
        <v>0</v>
      </c>
      <c r="CA271" s="183" t="s">
        <v>993</v>
      </c>
      <c r="CB271" s="126">
        <v>0</v>
      </c>
      <c r="CC271" s="126">
        <v>0</v>
      </c>
      <c r="CD271" s="126">
        <v>0</v>
      </c>
      <c r="CE271" s="183" t="s">
        <v>993</v>
      </c>
      <c r="CF271" s="126">
        <v>0</v>
      </c>
      <c r="CG271" s="183" t="s">
        <v>993</v>
      </c>
      <c r="CH271" s="126">
        <v>0</v>
      </c>
      <c r="CI271" s="183" t="s">
        <v>993</v>
      </c>
      <c r="CJ271" s="126">
        <v>0</v>
      </c>
      <c r="CK271" s="126">
        <v>0</v>
      </c>
      <c r="CL271" s="126">
        <v>0</v>
      </c>
      <c r="CM271" s="126">
        <v>8</v>
      </c>
      <c r="CN271" s="126">
        <v>1.8</v>
      </c>
      <c r="CO271" s="126">
        <v>1</v>
      </c>
      <c r="CP271" s="126">
        <v>1.6</v>
      </c>
      <c r="CQ271" s="126">
        <v>5</v>
      </c>
      <c r="CR271" s="126">
        <v>3</v>
      </c>
      <c r="CS271" s="126">
        <v>0</v>
      </c>
      <c r="CT271" s="126">
        <v>0</v>
      </c>
      <c r="CU271" s="126">
        <v>2</v>
      </c>
      <c r="CV271" s="126">
        <v>0</v>
      </c>
      <c r="CW271" s="126">
        <v>0</v>
      </c>
      <c r="CX271" s="126">
        <v>0</v>
      </c>
      <c r="CY271" s="126">
        <v>0</v>
      </c>
      <c r="CZ271" s="126">
        <v>0</v>
      </c>
      <c r="DA271" s="126">
        <v>1</v>
      </c>
      <c r="DB271" s="126">
        <v>0</v>
      </c>
      <c r="DC271" s="126">
        <v>0</v>
      </c>
      <c r="DD271" s="126">
        <v>0</v>
      </c>
      <c r="DE271" s="126">
        <v>1</v>
      </c>
      <c r="DF271" s="126">
        <v>0</v>
      </c>
      <c r="DG271" s="127" t="b">
        <v>0</v>
      </c>
      <c r="DH271" s="183" t="s">
        <v>999</v>
      </c>
      <c r="DI271" s="183" t="s">
        <v>1000</v>
      </c>
      <c r="DJ271" s="183" t="s">
        <v>1029</v>
      </c>
      <c r="DK271" s="183" t="s">
        <v>993</v>
      </c>
      <c r="DL271" s="126">
        <v>41</v>
      </c>
      <c r="DM271" s="126">
        <v>18</v>
      </c>
      <c r="DN271" s="126">
        <v>0</v>
      </c>
      <c r="DO271" s="126">
        <v>23</v>
      </c>
      <c r="DP271" s="126">
        <v>14600</v>
      </c>
      <c r="DQ271" s="126">
        <v>46</v>
      </c>
      <c r="DR271" s="167">
        <f t="shared" si="68"/>
        <v>0.68965517241379315</v>
      </c>
      <c r="DS271" s="168">
        <f t="shared" si="69"/>
        <v>335.63218390804599</v>
      </c>
      <c r="DT271" s="126">
        <v>41</v>
      </c>
      <c r="DU271" s="126">
        <v>0</v>
      </c>
      <c r="DV271" s="126">
        <v>20</v>
      </c>
      <c r="DW271" s="126">
        <v>18</v>
      </c>
      <c r="DX271" s="126">
        <v>3</v>
      </c>
      <c r="DY271" s="126">
        <v>0</v>
      </c>
      <c r="DZ271" s="126">
        <v>0</v>
      </c>
      <c r="EA271" s="126">
        <v>0</v>
      </c>
      <c r="EB271" s="126">
        <v>46</v>
      </c>
      <c r="EC271" s="126">
        <v>0</v>
      </c>
      <c r="ED271" s="126">
        <v>21</v>
      </c>
      <c r="EE271" s="126">
        <v>5</v>
      </c>
      <c r="EF271" s="126">
        <v>0</v>
      </c>
      <c r="EG271" s="126">
        <v>1</v>
      </c>
      <c r="EH271" s="126">
        <v>0</v>
      </c>
      <c r="EI271" s="126">
        <v>3</v>
      </c>
      <c r="EJ271" s="126">
        <v>16</v>
      </c>
      <c r="EK271" s="126">
        <v>0</v>
      </c>
      <c r="EL271" s="126">
        <v>46</v>
      </c>
      <c r="EM271" s="126">
        <v>16</v>
      </c>
      <c r="EN271" s="126">
        <v>13</v>
      </c>
      <c r="EO271" s="126">
        <v>10</v>
      </c>
      <c r="EP271" s="126">
        <v>7</v>
      </c>
      <c r="EQ271" s="126">
        <v>0</v>
      </c>
      <c r="ER271" s="127" t="b">
        <v>0</v>
      </c>
      <c r="ES271" s="127" t="b">
        <v>0</v>
      </c>
      <c r="ET271" s="127" t="b">
        <v>0</v>
      </c>
      <c r="EU271" s="128">
        <v>0</v>
      </c>
      <c r="EV271" s="128">
        <v>0</v>
      </c>
      <c r="EW271" s="128">
        <v>0</v>
      </c>
      <c r="EX271" s="128">
        <v>0</v>
      </c>
      <c r="EY271" s="128">
        <v>0</v>
      </c>
      <c r="EZ271" s="128">
        <v>0</v>
      </c>
      <c r="FA271" s="127" t="b">
        <v>0</v>
      </c>
      <c r="FB271" s="127" t="b">
        <v>0</v>
      </c>
      <c r="FC271" s="127" t="b">
        <v>0</v>
      </c>
      <c r="FD271" s="128">
        <v>0</v>
      </c>
      <c r="FE271" s="128">
        <v>0</v>
      </c>
      <c r="FF271" s="128">
        <v>0</v>
      </c>
      <c r="FG271" s="128">
        <v>0</v>
      </c>
      <c r="FH271" s="128">
        <v>0</v>
      </c>
      <c r="FI271" s="128">
        <v>0</v>
      </c>
      <c r="FJ271" s="127" t="b">
        <v>0</v>
      </c>
      <c r="FK271" s="127" t="b">
        <v>0</v>
      </c>
      <c r="FL271" s="127" t="b">
        <v>0</v>
      </c>
      <c r="FM271" s="128">
        <v>0</v>
      </c>
      <c r="FN271" s="128">
        <v>0</v>
      </c>
      <c r="FO271" s="128">
        <v>0</v>
      </c>
      <c r="FP271" s="128">
        <v>0</v>
      </c>
      <c r="FQ271" s="128">
        <v>0</v>
      </c>
      <c r="FR271" s="128">
        <v>0</v>
      </c>
      <c r="FS271" s="183" t="s">
        <v>993</v>
      </c>
      <c r="FT271" s="128">
        <v>0</v>
      </c>
      <c r="FU271" s="126">
        <v>0</v>
      </c>
      <c r="FV271" s="126">
        <v>46</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6">
        <v>0</v>
      </c>
      <c r="GM271" s="127" t="b">
        <v>0</v>
      </c>
      <c r="GN271" s="183" t="s">
        <v>993</v>
      </c>
      <c r="GO271" s="183" t="s">
        <v>993</v>
      </c>
      <c r="GP271" s="183" t="s">
        <v>993</v>
      </c>
      <c r="GQ271" s="183" t="s">
        <v>993</v>
      </c>
      <c r="GR271" s="127"/>
      <c r="GS271" s="123"/>
    </row>
    <row r="272" spans="1:201">
      <c r="A272" s="122"/>
      <c r="B272" s="210" t="s">
        <v>699</v>
      </c>
      <c r="C272" s="183" t="s">
        <v>1183</v>
      </c>
      <c r="D272" s="183" t="s">
        <v>1184</v>
      </c>
      <c r="E272" s="183" t="s">
        <v>437</v>
      </c>
      <c r="F272" s="183" t="s">
        <v>986</v>
      </c>
      <c r="G272" s="183" t="s">
        <v>1062</v>
      </c>
      <c r="H272" s="183" t="s">
        <v>1063</v>
      </c>
      <c r="I272" s="183" t="s">
        <v>1064</v>
      </c>
      <c r="J272" s="183" t="s">
        <v>1065</v>
      </c>
      <c r="K272" s="126">
        <v>1</v>
      </c>
      <c r="L272" s="183" t="s">
        <v>1184</v>
      </c>
      <c r="M272" s="183" t="s">
        <v>991</v>
      </c>
      <c r="N272" s="183" t="s">
        <v>701</v>
      </c>
      <c r="O272" s="183" t="s">
        <v>1022</v>
      </c>
      <c r="P272" s="183" t="s">
        <v>296</v>
      </c>
      <c r="Q272" s="183" t="s">
        <v>296</v>
      </c>
      <c r="R272" s="127" t="b">
        <v>0</v>
      </c>
      <c r="S272" s="126">
        <v>0</v>
      </c>
      <c r="T272" s="127" t="b">
        <v>0</v>
      </c>
      <c r="U272" s="126">
        <v>0</v>
      </c>
      <c r="V272" s="127" t="b">
        <v>1</v>
      </c>
      <c r="W272" s="127" t="b">
        <v>0</v>
      </c>
      <c r="X272" s="183" t="s">
        <v>296</v>
      </c>
      <c r="Y272" s="183" t="b">
        <f t="shared" si="78"/>
        <v>1</v>
      </c>
      <c r="Z272" s="183" t="s">
        <v>993</v>
      </c>
      <c r="AA272" s="127" t="b">
        <v>0</v>
      </c>
      <c r="AB272" s="183" t="s">
        <v>993</v>
      </c>
      <c r="AC272" s="183" t="s">
        <v>993</v>
      </c>
      <c r="AD272" s="183" t="s">
        <v>993</v>
      </c>
      <c r="AE272" s="183">
        <f t="shared" si="79"/>
        <v>52</v>
      </c>
      <c r="AF272" s="183">
        <f t="shared" si="80"/>
        <v>52</v>
      </c>
      <c r="AG272" s="183">
        <f t="shared" si="81"/>
        <v>47</v>
      </c>
      <c r="AH272" s="183">
        <f t="shared" si="82"/>
        <v>52</v>
      </c>
      <c r="AI272" s="126">
        <v>0</v>
      </c>
      <c r="AJ272" s="126">
        <v>0</v>
      </c>
      <c r="AK272" s="126">
        <v>0</v>
      </c>
      <c r="AL272" s="126">
        <v>0</v>
      </c>
      <c r="AM272" s="126">
        <v>0</v>
      </c>
      <c r="AN272" s="126">
        <v>52</v>
      </c>
      <c r="AO272" s="126">
        <v>52</v>
      </c>
      <c r="AP272" s="126">
        <v>47</v>
      </c>
      <c r="AQ272" s="126">
        <v>52</v>
      </c>
      <c r="AR272" s="126">
        <v>52</v>
      </c>
      <c r="AS272" s="126">
        <v>52</v>
      </c>
      <c r="AT272" s="126">
        <v>47</v>
      </c>
      <c r="AU272" s="126">
        <v>52</v>
      </c>
      <c r="AV272" s="126">
        <v>0</v>
      </c>
      <c r="AW272" s="126">
        <v>0</v>
      </c>
      <c r="AX272" s="126">
        <v>0</v>
      </c>
      <c r="AY272" s="126">
        <v>0</v>
      </c>
      <c r="AZ272" s="126">
        <v>0</v>
      </c>
      <c r="BA272" s="126">
        <v>0</v>
      </c>
      <c r="BB272" s="126">
        <v>0</v>
      </c>
      <c r="BC272" s="127" t="b">
        <v>0</v>
      </c>
      <c r="BD272" s="127"/>
      <c r="BE272" s="183" t="s">
        <v>422</v>
      </c>
      <c r="BF272" s="126">
        <v>52</v>
      </c>
      <c r="BG272" s="183" t="s">
        <v>993</v>
      </c>
      <c r="BH272" s="126">
        <v>0</v>
      </c>
      <c r="BI272" s="183" t="s">
        <v>993</v>
      </c>
      <c r="BJ272" s="126">
        <v>0</v>
      </c>
      <c r="BK272" s="126">
        <v>0</v>
      </c>
      <c r="BL272" s="126">
        <v>0</v>
      </c>
      <c r="BM272" s="183" t="s">
        <v>993</v>
      </c>
      <c r="BN272" s="183" t="s">
        <v>993</v>
      </c>
      <c r="BO272" s="183" t="s">
        <v>993</v>
      </c>
      <c r="BP272" s="126">
        <v>0</v>
      </c>
      <c r="BQ272" s="183" t="s">
        <v>993</v>
      </c>
      <c r="BR272" s="126">
        <v>0</v>
      </c>
      <c r="BS272" s="183" t="s">
        <v>993</v>
      </c>
      <c r="BT272" s="126">
        <v>0</v>
      </c>
      <c r="BU272" s="126">
        <v>0</v>
      </c>
      <c r="BV272" s="126">
        <v>0</v>
      </c>
      <c r="BW272" s="183" t="s">
        <v>993</v>
      </c>
      <c r="BX272" s="126">
        <v>0</v>
      </c>
      <c r="BY272" s="183" t="s">
        <v>993</v>
      </c>
      <c r="BZ272" s="126">
        <v>0</v>
      </c>
      <c r="CA272" s="183" t="s">
        <v>993</v>
      </c>
      <c r="CB272" s="126">
        <v>0</v>
      </c>
      <c r="CC272" s="126">
        <v>0</v>
      </c>
      <c r="CD272" s="126">
        <v>0</v>
      </c>
      <c r="CE272" s="183" t="s">
        <v>993</v>
      </c>
      <c r="CF272" s="126">
        <v>0</v>
      </c>
      <c r="CG272" s="183" t="s">
        <v>993</v>
      </c>
      <c r="CH272" s="126">
        <v>0</v>
      </c>
      <c r="CI272" s="183" t="s">
        <v>993</v>
      </c>
      <c r="CJ272" s="126">
        <v>0</v>
      </c>
      <c r="CK272" s="126">
        <v>0</v>
      </c>
      <c r="CL272" s="126">
        <v>0</v>
      </c>
      <c r="CM272" s="126">
        <v>12</v>
      </c>
      <c r="CN272" s="126">
        <v>0</v>
      </c>
      <c r="CO272" s="126">
        <v>1</v>
      </c>
      <c r="CP272" s="126">
        <v>0</v>
      </c>
      <c r="CQ272" s="126">
        <v>10</v>
      </c>
      <c r="CR272" s="126">
        <v>1.7</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7" t="b">
        <v>0</v>
      </c>
      <c r="DH272" s="183" t="s">
        <v>270</v>
      </c>
      <c r="DI272" s="183" t="s">
        <v>993</v>
      </c>
      <c r="DJ272" s="183" t="s">
        <v>993</v>
      </c>
      <c r="DK272" s="183" t="s">
        <v>993</v>
      </c>
      <c r="DL272" s="126">
        <v>46</v>
      </c>
      <c r="DM272" s="126">
        <v>45</v>
      </c>
      <c r="DN272" s="126">
        <v>1</v>
      </c>
      <c r="DO272" s="126">
        <v>0</v>
      </c>
      <c r="DP272" s="126">
        <v>18276</v>
      </c>
      <c r="DQ272" s="126">
        <v>44</v>
      </c>
      <c r="DR272" s="167">
        <f t="shared" si="68"/>
        <v>0.96290832455216013</v>
      </c>
      <c r="DS272" s="168">
        <f t="shared" si="69"/>
        <v>406.13333333333333</v>
      </c>
      <c r="DT272" s="126">
        <v>46</v>
      </c>
      <c r="DU272" s="126">
        <v>7</v>
      </c>
      <c r="DV272" s="126">
        <v>0</v>
      </c>
      <c r="DW272" s="126">
        <v>36</v>
      </c>
      <c r="DX272" s="126">
        <v>3</v>
      </c>
      <c r="DY272" s="126">
        <v>0</v>
      </c>
      <c r="DZ272" s="126">
        <v>0</v>
      </c>
      <c r="EA272" s="126">
        <v>0</v>
      </c>
      <c r="EB272" s="126">
        <v>44</v>
      </c>
      <c r="EC272" s="126">
        <v>3</v>
      </c>
      <c r="ED272" s="126">
        <v>3</v>
      </c>
      <c r="EE272" s="126">
        <v>4</v>
      </c>
      <c r="EF272" s="126">
        <v>1</v>
      </c>
      <c r="EG272" s="126">
        <v>3</v>
      </c>
      <c r="EH272" s="126">
        <v>3</v>
      </c>
      <c r="EI272" s="126">
        <v>2</v>
      </c>
      <c r="EJ272" s="126">
        <v>25</v>
      </c>
      <c r="EK272" s="126">
        <v>0</v>
      </c>
      <c r="EL272" s="126">
        <v>41</v>
      </c>
      <c r="EM272" s="126">
        <v>31</v>
      </c>
      <c r="EN272" s="126">
        <v>0</v>
      </c>
      <c r="EO272" s="126">
        <v>10</v>
      </c>
      <c r="EP272" s="126">
        <v>0</v>
      </c>
      <c r="EQ272" s="126">
        <v>0</v>
      </c>
      <c r="ER272" s="127" t="b">
        <v>0</v>
      </c>
      <c r="ES272" s="127" t="b">
        <v>0</v>
      </c>
      <c r="ET272" s="127" t="b">
        <v>0</v>
      </c>
      <c r="EU272" s="128">
        <v>0</v>
      </c>
      <c r="EV272" s="128">
        <v>0</v>
      </c>
      <c r="EW272" s="128">
        <v>0</v>
      </c>
      <c r="EX272" s="128">
        <v>0</v>
      </c>
      <c r="EY272" s="128">
        <v>0</v>
      </c>
      <c r="EZ272" s="128">
        <v>0</v>
      </c>
      <c r="FA272" s="127" t="b">
        <v>0</v>
      </c>
      <c r="FB272" s="127" t="b">
        <v>0</v>
      </c>
      <c r="FC272" s="127" t="b">
        <v>0</v>
      </c>
      <c r="FD272" s="128">
        <v>0</v>
      </c>
      <c r="FE272" s="128">
        <v>0</v>
      </c>
      <c r="FF272" s="128">
        <v>0</v>
      </c>
      <c r="FG272" s="128">
        <v>0</v>
      </c>
      <c r="FH272" s="128">
        <v>0</v>
      </c>
      <c r="FI272" s="128">
        <v>0</v>
      </c>
      <c r="FJ272" s="127" t="b">
        <v>0</v>
      </c>
      <c r="FK272" s="127" t="b">
        <v>0</v>
      </c>
      <c r="FL272" s="127" t="b">
        <v>0</v>
      </c>
      <c r="FM272" s="128">
        <v>0</v>
      </c>
      <c r="FN272" s="128">
        <v>0</v>
      </c>
      <c r="FO272" s="128">
        <v>0</v>
      </c>
      <c r="FP272" s="128">
        <v>0</v>
      </c>
      <c r="FQ272" s="128">
        <v>0</v>
      </c>
      <c r="FR272" s="128">
        <v>0</v>
      </c>
      <c r="FS272" s="183" t="s">
        <v>993</v>
      </c>
      <c r="FT272" s="128">
        <v>0</v>
      </c>
      <c r="FU272" s="126">
        <v>0</v>
      </c>
      <c r="FV272" s="126">
        <v>41</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6">
        <v>0</v>
      </c>
      <c r="GM272" s="127" t="b">
        <v>0</v>
      </c>
      <c r="GN272" s="183" t="s">
        <v>993</v>
      </c>
      <c r="GO272" s="183" t="s">
        <v>993</v>
      </c>
      <c r="GP272" s="183" t="s">
        <v>993</v>
      </c>
      <c r="GQ272" s="183" t="s">
        <v>993</v>
      </c>
      <c r="GR272" s="127"/>
      <c r="GS272" s="123"/>
    </row>
    <row r="273" spans="1:201">
      <c r="A273" s="122"/>
      <c r="B273" s="210" t="s">
        <v>699</v>
      </c>
      <c r="C273" s="183" t="s">
        <v>1183</v>
      </c>
      <c r="D273" s="183" t="s">
        <v>1184</v>
      </c>
      <c r="E273" s="183" t="s">
        <v>437</v>
      </c>
      <c r="F273" s="183" t="s">
        <v>986</v>
      </c>
      <c r="G273" s="183" t="s">
        <v>1062</v>
      </c>
      <c r="H273" s="183" t="s">
        <v>1063</v>
      </c>
      <c r="I273" s="183" t="s">
        <v>1064</v>
      </c>
      <c r="J273" s="183" t="s">
        <v>1065</v>
      </c>
      <c r="K273" s="126">
        <v>2</v>
      </c>
      <c r="L273" s="183" t="s">
        <v>1184</v>
      </c>
      <c r="M273" s="183" t="s">
        <v>1040</v>
      </c>
      <c r="N273" s="183" t="s">
        <v>702</v>
      </c>
      <c r="O273" s="183" t="s">
        <v>1022</v>
      </c>
      <c r="P273" s="183" t="s">
        <v>296</v>
      </c>
      <c r="Q273" s="183" t="s">
        <v>296</v>
      </c>
      <c r="R273" s="127" t="b">
        <v>0</v>
      </c>
      <c r="S273" s="126">
        <v>0</v>
      </c>
      <c r="T273" s="127" t="b">
        <v>0</v>
      </c>
      <c r="U273" s="126">
        <v>0</v>
      </c>
      <c r="V273" s="127" t="b">
        <v>1</v>
      </c>
      <c r="W273" s="127" t="b">
        <v>0</v>
      </c>
      <c r="X273" s="183" t="s">
        <v>296</v>
      </c>
      <c r="Y273" s="183" t="b">
        <f t="shared" si="78"/>
        <v>1</v>
      </c>
      <c r="Z273" s="183" t="s">
        <v>993</v>
      </c>
      <c r="AA273" s="127" t="b">
        <v>0</v>
      </c>
      <c r="AB273" s="183" t="s">
        <v>993</v>
      </c>
      <c r="AC273" s="183" t="s">
        <v>993</v>
      </c>
      <c r="AD273" s="183" t="s">
        <v>993</v>
      </c>
      <c r="AE273" s="183">
        <f t="shared" si="79"/>
        <v>48</v>
      </c>
      <c r="AF273" s="183">
        <f t="shared" si="80"/>
        <v>48</v>
      </c>
      <c r="AG273" s="183">
        <f t="shared" si="81"/>
        <v>42</v>
      </c>
      <c r="AH273" s="183">
        <f t="shared" si="82"/>
        <v>48</v>
      </c>
      <c r="AI273" s="126">
        <v>0</v>
      </c>
      <c r="AJ273" s="126">
        <v>0</v>
      </c>
      <c r="AK273" s="126">
        <v>0</v>
      </c>
      <c r="AL273" s="126">
        <v>0</v>
      </c>
      <c r="AM273" s="126">
        <v>0</v>
      </c>
      <c r="AN273" s="126">
        <v>48</v>
      </c>
      <c r="AO273" s="126">
        <v>48</v>
      </c>
      <c r="AP273" s="126">
        <v>42</v>
      </c>
      <c r="AQ273" s="126">
        <v>48</v>
      </c>
      <c r="AR273" s="126">
        <v>48</v>
      </c>
      <c r="AS273" s="126">
        <v>48</v>
      </c>
      <c r="AT273" s="126">
        <v>42</v>
      </c>
      <c r="AU273" s="126">
        <v>48</v>
      </c>
      <c r="AV273" s="126">
        <v>0</v>
      </c>
      <c r="AW273" s="126">
        <v>0</v>
      </c>
      <c r="AX273" s="126">
        <v>0</v>
      </c>
      <c r="AY273" s="126">
        <v>0</v>
      </c>
      <c r="AZ273" s="126">
        <v>0</v>
      </c>
      <c r="BA273" s="126">
        <v>0</v>
      </c>
      <c r="BB273" s="126">
        <v>0</v>
      </c>
      <c r="BC273" s="127" t="b">
        <v>0</v>
      </c>
      <c r="BD273" s="127"/>
      <c r="BE273" s="183" t="s">
        <v>422</v>
      </c>
      <c r="BF273" s="126">
        <v>48</v>
      </c>
      <c r="BG273" s="183" t="s">
        <v>993</v>
      </c>
      <c r="BH273" s="126">
        <v>0</v>
      </c>
      <c r="BI273" s="183" t="s">
        <v>993</v>
      </c>
      <c r="BJ273" s="126">
        <v>0</v>
      </c>
      <c r="BK273" s="126">
        <v>0</v>
      </c>
      <c r="BL273" s="126">
        <v>0</v>
      </c>
      <c r="BM273" s="183" t="s">
        <v>993</v>
      </c>
      <c r="BN273" s="183" t="s">
        <v>993</v>
      </c>
      <c r="BO273" s="183" t="s">
        <v>993</v>
      </c>
      <c r="BP273" s="126">
        <v>0</v>
      </c>
      <c r="BQ273" s="183" t="s">
        <v>993</v>
      </c>
      <c r="BR273" s="126">
        <v>0</v>
      </c>
      <c r="BS273" s="183" t="s">
        <v>993</v>
      </c>
      <c r="BT273" s="126">
        <v>0</v>
      </c>
      <c r="BU273" s="126">
        <v>0</v>
      </c>
      <c r="BV273" s="126">
        <v>0</v>
      </c>
      <c r="BW273" s="183" t="s">
        <v>993</v>
      </c>
      <c r="BX273" s="126">
        <v>0</v>
      </c>
      <c r="BY273" s="183" t="s">
        <v>993</v>
      </c>
      <c r="BZ273" s="126">
        <v>0</v>
      </c>
      <c r="CA273" s="183" t="s">
        <v>993</v>
      </c>
      <c r="CB273" s="126">
        <v>0</v>
      </c>
      <c r="CC273" s="126">
        <v>0</v>
      </c>
      <c r="CD273" s="126">
        <v>0</v>
      </c>
      <c r="CE273" s="183" t="s">
        <v>993</v>
      </c>
      <c r="CF273" s="126">
        <v>0</v>
      </c>
      <c r="CG273" s="183" t="s">
        <v>993</v>
      </c>
      <c r="CH273" s="126">
        <v>0</v>
      </c>
      <c r="CI273" s="183" t="s">
        <v>993</v>
      </c>
      <c r="CJ273" s="126">
        <v>0</v>
      </c>
      <c r="CK273" s="126">
        <v>0</v>
      </c>
      <c r="CL273" s="126">
        <v>0</v>
      </c>
      <c r="CM273" s="126">
        <v>11</v>
      </c>
      <c r="CN273" s="126">
        <v>0</v>
      </c>
      <c r="CO273" s="126">
        <v>2</v>
      </c>
      <c r="CP273" s="126">
        <v>0</v>
      </c>
      <c r="CQ273" s="126">
        <v>8</v>
      </c>
      <c r="CR273" s="126">
        <v>3.6</v>
      </c>
      <c r="CS273" s="126">
        <v>0</v>
      </c>
      <c r="CT273" s="126">
        <v>0</v>
      </c>
      <c r="CU273" s="126">
        <v>0</v>
      </c>
      <c r="CV273" s="126">
        <v>0</v>
      </c>
      <c r="CW273" s="126">
        <v>0</v>
      </c>
      <c r="CX273" s="126">
        <v>0</v>
      </c>
      <c r="CY273" s="126">
        <v>0</v>
      </c>
      <c r="CZ273" s="126">
        <v>0</v>
      </c>
      <c r="DA273" s="126">
        <v>0</v>
      </c>
      <c r="DB273" s="126">
        <v>0</v>
      </c>
      <c r="DC273" s="126">
        <v>0</v>
      </c>
      <c r="DD273" s="126">
        <v>0</v>
      </c>
      <c r="DE273" s="126">
        <v>0</v>
      </c>
      <c r="DF273" s="126">
        <v>0</v>
      </c>
      <c r="DG273" s="127" t="b">
        <v>0</v>
      </c>
      <c r="DH273" s="183" t="s">
        <v>270</v>
      </c>
      <c r="DI273" s="183" t="s">
        <v>993</v>
      </c>
      <c r="DJ273" s="183" t="s">
        <v>993</v>
      </c>
      <c r="DK273" s="183" t="s">
        <v>993</v>
      </c>
      <c r="DL273" s="126">
        <v>48</v>
      </c>
      <c r="DM273" s="126">
        <v>48</v>
      </c>
      <c r="DN273" s="126">
        <v>0</v>
      </c>
      <c r="DO273" s="126">
        <v>0</v>
      </c>
      <c r="DP273" s="126">
        <v>16836</v>
      </c>
      <c r="DQ273" s="126">
        <v>53</v>
      </c>
      <c r="DR273" s="167">
        <f t="shared" ref="DR273:DR339" si="83">DP273/(AE273*365)</f>
        <v>0.96095890410958906</v>
      </c>
      <c r="DS273" s="168">
        <f t="shared" ref="DS273:DS339" si="84">DP273/((DL273+DQ273)/2)</f>
        <v>333.38613861386136</v>
      </c>
      <c r="DT273" s="126">
        <v>48</v>
      </c>
      <c r="DU273" s="126">
        <v>0</v>
      </c>
      <c r="DV273" s="126">
        <v>0</v>
      </c>
      <c r="DW273" s="126">
        <v>47</v>
      </c>
      <c r="DX273" s="126">
        <v>1</v>
      </c>
      <c r="DY273" s="126">
        <v>0</v>
      </c>
      <c r="DZ273" s="126">
        <v>0</v>
      </c>
      <c r="EA273" s="126">
        <v>0</v>
      </c>
      <c r="EB273" s="126">
        <v>53</v>
      </c>
      <c r="EC273" s="126">
        <v>9</v>
      </c>
      <c r="ED273" s="126">
        <v>3</v>
      </c>
      <c r="EE273" s="126">
        <v>2</v>
      </c>
      <c r="EF273" s="126">
        <v>3</v>
      </c>
      <c r="EG273" s="126">
        <v>3</v>
      </c>
      <c r="EH273" s="126">
        <v>1</v>
      </c>
      <c r="EI273" s="126">
        <v>3</v>
      </c>
      <c r="EJ273" s="126">
        <v>29</v>
      </c>
      <c r="EK273" s="126">
        <v>0</v>
      </c>
      <c r="EL273" s="126">
        <v>44</v>
      </c>
      <c r="EM273" s="126">
        <v>36</v>
      </c>
      <c r="EN273" s="126">
        <v>0</v>
      </c>
      <c r="EO273" s="126">
        <v>8</v>
      </c>
      <c r="EP273" s="126">
        <v>0</v>
      </c>
      <c r="EQ273" s="126">
        <v>0</v>
      </c>
      <c r="ER273" s="127" t="b">
        <v>0</v>
      </c>
      <c r="ES273" s="127" t="b">
        <v>0</v>
      </c>
      <c r="ET273" s="127" t="b">
        <v>0</v>
      </c>
      <c r="EU273" s="128">
        <v>0</v>
      </c>
      <c r="EV273" s="128">
        <v>0</v>
      </c>
      <c r="EW273" s="128">
        <v>0</v>
      </c>
      <c r="EX273" s="128">
        <v>0</v>
      </c>
      <c r="EY273" s="128">
        <v>0</v>
      </c>
      <c r="EZ273" s="128">
        <v>0</v>
      </c>
      <c r="FA273" s="127" t="b">
        <v>0</v>
      </c>
      <c r="FB273" s="127" t="b">
        <v>0</v>
      </c>
      <c r="FC273" s="127" t="b">
        <v>0</v>
      </c>
      <c r="FD273" s="128">
        <v>0</v>
      </c>
      <c r="FE273" s="128">
        <v>0</v>
      </c>
      <c r="FF273" s="128">
        <v>0</v>
      </c>
      <c r="FG273" s="128">
        <v>0</v>
      </c>
      <c r="FH273" s="128">
        <v>0</v>
      </c>
      <c r="FI273" s="128">
        <v>0</v>
      </c>
      <c r="FJ273" s="127" t="b">
        <v>0</v>
      </c>
      <c r="FK273" s="127" t="b">
        <v>0</v>
      </c>
      <c r="FL273" s="127" t="b">
        <v>0</v>
      </c>
      <c r="FM273" s="128">
        <v>0</v>
      </c>
      <c r="FN273" s="128">
        <v>0</v>
      </c>
      <c r="FO273" s="128">
        <v>0</v>
      </c>
      <c r="FP273" s="128">
        <v>0</v>
      </c>
      <c r="FQ273" s="128">
        <v>0</v>
      </c>
      <c r="FR273" s="128">
        <v>0</v>
      </c>
      <c r="FS273" s="183" t="s">
        <v>993</v>
      </c>
      <c r="FT273" s="128">
        <v>0</v>
      </c>
      <c r="FU273" s="126">
        <v>0</v>
      </c>
      <c r="FV273" s="126">
        <v>44</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6">
        <v>0</v>
      </c>
      <c r="GM273" s="127" t="b">
        <v>0</v>
      </c>
      <c r="GN273" s="183" t="s">
        <v>993</v>
      </c>
      <c r="GO273" s="183" t="s">
        <v>993</v>
      </c>
      <c r="GP273" s="183" t="s">
        <v>993</v>
      </c>
      <c r="GQ273" s="183" t="s">
        <v>993</v>
      </c>
      <c r="GR273" s="127"/>
      <c r="GS273" s="123"/>
    </row>
    <row r="274" spans="1:201">
      <c r="A274" s="122"/>
      <c r="B274" s="210" t="s">
        <v>699</v>
      </c>
      <c r="C274" s="183" t="s">
        <v>1183</v>
      </c>
      <c r="D274" s="183" t="s">
        <v>1184</v>
      </c>
      <c r="E274" s="183" t="s">
        <v>437</v>
      </c>
      <c r="F274" s="183" t="s">
        <v>986</v>
      </c>
      <c r="G274" s="183" t="s">
        <v>1062</v>
      </c>
      <c r="H274" s="183" t="s">
        <v>1063</v>
      </c>
      <c r="I274" s="183" t="s">
        <v>1064</v>
      </c>
      <c r="J274" s="183" t="s">
        <v>1065</v>
      </c>
      <c r="K274" s="126">
        <v>3</v>
      </c>
      <c r="L274" s="183" t="s">
        <v>1184</v>
      </c>
      <c r="M274" s="183" t="s">
        <v>1041</v>
      </c>
      <c r="N274" s="183" t="s">
        <v>703</v>
      </c>
      <c r="O274" s="183" t="s">
        <v>1022</v>
      </c>
      <c r="P274" s="183" t="s">
        <v>296</v>
      </c>
      <c r="Q274" s="183" t="s">
        <v>296</v>
      </c>
      <c r="R274" s="127" t="b">
        <v>0</v>
      </c>
      <c r="S274" s="126">
        <v>0</v>
      </c>
      <c r="T274" s="127" t="b">
        <v>0</v>
      </c>
      <c r="U274" s="126">
        <v>0</v>
      </c>
      <c r="V274" s="127" t="b">
        <v>1</v>
      </c>
      <c r="W274" s="127" t="b">
        <v>0</v>
      </c>
      <c r="X274" s="183" t="s">
        <v>296</v>
      </c>
      <c r="Y274" s="183" t="b">
        <f t="shared" si="78"/>
        <v>1</v>
      </c>
      <c r="Z274" s="183" t="s">
        <v>993</v>
      </c>
      <c r="AA274" s="127" t="b">
        <v>0</v>
      </c>
      <c r="AB274" s="183" t="s">
        <v>993</v>
      </c>
      <c r="AC274" s="183" t="s">
        <v>993</v>
      </c>
      <c r="AD274" s="183" t="s">
        <v>993</v>
      </c>
      <c r="AE274" s="183">
        <f t="shared" si="79"/>
        <v>52</v>
      </c>
      <c r="AF274" s="183">
        <f t="shared" si="80"/>
        <v>52</v>
      </c>
      <c r="AG274" s="183">
        <f t="shared" si="81"/>
        <v>35</v>
      </c>
      <c r="AH274" s="183">
        <f t="shared" si="82"/>
        <v>52</v>
      </c>
      <c r="AI274" s="126">
        <v>0</v>
      </c>
      <c r="AJ274" s="126">
        <v>0</v>
      </c>
      <c r="AK274" s="126">
        <v>0</v>
      </c>
      <c r="AL274" s="126">
        <v>0</v>
      </c>
      <c r="AM274" s="126">
        <v>0</v>
      </c>
      <c r="AN274" s="126">
        <v>52</v>
      </c>
      <c r="AO274" s="126">
        <v>52</v>
      </c>
      <c r="AP274" s="126">
        <v>35</v>
      </c>
      <c r="AQ274" s="126">
        <v>52</v>
      </c>
      <c r="AR274" s="126">
        <v>52</v>
      </c>
      <c r="AS274" s="126">
        <v>52</v>
      </c>
      <c r="AT274" s="126">
        <v>35</v>
      </c>
      <c r="AU274" s="126">
        <v>52</v>
      </c>
      <c r="AV274" s="126">
        <v>0</v>
      </c>
      <c r="AW274" s="126">
        <v>0</v>
      </c>
      <c r="AX274" s="126">
        <v>0</v>
      </c>
      <c r="AY274" s="126">
        <v>0</v>
      </c>
      <c r="AZ274" s="126">
        <v>0</v>
      </c>
      <c r="BA274" s="126">
        <v>0</v>
      </c>
      <c r="BB274" s="126">
        <v>0</v>
      </c>
      <c r="BC274" s="127" t="b">
        <v>0</v>
      </c>
      <c r="BD274" s="127"/>
      <c r="BE274" s="183" t="s">
        <v>422</v>
      </c>
      <c r="BF274" s="126">
        <v>52</v>
      </c>
      <c r="BG274" s="183" t="s">
        <v>993</v>
      </c>
      <c r="BH274" s="126">
        <v>0</v>
      </c>
      <c r="BI274" s="183" t="s">
        <v>993</v>
      </c>
      <c r="BJ274" s="126">
        <v>0</v>
      </c>
      <c r="BK274" s="126">
        <v>0</v>
      </c>
      <c r="BL274" s="126">
        <v>0</v>
      </c>
      <c r="BM274" s="183" t="s">
        <v>993</v>
      </c>
      <c r="BN274" s="183" t="s">
        <v>993</v>
      </c>
      <c r="BO274" s="183" t="s">
        <v>993</v>
      </c>
      <c r="BP274" s="126">
        <v>0</v>
      </c>
      <c r="BQ274" s="183" t="s">
        <v>993</v>
      </c>
      <c r="BR274" s="126">
        <v>0</v>
      </c>
      <c r="BS274" s="183" t="s">
        <v>993</v>
      </c>
      <c r="BT274" s="126">
        <v>0</v>
      </c>
      <c r="BU274" s="126">
        <v>0</v>
      </c>
      <c r="BV274" s="126">
        <v>0</v>
      </c>
      <c r="BW274" s="183" t="s">
        <v>993</v>
      </c>
      <c r="BX274" s="126">
        <v>0</v>
      </c>
      <c r="BY274" s="183" t="s">
        <v>993</v>
      </c>
      <c r="BZ274" s="126">
        <v>0</v>
      </c>
      <c r="CA274" s="183" t="s">
        <v>993</v>
      </c>
      <c r="CB274" s="126">
        <v>0</v>
      </c>
      <c r="CC274" s="126">
        <v>0</v>
      </c>
      <c r="CD274" s="126">
        <v>0</v>
      </c>
      <c r="CE274" s="183" t="s">
        <v>993</v>
      </c>
      <c r="CF274" s="126">
        <v>0</v>
      </c>
      <c r="CG274" s="183" t="s">
        <v>993</v>
      </c>
      <c r="CH274" s="126">
        <v>0</v>
      </c>
      <c r="CI274" s="183" t="s">
        <v>993</v>
      </c>
      <c r="CJ274" s="126">
        <v>0</v>
      </c>
      <c r="CK274" s="126">
        <v>0</v>
      </c>
      <c r="CL274" s="126">
        <v>0</v>
      </c>
      <c r="CM274" s="126">
        <v>14</v>
      </c>
      <c r="CN274" s="126">
        <v>0</v>
      </c>
      <c r="CO274" s="126">
        <v>1</v>
      </c>
      <c r="CP274" s="126">
        <v>0</v>
      </c>
      <c r="CQ274" s="126">
        <v>9</v>
      </c>
      <c r="CR274" s="126">
        <v>3.3</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7" t="b">
        <v>0</v>
      </c>
      <c r="DH274" s="183" t="s">
        <v>270</v>
      </c>
      <c r="DI274" s="183" t="s">
        <v>993</v>
      </c>
      <c r="DJ274" s="183" t="s">
        <v>993</v>
      </c>
      <c r="DK274" s="183" t="s">
        <v>993</v>
      </c>
      <c r="DL274" s="126">
        <v>57</v>
      </c>
      <c r="DM274" s="126">
        <v>57</v>
      </c>
      <c r="DN274" s="126">
        <v>0</v>
      </c>
      <c r="DO274" s="126">
        <v>0</v>
      </c>
      <c r="DP274" s="126">
        <v>17206</v>
      </c>
      <c r="DQ274" s="126">
        <v>63</v>
      </c>
      <c r="DR274" s="167">
        <f t="shared" si="83"/>
        <v>0.90653319283456268</v>
      </c>
      <c r="DS274" s="168">
        <f t="shared" si="84"/>
        <v>286.76666666666665</v>
      </c>
      <c r="DT274" s="126">
        <v>57</v>
      </c>
      <c r="DU274" s="126">
        <v>3</v>
      </c>
      <c r="DV274" s="126">
        <v>0</v>
      </c>
      <c r="DW274" s="126">
        <v>53</v>
      </c>
      <c r="DX274" s="126">
        <v>0</v>
      </c>
      <c r="DY274" s="126">
        <v>1</v>
      </c>
      <c r="DZ274" s="126">
        <v>0</v>
      </c>
      <c r="EA274" s="126">
        <v>0</v>
      </c>
      <c r="EB274" s="126">
        <v>63</v>
      </c>
      <c r="EC274" s="126">
        <v>3</v>
      </c>
      <c r="ED274" s="126">
        <v>1</v>
      </c>
      <c r="EE274" s="126">
        <v>9</v>
      </c>
      <c r="EF274" s="126">
        <v>2</v>
      </c>
      <c r="EG274" s="126">
        <v>0</v>
      </c>
      <c r="EH274" s="126">
        <v>2</v>
      </c>
      <c r="EI274" s="126">
        <v>0</v>
      </c>
      <c r="EJ274" s="126">
        <v>46</v>
      </c>
      <c r="EK274" s="126">
        <v>0</v>
      </c>
      <c r="EL274" s="126">
        <v>60</v>
      </c>
      <c r="EM274" s="126">
        <v>58</v>
      </c>
      <c r="EN274" s="126">
        <v>0</v>
      </c>
      <c r="EO274" s="126">
        <v>2</v>
      </c>
      <c r="EP274" s="126">
        <v>0</v>
      </c>
      <c r="EQ274" s="126">
        <v>0</v>
      </c>
      <c r="ER274" s="127" t="b">
        <v>0</v>
      </c>
      <c r="ES274" s="127" t="b">
        <v>0</v>
      </c>
      <c r="ET274" s="127" t="b">
        <v>0</v>
      </c>
      <c r="EU274" s="128">
        <v>0</v>
      </c>
      <c r="EV274" s="128">
        <v>0</v>
      </c>
      <c r="EW274" s="128">
        <v>0</v>
      </c>
      <c r="EX274" s="128">
        <v>0</v>
      </c>
      <c r="EY274" s="128">
        <v>0</v>
      </c>
      <c r="EZ274" s="128">
        <v>0</v>
      </c>
      <c r="FA274" s="127" t="b">
        <v>0</v>
      </c>
      <c r="FB274" s="127" t="b">
        <v>0</v>
      </c>
      <c r="FC274" s="127" t="b">
        <v>0</v>
      </c>
      <c r="FD274" s="128">
        <v>0</v>
      </c>
      <c r="FE274" s="128">
        <v>0</v>
      </c>
      <c r="FF274" s="128">
        <v>0</v>
      </c>
      <c r="FG274" s="128">
        <v>0</v>
      </c>
      <c r="FH274" s="128">
        <v>0</v>
      </c>
      <c r="FI274" s="128">
        <v>0</v>
      </c>
      <c r="FJ274" s="127" t="b">
        <v>0</v>
      </c>
      <c r="FK274" s="127" t="b">
        <v>0</v>
      </c>
      <c r="FL274" s="127" t="b">
        <v>0</v>
      </c>
      <c r="FM274" s="128">
        <v>0</v>
      </c>
      <c r="FN274" s="128">
        <v>0</v>
      </c>
      <c r="FO274" s="128">
        <v>0</v>
      </c>
      <c r="FP274" s="128">
        <v>0</v>
      </c>
      <c r="FQ274" s="128">
        <v>0</v>
      </c>
      <c r="FR274" s="128">
        <v>0</v>
      </c>
      <c r="FS274" s="183" t="s">
        <v>993</v>
      </c>
      <c r="FT274" s="128">
        <v>0</v>
      </c>
      <c r="FU274" s="126">
        <v>0</v>
      </c>
      <c r="FV274" s="126">
        <v>60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6">
        <v>0</v>
      </c>
      <c r="GM274" s="127" t="b">
        <v>0</v>
      </c>
      <c r="GN274" s="183" t="s">
        <v>993</v>
      </c>
      <c r="GO274" s="183" t="s">
        <v>993</v>
      </c>
      <c r="GP274" s="183" t="s">
        <v>993</v>
      </c>
      <c r="GQ274" s="183" t="s">
        <v>993</v>
      </c>
      <c r="GR274" s="127"/>
      <c r="GS274" s="123"/>
    </row>
    <row r="275" spans="1:201">
      <c r="A275" s="122"/>
      <c r="B275" s="210" t="s">
        <v>699</v>
      </c>
      <c r="C275" s="183" t="s">
        <v>1183</v>
      </c>
      <c r="D275" s="183" t="s">
        <v>1184</v>
      </c>
      <c r="E275" s="183" t="s">
        <v>437</v>
      </c>
      <c r="F275" s="183" t="s">
        <v>986</v>
      </c>
      <c r="G275" s="183" t="s">
        <v>1062</v>
      </c>
      <c r="H275" s="183" t="s">
        <v>1063</v>
      </c>
      <c r="I275" s="183" t="s">
        <v>1064</v>
      </c>
      <c r="J275" s="183" t="s">
        <v>1065</v>
      </c>
      <c r="K275" s="126">
        <v>4</v>
      </c>
      <c r="L275" s="183" t="s">
        <v>1184</v>
      </c>
      <c r="M275" s="183" t="s">
        <v>1045</v>
      </c>
      <c r="N275" s="183" t="s">
        <v>704</v>
      </c>
      <c r="O275" s="183" t="s">
        <v>1022</v>
      </c>
      <c r="P275" s="183" t="s">
        <v>296</v>
      </c>
      <c r="Q275" s="183" t="s">
        <v>296</v>
      </c>
      <c r="R275" s="127" t="b">
        <v>0</v>
      </c>
      <c r="S275" s="126">
        <v>0</v>
      </c>
      <c r="T275" s="127" t="b">
        <v>0</v>
      </c>
      <c r="U275" s="126">
        <v>0</v>
      </c>
      <c r="V275" s="127" t="b">
        <v>1</v>
      </c>
      <c r="W275" s="127" t="b">
        <v>0</v>
      </c>
      <c r="X275" s="183" t="s">
        <v>296</v>
      </c>
      <c r="Y275" s="183" t="b">
        <f t="shared" si="78"/>
        <v>1</v>
      </c>
      <c r="Z275" s="183" t="s">
        <v>993</v>
      </c>
      <c r="AA275" s="127" t="b">
        <v>0</v>
      </c>
      <c r="AB275" s="183" t="s">
        <v>993</v>
      </c>
      <c r="AC275" s="183" t="s">
        <v>993</v>
      </c>
      <c r="AD275" s="183" t="s">
        <v>993</v>
      </c>
      <c r="AE275" s="183">
        <f t="shared" si="79"/>
        <v>48</v>
      </c>
      <c r="AF275" s="183">
        <f t="shared" si="80"/>
        <v>48</v>
      </c>
      <c r="AG275" s="183">
        <f t="shared" si="81"/>
        <v>33</v>
      </c>
      <c r="AH275" s="183">
        <f t="shared" si="82"/>
        <v>48</v>
      </c>
      <c r="AI275" s="126">
        <v>0</v>
      </c>
      <c r="AJ275" s="126">
        <v>0</v>
      </c>
      <c r="AK275" s="126">
        <v>0</v>
      </c>
      <c r="AL275" s="126">
        <v>0</v>
      </c>
      <c r="AM275" s="126">
        <v>0</v>
      </c>
      <c r="AN275" s="126">
        <v>48</v>
      </c>
      <c r="AO275" s="126">
        <v>48</v>
      </c>
      <c r="AP275" s="126">
        <v>33</v>
      </c>
      <c r="AQ275" s="126">
        <v>48</v>
      </c>
      <c r="AR275" s="126">
        <v>48</v>
      </c>
      <c r="AS275" s="126">
        <v>48</v>
      </c>
      <c r="AT275" s="126">
        <v>33</v>
      </c>
      <c r="AU275" s="126">
        <v>48</v>
      </c>
      <c r="AV275" s="126">
        <v>0</v>
      </c>
      <c r="AW275" s="126">
        <v>0</v>
      </c>
      <c r="AX275" s="126">
        <v>0</v>
      </c>
      <c r="AY275" s="126">
        <v>0</v>
      </c>
      <c r="AZ275" s="126">
        <v>0</v>
      </c>
      <c r="BA275" s="126">
        <v>0</v>
      </c>
      <c r="BB275" s="126">
        <v>0</v>
      </c>
      <c r="BC275" s="127" t="b">
        <v>0</v>
      </c>
      <c r="BD275" s="127"/>
      <c r="BE275" s="183" t="s">
        <v>422</v>
      </c>
      <c r="BF275" s="126">
        <v>48</v>
      </c>
      <c r="BG275" s="183" t="s">
        <v>993</v>
      </c>
      <c r="BH275" s="126">
        <v>0</v>
      </c>
      <c r="BI275" s="183" t="s">
        <v>993</v>
      </c>
      <c r="BJ275" s="126">
        <v>0</v>
      </c>
      <c r="BK275" s="126">
        <v>0</v>
      </c>
      <c r="BL275" s="126">
        <v>0</v>
      </c>
      <c r="BM275" s="183" t="s">
        <v>993</v>
      </c>
      <c r="BN275" s="183" t="s">
        <v>993</v>
      </c>
      <c r="BO275" s="183" t="s">
        <v>993</v>
      </c>
      <c r="BP275" s="126">
        <v>0</v>
      </c>
      <c r="BQ275" s="183" t="s">
        <v>993</v>
      </c>
      <c r="BR275" s="126">
        <v>0</v>
      </c>
      <c r="BS275" s="183" t="s">
        <v>993</v>
      </c>
      <c r="BT275" s="126">
        <v>0</v>
      </c>
      <c r="BU275" s="126">
        <v>0</v>
      </c>
      <c r="BV275" s="126">
        <v>0</v>
      </c>
      <c r="BW275" s="183" t="s">
        <v>993</v>
      </c>
      <c r="BX275" s="126">
        <v>0</v>
      </c>
      <c r="BY275" s="183" t="s">
        <v>993</v>
      </c>
      <c r="BZ275" s="126">
        <v>0</v>
      </c>
      <c r="CA275" s="183" t="s">
        <v>993</v>
      </c>
      <c r="CB275" s="126">
        <v>0</v>
      </c>
      <c r="CC275" s="126">
        <v>0</v>
      </c>
      <c r="CD275" s="126">
        <v>0</v>
      </c>
      <c r="CE275" s="183" t="s">
        <v>993</v>
      </c>
      <c r="CF275" s="126">
        <v>0</v>
      </c>
      <c r="CG275" s="183" t="s">
        <v>993</v>
      </c>
      <c r="CH275" s="126">
        <v>0</v>
      </c>
      <c r="CI275" s="183" t="s">
        <v>993</v>
      </c>
      <c r="CJ275" s="126">
        <v>0</v>
      </c>
      <c r="CK275" s="126">
        <v>0</v>
      </c>
      <c r="CL275" s="126">
        <v>0</v>
      </c>
      <c r="CM275" s="126">
        <v>12</v>
      </c>
      <c r="CN275" s="126">
        <v>0</v>
      </c>
      <c r="CO275" s="126">
        <v>1</v>
      </c>
      <c r="CP275" s="126">
        <v>0</v>
      </c>
      <c r="CQ275" s="126">
        <v>10</v>
      </c>
      <c r="CR275" s="126">
        <v>1.5</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7" t="b">
        <v>0</v>
      </c>
      <c r="DH275" s="183" t="s">
        <v>270</v>
      </c>
      <c r="DI275" s="183" t="s">
        <v>993</v>
      </c>
      <c r="DJ275" s="183" t="s">
        <v>993</v>
      </c>
      <c r="DK275" s="183" t="s">
        <v>993</v>
      </c>
      <c r="DL275" s="126">
        <v>53</v>
      </c>
      <c r="DM275" s="126">
        <v>53</v>
      </c>
      <c r="DN275" s="126">
        <v>0</v>
      </c>
      <c r="DO275" s="126">
        <v>0</v>
      </c>
      <c r="DP275" s="126">
        <v>16230</v>
      </c>
      <c r="DQ275" s="126">
        <v>56</v>
      </c>
      <c r="DR275" s="167">
        <f t="shared" si="83"/>
        <v>0.92636986301369861</v>
      </c>
      <c r="DS275" s="168">
        <f t="shared" si="84"/>
        <v>297.79816513761466</v>
      </c>
      <c r="DT275" s="126">
        <v>53</v>
      </c>
      <c r="DU275" s="126">
        <v>8</v>
      </c>
      <c r="DV275" s="126">
        <v>0</v>
      </c>
      <c r="DW275" s="126">
        <v>40</v>
      </c>
      <c r="DX275" s="126">
        <v>1</v>
      </c>
      <c r="DY275" s="126">
        <v>4</v>
      </c>
      <c r="DZ275" s="126">
        <v>0</v>
      </c>
      <c r="EA275" s="126">
        <v>0</v>
      </c>
      <c r="EB275" s="126">
        <v>56</v>
      </c>
      <c r="EC275" s="126">
        <v>3</v>
      </c>
      <c r="ED275" s="126">
        <v>1</v>
      </c>
      <c r="EE275" s="126">
        <v>12</v>
      </c>
      <c r="EF275" s="126">
        <v>1</v>
      </c>
      <c r="EG275" s="126">
        <v>2</v>
      </c>
      <c r="EH275" s="126">
        <v>2</v>
      </c>
      <c r="EI275" s="126">
        <v>1</v>
      </c>
      <c r="EJ275" s="126">
        <v>34</v>
      </c>
      <c r="EK275" s="126">
        <v>0</v>
      </c>
      <c r="EL275" s="126">
        <v>53</v>
      </c>
      <c r="EM275" s="126">
        <v>47</v>
      </c>
      <c r="EN275" s="126">
        <v>0</v>
      </c>
      <c r="EO275" s="126">
        <v>6</v>
      </c>
      <c r="EP275" s="126">
        <v>0</v>
      </c>
      <c r="EQ275" s="126">
        <v>0</v>
      </c>
      <c r="ER275" s="127" t="b">
        <v>0</v>
      </c>
      <c r="ES275" s="127" t="b">
        <v>0</v>
      </c>
      <c r="ET275" s="127" t="b">
        <v>0</v>
      </c>
      <c r="EU275" s="128">
        <v>0</v>
      </c>
      <c r="EV275" s="128">
        <v>0</v>
      </c>
      <c r="EW275" s="128">
        <v>0</v>
      </c>
      <c r="EX275" s="128">
        <v>0</v>
      </c>
      <c r="EY275" s="128">
        <v>0</v>
      </c>
      <c r="EZ275" s="128">
        <v>0</v>
      </c>
      <c r="FA275" s="127" t="b">
        <v>0</v>
      </c>
      <c r="FB275" s="127" t="b">
        <v>0</v>
      </c>
      <c r="FC275" s="127" t="b">
        <v>0</v>
      </c>
      <c r="FD275" s="128">
        <v>0</v>
      </c>
      <c r="FE275" s="128">
        <v>0</v>
      </c>
      <c r="FF275" s="128">
        <v>0</v>
      </c>
      <c r="FG275" s="128">
        <v>0</v>
      </c>
      <c r="FH275" s="128">
        <v>0</v>
      </c>
      <c r="FI275" s="128">
        <v>0</v>
      </c>
      <c r="FJ275" s="127" t="b">
        <v>0</v>
      </c>
      <c r="FK275" s="127" t="b">
        <v>0</v>
      </c>
      <c r="FL275" s="127" t="b">
        <v>0</v>
      </c>
      <c r="FM275" s="128">
        <v>0</v>
      </c>
      <c r="FN275" s="128">
        <v>0</v>
      </c>
      <c r="FO275" s="128">
        <v>0</v>
      </c>
      <c r="FP275" s="128">
        <v>0</v>
      </c>
      <c r="FQ275" s="128">
        <v>0</v>
      </c>
      <c r="FR275" s="128">
        <v>0</v>
      </c>
      <c r="FS275" s="183" t="s">
        <v>993</v>
      </c>
      <c r="FT275" s="128">
        <v>0</v>
      </c>
      <c r="FU275" s="126">
        <v>0</v>
      </c>
      <c r="FV275" s="126">
        <v>53</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6">
        <v>0</v>
      </c>
      <c r="GM275" s="127" t="b">
        <v>0</v>
      </c>
      <c r="GN275" s="183" t="s">
        <v>993</v>
      </c>
      <c r="GO275" s="183" t="s">
        <v>993</v>
      </c>
      <c r="GP275" s="183" t="s">
        <v>993</v>
      </c>
      <c r="GQ275" s="183" t="s">
        <v>993</v>
      </c>
      <c r="GR275" s="127"/>
      <c r="GS275" s="123"/>
    </row>
    <row r="276" spans="1:201">
      <c r="A276" s="122"/>
      <c r="B276" s="210" t="s">
        <v>699</v>
      </c>
      <c r="C276" s="183" t="s">
        <v>1183</v>
      </c>
      <c r="D276" s="183" t="s">
        <v>1184</v>
      </c>
      <c r="E276" s="183" t="s">
        <v>437</v>
      </c>
      <c r="F276" s="183" t="s">
        <v>986</v>
      </c>
      <c r="G276" s="183" t="s">
        <v>1062</v>
      </c>
      <c r="H276" s="183" t="s">
        <v>1063</v>
      </c>
      <c r="I276" s="183" t="s">
        <v>1064</v>
      </c>
      <c r="J276" s="183" t="s">
        <v>1065</v>
      </c>
      <c r="K276" s="126">
        <v>5</v>
      </c>
      <c r="L276" s="183" t="s">
        <v>1184</v>
      </c>
      <c r="M276" s="183" t="s">
        <v>1090</v>
      </c>
      <c r="N276" s="183" t="s">
        <v>705</v>
      </c>
      <c r="O276" s="183" t="s">
        <v>1022</v>
      </c>
      <c r="P276" s="183" t="s">
        <v>296</v>
      </c>
      <c r="Q276" s="183" t="s">
        <v>296</v>
      </c>
      <c r="R276" s="127" t="b">
        <v>0</v>
      </c>
      <c r="S276" s="126">
        <v>0</v>
      </c>
      <c r="T276" s="127" t="b">
        <v>0</v>
      </c>
      <c r="U276" s="126">
        <v>0</v>
      </c>
      <c r="V276" s="127" t="b">
        <v>1</v>
      </c>
      <c r="W276" s="127" t="b">
        <v>0</v>
      </c>
      <c r="X276" s="183" t="s">
        <v>296</v>
      </c>
      <c r="Y276" s="183" t="b">
        <f t="shared" si="78"/>
        <v>1</v>
      </c>
      <c r="Z276" s="183" t="s">
        <v>993</v>
      </c>
      <c r="AA276" s="127" t="b">
        <v>0</v>
      </c>
      <c r="AB276" s="183" t="s">
        <v>993</v>
      </c>
      <c r="AC276" s="183" t="s">
        <v>993</v>
      </c>
      <c r="AD276" s="183" t="s">
        <v>993</v>
      </c>
      <c r="AE276" s="183">
        <f t="shared" si="79"/>
        <v>52</v>
      </c>
      <c r="AF276" s="183">
        <f t="shared" si="80"/>
        <v>52</v>
      </c>
      <c r="AG276" s="183">
        <f t="shared" si="81"/>
        <v>40</v>
      </c>
      <c r="AH276" s="183">
        <f t="shared" si="82"/>
        <v>52</v>
      </c>
      <c r="AI276" s="126">
        <v>0</v>
      </c>
      <c r="AJ276" s="126">
        <v>0</v>
      </c>
      <c r="AK276" s="126">
        <v>0</v>
      </c>
      <c r="AL276" s="126">
        <v>0</v>
      </c>
      <c r="AM276" s="126">
        <v>0</v>
      </c>
      <c r="AN276" s="126">
        <v>52</v>
      </c>
      <c r="AO276" s="126">
        <v>52</v>
      </c>
      <c r="AP276" s="126">
        <v>40</v>
      </c>
      <c r="AQ276" s="126">
        <v>52</v>
      </c>
      <c r="AR276" s="126">
        <v>52</v>
      </c>
      <c r="AS276" s="126">
        <v>52</v>
      </c>
      <c r="AT276" s="126">
        <v>40</v>
      </c>
      <c r="AU276" s="126">
        <v>52</v>
      </c>
      <c r="AV276" s="126">
        <v>0</v>
      </c>
      <c r="AW276" s="126">
        <v>0</v>
      </c>
      <c r="AX276" s="126">
        <v>0</v>
      </c>
      <c r="AY276" s="126">
        <v>0</v>
      </c>
      <c r="AZ276" s="126">
        <v>0</v>
      </c>
      <c r="BA276" s="126">
        <v>0</v>
      </c>
      <c r="BB276" s="126">
        <v>0</v>
      </c>
      <c r="BC276" s="127" t="b">
        <v>0</v>
      </c>
      <c r="BD276" s="127"/>
      <c r="BE276" s="183" t="s">
        <v>422</v>
      </c>
      <c r="BF276" s="126">
        <v>52</v>
      </c>
      <c r="BG276" s="183" t="s">
        <v>993</v>
      </c>
      <c r="BH276" s="126">
        <v>0</v>
      </c>
      <c r="BI276" s="183" t="s">
        <v>993</v>
      </c>
      <c r="BJ276" s="126">
        <v>0</v>
      </c>
      <c r="BK276" s="126">
        <v>0</v>
      </c>
      <c r="BL276" s="126">
        <v>0</v>
      </c>
      <c r="BM276" s="183" t="s">
        <v>993</v>
      </c>
      <c r="BN276" s="183" t="s">
        <v>993</v>
      </c>
      <c r="BO276" s="183" t="s">
        <v>993</v>
      </c>
      <c r="BP276" s="126">
        <v>0</v>
      </c>
      <c r="BQ276" s="183" t="s">
        <v>993</v>
      </c>
      <c r="BR276" s="126">
        <v>0</v>
      </c>
      <c r="BS276" s="183" t="s">
        <v>993</v>
      </c>
      <c r="BT276" s="126">
        <v>0</v>
      </c>
      <c r="BU276" s="126">
        <v>0</v>
      </c>
      <c r="BV276" s="126">
        <v>0</v>
      </c>
      <c r="BW276" s="183" t="s">
        <v>993</v>
      </c>
      <c r="BX276" s="126">
        <v>0</v>
      </c>
      <c r="BY276" s="183" t="s">
        <v>993</v>
      </c>
      <c r="BZ276" s="126">
        <v>0</v>
      </c>
      <c r="CA276" s="183" t="s">
        <v>993</v>
      </c>
      <c r="CB276" s="126">
        <v>0</v>
      </c>
      <c r="CC276" s="126">
        <v>0</v>
      </c>
      <c r="CD276" s="126">
        <v>0</v>
      </c>
      <c r="CE276" s="183" t="s">
        <v>993</v>
      </c>
      <c r="CF276" s="126">
        <v>0</v>
      </c>
      <c r="CG276" s="183" t="s">
        <v>993</v>
      </c>
      <c r="CH276" s="126">
        <v>0</v>
      </c>
      <c r="CI276" s="183" t="s">
        <v>993</v>
      </c>
      <c r="CJ276" s="126">
        <v>0</v>
      </c>
      <c r="CK276" s="126">
        <v>0</v>
      </c>
      <c r="CL276" s="126">
        <v>0</v>
      </c>
      <c r="CM276" s="126">
        <v>14</v>
      </c>
      <c r="CN276" s="126">
        <v>0</v>
      </c>
      <c r="CO276" s="126">
        <v>0</v>
      </c>
      <c r="CP276" s="126">
        <v>0</v>
      </c>
      <c r="CQ276" s="126">
        <v>9</v>
      </c>
      <c r="CR276" s="126">
        <v>2.2000000000000002</v>
      </c>
      <c r="CS276" s="126">
        <v>0</v>
      </c>
      <c r="CT276" s="126">
        <v>0</v>
      </c>
      <c r="CU276" s="126">
        <v>0</v>
      </c>
      <c r="CV276" s="126">
        <v>0</v>
      </c>
      <c r="CW276" s="126">
        <v>0</v>
      </c>
      <c r="CX276" s="126">
        <v>0</v>
      </c>
      <c r="CY276" s="126">
        <v>0</v>
      </c>
      <c r="CZ276" s="126">
        <v>0</v>
      </c>
      <c r="DA276" s="126">
        <v>0</v>
      </c>
      <c r="DB276" s="126">
        <v>0</v>
      </c>
      <c r="DC276" s="126">
        <v>0</v>
      </c>
      <c r="DD276" s="126">
        <v>0</v>
      </c>
      <c r="DE276" s="126">
        <v>0</v>
      </c>
      <c r="DF276" s="126">
        <v>0</v>
      </c>
      <c r="DG276" s="127" t="b">
        <v>0</v>
      </c>
      <c r="DH276" s="183" t="s">
        <v>270</v>
      </c>
      <c r="DI276" s="183" t="s">
        <v>993</v>
      </c>
      <c r="DJ276" s="183" t="s">
        <v>993</v>
      </c>
      <c r="DK276" s="183" t="s">
        <v>993</v>
      </c>
      <c r="DL276" s="126">
        <v>53</v>
      </c>
      <c r="DM276" s="126">
        <v>53</v>
      </c>
      <c r="DN276" s="126">
        <v>0</v>
      </c>
      <c r="DO276" s="126">
        <v>0</v>
      </c>
      <c r="DP276" s="126">
        <v>17615</v>
      </c>
      <c r="DQ276" s="126">
        <v>61</v>
      </c>
      <c r="DR276" s="167">
        <f t="shared" si="83"/>
        <v>0.92808219178082196</v>
      </c>
      <c r="DS276" s="168">
        <f t="shared" si="84"/>
        <v>309.03508771929825</v>
      </c>
      <c r="DT276" s="126">
        <v>53</v>
      </c>
      <c r="DU276" s="126">
        <v>0</v>
      </c>
      <c r="DV276" s="126">
        <v>0</v>
      </c>
      <c r="DW276" s="126">
        <v>51</v>
      </c>
      <c r="DX276" s="126">
        <v>0</v>
      </c>
      <c r="DY276" s="126">
        <v>2</v>
      </c>
      <c r="DZ276" s="126">
        <v>0</v>
      </c>
      <c r="EA276" s="126">
        <v>0</v>
      </c>
      <c r="EB276" s="126">
        <v>61</v>
      </c>
      <c r="EC276" s="126">
        <v>0</v>
      </c>
      <c r="ED276" s="126">
        <v>6</v>
      </c>
      <c r="EE276" s="126">
        <v>8</v>
      </c>
      <c r="EF276" s="126">
        <v>1</v>
      </c>
      <c r="EG276" s="126">
        <v>6</v>
      </c>
      <c r="EH276" s="126">
        <v>3</v>
      </c>
      <c r="EI276" s="126">
        <v>0</v>
      </c>
      <c r="EJ276" s="126">
        <v>37</v>
      </c>
      <c r="EK276" s="126">
        <v>0</v>
      </c>
      <c r="EL276" s="126">
        <v>61</v>
      </c>
      <c r="EM276" s="126">
        <v>48</v>
      </c>
      <c r="EN276" s="126">
        <v>0</v>
      </c>
      <c r="EO276" s="126">
        <v>13</v>
      </c>
      <c r="EP276" s="126">
        <v>0</v>
      </c>
      <c r="EQ276" s="126">
        <v>0</v>
      </c>
      <c r="ER276" s="127" t="b">
        <v>0</v>
      </c>
      <c r="ES276" s="127" t="b">
        <v>0</v>
      </c>
      <c r="ET276" s="127" t="b">
        <v>0</v>
      </c>
      <c r="EU276" s="128">
        <v>0</v>
      </c>
      <c r="EV276" s="128">
        <v>0</v>
      </c>
      <c r="EW276" s="128">
        <v>0</v>
      </c>
      <c r="EX276" s="128">
        <v>0</v>
      </c>
      <c r="EY276" s="128">
        <v>0</v>
      </c>
      <c r="EZ276" s="128">
        <v>0</v>
      </c>
      <c r="FA276" s="127" t="b">
        <v>0</v>
      </c>
      <c r="FB276" s="127" t="b">
        <v>0</v>
      </c>
      <c r="FC276" s="127" t="b">
        <v>0</v>
      </c>
      <c r="FD276" s="128">
        <v>0</v>
      </c>
      <c r="FE276" s="128">
        <v>0</v>
      </c>
      <c r="FF276" s="128">
        <v>0</v>
      </c>
      <c r="FG276" s="128">
        <v>0</v>
      </c>
      <c r="FH276" s="128">
        <v>0</v>
      </c>
      <c r="FI276" s="128">
        <v>0</v>
      </c>
      <c r="FJ276" s="127" t="b">
        <v>0</v>
      </c>
      <c r="FK276" s="127" t="b">
        <v>0</v>
      </c>
      <c r="FL276" s="127" t="b">
        <v>0</v>
      </c>
      <c r="FM276" s="128">
        <v>0</v>
      </c>
      <c r="FN276" s="128">
        <v>0</v>
      </c>
      <c r="FO276" s="128">
        <v>0</v>
      </c>
      <c r="FP276" s="128">
        <v>0</v>
      </c>
      <c r="FQ276" s="128">
        <v>0</v>
      </c>
      <c r="FR276" s="128">
        <v>0</v>
      </c>
      <c r="FS276" s="183" t="s">
        <v>993</v>
      </c>
      <c r="FT276" s="128">
        <v>0</v>
      </c>
      <c r="FU276" s="126">
        <v>0</v>
      </c>
      <c r="FV276" s="126">
        <v>61</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6">
        <v>0</v>
      </c>
      <c r="GM276" s="127" t="b">
        <v>0</v>
      </c>
      <c r="GN276" s="183" t="s">
        <v>993</v>
      </c>
      <c r="GO276" s="183" t="s">
        <v>993</v>
      </c>
      <c r="GP276" s="183" t="s">
        <v>993</v>
      </c>
      <c r="GQ276" s="183" t="s">
        <v>993</v>
      </c>
      <c r="GR276" s="127"/>
      <c r="GS276" s="123"/>
    </row>
    <row r="277" spans="1:201">
      <c r="A277" s="122"/>
      <c r="B277" s="210" t="s">
        <v>699</v>
      </c>
      <c r="C277" s="183" t="s">
        <v>1183</v>
      </c>
      <c r="D277" s="183" t="s">
        <v>1184</v>
      </c>
      <c r="E277" s="183" t="s">
        <v>437</v>
      </c>
      <c r="F277" s="183" t="s">
        <v>986</v>
      </c>
      <c r="G277" s="183" t="s">
        <v>1062</v>
      </c>
      <c r="H277" s="183" t="s">
        <v>1063</v>
      </c>
      <c r="I277" s="183" t="s">
        <v>1064</v>
      </c>
      <c r="J277" s="183" t="s">
        <v>1065</v>
      </c>
      <c r="K277" s="126">
        <v>6</v>
      </c>
      <c r="L277" s="183" t="s">
        <v>1184</v>
      </c>
      <c r="M277" s="183" t="s">
        <v>1092</v>
      </c>
      <c r="N277" s="183" t="s">
        <v>706</v>
      </c>
      <c r="O277" s="183" t="s">
        <v>1022</v>
      </c>
      <c r="P277" s="183" t="s">
        <v>296</v>
      </c>
      <c r="Q277" s="183" t="s">
        <v>296</v>
      </c>
      <c r="R277" s="127" t="b">
        <v>0</v>
      </c>
      <c r="S277" s="126">
        <v>0</v>
      </c>
      <c r="T277" s="127" t="b">
        <v>0</v>
      </c>
      <c r="U277" s="126">
        <v>0</v>
      </c>
      <c r="V277" s="127" t="b">
        <v>1</v>
      </c>
      <c r="W277" s="127" t="b">
        <v>0</v>
      </c>
      <c r="X277" s="183" t="s">
        <v>296</v>
      </c>
      <c r="Y277" s="183" t="b">
        <f t="shared" si="78"/>
        <v>1</v>
      </c>
      <c r="Z277" s="183" t="s">
        <v>993</v>
      </c>
      <c r="AA277" s="127" t="b">
        <v>0</v>
      </c>
      <c r="AB277" s="183" t="s">
        <v>993</v>
      </c>
      <c r="AC277" s="183" t="s">
        <v>993</v>
      </c>
      <c r="AD277" s="183" t="s">
        <v>993</v>
      </c>
      <c r="AE277" s="183">
        <f t="shared" si="79"/>
        <v>48</v>
      </c>
      <c r="AF277" s="183">
        <f t="shared" si="80"/>
        <v>48</v>
      </c>
      <c r="AG277" s="183">
        <f t="shared" si="81"/>
        <v>38</v>
      </c>
      <c r="AH277" s="183">
        <f t="shared" si="82"/>
        <v>48</v>
      </c>
      <c r="AI277" s="126">
        <v>0</v>
      </c>
      <c r="AJ277" s="126">
        <v>0</v>
      </c>
      <c r="AK277" s="126">
        <v>0</v>
      </c>
      <c r="AL277" s="126">
        <v>0</v>
      </c>
      <c r="AM277" s="126">
        <v>0</v>
      </c>
      <c r="AN277" s="126">
        <v>48</v>
      </c>
      <c r="AO277" s="126">
        <v>48</v>
      </c>
      <c r="AP277" s="126">
        <v>38</v>
      </c>
      <c r="AQ277" s="126">
        <v>48</v>
      </c>
      <c r="AR277" s="126">
        <v>48</v>
      </c>
      <c r="AS277" s="126">
        <v>48</v>
      </c>
      <c r="AT277" s="126">
        <v>38</v>
      </c>
      <c r="AU277" s="126">
        <v>48</v>
      </c>
      <c r="AV277" s="126">
        <v>0</v>
      </c>
      <c r="AW277" s="126">
        <v>0</v>
      </c>
      <c r="AX277" s="126">
        <v>0</v>
      </c>
      <c r="AY277" s="126">
        <v>0</v>
      </c>
      <c r="AZ277" s="126">
        <v>0</v>
      </c>
      <c r="BA277" s="126">
        <v>0</v>
      </c>
      <c r="BB277" s="126">
        <v>0</v>
      </c>
      <c r="BC277" s="127" t="b">
        <v>0</v>
      </c>
      <c r="BD277" s="127"/>
      <c r="BE277" s="183" t="s">
        <v>422</v>
      </c>
      <c r="BF277" s="126">
        <v>48</v>
      </c>
      <c r="BG277" s="183" t="s">
        <v>993</v>
      </c>
      <c r="BH277" s="126">
        <v>0</v>
      </c>
      <c r="BI277" s="183" t="s">
        <v>993</v>
      </c>
      <c r="BJ277" s="126">
        <v>0</v>
      </c>
      <c r="BK277" s="126">
        <v>0</v>
      </c>
      <c r="BL277" s="126">
        <v>0</v>
      </c>
      <c r="BM277" s="183" t="s">
        <v>993</v>
      </c>
      <c r="BN277" s="183" t="s">
        <v>993</v>
      </c>
      <c r="BO277" s="183" t="s">
        <v>993</v>
      </c>
      <c r="BP277" s="126">
        <v>0</v>
      </c>
      <c r="BQ277" s="183" t="s">
        <v>993</v>
      </c>
      <c r="BR277" s="126">
        <v>0</v>
      </c>
      <c r="BS277" s="183" t="s">
        <v>993</v>
      </c>
      <c r="BT277" s="126">
        <v>0</v>
      </c>
      <c r="BU277" s="126">
        <v>0</v>
      </c>
      <c r="BV277" s="126">
        <v>0</v>
      </c>
      <c r="BW277" s="183" t="s">
        <v>993</v>
      </c>
      <c r="BX277" s="126">
        <v>0</v>
      </c>
      <c r="BY277" s="183" t="s">
        <v>993</v>
      </c>
      <c r="BZ277" s="126">
        <v>0</v>
      </c>
      <c r="CA277" s="183" t="s">
        <v>993</v>
      </c>
      <c r="CB277" s="126">
        <v>0</v>
      </c>
      <c r="CC277" s="126">
        <v>0</v>
      </c>
      <c r="CD277" s="126">
        <v>0</v>
      </c>
      <c r="CE277" s="183" t="s">
        <v>993</v>
      </c>
      <c r="CF277" s="126">
        <v>0</v>
      </c>
      <c r="CG277" s="183" t="s">
        <v>993</v>
      </c>
      <c r="CH277" s="126">
        <v>0</v>
      </c>
      <c r="CI277" s="183" t="s">
        <v>993</v>
      </c>
      <c r="CJ277" s="126">
        <v>0</v>
      </c>
      <c r="CK277" s="126">
        <v>0</v>
      </c>
      <c r="CL277" s="126">
        <v>0</v>
      </c>
      <c r="CM277" s="126">
        <v>12</v>
      </c>
      <c r="CN277" s="126">
        <v>0.5</v>
      </c>
      <c r="CO277" s="126">
        <v>1</v>
      </c>
      <c r="CP277" s="126">
        <v>0</v>
      </c>
      <c r="CQ277" s="126">
        <v>9</v>
      </c>
      <c r="CR277" s="126">
        <v>2.9</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7" t="b">
        <v>0</v>
      </c>
      <c r="DH277" s="183" t="s">
        <v>270</v>
      </c>
      <c r="DI277" s="183" t="s">
        <v>993</v>
      </c>
      <c r="DJ277" s="183" t="s">
        <v>993</v>
      </c>
      <c r="DK277" s="183" t="s">
        <v>993</v>
      </c>
      <c r="DL277" s="126">
        <v>58</v>
      </c>
      <c r="DM277" s="126">
        <v>58</v>
      </c>
      <c r="DN277" s="126">
        <v>0</v>
      </c>
      <c r="DO277" s="126">
        <v>0</v>
      </c>
      <c r="DP277" s="126">
        <v>16442</v>
      </c>
      <c r="DQ277" s="126">
        <v>62</v>
      </c>
      <c r="DR277" s="167">
        <f t="shared" si="83"/>
        <v>0.93847031963470318</v>
      </c>
      <c r="DS277" s="168">
        <f t="shared" si="84"/>
        <v>274.03333333333336</v>
      </c>
      <c r="DT277" s="126">
        <v>58</v>
      </c>
      <c r="DU277" s="126">
        <v>1</v>
      </c>
      <c r="DV277" s="126">
        <v>0</v>
      </c>
      <c r="DW277" s="126">
        <v>56</v>
      </c>
      <c r="DX277" s="126">
        <v>0</v>
      </c>
      <c r="DY277" s="126">
        <v>1</v>
      </c>
      <c r="DZ277" s="126">
        <v>0</v>
      </c>
      <c r="EA277" s="126">
        <v>0</v>
      </c>
      <c r="EB277" s="126">
        <v>62</v>
      </c>
      <c r="EC277" s="126">
        <v>4</v>
      </c>
      <c r="ED277" s="126">
        <v>8</v>
      </c>
      <c r="EE277" s="126">
        <v>5</v>
      </c>
      <c r="EF277" s="126">
        <v>1</v>
      </c>
      <c r="EG277" s="126">
        <v>5</v>
      </c>
      <c r="EH277" s="126">
        <v>3</v>
      </c>
      <c r="EI277" s="126">
        <v>2</v>
      </c>
      <c r="EJ277" s="126">
        <v>34</v>
      </c>
      <c r="EK277" s="126">
        <v>0</v>
      </c>
      <c r="EL277" s="126">
        <v>58</v>
      </c>
      <c r="EM277" s="126">
        <v>45</v>
      </c>
      <c r="EN277" s="126">
        <v>0</v>
      </c>
      <c r="EO277" s="126">
        <v>13</v>
      </c>
      <c r="EP277" s="126">
        <v>0</v>
      </c>
      <c r="EQ277" s="126">
        <v>0</v>
      </c>
      <c r="ER277" s="127" t="b">
        <v>0</v>
      </c>
      <c r="ES277" s="127" t="b">
        <v>0</v>
      </c>
      <c r="ET277" s="127" t="b">
        <v>0</v>
      </c>
      <c r="EU277" s="128">
        <v>0</v>
      </c>
      <c r="EV277" s="128">
        <v>0</v>
      </c>
      <c r="EW277" s="128">
        <v>0</v>
      </c>
      <c r="EX277" s="128">
        <v>0</v>
      </c>
      <c r="EY277" s="128">
        <v>0</v>
      </c>
      <c r="EZ277" s="128">
        <v>0</v>
      </c>
      <c r="FA277" s="127" t="b">
        <v>0</v>
      </c>
      <c r="FB277" s="127" t="b">
        <v>0</v>
      </c>
      <c r="FC277" s="127" t="b">
        <v>0</v>
      </c>
      <c r="FD277" s="128">
        <v>0</v>
      </c>
      <c r="FE277" s="128">
        <v>0</v>
      </c>
      <c r="FF277" s="128">
        <v>0</v>
      </c>
      <c r="FG277" s="128">
        <v>0</v>
      </c>
      <c r="FH277" s="128">
        <v>0</v>
      </c>
      <c r="FI277" s="128">
        <v>0</v>
      </c>
      <c r="FJ277" s="127" t="b">
        <v>0</v>
      </c>
      <c r="FK277" s="127" t="b">
        <v>0</v>
      </c>
      <c r="FL277" s="127" t="b">
        <v>0</v>
      </c>
      <c r="FM277" s="128">
        <v>0</v>
      </c>
      <c r="FN277" s="128">
        <v>0</v>
      </c>
      <c r="FO277" s="128">
        <v>0</v>
      </c>
      <c r="FP277" s="128">
        <v>0</v>
      </c>
      <c r="FQ277" s="128">
        <v>0</v>
      </c>
      <c r="FR277" s="128">
        <v>0</v>
      </c>
      <c r="FS277" s="183" t="s">
        <v>993</v>
      </c>
      <c r="FT277" s="128">
        <v>0</v>
      </c>
      <c r="FU277" s="126">
        <v>0</v>
      </c>
      <c r="FV277" s="126">
        <v>58</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6">
        <v>0</v>
      </c>
      <c r="GM277" s="127" t="b">
        <v>0</v>
      </c>
      <c r="GN277" s="183" t="s">
        <v>993</v>
      </c>
      <c r="GO277" s="183" t="s">
        <v>993</v>
      </c>
      <c r="GP277" s="183" t="s">
        <v>993</v>
      </c>
      <c r="GQ277" s="183" t="s">
        <v>993</v>
      </c>
      <c r="GR277" s="127"/>
      <c r="GS277" s="123"/>
    </row>
    <row r="278" spans="1:201">
      <c r="A278" s="122"/>
      <c r="B278" s="210" t="s">
        <v>699</v>
      </c>
      <c r="C278" s="183" t="s">
        <v>1183</v>
      </c>
      <c r="D278" s="183" t="s">
        <v>1184</v>
      </c>
      <c r="E278" s="183" t="s">
        <v>437</v>
      </c>
      <c r="F278" s="183" t="s">
        <v>986</v>
      </c>
      <c r="G278" s="183" t="s">
        <v>1062</v>
      </c>
      <c r="H278" s="183" t="s">
        <v>1063</v>
      </c>
      <c r="I278" s="183" t="s">
        <v>1064</v>
      </c>
      <c r="J278" s="183" t="s">
        <v>1065</v>
      </c>
      <c r="K278" s="126">
        <v>7</v>
      </c>
      <c r="L278" s="183" t="s">
        <v>1184</v>
      </c>
      <c r="M278" s="183" t="s">
        <v>1093</v>
      </c>
      <c r="N278" s="183" t="s">
        <v>707</v>
      </c>
      <c r="O278" s="183" t="s">
        <v>1022</v>
      </c>
      <c r="P278" s="183" t="s">
        <v>296</v>
      </c>
      <c r="Q278" s="183" t="s">
        <v>296</v>
      </c>
      <c r="R278" s="127" t="b">
        <v>0</v>
      </c>
      <c r="S278" s="126">
        <v>0</v>
      </c>
      <c r="T278" s="127" t="b">
        <v>0</v>
      </c>
      <c r="U278" s="126">
        <v>0</v>
      </c>
      <c r="V278" s="127" t="b">
        <v>1</v>
      </c>
      <c r="W278" s="127" t="b">
        <v>0</v>
      </c>
      <c r="X278" s="183" t="s">
        <v>296</v>
      </c>
      <c r="Y278" s="183" t="b">
        <f t="shared" si="78"/>
        <v>1</v>
      </c>
      <c r="Z278" s="183" t="s">
        <v>993</v>
      </c>
      <c r="AA278" s="127" t="b">
        <v>0</v>
      </c>
      <c r="AB278" s="183" t="s">
        <v>993</v>
      </c>
      <c r="AC278" s="183" t="s">
        <v>993</v>
      </c>
      <c r="AD278" s="183" t="s">
        <v>993</v>
      </c>
      <c r="AE278" s="183">
        <f t="shared" si="79"/>
        <v>52</v>
      </c>
      <c r="AF278" s="183">
        <f t="shared" si="80"/>
        <v>52</v>
      </c>
      <c r="AG278" s="183">
        <f t="shared" si="81"/>
        <v>46</v>
      </c>
      <c r="AH278" s="183">
        <f t="shared" si="82"/>
        <v>52</v>
      </c>
      <c r="AI278" s="126">
        <v>0</v>
      </c>
      <c r="AJ278" s="126">
        <v>0</v>
      </c>
      <c r="AK278" s="126">
        <v>0</v>
      </c>
      <c r="AL278" s="126">
        <v>0</v>
      </c>
      <c r="AM278" s="126">
        <v>0</v>
      </c>
      <c r="AN278" s="126">
        <v>52</v>
      </c>
      <c r="AO278" s="126">
        <v>52</v>
      </c>
      <c r="AP278" s="126">
        <v>46</v>
      </c>
      <c r="AQ278" s="126">
        <v>52</v>
      </c>
      <c r="AR278" s="126">
        <v>52</v>
      </c>
      <c r="AS278" s="126">
        <v>52</v>
      </c>
      <c r="AT278" s="126">
        <v>46</v>
      </c>
      <c r="AU278" s="126">
        <v>52</v>
      </c>
      <c r="AV278" s="126">
        <v>0</v>
      </c>
      <c r="AW278" s="126">
        <v>0</v>
      </c>
      <c r="AX278" s="126">
        <v>0</v>
      </c>
      <c r="AY278" s="126">
        <v>0</v>
      </c>
      <c r="AZ278" s="126">
        <v>0</v>
      </c>
      <c r="BA278" s="126">
        <v>0</v>
      </c>
      <c r="BB278" s="126">
        <v>0</v>
      </c>
      <c r="BC278" s="127" t="b">
        <v>0</v>
      </c>
      <c r="BD278" s="127"/>
      <c r="BE278" s="183" t="s">
        <v>422</v>
      </c>
      <c r="BF278" s="126">
        <v>52</v>
      </c>
      <c r="BG278" s="183" t="s">
        <v>993</v>
      </c>
      <c r="BH278" s="126">
        <v>0</v>
      </c>
      <c r="BI278" s="183" t="s">
        <v>993</v>
      </c>
      <c r="BJ278" s="126">
        <v>0</v>
      </c>
      <c r="BK278" s="126">
        <v>0</v>
      </c>
      <c r="BL278" s="126">
        <v>0</v>
      </c>
      <c r="BM278" s="183" t="s">
        <v>993</v>
      </c>
      <c r="BN278" s="183" t="s">
        <v>993</v>
      </c>
      <c r="BO278" s="183" t="s">
        <v>993</v>
      </c>
      <c r="BP278" s="126">
        <v>0</v>
      </c>
      <c r="BQ278" s="183" t="s">
        <v>993</v>
      </c>
      <c r="BR278" s="126">
        <v>0</v>
      </c>
      <c r="BS278" s="183" t="s">
        <v>993</v>
      </c>
      <c r="BT278" s="126">
        <v>0</v>
      </c>
      <c r="BU278" s="126">
        <v>0</v>
      </c>
      <c r="BV278" s="126">
        <v>0</v>
      </c>
      <c r="BW278" s="183" t="s">
        <v>993</v>
      </c>
      <c r="BX278" s="126">
        <v>0</v>
      </c>
      <c r="BY278" s="183" t="s">
        <v>993</v>
      </c>
      <c r="BZ278" s="126">
        <v>0</v>
      </c>
      <c r="CA278" s="183" t="s">
        <v>993</v>
      </c>
      <c r="CB278" s="126">
        <v>0</v>
      </c>
      <c r="CC278" s="126">
        <v>0</v>
      </c>
      <c r="CD278" s="126">
        <v>0</v>
      </c>
      <c r="CE278" s="183" t="s">
        <v>993</v>
      </c>
      <c r="CF278" s="126">
        <v>0</v>
      </c>
      <c r="CG278" s="183" t="s">
        <v>993</v>
      </c>
      <c r="CH278" s="126">
        <v>0</v>
      </c>
      <c r="CI278" s="183" t="s">
        <v>993</v>
      </c>
      <c r="CJ278" s="126">
        <v>0</v>
      </c>
      <c r="CK278" s="126">
        <v>0</v>
      </c>
      <c r="CL278" s="126">
        <v>0</v>
      </c>
      <c r="CM278" s="126">
        <v>13</v>
      </c>
      <c r="CN278" s="126">
        <v>0</v>
      </c>
      <c r="CO278" s="126">
        <v>0</v>
      </c>
      <c r="CP278" s="126">
        <v>0</v>
      </c>
      <c r="CQ278" s="126">
        <v>10</v>
      </c>
      <c r="CR278" s="126">
        <v>1.3</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7" t="b">
        <v>0</v>
      </c>
      <c r="DH278" s="183" t="s">
        <v>270</v>
      </c>
      <c r="DI278" s="183" t="s">
        <v>993</v>
      </c>
      <c r="DJ278" s="183" t="s">
        <v>993</v>
      </c>
      <c r="DK278" s="183" t="s">
        <v>993</v>
      </c>
      <c r="DL278" s="126">
        <v>45</v>
      </c>
      <c r="DM278" s="126">
        <v>45</v>
      </c>
      <c r="DN278" s="126">
        <v>0</v>
      </c>
      <c r="DO278" s="126">
        <v>0</v>
      </c>
      <c r="DP278" s="126">
        <v>18179</v>
      </c>
      <c r="DQ278" s="126">
        <v>48</v>
      </c>
      <c r="DR278" s="167">
        <f t="shared" si="83"/>
        <v>0.95779768177028446</v>
      </c>
      <c r="DS278" s="168">
        <f t="shared" si="84"/>
        <v>390.94623655913978</v>
      </c>
      <c r="DT278" s="126">
        <v>45</v>
      </c>
      <c r="DU278" s="126">
        <v>0</v>
      </c>
      <c r="DV278" s="126">
        <v>0</v>
      </c>
      <c r="DW278" s="126">
        <v>45</v>
      </c>
      <c r="DX278" s="126">
        <v>0</v>
      </c>
      <c r="DY278" s="126">
        <v>0</v>
      </c>
      <c r="DZ278" s="126">
        <v>0</v>
      </c>
      <c r="EA278" s="126">
        <v>0</v>
      </c>
      <c r="EB278" s="126">
        <v>48</v>
      </c>
      <c r="EC278" s="126">
        <v>0</v>
      </c>
      <c r="ED278" s="126">
        <v>3</v>
      </c>
      <c r="EE278" s="126">
        <v>3</v>
      </c>
      <c r="EF278" s="126">
        <v>1</v>
      </c>
      <c r="EG278" s="126">
        <v>3</v>
      </c>
      <c r="EH278" s="126">
        <v>2</v>
      </c>
      <c r="EI278" s="126">
        <v>0</v>
      </c>
      <c r="EJ278" s="126">
        <v>36</v>
      </c>
      <c r="EK278" s="126">
        <v>0</v>
      </c>
      <c r="EL278" s="126">
        <v>48</v>
      </c>
      <c r="EM278" s="126">
        <v>41</v>
      </c>
      <c r="EN278" s="126">
        <v>0</v>
      </c>
      <c r="EO278" s="126">
        <v>7</v>
      </c>
      <c r="EP278" s="126">
        <v>0</v>
      </c>
      <c r="EQ278" s="126">
        <v>0</v>
      </c>
      <c r="ER278" s="127" t="b">
        <v>0</v>
      </c>
      <c r="ES278" s="127" t="b">
        <v>0</v>
      </c>
      <c r="ET278" s="127" t="b">
        <v>0</v>
      </c>
      <c r="EU278" s="128">
        <v>0</v>
      </c>
      <c r="EV278" s="128">
        <v>0</v>
      </c>
      <c r="EW278" s="128">
        <v>0</v>
      </c>
      <c r="EX278" s="128">
        <v>0</v>
      </c>
      <c r="EY278" s="128">
        <v>0</v>
      </c>
      <c r="EZ278" s="128">
        <v>0</v>
      </c>
      <c r="FA278" s="127" t="b">
        <v>0</v>
      </c>
      <c r="FB278" s="127" t="b">
        <v>0</v>
      </c>
      <c r="FC278" s="127" t="b">
        <v>0</v>
      </c>
      <c r="FD278" s="128">
        <v>0</v>
      </c>
      <c r="FE278" s="128">
        <v>0</v>
      </c>
      <c r="FF278" s="128">
        <v>0</v>
      </c>
      <c r="FG278" s="128">
        <v>0</v>
      </c>
      <c r="FH278" s="128">
        <v>0</v>
      </c>
      <c r="FI278" s="128">
        <v>0</v>
      </c>
      <c r="FJ278" s="127" t="b">
        <v>0</v>
      </c>
      <c r="FK278" s="127" t="b">
        <v>0</v>
      </c>
      <c r="FL278" s="127" t="b">
        <v>0</v>
      </c>
      <c r="FM278" s="128">
        <v>0</v>
      </c>
      <c r="FN278" s="128">
        <v>0</v>
      </c>
      <c r="FO278" s="128">
        <v>0</v>
      </c>
      <c r="FP278" s="128">
        <v>0</v>
      </c>
      <c r="FQ278" s="128">
        <v>0</v>
      </c>
      <c r="FR278" s="128">
        <v>0</v>
      </c>
      <c r="FS278" s="183" t="s">
        <v>993</v>
      </c>
      <c r="FT278" s="128">
        <v>0</v>
      </c>
      <c r="FU278" s="126">
        <v>0</v>
      </c>
      <c r="FV278" s="126">
        <v>48</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6">
        <v>0</v>
      </c>
      <c r="GM278" s="127" t="b">
        <v>0</v>
      </c>
      <c r="GN278" s="183" t="s">
        <v>993</v>
      </c>
      <c r="GO278" s="183" t="s">
        <v>993</v>
      </c>
      <c r="GP278" s="183" t="s">
        <v>993</v>
      </c>
      <c r="GQ278" s="183" t="s">
        <v>993</v>
      </c>
      <c r="GR278" s="127"/>
      <c r="GS278" s="123"/>
    </row>
    <row r="279" spans="1:201">
      <c r="A279" s="122"/>
      <c r="B279" s="210" t="s">
        <v>699</v>
      </c>
      <c r="C279" s="183" t="s">
        <v>1183</v>
      </c>
      <c r="D279" s="183" t="s">
        <v>1184</v>
      </c>
      <c r="E279" s="183" t="s">
        <v>437</v>
      </c>
      <c r="F279" s="183" t="s">
        <v>986</v>
      </c>
      <c r="G279" s="183" t="s">
        <v>1062</v>
      </c>
      <c r="H279" s="183" t="s">
        <v>1063</v>
      </c>
      <c r="I279" s="183" t="s">
        <v>1064</v>
      </c>
      <c r="J279" s="183" t="s">
        <v>1065</v>
      </c>
      <c r="K279" s="126">
        <v>8</v>
      </c>
      <c r="L279" s="183" t="s">
        <v>1184</v>
      </c>
      <c r="M279" s="183" t="s">
        <v>1094</v>
      </c>
      <c r="N279" s="183" t="s">
        <v>708</v>
      </c>
      <c r="O279" s="183" t="s">
        <v>1022</v>
      </c>
      <c r="P279" s="183" t="s">
        <v>296</v>
      </c>
      <c r="Q279" s="183" t="s">
        <v>296</v>
      </c>
      <c r="R279" s="127" t="b">
        <v>0</v>
      </c>
      <c r="S279" s="126">
        <v>0</v>
      </c>
      <c r="T279" s="127" t="b">
        <v>0</v>
      </c>
      <c r="U279" s="126">
        <v>0</v>
      </c>
      <c r="V279" s="127" t="b">
        <v>1</v>
      </c>
      <c r="W279" s="127" t="b">
        <v>0</v>
      </c>
      <c r="X279" s="183" t="s">
        <v>296</v>
      </c>
      <c r="Y279" s="183" t="b">
        <f t="shared" si="78"/>
        <v>1</v>
      </c>
      <c r="Z279" s="183" t="s">
        <v>993</v>
      </c>
      <c r="AA279" s="127" t="b">
        <v>0</v>
      </c>
      <c r="AB279" s="183" t="s">
        <v>993</v>
      </c>
      <c r="AC279" s="183" t="s">
        <v>993</v>
      </c>
      <c r="AD279" s="183" t="s">
        <v>993</v>
      </c>
      <c r="AE279" s="183">
        <f t="shared" si="79"/>
        <v>48</v>
      </c>
      <c r="AF279" s="183">
        <f t="shared" si="80"/>
        <v>48</v>
      </c>
      <c r="AG279" s="183">
        <f t="shared" si="81"/>
        <v>39</v>
      </c>
      <c r="AH279" s="183">
        <f t="shared" si="82"/>
        <v>48</v>
      </c>
      <c r="AI279" s="126">
        <v>0</v>
      </c>
      <c r="AJ279" s="126">
        <v>0</v>
      </c>
      <c r="AK279" s="126">
        <v>0</v>
      </c>
      <c r="AL279" s="126">
        <v>0</v>
      </c>
      <c r="AM279" s="126">
        <v>0</v>
      </c>
      <c r="AN279" s="126">
        <v>48</v>
      </c>
      <c r="AO279" s="126">
        <v>48</v>
      </c>
      <c r="AP279" s="126">
        <v>39</v>
      </c>
      <c r="AQ279" s="126">
        <v>48</v>
      </c>
      <c r="AR279" s="126">
        <v>48</v>
      </c>
      <c r="AS279" s="126">
        <v>48</v>
      </c>
      <c r="AT279" s="126">
        <v>39</v>
      </c>
      <c r="AU279" s="126">
        <v>48</v>
      </c>
      <c r="AV279" s="126">
        <v>0</v>
      </c>
      <c r="AW279" s="126">
        <v>0</v>
      </c>
      <c r="AX279" s="126">
        <v>0</v>
      </c>
      <c r="AY279" s="126">
        <v>0</v>
      </c>
      <c r="AZ279" s="126">
        <v>0</v>
      </c>
      <c r="BA279" s="126">
        <v>0</v>
      </c>
      <c r="BB279" s="126">
        <v>0</v>
      </c>
      <c r="BC279" s="127" t="b">
        <v>0</v>
      </c>
      <c r="BD279" s="127"/>
      <c r="BE279" s="183" t="s">
        <v>422</v>
      </c>
      <c r="BF279" s="126">
        <v>48</v>
      </c>
      <c r="BG279" s="183" t="s">
        <v>993</v>
      </c>
      <c r="BH279" s="126">
        <v>0</v>
      </c>
      <c r="BI279" s="183" t="s">
        <v>993</v>
      </c>
      <c r="BJ279" s="126">
        <v>0</v>
      </c>
      <c r="BK279" s="126">
        <v>0</v>
      </c>
      <c r="BL279" s="126">
        <v>0</v>
      </c>
      <c r="BM279" s="183" t="s">
        <v>993</v>
      </c>
      <c r="BN279" s="183" t="s">
        <v>993</v>
      </c>
      <c r="BO279" s="183" t="s">
        <v>993</v>
      </c>
      <c r="BP279" s="126">
        <v>0</v>
      </c>
      <c r="BQ279" s="183" t="s">
        <v>993</v>
      </c>
      <c r="BR279" s="126">
        <v>0</v>
      </c>
      <c r="BS279" s="183" t="s">
        <v>993</v>
      </c>
      <c r="BT279" s="126">
        <v>0</v>
      </c>
      <c r="BU279" s="126">
        <v>0</v>
      </c>
      <c r="BV279" s="126">
        <v>0</v>
      </c>
      <c r="BW279" s="183" t="s">
        <v>993</v>
      </c>
      <c r="BX279" s="126">
        <v>0</v>
      </c>
      <c r="BY279" s="183" t="s">
        <v>993</v>
      </c>
      <c r="BZ279" s="126">
        <v>0</v>
      </c>
      <c r="CA279" s="183" t="s">
        <v>993</v>
      </c>
      <c r="CB279" s="126">
        <v>0</v>
      </c>
      <c r="CC279" s="126">
        <v>0</v>
      </c>
      <c r="CD279" s="126">
        <v>0</v>
      </c>
      <c r="CE279" s="183" t="s">
        <v>993</v>
      </c>
      <c r="CF279" s="126">
        <v>0</v>
      </c>
      <c r="CG279" s="183" t="s">
        <v>993</v>
      </c>
      <c r="CH279" s="126">
        <v>0</v>
      </c>
      <c r="CI279" s="183" t="s">
        <v>993</v>
      </c>
      <c r="CJ279" s="126">
        <v>0</v>
      </c>
      <c r="CK279" s="126">
        <v>0</v>
      </c>
      <c r="CL279" s="126">
        <v>0</v>
      </c>
      <c r="CM279" s="126">
        <v>12</v>
      </c>
      <c r="CN279" s="126">
        <v>0</v>
      </c>
      <c r="CO279" s="126">
        <v>0</v>
      </c>
      <c r="CP279" s="126">
        <v>0</v>
      </c>
      <c r="CQ279" s="126">
        <v>10</v>
      </c>
      <c r="CR279" s="126">
        <v>1.3</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7" t="b">
        <v>0</v>
      </c>
      <c r="DH279" s="183" t="s">
        <v>270</v>
      </c>
      <c r="DI279" s="183" t="s">
        <v>993</v>
      </c>
      <c r="DJ279" s="183" t="s">
        <v>993</v>
      </c>
      <c r="DK279" s="183" t="s">
        <v>993</v>
      </c>
      <c r="DL279" s="126">
        <v>48</v>
      </c>
      <c r="DM279" s="126">
        <v>48</v>
      </c>
      <c r="DN279" s="126">
        <v>0</v>
      </c>
      <c r="DO279" s="126">
        <v>0</v>
      </c>
      <c r="DP279" s="126">
        <v>16677</v>
      </c>
      <c r="DQ279" s="126">
        <v>44</v>
      </c>
      <c r="DR279" s="167">
        <f t="shared" si="83"/>
        <v>0.95188356164383559</v>
      </c>
      <c r="DS279" s="168">
        <f t="shared" si="84"/>
        <v>362.54347826086956</v>
      </c>
      <c r="DT279" s="126">
        <v>48</v>
      </c>
      <c r="DU279" s="126">
        <v>5</v>
      </c>
      <c r="DV279" s="126">
        <v>0</v>
      </c>
      <c r="DW279" s="126">
        <v>41</v>
      </c>
      <c r="DX279" s="126">
        <v>0</v>
      </c>
      <c r="DY279" s="126">
        <v>2</v>
      </c>
      <c r="DZ279" s="126">
        <v>0</v>
      </c>
      <c r="EA279" s="126">
        <v>0</v>
      </c>
      <c r="EB279" s="126">
        <v>44</v>
      </c>
      <c r="EC279" s="126">
        <v>3</v>
      </c>
      <c r="ED279" s="126">
        <v>2</v>
      </c>
      <c r="EE279" s="126">
        <v>2</v>
      </c>
      <c r="EF279" s="126">
        <v>1</v>
      </c>
      <c r="EG279" s="126">
        <v>4</v>
      </c>
      <c r="EH279" s="126">
        <v>3</v>
      </c>
      <c r="EI279" s="126">
        <v>1</v>
      </c>
      <c r="EJ279" s="126">
        <v>28</v>
      </c>
      <c r="EK279" s="126">
        <v>0</v>
      </c>
      <c r="EL279" s="126">
        <v>41</v>
      </c>
      <c r="EM279" s="126">
        <v>31</v>
      </c>
      <c r="EN279" s="126">
        <v>0</v>
      </c>
      <c r="EO279" s="126">
        <v>10</v>
      </c>
      <c r="EP279" s="126">
        <v>0</v>
      </c>
      <c r="EQ279" s="126">
        <v>0</v>
      </c>
      <c r="ER279" s="127" t="b">
        <v>0</v>
      </c>
      <c r="ES279" s="127" t="b">
        <v>0</v>
      </c>
      <c r="ET279" s="127" t="b">
        <v>0</v>
      </c>
      <c r="EU279" s="128">
        <v>0</v>
      </c>
      <c r="EV279" s="128">
        <v>0</v>
      </c>
      <c r="EW279" s="128">
        <v>0</v>
      </c>
      <c r="EX279" s="128">
        <v>0</v>
      </c>
      <c r="EY279" s="128">
        <v>0</v>
      </c>
      <c r="EZ279" s="128">
        <v>0</v>
      </c>
      <c r="FA279" s="127" t="b">
        <v>0</v>
      </c>
      <c r="FB279" s="127" t="b">
        <v>0</v>
      </c>
      <c r="FC279" s="127" t="b">
        <v>0</v>
      </c>
      <c r="FD279" s="128">
        <v>0</v>
      </c>
      <c r="FE279" s="128">
        <v>0</v>
      </c>
      <c r="FF279" s="128">
        <v>0</v>
      </c>
      <c r="FG279" s="128">
        <v>0</v>
      </c>
      <c r="FH279" s="128">
        <v>0</v>
      </c>
      <c r="FI279" s="128">
        <v>0</v>
      </c>
      <c r="FJ279" s="127" t="b">
        <v>0</v>
      </c>
      <c r="FK279" s="127" t="b">
        <v>0</v>
      </c>
      <c r="FL279" s="127" t="b">
        <v>0</v>
      </c>
      <c r="FM279" s="128">
        <v>0</v>
      </c>
      <c r="FN279" s="128">
        <v>0</v>
      </c>
      <c r="FO279" s="128">
        <v>0</v>
      </c>
      <c r="FP279" s="128">
        <v>0</v>
      </c>
      <c r="FQ279" s="128">
        <v>0</v>
      </c>
      <c r="FR279" s="128">
        <v>0</v>
      </c>
      <c r="FS279" s="183" t="s">
        <v>993</v>
      </c>
      <c r="FT279" s="128">
        <v>0</v>
      </c>
      <c r="FU279" s="126">
        <v>0</v>
      </c>
      <c r="FV279" s="126">
        <v>41</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6">
        <v>0</v>
      </c>
      <c r="GM279" s="127" t="b">
        <v>0</v>
      </c>
      <c r="GN279" s="183" t="s">
        <v>993</v>
      </c>
      <c r="GO279" s="183" t="s">
        <v>993</v>
      </c>
      <c r="GP279" s="183" t="s">
        <v>993</v>
      </c>
      <c r="GQ279" s="183" t="s">
        <v>993</v>
      </c>
      <c r="GR279" s="127"/>
      <c r="GS279" s="123"/>
    </row>
    <row r="280" spans="1:201">
      <c r="A280" s="122"/>
      <c r="B280" s="210" t="s">
        <v>709</v>
      </c>
      <c r="C280" s="183" t="s">
        <v>1191</v>
      </c>
      <c r="D280" s="183" t="s">
        <v>710</v>
      </c>
      <c r="E280" s="183" t="s">
        <v>437</v>
      </c>
      <c r="F280" s="183" t="s">
        <v>986</v>
      </c>
      <c r="G280" s="183" t="s">
        <v>1062</v>
      </c>
      <c r="H280" s="183" t="s">
        <v>1063</v>
      </c>
      <c r="I280" s="183" t="s">
        <v>1064</v>
      </c>
      <c r="J280" s="183" t="s">
        <v>1065</v>
      </c>
      <c r="K280" s="126">
        <v>1</v>
      </c>
      <c r="L280" s="183" t="s">
        <v>710</v>
      </c>
      <c r="M280" s="183" t="s">
        <v>1192</v>
      </c>
      <c r="N280" s="183" t="s">
        <v>373</v>
      </c>
      <c r="O280" s="183" t="s">
        <v>1193</v>
      </c>
      <c r="P280" s="183" t="s">
        <v>293</v>
      </c>
      <c r="Q280" s="183" t="s">
        <v>296</v>
      </c>
      <c r="R280" s="127" t="b">
        <v>0</v>
      </c>
      <c r="S280" s="126">
        <v>0</v>
      </c>
      <c r="T280" s="127" t="b">
        <v>0</v>
      </c>
      <c r="U280" s="126">
        <v>0</v>
      </c>
      <c r="V280" s="127" t="b">
        <v>1</v>
      </c>
      <c r="W280" s="127" t="b">
        <v>0</v>
      </c>
      <c r="X280" s="183" t="s">
        <v>296</v>
      </c>
      <c r="Y280" s="183" t="b">
        <f t="shared" si="78"/>
        <v>1</v>
      </c>
      <c r="Z280" s="183" t="s">
        <v>993</v>
      </c>
      <c r="AA280" s="127" t="b">
        <v>0</v>
      </c>
      <c r="AB280" s="183" t="s">
        <v>993</v>
      </c>
      <c r="AC280" s="183" t="s">
        <v>993</v>
      </c>
      <c r="AD280" s="183" t="s">
        <v>993</v>
      </c>
      <c r="AE280" s="183">
        <f t="shared" si="79"/>
        <v>60</v>
      </c>
      <c r="AF280" s="183">
        <f t="shared" si="80"/>
        <v>60</v>
      </c>
      <c r="AG280" s="183">
        <f t="shared" si="81"/>
        <v>56</v>
      </c>
      <c r="AH280" s="183">
        <f t="shared" si="82"/>
        <v>60</v>
      </c>
      <c r="AI280" s="126">
        <v>0</v>
      </c>
      <c r="AJ280" s="126">
        <v>0</v>
      </c>
      <c r="AK280" s="126">
        <v>0</v>
      </c>
      <c r="AL280" s="126">
        <v>0</v>
      </c>
      <c r="AM280" s="126">
        <v>0</v>
      </c>
      <c r="AN280" s="126">
        <v>60</v>
      </c>
      <c r="AO280" s="126">
        <v>60</v>
      </c>
      <c r="AP280" s="126">
        <v>56</v>
      </c>
      <c r="AQ280" s="126">
        <v>60</v>
      </c>
      <c r="AR280" s="126">
        <v>60</v>
      </c>
      <c r="AS280" s="126">
        <v>60</v>
      </c>
      <c r="AT280" s="126">
        <v>56</v>
      </c>
      <c r="AU280" s="126">
        <v>0</v>
      </c>
      <c r="AV280" s="126">
        <v>0</v>
      </c>
      <c r="AW280" s="126">
        <v>0</v>
      </c>
      <c r="AX280" s="126">
        <v>0</v>
      </c>
      <c r="AY280" s="126">
        <v>60</v>
      </c>
      <c r="AZ280" s="126">
        <v>0</v>
      </c>
      <c r="BA280" s="126">
        <v>0</v>
      </c>
      <c r="BB280" s="126">
        <v>0</v>
      </c>
      <c r="BC280" s="127" t="b">
        <v>1</v>
      </c>
      <c r="BD280" s="127"/>
      <c r="BE280" s="183" t="s">
        <v>422</v>
      </c>
      <c r="BF280" s="126">
        <v>60</v>
      </c>
      <c r="BG280" s="183" t="s">
        <v>993</v>
      </c>
      <c r="BH280" s="126">
        <v>0</v>
      </c>
      <c r="BI280" s="183" t="s">
        <v>993</v>
      </c>
      <c r="BJ280" s="126">
        <v>0</v>
      </c>
      <c r="BK280" s="126">
        <v>0</v>
      </c>
      <c r="BL280" s="126">
        <v>0</v>
      </c>
      <c r="BM280" s="183" t="s">
        <v>993</v>
      </c>
      <c r="BN280" s="183" t="s">
        <v>993</v>
      </c>
      <c r="BO280" s="183" t="s">
        <v>993</v>
      </c>
      <c r="BP280" s="126">
        <v>0</v>
      </c>
      <c r="BQ280" s="183" t="s">
        <v>993</v>
      </c>
      <c r="BR280" s="126">
        <v>0</v>
      </c>
      <c r="BS280" s="183" t="s">
        <v>993</v>
      </c>
      <c r="BT280" s="126">
        <v>0</v>
      </c>
      <c r="BU280" s="126">
        <v>0</v>
      </c>
      <c r="BV280" s="126">
        <v>0</v>
      </c>
      <c r="BW280" s="183" t="s">
        <v>993</v>
      </c>
      <c r="BX280" s="126">
        <v>0</v>
      </c>
      <c r="BY280" s="183" t="s">
        <v>993</v>
      </c>
      <c r="BZ280" s="126">
        <v>0</v>
      </c>
      <c r="CA280" s="183" t="s">
        <v>993</v>
      </c>
      <c r="CB280" s="126">
        <v>0</v>
      </c>
      <c r="CC280" s="126">
        <v>0</v>
      </c>
      <c r="CD280" s="126">
        <v>0</v>
      </c>
      <c r="CE280" s="183" t="s">
        <v>993</v>
      </c>
      <c r="CF280" s="126">
        <v>0</v>
      </c>
      <c r="CG280" s="183" t="s">
        <v>993</v>
      </c>
      <c r="CH280" s="126">
        <v>0</v>
      </c>
      <c r="CI280" s="183" t="s">
        <v>993</v>
      </c>
      <c r="CJ280" s="126">
        <v>0</v>
      </c>
      <c r="CK280" s="126">
        <v>0</v>
      </c>
      <c r="CL280" s="126">
        <v>0</v>
      </c>
      <c r="CM280" s="126">
        <v>13</v>
      </c>
      <c r="CN280" s="126">
        <v>0</v>
      </c>
      <c r="CO280" s="126">
        <v>6</v>
      </c>
      <c r="CP280" s="126">
        <v>0</v>
      </c>
      <c r="CQ280" s="126">
        <v>14</v>
      </c>
      <c r="CR280" s="126">
        <v>0</v>
      </c>
      <c r="CS280" s="126">
        <v>0</v>
      </c>
      <c r="CT280" s="126">
        <v>0</v>
      </c>
      <c r="CU280" s="126">
        <v>1</v>
      </c>
      <c r="CV280" s="126">
        <v>0</v>
      </c>
      <c r="CW280" s="126">
        <v>1</v>
      </c>
      <c r="CX280" s="126">
        <v>0</v>
      </c>
      <c r="CY280" s="126">
        <v>0</v>
      </c>
      <c r="CZ280" s="126">
        <v>0</v>
      </c>
      <c r="DA280" s="126">
        <v>1</v>
      </c>
      <c r="DB280" s="126">
        <v>0</v>
      </c>
      <c r="DC280" s="126">
        <v>0</v>
      </c>
      <c r="DD280" s="126">
        <v>0</v>
      </c>
      <c r="DE280" s="126">
        <v>0</v>
      </c>
      <c r="DF280" s="126">
        <v>0</v>
      </c>
      <c r="DG280" s="127" t="b">
        <v>0</v>
      </c>
      <c r="DH280" s="183" t="s">
        <v>1000</v>
      </c>
      <c r="DI280" s="183" t="s">
        <v>993</v>
      </c>
      <c r="DJ280" s="183" t="s">
        <v>993</v>
      </c>
      <c r="DK280" s="183" t="s">
        <v>993</v>
      </c>
      <c r="DL280" s="126">
        <v>89</v>
      </c>
      <c r="DM280" s="126">
        <v>89</v>
      </c>
      <c r="DN280" s="126">
        <v>0</v>
      </c>
      <c r="DO280" s="126">
        <v>0</v>
      </c>
      <c r="DP280" s="126">
        <v>21967</v>
      </c>
      <c r="DQ280" s="126">
        <v>92</v>
      </c>
      <c r="DR280" s="167">
        <f t="shared" si="83"/>
        <v>1.0030593607305935</v>
      </c>
      <c r="DS280" s="168">
        <f t="shared" si="84"/>
        <v>242.7292817679558</v>
      </c>
      <c r="DT280" s="126">
        <v>89</v>
      </c>
      <c r="DU280" s="126">
        <v>0</v>
      </c>
      <c r="DV280" s="126">
        <v>26</v>
      </c>
      <c r="DW280" s="126">
        <v>61</v>
      </c>
      <c r="DX280" s="126">
        <v>1</v>
      </c>
      <c r="DY280" s="126">
        <v>0</v>
      </c>
      <c r="DZ280" s="126">
        <v>0</v>
      </c>
      <c r="EA280" s="126">
        <v>1</v>
      </c>
      <c r="EB280" s="126">
        <v>92</v>
      </c>
      <c r="EC280" s="126">
        <v>0</v>
      </c>
      <c r="ED280" s="126">
        <v>29</v>
      </c>
      <c r="EE280" s="126">
        <v>28</v>
      </c>
      <c r="EF280" s="126">
        <v>1</v>
      </c>
      <c r="EG280" s="126">
        <v>0</v>
      </c>
      <c r="EH280" s="126">
        <v>0</v>
      </c>
      <c r="EI280" s="126">
        <v>4</v>
      </c>
      <c r="EJ280" s="126">
        <v>30</v>
      </c>
      <c r="EK280" s="126">
        <v>0</v>
      </c>
      <c r="EL280" s="126">
        <v>92</v>
      </c>
      <c r="EM280" s="126">
        <v>92</v>
      </c>
      <c r="EN280" s="126">
        <v>0</v>
      </c>
      <c r="EO280" s="126">
        <v>0</v>
      </c>
      <c r="EP280" s="126">
        <v>0</v>
      </c>
      <c r="EQ280" s="126">
        <v>0</v>
      </c>
      <c r="ER280" s="127" t="b">
        <v>0</v>
      </c>
      <c r="ES280" s="127" t="b">
        <v>0</v>
      </c>
      <c r="ET280" s="127" t="b">
        <v>0</v>
      </c>
      <c r="EU280" s="128">
        <v>0</v>
      </c>
      <c r="EV280" s="128">
        <v>0</v>
      </c>
      <c r="EW280" s="128">
        <v>0</v>
      </c>
      <c r="EX280" s="128">
        <v>0</v>
      </c>
      <c r="EY280" s="128">
        <v>0</v>
      </c>
      <c r="EZ280" s="128">
        <v>0</v>
      </c>
      <c r="FA280" s="127" t="b">
        <v>0</v>
      </c>
      <c r="FB280" s="127" t="b">
        <v>0</v>
      </c>
      <c r="FC280" s="127" t="b">
        <v>0</v>
      </c>
      <c r="FD280" s="128">
        <v>0</v>
      </c>
      <c r="FE280" s="128">
        <v>0</v>
      </c>
      <c r="FF280" s="128">
        <v>0</v>
      </c>
      <c r="FG280" s="128">
        <v>0</v>
      </c>
      <c r="FH280" s="128">
        <v>0</v>
      </c>
      <c r="FI280" s="128">
        <v>0</v>
      </c>
      <c r="FJ280" s="127" t="b">
        <v>0</v>
      </c>
      <c r="FK280" s="127" t="b">
        <v>0</v>
      </c>
      <c r="FL280" s="127" t="b">
        <v>0</v>
      </c>
      <c r="FM280" s="128">
        <v>0</v>
      </c>
      <c r="FN280" s="128">
        <v>0</v>
      </c>
      <c r="FO280" s="128">
        <v>0</v>
      </c>
      <c r="FP280" s="128">
        <v>0</v>
      </c>
      <c r="FQ280" s="128">
        <v>0</v>
      </c>
      <c r="FR280" s="128">
        <v>0</v>
      </c>
      <c r="FS280" s="183" t="s">
        <v>993</v>
      </c>
      <c r="FT280" s="128">
        <v>0</v>
      </c>
      <c r="FU280" s="126">
        <v>0</v>
      </c>
      <c r="FV280" s="126">
        <v>92</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6">
        <v>0</v>
      </c>
      <c r="GM280" s="127" t="b">
        <v>0</v>
      </c>
      <c r="GN280" s="183" t="s">
        <v>993</v>
      </c>
      <c r="GO280" s="183" t="s">
        <v>993</v>
      </c>
      <c r="GP280" s="183" t="s">
        <v>993</v>
      </c>
      <c r="GQ280" s="183" t="s">
        <v>993</v>
      </c>
      <c r="GR280" s="127"/>
      <c r="GS280" s="123"/>
    </row>
    <row r="281" spans="1:201">
      <c r="A281" s="122"/>
      <c r="B281" s="210" t="s">
        <v>650</v>
      </c>
      <c r="C281" s="183" t="s">
        <v>1198</v>
      </c>
      <c r="D281" s="183" t="s">
        <v>26</v>
      </c>
      <c r="E281" s="183" t="s">
        <v>437</v>
      </c>
      <c r="F281" s="183" t="s">
        <v>986</v>
      </c>
      <c r="G281" s="183" t="s">
        <v>1062</v>
      </c>
      <c r="H281" s="183" t="s">
        <v>1063</v>
      </c>
      <c r="I281" s="183" t="s">
        <v>1064</v>
      </c>
      <c r="J281" s="183" t="s">
        <v>1065</v>
      </c>
      <c r="K281" s="126">
        <v>2</v>
      </c>
      <c r="L281" s="183" t="s">
        <v>26</v>
      </c>
      <c r="M281" s="183" t="s">
        <v>991</v>
      </c>
      <c r="N281" s="183" t="s">
        <v>373</v>
      </c>
      <c r="O281" s="183" t="s">
        <v>1022</v>
      </c>
      <c r="P281" s="183" t="s">
        <v>293</v>
      </c>
      <c r="Q281" s="183" t="s">
        <v>296</v>
      </c>
      <c r="R281" s="127" t="b">
        <v>0</v>
      </c>
      <c r="S281" s="126">
        <v>0</v>
      </c>
      <c r="T281" s="127" t="b">
        <v>0</v>
      </c>
      <c r="U281" s="126">
        <v>0</v>
      </c>
      <c r="V281" s="127" t="b">
        <v>0</v>
      </c>
      <c r="W281" s="127" t="b">
        <v>1</v>
      </c>
      <c r="X281" s="183" t="s">
        <v>296</v>
      </c>
      <c r="Y281" s="183" t="b">
        <f t="shared" si="78"/>
        <v>1</v>
      </c>
      <c r="Z281" s="183" t="s">
        <v>993</v>
      </c>
      <c r="AA281" s="127" t="b">
        <v>0</v>
      </c>
      <c r="AB281" s="183" t="s">
        <v>993</v>
      </c>
      <c r="AC281" s="183" t="s">
        <v>993</v>
      </c>
      <c r="AD281" s="183" t="s">
        <v>993</v>
      </c>
      <c r="AE281" s="183">
        <f t="shared" si="79"/>
        <v>60</v>
      </c>
      <c r="AF281" s="183">
        <f t="shared" si="80"/>
        <v>54</v>
      </c>
      <c r="AG281" s="183">
        <f t="shared" si="81"/>
        <v>38</v>
      </c>
      <c r="AH281" s="183">
        <f t="shared" si="82"/>
        <v>60</v>
      </c>
      <c r="AI281" s="126">
        <v>0</v>
      </c>
      <c r="AJ281" s="126">
        <v>0</v>
      </c>
      <c r="AK281" s="126">
        <v>0</v>
      </c>
      <c r="AL281" s="126">
        <v>0</v>
      </c>
      <c r="AM281" s="126">
        <v>0</v>
      </c>
      <c r="AN281" s="126">
        <v>60</v>
      </c>
      <c r="AO281" s="126">
        <v>54</v>
      </c>
      <c r="AP281" s="126">
        <v>38</v>
      </c>
      <c r="AQ281" s="126">
        <v>60</v>
      </c>
      <c r="AR281" s="126">
        <v>60</v>
      </c>
      <c r="AS281" s="126">
        <v>54</v>
      </c>
      <c r="AT281" s="126">
        <v>38</v>
      </c>
      <c r="AU281" s="126">
        <v>60</v>
      </c>
      <c r="AV281" s="126">
        <v>0</v>
      </c>
      <c r="AW281" s="126">
        <v>0</v>
      </c>
      <c r="AX281" s="126">
        <v>0</v>
      </c>
      <c r="AY281" s="126">
        <v>0</v>
      </c>
      <c r="AZ281" s="126">
        <v>0</v>
      </c>
      <c r="BA281" s="126">
        <v>0</v>
      </c>
      <c r="BB281" s="126">
        <v>0</v>
      </c>
      <c r="BC281" s="127" t="b">
        <v>0</v>
      </c>
      <c r="BD281" s="127"/>
      <c r="BE281" s="183" t="s">
        <v>422</v>
      </c>
      <c r="BF281" s="126">
        <v>60</v>
      </c>
      <c r="BG281" s="183" t="s">
        <v>993</v>
      </c>
      <c r="BH281" s="126">
        <v>0</v>
      </c>
      <c r="BI281" s="183" t="s">
        <v>993</v>
      </c>
      <c r="BJ281" s="126">
        <v>0</v>
      </c>
      <c r="BK281" s="126">
        <v>0</v>
      </c>
      <c r="BL281" s="126">
        <v>0</v>
      </c>
      <c r="BM281" s="183" t="s">
        <v>993</v>
      </c>
      <c r="BN281" s="183" t="s">
        <v>993</v>
      </c>
      <c r="BO281" s="183" t="s">
        <v>993</v>
      </c>
      <c r="BP281" s="126">
        <v>0</v>
      </c>
      <c r="BQ281" s="183" t="s">
        <v>993</v>
      </c>
      <c r="BR281" s="126">
        <v>0</v>
      </c>
      <c r="BS281" s="183" t="s">
        <v>993</v>
      </c>
      <c r="BT281" s="126">
        <v>0</v>
      </c>
      <c r="BU281" s="126">
        <v>0</v>
      </c>
      <c r="BV281" s="126">
        <v>0</v>
      </c>
      <c r="BW281" s="183" t="s">
        <v>993</v>
      </c>
      <c r="BX281" s="126">
        <v>0</v>
      </c>
      <c r="BY281" s="183" t="s">
        <v>993</v>
      </c>
      <c r="BZ281" s="126">
        <v>0</v>
      </c>
      <c r="CA281" s="183" t="s">
        <v>993</v>
      </c>
      <c r="CB281" s="126">
        <v>0</v>
      </c>
      <c r="CC281" s="126">
        <v>0</v>
      </c>
      <c r="CD281" s="126">
        <v>0</v>
      </c>
      <c r="CE281" s="183" t="s">
        <v>993</v>
      </c>
      <c r="CF281" s="126">
        <v>0</v>
      </c>
      <c r="CG281" s="183" t="s">
        <v>993</v>
      </c>
      <c r="CH281" s="126">
        <v>0</v>
      </c>
      <c r="CI281" s="183" t="s">
        <v>993</v>
      </c>
      <c r="CJ281" s="126">
        <v>0</v>
      </c>
      <c r="CK281" s="126">
        <v>0</v>
      </c>
      <c r="CL281" s="126">
        <v>0</v>
      </c>
      <c r="CM281" s="126">
        <v>12</v>
      </c>
      <c r="CN281" s="126">
        <v>0</v>
      </c>
      <c r="CO281" s="126">
        <v>2</v>
      </c>
      <c r="CP281" s="126">
        <v>0</v>
      </c>
      <c r="CQ281" s="126">
        <v>10</v>
      </c>
      <c r="CR281" s="126">
        <v>0.7</v>
      </c>
      <c r="CS281" s="126">
        <v>0</v>
      </c>
      <c r="CT281" s="126">
        <v>0</v>
      </c>
      <c r="CU281" s="126">
        <v>0</v>
      </c>
      <c r="CV281" s="126">
        <v>0</v>
      </c>
      <c r="CW281" s="126">
        <v>0</v>
      </c>
      <c r="CX281" s="126">
        <v>0</v>
      </c>
      <c r="CY281" s="126">
        <v>0</v>
      </c>
      <c r="CZ281" s="126">
        <v>0</v>
      </c>
      <c r="DA281" s="126">
        <v>0</v>
      </c>
      <c r="DB281" s="126">
        <v>0</v>
      </c>
      <c r="DC281" s="126">
        <v>0</v>
      </c>
      <c r="DD281" s="126">
        <v>0</v>
      </c>
      <c r="DE281" s="126">
        <v>0</v>
      </c>
      <c r="DF281" s="126">
        <v>0</v>
      </c>
      <c r="DG281" s="127" t="b">
        <v>0</v>
      </c>
      <c r="DH281" s="183" t="s">
        <v>999</v>
      </c>
      <c r="DI281" s="183" t="s">
        <v>270</v>
      </c>
      <c r="DJ281" s="183" t="s">
        <v>298</v>
      </c>
      <c r="DK281" s="183" t="s">
        <v>993</v>
      </c>
      <c r="DL281" s="126">
        <v>100</v>
      </c>
      <c r="DM281" s="126">
        <v>100</v>
      </c>
      <c r="DN281" s="126">
        <v>0</v>
      </c>
      <c r="DO281" s="126">
        <v>0</v>
      </c>
      <c r="DP281" s="126">
        <v>17097</v>
      </c>
      <c r="DQ281" s="126">
        <v>107</v>
      </c>
      <c r="DR281" s="167">
        <f t="shared" si="83"/>
        <v>0.78068493150684937</v>
      </c>
      <c r="DS281" s="168">
        <f t="shared" si="84"/>
        <v>165.18840579710144</v>
      </c>
      <c r="DT281" s="126">
        <v>100</v>
      </c>
      <c r="DU281" s="126">
        <v>8</v>
      </c>
      <c r="DV281" s="126">
        <v>7</v>
      </c>
      <c r="DW281" s="126">
        <v>32</v>
      </c>
      <c r="DX281" s="126">
        <v>53</v>
      </c>
      <c r="DY281" s="126">
        <v>0</v>
      </c>
      <c r="DZ281" s="126">
        <v>0</v>
      </c>
      <c r="EA281" s="126">
        <v>0</v>
      </c>
      <c r="EB281" s="126">
        <v>107</v>
      </c>
      <c r="EC281" s="126">
        <v>4</v>
      </c>
      <c r="ED281" s="126">
        <v>10</v>
      </c>
      <c r="EE281" s="126">
        <v>11</v>
      </c>
      <c r="EF281" s="126">
        <v>4</v>
      </c>
      <c r="EG281" s="126">
        <v>55</v>
      </c>
      <c r="EH281" s="126">
        <v>0</v>
      </c>
      <c r="EI281" s="126">
        <v>2</v>
      </c>
      <c r="EJ281" s="126">
        <v>21</v>
      </c>
      <c r="EK281" s="126">
        <v>0</v>
      </c>
      <c r="EL281" s="126">
        <v>103</v>
      </c>
      <c r="EM281" s="126">
        <v>103</v>
      </c>
      <c r="EN281" s="126">
        <v>0</v>
      </c>
      <c r="EO281" s="126">
        <v>0</v>
      </c>
      <c r="EP281" s="126">
        <v>0</v>
      </c>
      <c r="EQ281" s="126">
        <v>0</v>
      </c>
      <c r="ER281" s="127" t="b">
        <v>0</v>
      </c>
      <c r="ES281" s="127" t="b">
        <v>0</v>
      </c>
      <c r="ET281" s="127" t="b">
        <v>1</v>
      </c>
      <c r="EU281" s="128">
        <v>0</v>
      </c>
      <c r="EV281" s="128">
        <v>0</v>
      </c>
      <c r="EW281" s="128">
        <v>0</v>
      </c>
      <c r="EX281" s="128">
        <v>0</v>
      </c>
      <c r="EY281" s="128">
        <v>0</v>
      </c>
      <c r="EZ281" s="128">
        <v>0</v>
      </c>
      <c r="FA281" s="127" t="b">
        <v>0</v>
      </c>
      <c r="FB281" s="127" t="b">
        <v>0</v>
      </c>
      <c r="FC281" s="127" t="b">
        <v>1</v>
      </c>
      <c r="FD281" s="128">
        <v>0</v>
      </c>
      <c r="FE281" s="128">
        <v>0</v>
      </c>
      <c r="FF281" s="128">
        <v>0</v>
      </c>
      <c r="FG281" s="128">
        <v>0</v>
      </c>
      <c r="FH281" s="128">
        <v>0</v>
      </c>
      <c r="FI281" s="128">
        <v>0</v>
      </c>
      <c r="FJ281" s="127" t="b">
        <v>0</v>
      </c>
      <c r="FK281" s="127" t="b">
        <v>0</v>
      </c>
      <c r="FL281" s="127" t="b">
        <v>1</v>
      </c>
      <c r="FM281" s="128">
        <v>0</v>
      </c>
      <c r="FN281" s="128">
        <v>0</v>
      </c>
      <c r="FO281" s="128">
        <v>0</v>
      </c>
      <c r="FP281" s="128">
        <v>0</v>
      </c>
      <c r="FQ281" s="128">
        <v>0</v>
      </c>
      <c r="FR281" s="128">
        <v>0</v>
      </c>
      <c r="FS281" s="183" t="s">
        <v>293</v>
      </c>
      <c r="FT281" s="128">
        <v>0</v>
      </c>
      <c r="FU281" s="126">
        <v>0</v>
      </c>
      <c r="FV281" s="126">
        <v>103</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6">
        <v>0</v>
      </c>
      <c r="GM281" s="127" t="b">
        <v>0</v>
      </c>
      <c r="GN281" s="183" t="s">
        <v>993</v>
      </c>
      <c r="GO281" s="183" t="s">
        <v>993</v>
      </c>
      <c r="GP281" s="183" t="s">
        <v>993</v>
      </c>
      <c r="GQ281" s="183" t="s">
        <v>993</v>
      </c>
      <c r="GR281" s="127"/>
      <c r="GS281" s="123"/>
    </row>
    <row r="282" spans="1:201">
      <c r="A282" s="122"/>
      <c r="B282" s="210" t="s">
        <v>1383</v>
      </c>
      <c r="C282" s="183" t="s">
        <v>1384</v>
      </c>
      <c r="D282" s="183" t="s">
        <v>1385</v>
      </c>
      <c r="E282" s="183" t="s">
        <v>437</v>
      </c>
      <c r="F282" s="183" t="s">
        <v>986</v>
      </c>
      <c r="G282" s="183" t="s">
        <v>1062</v>
      </c>
      <c r="H282" s="183" t="s">
        <v>1063</v>
      </c>
      <c r="I282" s="183" t="s">
        <v>1064</v>
      </c>
      <c r="J282" s="183" t="s">
        <v>1065</v>
      </c>
      <c r="K282" s="126">
        <v>3</v>
      </c>
      <c r="L282" s="183" t="s">
        <v>1385</v>
      </c>
      <c r="M282" s="183" t="s">
        <v>991</v>
      </c>
      <c r="N282" s="183" t="s">
        <v>1894</v>
      </c>
      <c r="O282" s="183" t="s">
        <v>1001</v>
      </c>
      <c r="P282" s="183" t="s">
        <v>293</v>
      </c>
      <c r="Q282" s="183" t="s">
        <v>296</v>
      </c>
      <c r="R282" s="127" t="b">
        <v>0</v>
      </c>
      <c r="S282" s="126">
        <v>0</v>
      </c>
      <c r="T282" s="127" t="b">
        <v>0</v>
      </c>
      <c r="U282" s="126">
        <v>0</v>
      </c>
      <c r="V282" s="127" t="b">
        <v>0</v>
      </c>
      <c r="W282" s="127" t="b">
        <v>1</v>
      </c>
      <c r="X282" s="183" t="s">
        <v>296</v>
      </c>
      <c r="Y282" s="183" t="b">
        <f t="shared" si="78"/>
        <v>1</v>
      </c>
      <c r="Z282" s="183" t="s">
        <v>993</v>
      </c>
      <c r="AA282" s="127" t="b">
        <v>0</v>
      </c>
      <c r="AB282" s="183" t="s">
        <v>993</v>
      </c>
      <c r="AC282" s="183" t="s">
        <v>993</v>
      </c>
      <c r="AD282" s="183" t="s">
        <v>993</v>
      </c>
      <c r="AE282" s="183">
        <f t="shared" si="79"/>
        <v>40</v>
      </c>
      <c r="AF282" s="183">
        <f t="shared" si="80"/>
        <v>40</v>
      </c>
      <c r="AG282" s="183">
        <f t="shared" si="81"/>
        <v>35</v>
      </c>
      <c r="AH282" s="183">
        <f t="shared" si="82"/>
        <v>40</v>
      </c>
      <c r="AI282" s="126">
        <v>0</v>
      </c>
      <c r="AJ282" s="126">
        <v>0</v>
      </c>
      <c r="AK282" s="126">
        <v>0</v>
      </c>
      <c r="AL282" s="126">
        <v>0</v>
      </c>
      <c r="AM282" s="126">
        <v>0</v>
      </c>
      <c r="AN282" s="126">
        <v>40</v>
      </c>
      <c r="AO282" s="126">
        <v>40</v>
      </c>
      <c r="AP282" s="126">
        <v>35</v>
      </c>
      <c r="AQ282" s="126">
        <v>40</v>
      </c>
      <c r="AR282" s="126">
        <v>40</v>
      </c>
      <c r="AS282" s="126">
        <v>40</v>
      </c>
      <c r="AT282" s="126">
        <v>35</v>
      </c>
      <c r="AU282" s="126">
        <v>40</v>
      </c>
      <c r="AV282" s="126">
        <v>0</v>
      </c>
      <c r="AW282" s="126">
        <v>0</v>
      </c>
      <c r="AX282" s="126">
        <v>0</v>
      </c>
      <c r="AY282" s="126">
        <v>0</v>
      </c>
      <c r="AZ282" s="126">
        <v>0</v>
      </c>
      <c r="BA282" s="126">
        <v>0</v>
      </c>
      <c r="BB282" s="126">
        <v>0</v>
      </c>
      <c r="BC282" s="127" t="b">
        <v>0</v>
      </c>
      <c r="BD282" s="127"/>
      <c r="BE282" s="183" t="s">
        <v>422</v>
      </c>
      <c r="BF282" s="126">
        <v>40</v>
      </c>
      <c r="BG282" s="183" t="s">
        <v>993</v>
      </c>
      <c r="BH282" s="126">
        <v>0</v>
      </c>
      <c r="BI282" s="183" t="s">
        <v>993</v>
      </c>
      <c r="BJ282" s="126">
        <v>0</v>
      </c>
      <c r="BK282" s="126">
        <v>0</v>
      </c>
      <c r="BL282" s="126">
        <v>0</v>
      </c>
      <c r="BM282" s="183" t="s">
        <v>993</v>
      </c>
      <c r="BN282" s="183" t="s">
        <v>993</v>
      </c>
      <c r="BO282" s="183" t="s">
        <v>993</v>
      </c>
      <c r="BP282" s="126">
        <v>0</v>
      </c>
      <c r="BQ282" s="183" t="s">
        <v>993</v>
      </c>
      <c r="BR282" s="126">
        <v>0</v>
      </c>
      <c r="BS282" s="183" t="s">
        <v>993</v>
      </c>
      <c r="BT282" s="126">
        <v>0</v>
      </c>
      <c r="BU282" s="126">
        <v>0</v>
      </c>
      <c r="BV282" s="126">
        <v>0</v>
      </c>
      <c r="BW282" s="183" t="s">
        <v>993</v>
      </c>
      <c r="BX282" s="126">
        <v>0</v>
      </c>
      <c r="BY282" s="183" t="s">
        <v>993</v>
      </c>
      <c r="BZ282" s="126">
        <v>0</v>
      </c>
      <c r="CA282" s="183" t="s">
        <v>993</v>
      </c>
      <c r="CB282" s="126">
        <v>0</v>
      </c>
      <c r="CC282" s="126">
        <v>0</v>
      </c>
      <c r="CD282" s="126">
        <v>0</v>
      </c>
      <c r="CE282" s="183" t="s">
        <v>993</v>
      </c>
      <c r="CF282" s="126">
        <v>0</v>
      </c>
      <c r="CG282" s="183" t="s">
        <v>993</v>
      </c>
      <c r="CH282" s="126">
        <v>0</v>
      </c>
      <c r="CI282" s="183" t="s">
        <v>993</v>
      </c>
      <c r="CJ282" s="126">
        <v>0</v>
      </c>
      <c r="CK282" s="126">
        <v>0</v>
      </c>
      <c r="CL282" s="126">
        <v>0</v>
      </c>
      <c r="CM282" s="126">
        <v>7</v>
      </c>
      <c r="CN282" s="126">
        <v>0.6</v>
      </c>
      <c r="CO282" s="126">
        <v>5</v>
      </c>
      <c r="CP282" s="126">
        <v>0</v>
      </c>
      <c r="CQ282" s="126">
        <v>7</v>
      </c>
      <c r="CR282" s="126">
        <v>0</v>
      </c>
      <c r="CS282" s="126">
        <v>0</v>
      </c>
      <c r="CT282" s="126">
        <v>0</v>
      </c>
      <c r="CU282" s="126">
        <v>4</v>
      </c>
      <c r="CV282" s="126">
        <v>0</v>
      </c>
      <c r="CW282" s="126">
        <v>2</v>
      </c>
      <c r="CX282" s="126">
        <v>0</v>
      </c>
      <c r="CY282" s="126">
        <v>1</v>
      </c>
      <c r="CZ282" s="126">
        <v>0</v>
      </c>
      <c r="DA282" s="126">
        <v>0</v>
      </c>
      <c r="DB282" s="126">
        <v>0</v>
      </c>
      <c r="DC282" s="126">
        <v>0</v>
      </c>
      <c r="DD282" s="126">
        <v>0</v>
      </c>
      <c r="DE282" s="126">
        <v>0</v>
      </c>
      <c r="DF282" s="126">
        <v>0</v>
      </c>
      <c r="DG282" s="127" t="b">
        <v>0</v>
      </c>
      <c r="DH282" s="183" t="s">
        <v>999</v>
      </c>
      <c r="DI282" s="183" t="s">
        <v>270</v>
      </c>
      <c r="DJ282" s="183" t="s">
        <v>525</v>
      </c>
      <c r="DK282" s="183" t="s">
        <v>1000</v>
      </c>
      <c r="DL282" s="126">
        <v>61</v>
      </c>
      <c r="DM282" s="126">
        <v>61</v>
      </c>
      <c r="DN282" s="126">
        <v>0</v>
      </c>
      <c r="DO282" s="126">
        <v>0</v>
      </c>
      <c r="DP282" s="126">
        <v>13974</v>
      </c>
      <c r="DQ282" s="126">
        <v>84</v>
      </c>
      <c r="DR282" s="167">
        <f t="shared" si="83"/>
        <v>0.95712328767123289</v>
      </c>
      <c r="DS282" s="168">
        <f t="shared" si="84"/>
        <v>192.7448275862069</v>
      </c>
      <c r="DT282" s="126">
        <v>61</v>
      </c>
      <c r="DU282" s="126">
        <v>60</v>
      </c>
      <c r="DV282" s="126">
        <v>0</v>
      </c>
      <c r="DW282" s="126">
        <v>1</v>
      </c>
      <c r="DX282" s="126">
        <v>0</v>
      </c>
      <c r="DY282" s="126">
        <v>0</v>
      </c>
      <c r="DZ282" s="126">
        <v>0</v>
      </c>
      <c r="EA282" s="126">
        <v>0</v>
      </c>
      <c r="EB282" s="126">
        <v>84</v>
      </c>
      <c r="EC282" s="126">
        <v>45</v>
      </c>
      <c r="ED282" s="126">
        <v>3</v>
      </c>
      <c r="EE282" s="126">
        <v>11</v>
      </c>
      <c r="EF282" s="126">
        <v>1</v>
      </c>
      <c r="EG282" s="126">
        <v>0</v>
      </c>
      <c r="EH282" s="126">
        <v>0</v>
      </c>
      <c r="EI282" s="126">
        <v>3</v>
      </c>
      <c r="EJ282" s="126">
        <v>20</v>
      </c>
      <c r="EK282" s="126">
        <v>1</v>
      </c>
      <c r="EL282" s="126">
        <v>39</v>
      </c>
      <c r="EM282" s="126">
        <v>23</v>
      </c>
      <c r="EN282" s="126">
        <v>4</v>
      </c>
      <c r="EO282" s="126">
        <v>7</v>
      </c>
      <c r="EP282" s="126">
        <v>5</v>
      </c>
      <c r="EQ282" s="126">
        <v>0</v>
      </c>
      <c r="ER282" s="127" t="b">
        <v>0</v>
      </c>
      <c r="ES282" s="127" t="b">
        <v>0</v>
      </c>
      <c r="ET282" s="127" t="b">
        <v>0</v>
      </c>
      <c r="EU282" s="128">
        <v>0</v>
      </c>
      <c r="EV282" s="128">
        <v>0</v>
      </c>
      <c r="EW282" s="128">
        <v>0</v>
      </c>
      <c r="EX282" s="128">
        <v>0</v>
      </c>
      <c r="EY282" s="128">
        <v>0</v>
      </c>
      <c r="EZ282" s="128">
        <v>0</v>
      </c>
      <c r="FA282" s="127" t="b">
        <v>0</v>
      </c>
      <c r="FB282" s="127" t="b">
        <v>0</v>
      </c>
      <c r="FC282" s="127" t="b">
        <v>0</v>
      </c>
      <c r="FD282" s="128">
        <v>0</v>
      </c>
      <c r="FE282" s="128">
        <v>0</v>
      </c>
      <c r="FF282" s="128">
        <v>0</v>
      </c>
      <c r="FG282" s="128">
        <v>0</v>
      </c>
      <c r="FH282" s="128">
        <v>0</v>
      </c>
      <c r="FI282" s="128">
        <v>0</v>
      </c>
      <c r="FJ282" s="127" t="b">
        <v>0</v>
      </c>
      <c r="FK282" s="127" t="b">
        <v>0</v>
      </c>
      <c r="FL282" s="127" t="b">
        <v>0</v>
      </c>
      <c r="FM282" s="128">
        <v>0</v>
      </c>
      <c r="FN282" s="128">
        <v>0</v>
      </c>
      <c r="FO282" s="128">
        <v>0</v>
      </c>
      <c r="FP282" s="128">
        <v>0</v>
      </c>
      <c r="FQ282" s="128">
        <v>0</v>
      </c>
      <c r="FR282" s="128">
        <v>0</v>
      </c>
      <c r="FS282" s="183" t="s">
        <v>993</v>
      </c>
      <c r="FT282" s="128">
        <v>0</v>
      </c>
      <c r="FU282" s="126">
        <v>0</v>
      </c>
      <c r="FV282" s="126">
        <v>39</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6">
        <v>0</v>
      </c>
      <c r="GM282" s="127" t="b">
        <v>0</v>
      </c>
      <c r="GN282" s="183" t="s">
        <v>993</v>
      </c>
      <c r="GO282" s="183" t="s">
        <v>993</v>
      </c>
      <c r="GP282" s="183" t="s">
        <v>993</v>
      </c>
      <c r="GQ282" s="183" t="s">
        <v>993</v>
      </c>
      <c r="GR282" s="127"/>
      <c r="GS282" s="123"/>
    </row>
    <row r="283" spans="1:201">
      <c r="A283" s="122"/>
      <c r="B283" s="210" t="s">
        <v>711</v>
      </c>
      <c r="C283" s="183" t="s">
        <v>1199</v>
      </c>
      <c r="D283" s="183" t="s">
        <v>713</v>
      </c>
      <c r="E283" s="183" t="s">
        <v>437</v>
      </c>
      <c r="F283" s="183" t="s">
        <v>986</v>
      </c>
      <c r="G283" s="183" t="s">
        <v>1062</v>
      </c>
      <c r="H283" s="183" t="s">
        <v>1063</v>
      </c>
      <c r="I283" s="183" t="s">
        <v>1200</v>
      </c>
      <c r="J283" s="183" t="s">
        <v>1201</v>
      </c>
      <c r="K283" s="126">
        <v>1</v>
      </c>
      <c r="L283" s="183" t="s">
        <v>713</v>
      </c>
      <c r="M283" s="183" t="s">
        <v>991</v>
      </c>
      <c r="N283" s="183" t="s">
        <v>350</v>
      </c>
      <c r="O283" s="183" t="s">
        <v>1058</v>
      </c>
      <c r="P283" s="183" t="s">
        <v>293</v>
      </c>
      <c r="Q283" s="183" t="s">
        <v>296</v>
      </c>
      <c r="R283" s="127" t="b">
        <v>0</v>
      </c>
      <c r="S283" s="126">
        <v>0</v>
      </c>
      <c r="T283" s="127" t="b">
        <v>0</v>
      </c>
      <c r="U283" s="126">
        <v>0</v>
      </c>
      <c r="V283" s="127" t="b">
        <v>0</v>
      </c>
      <c r="W283" s="127" t="b">
        <v>1</v>
      </c>
      <c r="X283" s="183" t="s">
        <v>296</v>
      </c>
      <c r="Y283" s="183" t="b">
        <f t="shared" si="78"/>
        <v>1</v>
      </c>
      <c r="Z283" s="183" t="s">
        <v>993</v>
      </c>
      <c r="AA283" s="127" t="b">
        <v>0</v>
      </c>
      <c r="AB283" s="183" t="s">
        <v>993</v>
      </c>
      <c r="AC283" s="183" t="s">
        <v>993</v>
      </c>
      <c r="AD283" s="183" t="s">
        <v>993</v>
      </c>
      <c r="AE283" s="183">
        <f t="shared" si="79"/>
        <v>35</v>
      </c>
      <c r="AF283" s="183">
        <f t="shared" si="80"/>
        <v>34</v>
      </c>
      <c r="AG283" s="183">
        <f t="shared" si="81"/>
        <v>27</v>
      </c>
      <c r="AH283" s="183">
        <f t="shared" si="82"/>
        <v>35</v>
      </c>
      <c r="AI283" s="126">
        <v>0</v>
      </c>
      <c r="AJ283" s="126">
        <v>0</v>
      </c>
      <c r="AK283" s="126">
        <v>0</v>
      </c>
      <c r="AL283" s="126">
        <v>0</v>
      </c>
      <c r="AM283" s="126">
        <v>0</v>
      </c>
      <c r="AN283" s="126">
        <v>35</v>
      </c>
      <c r="AO283" s="126">
        <v>34</v>
      </c>
      <c r="AP283" s="126">
        <v>27</v>
      </c>
      <c r="AQ283" s="126">
        <v>35</v>
      </c>
      <c r="AR283" s="126">
        <v>15</v>
      </c>
      <c r="AS283" s="126">
        <v>15</v>
      </c>
      <c r="AT283" s="126">
        <v>15</v>
      </c>
      <c r="AU283" s="126">
        <v>35</v>
      </c>
      <c r="AV283" s="126">
        <v>20</v>
      </c>
      <c r="AW283" s="126">
        <v>19</v>
      </c>
      <c r="AX283" s="126">
        <v>12</v>
      </c>
      <c r="AY283" s="126">
        <v>0</v>
      </c>
      <c r="AZ283" s="126">
        <v>0</v>
      </c>
      <c r="BA283" s="126">
        <v>0</v>
      </c>
      <c r="BB283" s="126">
        <v>0</v>
      </c>
      <c r="BC283" s="127" t="b">
        <v>0</v>
      </c>
      <c r="BD283" s="127"/>
      <c r="BE283" s="183" t="s">
        <v>422</v>
      </c>
      <c r="BF283" s="126">
        <v>15</v>
      </c>
      <c r="BG283" s="183" t="s">
        <v>993</v>
      </c>
      <c r="BH283" s="126">
        <v>0</v>
      </c>
      <c r="BI283" s="183" t="s">
        <v>993</v>
      </c>
      <c r="BJ283" s="126">
        <v>0</v>
      </c>
      <c r="BK283" s="126">
        <v>20</v>
      </c>
      <c r="BL283" s="126">
        <v>0</v>
      </c>
      <c r="BM283" s="183" t="s">
        <v>993</v>
      </c>
      <c r="BN283" s="183" t="s">
        <v>993</v>
      </c>
      <c r="BO283" s="183" t="s">
        <v>993</v>
      </c>
      <c r="BP283" s="126">
        <v>0</v>
      </c>
      <c r="BQ283" s="183" t="s">
        <v>993</v>
      </c>
      <c r="BR283" s="126">
        <v>0</v>
      </c>
      <c r="BS283" s="183" t="s">
        <v>993</v>
      </c>
      <c r="BT283" s="126">
        <v>0</v>
      </c>
      <c r="BU283" s="126">
        <v>0</v>
      </c>
      <c r="BV283" s="126">
        <v>0</v>
      </c>
      <c r="BW283" s="183" t="s">
        <v>993</v>
      </c>
      <c r="BX283" s="126">
        <v>0</v>
      </c>
      <c r="BY283" s="183" t="s">
        <v>993</v>
      </c>
      <c r="BZ283" s="126">
        <v>0</v>
      </c>
      <c r="CA283" s="183" t="s">
        <v>993</v>
      </c>
      <c r="CB283" s="126">
        <v>0</v>
      </c>
      <c r="CC283" s="126">
        <v>0</v>
      </c>
      <c r="CD283" s="126">
        <v>0</v>
      </c>
      <c r="CE283" s="183" t="s">
        <v>993</v>
      </c>
      <c r="CF283" s="126">
        <v>0</v>
      </c>
      <c r="CG283" s="183" t="s">
        <v>993</v>
      </c>
      <c r="CH283" s="126">
        <v>0</v>
      </c>
      <c r="CI283" s="183" t="s">
        <v>993</v>
      </c>
      <c r="CJ283" s="126">
        <v>0</v>
      </c>
      <c r="CK283" s="126">
        <v>0</v>
      </c>
      <c r="CL283" s="126">
        <v>0</v>
      </c>
      <c r="CM283" s="126">
        <v>6</v>
      </c>
      <c r="CN283" s="126">
        <v>1</v>
      </c>
      <c r="CO283" s="126">
        <v>1</v>
      </c>
      <c r="CP283" s="126">
        <v>0.5</v>
      </c>
      <c r="CQ283" s="126">
        <v>0</v>
      </c>
      <c r="CR283" s="126">
        <v>0</v>
      </c>
      <c r="CS283" s="126">
        <v>0</v>
      </c>
      <c r="CT283" s="126">
        <v>0</v>
      </c>
      <c r="CU283" s="126">
        <v>0</v>
      </c>
      <c r="CV283" s="126">
        <v>0</v>
      </c>
      <c r="CW283" s="126">
        <v>0</v>
      </c>
      <c r="CX283" s="126">
        <v>0</v>
      </c>
      <c r="CY283" s="126">
        <v>0</v>
      </c>
      <c r="CZ283" s="126">
        <v>0</v>
      </c>
      <c r="DA283" s="126">
        <v>1</v>
      </c>
      <c r="DB283" s="126">
        <v>0</v>
      </c>
      <c r="DC283" s="126">
        <v>0</v>
      </c>
      <c r="DD283" s="126">
        <v>0</v>
      </c>
      <c r="DE283" s="126">
        <v>1</v>
      </c>
      <c r="DF283" s="126">
        <v>0</v>
      </c>
      <c r="DG283" s="127" t="b">
        <v>0</v>
      </c>
      <c r="DH283" s="183" t="s">
        <v>270</v>
      </c>
      <c r="DI283" s="183" t="s">
        <v>993</v>
      </c>
      <c r="DJ283" s="183" t="s">
        <v>993</v>
      </c>
      <c r="DK283" s="183" t="s">
        <v>993</v>
      </c>
      <c r="DL283" s="126">
        <v>29</v>
      </c>
      <c r="DM283" s="126">
        <v>29</v>
      </c>
      <c r="DN283" s="126">
        <v>0</v>
      </c>
      <c r="DO283" s="126">
        <v>0</v>
      </c>
      <c r="DP283" s="126">
        <v>7235</v>
      </c>
      <c r="DQ283" s="126">
        <v>28</v>
      </c>
      <c r="DR283" s="167">
        <f t="shared" si="83"/>
        <v>0.56634050880626219</v>
      </c>
      <c r="DS283" s="168">
        <f t="shared" si="84"/>
        <v>253.85964912280701</v>
      </c>
      <c r="DT283" s="126">
        <v>29</v>
      </c>
      <c r="DU283" s="126">
        <v>2</v>
      </c>
      <c r="DV283" s="126">
        <v>8</v>
      </c>
      <c r="DW283" s="126">
        <v>17</v>
      </c>
      <c r="DX283" s="126">
        <v>2</v>
      </c>
      <c r="DY283" s="126">
        <v>0</v>
      </c>
      <c r="DZ283" s="126">
        <v>0</v>
      </c>
      <c r="EA283" s="126">
        <v>0</v>
      </c>
      <c r="EB283" s="126">
        <v>28</v>
      </c>
      <c r="EC283" s="126">
        <v>0</v>
      </c>
      <c r="ED283" s="126">
        <v>3</v>
      </c>
      <c r="EE283" s="126">
        <v>4</v>
      </c>
      <c r="EF283" s="126">
        <v>0</v>
      </c>
      <c r="EG283" s="126">
        <v>0</v>
      </c>
      <c r="EH283" s="126">
        <v>0</v>
      </c>
      <c r="EI283" s="126">
        <v>0</v>
      </c>
      <c r="EJ283" s="126">
        <v>21</v>
      </c>
      <c r="EK283" s="126">
        <v>0</v>
      </c>
      <c r="EL283" s="126">
        <v>28</v>
      </c>
      <c r="EM283" s="126">
        <v>25</v>
      </c>
      <c r="EN283" s="126">
        <v>2</v>
      </c>
      <c r="EO283" s="126">
        <v>0</v>
      </c>
      <c r="EP283" s="126">
        <v>1</v>
      </c>
      <c r="EQ283" s="126">
        <v>0</v>
      </c>
      <c r="ER283" s="127" t="b">
        <v>0</v>
      </c>
      <c r="ES283" s="127" t="b">
        <v>0</v>
      </c>
      <c r="ET283" s="127" t="b">
        <v>0</v>
      </c>
      <c r="EU283" s="128">
        <v>0</v>
      </c>
      <c r="EV283" s="128">
        <v>0</v>
      </c>
      <c r="EW283" s="128">
        <v>0</v>
      </c>
      <c r="EX283" s="128">
        <v>0</v>
      </c>
      <c r="EY283" s="128">
        <v>0</v>
      </c>
      <c r="EZ283" s="128">
        <v>0</v>
      </c>
      <c r="FA283" s="127" t="b">
        <v>0</v>
      </c>
      <c r="FB283" s="127" t="b">
        <v>0</v>
      </c>
      <c r="FC283" s="127" t="b">
        <v>0</v>
      </c>
      <c r="FD283" s="128">
        <v>0</v>
      </c>
      <c r="FE283" s="128">
        <v>0</v>
      </c>
      <c r="FF283" s="128">
        <v>0</v>
      </c>
      <c r="FG283" s="128">
        <v>0</v>
      </c>
      <c r="FH283" s="128">
        <v>0</v>
      </c>
      <c r="FI283" s="128">
        <v>0</v>
      </c>
      <c r="FJ283" s="127" t="b">
        <v>0</v>
      </c>
      <c r="FK283" s="127" t="b">
        <v>0</v>
      </c>
      <c r="FL283" s="127" t="b">
        <v>0</v>
      </c>
      <c r="FM283" s="128">
        <v>0</v>
      </c>
      <c r="FN283" s="128">
        <v>0</v>
      </c>
      <c r="FO283" s="128">
        <v>0</v>
      </c>
      <c r="FP283" s="128">
        <v>0</v>
      </c>
      <c r="FQ283" s="128">
        <v>0</v>
      </c>
      <c r="FR283" s="128">
        <v>0</v>
      </c>
      <c r="FS283" s="183" t="s">
        <v>993</v>
      </c>
      <c r="FT283" s="128">
        <v>0</v>
      </c>
      <c r="FU283" s="126">
        <v>0</v>
      </c>
      <c r="FV283" s="126">
        <v>28</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6">
        <v>0</v>
      </c>
      <c r="GM283" s="127" t="b">
        <v>0</v>
      </c>
      <c r="GN283" s="183" t="s">
        <v>993</v>
      </c>
      <c r="GO283" s="183" t="s">
        <v>993</v>
      </c>
      <c r="GP283" s="183" t="s">
        <v>993</v>
      </c>
      <c r="GQ283" s="183" t="s">
        <v>993</v>
      </c>
      <c r="GR283" s="183" t="s">
        <v>1202</v>
      </c>
      <c r="GS283" s="123"/>
    </row>
    <row r="284" spans="1:201">
      <c r="A284" s="122"/>
      <c r="B284" s="210" t="s">
        <v>714</v>
      </c>
      <c r="C284" s="183" t="s">
        <v>1203</v>
      </c>
      <c r="D284" s="183" t="s">
        <v>1204</v>
      </c>
      <c r="E284" s="183" t="s">
        <v>437</v>
      </c>
      <c r="F284" s="183" t="s">
        <v>986</v>
      </c>
      <c r="G284" s="183" t="s">
        <v>1062</v>
      </c>
      <c r="H284" s="183" t="s">
        <v>1063</v>
      </c>
      <c r="I284" s="183" t="s">
        <v>1200</v>
      </c>
      <c r="J284" s="183" t="s">
        <v>1201</v>
      </c>
      <c r="K284" s="126">
        <v>1</v>
      </c>
      <c r="L284" s="183" t="s">
        <v>1204</v>
      </c>
      <c r="M284" s="183" t="s">
        <v>991</v>
      </c>
      <c r="N284" s="183" t="s">
        <v>716</v>
      </c>
      <c r="O284" s="183" t="s">
        <v>993</v>
      </c>
      <c r="P284" s="183" t="s">
        <v>993</v>
      </c>
      <c r="Q284" s="183" t="s">
        <v>296</v>
      </c>
      <c r="R284" s="127" t="b">
        <v>0</v>
      </c>
      <c r="S284" s="126">
        <v>0</v>
      </c>
      <c r="T284" s="127" t="b">
        <v>0</v>
      </c>
      <c r="U284" s="126">
        <v>0</v>
      </c>
      <c r="V284" s="127" t="b">
        <v>0</v>
      </c>
      <c r="W284" s="127" t="b">
        <v>1</v>
      </c>
      <c r="X284" s="183" t="s">
        <v>296</v>
      </c>
      <c r="Y284" s="183" t="b">
        <f t="shared" si="78"/>
        <v>1</v>
      </c>
      <c r="Z284" s="183" t="s">
        <v>993</v>
      </c>
      <c r="AA284" s="127" t="b">
        <v>0</v>
      </c>
      <c r="AB284" s="183" t="s">
        <v>993</v>
      </c>
      <c r="AC284" s="183" t="s">
        <v>993</v>
      </c>
      <c r="AD284" s="183" t="s">
        <v>993</v>
      </c>
      <c r="AE284" s="183">
        <f t="shared" si="79"/>
        <v>54</v>
      </c>
      <c r="AF284" s="183">
        <f t="shared" si="80"/>
        <v>54</v>
      </c>
      <c r="AG284" s="183">
        <f t="shared" si="81"/>
        <v>44</v>
      </c>
      <c r="AH284" s="183">
        <f t="shared" si="82"/>
        <v>54</v>
      </c>
      <c r="AI284" s="126">
        <v>0</v>
      </c>
      <c r="AJ284" s="126">
        <v>0</v>
      </c>
      <c r="AK284" s="126">
        <v>0</v>
      </c>
      <c r="AL284" s="126">
        <v>0</v>
      </c>
      <c r="AM284" s="126">
        <v>0</v>
      </c>
      <c r="AN284" s="126">
        <v>54</v>
      </c>
      <c r="AO284" s="126">
        <v>54</v>
      </c>
      <c r="AP284" s="126">
        <v>44</v>
      </c>
      <c r="AQ284" s="126">
        <v>54</v>
      </c>
      <c r="AR284" s="126">
        <v>54</v>
      </c>
      <c r="AS284" s="126">
        <v>54</v>
      </c>
      <c r="AT284" s="126">
        <v>44</v>
      </c>
      <c r="AU284" s="126">
        <v>54</v>
      </c>
      <c r="AV284" s="126">
        <v>0</v>
      </c>
      <c r="AW284" s="126">
        <v>0</v>
      </c>
      <c r="AX284" s="126">
        <v>0</v>
      </c>
      <c r="AY284" s="126">
        <v>0</v>
      </c>
      <c r="AZ284" s="126">
        <v>0</v>
      </c>
      <c r="BA284" s="126">
        <v>0</v>
      </c>
      <c r="BB284" s="126">
        <v>0</v>
      </c>
      <c r="BC284" s="127" t="b">
        <v>0</v>
      </c>
      <c r="BD284" s="127"/>
      <c r="BE284" s="183" t="s">
        <v>422</v>
      </c>
      <c r="BF284" s="126">
        <v>54</v>
      </c>
      <c r="BG284" s="183" t="s">
        <v>993</v>
      </c>
      <c r="BH284" s="126">
        <v>0</v>
      </c>
      <c r="BI284" s="183" t="s">
        <v>993</v>
      </c>
      <c r="BJ284" s="126">
        <v>0</v>
      </c>
      <c r="BK284" s="126">
        <v>0</v>
      </c>
      <c r="BL284" s="126">
        <v>0</v>
      </c>
      <c r="BM284" s="183" t="s">
        <v>993</v>
      </c>
      <c r="BN284" s="183" t="s">
        <v>993</v>
      </c>
      <c r="BO284" s="183" t="s">
        <v>993</v>
      </c>
      <c r="BP284" s="126">
        <v>0</v>
      </c>
      <c r="BQ284" s="183" t="s">
        <v>993</v>
      </c>
      <c r="BR284" s="126">
        <v>0</v>
      </c>
      <c r="BS284" s="183" t="s">
        <v>993</v>
      </c>
      <c r="BT284" s="126">
        <v>0</v>
      </c>
      <c r="BU284" s="126">
        <v>0</v>
      </c>
      <c r="BV284" s="126">
        <v>0</v>
      </c>
      <c r="BW284" s="183" t="s">
        <v>993</v>
      </c>
      <c r="BX284" s="126">
        <v>0</v>
      </c>
      <c r="BY284" s="183" t="s">
        <v>993</v>
      </c>
      <c r="BZ284" s="126">
        <v>0</v>
      </c>
      <c r="CA284" s="183" t="s">
        <v>993</v>
      </c>
      <c r="CB284" s="126">
        <v>0</v>
      </c>
      <c r="CC284" s="126">
        <v>0</v>
      </c>
      <c r="CD284" s="126">
        <v>0</v>
      </c>
      <c r="CE284" s="183" t="s">
        <v>993</v>
      </c>
      <c r="CF284" s="126">
        <v>0</v>
      </c>
      <c r="CG284" s="183" t="s">
        <v>993</v>
      </c>
      <c r="CH284" s="126">
        <v>0</v>
      </c>
      <c r="CI284" s="183" t="s">
        <v>993</v>
      </c>
      <c r="CJ284" s="126">
        <v>0</v>
      </c>
      <c r="CK284" s="126">
        <v>0</v>
      </c>
      <c r="CL284" s="126">
        <v>0</v>
      </c>
      <c r="CM284" s="126">
        <v>16</v>
      </c>
      <c r="CN284" s="126">
        <v>0</v>
      </c>
      <c r="CO284" s="126">
        <v>2</v>
      </c>
      <c r="CP284" s="126">
        <v>0.5</v>
      </c>
      <c r="CQ284" s="126">
        <v>12</v>
      </c>
      <c r="CR284" s="126">
        <v>0.7</v>
      </c>
      <c r="CS284" s="126">
        <v>0</v>
      </c>
      <c r="CT284" s="126">
        <v>0</v>
      </c>
      <c r="CU284" s="126">
        <v>0</v>
      </c>
      <c r="CV284" s="126">
        <v>0</v>
      </c>
      <c r="CW284" s="126">
        <v>0</v>
      </c>
      <c r="CX284" s="126">
        <v>0</v>
      </c>
      <c r="CY284" s="126">
        <v>0</v>
      </c>
      <c r="CZ284" s="126">
        <v>0</v>
      </c>
      <c r="DA284" s="126">
        <v>0</v>
      </c>
      <c r="DB284" s="126">
        <v>0</v>
      </c>
      <c r="DC284" s="126">
        <v>0</v>
      </c>
      <c r="DD284" s="126">
        <v>0</v>
      </c>
      <c r="DE284" s="126">
        <v>0</v>
      </c>
      <c r="DF284" s="126">
        <v>0</v>
      </c>
      <c r="DG284" s="127" t="b">
        <v>0</v>
      </c>
      <c r="DH284" s="183" t="s">
        <v>270</v>
      </c>
      <c r="DI284" s="183" t="s">
        <v>993</v>
      </c>
      <c r="DJ284" s="183" t="s">
        <v>993</v>
      </c>
      <c r="DK284" s="183" t="s">
        <v>993</v>
      </c>
      <c r="DL284" s="126">
        <v>107</v>
      </c>
      <c r="DM284" s="126">
        <v>52</v>
      </c>
      <c r="DN284" s="126">
        <v>0</v>
      </c>
      <c r="DO284" s="126">
        <v>55</v>
      </c>
      <c r="DP284" s="126">
        <v>18662</v>
      </c>
      <c r="DQ284" s="126">
        <v>91</v>
      </c>
      <c r="DR284" s="167">
        <f t="shared" si="83"/>
        <v>0.94682902080162357</v>
      </c>
      <c r="DS284" s="168">
        <f t="shared" si="84"/>
        <v>188.50505050505049</v>
      </c>
      <c r="DT284" s="126">
        <v>107</v>
      </c>
      <c r="DU284" s="126">
        <v>3</v>
      </c>
      <c r="DV284" s="126">
        <v>18</v>
      </c>
      <c r="DW284" s="126">
        <v>53</v>
      </c>
      <c r="DX284" s="126">
        <v>29</v>
      </c>
      <c r="DY284" s="126">
        <v>4</v>
      </c>
      <c r="DZ284" s="126">
        <v>0</v>
      </c>
      <c r="EA284" s="126">
        <v>0</v>
      </c>
      <c r="EB284" s="126">
        <v>91</v>
      </c>
      <c r="EC284" s="126">
        <v>0</v>
      </c>
      <c r="ED284" s="126">
        <v>20</v>
      </c>
      <c r="EE284" s="126">
        <v>3</v>
      </c>
      <c r="EF284" s="126">
        <v>0</v>
      </c>
      <c r="EG284" s="126">
        <v>9</v>
      </c>
      <c r="EH284" s="126">
        <v>7</v>
      </c>
      <c r="EI284" s="126">
        <v>4</v>
      </c>
      <c r="EJ284" s="126">
        <v>48</v>
      </c>
      <c r="EK284" s="126">
        <v>0</v>
      </c>
      <c r="EL284" s="126">
        <v>91</v>
      </c>
      <c r="EM284" s="126">
        <v>48</v>
      </c>
      <c r="EN284" s="126">
        <v>12</v>
      </c>
      <c r="EO284" s="126">
        <v>0</v>
      </c>
      <c r="EP284" s="126">
        <v>31</v>
      </c>
      <c r="EQ284" s="126">
        <v>0</v>
      </c>
      <c r="ER284" s="127" t="b">
        <v>0</v>
      </c>
      <c r="ES284" s="127" t="b">
        <v>0</v>
      </c>
      <c r="ET284" s="127" t="b">
        <v>0</v>
      </c>
      <c r="EU284" s="128">
        <v>0</v>
      </c>
      <c r="EV284" s="128">
        <v>0</v>
      </c>
      <c r="EW284" s="128">
        <v>0</v>
      </c>
      <c r="EX284" s="128">
        <v>0</v>
      </c>
      <c r="EY284" s="128">
        <v>0</v>
      </c>
      <c r="EZ284" s="128">
        <v>0</v>
      </c>
      <c r="FA284" s="127" t="b">
        <v>0</v>
      </c>
      <c r="FB284" s="127" t="b">
        <v>0</v>
      </c>
      <c r="FC284" s="127" t="b">
        <v>0</v>
      </c>
      <c r="FD284" s="128">
        <v>0</v>
      </c>
      <c r="FE284" s="128">
        <v>0</v>
      </c>
      <c r="FF284" s="128">
        <v>0</v>
      </c>
      <c r="FG284" s="128">
        <v>0</v>
      </c>
      <c r="FH284" s="128">
        <v>0</v>
      </c>
      <c r="FI284" s="128">
        <v>0</v>
      </c>
      <c r="FJ284" s="127" t="b">
        <v>0</v>
      </c>
      <c r="FK284" s="127" t="b">
        <v>0</v>
      </c>
      <c r="FL284" s="127" t="b">
        <v>0</v>
      </c>
      <c r="FM284" s="128">
        <v>0</v>
      </c>
      <c r="FN284" s="128">
        <v>0</v>
      </c>
      <c r="FO284" s="128">
        <v>0</v>
      </c>
      <c r="FP284" s="128">
        <v>0</v>
      </c>
      <c r="FQ284" s="128">
        <v>0</v>
      </c>
      <c r="FR284" s="128">
        <v>0</v>
      </c>
      <c r="FS284" s="183" t="s">
        <v>993</v>
      </c>
      <c r="FT284" s="128">
        <v>0</v>
      </c>
      <c r="FU284" s="126">
        <v>0</v>
      </c>
      <c r="FV284" s="126">
        <v>91</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6">
        <v>0</v>
      </c>
      <c r="GM284" s="127" t="b">
        <v>0</v>
      </c>
      <c r="GN284" s="183" t="s">
        <v>993</v>
      </c>
      <c r="GO284" s="183" t="s">
        <v>993</v>
      </c>
      <c r="GP284" s="183" t="s">
        <v>993</v>
      </c>
      <c r="GQ284" s="183" t="s">
        <v>993</v>
      </c>
      <c r="GR284" s="127"/>
      <c r="GS284" s="123"/>
    </row>
    <row r="285" spans="1:201">
      <c r="A285" s="122"/>
      <c r="B285" s="210" t="s">
        <v>714</v>
      </c>
      <c r="C285" s="183" t="s">
        <v>1203</v>
      </c>
      <c r="D285" s="183" t="s">
        <v>1204</v>
      </c>
      <c r="E285" s="183" t="s">
        <v>437</v>
      </c>
      <c r="F285" s="183" t="s">
        <v>986</v>
      </c>
      <c r="G285" s="183" t="s">
        <v>1062</v>
      </c>
      <c r="H285" s="183" t="s">
        <v>1063</v>
      </c>
      <c r="I285" s="183" t="s">
        <v>1200</v>
      </c>
      <c r="J285" s="183" t="s">
        <v>1201</v>
      </c>
      <c r="K285" s="126">
        <v>2</v>
      </c>
      <c r="L285" s="183" t="s">
        <v>1204</v>
      </c>
      <c r="M285" s="183" t="s">
        <v>1040</v>
      </c>
      <c r="N285" s="183" t="s">
        <v>717</v>
      </c>
      <c r="O285" s="183" t="s">
        <v>993</v>
      </c>
      <c r="P285" s="183" t="s">
        <v>993</v>
      </c>
      <c r="Q285" s="183" t="s">
        <v>296</v>
      </c>
      <c r="R285" s="127" t="b">
        <v>0</v>
      </c>
      <c r="S285" s="126">
        <v>0</v>
      </c>
      <c r="T285" s="127" t="b">
        <v>0</v>
      </c>
      <c r="U285" s="126">
        <v>0</v>
      </c>
      <c r="V285" s="127" t="b">
        <v>0</v>
      </c>
      <c r="W285" s="127" t="b">
        <v>1</v>
      </c>
      <c r="X285" s="183" t="s">
        <v>296</v>
      </c>
      <c r="Y285" s="183" t="b">
        <f t="shared" si="78"/>
        <v>1</v>
      </c>
      <c r="Z285" s="183" t="s">
        <v>993</v>
      </c>
      <c r="AA285" s="127" t="b">
        <v>0</v>
      </c>
      <c r="AB285" s="183" t="s">
        <v>993</v>
      </c>
      <c r="AC285" s="183" t="s">
        <v>993</v>
      </c>
      <c r="AD285" s="183" t="s">
        <v>993</v>
      </c>
      <c r="AE285" s="183">
        <f t="shared" si="79"/>
        <v>36</v>
      </c>
      <c r="AF285" s="183">
        <f t="shared" si="80"/>
        <v>36</v>
      </c>
      <c r="AG285" s="183">
        <f t="shared" si="81"/>
        <v>35</v>
      </c>
      <c r="AH285" s="183">
        <f t="shared" si="82"/>
        <v>36</v>
      </c>
      <c r="AI285" s="126">
        <v>0</v>
      </c>
      <c r="AJ285" s="126">
        <v>0</v>
      </c>
      <c r="AK285" s="126">
        <v>0</v>
      </c>
      <c r="AL285" s="126">
        <v>0</v>
      </c>
      <c r="AM285" s="126">
        <v>0</v>
      </c>
      <c r="AN285" s="126">
        <v>36</v>
      </c>
      <c r="AO285" s="126">
        <v>36</v>
      </c>
      <c r="AP285" s="126">
        <v>35</v>
      </c>
      <c r="AQ285" s="126">
        <v>36</v>
      </c>
      <c r="AR285" s="126">
        <v>36</v>
      </c>
      <c r="AS285" s="126">
        <v>36</v>
      </c>
      <c r="AT285" s="126">
        <v>35</v>
      </c>
      <c r="AU285" s="126">
        <v>0</v>
      </c>
      <c r="AV285" s="126">
        <v>0</v>
      </c>
      <c r="AW285" s="126">
        <v>0</v>
      </c>
      <c r="AX285" s="126">
        <v>0</v>
      </c>
      <c r="AY285" s="126">
        <v>36</v>
      </c>
      <c r="AZ285" s="126">
        <v>0</v>
      </c>
      <c r="BA285" s="126">
        <v>0</v>
      </c>
      <c r="BB285" s="126">
        <v>0</v>
      </c>
      <c r="BC285" s="127" t="b">
        <v>0</v>
      </c>
      <c r="BD285" s="127"/>
      <c r="BE285" s="183" t="s">
        <v>422</v>
      </c>
      <c r="BF285" s="126">
        <v>36</v>
      </c>
      <c r="BG285" s="183" t="s">
        <v>993</v>
      </c>
      <c r="BH285" s="126">
        <v>0</v>
      </c>
      <c r="BI285" s="183" t="s">
        <v>993</v>
      </c>
      <c r="BJ285" s="126">
        <v>0</v>
      </c>
      <c r="BK285" s="126">
        <v>0</v>
      </c>
      <c r="BL285" s="126">
        <v>0</v>
      </c>
      <c r="BM285" s="183" t="s">
        <v>993</v>
      </c>
      <c r="BN285" s="183" t="s">
        <v>993</v>
      </c>
      <c r="BO285" s="183" t="s">
        <v>993</v>
      </c>
      <c r="BP285" s="126">
        <v>0</v>
      </c>
      <c r="BQ285" s="183" t="s">
        <v>993</v>
      </c>
      <c r="BR285" s="126">
        <v>0</v>
      </c>
      <c r="BS285" s="183" t="s">
        <v>993</v>
      </c>
      <c r="BT285" s="126">
        <v>0</v>
      </c>
      <c r="BU285" s="126">
        <v>0</v>
      </c>
      <c r="BV285" s="126">
        <v>0</v>
      </c>
      <c r="BW285" s="183" t="s">
        <v>993</v>
      </c>
      <c r="BX285" s="126">
        <v>0</v>
      </c>
      <c r="BY285" s="183" t="s">
        <v>993</v>
      </c>
      <c r="BZ285" s="126">
        <v>0</v>
      </c>
      <c r="CA285" s="183" t="s">
        <v>993</v>
      </c>
      <c r="CB285" s="126">
        <v>0</v>
      </c>
      <c r="CC285" s="126">
        <v>0</v>
      </c>
      <c r="CD285" s="126">
        <v>0</v>
      </c>
      <c r="CE285" s="183" t="s">
        <v>993</v>
      </c>
      <c r="CF285" s="126">
        <v>0</v>
      </c>
      <c r="CG285" s="183" t="s">
        <v>993</v>
      </c>
      <c r="CH285" s="126">
        <v>0</v>
      </c>
      <c r="CI285" s="183" t="s">
        <v>993</v>
      </c>
      <c r="CJ285" s="126">
        <v>0</v>
      </c>
      <c r="CK285" s="126">
        <v>0</v>
      </c>
      <c r="CL285" s="126">
        <v>0</v>
      </c>
      <c r="CM285" s="126">
        <v>14</v>
      </c>
      <c r="CN285" s="126">
        <v>0</v>
      </c>
      <c r="CO285" s="126">
        <v>1</v>
      </c>
      <c r="CP285" s="126">
        <v>0</v>
      </c>
      <c r="CQ285" s="126">
        <v>7</v>
      </c>
      <c r="CR285" s="126">
        <v>2.2999999999999998</v>
      </c>
      <c r="CS285" s="126">
        <v>0</v>
      </c>
      <c r="CT285" s="126">
        <v>0</v>
      </c>
      <c r="CU285" s="126">
        <v>0</v>
      </c>
      <c r="CV285" s="126">
        <v>0</v>
      </c>
      <c r="CW285" s="126">
        <v>0</v>
      </c>
      <c r="CX285" s="126">
        <v>0</v>
      </c>
      <c r="CY285" s="126">
        <v>0</v>
      </c>
      <c r="CZ285" s="126">
        <v>0</v>
      </c>
      <c r="DA285" s="126">
        <v>0</v>
      </c>
      <c r="DB285" s="126">
        <v>0</v>
      </c>
      <c r="DC285" s="126">
        <v>0</v>
      </c>
      <c r="DD285" s="126">
        <v>0</v>
      </c>
      <c r="DE285" s="126">
        <v>0</v>
      </c>
      <c r="DF285" s="126">
        <v>0</v>
      </c>
      <c r="DG285" s="127" t="b">
        <v>0</v>
      </c>
      <c r="DH285" s="183" t="s">
        <v>270</v>
      </c>
      <c r="DI285" s="183" t="s">
        <v>993</v>
      </c>
      <c r="DJ285" s="183" t="s">
        <v>993</v>
      </c>
      <c r="DK285" s="183" t="s">
        <v>993</v>
      </c>
      <c r="DL285" s="126">
        <v>92</v>
      </c>
      <c r="DM285" s="126">
        <v>67</v>
      </c>
      <c r="DN285" s="126">
        <v>0</v>
      </c>
      <c r="DO285" s="126">
        <v>25</v>
      </c>
      <c r="DP285" s="126">
        <v>14127</v>
      </c>
      <c r="DQ285" s="126">
        <v>97</v>
      </c>
      <c r="DR285" s="167">
        <f t="shared" si="83"/>
        <v>1.0751141552511416</v>
      </c>
      <c r="DS285" s="168">
        <f t="shared" si="84"/>
        <v>149.49206349206349</v>
      </c>
      <c r="DT285" s="126">
        <v>92</v>
      </c>
      <c r="DU285" s="126">
        <v>40</v>
      </c>
      <c r="DV285" s="126">
        <v>12</v>
      </c>
      <c r="DW285" s="126">
        <v>26</v>
      </c>
      <c r="DX285" s="126">
        <v>13</v>
      </c>
      <c r="DY285" s="126">
        <v>1</v>
      </c>
      <c r="DZ285" s="126">
        <v>0</v>
      </c>
      <c r="EA285" s="126">
        <v>0</v>
      </c>
      <c r="EB285" s="126">
        <v>97</v>
      </c>
      <c r="EC285" s="126">
        <v>41</v>
      </c>
      <c r="ED285" s="126">
        <v>6</v>
      </c>
      <c r="EE285" s="126">
        <v>2</v>
      </c>
      <c r="EF285" s="126">
        <v>0</v>
      </c>
      <c r="EG285" s="126">
        <v>12</v>
      </c>
      <c r="EH285" s="126">
        <v>5</v>
      </c>
      <c r="EI285" s="126">
        <v>1</v>
      </c>
      <c r="EJ285" s="126">
        <v>30</v>
      </c>
      <c r="EK285" s="126">
        <v>0</v>
      </c>
      <c r="EL285" s="126">
        <v>56</v>
      </c>
      <c r="EM285" s="126">
        <v>30</v>
      </c>
      <c r="EN285" s="126">
        <v>7</v>
      </c>
      <c r="EO285" s="126">
        <v>2</v>
      </c>
      <c r="EP285" s="126">
        <v>17</v>
      </c>
      <c r="EQ285" s="126">
        <v>0</v>
      </c>
      <c r="ER285" s="127" t="b">
        <v>0</v>
      </c>
      <c r="ES285" s="127" t="b">
        <v>0</v>
      </c>
      <c r="ET285" s="127" t="b">
        <v>0</v>
      </c>
      <c r="EU285" s="128">
        <v>0</v>
      </c>
      <c r="EV285" s="128">
        <v>0</v>
      </c>
      <c r="EW285" s="128">
        <v>0</v>
      </c>
      <c r="EX285" s="128">
        <v>0</v>
      </c>
      <c r="EY285" s="128">
        <v>0</v>
      </c>
      <c r="EZ285" s="128">
        <v>0</v>
      </c>
      <c r="FA285" s="127" t="b">
        <v>0</v>
      </c>
      <c r="FB285" s="127" t="b">
        <v>0</v>
      </c>
      <c r="FC285" s="127" t="b">
        <v>0</v>
      </c>
      <c r="FD285" s="128">
        <v>0</v>
      </c>
      <c r="FE285" s="128">
        <v>0</v>
      </c>
      <c r="FF285" s="128">
        <v>0</v>
      </c>
      <c r="FG285" s="128">
        <v>0</v>
      </c>
      <c r="FH285" s="128">
        <v>0</v>
      </c>
      <c r="FI285" s="128">
        <v>0</v>
      </c>
      <c r="FJ285" s="127" t="b">
        <v>0</v>
      </c>
      <c r="FK285" s="127" t="b">
        <v>0</v>
      </c>
      <c r="FL285" s="127" t="b">
        <v>0</v>
      </c>
      <c r="FM285" s="128">
        <v>0</v>
      </c>
      <c r="FN285" s="128">
        <v>0</v>
      </c>
      <c r="FO285" s="128">
        <v>0</v>
      </c>
      <c r="FP285" s="128">
        <v>0</v>
      </c>
      <c r="FQ285" s="128">
        <v>0</v>
      </c>
      <c r="FR285" s="128">
        <v>0</v>
      </c>
      <c r="FS285" s="183" t="s">
        <v>993</v>
      </c>
      <c r="FT285" s="128">
        <v>0</v>
      </c>
      <c r="FU285" s="126">
        <v>0</v>
      </c>
      <c r="FV285" s="126">
        <v>56</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6">
        <v>0</v>
      </c>
      <c r="GM285" s="127" t="b">
        <v>0</v>
      </c>
      <c r="GN285" s="183" t="s">
        <v>993</v>
      </c>
      <c r="GO285" s="183" t="s">
        <v>993</v>
      </c>
      <c r="GP285" s="183" t="s">
        <v>993</v>
      </c>
      <c r="GQ285" s="183" t="s">
        <v>993</v>
      </c>
      <c r="GR285" s="183" t="s">
        <v>1205</v>
      </c>
      <c r="GS285" s="123"/>
    </row>
    <row r="286" spans="1:201">
      <c r="A286" s="122"/>
      <c r="B286" s="210" t="s">
        <v>714</v>
      </c>
      <c r="C286" s="183" t="s">
        <v>1203</v>
      </c>
      <c r="D286" s="183" t="s">
        <v>1204</v>
      </c>
      <c r="E286" s="183" t="s">
        <v>437</v>
      </c>
      <c r="F286" s="183" t="s">
        <v>986</v>
      </c>
      <c r="G286" s="183" t="s">
        <v>1062</v>
      </c>
      <c r="H286" s="183" t="s">
        <v>1063</v>
      </c>
      <c r="I286" s="183" t="s">
        <v>1200</v>
      </c>
      <c r="J286" s="183" t="s">
        <v>1201</v>
      </c>
      <c r="K286" s="126">
        <v>3</v>
      </c>
      <c r="L286" s="183" t="s">
        <v>1204</v>
      </c>
      <c r="M286" s="183" t="s">
        <v>1041</v>
      </c>
      <c r="N286" s="183" t="s">
        <v>718</v>
      </c>
      <c r="O286" s="183" t="s">
        <v>993</v>
      </c>
      <c r="P286" s="183" t="s">
        <v>993</v>
      </c>
      <c r="Q286" s="183" t="s">
        <v>296</v>
      </c>
      <c r="R286" s="127" t="b">
        <v>0</v>
      </c>
      <c r="S286" s="126">
        <v>0</v>
      </c>
      <c r="T286" s="127" t="b">
        <v>0</v>
      </c>
      <c r="U286" s="126">
        <v>0</v>
      </c>
      <c r="V286" s="127" t="b">
        <v>0</v>
      </c>
      <c r="W286" s="127" t="b">
        <v>1</v>
      </c>
      <c r="X286" s="183" t="s">
        <v>296</v>
      </c>
      <c r="Y286" s="183" t="b">
        <f t="shared" si="78"/>
        <v>1</v>
      </c>
      <c r="Z286" s="183" t="s">
        <v>993</v>
      </c>
      <c r="AA286" s="127" t="b">
        <v>0</v>
      </c>
      <c r="AB286" s="183" t="s">
        <v>993</v>
      </c>
      <c r="AC286" s="183" t="s">
        <v>993</v>
      </c>
      <c r="AD286" s="183" t="s">
        <v>993</v>
      </c>
      <c r="AE286" s="183">
        <f t="shared" si="79"/>
        <v>48</v>
      </c>
      <c r="AF286" s="183">
        <f t="shared" si="80"/>
        <v>40</v>
      </c>
      <c r="AG286" s="183">
        <f t="shared" si="81"/>
        <v>35</v>
      </c>
      <c r="AH286" s="183">
        <f t="shared" si="82"/>
        <v>40</v>
      </c>
      <c r="AI286" s="126">
        <v>0</v>
      </c>
      <c r="AJ286" s="126">
        <v>0</v>
      </c>
      <c r="AK286" s="126">
        <v>0</v>
      </c>
      <c r="AL286" s="126">
        <v>0</v>
      </c>
      <c r="AM286" s="126">
        <v>0</v>
      </c>
      <c r="AN286" s="126">
        <v>48</v>
      </c>
      <c r="AO286" s="126">
        <v>40</v>
      </c>
      <c r="AP286" s="126">
        <v>35</v>
      </c>
      <c r="AQ286" s="126">
        <v>40</v>
      </c>
      <c r="AR286" s="126">
        <v>48</v>
      </c>
      <c r="AS286" s="126">
        <v>40</v>
      </c>
      <c r="AT286" s="126">
        <v>35</v>
      </c>
      <c r="AU286" s="126">
        <v>0</v>
      </c>
      <c r="AV286" s="126">
        <v>0</v>
      </c>
      <c r="AW286" s="126">
        <v>0</v>
      </c>
      <c r="AX286" s="126">
        <v>0</v>
      </c>
      <c r="AY286" s="126">
        <v>40</v>
      </c>
      <c r="AZ286" s="126">
        <v>0</v>
      </c>
      <c r="BA286" s="126">
        <v>0</v>
      </c>
      <c r="BB286" s="126">
        <v>0</v>
      </c>
      <c r="BC286" s="127" t="b">
        <v>0</v>
      </c>
      <c r="BD286" s="127"/>
      <c r="BE286" s="183" t="s">
        <v>422</v>
      </c>
      <c r="BF286" s="126">
        <v>48</v>
      </c>
      <c r="BG286" s="183" t="s">
        <v>993</v>
      </c>
      <c r="BH286" s="126">
        <v>0</v>
      </c>
      <c r="BI286" s="183" t="s">
        <v>993</v>
      </c>
      <c r="BJ286" s="126">
        <v>0</v>
      </c>
      <c r="BK286" s="126">
        <v>0</v>
      </c>
      <c r="BL286" s="126">
        <v>0</v>
      </c>
      <c r="BM286" s="183" t="s">
        <v>993</v>
      </c>
      <c r="BN286" s="183" t="s">
        <v>993</v>
      </c>
      <c r="BO286" s="183" t="s">
        <v>993</v>
      </c>
      <c r="BP286" s="126">
        <v>0</v>
      </c>
      <c r="BQ286" s="183" t="s">
        <v>993</v>
      </c>
      <c r="BR286" s="126">
        <v>0</v>
      </c>
      <c r="BS286" s="183" t="s">
        <v>993</v>
      </c>
      <c r="BT286" s="126">
        <v>0</v>
      </c>
      <c r="BU286" s="126">
        <v>0</v>
      </c>
      <c r="BV286" s="126">
        <v>0</v>
      </c>
      <c r="BW286" s="183" t="s">
        <v>993</v>
      </c>
      <c r="BX286" s="126">
        <v>0</v>
      </c>
      <c r="BY286" s="183" t="s">
        <v>993</v>
      </c>
      <c r="BZ286" s="126">
        <v>0</v>
      </c>
      <c r="CA286" s="183" t="s">
        <v>993</v>
      </c>
      <c r="CB286" s="126">
        <v>0</v>
      </c>
      <c r="CC286" s="126">
        <v>0</v>
      </c>
      <c r="CD286" s="126">
        <v>0</v>
      </c>
      <c r="CE286" s="183" t="s">
        <v>993</v>
      </c>
      <c r="CF286" s="126">
        <v>0</v>
      </c>
      <c r="CG286" s="183" t="s">
        <v>993</v>
      </c>
      <c r="CH286" s="126">
        <v>0</v>
      </c>
      <c r="CI286" s="183" t="s">
        <v>993</v>
      </c>
      <c r="CJ286" s="126">
        <v>0</v>
      </c>
      <c r="CK286" s="126">
        <v>0</v>
      </c>
      <c r="CL286" s="126">
        <v>0</v>
      </c>
      <c r="CM286" s="126">
        <v>8</v>
      </c>
      <c r="CN286" s="126">
        <v>0.7</v>
      </c>
      <c r="CO286" s="126">
        <v>2</v>
      </c>
      <c r="CP286" s="126">
        <v>0</v>
      </c>
      <c r="CQ286" s="126">
        <v>10</v>
      </c>
      <c r="CR286" s="126">
        <v>0.7</v>
      </c>
      <c r="CS286" s="126">
        <v>0</v>
      </c>
      <c r="CT286" s="126">
        <v>0</v>
      </c>
      <c r="CU286" s="126">
        <v>0</v>
      </c>
      <c r="CV286" s="126">
        <v>0</v>
      </c>
      <c r="CW286" s="126">
        <v>0</v>
      </c>
      <c r="CX286" s="126">
        <v>0</v>
      </c>
      <c r="CY286" s="126">
        <v>0</v>
      </c>
      <c r="CZ286" s="126">
        <v>0</v>
      </c>
      <c r="DA286" s="126">
        <v>0</v>
      </c>
      <c r="DB286" s="126">
        <v>0</v>
      </c>
      <c r="DC286" s="126">
        <v>0</v>
      </c>
      <c r="DD286" s="126">
        <v>0</v>
      </c>
      <c r="DE286" s="126">
        <v>0</v>
      </c>
      <c r="DF286" s="126">
        <v>0</v>
      </c>
      <c r="DG286" s="127" t="b">
        <v>0</v>
      </c>
      <c r="DH286" s="183" t="s">
        <v>270</v>
      </c>
      <c r="DI286" s="183" t="s">
        <v>993</v>
      </c>
      <c r="DJ286" s="183" t="s">
        <v>993</v>
      </c>
      <c r="DK286" s="183" t="s">
        <v>993</v>
      </c>
      <c r="DL286" s="126">
        <v>102</v>
      </c>
      <c r="DM286" s="126">
        <v>75</v>
      </c>
      <c r="DN286" s="126">
        <v>0</v>
      </c>
      <c r="DO286" s="126">
        <v>27</v>
      </c>
      <c r="DP286" s="126">
        <v>14042</v>
      </c>
      <c r="DQ286" s="126">
        <v>106</v>
      </c>
      <c r="DR286" s="167">
        <f t="shared" si="83"/>
        <v>0.80148401826484017</v>
      </c>
      <c r="DS286" s="168">
        <f t="shared" si="84"/>
        <v>135.01923076923077</v>
      </c>
      <c r="DT286" s="126">
        <v>102</v>
      </c>
      <c r="DU286" s="126">
        <v>41</v>
      </c>
      <c r="DV286" s="126">
        <v>8</v>
      </c>
      <c r="DW286" s="126">
        <v>30</v>
      </c>
      <c r="DX286" s="126">
        <v>21</v>
      </c>
      <c r="DY286" s="126">
        <v>2</v>
      </c>
      <c r="DZ286" s="126">
        <v>0</v>
      </c>
      <c r="EA286" s="126">
        <v>0</v>
      </c>
      <c r="EB286" s="126">
        <v>106</v>
      </c>
      <c r="EC286" s="126">
        <v>42</v>
      </c>
      <c r="ED286" s="126">
        <v>5</v>
      </c>
      <c r="EE286" s="126">
        <v>0</v>
      </c>
      <c r="EF286" s="126">
        <v>0</v>
      </c>
      <c r="EG286" s="126">
        <v>16</v>
      </c>
      <c r="EH286" s="126">
        <v>1</v>
      </c>
      <c r="EI286" s="126">
        <v>1</v>
      </c>
      <c r="EJ286" s="126">
        <v>41</v>
      </c>
      <c r="EK286" s="126">
        <v>0</v>
      </c>
      <c r="EL286" s="126">
        <v>64</v>
      </c>
      <c r="EM286" s="126">
        <v>41</v>
      </c>
      <c r="EN286" s="126">
        <v>0</v>
      </c>
      <c r="EO286" s="126">
        <v>0</v>
      </c>
      <c r="EP286" s="126">
        <v>23</v>
      </c>
      <c r="EQ286" s="126">
        <v>0</v>
      </c>
      <c r="ER286" s="127" t="b">
        <v>0</v>
      </c>
      <c r="ES286" s="127" t="b">
        <v>0</v>
      </c>
      <c r="ET286" s="127" t="b">
        <v>0</v>
      </c>
      <c r="EU286" s="128">
        <v>0</v>
      </c>
      <c r="EV286" s="128">
        <v>0</v>
      </c>
      <c r="EW286" s="128">
        <v>0</v>
      </c>
      <c r="EX286" s="128">
        <v>0</v>
      </c>
      <c r="EY286" s="128">
        <v>0</v>
      </c>
      <c r="EZ286" s="128">
        <v>0</v>
      </c>
      <c r="FA286" s="127" t="b">
        <v>0</v>
      </c>
      <c r="FB286" s="127" t="b">
        <v>0</v>
      </c>
      <c r="FC286" s="127" t="b">
        <v>0</v>
      </c>
      <c r="FD286" s="128">
        <v>0</v>
      </c>
      <c r="FE286" s="128">
        <v>0</v>
      </c>
      <c r="FF286" s="128">
        <v>0</v>
      </c>
      <c r="FG286" s="128">
        <v>0</v>
      </c>
      <c r="FH286" s="128">
        <v>0</v>
      </c>
      <c r="FI286" s="128">
        <v>0</v>
      </c>
      <c r="FJ286" s="127" t="b">
        <v>0</v>
      </c>
      <c r="FK286" s="127" t="b">
        <v>0</v>
      </c>
      <c r="FL286" s="127" t="b">
        <v>0</v>
      </c>
      <c r="FM286" s="128">
        <v>0</v>
      </c>
      <c r="FN286" s="128">
        <v>0</v>
      </c>
      <c r="FO286" s="128">
        <v>0</v>
      </c>
      <c r="FP286" s="128">
        <v>0</v>
      </c>
      <c r="FQ286" s="128">
        <v>0</v>
      </c>
      <c r="FR286" s="128">
        <v>0</v>
      </c>
      <c r="FS286" s="183" t="s">
        <v>993</v>
      </c>
      <c r="FT286" s="128">
        <v>0</v>
      </c>
      <c r="FU286" s="126">
        <v>0</v>
      </c>
      <c r="FV286" s="126">
        <v>64</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6">
        <v>0</v>
      </c>
      <c r="GM286" s="127" t="b">
        <v>0</v>
      </c>
      <c r="GN286" s="183" t="s">
        <v>993</v>
      </c>
      <c r="GO286" s="183" t="s">
        <v>993</v>
      </c>
      <c r="GP286" s="183" t="s">
        <v>993</v>
      </c>
      <c r="GQ286" s="183" t="s">
        <v>993</v>
      </c>
      <c r="GR286" s="127"/>
      <c r="GS286" s="123"/>
    </row>
    <row r="287" spans="1:201">
      <c r="A287" s="122"/>
      <c r="B287" s="210" t="s">
        <v>394</v>
      </c>
      <c r="C287" s="183" t="s">
        <v>1213</v>
      </c>
      <c r="D287" s="183" t="s">
        <v>1214</v>
      </c>
      <c r="E287" s="183" t="s">
        <v>437</v>
      </c>
      <c r="F287" s="183" t="s">
        <v>986</v>
      </c>
      <c r="G287" s="183" t="s">
        <v>1062</v>
      </c>
      <c r="H287" s="183" t="s">
        <v>1063</v>
      </c>
      <c r="I287" s="183" t="s">
        <v>1186</v>
      </c>
      <c r="J287" s="183" t="s">
        <v>1187</v>
      </c>
      <c r="K287" s="126">
        <v>5</v>
      </c>
      <c r="L287" s="183" t="s">
        <v>1214</v>
      </c>
      <c r="M287" s="183" t="s">
        <v>991</v>
      </c>
      <c r="N287" s="183" t="s">
        <v>651</v>
      </c>
      <c r="O287" s="183" t="s">
        <v>1091</v>
      </c>
      <c r="P287" s="183" t="s">
        <v>290</v>
      </c>
      <c r="Q287" s="183" t="s">
        <v>296</v>
      </c>
      <c r="R287" s="127" t="b">
        <v>0</v>
      </c>
      <c r="S287" s="126">
        <v>0</v>
      </c>
      <c r="T287" s="127" t="b">
        <v>0</v>
      </c>
      <c r="U287" s="126">
        <v>0</v>
      </c>
      <c r="V287" s="127" t="b">
        <v>0</v>
      </c>
      <c r="W287" s="127" t="b">
        <v>1</v>
      </c>
      <c r="X287" s="183" t="s">
        <v>296</v>
      </c>
      <c r="Y287" s="183" t="b">
        <f t="shared" si="78"/>
        <v>1</v>
      </c>
      <c r="Z287" s="183" t="s">
        <v>993</v>
      </c>
      <c r="AA287" s="127" t="b">
        <v>0</v>
      </c>
      <c r="AB287" s="183" t="s">
        <v>993</v>
      </c>
      <c r="AC287" s="183" t="s">
        <v>993</v>
      </c>
      <c r="AD287" s="183" t="s">
        <v>993</v>
      </c>
      <c r="AE287" s="183">
        <f t="shared" si="79"/>
        <v>54</v>
      </c>
      <c r="AF287" s="183">
        <f t="shared" si="80"/>
        <v>54</v>
      </c>
      <c r="AG287" s="183">
        <f t="shared" si="81"/>
        <v>49</v>
      </c>
      <c r="AH287" s="183">
        <f t="shared" si="82"/>
        <v>54</v>
      </c>
      <c r="AI287" s="126">
        <v>0</v>
      </c>
      <c r="AJ287" s="126">
        <v>0</v>
      </c>
      <c r="AK287" s="126">
        <v>0</v>
      </c>
      <c r="AL287" s="126">
        <v>0</v>
      </c>
      <c r="AM287" s="126">
        <v>0</v>
      </c>
      <c r="AN287" s="126">
        <v>54</v>
      </c>
      <c r="AO287" s="126">
        <v>54</v>
      </c>
      <c r="AP287" s="126">
        <v>49</v>
      </c>
      <c r="AQ287" s="126">
        <v>54</v>
      </c>
      <c r="AR287" s="126">
        <v>54</v>
      </c>
      <c r="AS287" s="126">
        <v>54</v>
      </c>
      <c r="AT287" s="126">
        <v>49</v>
      </c>
      <c r="AU287" s="126">
        <v>54</v>
      </c>
      <c r="AV287" s="126">
        <v>0</v>
      </c>
      <c r="AW287" s="126">
        <v>0</v>
      </c>
      <c r="AX287" s="126">
        <v>0</v>
      </c>
      <c r="AY287" s="126">
        <v>0</v>
      </c>
      <c r="AZ287" s="126">
        <v>0</v>
      </c>
      <c r="BA287" s="126">
        <v>0</v>
      </c>
      <c r="BB287" s="126">
        <v>0</v>
      </c>
      <c r="BC287" s="127" t="b">
        <v>0</v>
      </c>
      <c r="BD287" s="127"/>
      <c r="BE287" s="183" t="s">
        <v>422</v>
      </c>
      <c r="BF287" s="126">
        <v>54</v>
      </c>
      <c r="BG287" s="183" t="s">
        <v>993</v>
      </c>
      <c r="BH287" s="126">
        <v>0</v>
      </c>
      <c r="BI287" s="183" t="s">
        <v>993</v>
      </c>
      <c r="BJ287" s="126">
        <v>0</v>
      </c>
      <c r="BK287" s="126">
        <v>0</v>
      </c>
      <c r="BL287" s="126">
        <v>0</v>
      </c>
      <c r="BM287" s="183" t="s">
        <v>993</v>
      </c>
      <c r="BN287" s="183" t="s">
        <v>993</v>
      </c>
      <c r="BO287" s="183" t="s">
        <v>993</v>
      </c>
      <c r="BP287" s="126">
        <v>0</v>
      </c>
      <c r="BQ287" s="183" t="s">
        <v>993</v>
      </c>
      <c r="BR287" s="126">
        <v>0</v>
      </c>
      <c r="BS287" s="183" t="s">
        <v>993</v>
      </c>
      <c r="BT287" s="126">
        <v>0</v>
      </c>
      <c r="BU287" s="126">
        <v>0</v>
      </c>
      <c r="BV287" s="126">
        <v>0</v>
      </c>
      <c r="BW287" s="183" t="s">
        <v>993</v>
      </c>
      <c r="BX287" s="126">
        <v>0</v>
      </c>
      <c r="BY287" s="183" t="s">
        <v>993</v>
      </c>
      <c r="BZ287" s="126">
        <v>0</v>
      </c>
      <c r="CA287" s="183" t="s">
        <v>993</v>
      </c>
      <c r="CB287" s="126">
        <v>0</v>
      </c>
      <c r="CC287" s="126">
        <v>0</v>
      </c>
      <c r="CD287" s="126">
        <v>0</v>
      </c>
      <c r="CE287" s="183" t="s">
        <v>993</v>
      </c>
      <c r="CF287" s="126">
        <v>0</v>
      </c>
      <c r="CG287" s="183" t="s">
        <v>993</v>
      </c>
      <c r="CH287" s="126">
        <v>0</v>
      </c>
      <c r="CI287" s="183" t="s">
        <v>993</v>
      </c>
      <c r="CJ287" s="126">
        <v>0</v>
      </c>
      <c r="CK287" s="126">
        <v>0</v>
      </c>
      <c r="CL287" s="126">
        <v>0</v>
      </c>
      <c r="CM287" s="126">
        <v>19</v>
      </c>
      <c r="CN287" s="126">
        <v>0.5</v>
      </c>
      <c r="CO287" s="126">
        <v>4</v>
      </c>
      <c r="CP287" s="126">
        <v>0</v>
      </c>
      <c r="CQ287" s="126">
        <v>9</v>
      </c>
      <c r="CR287" s="126">
        <v>0.7</v>
      </c>
      <c r="CS287" s="126">
        <v>0</v>
      </c>
      <c r="CT287" s="126">
        <v>0</v>
      </c>
      <c r="CU287" s="126">
        <v>0</v>
      </c>
      <c r="CV287" s="126">
        <v>0.8</v>
      </c>
      <c r="CW287" s="126">
        <v>0</v>
      </c>
      <c r="CX287" s="126">
        <v>0.6</v>
      </c>
      <c r="CY287" s="126">
        <v>0</v>
      </c>
      <c r="CZ287" s="126">
        <v>0.3</v>
      </c>
      <c r="DA287" s="126">
        <v>0</v>
      </c>
      <c r="DB287" s="126">
        <v>0.3</v>
      </c>
      <c r="DC287" s="126">
        <v>0</v>
      </c>
      <c r="DD287" s="126">
        <v>0</v>
      </c>
      <c r="DE287" s="126">
        <v>0</v>
      </c>
      <c r="DF287" s="126">
        <v>0.2</v>
      </c>
      <c r="DG287" s="127" t="b">
        <v>0</v>
      </c>
      <c r="DH287" s="183" t="s">
        <v>270</v>
      </c>
      <c r="DI287" s="183" t="s">
        <v>993</v>
      </c>
      <c r="DJ287" s="183" t="s">
        <v>993</v>
      </c>
      <c r="DK287" s="183" t="s">
        <v>993</v>
      </c>
      <c r="DL287" s="126">
        <v>25</v>
      </c>
      <c r="DM287" s="126">
        <v>25</v>
      </c>
      <c r="DN287" s="126">
        <v>0</v>
      </c>
      <c r="DO287" s="126">
        <v>0</v>
      </c>
      <c r="DP287" s="126">
        <v>19108</v>
      </c>
      <c r="DQ287" s="126">
        <v>24</v>
      </c>
      <c r="DR287" s="167">
        <f t="shared" si="83"/>
        <v>0.96945712836123799</v>
      </c>
      <c r="DS287" s="168">
        <f t="shared" si="84"/>
        <v>779.91836734693879</v>
      </c>
      <c r="DT287" s="126">
        <v>25</v>
      </c>
      <c r="DU287" s="126">
        <v>18</v>
      </c>
      <c r="DV287" s="126">
        <v>0</v>
      </c>
      <c r="DW287" s="126">
        <v>7</v>
      </c>
      <c r="DX287" s="126">
        <v>0</v>
      </c>
      <c r="DY287" s="126">
        <v>0</v>
      </c>
      <c r="DZ287" s="126">
        <v>0</v>
      </c>
      <c r="EA287" s="126">
        <v>0</v>
      </c>
      <c r="EB287" s="126">
        <v>24</v>
      </c>
      <c r="EC287" s="126">
        <v>1</v>
      </c>
      <c r="ED287" s="126">
        <v>1</v>
      </c>
      <c r="EE287" s="126">
        <v>7</v>
      </c>
      <c r="EF287" s="126">
        <v>0</v>
      </c>
      <c r="EG287" s="126">
        <v>1</v>
      </c>
      <c r="EH287" s="126">
        <v>0</v>
      </c>
      <c r="EI287" s="126">
        <v>1</v>
      </c>
      <c r="EJ287" s="126">
        <v>13</v>
      </c>
      <c r="EK287" s="126">
        <v>0</v>
      </c>
      <c r="EL287" s="126">
        <v>23</v>
      </c>
      <c r="EM287" s="126">
        <v>20</v>
      </c>
      <c r="EN287" s="126">
        <v>0</v>
      </c>
      <c r="EO287" s="126">
        <v>3</v>
      </c>
      <c r="EP287" s="126">
        <v>0</v>
      </c>
      <c r="EQ287" s="126">
        <v>0</v>
      </c>
      <c r="ER287" s="127" t="b">
        <v>0</v>
      </c>
      <c r="ES287" s="127" t="b">
        <v>0</v>
      </c>
      <c r="ET287" s="127" t="b">
        <v>0</v>
      </c>
      <c r="EU287" s="128">
        <v>0</v>
      </c>
      <c r="EV287" s="128">
        <v>0</v>
      </c>
      <c r="EW287" s="128">
        <v>0</v>
      </c>
      <c r="EX287" s="128">
        <v>0</v>
      </c>
      <c r="EY287" s="128">
        <v>0</v>
      </c>
      <c r="EZ287" s="128">
        <v>0</v>
      </c>
      <c r="FA287" s="127" t="b">
        <v>0</v>
      </c>
      <c r="FB287" s="127" t="b">
        <v>0</v>
      </c>
      <c r="FC287" s="127" t="b">
        <v>0</v>
      </c>
      <c r="FD287" s="128">
        <v>0</v>
      </c>
      <c r="FE287" s="128">
        <v>0</v>
      </c>
      <c r="FF287" s="128">
        <v>0</v>
      </c>
      <c r="FG287" s="128">
        <v>0</v>
      </c>
      <c r="FH287" s="128">
        <v>0</v>
      </c>
      <c r="FI287" s="128">
        <v>0</v>
      </c>
      <c r="FJ287" s="127" t="b">
        <v>0</v>
      </c>
      <c r="FK287" s="127" t="b">
        <v>0</v>
      </c>
      <c r="FL287" s="127" t="b">
        <v>0</v>
      </c>
      <c r="FM287" s="128">
        <v>0</v>
      </c>
      <c r="FN287" s="128">
        <v>0</v>
      </c>
      <c r="FO287" s="128">
        <v>0</v>
      </c>
      <c r="FP287" s="128">
        <v>0</v>
      </c>
      <c r="FQ287" s="128">
        <v>0</v>
      </c>
      <c r="FR287" s="128">
        <v>0</v>
      </c>
      <c r="FS287" s="183" t="s">
        <v>993</v>
      </c>
      <c r="FT287" s="128">
        <v>0</v>
      </c>
      <c r="FU287" s="126">
        <v>0</v>
      </c>
      <c r="FV287" s="126">
        <v>23</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6">
        <v>0</v>
      </c>
      <c r="GM287" s="127" t="b">
        <v>0</v>
      </c>
      <c r="GN287" s="183" t="s">
        <v>993</v>
      </c>
      <c r="GO287" s="183" t="s">
        <v>993</v>
      </c>
      <c r="GP287" s="183" t="s">
        <v>993</v>
      </c>
      <c r="GQ287" s="183" t="s">
        <v>993</v>
      </c>
      <c r="GR287" s="127"/>
      <c r="GS287" s="123"/>
    </row>
    <row r="288" spans="1:201">
      <c r="A288" s="122"/>
      <c r="B288" s="210" t="s">
        <v>652</v>
      </c>
      <c r="C288" s="183" t="s">
        <v>1215</v>
      </c>
      <c r="D288" s="183" t="s">
        <v>18</v>
      </c>
      <c r="E288" s="183" t="s">
        <v>437</v>
      </c>
      <c r="F288" s="183" t="s">
        <v>986</v>
      </c>
      <c r="G288" s="183" t="s">
        <v>1062</v>
      </c>
      <c r="H288" s="183" t="s">
        <v>1063</v>
      </c>
      <c r="I288" s="183" t="s">
        <v>1186</v>
      </c>
      <c r="J288" s="183" t="s">
        <v>1187</v>
      </c>
      <c r="K288" s="126">
        <v>1</v>
      </c>
      <c r="L288" s="183" t="s">
        <v>18</v>
      </c>
      <c r="M288" s="183" t="s">
        <v>991</v>
      </c>
      <c r="N288" s="183" t="s">
        <v>653</v>
      </c>
      <c r="O288" s="183" t="s">
        <v>1044</v>
      </c>
      <c r="P288" s="183" t="s">
        <v>293</v>
      </c>
      <c r="Q288" s="183" t="s">
        <v>296</v>
      </c>
      <c r="R288" s="127" t="b">
        <v>0</v>
      </c>
      <c r="S288" s="126">
        <v>0</v>
      </c>
      <c r="T288" s="127" t="b">
        <v>0</v>
      </c>
      <c r="U288" s="126">
        <v>0</v>
      </c>
      <c r="V288" s="127" t="b">
        <v>0</v>
      </c>
      <c r="W288" s="127" t="b">
        <v>1</v>
      </c>
      <c r="X288" s="183" t="s">
        <v>296</v>
      </c>
      <c r="Y288" s="183" t="b">
        <f t="shared" si="78"/>
        <v>1</v>
      </c>
      <c r="Z288" s="183" t="s">
        <v>993</v>
      </c>
      <c r="AA288" s="127" t="b">
        <v>0</v>
      </c>
      <c r="AB288" s="183" t="s">
        <v>993</v>
      </c>
      <c r="AC288" s="183" t="s">
        <v>993</v>
      </c>
      <c r="AD288" s="183" t="s">
        <v>993</v>
      </c>
      <c r="AE288" s="183">
        <f t="shared" si="79"/>
        <v>41</v>
      </c>
      <c r="AF288" s="183">
        <f t="shared" si="80"/>
        <v>41</v>
      </c>
      <c r="AG288" s="183">
        <f t="shared" si="81"/>
        <v>0</v>
      </c>
      <c r="AH288" s="183">
        <f t="shared" si="82"/>
        <v>41</v>
      </c>
      <c r="AI288" s="126">
        <v>0</v>
      </c>
      <c r="AJ288" s="126">
        <v>0</v>
      </c>
      <c r="AK288" s="126">
        <v>0</v>
      </c>
      <c r="AL288" s="126">
        <v>0</v>
      </c>
      <c r="AM288" s="126">
        <v>0</v>
      </c>
      <c r="AN288" s="126">
        <v>41</v>
      </c>
      <c r="AO288" s="126">
        <v>41</v>
      </c>
      <c r="AP288" s="126">
        <v>0</v>
      </c>
      <c r="AQ288" s="126">
        <v>41</v>
      </c>
      <c r="AR288" s="126">
        <v>41</v>
      </c>
      <c r="AS288" s="126">
        <v>41</v>
      </c>
      <c r="AT288" s="126">
        <v>0</v>
      </c>
      <c r="AU288" s="126">
        <v>41</v>
      </c>
      <c r="AV288" s="126">
        <v>0</v>
      </c>
      <c r="AW288" s="126">
        <v>0</v>
      </c>
      <c r="AX288" s="126">
        <v>0</v>
      </c>
      <c r="AY288" s="126">
        <v>0</v>
      </c>
      <c r="AZ288" s="126">
        <v>0</v>
      </c>
      <c r="BA288" s="126">
        <v>0</v>
      </c>
      <c r="BB288" s="126">
        <v>0</v>
      </c>
      <c r="BC288" s="127" t="b">
        <v>0</v>
      </c>
      <c r="BD288" s="127"/>
      <c r="BE288" s="183" t="s">
        <v>422</v>
      </c>
      <c r="BF288" s="126">
        <v>41</v>
      </c>
      <c r="BG288" s="183" t="s">
        <v>993</v>
      </c>
      <c r="BH288" s="126">
        <v>0</v>
      </c>
      <c r="BI288" s="183" t="s">
        <v>993</v>
      </c>
      <c r="BJ288" s="126">
        <v>0</v>
      </c>
      <c r="BK288" s="126">
        <v>0</v>
      </c>
      <c r="BL288" s="126">
        <v>0</v>
      </c>
      <c r="BM288" s="183" t="s">
        <v>993</v>
      </c>
      <c r="BN288" s="183" t="s">
        <v>993</v>
      </c>
      <c r="BO288" s="183" t="s">
        <v>993</v>
      </c>
      <c r="BP288" s="126">
        <v>0</v>
      </c>
      <c r="BQ288" s="183" t="s">
        <v>993</v>
      </c>
      <c r="BR288" s="126">
        <v>0</v>
      </c>
      <c r="BS288" s="183" t="s">
        <v>993</v>
      </c>
      <c r="BT288" s="126">
        <v>0</v>
      </c>
      <c r="BU288" s="126">
        <v>0</v>
      </c>
      <c r="BV288" s="126">
        <v>0</v>
      </c>
      <c r="BW288" s="183" t="s">
        <v>993</v>
      </c>
      <c r="BX288" s="126">
        <v>0</v>
      </c>
      <c r="BY288" s="183" t="s">
        <v>993</v>
      </c>
      <c r="BZ288" s="126">
        <v>0</v>
      </c>
      <c r="CA288" s="183" t="s">
        <v>993</v>
      </c>
      <c r="CB288" s="126">
        <v>0</v>
      </c>
      <c r="CC288" s="126">
        <v>0</v>
      </c>
      <c r="CD288" s="126">
        <v>0</v>
      </c>
      <c r="CE288" s="183" t="s">
        <v>993</v>
      </c>
      <c r="CF288" s="126">
        <v>0</v>
      </c>
      <c r="CG288" s="183" t="s">
        <v>993</v>
      </c>
      <c r="CH288" s="126">
        <v>0</v>
      </c>
      <c r="CI288" s="183" t="s">
        <v>993</v>
      </c>
      <c r="CJ288" s="126">
        <v>0</v>
      </c>
      <c r="CK288" s="126">
        <v>0</v>
      </c>
      <c r="CL288" s="126">
        <v>0</v>
      </c>
      <c r="CM288" s="126">
        <v>16</v>
      </c>
      <c r="CN288" s="126">
        <v>0</v>
      </c>
      <c r="CO288" s="126">
        <v>0</v>
      </c>
      <c r="CP288" s="126">
        <v>0</v>
      </c>
      <c r="CQ288" s="126">
        <v>10</v>
      </c>
      <c r="CR288" s="126">
        <v>0</v>
      </c>
      <c r="CS288" s="126">
        <v>0</v>
      </c>
      <c r="CT288" s="126">
        <v>0</v>
      </c>
      <c r="CU288" s="126">
        <v>0</v>
      </c>
      <c r="CV288" s="126">
        <v>0</v>
      </c>
      <c r="CW288" s="126">
        <v>2</v>
      </c>
      <c r="CX288" s="126">
        <v>0</v>
      </c>
      <c r="CY288" s="126">
        <v>0</v>
      </c>
      <c r="CZ288" s="126">
        <v>0</v>
      </c>
      <c r="DA288" s="126">
        <v>1</v>
      </c>
      <c r="DB288" s="126">
        <v>0</v>
      </c>
      <c r="DC288" s="126">
        <v>0</v>
      </c>
      <c r="DD288" s="126">
        <v>0</v>
      </c>
      <c r="DE288" s="126">
        <v>2</v>
      </c>
      <c r="DF288" s="126">
        <v>0</v>
      </c>
      <c r="DG288" s="127" t="b">
        <v>0</v>
      </c>
      <c r="DH288" s="183" t="s">
        <v>270</v>
      </c>
      <c r="DI288" s="183" t="s">
        <v>993</v>
      </c>
      <c r="DJ288" s="183" t="s">
        <v>993</v>
      </c>
      <c r="DK288" s="183" t="s">
        <v>993</v>
      </c>
      <c r="DL288" s="126">
        <v>41</v>
      </c>
      <c r="DM288" s="126">
        <v>41</v>
      </c>
      <c r="DN288" s="126">
        <v>0</v>
      </c>
      <c r="DO288" s="126">
        <v>0</v>
      </c>
      <c r="DP288" s="126">
        <v>14747</v>
      </c>
      <c r="DQ288" s="176">
        <v>43</v>
      </c>
      <c r="DR288" s="167">
        <f t="shared" si="83"/>
        <v>0.98543267624457065</v>
      </c>
      <c r="DS288" s="168">
        <f t="shared" si="84"/>
        <v>351.11904761904759</v>
      </c>
      <c r="DT288" s="126">
        <v>41</v>
      </c>
      <c r="DU288" s="126">
        <v>0</v>
      </c>
      <c r="DV288" s="126">
        <v>0</v>
      </c>
      <c r="DW288" s="126">
        <v>27</v>
      </c>
      <c r="DX288" s="126">
        <v>14</v>
      </c>
      <c r="DY288" s="126">
        <v>0</v>
      </c>
      <c r="DZ288" s="126">
        <v>0</v>
      </c>
      <c r="EA288" s="126">
        <v>0</v>
      </c>
      <c r="EB288" s="126">
        <v>0</v>
      </c>
      <c r="EC288" s="126">
        <v>0</v>
      </c>
      <c r="ED288" s="126">
        <v>0</v>
      </c>
      <c r="EE288" s="126">
        <v>0</v>
      </c>
      <c r="EF288" s="126">
        <v>0</v>
      </c>
      <c r="EG288" s="126">
        <v>0</v>
      </c>
      <c r="EH288" s="126">
        <v>0</v>
      </c>
      <c r="EI288" s="126">
        <v>0</v>
      </c>
      <c r="EJ288" s="126">
        <v>0</v>
      </c>
      <c r="EK288" s="126">
        <v>0</v>
      </c>
      <c r="EL288" s="126">
        <v>0</v>
      </c>
      <c r="EM288" s="126">
        <v>0</v>
      </c>
      <c r="EN288" s="126">
        <v>0</v>
      </c>
      <c r="EO288" s="126">
        <v>0</v>
      </c>
      <c r="EP288" s="126">
        <v>0</v>
      </c>
      <c r="EQ288" s="126">
        <v>0</v>
      </c>
      <c r="ER288" s="127" t="b">
        <v>0</v>
      </c>
      <c r="ES288" s="127" t="b">
        <v>0</v>
      </c>
      <c r="ET288" s="127" t="b">
        <v>0</v>
      </c>
      <c r="EU288" s="128">
        <v>0</v>
      </c>
      <c r="EV288" s="128">
        <v>0</v>
      </c>
      <c r="EW288" s="128">
        <v>0</v>
      </c>
      <c r="EX288" s="128">
        <v>0</v>
      </c>
      <c r="EY288" s="128">
        <v>0</v>
      </c>
      <c r="EZ288" s="128">
        <v>0</v>
      </c>
      <c r="FA288" s="127" t="b">
        <v>0</v>
      </c>
      <c r="FB288" s="127" t="b">
        <v>0</v>
      </c>
      <c r="FC288" s="127" t="b">
        <v>0</v>
      </c>
      <c r="FD288" s="128">
        <v>0</v>
      </c>
      <c r="FE288" s="128">
        <v>0</v>
      </c>
      <c r="FF288" s="128">
        <v>0</v>
      </c>
      <c r="FG288" s="128">
        <v>0</v>
      </c>
      <c r="FH288" s="128">
        <v>0</v>
      </c>
      <c r="FI288" s="128">
        <v>0</v>
      </c>
      <c r="FJ288" s="127" t="b">
        <v>0</v>
      </c>
      <c r="FK288" s="127" t="b">
        <v>0</v>
      </c>
      <c r="FL288" s="127" t="b">
        <v>0</v>
      </c>
      <c r="FM288" s="128">
        <v>0</v>
      </c>
      <c r="FN288" s="128">
        <v>0</v>
      </c>
      <c r="FO288" s="128">
        <v>0</v>
      </c>
      <c r="FP288" s="128">
        <v>0</v>
      </c>
      <c r="FQ288" s="128">
        <v>0</v>
      </c>
      <c r="FR288" s="128">
        <v>0</v>
      </c>
      <c r="FS288" s="183" t="s">
        <v>993</v>
      </c>
      <c r="FT288" s="128">
        <v>0</v>
      </c>
      <c r="FU288" s="126">
        <v>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6">
        <v>0</v>
      </c>
      <c r="GM288" s="127" t="b">
        <v>0</v>
      </c>
      <c r="GN288" s="183" t="s">
        <v>993</v>
      </c>
      <c r="GO288" s="183" t="s">
        <v>993</v>
      </c>
      <c r="GP288" s="183" t="s">
        <v>993</v>
      </c>
      <c r="GQ288" s="183" t="s">
        <v>993</v>
      </c>
      <c r="GR288" s="127"/>
      <c r="GS288" s="123"/>
    </row>
    <row r="289" spans="1:201">
      <c r="A289" s="122"/>
      <c r="B289" s="210" t="s">
        <v>719</v>
      </c>
      <c r="C289" s="183" t="s">
        <v>1219</v>
      </c>
      <c r="D289" s="183" t="s">
        <v>1220</v>
      </c>
      <c r="E289" s="183" t="s">
        <v>437</v>
      </c>
      <c r="F289" s="183" t="s">
        <v>986</v>
      </c>
      <c r="G289" s="183" t="s">
        <v>1062</v>
      </c>
      <c r="H289" s="183" t="s">
        <v>1063</v>
      </c>
      <c r="I289" s="183" t="s">
        <v>1217</v>
      </c>
      <c r="J289" s="183" t="s">
        <v>1218</v>
      </c>
      <c r="K289" s="126">
        <v>1</v>
      </c>
      <c r="L289" s="183" t="s">
        <v>1220</v>
      </c>
      <c r="M289" s="183" t="s">
        <v>991</v>
      </c>
      <c r="N289" s="183" t="s">
        <v>317</v>
      </c>
      <c r="O289" s="183" t="s">
        <v>1221</v>
      </c>
      <c r="P289" s="183" t="s">
        <v>993</v>
      </c>
      <c r="Q289" s="183" t="s">
        <v>296</v>
      </c>
      <c r="R289" s="127" t="b">
        <v>0</v>
      </c>
      <c r="S289" s="126">
        <v>0</v>
      </c>
      <c r="T289" s="127" t="b">
        <v>0</v>
      </c>
      <c r="U289" s="126">
        <v>0</v>
      </c>
      <c r="V289" s="127" t="b">
        <v>1</v>
      </c>
      <c r="W289" s="127" t="b">
        <v>0</v>
      </c>
      <c r="X289" s="183" t="s">
        <v>296</v>
      </c>
      <c r="Y289" s="183" t="b">
        <f t="shared" si="78"/>
        <v>1</v>
      </c>
      <c r="Z289" s="183" t="s">
        <v>993</v>
      </c>
      <c r="AA289" s="127" t="b">
        <v>0</v>
      </c>
      <c r="AB289" s="183" t="s">
        <v>993</v>
      </c>
      <c r="AC289" s="183" t="s">
        <v>993</v>
      </c>
      <c r="AD289" s="183" t="s">
        <v>993</v>
      </c>
      <c r="AE289" s="183">
        <f t="shared" si="79"/>
        <v>40</v>
      </c>
      <c r="AF289" s="183">
        <f t="shared" si="80"/>
        <v>40</v>
      </c>
      <c r="AG289" s="183">
        <f t="shared" si="81"/>
        <v>34</v>
      </c>
      <c r="AH289" s="183">
        <f t="shared" si="82"/>
        <v>40</v>
      </c>
      <c r="AI289" s="126">
        <v>0</v>
      </c>
      <c r="AJ289" s="126">
        <v>0</v>
      </c>
      <c r="AK289" s="126">
        <v>0</v>
      </c>
      <c r="AL289" s="126">
        <v>0</v>
      </c>
      <c r="AM289" s="126">
        <v>0</v>
      </c>
      <c r="AN289" s="126">
        <v>40</v>
      </c>
      <c r="AO289" s="126">
        <v>40</v>
      </c>
      <c r="AP289" s="126">
        <v>34</v>
      </c>
      <c r="AQ289" s="126">
        <v>40</v>
      </c>
      <c r="AR289" s="126">
        <v>40</v>
      </c>
      <c r="AS289" s="126">
        <v>40</v>
      </c>
      <c r="AT289" s="126">
        <v>34</v>
      </c>
      <c r="AU289" s="126">
        <v>40</v>
      </c>
      <c r="AV289" s="126">
        <v>0</v>
      </c>
      <c r="AW289" s="126">
        <v>0</v>
      </c>
      <c r="AX289" s="126">
        <v>0</v>
      </c>
      <c r="AY289" s="126">
        <v>0</v>
      </c>
      <c r="AZ289" s="126">
        <v>0</v>
      </c>
      <c r="BA289" s="126">
        <v>0</v>
      </c>
      <c r="BB289" s="126">
        <v>0</v>
      </c>
      <c r="BC289" s="127" t="b">
        <v>0</v>
      </c>
      <c r="BD289" s="127"/>
      <c r="BE289" s="183" t="s">
        <v>422</v>
      </c>
      <c r="BF289" s="126">
        <v>40</v>
      </c>
      <c r="BG289" s="183" t="s">
        <v>993</v>
      </c>
      <c r="BH289" s="126">
        <v>0</v>
      </c>
      <c r="BI289" s="183" t="s">
        <v>993</v>
      </c>
      <c r="BJ289" s="126">
        <v>0</v>
      </c>
      <c r="BK289" s="126">
        <v>0</v>
      </c>
      <c r="BL289" s="126">
        <v>0</v>
      </c>
      <c r="BM289" s="183" t="s">
        <v>993</v>
      </c>
      <c r="BN289" s="183" t="s">
        <v>993</v>
      </c>
      <c r="BO289" s="183" t="s">
        <v>993</v>
      </c>
      <c r="BP289" s="126">
        <v>0</v>
      </c>
      <c r="BQ289" s="183" t="s">
        <v>993</v>
      </c>
      <c r="BR289" s="126">
        <v>0</v>
      </c>
      <c r="BS289" s="183" t="s">
        <v>993</v>
      </c>
      <c r="BT289" s="126">
        <v>0</v>
      </c>
      <c r="BU289" s="126">
        <v>0</v>
      </c>
      <c r="BV289" s="126">
        <v>0</v>
      </c>
      <c r="BW289" s="183" t="s">
        <v>993</v>
      </c>
      <c r="BX289" s="126">
        <v>0</v>
      </c>
      <c r="BY289" s="183" t="s">
        <v>993</v>
      </c>
      <c r="BZ289" s="126">
        <v>0</v>
      </c>
      <c r="CA289" s="183" t="s">
        <v>993</v>
      </c>
      <c r="CB289" s="126">
        <v>0</v>
      </c>
      <c r="CC289" s="126">
        <v>0</v>
      </c>
      <c r="CD289" s="126">
        <v>0</v>
      </c>
      <c r="CE289" s="183" t="s">
        <v>993</v>
      </c>
      <c r="CF289" s="126">
        <v>0</v>
      </c>
      <c r="CG289" s="183" t="s">
        <v>993</v>
      </c>
      <c r="CH289" s="126">
        <v>0</v>
      </c>
      <c r="CI289" s="183" t="s">
        <v>993</v>
      </c>
      <c r="CJ289" s="126">
        <v>0</v>
      </c>
      <c r="CK289" s="126">
        <v>0</v>
      </c>
      <c r="CL289" s="126">
        <v>0</v>
      </c>
      <c r="CM289" s="126">
        <v>11</v>
      </c>
      <c r="CN289" s="126">
        <v>1.3</v>
      </c>
      <c r="CO289" s="126">
        <v>1</v>
      </c>
      <c r="CP289" s="126">
        <v>0.6</v>
      </c>
      <c r="CQ289" s="126">
        <v>7</v>
      </c>
      <c r="CR289" s="126">
        <v>0.5</v>
      </c>
      <c r="CS289" s="126">
        <v>0</v>
      </c>
      <c r="CT289" s="126">
        <v>0</v>
      </c>
      <c r="CU289" s="126">
        <v>0</v>
      </c>
      <c r="CV289" s="126">
        <v>0</v>
      </c>
      <c r="CW289" s="126">
        <v>0</v>
      </c>
      <c r="CX289" s="126">
        <v>0</v>
      </c>
      <c r="CY289" s="126">
        <v>0</v>
      </c>
      <c r="CZ289" s="126">
        <v>0</v>
      </c>
      <c r="DA289" s="126">
        <v>0</v>
      </c>
      <c r="DB289" s="126">
        <v>0</v>
      </c>
      <c r="DC289" s="126">
        <v>0</v>
      </c>
      <c r="DD289" s="126">
        <v>0</v>
      </c>
      <c r="DE289" s="126">
        <v>0</v>
      </c>
      <c r="DF289" s="126">
        <v>0</v>
      </c>
      <c r="DG289" s="127" t="b">
        <v>0</v>
      </c>
      <c r="DH289" s="183" t="s">
        <v>270</v>
      </c>
      <c r="DI289" s="183" t="s">
        <v>993</v>
      </c>
      <c r="DJ289" s="183" t="s">
        <v>993</v>
      </c>
      <c r="DK289" s="183" t="s">
        <v>993</v>
      </c>
      <c r="DL289" s="126">
        <v>95</v>
      </c>
      <c r="DM289" s="126">
        <v>59</v>
      </c>
      <c r="DN289" s="126">
        <v>36</v>
      </c>
      <c r="DO289" s="126">
        <v>0</v>
      </c>
      <c r="DP289" s="126">
        <v>13695</v>
      </c>
      <c r="DQ289" s="126">
        <v>105</v>
      </c>
      <c r="DR289" s="167">
        <f t="shared" si="83"/>
        <v>0.93801369863013695</v>
      </c>
      <c r="DS289" s="168">
        <f t="shared" si="84"/>
        <v>136.94999999999999</v>
      </c>
      <c r="DT289" s="126">
        <v>95</v>
      </c>
      <c r="DU289" s="126">
        <v>0</v>
      </c>
      <c r="DV289" s="126">
        <v>20</v>
      </c>
      <c r="DW289" s="126">
        <v>59</v>
      </c>
      <c r="DX289" s="126">
        <v>16</v>
      </c>
      <c r="DY289" s="126">
        <v>0</v>
      </c>
      <c r="DZ289" s="126">
        <v>0</v>
      </c>
      <c r="EA289" s="126">
        <v>0</v>
      </c>
      <c r="EB289" s="126">
        <v>105</v>
      </c>
      <c r="EC289" s="126">
        <v>0</v>
      </c>
      <c r="ED289" s="126">
        <v>31</v>
      </c>
      <c r="EE289" s="126">
        <v>26</v>
      </c>
      <c r="EF289" s="126">
        <v>0</v>
      </c>
      <c r="EG289" s="126">
        <v>0</v>
      </c>
      <c r="EH289" s="126">
        <v>0</v>
      </c>
      <c r="EI289" s="126">
        <v>19</v>
      </c>
      <c r="EJ289" s="126">
        <v>29</v>
      </c>
      <c r="EK289" s="126">
        <v>0</v>
      </c>
      <c r="EL289" s="126">
        <v>105</v>
      </c>
      <c r="EM289" s="126">
        <v>102</v>
      </c>
      <c r="EN289" s="126">
        <v>1</v>
      </c>
      <c r="EO289" s="126">
        <v>2</v>
      </c>
      <c r="EP289" s="126">
        <v>0</v>
      </c>
      <c r="EQ289" s="126">
        <v>0</v>
      </c>
      <c r="ER289" s="127" t="b">
        <v>0</v>
      </c>
      <c r="ES289" s="127" t="b">
        <v>0</v>
      </c>
      <c r="ET289" s="127" t="b">
        <v>0</v>
      </c>
      <c r="EU289" s="128">
        <v>0</v>
      </c>
      <c r="EV289" s="128">
        <v>0</v>
      </c>
      <c r="EW289" s="128">
        <v>0</v>
      </c>
      <c r="EX289" s="128">
        <v>0</v>
      </c>
      <c r="EY289" s="128">
        <v>0</v>
      </c>
      <c r="EZ289" s="128">
        <v>0</v>
      </c>
      <c r="FA289" s="127" t="b">
        <v>0</v>
      </c>
      <c r="FB289" s="127" t="b">
        <v>0</v>
      </c>
      <c r="FC289" s="127" t="b">
        <v>0</v>
      </c>
      <c r="FD289" s="128">
        <v>0</v>
      </c>
      <c r="FE289" s="128">
        <v>0</v>
      </c>
      <c r="FF289" s="128">
        <v>0</v>
      </c>
      <c r="FG289" s="128">
        <v>0</v>
      </c>
      <c r="FH289" s="128">
        <v>0</v>
      </c>
      <c r="FI289" s="128">
        <v>0</v>
      </c>
      <c r="FJ289" s="127" t="b">
        <v>0</v>
      </c>
      <c r="FK289" s="127" t="b">
        <v>0</v>
      </c>
      <c r="FL289" s="127" t="b">
        <v>0</v>
      </c>
      <c r="FM289" s="128">
        <v>0</v>
      </c>
      <c r="FN289" s="128">
        <v>0</v>
      </c>
      <c r="FO289" s="128">
        <v>0</v>
      </c>
      <c r="FP289" s="128">
        <v>0</v>
      </c>
      <c r="FQ289" s="128">
        <v>0</v>
      </c>
      <c r="FR289" s="128">
        <v>0</v>
      </c>
      <c r="FS289" s="183" t="s">
        <v>293</v>
      </c>
      <c r="FT289" s="128">
        <v>0</v>
      </c>
      <c r="FU289" s="126">
        <v>0</v>
      </c>
      <c r="FV289" s="126">
        <v>105</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6">
        <v>0</v>
      </c>
      <c r="GM289" s="127" t="b">
        <v>0</v>
      </c>
      <c r="GN289" s="183" t="s">
        <v>993</v>
      </c>
      <c r="GO289" s="183" t="s">
        <v>993</v>
      </c>
      <c r="GP289" s="183" t="s">
        <v>993</v>
      </c>
      <c r="GQ289" s="183" t="s">
        <v>993</v>
      </c>
      <c r="GR289" s="127"/>
      <c r="GS289" s="123"/>
    </row>
    <row r="290" spans="1:201">
      <c r="A290" s="122"/>
      <c r="B290" s="210" t="s">
        <v>719</v>
      </c>
      <c r="C290" s="183" t="s">
        <v>1219</v>
      </c>
      <c r="D290" s="183" t="s">
        <v>1220</v>
      </c>
      <c r="E290" s="183" t="s">
        <v>437</v>
      </c>
      <c r="F290" s="183" t="s">
        <v>986</v>
      </c>
      <c r="G290" s="183" t="s">
        <v>1062</v>
      </c>
      <c r="H290" s="183" t="s">
        <v>1063</v>
      </c>
      <c r="I290" s="183" t="s">
        <v>1217</v>
      </c>
      <c r="J290" s="183" t="s">
        <v>1218</v>
      </c>
      <c r="K290" s="126">
        <v>2</v>
      </c>
      <c r="L290" s="183" t="s">
        <v>1220</v>
      </c>
      <c r="M290" s="183" t="s">
        <v>1040</v>
      </c>
      <c r="N290" s="183" t="s">
        <v>362</v>
      </c>
      <c r="O290" s="183" t="s">
        <v>1221</v>
      </c>
      <c r="P290" s="183" t="s">
        <v>993</v>
      </c>
      <c r="Q290" s="183" t="s">
        <v>296</v>
      </c>
      <c r="R290" s="127" t="b">
        <v>0</v>
      </c>
      <c r="S290" s="126">
        <v>0</v>
      </c>
      <c r="T290" s="127" t="b">
        <v>0</v>
      </c>
      <c r="U290" s="126">
        <v>0</v>
      </c>
      <c r="V290" s="127" t="b">
        <v>1</v>
      </c>
      <c r="W290" s="127" t="b">
        <v>0</v>
      </c>
      <c r="X290" s="183" t="s">
        <v>296</v>
      </c>
      <c r="Y290" s="183" t="b">
        <f t="shared" si="78"/>
        <v>1</v>
      </c>
      <c r="Z290" s="183" t="s">
        <v>993</v>
      </c>
      <c r="AA290" s="127" t="b">
        <v>0</v>
      </c>
      <c r="AB290" s="183" t="s">
        <v>993</v>
      </c>
      <c r="AC290" s="183" t="s">
        <v>993</v>
      </c>
      <c r="AD290" s="183" t="s">
        <v>993</v>
      </c>
      <c r="AE290" s="183">
        <f t="shared" si="79"/>
        <v>39</v>
      </c>
      <c r="AF290" s="183">
        <f t="shared" si="80"/>
        <v>39</v>
      </c>
      <c r="AG290" s="183">
        <f t="shared" si="81"/>
        <v>31</v>
      </c>
      <c r="AH290" s="183">
        <f t="shared" si="82"/>
        <v>39</v>
      </c>
      <c r="AI290" s="126">
        <v>0</v>
      </c>
      <c r="AJ290" s="126">
        <v>0</v>
      </c>
      <c r="AK290" s="126">
        <v>0</v>
      </c>
      <c r="AL290" s="126">
        <v>0</v>
      </c>
      <c r="AM290" s="126">
        <v>0</v>
      </c>
      <c r="AN290" s="126">
        <v>39</v>
      </c>
      <c r="AO290" s="126">
        <v>39</v>
      </c>
      <c r="AP290" s="126">
        <v>31</v>
      </c>
      <c r="AQ290" s="126">
        <v>39</v>
      </c>
      <c r="AR290" s="126">
        <v>39</v>
      </c>
      <c r="AS290" s="126">
        <v>39</v>
      </c>
      <c r="AT290" s="126">
        <v>31</v>
      </c>
      <c r="AU290" s="126">
        <v>39</v>
      </c>
      <c r="AV290" s="126">
        <v>0</v>
      </c>
      <c r="AW290" s="126">
        <v>0</v>
      </c>
      <c r="AX290" s="126">
        <v>0</v>
      </c>
      <c r="AY290" s="126">
        <v>0</v>
      </c>
      <c r="AZ290" s="126">
        <v>0</v>
      </c>
      <c r="BA290" s="126">
        <v>0</v>
      </c>
      <c r="BB290" s="126">
        <v>0</v>
      </c>
      <c r="BC290" s="127" t="b">
        <v>0</v>
      </c>
      <c r="BD290" s="127"/>
      <c r="BE290" s="183" t="s">
        <v>422</v>
      </c>
      <c r="BF290" s="126">
        <v>39</v>
      </c>
      <c r="BG290" s="183" t="s">
        <v>993</v>
      </c>
      <c r="BH290" s="126">
        <v>0</v>
      </c>
      <c r="BI290" s="183" t="s">
        <v>993</v>
      </c>
      <c r="BJ290" s="126">
        <v>0</v>
      </c>
      <c r="BK290" s="126">
        <v>0</v>
      </c>
      <c r="BL290" s="126">
        <v>0</v>
      </c>
      <c r="BM290" s="183" t="s">
        <v>993</v>
      </c>
      <c r="BN290" s="183" t="s">
        <v>993</v>
      </c>
      <c r="BO290" s="183" t="s">
        <v>993</v>
      </c>
      <c r="BP290" s="126">
        <v>0</v>
      </c>
      <c r="BQ290" s="183" t="s">
        <v>993</v>
      </c>
      <c r="BR290" s="126">
        <v>0</v>
      </c>
      <c r="BS290" s="183" t="s">
        <v>993</v>
      </c>
      <c r="BT290" s="126">
        <v>0</v>
      </c>
      <c r="BU290" s="126">
        <v>0</v>
      </c>
      <c r="BV290" s="126">
        <v>0</v>
      </c>
      <c r="BW290" s="183" t="s">
        <v>993</v>
      </c>
      <c r="BX290" s="126">
        <v>0</v>
      </c>
      <c r="BY290" s="183" t="s">
        <v>993</v>
      </c>
      <c r="BZ290" s="126">
        <v>0</v>
      </c>
      <c r="CA290" s="183" t="s">
        <v>993</v>
      </c>
      <c r="CB290" s="126">
        <v>0</v>
      </c>
      <c r="CC290" s="126">
        <v>0</v>
      </c>
      <c r="CD290" s="126">
        <v>0</v>
      </c>
      <c r="CE290" s="183" t="s">
        <v>993</v>
      </c>
      <c r="CF290" s="126">
        <v>0</v>
      </c>
      <c r="CG290" s="183" t="s">
        <v>993</v>
      </c>
      <c r="CH290" s="126">
        <v>0</v>
      </c>
      <c r="CI290" s="183" t="s">
        <v>993</v>
      </c>
      <c r="CJ290" s="126">
        <v>0</v>
      </c>
      <c r="CK290" s="126">
        <v>0</v>
      </c>
      <c r="CL290" s="126">
        <v>0</v>
      </c>
      <c r="CM290" s="126">
        <v>8</v>
      </c>
      <c r="CN290" s="126">
        <v>1.3</v>
      </c>
      <c r="CO290" s="126">
        <v>1</v>
      </c>
      <c r="CP290" s="126">
        <v>2.1</v>
      </c>
      <c r="CQ290" s="126">
        <v>10</v>
      </c>
      <c r="CR290" s="126">
        <v>0.6</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7" t="b">
        <v>0</v>
      </c>
      <c r="DH290" s="183" t="s">
        <v>270</v>
      </c>
      <c r="DI290" s="183" t="s">
        <v>993</v>
      </c>
      <c r="DJ290" s="183" t="s">
        <v>993</v>
      </c>
      <c r="DK290" s="183" t="s">
        <v>993</v>
      </c>
      <c r="DL290" s="126">
        <v>83</v>
      </c>
      <c r="DM290" s="126">
        <v>47</v>
      </c>
      <c r="DN290" s="126">
        <v>36</v>
      </c>
      <c r="DO290" s="126">
        <v>0</v>
      </c>
      <c r="DP290" s="126">
        <v>13533</v>
      </c>
      <c r="DQ290" s="126">
        <v>77</v>
      </c>
      <c r="DR290" s="167">
        <f t="shared" si="83"/>
        <v>0.9506849315068493</v>
      </c>
      <c r="DS290" s="168">
        <f t="shared" si="84"/>
        <v>169.16249999999999</v>
      </c>
      <c r="DT290" s="126">
        <v>83</v>
      </c>
      <c r="DU290" s="126">
        <v>0</v>
      </c>
      <c r="DV290" s="126">
        <v>20</v>
      </c>
      <c r="DW290" s="126">
        <v>47</v>
      </c>
      <c r="DX290" s="126">
        <v>16</v>
      </c>
      <c r="DY290" s="126">
        <v>0</v>
      </c>
      <c r="DZ290" s="126">
        <v>0</v>
      </c>
      <c r="EA290" s="126">
        <v>0</v>
      </c>
      <c r="EB290" s="126">
        <v>77</v>
      </c>
      <c r="EC290" s="126">
        <v>0</v>
      </c>
      <c r="ED290" s="126">
        <v>34</v>
      </c>
      <c r="EE290" s="126">
        <v>27</v>
      </c>
      <c r="EF290" s="126">
        <v>0</v>
      </c>
      <c r="EG290" s="126">
        <v>2</v>
      </c>
      <c r="EH290" s="126">
        <v>0</v>
      </c>
      <c r="EI290" s="126">
        <v>11</v>
      </c>
      <c r="EJ290" s="126">
        <v>3</v>
      </c>
      <c r="EK290" s="126">
        <v>0</v>
      </c>
      <c r="EL290" s="126">
        <v>77</v>
      </c>
      <c r="EM290" s="126">
        <v>77</v>
      </c>
      <c r="EN290" s="126">
        <v>0</v>
      </c>
      <c r="EO290" s="126">
        <v>0</v>
      </c>
      <c r="EP290" s="126">
        <v>0</v>
      </c>
      <c r="EQ290" s="126">
        <v>0</v>
      </c>
      <c r="ER290" s="127" t="b">
        <v>0</v>
      </c>
      <c r="ES290" s="127" t="b">
        <v>0</v>
      </c>
      <c r="ET290" s="127" t="b">
        <v>0</v>
      </c>
      <c r="EU290" s="128">
        <v>0</v>
      </c>
      <c r="EV290" s="128">
        <v>0</v>
      </c>
      <c r="EW290" s="128">
        <v>0</v>
      </c>
      <c r="EX290" s="128">
        <v>0</v>
      </c>
      <c r="EY290" s="128">
        <v>0</v>
      </c>
      <c r="EZ290" s="128">
        <v>0</v>
      </c>
      <c r="FA290" s="127" t="b">
        <v>0</v>
      </c>
      <c r="FB290" s="127" t="b">
        <v>0</v>
      </c>
      <c r="FC290" s="127" t="b">
        <v>0</v>
      </c>
      <c r="FD290" s="128">
        <v>0</v>
      </c>
      <c r="FE290" s="128">
        <v>0</v>
      </c>
      <c r="FF290" s="128">
        <v>0</v>
      </c>
      <c r="FG290" s="128">
        <v>0</v>
      </c>
      <c r="FH290" s="128">
        <v>0</v>
      </c>
      <c r="FI290" s="128">
        <v>0</v>
      </c>
      <c r="FJ290" s="127" t="b">
        <v>0</v>
      </c>
      <c r="FK290" s="127" t="b">
        <v>0</v>
      </c>
      <c r="FL290" s="127" t="b">
        <v>0</v>
      </c>
      <c r="FM290" s="128">
        <v>0</v>
      </c>
      <c r="FN290" s="128">
        <v>0</v>
      </c>
      <c r="FO290" s="128">
        <v>0</v>
      </c>
      <c r="FP290" s="128">
        <v>0</v>
      </c>
      <c r="FQ290" s="128">
        <v>0</v>
      </c>
      <c r="FR290" s="128">
        <v>0</v>
      </c>
      <c r="FS290" s="183" t="s">
        <v>993</v>
      </c>
      <c r="FT290" s="128">
        <v>0</v>
      </c>
      <c r="FU290" s="126">
        <v>0</v>
      </c>
      <c r="FV290" s="126">
        <v>77</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6">
        <v>0</v>
      </c>
      <c r="GM290" s="127" t="b">
        <v>0</v>
      </c>
      <c r="GN290" s="183" t="s">
        <v>993</v>
      </c>
      <c r="GO290" s="183" t="s">
        <v>993</v>
      </c>
      <c r="GP290" s="183" t="s">
        <v>993</v>
      </c>
      <c r="GQ290" s="183" t="s">
        <v>993</v>
      </c>
      <c r="GR290" s="127"/>
      <c r="GS290" s="123"/>
    </row>
    <row r="291" spans="1:201">
      <c r="A291" s="122"/>
      <c r="B291" s="210" t="s">
        <v>721</v>
      </c>
      <c r="C291" s="183" t="s">
        <v>1222</v>
      </c>
      <c r="D291" s="183" t="s">
        <v>38</v>
      </c>
      <c r="E291" s="183" t="s">
        <v>437</v>
      </c>
      <c r="F291" s="183" t="s">
        <v>986</v>
      </c>
      <c r="G291" s="183" t="s">
        <v>1062</v>
      </c>
      <c r="H291" s="183" t="s">
        <v>1063</v>
      </c>
      <c r="I291" s="183" t="s">
        <v>1223</v>
      </c>
      <c r="J291" s="183" t="s">
        <v>1224</v>
      </c>
      <c r="K291" s="126">
        <v>1</v>
      </c>
      <c r="L291" s="183" t="s">
        <v>38</v>
      </c>
      <c r="M291" s="183" t="s">
        <v>991</v>
      </c>
      <c r="N291" s="183" t="s">
        <v>317</v>
      </c>
      <c r="O291" s="183" t="s">
        <v>1225</v>
      </c>
      <c r="P291" s="183" t="s">
        <v>290</v>
      </c>
      <c r="Q291" s="183" t="s">
        <v>296</v>
      </c>
      <c r="R291" s="127" t="b">
        <v>0</v>
      </c>
      <c r="S291" s="126">
        <v>0</v>
      </c>
      <c r="T291" s="127" t="b">
        <v>0</v>
      </c>
      <c r="U291" s="126">
        <v>0</v>
      </c>
      <c r="V291" s="127" t="b">
        <v>0</v>
      </c>
      <c r="W291" s="127" t="b">
        <v>1</v>
      </c>
      <c r="X291" s="183" t="s">
        <v>296</v>
      </c>
      <c r="Y291" s="183" t="b">
        <f t="shared" si="78"/>
        <v>1</v>
      </c>
      <c r="Z291" s="183" t="s">
        <v>993</v>
      </c>
      <c r="AA291" s="127" t="b">
        <v>0</v>
      </c>
      <c r="AB291" s="183" t="s">
        <v>993</v>
      </c>
      <c r="AC291" s="183" t="s">
        <v>993</v>
      </c>
      <c r="AD291" s="183" t="s">
        <v>993</v>
      </c>
      <c r="AE291" s="183">
        <f t="shared" si="79"/>
        <v>40</v>
      </c>
      <c r="AF291" s="183">
        <f t="shared" si="80"/>
        <v>40</v>
      </c>
      <c r="AG291" s="183">
        <f t="shared" si="81"/>
        <v>37</v>
      </c>
      <c r="AH291" s="183">
        <f t="shared" si="82"/>
        <v>40</v>
      </c>
      <c r="AI291" s="126">
        <v>0</v>
      </c>
      <c r="AJ291" s="126">
        <v>0</v>
      </c>
      <c r="AK291" s="126">
        <v>0</v>
      </c>
      <c r="AL291" s="126">
        <v>0</v>
      </c>
      <c r="AM291" s="126">
        <v>0</v>
      </c>
      <c r="AN291" s="126">
        <v>40</v>
      </c>
      <c r="AO291" s="126">
        <v>40</v>
      </c>
      <c r="AP291" s="126">
        <v>37</v>
      </c>
      <c r="AQ291" s="126">
        <v>40</v>
      </c>
      <c r="AR291" s="126">
        <v>40</v>
      </c>
      <c r="AS291" s="126">
        <v>40</v>
      </c>
      <c r="AT291" s="126">
        <v>37</v>
      </c>
      <c r="AU291" s="126">
        <v>40</v>
      </c>
      <c r="AV291" s="126">
        <v>0</v>
      </c>
      <c r="AW291" s="126">
        <v>0</v>
      </c>
      <c r="AX291" s="126">
        <v>0</v>
      </c>
      <c r="AY291" s="126">
        <v>0</v>
      </c>
      <c r="AZ291" s="126">
        <v>0</v>
      </c>
      <c r="BA291" s="126">
        <v>0</v>
      </c>
      <c r="BB291" s="126">
        <v>0</v>
      </c>
      <c r="BC291" s="127" t="b">
        <v>0</v>
      </c>
      <c r="BD291" s="127"/>
      <c r="BE291" s="183" t="s">
        <v>422</v>
      </c>
      <c r="BF291" s="126">
        <v>40</v>
      </c>
      <c r="BG291" s="183" t="s">
        <v>993</v>
      </c>
      <c r="BH291" s="126">
        <v>0</v>
      </c>
      <c r="BI291" s="183" t="s">
        <v>993</v>
      </c>
      <c r="BJ291" s="126">
        <v>0</v>
      </c>
      <c r="BK291" s="126">
        <v>0</v>
      </c>
      <c r="BL291" s="126">
        <v>0</v>
      </c>
      <c r="BM291" s="183" t="s">
        <v>993</v>
      </c>
      <c r="BN291" s="183" t="s">
        <v>993</v>
      </c>
      <c r="BO291" s="183" t="s">
        <v>993</v>
      </c>
      <c r="BP291" s="126">
        <v>0</v>
      </c>
      <c r="BQ291" s="183" t="s">
        <v>993</v>
      </c>
      <c r="BR291" s="126">
        <v>0</v>
      </c>
      <c r="BS291" s="183" t="s">
        <v>993</v>
      </c>
      <c r="BT291" s="126">
        <v>0</v>
      </c>
      <c r="BU291" s="126">
        <v>0</v>
      </c>
      <c r="BV291" s="126">
        <v>0</v>
      </c>
      <c r="BW291" s="183" t="s">
        <v>993</v>
      </c>
      <c r="BX291" s="126">
        <v>0</v>
      </c>
      <c r="BY291" s="183" t="s">
        <v>993</v>
      </c>
      <c r="BZ291" s="126">
        <v>0</v>
      </c>
      <c r="CA291" s="183" t="s">
        <v>993</v>
      </c>
      <c r="CB291" s="126">
        <v>0</v>
      </c>
      <c r="CC291" s="126">
        <v>0</v>
      </c>
      <c r="CD291" s="126">
        <v>0</v>
      </c>
      <c r="CE291" s="183" t="s">
        <v>993</v>
      </c>
      <c r="CF291" s="126">
        <v>0</v>
      </c>
      <c r="CG291" s="183" t="s">
        <v>993</v>
      </c>
      <c r="CH291" s="126">
        <v>0</v>
      </c>
      <c r="CI291" s="183" t="s">
        <v>993</v>
      </c>
      <c r="CJ291" s="126">
        <v>0</v>
      </c>
      <c r="CK291" s="126">
        <v>0</v>
      </c>
      <c r="CL291" s="126">
        <v>0</v>
      </c>
      <c r="CM291" s="126">
        <v>7</v>
      </c>
      <c r="CN291" s="126">
        <v>0.7</v>
      </c>
      <c r="CO291" s="126">
        <v>3</v>
      </c>
      <c r="CP291" s="126">
        <v>0.9</v>
      </c>
      <c r="CQ291" s="126">
        <v>10</v>
      </c>
      <c r="CR291" s="126">
        <v>0.9</v>
      </c>
      <c r="CS291" s="126">
        <v>0</v>
      </c>
      <c r="CT291" s="126">
        <v>0</v>
      </c>
      <c r="CU291" s="126">
        <v>0</v>
      </c>
      <c r="CV291" s="126">
        <v>0</v>
      </c>
      <c r="CW291" s="126">
        <v>0</v>
      </c>
      <c r="CX291" s="126">
        <v>0</v>
      </c>
      <c r="CY291" s="126">
        <v>0</v>
      </c>
      <c r="CZ291" s="126">
        <v>0</v>
      </c>
      <c r="DA291" s="126">
        <v>0</v>
      </c>
      <c r="DB291" s="126">
        <v>0</v>
      </c>
      <c r="DC291" s="126">
        <v>0</v>
      </c>
      <c r="DD291" s="126">
        <v>0</v>
      </c>
      <c r="DE291" s="126">
        <v>0</v>
      </c>
      <c r="DF291" s="126">
        <v>0</v>
      </c>
      <c r="DG291" s="127" t="b">
        <v>0</v>
      </c>
      <c r="DH291" s="183" t="s">
        <v>270</v>
      </c>
      <c r="DI291" s="183" t="s">
        <v>993</v>
      </c>
      <c r="DJ291" s="183" t="s">
        <v>993</v>
      </c>
      <c r="DK291" s="183" t="s">
        <v>993</v>
      </c>
      <c r="DL291" s="126">
        <v>28</v>
      </c>
      <c r="DM291" s="126">
        <v>28</v>
      </c>
      <c r="DN291" s="126">
        <v>0</v>
      </c>
      <c r="DO291" s="126">
        <v>0</v>
      </c>
      <c r="DP291" s="126">
        <v>14389</v>
      </c>
      <c r="DQ291" s="126">
        <v>29</v>
      </c>
      <c r="DR291" s="167">
        <f t="shared" si="83"/>
        <v>0.9855479452054795</v>
      </c>
      <c r="DS291" s="168">
        <f t="shared" si="84"/>
        <v>504.87719298245617</v>
      </c>
      <c r="DT291" s="126">
        <v>28</v>
      </c>
      <c r="DU291" s="126">
        <v>0</v>
      </c>
      <c r="DV291" s="126">
        <v>0</v>
      </c>
      <c r="DW291" s="126">
        <v>25</v>
      </c>
      <c r="DX291" s="126">
        <v>3</v>
      </c>
      <c r="DY291" s="126">
        <v>0</v>
      </c>
      <c r="DZ291" s="126">
        <v>0</v>
      </c>
      <c r="EA291" s="126">
        <v>0</v>
      </c>
      <c r="EB291" s="126">
        <v>29</v>
      </c>
      <c r="EC291" s="126">
        <v>0</v>
      </c>
      <c r="ED291" s="126">
        <v>1</v>
      </c>
      <c r="EE291" s="126">
        <v>0</v>
      </c>
      <c r="EF291" s="126">
        <v>1</v>
      </c>
      <c r="EG291" s="126">
        <v>0</v>
      </c>
      <c r="EH291" s="126">
        <v>0</v>
      </c>
      <c r="EI291" s="126">
        <v>0</v>
      </c>
      <c r="EJ291" s="126">
        <v>27</v>
      </c>
      <c r="EK291" s="126">
        <v>0</v>
      </c>
      <c r="EL291" s="126">
        <v>29</v>
      </c>
      <c r="EM291" s="126">
        <v>29</v>
      </c>
      <c r="EN291" s="126">
        <v>0</v>
      </c>
      <c r="EO291" s="126">
        <v>0</v>
      </c>
      <c r="EP291" s="126">
        <v>0</v>
      </c>
      <c r="EQ291" s="126">
        <v>0</v>
      </c>
      <c r="ER291" s="127" t="b">
        <v>0</v>
      </c>
      <c r="ES291" s="127" t="b">
        <v>0</v>
      </c>
      <c r="ET291" s="127" t="b">
        <v>0</v>
      </c>
      <c r="EU291" s="128">
        <v>0</v>
      </c>
      <c r="EV291" s="128">
        <v>0</v>
      </c>
      <c r="EW291" s="128">
        <v>0</v>
      </c>
      <c r="EX291" s="128">
        <v>0</v>
      </c>
      <c r="EY291" s="128">
        <v>0</v>
      </c>
      <c r="EZ291" s="128">
        <v>0</v>
      </c>
      <c r="FA291" s="127" t="b">
        <v>0</v>
      </c>
      <c r="FB291" s="127" t="b">
        <v>0</v>
      </c>
      <c r="FC291" s="127" t="b">
        <v>0</v>
      </c>
      <c r="FD291" s="128">
        <v>0</v>
      </c>
      <c r="FE291" s="128">
        <v>0</v>
      </c>
      <c r="FF291" s="128">
        <v>0</v>
      </c>
      <c r="FG291" s="128">
        <v>0</v>
      </c>
      <c r="FH291" s="128">
        <v>0</v>
      </c>
      <c r="FI291" s="128">
        <v>0</v>
      </c>
      <c r="FJ291" s="127" t="b">
        <v>0</v>
      </c>
      <c r="FK291" s="127" t="b">
        <v>0</v>
      </c>
      <c r="FL291" s="127" t="b">
        <v>0</v>
      </c>
      <c r="FM291" s="128">
        <v>0</v>
      </c>
      <c r="FN291" s="128">
        <v>0</v>
      </c>
      <c r="FO291" s="128">
        <v>0</v>
      </c>
      <c r="FP291" s="128">
        <v>0</v>
      </c>
      <c r="FQ291" s="128">
        <v>0</v>
      </c>
      <c r="FR291" s="128">
        <v>0</v>
      </c>
      <c r="FS291" s="183" t="s">
        <v>993</v>
      </c>
      <c r="FT291" s="128">
        <v>0</v>
      </c>
      <c r="FU291" s="126">
        <v>0</v>
      </c>
      <c r="FV291" s="126">
        <v>29</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6">
        <v>0</v>
      </c>
      <c r="GM291" s="127" t="b">
        <v>0</v>
      </c>
      <c r="GN291" s="183" t="s">
        <v>993</v>
      </c>
      <c r="GO291" s="183" t="s">
        <v>993</v>
      </c>
      <c r="GP291" s="183" t="s">
        <v>993</v>
      </c>
      <c r="GQ291" s="183" t="s">
        <v>993</v>
      </c>
      <c r="GR291" s="127"/>
      <c r="GS291" s="123"/>
    </row>
    <row r="292" spans="1:201">
      <c r="A292" s="122"/>
      <c r="B292" s="210" t="s">
        <v>721</v>
      </c>
      <c r="C292" s="183" t="s">
        <v>1222</v>
      </c>
      <c r="D292" s="183" t="s">
        <v>38</v>
      </c>
      <c r="E292" s="183" t="s">
        <v>437</v>
      </c>
      <c r="F292" s="183" t="s">
        <v>986</v>
      </c>
      <c r="G292" s="183" t="s">
        <v>1062</v>
      </c>
      <c r="H292" s="183" t="s">
        <v>1063</v>
      </c>
      <c r="I292" s="183" t="s">
        <v>1223</v>
      </c>
      <c r="J292" s="183" t="s">
        <v>1224</v>
      </c>
      <c r="K292" s="126">
        <v>2</v>
      </c>
      <c r="L292" s="183" t="s">
        <v>38</v>
      </c>
      <c r="M292" s="183" t="s">
        <v>1040</v>
      </c>
      <c r="N292" s="183" t="s">
        <v>362</v>
      </c>
      <c r="O292" s="183" t="s">
        <v>1225</v>
      </c>
      <c r="P292" s="183" t="s">
        <v>290</v>
      </c>
      <c r="Q292" s="183" t="s">
        <v>296</v>
      </c>
      <c r="R292" s="127" t="b">
        <v>0</v>
      </c>
      <c r="S292" s="126">
        <v>0</v>
      </c>
      <c r="T292" s="127" t="b">
        <v>0</v>
      </c>
      <c r="U292" s="126">
        <v>0</v>
      </c>
      <c r="V292" s="127" t="b">
        <v>0</v>
      </c>
      <c r="W292" s="127" t="b">
        <v>1</v>
      </c>
      <c r="X292" s="183" t="s">
        <v>296</v>
      </c>
      <c r="Y292" s="183" t="b">
        <f t="shared" si="78"/>
        <v>1</v>
      </c>
      <c r="Z292" s="183" t="s">
        <v>993</v>
      </c>
      <c r="AA292" s="127" t="b">
        <v>0</v>
      </c>
      <c r="AB292" s="183" t="s">
        <v>993</v>
      </c>
      <c r="AC292" s="183" t="s">
        <v>993</v>
      </c>
      <c r="AD292" s="183" t="s">
        <v>993</v>
      </c>
      <c r="AE292" s="183">
        <f t="shared" si="79"/>
        <v>40</v>
      </c>
      <c r="AF292" s="183">
        <f t="shared" si="80"/>
        <v>40</v>
      </c>
      <c r="AG292" s="183">
        <f t="shared" si="81"/>
        <v>37</v>
      </c>
      <c r="AH292" s="183">
        <f t="shared" si="82"/>
        <v>40</v>
      </c>
      <c r="AI292" s="126">
        <v>0</v>
      </c>
      <c r="AJ292" s="126">
        <v>0</v>
      </c>
      <c r="AK292" s="126">
        <v>0</v>
      </c>
      <c r="AL292" s="126">
        <v>0</v>
      </c>
      <c r="AM292" s="126">
        <v>0</v>
      </c>
      <c r="AN292" s="126">
        <v>40</v>
      </c>
      <c r="AO292" s="126">
        <v>40</v>
      </c>
      <c r="AP292" s="126">
        <v>37</v>
      </c>
      <c r="AQ292" s="126">
        <v>40</v>
      </c>
      <c r="AR292" s="126">
        <v>40</v>
      </c>
      <c r="AS292" s="126">
        <v>40</v>
      </c>
      <c r="AT292" s="126">
        <v>37</v>
      </c>
      <c r="AU292" s="126">
        <v>0</v>
      </c>
      <c r="AV292" s="126">
        <v>0</v>
      </c>
      <c r="AW292" s="126">
        <v>0</v>
      </c>
      <c r="AX292" s="126">
        <v>0</v>
      </c>
      <c r="AY292" s="126">
        <v>40</v>
      </c>
      <c r="AZ292" s="126">
        <v>0</v>
      </c>
      <c r="BA292" s="126">
        <v>0</v>
      </c>
      <c r="BB292" s="126">
        <v>0</v>
      </c>
      <c r="BC292" s="127" t="b">
        <v>0</v>
      </c>
      <c r="BD292" s="127"/>
      <c r="BE292" s="183" t="s">
        <v>993</v>
      </c>
      <c r="BF292" s="126">
        <v>0</v>
      </c>
      <c r="BG292" s="183" t="s">
        <v>993</v>
      </c>
      <c r="BH292" s="126">
        <v>0</v>
      </c>
      <c r="BI292" s="183" t="s">
        <v>993</v>
      </c>
      <c r="BJ292" s="126">
        <v>0</v>
      </c>
      <c r="BK292" s="126">
        <v>0</v>
      </c>
      <c r="BL292" s="126">
        <v>40</v>
      </c>
      <c r="BM292" s="183" t="s">
        <v>993</v>
      </c>
      <c r="BN292" s="183" t="s">
        <v>993</v>
      </c>
      <c r="BO292" s="183" t="s">
        <v>993</v>
      </c>
      <c r="BP292" s="126">
        <v>0</v>
      </c>
      <c r="BQ292" s="183" t="s">
        <v>993</v>
      </c>
      <c r="BR292" s="126">
        <v>0</v>
      </c>
      <c r="BS292" s="183" t="s">
        <v>993</v>
      </c>
      <c r="BT292" s="126">
        <v>0</v>
      </c>
      <c r="BU292" s="126">
        <v>0</v>
      </c>
      <c r="BV292" s="126">
        <v>0</v>
      </c>
      <c r="BW292" s="183" t="s">
        <v>993</v>
      </c>
      <c r="BX292" s="126">
        <v>0</v>
      </c>
      <c r="BY292" s="183" t="s">
        <v>993</v>
      </c>
      <c r="BZ292" s="126">
        <v>0</v>
      </c>
      <c r="CA292" s="183" t="s">
        <v>993</v>
      </c>
      <c r="CB292" s="126">
        <v>0</v>
      </c>
      <c r="CC292" s="126">
        <v>0</v>
      </c>
      <c r="CD292" s="126">
        <v>0</v>
      </c>
      <c r="CE292" s="183" t="s">
        <v>993</v>
      </c>
      <c r="CF292" s="126">
        <v>0</v>
      </c>
      <c r="CG292" s="183" t="s">
        <v>993</v>
      </c>
      <c r="CH292" s="126">
        <v>0</v>
      </c>
      <c r="CI292" s="183" t="s">
        <v>993</v>
      </c>
      <c r="CJ292" s="126">
        <v>0</v>
      </c>
      <c r="CK292" s="126">
        <v>0</v>
      </c>
      <c r="CL292" s="126">
        <v>0</v>
      </c>
      <c r="CM292" s="126">
        <v>11</v>
      </c>
      <c r="CN292" s="126">
        <v>0.9</v>
      </c>
      <c r="CO292" s="126">
        <v>2</v>
      </c>
      <c r="CP292" s="126">
        <v>0</v>
      </c>
      <c r="CQ292" s="126">
        <v>9</v>
      </c>
      <c r="CR292" s="126">
        <v>0.6</v>
      </c>
      <c r="CS292" s="126">
        <v>0</v>
      </c>
      <c r="CT292" s="126">
        <v>0</v>
      </c>
      <c r="CU292" s="126">
        <v>0</v>
      </c>
      <c r="CV292" s="126">
        <v>0</v>
      </c>
      <c r="CW292" s="126">
        <v>0</v>
      </c>
      <c r="CX292" s="126">
        <v>0</v>
      </c>
      <c r="CY292" s="126">
        <v>0</v>
      </c>
      <c r="CZ292" s="126">
        <v>0</v>
      </c>
      <c r="DA292" s="126">
        <v>0</v>
      </c>
      <c r="DB292" s="126">
        <v>0</v>
      </c>
      <c r="DC292" s="126">
        <v>0</v>
      </c>
      <c r="DD292" s="126">
        <v>0</v>
      </c>
      <c r="DE292" s="126">
        <v>0</v>
      </c>
      <c r="DF292" s="126">
        <v>0</v>
      </c>
      <c r="DG292" s="127" t="b">
        <v>0</v>
      </c>
      <c r="DH292" s="183" t="s">
        <v>270</v>
      </c>
      <c r="DI292" s="183" t="s">
        <v>993</v>
      </c>
      <c r="DJ292" s="183" t="s">
        <v>993</v>
      </c>
      <c r="DK292" s="183" t="s">
        <v>993</v>
      </c>
      <c r="DL292" s="126">
        <v>39</v>
      </c>
      <c r="DM292" s="126">
        <v>39</v>
      </c>
      <c r="DN292" s="126">
        <v>0</v>
      </c>
      <c r="DO292" s="126">
        <v>0</v>
      </c>
      <c r="DP292" s="126">
        <v>14361</v>
      </c>
      <c r="DQ292" s="126">
        <v>38</v>
      </c>
      <c r="DR292" s="167">
        <f t="shared" si="83"/>
        <v>0.98363013698630142</v>
      </c>
      <c r="DS292" s="168">
        <f t="shared" si="84"/>
        <v>373.01298701298703</v>
      </c>
      <c r="DT292" s="126">
        <v>39</v>
      </c>
      <c r="DU292" s="126">
        <v>0</v>
      </c>
      <c r="DV292" s="126">
        <v>1</v>
      </c>
      <c r="DW292" s="126">
        <v>34</v>
      </c>
      <c r="DX292" s="126">
        <v>4</v>
      </c>
      <c r="DY292" s="126">
        <v>0</v>
      </c>
      <c r="DZ292" s="126">
        <v>0</v>
      </c>
      <c r="EA292" s="126">
        <v>0</v>
      </c>
      <c r="EB292" s="126">
        <v>38</v>
      </c>
      <c r="EC292" s="126">
        <v>0</v>
      </c>
      <c r="ED292" s="126">
        <v>0</v>
      </c>
      <c r="EE292" s="126">
        <v>0</v>
      </c>
      <c r="EF292" s="126">
        <v>2</v>
      </c>
      <c r="EG292" s="126">
        <v>1</v>
      </c>
      <c r="EH292" s="126">
        <v>0</v>
      </c>
      <c r="EI292" s="126">
        <v>0</v>
      </c>
      <c r="EJ292" s="126">
        <v>35</v>
      </c>
      <c r="EK292" s="126">
        <v>0</v>
      </c>
      <c r="EL292" s="126">
        <v>38</v>
      </c>
      <c r="EM292" s="126">
        <v>38</v>
      </c>
      <c r="EN292" s="126">
        <v>0</v>
      </c>
      <c r="EO292" s="126">
        <v>0</v>
      </c>
      <c r="EP292" s="126">
        <v>0</v>
      </c>
      <c r="EQ292" s="126">
        <v>0</v>
      </c>
      <c r="ER292" s="127" t="b">
        <v>0</v>
      </c>
      <c r="ES292" s="127" t="b">
        <v>0</v>
      </c>
      <c r="ET292" s="127" t="b">
        <v>0</v>
      </c>
      <c r="EU292" s="128">
        <v>0</v>
      </c>
      <c r="EV292" s="128">
        <v>0</v>
      </c>
      <c r="EW292" s="128">
        <v>0</v>
      </c>
      <c r="EX292" s="128">
        <v>0</v>
      </c>
      <c r="EY292" s="128">
        <v>0</v>
      </c>
      <c r="EZ292" s="128">
        <v>0</v>
      </c>
      <c r="FA292" s="127" t="b">
        <v>0</v>
      </c>
      <c r="FB292" s="127" t="b">
        <v>0</v>
      </c>
      <c r="FC292" s="127" t="b">
        <v>0</v>
      </c>
      <c r="FD292" s="128">
        <v>0</v>
      </c>
      <c r="FE292" s="128">
        <v>0</v>
      </c>
      <c r="FF292" s="128">
        <v>0</v>
      </c>
      <c r="FG292" s="128">
        <v>0</v>
      </c>
      <c r="FH292" s="128">
        <v>0</v>
      </c>
      <c r="FI292" s="128">
        <v>0</v>
      </c>
      <c r="FJ292" s="127" t="b">
        <v>0</v>
      </c>
      <c r="FK292" s="127" t="b">
        <v>0</v>
      </c>
      <c r="FL292" s="127" t="b">
        <v>0</v>
      </c>
      <c r="FM292" s="128">
        <v>0</v>
      </c>
      <c r="FN292" s="128">
        <v>0</v>
      </c>
      <c r="FO292" s="128">
        <v>0</v>
      </c>
      <c r="FP292" s="128">
        <v>0</v>
      </c>
      <c r="FQ292" s="128">
        <v>0</v>
      </c>
      <c r="FR292" s="128">
        <v>0</v>
      </c>
      <c r="FS292" s="183" t="s">
        <v>993</v>
      </c>
      <c r="FT292" s="128">
        <v>0</v>
      </c>
      <c r="FU292" s="126">
        <v>0</v>
      </c>
      <c r="FV292" s="126">
        <v>38</v>
      </c>
      <c r="FW292" s="126">
        <v>0</v>
      </c>
      <c r="FX292" s="126">
        <v>0</v>
      </c>
      <c r="FY292" s="126">
        <v>0</v>
      </c>
      <c r="FZ292" s="126">
        <v>0</v>
      </c>
      <c r="GA292" s="126">
        <v>0</v>
      </c>
      <c r="GB292" s="126">
        <v>0</v>
      </c>
      <c r="GC292" s="126">
        <v>0</v>
      </c>
      <c r="GD292" s="126">
        <v>0</v>
      </c>
      <c r="GE292" s="126">
        <v>0</v>
      </c>
      <c r="GF292" s="126">
        <v>0</v>
      </c>
      <c r="GG292" s="126">
        <v>0</v>
      </c>
      <c r="GH292" s="126">
        <v>0</v>
      </c>
      <c r="GI292" s="126">
        <v>0</v>
      </c>
      <c r="GJ292" s="126">
        <v>0</v>
      </c>
      <c r="GK292" s="126">
        <v>0</v>
      </c>
      <c r="GL292" s="126">
        <v>0</v>
      </c>
      <c r="GM292" s="127" t="b">
        <v>0</v>
      </c>
      <c r="GN292" s="183" t="s">
        <v>993</v>
      </c>
      <c r="GO292" s="183" t="s">
        <v>993</v>
      </c>
      <c r="GP292" s="183" t="s">
        <v>993</v>
      </c>
      <c r="GQ292" s="183" t="s">
        <v>993</v>
      </c>
      <c r="GR292" s="127"/>
      <c r="GS292" s="123"/>
    </row>
    <row r="293" spans="1:201">
      <c r="A293" s="122"/>
      <c r="B293" s="210"/>
      <c r="C293" s="183"/>
      <c r="D293" s="183"/>
      <c r="E293" s="183"/>
      <c r="F293" s="183"/>
      <c r="G293" s="183"/>
      <c r="H293" s="183"/>
      <c r="I293" s="183"/>
      <c r="J293" s="183"/>
      <c r="K293" s="126"/>
      <c r="L293" s="181" t="s">
        <v>4</v>
      </c>
      <c r="M293" s="183"/>
      <c r="N293" s="183"/>
      <c r="O293" s="183"/>
      <c r="P293" s="183"/>
      <c r="Q293" s="183"/>
      <c r="R293" s="127"/>
      <c r="S293" s="126"/>
      <c r="T293" s="127"/>
      <c r="U293" s="126"/>
      <c r="V293" s="127"/>
      <c r="W293" s="127"/>
      <c r="X293" s="183"/>
      <c r="Y293" s="183"/>
      <c r="Z293" s="183"/>
      <c r="AA293" s="127"/>
      <c r="AB293" s="183"/>
      <c r="AC293" s="183"/>
      <c r="AD293" s="183"/>
      <c r="AE293" s="183">
        <v>19</v>
      </c>
      <c r="AF293" s="183">
        <v>17</v>
      </c>
      <c r="AG293" s="183">
        <v>10</v>
      </c>
      <c r="AH293" s="183">
        <v>19</v>
      </c>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7"/>
      <c r="BD293" s="127"/>
      <c r="BE293" s="183"/>
      <c r="BF293" s="126"/>
      <c r="BG293" s="183"/>
      <c r="BH293" s="126"/>
      <c r="BI293" s="183"/>
      <c r="BJ293" s="126"/>
      <c r="BK293" s="126"/>
      <c r="BL293" s="126"/>
      <c r="BM293" s="183"/>
      <c r="BN293" s="183"/>
      <c r="BO293" s="183"/>
      <c r="BP293" s="126"/>
      <c r="BQ293" s="183"/>
      <c r="BR293" s="126"/>
      <c r="BS293" s="183"/>
      <c r="BT293" s="126"/>
      <c r="BU293" s="126"/>
      <c r="BV293" s="126"/>
      <c r="BW293" s="183"/>
      <c r="BX293" s="126"/>
      <c r="BY293" s="183"/>
      <c r="BZ293" s="126"/>
      <c r="CA293" s="183"/>
      <c r="CB293" s="126"/>
      <c r="CC293" s="126"/>
      <c r="CD293" s="126"/>
      <c r="CE293" s="183"/>
      <c r="CF293" s="126"/>
      <c r="CG293" s="183"/>
      <c r="CH293" s="126"/>
      <c r="CI293" s="183"/>
      <c r="CJ293" s="126"/>
      <c r="CK293" s="126"/>
      <c r="CL293" s="126"/>
      <c r="CM293" s="126"/>
      <c r="CN293" s="126"/>
      <c r="CO293" s="126"/>
      <c r="CP293" s="126"/>
      <c r="CQ293" s="126"/>
      <c r="CR293" s="126"/>
      <c r="CS293" s="126"/>
      <c r="CT293" s="126"/>
      <c r="CU293" s="126"/>
      <c r="CV293" s="126"/>
      <c r="CW293" s="126"/>
      <c r="CX293" s="126"/>
      <c r="CY293" s="126"/>
      <c r="CZ293" s="126"/>
      <c r="DA293" s="126"/>
      <c r="DB293" s="126"/>
      <c r="DC293" s="126"/>
      <c r="DD293" s="126"/>
      <c r="DE293" s="126"/>
      <c r="DF293" s="126"/>
      <c r="DG293" s="127"/>
      <c r="DH293" s="183"/>
      <c r="DI293" s="183"/>
      <c r="DJ293" s="183"/>
      <c r="DK293" s="183"/>
      <c r="DL293" s="126">
        <v>37</v>
      </c>
      <c r="DM293" s="126"/>
      <c r="DN293" s="126"/>
      <c r="DO293" s="126"/>
      <c r="DP293" s="126">
        <v>4839</v>
      </c>
      <c r="DQ293" s="126">
        <v>35</v>
      </c>
      <c r="DR293" s="167"/>
      <c r="DS293" s="168">
        <f t="shared" si="84"/>
        <v>134.41666666666666</v>
      </c>
      <c r="DT293" s="126"/>
      <c r="DU293" s="126"/>
      <c r="DV293" s="126"/>
      <c r="DW293" s="126"/>
      <c r="DX293" s="126"/>
      <c r="DY293" s="126"/>
      <c r="DZ293" s="126"/>
      <c r="EA293" s="126"/>
      <c r="EB293" s="126"/>
      <c r="EC293" s="126"/>
      <c r="ED293" s="126"/>
      <c r="EE293" s="126"/>
      <c r="EF293" s="126"/>
      <c r="EG293" s="126"/>
      <c r="EH293" s="126"/>
      <c r="EI293" s="126"/>
      <c r="EJ293" s="126"/>
      <c r="EK293" s="126"/>
      <c r="EL293" s="126"/>
      <c r="EM293" s="126"/>
      <c r="EN293" s="126"/>
      <c r="EO293" s="126"/>
      <c r="EP293" s="126"/>
      <c r="EQ293" s="126"/>
      <c r="ER293" s="127"/>
      <c r="ES293" s="127"/>
      <c r="ET293" s="127"/>
      <c r="EU293" s="128"/>
      <c r="EV293" s="128"/>
      <c r="EW293" s="128"/>
      <c r="EX293" s="128"/>
      <c r="EY293" s="128"/>
      <c r="EZ293" s="128"/>
      <c r="FA293" s="127"/>
      <c r="FB293" s="127"/>
      <c r="FC293" s="127"/>
      <c r="FD293" s="128"/>
      <c r="FE293" s="128"/>
      <c r="FF293" s="128"/>
      <c r="FG293" s="128"/>
      <c r="FH293" s="128"/>
      <c r="FI293" s="128"/>
      <c r="FJ293" s="127"/>
      <c r="FK293" s="127"/>
      <c r="FL293" s="127"/>
      <c r="FM293" s="128"/>
      <c r="FN293" s="128"/>
      <c r="FO293" s="128"/>
      <c r="FP293" s="128"/>
      <c r="FQ293" s="128"/>
      <c r="FR293" s="128"/>
      <c r="FS293" s="183"/>
      <c r="FT293" s="128"/>
      <c r="FU293" s="126"/>
      <c r="FV293" s="126"/>
      <c r="FW293" s="126"/>
      <c r="FX293" s="126"/>
      <c r="FY293" s="126"/>
      <c r="FZ293" s="126"/>
      <c r="GA293" s="126"/>
      <c r="GB293" s="126"/>
      <c r="GC293" s="126"/>
      <c r="GD293" s="126"/>
      <c r="GE293" s="126"/>
      <c r="GF293" s="126"/>
      <c r="GG293" s="126"/>
      <c r="GH293" s="126"/>
      <c r="GI293" s="126"/>
      <c r="GJ293" s="126"/>
      <c r="GK293" s="126"/>
      <c r="GL293" s="126"/>
      <c r="GM293" s="127"/>
      <c r="GN293" s="183"/>
      <c r="GO293" s="183"/>
      <c r="GP293" s="183"/>
      <c r="GQ293" s="183"/>
      <c r="GR293" s="127"/>
      <c r="GS293" s="123"/>
    </row>
    <row r="294" spans="1:201" s="175" customFormat="1">
      <c r="A294" s="169"/>
      <c r="B294" s="211"/>
      <c r="C294" s="170"/>
      <c r="D294" s="170"/>
      <c r="E294" s="170"/>
      <c r="F294" s="170"/>
      <c r="G294" s="170"/>
      <c r="H294" s="170"/>
      <c r="I294" s="170"/>
      <c r="J294" s="170"/>
      <c r="K294" s="171"/>
      <c r="L294" s="170"/>
      <c r="M294" s="170"/>
      <c r="N294" s="170"/>
      <c r="O294" s="170"/>
      <c r="P294" s="170"/>
      <c r="Q294" s="170"/>
      <c r="R294" s="172"/>
      <c r="S294" s="171"/>
      <c r="T294" s="172"/>
      <c r="U294" s="171"/>
      <c r="V294" s="172"/>
      <c r="W294" s="172"/>
      <c r="X294" s="170"/>
      <c r="Y294" s="170"/>
      <c r="Z294" s="170"/>
      <c r="AA294" s="172"/>
      <c r="AB294" s="170"/>
      <c r="AC294" s="170"/>
      <c r="AD294" s="170"/>
      <c r="AE294" s="170">
        <f>SUM(AE237:AE293)</f>
        <v>2669</v>
      </c>
      <c r="AF294" s="170">
        <f t="shared" ref="AF294:AH294" si="85">SUM(AF237:AF293)</f>
        <v>2567</v>
      </c>
      <c r="AG294" s="170">
        <f t="shared" si="85"/>
        <v>1873</v>
      </c>
      <c r="AH294" s="170">
        <f t="shared" si="85"/>
        <v>2541</v>
      </c>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2"/>
      <c r="BD294" s="172"/>
      <c r="BE294" s="170"/>
      <c r="BF294" s="171"/>
      <c r="BG294" s="170"/>
      <c r="BH294" s="171"/>
      <c r="BI294" s="170"/>
      <c r="BJ294" s="171"/>
      <c r="BK294" s="171"/>
      <c r="BL294" s="171"/>
      <c r="BM294" s="170"/>
      <c r="BN294" s="170"/>
      <c r="BO294" s="170"/>
      <c r="BP294" s="171"/>
      <c r="BQ294" s="170"/>
      <c r="BR294" s="171"/>
      <c r="BS294" s="170"/>
      <c r="BT294" s="171"/>
      <c r="BU294" s="171"/>
      <c r="BV294" s="171"/>
      <c r="BW294" s="170"/>
      <c r="BX294" s="171"/>
      <c r="BY294" s="170"/>
      <c r="BZ294" s="171"/>
      <c r="CA294" s="170"/>
      <c r="CB294" s="171"/>
      <c r="CC294" s="171"/>
      <c r="CD294" s="171"/>
      <c r="CE294" s="170"/>
      <c r="CF294" s="171"/>
      <c r="CG294" s="170"/>
      <c r="CH294" s="171"/>
      <c r="CI294" s="170"/>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2"/>
      <c r="DH294" s="170"/>
      <c r="DI294" s="170"/>
      <c r="DJ294" s="170"/>
      <c r="DK294" s="170"/>
      <c r="DL294" s="171">
        <f>SUM(DL237:DL293)</f>
        <v>3344</v>
      </c>
      <c r="DM294" s="171">
        <f t="shared" ref="DM294:DU294" si="86">SUM(DM237:DM292)</f>
        <v>2972</v>
      </c>
      <c r="DN294" s="171">
        <f t="shared" si="86"/>
        <v>200</v>
      </c>
      <c r="DO294" s="171">
        <f t="shared" si="86"/>
        <v>135</v>
      </c>
      <c r="DP294" s="171">
        <f>SUM(DP237:DP293)</f>
        <v>831673</v>
      </c>
      <c r="DQ294" s="171">
        <f>SUM(DQ237:DQ293)</f>
        <v>3450</v>
      </c>
      <c r="DR294" s="167">
        <f t="shared" si="83"/>
        <v>0.85371156402531345</v>
      </c>
      <c r="DS294" s="168">
        <f t="shared" si="84"/>
        <v>244.82572858404475</v>
      </c>
      <c r="DT294" s="171">
        <f t="shared" si="86"/>
        <v>3307</v>
      </c>
      <c r="DU294" s="171">
        <f t="shared" si="86"/>
        <v>901</v>
      </c>
      <c r="DV294" s="171">
        <f t="shared" ref="DV294:EY294" si="87">SUM(DV224:DV292)</f>
        <v>76152</v>
      </c>
      <c r="DW294" s="171">
        <f t="shared" si="87"/>
        <v>5725</v>
      </c>
      <c r="DX294" s="171">
        <f t="shared" si="87"/>
        <v>6284</v>
      </c>
      <c r="DY294" s="171">
        <f t="shared" si="87"/>
        <v>21</v>
      </c>
      <c r="DZ294" s="171">
        <f t="shared" si="87"/>
        <v>724</v>
      </c>
      <c r="EA294" s="171">
        <f t="shared" si="87"/>
        <v>31</v>
      </c>
      <c r="EB294" s="171">
        <f t="shared" si="87"/>
        <v>105107</v>
      </c>
      <c r="EC294" s="171">
        <f t="shared" si="87"/>
        <v>14078</v>
      </c>
      <c r="ED294" s="171">
        <f t="shared" si="87"/>
        <v>74610</v>
      </c>
      <c r="EE294" s="171">
        <f t="shared" si="87"/>
        <v>4868</v>
      </c>
      <c r="EF294" s="171">
        <f t="shared" si="87"/>
        <v>1232</v>
      </c>
      <c r="EG294" s="171">
        <f t="shared" si="87"/>
        <v>2044</v>
      </c>
      <c r="EH294" s="171">
        <f t="shared" si="87"/>
        <v>46</v>
      </c>
      <c r="EI294" s="171">
        <f t="shared" si="87"/>
        <v>3235</v>
      </c>
      <c r="EJ294" s="171">
        <f t="shared" si="87"/>
        <v>4632</v>
      </c>
      <c r="EK294" s="171">
        <f t="shared" si="87"/>
        <v>362</v>
      </c>
      <c r="EL294" s="171">
        <f t="shared" si="87"/>
        <v>91029</v>
      </c>
      <c r="EM294" s="171">
        <f t="shared" si="87"/>
        <v>82417</v>
      </c>
      <c r="EN294" s="171">
        <f t="shared" si="87"/>
        <v>1720</v>
      </c>
      <c r="EO294" s="171">
        <f t="shared" si="87"/>
        <v>5731</v>
      </c>
      <c r="EP294" s="171">
        <f t="shared" si="87"/>
        <v>1161</v>
      </c>
      <c r="EQ294" s="171">
        <f t="shared" si="87"/>
        <v>825</v>
      </c>
      <c r="ER294" s="171">
        <f t="shared" si="87"/>
        <v>0</v>
      </c>
      <c r="ES294" s="171">
        <f t="shared" si="87"/>
        <v>0</v>
      </c>
      <c r="ET294" s="171">
        <f t="shared" si="87"/>
        <v>0</v>
      </c>
      <c r="EU294" s="171">
        <f t="shared" si="87"/>
        <v>39.472000000000001</v>
      </c>
      <c r="EV294" s="171">
        <f t="shared" si="87"/>
        <v>25.475000000000001</v>
      </c>
      <c r="EW294" s="171">
        <f t="shared" si="87"/>
        <v>15.829000000000001</v>
      </c>
      <c r="EX294" s="171">
        <f t="shared" si="87"/>
        <v>10.157999999999999</v>
      </c>
      <c r="EY294" s="171">
        <f t="shared" si="87"/>
        <v>9.1119999999999983</v>
      </c>
      <c r="EZ294" s="173"/>
      <c r="FA294" s="172"/>
      <c r="FB294" s="172"/>
      <c r="FC294" s="172"/>
      <c r="FD294" s="173"/>
      <c r="FE294" s="173"/>
      <c r="FF294" s="173"/>
      <c r="FG294" s="173"/>
      <c r="FH294" s="173"/>
      <c r="FI294" s="173"/>
      <c r="FJ294" s="172"/>
      <c r="FK294" s="172"/>
      <c r="FL294" s="172"/>
      <c r="FM294" s="173"/>
      <c r="FN294" s="173"/>
      <c r="FO294" s="173"/>
      <c r="FP294" s="173"/>
      <c r="FQ294" s="173"/>
      <c r="FR294" s="173"/>
      <c r="FS294" s="170"/>
      <c r="FT294" s="173"/>
      <c r="FU294" s="171"/>
      <c r="FV294" s="171"/>
      <c r="FW294" s="171"/>
      <c r="FX294" s="171"/>
      <c r="FY294" s="171"/>
      <c r="FZ294" s="171"/>
      <c r="GA294" s="171"/>
      <c r="GB294" s="171"/>
      <c r="GC294" s="171"/>
      <c r="GD294" s="171"/>
      <c r="GE294" s="171"/>
      <c r="GF294" s="171"/>
      <c r="GG294" s="171"/>
      <c r="GH294" s="171"/>
      <c r="GI294" s="171"/>
      <c r="GJ294" s="171"/>
      <c r="GK294" s="171"/>
      <c r="GL294" s="171"/>
      <c r="GM294" s="172"/>
      <c r="GN294" s="170"/>
      <c r="GO294" s="170"/>
      <c r="GP294" s="170"/>
      <c r="GQ294" s="170"/>
      <c r="GR294" s="172"/>
      <c r="GS294" s="174"/>
    </row>
    <row r="295" spans="1:201">
      <c r="A295" s="122"/>
      <c r="B295" s="210" t="s">
        <v>698</v>
      </c>
      <c r="C295" s="183" t="s">
        <v>1181</v>
      </c>
      <c r="D295" s="183" t="s">
        <v>34</v>
      </c>
      <c r="E295" s="183" t="s">
        <v>437</v>
      </c>
      <c r="F295" s="183" t="s">
        <v>986</v>
      </c>
      <c r="G295" s="183" t="s">
        <v>1062</v>
      </c>
      <c r="H295" s="183" t="s">
        <v>1063</v>
      </c>
      <c r="I295" s="183" t="s">
        <v>1064</v>
      </c>
      <c r="J295" s="183" t="s">
        <v>1065</v>
      </c>
      <c r="K295" s="126">
        <v>2</v>
      </c>
      <c r="L295" s="183" t="s">
        <v>34</v>
      </c>
      <c r="M295" s="183" t="s">
        <v>1917</v>
      </c>
      <c r="N295" s="183" t="s">
        <v>362</v>
      </c>
      <c r="O295" s="183" t="s">
        <v>1182</v>
      </c>
      <c r="P295" s="183" t="s">
        <v>293</v>
      </c>
      <c r="Q295" s="183" t="s">
        <v>282</v>
      </c>
      <c r="R295" s="127" t="b">
        <v>0</v>
      </c>
      <c r="S295" s="126">
        <v>0</v>
      </c>
      <c r="T295" s="127" t="b">
        <v>0</v>
      </c>
      <c r="U295" s="126">
        <v>0</v>
      </c>
      <c r="V295" s="127" t="b">
        <v>0</v>
      </c>
      <c r="W295" s="127" t="b">
        <v>1</v>
      </c>
      <c r="X295" s="183" t="s">
        <v>282</v>
      </c>
      <c r="Y295" s="183" t="b">
        <f>Q295=X295</f>
        <v>1</v>
      </c>
      <c r="Z295" s="183" t="s">
        <v>993</v>
      </c>
      <c r="AA295" s="127" t="b">
        <v>0</v>
      </c>
      <c r="AB295" s="183" t="s">
        <v>993</v>
      </c>
      <c r="AC295" s="183" t="s">
        <v>993</v>
      </c>
      <c r="AD295" s="183" t="s">
        <v>993</v>
      </c>
      <c r="AE295" s="183">
        <f t="shared" ref="AE295:AH296" si="88">AI295+AN295</f>
        <v>8</v>
      </c>
      <c r="AF295" s="183">
        <f t="shared" si="88"/>
        <v>0</v>
      </c>
      <c r="AG295" s="183">
        <f t="shared" si="88"/>
        <v>0</v>
      </c>
      <c r="AH295" s="183">
        <f t="shared" si="88"/>
        <v>8</v>
      </c>
      <c r="AI295" s="126">
        <v>0</v>
      </c>
      <c r="AJ295" s="126">
        <v>0</v>
      </c>
      <c r="AK295" s="126">
        <v>0</v>
      </c>
      <c r="AL295" s="126">
        <v>0</v>
      </c>
      <c r="AM295" s="126">
        <v>0</v>
      </c>
      <c r="AN295" s="126">
        <v>8</v>
      </c>
      <c r="AO295" s="126">
        <v>0</v>
      </c>
      <c r="AP295" s="126">
        <v>0</v>
      </c>
      <c r="AQ295" s="126">
        <v>8</v>
      </c>
      <c r="AR295" s="126">
        <v>8</v>
      </c>
      <c r="AS295" s="126">
        <v>0</v>
      </c>
      <c r="AT295" s="126">
        <v>0</v>
      </c>
      <c r="AU295" s="126">
        <v>8</v>
      </c>
      <c r="AV295" s="126">
        <v>0</v>
      </c>
      <c r="AW295" s="126">
        <v>0</v>
      </c>
      <c r="AX295" s="126">
        <v>0</v>
      </c>
      <c r="AY295" s="126">
        <v>0</v>
      </c>
      <c r="AZ295" s="126">
        <v>0</v>
      </c>
      <c r="BA295" s="126">
        <v>0</v>
      </c>
      <c r="BB295" s="126">
        <v>0</v>
      </c>
      <c r="BC295" s="127" t="b">
        <v>0</v>
      </c>
      <c r="BD295" s="183" t="s">
        <v>1906</v>
      </c>
      <c r="BE295" s="183" t="s">
        <v>993</v>
      </c>
      <c r="BF295" s="126">
        <v>0</v>
      </c>
      <c r="BG295" s="183" t="s">
        <v>993</v>
      </c>
      <c r="BH295" s="126">
        <v>0</v>
      </c>
      <c r="BI295" s="183" t="s">
        <v>993</v>
      </c>
      <c r="BJ295" s="126">
        <v>0</v>
      </c>
      <c r="BK295" s="126">
        <v>0</v>
      </c>
      <c r="BL295" s="126">
        <v>8</v>
      </c>
      <c r="BM295" s="183" t="s">
        <v>993</v>
      </c>
      <c r="BN295" s="183" t="s">
        <v>993</v>
      </c>
      <c r="BO295" s="183" t="s">
        <v>993</v>
      </c>
      <c r="BP295" s="126">
        <v>0</v>
      </c>
      <c r="BQ295" s="183" t="s">
        <v>993</v>
      </c>
      <c r="BR295" s="126">
        <v>0</v>
      </c>
      <c r="BS295" s="183" t="s">
        <v>993</v>
      </c>
      <c r="BT295" s="126">
        <v>0</v>
      </c>
      <c r="BU295" s="126">
        <v>0</v>
      </c>
      <c r="BV295" s="126">
        <v>0</v>
      </c>
      <c r="BW295" s="183" t="s">
        <v>993</v>
      </c>
      <c r="BX295" s="126">
        <v>0</v>
      </c>
      <c r="BY295" s="183" t="s">
        <v>993</v>
      </c>
      <c r="BZ295" s="126">
        <v>0</v>
      </c>
      <c r="CA295" s="183" t="s">
        <v>993</v>
      </c>
      <c r="CB295" s="126">
        <v>0</v>
      </c>
      <c r="CC295" s="126">
        <v>0</v>
      </c>
      <c r="CD295" s="126">
        <v>0</v>
      </c>
      <c r="CE295" s="183" t="s">
        <v>993</v>
      </c>
      <c r="CF295" s="126">
        <v>0</v>
      </c>
      <c r="CG295" s="183" t="s">
        <v>993</v>
      </c>
      <c r="CH295" s="126">
        <v>0</v>
      </c>
      <c r="CI295" s="183" t="s">
        <v>993</v>
      </c>
      <c r="CJ295" s="126">
        <v>0</v>
      </c>
      <c r="CK295" s="126">
        <v>0</v>
      </c>
      <c r="CL295" s="126">
        <v>0</v>
      </c>
      <c r="CM295" s="126">
        <v>0</v>
      </c>
      <c r="CN295" s="126">
        <v>0</v>
      </c>
      <c r="CO295" s="126">
        <v>0</v>
      </c>
      <c r="CP295" s="126">
        <v>0</v>
      </c>
      <c r="CQ295" s="126">
        <v>0</v>
      </c>
      <c r="CR295" s="126">
        <v>0</v>
      </c>
      <c r="CS295" s="126">
        <v>0</v>
      </c>
      <c r="CT295" s="126">
        <v>0</v>
      </c>
      <c r="CU295" s="126">
        <v>0</v>
      </c>
      <c r="CV295" s="126">
        <v>0</v>
      </c>
      <c r="CW295" s="126">
        <v>0</v>
      </c>
      <c r="CX295" s="126">
        <v>0</v>
      </c>
      <c r="CY295" s="126">
        <v>0</v>
      </c>
      <c r="CZ295" s="126">
        <v>0</v>
      </c>
      <c r="DA295" s="126">
        <v>0</v>
      </c>
      <c r="DB295" s="126">
        <v>0</v>
      </c>
      <c r="DC295" s="126">
        <v>0</v>
      </c>
      <c r="DD295" s="126">
        <v>0</v>
      </c>
      <c r="DE295" s="126">
        <v>0</v>
      </c>
      <c r="DF295" s="126">
        <v>0</v>
      </c>
      <c r="DG295" s="127" t="b">
        <v>1</v>
      </c>
      <c r="DH295" s="183" t="s">
        <v>999</v>
      </c>
      <c r="DI295" s="183" t="s">
        <v>1000</v>
      </c>
      <c r="DJ295" s="183" t="s">
        <v>1029</v>
      </c>
      <c r="DK295" s="183" t="s">
        <v>993</v>
      </c>
      <c r="DL295" s="126">
        <v>0</v>
      </c>
      <c r="DM295" s="126">
        <v>0</v>
      </c>
      <c r="DN295" s="126">
        <v>0</v>
      </c>
      <c r="DO295" s="126">
        <v>0</v>
      </c>
      <c r="DP295" s="126">
        <v>0</v>
      </c>
      <c r="DQ295" s="126">
        <v>0</v>
      </c>
      <c r="DR295" s="167">
        <f t="shared" si="83"/>
        <v>0</v>
      </c>
      <c r="DS295" s="168" t="e">
        <f t="shared" si="84"/>
        <v>#DIV/0!</v>
      </c>
      <c r="DT295" s="126">
        <v>0</v>
      </c>
      <c r="DU295" s="126">
        <v>0</v>
      </c>
      <c r="DV295" s="126">
        <v>0</v>
      </c>
      <c r="DW295" s="126">
        <v>0</v>
      </c>
      <c r="DX295" s="126">
        <v>0</v>
      </c>
      <c r="DY295" s="126">
        <v>0</v>
      </c>
      <c r="DZ295" s="126">
        <v>0</v>
      </c>
      <c r="EA295" s="126">
        <v>0</v>
      </c>
      <c r="EB295" s="126">
        <v>0</v>
      </c>
      <c r="EC295" s="126">
        <v>0</v>
      </c>
      <c r="ED295" s="126">
        <v>0</v>
      </c>
      <c r="EE295" s="126">
        <v>0</v>
      </c>
      <c r="EF295" s="126">
        <v>0</v>
      </c>
      <c r="EG295" s="126">
        <v>0</v>
      </c>
      <c r="EH295" s="126">
        <v>0</v>
      </c>
      <c r="EI295" s="126">
        <v>0</v>
      </c>
      <c r="EJ295" s="126">
        <v>0</v>
      </c>
      <c r="EK295" s="126">
        <v>0</v>
      </c>
      <c r="EL295" s="126">
        <v>0</v>
      </c>
      <c r="EM295" s="126">
        <v>0</v>
      </c>
      <c r="EN295" s="126">
        <v>0</v>
      </c>
      <c r="EO295" s="126">
        <v>0</v>
      </c>
      <c r="EP295" s="126">
        <v>0</v>
      </c>
      <c r="EQ295" s="126">
        <v>0</v>
      </c>
      <c r="ER295" s="127" t="b">
        <v>0</v>
      </c>
      <c r="ES295" s="127" t="b">
        <v>0</v>
      </c>
      <c r="ET295" s="127" t="b">
        <v>0</v>
      </c>
      <c r="EU295" s="128">
        <v>0</v>
      </c>
      <c r="EV295" s="128">
        <v>0</v>
      </c>
      <c r="EW295" s="128">
        <v>0</v>
      </c>
      <c r="EX295" s="128">
        <v>0</v>
      </c>
      <c r="EY295" s="128">
        <v>0</v>
      </c>
      <c r="EZ295" s="128">
        <v>0</v>
      </c>
      <c r="FA295" s="127" t="b">
        <v>0</v>
      </c>
      <c r="FB295" s="127" t="b">
        <v>0</v>
      </c>
      <c r="FC295" s="127" t="b">
        <v>0</v>
      </c>
      <c r="FD295" s="128">
        <v>0</v>
      </c>
      <c r="FE295" s="128">
        <v>0</v>
      </c>
      <c r="FF295" s="128">
        <v>0</v>
      </c>
      <c r="FG295" s="128">
        <v>0</v>
      </c>
      <c r="FH295" s="128">
        <v>0</v>
      </c>
      <c r="FI295" s="128">
        <v>0</v>
      </c>
      <c r="FJ295" s="127" t="b">
        <v>0</v>
      </c>
      <c r="FK295" s="127" t="b">
        <v>0</v>
      </c>
      <c r="FL295" s="127" t="b">
        <v>0</v>
      </c>
      <c r="FM295" s="128">
        <v>0</v>
      </c>
      <c r="FN295" s="128">
        <v>0</v>
      </c>
      <c r="FO295" s="128">
        <v>0</v>
      </c>
      <c r="FP295" s="128">
        <v>0</v>
      </c>
      <c r="FQ295" s="128">
        <v>0</v>
      </c>
      <c r="FR295" s="128">
        <v>0</v>
      </c>
      <c r="FS295" s="183" t="s">
        <v>993</v>
      </c>
      <c r="FT295" s="128">
        <v>0</v>
      </c>
      <c r="FU295" s="126">
        <v>0</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6">
        <v>0</v>
      </c>
      <c r="GM295" s="127" t="b">
        <v>0</v>
      </c>
      <c r="GN295" s="183" t="s">
        <v>993</v>
      </c>
      <c r="GO295" s="183" t="s">
        <v>993</v>
      </c>
      <c r="GP295" s="183" t="s">
        <v>993</v>
      </c>
      <c r="GQ295" s="183" t="s">
        <v>993</v>
      </c>
      <c r="GR295" s="127"/>
      <c r="GS295" s="123"/>
    </row>
    <row r="296" spans="1:201">
      <c r="A296" s="122"/>
      <c r="B296" s="210" t="s">
        <v>657</v>
      </c>
      <c r="C296" s="183" t="s">
        <v>1069</v>
      </c>
      <c r="D296" s="183" t="s">
        <v>1070</v>
      </c>
      <c r="E296" s="183" t="s">
        <v>437</v>
      </c>
      <c r="F296" s="183" t="s">
        <v>986</v>
      </c>
      <c r="G296" s="183" t="s">
        <v>1062</v>
      </c>
      <c r="H296" s="183" t="s">
        <v>1063</v>
      </c>
      <c r="I296" s="183" t="s">
        <v>1064</v>
      </c>
      <c r="J296" s="183" t="s">
        <v>1065</v>
      </c>
      <c r="K296" s="126">
        <v>3</v>
      </c>
      <c r="L296" s="183" t="s">
        <v>1070</v>
      </c>
      <c r="M296" s="183" t="s">
        <v>1046</v>
      </c>
      <c r="N296" s="183" t="s">
        <v>722</v>
      </c>
      <c r="O296" s="183" t="s">
        <v>1072</v>
      </c>
      <c r="P296" s="183" t="s">
        <v>290</v>
      </c>
      <c r="Q296" s="183" t="s">
        <v>298</v>
      </c>
      <c r="R296" s="127" t="b">
        <v>0</v>
      </c>
      <c r="S296" s="126">
        <v>0</v>
      </c>
      <c r="T296" s="127" t="b">
        <v>0</v>
      </c>
      <c r="U296" s="126">
        <v>0</v>
      </c>
      <c r="V296" s="127" t="b">
        <v>0</v>
      </c>
      <c r="W296" s="127" t="b">
        <v>1</v>
      </c>
      <c r="X296" s="183" t="s">
        <v>301</v>
      </c>
      <c r="Y296" s="183" t="b">
        <f>Q296=X296</f>
        <v>0</v>
      </c>
      <c r="Z296" s="183" t="s">
        <v>270</v>
      </c>
      <c r="AA296" s="127" t="b">
        <v>0</v>
      </c>
      <c r="AB296" s="183" t="s">
        <v>993</v>
      </c>
      <c r="AC296" s="183" t="s">
        <v>993</v>
      </c>
      <c r="AD296" s="183" t="s">
        <v>993</v>
      </c>
      <c r="AE296" s="183">
        <f t="shared" si="88"/>
        <v>60</v>
      </c>
      <c r="AF296" s="183">
        <f t="shared" si="88"/>
        <v>0</v>
      </c>
      <c r="AG296" s="183">
        <f t="shared" si="88"/>
        <v>0</v>
      </c>
      <c r="AH296" s="183">
        <f t="shared" si="88"/>
        <v>0</v>
      </c>
      <c r="AI296" s="126">
        <v>0</v>
      </c>
      <c r="AJ296" s="126">
        <v>0</v>
      </c>
      <c r="AK296" s="126">
        <v>0</v>
      </c>
      <c r="AL296" s="126">
        <v>0</v>
      </c>
      <c r="AM296" s="126">
        <v>0</v>
      </c>
      <c r="AN296" s="126">
        <v>60</v>
      </c>
      <c r="AO296" s="126">
        <v>0</v>
      </c>
      <c r="AP296" s="126">
        <v>0</v>
      </c>
      <c r="AQ296" s="126">
        <v>0</v>
      </c>
      <c r="AR296" s="126">
        <v>60</v>
      </c>
      <c r="AS296" s="126">
        <v>0</v>
      </c>
      <c r="AT296" s="126">
        <v>0</v>
      </c>
      <c r="AU296" s="126">
        <v>0</v>
      </c>
      <c r="AV296" s="126">
        <v>0</v>
      </c>
      <c r="AW296" s="126">
        <v>0</v>
      </c>
      <c r="AX296" s="126">
        <v>0</v>
      </c>
      <c r="AY296" s="126">
        <v>0</v>
      </c>
      <c r="AZ296" s="126">
        <v>0</v>
      </c>
      <c r="BA296" s="126">
        <v>0</v>
      </c>
      <c r="BB296" s="126">
        <v>0</v>
      </c>
      <c r="BC296" s="127" t="b">
        <v>0</v>
      </c>
      <c r="BD296" s="183" t="s">
        <v>1073</v>
      </c>
      <c r="BE296" s="183" t="s">
        <v>993</v>
      </c>
      <c r="BF296" s="126">
        <v>0</v>
      </c>
      <c r="BG296" s="183" t="s">
        <v>993</v>
      </c>
      <c r="BH296" s="126">
        <v>0</v>
      </c>
      <c r="BI296" s="183" t="s">
        <v>993</v>
      </c>
      <c r="BJ296" s="126">
        <v>0</v>
      </c>
      <c r="BK296" s="126">
        <v>0</v>
      </c>
      <c r="BL296" s="126">
        <v>60</v>
      </c>
      <c r="BM296" s="183" t="s">
        <v>993</v>
      </c>
      <c r="BN296" s="183" t="s">
        <v>993</v>
      </c>
      <c r="BO296" s="183" t="s">
        <v>993</v>
      </c>
      <c r="BP296" s="126">
        <v>0</v>
      </c>
      <c r="BQ296" s="183" t="s">
        <v>993</v>
      </c>
      <c r="BR296" s="126">
        <v>0</v>
      </c>
      <c r="BS296" s="183" t="s">
        <v>993</v>
      </c>
      <c r="BT296" s="126">
        <v>0</v>
      </c>
      <c r="BU296" s="126">
        <v>0</v>
      </c>
      <c r="BV296" s="126">
        <v>0</v>
      </c>
      <c r="BW296" s="183" t="s">
        <v>993</v>
      </c>
      <c r="BX296" s="126">
        <v>0</v>
      </c>
      <c r="BY296" s="183" t="s">
        <v>993</v>
      </c>
      <c r="BZ296" s="126">
        <v>0</v>
      </c>
      <c r="CA296" s="183" t="s">
        <v>993</v>
      </c>
      <c r="CB296" s="126">
        <v>0</v>
      </c>
      <c r="CC296" s="126">
        <v>0</v>
      </c>
      <c r="CD296" s="126">
        <v>0</v>
      </c>
      <c r="CE296" s="183" t="s">
        <v>993</v>
      </c>
      <c r="CF296" s="126">
        <v>0</v>
      </c>
      <c r="CG296" s="183" t="s">
        <v>993</v>
      </c>
      <c r="CH296" s="126">
        <v>0</v>
      </c>
      <c r="CI296" s="183" t="s">
        <v>993</v>
      </c>
      <c r="CJ296" s="126">
        <v>0</v>
      </c>
      <c r="CK296" s="126">
        <v>0</v>
      </c>
      <c r="CL296" s="126">
        <v>0</v>
      </c>
      <c r="CM296" s="126">
        <v>0</v>
      </c>
      <c r="CN296" s="126">
        <v>0</v>
      </c>
      <c r="CO296" s="126">
        <v>0</v>
      </c>
      <c r="CP296" s="126">
        <v>0</v>
      </c>
      <c r="CQ296" s="126">
        <v>0</v>
      </c>
      <c r="CR296" s="126">
        <v>0</v>
      </c>
      <c r="CS296" s="126">
        <v>0</v>
      </c>
      <c r="CT296" s="126">
        <v>0</v>
      </c>
      <c r="CU296" s="126">
        <v>0</v>
      </c>
      <c r="CV296" s="126">
        <v>0</v>
      </c>
      <c r="CW296" s="126">
        <v>0</v>
      </c>
      <c r="CX296" s="126">
        <v>0</v>
      </c>
      <c r="CY296" s="126">
        <v>0</v>
      </c>
      <c r="CZ296" s="126">
        <v>0</v>
      </c>
      <c r="DA296" s="126">
        <v>0</v>
      </c>
      <c r="DB296" s="126">
        <v>0</v>
      </c>
      <c r="DC296" s="126">
        <v>0</v>
      </c>
      <c r="DD296" s="126">
        <v>0</v>
      </c>
      <c r="DE296" s="126">
        <v>0</v>
      </c>
      <c r="DF296" s="126">
        <v>0</v>
      </c>
      <c r="DG296" s="127" t="b">
        <v>1</v>
      </c>
      <c r="DH296" s="183" t="s">
        <v>270</v>
      </c>
      <c r="DI296" s="183" t="s">
        <v>993</v>
      </c>
      <c r="DJ296" s="183" t="s">
        <v>993</v>
      </c>
      <c r="DK296" s="183" t="s">
        <v>993</v>
      </c>
      <c r="DL296" s="126">
        <v>0</v>
      </c>
      <c r="DM296" s="126">
        <v>0</v>
      </c>
      <c r="DN296" s="126">
        <v>0</v>
      </c>
      <c r="DO296" s="126">
        <v>0</v>
      </c>
      <c r="DP296" s="126">
        <v>0</v>
      </c>
      <c r="DQ296" s="126">
        <v>0</v>
      </c>
      <c r="DR296" s="167">
        <f t="shared" si="83"/>
        <v>0</v>
      </c>
      <c r="DS296" s="168" t="e">
        <f t="shared" si="84"/>
        <v>#DIV/0!</v>
      </c>
      <c r="DT296" s="126">
        <v>0</v>
      </c>
      <c r="DU296" s="126">
        <v>0</v>
      </c>
      <c r="DV296" s="126">
        <v>0</v>
      </c>
      <c r="DW296" s="126">
        <v>0</v>
      </c>
      <c r="DX296" s="126">
        <v>0</v>
      </c>
      <c r="DY296" s="126">
        <v>0</v>
      </c>
      <c r="DZ296" s="126">
        <v>0</v>
      </c>
      <c r="EA296" s="126">
        <v>0</v>
      </c>
      <c r="EB296" s="126">
        <v>0</v>
      </c>
      <c r="EC296" s="126">
        <v>0</v>
      </c>
      <c r="ED296" s="126">
        <v>0</v>
      </c>
      <c r="EE296" s="126">
        <v>0</v>
      </c>
      <c r="EF296" s="126">
        <v>0</v>
      </c>
      <c r="EG296" s="126">
        <v>0</v>
      </c>
      <c r="EH296" s="126">
        <v>0</v>
      </c>
      <c r="EI296" s="126">
        <v>0</v>
      </c>
      <c r="EJ296" s="126">
        <v>0</v>
      </c>
      <c r="EK296" s="126">
        <v>0</v>
      </c>
      <c r="EL296" s="126">
        <v>0</v>
      </c>
      <c r="EM296" s="126">
        <v>0</v>
      </c>
      <c r="EN296" s="126">
        <v>0</v>
      </c>
      <c r="EO296" s="126">
        <v>0</v>
      </c>
      <c r="EP296" s="126">
        <v>0</v>
      </c>
      <c r="EQ296" s="126">
        <v>0</v>
      </c>
      <c r="ER296" s="127" t="b">
        <v>0</v>
      </c>
      <c r="ES296" s="127" t="b">
        <v>0</v>
      </c>
      <c r="ET296" s="127" t="b">
        <v>0</v>
      </c>
      <c r="EU296" s="128">
        <v>0</v>
      </c>
      <c r="EV296" s="128">
        <v>0</v>
      </c>
      <c r="EW296" s="128">
        <v>0</v>
      </c>
      <c r="EX296" s="128">
        <v>0</v>
      </c>
      <c r="EY296" s="128">
        <v>0</v>
      </c>
      <c r="EZ296" s="128">
        <v>0</v>
      </c>
      <c r="FA296" s="127" t="b">
        <v>0</v>
      </c>
      <c r="FB296" s="127" t="b">
        <v>0</v>
      </c>
      <c r="FC296" s="127" t="b">
        <v>0</v>
      </c>
      <c r="FD296" s="128">
        <v>0</v>
      </c>
      <c r="FE296" s="128">
        <v>0</v>
      </c>
      <c r="FF296" s="128">
        <v>0</v>
      </c>
      <c r="FG296" s="128">
        <v>0</v>
      </c>
      <c r="FH296" s="128">
        <v>0</v>
      </c>
      <c r="FI296" s="128">
        <v>0</v>
      </c>
      <c r="FJ296" s="127" t="b">
        <v>0</v>
      </c>
      <c r="FK296" s="127" t="b">
        <v>0</v>
      </c>
      <c r="FL296" s="127" t="b">
        <v>0</v>
      </c>
      <c r="FM296" s="128">
        <v>0</v>
      </c>
      <c r="FN296" s="128">
        <v>0</v>
      </c>
      <c r="FO296" s="128">
        <v>0</v>
      </c>
      <c r="FP296" s="128">
        <v>0</v>
      </c>
      <c r="FQ296" s="128">
        <v>0</v>
      </c>
      <c r="FR296" s="128">
        <v>0</v>
      </c>
      <c r="FS296" s="183" t="s">
        <v>993</v>
      </c>
      <c r="FT296" s="128">
        <v>0</v>
      </c>
      <c r="FU296" s="126">
        <v>0</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6">
        <v>0</v>
      </c>
      <c r="GM296" s="127" t="b">
        <v>0</v>
      </c>
      <c r="GN296" s="183" t="s">
        <v>993</v>
      </c>
      <c r="GO296" s="183" t="s">
        <v>993</v>
      </c>
      <c r="GP296" s="183" t="s">
        <v>993</v>
      </c>
      <c r="GQ296" s="183" t="s">
        <v>993</v>
      </c>
      <c r="GR296" s="127"/>
      <c r="GS296" s="123"/>
    </row>
    <row r="297" spans="1:201">
      <c r="A297" s="122"/>
      <c r="B297" s="210"/>
      <c r="C297" s="183"/>
      <c r="D297" s="183"/>
      <c r="E297" s="183"/>
      <c r="F297" s="183"/>
      <c r="G297" s="183"/>
      <c r="H297" s="183"/>
      <c r="I297" s="183"/>
      <c r="J297" s="183"/>
      <c r="K297" s="126"/>
      <c r="L297" s="183"/>
      <c r="M297" s="183"/>
      <c r="N297" s="183"/>
      <c r="O297" s="183"/>
      <c r="P297" s="183"/>
      <c r="Q297" s="183"/>
      <c r="R297" s="127"/>
      <c r="S297" s="126"/>
      <c r="T297" s="127"/>
      <c r="U297" s="126"/>
      <c r="V297" s="127"/>
      <c r="W297" s="127"/>
      <c r="X297" s="183"/>
      <c r="Y297" s="183"/>
      <c r="Z297" s="183"/>
      <c r="AA297" s="127"/>
      <c r="AB297" s="183"/>
      <c r="AC297" s="183"/>
      <c r="AD297" s="183"/>
      <c r="AE297" s="183">
        <v>102</v>
      </c>
      <c r="AF297" s="183">
        <v>18</v>
      </c>
      <c r="AG297" s="183">
        <v>0</v>
      </c>
      <c r="AH297" s="183">
        <v>34</v>
      </c>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7"/>
      <c r="BD297" s="183"/>
      <c r="BE297" s="183"/>
      <c r="BF297" s="126"/>
      <c r="BG297" s="183"/>
      <c r="BH297" s="126"/>
      <c r="BI297" s="183"/>
      <c r="BJ297" s="126"/>
      <c r="BK297" s="126"/>
      <c r="BL297" s="126"/>
      <c r="BM297" s="183"/>
      <c r="BN297" s="183"/>
      <c r="BO297" s="183"/>
      <c r="BP297" s="126"/>
      <c r="BQ297" s="183"/>
      <c r="BR297" s="126"/>
      <c r="BS297" s="183"/>
      <c r="BT297" s="126"/>
      <c r="BU297" s="126"/>
      <c r="BV297" s="126"/>
      <c r="BW297" s="183"/>
      <c r="BX297" s="126"/>
      <c r="BY297" s="183"/>
      <c r="BZ297" s="126"/>
      <c r="CA297" s="183"/>
      <c r="CB297" s="126"/>
      <c r="CC297" s="126"/>
      <c r="CD297" s="126"/>
      <c r="CE297" s="183"/>
      <c r="CF297" s="126"/>
      <c r="CG297" s="183"/>
      <c r="CH297" s="126"/>
      <c r="CI297" s="183"/>
      <c r="CJ297" s="126"/>
      <c r="CK297" s="126"/>
      <c r="CL297" s="126"/>
      <c r="CM297" s="126"/>
      <c r="CN297" s="126"/>
      <c r="CO297" s="126"/>
      <c r="CP297" s="126"/>
      <c r="CQ297" s="126"/>
      <c r="CR297" s="126"/>
      <c r="CS297" s="126"/>
      <c r="CT297" s="126"/>
      <c r="CU297" s="126"/>
      <c r="CV297" s="126"/>
      <c r="CW297" s="126"/>
      <c r="CX297" s="126"/>
      <c r="CY297" s="126"/>
      <c r="CZ297" s="126"/>
      <c r="DA297" s="126"/>
      <c r="DB297" s="126"/>
      <c r="DC297" s="126"/>
      <c r="DD297" s="126"/>
      <c r="DE297" s="126"/>
      <c r="DF297" s="126"/>
      <c r="DG297" s="127"/>
      <c r="DH297" s="183"/>
      <c r="DI297" s="183"/>
      <c r="DJ297" s="183"/>
      <c r="DK297" s="183"/>
      <c r="DL297" s="126">
        <v>34</v>
      </c>
      <c r="DM297" s="126"/>
      <c r="DN297" s="126"/>
      <c r="DO297" s="126"/>
      <c r="DP297" s="126">
        <v>4045</v>
      </c>
      <c r="DQ297" s="126">
        <v>46</v>
      </c>
      <c r="DR297" s="167"/>
      <c r="DS297" s="168">
        <f t="shared" si="84"/>
        <v>101.125</v>
      </c>
      <c r="DT297" s="126"/>
      <c r="DU297" s="126"/>
      <c r="DV297" s="126"/>
      <c r="DW297" s="126"/>
      <c r="DX297" s="126"/>
      <c r="DY297" s="126"/>
      <c r="DZ297" s="126"/>
      <c r="EA297" s="126"/>
      <c r="EB297" s="126"/>
      <c r="EC297" s="126"/>
      <c r="ED297" s="126"/>
      <c r="EE297" s="126"/>
      <c r="EF297" s="126"/>
      <c r="EG297" s="126"/>
      <c r="EH297" s="126"/>
      <c r="EI297" s="126"/>
      <c r="EJ297" s="126"/>
      <c r="EK297" s="126"/>
      <c r="EL297" s="126"/>
      <c r="EM297" s="126"/>
      <c r="EN297" s="126"/>
      <c r="EO297" s="126"/>
      <c r="EP297" s="126"/>
      <c r="EQ297" s="126"/>
      <c r="ER297" s="127"/>
      <c r="ES297" s="127"/>
      <c r="ET297" s="127"/>
      <c r="EU297" s="128"/>
      <c r="EV297" s="128"/>
      <c r="EW297" s="128"/>
      <c r="EX297" s="128"/>
      <c r="EY297" s="128"/>
      <c r="EZ297" s="128"/>
      <c r="FA297" s="127"/>
      <c r="FB297" s="127"/>
      <c r="FC297" s="127"/>
      <c r="FD297" s="128"/>
      <c r="FE297" s="128"/>
      <c r="FF297" s="128"/>
      <c r="FG297" s="128"/>
      <c r="FH297" s="128"/>
      <c r="FI297" s="128"/>
      <c r="FJ297" s="127"/>
      <c r="FK297" s="127"/>
      <c r="FL297" s="127"/>
      <c r="FM297" s="128"/>
      <c r="FN297" s="128"/>
      <c r="FO297" s="128"/>
      <c r="FP297" s="128"/>
      <c r="FQ297" s="128"/>
      <c r="FR297" s="128"/>
      <c r="FS297" s="183"/>
      <c r="FT297" s="128"/>
      <c r="FU297" s="126"/>
      <c r="FV297" s="126"/>
      <c r="FW297" s="126"/>
      <c r="FX297" s="126"/>
      <c r="FY297" s="126"/>
      <c r="FZ297" s="126"/>
      <c r="GA297" s="126"/>
      <c r="GB297" s="126"/>
      <c r="GC297" s="126"/>
      <c r="GD297" s="126"/>
      <c r="GE297" s="126"/>
      <c r="GF297" s="126"/>
      <c r="GG297" s="126"/>
      <c r="GH297" s="126"/>
      <c r="GI297" s="126"/>
      <c r="GJ297" s="126"/>
      <c r="GK297" s="126"/>
      <c r="GL297" s="126"/>
      <c r="GM297" s="127"/>
      <c r="GN297" s="183"/>
      <c r="GO297" s="183"/>
      <c r="GP297" s="183"/>
      <c r="GQ297" s="183"/>
      <c r="GR297" s="127"/>
      <c r="GS297" s="123"/>
    </row>
    <row r="298" spans="1:201" s="175" customFormat="1">
      <c r="A298" s="169"/>
      <c r="B298" s="211"/>
      <c r="C298" s="170"/>
      <c r="D298" s="170"/>
      <c r="E298" s="170"/>
      <c r="F298" s="170"/>
      <c r="G298" s="170"/>
      <c r="H298" s="170"/>
      <c r="I298" s="170"/>
      <c r="J298" s="170"/>
      <c r="K298" s="171"/>
      <c r="L298" s="170"/>
      <c r="M298" s="170"/>
      <c r="N298" s="170"/>
      <c r="O298" s="170"/>
      <c r="P298" s="170"/>
      <c r="Q298" s="170"/>
      <c r="R298" s="172"/>
      <c r="S298" s="171"/>
      <c r="T298" s="172"/>
      <c r="U298" s="171"/>
      <c r="V298" s="172"/>
      <c r="W298" s="172"/>
      <c r="X298" s="170"/>
      <c r="Y298" s="170"/>
      <c r="Z298" s="170"/>
      <c r="AA298" s="172"/>
      <c r="AB298" s="170"/>
      <c r="AC298" s="170"/>
      <c r="AD298" s="170"/>
      <c r="AE298" s="170">
        <f>SUM(AE295:AE297)</f>
        <v>170</v>
      </c>
      <c r="AF298" s="170">
        <f t="shared" ref="AF298:AH298" si="89">SUM(AF295:AF297)</f>
        <v>18</v>
      </c>
      <c r="AG298" s="170">
        <f t="shared" si="89"/>
        <v>0</v>
      </c>
      <c r="AH298" s="170">
        <f t="shared" si="89"/>
        <v>42</v>
      </c>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2"/>
      <c r="BD298" s="172"/>
      <c r="BE298" s="170"/>
      <c r="BF298" s="171"/>
      <c r="BG298" s="170"/>
      <c r="BH298" s="171"/>
      <c r="BI298" s="170"/>
      <c r="BJ298" s="171"/>
      <c r="BK298" s="171"/>
      <c r="BL298" s="171"/>
      <c r="BM298" s="170"/>
      <c r="BN298" s="170"/>
      <c r="BO298" s="170"/>
      <c r="BP298" s="171"/>
      <c r="BQ298" s="170"/>
      <c r="BR298" s="171"/>
      <c r="BS298" s="170"/>
      <c r="BT298" s="171"/>
      <c r="BU298" s="171"/>
      <c r="BV298" s="171"/>
      <c r="BW298" s="170"/>
      <c r="BX298" s="171"/>
      <c r="BY298" s="170"/>
      <c r="BZ298" s="171"/>
      <c r="CA298" s="170"/>
      <c r="CB298" s="171"/>
      <c r="CC298" s="171"/>
      <c r="CD298" s="171"/>
      <c r="CE298" s="170"/>
      <c r="CF298" s="171"/>
      <c r="CG298" s="170"/>
      <c r="CH298" s="171"/>
      <c r="CI298" s="170"/>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2"/>
      <c r="DH298" s="170"/>
      <c r="DI298" s="170"/>
      <c r="DJ298" s="170"/>
      <c r="DK298" s="170"/>
      <c r="DL298" s="171">
        <f>SUM(DL295:DL297)</f>
        <v>34</v>
      </c>
      <c r="DM298" s="171">
        <f t="shared" ref="DM298:DU298" si="90">SUM(DM295:DM296)</f>
        <v>0</v>
      </c>
      <c r="DN298" s="171">
        <f t="shared" si="90"/>
        <v>0</v>
      </c>
      <c r="DO298" s="171">
        <f t="shared" si="90"/>
        <v>0</v>
      </c>
      <c r="DP298" s="171">
        <f>SUM(DP295:DP297)</f>
        <v>4045</v>
      </c>
      <c r="DQ298" s="171">
        <f>SUM(DQ295:DQ297)</f>
        <v>46</v>
      </c>
      <c r="DR298" s="167">
        <f t="shared" si="83"/>
        <v>6.5189363416599519E-2</v>
      </c>
      <c r="DS298" s="168">
        <f t="shared" si="84"/>
        <v>101.125</v>
      </c>
      <c r="DT298" s="171">
        <f t="shared" si="90"/>
        <v>0</v>
      </c>
      <c r="DU298" s="171">
        <f t="shared" si="90"/>
        <v>0</v>
      </c>
      <c r="DV298" s="171">
        <f t="shared" ref="DV298:EY298" si="91">SUM(DV227:DV296)</f>
        <v>152155</v>
      </c>
      <c r="DW298" s="171">
        <f t="shared" si="91"/>
        <v>11325</v>
      </c>
      <c r="DX298" s="171">
        <f t="shared" si="91"/>
        <v>12545</v>
      </c>
      <c r="DY298" s="171">
        <f t="shared" si="91"/>
        <v>42</v>
      </c>
      <c r="DZ298" s="171">
        <f t="shared" si="91"/>
        <v>1448</v>
      </c>
      <c r="EA298" s="171">
        <f t="shared" si="91"/>
        <v>61</v>
      </c>
      <c r="EB298" s="171">
        <f t="shared" si="91"/>
        <v>209420</v>
      </c>
      <c r="EC298" s="171">
        <f t="shared" si="91"/>
        <v>28135</v>
      </c>
      <c r="ED298" s="171">
        <f t="shared" si="91"/>
        <v>148826</v>
      </c>
      <c r="EE298" s="171">
        <f t="shared" si="91"/>
        <v>9706</v>
      </c>
      <c r="EF298" s="171">
        <f t="shared" si="91"/>
        <v>2451</v>
      </c>
      <c r="EG298" s="171">
        <f t="shared" si="91"/>
        <v>3997</v>
      </c>
      <c r="EH298" s="171">
        <f t="shared" si="91"/>
        <v>92</v>
      </c>
      <c r="EI298" s="171">
        <f t="shared" si="91"/>
        <v>6362</v>
      </c>
      <c r="EJ298" s="171">
        <f t="shared" si="91"/>
        <v>9127</v>
      </c>
      <c r="EK298" s="171">
        <f t="shared" si="91"/>
        <v>724</v>
      </c>
      <c r="EL298" s="171">
        <f t="shared" si="91"/>
        <v>181285</v>
      </c>
      <c r="EM298" s="171">
        <f t="shared" si="91"/>
        <v>164243</v>
      </c>
      <c r="EN298" s="171">
        <f t="shared" si="91"/>
        <v>3315</v>
      </c>
      <c r="EO298" s="171">
        <f t="shared" si="91"/>
        <v>11413</v>
      </c>
      <c r="EP298" s="171">
        <f t="shared" si="91"/>
        <v>2314</v>
      </c>
      <c r="EQ298" s="171">
        <f t="shared" si="91"/>
        <v>1650</v>
      </c>
      <c r="ER298" s="171">
        <f t="shared" si="91"/>
        <v>0</v>
      </c>
      <c r="ES298" s="171">
        <f t="shared" si="91"/>
        <v>0</v>
      </c>
      <c r="ET298" s="171">
        <f t="shared" si="91"/>
        <v>0</v>
      </c>
      <c r="EU298" s="171">
        <f t="shared" si="91"/>
        <v>78.944000000000003</v>
      </c>
      <c r="EV298" s="171">
        <f t="shared" si="91"/>
        <v>50.95</v>
      </c>
      <c r="EW298" s="171">
        <f t="shared" si="91"/>
        <v>31.658000000000001</v>
      </c>
      <c r="EX298" s="171">
        <f t="shared" si="91"/>
        <v>20.315999999999999</v>
      </c>
      <c r="EY298" s="171">
        <f t="shared" si="91"/>
        <v>18.223999999999997</v>
      </c>
      <c r="EZ298" s="173"/>
      <c r="FA298" s="172"/>
      <c r="FB298" s="172"/>
      <c r="FC298" s="172"/>
      <c r="FD298" s="173"/>
      <c r="FE298" s="173"/>
      <c r="FF298" s="173"/>
      <c r="FG298" s="173"/>
      <c r="FH298" s="173"/>
      <c r="FI298" s="173"/>
      <c r="FJ298" s="172"/>
      <c r="FK298" s="172"/>
      <c r="FL298" s="172"/>
      <c r="FM298" s="173"/>
      <c r="FN298" s="173"/>
      <c r="FO298" s="173"/>
      <c r="FP298" s="173"/>
      <c r="FQ298" s="173"/>
      <c r="FR298" s="173"/>
      <c r="FS298" s="170"/>
      <c r="FT298" s="173"/>
      <c r="FU298" s="171"/>
      <c r="FV298" s="171"/>
      <c r="FW298" s="171"/>
      <c r="FX298" s="171"/>
      <c r="FY298" s="171"/>
      <c r="FZ298" s="171"/>
      <c r="GA298" s="171"/>
      <c r="GB298" s="171"/>
      <c r="GC298" s="171"/>
      <c r="GD298" s="171"/>
      <c r="GE298" s="171"/>
      <c r="GF298" s="171"/>
      <c r="GG298" s="171"/>
      <c r="GH298" s="171"/>
      <c r="GI298" s="171"/>
      <c r="GJ298" s="171"/>
      <c r="GK298" s="171"/>
      <c r="GL298" s="171"/>
      <c r="GM298" s="172"/>
      <c r="GN298" s="170"/>
      <c r="GO298" s="170"/>
      <c r="GP298" s="170"/>
      <c r="GQ298" s="170"/>
      <c r="GR298" s="172"/>
      <c r="GS298" s="174"/>
    </row>
    <row r="299" spans="1:201" s="218" customFormat="1">
      <c r="A299" s="212"/>
      <c r="B299" s="213"/>
      <c r="C299" s="213"/>
      <c r="D299" s="213"/>
      <c r="E299" s="213"/>
      <c r="F299" s="213"/>
      <c r="G299" s="213"/>
      <c r="H299" s="213"/>
      <c r="I299" s="213"/>
      <c r="J299" s="213"/>
      <c r="K299" s="214"/>
      <c r="L299" s="213"/>
      <c r="M299" s="213"/>
      <c r="N299" s="213"/>
      <c r="O299" s="213"/>
      <c r="P299" s="213"/>
      <c r="Q299" s="213"/>
      <c r="R299" s="215"/>
      <c r="S299" s="214"/>
      <c r="T299" s="215"/>
      <c r="U299" s="214"/>
      <c r="V299" s="215"/>
      <c r="W299" s="215"/>
      <c r="X299" s="213"/>
      <c r="Y299" s="213"/>
      <c r="Z299" s="213"/>
      <c r="AA299" s="215"/>
      <c r="AB299" s="213"/>
      <c r="AC299" s="213"/>
      <c r="AD299" s="213"/>
      <c r="AE299" s="213">
        <f>SUM(AE298,AE294,AE236,AE204,AE134)</f>
        <v>9402</v>
      </c>
      <c r="AF299" s="213">
        <f t="shared" ref="AF299:AH299" si="92">SUM(AF298,AF294,AF236,AF204,AF134)</f>
        <v>8575</v>
      </c>
      <c r="AG299" s="213">
        <f t="shared" si="92"/>
        <v>3960</v>
      </c>
      <c r="AH299" s="213">
        <f t="shared" si="92"/>
        <v>9143</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5"/>
      <c r="BD299" s="215"/>
      <c r="BE299" s="213"/>
      <c r="BF299" s="214"/>
      <c r="BG299" s="213"/>
      <c r="BH299" s="214"/>
      <c r="BI299" s="213"/>
      <c r="BJ299" s="214"/>
      <c r="BK299" s="214"/>
      <c r="BL299" s="214"/>
      <c r="BM299" s="213"/>
      <c r="BN299" s="213"/>
      <c r="BO299" s="213"/>
      <c r="BP299" s="214"/>
      <c r="BQ299" s="213"/>
      <c r="BR299" s="214"/>
      <c r="BS299" s="213"/>
      <c r="BT299" s="214"/>
      <c r="BU299" s="214"/>
      <c r="BV299" s="214"/>
      <c r="BW299" s="213"/>
      <c r="BX299" s="214"/>
      <c r="BY299" s="213"/>
      <c r="BZ299" s="214"/>
      <c r="CA299" s="213"/>
      <c r="CB299" s="214"/>
      <c r="CC299" s="214"/>
      <c r="CD299" s="214"/>
      <c r="CE299" s="213"/>
      <c r="CF299" s="214"/>
      <c r="CG299" s="213"/>
      <c r="CH299" s="214"/>
      <c r="CI299" s="213"/>
      <c r="CJ299" s="214"/>
      <c r="CK299" s="214"/>
      <c r="CL299" s="214"/>
      <c r="CM299" s="214"/>
      <c r="CN299" s="214"/>
      <c r="CO299" s="214"/>
      <c r="CP299" s="214"/>
      <c r="CQ299" s="214"/>
      <c r="CR299" s="214"/>
      <c r="CS299" s="214"/>
      <c r="CT299" s="214"/>
      <c r="CU299" s="214"/>
      <c r="CV299" s="214"/>
      <c r="CW299" s="214"/>
      <c r="CX299" s="214"/>
      <c r="CY299" s="214"/>
      <c r="CZ299" s="214"/>
      <c r="DA299" s="214"/>
      <c r="DB299" s="214"/>
      <c r="DC299" s="214"/>
      <c r="DD299" s="214"/>
      <c r="DE299" s="214"/>
      <c r="DF299" s="214"/>
      <c r="DG299" s="215"/>
      <c r="DH299" s="213"/>
      <c r="DI299" s="213"/>
      <c r="DJ299" s="213"/>
      <c r="DK299" s="213"/>
      <c r="DL299" s="214">
        <f>SUM(DL298,DL294,DL236,DL204,DL134)</f>
        <v>134576</v>
      </c>
      <c r="DM299" s="214">
        <f t="shared" ref="DM299:DU299" si="93">SUM(DM298,DM294,DM236,DM204,DM134)</f>
        <v>84572</v>
      </c>
      <c r="DN299" s="214">
        <f t="shared" si="93"/>
        <v>17857</v>
      </c>
      <c r="DO299" s="214">
        <f t="shared" si="93"/>
        <v>20928</v>
      </c>
      <c r="DP299" s="214">
        <f t="shared" si="93"/>
        <v>2535960</v>
      </c>
      <c r="DQ299" s="214">
        <f t="shared" si="93"/>
        <v>135463</v>
      </c>
      <c r="DR299" s="167">
        <f t="shared" si="83"/>
        <v>0.73897421999982515</v>
      </c>
      <c r="DS299" s="168">
        <f t="shared" si="84"/>
        <v>18.782175907924412</v>
      </c>
      <c r="DT299" s="214">
        <f t="shared" si="93"/>
        <v>123357</v>
      </c>
      <c r="DU299" s="214">
        <f t="shared" si="93"/>
        <v>22204</v>
      </c>
      <c r="DV299" s="214"/>
      <c r="DW299" s="214"/>
      <c r="DX299" s="214"/>
      <c r="DY299" s="214"/>
      <c r="DZ299" s="214"/>
      <c r="EA299" s="214"/>
      <c r="EB299" s="214"/>
      <c r="EC299" s="214"/>
      <c r="ED299" s="214"/>
      <c r="EE299" s="214"/>
      <c r="EF299" s="214"/>
      <c r="EG299" s="214"/>
      <c r="EH299" s="214"/>
      <c r="EI299" s="214"/>
      <c r="EJ299" s="214"/>
      <c r="EK299" s="214"/>
      <c r="EL299" s="214"/>
      <c r="EM299" s="214"/>
      <c r="EN299" s="214"/>
      <c r="EO299" s="214"/>
      <c r="EP299" s="214"/>
      <c r="EQ299" s="214"/>
      <c r="ER299" s="215"/>
      <c r="ES299" s="215"/>
      <c r="ET299" s="215"/>
      <c r="EU299" s="216"/>
      <c r="EV299" s="216"/>
      <c r="EW299" s="216"/>
      <c r="EX299" s="216"/>
      <c r="EY299" s="216"/>
      <c r="EZ299" s="216"/>
      <c r="FA299" s="215"/>
      <c r="FB299" s="215"/>
      <c r="FC299" s="215"/>
      <c r="FD299" s="216"/>
      <c r="FE299" s="216"/>
      <c r="FF299" s="216"/>
      <c r="FG299" s="216"/>
      <c r="FH299" s="216"/>
      <c r="FI299" s="216"/>
      <c r="FJ299" s="215"/>
      <c r="FK299" s="215"/>
      <c r="FL299" s="215"/>
      <c r="FM299" s="216"/>
      <c r="FN299" s="216"/>
      <c r="FO299" s="216"/>
      <c r="FP299" s="216"/>
      <c r="FQ299" s="216"/>
      <c r="FR299" s="216"/>
      <c r="FS299" s="213"/>
      <c r="FT299" s="216"/>
      <c r="FU299" s="214"/>
      <c r="FV299" s="214"/>
      <c r="FW299" s="214"/>
      <c r="FX299" s="214"/>
      <c r="FY299" s="214"/>
      <c r="FZ299" s="214"/>
      <c r="GA299" s="214"/>
      <c r="GB299" s="214"/>
      <c r="GC299" s="214"/>
      <c r="GD299" s="214"/>
      <c r="GE299" s="214"/>
      <c r="GF299" s="214"/>
      <c r="GG299" s="214"/>
      <c r="GH299" s="214"/>
      <c r="GI299" s="214"/>
      <c r="GJ299" s="214"/>
      <c r="GK299" s="214"/>
      <c r="GL299" s="214"/>
      <c r="GM299" s="215"/>
      <c r="GN299" s="213"/>
      <c r="GO299" s="213"/>
      <c r="GP299" s="213"/>
      <c r="GQ299" s="213"/>
      <c r="GR299" s="215"/>
      <c r="GS299" s="217"/>
    </row>
    <row r="300" spans="1:201">
      <c r="A300" s="122"/>
      <c r="B300" s="210" t="s">
        <v>723</v>
      </c>
      <c r="C300" s="183" t="s">
        <v>1243</v>
      </c>
      <c r="D300" s="183" t="s">
        <v>67</v>
      </c>
      <c r="E300" s="183" t="s">
        <v>437</v>
      </c>
      <c r="F300" s="183" t="s">
        <v>986</v>
      </c>
      <c r="G300" s="183" t="s">
        <v>1236</v>
      </c>
      <c r="H300" s="183" t="s">
        <v>1237</v>
      </c>
      <c r="I300" s="183" t="s">
        <v>1238</v>
      </c>
      <c r="J300" s="183" t="s">
        <v>1239</v>
      </c>
      <c r="K300" s="126">
        <v>1</v>
      </c>
      <c r="L300" s="183" t="s">
        <v>67</v>
      </c>
      <c r="M300" s="183" t="s">
        <v>1009</v>
      </c>
      <c r="N300" s="183" t="s">
        <v>725</v>
      </c>
      <c r="O300" s="183" t="s">
        <v>1006</v>
      </c>
      <c r="P300" s="183" t="s">
        <v>993</v>
      </c>
      <c r="Q300" s="183" t="s">
        <v>270</v>
      </c>
      <c r="R300" s="127" t="b">
        <v>0</v>
      </c>
      <c r="S300" s="126">
        <v>0</v>
      </c>
      <c r="T300" s="127" t="b">
        <v>0</v>
      </c>
      <c r="U300" s="126">
        <v>0</v>
      </c>
      <c r="V300" s="127" t="b">
        <v>0</v>
      </c>
      <c r="W300" s="127" t="b">
        <v>1</v>
      </c>
      <c r="X300" s="183" t="s">
        <v>270</v>
      </c>
      <c r="Y300" s="183" t="b">
        <f t="shared" ref="Y300:Y355" si="94">Q300=X300</f>
        <v>1</v>
      </c>
      <c r="Z300" s="183" t="s">
        <v>993</v>
      </c>
      <c r="AA300" s="127" t="b">
        <v>0</v>
      </c>
      <c r="AB300" s="183" t="s">
        <v>993</v>
      </c>
      <c r="AC300" s="183" t="s">
        <v>993</v>
      </c>
      <c r="AD300" s="183" t="s">
        <v>993</v>
      </c>
      <c r="AE300" s="183">
        <f t="shared" ref="AE300:AH302" si="95">AI300+AN300</f>
        <v>8</v>
      </c>
      <c r="AF300" s="183">
        <f t="shared" si="95"/>
        <v>8</v>
      </c>
      <c r="AG300" s="183">
        <f t="shared" si="95"/>
        <v>4</v>
      </c>
      <c r="AH300" s="183">
        <f t="shared" si="95"/>
        <v>8</v>
      </c>
      <c r="AI300" s="126">
        <v>8</v>
      </c>
      <c r="AJ300" s="126">
        <v>8</v>
      </c>
      <c r="AK300" s="126">
        <v>4</v>
      </c>
      <c r="AL300" s="126">
        <v>8</v>
      </c>
      <c r="AM300" s="126">
        <v>0</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7" t="b">
        <v>0</v>
      </c>
      <c r="BD300" s="127"/>
      <c r="BE300" s="183" t="s">
        <v>1011</v>
      </c>
      <c r="BF300" s="126">
        <v>8</v>
      </c>
      <c r="BG300" s="183" t="s">
        <v>993</v>
      </c>
      <c r="BH300" s="126">
        <v>0</v>
      </c>
      <c r="BI300" s="183" t="s">
        <v>993</v>
      </c>
      <c r="BJ300" s="126">
        <v>0</v>
      </c>
      <c r="BK300" s="126">
        <v>0</v>
      </c>
      <c r="BL300" s="126">
        <v>0</v>
      </c>
      <c r="BM300" s="183" t="s">
        <v>993</v>
      </c>
      <c r="BN300" s="183" t="s">
        <v>993</v>
      </c>
      <c r="BO300" s="183" t="s">
        <v>993</v>
      </c>
      <c r="BP300" s="126">
        <v>0</v>
      </c>
      <c r="BQ300" s="183" t="s">
        <v>993</v>
      </c>
      <c r="BR300" s="126">
        <v>0</v>
      </c>
      <c r="BS300" s="183" t="s">
        <v>993</v>
      </c>
      <c r="BT300" s="126">
        <v>0</v>
      </c>
      <c r="BU300" s="126">
        <v>0</v>
      </c>
      <c r="BV300" s="126">
        <v>0</v>
      </c>
      <c r="BW300" s="183" t="s">
        <v>993</v>
      </c>
      <c r="BX300" s="126">
        <v>0</v>
      </c>
      <c r="BY300" s="183" t="s">
        <v>993</v>
      </c>
      <c r="BZ300" s="126">
        <v>0</v>
      </c>
      <c r="CA300" s="183" t="s">
        <v>993</v>
      </c>
      <c r="CB300" s="126">
        <v>0</v>
      </c>
      <c r="CC300" s="126">
        <v>0</v>
      </c>
      <c r="CD300" s="126">
        <v>0</v>
      </c>
      <c r="CE300" s="183" t="s">
        <v>993</v>
      </c>
      <c r="CF300" s="126">
        <v>0</v>
      </c>
      <c r="CG300" s="183" t="s">
        <v>993</v>
      </c>
      <c r="CH300" s="126">
        <v>0</v>
      </c>
      <c r="CI300" s="183" t="s">
        <v>993</v>
      </c>
      <c r="CJ300" s="126">
        <v>0</v>
      </c>
      <c r="CK300" s="126">
        <v>0</v>
      </c>
      <c r="CL300" s="126">
        <v>0</v>
      </c>
      <c r="CM300" s="126">
        <v>14</v>
      </c>
      <c r="CN300" s="126">
        <v>0</v>
      </c>
      <c r="CO300" s="126">
        <v>0</v>
      </c>
      <c r="CP300" s="126">
        <v>0</v>
      </c>
      <c r="CQ300" s="126">
        <v>1</v>
      </c>
      <c r="CR300" s="126">
        <v>0</v>
      </c>
      <c r="CS300" s="126">
        <v>0</v>
      </c>
      <c r="CT300" s="126">
        <v>0</v>
      </c>
      <c r="CU300" s="126">
        <v>0</v>
      </c>
      <c r="CV300" s="126">
        <v>0</v>
      </c>
      <c r="CW300" s="126">
        <v>0</v>
      </c>
      <c r="CX300" s="126">
        <v>0</v>
      </c>
      <c r="CY300" s="126">
        <v>0</v>
      </c>
      <c r="CZ300" s="126">
        <v>0</v>
      </c>
      <c r="DA300" s="126">
        <v>0</v>
      </c>
      <c r="DB300" s="126">
        <v>0</v>
      </c>
      <c r="DC300" s="126">
        <v>0</v>
      </c>
      <c r="DD300" s="126">
        <v>0</v>
      </c>
      <c r="DE300" s="126">
        <v>0</v>
      </c>
      <c r="DF300" s="126">
        <v>0</v>
      </c>
      <c r="DG300" s="127" t="b">
        <v>0</v>
      </c>
      <c r="DH300" s="183" t="s">
        <v>999</v>
      </c>
      <c r="DI300" s="183" t="s">
        <v>270</v>
      </c>
      <c r="DJ300" s="183" t="s">
        <v>525</v>
      </c>
      <c r="DK300" s="183" t="s">
        <v>440</v>
      </c>
      <c r="DL300" s="126">
        <v>596</v>
      </c>
      <c r="DM300" s="126">
        <v>245</v>
      </c>
      <c r="DN300" s="126">
        <v>6</v>
      </c>
      <c r="DO300" s="126">
        <v>345</v>
      </c>
      <c r="DP300" s="126">
        <v>2081</v>
      </c>
      <c r="DQ300" s="126">
        <v>598</v>
      </c>
      <c r="DR300" s="167">
        <f t="shared" si="83"/>
        <v>0.7126712328767123</v>
      </c>
      <c r="DS300" s="168">
        <f t="shared" si="84"/>
        <v>3.4857621440536013</v>
      </c>
      <c r="DT300" s="126">
        <v>596</v>
      </c>
      <c r="DU300" s="126">
        <v>243</v>
      </c>
      <c r="DV300" s="126">
        <v>288</v>
      </c>
      <c r="DW300" s="126">
        <v>17</v>
      </c>
      <c r="DX300" s="126">
        <v>44</v>
      </c>
      <c r="DY300" s="126">
        <v>4</v>
      </c>
      <c r="DZ300" s="126">
        <v>0</v>
      </c>
      <c r="EA300" s="126">
        <v>0</v>
      </c>
      <c r="EB300" s="126">
        <v>598</v>
      </c>
      <c r="EC300" s="126">
        <v>522</v>
      </c>
      <c r="ED300" s="126">
        <v>17</v>
      </c>
      <c r="EE300" s="126">
        <v>8</v>
      </c>
      <c r="EF300" s="126">
        <v>0</v>
      </c>
      <c r="EG300" s="126">
        <v>0</v>
      </c>
      <c r="EH300" s="126">
        <v>1</v>
      </c>
      <c r="EI300" s="126">
        <v>0</v>
      </c>
      <c r="EJ300" s="126">
        <v>50</v>
      </c>
      <c r="EK300" s="126">
        <v>0</v>
      </c>
      <c r="EL300" s="126">
        <v>76</v>
      </c>
      <c r="EM300" s="126">
        <v>75</v>
      </c>
      <c r="EN300" s="126">
        <v>0</v>
      </c>
      <c r="EO300" s="126">
        <v>1</v>
      </c>
      <c r="EP300" s="126">
        <v>0</v>
      </c>
      <c r="EQ300" s="126">
        <v>0</v>
      </c>
      <c r="ER300" s="127" t="b">
        <v>0</v>
      </c>
      <c r="ES300" s="127" t="b">
        <v>0</v>
      </c>
      <c r="ET300" s="127" t="b">
        <v>0</v>
      </c>
      <c r="EU300" s="128">
        <v>0.98099999999999998</v>
      </c>
      <c r="EV300" s="128">
        <v>0.93599999999999994</v>
      </c>
      <c r="EW300" s="128">
        <v>0.91500000000000004</v>
      </c>
      <c r="EX300" s="128">
        <v>0.78299999999999992</v>
      </c>
      <c r="EY300" s="128">
        <v>0</v>
      </c>
      <c r="EZ300" s="128">
        <v>0</v>
      </c>
      <c r="FA300" s="127" t="b">
        <v>0</v>
      </c>
      <c r="FB300" s="127" t="b">
        <v>0</v>
      </c>
      <c r="FC300" s="127" t="b">
        <v>0</v>
      </c>
      <c r="FD300" s="128">
        <v>0</v>
      </c>
      <c r="FE300" s="128">
        <v>0</v>
      </c>
      <c r="FF300" s="128">
        <v>0</v>
      </c>
      <c r="FG300" s="128">
        <v>0</v>
      </c>
      <c r="FH300" s="128">
        <v>0</v>
      </c>
      <c r="FI300" s="128">
        <v>0</v>
      </c>
      <c r="FJ300" s="127" t="b">
        <v>0</v>
      </c>
      <c r="FK300" s="127" t="b">
        <v>0</v>
      </c>
      <c r="FL300" s="127" t="b">
        <v>0</v>
      </c>
      <c r="FM300" s="128">
        <v>0</v>
      </c>
      <c r="FN300" s="128">
        <v>0</v>
      </c>
      <c r="FO300" s="128">
        <v>0</v>
      </c>
      <c r="FP300" s="128">
        <v>0</v>
      </c>
      <c r="FQ300" s="128">
        <v>0</v>
      </c>
      <c r="FR300" s="128">
        <v>0</v>
      </c>
      <c r="FS300" s="183" t="s">
        <v>993</v>
      </c>
      <c r="FT300" s="128">
        <v>0</v>
      </c>
      <c r="FU300" s="126">
        <v>0</v>
      </c>
      <c r="FV300" s="126">
        <v>76</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6">
        <v>0</v>
      </c>
      <c r="GM300" s="127" t="b">
        <v>0</v>
      </c>
      <c r="GN300" s="183" t="s">
        <v>993</v>
      </c>
      <c r="GO300" s="183" t="s">
        <v>993</v>
      </c>
      <c r="GP300" s="183" t="s">
        <v>993</v>
      </c>
      <c r="GQ300" s="183" t="s">
        <v>993</v>
      </c>
      <c r="GR300" s="127"/>
      <c r="GS300" s="123"/>
    </row>
    <row r="301" spans="1:201">
      <c r="A301" s="122"/>
      <c r="B301" s="210" t="s">
        <v>726</v>
      </c>
      <c r="C301" s="183" t="s">
        <v>1245</v>
      </c>
      <c r="D301" s="183" t="s">
        <v>66</v>
      </c>
      <c r="E301" s="183" t="s">
        <v>437</v>
      </c>
      <c r="F301" s="183" t="s">
        <v>986</v>
      </c>
      <c r="G301" s="183" t="s">
        <v>1236</v>
      </c>
      <c r="H301" s="183" t="s">
        <v>1237</v>
      </c>
      <c r="I301" s="183" t="s">
        <v>1238</v>
      </c>
      <c r="J301" s="183" t="s">
        <v>1239</v>
      </c>
      <c r="K301" s="126">
        <v>1</v>
      </c>
      <c r="L301" s="183" t="s">
        <v>66</v>
      </c>
      <c r="M301" s="183" t="s">
        <v>1009</v>
      </c>
      <c r="N301" s="183" t="s">
        <v>393</v>
      </c>
      <c r="O301" s="183" t="s">
        <v>1071</v>
      </c>
      <c r="P301" s="183" t="s">
        <v>290</v>
      </c>
      <c r="Q301" s="183" t="s">
        <v>270</v>
      </c>
      <c r="R301" s="127" t="b">
        <v>0</v>
      </c>
      <c r="S301" s="126">
        <v>0</v>
      </c>
      <c r="T301" s="127" t="b">
        <v>0</v>
      </c>
      <c r="U301" s="126">
        <v>0</v>
      </c>
      <c r="V301" s="127" t="b">
        <v>0</v>
      </c>
      <c r="W301" s="127" t="b">
        <v>1</v>
      </c>
      <c r="X301" s="183" t="s">
        <v>270</v>
      </c>
      <c r="Y301" s="183" t="b">
        <f t="shared" si="94"/>
        <v>1</v>
      </c>
      <c r="Z301" s="183" t="s">
        <v>993</v>
      </c>
      <c r="AA301" s="127" t="b">
        <v>0</v>
      </c>
      <c r="AB301" s="183" t="s">
        <v>993</v>
      </c>
      <c r="AC301" s="183" t="s">
        <v>993</v>
      </c>
      <c r="AD301" s="183" t="s">
        <v>993</v>
      </c>
      <c r="AE301" s="183">
        <f t="shared" si="95"/>
        <v>8</v>
      </c>
      <c r="AF301" s="183">
        <f t="shared" si="95"/>
        <v>8</v>
      </c>
      <c r="AG301" s="183">
        <f t="shared" si="95"/>
        <v>2</v>
      </c>
      <c r="AH301" s="183">
        <f t="shared" si="95"/>
        <v>8</v>
      </c>
      <c r="AI301" s="126">
        <v>8</v>
      </c>
      <c r="AJ301" s="126">
        <v>8</v>
      </c>
      <c r="AK301" s="126">
        <v>2</v>
      </c>
      <c r="AL301" s="126">
        <v>8</v>
      </c>
      <c r="AM301" s="126">
        <v>0</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7" t="b">
        <v>0</v>
      </c>
      <c r="BD301" s="127"/>
      <c r="BE301" s="183" t="s">
        <v>1011</v>
      </c>
      <c r="BF301" s="126">
        <v>8</v>
      </c>
      <c r="BG301" s="183" t="s">
        <v>993</v>
      </c>
      <c r="BH301" s="126">
        <v>0</v>
      </c>
      <c r="BI301" s="183" t="s">
        <v>993</v>
      </c>
      <c r="BJ301" s="126">
        <v>0</v>
      </c>
      <c r="BK301" s="126">
        <v>0</v>
      </c>
      <c r="BL301" s="126">
        <v>0</v>
      </c>
      <c r="BM301" s="183" t="s">
        <v>993</v>
      </c>
      <c r="BN301" s="183" t="s">
        <v>993</v>
      </c>
      <c r="BO301" s="183" t="s">
        <v>993</v>
      </c>
      <c r="BP301" s="126">
        <v>0</v>
      </c>
      <c r="BQ301" s="183" t="s">
        <v>993</v>
      </c>
      <c r="BR301" s="126">
        <v>0</v>
      </c>
      <c r="BS301" s="183" t="s">
        <v>993</v>
      </c>
      <c r="BT301" s="126">
        <v>0</v>
      </c>
      <c r="BU301" s="126">
        <v>0</v>
      </c>
      <c r="BV301" s="126">
        <v>0</v>
      </c>
      <c r="BW301" s="183" t="s">
        <v>993</v>
      </c>
      <c r="BX301" s="126">
        <v>0</v>
      </c>
      <c r="BY301" s="183" t="s">
        <v>993</v>
      </c>
      <c r="BZ301" s="126">
        <v>0</v>
      </c>
      <c r="CA301" s="183" t="s">
        <v>993</v>
      </c>
      <c r="CB301" s="126">
        <v>0</v>
      </c>
      <c r="CC301" s="126">
        <v>0</v>
      </c>
      <c r="CD301" s="126">
        <v>0</v>
      </c>
      <c r="CE301" s="183" t="s">
        <v>993</v>
      </c>
      <c r="CF301" s="126">
        <v>0</v>
      </c>
      <c r="CG301" s="183" t="s">
        <v>993</v>
      </c>
      <c r="CH301" s="126">
        <v>0</v>
      </c>
      <c r="CI301" s="183" t="s">
        <v>993</v>
      </c>
      <c r="CJ301" s="126">
        <v>0</v>
      </c>
      <c r="CK301" s="126">
        <v>0</v>
      </c>
      <c r="CL301" s="126">
        <v>0</v>
      </c>
      <c r="CM301" s="126">
        <v>24</v>
      </c>
      <c r="CN301" s="126">
        <v>0</v>
      </c>
      <c r="CO301" s="126">
        <v>0</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7" t="b">
        <v>0</v>
      </c>
      <c r="DH301" s="183" t="s">
        <v>999</v>
      </c>
      <c r="DI301" s="183" t="s">
        <v>1000</v>
      </c>
      <c r="DJ301" s="183" t="s">
        <v>525</v>
      </c>
      <c r="DK301" s="183" t="s">
        <v>993</v>
      </c>
      <c r="DL301" s="126">
        <v>848</v>
      </c>
      <c r="DM301" s="126">
        <v>826</v>
      </c>
      <c r="DN301" s="126">
        <v>3</v>
      </c>
      <c r="DO301" s="126">
        <v>19</v>
      </c>
      <c r="DP301" s="126">
        <v>2182</v>
      </c>
      <c r="DQ301" s="126">
        <v>847</v>
      </c>
      <c r="DR301" s="167">
        <f t="shared" si="83"/>
        <v>0.74726027397260275</v>
      </c>
      <c r="DS301" s="168">
        <f t="shared" si="84"/>
        <v>2.574631268436578</v>
      </c>
      <c r="DT301" s="126">
        <v>848</v>
      </c>
      <c r="DU301" s="126">
        <v>822</v>
      </c>
      <c r="DV301" s="126">
        <v>23</v>
      </c>
      <c r="DW301" s="126">
        <v>2</v>
      </c>
      <c r="DX301" s="126">
        <v>1</v>
      </c>
      <c r="DY301" s="126">
        <v>0</v>
      </c>
      <c r="DZ301" s="126">
        <v>0</v>
      </c>
      <c r="EA301" s="126">
        <v>0</v>
      </c>
      <c r="EB301" s="126">
        <v>847</v>
      </c>
      <c r="EC301" s="126">
        <v>825</v>
      </c>
      <c r="ED301" s="126">
        <v>6</v>
      </c>
      <c r="EE301" s="126">
        <v>4</v>
      </c>
      <c r="EF301" s="126">
        <v>0</v>
      </c>
      <c r="EG301" s="126">
        <v>0</v>
      </c>
      <c r="EH301" s="126">
        <v>0</v>
      </c>
      <c r="EI301" s="126">
        <v>0</v>
      </c>
      <c r="EJ301" s="126">
        <v>12</v>
      </c>
      <c r="EK301" s="126">
        <v>0</v>
      </c>
      <c r="EL301" s="126">
        <v>22</v>
      </c>
      <c r="EM301" s="126">
        <v>22</v>
      </c>
      <c r="EN301" s="126">
        <v>0</v>
      </c>
      <c r="EO301" s="126">
        <v>0</v>
      </c>
      <c r="EP301" s="126">
        <v>0</v>
      </c>
      <c r="EQ301" s="126">
        <v>0</v>
      </c>
      <c r="ER301" s="127" t="b">
        <v>0</v>
      </c>
      <c r="ES301" s="127" t="b">
        <v>0</v>
      </c>
      <c r="ET301" s="127" t="b">
        <v>0</v>
      </c>
      <c r="EU301" s="128">
        <v>0</v>
      </c>
      <c r="EV301" s="128">
        <v>0</v>
      </c>
      <c r="EW301" s="128">
        <v>0</v>
      </c>
      <c r="EX301" s="128">
        <v>0</v>
      </c>
      <c r="EY301" s="128">
        <v>0</v>
      </c>
      <c r="EZ301" s="128">
        <v>0</v>
      </c>
      <c r="FA301" s="127" t="b">
        <v>0</v>
      </c>
      <c r="FB301" s="127" t="b">
        <v>0</v>
      </c>
      <c r="FC301" s="127" t="b">
        <v>0</v>
      </c>
      <c r="FD301" s="128">
        <v>0</v>
      </c>
      <c r="FE301" s="128">
        <v>0</v>
      </c>
      <c r="FF301" s="128">
        <v>0</v>
      </c>
      <c r="FG301" s="128">
        <v>0</v>
      </c>
      <c r="FH301" s="128">
        <v>0</v>
      </c>
      <c r="FI301" s="128">
        <v>0</v>
      </c>
      <c r="FJ301" s="127" t="b">
        <v>0</v>
      </c>
      <c r="FK301" s="127" t="b">
        <v>0</v>
      </c>
      <c r="FL301" s="127" t="b">
        <v>0</v>
      </c>
      <c r="FM301" s="128">
        <v>0</v>
      </c>
      <c r="FN301" s="128">
        <v>0</v>
      </c>
      <c r="FO301" s="128">
        <v>0</v>
      </c>
      <c r="FP301" s="128">
        <v>0</v>
      </c>
      <c r="FQ301" s="128">
        <v>0</v>
      </c>
      <c r="FR301" s="128">
        <v>0</v>
      </c>
      <c r="FS301" s="183" t="s">
        <v>993</v>
      </c>
      <c r="FT301" s="128">
        <v>0</v>
      </c>
      <c r="FU301" s="126">
        <v>0</v>
      </c>
      <c r="FV301" s="126">
        <v>22</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6">
        <v>0</v>
      </c>
      <c r="GM301" s="127" t="b">
        <v>0</v>
      </c>
      <c r="GN301" s="183" t="s">
        <v>993</v>
      </c>
      <c r="GO301" s="183" t="s">
        <v>993</v>
      </c>
      <c r="GP301" s="183" t="s">
        <v>993</v>
      </c>
      <c r="GQ301" s="183" t="s">
        <v>993</v>
      </c>
      <c r="GR301" s="127"/>
      <c r="GS301" s="123"/>
    </row>
    <row r="302" spans="1:201">
      <c r="A302" s="122"/>
      <c r="B302" s="210" t="s">
        <v>726</v>
      </c>
      <c r="C302" s="183" t="s">
        <v>1245</v>
      </c>
      <c r="D302" s="183" t="s">
        <v>66</v>
      </c>
      <c r="E302" s="183" t="s">
        <v>437</v>
      </c>
      <c r="F302" s="183" t="s">
        <v>986</v>
      </c>
      <c r="G302" s="183" t="s">
        <v>1236</v>
      </c>
      <c r="H302" s="183" t="s">
        <v>1237</v>
      </c>
      <c r="I302" s="183" t="s">
        <v>1238</v>
      </c>
      <c r="J302" s="183" t="s">
        <v>1239</v>
      </c>
      <c r="K302" s="126">
        <v>2</v>
      </c>
      <c r="L302" s="183" t="s">
        <v>66</v>
      </c>
      <c r="M302" s="183" t="s">
        <v>1149</v>
      </c>
      <c r="N302" s="183" t="s">
        <v>727</v>
      </c>
      <c r="O302" s="183" t="s">
        <v>1071</v>
      </c>
      <c r="P302" s="183" t="s">
        <v>290</v>
      </c>
      <c r="Q302" s="183" t="s">
        <v>270</v>
      </c>
      <c r="R302" s="127" t="b">
        <v>0</v>
      </c>
      <c r="S302" s="126">
        <v>0</v>
      </c>
      <c r="T302" s="127" t="b">
        <v>0</v>
      </c>
      <c r="U302" s="126">
        <v>0</v>
      </c>
      <c r="V302" s="127" t="b">
        <v>0</v>
      </c>
      <c r="W302" s="127" t="b">
        <v>1</v>
      </c>
      <c r="X302" s="183" t="s">
        <v>270</v>
      </c>
      <c r="Y302" s="183" t="b">
        <f t="shared" si="94"/>
        <v>1</v>
      </c>
      <c r="Z302" s="183" t="s">
        <v>993</v>
      </c>
      <c r="AA302" s="127" t="b">
        <v>0</v>
      </c>
      <c r="AB302" s="183" t="s">
        <v>993</v>
      </c>
      <c r="AC302" s="183" t="s">
        <v>993</v>
      </c>
      <c r="AD302" s="183" t="s">
        <v>993</v>
      </c>
      <c r="AE302" s="183">
        <f t="shared" si="95"/>
        <v>12</v>
      </c>
      <c r="AF302" s="183">
        <f t="shared" si="95"/>
        <v>12</v>
      </c>
      <c r="AG302" s="183">
        <f t="shared" si="95"/>
        <v>4</v>
      </c>
      <c r="AH302" s="183">
        <f t="shared" si="95"/>
        <v>12</v>
      </c>
      <c r="AI302" s="126">
        <v>12</v>
      </c>
      <c r="AJ302" s="126">
        <v>12</v>
      </c>
      <c r="AK302" s="126">
        <v>4</v>
      </c>
      <c r="AL302" s="126">
        <v>12</v>
      </c>
      <c r="AM302" s="126">
        <v>0</v>
      </c>
      <c r="AN302" s="126">
        <v>0</v>
      </c>
      <c r="AO302" s="126">
        <v>0</v>
      </c>
      <c r="AP302" s="126">
        <v>0</v>
      </c>
      <c r="AQ302" s="126">
        <v>0</v>
      </c>
      <c r="AR302" s="126">
        <v>0</v>
      </c>
      <c r="AS302" s="126">
        <v>0</v>
      </c>
      <c r="AT302" s="126">
        <v>0</v>
      </c>
      <c r="AU302" s="126">
        <v>0</v>
      </c>
      <c r="AV302" s="126">
        <v>0</v>
      </c>
      <c r="AW302" s="126">
        <v>0</v>
      </c>
      <c r="AX302" s="126">
        <v>0</v>
      </c>
      <c r="AY302" s="126">
        <v>0</v>
      </c>
      <c r="AZ302" s="126">
        <v>0</v>
      </c>
      <c r="BA302" s="126">
        <v>0</v>
      </c>
      <c r="BB302" s="126">
        <v>0</v>
      </c>
      <c r="BC302" s="127" t="b">
        <v>0</v>
      </c>
      <c r="BD302" s="127"/>
      <c r="BE302" s="183" t="s">
        <v>523</v>
      </c>
      <c r="BF302" s="126">
        <v>12</v>
      </c>
      <c r="BG302" s="183" t="s">
        <v>993</v>
      </c>
      <c r="BH302" s="126">
        <v>0</v>
      </c>
      <c r="BI302" s="183" t="s">
        <v>993</v>
      </c>
      <c r="BJ302" s="126">
        <v>0</v>
      </c>
      <c r="BK302" s="126">
        <v>0</v>
      </c>
      <c r="BL302" s="126">
        <v>0</v>
      </c>
      <c r="BM302" s="183" t="s">
        <v>993</v>
      </c>
      <c r="BN302" s="183" t="s">
        <v>993</v>
      </c>
      <c r="BO302" s="183" t="s">
        <v>993</v>
      </c>
      <c r="BP302" s="126">
        <v>0</v>
      </c>
      <c r="BQ302" s="183" t="s">
        <v>993</v>
      </c>
      <c r="BR302" s="126">
        <v>0</v>
      </c>
      <c r="BS302" s="183" t="s">
        <v>993</v>
      </c>
      <c r="BT302" s="126">
        <v>0</v>
      </c>
      <c r="BU302" s="126">
        <v>0</v>
      </c>
      <c r="BV302" s="126">
        <v>0</v>
      </c>
      <c r="BW302" s="183" t="s">
        <v>993</v>
      </c>
      <c r="BX302" s="126">
        <v>0</v>
      </c>
      <c r="BY302" s="183" t="s">
        <v>993</v>
      </c>
      <c r="BZ302" s="126">
        <v>0</v>
      </c>
      <c r="CA302" s="183" t="s">
        <v>993</v>
      </c>
      <c r="CB302" s="126">
        <v>0</v>
      </c>
      <c r="CC302" s="126">
        <v>0</v>
      </c>
      <c r="CD302" s="126">
        <v>0</v>
      </c>
      <c r="CE302" s="183" t="s">
        <v>993</v>
      </c>
      <c r="CF302" s="126">
        <v>0</v>
      </c>
      <c r="CG302" s="183" t="s">
        <v>993</v>
      </c>
      <c r="CH302" s="126">
        <v>0</v>
      </c>
      <c r="CI302" s="183" t="s">
        <v>993</v>
      </c>
      <c r="CJ302" s="126">
        <v>0</v>
      </c>
      <c r="CK302" s="126">
        <v>0</v>
      </c>
      <c r="CL302" s="126">
        <v>0</v>
      </c>
      <c r="CM302" s="126">
        <v>26</v>
      </c>
      <c r="CN302" s="126">
        <v>0.9</v>
      </c>
      <c r="CO302" s="126">
        <v>0</v>
      </c>
      <c r="CP302" s="126">
        <v>0</v>
      </c>
      <c r="CQ302" s="126">
        <v>0</v>
      </c>
      <c r="CR302" s="126">
        <v>1.5</v>
      </c>
      <c r="CS302" s="126">
        <v>0</v>
      </c>
      <c r="CT302" s="126">
        <v>0</v>
      </c>
      <c r="CU302" s="126">
        <v>0</v>
      </c>
      <c r="CV302" s="126">
        <v>0</v>
      </c>
      <c r="CW302" s="126">
        <v>0</v>
      </c>
      <c r="CX302" s="126">
        <v>0</v>
      </c>
      <c r="CY302" s="126">
        <v>0</v>
      </c>
      <c r="CZ302" s="126">
        <v>0</v>
      </c>
      <c r="DA302" s="126">
        <v>0</v>
      </c>
      <c r="DB302" s="126">
        <v>0</v>
      </c>
      <c r="DC302" s="126">
        <v>0</v>
      </c>
      <c r="DD302" s="126">
        <v>0</v>
      </c>
      <c r="DE302" s="126">
        <v>0</v>
      </c>
      <c r="DF302" s="126">
        <v>0</v>
      </c>
      <c r="DG302" s="127" t="b">
        <v>0</v>
      </c>
      <c r="DH302" s="183" t="s">
        <v>999</v>
      </c>
      <c r="DI302" s="183" t="s">
        <v>525</v>
      </c>
      <c r="DJ302" s="183" t="s">
        <v>270</v>
      </c>
      <c r="DK302" s="183" t="s">
        <v>1000</v>
      </c>
      <c r="DL302" s="126">
        <v>1183</v>
      </c>
      <c r="DM302" s="126">
        <v>10</v>
      </c>
      <c r="DN302" s="126">
        <v>17</v>
      </c>
      <c r="DO302" s="126">
        <v>1156</v>
      </c>
      <c r="DP302" s="126">
        <v>3579</v>
      </c>
      <c r="DQ302" s="126">
        <v>1183</v>
      </c>
      <c r="DR302" s="167">
        <f t="shared" si="83"/>
        <v>0.81712328767123288</v>
      </c>
      <c r="DS302" s="168">
        <f t="shared" si="84"/>
        <v>3.0253592561284868</v>
      </c>
      <c r="DT302" s="126">
        <v>1183</v>
      </c>
      <c r="DU302" s="126">
        <v>9</v>
      </c>
      <c r="DV302" s="126">
        <v>976</v>
      </c>
      <c r="DW302" s="126">
        <v>43</v>
      </c>
      <c r="DX302" s="126">
        <v>155</v>
      </c>
      <c r="DY302" s="126">
        <v>0</v>
      </c>
      <c r="DZ302" s="126">
        <v>0</v>
      </c>
      <c r="EA302" s="126">
        <v>0</v>
      </c>
      <c r="EB302" s="126">
        <v>1183</v>
      </c>
      <c r="EC302" s="126">
        <v>1004</v>
      </c>
      <c r="ED302" s="126">
        <v>54</v>
      </c>
      <c r="EE302" s="126">
        <v>10</v>
      </c>
      <c r="EF302" s="126">
        <v>3</v>
      </c>
      <c r="EG302" s="126">
        <v>0</v>
      </c>
      <c r="EH302" s="126">
        <v>0</v>
      </c>
      <c r="EI302" s="126">
        <v>1</v>
      </c>
      <c r="EJ302" s="126">
        <v>111</v>
      </c>
      <c r="EK302" s="126">
        <v>0</v>
      </c>
      <c r="EL302" s="126">
        <v>179</v>
      </c>
      <c r="EM302" s="126">
        <v>178</v>
      </c>
      <c r="EN302" s="126">
        <v>0</v>
      </c>
      <c r="EO302" s="126">
        <v>1</v>
      </c>
      <c r="EP302" s="126">
        <v>0</v>
      </c>
      <c r="EQ302" s="126">
        <v>0</v>
      </c>
      <c r="ER302" s="127" t="b">
        <v>0</v>
      </c>
      <c r="ES302" s="127" t="b">
        <v>0</v>
      </c>
      <c r="ET302" s="127" t="b">
        <v>0</v>
      </c>
      <c r="EU302" s="128">
        <v>0</v>
      </c>
      <c r="EV302" s="128">
        <v>0</v>
      </c>
      <c r="EW302" s="128">
        <v>0</v>
      </c>
      <c r="EX302" s="128">
        <v>0</v>
      </c>
      <c r="EY302" s="128">
        <v>0</v>
      </c>
      <c r="EZ302" s="128">
        <v>0</v>
      </c>
      <c r="FA302" s="127" t="b">
        <v>0</v>
      </c>
      <c r="FB302" s="127" t="b">
        <v>0</v>
      </c>
      <c r="FC302" s="127" t="b">
        <v>0</v>
      </c>
      <c r="FD302" s="128">
        <v>0</v>
      </c>
      <c r="FE302" s="128">
        <v>0</v>
      </c>
      <c r="FF302" s="128">
        <v>0</v>
      </c>
      <c r="FG302" s="128">
        <v>0</v>
      </c>
      <c r="FH302" s="128">
        <v>0</v>
      </c>
      <c r="FI302" s="128">
        <v>0</v>
      </c>
      <c r="FJ302" s="127" t="b">
        <v>0</v>
      </c>
      <c r="FK302" s="127" t="b">
        <v>0</v>
      </c>
      <c r="FL302" s="127" t="b">
        <v>0</v>
      </c>
      <c r="FM302" s="128">
        <v>0</v>
      </c>
      <c r="FN302" s="128">
        <v>0</v>
      </c>
      <c r="FO302" s="128">
        <v>0</v>
      </c>
      <c r="FP302" s="128">
        <v>0</v>
      </c>
      <c r="FQ302" s="128">
        <v>0</v>
      </c>
      <c r="FR302" s="128">
        <v>0</v>
      </c>
      <c r="FS302" s="183" t="s">
        <v>993</v>
      </c>
      <c r="FT302" s="128">
        <v>0</v>
      </c>
      <c r="FU302" s="126">
        <v>0</v>
      </c>
      <c r="FV302" s="126">
        <v>179</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6">
        <v>0</v>
      </c>
      <c r="GM302" s="127" t="b">
        <v>0</v>
      </c>
      <c r="GN302" s="183" t="s">
        <v>993</v>
      </c>
      <c r="GO302" s="183" t="s">
        <v>993</v>
      </c>
      <c r="GP302" s="183" t="s">
        <v>993</v>
      </c>
      <c r="GQ302" s="183" t="s">
        <v>993</v>
      </c>
      <c r="GR302" s="127"/>
      <c r="GS302" s="123"/>
    </row>
    <row r="303" spans="1:201" s="175" customFormat="1">
      <c r="A303" s="169"/>
      <c r="B303" s="211"/>
      <c r="C303" s="170"/>
      <c r="D303" s="170"/>
      <c r="E303" s="170"/>
      <c r="F303" s="170"/>
      <c r="G303" s="170"/>
      <c r="H303" s="170"/>
      <c r="I303" s="170"/>
      <c r="J303" s="170"/>
      <c r="K303" s="171"/>
      <c r="L303" s="170"/>
      <c r="M303" s="170"/>
      <c r="N303" s="170"/>
      <c r="O303" s="170"/>
      <c r="P303" s="170"/>
      <c r="Q303" s="170"/>
      <c r="R303" s="172"/>
      <c r="S303" s="171"/>
      <c r="T303" s="172"/>
      <c r="U303" s="171"/>
      <c r="V303" s="172"/>
      <c r="W303" s="172"/>
      <c r="X303" s="170"/>
      <c r="Y303" s="170"/>
      <c r="Z303" s="170"/>
      <c r="AA303" s="172"/>
      <c r="AB303" s="170"/>
      <c r="AC303" s="170"/>
      <c r="AD303" s="170"/>
      <c r="AE303" s="170">
        <f>SUM(AE300:AE302)</f>
        <v>28</v>
      </c>
      <c r="AF303" s="170">
        <f t="shared" ref="AF303:AH303" si="96">SUM(AF300:AF302)</f>
        <v>28</v>
      </c>
      <c r="AG303" s="170">
        <f t="shared" si="96"/>
        <v>10</v>
      </c>
      <c r="AH303" s="170">
        <f t="shared" si="96"/>
        <v>28</v>
      </c>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2"/>
      <c r="BD303" s="172"/>
      <c r="BE303" s="170"/>
      <c r="BF303" s="171"/>
      <c r="BG303" s="170"/>
      <c r="BH303" s="171"/>
      <c r="BI303" s="170"/>
      <c r="BJ303" s="171"/>
      <c r="BK303" s="171"/>
      <c r="BL303" s="171"/>
      <c r="BM303" s="170"/>
      <c r="BN303" s="170"/>
      <c r="BO303" s="170"/>
      <c r="BP303" s="171"/>
      <c r="BQ303" s="170"/>
      <c r="BR303" s="171"/>
      <c r="BS303" s="170"/>
      <c r="BT303" s="171"/>
      <c r="BU303" s="171"/>
      <c r="BV303" s="171"/>
      <c r="BW303" s="170"/>
      <c r="BX303" s="171"/>
      <c r="BY303" s="170"/>
      <c r="BZ303" s="171"/>
      <c r="CA303" s="170"/>
      <c r="CB303" s="171"/>
      <c r="CC303" s="171"/>
      <c r="CD303" s="171"/>
      <c r="CE303" s="170"/>
      <c r="CF303" s="171"/>
      <c r="CG303" s="170"/>
      <c r="CH303" s="171"/>
      <c r="CI303" s="170"/>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2"/>
      <c r="DH303" s="170"/>
      <c r="DI303" s="170"/>
      <c r="DJ303" s="170"/>
      <c r="DK303" s="170"/>
      <c r="DL303" s="171">
        <f>SUM(DL300:DL302)</f>
        <v>2627</v>
      </c>
      <c r="DM303" s="171">
        <f t="shared" ref="DM303:EY303" si="97">SUM(DM300:DM302)</f>
        <v>1081</v>
      </c>
      <c r="DN303" s="171">
        <f t="shared" si="97"/>
        <v>26</v>
      </c>
      <c r="DO303" s="171">
        <f t="shared" si="97"/>
        <v>1520</v>
      </c>
      <c r="DP303" s="171">
        <f t="shared" si="97"/>
        <v>7842</v>
      </c>
      <c r="DQ303" s="171">
        <f t="shared" si="97"/>
        <v>2628</v>
      </c>
      <c r="DR303" s="167">
        <f t="shared" si="83"/>
        <v>0.76731898238747553</v>
      </c>
      <c r="DS303" s="168">
        <f t="shared" si="84"/>
        <v>2.9845861084681258</v>
      </c>
      <c r="DT303" s="171">
        <f t="shared" si="97"/>
        <v>2627</v>
      </c>
      <c r="DU303" s="171">
        <f t="shared" si="97"/>
        <v>1074</v>
      </c>
      <c r="DV303" s="171">
        <f t="shared" si="97"/>
        <v>1287</v>
      </c>
      <c r="DW303" s="171">
        <f t="shared" si="97"/>
        <v>62</v>
      </c>
      <c r="DX303" s="171">
        <f t="shared" si="97"/>
        <v>200</v>
      </c>
      <c r="DY303" s="171">
        <f t="shared" si="97"/>
        <v>4</v>
      </c>
      <c r="DZ303" s="171">
        <f t="shared" si="97"/>
        <v>0</v>
      </c>
      <c r="EA303" s="171">
        <f t="shared" si="97"/>
        <v>0</v>
      </c>
      <c r="EB303" s="171">
        <f t="shared" si="97"/>
        <v>2628</v>
      </c>
      <c r="EC303" s="171">
        <f t="shared" si="97"/>
        <v>2351</v>
      </c>
      <c r="ED303" s="171">
        <f t="shared" si="97"/>
        <v>77</v>
      </c>
      <c r="EE303" s="171">
        <f t="shared" si="97"/>
        <v>22</v>
      </c>
      <c r="EF303" s="171">
        <f t="shared" si="97"/>
        <v>3</v>
      </c>
      <c r="EG303" s="171">
        <f t="shared" si="97"/>
        <v>0</v>
      </c>
      <c r="EH303" s="171">
        <f t="shared" si="97"/>
        <v>1</v>
      </c>
      <c r="EI303" s="171">
        <f t="shared" si="97"/>
        <v>1</v>
      </c>
      <c r="EJ303" s="171">
        <f t="shared" si="97"/>
        <v>173</v>
      </c>
      <c r="EK303" s="171">
        <f t="shared" si="97"/>
        <v>0</v>
      </c>
      <c r="EL303" s="171">
        <f t="shared" si="97"/>
        <v>277</v>
      </c>
      <c r="EM303" s="171">
        <f t="shared" si="97"/>
        <v>275</v>
      </c>
      <c r="EN303" s="171">
        <f t="shared" si="97"/>
        <v>0</v>
      </c>
      <c r="EO303" s="171">
        <f t="shared" si="97"/>
        <v>2</v>
      </c>
      <c r="EP303" s="171">
        <f t="shared" si="97"/>
        <v>0</v>
      </c>
      <c r="EQ303" s="171">
        <f t="shared" si="97"/>
        <v>0</v>
      </c>
      <c r="ER303" s="171">
        <f t="shared" si="97"/>
        <v>0</v>
      </c>
      <c r="ES303" s="171">
        <f t="shared" si="97"/>
        <v>0</v>
      </c>
      <c r="ET303" s="171">
        <f t="shared" si="97"/>
        <v>0</v>
      </c>
      <c r="EU303" s="171">
        <f t="shared" si="97"/>
        <v>0.98099999999999998</v>
      </c>
      <c r="EV303" s="171">
        <f t="shared" si="97"/>
        <v>0.93599999999999994</v>
      </c>
      <c r="EW303" s="171">
        <f t="shared" si="97"/>
        <v>0.91500000000000004</v>
      </c>
      <c r="EX303" s="171">
        <f t="shared" si="97"/>
        <v>0.78299999999999992</v>
      </c>
      <c r="EY303" s="171">
        <f t="shared" si="97"/>
        <v>0</v>
      </c>
      <c r="EZ303" s="173"/>
      <c r="FA303" s="172"/>
      <c r="FB303" s="172"/>
      <c r="FC303" s="172"/>
      <c r="FD303" s="173"/>
      <c r="FE303" s="173"/>
      <c r="FF303" s="173"/>
      <c r="FG303" s="173"/>
      <c r="FH303" s="173"/>
      <c r="FI303" s="173"/>
      <c r="FJ303" s="172"/>
      <c r="FK303" s="172"/>
      <c r="FL303" s="172"/>
      <c r="FM303" s="173"/>
      <c r="FN303" s="173"/>
      <c r="FO303" s="173"/>
      <c r="FP303" s="173"/>
      <c r="FQ303" s="173"/>
      <c r="FR303" s="173"/>
      <c r="FS303" s="170"/>
      <c r="FT303" s="173"/>
      <c r="FU303" s="171"/>
      <c r="FV303" s="171"/>
      <c r="FW303" s="171"/>
      <c r="FX303" s="171"/>
      <c r="FY303" s="171"/>
      <c r="FZ303" s="171"/>
      <c r="GA303" s="171"/>
      <c r="GB303" s="171"/>
      <c r="GC303" s="171"/>
      <c r="GD303" s="171"/>
      <c r="GE303" s="171"/>
      <c r="GF303" s="171"/>
      <c r="GG303" s="171"/>
      <c r="GH303" s="171"/>
      <c r="GI303" s="171"/>
      <c r="GJ303" s="171"/>
      <c r="GK303" s="171"/>
      <c r="GL303" s="171"/>
      <c r="GM303" s="172"/>
      <c r="GN303" s="170"/>
      <c r="GO303" s="170"/>
      <c r="GP303" s="170"/>
      <c r="GQ303" s="170"/>
      <c r="GR303" s="172"/>
      <c r="GS303" s="174"/>
    </row>
    <row r="304" spans="1:201">
      <c r="A304" s="122"/>
      <c r="B304" s="210" t="s">
        <v>730</v>
      </c>
      <c r="C304" s="183" t="s">
        <v>1240</v>
      </c>
      <c r="D304" s="183" t="s">
        <v>1241</v>
      </c>
      <c r="E304" s="183" t="s">
        <v>437</v>
      </c>
      <c r="F304" s="183" t="s">
        <v>986</v>
      </c>
      <c r="G304" s="183" t="s">
        <v>1236</v>
      </c>
      <c r="H304" s="183" t="s">
        <v>1237</v>
      </c>
      <c r="I304" s="183" t="s">
        <v>1238</v>
      </c>
      <c r="J304" s="183" t="s">
        <v>1239</v>
      </c>
      <c r="K304" s="126">
        <v>1</v>
      </c>
      <c r="L304" s="183" t="s">
        <v>1241</v>
      </c>
      <c r="M304" s="183" t="s">
        <v>1019</v>
      </c>
      <c r="N304" s="183" t="s">
        <v>346</v>
      </c>
      <c r="O304" s="183" t="s">
        <v>1242</v>
      </c>
      <c r="P304" s="183" t="s">
        <v>293</v>
      </c>
      <c r="Q304" s="183" t="s">
        <v>290</v>
      </c>
      <c r="R304" s="127" t="b">
        <v>0</v>
      </c>
      <c r="S304" s="126">
        <v>0</v>
      </c>
      <c r="T304" s="127" t="b">
        <v>0</v>
      </c>
      <c r="U304" s="126">
        <v>0</v>
      </c>
      <c r="V304" s="127" t="b">
        <v>1</v>
      </c>
      <c r="W304" s="127" t="b">
        <v>0</v>
      </c>
      <c r="X304" s="183" t="s">
        <v>290</v>
      </c>
      <c r="Y304" s="183" t="b">
        <f t="shared" si="94"/>
        <v>1</v>
      </c>
      <c r="Z304" s="183" t="s">
        <v>993</v>
      </c>
      <c r="AA304" s="127" t="b">
        <v>0</v>
      </c>
      <c r="AB304" s="183" t="s">
        <v>993</v>
      </c>
      <c r="AC304" s="183" t="s">
        <v>993</v>
      </c>
      <c r="AD304" s="183" t="s">
        <v>993</v>
      </c>
      <c r="AE304" s="183">
        <f t="shared" ref="AE304:AE319" si="98">AI304+AN304</f>
        <v>46</v>
      </c>
      <c r="AF304" s="183">
        <f t="shared" ref="AF304:AF319" si="99">AJ304+AO304</f>
        <v>35</v>
      </c>
      <c r="AG304" s="183">
        <f t="shared" ref="AG304:AG319" si="100">AK304+AP304</f>
        <v>17</v>
      </c>
      <c r="AH304" s="183">
        <f t="shared" ref="AH304:AH319" si="101">AL304+AQ304</f>
        <v>46</v>
      </c>
      <c r="AI304" s="126">
        <v>46</v>
      </c>
      <c r="AJ304" s="126">
        <v>35</v>
      </c>
      <c r="AK304" s="126">
        <v>17</v>
      </c>
      <c r="AL304" s="126">
        <v>46</v>
      </c>
      <c r="AM304" s="126">
        <v>0</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7" t="b">
        <v>0</v>
      </c>
      <c r="BD304" s="127"/>
      <c r="BE304" s="183" t="s">
        <v>417</v>
      </c>
      <c r="BF304" s="126">
        <v>46</v>
      </c>
      <c r="BG304" s="183" t="s">
        <v>993</v>
      </c>
      <c r="BH304" s="126">
        <v>0</v>
      </c>
      <c r="BI304" s="183" t="s">
        <v>993</v>
      </c>
      <c r="BJ304" s="126">
        <v>0</v>
      </c>
      <c r="BK304" s="126">
        <v>0</v>
      </c>
      <c r="BL304" s="126">
        <v>0</v>
      </c>
      <c r="BM304" s="183" t="s">
        <v>993</v>
      </c>
      <c r="BN304" s="183" t="s">
        <v>993</v>
      </c>
      <c r="BO304" s="183" t="s">
        <v>993</v>
      </c>
      <c r="BP304" s="126">
        <v>0</v>
      </c>
      <c r="BQ304" s="183" t="s">
        <v>993</v>
      </c>
      <c r="BR304" s="126">
        <v>0</v>
      </c>
      <c r="BS304" s="183" t="s">
        <v>993</v>
      </c>
      <c r="BT304" s="126">
        <v>0</v>
      </c>
      <c r="BU304" s="126">
        <v>0</v>
      </c>
      <c r="BV304" s="126">
        <v>0</v>
      </c>
      <c r="BW304" s="183" t="s">
        <v>993</v>
      </c>
      <c r="BX304" s="126">
        <v>0</v>
      </c>
      <c r="BY304" s="183" t="s">
        <v>993</v>
      </c>
      <c r="BZ304" s="126">
        <v>0</v>
      </c>
      <c r="CA304" s="183" t="s">
        <v>993</v>
      </c>
      <c r="CB304" s="126">
        <v>0</v>
      </c>
      <c r="CC304" s="126">
        <v>0</v>
      </c>
      <c r="CD304" s="126">
        <v>0</v>
      </c>
      <c r="CE304" s="183" t="s">
        <v>993</v>
      </c>
      <c r="CF304" s="126">
        <v>0</v>
      </c>
      <c r="CG304" s="183" t="s">
        <v>993</v>
      </c>
      <c r="CH304" s="126">
        <v>0</v>
      </c>
      <c r="CI304" s="183" t="s">
        <v>993</v>
      </c>
      <c r="CJ304" s="126">
        <v>0</v>
      </c>
      <c r="CK304" s="126">
        <v>0</v>
      </c>
      <c r="CL304" s="126">
        <v>0</v>
      </c>
      <c r="CM304" s="126">
        <v>14</v>
      </c>
      <c r="CN304" s="126">
        <v>0</v>
      </c>
      <c r="CO304" s="126">
        <v>2</v>
      </c>
      <c r="CP304" s="126">
        <v>0.5</v>
      </c>
      <c r="CQ304" s="126">
        <v>2</v>
      </c>
      <c r="CR304" s="126">
        <v>0.5</v>
      </c>
      <c r="CS304" s="126">
        <v>0</v>
      </c>
      <c r="CT304" s="126">
        <v>0</v>
      </c>
      <c r="CU304" s="126">
        <v>0</v>
      </c>
      <c r="CV304" s="126">
        <v>0</v>
      </c>
      <c r="CW304" s="126">
        <v>0</v>
      </c>
      <c r="CX304" s="126">
        <v>0</v>
      </c>
      <c r="CY304" s="126">
        <v>0</v>
      </c>
      <c r="CZ304" s="126">
        <v>0</v>
      </c>
      <c r="DA304" s="126">
        <v>0</v>
      </c>
      <c r="DB304" s="126">
        <v>0</v>
      </c>
      <c r="DC304" s="126">
        <v>0</v>
      </c>
      <c r="DD304" s="126">
        <v>0</v>
      </c>
      <c r="DE304" s="126">
        <v>0</v>
      </c>
      <c r="DF304" s="126">
        <v>0</v>
      </c>
      <c r="DG304" s="127" t="b">
        <v>0</v>
      </c>
      <c r="DH304" s="183" t="s">
        <v>270</v>
      </c>
      <c r="DI304" s="183" t="s">
        <v>993</v>
      </c>
      <c r="DJ304" s="183" t="s">
        <v>993</v>
      </c>
      <c r="DK304" s="183" t="s">
        <v>993</v>
      </c>
      <c r="DL304" s="126">
        <v>291</v>
      </c>
      <c r="DM304" s="126">
        <v>24</v>
      </c>
      <c r="DN304" s="126">
        <v>89</v>
      </c>
      <c r="DO304" s="126">
        <v>178</v>
      </c>
      <c r="DP304" s="126">
        <v>9634</v>
      </c>
      <c r="DQ304" s="126">
        <v>299</v>
      </c>
      <c r="DR304" s="167">
        <f t="shared" si="83"/>
        <v>0.57379392495533055</v>
      </c>
      <c r="DS304" s="168">
        <f t="shared" si="84"/>
        <v>32.657627118644065</v>
      </c>
      <c r="DT304" s="126">
        <v>291</v>
      </c>
      <c r="DU304" s="126">
        <v>0</v>
      </c>
      <c r="DV304" s="126">
        <v>190</v>
      </c>
      <c r="DW304" s="126">
        <v>17</v>
      </c>
      <c r="DX304" s="126">
        <v>84</v>
      </c>
      <c r="DY304" s="126">
        <v>0</v>
      </c>
      <c r="DZ304" s="126">
        <v>0</v>
      </c>
      <c r="EA304" s="126">
        <v>0</v>
      </c>
      <c r="EB304" s="126">
        <v>299</v>
      </c>
      <c r="EC304" s="126">
        <v>0</v>
      </c>
      <c r="ED304" s="126">
        <v>148</v>
      </c>
      <c r="EE304" s="126">
        <v>26</v>
      </c>
      <c r="EF304" s="126">
        <v>18</v>
      </c>
      <c r="EG304" s="126">
        <v>71</v>
      </c>
      <c r="EH304" s="126">
        <v>0</v>
      </c>
      <c r="EI304" s="126">
        <v>1</v>
      </c>
      <c r="EJ304" s="126">
        <v>35</v>
      </c>
      <c r="EK304" s="126">
        <v>0</v>
      </c>
      <c r="EL304" s="126">
        <v>299</v>
      </c>
      <c r="EM304" s="126">
        <v>280</v>
      </c>
      <c r="EN304" s="126">
        <v>19</v>
      </c>
      <c r="EO304" s="126">
        <v>0</v>
      </c>
      <c r="EP304" s="126">
        <v>0</v>
      </c>
      <c r="EQ304" s="126">
        <v>0</v>
      </c>
      <c r="ER304" s="127" t="b">
        <v>0</v>
      </c>
      <c r="ES304" s="127" t="b">
        <v>0</v>
      </c>
      <c r="ET304" s="127" t="b">
        <v>0</v>
      </c>
      <c r="EU304" s="128">
        <v>0</v>
      </c>
      <c r="EV304" s="128">
        <v>0</v>
      </c>
      <c r="EW304" s="128">
        <v>0</v>
      </c>
      <c r="EX304" s="128">
        <v>0</v>
      </c>
      <c r="EY304" s="128">
        <v>0</v>
      </c>
      <c r="EZ304" s="128">
        <v>0</v>
      </c>
      <c r="FA304" s="127" t="b">
        <v>0</v>
      </c>
      <c r="FB304" s="127" t="b">
        <v>0</v>
      </c>
      <c r="FC304" s="127" t="b">
        <v>0</v>
      </c>
      <c r="FD304" s="128">
        <v>0</v>
      </c>
      <c r="FE304" s="128">
        <v>0</v>
      </c>
      <c r="FF304" s="128">
        <v>0</v>
      </c>
      <c r="FG304" s="128">
        <v>0</v>
      </c>
      <c r="FH304" s="128">
        <v>0</v>
      </c>
      <c r="FI304" s="128">
        <v>0</v>
      </c>
      <c r="FJ304" s="127" t="b">
        <v>0</v>
      </c>
      <c r="FK304" s="127" t="b">
        <v>0</v>
      </c>
      <c r="FL304" s="127" t="b">
        <v>0</v>
      </c>
      <c r="FM304" s="128">
        <v>0</v>
      </c>
      <c r="FN304" s="128">
        <v>0</v>
      </c>
      <c r="FO304" s="128">
        <v>0</v>
      </c>
      <c r="FP304" s="128">
        <v>0</v>
      </c>
      <c r="FQ304" s="128">
        <v>0</v>
      </c>
      <c r="FR304" s="128">
        <v>0</v>
      </c>
      <c r="FS304" s="183" t="s">
        <v>993</v>
      </c>
      <c r="FT304" s="128">
        <v>0</v>
      </c>
      <c r="FU304" s="126">
        <v>0</v>
      </c>
      <c r="FV304" s="126">
        <v>299</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6">
        <v>0</v>
      </c>
      <c r="GM304" s="127" t="b">
        <v>0</v>
      </c>
      <c r="GN304" s="183" t="s">
        <v>993</v>
      </c>
      <c r="GO304" s="183" t="s">
        <v>993</v>
      </c>
      <c r="GP304" s="183" t="s">
        <v>993</v>
      </c>
      <c r="GQ304" s="183" t="s">
        <v>993</v>
      </c>
      <c r="GR304" s="127"/>
      <c r="GS304" s="123"/>
    </row>
    <row r="305" spans="1:201">
      <c r="A305" s="122"/>
      <c r="B305" s="210" t="s">
        <v>723</v>
      </c>
      <c r="C305" s="183" t="s">
        <v>1243</v>
      </c>
      <c r="D305" s="183" t="s">
        <v>67</v>
      </c>
      <c r="E305" s="183" t="s">
        <v>437</v>
      </c>
      <c r="F305" s="183" t="s">
        <v>986</v>
      </c>
      <c r="G305" s="183" t="s">
        <v>1236</v>
      </c>
      <c r="H305" s="183" t="s">
        <v>1237</v>
      </c>
      <c r="I305" s="183" t="s">
        <v>1238</v>
      </c>
      <c r="J305" s="183" t="s">
        <v>1239</v>
      </c>
      <c r="K305" s="126">
        <v>12</v>
      </c>
      <c r="L305" s="183" t="s">
        <v>67</v>
      </c>
      <c r="M305" s="183" t="s">
        <v>1018</v>
      </c>
      <c r="N305" s="183" t="s">
        <v>1244</v>
      </c>
      <c r="O305" s="183" t="s">
        <v>993</v>
      </c>
      <c r="P305" s="183" t="s">
        <v>993</v>
      </c>
      <c r="Q305" s="183" t="s">
        <v>290</v>
      </c>
      <c r="R305" s="127" t="b">
        <v>1</v>
      </c>
      <c r="S305" s="126">
        <v>10</v>
      </c>
      <c r="T305" s="127" t="b">
        <v>1</v>
      </c>
      <c r="U305" s="126">
        <v>7</v>
      </c>
      <c r="V305" s="127" t="b">
        <v>0</v>
      </c>
      <c r="W305" s="127" t="b">
        <v>0</v>
      </c>
      <c r="X305" s="183" t="s">
        <v>290</v>
      </c>
      <c r="Y305" s="183" t="b">
        <f t="shared" si="94"/>
        <v>1</v>
      </c>
      <c r="Z305" s="183" t="s">
        <v>993</v>
      </c>
      <c r="AA305" s="127" t="b">
        <v>0</v>
      </c>
      <c r="AB305" s="183" t="s">
        <v>993</v>
      </c>
      <c r="AC305" s="183" t="s">
        <v>993</v>
      </c>
      <c r="AD305" s="183" t="s">
        <v>993</v>
      </c>
      <c r="AE305" s="183">
        <f t="shared" si="98"/>
        <v>17</v>
      </c>
      <c r="AF305" s="183">
        <f t="shared" si="99"/>
        <v>12</v>
      </c>
      <c r="AG305" s="183">
        <f t="shared" si="100"/>
        <v>0</v>
      </c>
      <c r="AH305" s="183">
        <f t="shared" si="101"/>
        <v>17</v>
      </c>
      <c r="AI305" s="126">
        <v>17</v>
      </c>
      <c r="AJ305" s="126">
        <v>12</v>
      </c>
      <c r="AK305" s="126">
        <v>0</v>
      </c>
      <c r="AL305" s="126">
        <v>17</v>
      </c>
      <c r="AM305" s="126">
        <v>0</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7" t="b">
        <v>0</v>
      </c>
      <c r="BD305" s="127"/>
      <c r="BE305" s="183" t="s">
        <v>270</v>
      </c>
      <c r="BF305" s="126">
        <v>17</v>
      </c>
      <c r="BG305" s="183" t="s">
        <v>993</v>
      </c>
      <c r="BH305" s="126">
        <v>0</v>
      </c>
      <c r="BI305" s="183" t="s">
        <v>993</v>
      </c>
      <c r="BJ305" s="126">
        <v>0</v>
      </c>
      <c r="BK305" s="126">
        <v>0</v>
      </c>
      <c r="BL305" s="126">
        <v>0</v>
      </c>
      <c r="BM305" s="183" t="s">
        <v>993</v>
      </c>
      <c r="BN305" s="183" t="s">
        <v>993</v>
      </c>
      <c r="BO305" s="183" t="s">
        <v>993</v>
      </c>
      <c r="BP305" s="126">
        <v>0</v>
      </c>
      <c r="BQ305" s="183" t="s">
        <v>993</v>
      </c>
      <c r="BR305" s="126">
        <v>0</v>
      </c>
      <c r="BS305" s="183" t="s">
        <v>993</v>
      </c>
      <c r="BT305" s="126">
        <v>0</v>
      </c>
      <c r="BU305" s="126">
        <v>0</v>
      </c>
      <c r="BV305" s="126">
        <v>0</v>
      </c>
      <c r="BW305" s="183" t="s">
        <v>993</v>
      </c>
      <c r="BX305" s="126">
        <v>0</v>
      </c>
      <c r="BY305" s="183" t="s">
        <v>993</v>
      </c>
      <c r="BZ305" s="126">
        <v>0</v>
      </c>
      <c r="CA305" s="183" t="s">
        <v>993</v>
      </c>
      <c r="CB305" s="126">
        <v>0</v>
      </c>
      <c r="CC305" s="126">
        <v>0</v>
      </c>
      <c r="CD305" s="126">
        <v>0</v>
      </c>
      <c r="CE305" s="183" t="s">
        <v>993</v>
      </c>
      <c r="CF305" s="126">
        <v>0</v>
      </c>
      <c r="CG305" s="183" t="s">
        <v>993</v>
      </c>
      <c r="CH305" s="126">
        <v>0</v>
      </c>
      <c r="CI305" s="183" t="s">
        <v>993</v>
      </c>
      <c r="CJ305" s="126">
        <v>0</v>
      </c>
      <c r="CK305" s="126">
        <v>0</v>
      </c>
      <c r="CL305" s="126">
        <v>0</v>
      </c>
      <c r="CM305" s="126">
        <v>11</v>
      </c>
      <c r="CN305" s="126">
        <v>0</v>
      </c>
      <c r="CO305" s="126">
        <v>0</v>
      </c>
      <c r="CP305" s="126">
        <v>0</v>
      </c>
      <c r="CQ305" s="126">
        <v>0</v>
      </c>
      <c r="CR305" s="126">
        <v>0</v>
      </c>
      <c r="CS305" s="126">
        <v>0</v>
      </c>
      <c r="CT305" s="126">
        <v>0</v>
      </c>
      <c r="CU305" s="126">
        <v>0</v>
      </c>
      <c r="CV305" s="126">
        <v>0</v>
      </c>
      <c r="CW305" s="126">
        <v>0</v>
      </c>
      <c r="CX305" s="126">
        <v>0</v>
      </c>
      <c r="CY305" s="126">
        <v>0</v>
      </c>
      <c r="CZ305" s="126">
        <v>0</v>
      </c>
      <c r="DA305" s="126">
        <v>0</v>
      </c>
      <c r="DB305" s="126">
        <v>0</v>
      </c>
      <c r="DC305" s="126">
        <v>0</v>
      </c>
      <c r="DD305" s="126">
        <v>0</v>
      </c>
      <c r="DE305" s="126">
        <v>0</v>
      </c>
      <c r="DF305" s="126">
        <v>0</v>
      </c>
      <c r="DG305" s="127" t="b">
        <v>0</v>
      </c>
      <c r="DH305" s="183" t="s">
        <v>270</v>
      </c>
      <c r="DI305" s="183" t="s">
        <v>993</v>
      </c>
      <c r="DJ305" s="183" t="s">
        <v>993</v>
      </c>
      <c r="DK305" s="183" t="s">
        <v>993</v>
      </c>
      <c r="DL305" s="126">
        <v>0</v>
      </c>
      <c r="DM305" s="126">
        <v>0</v>
      </c>
      <c r="DN305" s="126">
        <v>0</v>
      </c>
      <c r="DO305" s="126">
        <v>0</v>
      </c>
      <c r="DP305" s="126">
        <v>0</v>
      </c>
      <c r="DQ305" s="126">
        <v>0</v>
      </c>
      <c r="DR305" s="167">
        <f t="shared" si="83"/>
        <v>0</v>
      </c>
      <c r="DS305" s="168" t="e">
        <f t="shared" si="84"/>
        <v>#DIV/0!</v>
      </c>
      <c r="DT305" s="126">
        <v>0</v>
      </c>
      <c r="DU305" s="126">
        <v>0</v>
      </c>
      <c r="DV305" s="126">
        <v>0</v>
      </c>
      <c r="DW305" s="126">
        <v>0</v>
      </c>
      <c r="DX305" s="126">
        <v>0</v>
      </c>
      <c r="DY305" s="126">
        <v>0</v>
      </c>
      <c r="DZ305" s="126">
        <v>0</v>
      </c>
      <c r="EA305" s="126">
        <v>0</v>
      </c>
      <c r="EB305" s="126">
        <v>0</v>
      </c>
      <c r="EC305" s="126">
        <v>0</v>
      </c>
      <c r="ED305" s="126">
        <v>0</v>
      </c>
      <c r="EE305" s="126">
        <v>0</v>
      </c>
      <c r="EF305" s="126">
        <v>0</v>
      </c>
      <c r="EG305" s="126">
        <v>0</v>
      </c>
      <c r="EH305" s="126">
        <v>0</v>
      </c>
      <c r="EI305" s="126">
        <v>0</v>
      </c>
      <c r="EJ305" s="126">
        <v>0</v>
      </c>
      <c r="EK305" s="126">
        <v>0</v>
      </c>
      <c r="EL305" s="126">
        <v>0</v>
      </c>
      <c r="EM305" s="126">
        <v>0</v>
      </c>
      <c r="EN305" s="126">
        <v>0</v>
      </c>
      <c r="EO305" s="126">
        <v>0</v>
      </c>
      <c r="EP305" s="126">
        <v>0</v>
      </c>
      <c r="EQ305" s="126">
        <v>0</v>
      </c>
      <c r="ER305" s="127" t="b">
        <v>0</v>
      </c>
      <c r="ES305" s="127" t="b">
        <v>0</v>
      </c>
      <c r="ET305" s="127" t="b">
        <v>0</v>
      </c>
      <c r="EU305" s="128">
        <v>0</v>
      </c>
      <c r="EV305" s="128">
        <v>0</v>
      </c>
      <c r="EW305" s="128">
        <v>0</v>
      </c>
      <c r="EX305" s="128">
        <v>0</v>
      </c>
      <c r="EY305" s="128">
        <v>0</v>
      </c>
      <c r="EZ305" s="128">
        <v>0</v>
      </c>
      <c r="FA305" s="127" t="b">
        <v>0</v>
      </c>
      <c r="FB305" s="127" t="b">
        <v>0</v>
      </c>
      <c r="FC305" s="127" t="b">
        <v>0</v>
      </c>
      <c r="FD305" s="128">
        <v>0</v>
      </c>
      <c r="FE305" s="128">
        <v>0</v>
      </c>
      <c r="FF305" s="128">
        <v>0</v>
      </c>
      <c r="FG305" s="128">
        <v>0</v>
      </c>
      <c r="FH305" s="128">
        <v>0</v>
      </c>
      <c r="FI305" s="128">
        <v>0</v>
      </c>
      <c r="FJ305" s="127" t="b">
        <v>0</v>
      </c>
      <c r="FK305" s="127" t="b">
        <v>0</v>
      </c>
      <c r="FL305" s="127" t="b">
        <v>0</v>
      </c>
      <c r="FM305" s="128">
        <v>0</v>
      </c>
      <c r="FN305" s="128">
        <v>0</v>
      </c>
      <c r="FO305" s="128">
        <v>0</v>
      </c>
      <c r="FP305" s="128">
        <v>0</v>
      </c>
      <c r="FQ305" s="128">
        <v>0</v>
      </c>
      <c r="FR305" s="128">
        <v>0</v>
      </c>
      <c r="FS305" s="183" t="s">
        <v>993</v>
      </c>
      <c r="FT305" s="128">
        <v>0</v>
      </c>
      <c r="FU305" s="126">
        <v>0</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6">
        <v>0</v>
      </c>
      <c r="GM305" s="127" t="b">
        <v>0</v>
      </c>
      <c r="GN305" s="183" t="s">
        <v>993</v>
      </c>
      <c r="GO305" s="183" t="s">
        <v>993</v>
      </c>
      <c r="GP305" s="183" t="s">
        <v>993</v>
      </c>
      <c r="GQ305" s="183" t="s">
        <v>993</v>
      </c>
      <c r="GR305" s="127"/>
      <c r="GS305" s="123"/>
    </row>
    <row r="306" spans="1:201">
      <c r="A306" s="122"/>
      <c r="B306" s="210" t="s">
        <v>723</v>
      </c>
      <c r="C306" s="183" t="s">
        <v>1243</v>
      </c>
      <c r="D306" s="183" t="s">
        <v>67</v>
      </c>
      <c r="E306" s="183" t="s">
        <v>437</v>
      </c>
      <c r="F306" s="183" t="s">
        <v>986</v>
      </c>
      <c r="G306" s="183" t="s">
        <v>1236</v>
      </c>
      <c r="H306" s="183" t="s">
        <v>1237</v>
      </c>
      <c r="I306" s="183" t="s">
        <v>1238</v>
      </c>
      <c r="J306" s="183" t="s">
        <v>1239</v>
      </c>
      <c r="K306" s="126">
        <v>2</v>
      </c>
      <c r="L306" s="183" t="s">
        <v>67</v>
      </c>
      <c r="M306" s="183" t="s">
        <v>1149</v>
      </c>
      <c r="N306" s="183" t="s">
        <v>732</v>
      </c>
      <c r="O306" s="183" t="s">
        <v>1006</v>
      </c>
      <c r="P306" s="183" t="s">
        <v>993</v>
      </c>
      <c r="Q306" s="183" t="s">
        <v>290</v>
      </c>
      <c r="R306" s="127" t="b">
        <v>1</v>
      </c>
      <c r="S306" s="126">
        <v>1</v>
      </c>
      <c r="T306" s="127" t="b">
        <v>0</v>
      </c>
      <c r="U306" s="126">
        <v>0</v>
      </c>
      <c r="V306" s="127" t="b">
        <v>0</v>
      </c>
      <c r="W306" s="127" t="b">
        <v>1</v>
      </c>
      <c r="X306" s="183" t="s">
        <v>290</v>
      </c>
      <c r="Y306" s="183" t="b">
        <f t="shared" si="94"/>
        <v>1</v>
      </c>
      <c r="Z306" s="183" t="s">
        <v>993</v>
      </c>
      <c r="AA306" s="127" t="b">
        <v>0</v>
      </c>
      <c r="AB306" s="183" t="s">
        <v>993</v>
      </c>
      <c r="AC306" s="183" t="s">
        <v>993</v>
      </c>
      <c r="AD306" s="183" t="s">
        <v>993</v>
      </c>
      <c r="AE306" s="183">
        <f t="shared" si="98"/>
        <v>19</v>
      </c>
      <c r="AF306" s="183">
        <f t="shared" si="99"/>
        <v>19</v>
      </c>
      <c r="AG306" s="183">
        <f t="shared" si="100"/>
        <v>10</v>
      </c>
      <c r="AH306" s="183">
        <f t="shared" si="101"/>
        <v>19</v>
      </c>
      <c r="AI306" s="126">
        <v>19</v>
      </c>
      <c r="AJ306" s="126">
        <v>19</v>
      </c>
      <c r="AK306" s="126">
        <v>10</v>
      </c>
      <c r="AL306" s="126">
        <v>19</v>
      </c>
      <c r="AM306" s="126">
        <v>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7" t="b">
        <v>0</v>
      </c>
      <c r="BD306" s="127"/>
      <c r="BE306" s="183" t="s">
        <v>270</v>
      </c>
      <c r="BF306" s="126">
        <v>19</v>
      </c>
      <c r="BG306" s="183" t="s">
        <v>993</v>
      </c>
      <c r="BH306" s="126">
        <v>0</v>
      </c>
      <c r="BI306" s="183" t="s">
        <v>993</v>
      </c>
      <c r="BJ306" s="126">
        <v>0</v>
      </c>
      <c r="BK306" s="126">
        <v>0</v>
      </c>
      <c r="BL306" s="126">
        <v>0</v>
      </c>
      <c r="BM306" s="183" t="s">
        <v>993</v>
      </c>
      <c r="BN306" s="183" t="s">
        <v>993</v>
      </c>
      <c r="BO306" s="183" t="s">
        <v>993</v>
      </c>
      <c r="BP306" s="126">
        <v>0</v>
      </c>
      <c r="BQ306" s="183" t="s">
        <v>993</v>
      </c>
      <c r="BR306" s="126">
        <v>0</v>
      </c>
      <c r="BS306" s="183" t="s">
        <v>993</v>
      </c>
      <c r="BT306" s="126">
        <v>0</v>
      </c>
      <c r="BU306" s="126">
        <v>0</v>
      </c>
      <c r="BV306" s="126">
        <v>0</v>
      </c>
      <c r="BW306" s="183" t="s">
        <v>993</v>
      </c>
      <c r="BX306" s="126">
        <v>0</v>
      </c>
      <c r="BY306" s="183" t="s">
        <v>993</v>
      </c>
      <c r="BZ306" s="126">
        <v>0</v>
      </c>
      <c r="CA306" s="183" t="s">
        <v>993</v>
      </c>
      <c r="CB306" s="126">
        <v>0</v>
      </c>
      <c r="CC306" s="126">
        <v>0</v>
      </c>
      <c r="CD306" s="126">
        <v>0</v>
      </c>
      <c r="CE306" s="183" t="s">
        <v>993</v>
      </c>
      <c r="CF306" s="126">
        <v>0</v>
      </c>
      <c r="CG306" s="183" t="s">
        <v>993</v>
      </c>
      <c r="CH306" s="126">
        <v>0</v>
      </c>
      <c r="CI306" s="183" t="s">
        <v>993</v>
      </c>
      <c r="CJ306" s="126">
        <v>0</v>
      </c>
      <c r="CK306" s="126">
        <v>0</v>
      </c>
      <c r="CL306" s="126">
        <v>0</v>
      </c>
      <c r="CM306" s="126">
        <v>14</v>
      </c>
      <c r="CN306" s="126">
        <v>0</v>
      </c>
      <c r="CO306" s="126">
        <v>0</v>
      </c>
      <c r="CP306" s="126">
        <v>0</v>
      </c>
      <c r="CQ306" s="126">
        <v>1</v>
      </c>
      <c r="CR306" s="126">
        <v>0</v>
      </c>
      <c r="CS306" s="126">
        <v>0</v>
      </c>
      <c r="CT306" s="126">
        <v>0</v>
      </c>
      <c r="CU306" s="126">
        <v>0</v>
      </c>
      <c r="CV306" s="126">
        <v>0</v>
      </c>
      <c r="CW306" s="126">
        <v>0</v>
      </c>
      <c r="CX306" s="126">
        <v>0</v>
      </c>
      <c r="CY306" s="126">
        <v>0</v>
      </c>
      <c r="CZ306" s="126">
        <v>0</v>
      </c>
      <c r="DA306" s="126">
        <v>2</v>
      </c>
      <c r="DB306" s="126">
        <v>0</v>
      </c>
      <c r="DC306" s="126">
        <v>0</v>
      </c>
      <c r="DD306" s="126">
        <v>0</v>
      </c>
      <c r="DE306" s="126">
        <v>1</v>
      </c>
      <c r="DF306" s="126">
        <v>0</v>
      </c>
      <c r="DG306" s="127" t="b">
        <v>0</v>
      </c>
      <c r="DH306" s="183" t="s">
        <v>999</v>
      </c>
      <c r="DI306" s="183" t="s">
        <v>293</v>
      </c>
      <c r="DJ306" s="183" t="s">
        <v>440</v>
      </c>
      <c r="DK306" s="183" t="s">
        <v>270</v>
      </c>
      <c r="DL306" s="126">
        <v>643</v>
      </c>
      <c r="DM306" s="126">
        <v>268</v>
      </c>
      <c r="DN306" s="126">
        <v>25</v>
      </c>
      <c r="DO306" s="126">
        <v>350</v>
      </c>
      <c r="DP306" s="126">
        <v>6628</v>
      </c>
      <c r="DQ306" s="126">
        <v>655</v>
      </c>
      <c r="DR306" s="167">
        <f t="shared" si="83"/>
        <v>0.95573179524152851</v>
      </c>
      <c r="DS306" s="168">
        <f t="shared" si="84"/>
        <v>10.212634822804315</v>
      </c>
      <c r="DT306" s="126">
        <v>643</v>
      </c>
      <c r="DU306" s="126">
        <v>47</v>
      </c>
      <c r="DV306" s="126">
        <v>561</v>
      </c>
      <c r="DW306" s="126">
        <v>15</v>
      </c>
      <c r="DX306" s="126">
        <v>20</v>
      </c>
      <c r="DY306" s="126">
        <v>0</v>
      </c>
      <c r="DZ306" s="126">
        <v>0</v>
      </c>
      <c r="EA306" s="126">
        <v>0</v>
      </c>
      <c r="EB306" s="126">
        <v>655</v>
      </c>
      <c r="EC306" s="126">
        <v>88</v>
      </c>
      <c r="ED306" s="126">
        <v>508</v>
      </c>
      <c r="EE306" s="126">
        <v>22</v>
      </c>
      <c r="EF306" s="126">
        <v>3</v>
      </c>
      <c r="EG306" s="126">
        <v>3</v>
      </c>
      <c r="EH306" s="126">
        <v>1</v>
      </c>
      <c r="EI306" s="126">
        <v>10</v>
      </c>
      <c r="EJ306" s="126">
        <v>14</v>
      </c>
      <c r="EK306" s="126">
        <v>6</v>
      </c>
      <c r="EL306" s="126">
        <v>567</v>
      </c>
      <c r="EM306" s="126">
        <v>552</v>
      </c>
      <c r="EN306" s="126">
        <v>9</v>
      </c>
      <c r="EO306" s="126">
        <v>6</v>
      </c>
      <c r="EP306" s="126">
        <v>0</v>
      </c>
      <c r="EQ306" s="126">
        <v>0</v>
      </c>
      <c r="ER306" s="127" t="b">
        <v>0</v>
      </c>
      <c r="ES306" s="127" t="b">
        <v>0</v>
      </c>
      <c r="ET306" s="127" t="b">
        <v>0</v>
      </c>
      <c r="EU306" s="128">
        <v>0.66900000000000004</v>
      </c>
      <c r="EV306" s="128">
        <v>0.375</v>
      </c>
      <c r="EW306" s="128">
        <v>0.25900000000000001</v>
      </c>
      <c r="EX306" s="128">
        <v>0.253</v>
      </c>
      <c r="EY306" s="128">
        <v>0.16600000000000001</v>
      </c>
      <c r="EZ306" s="128">
        <v>0.41499999999999998</v>
      </c>
      <c r="FA306" s="127" t="b">
        <v>0</v>
      </c>
      <c r="FB306" s="127" t="b">
        <v>0</v>
      </c>
      <c r="FC306" s="127" t="b">
        <v>0</v>
      </c>
      <c r="FD306" s="128">
        <v>0</v>
      </c>
      <c r="FE306" s="128">
        <v>0</v>
      </c>
      <c r="FF306" s="128">
        <v>0</v>
      </c>
      <c r="FG306" s="128">
        <v>0</v>
      </c>
      <c r="FH306" s="128">
        <v>0</v>
      </c>
      <c r="FI306" s="128">
        <v>0</v>
      </c>
      <c r="FJ306" s="127" t="b">
        <v>0</v>
      </c>
      <c r="FK306" s="127" t="b">
        <v>0</v>
      </c>
      <c r="FL306" s="127" t="b">
        <v>0</v>
      </c>
      <c r="FM306" s="128">
        <v>0.66900000000000004</v>
      </c>
      <c r="FN306" s="128">
        <v>0.375</v>
      </c>
      <c r="FO306" s="128">
        <v>0.25900000000000001</v>
      </c>
      <c r="FP306" s="128">
        <v>0.253</v>
      </c>
      <c r="FQ306" s="128">
        <v>0.26600000000000001</v>
      </c>
      <c r="FR306" s="128">
        <v>0.41499999999999998</v>
      </c>
      <c r="FS306" s="183" t="s">
        <v>993</v>
      </c>
      <c r="FT306" s="128">
        <v>0</v>
      </c>
      <c r="FU306" s="126">
        <v>0</v>
      </c>
      <c r="FV306" s="126">
        <v>567</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6">
        <v>0</v>
      </c>
      <c r="GM306" s="127" t="b">
        <v>0</v>
      </c>
      <c r="GN306" s="183" t="s">
        <v>993</v>
      </c>
      <c r="GO306" s="183" t="s">
        <v>993</v>
      </c>
      <c r="GP306" s="183" t="s">
        <v>993</v>
      </c>
      <c r="GQ306" s="183" t="s">
        <v>993</v>
      </c>
      <c r="GR306" s="127"/>
      <c r="GS306" s="123"/>
    </row>
    <row r="307" spans="1:201">
      <c r="A307" s="122"/>
      <c r="B307" s="210" t="s">
        <v>723</v>
      </c>
      <c r="C307" s="183" t="s">
        <v>1243</v>
      </c>
      <c r="D307" s="183" t="s">
        <v>67</v>
      </c>
      <c r="E307" s="183" t="s">
        <v>437</v>
      </c>
      <c r="F307" s="183" t="s">
        <v>986</v>
      </c>
      <c r="G307" s="183" t="s">
        <v>1236</v>
      </c>
      <c r="H307" s="183" t="s">
        <v>1237</v>
      </c>
      <c r="I307" s="183" t="s">
        <v>1238</v>
      </c>
      <c r="J307" s="183" t="s">
        <v>1239</v>
      </c>
      <c r="K307" s="126">
        <v>3</v>
      </c>
      <c r="L307" s="183" t="s">
        <v>67</v>
      </c>
      <c r="M307" s="183" t="s">
        <v>1019</v>
      </c>
      <c r="N307" s="183" t="s">
        <v>735</v>
      </c>
      <c r="O307" s="183" t="s">
        <v>1006</v>
      </c>
      <c r="P307" s="183" t="s">
        <v>993</v>
      </c>
      <c r="Q307" s="183" t="s">
        <v>290</v>
      </c>
      <c r="R307" s="127" t="b">
        <v>0</v>
      </c>
      <c r="S307" s="126">
        <v>0</v>
      </c>
      <c r="T307" s="127" t="b">
        <v>0</v>
      </c>
      <c r="U307" s="126">
        <v>0</v>
      </c>
      <c r="V307" s="127" t="b">
        <v>1</v>
      </c>
      <c r="W307" s="127" t="b">
        <v>0</v>
      </c>
      <c r="X307" s="183" t="s">
        <v>290</v>
      </c>
      <c r="Y307" s="183" t="b">
        <f t="shared" si="94"/>
        <v>1</v>
      </c>
      <c r="Z307" s="183" t="s">
        <v>993</v>
      </c>
      <c r="AA307" s="127" t="b">
        <v>0</v>
      </c>
      <c r="AB307" s="183" t="s">
        <v>993</v>
      </c>
      <c r="AC307" s="183" t="s">
        <v>993</v>
      </c>
      <c r="AD307" s="183" t="s">
        <v>993</v>
      </c>
      <c r="AE307" s="183">
        <f t="shared" si="98"/>
        <v>45</v>
      </c>
      <c r="AF307" s="183">
        <f t="shared" si="99"/>
        <v>45</v>
      </c>
      <c r="AG307" s="183">
        <f t="shared" si="100"/>
        <v>30</v>
      </c>
      <c r="AH307" s="183">
        <f t="shared" si="101"/>
        <v>45</v>
      </c>
      <c r="AI307" s="126">
        <v>45</v>
      </c>
      <c r="AJ307" s="126">
        <v>45</v>
      </c>
      <c r="AK307" s="126">
        <v>30</v>
      </c>
      <c r="AL307" s="126">
        <v>45</v>
      </c>
      <c r="AM307" s="126">
        <v>0</v>
      </c>
      <c r="AN307" s="126">
        <v>0</v>
      </c>
      <c r="AO307" s="126">
        <v>0</v>
      </c>
      <c r="AP307" s="126">
        <v>0</v>
      </c>
      <c r="AQ307" s="126">
        <v>0</v>
      </c>
      <c r="AR307" s="126">
        <v>0</v>
      </c>
      <c r="AS307" s="126">
        <v>0</v>
      </c>
      <c r="AT307" s="126">
        <v>0</v>
      </c>
      <c r="AU307" s="126">
        <v>0</v>
      </c>
      <c r="AV307" s="126">
        <v>0</v>
      </c>
      <c r="AW307" s="126">
        <v>0</v>
      </c>
      <c r="AX307" s="126">
        <v>0</v>
      </c>
      <c r="AY307" s="126">
        <v>0</v>
      </c>
      <c r="AZ307" s="126">
        <v>0</v>
      </c>
      <c r="BA307" s="126">
        <v>0</v>
      </c>
      <c r="BB307" s="126">
        <v>0</v>
      </c>
      <c r="BC307" s="127" t="b">
        <v>0</v>
      </c>
      <c r="BD307" s="127"/>
      <c r="BE307" s="183" t="s">
        <v>270</v>
      </c>
      <c r="BF307" s="126">
        <v>45</v>
      </c>
      <c r="BG307" s="183" t="s">
        <v>993</v>
      </c>
      <c r="BH307" s="126">
        <v>0</v>
      </c>
      <c r="BI307" s="183" t="s">
        <v>993</v>
      </c>
      <c r="BJ307" s="126">
        <v>0</v>
      </c>
      <c r="BK307" s="126">
        <v>0</v>
      </c>
      <c r="BL307" s="126">
        <v>0</v>
      </c>
      <c r="BM307" s="183" t="s">
        <v>993</v>
      </c>
      <c r="BN307" s="183" t="s">
        <v>993</v>
      </c>
      <c r="BO307" s="183" t="s">
        <v>993</v>
      </c>
      <c r="BP307" s="126">
        <v>0</v>
      </c>
      <c r="BQ307" s="183" t="s">
        <v>993</v>
      </c>
      <c r="BR307" s="126">
        <v>0</v>
      </c>
      <c r="BS307" s="183" t="s">
        <v>993</v>
      </c>
      <c r="BT307" s="126">
        <v>0</v>
      </c>
      <c r="BU307" s="126">
        <v>0</v>
      </c>
      <c r="BV307" s="126">
        <v>0</v>
      </c>
      <c r="BW307" s="183" t="s">
        <v>993</v>
      </c>
      <c r="BX307" s="126">
        <v>0</v>
      </c>
      <c r="BY307" s="183" t="s">
        <v>993</v>
      </c>
      <c r="BZ307" s="126">
        <v>0</v>
      </c>
      <c r="CA307" s="183" t="s">
        <v>993</v>
      </c>
      <c r="CB307" s="126">
        <v>0</v>
      </c>
      <c r="CC307" s="126">
        <v>0</v>
      </c>
      <c r="CD307" s="126">
        <v>0</v>
      </c>
      <c r="CE307" s="183" t="s">
        <v>993</v>
      </c>
      <c r="CF307" s="126">
        <v>0</v>
      </c>
      <c r="CG307" s="183" t="s">
        <v>993</v>
      </c>
      <c r="CH307" s="126">
        <v>0</v>
      </c>
      <c r="CI307" s="183" t="s">
        <v>993</v>
      </c>
      <c r="CJ307" s="126">
        <v>0</v>
      </c>
      <c r="CK307" s="126">
        <v>0</v>
      </c>
      <c r="CL307" s="126">
        <v>0</v>
      </c>
      <c r="CM307" s="126">
        <v>21</v>
      </c>
      <c r="CN307" s="126">
        <v>1.4</v>
      </c>
      <c r="CO307" s="126">
        <v>1</v>
      </c>
      <c r="CP307" s="126">
        <v>0.6</v>
      </c>
      <c r="CQ307" s="126">
        <v>3</v>
      </c>
      <c r="CR307" s="126">
        <v>0</v>
      </c>
      <c r="CS307" s="126">
        <v>0</v>
      </c>
      <c r="CT307" s="126">
        <v>0</v>
      </c>
      <c r="CU307" s="126">
        <v>0</v>
      </c>
      <c r="CV307" s="126">
        <v>0</v>
      </c>
      <c r="CW307" s="126">
        <v>0</v>
      </c>
      <c r="CX307" s="126">
        <v>0</v>
      </c>
      <c r="CY307" s="126">
        <v>0</v>
      </c>
      <c r="CZ307" s="126">
        <v>0</v>
      </c>
      <c r="DA307" s="126">
        <v>2</v>
      </c>
      <c r="DB307" s="126">
        <v>0</v>
      </c>
      <c r="DC307" s="126">
        <v>0</v>
      </c>
      <c r="DD307" s="126">
        <v>0</v>
      </c>
      <c r="DE307" s="126">
        <v>1</v>
      </c>
      <c r="DF307" s="126">
        <v>0</v>
      </c>
      <c r="DG307" s="127" t="b">
        <v>0</v>
      </c>
      <c r="DH307" s="183" t="s">
        <v>999</v>
      </c>
      <c r="DI307" s="183" t="s">
        <v>1000</v>
      </c>
      <c r="DJ307" s="183" t="s">
        <v>270</v>
      </c>
      <c r="DK307" s="183" t="s">
        <v>1014</v>
      </c>
      <c r="DL307" s="126">
        <v>779</v>
      </c>
      <c r="DM307" s="126">
        <v>291</v>
      </c>
      <c r="DN307" s="126">
        <v>54</v>
      </c>
      <c r="DO307" s="126">
        <v>434</v>
      </c>
      <c r="DP307" s="126">
        <v>13519</v>
      </c>
      <c r="DQ307" s="126">
        <v>771</v>
      </c>
      <c r="DR307" s="167">
        <f t="shared" si="83"/>
        <v>0.82307458143074586</v>
      </c>
      <c r="DS307" s="168">
        <f t="shared" si="84"/>
        <v>17.443870967741937</v>
      </c>
      <c r="DT307" s="126">
        <v>779</v>
      </c>
      <c r="DU307" s="126">
        <v>44</v>
      </c>
      <c r="DV307" s="126">
        <v>667</v>
      </c>
      <c r="DW307" s="126">
        <v>15</v>
      </c>
      <c r="DX307" s="126">
        <v>53</v>
      </c>
      <c r="DY307" s="126">
        <v>0</v>
      </c>
      <c r="DZ307" s="126">
        <v>0</v>
      </c>
      <c r="EA307" s="126">
        <v>0</v>
      </c>
      <c r="EB307" s="126">
        <v>771</v>
      </c>
      <c r="EC307" s="126">
        <v>255</v>
      </c>
      <c r="ED307" s="126">
        <v>470</v>
      </c>
      <c r="EE307" s="126">
        <v>4</v>
      </c>
      <c r="EF307" s="126">
        <v>13</v>
      </c>
      <c r="EG307" s="126">
        <v>9</v>
      </c>
      <c r="EH307" s="126">
        <v>0</v>
      </c>
      <c r="EI307" s="126">
        <v>14</v>
      </c>
      <c r="EJ307" s="126">
        <v>6</v>
      </c>
      <c r="EK307" s="126">
        <v>0</v>
      </c>
      <c r="EL307" s="126">
        <v>516</v>
      </c>
      <c r="EM307" s="126">
        <v>501</v>
      </c>
      <c r="EN307" s="126">
        <v>7</v>
      </c>
      <c r="EO307" s="126">
        <v>8</v>
      </c>
      <c r="EP307" s="126">
        <v>0</v>
      </c>
      <c r="EQ307" s="126">
        <v>0</v>
      </c>
      <c r="ER307" s="127" t="b">
        <v>0</v>
      </c>
      <c r="ES307" s="127" t="b">
        <v>0</v>
      </c>
      <c r="ET307" s="127" t="b">
        <v>0</v>
      </c>
      <c r="EU307" s="128">
        <v>0.313</v>
      </c>
      <c r="EV307" s="128">
        <v>0.22</v>
      </c>
      <c r="EW307" s="128">
        <v>0.187</v>
      </c>
      <c r="EX307" s="128">
        <v>6.2E-2</v>
      </c>
      <c r="EY307" s="128">
        <v>0.16300000000000001</v>
      </c>
      <c r="EZ307" s="128">
        <v>0.30399999999999999</v>
      </c>
      <c r="FA307" s="127" t="b">
        <v>0</v>
      </c>
      <c r="FB307" s="127" t="b">
        <v>0</v>
      </c>
      <c r="FC307" s="127" t="b">
        <v>0</v>
      </c>
      <c r="FD307" s="128">
        <v>0</v>
      </c>
      <c r="FE307" s="128">
        <v>0</v>
      </c>
      <c r="FF307" s="128">
        <v>0</v>
      </c>
      <c r="FG307" s="128">
        <v>0</v>
      </c>
      <c r="FH307" s="128">
        <v>0</v>
      </c>
      <c r="FI307" s="128">
        <v>0</v>
      </c>
      <c r="FJ307" s="127" t="b">
        <v>0</v>
      </c>
      <c r="FK307" s="127" t="b">
        <v>0</v>
      </c>
      <c r="FL307" s="127" t="b">
        <v>0</v>
      </c>
      <c r="FM307" s="128">
        <v>0.313</v>
      </c>
      <c r="FN307" s="128">
        <v>0.22</v>
      </c>
      <c r="FO307" s="128">
        <v>0.187</v>
      </c>
      <c r="FP307" s="128">
        <v>6.2E-2</v>
      </c>
      <c r="FQ307" s="128">
        <v>0.16300000000000001</v>
      </c>
      <c r="FR307" s="128">
        <v>0.30399999999999999</v>
      </c>
      <c r="FS307" s="183" t="s">
        <v>993</v>
      </c>
      <c r="FT307" s="128">
        <v>0</v>
      </c>
      <c r="FU307" s="126">
        <v>0</v>
      </c>
      <c r="FV307" s="126">
        <v>516</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6">
        <v>0</v>
      </c>
      <c r="GM307" s="127" t="b">
        <v>0</v>
      </c>
      <c r="GN307" s="183" t="s">
        <v>993</v>
      </c>
      <c r="GO307" s="183" t="s">
        <v>993</v>
      </c>
      <c r="GP307" s="183" t="s">
        <v>993</v>
      </c>
      <c r="GQ307" s="183" t="s">
        <v>993</v>
      </c>
      <c r="GR307" s="127"/>
      <c r="GS307" s="123"/>
    </row>
    <row r="308" spans="1:201">
      <c r="A308" s="122"/>
      <c r="B308" s="210" t="s">
        <v>723</v>
      </c>
      <c r="C308" s="183" t="s">
        <v>1243</v>
      </c>
      <c r="D308" s="183" t="s">
        <v>67</v>
      </c>
      <c r="E308" s="183" t="s">
        <v>437</v>
      </c>
      <c r="F308" s="183" t="s">
        <v>986</v>
      </c>
      <c r="G308" s="183" t="s">
        <v>1236</v>
      </c>
      <c r="H308" s="183" t="s">
        <v>1237</v>
      </c>
      <c r="I308" s="183" t="s">
        <v>1238</v>
      </c>
      <c r="J308" s="183" t="s">
        <v>1239</v>
      </c>
      <c r="K308" s="126">
        <v>4</v>
      </c>
      <c r="L308" s="183" t="s">
        <v>67</v>
      </c>
      <c r="M308" s="183" t="s">
        <v>1012</v>
      </c>
      <c r="N308" s="183" t="s">
        <v>736</v>
      </c>
      <c r="O308" s="183" t="s">
        <v>1006</v>
      </c>
      <c r="P308" s="183" t="s">
        <v>993</v>
      </c>
      <c r="Q308" s="183" t="s">
        <v>290</v>
      </c>
      <c r="R308" s="127" t="b">
        <v>0</v>
      </c>
      <c r="S308" s="126">
        <v>0</v>
      </c>
      <c r="T308" s="127" t="b">
        <v>0</v>
      </c>
      <c r="U308" s="126">
        <v>0</v>
      </c>
      <c r="V308" s="127" t="b">
        <v>0</v>
      </c>
      <c r="W308" s="127" t="b">
        <v>1</v>
      </c>
      <c r="X308" s="183" t="s">
        <v>290</v>
      </c>
      <c r="Y308" s="183" t="b">
        <f t="shared" si="94"/>
        <v>1</v>
      </c>
      <c r="Z308" s="183" t="s">
        <v>993</v>
      </c>
      <c r="AA308" s="127" t="b">
        <v>0</v>
      </c>
      <c r="AB308" s="183" t="s">
        <v>993</v>
      </c>
      <c r="AC308" s="183" t="s">
        <v>993</v>
      </c>
      <c r="AD308" s="183" t="s">
        <v>993</v>
      </c>
      <c r="AE308" s="183">
        <f t="shared" si="98"/>
        <v>45</v>
      </c>
      <c r="AF308" s="183">
        <f t="shared" si="99"/>
        <v>45</v>
      </c>
      <c r="AG308" s="183">
        <f t="shared" si="100"/>
        <v>30</v>
      </c>
      <c r="AH308" s="183">
        <f t="shared" si="101"/>
        <v>45</v>
      </c>
      <c r="AI308" s="126">
        <v>45</v>
      </c>
      <c r="AJ308" s="126">
        <v>45</v>
      </c>
      <c r="AK308" s="126">
        <v>30</v>
      </c>
      <c r="AL308" s="126">
        <v>45</v>
      </c>
      <c r="AM308" s="126">
        <v>0</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7" t="b">
        <v>0</v>
      </c>
      <c r="BD308" s="127"/>
      <c r="BE308" s="183" t="s">
        <v>270</v>
      </c>
      <c r="BF308" s="126">
        <v>45</v>
      </c>
      <c r="BG308" s="183" t="s">
        <v>993</v>
      </c>
      <c r="BH308" s="126">
        <v>0</v>
      </c>
      <c r="BI308" s="183" t="s">
        <v>993</v>
      </c>
      <c r="BJ308" s="126">
        <v>0</v>
      </c>
      <c r="BK308" s="126">
        <v>0</v>
      </c>
      <c r="BL308" s="126">
        <v>0</v>
      </c>
      <c r="BM308" s="183" t="s">
        <v>993</v>
      </c>
      <c r="BN308" s="183" t="s">
        <v>993</v>
      </c>
      <c r="BO308" s="183" t="s">
        <v>993</v>
      </c>
      <c r="BP308" s="126">
        <v>0</v>
      </c>
      <c r="BQ308" s="183" t="s">
        <v>993</v>
      </c>
      <c r="BR308" s="126">
        <v>0</v>
      </c>
      <c r="BS308" s="183" t="s">
        <v>993</v>
      </c>
      <c r="BT308" s="126">
        <v>0</v>
      </c>
      <c r="BU308" s="126">
        <v>0</v>
      </c>
      <c r="BV308" s="126">
        <v>0</v>
      </c>
      <c r="BW308" s="183" t="s">
        <v>993</v>
      </c>
      <c r="BX308" s="126">
        <v>0</v>
      </c>
      <c r="BY308" s="183" t="s">
        <v>993</v>
      </c>
      <c r="BZ308" s="126">
        <v>0</v>
      </c>
      <c r="CA308" s="183" t="s">
        <v>993</v>
      </c>
      <c r="CB308" s="126">
        <v>0</v>
      </c>
      <c r="CC308" s="126">
        <v>0</v>
      </c>
      <c r="CD308" s="126">
        <v>0</v>
      </c>
      <c r="CE308" s="183" t="s">
        <v>993</v>
      </c>
      <c r="CF308" s="126">
        <v>0</v>
      </c>
      <c r="CG308" s="183" t="s">
        <v>993</v>
      </c>
      <c r="CH308" s="126">
        <v>0</v>
      </c>
      <c r="CI308" s="183" t="s">
        <v>993</v>
      </c>
      <c r="CJ308" s="126">
        <v>0</v>
      </c>
      <c r="CK308" s="126">
        <v>0</v>
      </c>
      <c r="CL308" s="126">
        <v>0</v>
      </c>
      <c r="CM308" s="126">
        <v>23</v>
      </c>
      <c r="CN308" s="126">
        <v>0.5</v>
      </c>
      <c r="CO308" s="126">
        <v>0</v>
      </c>
      <c r="CP308" s="126">
        <v>0</v>
      </c>
      <c r="CQ308" s="126">
        <v>3</v>
      </c>
      <c r="CR308" s="126">
        <v>0</v>
      </c>
      <c r="CS308" s="126">
        <v>0</v>
      </c>
      <c r="CT308" s="126">
        <v>0</v>
      </c>
      <c r="CU308" s="126">
        <v>0</v>
      </c>
      <c r="CV308" s="126">
        <v>0</v>
      </c>
      <c r="CW308" s="126">
        <v>0</v>
      </c>
      <c r="CX308" s="126">
        <v>0</v>
      </c>
      <c r="CY308" s="126">
        <v>0</v>
      </c>
      <c r="CZ308" s="126">
        <v>0</v>
      </c>
      <c r="DA308" s="126">
        <v>1</v>
      </c>
      <c r="DB308" s="126">
        <v>0</v>
      </c>
      <c r="DC308" s="126">
        <v>0</v>
      </c>
      <c r="DD308" s="126">
        <v>0</v>
      </c>
      <c r="DE308" s="126">
        <v>1</v>
      </c>
      <c r="DF308" s="126">
        <v>0</v>
      </c>
      <c r="DG308" s="127" t="b">
        <v>0</v>
      </c>
      <c r="DH308" s="183" t="s">
        <v>999</v>
      </c>
      <c r="DI308" s="183" t="s">
        <v>296</v>
      </c>
      <c r="DJ308" s="183" t="s">
        <v>450</v>
      </c>
      <c r="DK308" s="183" t="s">
        <v>270</v>
      </c>
      <c r="DL308" s="126">
        <v>1100</v>
      </c>
      <c r="DM308" s="126">
        <v>593</v>
      </c>
      <c r="DN308" s="126">
        <v>104</v>
      </c>
      <c r="DO308" s="126">
        <v>403</v>
      </c>
      <c r="DP308" s="126">
        <v>12774</v>
      </c>
      <c r="DQ308" s="126">
        <v>1097</v>
      </c>
      <c r="DR308" s="167">
        <f t="shared" si="83"/>
        <v>0.777716894977169</v>
      </c>
      <c r="DS308" s="168">
        <f t="shared" si="84"/>
        <v>11.628584433318162</v>
      </c>
      <c r="DT308" s="126">
        <v>1100</v>
      </c>
      <c r="DU308" s="126">
        <v>115</v>
      </c>
      <c r="DV308" s="126">
        <v>900</v>
      </c>
      <c r="DW308" s="126">
        <v>22</v>
      </c>
      <c r="DX308" s="126">
        <v>62</v>
      </c>
      <c r="DY308" s="126">
        <v>1</v>
      </c>
      <c r="DZ308" s="126">
        <v>0</v>
      </c>
      <c r="EA308" s="126">
        <v>0</v>
      </c>
      <c r="EB308" s="126">
        <v>1097</v>
      </c>
      <c r="EC308" s="126">
        <v>206</v>
      </c>
      <c r="ED308" s="126">
        <v>780</v>
      </c>
      <c r="EE308" s="126">
        <v>14</v>
      </c>
      <c r="EF308" s="126">
        <v>17</v>
      </c>
      <c r="EG308" s="126">
        <v>15</v>
      </c>
      <c r="EH308" s="126">
        <v>2</v>
      </c>
      <c r="EI308" s="126">
        <v>14</v>
      </c>
      <c r="EJ308" s="126">
        <v>49</v>
      </c>
      <c r="EK308" s="126">
        <v>0</v>
      </c>
      <c r="EL308" s="126">
        <v>891</v>
      </c>
      <c r="EM308" s="126">
        <v>861</v>
      </c>
      <c r="EN308" s="126">
        <v>21</v>
      </c>
      <c r="EO308" s="126">
        <v>9</v>
      </c>
      <c r="EP308" s="126">
        <v>0</v>
      </c>
      <c r="EQ308" s="126">
        <v>0</v>
      </c>
      <c r="ER308" s="127" t="b">
        <v>0</v>
      </c>
      <c r="ES308" s="127" t="b">
        <v>0</v>
      </c>
      <c r="ET308" s="127" t="b">
        <v>0</v>
      </c>
      <c r="EU308" s="128">
        <v>0.52100000000000002</v>
      </c>
      <c r="EV308" s="128">
        <v>0.42299999999999999</v>
      </c>
      <c r="EW308" s="128">
        <v>0.20600000000000002</v>
      </c>
      <c r="EX308" s="128">
        <v>0.159</v>
      </c>
      <c r="EY308" s="128">
        <v>0.16</v>
      </c>
      <c r="EZ308" s="128">
        <v>0.38200000000000001</v>
      </c>
      <c r="FA308" s="127" t="b">
        <v>0</v>
      </c>
      <c r="FB308" s="127" t="b">
        <v>0</v>
      </c>
      <c r="FC308" s="127" t="b">
        <v>0</v>
      </c>
      <c r="FD308" s="128">
        <v>0</v>
      </c>
      <c r="FE308" s="128">
        <v>0</v>
      </c>
      <c r="FF308" s="128">
        <v>0</v>
      </c>
      <c r="FG308" s="128">
        <v>0</v>
      </c>
      <c r="FH308" s="128">
        <v>0</v>
      </c>
      <c r="FI308" s="128">
        <v>0</v>
      </c>
      <c r="FJ308" s="127" t="b">
        <v>0</v>
      </c>
      <c r="FK308" s="127" t="b">
        <v>0</v>
      </c>
      <c r="FL308" s="127" t="b">
        <v>0</v>
      </c>
      <c r="FM308" s="128">
        <v>0.52100000000000002</v>
      </c>
      <c r="FN308" s="128">
        <v>0.42299999999999999</v>
      </c>
      <c r="FO308" s="128">
        <v>0.20600000000000002</v>
      </c>
      <c r="FP308" s="128">
        <v>0.159</v>
      </c>
      <c r="FQ308" s="128">
        <v>0.16</v>
      </c>
      <c r="FR308" s="128">
        <v>0.38200000000000001</v>
      </c>
      <c r="FS308" s="183" t="s">
        <v>993</v>
      </c>
      <c r="FT308" s="128">
        <v>0</v>
      </c>
      <c r="FU308" s="126">
        <v>0</v>
      </c>
      <c r="FV308" s="126">
        <v>891</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6">
        <v>0</v>
      </c>
      <c r="GM308" s="127" t="b">
        <v>0</v>
      </c>
      <c r="GN308" s="183" t="s">
        <v>993</v>
      </c>
      <c r="GO308" s="183" t="s">
        <v>993</v>
      </c>
      <c r="GP308" s="183" t="s">
        <v>993</v>
      </c>
      <c r="GQ308" s="183" t="s">
        <v>993</v>
      </c>
      <c r="GR308" s="127"/>
      <c r="GS308" s="123"/>
    </row>
    <row r="309" spans="1:201">
      <c r="A309" s="122"/>
      <c r="B309" s="210" t="s">
        <v>723</v>
      </c>
      <c r="C309" s="183" t="s">
        <v>1243</v>
      </c>
      <c r="D309" s="183" t="s">
        <v>67</v>
      </c>
      <c r="E309" s="183" t="s">
        <v>437</v>
      </c>
      <c r="F309" s="183" t="s">
        <v>986</v>
      </c>
      <c r="G309" s="183" t="s">
        <v>1236</v>
      </c>
      <c r="H309" s="183" t="s">
        <v>1237</v>
      </c>
      <c r="I309" s="183" t="s">
        <v>1238</v>
      </c>
      <c r="J309" s="183" t="s">
        <v>1239</v>
      </c>
      <c r="K309" s="126">
        <v>5</v>
      </c>
      <c r="L309" s="183" t="s">
        <v>67</v>
      </c>
      <c r="M309" s="183" t="s">
        <v>1013</v>
      </c>
      <c r="N309" s="183" t="s">
        <v>737</v>
      </c>
      <c r="O309" s="183" t="s">
        <v>993</v>
      </c>
      <c r="P309" s="183" t="s">
        <v>993</v>
      </c>
      <c r="Q309" s="183" t="s">
        <v>290</v>
      </c>
      <c r="R309" s="127" t="b">
        <v>0</v>
      </c>
      <c r="S309" s="126">
        <v>0</v>
      </c>
      <c r="T309" s="127" t="b">
        <v>0</v>
      </c>
      <c r="U309" s="126">
        <v>0</v>
      </c>
      <c r="V309" s="127" t="b">
        <v>1</v>
      </c>
      <c r="W309" s="127" t="b">
        <v>0</v>
      </c>
      <c r="X309" s="183" t="s">
        <v>290</v>
      </c>
      <c r="Y309" s="183" t="b">
        <f t="shared" si="94"/>
        <v>1</v>
      </c>
      <c r="Z309" s="183" t="s">
        <v>993</v>
      </c>
      <c r="AA309" s="127" t="b">
        <v>0</v>
      </c>
      <c r="AB309" s="183" t="s">
        <v>993</v>
      </c>
      <c r="AC309" s="183" t="s">
        <v>993</v>
      </c>
      <c r="AD309" s="183" t="s">
        <v>993</v>
      </c>
      <c r="AE309" s="183">
        <f t="shared" si="98"/>
        <v>44</v>
      </c>
      <c r="AF309" s="183">
        <f t="shared" si="99"/>
        <v>44</v>
      </c>
      <c r="AG309" s="183">
        <f t="shared" si="100"/>
        <v>25</v>
      </c>
      <c r="AH309" s="183">
        <f t="shared" si="101"/>
        <v>44</v>
      </c>
      <c r="AI309" s="126">
        <v>44</v>
      </c>
      <c r="AJ309" s="126">
        <v>44</v>
      </c>
      <c r="AK309" s="126">
        <v>25</v>
      </c>
      <c r="AL309" s="126">
        <v>44</v>
      </c>
      <c r="AM309" s="126">
        <v>0</v>
      </c>
      <c r="AN309" s="126">
        <v>0</v>
      </c>
      <c r="AO309" s="126">
        <v>0</v>
      </c>
      <c r="AP309" s="126">
        <v>0</v>
      </c>
      <c r="AQ309" s="126">
        <v>0</v>
      </c>
      <c r="AR309" s="126">
        <v>0</v>
      </c>
      <c r="AS309" s="126">
        <v>0</v>
      </c>
      <c r="AT309" s="126">
        <v>0</v>
      </c>
      <c r="AU309" s="126">
        <v>0</v>
      </c>
      <c r="AV309" s="126">
        <v>0</v>
      </c>
      <c r="AW309" s="126">
        <v>0</v>
      </c>
      <c r="AX309" s="126">
        <v>0</v>
      </c>
      <c r="AY309" s="126">
        <v>0</v>
      </c>
      <c r="AZ309" s="126">
        <v>0</v>
      </c>
      <c r="BA309" s="126">
        <v>0</v>
      </c>
      <c r="BB309" s="126">
        <v>0</v>
      </c>
      <c r="BC309" s="127" t="b">
        <v>0</v>
      </c>
      <c r="BD309" s="127"/>
      <c r="BE309" s="183" t="s">
        <v>270</v>
      </c>
      <c r="BF309" s="126">
        <v>44</v>
      </c>
      <c r="BG309" s="183" t="s">
        <v>993</v>
      </c>
      <c r="BH309" s="126">
        <v>0</v>
      </c>
      <c r="BI309" s="183" t="s">
        <v>993</v>
      </c>
      <c r="BJ309" s="126">
        <v>0</v>
      </c>
      <c r="BK309" s="126">
        <v>0</v>
      </c>
      <c r="BL309" s="126">
        <v>0</v>
      </c>
      <c r="BM309" s="183" t="s">
        <v>993</v>
      </c>
      <c r="BN309" s="183" t="s">
        <v>993</v>
      </c>
      <c r="BO309" s="183" t="s">
        <v>993</v>
      </c>
      <c r="BP309" s="126">
        <v>0</v>
      </c>
      <c r="BQ309" s="183" t="s">
        <v>993</v>
      </c>
      <c r="BR309" s="126">
        <v>0</v>
      </c>
      <c r="BS309" s="183" t="s">
        <v>993</v>
      </c>
      <c r="BT309" s="126">
        <v>0</v>
      </c>
      <c r="BU309" s="126">
        <v>0</v>
      </c>
      <c r="BV309" s="126">
        <v>0</v>
      </c>
      <c r="BW309" s="183" t="s">
        <v>993</v>
      </c>
      <c r="BX309" s="126">
        <v>0</v>
      </c>
      <c r="BY309" s="183" t="s">
        <v>993</v>
      </c>
      <c r="BZ309" s="126">
        <v>0</v>
      </c>
      <c r="CA309" s="183" t="s">
        <v>993</v>
      </c>
      <c r="CB309" s="126">
        <v>0</v>
      </c>
      <c r="CC309" s="126">
        <v>0</v>
      </c>
      <c r="CD309" s="126">
        <v>0</v>
      </c>
      <c r="CE309" s="183" t="s">
        <v>993</v>
      </c>
      <c r="CF309" s="126">
        <v>0</v>
      </c>
      <c r="CG309" s="183" t="s">
        <v>993</v>
      </c>
      <c r="CH309" s="126">
        <v>0</v>
      </c>
      <c r="CI309" s="183" t="s">
        <v>993</v>
      </c>
      <c r="CJ309" s="126">
        <v>0</v>
      </c>
      <c r="CK309" s="126">
        <v>0</v>
      </c>
      <c r="CL309" s="126">
        <v>0</v>
      </c>
      <c r="CM309" s="126">
        <v>18</v>
      </c>
      <c r="CN309" s="126">
        <v>0.9</v>
      </c>
      <c r="CO309" s="126">
        <v>0</v>
      </c>
      <c r="CP309" s="126">
        <v>0.5</v>
      </c>
      <c r="CQ309" s="126">
        <v>2</v>
      </c>
      <c r="CR309" s="126">
        <v>1.2</v>
      </c>
      <c r="CS309" s="126">
        <v>0</v>
      </c>
      <c r="CT309" s="126">
        <v>0</v>
      </c>
      <c r="CU309" s="126">
        <v>0</v>
      </c>
      <c r="CV309" s="126">
        <v>0</v>
      </c>
      <c r="CW309" s="126">
        <v>0</v>
      </c>
      <c r="CX309" s="126">
        <v>0</v>
      </c>
      <c r="CY309" s="126">
        <v>0</v>
      </c>
      <c r="CZ309" s="126">
        <v>0</v>
      </c>
      <c r="DA309" s="126">
        <v>1</v>
      </c>
      <c r="DB309" s="126">
        <v>0</v>
      </c>
      <c r="DC309" s="126">
        <v>0</v>
      </c>
      <c r="DD309" s="126">
        <v>0</v>
      </c>
      <c r="DE309" s="126">
        <v>1</v>
      </c>
      <c r="DF309" s="126">
        <v>0</v>
      </c>
      <c r="DG309" s="127" t="b">
        <v>0</v>
      </c>
      <c r="DH309" s="183" t="s">
        <v>999</v>
      </c>
      <c r="DI309" s="183" t="s">
        <v>270</v>
      </c>
      <c r="DJ309" s="183" t="s">
        <v>298</v>
      </c>
      <c r="DK309" s="183" t="s">
        <v>525</v>
      </c>
      <c r="DL309" s="126">
        <v>600</v>
      </c>
      <c r="DM309" s="126">
        <v>250</v>
      </c>
      <c r="DN309" s="126">
        <v>56</v>
      </c>
      <c r="DO309" s="126">
        <v>294</v>
      </c>
      <c r="DP309" s="126">
        <v>14026</v>
      </c>
      <c r="DQ309" s="126">
        <v>609</v>
      </c>
      <c r="DR309" s="167">
        <f t="shared" si="83"/>
        <v>0.87334993773349934</v>
      </c>
      <c r="DS309" s="168">
        <f t="shared" si="84"/>
        <v>23.20264681555004</v>
      </c>
      <c r="DT309" s="126">
        <v>600</v>
      </c>
      <c r="DU309" s="126">
        <v>151</v>
      </c>
      <c r="DV309" s="126">
        <v>365</v>
      </c>
      <c r="DW309" s="126">
        <v>12</v>
      </c>
      <c r="DX309" s="126">
        <v>70</v>
      </c>
      <c r="DY309" s="126">
        <v>2</v>
      </c>
      <c r="DZ309" s="126">
        <v>0</v>
      </c>
      <c r="EA309" s="126">
        <v>0</v>
      </c>
      <c r="EB309" s="126">
        <v>609</v>
      </c>
      <c r="EC309" s="126">
        <v>130</v>
      </c>
      <c r="ED309" s="126">
        <v>356</v>
      </c>
      <c r="EE309" s="126">
        <v>9</v>
      </c>
      <c r="EF309" s="126">
        <v>24</v>
      </c>
      <c r="EG309" s="126">
        <v>32</v>
      </c>
      <c r="EH309" s="126">
        <v>2</v>
      </c>
      <c r="EI309" s="126">
        <v>18</v>
      </c>
      <c r="EJ309" s="126">
        <v>38</v>
      </c>
      <c r="EK309" s="126">
        <v>0</v>
      </c>
      <c r="EL309" s="126">
        <v>479</v>
      </c>
      <c r="EM309" s="126">
        <v>451</v>
      </c>
      <c r="EN309" s="126">
        <v>14</v>
      </c>
      <c r="EO309" s="126">
        <v>14</v>
      </c>
      <c r="EP309" s="126">
        <v>0</v>
      </c>
      <c r="EQ309" s="126">
        <v>0</v>
      </c>
      <c r="ER309" s="127" t="b">
        <v>0</v>
      </c>
      <c r="ES309" s="127" t="b">
        <v>0</v>
      </c>
      <c r="ET309" s="127" t="b">
        <v>0</v>
      </c>
      <c r="EU309" s="128">
        <v>0.35200000000000004</v>
      </c>
      <c r="EV309" s="128">
        <v>0.20499999999999999</v>
      </c>
      <c r="EW309" s="128">
        <v>0.152</v>
      </c>
      <c r="EX309" s="128">
        <v>6.9000000000000006E-2</v>
      </c>
      <c r="EY309" s="128">
        <v>1.1000000000000001E-2</v>
      </c>
      <c r="EZ309" s="128">
        <v>0.17699999999999999</v>
      </c>
      <c r="FA309" s="127" t="b">
        <v>0</v>
      </c>
      <c r="FB309" s="127" t="b">
        <v>0</v>
      </c>
      <c r="FC309" s="127" t="b">
        <v>0</v>
      </c>
      <c r="FD309" s="128">
        <v>0</v>
      </c>
      <c r="FE309" s="128">
        <v>0</v>
      </c>
      <c r="FF309" s="128">
        <v>0</v>
      </c>
      <c r="FG309" s="128">
        <v>0</v>
      </c>
      <c r="FH309" s="128">
        <v>0</v>
      </c>
      <c r="FI309" s="128">
        <v>0</v>
      </c>
      <c r="FJ309" s="127" t="b">
        <v>0</v>
      </c>
      <c r="FK309" s="127" t="b">
        <v>0</v>
      </c>
      <c r="FL309" s="127" t="b">
        <v>0</v>
      </c>
      <c r="FM309" s="128">
        <v>0.35200000000000004</v>
      </c>
      <c r="FN309" s="128">
        <v>0.20499999999999999</v>
      </c>
      <c r="FO309" s="128">
        <v>0.152</v>
      </c>
      <c r="FP309" s="128">
        <v>6.9000000000000006E-2</v>
      </c>
      <c r="FQ309" s="128">
        <v>1.1000000000000001E-2</v>
      </c>
      <c r="FR309" s="128">
        <v>0.17699999999999999</v>
      </c>
      <c r="FS309" s="183" t="s">
        <v>993</v>
      </c>
      <c r="FT309" s="128">
        <v>0</v>
      </c>
      <c r="FU309" s="126">
        <v>0</v>
      </c>
      <c r="FV309" s="126">
        <v>479</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6">
        <v>0</v>
      </c>
      <c r="GM309" s="127" t="b">
        <v>0</v>
      </c>
      <c r="GN309" s="183" t="s">
        <v>993</v>
      </c>
      <c r="GO309" s="183" t="s">
        <v>993</v>
      </c>
      <c r="GP309" s="183" t="s">
        <v>993</v>
      </c>
      <c r="GQ309" s="183" t="s">
        <v>993</v>
      </c>
      <c r="GR309" s="127"/>
      <c r="GS309" s="123"/>
    </row>
    <row r="310" spans="1:201">
      <c r="A310" s="122"/>
      <c r="B310" s="210" t="s">
        <v>723</v>
      </c>
      <c r="C310" s="183" t="s">
        <v>1243</v>
      </c>
      <c r="D310" s="183" t="s">
        <v>67</v>
      </c>
      <c r="E310" s="183" t="s">
        <v>437</v>
      </c>
      <c r="F310" s="183" t="s">
        <v>986</v>
      </c>
      <c r="G310" s="183" t="s">
        <v>1236</v>
      </c>
      <c r="H310" s="183" t="s">
        <v>1237</v>
      </c>
      <c r="I310" s="183" t="s">
        <v>1238</v>
      </c>
      <c r="J310" s="183" t="s">
        <v>1239</v>
      </c>
      <c r="K310" s="126">
        <v>6</v>
      </c>
      <c r="L310" s="183" t="s">
        <v>67</v>
      </c>
      <c r="M310" s="183" t="s">
        <v>1078</v>
      </c>
      <c r="N310" s="183" t="s">
        <v>738</v>
      </c>
      <c r="O310" s="183" t="s">
        <v>1006</v>
      </c>
      <c r="P310" s="183" t="s">
        <v>993</v>
      </c>
      <c r="Q310" s="183" t="s">
        <v>290</v>
      </c>
      <c r="R310" s="127" t="b">
        <v>0</v>
      </c>
      <c r="S310" s="126">
        <v>0</v>
      </c>
      <c r="T310" s="127" t="b">
        <v>0</v>
      </c>
      <c r="U310" s="126">
        <v>0</v>
      </c>
      <c r="V310" s="127" t="b">
        <v>0</v>
      </c>
      <c r="W310" s="127" t="b">
        <v>1</v>
      </c>
      <c r="X310" s="183" t="s">
        <v>290</v>
      </c>
      <c r="Y310" s="183" t="b">
        <f t="shared" si="94"/>
        <v>1</v>
      </c>
      <c r="Z310" s="183" t="s">
        <v>993</v>
      </c>
      <c r="AA310" s="127" t="b">
        <v>0</v>
      </c>
      <c r="AB310" s="183" t="s">
        <v>993</v>
      </c>
      <c r="AC310" s="183" t="s">
        <v>993</v>
      </c>
      <c r="AD310" s="183" t="s">
        <v>993</v>
      </c>
      <c r="AE310" s="183">
        <f t="shared" si="98"/>
        <v>45</v>
      </c>
      <c r="AF310" s="183">
        <f t="shared" si="99"/>
        <v>45</v>
      </c>
      <c r="AG310" s="183">
        <f t="shared" si="100"/>
        <v>35</v>
      </c>
      <c r="AH310" s="183">
        <f t="shared" si="101"/>
        <v>45</v>
      </c>
      <c r="AI310" s="126">
        <v>45</v>
      </c>
      <c r="AJ310" s="126">
        <v>45</v>
      </c>
      <c r="AK310" s="126">
        <v>35</v>
      </c>
      <c r="AL310" s="126">
        <v>45</v>
      </c>
      <c r="AM310" s="126">
        <v>0</v>
      </c>
      <c r="AN310" s="126">
        <v>0</v>
      </c>
      <c r="AO310" s="126">
        <v>0</v>
      </c>
      <c r="AP310" s="126">
        <v>0</v>
      </c>
      <c r="AQ310" s="126">
        <v>0</v>
      </c>
      <c r="AR310" s="126">
        <v>0</v>
      </c>
      <c r="AS310" s="126">
        <v>0</v>
      </c>
      <c r="AT310" s="126">
        <v>0</v>
      </c>
      <c r="AU310" s="126">
        <v>0</v>
      </c>
      <c r="AV310" s="126">
        <v>0</v>
      </c>
      <c r="AW310" s="126">
        <v>0</v>
      </c>
      <c r="AX310" s="126">
        <v>0</v>
      </c>
      <c r="AY310" s="126">
        <v>0</v>
      </c>
      <c r="AZ310" s="126">
        <v>0</v>
      </c>
      <c r="BA310" s="126">
        <v>0</v>
      </c>
      <c r="BB310" s="126">
        <v>0</v>
      </c>
      <c r="BC310" s="127" t="b">
        <v>0</v>
      </c>
      <c r="BD310" s="127"/>
      <c r="BE310" s="183" t="s">
        <v>270</v>
      </c>
      <c r="BF310" s="126">
        <v>45</v>
      </c>
      <c r="BG310" s="183" t="s">
        <v>993</v>
      </c>
      <c r="BH310" s="126">
        <v>0</v>
      </c>
      <c r="BI310" s="183" t="s">
        <v>993</v>
      </c>
      <c r="BJ310" s="126">
        <v>0</v>
      </c>
      <c r="BK310" s="126">
        <v>0</v>
      </c>
      <c r="BL310" s="126">
        <v>0</v>
      </c>
      <c r="BM310" s="183" t="s">
        <v>993</v>
      </c>
      <c r="BN310" s="183" t="s">
        <v>993</v>
      </c>
      <c r="BO310" s="183" t="s">
        <v>993</v>
      </c>
      <c r="BP310" s="126">
        <v>0</v>
      </c>
      <c r="BQ310" s="183" t="s">
        <v>993</v>
      </c>
      <c r="BR310" s="126">
        <v>0</v>
      </c>
      <c r="BS310" s="183" t="s">
        <v>993</v>
      </c>
      <c r="BT310" s="126">
        <v>0</v>
      </c>
      <c r="BU310" s="126">
        <v>0</v>
      </c>
      <c r="BV310" s="126">
        <v>0</v>
      </c>
      <c r="BW310" s="183" t="s">
        <v>993</v>
      </c>
      <c r="BX310" s="126">
        <v>0</v>
      </c>
      <c r="BY310" s="183" t="s">
        <v>993</v>
      </c>
      <c r="BZ310" s="126">
        <v>0</v>
      </c>
      <c r="CA310" s="183" t="s">
        <v>993</v>
      </c>
      <c r="CB310" s="126">
        <v>0</v>
      </c>
      <c r="CC310" s="126">
        <v>0</v>
      </c>
      <c r="CD310" s="126">
        <v>0</v>
      </c>
      <c r="CE310" s="183" t="s">
        <v>993</v>
      </c>
      <c r="CF310" s="126">
        <v>0</v>
      </c>
      <c r="CG310" s="183" t="s">
        <v>993</v>
      </c>
      <c r="CH310" s="126">
        <v>0</v>
      </c>
      <c r="CI310" s="183" t="s">
        <v>993</v>
      </c>
      <c r="CJ310" s="126">
        <v>0</v>
      </c>
      <c r="CK310" s="126">
        <v>0</v>
      </c>
      <c r="CL310" s="126">
        <v>0</v>
      </c>
      <c r="CM310" s="126">
        <v>21</v>
      </c>
      <c r="CN310" s="126">
        <v>0.8</v>
      </c>
      <c r="CO310" s="126">
        <v>0</v>
      </c>
      <c r="CP310" s="126">
        <v>0.5</v>
      </c>
      <c r="CQ310" s="126">
        <v>3</v>
      </c>
      <c r="CR310" s="126">
        <v>0</v>
      </c>
      <c r="CS310" s="126">
        <v>0</v>
      </c>
      <c r="CT310" s="126">
        <v>0</v>
      </c>
      <c r="CU310" s="126">
        <v>0</v>
      </c>
      <c r="CV310" s="126">
        <v>0</v>
      </c>
      <c r="CW310" s="126">
        <v>0</v>
      </c>
      <c r="CX310" s="126">
        <v>0</v>
      </c>
      <c r="CY310" s="126">
        <v>0</v>
      </c>
      <c r="CZ310" s="126">
        <v>0</v>
      </c>
      <c r="DA310" s="126">
        <v>1</v>
      </c>
      <c r="DB310" s="126">
        <v>0</v>
      </c>
      <c r="DC310" s="126">
        <v>0</v>
      </c>
      <c r="DD310" s="126">
        <v>0</v>
      </c>
      <c r="DE310" s="126">
        <v>0</v>
      </c>
      <c r="DF310" s="126">
        <v>0</v>
      </c>
      <c r="DG310" s="127" t="b">
        <v>0</v>
      </c>
      <c r="DH310" s="183" t="s">
        <v>999</v>
      </c>
      <c r="DI310" s="183" t="s">
        <v>270</v>
      </c>
      <c r="DJ310" s="183" t="s">
        <v>296</v>
      </c>
      <c r="DK310" s="183" t="s">
        <v>293</v>
      </c>
      <c r="DL310" s="126">
        <v>698</v>
      </c>
      <c r="DM310" s="126">
        <v>246</v>
      </c>
      <c r="DN310" s="126">
        <v>106</v>
      </c>
      <c r="DO310" s="126">
        <v>346</v>
      </c>
      <c r="DP310" s="126">
        <v>13720</v>
      </c>
      <c r="DQ310" s="126">
        <v>694</v>
      </c>
      <c r="DR310" s="167">
        <f t="shared" si="83"/>
        <v>0.83531202435312024</v>
      </c>
      <c r="DS310" s="168">
        <f t="shared" si="84"/>
        <v>19.712643678160919</v>
      </c>
      <c r="DT310" s="126">
        <v>698</v>
      </c>
      <c r="DU310" s="126">
        <v>119</v>
      </c>
      <c r="DV310" s="126">
        <v>462</v>
      </c>
      <c r="DW310" s="126">
        <v>12</v>
      </c>
      <c r="DX310" s="126">
        <v>104</v>
      </c>
      <c r="DY310" s="126">
        <v>1</v>
      </c>
      <c r="DZ310" s="126">
        <v>0</v>
      </c>
      <c r="EA310" s="126">
        <v>0</v>
      </c>
      <c r="EB310" s="126">
        <v>694</v>
      </c>
      <c r="EC310" s="126">
        <v>104</v>
      </c>
      <c r="ED310" s="126">
        <v>418</v>
      </c>
      <c r="EE310" s="126">
        <v>21</v>
      </c>
      <c r="EF310" s="126">
        <v>27</v>
      </c>
      <c r="EG310" s="126">
        <v>31</v>
      </c>
      <c r="EH310" s="126">
        <v>1</v>
      </c>
      <c r="EI310" s="126">
        <v>27</v>
      </c>
      <c r="EJ310" s="126">
        <v>65</v>
      </c>
      <c r="EK310" s="126">
        <v>0</v>
      </c>
      <c r="EL310" s="126">
        <v>590</v>
      </c>
      <c r="EM310" s="126">
        <v>549</v>
      </c>
      <c r="EN310" s="126">
        <v>25</v>
      </c>
      <c r="EO310" s="126">
        <v>16</v>
      </c>
      <c r="EP310" s="126">
        <v>0</v>
      </c>
      <c r="EQ310" s="126">
        <v>0</v>
      </c>
      <c r="ER310" s="127" t="b">
        <v>0</v>
      </c>
      <c r="ES310" s="127" t="b">
        <v>0</v>
      </c>
      <c r="ET310" s="127" t="b">
        <v>0</v>
      </c>
      <c r="EU310" s="128">
        <v>0.48499999999999999</v>
      </c>
      <c r="EV310" s="128">
        <v>0.26899999999999996</v>
      </c>
      <c r="EW310" s="128">
        <v>0.17800000000000002</v>
      </c>
      <c r="EX310" s="128">
        <v>0.111</v>
      </c>
      <c r="EY310" s="128">
        <v>1.1000000000000001E-2</v>
      </c>
      <c r="EZ310" s="128">
        <v>0.22699999999999998</v>
      </c>
      <c r="FA310" s="127" t="b">
        <v>0</v>
      </c>
      <c r="FB310" s="127" t="b">
        <v>0</v>
      </c>
      <c r="FC310" s="127" t="b">
        <v>0</v>
      </c>
      <c r="FD310" s="128">
        <v>0</v>
      </c>
      <c r="FE310" s="128">
        <v>0</v>
      </c>
      <c r="FF310" s="128">
        <v>0</v>
      </c>
      <c r="FG310" s="128">
        <v>0</v>
      </c>
      <c r="FH310" s="128">
        <v>0</v>
      </c>
      <c r="FI310" s="128">
        <v>0</v>
      </c>
      <c r="FJ310" s="127" t="b">
        <v>0</v>
      </c>
      <c r="FK310" s="127" t="b">
        <v>0</v>
      </c>
      <c r="FL310" s="127" t="b">
        <v>0</v>
      </c>
      <c r="FM310" s="128">
        <v>0.48499999999999999</v>
      </c>
      <c r="FN310" s="128">
        <v>0.26899999999999996</v>
      </c>
      <c r="FO310" s="128">
        <v>0.17800000000000002</v>
      </c>
      <c r="FP310" s="128">
        <v>0.111</v>
      </c>
      <c r="FQ310" s="128">
        <v>1.1000000000000001E-2</v>
      </c>
      <c r="FR310" s="128">
        <v>0.22699999999999998</v>
      </c>
      <c r="FS310" s="183" t="s">
        <v>993</v>
      </c>
      <c r="FT310" s="128">
        <v>0</v>
      </c>
      <c r="FU310" s="126">
        <v>0</v>
      </c>
      <c r="FV310" s="126">
        <v>590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6">
        <v>0</v>
      </c>
      <c r="GM310" s="127" t="b">
        <v>0</v>
      </c>
      <c r="GN310" s="183" t="s">
        <v>993</v>
      </c>
      <c r="GO310" s="183" t="s">
        <v>993</v>
      </c>
      <c r="GP310" s="183" t="s">
        <v>993</v>
      </c>
      <c r="GQ310" s="183" t="s">
        <v>993</v>
      </c>
      <c r="GR310" s="127"/>
      <c r="GS310" s="123"/>
    </row>
    <row r="311" spans="1:201">
      <c r="A311" s="122"/>
      <c r="B311" s="210" t="s">
        <v>723</v>
      </c>
      <c r="C311" s="183" t="s">
        <v>1243</v>
      </c>
      <c r="D311" s="183" t="s">
        <v>67</v>
      </c>
      <c r="E311" s="183" t="s">
        <v>437</v>
      </c>
      <c r="F311" s="183" t="s">
        <v>986</v>
      </c>
      <c r="G311" s="183" t="s">
        <v>1236</v>
      </c>
      <c r="H311" s="183" t="s">
        <v>1237</v>
      </c>
      <c r="I311" s="183" t="s">
        <v>1238</v>
      </c>
      <c r="J311" s="183" t="s">
        <v>1239</v>
      </c>
      <c r="K311" s="126">
        <v>7</v>
      </c>
      <c r="L311" s="183" t="s">
        <v>67</v>
      </c>
      <c r="M311" s="183" t="s">
        <v>1015</v>
      </c>
      <c r="N311" s="183" t="s">
        <v>739</v>
      </c>
      <c r="O311" s="183" t="s">
        <v>1072</v>
      </c>
      <c r="P311" s="183" t="s">
        <v>993</v>
      </c>
      <c r="Q311" s="183" t="s">
        <v>290</v>
      </c>
      <c r="R311" s="127" t="b">
        <v>1</v>
      </c>
      <c r="S311" s="126">
        <v>1</v>
      </c>
      <c r="T311" s="127" t="b">
        <v>0</v>
      </c>
      <c r="U311" s="126">
        <v>0</v>
      </c>
      <c r="V311" s="127" t="b">
        <v>0</v>
      </c>
      <c r="W311" s="127" t="b">
        <v>0</v>
      </c>
      <c r="X311" s="183" t="s">
        <v>290</v>
      </c>
      <c r="Y311" s="183" t="b">
        <f t="shared" si="94"/>
        <v>1</v>
      </c>
      <c r="Z311" s="183" t="s">
        <v>993</v>
      </c>
      <c r="AA311" s="127" t="b">
        <v>0</v>
      </c>
      <c r="AB311" s="183" t="s">
        <v>993</v>
      </c>
      <c r="AC311" s="183" t="s">
        <v>993</v>
      </c>
      <c r="AD311" s="183" t="s">
        <v>993</v>
      </c>
      <c r="AE311" s="183">
        <f t="shared" si="98"/>
        <v>23</v>
      </c>
      <c r="AF311" s="183">
        <f t="shared" si="99"/>
        <v>23</v>
      </c>
      <c r="AG311" s="183">
        <f t="shared" si="100"/>
        <v>10</v>
      </c>
      <c r="AH311" s="183">
        <f t="shared" si="101"/>
        <v>23</v>
      </c>
      <c r="AI311" s="126">
        <v>23</v>
      </c>
      <c r="AJ311" s="126">
        <v>23</v>
      </c>
      <c r="AK311" s="126">
        <v>10</v>
      </c>
      <c r="AL311" s="126">
        <v>23</v>
      </c>
      <c r="AM311" s="126">
        <v>0</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7" t="b">
        <v>0</v>
      </c>
      <c r="BD311" s="127"/>
      <c r="BE311" s="183" t="s">
        <v>270</v>
      </c>
      <c r="BF311" s="126">
        <v>23</v>
      </c>
      <c r="BG311" s="183" t="s">
        <v>993</v>
      </c>
      <c r="BH311" s="126">
        <v>0</v>
      </c>
      <c r="BI311" s="183" t="s">
        <v>993</v>
      </c>
      <c r="BJ311" s="126">
        <v>0</v>
      </c>
      <c r="BK311" s="126">
        <v>0</v>
      </c>
      <c r="BL311" s="126">
        <v>0</v>
      </c>
      <c r="BM311" s="183" t="s">
        <v>993</v>
      </c>
      <c r="BN311" s="183" t="s">
        <v>993</v>
      </c>
      <c r="BO311" s="183" t="s">
        <v>993</v>
      </c>
      <c r="BP311" s="126">
        <v>0</v>
      </c>
      <c r="BQ311" s="183" t="s">
        <v>993</v>
      </c>
      <c r="BR311" s="126">
        <v>0</v>
      </c>
      <c r="BS311" s="183" t="s">
        <v>993</v>
      </c>
      <c r="BT311" s="126">
        <v>0</v>
      </c>
      <c r="BU311" s="126">
        <v>0</v>
      </c>
      <c r="BV311" s="126">
        <v>0</v>
      </c>
      <c r="BW311" s="183" t="s">
        <v>993</v>
      </c>
      <c r="BX311" s="126">
        <v>0</v>
      </c>
      <c r="BY311" s="183" t="s">
        <v>993</v>
      </c>
      <c r="BZ311" s="126">
        <v>0</v>
      </c>
      <c r="CA311" s="183" t="s">
        <v>993</v>
      </c>
      <c r="CB311" s="126">
        <v>0</v>
      </c>
      <c r="CC311" s="126">
        <v>0</v>
      </c>
      <c r="CD311" s="126">
        <v>0</v>
      </c>
      <c r="CE311" s="183" t="s">
        <v>993</v>
      </c>
      <c r="CF311" s="126">
        <v>0</v>
      </c>
      <c r="CG311" s="183" t="s">
        <v>993</v>
      </c>
      <c r="CH311" s="126">
        <v>0</v>
      </c>
      <c r="CI311" s="183" t="s">
        <v>993</v>
      </c>
      <c r="CJ311" s="126">
        <v>0</v>
      </c>
      <c r="CK311" s="126">
        <v>0</v>
      </c>
      <c r="CL311" s="126">
        <v>0</v>
      </c>
      <c r="CM311" s="126">
        <v>4</v>
      </c>
      <c r="CN311" s="126">
        <v>0.8</v>
      </c>
      <c r="CO311" s="126">
        <v>0</v>
      </c>
      <c r="CP311" s="126">
        <v>0</v>
      </c>
      <c r="CQ311" s="126">
        <v>0</v>
      </c>
      <c r="CR311" s="126">
        <v>0.8</v>
      </c>
      <c r="CS311" s="126">
        <v>11</v>
      </c>
      <c r="CT311" s="126">
        <v>0.6</v>
      </c>
      <c r="CU311" s="126">
        <v>0</v>
      </c>
      <c r="CV311" s="126">
        <v>0</v>
      </c>
      <c r="CW311" s="126">
        <v>0</v>
      </c>
      <c r="CX311" s="126">
        <v>0</v>
      </c>
      <c r="CY311" s="126">
        <v>0</v>
      </c>
      <c r="CZ311" s="126">
        <v>0</v>
      </c>
      <c r="DA311" s="126">
        <v>1</v>
      </c>
      <c r="DB311" s="126">
        <v>0</v>
      </c>
      <c r="DC311" s="126">
        <v>0</v>
      </c>
      <c r="DD311" s="126">
        <v>0</v>
      </c>
      <c r="DE311" s="126">
        <v>1</v>
      </c>
      <c r="DF311" s="126">
        <v>0</v>
      </c>
      <c r="DG311" s="127" t="b">
        <v>0</v>
      </c>
      <c r="DH311" s="183" t="s">
        <v>999</v>
      </c>
      <c r="DI311" s="183" t="s">
        <v>1011</v>
      </c>
      <c r="DJ311" s="183" t="s">
        <v>1055</v>
      </c>
      <c r="DK311" s="183" t="s">
        <v>427</v>
      </c>
      <c r="DL311" s="126">
        <v>836</v>
      </c>
      <c r="DM311" s="126">
        <v>427</v>
      </c>
      <c r="DN311" s="126">
        <v>402</v>
      </c>
      <c r="DO311" s="126">
        <v>7</v>
      </c>
      <c r="DP311" s="126">
        <v>4891</v>
      </c>
      <c r="DQ311" s="126">
        <v>842</v>
      </c>
      <c r="DR311" s="167">
        <f t="shared" si="83"/>
        <v>0.58260869565217388</v>
      </c>
      <c r="DS311" s="168">
        <f t="shared" si="84"/>
        <v>5.8295589988081051</v>
      </c>
      <c r="DT311" s="126">
        <v>836</v>
      </c>
      <c r="DU311" s="126">
        <v>2</v>
      </c>
      <c r="DV311" s="126">
        <v>632</v>
      </c>
      <c r="DW311" s="126">
        <v>2</v>
      </c>
      <c r="DX311" s="126">
        <v>1</v>
      </c>
      <c r="DY311" s="126">
        <v>0</v>
      </c>
      <c r="DZ311" s="126">
        <v>199</v>
      </c>
      <c r="EA311" s="126">
        <v>0</v>
      </c>
      <c r="EB311" s="126">
        <v>842</v>
      </c>
      <c r="EC311" s="126">
        <v>51</v>
      </c>
      <c r="ED311" s="126">
        <v>783</v>
      </c>
      <c r="EE311" s="126">
        <v>8</v>
      </c>
      <c r="EF311" s="126">
        <v>0</v>
      </c>
      <c r="EG311" s="126">
        <v>0</v>
      </c>
      <c r="EH311" s="126">
        <v>0</v>
      </c>
      <c r="EI311" s="126">
        <v>0</v>
      </c>
      <c r="EJ311" s="126">
        <v>0</v>
      </c>
      <c r="EK311" s="126">
        <v>0</v>
      </c>
      <c r="EL311" s="126">
        <v>791</v>
      </c>
      <c r="EM311" s="126">
        <v>791</v>
      </c>
      <c r="EN311" s="126">
        <v>0</v>
      </c>
      <c r="EO311" s="126">
        <v>0</v>
      </c>
      <c r="EP311" s="126">
        <v>0</v>
      </c>
      <c r="EQ311" s="126">
        <v>203</v>
      </c>
      <c r="ER311" s="127" t="b">
        <v>0</v>
      </c>
      <c r="ES311" s="127" t="b">
        <v>0</v>
      </c>
      <c r="ET311" s="127" t="b">
        <v>0</v>
      </c>
      <c r="EU311" s="128">
        <v>0.24199999999999999</v>
      </c>
      <c r="EV311" s="128">
        <v>0.14599999999999999</v>
      </c>
      <c r="EW311" s="128">
        <v>1.8000000000000002E-2</v>
      </c>
      <c r="EX311" s="128">
        <v>4.9000000000000002E-2</v>
      </c>
      <c r="EY311" s="128">
        <v>0.49</v>
      </c>
      <c r="EZ311" s="128">
        <v>0.504</v>
      </c>
      <c r="FA311" s="127" t="b">
        <v>0</v>
      </c>
      <c r="FB311" s="127" t="b">
        <v>0</v>
      </c>
      <c r="FC311" s="127" t="b">
        <v>0</v>
      </c>
      <c r="FD311" s="128">
        <v>0</v>
      </c>
      <c r="FE311" s="128">
        <v>0</v>
      </c>
      <c r="FF311" s="128">
        <v>0</v>
      </c>
      <c r="FG311" s="128">
        <v>0</v>
      </c>
      <c r="FH311" s="128">
        <v>0</v>
      </c>
      <c r="FI311" s="128">
        <v>0</v>
      </c>
      <c r="FJ311" s="127" t="b">
        <v>0</v>
      </c>
      <c r="FK311" s="127" t="b">
        <v>0</v>
      </c>
      <c r="FL311" s="127" t="b">
        <v>0</v>
      </c>
      <c r="FM311" s="128">
        <v>0.24199999999999999</v>
      </c>
      <c r="FN311" s="128">
        <v>0.14599999999999999</v>
      </c>
      <c r="FO311" s="128">
        <v>1.8000000000000002E-2</v>
      </c>
      <c r="FP311" s="128">
        <v>4.9000000000000002E-2</v>
      </c>
      <c r="FQ311" s="128">
        <v>0.49</v>
      </c>
      <c r="FR311" s="128">
        <v>0.504</v>
      </c>
      <c r="FS311" s="183" t="s">
        <v>993</v>
      </c>
      <c r="FT311" s="128">
        <v>0</v>
      </c>
      <c r="FU311" s="126">
        <v>0</v>
      </c>
      <c r="FV311" s="126">
        <v>791</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6">
        <v>0</v>
      </c>
      <c r="GM311" s="127" t="b">
        <v>0</v>
      </c>
      <c r="GN311" s="183" t="s">
        <v>993</v>
      </c>
      <c r="GO311" s="183" t="s">
        <v>993</v>
      </c>
      <c r="GP311" s="183" t="s">
        <v>993</v>
      </c>
      <c r="GQ311" s="183" t="s">
        <v>993</v>
      </c>
      <c r="GR311" s="127"/>
      <c r="GS311" s="123"/>
    </row>
    <row r="312" spans="1:201">
      <c r="A312" s="122"/>
      <c r="B312" s="210" t="s">
        <v>723</v>
      </c>
      <c r="C312" s="183" t="s">
        <v>1243</v>
      </c>
      <c r="D312" s="183" t="s">
        <v>67</v>
      </c>
      <c r="E312" s="183" t="s">
        <v>437</v>
      </c>
      <c r="F312" s="183" t="s">
        <v>986</v>
      </c>
      <c r="G312" s="183" t="s">
        <v>1236</v>
      </c>
      <c r="H312" s="183" t="s">
        <v>1237</v>
      </c>
      <c r="I312" s="183" t="s">
        <v>1238</v>
      </c>
      <c r="J312" s="183" t="s">
        <v>1239</v>
      </c>
      <c r="K312" s="126">
        <v>9</v>
      </c>
      <c r="L312" s="183" t="s">
        <v>67</v>
      </c>
      <c r="M312" s="183" t="s">
        <v>1016</v>
      </c>
      <c r="N312" s="183" t="s">
        <v>740</v>
      </c>
      <c r="O312" s="183" t="s">
        <v>1071</v>
      </c>
      <c r="P312" s="183" t="s">
        <v>993</v>
      </c>
      <c r="Q312" s="183" t="s">
        <v>290</v>
      </c>
      <c r="R312" s="127" t="b">
        <v>0</v>
      </c>
      <c r="S312" s="126">
        <v>0</v>
      </c>
      <c r="T312" s="127" t="b">
        <v>0</v>
      </c>
      <c r="U312" s="126">
        <v>0</v>
      </c>
      <c r="V312" s="127" t="b">
        <v>0</v>
      </c>
      <c r="W312" s="127" t="b">
        <v>1</v>
      </c>
      <c r="X312" s="183" t="s">
        <v>290</v>
      </c>
      <c r="Y312" s="183" t="b">
        <f t="shared" si="94"/>
        <v>1</v>
      </c>
      <c r="Z312" s="183" t="s">
        <v>993</v>
      </c>
      <c r="AA312" s="127" t="b">
        <v>0</v>
      </c>
      <c r="AB312" s="183" t="s">
        <v>993</v>
      </c>
      <c r="AC312" s="183" t="s">
        <v>993</v>
      </c>
      <c r="AD312" s="183" t="s">
        <v>993</v>
      </c>
      <c r="AE312" s="183">
        <f t="shared" si="98"/>
        <v>46</v>
      </c>
      <c r="AF312" s="183">
        <f t="shared" si="99"/>
        <v>40</v>
      </c>
      <c r="AG312" s="183">
        <f t="shared" si="100"/>
        <v>20</v>
      </c>
      <c r="AH312" s="183">
        <f t="shared" si="101"/>
        <v>46</v>
      </c>
      <c r="AI312" s="126">
        <v>46</v>
      </c>
      <c r="AJ312" s="126">
        <v>40</v>
      </c>
      <c r="AK312" s="126">
        <v>20</v>
      </c>
      <c r="AL312" s="126">
        <v>46</v>
      </c>
      <c r="AM312" s="126">
        <v>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7" t="b">
        <v>0</v>
      </c>
      <c r="BD312" s="127"/>
      <c r="BE312" s="183" t="s">
        <v>270</v>
      </c>
      <c r="BF312" s="126">
        <v>46</v>
      </c>
      <c r="BG312" s="183" t="s">
        <v>993</v>
      </c>
      <c r="BH312" s="126">
        <v>0</v>
      </c>
      <c r="BI312" s="183" t="s">
        <v>993</v>
      </c>
      <c r="BJ312" s="126">
        <v>0</v>
      </c>
      <c r="BK312" s="126">
        <v>0</v>
      </c>
      <c r="BL312" s="126">
        <v>0</v>
      </c>
      <c r="BM312" s="183" t="s">
        <v>993</v>
      </c>
      <c r="BN312" s="183" t="s">
        <v>993</v>
      </c>
      <c r="BO312" s="183" t="s">
        <v>993</v>
      </c>
      <c r="BP312" s="126">
        <v>0</v>
      </c>
      <c r="BQ312" s="183" t="s">
        <v>993</v>
      </c>
      <c r="BR312" s="126">
        <v>0</v>
      </c>
      <c r="BS312" s="183" t="s">
        <v>993</v>
      </c>
      <c r="BT312" s="126">
        <v>0</v>
      </c>
      <c r="BU312" s="126">
        <v>0</v>
      </c>
      <c r="BV312" s="126">
        <v>0</v>
      </c>
      <c r="BW312" s="183" t="s">
        <v>993</v>
      </c>
      <c r="BX312" s="126">
        <v>0</v>
      </c>
      <c r="BY312" s="183" t="s">
        <v>993</v>
      </c>
      <c r="BZ312" s="126">
        <v>0</v>
      </c>
      <c r="CA312" s="183" t="s">
        <v>993</v>
      </c>
      <c r="CB312" s="126">
        <v>0</v>
      </c>
      <c r="CC312" s="126">
        <v>0</v>
      </c>
      <c r="CD312" s="126">
        <v>0</v>
      </c>
      <c r="CE312" s="183" t="s">
        <v>993</v>
      </c>
      <c r="CF312" s="126">
        <v>0</v>
      </c>
      <c r="CG312" s="183" t="s">
        <v>993</v>
      </c>
      <c r="CH312" s="126">
        <v>0</v>
      </c>
      <c r="CI312" s="183" t="s">
        <v>993</v>
      </c>
      <c r="CJ312" s="126">
        <v>0</v>
      </c>
      <c r="CK312" s="126">
        <v>0</v>
      </c>
      <c r="CL312" s="126">
        <v>0</v>
      </c>
      <c r="CM312" s="126">
        <v>21</v>
      </c>
      <c r="CN312" s="126">
        <v>1.1000000000000001</v>
      </c>
      <c r="CO312" s="126">
        <v>1</v>
      </c>
      <c r="CP312" s="126">
        <v>0</v>
      </c>
      <c r="CQ312" s="126">
        <v>3</v>
      </c>
      <c r="CR312" s="126">
        <v>0</v>
      </c>
      <c r="CS312" s="126">
        <v>0</v>
      </c>
      <c r="CT312" s="126">
        <v>0</v>
      </c>
      <c r="CU312" s="126">
        <v>0</v>
      </c>
      <c r="CV312" s="126">
        <v>0</v>
      </c>
      <c r="CW312" s="126">
        <v>0</v>
      </c>
      <c r="CX312" s="126">
        <v>0</v>
      </c>
      <c r="CY312" s="126">
        <v>0</v>
      </c>
      <c r="CZ312" s="126">
        <v>0</v>
      </c>
      <c r="DA312" s="126">
        <v>1</v>
      </c>
      <c r="DB312" s="126">
        <v>0</v>
      </c>
      <c r="DC312" s="126">
        <v>0</v>
      </c>
      <c r="DD312" s="126">
        <v>0</v>
      </c>
      <c r="DE312" s="126">
        <v>1</v>
      </c>
      <c r="DF312" s="126">
        <v>0</v>
      </c>
      <c r="DG312" s="127" t="b">
        <v>0</v>
      </c>
      <c r="DH312" s="183" t="s">
        <v>999</v>
      </c>
      <c r="DI312" s="183" t="s">
        <v>270</v>
      </c>
      <c r="DJ312" s="183" t="s">
        <v>296</v>
      </c>
      <c r="DK312" s="183" t="s">
        <v>1055</v>
      </c>
      <c r="DL312" s="126">
        <v>718</v>
      </c>
      <c r="DM312" s="126">
        <v>477</v>
      </c>
      <c r="DN312" s="126">
        <v>163</v>
      </c>
      <c r="DO312" s="126">
        <v>78</v>
      </c>
      <c r="DP312" s="126">
        <v>10889</v>
      </c>
      <c r="DQ312" s="126">
        <v>724</v>
      </c>
      <c r="DR312" s="167">
        <f t="shared" si="83"/>
        <v>0.64854079809410359</v>
      </c>
      <c r="DS312" s="168">
        <f t="shared" si="84"/>
        <v>15.102635228848822</v>
      </c>
      <c r="DT312" s="126">
        <v>718</v>
      </c>
      <c r="DU312" s="126">
        <v>50</v>
      </c>
      <c r="DV312" s="126">
        <v>646</v>
      </c>
      <c r="DW312" s="126">
        <v>11</v>
      </c>
      <c r="DX312" s="126">
        <v>10</v>
      </c>
      <c r="DY312" s="126">
        <v>1</v>
      </c>
      <c r="DZ312" s="126">
        <v>0</v>
      </c>
      <c r="EA312" s="126">
        <v>0</v>
      </c>
      <c r="EB312" s="126">
        <v>724</v>
      </c>
      <c r="EC312" s="126">
        <v>64</v>
      </c>
      <c r="ED312" s="126">
        <v>616</v>
      </c>
      <c r="EE312" s="126">
        <v>7</v>
      </c>
      <c r="EF312" s="126">
        <v>1</v>
      </c>
      <c r="EG312" s="126">
        <v>3</v>
      </c>
      <c r="EH312" s="126">
        <v>2</v>
      </c>
      <c r="EI312" s="126">
        <v>5</v>
      </c>
      <c r="EJ312" s="126">
        <v>26</v>
      </c>
      <c r="EK312" s="126">
        <v>0</v>
      </c>
      <c r="EL312" s="126">
        <v>660</v>
      </c>
      <c r="EM312" s="126">
        <v>644</v>
      </c>
      <c r="EN312" s="126">
        <v>10</v>
      </c>
      <c r="EO312" s="126">
        <v>6</v>
      </c>
      <c r="EP312" s="126">
        <v>0</v>
      </c>
      <c r="EQ312" s="126">
        <v>0</v>
      </c>
      <c r="ER312" s="127" t="b">
        <v>0</v>
      </c>
      <c r="ES312" s="127" t="b">
        <v>0</v>
      </c>
      <c r="ET312" s="127" t="b">
        <v>0</v>
      </c>
      <c r="EU312" s="128">
        <v>0.56600000000000006</v>
      </c>
      <c r="EV312" s="128">
        <v>0.45200000000000001</v>
      </c>
      <c r="EW312" s="128">
        <v>0.13800000000000001</v>
      </c>
      <c r="EX312" s="128">
        <v>0.22600000000000001</v>
      </c>
      <c r="EY312" s="128">
        <v>1.2E-2</v>
      </c>
      <c r="EZ312" s="128">
        <v>0.29399999999999998</v>
      </c>
      <c r="FA312" s="127" t="b">
        <v>0</v>
      </c>
      <c r="FB312" s="127" t="b">
        <v>0</v>
      </c>
      <c r="FC312" s="127" t="b">
        <v>0</v>
      </c>
      <c r="FD312" s="128">
        <v>0</v>
      </c>
      <c r="FE312" s="128">
        <v>0</v>
      </c>
      <c r="FF312" s="128">
        <v>0</v>
      </c>
      <c r="FG312" s="128">
        <v>0</v>
      </c>
      <c r="FH312" s="128">
        <v>0</v>
      </c>
      <c r="FI312" s="128">
        <v>0</v>
      </c>
      <c r="FJ312" s="127" t="b">
        <v>0</v>
      </c>
      <c r="FK312" s="127" t="b">
        <v>0</v>
      </c>
      <c r="FL312" s="127" t="b">
        <v>0</v>
      </c>
      <c r="FM312" s="128">
        <v>0.56600000000000006</v>
      </c>
      <c r="FN312" s="128">
        <v>0.45200000000000001</v>
      </c>
      <c r="FO312" s="128">
        <v>0.13800000000000001</v>
      </c>
      <c r="FP312" s="128">
        <v>0.22600000000000001</v>
      </c>
      <c r="FQ312" s="128">
        <v>1.2E-2</v>
      </c>
      <c r="FR312" s="128">
        <v>0.29399999999999998</v>
      </c>
      <c r="FS312" s="183" t="s">
        <v>993</v>
      </c>
      <c r="FT312" s="128">
        <v>0</v>
      </c>
      <c r="FU312" s="126">
        <v>0</v>
      </c>
      <c r="FV312" s="126">
        <v>660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6">
        <v>0</v>
      </c>
      <c r="GM312" s="127" t="b">
        <v>0</v>
      </c>
      <c r="GN312" s="183" t="s">
        <v>993</v>
      </c>
      <c r="GO312" s="183" t="s">
        <v>993</v>
      </c>
      <c r="GP312" s="183" t="s">
        <v>993</v>
      </c>
      <c r="GQ312" s="183" t="s">
        <v>993</v>
      </c>
      <c r="GR312" s="127"/>
      <c r="GS312" s="123"/>
    </row>
    <row r="313" spans="1:201">
      <c r="A313" s="122"/>
      <c r="B313" s="210" t="s">
        <v>726</v>
      </c>
      <c r="C313" s="183" t="s">
        <v>1245</v>
      </c>
      <c r="D313" s="183" t="s">
        <v>66</v>
      </c>
      <c r="E313" s="183" t="s">
        <v>437</v>
      </c>
      <c r="F313" s="183" t="s">
        <v>986</v>
      </c>
      <c r="G313" s="183" t="s">
        <v>1236</v>
      </c>
      <c r="H313" s="183" t="s">
        <v>1237</v>
      </c>
      <c r="I313" s="183" t="s">
        <v>1238</v>
      </c>
      <c r="J313" s="183" t="s">
        <v>1239</v>
      </c>
      <c r="K313" s="126">
        <v>3</v>
      </c>
      <c r="L313" s="183" t="s">
        <v>66</v>
      </c>
      <c r="M313" s="183" t="s">
        <v>1012</v>
      </c>
      <c r="N313" s="183" t="s">
        <v>741</v>
      </c>
      <c r="O313" s="183" t="s">
        <v>1071</v>
      </c>
      <c r="P313" s="183" t="s">
        <v>290</v>
      </c>
      <c r="Q313" s="183" t="s">
        <v>290</v>
      </c>
      <c r="R313" s="127" t="b">
        <v>0</v>
      </c>
      <c r="S313" s="126">
        <v>0</v>
      </c>
      <c r="T313" s="127" t="b">
        <v>0</v>
      </c>
      <c r="U313" s="126">
        <v>0</v>
      </c>
      <c r="V313" s="127" t="b">
        <v>0</v>
      </c>
      <c r="W313" s="127" t="b">
        <v>1</v>
      </c>
      <c r="X313" s="183" t="s">
        <v>290</v>
      </c>
      <c r="Y313" s="183" t="b">
        <f t="shared" si="94"/>
        <v>1</v>
      </c>
      <c r="Z313" s="183" t="s">
        <v>993</v>
      </c>
      <c r="AA313" s="127" t="b">
        <v>0</v>
      </c>
      <c r="AB313" s="183" t="s">
        <v>993</v>
      </c>
      <c r="AC313" s="183" t="s">
        <v>993</v>
      </c>
      <c r="AD313" s="183" t="s">
        <v>993</v>
      </c>
      <c r="AE313" s="183">
        <f t="shared" si="98"/>
        <v>37</v>
      </c>
      <c r="AF313" s="183">
        <f t="shared" si="99"/>
        <v>34</v>
      </c>
      <c r="AG313" s="183">
        <f t="shared" si="100"/>
        <v>8</v>
      </c>
      <c r="AH313" s="183">
        <f t="shared" si="101"/>
        <v>37</v>
      </c>
      <c r="AI313" s="126">
        <v>37</v>
      </c>
      <c r="AJ313" s="126">
        <v>34</v>
      </c>
      <c r="AK313" s="126">
        <v>8</v>
      </c>
      <c r="AL313" s="126">
        <v>37</v>
      </c>
      <c r="AM313" s="126">
        <v>0</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7" t="b">
        <v>0</v>
      </c>
      <c r="BD313" s="127"/>
      <c r="BE313" s="183" t="s">
        <v>270</v>
      </c>
      <c r="BF313" s="126">
        <v>37</v>
      </c>
      <c r="BG313" s="183" t="s">
        <v>1165</v>
      </c>
      <c r="BH313" s="126">
        <v>22</v>
      </c>
      <c r="BI313" s="183" t="s">
        <v>993</v>
      </c>
      <c r="BJ313" s="126">
        <v>0</v>
      </c>
      <c r="BK313" s="126">
        <v>0</v>
      </c>
      <c r="BL313" s="126">
        <v>0</v>
      </c>
      <c r="BM313" s="183" t="s">
        <v>993</v>
      </c>
      <c r="BN313" s="183" t="s">
        <v>993</v>
      </c>
      <c r="BO313" s="183" t="s">
        <v>993</v>
      </c>
      <c r="BP313" s="126">
        <v>0</v>
      </c>
      <c r="BQ313" s="183" t="s">
        <v>993</v>
      </c>
      <c r="BR313" s="126">
        <v>0</v>
      </c>
      <c r="BS313" s="183" t="s">
        <v>993</v>
      </c>
      <c r="BT313" s="126">
        <v>0</v>
      </c>
      <c r="BU313" s="126">
        <v>0</v>
      </c>
      <c r="BV313" s="126">
        <v>0</v>
      </c>
      <c r="BW313" s="183" t="s">
        <v>993</v>
      </c>
      <c r="BX313" s="126">
        <v>0</v>
      </c>
      <c r="BY313" s="183" t="s">
        <v>993</v>
      </c>
      <c r="BZ313" s="126">
        <v>0</v>
      </c>
      <c r="CA313" s="183" t="s">
        <v>993</v>
      </c>
      <c r="CB313" s="126">
        <v>0</v>
      </c>
      <c r="CC313" s="126">
        <v>0</v>
      </c>
      <c r="CD313" s="126">
        <v>0</v>
      </c>
      <c r="CE313" s="183" t="s">
        <v>993</v>
      </c>
      <c r="CF313" s="126">
        <v>0</v>
      </c>
      <c r="CG313" s="183" t="s">
        <v>993</v>
      </c>
      <c r="CH313" s="126">
        <v>0</v>
      </c>
      <c r="CI313" s="183" t="s">
        <v>993</v>
      </c>
      <c r="CJ313" s="126">
        <v>0</v>
      </c>
      <c r="CK313" s="126">
        <v>0</v>
      </c>
      <c r="CL313" s="126">
        <v>0</v>
      </c>
      <c r="CM313" s="126">
        <v>19</v>
      </c>
      <c r="CN313" s="126">
        <v>0.9</v>
      </c>
      <c r="CO313" s="126">
        <v>0</v>
      </c>
      <c r="CP313" s="126">
        <v>0</v>
      </c>
      <c r="CQ313" s="126">
        <v>0</v>
      </c>
      <c r="CR313" s="126">
        <v>2.7</v>
      </c>
      <c r="CS313" s="126">
        <v>9</v>
      </c>
      <c r="CT313" s="126">
        <v>1.8</v>
      </c>
      <c r="CU313" s="126">
        <v>0</v>
      </c>
      <c r="CV313" s="126">
        <v>0</v>
      </c>
      <c r="CW313" s="126">
        <v>0</v>
      </c>
      <c r="CX313" s="126">
        <v>0</v>
      </c>
      <c r="CY313" s="126">
        <v>0</v>
      </c>
      <c r="CZ313" s="126">
        <v>0</v>
      </c>
      <c r="DA313" s="126">
        <v>0</v>
      </c>
      <c r="DB313" s="126">
        <v>0</v>
      </c>
      <c r="DC313" s="126">
        <v>0</v>
      </c>
      <c r="DD313" s="126">
        <v>0</v>
      </c>
      <c r="DE313" s="126">
        <v>0</v>
      </c>
      <c r="DF313" s="126">
        <v>0</v>
      </c>
      <c r="DG313" s="127" t="b">
        <v>0</v>
      </c>
      <c r="DH313" s="183" t="s">
        <v>999</v>
      </c>
      <c r="DI313" s="183" t="s">
        <v>270</v>
      </c>
      <c r="DJ313" s="183" t="s">
        <v>1227</v>
      </c>
      <c r="DK313" s="183" t="s">
        <v>1000</v>
      </c>
      <c r="DL313" s="126">
        <v>1165</v>
      </c>
      <c r="DM313" s="126">
        <v>643</v>
      </c>
      <c r="DN313" s="126">
        <v>175</v>
      </c>
      <c r="DO313" s="126">
        <v>347</v>
      </c>
      <c r="DP313" s="126">
        <v>9994</v>
      </c>
      <c r="DQ313" s="126">
        <v>1165</v>
      </c>
      <c r="DR313" s="167">
        <f t="shared" si="83"/>
        <v>0.74002221399481671</v>
      </c>
      <c r="DS313" s="168">
        <f t="shared" si="84"/>
        <v>8.5785407725321896</v>
      </c>
      <c r="DT313" s="126">
        <v>1165</v>
      </c>
      <c r="DU313" s="126">
        <v>328</v>
      </c>
      <c r="DV313" s="126">
        <v>781</v>
      </c>
      <c r="DW313" s="126">
        <v>10</v>
      </c>
      <c r="DX313" s="126">
        <v>24</v>
      </c>
      <c r="DY313" s="126">
        <v>0</v>
      </c>
      <c r="DZ313" s="126">
        <v>22</v>
      </c>
      <c r="EA313" s="126">
        <v>0</v>
      </c>
      <c r="EB313" s="126">
        <v>1165</v>
      </c>
      <c r="EC313" s="126">
        <v>332</v>
      </c>
      <c r="ED313" s="126">
        <v>769</v>
      </c>
      <c r="EE313" s="126">
        <v>26</v>
      </c>
      <c r="EF313" s="126">
        <v>9</v>
      </c>
      <c r="EG313" s="126">
        <v>8</v>
      </c>
      <c r="EH313" s="126">
        <v>1</v>
      </c>
      <c r="EI313" s="126">
        <v>6</v>
      </c>
      <c r="EJ313" s="126">
        <v>14</v>
      </c>
      <c r="EK313" s="126">
        <v>0</v>
      </c>
      <c r="EL313" s="126">
        <v>833</v>
      </c>
      <c r="EM313" s="126">
        <v>825</v>
      </c>
      <c r="EN313" s="126">
        <v>6</v>
      </c>
      <c r="EO313" s="126">
        <v>2</v>
      </c>
      <c r="EP313" s="126">
        <v>0</v>
      </c>
      <c r="EQ313" s="126">
        <v>132</v>
      </c>
      <c r="ER313" s="127" t="b">
        <v>0</v>
      </c>
      <c r="ES313" s="127" t="b">
        <v>0</v>
      </c>
      <c r="ET313" s="127" t="b">
        <v>0</v>
      </c>
      <c r="EU313" s="128">
        <v>0.53799999999999992</v>
      </c>
      <c r="EV313" s="128">
        <v>0.34700000000000003</v>
      </c>
      <c r="EW313" s="128">
        <v>0.255</v>
      </c>
      <c r="EX313" s="128">
        <v>0.13800000000000001</v>
      </c>
      <c r="EY313" s="128">
        <v>0.107</v>
      </c>
      <c r="EZ313" s="128">
        <v>0.34700000000000003</v>
      </c>
      <c r="FA313" s="127" t="b">
        <v>0</v>
      </c>
      <c r="FB313" s="127" t="b">
        <v>0</v>
      </c>
      <c r="FC313" s="127" t="b">
        <v>0</v>
      </c>
      <c r="FD313" s="128">
        <v>0</v>
      </c>
      <c r="FE313" s="128">
        <v>0</v>
      </c>
      <c r="FF313" s="128">
        <v>0</v>
      </c>
      <c r="FG313" s="128">
        <v>0</v>
      </c>
      <c r="FH313" s="128">
        <v>0</v>
      </c>
      <c r="FI313" s="128">
        <v>0</v>
      </c>
      <c r="FJ313" s="127" t="b">
        <v>0</v>
      </c>
      <c r="FK313" s="127" t="b">
        <v>0</v>
      </c>
      <c r="FL313" s="127" t="b">
        <v>0</v>
      </c>
      <c r="FM313" s="128">
        <v>0.53799999999999992</v>
      </c>
      <c r="FN313" s="128">
        <v>0.34700000000000003</v>
      </c>
      <c r="FO313" s="128">
        <v>0.255</v>
      </c>
      <c r="FP313" s="128">
        <v>0.13800000000000001</v>
      </c>
      <c r="FQ313" s="128">
        <v>0.107</v>
      </c>
      <c r="FR313" s="128">
        <v>0.34700000000000003</v>
      </c>
      <c r="FS313" s="183" t="s">
        <v>993</v>
      </c>
      <c r="FT313" s="128">
        <v>0</v>
      </c>
      <c r="FU313" s="126">
        <v>0</v>
      </c>
      <c r="FV313" s="126">
        <v>833</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6">
        <v>0</v>
      </c>
      <c r="GM313" s="127" t="b">
        <v>0</v>
      </c>
      <c r="GN313" s="183" t="s">
        <v>993</v>
      </c>
      <c r="GO313" s="183" t="s">
        <v>993</v>
      </c>
      <c r="GP313" s="183" t="s">
        <v>993</v>
      </c>
      <c r="GQ313" s="183" t="s">
        <v>993</v>
      </c>
      <c r="GR313" s="127"/>
      <c r="GS313" s="123"/>
    </row>
    <row r="314" spans="1:201">
      <c r="A314" s="122"/>
      <c r="B314" s="210" t="s">
        <v>726</v>
      </c>
      <c r="C314" s="183" t="s">
        <v>1245</v>
      </c>
      <c r="D314" s="183" t="s">
        <v>66</v>
      </c>
      <c r="E314" s="183" t="s">
        <v>437</v>
      </c>
      <c r="F314" s="183" t="s">
        <v>986</v>
      </c>
      <c r="G314" s="183" t="s">
        <v>1236</v>
      </c>
      <c r="H314" s="183" t="s">
        <v>1237</v>
      </c>
      <c r="I314" s="183" t="s">
        <v>1238</v>
      </c>
      <c r="J314" s="183" t="s">
        <v>1239</v>
      </c>
      <c r="K314" s="126">
        <v>4</v>
      </c>
      <c r="L314" s="183" t="s">
        <v>66</v>
      </c>
      <c r="M314" s="183" t="s">
        <v>1013</v>
      </c>
      <c r="N314" s="183" t="s">
        <v>743</v>
      </c>
      <c r="O314" s="183" t="s">
        <v>1071</v>
      </c>
      <c r="P314" s="183" t="s">
        <v>290</v>
      </c>
      <c r="Q314" s="183" t="s">
        <v>290</v>
      </c>
      <c r="R314" s="127" t="b">
        <v>0</v>
      </c>
      <c r="S314" s="126">
        <v>0</v>
      </c>
      <c r="T314" s="127" t="b">
        <v>0</v>
      </c>
      <c r="U314" s="126">
        <v>0</v>
      </c>
      <c r="V314" s="127" t="b">
        <v>0</v>
      </c>
      <c r="W314" s="127" t="b">
        <v>1</v>
      </c>
      <c r="X314" s="183" t="s">
        <v>290</v>
      </c>
      <c r="Y314" s="183" t="b">
        <f t="shared" si="94"/>
        <v>1</v>
      </c>
      <c r="Z314" s="183" t="s">
        <v>993</v>
      </c>
      <c r="AA314" s="127" t="b">
        <v>0</v>
      </c>
      <c r="AB314" s="183" t="s">
        <v>993</v>
      </c>
      <c r="AC314" s="183" t="s">
        <v>993</v>
      </c>
      <c r="AD314" s="183" t="s">
        <v>993</v>
      </c>
      <c r="AE314" s="183">
        <f t="shared" si="98"/>
        <v>55</v>
      </c>
      <c r="AF314" s="183">
        <f t="shared" si="99"/>
        <v>55</v>
      </c>
      <c r="AG314" s="183">
        <f t="shared" si="100"/>
        <v>39</v>
      </c>
      <c r="AH314" s="183">
        <f t="shared" si="101"/>
        <v>55</v>
      </c>
      <c r="AI314" s="126">
        <v>55</v>
      </c>
      <c r="AJ314" s="126">
        <v>55</v>
      </c>
      <c r="AK314" s="126">
        <v>39</v>
      </c>
      <c r="AL314" s="126">
        <v>55</v>
      </c>
      <c r="AM314" s="126">
        <v>0</v>
      </c>
      <c r="AN314" s="126">
        <v>0</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7" t="b">
        <v>0</v>
      </c>
      <c r="BD314" s="127"/>
      <c r="BE314" s="183" t="s">
        <v>270</v>
      </c>
      <c r="BF314" s="126">
        <v>55</v>
      </c>
      <c r="BG314" s="183" t="s">
        <v>993</v>
      </c>
      <c r="BH314" s="126">
        <v>0</v>
      </c>
      <c r="BI314" s="183" t="s">
        <v>993</v>
      </c>
      <c r="BJ314" s="126">
        <v>0</v>
      </c>
      <c r="BK314" s="126">
        <v>0</v>
      </c>
      <c r="BL314" s="126">
        <v>0</v>
      </c>
      <c r="BM314" s="183" t="s">
        <v>993</v>
      </c>
      <c r="BN314" s="183" t="s">
        <v>993</v>
      </c>
      <c r="BO314" s="183" t="s">
        <v>993</v>
      </c>
      <c r="BP314" s="126">
        <v>0</v>
      </c>
      <c r="BQ314" s="183" t="s">
        <v>993</v>
      </c>
      <c r="BR314" s="126">
        <v>0</v>
      </c>
      <c r="BS314" s="183" t="s">
        <v>993</v>
      </c>
      <c r="BT314" s="126">
        <v>0</v>
      </c>
      <c r="BU314" s="126">
        <v>0</v>
      </c>
      <c r="BV314" s="126">
        <v>0</v>
      </c>
      <c r="BW314" s="183" t="s">
        <v>993</v>
      </c>
      <c r="BX314" s="126">
        <v>0</v>
      </c>
      <c r="BY314" s="183" t="s">
        <v>993</v>
      </c>
      <c r="BZ314" s="126">
        <v>0</v>
      </c>
      <c r="CA314" s="183" t="s">
        <v>993</v>
      </c>
      <c r="CB314" s="126">
        <v>0</v>
      </c>
      <c r="CC314" s="126">
        <v>0</v>
      </c>
      <c r="CD314" s="126">
        <v>0</v>
      </c>
      <c r="CE314" s="183" t="s">
        <v>993</v>
      </c>
      <c r="CF314" s="126">
        <v>0</v>
      </c>
      <c r="CG314" s="183" t="s">
        <v>993</v>
      </c>
      <c r="CH314" s="126">
        <v>0</v>
      </c>
      <c r="CI314" s="183" t="s">
        <v>993</v>
      </c>
      <c r="CJ314" s="126">
        <v>0</v>
      </c>
      <c r="CK314" s="126">
        <v>0</v>
      </c>
      <c r="CL314" s="126">
        <v>0</v>
      </c>
      <c r="CM314" s="126">
        <v>32</v>
      </c>
      <c r="CN314" s="126">
        <v>1.6</v>
      </c>
      <c r="CO314" s="126">
        <v>0</v>
      </c>
      <c r="CP314" s="126">
        <v>0</v>
      </c>
      <c r="CQ314" s="126">
        <v>0</v>
      </c>
      <c r="CR314" s="126">
        <v>3.2</v>
      </c>
      <c r="CS314" s="126">
        <v>0</v>
      </c>
      <c r="CT314" s="126">
        <v>0</v>
      </c>
      <c r="CU314" s="126">
        <v>0</v>
      </c>
      <c r="CV314" s="126">
        <v>0</v>
      </c>
      <c r="CW314" s="126">
        <v>0</v>
      </c>
      <c r="CX314" s="126">
        <v>0</v>
      </c>
      <c r="CY314" s="126">
        <v>0</v>
      </c>
      <c r="CZ314" s="126">
        <v>0</v>
      </c>
      <c r="DA314" s="126">
        <v>2</v>
      </c>
      <c r="DB314" s="126">
        <v>0</v>
      </c>
      <c r="DC314" s="126">
        <v>0</v>
      </c>
      <c r="DD314" s="126">
        <v>0</v>
      </c>
      <c r="DE314" s="126">
        <v>0</v>
      </c>
      <c r="DF314" s="126">
        <v>0</v>
      </c>
      <c r="DG314" s="127" t="b">
        <v>0</v>
      </c>
      <c r="DH314" s="183" t="s">
        <v>999</v>
      </c>
      <c r="DI314" s="183" t="s">
        <v>270</v>
      </c>
      <c r="DJ314" s="183" t="s">
        <v>434</v>
      </c>
      <c r="DK314" s="183" t="s">
        <v>525</v>
      </c>
      <c r="DL314" s="126">
        <v>1518</v>
      </c>
      <c r="DM314" s="126">
        <v>1003</v>
      </c>
      <c r="DN314" s="126">
        <v>56</v>
      </c>
      <c r="DO314" s="126">
        <v>459</v>
      </c>
      <c r="DP314" s="126">
        <v>20645</v>
      </c>
      <c r="DQ314" s="126">
        <v>1515</v>
      </c>
      <c r="DR314" s="167">
        <f t="shared" si="83"/>
        <v>1.0283935242839353</v>
      </c>
      <c r="DS314" s="168">
        <f t="shared" si="84"/>
        <v>13.613583910319816</v>
      </c>
      <c r="DT314" s="126">
        <v>1518</v>
      </c>
      <c r="DU314" s="126">
        <v>563</v>
      </c>
      <c r="DV314" s="126">
        <v>889</v>
      </c>
      <c r="DW314" s="126">
        <v>15</v>
      </c>
      <c r="DX314" s="126">
        <v>51</v>
      </c>
      <c r="DY314" s="126">
        <v>0</v>
      </c>
      <c r="DZ314" s="126">
        <v>0</v>
      </c>
      <c r="EA314" s="126">
        <v>0</v>
      </c>
      <c r="EB314" s="126">
        <v>1515</v>
      </c>
      <c r="EC314" s="126">
        <v>384</v>
      </c>
      <c r="ED314" s="126">
        <v>935</v>
      </c>
      <c r="EE314" s="126">
        <v>37</v>
      </c>
      <c r="EF314" s="126">
        <v>11</v>
      </c>
      <c r="EG314" s="126">
        <v>29</v>
      </c>
      <c r="EH314" s="126">
        <v>3</v>
      </c>
      <c r="EI314" s="126">
        <v>14</v>
      </c>
      <c r="EJ314" s="126">
        <v>102</v>
      </c>
      <c r="EK314" s="126">
        <v>0</v>
      </c>
      <c r="EL314" s="126">
        <v>1131</v>
      </c>
      <c r="EM314" s="126">
        <v>1085</v>
      </c>
      <c r="EN314" s="126">
        <v>21</v>
      </c>
      <c r="EO314" s="126">
        <v>25</v>
      </c>
      <c r="EP314" s="126">
        <v>0</v>
      </c>
      <c r="EQ314" s="126">
        <v>0</v>
      </c>
      <c r="ER314" s="127" t="b">
        <v>0</v>
      </c>
      <c r="ES314" s="127" t="b">
        <v>0</v>
      </c>
      <c r="ET314" s="127" t="b">
        <v>0</v>
      </c>
      <c r="EU314" s="128">
        <v>0.51300000000000001</v>
      </c>
      <c r="EV314" s="128">
        <v>0.36</v>
      </c>
      <c r="EW314" s="128">
        <v>0.29399999999999998</v>
      </c>
      <c r="EX314" s="128">
        <v>0.14199999999999999</v>
      </c>
      <c r="EY314" s="128">
        <v>9.1999999999999998E-2</v>
      </c>
      <c r="EZ314" s="128">
        <v>0.35399999999999998</v>
      </c>
      <c r="FA314" s="127" t="b">
        <v>0</v>
      </c>
      <c r="FB314" s="127" t="b">
        <v>0</v>
      </c>
      <c r="FC314" s="127" t="b">
        <v>0</v>
      </c>
      <c r="FD314" s="128">
        <v>0</v>
      </c>
      <c r="FE314" s="128">
        <v>0</v>
      </c>
      <c r="FF314" s="128">
        <v>0</v>
      </c>
      <c r="FG314" s="128">
        <v>0</v>
      </c>
      <c r="FH314" s="128">
        <v>0</v>
      </c>
      <c r="FI314" s="128">
        <v>0</v>
      </c>
      <c r="FJ314" s="127" t="b">
        <v>0</v>
      </c>
      <c r="FK314" s="127" t="b">
        <v>0</v>
      </c>
      <c r="FL314" s="127" t="b">
        <v>0</v>
      </c>
      <c r="FM314" s="128">
        <v>0.51300000000000001</v>
      </c>
      <c r="FN314" s="128">
        <v>0.36</v>
      </c>
      <c r="FO314" s="128">
        <v>0.29399999999999998</v>
      </c>
      <c r="FP314" s="128">
        <v>0.14199999999999999</v>
      </c>
      <c r="FQ314" s="128">
        <v>9.1999999999999998E-2</v>
      </c>
      <c r="FR314" s="128">
        <v>0.35399999999999998</v>
      </c>
      <c r="FS314" s="183" t="s">
        <v>993</v>
      </c>
      <c r="FT314" s="128">
        <v>0</v>
      </c>
      <c r="FU314" s="126">
        <v>0</v>
      </c>
      <c r="FV314" s="126">
        <v>1131</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6">
        <v>0</v>
      </c>
      <c r="GM314" s="127" t="b">
        <v>0</v>
      </c>
      <c r="GN314" s="183" t="s">
        <v>993</v>
      </c>
      <c r="GO314" s="183" t="s">
        <v>993</v>
      </c>
      <c r="GP314" s="183" t="s">
        <v>993</v>
      </c>
      <c r="GQ314" s="183" t="s">
        <v>993</v>
      </c>
      <c r="GR314" s="127"/>
      <c r="GS314" s="123"/>
    </row>
    <row r="315" spans="1:201">
      <c r="A315" s="122"/>
      <c r="B315" s="210" t="s">
        <v>726</v>
      </c>
      <c r="C315" s="183" t="s">
        <v>1245</v>
      </c>
      <c r="D315" s="183" t="s">
        <v>66</v>
      </c>
      <c r="E315" s="183" t="s">
        <v>437</v>
      </c>
      <c r="F315" s="183" t="s">
        <v>986</v>
      </c>
      <c r="G315" s="183" t="s">
        <v>1236</v>
      </c>
      <c r="H315" s="183" t="s">
        <v>1237</v>
      </c>
      <c r="I315" s="183" t="s">
        <v>1238</v>
      </c>
      <c r="J315" s="183" t="s">
        <v>1239</v>
      </c>
      <c r="K315" s="126">
        <v>5</v>
      </c>
      <c r="L315" s="183" t="s">
        <v>66</v>
      </c>
      <c r="M315" s="183" t="s">
        <v>1015</v>
      </c>
      <c r="N315" s="183" t="s">
        <v>468</v>
      </c>
      <c r="O315" s="183" t="s">
        <v>1071</v>
      </c>
      <c r="P315" s="183" t="s">
        <v>290</v>
      </c>
      <c r="Q315" s="183" t="s">
        <v>290</v>
      </c>
      <c r="R315" s="127" t="b">
        <v>0</v>
      </c>
      <c r="S315" s="126">
        <v>0</v>
      </c>
      <c r="T315" s="127" t="b">
        <v>0</v>
      </c>
      <c r="U315" s="126">
        <v>0</v>
      </c>
      <c r="V315" s="127" t="b">
        <v>0</v>
      </c>
      <c r="W315" s="127" t="b">
        <v>1</v>
      </c>
      <c r="X315" s="183" t="s">
        <v>290</v>
      </c>
      <c r="Y315" s="183" t="b">
        <f t="shared" si="94"/>
        <v>1</v>
      </c>
      <c r="Z315" s="183" t="s">
        <v>993</v>
      </c>
      <c r="AA315" s="127" t="b">
        <v>0</v>
      </c>
      <c r="AB315" s="183" t="s">
        <v>993</v>
      </c>
      <c r="AC315" s="183" t="s">
        <v>993</v>
      </c>
      <c r="AD315" s="183" t="s">
        <v>993</v>
      </c>
      <c r="AE315" s="183">
        <f t="shared" si="98"/>
        <v>55</v>
      </c>
      <c r="AF315" s="183">
        <f t="shared" si="99"/>
        <v>55</v>
      </c>
      <c r="AG315" s="183">
        <f t="shared" si="100"/>
        <v>37</v>
      </c>
      <c r="AH315" s="183">
        <f t="shared" si="101"/>
        <v>55</v>
      </c>
      <c r="AI315" s="126">
        <v>55</v>
      </c>
      <c r="AJ315" s="126">
        <v>55</v>
      </c>
      <c r="AK315" s="126">
        <v>37</v>
      </c>
      <c r="AL315" s="126">
        <v>55</v>
      </c>
      <c r="AM315" s="126">
        <v>0</v>
      </c>
      <c r="AN315" s="126">
        <v>0</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7" t="b">
        <v>0</v>
      </c>
      <c r="BD315" s="127"/>
      <c r="BE315" s="183" t="s">
        <v>270</v>
      </c>
      <c r="BF315" s="126">
        <v>55</v>
      </c>
      <c r="BG315" s="183" t="s">
        <v>993</v>
      </c>
      <c r="BH315" s="126">
        <v>0</v>
      </c>
      <c r="BI315" s="183" t="s">
        <v>993</v>
      </c>
      <c r="BJ315" s="126">
        <v>0</v>
      </c>
      <c r="BK315" s="126">
        <v>0</v>
      </c>
      <c r="BL315" s="126">
        <v>0</v>
      </c>
      <c r="BM315" s="183" t="s">
        <v>993</v>
      </c>
      <c r="BN315" s="183" t="s">
        <v>993</v>
      </c>
      <c r="BO315" s="183" t="s">
        <v>993</v>
      </c>
      <c r="BP315" s="126">
        <v>0</v>
      </c>
      <c r="BQ315" s="183" t="s">
        <v>993</v>
      </c>
      <c r="BR315" s="126">
        <v>0</v>
      </c>
      <c r="BS315" s="183" t="s">
        <v>993</v>
      </c>
      <c r="BT315" s="126">
        <v>0</v>
      </c>
      <c r="BU315" s="126">
        <v>0</v>
      </c>
      <c r="BV315" s="126">
        <v>0</v>
      </c>
      <c r="BW315" s="183" t="s">
        <v>993</v>
      </c>
      <c r="BX315" s="126">
        <v>0</v>
      </c>
      <c r="BY315" s="183" t="s">
        <v>993</v>
      </c>
      <c r="BZ315" s="126">
        <v>0</v>
      </c>
      <c r="CA315" s="183" t="s">
        <v>993</v>
      </c>
      <c r="CB315" s="126">
        <v>0</v>
      </c>
      <c r="CC315" s="126">
        <v>0</v>
      </c>
      <c r="CD315" s="126">
        <v>0</v>
      </c>
      <c r="CE315" s="183" t="s">
        <v>993</v>
      </c>
      <c r="CF315" s="126">
        <v>0</v>
      </c>
      <c r="CG315" s="183" t="s">
        <v>993</v>
      </c>
      <c r="CH315" s="126">
        <v>0</v>
      </c>
      <c r="CI315" s="183" t="s">
        <v>993</v>
      </c>
      <c r="CJ315" s="126">
        <v>0</v>
      </c>
      <c r="CK315" s="126">
        <v>0</v>
      </c>
      <c r="CL315" s="126">
        <v>0</v>
      </c>
      <c r="CM315" s="126">
        <v>33</v>
      </c>
      <c r="CN315" s="126">
        <v>2.6</v>
      </c>
      <c r="CO315" s="126">
        <v>0</v>
      </c>
      <c r="CP315" s="126">
        <v>0</v>
      </c>
      <c r="CQ315" s="126">
        <v>0</v>
      </c>
      <c r="CR315" s="126">
        <v>7</v>
      </c>
      <c r="CS315" s="126">
        <v>0</v>
      </c>
      <c r="CT315" s="126">
        <v>0</v>
      </c>
      <c r="CU315" s="126">
        <v>0</v>
      </c>
      <c r="CV315" s="126">
        <v>0</v>
      </c>
      <c r="CW315" s="126">
        <v>0</v>
      </c>
      <c r="CX315" s="126">
        <v>0</v>
      </c>
      <c r="CY315" s="126">
        <v>0</v>
      </c>
      <c r="CZ315" s="126">
        <v>0</v>
      </c>
      <c r="DA315" s="126">
        <v>1</v>
      </c>
      <c r="DB315" s="126">
        <v>0</v>
      </c>
      <c r="DC315" s="126">
        <v>0</v>
      </c>
      <c r="DD315" s="126">
        <v>0</v>
      </c>
      <c r="DE315" s="126">
        <v>0</v>
      </c>
      <c r="DF315" s="126">
        <v>0</v>
      </c>
      <c r="DG315" s="127" t="b">
        <v>0</v>
      </c>
      <c r="DH315" s="183" t="s">
        <v>999</v>
      </c>
      <c r="DI315" s="183" t="s">
        <v>1000</v>
      </c>
      <c r="DJ315" s="183" t="s">
        <v>525</v>
      </c>
      <c r="DK315" s="183" t="s">
        <v>521</v>
      </c>
      <c r="DL315" s="126">
        <v>1369</v>
      </c>
      <c r="DM315" s="126">
        <v>1189</v>
      </c>
      <c r="DN315" s="126">
        <v>43</v>
      </c>
      <c r="DO315" s="126">
        <v>137</v>
      </c>
      <c r="DP315" s="126">
        <v>20317</v>
      </c>
      <c r="DQ315" s="126">
        <v>1366</v>
      </c>
      <c r="DR315" s="167">
        <f t="shared" si="83"/>
        <v>1.012054794520548</v>
      </c>
      <c r="DS315" s="168">
        <f t="shared" si="84"/>
        <v>14.857038391224863</v>
      </c>
      <c r="DT315" s="126">
        <v>1369</v>
      </c>
      <c r="DU315" s="126">
        <v>752</v>
      </c>
      <c r="DV315" s="126">
        <v>565</v>
      </c>
      <c r="DW315" s="126">
        <v>23</v>
      </c>
      <c r="DX315" s="126">
        <v>29</v>
      </c>
      <c r="DY315" s="126">
        <v>0</v>
      </c>
      <c r="DZ315" s="126">
        <v>0</v>
      </c>
      <c r="EA315" s="126">
        <v>0</v>
      </c>
      <c r="EB315" s="126">
        <v>1366</v>
      </c>
      <c r="EC315" s="126">
        <v>711</v>
      </c>
      <c r="ED315" s="126">
        <v>515</v>
      </c>
      <c r="EE315" s="126">
        <v>94</v>
      </c>
      <c r="EF315" s="126">
        <v>12</v>
      </c>
      <c r="EG315" s="126">
        <v>14</v>
      </c>
      <c r="EH315" s="126">
        <v>3</v>
      </c>
      <c r="EI315" s="126">
        <v>4</v>
      </c>
      <c r="EJ315" s="126">
        <v>13</v>
      </c>
      <c r="EK315" s="126">
        <v>0</v>
      </c>
      <c r="EL315" s="126">
        <v>655</v>
      </c>
      <c r="EM315" s="126">
        <v>623</v>
      </c>
      <c r="EN315" s="126">
        <v>21</v>
      </c>
      <c r="EO315" s="126">
        <v>11</v>
      </c>
      <c r="EP315" s="126">
        <v>0</v>
      </c>
      <c r="EQ315" s="126">
        <v>0</v>
      </c>
      <c r="ER315" s="127" t="b">
        <v>0</v>
      </c>
      <c r="ES315" s="127" t="b">
        <v>0</v>
      </c>
      <c r="ET315" s="127" t="b">
        <v>0</v>
      </c>
      <c r="EU315" s="128">
        <v>0.45100000000000001</v>
      </c>
      <c r="EV315" s="128">
        <v>0.214</v>
      </c>
      <c r="EW315" s="128">
        <v>0.18899999999999997</v>
      </c>
      <c r="EX315" s="128">
        <v>9.3000000000000013E-2</v>
      </c>
      <c r="EY315" s="128">
        <v>0.184</v>
      </c>
      <c r="EZ315" s="128">
        <v>0.316</v>
      </c>
      <c r="FA315" s="127" t="b">
        <v>0</v>
      </c>
      <c r="FB315" s="127" t="b">
        <v>0</v>
      </c>
      <c r="FC315" s="127" t="b">
        <v>0</v>
      </c>
      <c r="FD315" s="128">
        <v>0</v>
      </c>
      <c r="FE315" s="128">
        <v>0</v>
      </c>
      <c r="FF315" s="128">
        <v>0</v>
      </c>
      <c r="FG315" s="128">
        <v>0</v>
      </c>
      <c r="FH315" s="128">
        <v>0</v>
      </c>
      <c r="FI315" s="128">
        <v>0</v>
      </c>
      <c r="FJ315" s="127" t="b">
        <v>0</v>
      </c>
      <c r="FK315" s="127" t="b">
        <v>0</v>
      </c>
      <c r="FL315" s="127" t="b">
        <v>0</v>
      </c>
      <c r="FM315" s="128">
        <v>0.45100000000000001</v>
      </c>
      <c r="FN315" s="128">
        <v>0.214</v>
      </c>
      <c r="FO315" s="128">
        <v>0.18899999999999997</v>
      </c>
      <c r="FP315" s="128">
        <v>9.3000000000000013E-2</v>
      </c>
      <c r="FQ315" s="128">
        <v>0.184</v>
      </c>
      <c r="FR315" s="128">
        <v>0.316</v>
      </c>
      <c r="FS315" s="183" t="s">
        <v>993</v>
      </c>
      <c r="FT315" s="128">
        <v>0</v>
      </c>
      <c r="FU315" s="126">
        <v>0</v>
      </c>
      <c r="FV315" s="126">
        <v>655</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6">
        <v>0</v>
      </c>
      <c r="GM315" s="127" t="b">
        <v>0</v>
      </c>
      <c r="GN315" s="183" t="s">
        <v>993</v>
      </c>
      <c r="GO315" s="183" t="s">
        <v>993</v>
      </c>
      <c r="GP315" s="183" t="s">
        <v>993</v>
      </c>
      <c r="GQ315" s="183" t="s">
        <v>993</v>
      </c>
      <c r="GR315" s="127"/>
      <c r="GS315" s="123"/>
    </row>
    <row r="316" spans="1:201">
      <c r="A316" s="122"/>
      <c r="B316" s="210" t="s">
        <v>726</v>
      </c>
      <c r="C316" s="183" t="s">
        <v>1245</v>
      </c>
      <c r="D316" s="183" t="s">
        <v>66</v>
      </c>
      <c r="E316" s="183" t="s">
        <v>437</v>
      </c>
      <c r="F316" s="183" t="s">
        <v>986</v>
      </c>
      <c r="G316" s="183" t="s">
        <v>1236</v>
      </c>
      <c r="H316" s="183" t="s">
        <v>1237</v>
      </c>
      <c r="I316" s="183" t="s">
        <v>1238</v>
      </c>
      <c r="J316" s="183" t="s">
        <v>1239</v>
      </c>
      <c r="K316" s="126">
        <v>6</v>
      </c>
      <c r="L316" s="183" t="s">
        <v>66</v>
      </c>
      <c r="M316" s="183" t="s">
        <v>1016</v>
      </c>
      <c r="N316" s="183" t="s">
        <v>744</v>
      </c>
      <c r="O316" s="183" t="s">
        <v>1071</v>
      </c>
      <c r="P316" s="183" t="s">
        <v>290</v>
      </c>
      <c r="Q316" s="183" t="s">
        <v>290</v>
      </c>
      <c r="R316" s="127" t="b">
        <v>1</v>
      </c>
      <c r="S316" s="126">
        <v>20</v>
      </c>
      <c r="T316" s="127" t="b">
        <v>1</v>
      </c>
      <c r="U316" s="126">
        <v>34</v>
      </c>
      <c r="V316" s="127" t="b">
        <v>1</v>
      </c>
      <c r="W316" s="127" t="b">
        <v>0</v>
      </c>
      <c r="X316" s="183" t="s">
        <v>290</v>
      </c>
      <c r="Y316" s="183" t="b">
        <f t="shared" si="94"/>
        <v>1</v>
      </c>
      <c r="Z316" s="183" t="s">
        <v>993</v>
      </c>
      <c r="AA316" s="127" t="b">
        <v>0</v>
      </c>
      <c r="AB316" s="183" t="s">
        <v>993</v>
      </c>
      <c r="AC316" s="183" t="s">
        <v>993</v>
      </c>
      <c r="AD316" s="183" t="s">
        <v>993</v>
      </c>
      <c r="AE316" s="183">
        <f t="shared" si="98"/>
        <v>54</v>
      </c>
      <c r="AF316" s="183">
        <f t="shared" si="99"/>
        <v>21</v>
      </c>
      <c r="AG316" s="183">
        <f t="shared" si="100"/>
        <v>0</v>
      </c>
      <c r="AH316" s="183">
        <f t="shared" si="101"/>
        <v>54</v>
      </c>
      <c r="AI316" s="126">
        <v>54</v>
      </c>
      <c r="AJ316" s="126">
        <v>21</v>
      </c>
      <c r="AK316" s="126">
        <v>0</v>
      </c>
      <c r="AL316" s="126">
        <v>54</v>
      </c>
      <c r="AM316" s="126">
        <v>0</v>
      </c>
      <c r="AN316" s="126">
        <v>0</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7" t="b">
        <v>0</v>
      </c>
      <c r="BD316" s="127"/>
      <c r="BE316" s="183" t="s">
        <v>270</v>
      </c>
      <c r="BF316" s="126">
        <v>54</v>
      </c>
      <c r="BG316" s="183" t="s">
        <v>993</v>
      </c>
      <c r="BH316" s="126">
        <v>0</v>
      </c>
      <c r="BI316" s="183" t="s">
        <v>993</v>
      </c>
      <c r="BJ316" s="126">
        <v>0</v>
      </c>
      <c r="BK316" s="126">
        <v>0</v>
      </c>
      <c r="BL316" s="126">
        <v>0</v>
      </c>
      <c r="BM316" s="183" t="s">
        <v>993</v>
      </c>
      <c r="BN316" s="183" t="s">
        <v>993</v>
      </c>
      <c r="BO316" s="183" t="s">
        <v>993</v>
      </c>
      <c r="BP316" s="126">
        <v>0</v>
      </c>
      <c r="BQ316" s="183" t="s">
        <v>993</v>
      </c>
      <c r="BR316" s="126">
        <v>0</v>
      </c>
      <c r="BS316" s="183" t="s">
        <v>993</v>
      </c>
      <c r="BT316" s="126">
        <v>0</v>
      </c>
      <c r="BU316" s="126">
        <v>0</v>
      </c>
      <c r="BV316" s="126">
        <v>0</v>
      </c>
      <c r="BW316" s="183" t="s">
        <v>993</v>
      </c>
      <c r="BX316" s="126">
        <v>0</v>
      </c>
      <c r="BY316" s="183" t="s">
        <v>993</v>
      </c>
      <c r="BZ316" s="126">
        <v>0</v>
      </c>
      <c r="CA316" s="183" t="s">
        <v>993</v>
      </c>
      <c r="CB316" s="126">
        <v>0</v>
      </c>
      <c r="CC316" s="126">
        <v>0</v>
      </c>
      <c r="CD316" s="126">
        <v>0</v>
      </c>
      <c r="CE316" s="183" t="s">
        <v>993</v>
      </c>
      <c r="CF316" s="126">
        <v>0</v>
      </c>
      <c r="CG316" s="183" t="s">
        <v>993</v>
      </c>
      <c r="CH316" s="126">
        <v>0</v>
      </c>
      <c r="CI316" s="183" t="s">
        <v>993</v>
      </c>
      <c r="CJ316" s="126">
        <v>0</v>
      </c>
      <c r="CK316" s="126">
        <v>0</v>
      </c>
      <c r="CL316" s="126">
        <v>0</v>
      </c>
      <c r="CM316" s="126">
        <v>15</v>
      </c>
      <c r="CN316" s="126">
        <v>0</v>
      </c>
      <c r="CO316" s="126">
        <v>0</v>
      </c>
      <c r="CP316" s="126">
        <v>0</v>
      </c>
      <c r="CQ316" s="126">
        <v>0</v>
      </c>
      <c r="CR316" s="126">
        <v>0.6</v>
      </c>
      <c r="CS316" s="126">
        <v>0</v>
      </c>
      <c r="CT316" s="126">
        <v>0</v>
      </c>
      <c r="CU316" s="126">
        <v>0</v>
      </c>
      <c r="CV316" s="126">
        <v>0</v>
      </c>
      <c r="CW316" s="126">
        <v>0</v>
      </c>
      <c r="CX316" s="126">
        <v>0</v>
      </c>
      <c r="CY316" s="126">
        <v>0</v>
      </c>
      <c r="CZ316" s="126">
        <v>0</v>
      </c>
      <c r="DA316" s="126">
        <v>0</v>
      </c>
      <c r="DB316" s="126">
        <v>0</v>
      </c>
      <c r="DC316" s="126">
        <v>0</v>
      </c>
      <c r="DD316" s="126">
        <v>0</v>
      </c>
      <c r="DE316" s="126">
        <v>0</v>
      </c>
      <c r="DF316" s="126">
        <v>0</v>
      </c>
      <c r="DG316" s="127" t="b">
        <v>0</v>
      </c>
      <c r="DH316" s="183" t="s">
        <v>999</v>
      </c>
      <c r="DI316" s="183" t="s">
        <v>270</v>
      </c>
      <c r="DJ316" s="183" t="s">
        <v>1000</v>
      </c>
      <c r="DK316" s="183" t="s">
        <v>525</v>
      </c>
      <c r="DL316" s="126">
        <v>205</v>
      </c>
      <c r="DM316" s="126">
        <v>7</v>
      </c>
      <c r="DN316" s="126">
        <v>1</v>
      </c>
      <c r="DO316" s="126">
        <v>197</v>
      </c>
      <c r="DP316" s="126">
        <v>2080</v>
      </c>
      <c r="DQ316" s="126">
        <v>205</v>
      </c>
      <c r="DR316" s="167">
        <f t="shared" si="83"/>
        <v>0.10553018772196854</v>
      </c>
      <c r="DS316" s="168">
        <f t="shared" si="84"/>
        <v>10.146341463414634</v>
      </c>
      <c r="DT316" s="126">
        <v>205</v>
      </c>
      <c r="DU316" s="126">
        <v>7</v>
      </c>
      <c r="DV316" s="126">
        <v>183</v>
      </c>
      <c r="DW316" s="126">
        <v>2</v>
      </c>
      <c r="DX316" s="126">
        <v>13</v>
      </c>
      <c r="DY316" s="126">
        <v>0</v>
      </c>
      <c r="DZ316" s="126">
        <v>0</v>
      </c>
      <c r="EA316" s="126">
        <v>0</v>
      </c>
      <c r="EB316" s="126">
        <v>205</v>
      </c>
      <c r="EC316" s="126">
        <v>4</v>
      </c>
      <c r="ED316" s="126">
        <v>167</v>
      </c>
      <c r="EE316" s="126">
        <v>9</v>
      </c>
      <c r="EF316" s="126">
        <v>4</v>
      </c>
      <c r="EG316" s="126">
        <v>2</v>
      </c>
      <c r="EH316" s="126">
        <v>0</v>
      </c>
      <c r="EI316" s="126">
        <v>4</v>
      </c>
      <c r="EJ316" s="126">
        <v>1</v>
      </c>
      <c r="EK316" s="126">
        <v>14</v>
      </c>
      <c r="EL316" s="126">
        <v>201</v>
      </c>
      <c r="EM316" s="126">
        <v>201</v>
      </c>
      <c r="EN316" s="126">
        <v>0</v>
      </c>
      <c r="EO316" s="126">
        <v>0</v>
      </c>
      <c r="EP316" s="126">
        <v>0</v>
      </c>
      <c r="EQ316" s="126">
        <v>0</v>
      </c>
      <c r="ER316" s="127" t="b">
        <v>0</v>
      </c>
      <c r="ES316" s="127" t="b">
        <v>0</v>
      </c>
      <c r="ET316" s="127" t="b">
        <v>0</v>
      </c>
      <c r="EU316" s="128">
        <v>0.38400000000000001</v>
      </c>
      <c r="EV316" s="128">
        <v>0.34299999999999997</v>
      </c>
      <c r="EW316" s="128">
        <v>0.156</v>
      </c>
      <c r="EX316" s="128">
        <v>0.115</v>
      </c>
      <c r="EY316" s="128">
        <v>0</v>
      </c>
      <c r="EZ316" s="128">
        <v>0.20300000000000001</v>
      </c>
      <c r="FA316" s="127" t="b">
        <v>0</v>
      </c>
      <c r="FB316" s="127" t="b">
        <v>0</v>
      </c>
      <c r="FC316" s="127" t="b">
        <v>0</v>
      </c>
      <c r="FD316" s="128">
        <v>0</v>
      </c>
      <c r="FE316" s="128">
        <v>0</v>
      </c>
      <c r="FF316" s="128">
        <v>0</v>
      </c>
      <c r="FG316" s="128">
        <v>0</v>
      </c>
      <c r="FH316" s="128">
        <v>0</v>
      </c>
      <c r="FI316" s="128">
        <v>0</v>
      </c>
      <c r="FJ316" s="127" t="b">
        <v>0</v>
      </c>
      <c r="FK316" s="127" t="b">
        <v>0</v>
      </c>
      <c r="FL316" s="127" t="b">
        <v>0</v>
      </c>
      <c r="FM316" s="128">
        <v>0.38400000000000001</v>
      </c>
      <c r="FN316" s="128">
        <v>0.34299999999999997</v>
      </c>
      <c r="FO316" s="128">
        <v>0.156</v>
      </c>
      <c r="FP316" s="128">
        <v>0.115</v>
      </c>
      <c r="FQ316" s="128">
        <v>0</v>
      </c>
      <c r="FR316" s="128">
        <v>0.20300000000000001</v>
      </c>
      <c r="FS316" s="183" t="s">
        <v>993</v>
      </c>
      <c r="FT316" s="128">
        <v>0</v>
      </c>
      <c r="FU316" s="126">
        <v>0</v>
      </c>
      <c r="FV316" s="126">
        <v>201</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6">
        <v>0</v>
      </c>
      <c r="GM316" s="127" t="b">
        <v>0</v>
      </c>
      <c r="GN316" s="183" t="s">
        <v>993</v>
      </c>
      <c r="GO316" s="183" t="s">
        <v>993</v>
      </c>
      <c r="GP316" s="183" t="s">
        <v>993</v>
      </c>
      <c r="GQ316" s="183" t="s">
        <v>993</v>
      </c>
      <c r="GR316" s="127"/>
      <c r="GS316" s="123"/>
    </row>
    <row r="317" spans="1:201">
      <c r="A317" s="122"/>
      <c r="B317" s="210" t="s">
        <v>726</v>
      </c>
      <c r="C317" s="183" t="s">
        <v>1245</v>
      </c>
      <c r="D317" s="183" t="s">
        <v>66</v>
      </c>
      <c r="E317" s="183" t="s">
        <v>437</v>
      </c>
      <c r="F317" s="183" t="s">
        <v>986</v>
      </c>
      <c r="G317" s="183" t="s">
        <v>1236</v>
      </c>
      <c r="H317" s="183" t="s">
        <v>1237</v>
      </c>
      <c r="I317" s="183" t="s">
        <v>1238</v>
      </c>
      <c r="J317" s="183" t="s">
        <v>1239</v>
      </c>
      <c r="K317" s="126">
        <v>7</v>
      </c>
      <c r="L317" s="183" t="s">
        <v>66</v>
      </c>
      <c r="M317" s="183" t="s">
        <v>1018</v>
      </c>
      <c r="N317" s="183" t="s">
        <v>745</v>
      </c>
      <c r="O317" s="183" t="s">
        <v>1071</v>
      </c>
      <c r="P317" s="183" t="s">
        <v>290</v>
      </c>
      <c r="Q317" s="183" t="s">
        <v>290</v>
      </c>
      <c r="R317" s="127" t="b">
        <v>0</v>
      </c>
      <c r="S317" s="126">
        <v>0</v>
      </c>
      <c r="T317" s="127" t="b">
        <v>0</v>
      </c>
      <c r="U317" s="126">
        <v>0</v>
      </c>
      <c r="V317" s="127" t="b">
        <v>0</v>
      </c>
      <c r="W317" s="127" t="b">
        <v>1</v>
      </c>
      <c r="X317" s="183" t="s">
        <v>290</v>
      </c>
      <c r="Y317" s="183" t="b">
        <f t="shared" si="94"/>
        <v>1</v>
      </c>
      <c r="Z317" s="183" t="s">
        <v>993</v>
      </c>
      <c r="AA317" s="127" t="b">
        <v>0</v>
      </c>
      <c r="AB317" s="183" t="s">
        <v>993</v>
      </c>
      <c r="AC317" s="183" t="s">
        <v>993</v>
      </c>
      <c r="AD317" s="183" t="s">
        <v>993</v>
      </c>
      <c r="AE317" s="183">
        <f t="shared" si="98"/>
        <v>55</v>
      </c>
      <c r="AF317" s="183">
        <f t="shared" si="99"/>
        <v>55</v>
      </c>
      <c r="AG317" s="183">
        <f t="shared" si="100"/>
        <v>37</v>
      </c>
      <c r="AH317" s="183">
        <f t="shared" si="101"/>
        <v>55</v>
      </c>
      <c r="AI317" s="126">
        <v>55</v>
      </c>
      <c r="AJ317" s="126">
        <v>55</v>
      </c>
      <c r="AK317" s="126">
        <v>37</v>
      </c>
      <c r="AL317" s="126">
        <v>55</v>
      </c>
      <c r="AM317" s="126">
        <v>0</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7" t="b">
        <v>0</v>
      </c>
      <c r="BD317" s="127"/>
      <c r="BE317" s="183" t="s">
        <v>270</v>
      </c>
      <c r="BF317" s="126">
        <v>55</v>
      </c>
      <c r="BG317" s="183" t="s">
        <v>993</v>
      </c>
      <c r="BH317" s="126">
        <v>0</v>
      </c>
      <c r="BI317" s="183" t="s">
        <v>993</v>
      </c>
      <c r="BJ317" s="126">
        <v>0</v>
      </c>
      <c r="BK317" s="126">
        <v>0</v>
      </c>
      <c r="BL317" s="126">
        <v>0</v>
      </c>
      <c r="BM317" s="183" t="s">
        <v>993</v>
      </c>
      <c r="BN317" s="183" t="s">
        <v>993</v>
      </c>
      <c r="BO317" s="183" t="s">
        <v>993</v>
      </c>
      <c r="BP317" s="126">
        <v>0</v>
      </c>
      <c r="BQ317" s="183" t="s">
        <v>993</v>
      </c>
      <c r="BR317" s="126">
        <v>0</v>
      </c>
      <c r="BS317" s="183" t="s">
        <v>993</v>
      </c>
      <c r="BT317" s="126">
        <v>0</v>
      </c>
      <c r="BU317" s="126">
        <v>0</v>
      </c>
      <c r="BV317" s="126">
        <v>0</v>
      </c>
      <c r="BW317" s="183" t="s">
        <v>993</v>
      </c>
      <c r="BX317" s="126">
        <v>0</v>
      </c>
      <c r="BY317" s="183" t="s">
        <v>993</v>
      </c>
      <c r="BZ317" s="126">
        <v>0</v>
      </c>
      <c r="CA317" s="183" t="s">
        <v>993</v>
      </c>
      <c r="CB317" s="126">
        <v>0</v>
      </c>
      <c r="CC317" s="126">
        <v>0</v>
      </c>
      <c r="CD317" s="126">
        <v>0</v>
      </c>
      <c r="CE317" s="183" t="s">
        <v>993</v>
      </c>
      <c r="CF317" s="126">
        <v>0</v>
      </c>
      <c r="CG317" s="183" t="s">
        <v>993</v>
      </c>
      <c r="CH317" s="126">
        <v>0</v>
      </c>
      <c r="CI317" s="183" t="s">
        <v>993</v>
      </c>
      <c r="CJ317" s="126">
        <v>0</v>
      </c>
      <c r="CK317" s="126">
        <v>0</v>
      </c>
      <c r="CL317" s="126">
        <v>0</v>
      </c>
      <c r="CM317" s="126">
        <v>32</v>
      </c>
      <c r="CN317" s="126">
        <v>0.8</v>
      </c>
      <c r="CO317" s="126">
        <v>0</v>
      </c>
      <c r="CP317" s="126">
        <v>0.8</v>
      </c>
      <c r="CQ317" s="126">
        <v>0</v>
      </c>
      <c r="CR317" s="126">
        <v>3.4</v>
      </c>
      <c r="CS317" s="126">
        <v>0</v>
      </c>
      <c r="CT317" s="126">
        <v>0</v>
      </c>
      <c r="CU317" s="126">
        <v>0</v>
      </c>
      <c r="CV317" s="126">
        <v>0</v>
      </c>
      <c r="CW317" s="126">
        <v>0</v>
      </c>
      <c r="CX317" s="126">
        <v>0</v>
      </c>
      <c r="CY317" s="126">
        <v>0</v>
      </c>
      <c r="CZ317" s="126">
        <v>0</v>
      </c>
      <c r="DA317" s="126">
        <v>1</v>
      </c>
      <c r="DB317" s="126">
        <v>0</v>
      </c>
      <c r="DC317" s="126">
        <v>0</v>
      </c>
      <c r="DD317" s="126">
        <v>0</v>
      </c>
      <c r="DE317" s="126">
        <v>0</v>
      </c>
      <c r="DF317" s="126">
        <v>0</v>
      </c>
      <c r="DG317" s="127" t="b">
        <v>0</v>
      </c>
      <c r="DH317" s="183" t="s">
        <v>999</v>
      </c>
      <c r="DI317" s="183" t="s">
        <v>293</v>
      </c>
      <c r="DJ317" s="183" t="s">
        <v>270</v>
      </c>
      <c r="DK317" s="183" t="s">
        <v>525</v>
      </c>
      <c r="DL317" s="126">
        <v>946</v>
      </c>
      <c r="DM317" s="126">
        <v>498</v>
      </c>
      <c r="DN317" s="126">
        <v>43</v>
      </c>
      <c r="DO317" s="126">
        <v>405</v>
      </c>
      <c r="DP317" s="126">
        <v>20203</v>
      </c>
      <c r="DQ317" s="126">
        <v>947</v>
      </c>
      <c r="DR317" s="167">
        <f t="shared" si="83"/>
        <v>1.0063760896637608</v>
      </c>
      <c r="DS317" s="168">
        <f t="shared" si="84"/>
        <v>21.344955097728473</v>
      </c>
      <c r="DT317" s="126">
        <v>946</v>
      </c>
      <c r="DU317" s="126">
        <v>323</v>
      </c>
      <c r="DV317" s="126">
        <v>535</v>
      </c>
      <c r="DW317" s="126">
        <v>14</v>
      </c>
      <c r="DX317" s="126">
        <v>74</v>
      </c>
      <c r="DY317" s="126">
        <v>0</v>
      </c>
      <c r="DZ317" s="126">
        <v>0</v>
      </c>
      <c r="EA317" s="126">
        <v>0</v>
      </c>
      <c r="EB317" s="126">
        <v>947</v>
      </c>
      <c r="EC317" s="126">
        <v>165</v>
      </c>
      <c r="ED317" s="126">
        <v>588</v>
      </c>
      <c r="EE317" s="126">
        <v>51</v>
      </c>
      <c r="EF317" s="126">
        <v>16</v>
      </c>
      <c r="EG317" s="126">
        <v>33</v>
      </c>
      <c r="EH317" s="126">
        <v>10</v>
      </c>
      <c r="EI317" s="126">
        <v>13</v>
      </c>
      <c r="EJ317" s="126">
        <v>71</v>
      </c>
      <c r="EK317" s="126">
        <v>0</v>
      </c>
      <c r="EL317" s="126">
        <v>782</v>
      </c>
      <c r="EM317" s="126">
        <v>764</v>
      </c>
      <c r="EN317" s="126">
        <v>7</v>
      </c>
      <c r="EO317" s="126">
        <v>11</v>
      </c>
      <c r="EP317" s="126">
        <v>0</v>
      </c>
      <c r="EQ317" s="126">
        <v>0</v>
      </c>
      <c r="ER317" s="127" t="b">
        <v>0</v>
      </c>
      <c r="ES317" s="127" t="b">
        <v>0</v>
      </c>
      <c r="ET317" s="127" t="b">
        <v>0</v>
      </c>
      <c r="EU317" s="128">
        <v>0.54799999999999993</v>
      </c>
      <c r="EV317" s="128">
        <v>0.32899999999999996</v>
      </c>
      <c r="EW317" s="128">
        <v>0.28999999999999998</v>
      </c>
      <c r="EX317" s="128">
        <v>0.19600000000000001</v>
      </c>
      <c r="EY317" s="128">
        <v>3.4000000000000002E-2</v>
      </c>
      <c r="EZ317" s="128">
        <v>0.33500000000000002</v>
      </c>
      <c r="FA317" s="127" t="b">
        <v>0</v>
      </c>
      <c r="FB317" s="127" t="b">
        <v>0</v>
      </c>
      <c r="FC317" s="127" t="b">
        <v>0</v>
      </c>
      <c r="FD317" s="128">
        <v>0</v>
      </c>
      <c r="FE317" s="128">
        <v>0</v>
      </c>
      <c r="FF317" s="128">
        <v>0</v>
      </c>
      <c r="FG317" s="128">
        <v>0</v>
      </c>
      <c r="FH317" s="128">
        <v>0</v>
      </c>
      <c r="FI317" s="128">
        <v>0</v>
      </c>
      <c r="FJ317" s="127" t="b">
        <v>0</v>
      </c>
      <c r="FK317" s="127" t="b">
        <v>0</v>
      </c>
      <c r="FL317" s="127" t="b">
        <v>0</v>
      </c>
      <c r="FM317" s="128">
        <v>0.54799999999999993</v>
      </c>
      <c r="FN317" s="128">
        <v>0.32899999999999996</v>
      </c>
      <c r="FO317" s="128">
        <v>0.28999999999999998</v>
      </c>
      <c r="FP317" s="128">
        <v>0.19600000000000001</v>
      </c>
      <c r="FQ317" s="128">
        <v>3.4000000000000002E-2</v>
      </c>
      <c r="FR317" s="128">
        <v>0.33500000000000002</v>
      </c>
      <c r="FS317" s="183" t="s">
        <v>993</v>
      </c>
      <c r="FT317" s="128">
        <v>0</v>
      </c>
      <c r="FU317" s="126">
        <v>0</v>
      </c>
      <c r="FV317" s="126">
        <v>782</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6">
        <v>0</v>
      </c>
      <c r="GM317" s="127" t="b">
        <v>0</v>
      </c>
      <c r="GN317" s="183" t="s">
        <v>993</v>
      </c>
      <c r="GO317" s="183" t="s">
        <v>993</v>
      </c>
      <c r="GP317" s="183" t="s">
        <v>993</v>
      </c>
      <c r="GQ317" s="183" t="s">
        <v>993</v>
      </c>
      <c r="GR317" s="127"/>
      <c r="GS317" s="123"/>
    </row>
    <row r="318" spans="1:201">
      <c r="A318" s="122"/>
      <c r="B318" s="210" t="s">
        <v>728</v>
      </c>
      <c r="C318" s="183" t="s">
        <v>1248</v>
      </c>
      <c r="D318" s="183" t="s">
        <v>63</v>
      </c>
      <c r="E318" s="183" t="s">
        <v>437</v>
      </c>
      <c r="F318" s="183" t="s">
        <v>986</v>
      </c>
      <c r="G318" s="183" t="s">
        <v>1236</v>
      </c>
      <c r="H318" s="183" t="s">
        <v>1237</v>
      </c>
      <c r="I318" s="183" t="s">
        <v>1249</v>
      </c>
      <c r="J318" s="183" t="s">
        <v>1250</v>
      </c>
      <c r="K318" s="126">
        <v>1</v>
      </c>
      <c r="L318" s="183" t="s">
        <v>63</v>
      </c>
      <c r="M318" s="183" t="s">
        <v>1019</v>
      </c>
      <c r="N318" s="183" t="s">
        <v>611</v>
      </c>
      <c r="O318" s="183" t="s">
        <v>1058</v>
      </c>
      <c r="P318" s="183" t="s">
        <v>293</v>
      </c>
      <c r="Q318" s="183" t="s">
        <v>290</v>
      </c>
      <c r="R318" s="127" t="b">
        <v>1</v>
      </c>
      <c r="S318" s="126">
        <v>17</v>
      </c>
      <c r="T318" s="127" t="b">
        <v>1</v>
      </c>
      <c r="U318" s="126">
        <v>41</v>
      </c>
      <c r="V318" s="127" t="b">
        <v>0</v>
      </c>
      <c r="W318" s="127" t="b">
        <v>0</v>
      </c>
      <c r="X318" s="183" t="s">
        <v>290</v>
      </c>
      <c r="Y318" s="183" t="b">
        <f t="shared" si="94"/>
        <v>1</v>
      </c>
      <c r="Z318" s="183" t="s">
        <v>993</v>
      </c>
      <c r="AA318" s="127" t="b">
        <v>0</v>
      </c>
      <c r="AB318" s="183" t="s">
        <v>993</v>
      </c>
      <c r="AC318" s="183" t="s">
        <v>993</v>
      </c>
      <c r="AD318" s="183" t="s">
        <v>993</v>
      </c>
      <c r="AE318" s="183">
        <f t="shared" si="98"/>
        <v>58</v>
      </c>
      <c r="AF318" s="183">
        <f t="shared" si="99"/>
        <v>58</v>
      </c>
      <c r="AG318" s="183">
        <f t="shared" si="100"/>
        <v>58</v>
      </c>
      <c r="AH318" s="183">
        <f t="shared" si="101"/>
        <v>58</v>
      </c>
      <c r="AI318" s="126">
        <v>58</v>
      </c>
      <c r="AJ318" s="126">
        <v>58</v>
      </c>
      <c r="AK318" s="126">
        <v>58</v>
      </c>
      <c r="AL318" s="126">
        <v>58</v>
      </c>
      <c r="AM318" s="126">
        <v>0</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7" t="b">
        <v>0</v>
      </c>
      <c r="BD318" s="127"/>
      <c r="BE318" s="183" t="s">
        <v>296</v>
      </c>
      <c r="BF318" s="126">
        <v>58</v>
      </c>
      <c r="BG318" s="183" t="s">
        <v>993</v>
      </c>
      <c r="BH318" s="126">
        <v>0</v>
      </c>
      <c r="BI318" s="183" t="s">
        <v>993</v>
      </c>
      <c r="BJ318" s="126">
        <v>0</v>
      </c>
      <c r="BK318" s="126">
        <v>0</v>
      </c>
      <c r="BL318" s="126">
        <v>0</v>
      </c>
      <c r="BM318" s="183" t="s">
        <v>993</v>
      </c>
      <c r="BN318" s="183" t="s">
        <v>993</v>
      </c>
      <c r="BO318" s="183" t="s">
        <v>993</v>
      </c>
      <c r="BP318" s="126">
        <v>0</v>
      </c>
      <c r="BQ318" s="183" t="s">
        <v>993</v>
      </c>
      <c r="BR318" s="126">
        <v>0</v>
      </c>
      <c r="BS318" s="183" t="s">
        <v>993</v>
      </c>
      <c r="BT318" s="126">
        <v>0</v>
      </c>
      <c r="BU318" s="126">
        <v>0</v>
      </c>
      <c r="BV318" s="126">
        <v>0</v>
      </c>
      <c r="BW318" s="183" t="s">
        <v>993</v>
      </c>
      <c r="BX318" s="126">
        <v>0</v>
      </c>
      <c r="BY318" s="183" t="s">
        <v>993</v>
      </c>
      <c r="BZ318" s="126">
        <v>0</v>
      </c>
      <c r="CA318" s="183" t="s">
        <v>993</v>
      </c>
      <c r="CB318" s="126">
        <v>0</v>
      </c>
      <c r="CC318" s="126">
        <v>0</v>
      </c>
      <c r="CD318" s="126">
        <v>0</v>
      </c>
      <c r="CE318" s="183" t="s">
        <v>993</v>
      </c>
      <c r="CF318" s="126">
        <v>0</v>
      </c>
      <c r="CG318" s="183" t="s">
        <v>993</v>
      </c>
      <c r="CH318" s="126">
        <v>0</v>
      </c>
      <c r="CI318" s="183" t="s">
        <v>993</v>
      </c>
      <c r="CJ318" s="126">
        <v>0</v>
      </c>
      <c r="CK318" s="126">
        <v>0</v>
      </c>
      <c r="CL318" s="126">
        <v>0</v>
      </c>
      <c r="CM318" s="126">
        <v>17</v>
      </c>
      <c r="CN318" s="126">
        <v>0.8</v>
      </c>
      <c r="CO318" s="126">
        <v>0</v>
      </c>
      <c r="CP318" s="126">
        <v>0</v>
      </c>
      <c r="CQ318" s="126">
        <v>3</v>
      </c>
      <c r="CR318" s="126">
        <v>0</v>
      </c>
      <c r="CS318" s="126">
        <v>0</v>
      </c>
      <c r="CT318" s="126">
        <v>0</v>
      </c>
      <c r="CU318" s="126">
        <v>2</v>
      </c>
      <c r="CV318" s="126">
        <v>0</v>
      </c>
      <c r="CW318" s="126">
        <v>1</v>
      </c>
      <c r="CX318" s="126">
        <v>0</v>
      </c>
      <c r="CY318" s="126">
        <v>0</v>
      </c>
      <c r="CZ318" s="126">
        <v>0</v>
      </c>
      <c r="DA318" s="126">
        <v>1</v>
      </c>
      <c r="DB318" s="126">
        <v>0</v>
      </c>
      <c r="DC318" s="126">
        <v>0</v>
      </c>
      <c r="DD318" s="126">
        <v>0</v>
      </c>
      <c r="DE318" s="126">
        <v>0</v>
      </c>
      <c r="DF318" s="126">
        <v>0</v>
      </c>
      <c r="DG318" s="127" t="b">
        <v>0</v>
      </c>
      <c r="DH318" s="183" t="s">
        <v>270</v>
      </c>
      <c r="DI318" s="183" t="s">
        <v>993</v>
      </c>
      <c r="DJ318" s="183" t="s">
        <v>993</v>
      </c>
      <c r="DK318" s="183" t="s">
        <v>993</v>
      </c>
      <c r="DL318" s="126">
        <v>700</v>
      </c>
      <c r="DM318" s="126">
        <v>81</v>
      </c>
      <c r="DN318" s="126">
        <v>279</v>
      </c>
      <c r="DO318" s="126">
        <v>340</v>
      </c>
      <c r="DP318" s="126">
        <v>8071</v>
      </c>
      <c r="DQ318" s="126">
        <v>661</v>
      </c>
      <c r="DR318" s="167">
        <f t="shared" si="83"/>
        <v>0.38124704770902218</v>
      </c>
      <c r="DS318" s="168">
        <f t="shared" si="84"/>
        <v>11.860396767083028</v>
      </c>
      <c r="DT318" s="126">
        <v>700</v>
      </c>
      <c r="DU318" s="126">
        <v>21</v>
      </c>
      <c r="DV318" s="126">
        <v>616</v>
      </c>
      <c r="DW318" s="126">
        <v>10</v>
      </c>
      <c r="DX318" s="126">
        <v>50</v>
      </c>
      <c r="DY318" s="126">
        <v>0</v>
      </c>
      <c r="DZ318" s="126">
        <v>0</v>
      </c>
      <c r="EA318" s="126">
        <v>3</v>
      </c>
      <c r="EB318" s="126">
        <v>661</v>
      </c>
      <c r="EC318" s="126">
        <v>130</v>
      </c>
      <c r="ED318" s="126">
        <v>373</v>
      </c>
      <c r="EE318" s="126">
        <v>30</v>
      </c>
      <c r="EF318" s="126">
        <v>6</v>
      </c>
      <c r="EG318" s="126">
        <v>22</v>
      </c>
      <c r="EH318" s="126">
        <v>0</v>
      </c>
      <c r="EI318" s="126">
        <v>9</v>
      </c>
      <c r="EJ318" s="126">
        <v>16</v>
      </c>
      <c r="EK318" s="126">
        <v>75</v>
      </c>
      <c r="EL318" s="126">
        <v>531</v>
      </c>
      <c r="EM318" s="126">
        <v>479</v>
      </c>
      <c r="EN318" s="126">
        <v>1</v>
      </c>
      <c r="EO318" s="126">
        <v>51</v>
      </c>
      <c r="EP318" s="126">
        <v>0</v>
      </c>
      <c r="EQ318" s="126">
        <v>0</v>
      </c>
      <c r="ER318" s="127" t="b">
        <v>0</v>
      </c>
      <c r="ES318" s="127" t="b">
        <v>0</v>
      </c>
      <c r="ET318" s="127" t="b">
        <v>0</v>
      </c>
      <c r="EU318" s="128">
        <v>0</v>
      </c>
      <c r="EV318" s="128">
        <v>0</v>
      </c>
      <c r="EW318" s="128">
        <v>0</v>
      </c>
      <c r="EX318" s="128">
        <v>0</v>
      </c>
      <c r="EY318" s="128">
        <v>0</v>
      </c>
      <c r="EZ318" s="128">
        <v>0</v>
      </c>
      <c r="FA318" s="127" t="b">
        <v>0</v>
      </c>
      <c r="FB318" s="127" t="b">
        <v>0</v>
      </c>
      <c r="FC318" s="127" t="b">
        <v>0</v>
      </c>
      <c r="FD318" s="128">
        <v>0</v>
      </c>
      <c r="FE318" s="128">
        <v>0</v>
      </c>
      <c r="FF318" s="128">
        <v>0</v>
      </c>
      <c r="FG318" s="128">
        <v>0</v>
      </c>
      <c r="FH318" s="128">
        <v>0</v>
      </c>
      <c r="FI318" s="128">
        <v>0</v>
      </c>
      <c r="FJ318" s="127" t="b">
        <v>0</v>
      </c>
      <c r="FK318" s="127" t="b">
        <v>0</v>
      </c>
      <c r="FL318" s="127" t="b">
        <v>0</v>
      </c>
      <c r="FM318" s="128">
        <v>0</v>
      </c>
      <c r="FN318" s="128">
        <v>0</v>
      </c>
      <c r="FO318" s="128">
        <v>0</v>
      </c>
      <c r="FP318" s="128">
        <v>0</v>
      </c>
      <c r="FQ318" s="128">
        <v>0</v>
      </c>
      <c r="FR318" s="128">
        <v>0</v>
      </c>
      <c r="FS318" s="183" t="s">
        <v>993</v>
      </c>
      <c r="FT318" s="128">
        <v>0</v>
      </c>
      <c r="FU318" s="126">
        <v>0</v>
      </c>
      <c r="FV318" s="126">
        <v>531</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6">
        <v>0</v>
      </c>
      <c r="GM318" s="127" t="b">
        <v>0</v>
      </c>
      <c r="GN318" s="183" t="s">
        <v>993</v>
      </c>
      <c r="GO318" s="183" t="s">
        <v>993</v>
      </c>
      <c r="GP318" s="183" t="s">
        <v>993</v>
      </c>
      <c r="GQ318" s="183" t="s">
        <v>993</v>
      </c>
      <c r="GR318" s="127"/>
      <c r="GS318" s="123"/>
    </row>
    <row r="319" spans="1:201">
      <c r="A319" s="122"/>
      <c r="B319" s="210" t="s">
        <v>728</v>
      </c>
      <c r="C319" s="183" t="s">
        <v>1248</v>
      </c>
      <c r="D319" s="183" t="s">
        <v>63</v>
      </c>
      <c r="E319" s="183" t="s">
        <v>437</v>
      </c>
      <c r="F319" s="183" t="s">
        <v>986</v>
      </c>
      <c r="G319" s="183" t="s">
        <v>1236</v>
      </c>
      <c r="H319" s="183" t="s">
        <v>1237</v>
      </c>
      <c r="I319" s="183" t="s">
        <v>1249</v>
      </c>
      <c r="J319" s="183" t="s">
        <v>1250</v>
      </c>
      <c r="K319" s="126">
        <v>2</v>
      </c>
      <c r="L319" s="183" t="s">
        <v>63</v>
      </c>
      <c r="M319" s="183" t="s">
        <v>1012</v>
      </c>
      <c r="N319" s="183" t="s">
        <v>352</v>
      </c>
      <c r="O319" s="183" t="s">
        <v>1058</v>
      </c>
      <c r="P319" s="183" t="s">
        <v>293</v>
      </c>
      <c r="Q319" s="183" t="s">
        <v>290</v>
      </c>
      <c r="R319" s="127" t="b">
        <v>0</v>
      </c>
      <c r="S319" s="126">
        <v>0</v>
      </c>
      <c r="T319" s="127" t="b">
        <v>0</v>
      </c>
      <c r="U319" s="126">
        <v>0</v>
      </c>
      <c r="V319" s="127" t="b">
        <v>0</v>
      </c>
      <c r="W319" s="127" t="b">
        <v>1</v>
      </c>
      <c r="X319" s="183" t="s">
        <v>290</v>
      </c>
      <c r="Y319" s="183" t="b">
        <f t="shared" si="94"/>
        <v>1</v>
      </c>
      <c r="Z319" s="183" t="s">
        <v>993</v>
      </c>
      <c r="AA319" s="127" t="b">
        <v>0</v>
      </c>
      <c r="AB319" s="183" t="s">
        <v>993</v>
      </c>
      <c r="AC319" s="183" t="s">
        <v>993</v>
      </c>
      <c r="AD319" s="183" t="s">
        <v>993</v>
      </c>
      <c r="AE319" s="183">
        <f t="shared" si="98"/>
        <v>58</v>
      </c>
      <c r="AF319" s="183">
        <f t="shared" si="99"/>
        <v>58</v>
      </c>
      <c r="AG319" s="183">
        <f t="shared" si="100"/>
        <v>29</v>
      </c>
      <c r="AH319" s="183">
        <f t="shared" si="101"/>
        <v>58</v>
      </c>
      <c r="AI319" s="126">
        <v>58</v>
      </c>
      <c r="AJ319" s="126">
        <v>58</v>
      </c>
      <c r="AK319" s="126">
        <v>29</v>
      </c>
      <c r="AL319" s="126">
        <v>58</v>
      </c>
      <c r="AM319" s="126">
        <v>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0</v>
      </c>
      <c r="BB319" s="126">
        <v>0</v>
      </c>
      <c r="BC319" s="127" t="b">
        <v>0</v>
      </c>
      <c r="BD319" s="127"/>
      <c r="BE319" s="183" t="s">
        <v>296</v>
      </c>
      <c r="BF319" s="126">
        <v>58</v>
      </c>
      <c r="BG319" s="183" t="s">
        <v>993</v>
      </c>
      <c r="BH319" s="126">
        <v>0</v>
      </c>
      <c r="BI319" s="183" t="s">
        <v>993</v>
      </c>
      <c r="BJ319" s="126">
        <v>0</v>
      </c>
      <c r="BK319" s="126">
        <v>0</v>
      </c>
      <c r="BL319" s="126">
        <v>0</v>
      </c>
      <c r="BM319" s="183" t="s">
        <v>993</v>
      </c>
      <c r="BN319" s="183" t="s">
        <v>993</v>
      </c>
      <c r="BO319" s="183" t="s">
        <v>993</v>
      </c>
      <c r="BP319" s="126">
        <v>0</v>
      </c>
      <c r="BQ319" s="183" t="s">
        <v>993</v>
      </c>
      <c r="BR319" s="126">
        <v>0</v>
      </c>
      <c r="BS319" s="183" t="s">
        <v>993</v>
      </c>
      <c r="BT319" s="126">
        <v>0</v>
      </c>
      <c r="BU319" s="126">
        <v>0</v>
      </c>
      <c r="BV319" s="126">
        <v>0</v>
      </c>
      <c r="BW319" s="183" t="s">
        <v>993</v>
      </c>
      <c r="BX319" s="126">
        <v>0</v>
      </c>
      <c r="BY319" s="183" t="s">
        <v>993</v>
      </c>
      <c r="BZ319" s="126">
        <v>0</v>
      </c>
      <c r="CA319" s="183" t="s">
        <v>993</v>
      </c>
      <c r="CB319" s="126">
        <v>0</v>
      </c>
      <c r="CC319" s="126">
        <v>0</v>
      </c>
      <c r="CD319" s="126">
        <v>0</v>
      </c>
      <c r="CE319" s="183" t="s">
        <v>993</v>
      </c>
      <c r="CF319" s="126">
        <v>0</v>
      </c>
      <c r="CG319" s="183" t="s">
        <v>993</v>
      </c>
      <c r="CH319" s="126">
        <v>0</v>
      </c>
      <c r="CI319" s="183" t="s">
        <v>993</v>
      </c>
      <c r="CJ319" s="126">
        <v>0</v>
      </c>
      <c r="CK319" s="126">
        <v>0</v>
      </c>
      <c r="CL319" s="126">
        <v>0</v>
      </c>
      <c r="CM319" s="126">
        <v>22</v>
      </c>
      <c r="CN319" s="126">
        <v>1.5</v>
      </c>
      <c r="CO319" s="126">
        <v>0</v>
      </c>
      <c r="CP319" s="126">
        <v>0</v>
      </c>
      <c r="CQ319" s="126">
        <v>9</v>
      </c>
      <c r="CR319" s="126">
        <v>1.5</v>
      </c>
      <c r="CS319" s="126">
        <v>0</v>
      </c>
      <c r="CT319" s="126">
        <v>0</v>
      </c>
      <c r="CU319" s="126">
        <v>3</v>
      </c>
      <c r="CV319" s="126">
        <v>0</v>
      </c>
      <c r="CW319" s="126">
        <v>2</v>
      </c>
      <c r="CX319" s="126">
        <v>0</v>
      </c>
      <c r="CY319" s="126">
        <v>1</v>
      </c>
      <c r="CZ319" s="126">
        <v>0</v>
      </c>
      <c r="DA319" s="126">
        <v>1</v>
      </c>
      <c r="DB319" s="126">
        <v>0</v>
      </c>
      <c r="DC319" s="126">
        <v>0</v>
      </c>
      <c r="DD319" s="126">
        <v>0</v>
      </c>
      <c r="DE319" s="126">
        <v>0</v>
      </c>
      <c r="DF319" s="126">
        <v>0</v>
      </c>
      <c r="DG319" s="127" t="b">
        <v>0</v>
      </c>
      <c r="DH319" s="183" t="s">
        <v>999</v>
      </c>
      <c r="DI319" s="183" t="s">
        <v>270</v>
      </c>
      <c r="DJ319" s="183" t="s">
        <v>1000</v>
      </c>
      <c r="DK319" s="183" t="s">
        <v>434</v>
      </c>
      <c r="DL319" s="126">
        <v>1060</v>
      </c>
      <c r="DM319" s="126">
        <v>247</v>
      </c>
      <c r="DN319" s="126">
        <v>185</v>
      </c>
      <c r="DO319" s="126">
        <v>628</v>
      </c>
      <c r="DP319" s="126">
        <v>18137</v>
      </c>
      <c r="DQ319" s="126">
        <v>965</v>
      </c>
      <c r="DR319" s="167">
        <f t="shared" si="83"/>
        <v>0.85673122342938124</v>
      </c>
      <c r="DS319" s="168">
        <f t="shared" si="84"/>
        <v>17.913086419753085</v>
      </c>
      <c r="DT319" s="126">
        <v>1060</v>
      </c>
      <c r="DU319" s="126">
        <v>43</v>
      </c>
      <c r="DV319" s="126">
        <v>904</v>
      </c>
      <c r="DW319" s="126">
        <v>41</v>
      </c>
      <c r="DX319" s="126">
        <v>72</v>
      </c>
      <c r="DY319" s="126">
        <v>0</v>
      </c>
      <c r="DZ319" s="126">
        <v>0</v>
      </c>
      <c r="EA319" s="126">
        <v>0</v>
      </c>
      <c r="EB319" s="126">
        <v>965</v>
      </c>
      <c r="EC319" s="126">
        <v>239</v>
      </c>
      <c r="ED319" s="126">
        <v>547</v>
      </c>
      <c r="EE319" s="126">
        <v>57</v>
      </c>
      <c r="EF319" s="126">
        <v>7</v>
      </c>
      <c r="EG319" s="126">
        <v>17</v>
      </c>
      <c r="EH319" s="126">
        <v>0</v>
      </c>
      <c r="EI319" s="126">
        <v>17</v>
      </c>
      <c r="EJ319" s="126">
        <v>81</v>
      </c>
      <c r="EK319" s="126">
        <v>0</v>
      </c>
      <c r="EL319" s="126">
        <v>726</v>
      </c>
      <c r="EM319" s="126">
        <v>651</v>
      </c>
      <c r="EN319" s="126">
        <v>3</v>
      </c>
      <c r="EO319" s="126">
        <v>72</v>
      </c>
      <c r="EP319" s="126">
        <v>0</v>
      </c>
      <c r="EQ319" s="126">
        <v>0</v>
      </c>
      <c r="ER319" s="127" t="b">
        <v>0</v>
      </c>
      <c r="ES319" s="127" t="b">
        <v>0</v>
      </c>
      <c r="ET319" s="127" t="b">
        <v>0</v>
      </c>
      <c r="EU319" s="128">
        <v>0</v>
      </c>
      <c r="EV319" s="128">
        <v>0</v>
      </c>
      <c r="EW319" s="128">
        <v>0</v>
      </c>
      <c r="EX319" s="128">
        <v>0</v>
      </c>
      <c r="EY319" s="128">
        <v>0</v>
      </c>
      <c r="EZ319" s="128">
        <v>0</v>
      </c>
      <c r="FA319" s="127" t="b">
        <v>0</v>
      </c>
      <c r="FB319" s="127" t="b">
        <v>0</v>
      </c>
      <c r="FC319" s="127" t="b">
        <v>0</v>
      </c>
      <c r="FD319" s="128">
        <v>0</v>
      </c>
      <c r="FE319" s="128">
        <v>0</v>
      </c>
      <c r="FF319" s="128">
        <v>0</v>
      </c>
      <c r="FG319" s="128">
        <v>0</v>
      </c>
      <c r="FH319" s="128">
        <v>0</v>
      </c>
      <c r="FI319" s="128">
        <v>0</v>
      </c>
      <c r="FJ319" s="127" t="b">
        <v>0</v>
      </c>
      <c r="FK319" s="127" t="b">
        <v>0</v>
      </c>
      <c r="FL319" s="127" t="b">
        <v>0</v>
      </c>
      <c r="FM319" s="128">
        <v>0</v>
      </c>
      <c r="FN319" s="128">
        <v>0</v>
      </c>
      <c r="FO319" s="128">
        <v>0</v>
      </c>
      <c r="FP319" s="128">
        <v>0</v>
      </c>
      <c r="FQ319" s="128">
        <v>0</v>
      </c>
      <c r="FR319" s="128">
        <v>0</v>
      </c>
      <c r="FS319" s="183" t="s">
        <v>993</v>
      </c>
      <c r="FT319" s="128">
        <v>0</v>
      </c>
      <c r="FU319" s="126">
        <v>0</v>
      </c>
      <c r="FV319" s="126">
        <v>726</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6">
        <v>0</v>
      </c>
      <c r="GM319" s="127" t="b">
        <v>0</v>
      </c>
      <c r="GN319" s="183" t="s">
        <v>993</v>
      </c>
      <c r="GO319" s="183" t="s">
        <v>993</v>
      </c>
      <c r="GP319" s="183" t="s">
        <v>993</v>
      </c>
      <c r="GQ319" s="183" t="s">
        <v>993</v>
      </c>
      <c r="GR319" s="127"/>
      <c r="GS319" s="123"/>
    </row>
    <row r="320" spans="1:201">
      <c r="A320" s="122"/>
      <c r="B320" s="210"/>
      <c r="C320" s="183"/>
      <c r="D320" s="183"/>
      <c r="E320" s="183"/>
      <c r="F320" s="183"/>
      <c r="G320" s="183"/>
      <c r="H320" s="183"/>
      <c r="I320" s="183"/>
      <c r="J320" s="183"/>
      <c r="K320" s="126"/>
      <c r="L320" s="181" t="s">
        <v>4</v>
      </c>
      <c r="M320" s="183"/>
      <c r="N320" s="183"/>
      <c r="O320" s="183"/>
      <c r="P320" s="183"/>
      <c r="Q320" s="183"/>
      <c r="R320" s="127"/>
      <c r="S320" s="126"/>
      <c r="T320" s="127"/>
      <c r="U320" s="126"/>
      <c r="V320" s="127"/>
      <c r="W320" s="127"/>
      <c r="X320" s="183"/>
      <c r="Y320" s="183"/>
      <c r="Z320" s="183"/>
      <c r="AA320" s="127"/>
      <c r="AB320" s="183"/>
      <c r="AC320" s="183"/>
      <c r="AD320" s="183"/>
      <c r="AE320" s="183">
        <v>69</v>
      </c>
      <c r="AF320" s="183">
        <v>49</v>
      </c>
      <c r="AG320" s="183">
        <v>14</v>
      </c>
      <c r="AH320" s="183">
        <v>69</v>
      </c>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7"/>
      <c r="BD320" s="127"/>
      <c r="BE320" s="183"/>
      <c r="BF320" s="126"/>
      <c r="BG320" s="183"/>
      <c r="BH320" s="126"/>
      <c r="BI320" s="183"/>
      <c r="BJ320" s="126"/>
      <c r="BK320" s="126"/>
      <c r="BL320" s="126"/>
      <c r="BM320" s="183"/>
      <c r="BN320" s="183"/>
      <c r="BO320" s="183"/>
      <c r="BP320" s="126"/>
      <c r="BQ320" s="183"/>
      <c r="BR320" s="126"/>
      <c r="BS320" s="183"/>
      <c r="BT320" s="126"/>
      <c r="BU320" s="126"/>
      <c r="BV320" s="126"/>
      <c r="BW320" s="183"/>
      <c r="BX320" s="126"/>
      <c r="BY320" s="183"/>
      <c r="BZ320" s="126"/>
      <c r="CA320" s="183"/>
      <c r="CB320" s="126"/>
      <c r="CC320" s="126"/>
      <c r="CD320" s="126"/>
      <c r="CE320" s="183"/>
      <c r="CF320" s="126"/>
      <c r="CG320" s="183"/>
      <c r="CH320" s="126"/>
      <c r="CI320" s="183"/>
      <c r="CJ320" s="126"/>
      <c r="CK320" s="126"/>
      <c r="CL320" s="126"/>
      <c r="CM320" s="126"/>
      <c r="CN320" s="126"/>
      <c r="CO320" s="126"/>
      <c r="CP320" s="126"/>
      <c r="CQ320" s="126"/>
      <c r="CR320" s="126"/>
      <c r="CS320" s="126"/>
      <c r="CT320" s="126"/>
      <c r="CU320" s="126"/>
      <c r="CV320" s="126"/>
      <c r="CW320" s="126"/>
      <c r="CX320" s="126"/>
      <c r="CY320" s="126"/>
      <c r="CZ320" s="126"/>
      <c r="DA320" s="126"/>
      <c r="DB320" s="126"/>
      <c r="DC320" s="126"/>
      <c r="DD320" s="126"/>
      <c r="DE320" s="126"/>
      <c r="DF320" s="126"/>
      <c r="DG320" s="127"/>
      <c r="DH320" s="183"/>
      <c r="DI320" s="183"/>
      <c r="DJ320" s="183"/>
      <c r="DK320" s="183"/>
      <c r="DL320" s="126">
        <v>999</v>
      </c>
      <c r="DM320" s="126"/>
      <c r="DN320" s="126"/>
      <c r="DO320" s="126"/>
      <c r="DP320" s="126">
        <v>7819</v>
      </c>
      <c r="DQ320" s="126">
        <v>1006</v>
      </c>
      <c r="DR320" s="167">
        <f t="shared" si="83"/>
        <v>0.31046257693071272</v>
      </c>
      <c r="DS320" s="168">
        <f t="shared" si="84"/>
        <v>7.7995012468827927</v>
      </c>
      <c r="DT320" s="126"/>
      <c r="DU320" s="126"/>
      <c r="DV320" s="126"/>
      <c r="DW320" s="126"/>
      <c r="DX320" s="126"/>
      <c r="DY320" s="126"/>
      <c r="DZ320" s="126"/>
      <c r="EA320" s="126"/>
      <c r="EB320" s="126"/>
      <c r="EC320" s="126"/>
      <c r="ED320" s="126"/>
      <c r="EE320" s="126"/>
      <c r="EF320" s="126"/>
      <c r="EG320" s="126"/>
      <c r="EH320" s="126"/>
      <c r="EI320" s="126"/>
      <c r="EJ320" s="126"/>
      <c r="EK320" s="126"/>
      <c r="EL320" s="126"/>
      <c r="EM320" s="126"/>
      <c r="EN320" s="126"/>
      <c r="EO320" s="126"/>
      <c r="EP320" s="126"/>
      <c r="EQ320" s="126"/>
      <c r="ER320" s="127"/>
      <c r="ES320" s="127"/>
      <c r="ET320" s="127"/>
      <c r="EU320" s="128"/>
      <c r="EV320" s="128"/>
      <c r="EW320" s="128"/>
      <c r="EX320" s="128"/>
      <c r="EY320" s="128"/>
      <c r="EZ320" s="128"/>
      <c r="FA320" s="127"/>
      <c r="FB320" s="127"/>
      <c r="FC320" s="127"/>
      <c r="FD320" s="128"/>
      <c r="FE320" s="128"/>
      <c r="FF320" s="128"/>
      <c r="FG320" s="128"/>
      <c r="FH320" s="128"/>
      <c r="FI320" s="128"/>
      <c r="FJ320" s="127"/>
      <c r="FK320" s="127"/>
      <c r="FL320" s="127"/>
      <c r="FM320" s="128"/>
      <c r="FN320" s="128"/>
      <c r="FO320" s="128"/>
      <c r="FP320" s="128"/>
      <c r="FQ320" s="128"/>
      <c r="FR320" s="128"/>
      <c r="FS320" s="183"/>
      <c r="FT320" s="128"/>
      <c r="FU320" s="126"/>
      <c r="FV320" s="126"/>
      <c r="FW320" s="126"/>
      <c r="FX320" s="126"/>
      <c r="FY320" s="126"/>
      <c r="FZ320" s="126"/>
      <c r="GA320" s="126"/>
      <c r="GB320" s="126"/>
      <c r="GC320" s="126"/>
      <c r="GD320" s="126"/>
      <c r="GE320" s="126"/>
      <c r="GF320" s="126"/>
      <c r="GG320" s="126"/>
      <c r="GH320" s="126"/>
      <c r="GI320" s="126"/>
      <c r="GJ320" s="126"/>
      <c r="GK320" s="126"/>
      <c r="GL320" s="126"/>
      <c r="GM320" s="127"/>
      <c r="GN320" s="183"/>
      <c r="GO320" s="183"/>
      <c r="GP320" s="183"/>
      <c r="GQ320" s="183"/>
      <c r="GR320" s="127"/>
      <c r="GS320" s="123"/>
    </row>
    <row r="321" spans="1:201" s="175" customFormat="1">
      <c r="A321" s="169"/>
      <c r="B321" s="211"/>
      <c r="C321" s="170"/>
      <c r="D321" s="170"/>
      <c r="E321" s="170"/>
      <c r="F321" s="170"/>
      <c r="G321" s="170"/>
      <c r="H321" s="170"/>
      <c r="I321" s="170"/>
      <c r="J321" s="170"/>
      <c r="K321" s="171"/>
      <c r="L321" s="170"/>
      <c r="M321" s="170"/>
      <c r="N321" s="170"/>
      <c r="O321" s="170"/>
      <c r="P321" s="170"/>
      <c r="Q321" s="170"/>
      <c r="R321" s="172"/>
      <c r="S321" s="171"/>
      <c r="T321" s="172"/>
      <c r="U321" s="171"/>
      <c r="V321" s="172"/>
      <c r="W321" s="172"/>
      <c r="X321" s="170"/>
      <c r="Y321" s="170"/>
      <c r="Z321" s="170"/>
      <c r="AA321" s="172"/>
      <c r="AB321" s="170"/>
      <c r="AC321" s="170"/>
      <c r="AD321" s="170"/>
      <c r="AE321" s="170">
        <f>SUM(AE304:AE320)</f>
        <v>771</v>
      </c>
      <c r="AF321" s="170">
        <f t="shared" ref="AF321:AH321" si="102">SUM(AF304:AF320)</f>
        <v>693</v>
      </c>
      <c r="AG321" s="170">
        <f t="shared" si="102"/>
        <v>399</v>
      </c>
      <c r="AH321" s="170">
        <f t="shared" si="102"/>
        <v>771</v>
      </c>
      <c r="AI321" s="170">
        <f t="shared" ref="AI321:BD321" si="103">SUM(AI304:AI319)</f>
        <v>702</v>
      </c>
      <c r="AJ321" s="170">
        <f t="shared" si="103"/>
        <v>644</v>
      </c>
      <c r="AK321" s="170">
        <f t="shared" si="103"/>
        <v>385</v>
      </c>
      <c r="AL321" s="170">
        <f t="shared" si="103"/>
        <v>702</v>
      </c>
      <c r="AM321" s="170">
        <f t="shared" si="103"/>
        <v>0</v>
      </c>
      <c r="AN321" s="170">
        <f t="shared" si="103"/>
        <v>0</v>
      </c>
      <c r="AO321" s="170">
        <f t="shared" si="103"/>
        <v>0</v>
      </c>
      <c r="AP321" s="170">
        <f t="shared" si="103"/>
        <v>0</v>
      </c>
      <c r="AQ321" s="170">
        <f t="shared" si="103"/>
        <v>0</v>
      </c>
      <c r="AR321" s="170">
        <f t="shared" si="103"/>
        <v>0</v>
      </c>
      <c r="AS321" s="170">
        <f t="shared" si="103"/>
        <v>0</v>
      </c>
      <c r="AT321" s="170">
        <f t="shared" si="103"/>
        <v>0</v>
      </c>
      <c r="AU321" s="170">
        <f t="shared" si="103"/>
        <v>0</v>
      </c>
      <c r="AV321" s="170">
        <f t="shared" si="103"/>
        <v>0</v>
      </c>
      <c r="AW321" s="170">
        <f t="shared" si="103"/>
        <v>0</v>
      </c>
      <c r="AX321" s="170">
        <f t="shared" si="103"/>
        <v>0</v>
      </c>
      <c r="AY321" s="170">
        <f t="shared" si="103"/>
        <v>0</v>
      </c>
      <c r="AZ321" s="170">
        <f t="shared" si="103"/>
        <v>0</v>
      </c>
      <c r="BA321" s="170">
        <f t="shared" si="103"/>
        <v>0</v>
      </c>
      <c r="BB321" s="170">
        <f t="shared" si="103"/>
        <v>0</v>
      </c>
      <c r="BC321" s="170">
        <f t="shared" si="103"/>
        <v>0</v>
      </c>
      <c r="BD321" s="170">
        <f t="shared" si="103"/>
        <v>0</v>
      </c>
      <c r="BE321" s="170"/>
      <c r="BF321" s="171"/>
      <c r="BG321" s="170"/>
      <c r="BH321" s="171"/>
      <c r="BI321" s="170"/>
      <c r="BJ321" s="171"/>
      <c r="BK321" s="171"/>
      <c r="BL321" s="171"/>
      <c r="BM321" s="170"/>
      <c r="BN321" s="170"/>
      <c r="BO321" s="170"/>
      <c r="BP321" s="171"/>
      <c r="BQ321" s="170"/>
      <c r="BR321" s="171"/>
      <c r="BS321" s="170"/>
      <c r="BT321" s="171"/>
      <c r="BU321" s="171"/>
      <c r="BV321" s="171"/>
      <c r="BW321" s="170"/>
      <c r="BX321" s="171"/>
      <c r="BY321" s="170"/>
      <c r="BZ321" s="171"/>
      <c r="CA321" s="170"/>
      <c r="CB321" s="171"/>
      <c r="CC321" s="171"/>
      <c r="CD321" s="171"/>
      <c r="CE321" s="170"/>
      <c r="CF321" s="171"/>
      <c r="CG321" s="170"/>
      <c r="CH321" s="171"/>
      <c r="CI321" s="170"/>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2"/>
      <c r="DH321" s="170"/>
      <c r="DI321" s="170"/>
      <c r="DJ321" s="170"/>
      <c r="DK321" s="170"/>
      <c r="DL321" s="171">
        <f>SUM(DL304:DL320)</f>
        <v>13627</v>
      </c>
      <c r="DM321" s="171">
        <f t="shared" ref="DM321:DU321" si="104">SUM(DM304:DM319)</f>
        <v>6244</v>
      </c>
      <c r="DN321" s="171">
        <f t="shared" si="104"/>
        <v>1781</v>
      </c>
      <c r="DO321" s="171">
        <f>SUM(DO304:DO320)</f>
        <v>4603</v>
      </c>
      <c r="DP321" s="171">
        <f>SUM(DP304:DP320)</f>
        <v>193347</v>
      </c>
      <c r="DQ321" s="171">
        <f>SUM(DQ304:DQ320)</f>
        <v>13521</v>
      </c>
      <c r="DR321" s="167">
        <f t="shared" si="83"/>
        <v>0.68705292894835035</v>
      </c>
      <c r="DS321" s="168">
        <f t="shared" si="84"/>
        <v>14.243922204213938</v>
      </c>
      <c r="DT321" s="171">
        <f t="shared" si="104"/>
        <v>12628</v>
      </c>
      <c r="DU321" s="171">
        <f t="shared" si="104"/>
        <v>2565</v>
      </c>
      <c r="DV321" s="171">
        <f t="shared" ref="DV321:EY321" si="105">SUM(DV317:DV319)</f>
        <v>2055</v>
      </c>
      <c r="DW321" s="171">
        <f t="shared" si="105"/>
        <v>65</v>
      </c>
      <c r="DX321" s="171">
        <f t="shared" si="105"/>
        <v>196</v>
      </c>
      <c r="DY321" s="171">
        <f t="shared" si="105"/>
        <v>0</v>
      </c>
      <c r="DZ321" s="171">
        <f t="shared" si="105"/>
        <v>0</v>
      </c>
      <c r="EA321" s="171">
        <f t="shared" si="105"/>
        <v>3</v>
      </c>
      <c r="EB321" s="171">
        <f t="shared" si="105"/>
        <v>2573</v>
      </c>
      <c r="EC321" s="171">
        <f t="shared" si="105"/>
        <v>534</v>
      </c>
      <c r="ED321" s="171">
        <f t="shared" si="105"/>
        <v>1508</v>
      </c>
      <c r="EE321" s="171">
        <f t="shared" si="105"/>
        <v>138</v>
      </c>
      <c r="EF321" s="171">
        <f t="shared" si="105"/>
        <v>29</v>
      </c>
      <c r="EG321" s="171">
        <f t="shared" si="105"/>
        <v>72</v>
      </c>
      <c r="EH321" s="171">
        <f t="shared" si="105"/>
        <v>10</v>
      </c>
      <c r="EI321" s="171">
        <f t="shared" si="105"/>
        <v>39</v>
      </c>
      <c r="EJ321" s="171">
        <f t="shared" si="105"/>
        <v>168</v>
      </c>
      <c r="EK321" s="171">
        <f t="shared" si="105"/>
        <v>75</v>
      </c>
      <c r="EL321" s="171">
        <f t="shared" si="105"/>
        <v>2039</v>
      </c>
      <c r="EM321" s="171">
        <f t="shared" si="105"/>
        <v>1894</v>
      </c>
      <c r="EN321" s="171">
        <f t="shared" si="105"/>
        <v>11</v>
      </c>
      <c r="EO321" s="171">
        <f t="shared" si="105"/>
        <v>134</v>
      </c>
      <c r="EP321" s="171">
        <f t="shared" si="105"/>
        <v>0</v>
      </c>
      <c r="EQ321" s="171">
        <f t="shared" si="105"/>
        <v>0</v>
      </c>
      <c r="ER321" s="171">
        <f t="shared" si="105"/>
        <v>0</v>
      </c>
      <c r="ES321" s="171">
        <f t="shared" si="105"/>
        <v>0</v>
      </c>
      <c r="ET321" s="171">
        <f t="shared" si="105"/>
        <v>0</v>
      </c>
      <c r="EU321" s="171">
        <f t="shared" si="105"/>
        <v>0.54799999999999993</v>
      </c>
      <c r="EV321" s="171">
        <f t="shared" si="105"/>
        <v>0.32899999999999996</v>
      </c>
      <c r="EW321" s="171">
        <f t="shared" si="105"/>
        <v>0.28999999999999998</v>
      </c>
      <c r="EX321" s="171">
        <f t="shared" si="105"/>
        <v>0.19600000000000001</v>
      </c>
      <c r="EY321" s="171">
        <f t="shared" si="105"/>
        <v>3.4000000000000002E-2</v>
      </c>
      <c r="EZ321" s="173"/>
      <c r="FA321" s="172"/>
      <c r="FB321" s="172"/>
      <c r="FC321" s="172"/>
      <c r="FD321" s="173"/>
      <c r="FE321" s="173"/>
      <c r="FF321" s="173"/>
      <c r="FG321" s="173"/>
      <c r="FH321" s="173"/>
      <c r="FI321" s="173"/>
      <c r="FJ321" s="172"/>
      <c r="FK321" s="172"/>
      <c r="FL321" s="172"/>
      <c r="FM321" s="173"/>
      <c r="FN321" s="173"/>
      <c r="FO321" s="173"/>
      <c r="FP321" s="173"/>
      <c r="FQ321" s="173"/>
      <c r="FR321" s="173"/>
      <c r="FS321" s="170"/>
      <c r="FT321" s="173"/>
      <c r="FU321" s="171"/>
      <c r="FV321" s="171"/>
      <c r="FW321" s="171"/>
      <c r="FX321" s="171"/>
      <c r="FY321" s="171"/>
      <c r="FZ321" s="171"/>
      <c r="GA321" s="171"/>
      <c r="GB321" s="171"/>
      <c r="GC321" s="171"/>
      <c r="GD321" s="171"/>
      <c r="GE321" s="171"/>
      <c r="GF321" s="171"/>
      <c r="GG321" s="171"/>
      <c r="GH321" s="171"/>
      <c r="GI321" s="171"/>
      <c r="GJ321" s="171"/>
      <c r="GK321" s="171"/>
      <c r="GL321" s="171"/>
      <c r="GM321" s="172"/>
      <c r="GN321" s="170"/>
      <c r="GO321" s="170"/>
      <c r="GP321" s="170"/>
      <c r="GQ321" s="170"/>
      <c r="GR321" s="172"/>
      <c r="GS321" s="174"/>
    </row>
    <row r="322" spans="1:201">
      <c r="A322" s="122"/>
      <c r="B322" s="210" t="s">
        <v>723</v>
      </c>
      <c r="C322" s="183" t="s">
        <v>1243</v>
      </c>
      <c r="D322" s="183" t="s">
        <v>67</v>
      </c>
      <c r="E322" s="183" t="s">
        <v>437</v>
      </c>
      <c r="F322" s="183" t="s">
        <v>986</v>
      </c>
      <c r="G322" s="183" t="s">
        <v>1236</v>
      </c>
      <c r="H322" s="183" t="s">
        <v>1237</v>
      </c>
      <c r="I322" s="183" t="s">
        <v>1238</v>
      </c>
      <c r="J322" s="183" t="s">
        <v>1239</v>
      </c>
      <c r="K322" s="126">
        <v>10</v>
      </c>
      <c r="L322" s="183" t="s">
        <v>67</v>
      </c>
      <c r="M322" s="183" t="s">
        <v>996</v>
      </c>
      <c r="N322" s="183" t="s">
        <v>755</v>
      </c>
      <c r="O322" s="183" t="s">
        <v>1071</v>
      </c>
      <c r="P322" s="183" t="s">
        <v>993</v>
      </c>
      <c r="Q322" s="183" t="s">
        <v>293</v>
      </c>
      <c r="R322" s="127" t="b">
        <v>0</v>
      </c>
      <c r="S322" s="126">
        <v>0</v>
      </c>
      <c r="T322" s="127" t="b">
        <v>0</v>
      </c>
      <c r="U322" s="126">
        <v>0</v>
      </c>
      <c r="V322" s="127" t="b">
        <v>1</v>
      </c>
      <c r="W322" s="127" t="b">
        <v>0</v>
      </c>
      <c r="X322" s="183" t="s">
        <v>293</v>
      </c>
      <c r="Y322" s="183" t="b">
        <f t="shared" si="94"/>
        <v>1</v>
      </c>
      <c r="Z322" s="183" t="s">
        <v>993</v>
      </c>
      <c r="AA322" s="127" t="b">
        <v>0</v>
      </c>
      <c r="AB322" s="183" t="s">
        <v>993</v>
      </c>
      <c r="AC322" s="183" t="s">
        <v>993</v>
      </c>
      <c r="AD322" s="183" t="s">
        <v>993</v>
      </c>
      <c r="AE322" s="183">
        <f t="shared" ref="AE322:AH327" si="106">AI322+AN322</f>
        <v>47</v>
      </c>
      <c r="AF322" s="183">
        <f t="shared" si="106"/>
        <v>47</v>
      </c>
      <c r="AG322" s="183">
        <f t="shared" si="106"/>
        <v>40</v>
      </c>
      <c r="AH322" s="183">
        <f t="shared" si="106"/>
        <v>47</v>
      </c>
      <c r="AI322" s="126">
        <v>47</v>
      </c>
      <c r="AJ322" s="126">
        <v>47</v>
      </c>
      <c r="AK322" s="126">
        <v>40</v>
      </c>
      <c r="AL322" s="126">
        <v>47</v>
      </c>
      <c r="AM322" s="126">
        <v>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7" t="b">
        <v>0</v>
      </c>
      <c r="BD322" s="127"/>
      <c r="BE322" s="183" t="s">
        <v>1102</v>
      </c>
      <c r="BF322" s="126">
        <v>47</v>
      </c>
      <c r="BG322" s="183" t="s">
        <v>993</v>
      </c>
      <c r="BH322" s="126">
        <v>0</v>
      </c>
      <c r="BI322" s="183" t="s">
        <v>993</v>
      </c>
      <c r="BJ322" s="126">
        <v>0</v>
      </c>
      <c r="BK322" s="126">
        <v>0</v>
      </c>
      <c r="BL322" s="126">
        <v>0</v>
      </c>
      <c r="BM322" s="183" t="s">
        <v>993</v>
      </c>
      <c r="BN322" s="183" t="s">
        <v>993</v>
      </c>
      <c r="BO322" s="183" t="s">
        <v>993</v>
      </c>
      <c r="BP322" s="126">
        <v>0</v>
      </c>
      <c r="BQ322" s="183" t="s">
        <v>993</v>
      </c>
      <c r="BR322" s="126">
        <v>0</v>
      </c>
      <c r="BS322" s="183" t="s">
        <v>993</v>
      </c>
      <c r="BT322" s="126">
        <v>0</v>
      </c>
      <c r="BU322" s="126">
        <v>0</v>
      </c>
      <c r="BV322" s="126">
        <v>0</v>
      </c>
      <c r="BW322" s="183" t="s">
        <v>993</v>
      </c>
      <c r="BX322" s="126">
        <v>0</v>
      </c>
      <c r="BY322" s="183" t="s">
        <v>993</v>
      </c>
      <c r="BZ322" s="126">
        <v>0</v>
      </c>
      <c r="CA322" s="183" t="s">
        <v>993</v>
      </c>
      <c r="CB322" s="126">
        <v>0</v>
      </c>
      <c r="CC322" s="126">
        <v>0</v>
      </c>
      <c r="CD322" s="126">
        <v>0</v>
      </c>
      <c r="CE322" s="183" t="s">
        <v>993</v>
      </c>
      <c r="CF322" s="126">
        <v>0</v>
      </c>
      <c r="CG322" s="183" t="s">
        <v>993</v>
      </c>
      <c r="CH322" s="126">
        <v>0</v>
      </c>
      <c r="CI322" s="183" t="s">
        <v>993</v>
      </c>
      <c r="CJ322" s="126">
        <v>0</v>
      </c>
      <c r="CK322" s="126">
        <v>0</v>
      </c>
      <c r="CL322" s="126">
        <v>0</v>
      </c>
      <c r="CM322" s="126">
        <v>14</v>
      </c>
      <c r="CN322" s="126">
        <v>1.5</v>
      </c>
      <c r="CO322" s="126">
        <v>1</v>
      </c>
      <c r="CP322" s="126">
        <v>0</v>
      </c>
      <c r="CQ322" s="126">
        <v>6</v>
      </c>
      <c r="CR322" s="126">
        <v>4.5</v>
      </c>
      <c r="CS322" s="126">
        <v>0</v>
      </c>
      <c r="CT322" s="126">
        <v>0</v>
      </c>
      <c r="CU322" s="126">
        <v>7</v>
      </c>
      <c r="CV322" s="126">
        <v>0</v>
      </c>
      <c r="CW322" s="126">
        <v>2</v>
      </c>
      <c r="CX322" s="126">
        <v>0</v>
      </c>
      <c r="CY322" s="126">
        <v>1</v>
      </c>
      <c r="CZ322" s="126">
        <v>0</v>
      </c>
      <c r="DA322" s="126">
        <v>0</v>
      </c>
      <c r="DB322" s="126">
        <v>0</v>
      </c>
      <c r="DC322" s="126">
        <v>0</v>
      </c>
      <c r="DD322" s="126">
        <v>0</v>
      </c>
      <c r="DE322" s="126">
        <v>1</v>
      </c>
      <c r="DF322" s="126">
        <v>0</v>
      </c>
      <c r="DG322" s="127" t="b">
        <v>0</v>
      </c>
      <c r="DH322" s="183" t="s">
        <v>999</v>
      </c>
      <c r="DI322" s="183" t="s">
        <v>1000</v>
      </c>
      <c r="DJ322" s="183" t="s">
        <v>1029</v>
      </c>
      <c r="DK322" s="183" t="s">
        <v>525</v>
      </c>
      <c r="DL322" s="126">
        <v>237</v>
      </c>
      <c r="DM322" s="126">
        <v>233</v>
      </c>
      <c r="DN322" s="126">
        <v>4</v>
      </c>
      <c r="DO322" s="126">
        <v>0</v>
      </c>
      <c r="DP322" s="126">
        <v>15271</v>
      </c>
      <c r="DQ322" s="126">
        <v>237</v>
      </c>
      <c r="DR322" s="167">
        <f t="shared" si="83"/>
        <v>0.89017779073156511</v>
      </c>
      <c r="DS322" s="168">
        <f t="shared" si="84"/>
        <v>64.434599156118139</v>
      </c>
      <c r="DT322" s="126">
        <v>237</v>
      </c>
      <c r="DU322" s="126">
        <v>168</v>
      </c>
      <c r="DV322" s="126">
        <v>8</v>
      </c>
      <c r="DW322" s="126">
        <v>61</v>
      </c>
      <c r="DX322" s="126">
        <v>0</v>
      </c>
      <c r="DY322" s="126">
        <v>0</v>
      </c>
      <c r="DZ322" s="126">
        <v>0</v>
      </c>
      <c r="EA322" s="126">
        <v>0</v>
      </c>
      <c r="EB322" s="126">
        <v>237</v>
      </c>
      <c r="EC322" s="126">
        <v>21</v>
      </c>
      <c r="ED322" s="126">
        <v>179</v>
      </c>
      <c r="EE322" s="126">
        <v>2</v>
      </c>
      <c r="EF322" s="126">
        <v>19</v>
      </c>
      <c r="EG322" s="126">
        <v>2</v>
      </c>
      <c r="EH322" s="126">
        <v>9</v>
      </c>
      <c r="EI322" s="126">
        <v>5</v>
      </c>
      <c r="EJ322" s="126">
        <v>0</v>
      </c>
      <c r="EK322" s="126">
        <v>0</v>
      </c>
      <c r="EL322" s="126">
        <v>216</v>
      </c>
      <c r="EM322" s="126">
        <v>192</v>
      </c>
      <c r="EN322" s="126">
        <v>18</v>
      </c>
      <c r="EO322" s="126">
        <v>6</v>
      </c>
      <c r="EP322" s="126">
        <v>0</v>
      </c>
      <c r="EQ322" s="126">
        <v>0</v>
      </c>
      <c r="ER322" s="127" t="b">
        <v>0</v>
      </c>
      <c r="ES322" s="127" t="b">
        <v>0</v>
      </c>
      <c r="ET322" s="127" t="b">
        <v>0</v>
      </c>
      <c r="EU322" s="128">
        <v>0</v>
      </c>
      <c r="EV322" s="128">
        <v>0</v>
      </c>
      <c r="EW322" s="128">
        <v>0</v>
      </c>
      <c r="EX322" s="128">
        <v>0</v>
      </c>
      <c r="EY322" s="128">
        <v>0</v>
      </c>
      <c r="EZ322" s="128">
        <v>0</v>
      </c>
      <c r="FA322" s="127" t="b">
        <v>0</v>
      </c>
      <c r="FB322" s="127" t="b">
        <v>0</v>
      </c>
      <c r="FC322" s="127" t="b">
        <v>0</v>
      </c>
      <c r="FD322" s="128">
        <v>0</v>
      </c>
      <c r="FE322" s="128">
        <v>0</v>
      </c>
      <c r="FF322" s="128">
        <v>0</v>
      </c>
      <c r="FG322" s="128">
        <v>0</v>
      </c>
      <c r="FH322" s="128">
        <v>0</v>
      </c>
      <c r="FI322" s="128">
        <v>0</v>
      </c>
      <c r="FJ322" s="127" t="b">
        <v>0</v>
      </c>
      <c r="FK322" s="127" t="b">
        <v>0</v>
      </c>
      <c r="FL322" s="127" t="b">
        <v>0</v>
      </c>
      <c r="FM322" s="128">
        <v>0</v>
      </c>
      <c r="FN322" s="128">
        <v>0</v>
      </c>
      <c r="FO322" s="128">
        <v>0</v>
      </c>
      <c r="FP322" s="128">
        <v>0</v>
      </c>
      <c r="FQ322" s="128">
        <v>0</v>
      </c>
      <c r="FR322" s="128">
        <v>0</v>
      </c>
      <c r="FS322" s="183" t="s">
        <v>290</v>
      </c>
      <c r="FT322" s="128">
        <v>0.98699999999999999</v>
      </c>
      <c r="FU322" s="126">
        <v>7.3</v>
      </c>
      <c r="FV322" s="126">
        <v>216</v>
      </c>
      <c r="FW322" s="126">
        <v>80</v>
      </c>
      <c r="FX322" s="126">
        <v>43</v>
      </c>
      <c r="FY322" s="126">
        <v>65</v>
      </c>
      <c r="FZ322" s="126">
        <v>47</v>
      </c>
      <c r="GA322" s="126">
        <v>126</v>
      </c>
      <c r="GB322" s="126">
        <v>118</v>
      </c>
      <c r="GC322" s="126">
        <v>118</v>
      </c>
      <c r="GD322" s="126">
        <v>123</v>
      </c>
      <c r="GE322" s="126">
        <v>95</v>
      </c>
      <c r="GF322" s="126">
        <v>90</v>
      </c>
      <c r="GG322" s="126">
        <v>87</v>
      </c>
      <c r="GH322" s="126">
        <v>89</v>
      </c>
      <c r="GI322" s="126">
        <v>51.7</v>
      </c>
      <c r="GJ322" s="126">
        <v>52.7</v>
      </c>
      <c r="GK322" s="126">
        <v>50.4</v>
      </c>
      <c r="GL322" s="126">
        <v>48.9</v>
      </c>
      <c r="GM322" s="127" t="b">
        <v>0</v>
      </c>
      <c r="GN322" s="183" t="s">
        <v>993</v>
      </c>
      <c r="GO322" s="183" t="s">
        <v>993</v>
      </c>
      <c r="GP322" s="183" t="s">
        <v>993</v>
      </c>
      <c r="GQ322" s="183" t="s">
        <v>993</v>
      </c>
      <c r="GR322" s="127"/>
      <c r="GS322" s="123"/>
    </row>
    <row r="323" spans="1:201">
      <c r="A323" s="122"/>
      <c r="B323" s="210" t="s">
        <v>723</v>
      </c>
      <c r="C323" s="183" t="s">
        <v>1243</v>
      </c>
      <c r="D323" s="183" t="s">
        <v>67</v>
      </c>
      <c r="E323" s="183" t="s">
        <v>437</v>
      </c>
      <c r="F323" s="183" t="s">
        <v>986</v>
      </c>
      <c r="G323" s="183" t="s">
        <v>1236</v>
      </c>
      <c r="H323" s="183" t="s">
        <v>1237</v>
      </c>
      <c r="I323" s="183" t="s">
        <v>1238</v>
      </c>
      <c r="J323" s="183" t="s">
        <v>1239</v>
      </c>
      <c r="K323" s="126">
        <v>11</v>
      </c>
      <c r="L323" s="183" t="s">
        <v>67</v>
      </c>
      <c r="M323" s="183" t="s">
        <v>1030</v>
      </c>
      <c r="N323" s="183" t="s">
        <v>756</v>
      </c>
      <c r="O323" s="183" t="s">
        <v>1071</v>
      </c>
      <c r="P323" s="183" t="s">
        <v>993</v>
      </c>
      <c r="Q323" s="183" t="s">
        <v>293</v>
      </c>
      <c r="R323" s="127" t="b">
        <v>0</v>
      </c>
      <c r="S323" s="126">
        <v>0</v>
      </c>
      <c r="T323" s="127" t="b">
        <v>0</v>
      </c>
      <c r="U323" s="126">
        <v>0</v>
      </c>
      <c r="V323" s="127" t="b">
        <v>1</v>
      </c>
      <c r="W323" s="127" t="b">
        <v>0</v>
      </c>
      <c r="X323" s="183" t="s">
        <v>293</v>
      </c>
      <c r="Y323" s="183" t="b">
        <f t="shared" si="94"/>
        <v>1</v>
      </c>
      <c r="Z323" s="183" t="s">
        <v>993</v>
      </c>
      <c r="AA323" s="127" t="b">
        <v>0</v>
      </c>
      <c r="AB323" s="183" t="s">
        <v>993</v>
      </c>
      <c r="AC323" s="183" t="s">
        <v>993</v>
      </c>
      <c r="AD323" s="183" t="s">
        <v>993</v>
      </c>
      <c r="AE323" s="183">
        <f t="shared" si="106"/>
        <v>47</v>
      </c>
      <c r="AF323" s="183">
        <f t="shared" si="106"/>
        <v>47</v>
      </c>
      <c r="AG323" s="183">
        <f t="shared" si="106"/>
        <v>40</v>
      </c>
      <c r="AH323" s="183">
        <f t="shared" si="106"/>
        <v>47</v>
      </c>
      <c r="AI323" s="126">
        <v>47</v>
      </c>
      <c r="AJ323" s="126">
        <v>47</v>
      </c>
      <c r="AK323" s="126">
        <v>40</v>
      </c>
      <c r="AL323" s="126">
        <v>47</v>
      </c>
      <c r="AM323" s="126">
        <v>0</v>
      </c>
      <c r="AN323" s="126">
        <v>0</v>
      </c>
      <c r="AO323" s="126">
        <v>0</v>
      </c>
      <c r="AP323" s="126">
        <v>0</v>
      </c>
      <c r="AQ323" s="126">
        <v>0</v>
      </c>
      <c r="AR323" s="126">
        <v>0</v>
      </c>
      <c r="AS323" s="126">
        <v>0</v>
      </c>
      <c r="AT323" s="126">
        <v>0</v>
      </c>
      <c r="AU323" s="126">
        <v>0</v>
      </c>
      <c r="AV323" s="126">
        <v>0</v>
      </c>
      <c r="AW323" s="126">
        <v>0</v>
      </c>
      <c r="AX323" s="126">
        <v>0</v>
      </c>
      <c r="AY323" s="126">
        <v>0</v>
      </c>
      <c r="AZ323" s="126">
        <v>0</v>
      </c>
      <c r="BA323" s="126">
        <v>0</v>
      </c>
      <c r="BB323" s="126">
        <v>0</v>
      </c>
      <c r="BC323" s="127" t="b">
        <v>0</v>
      </c>
      <c r="BD323" s="127"/>
      <c r="BE323" s="183" t="s">
        <v>1031</v>
      </c>
      <c r="BF323" s="126">
        <v>47</v>
      </c>
      <c r="BG323" s="183" t="s">
        <v>993</v>
      </c>
      <c r="BH323" s="126">
        <v>0</v>
      </c>
      <c r="BI323" s="183" t="s">
        <v>993</v>
      </c>
      <c r="BJ323" s="126">
        <v>0</v>
      </c>
      <c r="BK323" s="126">
        <v>0</v>
      </c>
      <c r="BL323" s="126">
        <v>0</v>
      </c>
      <c r="BM323" s="183" t="s">
        <v>993</v>
      </c>
      <c r="BN323" s="183" t="s">
        <v>993</v>
      </c>
      <c r="BO323" s="183" t="s">
        <v>993</v>
      </c>
      <c r="BP323" s="126">
        <v>0</v>
      </c>
      <c r="BQ323" s="183" t="s">
        <v>993</v>
      </c>
      <c r="BR323" s="126">
        <v>0</v>
      </c>
      <c r="BS323" s="183" t="s">
        <v>993</v>
      </c>
      <c r="BT323" s="126">
        <v>0</v>
      </c>
      <c r="BU323" s="126">
        <v>0</v>
      </c>
      <c r="BV323" s="126">
        <v>0</v>
      </c>
      <c r="BW323" s="183" t="s">
        <v>993</v>
      </c>
      <c r="BX323" s="126">
        <v>0</v>
      </c>
      <c r="BY323" s="183" t="s">
        <v>993</v>
      </c>
      <c r="BZ323" s="126">
        <v>0</v>
      </c>
      <c r="CA323" s="183" t="s">
        <v>993</v>
      </c>
      <c r="CB323" s="126">
        <v>0</v>
      </c>
      <c r="CC323" s="126">
        <v>0</v>
      </c>
      <c r="CD323" s="126">
        <v>0</v>
      </c>
      <c r="CE323" s="183" t="s">
        <v>993</v>
      </c>
      <c r="CF323" s="126">
        <v>0</v>
      </c>
      <c r="CG323" s="183" t="s">
        <v>993</v>
      </c>
      <c r="CH323" s="126">
        <v>0</v>
      </c>
      <c r="CI323" s="183" t="s">
        <v>993</v>
      </c>
      <c r="CJ323" s="126">
        <v>0</v>
      </c>
      <c r="CK323" s="126">
        <v>0</v>
      </c>
      <c r="CL323" s="126">
        <v>0</v>
      </c>
      <c r="CM323" s="126">
        <v>22</v>
      </c>
      <c r="CN323" s="126">
        <v>0.8</v>
      </c>
      <c r="CO323" s="126">
        <v>0</v>
      </c>
      <c r="CP323" s="126">
        <v>0</v>
      </c>
      <c r="CQ323" s="126">
        <v>2</v>
      </c>
      <c r="CR323" s="126">
        <v>0</v>
      </c>
      <c r="CS323" s="126">
        <v>0</v>
      </c>
      <c r="CT323" s="126">
        <v>0</v>
      </c>
      <c r="CU323" s="126">
        <v>1</v>
      </c>
      <c r="CV323" s="126">
        <v>0</v>
      </c>
      <c r="CW323" s="126">
        <v>0</v>
      </c>
      <c r="CX323" s="126">
        <v>0</v>
      </c>
      <c r="CY323" s="126">
        <v>0</v>
      </c>
      <c r="CZ323" s="126">
        <v>0</v>
      </c>
      <c r="DA323" s="126">
        <v>0</v>
      </c>
      <c r="DB323" s="126">
        <v>0</v>
      </c>
      <c r="DC323" s="126">
        <v>0</v>
      </c>
      <c r="DD323" s="126">
        <v>0</v>
      </c>
      <c r="DE323" s="126">
        <v>1</v>
      </c>
      <c r="DF323" s="126">
        <v>0</v>
      </c>
      <c r="DG323" s="127" t="b">
        <v>0</v>
      </c>
      <c r="DH323" s="183" t="s">
        <v>999</v>
      </c>
      <c r="DI323" s="183" t="s">
        <v>270</v>
      </c>
      <c r="DJ323" s="183" t="s">
        <v>1000</v>
      </c>
      <c r="DK323" s="183" t="s">
        <v>296</v>
      </c>
      <c r="DL323" s="126">
        <v>767</v>
      </c>
      <c r="DM323" s="126">
        <v>643</v>
      </c>
      <c r="DN323" s="126">
        <v>124</v>
      </c>
      <c r="DO323" s="126">
        <v>0</v>
      </c>
      <c r="DP323" s="126">
        <v>13314</v>
      </c>
      <c r="DQ323" s="126">
        <v>756</v>
      </c>
      <c r="DR323" s="167">
        <f t="shared" si="83"/>
        <v>0.77610026231419416</v>
      </c>
      <c r="DS323" s="168">
        <f t="shared" si="84"/>
        <v>17.483913328956007</v>
      </c>
      <c r="DT323" s="126">
        <v>767</v>
      </c>
      <c r="DU323" s="126">
        <v>276</v>
      </c>
      <c r="DV323" s="126">
        <v>453</v>
      </c>
      <c r="DW323" s="126">
        <v>5</v>
      </c>
      <c r="DX323" s="126">
        <v>29</v>
      </c>
      <c r="DY323" s="126">
        <v>4</v>
      </c>
      <c r="DZ323" s="126">
        <v>0</v>
      </c>
      <c r="EA323" s="126">
        <v>0</v>
      </c>
      <c r="EB323" s="126">
        <v>756</v>
      </c>
      <c r="EC323" s="126">
        <v>52</v>
      </c>
      <c r="ED323" s="126">
        <v>586</v>
      </c>
      <c r="EE323" s="126">
        <v>5</v>
      </c>
      <c r="EF323" s="126">
        <v>43</v>
      </c>
      <c r="EG323" s="126">
        <v>13</v>
      </c>
      <c r="EH323" s="126">
        <v>10</v>
      </c>
      <c r="EI323" s="126">
        <v>20</v>
      </c>
      <c r="EJ323" s="126">
        <v>27</v>
      </c>
      <c r="EK323" s="126">
        <v>0</v>
      </c>
      <c r="EL323" s="126">
        <v>704</v>
      </c>
      <c r="EM323" s="126">
        <v>643</v>
      </c>
      <c r="EN323" s="126">
        <v>42</v>
      </c>
      <c r="EO323" s="126">
        <v>19</v>
      </c>
      <c r="EP323" s="126">
        <v>0</v>
      </c>
      <c r="EQ323" s="126">
        <v>0</v>
      </c>
      <c r="ER323" s="127" t="b">
        <v>0</v>
      </c>
      <c r="ES323" s="127" t="b">
        <v>0</v>
      </c>
      <c r="ET323" s="127" t="b">
        <v>0</v>
      </c>
      <c r="EU323" s="128">
        <v>0.17699999999999999</v>
      </c>
      <c r="EV323" s="128">
        <v>0.05</v>
      </c>
      <c r="EW323" s="128">
        <v>0</v>
      </c>
      <c r="EX323" s="128">
        <v>0</v>
      </c>
      <c r="EY323" s="128">
        <v>0</v>
      </c>
      <c r="EZ323" s="128">
        <v>0</v>
      </c>
      <c r="FA323" s="127" t="b">
        <v>0</v>
      </c>
      <c r="FB323" s="127" t="b">
        <v>0</v>
      </c>
      <c r="FC323" s="127" t="b">
        <v>0</v>
      </c>
      <c r="FD323" s="128">
        <v>0.17699999999999999</v>
      </c>
      <c r="FE323" s="128">
        <v>0.05</v>
      </c>
      <c r="FF323" s="128">
        <v>0</v>
      </c>
      <c r="FG323" s="128">
        <v>0</v>
      </c>
      <c r="FH323" s="128">
        <v>0</v>
      </c>
      <c r="FI323" s="128">
        <v>0</v>
      </c>
      <c r="FJ323" s="127" t="b">
        <v>0</v>
      </c>
      <c r="FK323" s="127" t="b">
        <v>0</v>
      </c>
      <c r="FL323" s="127" t="b">
        <v>0</v>
      </c>
      <c r="FM323" s="128">
        <v>0</v>
      </c>
      <c r="FN323" s="128">
        <v>0</v>
      </c>
      <c r="FO323" s="128">
        <v>0</v>
      </c>
      <c r="FP323" s="128">
        <v>0</v>
      </c>
      <c r="FQ323" s="128">
        <v>0</v>
      </c>
      <c r="FR323" s="128">
        <v>0</v>
      </c>
      <c r="FS323" s="183" t="s">
        <v>993</v>
      </c>
      <c r="FT323" s="128">
        <v>0</v>
      </c>
      <c r="FU323" s="126">
        <v>0</v>
      </c>
      <c r="FV323" s="126">
        <v>704</v>
      </c>
      <c r="FW323" s="126">
        <v>0</v>
      </c>
      <c r="FX323" s="126">
        <v>0</v>
      </c>
      <c r="FY323" s="126">
        <v>0</v>
      </c>
      <c r="FZ323" s="126">
        <v>0</v>
      </c>
      <c r="GA323" s="126">
        <v>0</v>
      </c>
      <c r="GB323" s="126">
        <v>0</v>
      </c>
      <c r="GC323" s="126">
        <v>0</v>
      </c>
      <c r="GD323" s="126">
        <v>0</v>
      </c>
      <c r="GE323" s="126">
        <v>0</v>
      </c>
      <c r="GF323" s="126">
        <v>0</v>
      </c>
      <c r="GG323" s="126">
        <v>0</v>
      </c>
      <c r="GH323" s="126">
        <v>0</v>
      </c>
      <c r="GI323" s="126">
        <v>0</v>
      </c>
      <c r="GJ323" s="126">
        <v>0</v>
      </c>
      <c r="GK323" s="126">
        <v>0</v>
      </c>
      <c r="GL323" s="126">
        <v>0</v>
      </c>
      <c r="GM323" s="127" t="b">
        <v>0</v>
      </c>
      <c r="GN323" s="183" t="s">
        <v>993</v>
      </c>
      <c r="GO323" s="183" t="s">
        <v>993</v>
      </c>
      <c r="GP323" s="183" t="s">
        <v>993</v>
      </c>
      <c r="GQ323" s="183" t="s">
        <v>993</v>
      </c>
      <c r="GR323" s="127"/>
      <c r="GS323" s="123"/>
    </row>
    <row r="324" spans="1:201">
      <c r="A324" s="122"/>
      <c r="B324" s="210" t="s">
        <v>726</v>
      </c>
      <c r="C324" s="183" t="s">
        <v>1245</v>
      </c>
      <c r="D324" s="183" t="s">
        <v>66</v>
      </c>
      <c r="E324" s="183" t="s">
        <v>437</v>
      </c>
      <c r="F324" s="183" t="s">
        <v>986</v>
      </c>
      <c r="G324" s="183" t="s">
        <v>1236</v>
      </c>
      <c r="H324" s="183" t="s">
        <v>1237</v>
      </c>
      <c r="I324" s="183" t="s">
        <v>1238</v>
      </c>
      <c r="J324" s="183" t="s">
        <v>1239</v>
      </c>
      <c r="K324" s="126">
        <v>8</v>
      </c>
      <c r="L324" s="183" t="s">
        <v>66</v>
      </c>
      <c r="M324" s="183" t="s">
        <v>996</v>
      </c>
      <c r="N324" s="183" t="s">
        <v>534</v>
      </c>
      <c r="O324" s="183" t="s">
        <v>1071</v>
      </c>
      <c r="P324" s="183" t="s">
        <v>290</v>
      </c>
      <c r="Q324" s="183" t="s">
        <v>293</v>
      </c>
      <c r="R324" s="127" t="b">
        <v>0</v>
      </c>
      <c r="S324" s="126">
        <v>0</v>
      </c>
      <c r="T324" s="127" t="b">
        <v>0</v>
      </c>
      <c r="U324" s="126">
        <v>0</v>
      </c>
      <c r="V324" s="127" t="b">
        <v>0</v>
      </c>
      <c r="W324" s="127" t="b">
        <v>1</v>
      </c>
      <c r="X324" s="183" t="s">
        <v>293</v>
      </c>
      <c r="Y324" s="183" t="b">
        <f t="shared" si="94"/>
        <v>1</v>
      </c>
      <c r="Z324" s="183" t="s">
        <v>993</v>
      </c>
      <c r="AA324" s="127" t="b">
        <v>0</v>
      </c>
      <c r="AB324" s="183" t="s">
        <v>993</v>
      </c>
      <c r="AC324" s="183" t="s">
        <v>993</v>
      </c>
      <c r="AD324" s="183" t="s">
        <v>993</v>
      </c>
      <c r="AE324" s="183">
        <f t="shared" si="106"/>
        <v>54</v>
      </c>
      <c r="AF324" s="183">
        <f t="shared" si="106"/>
        <v>54</v>
      </c>
      <c r="AG324" s="183">
        <f t="shared" si="106"/>
        <v>29</v>
      </c>
      <c r="AH324" s="183">
        <f t="shared" si="106"/>
        <v>54</v>
      </c>
      <c r="AI324" s="126">
        <v>54</v>
      </c>
      <c r="AJ324" s="126">
        <v>54</v>
      </c>
      <c r="AK324" s="126">
        <v>29</v>
      </c>
      <c r="AL324" s="126">
        <v>54</v>
      </c>
      <c r="AM324" s="126">
        <v>0</v>
      </c>
      <c r="AN324" s="126">
        <v>0</v>
      </c>
      <c r="AO324" s="126">
        <v>0</v>
      </c>
      <c r="AP324" s="126">
        <v>0</v>
      </c>
      <c r="AQ324" s="126">
        <v>0</v>
      </c>
      <c r="AR324" s="126">
        <v>0</v>
      </c>
      <c r="AS324" s="126">
        <v>0</v>
      </c>
      <c r="AT324" s="126">
        <v>0</v>
      </c>
      <c r="AU324" s="126">
        <v>0</v>
      </c>
      <c r="AV324" s="126">
        <v>0</v>
      </c>
      <c r="AW324" s="126">
        <v>0</v>
      </c>
      <c r="AX324" s="126">
        <v>0</v>
      </c>
      <c r="AY324" s="126">
        <v>0</v>
      </c>
      <c r="AZ324" s="126">
        <v>0</v>
      </c>
      <c r="BA324" s="126">
        <v>0</v>
      </c>
      <c r="BB324" s="126">
        <v>0</v>
      </c>
      <c r="BC324" s="127" t="b">
        <v>0</v>
      </c>
      <c r="BD324" s="127"/>
      <c r="BE324" s="183" t="s">
        <v>1031</v>
      </c>
      <c r="BF324" s="126">
        <v>54</v>
      </c>
      <c r="BG324" s="183" t="s">
        <v>993</v>
      </c>
      <c r="BH324" s="126">
        <v>0</v>
      </c>
      <c r="BI324" s="183" t="s">
        <v>993</v>
      </c>
      <c r="BJ324" s="126">
        <v>0</v>
      </c>
      <c r="BK324" s="126">
        <v>0</v>
      </c>
      <c r="BL324" s="126">
        <v>0</v>
      </c>
      <c r="BM324" s="183" t="s">
        <v>993</v>
      </c>
      <c r="BN324" s="183" t="s">
        <v>993</v>
      </c>
      <c r="BO324" s="183" t="s">
        <v>993</v>
      </c>
      <c r="BP324" s="126">
        <v>0</v>
      </c>
      <c r="BQ324" s="183" t="s">
        <v>993</v>
      </c>
      <c r="BR324" s="126">
        <v>0</v>
      </c>
      <c r="BS324" s="183" t="s">
        <v>993</v>
      </c>
      <c r="BT324" s="126">
        <v>0</v>
      </c>
      <c r="BU324" s="126">
        <v>0</v>
      </c>
      <c r="BV324" s="126">
        <v>0</v>
      </c>
      <c r="BW324" s="183" t="s">
        <v>993</v>
      </c>
      <c r="BX324" s="126">
        <v>0</v>
      </c>
      <c r="BY324" s="183" t="s">
        <v>993</v>
      </c>
      <c r="BZ324" s="126">
        <v>0</v>
      </c>
      <c r="CA324" s="183" t="s">
        <v>993</v>
      </c>
      <c r="CB324" s="126">
        <v>0</v>
      </c>
      <c r="CC324" s="126">
        <v>0</v>
      </c>
      <c r="CD324" s="126">
        <v>0</v>
      </c>
      <c r="CE324" s="183" t="s">
        <v>993</v>
      </c>
      <c r="CF324" s="126">
        <v>0</v>
      </c>
      <c r="CG324" s="183" t="s">
        <v>993</v>
      </c>
      <c r="CH324" s="126">
        <v>0</v>
      </c>
      <c r="CI324" s="183" t="s">
        <v>993</v>
      </c>
      <c r="CJ324" s="126">
        <v>0</v>
      </c>
      <c r="CK324" s="126">
        <v>0</v>
      </c>
      <c r="CL324" s="126">
        <v>0</v>
      </c>
      <c r="CM324" s="126">
        <v>27</v>
      </c>
      <c r="CN324" s="126">
        <v>3.9</v>
      </c>
      <c r="CO324" s="126">
        <v>0</v>
      </c>
      <c r="CP324" s="126">
        <v>0</v>
      </c>
      <c r="CQ324" s="126">
        <v>0</v>
      </c>
      <c r="CR324" s="126">
        <v>0</v>
      </c>
      <c r="CS324" s="126">
        <v>0</v>
      </c>
      <c r="CT324" s="126">
        <v>0</v>
      </c>
      <c r="CU324" s="126">
        <v>0</v>
      </c>
      <c r="CV324" s="126">
        <v>0</v>
      </c>
      <c r="CW324" s="126">
        <v>0</v>
      </c>
      <c r="CX324" s="126">
        <v>0</v>
      </c>
      <c r="CY324" s="126">
        <v>0</v>
      </c>
      <c r="CZ324" s="126">
        <v>0</v>
      </c>
      <c r="DA324" s="126">
        <v>0</v>
      </c>
      <c r="DB324" s="126">
        <v>0</v>
      </c>
      <c r="DC324" s="126">
        <v>0</v>
      </c>
      <c r="DD324" s="126">
        <v>0</v>
      </c>
      <c r="DE324" s="126">
        <v>0</v>
      </c>
      <c r="DF324" s="126">
        <v>0</v>
      </c>
      <c r="DG324" s="127" t="b">
        <v>0</v>
      </c>
      <c r="DH324" s="183" t="s">
        <v>999</v>
      </c>
      <c r="DI324" s="183" t="s">
        <v>1000</v>
      </c>
      <c r="DJ324" s="183" t="s">
        <v>270</v>
      </c>
      <c r="DK324" s="183" t="s">
        <v>298</v>
      </c>
      <c r="DL324" s="126">
        <v>1483</v>
      </c>
      <c r="DM324" s="126">
        <v>1246</v>
      </c>
      <c r="DN324" s="126">
        <v>230</v>
      </c>
      <c r="DO324" s="126">
        <v>7</v>
      </c>
      <c r="DP324" s="126">
        <v>18216</v>
      </c>
      <c r="DQ324" s="126">
        <v>1481</v>
      </c>
      <c r="DR324" s="167">
        <f t="shared" si="83"/>
        <v>0.92420091324200915</v>
      </c>
      <c r="DS324" s="168">
        <f t="shared" si="84"/>
        <v>12.291497975708502</v>
      </c>
      <c r="DT324" s="126">
        <v>1483</v>
      </c>
      <c r="DU324" s="126">
        <v>890</v>
      </c>
      <c r="DV324" s="126">
        <v>564</v>
      </c>
      <c r="DW324" s="126">
        <v>8</v>
      </c>
      <c r="DX324" s="126">
        <v>21</v>
      </c>
      <c r="DY324" s="126">
        <v>0</v>
      </c>
      <c r="DZ324" s="126">
        <v>0</v>
      </c>
      <c r="EA324" s="126">
        <v>0</v>
      </c>
      <c r="EB324" s="126">
        <v>1481</v>
      </c>
      <c r="EC324" s="126">
        <v>266</v>
      </c>
      <c r="ED324" s="126">
        <v>966</v>
      </c>
      <c r="EE324" s="126">
        <v>79</v>
      </c>
      <c r="EF324" s="126">
        <v>60</v>
      </c>
      <c r="EG324" s="126">
        <v>47</v>
      </c>
      <c r="EH324" s="126">
        <v>18</v>
      </c>
      <c r="EI324" s="126">
        <v>27</v>
      </c>
      <c r="EJ324" s="126">
        <v>18</v>
      </c>
      <c r="EK324" s="126">
        <v>0</v>
      </c>
      <c r="EL324" s="126">
        <v>1215</v>
      </c>
      <c r="EM324" s="126">
        <v>1150</v>
      </c>
      <c r="EN324" s="126">
        <v>32</v>
      </c>
      <c r="EO324" s="126">
        <v>33</v>
      </c>
      <c r="EP324" s="126">
        <v>0</v>
      </c>
      <c r="EQ324" s="126">
        <v>0</v>
      </c>
      <c r="ER324" s="127" t="b">
        <v>0</v>
      </c>
      <c r="ES324" s="127" t="b">
        <v>0</v>
      </c>
      <c r="ET324" s="127" t="b">
        <v>0</v>
      </c>
      <c r="EU324" s="128">
        <v>0</v>
      </c>
      <c r="EV324" s="128">
        <v>0</v>
      </c>
      <c r="EW324" s="128">
        <v>0</v>
      </c>
      <c r="EX324" s="128">
        <v>0</v>
      </c>
      <c r="EY324" s="128">
        <v>0</v>
      </c>
      <c r="EZ324" s="128">
        <v>0</v>
      </c>
      <c r="FA324" s="127" t="b">
        <v>0</v>
      </c>
      <c r="FB324" s="127" t="b">
        <v>0</v>
      </c>
      <c r="FC324" s="127" t="b">
        <v>0</v>
      </c>
      <c r="FD324" s="128">
        <v>0.185</v>
      </c>
      <c r="FE324" s="128">
        <v>8.1000000000000003E-2</v>
      </c>
      <c r="FF324" s="128">
        <v>6.7000000000000004E-2</v>
      </c>
      <c r="FG324" s="128">
        <v>2.1000000000000001E-2</v>
      </c>
      <c r="FH324" s="128">
        <v>2.1000000000000001E-2</v>
      </c>
      <c r="FI324" s="128">
        <v>0.10300000000000001</v>
      </c>
      <c r="FJ324" s="127" t="b">
        <v>0</v>
      </c>
      <c r="FK324" s="127" t="b">
        <v>0</v>
      </c>
      <c r="FL324" s="127" t="b">
        <v>0</v>
      </c>
      <c r="FM324" s="128">
        <v>0</v>
      </c>
      <c r="FN324" s="128">
        <v>0</v>
      </c>
      <c r="FO324" s="128">
        <v>0</v>
      </c>
      <c r="FP324" s="128">
        <v>0</v>
      </c>
      <c r="FQ324" s="128">
        <v>0</v>
      </c>
      <c r="FR324" s="128">
        <v>0</v>
      </c>
      <c r="FS324" s="183" t="s">
        <v>993</v>
      </c>
      <c r="FT324" s="128">
        <v>0</v>
      </c>
      <c r="FU324" s="126">
        <v>0</v>
      </c>
      <c r="FV324" s="126">
        <v>1215</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6">
        <v>0</v>
      </c>
      <c r="GM324" s="127" t="b">
        <v>0</v>
      </c>
      <c r="GN324" s="183" t="s">
        <v>993</v>
      </c>
      <c r="GO324" s="183" t="s">
        <v>993</v>
      </c>
      <c r="GP324" s="183" t="s">
        <v>993</v>
      </c>
      <c r="GQ324" s="183" t="s">
        <v>993</v>
      </c>
      <c r="GR324" s="127"/>
      <c r="GS324" s="123"/>
    </row>
    <row r="325" spans="1:201">
      <c r="A325" s="122"/>
      <c r="B325" s="210" t="s">
        <v>728</v>
      </c>
      <c r="C325" s="183" t="s">
        <v>1248</v>
      </c>
      <c r="D325" s="183" t="s">
        <v>63</v>
      </c>
      <c r="E325" s="183" t="s">
        <v>437</v>
      </c>
      <c r="F325" s="183" t="s">
        <v>986</v>
      </c>
      <c r="G325" s="183" t="s">
        <v>1236</v>
      </c>
      <c r="H325" s="183" t="s">
        <v>1237</v>
      </c>
      <c r="I325" s="183" t="s">
        <v>1249</v>
      </c>
      <c r="J325" s="183" t="s">
        <v>1250</v>
      </c>
      <c r="K325" s="126">
        <v>3</v>
      </c>
      <c r="L325" s="183" t="s">
        <v>63</v>
      </c>
      <c r="M325" s="183" t="s">
        <v>996</v>
      </c>
      <c r="N325" s="183" t="s">
        <v>354</v>
      </c>
      <c r="O325" s="183" t="s">
        <v>1058</v>
      </c>
      <c r="P325" s="183" t="s">
        <v>293</v>
      </c>
      <c r="Q325" s="183" t="s">
        <v>293</v>
      </c>
      <c r="R325" s="127" t="b">
        <v>0</v>
      </c>
      <c r="S325" s="126">
        <v>0</v>
      </c>
      <c r="T325" s="127" t="b">
        <v>0</v>
      </c>
      <c r="U325" s="126">
        <v>0</v>
      </c>
      <c r="V325" s="127" t="b">
        <v>0</v>
      </c>
      <c r="W325" s="127" t="b">
        <v>1</v>
      </c>
      <c r="X325" s="183" t="s">
        <v>293</v>
      </c>
      <c r="Y325" s="183" t="b">
        <f t="shared" si="94"/>
        <v>1</v>
      </c>
      <c r="Z325" s="183" t="s">
        <v>993</v>
      </c>
      <c r="AA325" s="127" t="b">
        <v>0</v>
      </c>
      <c r="AB325" s="183" t="s">
        <v>993</v>
      </c>
      <c r="AC325" s="183" t="s">
        <v>993</v>
      </c>
      <c r="AD325" s="183" t="s">
        <v>993</v>
      </c>
      <c r="AE325" s="183">
        <f t="shared" si="106"/>
        <v>58</v>
      </c>
      <c r="AF325" s="183">
        <f t="shared" si="106"/>
        <v>58</v>
      </c>
      <c r="AG325" s="183">
        <f t="shared" si="106"/>
        <v>32</v>
      </c>
      <c r="AH325" s="183">
        <f t="shared" si="106"/>
        <v>58</v>
      </c>
      <c r="AI325" s="126">
        <v>58</v>
      </c>
      <c r="AJ325" s="126">
        <v>58</v>
      </c>
      <c r="AK325" s="126">
        <v>32</v>
      </c>
      <c r="AL325" s="126">
        <v>58</v>
      </c>
      <c r="AM325" s="126">
        <v>0</v>
      </c>
      <c r="AN325" s="126">
        <v>0</v>
      </c>
      <c r="AO325" s="126">
        <v>0</v>
      </c>
      <c r="AP325" s="126">
        <v>0</v>
      </c>
      <c r="AQ325" s="126">
        <v>0</v>
      </c>
      <c r="AR325" s="126">
        <v>0</v>
      </c>
      <c r="AS325" s="126">
        <v>0</v>
      </c>
      <c r="AT325" s="126">
        <v>0</v>
      </c>
      <c r="AU325" s="126">
        <v>0</v>
      </c>
      <c r="AV325" s="126">
        <v>0</v>
      </c>
      <c r="AW325" s="126">
        <v>0</v>
      </c>
      <c r="AX325" s="126">
        <v>0</v>
      </c>
      <c r="AY325" s="126">
        <v>0</v>
      </c>
      <c r="AZ325" s="126">
        <v>0</v>
      </c>
      <c r="BA325" s="126">
        <v>0</v>
      </c>
      <c r="BB325" s="126">
        <v>0</v>
      </c>
      <c r="BC325" s="127" t="b">
        <v>0</v>
      </c>
      <c r="BD325" s="127"/>
      <c r="BE325" s="183" t="s">
        <v>1059</v>
      </c>
      <c r="BF325" s="126">
        <v>58</v>
      </c>
      <c r="BG325" s="183" t="s">
        <v>993</v>
      </c>
      <c r="BH325" s="126">
        <v>0</v>
      </c>
      <c r="BI325" s="183" t="s">
        <v>993</v>
      </c>
      <c r="BJ325" s="126">
        <v>0</v>
      </c>
      <c r="BK325" s="126">
        <v>0</v>
      </c>
      <c r="BL325" s="126">
        <v>0</v>
      </c>
      <c r="BM325" s="183" t="s">
        <v>993</v>
      </c>
      <c r="BN325" s="183" t="s">
        <v>993</v>
      </c>
      <c r="BO325" s="183" t="s">
        <v>993</v>
      </c>
      <c r="BP325" s="126">
        <v>0</v>
      </c>
      <c r="BQ325" s="183" t="s">
        <v>993</v>
      </c>
      <c r="BR325" s="126">
        <v>0</v>
      </c>
      <c r="BS325" s="183" t="s">
        <v>993</v>
      </c>
      <c r="BT325" s="126">
        <v>0</v>
      </c>
      <c r="BU325" s="126">
        <v>0</v>
      </c>
      <c r="BV325" s="126">
        <v>0</v>
      </c>
      <c r="BW325" s="183" t="s">
        <v>993</v>
      </c>
      <c r="BX325" s="126">
        <v>0</v>
      </c>
      <c r="BY325" s="183" t="s">
        <v>993</v>
      </c>
      <c r="BZ325" s="126">
        <v>0</v>
      </c>
      <c r="CA325" s="183" t="s">
        <v>993</v>
      </c>
      <c r="CB325" s="126">
        <v>0</v>
      </c>
      <c r="CC325" s="126">
        <v>0</v>
      </c>
      <c r="CD325" s="126">
        <v>0</v>
      </c>
      <c r="CE325" s="183" t="s">
        <v>993</v>
      </c>
      <c r="CF325" s="126">
        <v>0</v>
      </c>
      <c r="CG325" s="183" t="s">
        <v>993</v>
      </c>
      <c r="CH325" s="126">
        <v>0</v>
      </c>
      <c r="CI325" s="183" t="s">
        <v>993</v>
      </c>
      <c r="CJ325" s="126">
        <v>0</v>
      </c>
      <c r="CK325" s="126">
        <v>0</v>
      </c>
      <c r="CL325" s="126">
        <v>0</v>
      </c>
      <c r="CM325" s="126">
        <v>21</v>
      </c>
      <c r="CN325" s="126">
        <v>5.3</v>
      </c>
      <c r="CO325" s="126">
        <v>1</v>
      </c>
      <c r="CP325" s="126">
        <v>0</v>
      </c>
      <c r="CQ325" s="126">
        <v>11</v>
      </c>
      <c r="CR325" s="126">
        <v>0</v>
      </c>
      <c r="CS325" s="126">
        <v>0</v>
      </c>
      <c r="CT325" s="126">
        <v>0</v>
      </c>
      <c r="CU325" s="126">
        <v>4</v>
      </c>
      <c r="CV325" s="126">
        <v>0</v>
      </c>
      <c r="CW325" s="126">
        <v>2</v>
      </c>
      <c r="CX325" s="126">
        <v>0</v>
      </c>
      <c r="CY325" s="126">
        <v>0</v>
      </c>
      <c r="CZ325" s="126">
        <v>0</v>
      </c>
      <c r="DA325" s="126">
        <v>1</v>
      </c>
      <c r="DB325" s="126">
        <v>0</v>
      </c>
      <c r="DC325" s="126">
        <v>0</v>
      </c>
      <c r="DD325" s="126">
        <v>0</v>
      </c>
      <c r="DE325" s="126">
        <v>0</v>
      </c>
      <c r="DF325" s="126">
        <v>0</v>
      </c>
      <c r="DG325" s="127" t="b">
        <v>0</v>
      </c>
      <c r="DH325" s="183" t="s">
        <v>999</v>
      </c>
      <c r="DI325" s="183" t="s">
        <v>1000</v>
      </c>
      <c r="DJ325" s="183" t="s">
        <v>270</v>
      </c>
      <c r="DK325" s="183" t="s">
        <v>525</v>
      </c>
      <c r="DL325" s="126">
        <v>987</v>
      </c>
      <c r="DM325" s="126">
        <v>819</v>
      </c>
      <c r="DN325" s="126">
        <v>168</v>
      </c>
      <c r="DO325" s="126">
        <v>0</v>
      </c>
      <c r="DP325" s="126">
        <v>18805</v>
      </c>
      <c r="DQ325" s="126">
        <v>982</v>
      </c>
      <c r="DR325" s="167">
        <f t="shared" si="83"/>
        <v>0.88828530940009442</v>
      </c>
      <c r="DS325" s="168">
        <f t="shared" si="84"/>
        <v>19.101066531234128</v>
      </c>
      <c r="DT325" s="126">
        <v>987</v>
      </c>
      <c r="DU325" s="126">
        <v>460</v>
      </c>
      <c r="DV325" s="126">
        <v>509</v>
      </c>
      <c r="DW325" s="126">
        <v>12</v>
      </c>
      <c r="DX325" s="126">
        <v>6</v>
      </c>
      <c r="DY325" s="126">
        <v>0</v>
      </c>
      <c r="DZ325" s="126">
        <v>0</v>
      </c>
      <c r="EA325" s="126">
        <v>0</v>
      </c>
      <c r="EB325" s="126">
        <v>982</v>
      </c>
      <c r="EC325" s="126">
        <v>13</v>
      </c>
      <c r="ED325" s="126">
        <v>863</v>
      </c>
      <c r="EE325" s="126">
        <v>58</v>
      </c>
      <c r="EF325" s="126">
        <v>10</v>
      </c>
      <c r="EG325" s="126">
        <v>13</v>
      </c>
      <c r="EH325" s="126">
        <v>0</v>
      </c>
      <c r="EI325" s="126">
        <v>15</v>
      </c>
      <c r="EJ325" s="126">
        <v>10</v>
      </c>
      <c r="EK325" s="126">
        <v>0</v>
      </c>
      <c r="EL325" s="126">
        <v>969</v>
      </c>
      <c r="EM325" s="126">
        <v>911</v>
      </c>
      <c r="EN325" s="126">
        <v>3</v>
      </c>
      <c r="EO325" s="126">
        <v>55</v>
      </c>
      <c r="EP325" s="126">
        <v>0</v>
      </c>
      <c r="EQ325" s="126">
        <v>0</v>
      </c>
      <c r="ER325" s="127" t="b">
        <v>0</v>
      </c>
      <c r="ES325" s="127" t="b">
        <v>0</v>
      </c>
      <c r="ET325" s="127" t="b">
        <v>0</v>
      </c>
      <c r="EU325" s="128">
        <v>0</v>
      </c>
      <c r="EV325" s="128">
        <v>0</v>
      </c>
      <c r="EW325" s="128">
        <v>0</v>
      </c>
      <c r="EX325" s="128">
        <v>0</v>
      </c>
      <c r="EY325" s="128">
        <v>0</v>
      </c>
      <c r="EZ325" s="128">
        <v>0</v>
      </c>
      <c r="FA325" s="127" t="b">
        <v>0</v>
      </c>
      <c r="FB325" s="127" t="b">
        <v>0</v>
      </c>
      <c r="FC325" s="127" t="b">
        <v>0</v>
      </c>
      <c r="FD325" s="128">
        <v>0</v>
      </c>
      <c r="FE325" s="128">
        <v>0</v>
      </c>
      <c r="FF325" s="128">
        <v>0</v>
      </c>
      <c r="FG325" s="128">
        <v>0</v>
      </c>
      <c r="FH325" s="128">
        <v>0</v>
      </c>
      <c r="FI325" s="128">
        <v>0</v>
      </c>
      <c r="FJ325" s="127" t="b">
        <v>0</v>
      </c>
      <c r="FK325" s="127" t="b">
        <v>0</v>
      </c>
      <c r="FL325" s="127" t="b">
        <v>0</v>
      </c>
      <c r="FM325" s="128">
        <v>0</v>
      </c>
      <c r="FN325" s="128">
        <v>0</v>
      </c>
      <c r="FO325" s="128">
        <v>0</v>
      </c>
      <c r="FP325" s="128">
        <v>0</v>
      </c>
      <c r="FQ325" s="128">
        <v>0</v>
      </c>
      <c r="FR325" s="128">
        <v>0</v>
      </c>
      <c r="FS325" s="183" t="s">
        <v>993</v>
      </c>
      <c r="FT325" s="128">
        <v>0</v>
      </c>
      <c r="FU325" s="126">
        <v>0</v>
      </c>
      <c r="FV325" s="126">
        <v>969</v>
      </c>
      <c r="FW325" s="126">
        <v>0</v>
      </c>
      <c r="FX325" s="126">
        <v>0</v>
      </c>
      <c r="FY325" s="126">
        <v>0</v>
      </c>
      <c r="FZ325" s="126">
        <v>0</v>
      </c>
      <c r="GA325" s="126">
        <v>0</v>
      </c>
      <c r="GB325" s="126">
        <v>0</v>
      </c>
      <c r="GC325" s="126">
        <v>0</v>
      </c>
      <c r="GD325" s="126">
        <v>0</v>
      </c>
      <c r="GE325" s="126">
        <v>0</v>
      </c>
      <c r="GF325" s="126">
        <v>0</v>
      </c>
      <c r="GG325" s="126">
        <v>0</v>
      </c>
      <c r="GH325" s="126">
        <v>0</v>
      </c>
      <c r="GI325" s="126">
        <v>0</v>
      </c>
      <c r="GJ325" s="126">
        <v>0</v>
      </c>
      <c r="GK325" s="126">
        <v>0</v>
      </c>
      <c r="GL325" s="126">
        <v>0</v>
      </c>
      <c r="GM325" s="127" t="b">
        <v>0</v>
      </c>
      <c r="GN325" s="183" t="s">
        <v>993</v>
      </c>
      <c r="GO325" s="183" t="s">
        <v>993</v>
      </c>
      <c r="GP325" s="183" t="s">
        <v>993</v>
      </c>
      <c r="GQ325" s="183" t="s">
        <v>993</v>
      </c>
      <c r="GR325" s="127"/>
      <c r="GS325" s="123"/>
    </row>
    <row r="326" spans="1:201">
      <c r="A326" s="122"/>
      <c r="B326" s="210" t="s">
        <v>746</v>
      </c>
      <c r="C326" s="183" t="s">
        <v>1251</v>
      </c>
      <c r="D326" s="183" t="s">
        <v>64</v>
      </c>
      <c r="E326" s="183" t="s">
        <v>437</v>
      </c>
      <c r="F326" s="183" t="s">
        <v>986</v>
      </c>
      <c r="G326" s="183" t="s">
        <v>1236</v>
      </c>
      <c r="H326" s="183" t="s">
        <v>1237</v>
      </c>
      <c r="I326" s="183" t="s">
        <v>1252</v>
      </c>
      <c r="J326" s="183" t="s">
        <v>1253</v>
      </c>
      <c r="K326" s="126">
        <v>1</v>
      </c>
      <c r="L326" s="183" t="s">
        <v>64</v>
      </c>
      <c r="M326" s="183" t="s">
        <v>1019</v>
      </c>
      <c r="N326" s="183" t="s">
        <v>748</v>
      </c>
      <c r="O326" s="183" t="s">
        <v>1022</v>
      </c>
      <c r="P326" s="183" t="s">
        <v>290</v>
      </c>
      <c r="Q326" s="183" t="s">
        <v>293</v>
      </c>
      <c r="R326" s="127" t="b">
        <v>1</v>
      </c>
      <c r="S326" s="126">
        <v>4</v>
      </c>
      <c r="T326" s="127" t="b">
        <v>0</v>
      </c>
      <c r="U326" s="126">
        <v>0</v>
      </c>
      <c r="V326" s="127" t="b">
        <v>1</v>
      </c>
      <c r="W326" s="127" t="b">
        <v>1</v>
      </c>
      <c r="X326" s="183" t="s">
        <v>293</v>
      </c>
      <c r="Y326" s="183" t="b">
        <f t="shared" si="94"/>
        <v>1</v>
      </c>
      <c r="Z326" s="183" t="s">
        <v>993</v>
      </c>
      <c r="AA326" s="127" t="b">
        <v>0</v>
      </c>
      <c r="AB326" s="183" t="s">
        <v>993</v>
      </c>
      <c r="AC326" s="183" t="s">
        <v>993</v>
      </c>
      <c r="AD326" s="183" t="s">
        <v>993</v>
      </c>
      <c r="AE326" s="183">
        <f t="shared" si="106"/>
        <v>60</v>
      </c>
      <c r="AF326" s="183">
        <f t="shared" si="106"/>
        <v>57</v>
      </c>
      <c r="AG326" s="183">
        <f t="shared" si="106"/>
        <v>44</v>
      </c>
      <c r="AH326" s="183">
        <f t="shared" si="106"/>
        <v>60</v>
      </c>
      <c r="AI326" s="126">
        <v>60</v>
      </c>
      <c r="AJ326" s="126">
        <v>57</v>
      </c>
      <c r="AK326" s="126">
        <v>44</v>
      </c>
      <c r="AL326" s="126">
        <v>60</v>
      </c>
      <c r="AM326" s="126">
        <v>0</v>
      </c>
      <c r="AN326" s="126">
        <v>0</v>
      </c>
      <c r="AO326" s="126">
        <v>0</v>
      </c>
      <c r="AP326" s="126">
        <v>0</v>
      </c>
      <c r="AQ326" s="126">
        <v>0</v>
      </c>
      <c r="AR326" s="126">
        <v>0</v>
      </c>
      <c r="AS326" s="126">
        <v>0</v>
      </c>
      <c r="AT326" s="126">
        <v>0</v>
      </c>
      <c r="AU326" s="126">
        <v>0</v>
      </c>
      <c r="AV326" s="126">
        <v>0</v>
      </c>
      <c r="AW326" s="126">
        <v>0</v>
      </c>
      <c r="AX326" s="126">
        <v>0</v>
      </c>
      <c r="AY326" s="126">
        <v>0</v>
      </c>
      <c r="AZ326" s="126">
        <v>0</v>
      </c>
      <c r="BA326" s="126">
        <v>0</v>
      </c>
      <c r="BB326" s="126">
        <v>0</v>
      </c>
      <c r="BC326" s="127" t="b">
        <v>0</v>
      </c>
      <c r="BD326" s="127"/>
      <c r="BE326" s="183" t="s">
        <v>282</v>
      </c>
      <c r="BF326" s="126">
        <v>60</v>
      </c>
      <c r="BG326" s="183" t="s">
        <v>998</v>
      </c>
      <c r="BH326" s="126">
        <v>30</v>
      </c>
      <c r="BI326" s="183" t="s">
        <v>993</v>
      </c>
      <c r="BJ326" s="126">
        <v>0</v>
      </c>
      <c r="BK326" s="126">
        <v>0</v>
      </c>
      <c r="BL326" s="126">
        <v>0</v>
      </c>
      <c r="BM326" s="183" t="s">
        <v>993</v>
      </c>
      <c r="BN326" s="183" t="s">
        <v>993</v>
      </c>
      <c r="BO326" s="183" t="s">
        <v>993</v>
      </c>
      <c r="BP326" s="126">
        <v>0</v>
      </c>
      <c r="BQ326" s="183" t="s">
        <v>993</v>
      </c>
      <c r="BR326" s="126">
        <v>0</v>
      </c>
      <c r="BS326" s="183" t="s">
        <v>993</v>
      </c>
      <c r="BT326" s="126">
        <v>0</v>
      </c>
      <c r="BU326" s="126">
        <v>0</v>
      </c>
      <c r="BV326" s="126">
        <v>0</v>
      </c>
      <c r="BW326" s="183" t="s">
        <v>993</v>
      </c>
      <c r="BX326" s="126">
        <v>0</v>
      </c>
      <c r="BY326" s="183" t="s">
        <v>993</v>
      </c>
      <c r="BZ326" s="126">
        <v>0</v>
      </c>
      <c r="CA326" s="183" t="s">
        <v>993</v>
      </c>
      <c r="CB326" s="126">
        <v>0</v>
      </c>
      <c r="CC326" s="126">
        <v>0</v>
      </c>
      <c r="CD326" s="126">
        <v>0</v>
      </c>
      <c r="CE326" s="183" t="s">
        <v>993</v>
      </c>
      <c r="CF326" s="126">
        <v>0</v>
      </c>
      <c r="CG326" s="183" t="s">
        <v>993</v>
      </c>
      <c r="CH326" s="126">
        <v>0</v>
      </c>
      <c r="CI326" s="183" t="s">
        <v>993</v>
      </c>
      <c r="CJ326" s="126">
        <v>0</v>
      </c>
      <c r="CK326" s="126">
        <v>0</v>
      </c>
      <c r="CL326" s="126">
        <v>0</v>
      </c>
      <c r="CM326" s="126">
        <v>28</v>
      </c>
      <c r="CN326" s="126">
        <v>0</v>
      </c>
      <c r="CO326" s="126">
        <v>0</v>
      </c>
      <c r="CP326" s="126">
        <v>0</v>
      </c>
      <c r="CQ326" s="126">
        <v>4</v>
      </c>
      <c r="CR326" s="126">
        <v>0</v>
      </c>
      <c r="CS326" s="126">
        <v>0</v>
      </c>
      <c r="CT326" s="126">
        <v>0</v>
      </c>
      <c r="CU326" s="126">
        <v>0</v>
      </c>
      <c r="CV326" s="126">
        <v>0</v>
      </c>
      <c r="CW326" s="126">
        <v>0</v>
      </c>
      <c r="CX326" s="126">
        <v>0</v>
      </c>
      <c r="CY326" s="126">
        <v>0</v>
      </c>
      <c r="CZ326" s="126">
        <v>0</v>
      </c>
      <c r="DA326" s="126">
        <v>0</v>
      </c>
      <c r="DB326" s="126">
        <v>0</v>
      </c>
      <c r="DC326" s="126">
        <v>0</v>
      </c>
      <c r="DD326" s="126">
        <v>0</v>
      </c>
      <c r="DE326" s="126">
        <v>0</v>
      </c>
      <c r="DF326" s="126">
        <v>0</v>
      </c>
      <c r="DG326" s="127" t="b">
        <v>0</v>
      </c>
      <c r="DH326" s="183" t="s">
        <v>270</v>
      </c>
      <c r="DI326" s="183" t="s">
        <v>993</v>
      </c>
      <c r="DJ326" s="183" t="s">
        <v>993</v>
      </c>
      <c r="DK326" s="183" t="s">
        <v>993</v>
      </c>
      <c r="DL326" s="126">
        <v>759</v>
      </c>
      <c r="DM326" s="126">
        <v>219</v>
      </c>
      <c r="DN326" s="126">
        <v>359</v>
      </c>
      <c r="DO326" s="126">
        <v>181</v>
      </c>
      <c r="DP326" s="126">
        <v>17139</v>
      </c>
      <c r="DQ326" s="126">
        <v>759</v>
      </c>
      <c r="DR326" s="167">
        <f t="shared" si="83"/>
        <v>0.78260273972602745</v>
      </c>
      <c r="DS326" s="168">
        <f t="shared" si="84"/>
        <v>22.581027667984191</v>
      </c>
      <c r="DT326" s="126">
        <v>759</v>
      </c>
      <c r="DU326" s="126">
        <v>0</v>
      </c>
      <c r="DV326" s="126">
        <v>559</v>
      </c>
      <c r="DW326" s="126">
        <v>37</v>
      </c>
      <c r="DX326" s="126">
        <v>149</v>
      </c>
      <c r="DY326" s="126">
        <v>14</v>
      </c>
      <c r="DZ326" s="126">
        <v>0</v>
      </c>
      <c r="EA326" s="126">
        <v>0</v>
      </c>
      <c r="EB326" s="126">
        <v>759</v>
      </c>
      <c r="EC326" s="126">
        <v>0</v>
      </c>
      <c r="ED326" s="126">
        <v>490</v>
      </c>
      <c r="EE326" s="126">
        <v>21</v>
      </c>
      <c r="EF326" s="126">
        <v>3</v>
      </c>
      <c r="EG326" s="126">
        <v>73</v>
      </c>
      <c r="EH326" s="126">
        <v>40</v>
      </c>
      <c r="EI326" s="126">
        <v>53</v>
      </c>
      <c r="EJ326" s="126">
        <v>79</v>
      </c>
      <c r="EK326" s="126">
        <v>0</v>
      </c>
      <c r="EL326" s="126">
        <v>759</v>
      </c>
      <c r="EM326" s="126">
        <v>594</v>
      </c>
      <c r="EN326" s="126">
        <v>90</v>
      </c>
      <c r="EO326" s="126">
        <v>75</v>
      </c>
      <c r="EP326" s="126">
        <v>0</v>
      </c>
      <c r="EQ326" s="126">
        <v>0</v>
      </c>
      <c r="ER326" s="127" t="b">
        <v>0</v>
      </c>
      <c r="ES326" s="127" t="b">
        <v>0</v>
      </c>
      <c r="ET326" s="127" t="b">
        <v>0</v>
      </c>
      <c r="EU326" s="128">
        <v>0.22500000000000001</v>
      </c>
      <c r="EV326" s="128">
        <v>0.10099999999999999</v>
      </c>
      <c r="EW326" s="128">
        <v>7.0999999999999994E-2</v>
      </c>
      <c r="EX326" s="128">
        <v>3.2000000000000001E-2</v>
      </c>
      <c r="EY326" s="128">
        <v>9.3000000000000013E-2</v>
      </c>
      <c r="EZ326" s="128">
        <v>0.158</v>
      </c>
      <c r="FA326" s="127" t="b">
        <v>0</v>
      </c>
      <c r="FB326" s="127" t="b">
        <v>0</v>
      </c>
      <c r="FC326" s="127" t="b">
        <v>0</v>
      </c>
      <c r="FD326" s="128">
        <v>0.10400000000000001</v>
      </c>
      <c r="FE326" s="128">
        <v>1.3999999999999999E-2</v>
      </c>
      <c r="FF326" s="128">
        <v>0</v>
      </c>
      <c r="FG326" s="128">
        <v>1E-3</v>
      </c>
      <c r="FH326" s="128">
        <v>6.0000000000000001E-3</v>
      </c>
      <c r="FI326" s="128">
        <v>6.9999999999999993E-3</v>
      </c>
      <c r="FJ326" s="127" t="b">
        <v>0</v>
      </c>
      <c r="FK326" s="127" t="b">
        <v>0</v>
      </c>
      <c r="FL326" s="127" t="b">
        <v>0</v>
      </c>
      <c r="FM326" s="128">
        <v>0</v>
      </c>
      <c r="FN326" s="128">
        <v>0</v>
      </c>
      <c r="FO326" s="128">
        <v>0</v>
      </c>
      <c r="FP326" s="128">
        <v>0</v>
      </c>
      <c r="FQ326" s="128">
        <v>0</v>
      </c>
      <c r="FR326" s="128">
        <v>0</v>
      </c>
      <c r="FS326" s="183" t="s">
        <v>993</v>
      </c>
      <c r="FT326" s="128">
        <v>0</v>
      </c>
      <c r="FU326" s="126">
        <v>0</v>
      </c>
      <c r="FV326" s="126">
        <v>759</v>
      </c>
      <c r="FW326" s="126">
        <v>0</v>
      </c>
      <c r="FX326" s="126">
        <v>0</v>
      </c>
      <c r="FY326" s="126">
        <v>0</v>
      </c>
      <c r="FZ326" s="126">
        <v>0</v>
      </c>
      <c r="GA326" s="126">
        <v>0</v>
      </c>
      <c r="GB326" s="126">
        <v>0</v>
      </c>
      <c r="GC326" s="126">
        <v>0</v>
      </c>
      <c r="GD326" s="126">
        <v>0</v>
      </c>
      <c r="GE326" s="126">
        <v>0</v>
      </c>
      <c r="GF326" s="126">
        <v>0</v>
      </c>
      <c r="GG326" s="126">
        <v>0</v>
      </c>
      <c r="GH326" s="126">
        <v>0</v>
      </c>
      <c r="GI326" s="126">
        <v>0</v>
      </c>
      <c r="GJ326" s="126">
        <v>0</v>
      </c>
      <c r="GK326" s="126">
        <v>0</v>
      </c>
      <c r="GL326" s="126">
        <v>0</v>
      </c>
      <c r="GM326" s="127" t="b">
        <v>0</v>
      </c>
      <c r="GN326" s="183" t="s">
        <v>993</v>
      </c>
      <c r="GO326" s="183" t="s">
        <v>993</v>
      </c>
      <c r="GP326" s="183" t="s">
        <v>993</v>
      </c>
      <c r="GQ326" s="183" t="s">
        <v>993</v>
      </c>
      <c r="GR326" s="127"/>
      <c r="GS326" s="123"/>
    </row>
    <row r="327" spans="1:201">
      <c r="A327" s="122"/>
      <c r="B327" s="210" t="s">
        <v>751</v>
      </c>
      <c r="C327" s="183" t="s">
        <v>1255</v>
      </c>
      <c r="D327" s="183" t="s">
        <v>753</v>
      </c>
      <c r="E327" s="183" t="s">
        <v>437</v>
      </c>
      <c r="F327" s="183" t="s">
        <v>986</v>
      </c>
      <c r="G327" s="183" t="s">
        <v>1236</v>
      </c>
      <c r="H327" s="183" t="s">
        <v>1237</v>
      </c>
      <c r="I327" s="183" t="s">
        <v>1256</v>
      </c>
      <c r="J327" s="183" t="s">
        <v>1257</v>
      </c>
      <c r="K327" s="126">
        <v>1</v>
      </c>
      <c r="L327" s="183" t="s">
        <v>753</v>
      </c>
      <c r="M327" s="183" t="s">
        <v>996</v>
      </c>
      <c r="N327" s="183" t="s">
        <v>317</v>
      </c>
      <c r="O327" s="183" t="s">
        <v>1088</v>
      </c>
      <c r="P327" s="183" t="s">
        <v>293</v>
      </c>
      <c r="Q327" s="183" t="s">
        <v>293</v>
      </c>
      <c r="R327" s="127" t="b">
        <v>1</v>
      </c>
      <c r="S327" s="126">
        <v>3</v>
      </c>
      <c r="T327" s="127" t="b">
        <v>1</v>
      </c>
      <c r="U327" s="126">
        <v>3</v>
      </c>
      <c r="V327" s="127" t="b">
        <v>1</v>
      </c>
      <c r="W327" s="127" t="b">
        <v>1</v>
      </c>
      <c r="X327" s="183" t="s">
        <v>293</v>
      </c>
      <c r="Y327" s="183" t="b">
        <f t="shared" si="94"/>
        <v>1</v>
      </c>
      <c r="Z327" s="183" t="s">
        <v>993</v>
      </c>
      <c r="AA327" s="127" t="b">
        <v>0</v>
      </c>
      <c r="AB327" s="183" t="s">
        <v>993</v>
      </c>
      <c r="AC327" s="183" t="s">
        <v>993</v>
      </c>
      <c r="AD327" s="183" t="s">
        <v>993</v>
      </c>
      <c r="AE327" s="183">
        <f t="shared" si="106"/>
        <v>43</v>
      </c>
      <c r="AF327" s="183">
        <f t="shared" si="106"/>
        <v>38</v>
      </c>
      <c r="AG327" s="183">
        <f t="shared" si="106"/>
        <v>17</v>
      </c>
      <c r="AH327" s="183">
        <f t="shared" si="106"/>
        <v>43</v>
      </c>
      <c r="AI327" s="126">
        <v>43</v>
      </c>
      <c r="AJ327" s="126">
        <v>38</v>
      </c>
      <c r="AK327" s="126">
        <v>17</v>
      </c>
      <c r="AL327" s="126">
        <v>43</v>
      </c>
      <c r="AM327" s="126">
        <v>0</v>
      </c>
      <c r="AN327" s="126">
        <v>0</v>
      </c>
      <c r="AO327" s="126">
        <v>0</v>
      </c>
      <c r="AP327" s="126">
        <v>0</v>
      </c>
      <c r="AQ327" s="126">
        <v>0</v>
      </c>
      <c r="AR327" s="126">
        <v>0</v>
      </c>
      <c r="AS327" s="126">
        <v>0</v>
      </c>
      <c r="AT327" s="126">
        <v>0</v>
      </c>
      <c r="AU327" s="126">
        <v>0</v>
      </c>
      <c r="AV327" s="126">
        <v>0</v>
      </c>
      <c r="AW327" s="126">
        <v>0</v>
      </c>
      <c r="AX327" s="126">
        <v>0</v>
      </c>
      <c r="AY327" s="126">
        <v>0</v>
      </c>
      <c r="AZ327" s="126">
        <v>0</v>
      </c>
      <c r="BA327" s="126">
        <v>0</v>
      </c>
      <c r="BB327" s="126">
        <v>0</v>
      </c>
      <c r="BC327" s="127" t="b">
        <v>0</v>
      </c>
      <c r="BD327" s="127"/>
      <c r="BE327" s="183" t="s">
        <v>296</v>
      </c>
      <c r="BF327" s="126">
        <v>23</v>
      </c>
      <c r="BG327" s="183" t="s">
        <v>998</v>
      </c>
      <c r="BH327" s="126">
        <v>20</v>
      </c>
      <c r="BI327" s="183" t="s">
        <v>993</v>
      </c>
      <c r="BJ327" s="126">
        <v>0</v>
      </c>
      <c r="BK327" s="126">
        <v>0</v>
      </c>
      <c r="BL327" s="126">
        <v>20</v>
      </c>
      <c r="BM327" s="183" t="s">
        <v>993</v>
      </c>
      <c r="BN327" s="183" t="s">
        <v>993</v>
      </c>
      <c r="BO327" s="183" t="s">
        <v>993</v>
      </c>
      <c r="BP327" s="126">
        <v>0</v>
      </c>
      <c r="BQ327" s="183" t="s">
        <v>993</v>
      </c>
      <c r="BR327" s="126">
        <v>0</v>
      </c>
      <c r="BS327" s="183" t="s">
        <v>993</v>
      </c>
      <c r="BT327" s="126">
        <v>0</v>
      </c>
      <c r="BU327" s="126">
        <v>0</v>
      </c>
      <c r="BV327" s="126">
        <v>0</v>
      </c>
      <c r="BW327" s="183" t="s">
        <v>993</v>
      </c>
      <c r="BX327" s="126">
        <v>0</v>
      </c>
      <c r="BY327" s="183" t="s">
        <v>993</v>
      </c>
      <c r="BZ327" s="126">
        <v>0</v>
      </c>
      <c r="CA327" s="183" t="s">
        <v>993</v>
      </c>
      <c r="CB327" s="126">
        <v>0</v>
      </c>
      <c r="CC327" s="126">
        <v>0</v>
      </c>
      <c r="CD327" s="126">
        <v>0</v>
      </c>
      <c r="CE327" s="183" t="s">
        <v>993</v>
      </c>
      <c r="CF327" s="126">
        <v>0</v>
      </c>
      <c r="CG327" s="183" t="s">
        <v>993</v>
      </c>
      <c r="CH327" s="126">
        <v>0</v>
      </c>
      <c r="CI327" s="183" t="s">
        <v>993</v>
      </c>
      <c r="CJ327" s="126">
        <v>0</v>
      </c>
      <c r="CK327" s="126">
        <v>0</v>
      </c>
      <c r="CL327" s="126">
        <v>0</v>
      </c>
      <c r="CM327" s="126">
        <v>22</v>
      </c>
      <c r="CN327" s="126">
        <v>0</v>
      </c>
      <c r="CO327" s="126">
        <v>1</v>
      </c>
      <c r="CP327" s="126">
        <v>0</v>
      </c>
      <c r="CQ327" s="126">
        <v>1</v>
      </c>
      <c r="CR327" s="126">
        <v>0.5</v>
      </c>
      <c r="CS327" s="126">
        <v>0</v>
      </c>
      <c r="CT327" s="126">
        <v>0</v>
      </c>
      <c r="CU327" s="126">
        <v>0</v>
      </c>
      <c r="CV327" s="126">
        <v>0</v>
      </c>
      <c r="CW327" s="126">
        <v>0</v>
      </c>
      <c r="CX327" s="126">
        <v>0</v>
      </c>
      <c r="CY327" s="126">
        <v>0</v>
      </c>
      <c r="CZ327" s="126">
        <v>0</v>
      </c>
      <c r="DA327" s="126">
        <v>1</v>
      </c>
      <c r="DB327" s="126">
        <v>0</v>
      </c>
      <c r="DC327" s="126">
        <v>0</v>
      </c>
      <c r="DD327" s="126">
        <v>0</v>
      </c>
      <c r="DE327" s="126">
        <v>0</v>
      </c>
      <c r="DF327" s="126">
        <v>0</v>
      </c>
      <c r="DG327" s="127" t="b">
        <v>0</v>
      </c>
      <c r="DH327" s="183" t="s">
        <v>999</v>
      </c>
      <c r="DI327" s="183" t="s">
        <v>270</v>
      </c>
      <c r="DJ327" s="183" t="s">
        <v>1000</v>
      </c>
      <c r="DK327" s="183" t="s">
        <v>434</v>
      </c>
      <c r="DL327" s="126">
        <v>626</v>
      </c>
      <c r="DM327" s="126">
        <v>99</v>
      </c>
      <c r="DN327" s="126">
        <v>277</v>
      </c>
      <c r="DO327" s="126">
        <v>250</v>
      </c>
      <c r="DP327" s="126">
        <v>11055</v>
      </c>
      <c r="DQ327" s="126">
        <v>615</v>
      </c>
      <c r="DR327" s="167">
        <f t="shared" si="83"/>
        <v>0.70436444727620262</v>
      </c>
      <c r="DS327" s="168">
        <f t="shared" si="84"/>
        <v>17.816277195809832</v>
      </c>
      <c r="DT327" s="126">
        <v>626</v>
      </c>
      <c r="DU327" s="126">
        <v>10</v>
      </c>
      <c r="DV327" s="126">
        <v>401</v>
      </c>
      <c r="DW327" s="126">
        <v>65</v>
      </c>
      <c r="DX327" s="126">
        <v>149</v>
      </c>
      <c r="DY327" s="126">
        <v>0</v>
      </c>
      <c r="DZ327" s="126">
        <v>0</v>
      </c>
      <c r="EA327" s="126">
        <v>1</v>
      </c>
      <c r="EB327" s="126">
        <v>615</v>
      </c>
      <c r="EC327" s="126">
        <v>53</v>
      </c>
      <c r="ED327" s="126">
        <v>358</v>
      </c>
      <c r="EE327" s="126">
        <v>37</v>
      </c>
      <c r="EF327" s="126">
        <v>6</v>
      </c>
      <c r="EG327" s="126">
        <v>20</v>
      </c>
      <c r="EH327" s="126">
        <v>0</v>
      </c>
      <c r="EI327" s="126">
        <v>103</v>
      </c>
      <c r="EJ327" s="126">
        <v>38</v>
      </c>
      <c r="EK327" s="126">
        <v>0</v>
      </c>
      <c r="EL327" s="126">
        <v>562</v>
      </c>
      <c r="EM327" s="126">
        <v>483</v>
      </c>
      <c r="EN327" s="126">
        <v>52</v>
      </c>
      <c r="EO327" s="126">
        <v>12</v>
      </c>
      <c r="EP327" s="126">
        <v>15</v>
      </c>
      <c r="EQ327" s="126">
        <v>0</v>
      </c>
      <c r="ER327" s="127" t="b">
        <v>0</v>
      </c>
      <c r="ES327" s="127" t="b">
        <v>0</v>
      </c>
      <c r="ET327" s="127" t="b">
        <v>0</v>
      </c>
      <c r="EU327" s="128">
        <v>0.441</v>
      </c>
      <c r="EV327" s="128">
        <v>0.26700000000000002</v>
      </c>
      <c r="EW327" s="128">
        <v>0.221</v>
      </c>
      <c r="EX327" s="128">
        <v>0.105</v>
      </c>
      <c r="EY327" s="128">
        <v>4.2000000000000003E-2</v>
      </c>
      <c r="EZ327" s="128">
        <v>0</v>
      </c>
      <c r="FA327" s="127" t="b">
        <v>0</v>
      </c>
      <c r="FB327" s="127" t="b">
        <v>0</v>
      </c>
      <c r="FC327" s="127" t="b">
        <v>0</v>
      </c>
      <c r="FD327" s="128">
        <v>0.159</v>
      </c>
      <c r="FE327" s="128">
        <v>4.2000000000000003E-2</v>
      </c>
      <c r="FF327" s="128">
        <v>0</v>
      </c>
      <c r="FG327" s="128">
        <v>6.0000000000000001E-3</v>
      </c>
      <c r="FH327" s="128">
        <v>6.0000000000000001E-3</v>
      </c>
      <c r="FI327" s="128">
        <v>1.1000000000000001E-2</v>
      </c>
      <c r="FJ327" s="127" t="b">
        <v>0</v>
      </c>
      <c r="FK327" s="127" t="b">
        <v>0</v>
      </c>
      <c r="FL327" s="127" t="b">
        <v>0</v>
      </c>
      <c r="FM327" s="128">
        <v>0</v>
      </c>
      <c r="FN327" s="128">
        <v>0</v>
      </c>
      <c r="FO327" s="128">
        <v>0</v>
      </c>
      <c r="FP327" s="128">
        <v>0</v>
      </c>
      <c r="FQ327" s="128">
        <v>0</v>
      </c>
      <c r="FR327" s="128">
        <v>0</v>
      </c>
      <c r="FS327" s="183" t="s">
        <v>993</v>
      </c>
      <c r="FT327" s="128">
        <v>0</v>
      </c>
      <c r="FU327" s="126">
        <v>0</v>
      </c>
      <c r="FV327" s="126">
        <v>562</v>
      </c>
      <c r="FW327" s="126">
        <v>0</v>
      </c>
      <c r="FX327" s="126">
        <v>0</v>
      </c>
      <c r="FY327" s="126">
        <v>0</v>
      </c>
      <c r="FZ327" s="126">
        <v>0</v>
      </c>
      <c r="GA327" s="126">
        <v>0</v>
      </c>
      <c r="GB327" s="126">
        <v>0</v>
      </c>
      <c r="GC327" s="126">
        <v>0</v>
      </c>
      <c r="GD327" s="126">
        <v>0</v>
      </c>
      <c r="GE327" s="126">
        <v>0</v>
      </c>
      <c r="GF327" s="126">
        <v>0</v>
      </c>
      <c r="GG327" s="126">
        <v>0</v>
      </c>
      <c r="GH327" s="126">
        <v>0</v>
      </c>
      <c r="GI327" s="126">
        <v>0</v>
      </c>
      <c r="GJ327" s="126">
        <v>0</v>
      </c>
      <c r="GK327" s="126">
        <v>0</v>
      </c>
      <c r="GL327" s="126">
        <v>0</v>
      </c>
      <c r="GM327" s="127" t="b">
        <v>0</v>
      </c>
      <c r="GN327" s="183" t="s">
        <v>993</v>
      </c>
      <c r="GO327" s="183" t="s">
        <v>993</v>
      </c>
      <c r="GP327" s="183" t="s">
        <v>993</v>
      </c>
      <c r="GQ327" s="183" t="s">
        <v>993</v>
      </c>
      <c r="GR327" s="127"/>
      <c r="GS327" s="123"/>
    </row>
    <row r="328" spans="1:201" s="175" customFormat="1">
      <c r="A328" s="169"/>
      <c r="B328" s="211"/>
      <c r="C328" s="170"/>
      <c r="D328" s="170"/>
      <c r="E328" s="170"/>
      <c r="F328" s="170"/>
      <c r="G328" s="170"/>
      <c r="H328" s="170"/>
      <c r="I328" s="170"/>
      <c r="J328" s="170"/>
      <c r="K328" s="171"/>
      <c r="L328" s="170"/>
      <c r="M328" s="170"/>
      <c r="N328" s="170"/>
      <c r="O328" s="170"/>
      <c r="P328" s="170"/>
      <c r="Q328" s="170"/>
      <c r="R328" s="172"/>
      <c r="S328" s="171"/>
      <c r="T328" s="172"/>
      <c r="U328" s="171"/>
      <c r="V328" s="172"/>
      <c r="W328" s="172"/>
      <c r="X328" s="170"/>
      <c r="Y328" s="170"/>
      <c r="Z328" s="170"/>
      <c r="AA328" s="172"/>
      <c r="AB328" s="170"/>
      <c r="AC328" s="170"/>
      <c r="AD328" s="170"/>
      <c r="AE328" s="170">
        <f>SUM(AE322:AE327)</f>
        <v>309</v>
      </c>
      <c r="AF328" s="170">
        <f t="shared" ref="AF328:AH328" si="107">SUM(AF322:AF327)</f>
        <v>301</v>
      </c>
      <c r="AG328" s="170">
        <f t="shared" si="107"/>
        <v>202</v>
      </c>
      <c r="AH328" s="170">
        <f t="shared" si="107"/>
        <v>309</v>
      </c>
      <c r="AI328" s="170">
        <f t="shared" ref="AI328:BD328" si="108">SUM(AI311:AI327)</f>
        <v>1452</v>
      </c>
      <c r="AJ328" s="170">
        <f t="shared" si="108"/>
        <v>1344</v>
      </c>
      <c r="AK328" s="170">
        <f t="shared" si="108"/>
        <v>825</v>
      </c>
      <c r="AL328" s="170">
        <f t="shared" si="108"/>
        <v>1452</v>
      </c>
      <c r="AM328" s="170">
        <f t="shared" si="108"/>
        <v>0</v>
      </c>
      <c r="AN328" s="170">
        <f t="shared" si="108"/>
        <v>0</v>
      </c>
      <c r="AO328" s="170">
        <f t="shared" si="108"/>
        <v>0</v>
      </c>
      <c r="AP328" s="170">
        <f t="shared" si="108"/>
        <v>0</v>
      </c>
      <c r="AQ328" s="170">
        <f t="shared" si="108"/>
        <v>0</v>
      </c>
      <c r="AR328" s="170">
        <f t="shared" si="108"/>
        <v>0</v>
      </c>
      <c r="AS328" s="170">
        <f t="shared" si="108"/>
        <v>0</v>
      </c>
      <c r="AT328" s="170">
        <f t="shared" si="108"/>
        <v>0</v>
      </c>
      <c r="AU328" s="170">
        <f t="shared" si="108"/>
        <v>0</v>
      </c>
      <c r="AV328" s="170">
        <f t="shared" si="108"/>
        <v>0</v>
      </c>
      <c r="AW328" s="170">
        <f t="shared" si="108"/>
        <v>0</v>
      </c>
      <c r="AX328" s="170">
        <f t="shared" si="108"/>
        <v>0</v>
      </c>
      <c r="AY328" s="170">
        <f t="shared" si="108"/>
        <v>0</v>
      </c>
      <c r="AZ328" s="170">
        <f t="shared" si="108"/>
        <v>0</v>
      </c>
      <c r="BA328" s="170">
        <f t="shared" si="108"/>
        <v>0</v>
      </c>
      <c r="BB328" s="170">
        <f t="shared" si="108"/>
        <v>0</v>
      </c>
      <c r="BC328" s="170">
        <f t="shared" si="108"/>
        <v>0</v>
      </c>
      <c r="BD328" s="170">
        <f t="shared" si="108"/>
        <v>0</v>
      </c>
      <c r="BE328" s="170"/>
      <c r="BF328" s="171"/>
      <c r="BG328" s="170"/>
      <c r="BH328" s="171"/>
      <c r="BI328" s="170"/>
      <c r="BJ328" s="171"/>
      <c r="BK328" s="171"/>
      <c r="BL328" s="171"/>
      <c r="BM328" s="170"/>
      <c r="BN328" s="170"/>
      <c r="BO328" s="170"/>
      <c r="BP328" s="171"/>
      <c r="BQ328" s="170"/>
      <c r="BR328" s="171"/>
      <c r="BS328" s="170"/>
      <c r="BT328" s="171"/>
      <c r="BU328" s="171"/>
      <c r="BV328" s="171"/>
      <c r="BW328" s="170"/>
      <c r="BX328" s="171"/>
      <c r="BY328" s="170"/>
      <c r="BZ328" s="171"/>
      <c r="CA328" s="170"/>
      <c r="CB328" s="171"/>
      <c r="CC328" s="171"/>
      <c r="CD328" s="171"/>
      <c r="CE328" s="170"/>
      <c r="CF328" s="171"/>
      <c r="CG328" s="170"/>
      <c r="CH328" s="171"/>
      <c r="CI328" s="170"/>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2"/>
      <c r="DH328" s="170"/>
      <c r="DI328" s="170"/>
      <c r="DJ328" s="170"/>
      <c r="DK328" s="170"/>
      <c r="DL328" s="171">
        <f>SUM(DL322:DL327)</f>
        <v>4859</v>
      </c>
      <c r="DM328" s="171">
        <f t="shared" ref="DM328:DU328" si="109">SUM(DM322:DM327)</f>
        <v>3259</v>
      </c>
      <c r="DN328" s="171">
        <f t="shared" si="109"/>
        <v>1162</v>
      </c>
      <c r="DO328" s="171">
        <f t="shared" si="109"/>
        <v>438</v>
      </c>
      <c r="DP328" s="171">
        <f t="shared" si="109"/>
        <v>93800</v>
      </c>
      <c r="DQ328" s="171">
        <f t="shared" si="109"/>
        <v>4830</v>
      </c>
      <c r="DR328" s="167">
        <f t="shared" si="83"/>
        <v>0.83167087821962138</v>
      </c>
      <c r="DS328" s="168">
        <f t="shared" si="84"/>
        <v>19.36216327794406</v>
      </c>
      <c r="DT328" s="171">
        <f t="shared" si="109"/>
        <v>4859</v>
      </c>
      <c r="DU328" s="171">
        <f t="shared" si="109"/>
        <v>1804</v>
      </c>
      <c r="DV328" s="171">
        <f t="shared" ref="DV328:EY328" si="110">SUM(DV325:DV327)</f>
        <v>1469</v>
      </c>
      <c r="DW328" s="171">
        <f t="shared" si="110"/>
        <v>114</v>
      </c>
      <c r="DX328" s="171">
        <f t="shared" si="110"/>
        <v>304</v>
      </c>
      <c r="DY328" s="171">
        <f t="shared" si="110"/>
        <v>14</v>
      </c>
      <c r="DZ328" s="171">
        <f t="shared" si="110"/>
        <v>0</v>
      </c>
      <c r="EA328" s="171">
        <f t="shared" si="110"/>
        <v>1</v>
      </c>
      <c r="EB328" s="171">
        <f t="shared" si="110"/>
        <v>2356</v>
      </c>
      <c r="EC328" s="171">
        <f t="shared" si="110"/>
        <v>66</v>
      </c>
      <c r="ED328" s="171">
        <f t="shared" si="110"/>
        <v>1711</v>
      </c>
      <c r="EE328" s="171">
        <f t="shared" si="110"/>
        <v>116</v>
      </c>
      <c r="EF328" s="171">
        <f t="shared" si="110"/>
        <v>19</v>
      </c>
      <c r="EG328" s="171">
        <f t="shared" si="110"/>
        <v>106</v>
      </c>
      <c r="EH328" s="171">
        <f t="shared" si="110"/>
        <v>40</v>
      </c>
      <c r="EI328" s="171">
        <f t="shared" si="110"/>
        <v>171</v>
      </c>
      <c r="EJ328" s="171">
        <f t="shared" si="110"/>
        <v>127</v>
      </c>
      <c r="EK328" s="171">
        <f t="shared" si="110"/>
        <v>0</v>
      </c>
      <c r="EL328" s="171">
        <f t="shared" si="110"/>
        <v>2290</v>
      </c>
      <c r="EM328" s="171">
        <f t="shared" si="110"/>
        <v>1988</v>
      </c>
      <c r="EN328" s="171">
        <f t="shared" si="110"/>
        <v>145</v>
      </c>
      <c r="EO328" s="171">
        <f t="shared" si="110"/>
        <v>142</v>
      </c>
      <c r="EP328" s="171">
        <f t="shared" si="110"/>
        <v>15</v>
      </c>
      <c r="EQ328" s="171">
        <f t="shared" si="110"/>
        <v>0</v>
      </c>
      <c r="ER328" s="171">
        <f t="shared" si="110"/>
        <v>0</v>
      </c>
      <c r="ES328" s="171">
        <f t="shared" si="110"/>
        <v>0</v>
      </c>
      <c r="ET328" s="171">
        <f t="shared" si="110"/>
        <v>0</v>
      </c>
      <c r="EU328" s="171">
        <f t="shared" si="110"/>
        <v>0.66600000000000004</v>
      </c>
      <c r="EV328" s="171">
        <f t="shared" si="110"/>
        <v>0.36799999999999999</v>
      </c>
      <c r="EW328" s="171">
        <f t="shared" si="110"/>
        <v>0.29199999999999998</v>
      </c>
      <c r="EX328" s="171">
        <f t="shared" si="110"/>
        <v>0.13700000000000001</v>
      </c>
      <c r="EY328" s="171">
        <f t="shared" si="110"/>
        <v>0.13500000000000001</v>
      </c>
      <c r="EZ328" s="173"/>
      <c r="FA328" s="172"/>
      <c r="FB328" s="172"/>
      <c r="FC328" s="172"/>
      <c r="FD328" s="173"/>
      <c r="FE328" s="173"/>
      <c r="FF328" s="173"/>
      <c r="FG328" s="173"/>
      <c r="FH328" s="173"/>
      <c r="FI328" s="173"/>
      <c r="FJ328" s="172"/>
      <c r="FK328" s="172"/>
      <c r="FL328" s="172"/>
      <c r="FM328" s="173"/>
      <c r="FN328" s="173"/>
      <c r="FO328" s="173"/>
      <c r="FP328" s="173"/>
      <c r="FQ328" s="173"/>
      <c r="FR328" s="173"/>
      <c r="FS328" s="170"/>
      <c r="FT328" s="173"/>
      <c r="FU328" s="171"/>
      <c r="FV328" s="171"/>
      <c r="FW328" s="171"/>
      <c r="FX328" s="171"/>
      <c r="FY328" s="171"/>
      <c r="FZ328" s="171"/>
      <c r="GA328" s="171"/>
      <c r="GB328" s="171"/>
      <c r="GC328" s="171"/>
      <c r="GD328" s="171"/>
      <c r="GE328" s="171"/>
      <c r="GF328" s="171"/>
      <c r="GG328" s="171"/>
      <c r="GH328" s="171"/>
      <c r="GI328" s="171"/>
      <c r="GJ328" s="171"/>
      <c r="GK328" s="171"/>
      <c r="GL328" s="171"/>
      <c r="GM328" s="172"/>
      <c r="GN328" s="170"/>
      <c r="GO328" s="170"/>
      <c r="GP328" s="170"/>
      <c r="GQ328" s="170"/>
      <c r="GR328" s="172"/>
      <c r="GS328" s="174"/>
    </row>
    <row r="329" spans="1:201">
      <c r="A329" s="122"/>
      <c r="B329" s="210" t="s">
        <v>759</v>
      </c>
      <c r="C329" s="183" t="s">
        <v>1234</v>
      </c>
      <c r="D329" s="183" t="s">
        <v>1235</v>
      </c>
      <c r="E329" s="183" t="s">
        <v>437</v>
      </c>
      <c r="F329" s="183" t="s">
        <v>986</v>
      </c>
      <c r="G329" s="183" t="s">
        <v>1236</v>
      </c>
      <c r="H329" s="183" t="s">
        <v>1237</v>
      </c>
      <c r="I329" s="183" t="s">
        <v>1238</v>
      </c>
      <c r="J329" s="183" t="s">
        <v>1239</v>
      </c>
      <c r="K329" s="126">
        <v>1</v>
      </c>
      <c r="L329" s="183" t="s">
        <v>1235</v>
      </c>
      <c r="M329" s="183" t="s">
        <v>991</v>
      </c>
      <c r="N329" s="183" t="s">
        <v>761</v>
      </c>
      <c r="O329" s="183" t="s">
        <v>1225</v>
      </c>
      <c r="P329" s="183" t="s">
        <v>293</v>
      </c>
      <c r="Q329" s="183" t="s">
        <v>296</v>
      </c>
      <c r="R329" s="127" t="b">
        <v>0</v>
      </c>
      <c r="S329" s="126">
        <v>0</v>
      </c>
      <c r="T329" s="127" t="b">
        <v>0</v>
      </c>
      <c r="U329" s="126">
        <v>0</v>
      </c>
      <c r="V329" s="127" t="b">
        <v>0</v>
      </c>
      <c r="W329" s="127" t="b">
        <v>1</v>
      </c>
      <c r="X329" s="183" t="s">
        <v>296</v>
      </c>
      <c r="Y329" s="183" t="b">
        <f t="shared" si="94"/>
        <v>1</v>
      </c>
      <c r="Z329" s="183" t="s">
        <v>993</v>
      </c>
      <c r="AA329" s="127" t="b">
        <v>0</v>
      </c>
      <c r="AB329" s="183" t="s">
        <v>993</v>
      </c>
      <c r="AC329" s="183" t="s">
        <v>993</v>
      </c>
      <c r="AD329" s="183" t="s">
        <v>993</v>
      </c>
      <c r="AE329" s="183">
        <f t="shared" ref="AE329:AH336" si="111">AI329+AN329</f>
        <v>52</v>
      </c>
      <c r="AF329" s="183">
        <f t="shared" si="111"/>
        <v>52</v>
      </c>
      <c r="AG329" s="183">
        <f t="shared" si="111"/>
        <v>0</v>
      </c>
      <c r="AH329" s="183">
        <f t="shared" si="111"/>
        <v>52</v>
      </c>
      <c r="AI329" s="126">
        <v>52</v>
      </c>
      <c r="AJ329" s="126">
        <v>52</v>
      </c>
      <c r="AK329" s="126">
        <v>0</v>
      </c>
      <c r="AL329" s="126">
        <v>52</v>
      </c>
      <c r="AM329" s="126">
        <v>0</v>
      </c>
      <c r="AN329" s="126">
        <v>0</v>
      </c>
      <c r="AO329" s="126">
        <v>0</v>
      </c>
      <c r="AP329" s="126">
        <v>0</v>
      </c>
      <c r="AQ329" s="126">
        <v>0</v>
      </c>
      <c r="AR329" s="126">
        <v>0</v>
      </c>
      <c r="AS329" s="126">
        <v>0</v>
      </c>
      <c r="AT329" s="126">
        <v>0</v>
      </c>
      <c r="AU329" s="126">
        <v>0</v>
      </c>
      <c r="AV329" s="126">
        <v>0</v>
      </c>
      <c r="AW329" s="126">
        <v>0</v>
      </c>
      <c r="AX329" s="126">
        <v>0</v>
      </c>
      <c r="AY329" s="126">
        <v>0</v>
      </c>
      <c r="AZ329" s="126">
        <v>0</v>
      </c>
      <c r="BA329" s="126">
        <v>0</v>
      </c>
      <c r="BB329" s="126">
        <v>0</v>
      </c>
      <c r="BC329" s="127" t="b">
        <v>0</v>
      </c>
      <c r="BD329" s="127"/>
      <c r="BE329" s="183" t="s">
        <v>444</v>
      </c>
      <c r="BF329" s="126">
        <v>52</v>
      </c>
      <c r="BG329" s="183" t="s">
        <v>993</v>
      </c>
      <c r="BH329" s="126">
        <v>0</v>
      </c>
      <c r="BI329" s="183" t="s">
        <v>993</v>
      </c>
      <c r="BJ329" s="126">
        <v>0</v>
      </c>
      <c r="BK329" s="126">
        <v>0</v>
      </c>
      <c r="BL329" s="126">
        <v>0</v>
      </c>
      <c r="BM329" s="183" t="s">
        <v>993</v>
      </c>
      <c r="BN329" s="183" t="s">
        <v>993</v>
      </c>
      <c r="BO329" s="183" t="s">
        <v>993</v>
      </c>
      <c r="BP329" s="126">
        <v>0</v>
      </c>
      <c r="BQ329" s="183" t="s">
        <v>993</v>
      </c>
      <c r="BR329" s="126">
        <v>0</v>
      </c>
      <c r="BS329" s="183" t="s">
        <v>993</v>
      </c>
      <c r="BT329" s="126">
        <v>0</v>
      </c>
      <c r="BU329" s="126">
        <v>0</v>
      </c>
      <c r="BV329" s="126">
        <v>0</v>
      </c>
      <c r="BW329" s="183" t="s">
        <v>993</v>
      </c>
      <c r="BX329" s="126">
        <v>0</v>
      </c>
      <c r="BY329" s="183" t="s">
        <v>993</v>
      </c>
      <c r="BZ329" s="126">
        <v>0</v>
      </c>
      <c r="CA329" s="183" t="s">
        <v>993</v>
      </c>
      <c r="CB329" s="126">
        <v>0</v>
      </c>
      <c r="CC329" s="126">
        <v>0</v>
      </c>
      <c r="CD329" s="126">
        <v>0</v>
      </c>
      <c r="CE329" s="183" t="s">
        <v>993</v>
      </c>
      <c r="CF329" s="126">
        <v>0</v>
      </c>
      <c r="CG329" s="183" t="s">
        <v>993</v>
      </c>
      <c r="CH329" s="126">
        <v>0</v>
      </c>
      <c r="CI329" s="183" t="s">
        <v>993</v>
      </c>
      <c r="CJ329" s="126">
        <v>0</v>
      </c>
      <c r="CK329" s="126">
        <v>0</v>
      </c>
      <c r="CL329" s="126">
        <v>0</v>
      </c>
      <c r="CM329" s="126">
        <v>36</v>
      </c>
      <c r="CN329" s="126">
        <v>0</v>
      </c>
      <c r="CO329" s="126">
        <v>9</v>
      </c>
      <c r="CP329" s="126">
        <v>1.6</v>
      </c>
      <c r="CQ329" s="126">
        <v>0</v>
      </c>
      <c r="CR329" s="126">
        <v>0</v>
      </c>
      <c r="CS329" s="126">
        <v>0</v>
      </c>
      <c r="CT329" s="126">
        <v>0</v>
      </c>
      <c r="CU329" s="126">
        <v>0</v>
      </c>
      <c r="CV329" s="126">
        <v>0</v>
      </c>
      <c r="CW329" s="126">
        <v>0</v>
      </c>
      <c r="CX329" s="126">
        <v>0</v>
      </c>
      <c r="CY329" s="126">
        <v>0</v>
      </c>
      <c r="CZ329" s="126">
        <v>0</v>
      </c>
      <c r="DA329" s="126">
        <v>0</v>
      </c>
      <c r="DB329" s="126">
        <v>0</v>
      </c>
      <c r="DC329" s="126">
        <v>0</v>
      </c>
      <c r="DD329" s="126">
        <v>0</v>
      </c>
      <c r="DE329" s="126">
        <v>0</v>
      </c>
      <c r="DF329" s="126">
        <v>0</v>
      </c>
      <c r="DG329" s="127" t="b">
        <v>0</v>
      </c>
      <c r="DH329" s="183" t="s">
        <v>999</v>
      </c>
      <c r="DI329" s="183" t="s">
        <v>427</v>
      </c>
      <c r="DJ329" s="183" t="s">
        <v>298</v>
      </c>
      <c r="DK329" s="183" t="s">
        <v>270</v>
      </c>
      <c r="DL329" s="176">
        <v>13</v>
      </c>
      <c r="DM329" s="126">
        <v>0</v>
      </c>
      <c r="DN329" s="126">
        <v>0</v>
      </c>
      <c r="DO329" s="126">
        <v>0</v>
      </c>
      <c r="DP329" s="126">
        <v>19182</v>
      </c>
      <c r="DQ329" s="176">
        <v>14</v>
      </c>
      <c r="DR329" s="167">
        <f t="shared" si="83"/>
        <v>1.0106427818756585</v>
      </c>
      <c r="DS329" s="168">
        <f t="shared" si="84"/>
        <v>1420.8888888888889</v>
      </c>
      <c r="DT329" s="126">
        <v>0</v>
      </c>
      <c r="DU329" s="126">
        <v>0</v>
      </c>
      <c r="DV329" s="126">
        <v>0</v>
      </c>
      <c r="DW329" s="126">
        <v>0</v>
      </c>
      <c r="DX329" s="126">
        <v>0</v>
      </c>
      <c r="DY329" s="126">
        <v>0</v>
      </c>
      <c r="DZ329" s="126">
        <v>0</v>
      </c>
      <c r="EA329" s="126">
        <v>0</v>
      </c>
      <c r="EB329" s="126">
        <v>0</v>
      </c>
      <c r="EC329" s="126">
        <v>0</v>
      </c>
      <c r="ED329" s="126">
        <v>0</v>
      </c>
      <c r="EE329" s="126">
        <v>0</v>
      </c>
      <c r="EF329" s="126">
        <v>0</v>
      </c>
      <c r="EG329" s="126">
        <v>0</v>
      </c>
      <c r="EH329" s="126">
        <v>0</v>
      </c>
      <c r="EI329" s="126">
        <v>0</v>
      </c>
      <c r="EJ329" s="126">
        <v>0</v>
      </c>
      <c r="EK329" s="126">
        <v>0</v>
      </c>
      <c r="EL329" s="126">
        <v>0</v>
      </c>
      <c r="EM329" s="126">
        <v>0</v>
      </c>
      <c r="EN329" s="126">
        <v>0</v>
      </c>
      <c r="EO329" s="126">
        <v>0</v>
      </c>
      <c r="EP329" s="126">
        <v>0</v>
      </c>
      <c r="EQ329" s="126">
        <v>0</v>
      </c>
      <c r="ER329" s="127" t="b">
        <v>0</v>
      </c>
      <c r="ES329" s="127" t="b">
        <v>0</v>
      </c>
      <c r="ET329" s="127" t="b">
        <v>0</v>
      </c>
      <c r="EU329" s="128">
        <v>0</v>
      </c>
      <c r="EV329" s="128">
        <v>0</v>
      </c>
      <c r="EW329" s="128">
        <v>0</v>
      </c>
      <c r="EX329" s="128">
        <v>0</v>
      </c>
      <c r="EY329" s="128">
        <v>0</v>
      </c>
      <c r="EZ329" s="128">
        <v>0</v>
      </c>
      <c r="FA329" s="127" t="b">
        <v>0</v>
      </c>
      <c r="FB329" s="127" t="b">
        <v>0</v>
      </c>
      <c r="FC329" s="127" t="b">
        <v>0</v>
      </c>
      <c r="FD329" s="128">
        <v>0</v>
      </c>
      <c r="FE329" s="128">
        <v>0</v>
      </c>
      <c r="FF329" s="128">
        <v>0</v>
      </c>
      <c r="FG329" s="128">
        <v>0</v>
      </c>
      <c r="FH329" s="128">
        <v>0</v>
      </c>
      <c r="FI329" s="128">
        <v>0</v>
      </c>
      <c r="FJ329" s="127" t="b">
        <v>0</v>
      </c>
      <c r="FK329" s="127" t="b">
        <v>0</v>
      </c>
      <c r="FL329" s="127" t="b">
        <v>0</v>
      </c>
      <c r="FM329" s="128">
        <v>0</v>
      </c>
      <c r="FN329" s="128">
        <v>0</v>
      </c>
      <c r="FO329" s="128">
        <v>0</v>
      </c>
      <c r="FP329" s="128">
        <v>0</v>
      </c>
      <c r="FQ329" s="128">
        <v>0</v>
      </c>
      <c r="FR329" s="128">
        <v>0</v>
      </c>
      <c r="FS329" s="183" t="s">
        <v>993</v>
      </c>
      <c r="FT329" s="128">
        <v>0</v>
      </c>
      <c r="FU329" s="126">
        <v>0</v>
      </c>
      <c r="FV329" s="126">
        <v>0</v>
      </c>
      <c r="FW329" s="126">
        <v>0</v>
      </c>
      <c r="FX329" s="126">
        <v>0</v>
      </c>
      <c r="FY329" s="126">
        <v>0</v>
      </c>
      <c r="FZ329" s="126">
        <v>0</v>
      </c>
      <c r="GA329" s="126">
        <v>0</v>
      </c>
      <c r="GB329" s="126">
        <v>0</v>
      </c>
      <c r="GC329" s="126">
        <v>0</v>
      </c>
      <c r="GD329" s="126">
        <v>0</v>
      </c>
      <c r="GE329" s="126">
        <v>0</v>
      </c>
      <c r="GF329" s="126">
        <v>0</v>
      </c>
      <c r="GG329" s="126">
        <v>0</v>
      </c>
      <c r="GH329" s="126">
        <v>0</v>
      </c>
      <c r="GI329" s="126">
        <v>0</v>
      </c>
      <c r="GJ329" s="126">
        <v>0</v>
      </c>
      <c r="GK329" s="126">
        <v>0</v>
      </c>
      <c r="GL329" s="126">
        <v>0</v>
      </c>
      <c r="GM329" s="127" t="b">
        <v>0</v>
      </c>
      <c r="GN329" s="183" t="s">
        <v>993</v>
      </c>
      <c r="GO329" s="183" t="s">
        <v>993</v>
      </c>
      <c r="GP329" s="183" t="s">
        <v>993</v>
      </c>
      <c r="GQ329" s="183" t="s">
        <v>993</v>
      </c>
      <c r="GR329" s="127"/>
      <c r="GS329" s="123"/>
    </row>
    <row r="330" spans="1:201">
      <c r="A330" s="122"/>
      <c r="B330" s="210" t="s">
        <v>759</v>
      </c>
      <c r="C330" s="183" t="s">
        <v>1234</v>
      </c>
      <c r="D330" s="183" t="s">
        <v>1235</v>
      </c>
      <c r="E330" s="183" t="s">
        <v>437</v>
      </c>
      <c r="F330" s="183" t="s">
        <v>986</v>
      </c>
      <c r="G330" s="183" t="s">
        <v>1236</v>
      </c>
      <c r="H330" s="183" t="s">
        <v>1237</v>
      </c>
      <c r="I330" s="183" t="s">
        <v>1238</v>
      </c>
      <c r="J330" s="183" t="s">
        <v>1239</v>
      </c>
      <c r="K330" s="126">
        <v>2</v>
      </c>
      <c r="L330" s="183" t="s">
        <v>1235</v>
      </c>
      <c r="M330" s="183" t="s">
        <v>1040</v>
      </c>
      <c r="N330" s="183" t="s">
        <v>465</v>
      </c>
      <c r="O330" s="183" t="s">
        <v>1225</v>
      </c>
      <c r="P330" s="183" t="s">
        <v>293</v>
      </c>
      <c r="Q330" s="183" t="s">
        <v>296</v>
      </c>
      <c r="R330" s="127" t="b">
        <v>0</v>
      </c>
      <c r="S330" s="126">
        <v>0</v>
      </c>
      <c r="T330" s="127" t="b">
        <v>0</v>
      </c>
      <c r="U330" s="126">
        <v>0</v>
      </c>
      <c r="V330" s="127" t="b">
        <v>0</v>
      </c>
      <c r="W330" s="127" t="b">
        <v>1</v>
      </c>
      <c r="X330" s="183" t="s">
        <v>296</v>
      </c>
      <c r="Y330" s="183" t="b">
        <f t="shared" si="94"/>
        <v>1</v>
      </c>
      <c r="Z330" s="183" t="s">
        <v>993</v>
      </c>
      <c r="AA330" s="127" t="b">
        <v>0</v>
      </c>
      <c r="AB330" s="183" t="s">
        <v>993</v>
      </c>
      <c r="AC330" s="183" t="s">
        <v>993</v>
      </c>
      <c r="AD330" s="183" t="s">
        <v>993</v>
      </c>
      <c r="AE330" s="183">
        <f t="shared" si="111"/>
        <v>52</v>
      </c>
      <c r="AF330" s="183">
        <f t="shared" si="111"/>
        <v>52</v>
      </c>
      <c r="AG330" s="183">
        <f t="shared" si="111"/>
        <v>46</v>
      </c>
      <c r="AH330" s="183">
        <f t="shared" si="111"/>
        <v>52</v>
      </c>
      <c r="AI330" s="126">
        <v>52</v>
      </c>
      <c r="AJ330" s="126">
        <v>52</v>
      </c>
      <c r="AK330" s="126">
        <v>46</v>
      </c>
      <c r="AL330" s="126">
        <v>52</v>
      </c>
      <c r="AM330" s="126">
        <v>0</v>
      </c>
      <c r="AN330" s="126">
        <v>0</v>
      </c>
      <c r="AO330" s="126">
        <v>0</v>
      </c>
      <c r="AP330" s="126">
        <v>0</v>
      </c>
      <c r="AQ330" s="126">
        <v>0</v>
      </c>
      <c r="AR330" s="126">
        <v>0</v>
      </c>
      <c r="AS330" s="126">
        <v>0</v>
      </c>
      <c r="AT330" s="126">
        <v>0</v>
      </c>
      <c r="AU330" s="126">
        <v>0</v>
      </c>
      <c r="AV330" s="126">
        <v>0</v>
      </c>
      <c r="AW330" s="126">
        <v>0</v>
      </c>
      <c r="AX330" s="126">
        <v>0</v>
      </c>
      <c r="AY330" s="126">
        <v>0</v>
      </c>
      <c r="AZ330" s="126">
        <v>0</v>
      </c>
      <c r="BA330" s="126">
        <v>0</v>
      </c>
      <c r="BB330" s="126">
        <v>0</v>
      </c>
      <c r="BC330" s="127" t="b">
        <v>0</v>
      </c>
      <c r="BD330" s="127"/>
      <c r="BE330" s="183" t="s">
        <v>444</v>
      </c>
      <c r="BF330" s="126">
        <v>52</v>
      </c>
      <c r="BG330" s="183" t="s">
        <v>993</v>
      </c>
      <c r="BH330" s="126">
        <v>0</v>
      </c>
      <c r="BI330" s="183" t="s">
        <v>993</v>
      </c>
      <c r="BJ330" s="126">
        <v>0</v>
      </c>
      <c r="BK330" s="126">
        <v>0</v>
      </c>
      <c r="BL330" s="126">
        <v>0</v>
      </c>
      <c r="BM330" s="183" t="s">
        <v>993</v>
      </c>
      <c r="BN330" s="183" t="s">
        <v>993</v>
      </c>
      <c r="BO330" s="183" t="s">
        <v>993</v>
      </c>
      <c r="BP330" s="126">
        <v>0</v>
      </c>
      <c r="BQ330" s="183" t="s">
        <v>993</v>
      </c>
      <c r="BR330" s="126">
        <v>0</v>
      </c>
      <c r="BS330" s="183" t="s">
        <v>993</v>
      </c>
      <c r="BT330" s="126">
        <v>0</v>
      </c>
      <c r="BU330" s="126">
        <v>0</v>
      </c>
      <c r="BV330" s="126">
        <v>0</v>
      </c>
      <c r="BW330" s="183" t="s">
        <v>993</v>
      </c>
      <c r="BX330" s="126">
        <v>0</v>
      </c>
      <c r="BY330" s="183" t="s">
        <v>993</v>
      </c>
      <c r="BZ330" s="126">
        <v>0</v>
      </c>
      <c r="CA330" s="183" t="s">
        <v>993</v>
      </c>
      <c r="CB330" s="126">
        <v>0</v>
      </c>
      <c r="CC330" s="126">
        <v>0</v>
      </c>
      <c r="CD330" s="126">
        <v>0</v>
      </c>
      <c r="CE330" s="183" t="s">
        <v>993</v>
      </c>
      <c r="CF330" s="126">
        <v>0</v>
      </c>
      <c r="CG330" s="183" t="s">
        <v>993</v>
      </c>
      <c r="CH330" s="126">
        <v>0</v>
      </c>
      <c r="CI330" s="183" t="s">
        <v>993</v>
      </c>
      <c r="CJ330" s="126">
        <v>0</v>
      </c>
      <c r="CK330" s="126">
        <v>0</v>
      </c>
      <c r="CL330" s="126">
        <v>0</v>
      </c>
      <c r="CM330" s="126">
        <v>32</v>
      </c>
      <c r="CN330" s="126">
        <v>0</v>
      </c>
      <c r="CO330" s="126">
        <v>1</v>
      </c>
      <c r="CP330" s="126">
        <v>0</v>
      </c>
      <c r="CQ330" s="126">
        <v>1</v>
      </c>
      <c r="CR330" s="126">
        <v>0</v>
      </c>
      <c r="CS330" s="126">
        <v>0</v>
      </c>
      <c r="CT330" s="126">
        <v>0</v>
      </c>
      <c r="CU330" s="126">
        <v>0</v>
      </c>
      <c r="CV330" s="126">
        <v>0</v>
      </c>
      <c r="CW330" s="126">
        <v>0</v>
      </c>
      <c r="CX330" s="126">
        <v>0</v>
      </c>
      <c r="CY330" s="126">
        <v>0</v>
      </c>
      <c r="CZ330" s="126">
        <v>0</v>
      </c>
      <c r="DA330" s="126">
        <v>0</v>
      </c>
      <c r="DB330" s="126">
        <v>0</v>
      </c>
      <c r="DC330" s="126">
        <v>0</v>
      </c>
      <c r="DD330" s="126">
        <v>0</v>
      </c>
      <c r="DE330" s="126">
        <v>0</v>
      </c>
      <c r="DF330" s="126">
        <v>0</v>
      </c>
      <c r="DG330" s="127" t="b">
        <v>0</v>
      </c>
      <c r="DH330" s="183" t="s">
        <v>999</v>
      </c>
      <c r="DI330" s="183" t="s">
        <v>298</v>
      </c>
      <c r="DJ330" s="183" t="s">
        <v>270</v>
      </c>
      <c r="DK330" s="183" t="s">
        <v>290</v>
      </c>
      <c r="DL330" s="176">
        <v>94</v>
      </c>
      <c r="DM330" s="126">
        <v>0</v>
      </c>
      <c r="DN330" s="126">
        <v>0</v>
      </c>
      <c r="DO330" s="126">
        <v>0</v>
      </c>
      <c r="DP330" s="126">
        <v>17860</v>
      </c>
      <c r="DQ330" s="176">
        <v>91</v>
      </c>
      <c r="DR330" s="167">
        <f t="shared" si="83"/>
        <v>0.94099051633298214</v>
      </c>
      <c r="DS330" s="168">
        <f t="shared" si="84"/>
        <v>193.08108108108109</v>
      </c>
      <c r="DT330" s="126">
        <v>0</v>
      </c>
      <c r="DU330" s="126">
        <v>0</v>
      </c>
      <c r="DV330" s="126">
        <v>0</v>
      </c>
      <c r="DW330" s="126">
        <v>0</v>
      </c>
      <c r="DX330" s="126">
        <v>0</v>
      </c>
      <c r="DY330" s="126">
        <v>0</v>
      </c>
      <c r="DZ330" s="126">
        <v>0</v>
      </c>
      <c r="EA330" s="126">
        <v>0</v>
      </c>
      <c r="EB330" s="126">
        <v>0</v>
      </c>
      <c r="EC330" s="126">
        <v>0</v>
      </c>
      <c r="ED330" s="126">
        <v>0</v>
      </c>
      <c r="EE330" s="126">
        <v>0</v>
      </c>
      <c r="EF330" s="126">
        <v>0</v>
      </c>
      <c r="EG330" s="126">
        <v>0</v>
      </c>
      <c r="EH330" s="126">
        <v>0</v>
      </c>
      <c r="EI330" s="126">
        <v>0</v>
      </c>
      <c r="EJ330" s="126">
        <v>0</v>
      </c>
      <c r="EK330" s="126">
        <v>0</v>
      </c>
      <c r="EL330" s="126">
        <v>0</v>
      </c>
      <c r="EM330" s="126">
        <v>0</v>
      </c>
      <c r="EN330" s="126">
        <v>0</v>
      </c>
      <c r="EO330" s="126">
        <v>0</v>
      </c>
      <c r="EP330" s="126">
        <v>0</v>
      </c>
      <c r="EQ330" s="126">
        <v>0</v>
      </c>
      <c r="ER330" s="127" t="b">
        <v>0</v>
      </c>
      <c r="ES330" s="127" t="b">
        <v>0</v>
      </c>
      <c r="ET330" s="127" t="b">
        <v>0</v>
      </c>
      <c r="EU330" s="128">
        <v>0</v>
      </c>
      <c r="EV330" s="128">
        <v>0</v>
      </c>
      <c r="EW330" s="128">
        <v>0</v>
      </c>
      <c r="EX330" s="128">
        <v>0</v>
      </c>
      <c r="EY330" s="128">
        <v>0</v>
      </c>
      <c r="EZ330" s="128">
        <v>0</v>
      </c>
      <c r="FA330" s="127" t="b">
        <v>0</v>
      </c>
      <c r="FB330" s="127" t="b">
        <v>0</v>
      </c>
      <c r="FC330" s="127" t="b">
        <v>0</v>
      </c>
      <c r="FD330" s="128">
        <v>0</v>
      </c>
      <c r="FE330" s="128">
        <v>0</v>
      </c>
      <c r="FF330" s="128">
        <v>0</v>
      </c>
      <c r="FG330" s="128">
        <v>0</v>
      </c>
      <c r="FH330" s="128">
        <v>0</v>
      </c>
      <c r="FI330" s="128">
        <v>0</v>
      </c>
      <c r="FJ330" s="127" t="b">
        <v>0</v>
      </c>
      <c r="FK330" s="127" t="b">
        <v>0</v>
      </c>
      <c r="FL330" s="127" t="b">
        <v>0</v>
      </c>
      <c r="FM330" s="128">
        <v>0</v>
      </c>
      <c r="FN330" s="128">
        <v>0</v>
      </c>
      <c r="FO330" s="128">
        <v>0</v>
      </c>
      <c r="FP330" s="128">
        <v>0</v>
      </c>
      <c r="FQ330" s="128">
        <v>0</v>
      </c>
      <c r="FR330" s="128">
        <v>0</v>
      </c>
      <c r="FS330" s="183" t="s">
        <v>993</v>
      </c>
      <c r="FT330" s="128">
        <v>0</v>
      </c>
      <c r="FU330" s="126">
        <v>0</v>
      </c>
      <c r="FV330" s="126">
        <v>0</v>
      </c>
      <c r="FW330" s="126">
        <v>0</v>
      </c>
      <c r="FX330" s="126">
        <v>0</v>
      </c>
      <c r="FY330" s="126">
        <v>0</v>
      </c>
      <c r="FZ330" s="126">
        <v>0</v>
      </c>
      <c r="GA330" s="126">
        <v>0</v>
      </c>
      <c r="GB330" s="126">
        <v>0</v>
      </c>
      <c r="GC330" s="126">
        <v>0</v>
      </c>
      <c r="GD330" s="126">
        <v>0</v>
      </c>
      <c r="GE330" s="126">
        <v>0</v>
      </c>
      <c r="GF330" s="126">
        <v>0</v>
      </c>
      <c r="GG330" s="126">
        <v>0</v>
      </c>
      <c r="GH330" s="126">
        <v>0</v>
      </c>
      <c r="GI330" s="126">
        <v>0</v>
      </c>
      <c r="GJ330" s="126">
        <v>0</v>
      </c>
      <c r="GK330" s="126">
        <v>0</v>
      </c>
      <c r="GL330" s="126">
        <v>0</v>
      </c>
      <c r="GM330" s="127" t="b">
        <v>0</v>
      </c>
      <c r="GN330" s="183" t="s">
        <v>993</v>
      </c>
      <c r="GO330" s="183" t="s">
        <v>993</v>
      </c>
      <c r="GP330" s="183" t="s">
        <v>993</v>
      </c>
      <c r="GQ330" s="183" t="s">
        <v>993</v>
      </c>
      <c r="GR330" s="127"/>
      <c r="GS330" s="123"/>
    </row>
    <row r="331" spans="1:201">
      <c r="A331" s="122"/>
      <c r="B331" s="210" t="s">
        <v>759</v>
      </c>
      <c r="C331" s="183" t="s">
        <v>1234</v>
      </c>
      <c r="D331" s="183" t="s">
        <v>1235</v>
      </c>
      <c r="E331" s="183" t="s">
        <v>437</v>
      </c>
      <c r="F331" s="183" t="s">
        <v>986</v>
      </c>
      <c r="G331" s="183" t="s">
        <v>1236</v>
      </c>
      <c r="H331" s="183" t="s">
        <v>1237</v>
      </c>
      <c r="I331" s="183" t="s">
        <v>1238</v>
      </c>
      <c r="J331" s="183" t="s">
        <v>1239</v>
      </c>
      <c r="K331" s="126">
        <v>3</v>
      </c>
      <c r="L331" s="183" t="s">
        <v>1235</v>
      </c>
      <c r="M331" s="183" t="s">
        <v>1041</v>
      </c>
      <c r="N331" s="183" t="s">
        <v>762</v>
      </c>
      <c r="O331" s="183" t="s">
        <v>993</v>
      </c>
      <c r="P331" s="183" t="s">
        <v>993</v>
      </c>
      <c r="Q331" s="183" t="s">
        <v>296</v>
      </c>
      <c r="R331" s="127" t="b">
        <v>0</v>
      </c>
      <c r="S331" s="126">
        <v>0</v>
      </c>
      <c r="T331" s="127" t="b">
        <v>0</v>
      </c>
      <c r="U331" s="126">
        <v>0</v>
      </c>
      <c r="V331" s="127" t="b">
        <v>0</v>
      </c>
      <c r="W331" s="127" t="b">
        <v>1</v>
      </c>
      <c r="X331" s="183" t="s">
        <v>296</v>
      </c>
      <c r="Y331" s="183" t="b">
        <f t="shared" si="94"/>
        <v>1</v>
      </c>
      <c r="Z331" s="183" t="s">
        <v>993</v>
      </c>
      <c r="AA331" s="127" t="b">
        <v>0</v>
      </c>
      <c r="AB331" s="183" t="s">
        <v>993</v>
      </c>
      <c r="AC331" s="183" t="s">
        <v>993</v>
      </c>
      <c r="AD331" s="183" t="s">
        <v>993</v>
      </c>
      <c r="AE331" s="183">
        <f t="shared" si="111"/>
        <v>52</v>
      </c>
      <c r="AF331" s="183">
        <f t="shared" si="111"/>
        <v>52</v>
      </c>
      <c r="AG331" s="183">
        <f t="shared" si="111"/>
        <v>46</v>
      </c>
      <c r="AH331" s="183">
        <f t="shared" si="111"/>
        <v>52</v>
      </c>
      <c r="AI331" s="126">
        <v>52</v>
      </c>
      <c r="AJ331" s="126">
        <v>52</v>
      </c>
      <c r="AK331" s="126">
        <v>46</v>
      </c>
      <c r="AL331" s="126">
        <v>52</v>
      </c>
      <c r="AM331" s="126">
        <v>0</v>
      </c>
      <c r="AN331" s="126">
        <v>0</v>
      </c>
      <c r="AO331" s="126">
        <v>0</v>
      </c>
      <c r="AP331" s="126">
        <v>0</v>
      </c>
      <c r="AQ331" s="126">
        <v>0</v>
      </c>
      <c r="AR331" s="126">
        <v>0</v>
      </c>
      <c r="AS331" s="126">
        <v>0</v>
      </c>
      <c r="AT331" s="126">
        <v>0</v>
      </c>
      <c r="AU331" s="126">
        <v>0</v>
      </c>
      <c r="AV331" s="126">
        <v>0</v>
      </c>
      <c r="AW331" s="126">
        <v>0</v>
      </c>
      <c r="AX331" s="126">
        <v>0</v>
      </c>
      <c r="AY331" s="126">
        <v>0</v>
      </c>
      <c r="AZ331" s="126">
        <v>0</v>
      </c>
      <c r="BA331" s="126">
        <v>0</v>
      </c>
      <c r="BB331" s="126">
        <v>0</v>
      </c>
      <c r="BC331" s="127" t="b">
        <v>0</v>
      </c>
      <c r="BD331" s="127"/>
      <c r="BE331" s="183" t="s">
        <v>444</v>
      </c>
      <c r="BF331" s="126">
        <v>52</v>
      </c>
      <c r="BG331" s="183" t="s">
        <v>993</v>
      </c>
      <c r="BH331" s="126">
        <v>0</v>
      </c>
      <c r="BI331" s="183" t="s">
        <v>993</v>
      </c>
      <c r="BJ331" s="126">
        <v>0</v>
      </c>
      <c r="BK331" s="126">
        <v>0</v>
      </c>
      <c r="BL331" s="126">
        <v>0</v>
      </c>
      <c r="BM331" s="183" t="s">
        <v>993</v>
      </c>
      <c r="BN331" s="183" t="s">
        <v>993</v>
      </c>
      <c r="BO331" s="183" t="s">
        <v>993</v>
      </c>
      <c r="BP331" s="126">
        <v>0</v>
      </c>
      <c r="BQ331" s="183" t="s">
        <v>993</v>
      </c>
      <c r="BR331" s="126">
        <v>0</v>
      </c>
      <c r="BS331" s="183" t="s">
        <v>993</v>
      </c>
      <c r="BT331" s="126">
        <v>0</v>
      </c>
      <c r="BU331" s="126">
        <v>0</v>
      </c>
      <c r="BV331" s="126">
        <v>0</v>
      </c>
      <c r="BW331" s="183" t="s">
        <v>993</v>
      </c>
      <c r="BX331" s="126">
        <v>0</v>
      </c>
      <c r="BY331" s="183" t="s">
        <v>993</v>
      </c>
      <c r="BZ331" s="126">
        <v>0</v>
      </c>
      <c r="CA331" s="183" t="s">
        <v>993</v>
      </c>
      <c r="CB331" s="126">
        <v>0</v>
      </c>
      <c r="CC331" s="126">
        <v>0</v>
      </c>
      <c r="CD331" s="126">
        <v>0</v>
      </c>
      <c r="CE331" s="183" t="s">
        <v>993</v>
      </c>
      <c r="CF331" s="126">
        <v>0</v>
      </c>
      <c r="CG331" s="183" t="s">
        <v>993</v>
      </c>
      <c r="CH331" s="126">
        <v>0</v>
      </c>
      <c r="CI331" s="183" t="s">
        <v>993</v>
      </c>
      <c r="CJ331" s="126">
        <v>0</v>
      </c>
      <c r="CK331" s="126">
        <v>0</v>
      </c>
      <c r="CL331" s="126">
        <v>0</v>
      </c>
      <c r="CM331" s="126">
        <v>32</v>
      </c>
      <c r="CN331" s="126">
        <v>0</v>
      </c>
      <c r="CO331" s="126">
        <v>0</v>
      </c>
      <c r="CP331" s="126">
        <v>0</v>
      </c>
      <c r="CQ331" s="126">
        <v>1</v>
      </c>
      <c r="CR331" s="126">
        <v>0</v>
      </c>
      <c r="CS331" s="126">
        <v>0</v>
      </c>
      <c r="CT331" s="126">
        <v>0</v>
      </c>
      <c r="CU331" s="126">
        <v>0</v>
      </c>
      <c r="CV331" s="126">
        <v>0</v>
      </c>
      <c r="CW331" s="126">
        <v>0</v>
      </c>
      <c r="CX331" s="126">
        <v>0</v>
      </c>
      <c r="CY331" s="126">
        <v>0</v>
      </c>
      <c r="CZ331" s="126">
        <v>0</v>
      </c>
      <c r="DA331" s="126">
        <v>0</v>
      </c>
      <c r="DB331" s="126">
        <v>0</v>
      </c>
      <c r="DC331" s="126">
        <v>0</v>
      </c>
      <c r="DD331" s="126">
        <v>0</v>
      </c>
      <c r="DE331" s="126">
        <v>0</v>
      </c>
      <c r="DF331" s="126">
        <v>0</v>
      </c>
      <c r="DG331" s="127" t="b">
        <v>0</v>
      </c>
      <c r="DH331" s="183" t="s">
        <v>999</v>
      </c>
      <c r="DI331" s="183" t="s">
        <v>298</v>
      </c>
      <c r="DJ331" s="183" t="s">
        <v>270</v>
      </c>
      <c r="DK331" s="183" t="s">
        <v>290</v>
      </c>
      <c r="DL331" s="176">
        <v>52</v>
      </c>
      <c r="DM331" s="126">
        <v>0</v>
      </c>
      <c r="DN331" s="126">
        <v>0</v>
      </c>
      <c r="DO331" s="126">
        <v>0</v>
      </c>
      <c r="DP331" s="126">
        <v>18222</v>
      </c>
      <c r="DQ331" s="176">
        <v>49</v>
      </c>
      <c r="DR331" s="167">
        <f t="shared" si="83"/>
        <v>0.96006322444678605</v>
      </c>
      <c r="DS331" s="168">
        <f t="shared" si="84"/>
        <v>360.83168316831683</v>
      </c>
      <c r="DT331" s="126">
        <v>0</v>
      </c>
      <c r="DU331" s="126">
        <v>0</v>
      </c>
      <c r="DV331" s="126">
        <v>0</v>
      </c>
      <c r="DW331" s="126">
        <v>0</v>
      </c>
      <c r="DX331" s="126">
        <v>0</v>
      </c>
      <c r="DY331" s="126">
        <v>0</v>
      </c>
      <c r="DZ331" s="126">
        <v>0</v>
      </c>
      <c r="EA331" s="126">
        <v>0</v>
      </c>
      <c r="EB331" s="126">
        <v>0</v>
      </c>
      <c r="EC331" s="126">
        <v>0</v>
      </c>
      <c r="ED331" s="126">
        <v>0</v>
      </c>
      <c r="EE331" s="126">
        <v>0</v>
      </c>
      <c r="EF331" s="126">
        <v>0</v>
      </c>
      <c r="EG331" s="126">
        <v>0</v>
      </c>
      <c r="EH331" s="126">
        <v>0</v>
      </c>
      <c r="EI331" s="126">
        <v>0</v>
      </c>
      <c r="EJ331" s="126">
        <v>0</v>
      </c>
      <c r="EK331" s="126">
        <v>0</v>
      </c>
      <c r="EL331" s="126">
        <v>0</v>
      </c>
      <c r="EM331" s="126">
        <v>0</v>
      </c>
      <c r="EN331" s="126">
        <v>0</v>
      </c>
      <c r="EO331" s="126">
        <v>0</v>
      </c>
      <c r="EP331" s="126">
        <v>0</v>
      </c>
      <c r="EQ331" s="126">
        <v>0</v>
      </c>
      <c r="ER331" s="127" t="b">
        <v>0</v>
      </c>
      <c r="ES331" s="127" t="b">
        <v>0</v>
      </c>
      <c r="ET331" s="127" t="b">
        <v>0</v>
      </c>
      <c r="EU331" s="128">
        <v>0</v>
      </c>
      <c r="EV331" s="128">
        <v>0</v>
      </c>
      <c r="EW331" s="128">
        <v>0</v>
      </c>
      <c r="EX331" s="128">
        <v>0</v>
      </c>
      <c r="EY331" s="128">
        <v>0</v>
      </c>
      <c r="EZ331" s="128">
        <v>0</v>
      </c>
      <c r="FA331" s="127" t="b">
        <v>0</v>
      </c>
      <c r="FB331" s="127" t="b">
        <v>0</v>
      </c>
      <c r="FC331" s="127" t="b">
        <v>0</v>
      </c>
      <c r="FD331" s="128">
        <v>0</v>
      </c>
      <c r="FE331" s="128">
        <v>0</v>
      </c>
      <c r="FF331" s="128">
        <v>0</v>
      </c>
      <c r="FG331" s="128">
        <v>0</v>
      </c>
      <c r="FH331" s="128">
        <v>0</v>
      </c>
      <c r="FI331" s="128">
        <v>0</v>
      </c>
      <c r="FJ331" s="127" t="b">
        <v>0</v>
      </c>
      <c r="FK331" s="127" t="b">
        <v>0</v>
      </c>
      <c r="FL331" s="127" t="b">
        <v>0</v>
      </c>
      <c r="FM331" s="128">
        <v>0</v>
      </c>
      <c r="FN331" s="128">
        <v>0</v>
      </c>
      <c r="FO331" s="128">
        <v>0</v>
      </c>
      <c r="FP331" s="128">
        <v>0</v>
      </c>
      <c r="FQ331" s="128">
        <v>0</v>
      </c>
      <c r="FR331" s="128">
        <v>0</v>
      </c>
      <c r="FS331" s="183" t="s">
        <v>993</v>
      </c>
      <c r="FT331" s="128">
        <v>0</v>
      </c>
      <c r="FU331" s="126">
        <v>0</v>
      </c>
      <c r="FV331" s="126">
        <v>0</v>
      </c>
      <c r="FW331" s="126">
        <v>0</v>
      </c>
      <c r="FX331" s="126">
        <v>0</v>
      </c>
      <c r="FY331" s="126">
        <v>0</v>
      </c>
      <c r="FZ331" s="126">
        <v>0</v>
      </c>
      <c r="GA331" s="126">
        <v>0</v>
      </c>
      <c r="GB331" s="126">
        <v>0</v>
      </c>
      <c r="GC331" s="126">
        <v>0</v>
      </c>
      <c r="GD331" s="126">
        <v>0</v>
      </c>
      <c r="GE331" s="126">
        <v>0</v>
      </c>
      <c r="GF331" s="126">
        <v>0</v>
      </c>
      <c r="GG331" s="126">
        <v>0</v>
      </c>
      <c r="GH331" s="126">
        <v>0</v>
      </c>
      <c r="GI331" s="126">
        <v>0</v>
      </c>
      <c r="GJ331" s="126">
        <v>0</v>
      </c>
      <c r="GK331" s="126">
        <v>0</v>
      </c>
      <c r="GL331" s="126">
        <v>0</v>
      </c>
      <c r="GM331" s="127" t="b">
        <v>0</v>
      </c>
      <c r="GN331" s="183" t="s">
        <v>993</v>
      </c>
      <c r="GO331" s="183" t="s">
        <v>993</v>
      </c>
      <c r="GP331" s="183" t="s">
        <v>993</v>
      </c>
      <c r="GQ331" s="183" t="s">
        <v>993</v>
      </c>
      <c r="GR331" s="127"/>
      <c r="GS331" s="123"/>
    </row>
    <row r="332" spans="1:201">
      <c r="A332" s="122"/>
      <c r="B332" s="210" t="s">
        <v>759</v>
      </c>
      <c r="C332" s="183" t="s">
        <v>1234</v>
      </c>
      <c r="D332" s="183" t="s">
        <v>1235</v>
      </c>
      <c r="E332" s="183" t="s">
        <v>437</v>
      </c>
      <c r="F332" s="183" t="s">
        <v>986</v>
      </c>
      <c r="G332" s="183" t="s">
        <v>1236</v>
      </c>
      <c r="H332" s="183" t="s">
        <v>1237</v>
      </c>
      <c r="I332" s="183" t="s">
        <v>1238</v>
      </c>
      <c r="J332" s="183" t="s">
        <v>1239</v>
      </c>
      <c r="K332" s="126">
        <v>4</v>
      </c>
      <c r="L332" s="183" t="s">
        <v>1235</v>
      </c>
      <c r="M332" s="183" t="s">
        <v>1045</v>
      </c>
      <c r="N332" s="183" t="s">
        <v>696</v>
      </c>
      <c r="O332" s="183" t="s">
        <v>993</v>
      </c>
      <c r="P332" s="183" t="s">
        <v>993</v>
      </c>
      <c r="Q332" s="183" t="s">
        <v>296</v>
      </c>
      <c r="R332" s="127" t="b">
        <v>0</v>
      </c>
      <c r="S332" s="126">
        <v>0</v>
      </c>
      <c r="T332" s="127" t="b">
        <v>0</v>
      </c>
      <c r="U332" s="126">
        <v>0</v>
      </c>
      <c r="V332" s="127" t="b">
        <v>0</v>
      </c>
      <c r="W332" s="127" t="b">
        <v>1</v>
      </c>
      <c r="X332" s="183" t="s">
        <v>296</v>
      </c>
      <c r="Y332" s="183" t="b">
        <f t="shared" si="94"/>
        <v>1</v>
      </c>
      <c r="Z332" s="183" t="s">
        <v>993</v>
      </c>
      <c r="AA332" s="127" t="b">
        <v>0</v>
      </c>
      <c r="AB332" s="183" t="s">
        <v>993</v>
      </c>
      <c r="AC332" s="183" t="s">
        <v>993</v>
      </c>
      <c r="AD332" s="183" t="s">
        <v>993</v>
      </c>
      <c r="AE332" s="183">
        <f t="shared" si="111"/>
        <v>43</v>
      </c>
      <c r="AF332" s="183">
        <f t="shared" si="111"/>
        <v>42</v>
      </c>
      <c r="AG332" s="183">
        <f t="shared" si="111"/>
        <v>34</v>
      </c>
      <c r="AH332" s="183">
        <f t="shared" si="111"/>
        <v>43</v>
      </c>
      <c r="AI332" s="126">
        <v>43</v>
      </c>
      <c r="AJ332" s="126">
        <v>42</v>
      </c>
      <c r="AK332" s="126">
        <v>34</v>
      </c>
      <c r="AL332" s="126">
        <v>43</v>
      </c>
      <c r="AM332" s="126">
        <v>0</v>
      </c>
      <c r="AN332" s="126">
        <v>0</v>
      </c>
      <c r="AO332" s="126">
        <v>0</v>
      </c>
      <c r="AP332" s="126">
        <v>0</v>
      </c>
      <c r="AQ332" s="126">
        <v>0</v>
      </c>
      <c r="AR332" s="126">
        <v>0</v>
      </c>
      <c r="AS332" s="126">
        <v>0</v>
      </c>
      <c r="AT332" s="126">
        <v>0</v>
      </c>
      <c r="AU332" s="126">
        <v>0</v>
      </c>
      <c r="AV332" s="126">
        <v>0</v>
      </c>
      <c r="AW332" s="126">
        <v>0</v>
      </c>
      <c r="AX332" s="126">
        <v>0</v>
      </c>
      <c r="AY332" s="126">
        <v>0</v>
      </c>
      <c r="AZ332" s="126">
        <v>0</v>
      </c>
      <c r="BA332" s="126">
        <v>0</v>
      </c>
      <c r="BB332" s="126">
        <v>0</v>
      </c>
      <c r="BC332" s="127" t="b">
        <v>0</v>
      </c>
      <c r="BD332" s="127"/>
      <c r="BE332" s="183" t="s">
        <v>444</v>
      </c>
      <c r="BF332" s="126">
        <v>43</v>
      </c>
      <c r="BG332" s="183" t="s">
        <v>993</v>
      </c>
      <c r="BH332" s="126">
        <v>0</v>
      </c>
      <c r="BI332" s="183" t="s">
        <v>993</v>
      </c>
      <c r="BJ332" s="126">
        <v>0</v>
      </c>
      <c r="BK332" s="126">
        <v>0</v>
      </c>
      <c r="BL332" s="126">
        <v>0</v>
      </c>
      <c r="BM332" s="183" t="s">
        <v>993</v>
      </c>
      <c r="BN332" s="183" t="s">
        <v>993</v>
      </c>
      <c r="BO332" s="183" t="s">
        <v>993</v>
      </c>
      <c r="BP332" s="126">
        <v>0</v>
      </c>
      <c r="BQ332" s="183" t="s">
        <v>993</v>
      </c>
      <c r="BR332" s="126">
        <v>0</v>
      </c>
      <c r="BS332" s="183" t="s">
        <v>993</v>
      </c>
      <c r="BT332" s="126">
        <v>0</v>
      </c>
      <c r="BU332" s="126">
        <v>0</v>
      </c>
      <c r="BV332" s="126">
        <v>0</v>
      </c>
      <c r="BW332" s="183" t="s">
        <v>993</v>
      </c>
      <c r="BX332" s="126">
        <v>0</v>
      </c>
      <c r="BY332" s="183" t="s">
        <v>993</v>
      </c>
      <c r="BZ332" s="126">
        <v>0</v>
      </c>
      <c r="CA332" s="183" t="s">
        <v>993</v>
      </c>
      <c r="CB332" s="126">
        <v>0</v>
      </c>
      <c r="CC332" s="126">
        <v>0</v>
      </c>
      <c r="CD332" s="126">
        <v>0</v>
      </c>
      <c r="CE332" s="183" t="s">
        <v>993</v>
      </c>
      <c r="CF332" s="126">
        <v>0</v>
      </c>
      <c r="CG332" s="183" t="s">
        <v>993</v>
      </c>
      <c r="CH332" s="126">
        <v>0</v>
      </c>
      <c r="CI332" s="183" t="s">
        <v>993</v>
      </c>
      <c r="CJ332" s="126">
        <v>0</v>
      </c>
      <c r="CK332" s="126">
        <v>0</v>
      </c>
      <c r="CL332" s="126">
        <v>0</v>
      </c>
      <c r="CM332" s="126">
        <v>36</v>
      </c>
      <c r="CN332" s="126">
        <v>0</v>
      </c>
      <c r="CO332" s="126">
        <v>0</v>
      </c>
      <c r="CP332" s="126">
        <v>0</v>
      </c>
      <c r="CQ332" s="126">
        <v>1</v>
      </c>
      <c r="CR332" s="126">
        <v>0</v>
      </c>
      <c r="CS332" s="126">
        <v>0</v>
      </c>
      <c r="CT332" s="126">
        <v>0</v>
      </c>
      <c r="CU332" s="126">
        <v>0</v>
      </c>
      <c r="CV332" s="126">
        <v>0</v>
      </c>
      <c r="CW332" s="126">
        <v>0</v>
      </c>
      <c r="CX332" s="126">
        <v>0</v>
      </c>
      <c r="CY332" s="126">
        <v>0</v>
      </c>
      <c r="CZ332" s="126">
        <v>0</v>
      </c>
      <c r="DA332" s="126">
        <v>0</v>
      </c>
      <c r="DB332" s="126">
        <v>0</v>
      </c>
      <c r="DC332" s="126">
        <v>0</v>
      </c>
      <c r="DD332" s="126">
        <v>0</v>
      </c>
      <c r="DE332" s="126">
        <v>0</v>
      </c>
      <c r="DF332" s="126">
        <v>0</v>
      </c>
      <c r="DG332" s="127" t="b">
        <v>0</v>
      </c>
      <c r="DH332" s="183" t="s">
        <v>999</v>
      </c>
      <c r="DI332" s="183" t="s">
        <v>298</v>
      </c>
      <c r="DJ332" s="183" t="s">
        <v>290</v>
      </c>
      <c r="DK332" s="183" t="s">
        <v>270</v>
      </c>
      <c r="DL332" s="176">
        <v>140</v>
      </c>
      <c r="DM332" s="126">
        <v>0</v>
      </c>
      <c r="DN332" s="126">
        <v>0</v>
      </c>
      <c r="DO332" s="126">
        <v>0</v>
      </c>
      <c r="DP332" s="126">
        <v>13332</v>
      </c>
      <c r="DQ332" s="176">
        <v>146</v>
      </c>
      <c r="DR332" s="167">
        <f t="shared" si="83"/>
        <v>0.84944249761070401</v>
      </c>
      <c r="DS332" s="168">
        <f t="shared" si="84"/>
        <v>93.230769230769226</v>
      </c>
      <c r="DT332" s="126">
        <v>0</v>
      </c>
      <c r="DU332" s="126">
        <v>0</v>
      </c>
      <c r="DV332" s="126">
        <v>0</v>
      </c>
      <c r="DW332" s="126">
        <v>0</v>
      </c>
      <c r="DX332" s="126">
        <v>0</v>
      </c>
      <c r="DY332" s="126">
        <v>0</v>
      </c>
      <c r="DZ332" s="126">
        <v>0</v>
      </c>
      <c r="EA332" s="126">
        <v>0</v>
      </c>
      <c r="EB332" s="126">
        <v>0</v>
      </c>
      <c r="EC332" s="126">
        <v>0</v>
      </c>
      <c r="ED332" s="126">
        <v>0</v>
      </c>
      <c r="EE332" s="126">
        <v>0</v>
      </c>
      <c r="EF332" s="126">
        <v>0</v>
      </c>
      <c r="EG332" s="126">
        <v>0</v>
      </c>
      <c r="EH332" s="126">
        <v>0</v>
      </c>
      <c r="EI332" s="126">
        <v>0</v>
      </c>
      <c r="EJ332" s="126">
        <v>0</v>
      </c>
      <c r="EK332" s="126">
        <v>0</v>
      </c>
      <c r="EL332" s="126">
        <v>0</v>
      </c>
      <c r="EM332" s="126">
        <v>0</v>
      </c>
      <c r="EN332" s="126">
        <v>0</v>
      </c>
      <c r="EO332" s="126">
        <v>0</v>
      </c>
      <c r="EP332" s="126">
        <v>0</v>
      </c>
      <c r="EQ332" s="126">
        <v>0</v>
      </c>
      <c r="ER332" s="127" t="b">
        <v>0</v>
      </c>
      <c r="ES332" s="127" t="b">
        <v>0</v>
      </c>
      <c r="ET332" s="127" t="b">
        <v>0</v>
      </c>
      <c r="EU332" s="128">
        <v>0</v>
      </c>
      <c r="EV332" s="128">
        <v>0</v>
      </c>
      <c r="EW332" s="128">
        <v>0</v>
      </c>
      <c r="EX332" s="128">
        <v>0</v>
      </c>
      <c r="EY332" s="128">
        <v>0</v>
      </c>
      <c r="EZ332" s="128">
        <v>0</v>
      </c>
      <c r="FA332" s="127" t="b">
        <v>0</v>
      </c>
      <c r="FB332" s="127" t="b">
        <v>0</v>
      </c>
      <c r="FC332" s="127" t="b">
        <v>0</v>
      </c>
      <c r="FD332" s="128">
        <v>0</v>
      </c>
      <c r="FE332" s="128">
        <v>0</v>
      </c>
      <c r="FF332" s="128">
        <v>0</v>
      </c>
      <c r="FG332" s="128">
        <v>0</v>
      </c>
      <c r="FH332" s="128">
        <v>0</v>
      </c>
      <c r="FI332" s="128">
        <v>0</v>
      </c>
      <c r="FJ332" s="127" t="b">
        <v>0</v>
      </c>
      <c r="FK332" s="127" t="b">
        <v>0</v>
      </c>
      <c r="FL332" s="127" t="b">
        <v>0</v>
      </c>
      <c r="FM332" s="128">
        <v>0</v>
      </c>
      <c r="FN332" s="128">
        <v>0</v>
      </c>
      <c r="FO332" s="128">
        <v>0</v>
      </c>
      <c r="FP332" s="128">
        <v>0</v>
      </c>
      <c r="FQ332" s="128">
        <v>0</v>
      </c>
      <c r="FR332" s="128">
        <v>0</v>
      </c>
      <c r="FS332" s="183" t="s">
        <v>993</v>
      </c>
      <c r="FT332" s="128">
        <v>0</v>
      </c>
      <c r="FU332" s="126">
        <v>0</v>
      </c>
      <c r="FV332" s="126">
        <v>0</v>
      </c>
      <c r="FW332" s="126">
        <v>0</v>
      </c>
      <c r="FX332" s="126">
        <v>0</v>
      </c>
      <c r="FY332" s="126">
        <v>0</v>
      </c>
      <c r="FZ332" s="126">
        <v>0</v>
      </c>
      <c r="GA332" s="126">
        <v>0</v>
      </c>
      <c r="GB332" s="126">
        <v>0</v>
      </c>
      <c r="GC332" s="126">
        <v>0</v>
      </c>
      <c r="GD332" s="126">
        <v>0</v>
      </c>
      <c r="GE332" s="126">
        <v>0</v>
      </c>
      <c r="GF332" s="126">
        <v>0</v>
      </c>
      <c r="GG332" s="126">
        <v>0</v>
      </c>
      <c r="GH332" s="126">
        <v>0</v>
      </c>
      <c r="GI332" s="126">
        <v>0</v>
      </c>
      <c r="GJ332" s="126">
        <v>0</v>
      </c>
      <c r="GK332" s="126">
        <v>0</v>
      </c>
      <c r="GL332" s="126">
        <v>0</v>
      </c>
      <c r="GM332" s="127" t="b">
        <v>0</v>
      </c>
      <c r="GN332" s="183" t="s">
        <v>993</v>
      </c>
      <c r="GO332" s="183" t="s">
        <v>993</v>
      </c>
      <c r="GP332" s="183" t="s">
        <v>993</v>
      </c>
      <c r="GQ332" s="183" t="s">
        <v>993</v>
      </c>
      <c r="GR332" s="127"/>
      <c r="GS332" s="123"/>
    </row>
    <row r="333" spans="1:201">
      <c r="A333" s="122"/>
      <c r="B333" s="210" t="s">
        <v>723</v>
      </c>
      <c r="C333" s="183" t="s">
        <v>1243</v>
      </c>
      <c r="D333" s="183" t="s">
        <v>67</v>
      </c>
      <c r="E333" s="183" t="s">
        <v>437</v>
      </c>
      <c r="F333" s="183" t="s">
        <v>986</v>
      </c>
      <c r="G333" s="183" t="s">
        <v>1236</v>
      </c>
      <c r="H333" s="183" t="s">
        <v>1237</v>
      </c>
      <c r="I333" s="183" t="s">
        <v>1238</v>
      </c>
      <c r="J333" s="183" t="s">
        <v>1239</v>
      </c>
      <c r="K333" s="126">
        <v>8</v>
      </c>
      <c r="L333" s="183" t="s">
        <v>67</v>
      </c>
      <c r="M333" s="183" t="s">
        <v>991</v>
      </c>
      <c r="N333" s="183" t="s">
        <v>758</v>
      </c>
      <c r="O333" s="183" t="s">
        <v>1072</v>
      </c>
      <c r="P333" s="183" t="s">
        <v>993</v>
      </c>
      <c r="Q333" s="183" t="s">
        <v>296</v>
      </c>
      <c r="R333" s="127" t="b">
        <v>0</v>
      </c>
      <c r="S333" s="126">
        <v>0</v>
      </c>
      <c r="T333" s="127" t="b">
        <v>0</v>
      </c>
      <c r="U333" s="126">
        <v>0</v>
      </c>
      <c r="V333" s="127" t="b">
        <v>1</v>
      </c>
      <c r="W333" s="127" t="b">
        <v>0</v>
      </c>
      <c r="X333" s="183" t="s">
        <v>296</v>
      </c>
      <c r="Y333" s="183" t="b">
        <f t="shared" si="94"/>
        <v>1</v>
      </c>
      <c r="Z333" s="183" t="s">
        <v>993</v>
      </c>
      <c r="AA333" s="127" t="b">
        <v>0</v>
      </c>
      <c r="AB333" s="183" t="s">
        <v>993</v>
      </c>
      <c r="AC333" s="183" t="s">
        <v>993</v>
      </c>
      <c r="AD333" s="183" t="s">
        <v>993</v>
      </c>
      <c r="AE333" s="183">
        <f t="shared" si="111"/>
        <v>40</v>
      </c>
      <c r="AF333" s="183">
        <f t="shared" si="111"/>
        <v>40</v>
      </c>
      <c r="AG333" s="183">
        <f t="shared" si="111"/>
        <v>35</v>
      </c>
      <c r="AH333" s="183">
        <f t="shared" si="111"/>
        <v>40</v>
      </c>
      <c r="AI333" s="126">
        <v>40</v>
      </c>
      <c r="AJ333" s="126">
        <v>40</v>
      </c>
      <c r="AK333" s="126">
        <v>35</v>
      </c>
      <c r="AL333" s="126">
        <v>40</v>
      </c>
      <c r="AM333" s="126">
        <v>0</v>
      </c>
      <c r="AN333" s="126">
        <v>0</v>
      </c>
      <c r="AO333" s="126">
        <v>0</v>
      </c>
      <c r="AP333" s="126">
        <v>0</v>
      </c>
      <c r="AQ333" s="126">
        <v>0</v>
      </c>
      <c r="AR333" s="126">
        <v>0</v>
      </c>
      <c r="AS333" s="126">
        <v>0</v>
      </c>
      <c r="AT333" s="126">
        <v>0</v>
      </c>
      <c r="AU333" s="126">
        <v>0</v>
      </c>
      <c r="AV333" s="126">
        <v>0</v>
      </c>
      <c r="AW333" s="126">
        <v>0</v>
      </c>
      <c r="AX333" s="126">
        <v>0</v>
      </c>
      <c r="AY333" s="126">
        <v>0</v>
      </c>
      <c r="AZ333" s="126">
        <v>0</v>
      </c>
      <c r="BA333" s="126">
        <v>0</v>
      </c>
      <c r="BB333" s="126">
        <v>0</v>
      </c>
      <c r="BC333" s="127" t="b">
        <v>0</v>
      </c>
      <c r="BD333" s="127"/>
      <c r="BE333" s="183" t="s">
        <v>447</v>
      </c>
      <c r="BF333" s="126">
        <v>40</v>
      </c>
      <c r="BG333" s="183" t="s">
        <v>993</v>
      </c>
      <c r="BH333" s="126">
        <v>0</v>
      </c>
      <c r="BI333" s="183" t="s">
        <v>993</v>
      </c>
      <c r="BJ333" s="126">
        <v>0</v>
      </c>
      <c r="BK333" s="126">
        <v>0</v>
      </c>
      <c r="BL333" s="126">
        <v>0</v>
      </c>
      <c r="BM333" s="183" t="s">
        <v>993</v>
      </c>
      <c r="BN333" s="183" t="s">
        <v>993</v>
      </c>
      <c r="BO333" s="183" t="s">
        <v>993</v>
      </c>
      <c r="BP333" s="126">
        <v>0</v>
      </c>
      <c r="BQ333" s="183" t="s">
        <v>993</v>
      </c>
      <c r="BR333" s="126">
        <v>0</v>
      </c>
      <c r="BS333" s="183" t="s">
        <v>993</v>
      </c>
      <c r="BT333" s="126">
        <v>0</v>
      </c>
      <c r="BU333" s="126">
        <v>0</v>
      </c>
      <c r="BV333" s="126">
        <v>0</v>
      </c>
      <c r="BW333" s="183" t="s">
        <v>993</v>
      </c>
      <c r="BX333" s="126">
        <v>0</v>
      </c>
      <c r="BY333" s="183" t="s">
        <v>993</v>
      </c>
      <c r="BZ333" s="126">
        <v>0</v>
      </c>
      <c r="CA333" s="183" t="s">
        <v>993</v>
      </c>
      <c r="CB333" s="126">
        <v>0</v>
      </c>
      <c r="CC333" s="126">
        <v>0</v>
      </c>
      <c r="CD333" s="126">
        <v>0</v>
      </c>
      <c r="CE333" s="183" t="s">
        <v>993</v>
      </c>
      <c r="CF333" s="126">
        <v>0</v>
      </c>
      <c r="CG333" s="183" t="s">
        <v>993</v>
      </c>
      <c r="CH333" s="126">
        <v>0</v>
      </c>
      <c r="CI333" s="183" t="s">
        <v>993</v>
      </c>
      <c r="CJ333" s="126">
        <v>0</v>
      </c>
      <c r="CK333" s="126">
        <v>0</v>
      </c>
      <c r="CL333" s="126">
        <v>0</v>
      </c>
      <c r="CM333" s="126">
        <v>15</v>
      </c>
      <c r="CN333" s="126">
        <v>0.9</v>
      </c>
      <c r="CO333" s="126">
        <v>3</v>
      </c>
      <c r="CP333" s="126">
        <v>0</v>
      </c>
      <c r="CQ333" s="126">
        <v>3</v>
      </c>
      <c r="CR333" s="126">
        <v>0</v>
      </c>
      <c r="CS333" s="126">
        <v>0</v>
      </c>
      <c r="CT333" s="126">
        <v>0</v>
      </c>
      <c r="CU333" s="126">
        <v>0</v>
      </c>
      <c r="CV333" s="126">
        <v>0</v>
      </c>
      <c r="CW333" s="126">
        <v>0</v>
      </c>
      <c r="CX333" s="126">
        <v>0</v>
      </c>
      <c r="CY333" s="126">
        <v>0</v>
      </c>
      <c r="CZ333" s="126">
        <v>0</v>
      </c>
      <c r="DA333" s="126">
        <v>0</v>
      </c>
      <c r="DB333" s="126">
        <v>0</v>
      </c>
      <c r="DC333" s="126">
        <v>0</v>
      </c>
      <c r="DD333" s="126">
        <v>0</v>
      </c>
      <c r="DE333" s="126">
        <v>0</v>
      </c>
      <c r="DF333" s="126">
        <v>0</v>
      </c>
      <c r="DG333" s="127" t="b">
        <v>0</v>
      </c>
      <c r="DH333" s="183" t="s">
        <v>999</v>
      </c>
      <c r="DI333" s="183" t="s">
        <v>270</v>
      </c>
      <c r="DJ333" s="183" t="s">
        <v>525</v>
      </c>
      <c r="DK333" s="183" t="s">
        <v>296</v>
      </c>
      <c r="DL333" s="126">
        <v>71</v>
      </c>
      <c r="DM333" s="126">
        <v>71</v>
      </c>
      <c r="DN333" s="126">
        <v>0</v>
      </c>
      <c r="DO333" s="126">
        <v>0</v>
      </c>
      <c r="DP333" s="126">
        <v>14350</v>
      </c>
      <c r="DQ333" s="126">
        <v>70</v>
      </c>
      <c r="DR333" s="167">
        <f t="shared" si="83"/>
        <v>0.98287671232876717</v>
      </c>
      <c r="DS333" s="168">
        <f t="shared" si="84"/>
        <v>203.54609929078015</v>
      </c>
      <c r="DT333" s="126">
        <v>71</v>
      </c>
      <c r="DU333" s="126">
        <v>71</v>
      </c>
      <c r="DV333" s="126">
        <v>0</v>
      </c>
      <c r="DW333" s="126">
        <v>0</v>
      </c>
      <c r="DX333" s="126">
        <v>0</v>
      </c>
      <c r="DY333" s="126">
        <v>0</v>
      </c>
      <c r="DZ333" s="126">
        <v>0</v>
      </c>
      <c r="EA333" s="126">
        <v>0</v>
      </c>
      <c r="EB333" s="126">
        <v>70</v>
      </c>
      <c r="EC333" s="126">
        <v>1</v>
      </c>
      <c r="ED333" s="126">
        <v>4</v>
      </c>
      <c r="EE333" s="126">
        <v>1</v>
      </c>
      <c r="EF333" s="126">
        <v>9</v>
      </c>
      <c r="EG333" s="126">
        <v>5</v>
      </c>
      <c r="EH333" s="126">
        <v>9</v>
      </c>
      <c r="EI333" s="126">
        <v>0</v>
      </c>
      <c r="EJ333" s="126">
        <v>41</v>
      </c>
      <c r="EK333" s="126">
        <v>0</v>
      </c>
      <c r="EL333" s="126">
        <v>69</v>
      </c>
      <c r="EM333" s="126">
        <v>67</v>
      </c>
      <c r="EN333" s="126">
        <v>2</v>
      </c>
      <c r="EO333" s="126">
        <v>0</v>
      </c>
      <c r="EP333" s="126">
        <v>0</v>
      </c>
      <c r="EQ333" s="126">
        <v>0</v>
      </c>
      <c r="ER333" s="127" t="b">
        <v>0</v>
      </c>
      <c r="ES333" s="127" t="b">
        <v>0</v>
      </c>
      <c r="ET333" s="127" t="b">
        <v>0</v>
      </c>
      <c r="EU333" s="128">
        <v>0</v>
      </c>
      <c r="EV333" s="128">
        <v>0</v>
      </c>
      <c r="EW333" s="128">
        <v>0</v>
      </c>
      <c r="EX333" s="128">
        <v>0</v>
      </c>
      <c r="EY333" s="128">
        <v>0</v>
      </c>
      <c r="EZ333" s="128">
        <v>0</v>
      </c>
      <c r="FA333" s="127" t="b">
        <v>0</v>
      </c>
      <c r="FB333" s="127" t="b">
        <v>0</v>
      </c>
      <c r="FC333" s="127" t="b">
        <v>0</v>
      </c>
      <c r="FD333" s="128">
        <v>0</v>
      </c>
      <c r="FE333" s="128">
        <v>0</v>
      </c>
      <c r="FF333" s="128">
        <v>0</v>
      </c>
      <c r="FG333" s="128">
        <v>0</v>
      </c>
      <c r="FH333" s="128">
        <v>0</v>
      </c>
      <c r="FI333" s="128">
        <v>0</v>
      </c>
      <c r="FJ333" s="127" t="b">
        <v>0</v>
      </c>
      <c r="FK333" s="127" t="b">
        <v>0</v>
      </c>
      <c r="FL333" s="127" t="b">
        <v>0</v>
      </c>
      <c r="FM333" s="128">
        <v>0</v>
      </c>
      <c r="FN333" s="128">
        <v>0</v>
      </c>
      <c r="FO333" s="128">
        <v>0</v>
      </c>
      <c r="FP333" s="128">
        <v>0</v>
      </c>
      <c r="FQ333" s="128">
        <v>0</v>
      </c>
      <c r="FR333" s="128">
        <v>0</v>
      </c>
      <c r="FS333" s="183" t="s">
        <v>993</v>
      </c>
      <c r="FT333" s="128">
        <v>0</v>
      </c>
      <c r="FU333" s="126">
        <v>0</v>
      </c>
      <c r="FV333" s="126">
        <v>69</v>
      </c>
      <c r="FW333" s="126">
        <v>0</v>
      </c>
      <c r="FX333" s="126">
        <v>0</v>
      </c>
      <c r="FY333" s="126">
        <v>0</v>
      </c>
      <c r="FZ333" s="126">
        <v>0</v>
      </c>
      <c r="GA333" s="126">
        <v>0</v>
      </c>
      <c r="GB333" s="126">
        <v>0</v>
      </c>
      <c r="GC333" s="126">
        <v>0</v>
      </c>
      <c r="GD333" s="126">
        <v>0</v>
      </c>
      <c r="GE333" s="126">
        <v>0</v>
      </c>
      <c r="GF333" s="126">
        <v>0</v>
      </c>
      <c r="GG333" s="126">
        <v>0</v>
      </c>
      <c r="GH333" s="126">
        <v>0</v>
      </c>
      <c r="GI333" s="126">
        <v>0</v>
      </c>
      <c r="GJ333" s="126">
        <v>0</v>
      </c>
      <c r="GK333" s="126">
        <v>0</v>
      </c>
      <c r="GL333" s="126">
        <v>0</v>
      </c>
      <c r="GM333" s="127" t="b">
        <v>0</v>
      </c>
      <c r="GN333" s="183" t="s">
        <v>993</v>
      </c>
      <c r="GO333" s="183" t="s">
        <v>993</v>
      </c>
      <c r="GP333" s="183" t="s">
        <v>993</v>
      </c>
      <c r="GQ333" s="183" t="s">
        <v>993</v>
      </c>
      <c r="GR333" s="127"/>
      <c r="GS333" s="123"/>
    </row>
    <row r="334" spans="1:201">
      <c r="A334" s="122"/>
      <c r="B334" s="210" t="s">
        <v>763</v>
      </c>
      <c r="C334" s="183" t="s">
        <v>1246</v>
      </c>
      <c r="D334" s="183" t="s">
        <v>68</v>
      </c>
      <c r="E334" s="183" t="s">
        <v>437</v>
      </c>
      <c r="F334" s="183" t="s">
        <v>986</v>
      </c>
      <c r="G334" s="183" t="s">
        <v>1236</v>
      </c>
      <c r="H334" s="183" t="s">
        <v>1237</v>
      </c>
      <c r="I334" s="183" t="s">
        <v>1238</v>
      </c>
      <c r="J334" s="183" t="s">
        <v>1239</v>
      </c>
      <c r="K334" s="126">
        <v>1</v>
      </c>
      <c r="L334" s="183" t="s">
        <v>68</v>
      </c>
      <c r="M334" s="183" t="s">
        <v>991</v>
      </c>
      <c r="N334" s="183" t="s">
        <v>764</v>
      </c>
      <c r="O334" s="183" t="s">
        <v>1247</v>
      </c>
      <c r="P334" s="183" t="s">
        <v>293</v>
      </c>
      <c r="Q334" s="183" t="s">
        <v>296</v>
      </c>
      <c r="R334" s="127" t="b">
        <v>0</v>
      </c>
      <c r="S334" s="126">
        <v>0</v>
      </c>
      <c r="T334" s="127" t="b">
        <v>0</v>
      </c>
      <c r="U334" s="126">
        <v>0</v>
      </c>
      <c r="V334" s="127" t="b">
        <v>0</v>
      </c>
      <c r="W334" s="127" t="b">
        <v>1</v>
      </c>
      <c r="X334" s="183" t="s">
        <v>296</v>
      </c>
      <c r="Y334" s="183" t="b">
        <f t="shared" si="94"/>
        <v>1</v>
      </c>
      <c r="Z334" s="183" t="s">
        <v>993</v>
      </c>
      <c r="AA334" s="127" t="b">
        <v>0</v>
      </c>
      <c r="AB334" s="183" t="s">
        <v>993</v>
      </c>
      <c r="AC334" s="183" t="s">
        <v>993</v>
      </c>
      <c r="AD334" s="183" t="s">
        <v>993</v>
      </c>
      <c r="AE334" s="183">
        <f t="shared" si="111"/>
        <v>24</v>
      </c>
      <c r="AF334" s="183">
        <f t="shared" si="111"/>
        <v>24</v>
      </c>
      <c r="AG334" s="183">
        <f t="shared" si="111"/>
        <v>19</v>
      </c>
      <c r="AH334" s="183">
        <f t="shared" si="111"/>
        <v>24</v>
      </c>
      <c r="AI334" s="126">
        <v>0</v>
      </c>
      <c r="AJ334" s="126">
        <v>0</v>
      </c>
      <c r="AK334" s="126">
        <v>0</v>
      </c>
      <c r="AL334" s="126">
        <v>0</v>
      </c>
      <c r="AM334" s="126">
        <v>0</v>
      </c>
      <c r="AN334" s="126">
        <v>24</v>
      </c>
      <c r="AO334" s="126">
        <v>24</v>
      </c>
      <c r="AP334" s="126">
        <v>19</v>
      </c>
      <c r="AQ334" s="126">
        <v>24</v>
      </c>
      <c r="AR334" s="126">
        <v>24</v>
      </c>
      <c r="AS334" s="126">
        <v>24</v>
      </c>
      <c r="AT334" s="126">
        <v>19</v>
      </c>
      <c r="AU334" s="126">
        <v>24</v>
      </c>
      <c r="AV334" s="126">
        <v>0</v>
      </c>
      <c r="AW334" s="126">
        <v>0</v>
      </c>
      <c r="AX334" s="126">
        <v>0</v>
      </c>
      <c r="AY334" s="126">
        <v>0</v>
      </c>
      <c r="AZ334" s="126">
        <v>0</v>
      </c>
      <c r="BA334" s="126">
        <v>0</v>
      </c>
      <c r="BB334" s="126">
        <v>0</v>
      </c>
      <c r="BC334" s="127" t="b">
        <v>0</v>
      </c>
      <c r="BD334" s="127"/>
      <c r="BE334" s="183" t="s">
        <v>422</v>
      </c>
      <c r="BF334" s="126">
        <v>24</v>
      </c>
      <c r="BG334" s="183" t="s">
        <v>993</v>
      </c>
      <c r="BH334" s="126">
        <v>0</v>
      </c>
      <c r="BI334" s="183" t="s">
        <v>993</v>
      </c>
      <c r="BJ334" s="126">
        <v>0</v>
      </c>
      <c r="BK334" s="126">
        <v>0</v>
      </c>
      <c r="BL334" s="126">
        <v>0</v>
      </c>
      <c r="BM334" s="183" t="s">
        <v>993</v>
      </c>
      <c r="BN334" s="183" t="s">
        <v>993</v>
      </c>
      <c r="BO334" s="183" t="s">
        <v>993</v>
      </c>
      <c r="BP334" s="126">
        <v>0</v>
      </c>
      <c r="BQ334" s="183" t="s">
        <v>993</v>
      </c>
      <c r="BR334" s="126">
        <v>0</v>
      </c>
      <c r="BS334" s="183" t="s">
        <v>993</v>
      </c>
      <c r="BT334" s="126">
        <v>0</v>
      </c>
      <c r="BU334" s="126">
        <v>0</v>
      </c>
      <c r="BV334" s="126">
        <v>0</v>
      </c>
      <c r="BW334" s="183" t="s">
        <v>993</v>
      </c>
      <c r="BX334" s="126">
        <v>0</v>
      </c>
      <c r="BY334" s="183" t="s">
        <v>993</v>
      </c>
      <c r="BZ334" s="126">
        <v>0</v>
      </c>
      <c r="CA334" s="183" t="s">
        <v>993</v>
      </c>
      <c r="CB334" s="126">
        <v>0</v>
      </c>
      <c r="CC334" s="126">
        <v>0</v>
      </c>
      <c r="CD334" s="126">
        <v>0</v>
      </c>
      <c r="CE334" s="183" t="s">
        <v>993</v>
      </c>
      <c r="CF334" s="126">
        <v>0</v>
      </c>
      <c r="CG334" s="183" t="s">
        <v>993</v>
      </c>
      <c r="CH334" s="126">
        <v>0</v>
      </c>
      <c r="CI334" s="183" t="s">
        <v>993</v>
      </c>
      <c r="CJ334" s="126">
        <v>0</v>
      </c>
      <c r="CK334" s="126">
        <v>0</v>
      </c>
      <c r="CL334" s="126">
        <v>0</v>
      </c>
      <c r="CM334" s="126">
        <v>6</v>
      </c>
      <c r="CN334" s="126">
        <v>1.5</v>
      </c>
      <c r="CO334" s="126">
        <v>3</v>
      </c>
      <c r="CP334" s="126">
        <v>0</v>
      </c>
      <c r="CQ334" s="126">
        <v>5</v>
      </c>
      <c r="CR334" s="126">
        <v>3.3</v>
      </c>
      <c r="CS334" s="126">
        <v>0</v>
      </c>
      <c r="CT334" s="126">
        <v>0</v>
      </c>
      <c r="CU334" s="126">
        <v>0</v>
      </c>
      <c r="CV334" s="126">
        <v>0</v>
      </c>
      <c r="CW334" s="126">
        <v>0</v>
      </c>
      <c r="CX334" s="126">
        <v>0</v>
      </c>
      <c r="CY334" s="126">
        <v>0</v>
      </c>
      <c r="CZ334" s="126">
        <v>0</v>
      </c>
      <c r="DA334" s="126">
        <v>0</v>
      </c>
      <c r="DB334" s="126">
        <v>0</v>
      </c>
      <c r="DC334" s="126">
        <v>0</v>
      </c>
      <c r="DD334" s="126">
        <v>0</v>
      </c>
      <c r="DE334" s="126">
        <v>1</v>
      </c>
      <c r="DF334" s="126">
        <v>0</v>
      </c>
      <c r="DG334" s="127" t="b">
        <v>0</v>
      </c>
      <c r="DH334" s="183" t="s">
        <v>999</v>
      </c>
      <c r="DI334" s="183" t="s">
        <v>270</v>
      </c>
      <c r="DJ334" s="183" t="s">
        <v>293</v>
      </c>
      <c r="DK334" s="183" t="s">
        <v>296</v>
      </c>
      <c r="DL334" s="126">
        <v>22</v>
      </c>
      <c r="DM334" s="126">
        <v>22</v>
      </c>
      <c r="DN334" s="126">
        <v>0</v>
      </c>
      <c r="DO334" s="126">
        <v>0</v>
      </c>
      <c r="DP334" s="126">
        <v>7941</v>
      </c>
      <c r="DQ334" s="126">
        <v>22</v>
      </c>
      <c r="DR334" s="167">
        <f t="shared" si="83"/>
        <v>0.90650684931506853</v>
      </c>
      <c r="DS334" s="168">
        <f t="shared" si="84"/>
        <v>360.95454545454544</v>
      </c>
      <c r="DT334" s="126">
        <v>22</v>
      </c>
      <c r="DU334" s="126">
        <v>0</v>
      </c>
      <c r="DV334" s="126">
        <v>0</v>
      </c>
      <c r="DW334" s="126">
        <v>22</v>
      </c>
      <c r="DX334" s="126">
        <v>0</v>
      </c>
      <c r="DY334" s="126">
        <v>0</v>
      </c>
      <c r="DZ334" s="126">
        <v>0</v>
      </c>
      <c r="EA334" s="126">
        <v>0</v>
      </c>
      <c r="EB334" s="126">
        <v>22</v>
      </c>
      <c r="EC334" s="126">
        <v>0</v>
      </c>
      <c r="ED334" s="126">
        <v>1</v>
      </c>
      <c r="EE334" s="126">
        <v>3</v>
      </c>
      <c r="EF334" s="126">
        <v>0</v>
      </c>
      <c r="EG334" s="126">
        <v>0</v>
      </c>
      <c r="EH334" s="126">
        <v>1</v>
      </c>
      <c r="EI334" s="126">
        <v>0</v>
      </c>
      <c r="EJ334" s="126">
        <v>17</v>
      </c>
      <c r="EK334" s="126">
        <v>0</v>
      </c>
      <c r="EL334" s="126">
        <v>22</v>
      </c>
      <c r="EM334" s="126">
        <v>21</v>
      </c>
      <c r="EN334" s="126">
        <v>0</v>
      </c>
      <c r="EO334" s="126">
        <v>1</v>
      </c>
      <c r="EP334" s="126">
        <v>0</v>
      </c>
      <c r="EQ334" s="126">
        <v>0</v>
      </c>
      <c r="ER334" s="127" t="b">
        <v>0</v>
      </c>
      <c r="ES334" s="127" t="b">
        <v>0</v>
      </c>
      <c r="ET334" s="127" t="b">
        <v>0</v>
      </c>
      <c r="EU334" s="128">
        <v>0</v>
      </c>
      <c r="EV334" s="128">
        <v>0</v>
      </c>
      <c r="EW334" s="128">
        <v>0</v>
      </c>
      <c r="EX334" s="128">
        <v>0</v>
      </c>
      <c r="EY334" s="128">
        <v>0</v>
      </c>
      <c r="EZ334" s="128">
        <v>0</v>
      </c>
      <c r="FA334" s="127" t="b">
        <v>0</v>
      </c>
      <c r="FB334" s="127" t="b">
        <v>0</v>
      </c>
      <c r="FC334" s="127" t="b">
        <v>0</v>
      </c>
      <c r="FD334" s="128">
        <v>0</v>
      </c>
      <c r="FE334" s="128">
        <v>0</v>
      </c>
      <c r="FF334" s="128">
        <v>0</v>
      </c>
      <c r="FG334" s="128">
        <v>0</v>
      </c>
      <c r="FH334" s="128">
        <v>0</v>
      </c>
      <c r="FI334" s="128">
        <v>0</v>
      </c>
      <c r="FJ334" s="127" t="b">
        <v>0</v>
      </c>
      <c r="FK334" s="127" t="b">
        <v>0</v>
      </c>
      <c r="FL334" s="127" t="b">
        <v>0</v>
      </c>
      <c r="FM334" s="128">
        <v>0</v>
      </c>
      <c r="FN334" s="128">
        <v>0</v>
      </c>
      <c r="FO334" s="128">
        <v>0</v>
      </c>
      <c r="FP334" s="128">
        <v>0</v>
      </c>
      <c r="FQ334" s="128">
        <v>0</v>
      </c>
      <c r="FR334" s="128">
        <v>0</v>
      </c>
      <c r="FS334" s="183" t="s">
        <v>993</v>
      </c>
      <c r="FT334" s="128">
        <v>0</v>
      </c>
      <c r="FU334" s="126">
        <v>0</v>
      </c>
      <c r="FV334" s="126">
        <v>22</v>
      </c>
      <c r="FW334" s="126">
        <v>0</v>
      </c>
      <c r="FX334" s="126">
        <v>0</v>
      </c>
      <c r="FY334" s="126">
        <v>0</v>
      </c>
      <c r="FZ334" s="126">
        <v>0</v>
      </c>
      <c r="GA334" s="126">
        <v>0</v>
      </c>
      <c r="GB334" s="126">
        <v>0</v>
      </c>
      <c r="GC334" s="126">
        <v>0</v>
      </c>
      <c r="GD334" s="126">
        <v>0</v>
      </c>
      <c r="GE334" s="126">
        <v>0</v>
      </c>
      <c r="GF334" s="126">
        <v>0</v>
      </c>
      <c r="GG334" s="126">
        <v>0</v>
      </c>
      <c r="GH334" s="126">
        <v>0</v>
      </c>
      <c r="GI334" s="126">
        <v>0</v>
      </c>
      <c r="GJ334" s="126">
        <v>0</v>
      </c>
      <c r="GK334" s="126">
        <v>0</v>
      </c>
      <c r="GL334" s="126">
        <v>0</v>
      </c>
      <c r="GM334" s="127" t="b">
        <v>0</v>
      </c>
      <c r="GN334" s="183" t="s">
        <v>993</v>
      </c>
      <c r="GO334" s="183" t="s">
        <v>993</v>
      </c>
      <c r="GP334" s="183" t="s">
        <v>993</v>
      </c>
      <c r="GQ334" s="183" t="s">
        <v>993</v>
      </c>
      <c r="GR334" s="127"/>
      <c r="GS334" s="123"/>
    </row>
    <row r="335" spans="1:201">
      <c r="A335" s="122"/>
      <c r="B335" s="210" t="s">
        <v>757</v>
      </c>
      <c r="C335" s="183" t="s">
        <v>1254</v>
      </c>
      <c r="D335" s="183" t="s">
        <v>65</v>
      </c>
      <c r="E335" s="183" t="s">
        <v>437</v>
      </c>
      <c r="F335" s="183" t="s">
        <v>986</v>
      </c>
      <c r="G335" s="183" t="s">
        <v>1236</v>
      </c>
      <c r="H335" s="183" t="s">
        <v>1237</v>
      </c>
      <c r="I335" s="183" t="s">
        <v>1252</v>
      </c>
      <c r="J335" s="183" t="s">
        <v>1253</v>
      </c>
      <c r="K335" s="126">
        <v>1</v>
      </c>
      <c r="L335" s="183" t="s">
        <v>65</v>
      </c>
      <c r="M335" s="183" t="s">
        <v>991</v>
      </c>
      <c r="N335" s="183" t="s">
        <v>373</v>
      </c>
      <c r="O335" s="183" t="s">
        <v>1072</v>
      </c>
      <c r="P335" s="183" t="s">
        <v>293</v>
      </c>
      <c r="Q335" s="183" t="s">
        <v>296</v>
      </c>
      <c r="R335" s="127" t="b">
        <v>0</v>
      </c>
      <c r="S335" s="126">
        <v>0</v>
      </c>
      <c r="T335" s="127" t="b">
        <v>0</v>
      </c>
      <c r="U335" s="126">
        <v>0</v>
      </c>
      <c r="V335" s="127" t="b">
        <v>0</v>
      </c>
      <c r="W335" s="127" t="b">
        <v>1</v>
      </c>
      <c r="X335" s="183" t="s">
        <v>296</v>
      </c>
      <c r="Y335" s="183" t="b">
        <f t="shared" si="94"/>
        <v>1</v>
      </c>
      <c r="Z335" s="183" t="s">
        <v>993</v>
      </c>
      <c r="AA335" s="127" t="b">
        <v>0</v>
      </c>
      <c r="AB335" s="183" t="s">
        <v>993</v>
      </c>
      <c r="AC335" s="183" t="s">
        <v>993</v>
      </c>
      <c r="AD335" s="183" t="s">
        <v>993</v>
      </c>
      <c r="AE335" s="183">
        <f t="shared" si="111"/>
        <v>25</v>
      </c>
      <c r="AF335" s="183">
        <f t="shared" si="111"/>
        <v>25</v>
      </c>
      <c r="AG335" s="183">
        <f t="shared" si="111"/>
        <v>19</v>
      </c>
      <c r="AH335" s="183">
        <f t="shared" si="111"/>
        <v>25</v>
      </c>
      <c r="AI335" s="126">
        <v>0</v>
      </c>
      <c r="AJ335" s="126">
        <v>0</v>
      </c>
      <c r="AK335" s="126">
        <v>0</v>
      </c>
      <c r="AL335" s="126">
        <v>0</v>
      </c>
      <c r="AM335" s="126">
        <v>0</v>
      </c>
      <c r="AN335" s="126">
        <v>25</v>
      </c>
      <c r="AO335" s="126">
        <v>25</v>
      </c>
      <c r="AP335" s="126">
        <v>19</v>
      </c>
      <c r="AQ335" s="126">
        <v>25</v>
      </c>
      <c r="AR335" s="126">
        <v>25</v>
      </c>
      <c r="AS335" s="126">
        <v>25</v>
      </c>
      <c r="AT335" s="126">
        <v>19</v>
      </c>
      <c r="AU335" s="126">
        <v>25</v>
      </c>
      <c r="AV335" s="126">
        <v>0</v>
      </c>
      <c r="AW335" s="126">
        <v>0</v>
      </c>
      <c r="AX335" s="126">
        <v>0</v>
      </c>
      <c r="AY335" s="126">
        <v>0</v>
      </c>
      <c r="AZ335" s="126">
        <v>0</v>
      </c>
      <c r="BA335" s="126">
        <v>0</v>
      </c>
      <c r="BB335" s="126">
        <v>0</v>
      </c>
      <c r="BC335" s="127" t="b">
        <v>0</v>
      </c>
      <c r="BD335" s="127"/>
      <c r="BE335" s="183" t="s">
        <v>425</v>
      </c>
      <c r="BF335" s="126">
        <v>25</v>
      </c>
      <c r="BG335" s="183" t="s">
        <v>993</v>
      </c>
      <c r="BH335" s="126">
        <v>0</v>
      </c>
      <c r="BI335" s="183" t="s">
        <v>993</v>
      </c>
      <c r="BJ335" s="126">
        <v>0</v>
      </c>
      <c r="BK335" s="126">
        <v>0</v>
      </c>
      <c r="BL335" s="126">
        <v>0</v>
      </c>
      <c r="BM335" s="183" t="s">
        <v>993</v>
      </c>
      <c r="BN335" s="183" t="s">
        <v>993</v>
      </c>
      <c r="BO335" s="183" t="s">
        <v>993</v>
      </c>
      <c r="BP335" s="126">
        <v>0</v>
      </c>
      <c r="BQ335" s="183" t="s">
        <v>993</v>
      </c>
      <c r="BR335" s="126">
        <v>0</v>
      </c>
      <c r="BS335" s="183" t="s">
        <v>993</v>
      </c>
      <c r="BT335" s="126">
        <v>0</v>
      </c>
      <c r="BU335" s="126">
        <v>0</v>
      </c>
      <c r="BV335" s="126">
        <v>0</v>
      </c>
      <c r="BW335" s="183" t="s">
        <v>993</v>
      </c>
      <c r="BX335" s="126">
        <v>0</v>
      </c>
      <c r="BY335" s="183" t="s">
        <v>993</v>
      </c>
      <c r="BZ335" s="126">
        <v>0</v>
      </c>
      <c r="CA335" s="183" t="s">
        <v>993</v>
      </c>
      <c r="CB335" s="126">
        <v>0</v>
      </c>
      <c r="CC335" s="126">
        <v>0</v>
      </c>
      <c r="CD335" s="126">
        <v>0</v>
      </c>
      <c r="CE335" s="183" t="s">
        <v>993</v>
      </c>
      <c r="CF335" s="126">
        <v>0</v>
      </c>
      <c r="CG335" s="183" t="s">
        <v>993</v>
      </c>
      <c r="CH335" s="126">
        <v>0</v>
      </c>
      <c r="CI335" s="183" t="s">
        <v>993</v>
      </c>
      <c r="CJ335" s="126">
        <v>0</v>
      </c>
      <c r="CK335" s="126">
        <v>0</v>
      </c>
      <c r="CL335" s="126">
        <v>0</v>
      </c>
      <c r="CM335" s="126">
        <v>1</v>
      </c>
      <c r="CN335" s="126">
        <v>2.5</v>
      </c>
      <c r="CO335" s="126">
        <v>3</v>
      </c>
      <c r="CP335" s="126">
        <v>2.2999999999999998</v>
      </c>
      <c r="CQ335" s="126">
        <v>3</v>
      </c>
      <c r="CR335" s="126">
        <v>3.5</v>
      </c>
      <c r="CS335" s="126">
        <v>0</v>
      </c>
      <c r="CT335" s="126">
        <v>0</v>
      </c>
      <c r="CU335" s="126">
        <v>0</v>
      </c>
      <c r="CV335" s="126">
        <v>0</v>
      </c>
      <c r="CW335" s="126">
        <v>0</v>
      </c>
      <c r="CX335" s="126">
        <v>0</v>
      </c>
      <c r="CY335" s="126">
        <v>0</v>
      </c>
      <c r="CZ335" s="126">
        <v>0</v>
      </c>
      <c r="DA335" s="126">
        <v>0</v>
      </c>
      <c r="DB335" s="126">
        <v>0</v>
      </c>
      <c r="DC335" s="126">
        <v>0</v>
      </c>
      <c r="DD335" s="126">
        <v>0</v>
      </c>
      <c r="DE335" s="126">
        <v>1</v>
      </c>
      <c r="DF335" s="126">
        <v>0</v>
      </c>
      <c r="DG335" s="127" t="b">
        <v>0</v>
      </c>
      <c r="DH335" s="183" t="s">
        <v>999</v>
      </c>
      <c r="DI335" s="183" t="s">
        <v>293</v>
      </c>
      <c r="DJ335" s="183" t="s">
        <v>301</v>
      </c>
      <c r="DK335" s="183" t="s">
        <v>296</v>
      </c>
      <c r="DL335" s="126">
        <v>26</v>
      </c>
      <c r="DM335" s="126">
        <v>26</v>
      </c>
      <c r="DN335" s="126">
        <v>0</v>
      </c>
      <c r="DO335" s="126">
        <v>0</v>
      </c>
      <c r="DP335" s="126">
        <v>8600</v>
      </c>
      <c r="DQ335" s="126">
        <v>26</v>
      </c>
      <c r="DR335" s="167">
        <f t="shared" si="83"/>
        <v>0.94246575342465755</v>
      </c>
      <c r="DS335" s="168">
        <f t="shared" si="84"/>
        <v>330.76923076923077</v>
      </c>
      <c r="DT335" s="126">
        <v>26</v>
      </c>
      <c r="DU335" s="126">
        <v>0</v>
      </c>
      <c r="DV335" s="126">
        <v>0</v>
      </c>
      <c r="DW335" s="126">
        <v>19</v>
      </c>
      <c r="DX335" s="126">
        <v>5</v>
      </c>
      <c r="DY335" s="126">
        <v>2</v>
      </c>
      <c r="DZ335" s="126">
        <v>0</v>
      </c>
      <c r="EA335" s="126">
        <v>0</v>
      </c>
      <c r="EB335" s="126">
        <v>26</v>
      </c>
      <c r="EC335" s="126">
        <v>0</v>
      </c>
      <c r="ED335" s="126">
        <v>0</v>
      </c>
      <c r="EE335" s="126">
        <v>0</v>
      </c>
      <c r="EF335" s="126">
        <v>0</v>
      </c>
      <c r="EG335" s="126">
        <v>0</v>
      </c>
      <c r="EH335" s="126">
        <v>6</v>
      </c>
      <c r="EI335" s="126">
        <v>0</v>
      </c>
      <c r="EJ335" s="126">
        <v>20</v>
      </c>
      <c r="EK335" s="126">
        <v>0</v>
      </c>
      <c r="EL335" s="126">
        <v>26</v>
      </c>
      <c r="EM335" s="126">
        <v>26</v>
      </c>
      <c r="EN335" s="126">
        <v>0</v>
      </c>
      <c r="EO335" s="126">
        <v>0</v>
      </c>
      <c r="EP335" s="126">
        <v>0</v>
      </c>
      <c r="EQ335" s="126">
        <v>0</v>
      </c>
      <c r="ER335" s="127" t="b">
        <v>0</v>
      </c>
      <c r="ES335" s="127" t="b">
        <v>0</v>
      </c>
      <c r="ET335" s="127" t="b">
        <v>0</v>
      </c>
      <c r="EU335" s="128">
        <v>0</v>
      </c>
      <c r="EV335" s="128">
        <v>0</v>
      </c>
      <c r="EW335" s="128">
        <v>0</v>
      </c>
      <c r="EX335" s="128">
        <v>0</v>
      </c>
      <c r="EY335" s="128">
        <v>0</v>
      </c>
      <c r="EZ335" s="128">
        <v>0</v>
      </c>
      <c r="FA335" s="127" t="b">
        <v>0</v>
      </c>
      <c r="FB335" s="127" t="b">
        <v>0</v>
      </c>
      <c r="FC335" s="127" t="b">
        <v>0</v>
      </c>
      <c r="FD335" s="128">
        <v>0</v>
      </c>
      <c r="FE335" s="128">
        <v>0</v>
      </c>
      <c r="FF335" s="128">
        <v>0</v>
      </c>
      <c r="FG335" s="128">
        <v>0</v>
      </c>
      <c r="FH335" s="128">
        <v>0</v>
      </c>
      <c r="FI335" s="128">
        <v>0</v>
      </c>
      <c r="FJ335" s="127" t="b">
        <v>0</v>
      </c>
      <c r="FK335" s="127" t="b">
        <v>0</v>
      </c>
      <c r="FL335" s="127" t="b">
        <v>0</v>
      </c>
      <c r="FM335" s="128">
        <v>0</v>
      </c>
      <c r="FN335" s="128">
        <v>0</v>
      </c>
      <c r="FO335" s="128">
        <v>0</v>
      </c>
      <c r="FP335" s="128">
        <v>0</v>
      </c>
      <c r="FQ335" s="128">
        <v>0</v>
      </c>
      <c r="FR335" s="128">
        <v>0</v>
      </c>
      <c r="FS335" s="183" t="s">
        <v>993</v>
      </c>
      <c r="FT335" s="128">
        <v>0</v>
      </c>
      <c r="FU335" s="126">
        <v>0</v>
      </c>
      <c r="FV335" s="126">
        <v>26</v>
      </c>
      <c r="FW335" s="126">
        <v>0</v>
      </c>
      <c r="FX335" s="126">
        <v>0</v>
      </c>
      <c r="FY335" s="126">
        <v>0</v>
      </c>
      <c r="FZ335" s="126">
        <v>0</v>
      </c>
      <c r="GA335" s="126">
        <v>0</v>
      </c>
      <c r="GB335" s="126">
        <v>0</v>
      </c>
      <c r="GC335" s="126">
        <v>0</v>
      </c>
      <c r="GD335" s="126">
        <v>0</v>
      </c>
      <c r="GE335" s="126">
        <v>0</v>
      </c>
      <c r="GF335" s="126">
        <v>0</v>
      </c>
      <c r="GG335" s="126">
        <v>0</v>
      </c>
      <c r="GH335" s="126">
        <v>0</v>
      </c>
      <c r="GI335" s="126">
        <v>0</v>
      </c>
      <c r="GJ335" s="126">
        <v>0</v>
      </c>
      <c r="GK335" s="126">
        <v>0</v>
      </c>
      <c r="GL335" s="126">
        <v>0</v>
      </c>
      <c r="GM335" s="127" t="b">
        <v>0</v>
      </c>
      <c r="GN335" s="183" t="s">
        <v>993</v>
      </c>
      <c r="GO335" s="183" t="s">
        <v>993</v>
      </c>
      <c r="GP335" s="183" t="s">
        <v>993</v>
      </c>
      <c r="GQ335" s="183" t="s">
        <v>993</v>
      </c>
      <c r="GR335" s="127"/>
      <c r="GS335" s="123"/>
    </row>
    <row r="336" spans="1:201">
      <c r="A336" s="122"/>
      <c r="B336" s="210" t="s">
        <v>751</v>
      </c>
      <c r="C336" s="183" t="s">
        <v>1255</v>
      </c>
      <c r="D336" s="183" t="s">
        <v>753</v>
      </c>
      <c r="E336" s="183" t="s">
        <v>437</v>
      </c>
      <c r="F336" s="183" t="s">
        <v>986</v>
      </c>
      <c r="G336" s="183" t="s">
        <v>1236</v>
      </c>
      <c r="H336" s="183" t="s">
        <v>1237</v>
      </c>
      <c r="I336" s="183" t="s">
        <v>1256</v>
      </c>
      <c r="J336" s="183" t="s">
        <v>1257</v>
      </c>
      <c r="K336" s="126">
        <v>2</v>
      </c>
      <c r="L336" s="183" t="s">
        <v>753</v>
      </c>
      <c r="M336" s="183" t="s">
        <v>991</v>
      </c>
      <c r="N336" s="183" t="s">
        <v>362</v>
      </c>
      <c r="O336" s="183" t="s">
        <v>1088</v>
      </c>
      <c r="P336" s="183" t="s">
        <v>293</v>
      </c>
      <c r="Q336" s="183" t="s">
        <v>296</v>
      </c>
      <c r="R336" s="127" t="b">
        <v>0</v>
      </c>
      <c r="S336" s="126">
        <v>0</v>
      </c>
      <c r="T336" s="127" t="b">
        <v>0</v>
      </c>
      <c r="U336" s="126">
        <v>0</v>
      </c>
      <c r="V336" s="127" t="b">
        <v>1</v>
      </c>
      <c r="W336" s="127" t="b">
        <v>1</v>
      </c>
      <c r="X336" s="183" t="s">
        <v>296</v>
      </c>
      <c r="Y336" s="183" t="b">
        <f t="shared" si="94"/>
        <v>1</v>
      </c>
      <c r="Z336" s="183" t="s">
        <v>993</v>
      </c>
      <c r="AA336" s="127" t="b">
        <v>0</v>
      </c>
      <c r="AB336" s="183" t="s">
        <v>993</v>
      </c>
      <c r="AC336" s="183" t="s">
        <v>993</v>
      </c>
      <c r="AD336" s="183" t="s">
        <v>993</v>
      </c>
      <c r="AE336" s="183">
        <f t="shared" si="111"/>
        <v>27</v>
      </c>
      <c r="AF336" s="183">
        <f t="shared" si="111"/>
        <v>27</v>
      </c>
      <c r="AG336" s="183">
        <f t="shared" si="111"/>
        <v>20</v>
      </c>
      <c r="AH336" s="183">
        <f t="shared" si="111"/>
        <v>27</v>
      </c>
      <c r="AI336" s="126">
        <v>0</v>
      </c>
      <c r="AJ336" s="126">
        <v>0</v>
      </c>
      <c r="AK336" s="126">
        <v>0</v>
      </c>
      <c r="AL336" s="126">
        <v>0</v>
      </c>
      <c r="AM336" s="126">
        <v>0</v>
      </c>
      <c r="AN336" s="126">
        <v>27</v>
      </c>
      <c r="AO336" s="126">
        <v>27</v>
      </c>
      <c r="AP336" s="126">
        <v>20</v>
      </c>
      <c r="AQ336" s="126">
        <v>27</v>
      </c>
      <c r="AR336" s="126">
        <v>27</v>
      </c>
      <c r="AS336" s="126">
        <v>27</v>
      </c>
      <c r="AT336" s="126">
        <v>20</v>
      </c>
      <c r="AU336" s="126">
        <v>27</v>
      </c>
      <c r="AV336" s="126">
        <v>0</v>
      </c>
      <c r="AW336" s="126">
        <v>0</v>
      </c>
      <c r="AX336" s="126">
        <v>0</v>
      </c>
      <c r="AY336" s="126">
        <v>0</v>
      </c>
      <c r="AZ336" s="126">
        <v>0</v>
      </c>
      <c r="BA336" s="126">
        <v>0</v>
      </c>
      <c r="BB336" s="126">
        <v>0</v>
      </c>
      <c r="BC336" s="127" t="b">
        <v>0</v>
      </c>
      <c r="BD336" s="127"/>
      <c r="BE336" s="183" t="s">
        <v>422</v>
      </c>
      <c r="BF336" s="126">
        <v>27</v>
      </c>
      <c r="BG336" s="183" t="s">
        <v>993</v>
      </c>
      <c r="BH336" s="126">
        <v>0</v>
      </c>
      <c r="BI336" s="183" t="s">
        <v>993</v>
      </c>
      <c r="BJ336" s="126">
        <v>0</v>
      </c>
      <c r="BK336" s="126">
        <v>0</v>
      </c>
      <c r="BL336" s="126">
        <v>0</v>
      </c>
      <c r="BM336" s="183" t="s">
        <v>993</v>
      </c>
      <c r="BN336" s="183" t="s">
        <v>993</v>
      </c>
      <c r="BO336" s="183" t="s">
        <v>993</v>
      </c>
      <c r="BP336" s="126">
        <v>0</v>
      </c>
      <c r="BQ336" s="183" t="s">
        <v>993</v>
      </c>
      <c r="BR336" s="126">
        <v>0</v>
      </c>
      <c r="BS336" s="183" t="s">
        <v>993</v>
      </c>
      <c r="BT336" s="126">
        <v>0</v>
      </c>
      <c r="BU336" s="126">
        <v>0</v>
      </c>
      <c r="BV336" s="126">
        <v>0</v>
      </c>
      <c r="BW336" s="183" t="s">
        <v>993</v>
      </c>
      <c r="BX336" s="126">
        <v>0</v>
      </c>
      <c r="BY336" s="183" t="s">
        <v>993</v>
      </c>
      <c r="BZ336" s="126">
        <v>0</v>
      </c>
      <c r="CA336" s="183" t="s">
        <v>993</v>
      </c>
      <c r="CB336" s="126">
        <v>0</v>
      </c>
      <c r="CC336" s="126">
        <v>0</v>
      </c>
      <c r="CD336" s="126">
        <v>0</v>
      </c>
      <c r="CE336" s="183" t="s">
        <v>993</v>
      </c>
      <c r="CF336" s="126">
        <v>0</v>
      </c>
      <c r="CG336" s="183" t="s">
        <v>993</v>
      </c>
      <c r="CH336" s="126">
        <v>0</v>
      </c>
      <c r="CI336" s="183" t="s">
        <v>993</v>
      </c>
      <c r="CJ336" s="126">
        <v>0</v>
      </c>
      <c r="CK336" s="126">
        <v>0</v>
      </c>
      <c r="CL336" s="126">
        <v>0</v>
      </c>
      <c r="CM336" s="126">
        <v>11</v>
      </c>
      <c r="CN336" s="126">
        <v>0</v>
      </c>
      <c r="CO336" s="126">
        <v>0</v>
      </c>
      <c r="CP336" s="126">
        <v>0</v>
      </c>
      <c r="CQ336" s="126">
        <v>7</v>
      </c>
      <c r="CR336" s="126">
        <v>0.4</v>
      </c>
      <c r="CS336" s="126">
        <v>0</v>
      </c>
      <c r="CT336" s="126">
        <v>0</v>
      </c>
      <c r="CU336" s="126">
        <v>0</v>
      </c>
      <c r="CV336" s="126">
        <v>0</v>
      </c>
      <c r="CW336" s="126">
        <v>0</v>
      </c>
      <c r="CX336" s="126">
        <v>0</v>
      </c>
      <c r="CY336" s="126">
        <v>0</v>
      </c>
      <c r="CZ336" s="126">
        <v>0</v>
      </c>
      <c r="DA336" s="126">
        <v>1</v>
      </c>
      <c r="DB336" s="126">
        <v>0</v>
      </c>
      <c r="DC336" s="126">
        <v>0</v>
      </c>
      <c r="DD336" s="126">
        <v>0</v>
      </c>
      <c r="DE336" s="126">
        <v>0</v>
      </c>
      <c r="DF336" s="126">
        <v>0</v>
      </c>
      <c r="DG336" s="127" t="b">
        <v>0</v>
      </c>
      <c r="DH336" s="183" t="s">
        <v>270</v>
      </c>
      <c r="DI336" s="183" t="s">
        <v>993</v>
      </c>
      <c r="DJ336" s="183" t="s">
        <v>993</v>
      </c>
      <c r="DK336" s="183" t="s">
        <v>993</v>
      </c>
      <c r="DL336" s="126">
        <v>53</v>
      </c>
      <c r="DM336" s="126">
        <v>53</v>
      </c>
      <c r="DN336" s="126">
        <v>0</v>
      </c>
      <c r="DO336" s="126">
        <v>0</v>
      </c>
      <c r="DP336" s="126">
        <v>8733</v>
      </c>
      <c r="DQ336" s="126">
        <v>49</v>
      </c>
      <c r="DR336" s="167">
        <f t="shared" si="83"/>
        <v>0.88614916286149159</v>
      </c>
      <c r="DS336" s="168">
        <f t="shared" si="84"/>
        <v>171.23529411764707</v>
      </c>
      <c r="DT336" s="126">
        <v>53</v>
      </c>
      <c r="DU336" s="126">
        <v>53</v>
      </c>
      <c r="DV336" s="126">
        <v>0</v>
      </c>
      <c r="DW336" s="126">
        <v>0</v>
      </c>
      <c r="DX336" s="126">
        <v>0</v>
      </c>
      <c r="DY336" s="126">
        <v>0</v>
      </c>
      <c r="DZ336" s="126">
        <v>0</v>
      </c>
      <c r="EA336" s="126">
        <v>0</v>
      </c>
      <c r="EB336" s="126">
        <v>49</v>
      </c>
      <c r="EC336" s="126">
        <v>1</v>
      </c>
      <c r="ED336" s="126">
        <v>5</v>
      </c>
      <c r="EE336" s="126">
        <v>3</v>
      </c>
      <c r="EF336" s="126">
        <v>1</v>
      </c>
      <c r="EG336" s="126">
        <v>0</v>
      </c>
      <c r="EH336" s="126">
        <v>0</v>
      </c>
      <c r="EI336" s="126">
        <v>0</v>
      </c>
      <c r="EJ336" s="126">
        <v>39</v>
      </c>
      <c r="EK336" s="126">
        <v>0</v>
      </c>
      <c r="EL336" s="126">
        <v>48</v>
      </c>
      <c r="EM336" s="126">
        <v>42</v>
      </c>
      <c r="EN336" s="126">
        <v>2</v>
      </c>
      <c r="EO336" s="126">
        <v>4</v>
      </c>
      <c r="EP336" s="126">
        <v>0</v>
      </c>
      <c r="EQ336" s="126">
        <v>0</v>
      </c>
      <c r="ER336" s="127" t="b">
        <v>0</v>
      </c>
      <c r="ES336" s="127" t="b">
        <v>0</v>
      </c>
      <c r="ET336" s="127" t="b">
        <v>0</v>
      </c>
      <c r="EU336" s="128">
        <v>0</v>
      </c>
      <c r="EV336" s="128">
        <v>0</v>
      </c>
      <c r="EW336" s="128">
        <v>0</v>
      </c>
      <c r="EX336" s="128">
        <v>0</v>
      </c>
      <c r="EY336" s="128">
        <v>0</v>
      </c>
      <c r="EZ336" s="128">
        <v>0</v>
      </c>
      <c r="FA336" s="127" t="b">
        <v>0</v>
      </c>
      <c r="FB336" s="127" t="b">
        <v>0</v>
      </c>
      <c r="FC336" s="127" t="b">
        <v>0</v>
      </c>
      <c r="FD336" s="128">
        <v>0</v>
      </c>
      <c r="FE336" s="128">
        <v>0</v>
      </c>
      <c r="FF336" s="128">
        <v>0</v>
      </c>
      <c r="FG336" s="128">
        <v>0</v>
      </c>
      <c r="FH336" s="128">
        <v>0</v>
      </c>
      <c r="FI336" s="128">
        <v>0</v>
      </c>
      <c r="FJ336" s="127" t="b">
        <v>0</v>
      </c>
      <c r="FK336" s="127" t="b">
        <v>0</v>
      </c>
      <c r="FL336" s="127" t="b">
        <v>0</v>
      </c>
      <c r="FM336" s="128">
        <v>0</v>
      </c>
      <c r="FN336" s="128">
        <v>0</v>
      </c>
      <c r="FO336" s="128">
        <v>0</v>
      </c>
      <c r="FP336" s="128">
        <v>0</v>
      </c>
      <c r="FQ336" s="128">
        <v>0</v>
      </c>
      <c r="FR336" s="128">
        <v>0</v>
      </c>
      <c r="FS336" s="183" t="s">
        <v>993</v>
      </c>
      <c r="FT336" s="128">
        <v>0</v>
      </c>
      <c r="FU336" s="126">
        <v>0</v>
      </c>
      <c r="FV336" s="126">
        <v>48</v>
      </c>
      <c r="FW336" s="126">
        <v>0</v>
      </c>
      <c r="FX336" s="126">
        <v>0</v>
      </c>
      <c r="FY336" s="126">
        <v>0</v>
      </c>
      <c r="FZ336" s="126">
        <v>0</v>
      </c>
      <c r="GA336" s="126">
        <v>0</v>
      </c>
      <c r="GB336" s="126">
        <v>0</v>
      </c>
      <c r="GC336" s="126">
        <v>0</v>
      </c>
      <c r="GD336" s="126">
        <v>0</v>
      </c>
      <c r="GE336" s="126">
        <v>0</v>
      </c>
      <c r="GF336" s="126">
        <v>0</v>
      </c>
      <c r="GG336" s="126">
        <v>0</v>
      </c>
      <c r="GH336" s="126">
        <v>0</v>
      </c>
      <c r="GI336" s="126">
        <v>0</v>
      </c>
      <c r="GJ336" s="126">
        <v>0</v>
      </c>
      <c r="GK336" s="126">
        <v>0</v>
      </c>
      <c r="GL336" s="126">
        <v>0</v>
      </c>
      <c r="GM336" s="127" t="b">
        <v>0</v>
      </c>
      <c r="GN336" s="183" t="s">
        <v>993</v>
      </c>
      <c r="GO336" s="183" t="s">
        <v>993</v>
      </c>
      <c r="GP336" s="183" t="s">
        <v>993</v>
      </c>
      <c r="GQ336" s="183" t="s">
        <v>993</v>
      </c>
      <c r="GR336" s="127"/>
      <c r="GS336" s="123"/>
    </row>
    <row r="337" spans="1:201">
      <c r="A337" s="122"/>
      <c r="B337" s="210"/>
      <c r="C337" s="183"/>
      <c r="D337" s="183"/>
      <c r="E337" s="183"/>
      <c r="F337" s="183"/>
      <c r="G337" s="183"/>
      <c r="H337" s="183"/>
      <c r="I337" s="183"/>
      <c r="J337" s="183"/>
      <c r="K337" s="126"/>
      <c r="L337" s="181" t="s">
        <v>4</v>
      </c>
      <c r="M337" s="183"/>
      <c r="N337" s="183"/>
      <c r="O337" s="183"/>
      <c r="P337" s="183"/>
      <c r="Q337" s="183"/>
      <c r="R337" s="127"/>
      <c r="S337" s="126"/>
      <c r="T337" s="127"/>
      <c r="U337" s="126"/>
      <c r="V337" s="127"/>
      <c r="W337" s="127"/>
      <c r="X337" s="183"/>
      <c r="Y337" s="183"/>
      <c r="Z337" s="183"/>
      <c r="AA337" s="127"/>
      <c r="AB337" s="183"/>
      <c r="AC337" s="183"/>
      <c r="AD337" s="183"/>
      <c r="AE337" s="183">
        <v>19</v>
      </c>
      <c r="AF337" s="183">
        <v>19</v>
      </c>
      <c r="AG337" s="183">
        <v>14</v>
      </c>
      <c r="AH337" s="183">
        <v>19</v>
      </c>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7"/>
      <c r="BD337" s="127"/>
      <c r="BE337" s="183"/>
      <c r="BF337" s="126"/>
      <c r="BG337" s="183"/>
      <c r="BH337" s="126"/>
      <c r="BI337" s="183"/>
      <c r="BJ337" s="126"/>
      <c r="BK337" s="126"/>
      <c r="BL337" s="126"/>
      <c r="BM337" s="183"/>
      <c r="BN337" s="183"/>
      <c r="BO337" s="183"/>
      <c r="BP337" s="126"/>
      <c r="BQ337" s="183"/>
      <c r="BR337" s="126"/>
      <c r="BS337" s="183"/>
      <c r="BT337" s="126"/>
      <c r="BU337" s="126"/>
      <c r="BV337" s="126"/>
      <c r="BW337" s="183"/>
      <c r="BX337" s="126"/>
      <c r="BY337" s="183"/>
      <c r="BZ337" s="126"/>
      <c r="CA337" s="183"/>
      <c r="CB337" s="126"/>
      <c r="CC337" s="126"/>
      <c r="CD337" s="126"/>
      <c r="CE337" s="183"/>
      <c r="CF337" s="126"/>
      <c r="CG337" s="183"/>
      <c r="CH337" s="126"/>
      <c r="CI337" s="183"/>
      <c r="CJ337" s="126"/>
      <c r="CK337" s="126"/>
      <c r="CL337" s="126"/>
      <c r="CM337" s="126"/>
      <c r="CN337" s="126"/>
      <c r="CO337" s="126"/>
      <c r="CP337" s="126"/>
      <c r="CQ337" s="126"/>
      <c r="CR337" s="126"/>
      <c r="CS337" s="126"/>
      <c r="CT337" s="126"/>
      <c r="CU337" s="126"/>
      <c r="CV337" s="126"/>
      <c r="CW337" s="126"/>
      <c r="CX337" s="126"/>
      <c r="CY337" s="126"/>
      <c r="CZ337" s="126"/>
      <c r="DA337" s="126"/>
      <c r="DB337" s="126"/>
      <c r="DC337" s="126"/>
      <c r="DD337" s="126"/>
      <c r="DE337" s="126"/>
      <c r="DF337" s="126"/>
      <c r="DG337" s="127"/>
      <c r="DH337" s="183"/>
      <c r="DI337" s="183"/>
      <c r="DJ337" s="183"/>
      <c r="DK337" s="183"/>
      <c r="DL337" s="126">
        <v>50</v>
      </c>
      <c r="DM337" s="126"/>
      <c r="DN337" s="126"/>
      <c r="DO337" s="126"/>
      <c r="DP337" s="126">
        <v>5986</v>
      </c>
      <c r="DQ337" s="126">
        <v>55</v>
      </c>
      <c r="DR337" s="167"/>
      <c r="DS337" s="168">
        <f t="shared" si="84"/>
        <v>114.01904761904763</v>
      </c>
      <c r="DT337" s="126"/>
      <c r="DU337" s="126"/>
      <c r="DV337" s="126"/>
      <c r="DW337" s="126"/>
      <c r="DX337" s="126"/>
      <c r="DY337" s="126"/>
      <c r="DZ337" s="126"/>
      <c r="EA337" s="126"/>
      <c r="EB337" s="126"/>
      <c r="EC337" s="126"/>
      <c r="ED337" s="126"/>
      <c r="EE337" s="126"/>
      <c r="EF337" s="126"/>
      <c r="EG337" s="126"/>
      <c r="EH337" s="126"/>
      <c r="EI337" s="126"/>
      <c r="EJ337" s="126"/>
      <c r="EK337" s="126"/>
      <c r="EL337" s="126"/>
      <c r="EM337" s="126"/>
      <c r="EN337" s="126"/>
      <c r="EO337" s="126"/>
      <c r="EP337" s="126"/>
      <c r="EQ337" s="126"/>
      <c r="ER337" s="127"/>
      <c r="ES337" s="127"/>
      <c r="ET337" s="127"/>
      <c r="EU337" s="128"/>
      <c r="EV337" s="128"/>
      <c r="EW337" s="128"/>
      <c r="EX337" s="128"/>
      <c r="EY337" s="128"/>
      <c r="EZ337" s="128"/>
      <c r="FA337" s="127"/>
      <c r="FB337" s="127"/>
      <c r="FC337" s="127"/>
      <c r="FD337" s="128"/>
      <c r="FE337" s="128"/>
      <c r="FF337" s="128"/>
      <c r="FG337" s="128"/>
      <c r="FH337" s="128"/>
      <c r="FI337" s="128"/>
      <c r="FJ337" s="127"/>
      <c r="FK337" s="127"/>
      <c r="FL337" s="127"/>
      <c r="FM337" s="128"/>
      <c r="FN337" s="128"/>
      <c r="FO337" s="128"/>
      <c r="FP337" s="128"/>
      <c r="FQ337" s="128"/>
      <c r="FR337" s="128"/>
      <c r="FS337" s="183"/>
      <c r="FT337" s="128"/>
      <c r="FU337" s="126"/>
      <c r="FV337" s="126"/>
      <c r="FW337" s="126"/>
      <c r="FX337" s="126"/>
      <c r="FY337" s="126"/>
      <c r="FZ337" s="126"/>
      <c r="GA337" s="126"/>
      <c r="GB337" s="126"/>
      <c r="GC337" s="126"/>
      <c r="GD337" s="126"/>
      <c r="GE337" s="126"/>
      <c r="GF337" s="126"/>
      <c r="GG337" s="126"/>
      <c r="GH337" s="126"/>
      <c r="GI337" s="126"/>
      <c r="GJ337" s="126"/>
      <c r="GK337" s="126"/>
      <c r="GL337" s="126"/>
      <c r="GM337" s="127"/>
      <c r="GN337" s="183"/>
      <c r="GO337" s="183"/>
      <c r="GP337" s="183"/>
      <c r="GQ337" s="183"/>
      <c r="GR337" s="127"/>
      <c r="GS337" s="123"/>
    </row>
    <row r="338" spans="1:201" s="175" customFormat="1">
      <c r="A338" s="169"/>
      <c r="B338" s="211"/>
      <c r="C338" s="170"/>
      <c r="D338" s="170"/>
      <c r="E338" s="170"/>
      <c r="F338" s="170"/>
      <c r="G338" s="170"/>
      <c r="H338" s="170"/>
      <c r="I338" s="170"/>
      <c r="J338" s="170"/>
      <c r="K338" s="171"/>
      <c r="L338" s="170"/>
      <c r="M338" s="170"/>
      <c r="N338" s="170"/>
      <c r="O338" s="170"/>
      <c r="P338" s="170"/>
      <c r="Q338" s="170"/>
      <c r="R338" s="172"/>
      <c r="S338" s="171"/>
      <c r="T338" s="172"/>
      <c r="U338" s="171"/>
      <c r="V338" s="172"/>
      <c r="W338" s="172"/>
      <c r="X338" s="170"/>
      <c r="Y338" s="170"/>
      <c r="Z338" s="170"/>
      <c r="AA338" s="172"/>
      <c r="AB338" s="170"/>
      <c r="AC338" s="170"/>
      <c r="AD338" s="170"/>
      <c r="AE338" s="170">
        <f>SUM(AE329:AE337)</f>
        <v>334</v>
      </c>
      <c r="AF338" s="170">
        <f t="shared" ref="AF338:AH338" si="112">SUM(AF329:AF337)</f>
        <v>333</v>
      </c>
      <c r="AG338" s="170">
        <f t="shared" si="112"/>
        <v>233</v>
      </c>
      <c r="AH338" s="170">
        <f t="shared" si="112"/>
        <v>334</v>
      </c>
      <c r="AI338" s="170">
        <f t="shared" ref="AI338:BD338" si="113">SUM(AI329:AI336)</f>
        <v>239</v>
      </c>
      <c r="AJ338" s="170">
        <f t="shared" si="113"/>
        <v>238</v>
      </c>
      <c r="AK338" s="170">
        <f t="shared" si="113"/>
        <v>161</v>
      </c>
      <c r="AL338" s="170">
        <f t="shared" si="113"/>
        <v>239</v>
      </c>
      <c r="AM338" s="170">
        <f t="shared" si="113"/>
        <v>0</v>
      </c>
      <c r="AN338" s="170">
        <f t="shared" si="113"/>
        <v>76</v>
      </c>
      <c r="AO338" s="170">
        <f t="shared" si="113"/>
        <v>76</v>
      </c>
      <c r="AP338" s="170">
        <f t="shared" si="113"/>
        <v>58</v>
      </c>
      <c r="AQ338" s="170">
        <f t="shared" si="113"/>
        <v>76</v>
      </c>
      <c r="AR338" s="170">
        <f t="shared" si="113"/>
        <v>76</v>
      </c>
      <c r="AS338" s="170">
        <f t="shared" si="113"/>
        <v>76</v>
      </c>
      <c r="AT338" s="170">
        <f t="shared" si="113"/>
        <v>58</v>
      </c>
      <c r="AU338" s="170">
        <f t="shared" si="113"/>
        <v>76</v>
      </c>
      <c r="AV338" s="170">
        <f t="shared" si="113"/>
        <v>0</v>
      </c>
      <c r="AW338" s="170">
        <f t="shared" si="113"/>
        <v>0</v>
      </c>
      <c r="AX338" s="170">
        <f t="shared" si="113"/>
        <v>0</v>
      </c>
      <c r="AY338" s="170">
        <f t="shared" si="113"/>
        <v>0</v>
      </c>
      <c r="AZ338" s="170">
        <f t="shared" si="113"/>
        <v>0</v>
      </c>
      <c r="BA338" s="170">
        <f t="shared" si="113"/>
        <v>0</v>
      </c>
      <c r="BB338" s="170">
        <f t="shared" si="113"/>
        <v>0</v>
      </c>
      <c r="BC338" s="170">
        <f t="shared" si="113"/>
        <v>0</v>
      </c>
      <c r="BD338" s="170">
        <f t="shared" si="113"/>
        <v>0</v>
      </c>
      <c r="BE338" s="170"/>
      <c r="BF338" s="171"/>
      <c r="BG338" s="170"/>
      <c r="BH338" s="171"/>
      <c r="BI338" s="170"/>
      <c r="BJ338" s="171"/>
      <c r="BK338" s="171"/>
      <c r="BL338" s="171"/>
      <c r="BM338" s="170"/>
      <c r="BN338" s="170"/>
      <c r="BO338" s="170"/>
      <c r="BP338" s="171"/>
      <c r="BQ338" s="170"/>
      <c r="BR338" s="171"/>
      <c r="BS338" s="170"/>
      <c r="BT338" s="171"/>
      <c r="BU338" s="171"/>
      <c r="BV338" s="171"/>
      <c r="BW338" s="170"/>
      <c r="BX338" s="171"/>
      <c r="BY338" s="170"/>
      <c r="BZ338" s="171"/>
      <c r="CA338" s="170"/>
      <c r="CB338" s="171"/>
      <c r="CC338" s="171"/>
      <c r="CD338" s="171"/>
      <c r="CE338" s="170"/>
      <c r="CF338" s="171"/>
      <c r="CG338" s="170"/>
      <c r="CH338" s="171"/>
      <c r="CI338" s="170"/>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2"/>
      <c r="DH338" s="170"/>
      <c r="DI338" s="170"/>
      <c r="DJ338" s="170"/>
      <c r="DK338" s="170"/>
      <c r="DL338" s="171">
        <f>SUM(DL329:DL337)</f>
        <v>521</v>
      </c>
      <c r="DM338" s="171">
        <f t="shared" ref="DM338:DU338" si="114">SUM(DM329:DM336)</f>
        <v>172</v>
      </c>
      <c r="DN338" s="171">
        <f t="shared" si="114"/>
        <v>0</v>
      </c>
      <c r="DO338" s="171">
        <f t="shared" si="114"/>
        <v>0</v>
      </c>
      <c r="DP338" s="171">
        <f>SUM(DP329:DP337)</f>
        <v>114206</v>
      </c>
      <c r="DQ338" s="171">
        <f>SUM(DQ329:DQ337)</f>
        <v>522</v>
      </c>
      <c r="DR338" s="167">
        <f t="shared" si="83"/>
        <v>0.93680584037404646</v>
      </c>
      <c r="DS338" s="168">
        <f t="shared" si="84"/>
        <v>218.99520613614573</v>
      </c>
      <c r="DT338" s="171">
        <f t="shared" si="114"/>
        <v>172</v>
      </c>
      <c r="DU338" s="171">
        <f t="shared" si="114"/>
        <v>124</v>
      </c>
      <c r="DV338" s="171">
        <f t="shared" ref="DV338:EY338" si="115">SUM(DV334:DV336)</f>
        <v>0</v>
      </c>
      <c r="DW338" s="171">
        <f t="shared" si="115"/>
        <v>41</v>
      </c>
      <c r="DX338" s="171">
        <f t="shared" si="115"/>
        <v>5</v>
      </c>
      <c r="DY338" s="171">
        <f t="shared" si="115"/>
        <v>2</v>
      </c>
      <c r="DZ338" s="171">
        <f t="shared" si="115"/>
        <v>0</v>
      </c>
      <c r="EA338" s="171">
        <f t="shared" si="115"/>
        <v>0</v>
      </c>
      <c r="EB338" s="171">
        <f t="shared" si="115"/>
        <v>97</v>
      </c>
      <c r="EC338" s="171">
        <f t="shared" si="115"/>
        <v>1</v>
      </c>
      <c r="ED338" s="171">
        <f t="shared" si="115"/>
        <v>6</v>
      </c>
      <c r="EE338" s="171">
        <f t="shared" si="115"/>
        <v>6</v>
      </c>
      <c r="EF338" s="171">
        <f t="shared" si="115"/>
        <v>1</v>
      </c>
      <c r="EG338" s="171">
        <f t="shared" si="115"/>
        <v>0</v>
      </c>
      <c r="EH338" s="171">
        <f t="shared" si="115"/>
        <v>7</v>
      </c>
      <c r="EI338" s="171">
        <f t="shared" si="115"/>
        <v>0</v>
      </c>
      <c r="EJ338" s="171">
        <f t="shared" si="115"/>
        <v>76</v>
      </c>
      <c r="EK338" s="171">
        <f t="shared" si="115"/>
        <v>0</v>
      </c>
      <c r="EL338" s="171">
        <f t="shared" si="115"/>
        <v>96</v>
      </c>
      <c r="EM338" s="171">
        <f t="shared" si="115"/>
        <v>89</v>
      </c>
      <c r="EN338" s="171">
        <f t="shared" si="115"/>
        <v>2</v>
      </c>
      <c r="EO338" s="171">
        <f t="shared" si="115"/>
        <v>5</v>
      </c>
      <c r="EP338" s="171">
        <f t="shared" si="115"/>
        <v>0</v>
      </c>
      <c r="EQ338" s="171">
        <f t="shared" si="115"/>
        <v>0</v>
      </c>
      <c r="ER338" s="171">
        <f t="shared" si="115"/>
        <v>0</v>
      </c>
      <c r="ES338" s="171">
        <f t="shared" si="115"/>
        <v>0</v>
      </c>
      <c r="ET338" s="171">
        <f t="shared" si="115"/>
        <v>0</v>
      </c>
      <c r="EU338" s="171">
        <f t="shared" si="115"/>
        <v>0</v>
      </c>
      <c r="EV338" s="171">
        <f t="shared" si="115"/>
        <v>0</v>
      </c>
      <c r="EW338" s="171">
        <f t="shared" si="115"/>
        <v>0</v>
      </c>
      <c r="EX338" s="171">
        <f t="shared" si="115"/>
        <v>0</v>
      </c>
      <c r="EY338" s="171">
        <f t="shared" si="115"/>
        <v>0</v>
      </c>
      <c r="EZ338" s="173"/>
      <c r="FA338" s="172"/>
      <c r="FB338" s="172"/>
      <c r="FC338" s="172"/>
      <c r="FD338" s="173"/>
      <c r="FE338" s="173"/>
      <c r="FF338" s="173"/>
      <c r="FG338" s="173"/>
      <c r="FH338" s="173"/>
      <c r="FI338" s="173"/>
      <c r="FJ338" s="172"/>
      <c r="FK338" s="172"/>
      <c r="FL338" s="172"/>
      <c r="FM338" s="173"/>
      <c r="FN338" s="173"/>
      <c r="FO338" s="173"/>
      <c r="FP338" s="173"/>
      <c r="FQ338" s="173"/>
      <c r="FR338" s="173"/>
      <c r="FS338" s="170"/>
      <c r="FT338" s="173"/>
      <c r="FU338" s="171"/>
      <c r="FV338" s="171"/>
      <c r="FW338" s="171"/>
      <c r="FX338" s="171"/>
      <c r="FY338" s="171"/>
      <c r="FZ338" s="171"/>
      <c r="GA338" s="171"/>
      <c r="GB338" s="171"/>
      <c r="GC338" s="171"/>
      <c r="GD338" s="171"/>
      <c r="GE338" s="171"/>
      <c r="GF338" s="171"/>
      <c r="GG338" s="171"/>
      <c r="GH338" s="171"/>
      <c r="GI338" s="171"/>
      <c r="GJ338" s="171"/>
      <c r="GK338" s="171"/>
      <c r="GL338" s="171"/>
      <c r="GM338" s="172"/>
      <c r="GN338" s="170"/>
      <c r="GO338" s="170"/>
      <c r="GP338" s="170"/>
      <c r="GQ338" s="170"/>
      <c r="GR338" s="172"/>
      <c r="GS338" s="174"/>
    </row>
    <row r="339" spans="1:201" s="218" customFormat="1">
      <c r="A339" s="212"/>
      <c r="B339" s="213"/>
      <c r="C339" s="213"/>
      <c r="D339" s="213"/>
      <c r="E339" s="213"/>
      <c r="F339" s="213"/>
      <c r="G339" s="213"/>
      <c r="H339" s="213"/>
      <c r="I339" s="213"/>
      <c r="J339" s="213"/>
      <c r="K339" s="214"/>
      <c r="L339" s="213"/>
      <c r="M339" s="213"/>
      <c r="N339" s="213"/>
      <c r="O339" s="213"/>
      <c r="P339" s="213"/>
      <c r="Q339" s="213"/>
      <c r="R339" s="215"/>
      <c r="S339" s="214"/>
      <c r="T339" s="215"/>
      <c r="U339" s="214"/>
      <c r="V339" s="215"/>
      <c r="W339" s="215"/>
      <c r="X339" s="213"/>
      <c r="Y339" s="213"/>
      <c r="Z339" s="213"/>
      <c r="AA339" s="215"/>
      <c r="AB339" s="213"/>
      <c r="AC339" s="213"/>
      <c r="AD339" s="213"/>
      <c r="AE339" s="213">
        <f>SUM(AE338,AE328,AE321,AE303)</f>
        <v>1442</v>
      </c>
      <c r="AF339" s="213">
        <f t="shared" ref="AF339:AH339" si="116">SUM(AF338,AF328,AF321,AF303)</f>
        <v>1355</v>
      </c>
      <c r="AG339" s="213">
        <f t="shared" si="116"/>
        <v>844</v>
      </c>
      <c r="AH339" s="213">
        <f t="shared" si="116"/>
        <v>1442</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5"/>
      <c r="BD339" s="215"/>
      <c r="BE339" s="213"/>
      <c r="BF339" s="214"/>
      <c r="BG339" s="213"/>
      <c r="BH339" s="214"/>
      <c r="BI339" s="213"/>
      <c r="BJ339" s="214"/>
      <c r="BK339" s="214"/>
      <c r="BL339" s="214"/>
      <c r="BM339" s="213"/>
      <c r="BN339" s="213"/>
      <c r="BO339" s="213"/>
      <c r="BP339" s="214"/>
      <c r="BQ339" s="213"/>
      <c r="BR339" s="214"/>
      <c r="BS339" s="213"/>
      <c r="BT339" s="214"/>
      <c r="BU339" s="214"/>
      <c r="BV339" s="214"/>
      <c r="BW339" s="213"/>
      <c r="BX339" s="214"/>
      <c r="BY339" s="213"/>
      <c r="BZ339" s="214"/>
      <c r="CA339" s="213"/>
      <c r="CB339" s="214"/>
      <c r="CC339" s="214"/>
      <c r="CD339" s="214"/>
      <c r="CE339" s="213"/>
      <c r="CF339" s="214"/>
      <c r="CG339" s="213"/>
      <c r="CH339" s="214"/>
      <c r="CI339" s="213"/>
      <c r="CJ339" s="214"/>
      <c r="CK339" s="214"/>
      <c r="CL339" s="214"/>
      <c r="CM339" s="214"/>
      <c r="CN339" s="214"/>
      <c r="CO339" s="214"/>
      <c r="CP339" s="214"/>
      <c r="CQ339" s="214"/>
      <c r="CR339" s="214"/>
      <c r="CS339" s="214"/>
      <c r="CT339" s="214"/>
      <c r="CU339" s="214"/>
      <c r="CV339" s="214"/>
      <c r="CW339" s="214"/>
      <c r="CX339" s="214"/>
      <c r="CY339" s="214"/>
      <c r="CZ339" s="214"/>
      <c r="DA339" s="214"/>
      <c r="DB339" s="214"/>
      <c r="DC339" s="214"/>
      <c r="DD339" s="214"/>
      <c r="DE339" s="214"/>
      <c r="DF339" s="214"/>
      <c r="DG339" s="215"/>
      <c r="DH339" s="213"/>
      <c r="DI339" s="213"/>
      <c r="DJ339" s="213"/>
      <c r="DK339" s="213"/>
      <c r="DL339" s="214">
        <f>SUM(DL338,DL328,DL321,DL303)</f>
        <v>21634</v>
      </c>
      <c r="DM339" s="214">
        <f t="shared" ref="DM339:EY339" si="117">SUM(DM338,DM328,DM321,DM303)</f>
        <v>10756</v>
      </c>
      <c r="DN339" s="214">
        <f t="shared" si="117"/>
        <v>2969</v>
      </c>
      <c r="DO339" s="214">
        <f t="shared" si="117"/>
        <v>6561</v>
      </c>
      <c r="DP339" s="214">
        <f t="shared" si="117"/>
        <v>409195</v>
      </c>
      <c r="DQ339" s="214">
        <f t="shared" si="117"/>
        <v>21501</v>
      </c>
      <c r="DR339" s="167">
        <f t="shared" si="83"/>
        <v>0.7774495088632607</v>
      </c>
      <c r="DS339" s="168">
        <f t="shared" si="84"/>
        <v>18.972759939724121</v>
      </c>
      <c r="DT339" s="214">
        <f t="shared" si="117"/>
        <v>20286</v>
      </c>
      <c r="DU339" s="214">
        <f t="shared" si="117"/>
        <v>5567</v>
      </c>
      <c r="DV339" s="214">
        <f t="shared" si="117"/>
        <v>4811</v>
      </c>
      <c r="DW339" s="214">
        <f t="shared" si="117"/>
        <v>282</v>
      </c>
      <c r="DX339" s="214">
        <f t="shared" si="117"/>
        <v>705</v>
      </c>
      <c r="DY339" s="214">
        <f t="shared" si="117"/>
        <v>20</v>
      </c>
      <c r="DZ339" s="214">
        <f t="shared" si="117"/>
        <v>0</v>
      </c>
      <c r="EA339" s="214">
        <f t="shared" si="117"/>
        <v>4</v>
      </c>
      <c r="EB339" s="214">
        <f t="shared" si="117"/>
        <v>7654</v>
      </c>
      <c r="EC339" s="214">
        <f t="shared" si="117"/>
        <v>2952</v>
      </c>
      <c r="ED339" s="214">
        <f t="shared" si="117"/>
        <v>3302</v>
      </c>
      <c r="EE339" s="214">
        <f t="shared" si="117"/>
        <v>282</v>
      </c>
      <c r="EF339" s="214">
        <f t="shared" si="117"/>
        <v>52</v>
      </c>
      <c r="EG339" s="214">
        <f t="shared" si="117"/>
        <v>178</v>
      </c>
      <c r="EH339" s="214">
        <f t="shared" si="117"/>
        <v>58</v>
      </c>
      <c r="EI339" s="214">
        <f t="shared" si="117"/>
        <v>211</v>
      </c>
      <c r="EJ339" s="214">
        <f t="shared" si="117"/>
        <v>544</v>
      </c>
      <c r="EK339" s="214">
        <f t="shared" si="117"/>
        <v>75</v>
      </c>
      <c r="EL339" s="214">
        <f t="shared" si="117"/>
        <v>4702</v>
      </c>
      <c r="EM339" s="214">
        <f t="shared" si="117"/>
        <v>4246</v>
      </c>
      <c r="EN339" s="214">
        <f t="shared" si="117"/>
        <v>158</v>
      </c>
      <c r="EO339" s="214">
        <f t="shared" si="117"/>
        <v>283</v>
      </c>
      <c r="EP339" s="214">
        <f t="shared" si="117"/>
        <v>15</v>
      </c>
      <c r="EQ339" s="214">
        <f t="shared" si="117"/>
        <v>0</v>
      </c>
      <c r="ER339" s="214">
        <f t="shared" si="117"/>
        <v>0</v>
      </c>
      <c r="ES339" s="214">
        <f t="shared" si="117"/>
        <v>0</v>
      </c>
      <c r="ET339" s="214">
        <f t="shared" si="117"/>
        <v>0</v>
      </c>
      <c r="EU339" s="214">
        <f t="shared" si="117"/>
        <v>2.1949999999999998</v>
      </c>
      <c r="EV339" s="214">
        <f t="shared" si="117"/>
        <v>1.633</v>
      </c>
      <c r="EW339" s="214">
        <f t="shared" si="117"/>
        <v>1.4969999999999999</v>
      </c>
      <c r="EX339" s="214">
        <f t="shared" si="117"/>
        <v>1.1159999999999999</v>
      </c>
      <c r="EY339" s="214">
        <f t="shared" si="117"/>
        <v>0.16900000000000001</v>
      </c>
      <c r="EZ339" s="216"/>
      <c r="FA339" s="215"/>
      <c r="FB339" s="215"/>
      <c r="FC339" s="215"/>
      <c r="FD339" s="216"/>
      <c r="FE339" s="216"/>
      <c r="FF339" s="216"/>
      <c r="FG339" s="216"/>
      <c r="FH339" s="216"/>
      <c r="FI339" s="216"/>
      <c r="FJ339" s="215"/>
      <c r="FK339" s="215"/>
      <c r="FL339" s="215"/>
      <c r="FM339" s="216"/>
      <c r="FN339" s="216"/>
      <c r="FO339" s="216"/>
      <c r="FP339" s="216"/>
      <c r="FQ339" s="216"/>
      <c r="FR339" s="216"/>
      <c r="FS339" s="213"/>
      <c r="FT339" s="216"/>
      <c r="FU339" s="214"/>
      <c r="FV339" s="214"/>
      <c r="FW339" s="214"/>
      <c r="FX339" s="214"/>
      <c r="FY339" s="214"/>
      <c r="FZ339" s="214"/>
      <c r="GA339" s="214"/>
      <c r="GB339" s="214"/>
      <c r="GC339" s="214"/>
      <c r="GD339" s="214"/>
      <c r="GE339" s="214"/>
      <c r="GF339" s="214"/>
      <c r="GG339" s="214"/>
      <c r="GH339" s="214"/>
      <c r="GI339" s="214"/>
      <c r="GJ339" s="214"/>
      <c r="GK339" s="214"/>
      <c r="GL339" s="214"/>
      <c r="GM339" s="215"/>
      <c r="GN339" s="213"/>
      <c r="GO339" s="213"/>
      <c r="GP339" s="213"/>
      <c r="GQ339" s="213"/>
      <c r="GR339" s="215"/>
      <c r="GS339" s="217"/>
    </row>
    <row r="340" spans="1:201">
      <c r="A340" s="122"/>
      <c r="B340" s="210"/>
      <c r="C340" s="183"/>
      <c r="D340" s="183"/>
      <c r="E340" s="183"/>
      <c r="F340" s="183"/>
      <c r="G340" s="183"/>
      <c r="H340" s="183"/>
      <c r="I340" s="183"/>
      <c r="J340" s="183"/>
      <c r="K340" s="126"/>
      <c r="L340" s="183"/>
      <c r="M340" s="183"/>
      <c r="N340" s="183"/>
      <c r="O340" s="183"/>
      <c r="P340" s="183"/>
      <c r="Q340" s="183"/>
      <c r="R340" s="127"/>
      <c r="S340" s="126"/>
      <c r="T340" s="127"/>
      <c r="U340" s="126"/>
      <c r="V340" s="127"/>
      <c r="W340" s="127"/>
      <c r="X340" s="183"/>
      <c r="Y340" s="183"/>
      <c r="Z340" s="183"/>
      <c r="AA340" s="127"/>
      <c r="AB340" s="183"/>
      <c r="AC340" s="183"/>
      <c r="AD340" s="183"/>
      <c r="AE340" s="183"/>
      <c r="AF340" s="183"/>
      <c r="AG340" s="183"/>
      <c r="AH340" s="183"/>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7"/>
      <c r="BD340" s="127"/>
      <c r="BE340" s="183"/>
      <c r="BF340" s="126"/>
      <c r="BG340" s="183"/>
      <c r="BH340" s="126"/>
      <c r="BI340" s="183"/>
      <c r="BJ340" s="126"/>
      <c r="BK340" s="126"/>
      <c r="BL340" s="126"/>
      <c r="BM340" s="183"/>
      <c r="BN340" s="183"/>
      <c r="BO340" s="183"/>
      <c r="BP340" s="126"/>
      <c r="BQ340" s="183"/>
      <c r="BR340" s="126"/>
      <c r="BS340" s="183"/>
      <c r="BT340" s="126"/>
      <c r="BU340" s="126"/>
      <c r="BV340" s="126"/>
      <c r="BW340" s="183"/>
      <c r="BX340" s="126"/>
      <c r="BY340" s="183"/>
      <c r="BZ340" s="126"/>
      <c r="CA340" s="183"/>
      <c r="CB340" s="126"/>
      <c r="CC340" s="126"/>
      <c r="CD340" s="126"/>
      <c r="CE340" s="183"/>
      <c r="CF340" s="126"/>
      <c r="CG340" s="183"/>
      <c r="CH340" s="126"/>
      <c r="CI340" s="183"/>
      <c r="CJ340" s="126"/>
      <c r="CK340" s="126"/>
      <c r="CL340" s="126"/>
      <c r="CM340" s="126"/>
      <c r="CN340" s="126"/>
      <c r="CO340" s="126"/>
      <c r="CP340" s="126"/>
      <c r="CQ340" s="126"/>
      <c r="CR340" s="126"/>
      <c r="CS340" s="126"/>
      <c r="CT340" s="126"/>
      <c r="CU340" s="126"/>
      <c r="CV340" s="126"/>
      <c r="CW340" s="126"/>
      <c r="CX340" s="126"/>
      <c r="CY340" s="126"/>
      <c r="CZ340" s="126"/>
      <c r="DA340" s="126"/>
      <c r="DB340" s="126"/>
      <c r="DC340" s="126"/>
      <c r="DD340" s="126"/>
      <c r="DE340" s="126"/>
      <c r="DF340" s="126"/>
      <c r="DG340" s="127"/>
      <c r="DH340" s="183"/>
      <c r="DI340" s="183"/>
      <c r="DJ340" s="183"/>
      <c r="DK340" s="183"/>
      <c r="DL340" s="126"/>
      <c r="DM340" s="126"/>
      <c r="DN340" s="126"/>
      <c r="DO340" s="126"/>
      <c r="DP340" s="126"/>
      <c r="DQ340" s="126"/>
      <c r="DR340" s="126"/>
      <c r="DS340" s="126"/>
      <c r="DT340" s="126"/>
      <c r="DU340" s="126"/>
      <c r="DV340" s="126"/>
      <c r="DW340" s="126"/>
      <c r="DX340" s="126"/>
      <c r="DY340" s="126"/>
      <c r="DZ340" s="126"/>
      <c r="EA340" s="126"/>
      <c r="EB340" s="126"/>
      <c r="EC340" s="126"/>
      <c r="ED340" s="126"/>
      <c r="EE340" s="126"/>
      <c r="EF340" s="126"/>
      <c r="EG340" s="126"/>
      <c r="EH340" s="126"/>
      <c r="EI340" s="126"/>
      <c r="EJ340" s="126"/>
      <c r="EK340" s="126"/>
      <c r="EL340" s="126"/>
      <c r="EM340" s="126"/>
      <c r="EN340" s="126"/>
      <c r="EO340" s="126"/>
      <c r="EP340" s="126"/>
      <c r="EQ340" s="126"/>
      <c r="ER340" s="127"/>
      <c r="ES340" s="127"/>
      <c r="ET340" s="127"/>
      <c r="EU340" s="128"/>
      <c r="EV340" s="128"/>
      <c r="EW340" s="128"/>
      <c r="EX340" s="128"/>
      <c r="EY340" s="128"/>
      <c r="EZ340" s="128"/>
      <c r="FA340" s="127"/>
      <c r="FB340" s="127"/>
      <c r="FC340" s="127"/>
      <c r="FD340" s="128"/>
      <c r="FE340" s="128"/>
      <c r="FF340" s="128"/>
      <c r="FG340" s="128"/>
      <c r="FH340" s="128"/>
      <c r="FI340" s="128"/>
      <c r="FJ340" s="127"/>
      <c r="FK340" s="127"/>
      <c r="FL340" s="127"/>
      <c r="FM340" s="128"/>
      <c r="FN340" s="128"/>
      <c r="FO340" s="128"/>
      <c r="FP340" s="128"/>
      <c r="FQ340" s="128"/>
      <c r="FR340" s="128"/>
      <c r="FS340" s="183"/>
      <c r="FT340" s="128"/>
      <c r="FU340" s="126"/>
      <c r="FV340" s="126"/>
      <c r="FW340" s="126"/>
      <c r="FX340" s="126"/>
      <c r="FY340" s="126"/>
      <c r="FZ340" s="126"/>
      <c r="GA340" s="126"/>
      <c r="GB340" s="126"/>
      <c r="GC340" s="126"/>
      <c r="GD340" s="126"/>
      <c r="GE340" s="126"/>
      <c r="GF340" s="126"/>
      <c r="GG340" s="126"/>
      <c r="GH340" s="126"/>
      <c r="GI340" s="126"/>
      <c r="GJ340" s="126"/>
      <c r="GK340" s="126"/>
      <c r="GL340" s="126"/>
      <c r="GM340" s="127"/>
      <c r="GN340" s="183"/>
      <c r="GO340" s="183"/>
      <c r="GP340" s="183"/>
      <c r="GQ340" s="183"/>
      <c r="GR340" s="127"/>
      <c r="GS340" s="123"/>
    </row>
    <row r="341" spans="1:201">
      <c r="A341" s="122"/>
      <c r="B341" s="210" t="s">
        <v>767</v>
      </c>
      <c r="C341" s="183" t="s">
        <v>1258</v>
      </c>
      <c r="D341" s="183" t="s">
        <v>72</v>
      </c>
      <c r="E341" s="183" t="s">
        <v>437</v>
      </c>
      <c r="F341" s="183" t="s">
        <v>986</v>
      </c>
      <c r="G341" s="183" t="s">
        <v>1259</v>
      </c>
      <c r="H341" s="183" t="s">
        <v>1260</v>
      </c>
      <c r="I341" s="183" t="s">
        <v>1261</v>
      </c>
      <c r="J341" s="183" t="s">
        <v>1262</v>
      </c>
      <c r="K341" s="126">
        <v>1</v>
      </c>
      <c r="L341" s="183" t="s">
        <v>72</v>
      </c>
      <c r="M341" s="183" t="s">
        <v>1019</v>
      </c>
      <c r="N341" s="183" t="s">
        <v>529</v>
      </c>
      <c r="O341" s="183" t="s">
        <v>993</v>
      </c>
      <c r="P341" s="183" t="s">
        <v>993</v>
      </c>
      <c r="Q341" s="183" t="s">
        <v>290</v>
      </c>
      <c r="R341" s="127" t="b">
        <v>0</v>
      </c>
      <c r="S341" s="126">
        <v>0</v>
      </c>
      <c r="T341" s="127" t="b">
        <v>0</v>
      </c>
      <c r="U341" s="126">
        <v>0</v>
      </c>
      <c r="V341" s="127" t="b">
        <v>0</v>
      </c>
      <c r="W341" s="127" t="b">
        <v>1</v>
      </c>
      <c r="X341" s="183" t="s">
        <v>290</v>
      </c>
      <c r="Y341" s="183" t="b">
        <f t="shared" si="94"/>
        <v>1</v>
      </c>
      <c r="Z341" s="183" t="s">
        <v>993</v>
      </c>
      <c r="AA341" s="127" t="b">
        <v>0</v>
      </c>
      <c r="AB341" s="183" t="s">
        <v>993</v>
      </c>
      <c r="AC341" s="183" t="s">
        <v>993</v>
      </c>
      <c r="AD341" s="183" t="s">
        <v>993</v>
      </c>
      <c r="AE341" s="183">
        <f t="shared" ref="AE341:AH348" si="118">AI341+AN341</f>
        <v>46</v>
      </c>
      <c r="AF341" s="183">
        <f t="shared" si="118"/>
        <v>46</v>
      </c>
      <c r="AG341" s="183">
        <f t="shared" si="118"/>
        <v>0</v>
      </c>
      <c r="AH341" s="183">
        <f t="shared" si="118"/>
        <v>46</v>
      </c>
      <c r="AI341" s="126">
        <v>46</v>
      </c>
      <c r="AJ341" s="126">
        <v>46</v>
      </c>
      <c r="AK341" s="126">
        <v>0</v>
      </c>
      <c r="AL341" s="126">
        <v>46</v>
      </c>
      <c r="AM341" s="126">
        <v>0</v>
      </c>
      <c r="AN341" s="126">
        <v>0</v>
      </c>
      <c r="AO341" s="126">
        <v>0</v>
      </c>
      <c r="AP341" s="126">
        <v>0</v>
      </c>
      <c r="AQ341" s="126">
        <v>0</v>
      </c>
      <c r="AR341" s="126">
        <v>0</v>
      </c>
      <c r="AS341" s="126">
        <v>0</v>
      </c>
      <c r="AT341" s="126">
        <v>0</v>
      </c>
      <c r="AU341" s="126">
        <v>0</v>
      </c>
      <c r="AV341" s="126">
        <v>0</v>
      </c>
      <c r="AW341" s="126">
        <v>0</v>
      </c>
      <c r="AX341" s="126">
        <v>0</v>
      </c>
      <c r="AY341" s="126">
        <v>0</v>
      </c>
      <c r="AZ341" s="126">
        <v>0</v>
      </c>
      <c r="BA341" s="126">
        <v>0</v>
      </c>
      <c r="BB341" s="126">
        <v>0</v>
      </c>
      <c r="BC341" s="127" t="b">
        <v>0</v>
      </c>
      <c r="BD341" s="127"/>
      <c r="BE341" s="183" t="s">
        <v>282</v>
      </c>
      <c r="BF341" s="126">
        <v>46</v>
      </c>
      <c r="BG341" s="183" t="s">
        <v>993</v>
      </c>
      <c r="BH341" s="126">
        <v>0</v>
      </c>
      <c r="BI341" s="183" t="s">
        <v>993</v>
      </c>
      <c r="BJ341" s="126">
        <v>0</v>
      </c>
      <c r="BK341" s="126">
        <v>0</v>
      </c>
      <c r="BL341" s="126">
        <v>0</v>
      </c>
      <c r="BM341" s="183" t="s">
        <v>417</v>
      </c>
      <c r="BN341" s="183" t="s">
        <v>270</v>
      </c>
      <c r="BO341" s="183" t="s">
        <v>296</v>
      </c>
      <c r="BP341" s="126">
        <v>46</v>
      </c>
      <c r="BQ341" s="183" t="s">
        <v>993</v>
      </c>
      <c r="BR341" s="126">
        <v>0</v>
      </c>
      <c r="BS341" s="183" t="s">
        <v>993</v>
      </c>
      <c r="BT341" s="126">
        <v>0</v>
      </c>
      <c r="BU341" s="126">
        <v>0</v>
      </c>
      <c r="BV341" s="126">
        <v>0</v>
      </c>
      <c r="BW341" s="183" t="s">
        <v>993</v>
      </c>
      <c r="BX341" s="126">
        <v>0</v>
      </c>
      <c r="BY341" s="183" t="s">
        <v>993</v>
      </c>
      <c r="BZ341" s="126">
        <v>0</v>
      </c>
      <c r="CA341" s="183" t="s">
        <v>993</v>
      </c>
      <c r="CB341" s="126">
        <v>0</v>
      </c>
      <c r="CC341" s="126">
        <v>0</v>
      </c>
      <c r="CD341" s="126">
        <v>0</v>
      </c>
      <c r="CE341" s="183" t="s">
        <v>993</v>
      </c>
      <c r="CF341" s="126">
        <v>0</v>
      </c>
      <c r="CG341" s="183" t="s">
        <v>993</v>
      </c>
      <c r="CH341" s="126">
        <v>0</v>
      </c>
      <c r="CI341" s="183" t="s">
        <v>993</v>
      </c>
      <c r="CJ341" s="126">
        <v>0</v>
      </c>
      <c r="CK341" s="126">
        <v>0</v>
      </c>
      <c r="CL341" s="126">
        <v>0</v>
      </c>
      <c r="CM341" s="126">
        <v>18</v>
      </c>
      <c r="CN341" s="126">
        <v>0</v>
      </c>
      <c r="CO341" s="126">
        <v>0</v>
      </c>
      <c r="CP341" s="126">
        <v>0</v>
      </c>
      <c r="CQ341" s="126">
        <v>0</v>
      </c>
      <c r="CR341" s="126">
        <v>6.4</v>
      </c>
      <c r="CS341" s="126">
        <v>5</v>
      </c>
      <c r="CT341" s="126">
        <v>0</v>
      </c>
      <c r="CU341" s="126">
        <v>0</v>
      </c>
      <c r="CV341" s="126">
        <v>0</v>
      </c>
      <c r="CW341" s="126">
        <v>0</v>
      </c>
      <c r="CX341" s="126">
        <v>0</v>
      </c>
      <c r="CY341" s="126">
        <v>0</v>
      </c>
      <c r="CZ341" s="126">
        <v>0</v>
      </c>
      <c r="DA341" s="126">
        <v>0</v>
      </c>
      <c r="DB341" s="126">
        <v>0</v>
      </c>
      <c r="DC341" s="126">
        <v>0</v>
      </c>
      <c r="DD341" s="126">
        <v>0</v>
      </c>
      <c r="DE341" s="126">
        <v>0</v>
      </c>
      <c r="DF341" s="126">
        <v>0</v>
      </c>
      <c r="DG341" s="127" t="b">
        <v>0</v>
      </c>
      <c r="DH341" s="183" t="s">
        <v>999</v>
      </c>
      <c r="DI341" s="183" t="s">
        <v>1000</v>
      </c>
      <c r="DJ341" s="183" t="s">
        <v>270</v>
      </c>
      <c r="DK341" s="183" t="s">
        <v>434</v>
      </c>
      <c r="DL341" s="126">
        <v>1267</v>
      </c>
      <c r="DM341" s="126">
        <v>136</v>
      </c>
      <c r="DN341" s="126">
        <v>136</v>
      </c>
      <c r="DO341" s="126">
        <v>995</v>
      </c>
      <c r="DP341" s="126">
        <v>15408</v>
      </c>
      <c r="DQ341" s="126">
        <v>1266</v>
      </c>
      <c r="DR341" s="167">
        <f t="shared" ref="DR341" si="119">DP341/(AE341*365)</f>
        <v>0.91768910065515186</v>
      </c>
      <c r="DS341" s="168">
        <f t="shared" ref="DS341" si="120">DP341/((DL341+DQ341)/2)</f>
        <v>12.165811290959336</v>
      </c>
      <c r="DT341" s="126">
        <v>1267</v>
      </c>
      <c r="DU341" s="126">
        <v>20</v>
      </c>
      <c r="DV341" s="126">
        <v>957</v>
      </c>
      <c r="DW341" s="126">
        <v>14</v>
      </c>
      <c r="DX341" s="126">
        <v>116</v>
      </c>
      <c r="DY341" s="126">
        <v>0</v>
      </c>
      <c r="DZ341" s="126">
        <v>92</v>
      </c>
      <c r="EA341" s="126">
        <v>68</v>
      </c>
      <c r="EB341" s="126">
        <v>1266</v>
      </c>
      <c r="EC341" s="126">
        <v>399</v>
      </c>
      <c r="ED341" s="126">
        <v>568</v>
      </c>
      <c r="EE341" s="126">
        <v>43</v>
      </c>
      <c r="EF341" s="126">
        <v>13</v>
      </c>
      <c r="EG341" s="126">
        <v>37</v>
      </c>
      <c r="EH341" s="126">
        <v>2</v>
      </c>
      <c r="EI341" s="126">
        <v>9</v>
      </c>
      <c r="EJ341" s="126">
        <v>28</v>
      </c>
      <c r="EK341" s="126">
        <v>167</v>
      </c>
      <c r="EL341" s="126">
        <v>867</v>
      </c>
      <c r="EM341" s="126">
        <v>696</v>
      </c>
      <c r="EN341" s="126">
        <v>9</v>
      </c>
      <c r="EO341" s="126">
        <v>2</v>
      </c>
      <c r="EP341" s="126">
        <v>160</v>
      </c>
      <c r="EQ341" s="126">
        <v>92</v>
      </c>
      <c r="ER341" s="127" t="b">
        <v>0</v>
      </c>
      <c r="ES341" s="127" t="b">
        <v>0</v>
      </c>
      <c r="ET341" s="127" t="b">
        <v>0</v>
      </c>
      <c r="EU341" s="128">
        <v>0.38299999999999995</v>
      </c>
      <c r="EV341" s="128">
        <v>0.21299999999999999</v>
      </c>
      <c r="EW341" s="128">
        <v>0.16300000000000001</v>
      </c>
      <c r="EX341" s="128">
        <v>9.1999999999999998E-2</v>
      </c>
      <c r="EY341" s="128">
        <v>0.10400000000000001</v>
      </c>
      <c r="EZ341" s="128">
        <v>0.25800000000000001</v>
      </c>
      <c r="FA341" s="127" t="b">
        <v>0</v>
      </c>
      <c r="FB341" s="127" t="b">
        <v>0</v>
      </c>
      <c r="FC341" s="127" t="b">
        <v>0</v>
      </c>
      <c r="FD341" s="128">
        <v>0</v>
      </c>
      <c r="FE341" s="128">
        <v>0</v>
      </c>
      <c r="FF341" s="128">
        <v>0</v>
      </c>
      <c r="FG341" s="128">
        <v>0</v>
      </c>
      <c r="FH341" s="128">
        <v>0</v>
      </c>
      <c r="FI341" s="128">
        <v>0</v>
      </c>
      <c r="FJ341" s="127" t="b">
        <v>0</v>
      </c>
      <c r="FK341" s="127" t="b">
        <v>0</v>
      </c>
      <c r="FL341" s="127" t="b">
        <v>0</v>
      </c>
      <c r="FM341" s="128">
        <v>0</v>
      </c>
      <c r="FN341" s="128">
        <v>0</v>
      </c>
      <c r="FO341" s="128">
        <v>0</v>
      </c>
      <c r="FP341" s="128">
        <v>0</v>
      </c>
      <c r="FQ341" s="128">
        <v>0</v>
      </c>
      <c r="FR341" s="128">
        <v>0</v>
      </c>
      <c r="FS341" s="183" t="s">
        <v>993</v>
      </c>
      <c r="FT341" s="128">
        <v>0</v>
      </c>
      <c r="FU341" s="126">
        <v>0</v>
      </c>
      <c r="FV341" s="126">
        <v>867</v>
      </c>
      <c r="FW341" s="126">
        <v>0</v>
      </c>
      <c r="FX341" s="126">
        <v>0</v>
      </c>
      <c r="FY341" s="126">
        <v>0</v>
      </c>
      <c r="FZ341" s="126">
        <v>0</v>
      </c>
      <c r="GA341" s="126">
        <v>0</v>
      </c>
      <c r="GB341" s="126">
        <v>0</v>
      </c>
      <c r="GC341" s="126">
        <v>0</v>
      </c>
      <c r="GD341" s="126">
        <v>0</v>
      </c>
      <c r="GE341" s="126">
        <v>0</v>
      </c>
      <c r="GF341" s="126">
        <v>0</v>
      </c>
      <c r="GG341" s="126">
        <v>0</v>
      </c>
      <c r="GH341" s="126">
        <v>0</v>
      </c>
      <c r="GI341" s="126">
        <v>0</v>
      </c>
      <c r="GJ341" s="126">
        <v>0</v>
      </c>
      <c r="GK341" s="126">
        <v>0</v>
      </c>
      <c r="GL341" s="126">
        <v>0</v>
      </c>
      <c r="GM341" s="127" t="b">
        <v>0</v>
      </c>
      <c r="GN341" s="183" t="s">
        <v>993</v>
      </c>
      <c r="GO341" s="183" t="s">
        <v>993</v>
      </c>
      <c r="GP341" s="183" t="s">
        <v>993</v>
      </c>
      <c r="GQ341" s="183" t="s">
        <v>993</v>
      </c>
      <c r="GR341" s="127"/>
      <c r="GS341" s="123"/>
    </row>
    <row r="342" spans="1:201">
      <c r="A342" s="122"/>
      <c r="B342" s="210" t="s">
        <v>767</v>
      </c>
      <c r="C342" s="183" t="s">
        <v>1258</v>
      </c>
      <c r="D342" s="183" t="s">
        <v>72</v>
      </c>
      <c r="E342" s="183" t="s">
        <v>437</v>
      </c>
      <c r="F342" s="183" t="s">
        <v>986</v>
      </c>
      <c r="G342" s="183" t="s">
        <v>1259</v>
      </c>
      <c r="H342" s="183" t="s">
        <v>1260</v>
      </c>
      <c r="I342" s="183" t="s">
        <v>1261</v>
      </c>
      <c r="J342" s="183" t="s">
        <v>1262</v>
      </c>
      <c r="K342" s="126">
        <v>2</v>
      </c>
      <c r="L342" s="183" t="s">
        <v>72</v>
      </c>
      <c r="M342" s="183" t="s">
        <v>1012</v>
      </c>
      <c r="N342" s="183" t="s">
        <v>531</v>
      </c>
      <c r="O342" s="183" t="s">
        <v>993</v>
      </c>
      <c r="P342" s="183" t="s">
        <v>993</v>
      </c>
      <c r="Q342" s="183" t="s">
        <v>290</v>
      </c>
      <c r="R342" s="127" t="b">
        <v>1</v>
      </c>
      <c r="S342" s="126">
        <v>14</v>
      </c>
      <c r="T342" s="127" t="b">
        <v>1</v>
      </c>
      <c r="U342" s="126">
        <v>36</v>
      </c>
      <c r="V342" s="127" t="b">
        <v>0</v>
      </c>
      <c r="W342" s="127" t="b">
        <v>1</v>
      </c>
      <c r="X342" s="183" t="s">
        <v>290</v>
      </c>
      <c r="Y342" s="183" t="b">
        <f t="shared" si="94"/>
        <v>1</v>
      </c>
      <c r="Z342" s="183" t="s">
        <v>993</v>
      </c>
      <c r="AA342" s="127" t="b">
        <v>0</v>
      </c>
      <c r="AB342" s="183" t="s">
        <v>993</v>
      </c>
      <c r="AC342" s="183" t="s">
        <v>993</v>
      </c>
      <c r="AD342" s="183" t="s">
        <v>993</v>
      </c>
      <c r="AE342" s="183">
        <f t="shared" si="118"/>
        <v>50</v>
      </c>
      <c r="AF342" s="183">
        <f t="shared" si="118"/>
        <v>50</v>
      </c>
      <c r="AG342" s="183">
        <f t="shared" si="118"/>
        <v>0</v>
      </c>
      <c r="AH342" s="183">
        <f t="shared" si="118"/>
        <v>50</v>
      </c>
      <c r="AI342" s="126">
        <v>50</v>
      </c>
      <c r="AJ342" s="126">
        <v>50</v>
      </c>
      <c r="AK342" s="126">
        <v>0</v>
      </c>
      <c r="AL342" s="126">
        <v>50</v>
      </c>
      <c r="AM342" s="126">
        <v>0</v>
      </c>
      <c r="AN342" s="126">
        <v>0</v>
      </c>
      <c r="AO342" s="126">
        <v>0</v>
      </c>
      <c r="AP342" s="126">
        <v>0</v>
      </c>
      <c r="AQ342" s="126">
        <v>0</v>
      </c>
      <c r="AR342" s="126">
        <v>0</v>
      </c>
      <c r="AS342" s="126">
        <v>0</v>
      </c>
      <c r="AT342" s="126">
        <v>0</v>
      </c>
      <c r="AU342" s="126">
        <v>0</v>
      </c>
      <c r="AV342" s="126">
        <v>0</v>
      </c>
      <c r="AW342" s="126">
        <v>0</v>
      </c>
      <c r="AX342" s="126">
        <v>0</v>
      </c>
      <c r="AY342" s="126">
        <v>0</v>
      </c>
      <c r="AZ342" s="126">
        <v>0</v>
      </c>
      <c r="BA342" s="126">
        <v>0</v>
      </c>
      <c r="BB342" s="126">
        <v>0</v>
      </c>
      <c r="BC342" s="127" t="b">
        <v>0</v>
      </c>
      <c r="BD342" s="127"/>
      <c r="BE342" s="183" t="s">
        <v>282</v>
      </c>
      <c r="BF342" s="126">
        <v>50</v>
      </c>
      <c r="BG342" s="183" t="s">
        <v>993</v>
      </c>
      <c r="BH342" s="126">
        <v>0</v>
      </c>
      <c r="BI342" s="183" t="s">
        <v>993</v>
      </c>
      <c r="BJ342" s="126">
        <v>0</v>
      </c>
      <c r="BK342" s="126">
        <v>0</v>
      </c>
      <c r="BL342" s="126">
        <v>0</v>
      </c>
      <c r="BM342" s="183" t="s">
        <v>417</v>
      </c>
      <c r="BN342" s="183" t="s">
        <v>270</v>
      </c>
      <c r="BO342" s="183" t="s">
        <v>296</v>
      </c>
      <c r="BP342" s="126">
        <v>50</v>
      </c>
      <c r="BQ342" s="183" t="s">
        <v>993</v>
      </c>
      <c r="BR342" s="126">
        <v>0</v>
      </c>
      <c r="BS342" s="183" t="s">
        <v>993</v>
      </c>
      <c r="BT342" s="126">
        <v>0</v>
      </c>
      <c r="BU342" s="126">
        <v>0</v>
      </c>
      <c r="BV342" s="126">
        <v>0</v>
      </c>
      <c r="BW342" s="183" t="s">
        <v>993</v>
      </c>
      <c r="BX342" s="126">
        <v>0</v>
      </c>
      <c r="BY342" s="183" t="s">
        <v>993</v>
      </c>
      <c r="BZ342" s="126">
        <v>0</v>
      </c>
      <c r="CA342" s="183" t="s">
        <v>993</v>
      </c>
      <c r="CB342" s="126">
        <v>0</v>
      </c>
      <c r="CC342" s="126">
        <v>0</v>
      </c>
      <c r="CD342" s="126">
        <v>0</v>
      </c>
      <c r="CE342" s="183" t="s">
        <v>993</v>
      </c>
      <c r="CF342" s="126">
        <v>0</v>
      </c>
      <c r="CG342" s="183" t="s">
        <v>993</v>
      </c>
      <c r="CH342" s="126">
        <v>0</v>
      </c>
      <c r="CI342" s="183" t="s">
        <v>993</v>
      </c>
      <c r="CJ342" s="126">
        <v>0</v>
      </c>
      <c r="CK342" s="126">
        <v>0</v>
      </c>
      <c r="CL342" s="126">
        <v>0</v>
      </c>
      <c r="CM342" s="126">
        <v>14</v>
      </c>
      <c r="CN342" s="126">
        <v>0</v>
      </c>
      <c r="CO342" s="126">
        <v>0</v>
      </c>
      <c r="CP342" s="126">
        <v>0</v>
      </c>
      <c r="CQ342" s="126">
        <v>0</v>
      </c>
      <c r="CR342" s="126">
        <v>0</v>
      </c>
      <c r="CS342" s="126">
        <v>0</v>
      </c>
      <c r="CT342" s="126">
        <v>0</v>
      </c>
      <c r="CU342" s="126">
        <v>0</v>
      </c>
      <c r="CV342" s="126">
        <v>0</v>
      </c>
      <c r="CW342" s="126">
        <v>0</v>
      </c>
      <c r="CX342" s="126">
        <v>0</v>
      </c>
      <c r="CY342" s="126">
        <v>0</v>
      </c>
      <c r="CZ342" s="126">
        <v>0</v>
      </c>
      <c r="DA342" s="126">
        <v>0</v>
      </c>
      <c r="DB342" s="126">
        <v>0</v>
      </c>
      <c r="DC342" s="126">
        <v>0</v>
      </c>
      <c r="DD342" s="126">
        <v>0</v>
      </c>
      <c r="DE342" s="126">
        <v>0</v>
      </c>
      <c r="DF342" s="126">
        <v>0</v>
      </c>
      <c r="DG342" s="127" t="b">
        <v>0</v>
      </c>
      <c r="DH342" s="183" t="s">
        <v>270</v>
      </c>
      <c r="DI342" s="183" t="s">
        <v>993</v>
      </c>
      <c r="DJ342" s="183" t="s">
        <v>993</v>
      </c>
      <c r="DK342" s="183" t="s">
        <v>993</v>
      </c>
      <c r="DL342" s="126">
        <v>348</v>
      </c>
      <c r="DM342" s="126">
        <v>46</v>
      </c>
      <c r="DN342" s="126">
        <v>0</v>
      </c>
      <c r="DO342" s="126">
        <v>302</v>
      </c>
      <c r="DP342" s="126">
        <v>3748</v>
      </c>
      <c r="DQ342" s="126">
        <v>368</v>
      </c>
      <c r="DR342" s="167">
        <f t="shared" ref="DR342:DR358" si="121">DP342/(AE342*365)</f>
        <v>0.20536986301369864</v>
      </c>
      <c r="DS342" s="168">
        <f t="shared" ref="DS342:DS358" si="122">DP342/((DL342+DQ342)/2)</f>
        <v>10.46927374301676</v>
      </c>
      <c r="DT342" s="126">
        <v>348</v>
      </c>
      <c r="DU342" s="126">
        <v>13</v>
      </c>
      <c r="DV342" s="126">
        <v>281</v>
      </c>
      <c r="DW342" s="126">
        <v>9</v>
      </c>
      <c r="DX342" s="126">
        <v>39</v>
      </c>
      <c r="DY342" s="126">
        <v>0</v>
      </c>
      <c r="DZ342" s="126">
        <v>0</v>
      </c>
      <c r="EA342" s="126">
        <v>6</v>
      </c>
      <c r="EB342" s="126">
        <v>368</v>
      </c>
      <c r="EC342" s="126">
        <v>100</v>
      </c>
      <c r="ED342" s="126">
        <v>179</v>
      </c>
      <c r="EE342" s="126">
        <v>16</v>
      </c>
      <c r="EF342" s="126">
        <v>5</v>
      </c>
      <c r="EG342" s="126">
        <v>7</v>
      </c>
      <c r="EH342" s="126">
        <v>0</v>
      </c>
      <c r="EI342" s="126">
        <v>8</v>
      </c>
      <c r="EJ342" s="126">
        <v>22</v>
      </c>
      <c r="EK342" s="126">
        <v>31</v>
      </c>
      <c r="EL342" s="126">
        <v>268</v>
      </c>
      <c r="EM342" s="126">
        <v>250</v>
      </c>
      <c r="EN342" s="126">
        <v>1</v>
      </c>
      <c r="EO342" s="126">
        <v>4</v>
      </c>
      <c r="EP342" s="126">
        <v>13</v>
      </c>
      <c r="EQ342" s="126">
        <v>0</v>
      </c>
      <c r="ER342" s="127" t="b">
        <v>0</v>
      </c>
      <c r="ES342" s="127" t="b">
        <v>0</v>
      </c>
      <c r="ET342" s="127" t="b">
        <v>0</v>
      </c>
      <c r="EU342" s="128">
        <v>0.40600000000000003</v>
      </c>
      <c r="EV342" s="128">
        <v>0.23100000000000001</v>
      </c>
      <c r="EW342" s="128">
        <v>0.16500000000000001</v>
      </c>
      <c r="EX342" s="128">
        <v>0.115</v>
      </c>
      <c r="EY342" s="128">
        <v>4.8000000000000001E-2</v>
      </c>
      <c r="EZ342" s="128">
        <v>0.22</v>
      </c>
      <c r="FA342" s="127" t="b">
        <v>0</v>
      </c>
      <c r="FB342" s="127" t="b">
        <v>0</v>
      </c>
      <c r="FC342" s="127" t="b">
        <v>0</v>
      </c>
      <c r="FD342" s="128">
        <v>0</v>
      </c>
      <c r="FE342" s="128">
        <v>0</v>
      </c>
      <c r="FF342" s="128">
        <v>0</v>
      </c>
      <c r="FG342" s="128">
        <v>0</v>
      </c>
      <c r="FH342" s="128">
        <v>0</v>
      </c>
      <c r="FI342" s="128">
        <v>0</v>
      </c>
      <c r="FJ342" s="127" t="b">
        <v>0</v>
      </c>
      <c r="FK342" s="127" t="b">
        <v>0</v>
      </c>
      <c r="FL342" s="127" t="b">
        <v>0</v>
      </c>
      <c r="FM342" s="128">
        <v>0</v>
      </c>
      <c r="FN342" s="128">
        <v>0</v>
      </c>
      <c r="FO342" s="128">
        <v>0</v>
      </c>
      <c r="FP342" s="128">
        <v>0</v>
      </c>
      <c r="FQ342" s="128">
        <v>0</v>
      </c>
      <c r="FR342" s="128">
        <v>0</v>
      </c>
      <c r="FS342" s="183" t="s">
        <v>993</v>
      </c>
      <c r="FT342" s="128">
        <v>0</v>
      </c>
      <c r="FU342" s="126">
        <v>0</v>
      </c>
      <c r="FV342" s="126">
        <v>268</v>
      </c>
      <c r="FW342" s="126">
        <v>0</v>
      </c>
      <c r="FX342" s="126">
        <v>0</v>
      </c>
      <c r="FY342" s="126">
        <v>0</v>
      </c>
      <c r="FZ342" s="126">
        <v>0</v>
      </c>
      <c r="GA342" s="126">
        <v>0</v>
      </c>
      <c r="GB342" s="126">
        <v>0</v>
      </c>
      <c r="GC342" s="126">
        <v>0</v>
      </c>
      <c r="GD342" s="126">
        <v>0</v>
      </c>
      <c r="GE342" s="126">
        <v>0</v>
      </c>
      <c r="GF342" s="126">
        <v>0</v>
      </c>
      <c r="GG342" s="126">
        <v>0</v>
      </c>
      <c r="GH342" s="126">
        <v>0</v>
      </c>
      <c r="GI342" s="126">
        <v>0</v>
      </c>
      <c r="GJ342" s="126">
        <v>0</v>
      </c>
      <c r="GK342" s="126">
        <v>0</v>
      </c>
      <c r="GL342" s="126">
        <v>0</v>
      </c>
      <c r="GM342" s="127" t="b">
        <v>0</v>
      </c>
      <c r="GN342" s="183" t="s">
        <v>993</v>
      </c>
      <c r="GO342" s="183" t="s">
        <v>993</v>
      </c>
      <c r="GP342" s="183" t="s">
        <v>993</v>
      </c>
      <c r="GQ342" s="183" t="s">
        <v>993</v>
      </c>
      <c r="GR342" s="127"/>
      <c r="GS342" s="123"/>
    </row>
    <row r="343" spans="1:201">
      <c r="A343" s="122"/>
      <c r="B343" s="210" t="s">
        <v>773</v>
      </c>
      <c r="C343" s="183" t="s">
        <v>1264</v>
      </c>
      <c r="D343" s="183" t="s">
        <v>74</v>
      </c>
      <c r="E343" s="183" t="s">
        <v>437</v>
      </c>
      <c r="F343" s="183" t="s">
        <v>986</v>
      </c>
      <c r="G343" s="183" t="s">
        <v>1259</v>
      </c>
      <c r="H343" s="183" t="s">
        <v>1260</v>
      </c>
      <c r="I343" s="183" t="s">
        <v>1265</v>
      </c>
      <c r="J343" s="183" t="s">
        <v>1266</v>
      </c>
      <c r="K343" s="126">
        <v>1</v>
      </c>
      <c r="L343" s="183" t="s">
        <v>74</v>
      </c>
      <c r="M343" s="183" t="s">
        <v>1019</v>
      </c>
      <c r="N343" s="183" t="s">
        <v>775</v>
      </c>
      <c r="O343" s="183" t="s">
        <v>1267</v>
      </c>
      <c r="P343" s="183" t="s">
        <v>290</v>
      </c>
      <c r="Q343" s="183" t="s">
        <v>290</v>
      </c>
      <c r="R343" s="127" t="b">
        <v>0</v>
      </c>
      <c r="S343" s="126">
        <v>0</v>
      </c>
      <c r="T343" s="127" t="b">
        <v>0</v>
      </c>
      <c r="U343" s="126">
        <v>0</v>
      </c>
      <c r="V343" s="127" t="b">
        <v>1</v>
      </c>
      <c r="W343" s="127" t="b">
        <v>1</v>
      </c>
      <c r="X343" s="183" t="s">
        <v>290</v>
      </c>
      <c r="Y343" s="183" t="b">
        <f t="shared" si="94"/>
        <v>1</v>
      </c>
      <c r="Z343" s="183" t="s">
        <v>993</v>
      </c>
      <c r="AA343" s="127" t="b">
        <v>0</v>
      </c>
      <c r="AB343" s="183" t="s">
        <v>993</v>
      </c>
      <c r="AC343" s="183" t="s">
        <v>993</v>
      </c>
      <c r="AD343" s="183" t="s">
        <v>993</v>
      </c>
      <c r="AE343" s="183">
        <f t="shared" si="118"/>
        <v>56</v>
      </c>
      <c r="AF343" s="183">
        <f t="shared" si="118"/>
        <v>51</v>
      </c>
      <c r="AG343" s="183">
        <f t="shared" si="118"/>
        <v>18</v>
      </c>
      <c r="AH343" s="183">
        <f t="shared" si="118"/>
        <v>56</v>
      </c>
      <c r="AI343" s="126">
        <v>56</v>
      </c>
      <c r="AJ343" s="126">
        <v>51</v>
      </c>
      <c r="AK343" s="126">
        <v>18</v>
      </c>
      <c r="AL343" s="126">
        <v>56</v>
      </c>
      <c r="AM343" s="126">
        <v>56</v>
      </c>
      <c r="AN343" s="126">
        <v>0</v>
      </c>
      <c r="AO343" s="126">
        <v>0</v>
      </c>
      <c r="AP343" s="126">
        <v>0</v>
      </c>
      <c r="AQ343" s="126">
        <v>0</v>
      </c>
      <c r="AR343" s="126">
        <v>0</v>
      </c>
      <c r="AS343" s="126">
        <v>0</v>
      </c>
      <c r="AT343" s="126">
        <v>0</v>
      </c>
      <c r="AU343" s="126">
        <v>0</v>
      </c>
      <c r="AV343" s="126">
        <v>0</v>
      </c>
      <c r="AW343" s="126">
        <v>0</v>
      </c>
      <c r="AX343" s="126">
        <v>0</v>
      </c>
      <c r="AY343" s="126">
        <v>0</v>
      </c>
      <c r="AZ343" s="126">
        <v>0</v>
      </c>
      <c r="BA343" s="126">
        <v>0</v>
      </c>
      <c r="BB343" s="126">
        <v>0</v>
      </c>
      <c r="BC343" s="127" t="b">
        <v>0</v>
      </c>
      <c r="BD343" s="127"/>
      <c r="BE343" s="183" t="s">
        <v>296</v>
      </c>
      <c r="BF343" s="126">
        <v>56</v>
      </c>
      <c r="BG343" s="183" t="s">
        <v>993</v>
      </c>
      <c r="BH343" s="126">
        <v>0</v>
      </c>
      <c r="BI343" s="183" t="s">
        <v>993</v>
      </c>
      <c r="BJ343" s="126">
        <v>0</v>
      </c>
      <c r="BK343" s="126">
        <v>0</v>
      </c>
      <c r="BL343" s="126">
        <v>0</v>
      </c>
      <c r="BM343" s="183" t="s">
        <v>993</v>
      </c>
      <c r="BN343" s="183" t="s">
        <v>993</v>
      </c>
      <c r="BO343" s="183" t="s">
        <v>993</v>
      </c>
      <c r="BP343" s="126">
        <v>0</v>
      </c>
      <c r="BQ343" s="183" t="s">
        <v>993</v>
      </c>
      <c r="BR343" s="126">
        <v>0</v>
      </c>
      <c r="BS343" s="183" t="s">
        <v>993</v>
      </c>
      <c r="BT343" s="126">
        <v>0</v>
      </c>
      <c r="BU343" s="126">
        <v>0</v>
      </c>
      <c r="BV343" s="126">
        <v>0</v>
      </c>
      <c r="BW343" s="183" t="s">
        <v>993</v>
      </c>
      <c r="BX343" s="126">
        <v>0</v>
      </c>
      <c r="BY343" s="183" t="s">
        <v>993</v>
      </c>
      <c r="BZ343" s="126">
        <v>0</v>
      </c>
      <c r="CA343" s="183" t="s">
        <v>993</v>
      </c>
      <c r="CB343" s="126">
        <v>0</v>
      </c>
      <c r="CC343" s="126">
        <v>0</v>
      </c>
      <c r="CD343" s="126">
        <v>0</v>
      </c>
      <c r="CE343" s="183" t="s">
        <v>993</v>
      </c>
      <c r="CF343" s="126">
        <v>0</v>
      </c>
      <c r="CG343" s="183" t="s">
        <v>993</v>
      </c>
      <c r="CH343" s="126">
        <v>0</v>
      </c>
      <c r="CI343" s="183" t="s">
        <v>993</v>
      </c>
      <c r="CJ343" s="126">
        <v>0</v>
      </c>
      <c r="CK343" s="126">
        <v>0</v>
      </c>
      <c r="CL343" s="126">
        <v>0</v>
      </c>
      <c r="CM343" s="126">
        <v>25</v>
      </c>
      <c r="CN343" s="126">
        <v>0</v>
      </c>
      <c r="CO343" s="126">
        <v>1</v>
      </c>
      <c r="CP343" s="126">
        <v>0</v>
      </c>
      <c r="CQ343" s="126">
        <v>3</v>
      </c>
      <c r="CR343" s="126">
        <v>3</v>
      </c>
      <c r="CS343" s="126">
        <v>0</v>
      </c>
      <c r="CT343" s="126">
        <v>0</v>
      </c>
      <c r="CU343" s="126">
        <v>0</v>
      </c>
      <c r="CV343" s="126">
        <v>0</v>
      </c>
      <c r="CW343" s="126">
        <v>0</v>
      </c>
      <c r="CX343" s="126">
        <v>0</v>
      </c>
      <c r="CY343" s="126">
        <v>0</v>
      </c>
      <c r="CZ343" s="126">
        <v>0</v>
      </c>
      <c r="DA343" s="126">
        <v>0</v>
      </c>
      <c r="DB343" s="126">
        <v>0</v>
      </c>
      <c r="DC343" s="126">
        <v>0</v>
      </c>
      <c r="DD343" s="126">
        <v>0</v>
      </c>
      <c r="DE343" s="126">
        <v>0</v>
      </c>
      <c r="DF343" s="126">
        <v>0</v>
      </c>
      <c r="DG343" s="127" t="b">
        <v>0</v>
      </c>
      <c r="DH343" s="183" t="s">
        <v>999</v>
      </c>
      <c r="DI343" s="183" t="s">
        <v>270</v>
      </c>
      <c r="DJ343" s="183" t="s">
        <v>525</v>
      </c>
      <c r="DK343" s="183" t="s">
        <v>993</v>
      </c>
      <c r="DL343" s="126">
        <v>866</v>
      </c>
      <c r="DM343" s="126">
        <v>116</v>
      </c>
      <c r="DN343" s="126">
        <v>614</v>
      </c>
      <c r="DO343" s="126">
        <v>136</v>
      </c>
      <c r="DP343" s="126">
        <v>12563</v>
      </c>
      <c r="DQ343" s="126">
        <v>860</v>
      </c>
      <c r="DR343" s="167">
        <f t="shared" si="121"/>
        <v>0.61462818003913899</v>
      </c>
      <c r="DS343" s="168">
        <f t="shared" si="122"/>
        <v>14.557358053302433</v>
      </c>
      <c r="DT343" s="126">
        <v>866</v>
      </c>
      <c r="DU343" s="126">
        <v>7</v>
      </c>
      <c r="DV343" s="126">
        <v>720</v>
      </c>
      <c r="DW343" s="126">
        <v>18</v>
      </c>
      <c r="DX343" s="126">
        <v>121</v>
      </c>
      <c r="DY343" s="126">
        <v>0</v>
      </c>
      <c r="DZ343" s="126">
        <v>0</v>
      </c>
      <c r="EA343" s="126">
        <v>0</v>
      </c>
      <c r="EB343" s="126">
        <v>860</v>
      </c>
      <c r="EC343" s="126">
        <v>174</v>
      </c>
      <c r="ED343" s="126">
        <v>480</v>
      </c>
      <c r="EE343" s="126">
        <v>26</v>
      </c>
      <c r="EF343" s="126">
        <v>21</v>
      </c>
      <c r="EG343" s="126">
        <v>34</v>
      </c>
      <c r="EH343" s="126">
        <v>2</v>
      </c>
      <c r="EI343" s="126">
        <v>13</v>
      </c>
      <c r="EJ343" s="126">
        <v>110</v>
      </c>
      <c r="EK343" s="126">
        <v>0</v>
      </c>
      <c r="EL343" s="126">
        <v>686</v>
      </c>
      <c r="EM343" s="126">
        <v>623</v>
      </c>
      <c r="EN343" s="126">
        <v>34</v>
      </c>
      <c r="EO343" s="126">
        <v>29</v>
      </c>
      <c r="EP343" s="126">
        <v>0</v>
      </c>
      <c r="EQ343" s="126">
        <v>0</v>
      </c>
      <c r="ER343" s="127" t="b">
        <v>1</v>
      </c>
      <c r="ES343" s="127" t="b">
        <v>0</v>
      </c>
      <c r="ET343" s="127" t="b">
        <v>0</v>
      </c>
      <c r="EU343" s="128">
        <v>0.42299999999999999</v>
      </c>
      <c r="EV343" s="128">
        <v>0.222</v>
      </c>
      <c r="EW343" s="128">
        <v>0.19399999999999998</v>
      </c>
      <c r="EX343" s="128">
        <v>7.2000000000000008E-2</v>
      </c>
      <c r="EY343" s="128">
        <v>1.3000000000000001E-2</v>
      </c>
      <c r="EZ343" s="128">
        <v>0.21299999999999999</v>
      </c>
      <c r="FA343" s="127" t="b">
        <v>0</v>
      </c>
      <c r="FB343" s="127" t="b">
        <v>0</v>
      </c>
      <c r="FC343" s="127" t="b">
        <v>0</v>
      </c>
      <c r="FD343" s="128">
        <v>0</v>
      </c>
      <c r="FE343" s="128">
        <v>0</v>
      </c>
      <c r="FF343" s="128">
        <v>0</v>
      </c>
      <c r="FG343" s="128">
        <v>0</v>
      </c>
      <c r="FH343" s="128">
        <v>0</v>
      </c>
      <c r="FI343" s="128">
        <v>0</v>
      </c>
      <c r="FJ343" s="127" t="b">
        <v>0</v>
      </c>
      <c r="FK343" s="127" t="b">
        <v>0</v>
      </c>
      <c r="FL343" s="127" t="b">
        <v>0</v>
      </c>
      <c r="FM343" s="128">
        <v>0</v>
      </c>
      <c r="FN343" s="128">
        <v>0</v>
      </c>
      <c r="FO343" s="128">
        <v>0</v>
      </c>
      <c r="FP343" s="128">
        <v>0</v>
      </c>
      <c r="FQ343" s="128">
        <v>0</v>
      </c>
      <c r="FR343" s="128">
        <v>0</v>
      </c>
      <c r="FS343" s="183" t="s">
        <v>993</v>
      </c>
      <c r="FT343" s="128">
        <v>0</v>
      </c>
      <c r="FU343" s="126">
        <v>0</v>
      </c>
      <c r="FV343" s="126">
        <v>686</v>
      </c>
      <c r="FW343" s="126">
        <v>0</v>
      </c>
      <c r="FX343" s="126">
        <v>0</v>
      </c>
      <c r="FY343" s="126">
        <v>0</v>
      </c>
      <c r="FZ343" s="126">
        <v>0</v>
      </c>
      <c r="GA343" s="126">
        <v>0</v>
      </c>
      <c r="GB343" s="126">
        <v>0</v>
      </c>
      <c r="GC343" s="126">
        <v>0</v>
      </c>
      <c r="GD343" s="126">
        <v>0</v>
      </c>
      <c r="GE343" s="126">
        <v>0</v>
      </c>
      <c r="GF343" s="126">
        <v>0</v>
      </c>
      <c r="GG343" s="126">
        <v>0</v>
      </c>
      <c r="GH343" s="126">
        <v>0</v>
      </c>
      <c r="GI343" s="126">
        <v>0</v>
      </c>
      <c r="GJ343" s="126">
        <v>0</v>
      </c>
      <c r="GK343" s="126">
        <v>0</v>
      </c>
      <c r="GL343" s="126">
        <v>0</v>
      </c>
      <c r="GM343" s="127" t="b">
        <v>0</v>
      </c>
      <c r="GN343" s="183" t="s">
        <v>993</v>
      </c>
      <c r="GO343" s="183" t="s">
        <v>993</v>
      </c>
      <c r="GP343" s="183" t="s">
        <v>993</v>
      </c>
      <c r="GQ343" s="183" t="s">
        <v>993</v>
      </c>
      <c r="GR343" s="127"/>
      <c r="GS343" s="123"/>
    </row>
    <row r="344" spans="1:201">
      <c r="A344" s="122"/>
      <c r="B344" s="210" t="s">
        <v>773</v>
      </c>
      <c r="C344" s="183" t="s">
        <v>1264</v>
      </c>
      <c r="D344" s="183" t="s">
        <v>74</v>
      </c>
      <c r="E344" s="183" t="s">
        <v>437</v>
      </c>
      <c r="F344" s="183" t="s">
        <v>986</v>
      </c>
      <c r="G344" s="183" t="s">
        <v>1259</v>
      </c>
      <c r="H344" s="183" t="s">
        <v>1260</v>
      </c>
      <c r="I344" s="183" t="s">
        <v>1265</v>
      </c>
      <c r="J344" s="183" t="s">
        <v>1266</v>
      </c>
      <c r="K344" s="126">
        <v>2</v>
      </c>
      <c r="L344" s="183" t="s">
        <v>74</v>
      </c>
      <c r="M344" s="183" t="s">
        <v>1013</v>
      </c>
      <c r="N344" s="183" t="s">
        <v>776</v>
      </c>
      <c r="O344" s="183" t="s">
        <v>1267</v>
      </c>
      <c r="P344" s="183" t="s">
        <v>290</v>
      </c>
      <c r="Q344" s="183" t="s">
        <v>290</v>
      </c>
      <c r="R344" s="127" t="b">
        <v>0</v>
      </c>
      <c r="S344" s="126">
        <v>0</v>
      </c>
      <c r="T344" s="127" t="b">
        <v>0</v>
      </c>
      <c r="U344" s="126">
        <v>0</v>
      </c>
      <c r="V344" s="127" t="b">
        <v>1</v>
      </c>
      <c r="W344" s="127" t="b">
        <v>1</v>
      </c>
      <c r="X344" s="183" t="s">
        <v>290</v>
      </c>
      <c r="Y344" s="183" t="b">
        <f t="shared" si="94"/>
        <v>1</v>
      </c>
      <c r="Z344" s="183" t="s">
        <v>993</v>
      </c>
      <c r="AA344" s="127" t="b">
        <v>0</v>
      </c>
      <c r="AB344" s="183" t="s">
        <v>993</v>
      </c>
      <c r="AC344" s="183" t="s">
        <v>993</v>
      </c>
      <c r="AD344" s="183" t="s">
        <v>993</v>
      </c>
      <c r="AE344" s="183">
        <f t="shared" si="118"/>
        <v>48</v>
      </c>
      <c r="AF344" s="183">
        <f t="shared" si="118"/>
        <v>39</v>
      </c>
      <c r="AG344" s="183">
        <f t="shared" si="118"/>
        <v>18</v>
      </c>
      <c r="AH344" s="183">
        <f t="shared" si="118"/>
        <v>48</v>
      </c>
      <c r="AI344" s="126">
        <v>48</v>
      </c>
      <c r="AJ344" s="126">
        <v>39</v>
      </c>
      <c r="AK344" s="126">
        <v>18</v>
      </c>
      <c r="AL344" s="126">
        <v>48</v>
      </c>
      <c r="AM344" s="126">
        <v>48</v>
      </c>
      <c r="AN344" s="126">
        <v>0</v>
      </c>
      <c r="AO344" s="126">
        <v>0</v>
      </c>
      <c r="AP344" s="126">
        <v>0</v>
      </c>
      <c r="AQ344" s="126">
        <v>0</v>
      </c>
      <c r="AR344" s="126">
        <v>0</v>
      </c>
      <c r="AS344" s="126">
        <v>0</v>
      </c>
      <c r="AT344" s="126">
        <v>0</v>
      </c>
      <c r="AU344" s="126">
        <v>0</v>
      </c>
      <c r="AV344" s="126">
        <v>0</v>
      </c>
      <c r="AW344" s="126">
        <v>0</v>
      </c>
      <c r="AX344" s="126">
        <v>0</v>
      </c>
      <c r="AY344" s="126">
        <v>0</v>
      </c>
      <c r="AZ344" s="126">
        <v>0</v>
      </c>
      <c r="BA344" s="126">
        <v>0</v>
      </c>
      <c r="BB344" s="126">
        <v>0</v>
      </c>
      <c r="BC344" s="127" t="b">
        <v>0</v>
      </c>
      <c r="BD344" s="127"/>
      <c r="BE344" s="183" t="s">
        <v>296</v>
      </c>
      <c r="BF344" s="126">
        <v>48</v>
      </c>
      <c r="BG344" s="183" t="s">
        <v>993</v>
      </c>
      <c r="BH344" s="126">
        <v>0</v>
      </c>
      <c r="BI344" s="183" t="s">
        <v>993</v>
      </c>
      <c r="BJ344" s="126">
        <v>0</v>
      </c>
      <c r="BK344" s="126">
        <v>0</v>
      </c>
      <c r="BL344" s="126">
        <v>0</v>
      </c>
      <c r="BM344" s="183" t="s">
        <v>993</v>
      </c>
      <c r="BN344" s="183" t="s">
        <v>993</v>
      </c>
      <c r="BO344" s="183" t="s">
        <v>993</v>
      </c>
      <c r="BP344" s="126">
        <v>0</v>
      </c>
      <c r="BQ344" s="183" t="s">
        <v>993</v>
      </c>
      <c r="BR344" s="126">
        <v>0</v>
      </c>
      <c r="BS344" s="183" t="s">
        <v>993</v>
      </c>
      <c r="BT344" s="126">
        <v>0</v>
      </c>
      <c r="BU344" s="126">
        <v>0</v>
      </c>
      <c r="BV344" s="126">
        <v>0</v>
      </c>
      <c r="BW344" s="183" t="s">
        <v>993</v>
      </c>
      <c r="BX344" s="126">
        <v>0</v>
      </c>
      <c r="BY344" s="183" t="s">
        <v>993</v>
      </c>
      <c r="BZ344" s="126">
        <v>0</v>
      </c>
      <c r="CA344" s="183" t="s">
        <v>993</v>
      </c>
      <c r="CB344" s="126">
        <v>0</v>
      </c>
      <c r="CC344" s="126">
        <v>0</v>
      </c>
      <c r="CD344" s="126">
        <v>0</v>
      </c>
      <c r="CE344" s="183" t="s">
        <v>993</v>
      </c>
      <c r="CF344" s="126">
        <v>0</v>
      </c>
      <c r="CG344" s="183" t="s">
        <v>993</v>
      </c>
      <c r="CH344" s="126">
        <v>0</v>
      </c>
      <c r="CI344" s="183" t="s">
        <v>993</v>
      </c>
      <c r="CJ344" s="126">
        <v>0</v>
      </c>
      <c r="CK344" s="126">
        <v>0</v>
      </c>
      <c r="CL344" s="126">
        <v>0</v>
      </c>
      <c r="CM344" s="126">
        <v>19</v>
      </c>
      <c r="CN344" s="126">
        <v>0</v>
      </c>
      <c r="CO344" s="126">
        <v>0</v>
      </c>
      <c r="CP344" s="126">
        <v>0</v>
      </c>
      <c r="CQ344" s="126">
        <v>0</v>
      </c>
      <c r="CR344" s="126">
        <v>4</v>
      </c>
      <c r="CS344" s="126">
        <v>5</v>
      </c>
      <c r="CT344" s="126">
        <v>0</v>
      </c>
      <c r="CU344" s="126">
        <v>0</v>
      </c>
      <c r="CV344" s="126">
        <v>0</v>
      </c>
      <c r="CW344" s="126">
        <v>0</v>
      </c>
      <c r="CX344" s="126">
        <v>0</v>
      </c>
      <c r="CY344" s="126">
        <v>0</v>
      </c>
      <c r="CZ344" s="126">
        <v>0</v>
      </c>
      <c r="DA344" s="126">
        <v>0</v>
      </c>
      <c r="DB344" s="126">
        <v>0</v>
      </c>
      <c r="DC344" s="126">
        <v>0</v>
      </c>
      <c r="DD344" s="126">
        <v>0</v>
      </c>
      <c r="DE344" s="126">
        <v>0</v>
      </c>
      <c r="DF344" s="126">
        <v>0</v>
      </c>
      <c r="DG344" s="127" t="b">
        <v>0</v>
      </c>
      <c r="DH344" s="183" t="s">
        <v>999</v>
      </c>
      <c r="DI344" s="183" t="s">
        <v>1000</v>
      </c>
      <c r="DJ344" s="183" t="s">
        <v>270</v>
      </c>
      <c r="DK344" s="183" t="s">
        <v>434</v>
      </c>
      <c r="DL344" s="126">
        <v>684</v>
      </c>
      <c r="DM344" s="126">
        <v>239</v>
      </c>
      <c r="DN344" s="126">
        <v>438</v>
      </c>
      <c r="DO344" s="126">
        <v>7</v>
      </c>
      <c r="DP344" s="126">
        <v>10166</v>
      </c>
      <c r="DQ344" s="126">
        <v>669</v>
      </c>
      <c r="DR344" s="167">
        <f t="shared" si="121"/>
        <v>0.58025114155251145</v>
      </c>
      <c r="DS344" s="168">
        <f t="shared" si="122"/>
        <v>15.027346637102735</v>
      </c>
      <c r="DT344" s="126">
        <v>684</v>
      </c>
      <c r="DU344" s="126">
        <v>5</v>
      </c>
      <c r="DV344" s="126">
        <v>629</v>
      </c>
      <c r="DW344" s="126">
        <v>16</v>
      </c>
      <c r="DX344" s="126">
        <v>29</v>
      </c>
      <c r="DY344" s="126">
        <v>0</v>
      </c>
      <c r="DZ344" s="126">
        <v>5</v>
      </c>
      <c r="EA344" s="126">
        <v>0</v>
      </c>
      <c r="EB344" s="126">
        <v>669</v>
      </c>
      <c r="EC344" s="126">
        <v>153</v>
      </c>
      <c r="ED344" s="126">
        <v>454</v>
      </c>
      <c r="EE344" s="126">
        <v>21</v>
      </c>
      <c r="EF344" s="126">
        <v>7</v>
      </c>
      <c r="EG344" s="126">
        <v>3</v>
      </c>
      <c r="EH344" s="126">
        <v>0</v>
      </c>
      <c r="EI344" s="126">
        <v>7</v>
      </c>
      <c r="EJ344" s="126">
        <v>24</v>
      </c>
      <c r="EK344" s="126">
        <v>0</v>
      </c>
      <c r="EL344" s="126">
        <v>516</v>
      </c>
      <c r="EM344" s="126">
        <v>491</v>
      </c>
      <c r="EN344" s="126">
        <v>10</v>
      </c>
      <c r="EO344" s="126">
        <v>15</v>
      </c>
      <c r="EP344" s="126">
        <v>0</v>
      </c>
      <c r="EQ344" s="126">
        <v>10</v>
      </c>
      <c r="ER344" s="127" t="b">
        <v>0</v>
      </c>
      <c r="ES344" s="127" t="b">
        <v>0</v>
      </c>
      <c r="ET344" s="127" t="b">
        <v>0</v>
      </c>
      <c r="EU344" s="128">
        <v>0.254</v>
      </c>
      <c r="EV344" s="128">
        <v>0.113</v>
      </c>
      <c r="EW344" s="128">
        <v>7.5999999999999998E-2</v>
      </c>
      <c r="EX344" s="128">
        <v>3.7000000000000005E-2</v>
      </c>
      <c r="EY344" s="128">
        <v>0.128</v>
      </c>
      <c r="EZ344" s="128">
        <v>0.18</v>
      </c>
      <c r="FA344" s="127" t="b">
        <v>0</v>
      </c>
      <c r="FB344" s="127" t="b">
        <v>0</v>
      </c>
      <c r="FC344" s="127" t="b">
        <v>0</v>
      </c>
      <c r="FD344" s="128">
        <v>0</v>
      </c>
      <c r="FE344" s="128">
        <v>0</v>
      </c>
      <c r="FF344" s="128">
        <v>0</v>
      </c>
      <c r="FG344" s="128">
        <v>0</v>
      </c>
      <c r="FH344" s="128">
        <v>0</v>
      </c>
      <c r="FI344" s="128">
        <v>0</v>
      </c>
      <c r="FJ344" s="127" t="b">
        <v>0</v>
      </c>
      <c r="FK344" s="127" t="b">
        <v>0</v>
      </c>
      <c r="FL344" s="127" t="b">
        <v>0</v>
      </c>
      <c r="FM344" s="128">
        <v>0</v>
      </c>
      <c r="FN344" s="128">
        <v>0</v>
      </c>
      <c r="FO344" s="128">
        <v>0</v>
      </c>
      <c r="FP344" s="128">
        <v>0</v>
      </c>
      <c r="FQ344" s="128">
        <v>0</v>
      </c>
      <c r="FR344" s="128">
        <v>0</v>
      </c>
      <c r="FS344" s="183" t="s">
        <v>993</v>
      </c>
      <c r="FT344" s="128">
        <v>0</v>
      </c>
      <c r="FU344" s="126">
        <v>0</v>
      </c>
      <c r="FV344" s="126">
        <v>516</v>
      </c>
      <c r="FW344" s="126">
        <v>0</v>
      </c>
      <c r="FX344" s="126">
        <v>0</v>
      </c>
      <c r="FY344" s="126">
        <v>0</v>
      </c>
      <c r="FZ344" s="126">
        <v>0</v>
      </c>
      <c r="GA344" s="126">
        <v>0</v>
      </c>
      <c r="GB344" s="126">
        <v>0</v>
      </c>
      <c r="GC344" s="126">
        <v>0</v>
      </c>
      <c r="GD344" s="126">
        <v>0</v>
      </c>
      <c r="GE344" s="126">
        <v>0</v>
      </c>
      <c r="GF344" s="126">
        <v>0</v>
      </c>
      <c r="GG344" s="126">
        <v>0</v>
      </c>
      <c r="GH344" s="126">
        <v>0</v>
      </c>
      <c r="GI344" s="126">
        <v>0</v>
      </c>
      <c r="GJ344" s="126">
        <v>0</v>
      </c>
      <c r="GK344" s="126">
        <v>0</v>
      </c>
      <c r="GL344" s="126">
        <v>0</v>
      </c>
      <c r="GM344" s="127" t="b">
        <v>0</v>
      </c>
      <c r="GN344" s="183" t="s">
        <v>993</v>
      </c>
      <c r="GO344" s="183" t="s">
        <v>993</v>
      </c>
      <c r="GP344" s="183" t="s">
        <v>993</v>
      </c>
      <c r="GQ344" s="183" t="s">
        <v>993</v>
      </c>
      <c r="GR344" s="127"/>
      <c r="GS344" s="123"/>
    </row>
    <row r="345" spans="1:201">
      <c r="A345" s="122"/>
      <c r="B345" s="210" t="s">
        <v>765</v>
      </c>
      <c r="C345" s="183" t="s">
        <v>1268</v>
      </c>
      <c r="D345" s="183" t="s">
        <v>71</v>
      </c>
      <c r="E345" s="183" t="s">
        <v>437</v>
      </c>
      <c r="F345" s="183" t="s">
        <v>986</v>
      </c>
      <c r="G345" s="183" t="s">
        <v>1259</v>
      </c>
      <c r="H345" s="183" t="s">
        <v>1260</v>
      </c>
      <c r="I345" s="183" t="s">
        <v>1269</v>
      </c>
      <c r="J345" s="183" t="s">
        <v>1270</v>
      </c>
      <c r="K345" s="126">
        <v>1</v>
      </c>
      <c r="L345" s="183" t="s">
        <v>71</v>
      </c>
      <c r="M345" s="183" t="s">
        <v>1019</v>
      </c>
      <c r="N345" s="183" t="s">
        <v>762</v>
      </c>
      <c r="O345" s="183" t="s">
        <v>1058</v>
      </c>
      <c r="P345" s="183" t="s">
        <v>290</v>
      </c>
      <c r="Q345" s="183" t="s">
        <v>290</v>
      </c>
      <c r="R345" s="127" t="b">
        <v>0</v>
      </c>
      <c r="S345" s="126">
        <v>0</v>
      </c>
      <c r="T345" s="127" t="b">
        <v>0</v>
      </c>
      <c r="U345" s="126">
        <v>0</v>
      </c>
      <c r="V345" s="127" t="b">
        <v>0</v>
      </c>
      <c r="W345" s="127" t="b">
        <v>1</v>
      </c>
      <c r="X345" s="183" t="s">
        <v>290</v>
      </c>
      <c r="Y345" s="183" t="b">
        <f t="shared" si="94"/>
        <v>1</v>
      </c>
      <c r="Z345" s="183" t="s">
        <v>993</v>
      </c>
      <c r="AA345" s="127" t="b">
        <v>0</v>
      </c>
      <c r="AB345" s="183" t="s">
        <v>993</v>
      </c>
      <c r="AC345" s="183" t="s">
        <v>993</v>
      </c>
      <c r="AD345" s="183" t="s">
        <v>993</v>
      </c>
      <c r="AE345" s="183">
        <f t="shared" si="118"/>
        <v>55</v>
      </c>
      <c r="AF345" s="183">
        <f t="shared" si="118"/>
        <v>55</v>
      </c>
      <c r="AG345" s="183">
        <f t="shared" si="118"/>
        <v>24</v>
      </c>
      <c r="AH345" s="183">
        <f t="shared" si="118"/>
        <v>55</v>
      </c>
      <c r="AI345" s="126">
        <v>55</v>
      </c>
      <c r="AJ345" s="126">
        <v>55</v>
      </c>
      <c r="AK345" s="126">
        <v>24</v>
      </c>
      <c r="AL345" s="126">
        <v>55</v>
      </c>
      <c r="AM345" s="126">
        <v>0</v>
      </c>
      <c r="AN345" s="126">
        <v>0</v>
      </c>
      <c r="AO345" s="126">
        <v>0</v>
      </c>
      <c r="AP345" s="126">
        <v>0</v>
      </c>
      <c r="AQ345" s="126">
        <v>0</v>
      </c>
      <c r="AR345" s="126">
        <v>0</v>
      </c>
      <c r="AS345" s="126">
        <v>0</v>
      </c>
      <c r="AT345" s="126">
        <v>0</v>
      </c>
      <c r="AU345" s="126">
        <v>0</v>
      </c>
      <c r="AV345" s="126">
        <v>0</v>
      </c>
      <c r="AW345" s="126">
        <v>0</v>
      </c>
      <c r="AX345" s="126">
        <v>0</v>
      </c>
      <c r="AY345" s="126">
        <v>0</v>
      </c>
      <c r="AZ345" s="126">
        <v>0</v>
      </c>
      <c r="BA345" s="126">
        <v>0</v>
      </c>
      <c r="BB345" s="126">
        <v>0</v>
      </c>
      <c r="BC345" s="127" t="b">
        <v>0</v>
      </c>
      <c r="BD345" s="127"/>
      <c r="BE345" s="183" t="s">
        <v>298</v>
      </c>
      <c r="BF345" s="126">
        <v>55</v>
      </c>
      <c r="BG345" s="183" t="s">
        <v>993</v>
      </c>
      <c r="BH345" s="126">
        <v>0</v>
      </c>
      <c r="BI345" s="183" t="s">
        <v>993</v>
      </c>
      <c r="BJ345" s="126">
        <v>0</v>
      </c>
      <c r="BK345" s="126">
        <v>0</v>
      </c>
      <c r="BL345" s="126">
        <v>0</v>
      </c>
      <c r="BM345" s="183" t="s">
        <v>993</v>
      </c>
      <c r="BN345" s="183" t="s">
        <v>993</v>
      </c>
      <c r="BO345" s="183" t="s">
        <v>993</v>
      </c>
      <c r="BP345" s="126">
        <v>0</v>
      </c>
      <c r="BQ345" s="183" t="s">
        <v>993</v>
      </c>
      <c r="BR345" s="126">
        <v>0</v>
      </c>
      <c r="BS345" s="183" t="s">
        <v>993</v>
      </c>
      <c r="BT345" s="126">
        <v>0</v>
      </c>
      <c r="BU345" s="126">
        <v>0</v>
      </c>
      <c r="BV345" s="126">
        <v>0</v>
      </c>
      <c r="BW345" s="183" t="s">
        <v>993</v>
      </c>
      <c r="BX345" s="126">
        <v>0</v>
      </c>
      <c r="BY345" s="183" t="s">
        <v>993</v>
      </c>
      <c r="BZ345" s="126">
        <v>0</v>
      </c>
      <c r="CA345" s="183" t="s">
        <v>993</v>
      </c>
      <c r="CB345" s="126">
        <v>0</v>
      </c>
      <c r="CC345" s="126">
        <v>0</v>
      </c>
      <c r="CD345" s="126">
        <v>0</v>
      </c>
      <c r="CE345" s="183" t="s">
        <v>993</v>
      </c>
      <c r="CF345" s="126">
        <v>0</v>
      </c>
      <c r="CG345" s="183" t="s">
        <v>993</v>
      </c>
      <c r="CH345" s="126">
        <v>0</v>
      </c>
      <c r="CI345" s="183" t="s">
        <v>993</v>
      </c>
      <c r="CJ345" s="126">
        <v>0</v>
      </c>
      <c r="CK345" s="126">
        <v>0</v>
      </c>
      <c r="CL345" s="126">
        <v>0</v>
      </c>
      <c r="CM345" s="126">
        <v>23</v>
      </c>
      <c r="CN345" s="126">
        <v>0.6</v>
      </c>
      <c r="CO345" s="126">
        <v>4</v>
      </c>
      <c r="CP345" s="126">
        <v>1.8</v>
      </c>
      <c r="CQ345" s="126">
        <v>0</v>
      </c>
      <c r="CR345" s="126">
        <v>0</v>
      </c>
      <c r="CS345" s="126">
        <v>0</v>
      </c>
      <c r="CT345" s="126">
        <v>0</v>
      </c>
      <c r="CU345" s="126">
        <v>0</v>
      </c>
      <c r="CV345" s="126">
        <v>0</v>
      </c>
      <c r="CW345" s="126">
        <v>0</v>
      </c>
      <c r="CX345" s="126">
        <v>0</v>
      </c>
      <c r="CY345" s="126">
        <v>0</v>
      </c>
      <c r="CZ345" s="126">
        <v>0</v>
      </c>
      <c r="DA345" s="126">
        <v>0</v>
      </c>
      <c r="DB345" s="126">
        <v>0</v>
      </c>
      <c r="DC345" s="126">
        <v>0</v>
      </c>
      <c r="DD345" s="126">
        <v>0</v>
      </c>
      <c r="DE345" s="126">
        <v>0</v>
      </c>
      <c r="DF345" s="126">
        <v>0</v>
      </c>
      <c r="DG345" s="127" t="b">
        <v>0</v>
      </c>
      <c r="DH345" s="183" t="s">
        <v>999</v>
      </c>
      <c r="DI345" s="183" t="s">
        <v>270</v>
      </c>
      <c r="DJ345" s="183" t="s">
        <v>1000</v>
      </c>
      <c r="DK345" s="183" t="s">
        <v>1055</v>
      </c>
      <c r="DL345" s="126">
        <v>1058</v>
      </c>
      <c r="DM345" s="126">
        <v>554</v>
      </c>
      <c r="DN345" s="126">
        <v>344</v>
      </c>
      <c r="DO345" s="126">
        <v>160</v>
      </c>
      <c r="DP345" s="126">
        <v>15965</v>
      </c>
      <c r="DQ345" s="126">
        <v>1054</v>
      </c>
      <c r="DR345" s="167">
        <f t="shared" si="121"/>
        <v>0.79526774595267746</v>
      </c>
      <c r="DS345" s="168">
        <f t="shared" si="122"/>
        <v>15.118371212121213</v>
      </c>
      <c r="DT345" s="126">
        <v>1058</v>
      </c>
      <c r="DU345" s="126">
        <v>7</v>
      </c>
      <c r="DV345" s="126">
        <v>929</v>
      </c>
      <c r="DW345" s="126">
        <v>19</v>
      </c>
      <c r="DX345" s="126">
        <v>103</v>
      </c>
      <c r="DY345" s="126">
        <v>0</v>
      </c>
      <c r="DZ345" s="126">
        <v>0</v>
      </c>
      <c r="EA345" s="126">
        <v>0</v>
      </c>
      <c r="EB345" s="126">
        <v>1054</v>
      </c>
      <c r="EC345" s="126">
        <v>9</v>
      </c>
      <c r="ED345" s="126">
        <v>864</v>
      </c>
      <c r="EE345" s="126">
        <v>25</v>
      </c>
      <c r="EF345" s="126">
        <v>37</v>
      </c>
      <c r="EG345" s="126">
        <v>31</v>
      </c>
      <c r="EH345" s="126">
        <v>3</v>
      </c>
      <c r="EI345" s="126">
        <v>56</v>
      </c>
      <c r="EJ345" s="126">
        <v>29</v>
      </c>
      <c r="EK345" s="126">
        <v>0</v>
      </c>
      <c r="EL345" s="126">
        <v>1045</v>
      </c>
      <c r="EM345" s="126">
        <v>1037</v>
      </c>
      <c r="EN345" s="126">
        <v>3</v>
      </c>
      <c r="EO345" s="126">
        <v>4</v>
      </c>
      <c r="EP345" s="126">
        <v>1</v>
      </c>
      <c r="EQ345" s="126">
        <v>0</v>
      </c>
      <c r="ER345" s="127" t="b">
        <v>0</v>
      </c>
      <c r="ES345" s="127" t="b">
        <v>0</v>
      </c>
      <c r="ET345" s="127" t="b">
        <v>0</v>
      </c>
      <c r="EU345" s="128">
        <v>0.39500000000000002</v>
      </c>
      <c r="EV345" s="128">
        <v>0.22800000000000001</v>
      </c>
      <c r="EW345" s="128">
        <v>0.182</v>
      </c>
      <c r="EX345" s="128">
        <v>7.0000000000000007E-2</v>
      </c>
      <c r="EY345" s="128">
        <v>7.400000000000001E-2</v>
      </c>
      <c r="EZ345" s="128">
        <v>0.24399999999999999</v>
      </c>
      <c r="FA345" s="127" t="b">
        <v>0</v>
      </c>
      <c r="FB345" s="127" t="b">
        <v>0</v>
      </c>
      <c r="FC345" s="127" t="b">
        <v>0</v>
      </c>
      <c r="FD345" s="128">
        <v>0</v>
      </c>
      <c r="FE345" s="128">
        <v>0</v>
      </c>
      <c r="FF345" s="128">
        <v>0</v>
      </c>
      <c r="FG345" s="128">
        <v>0</v>
      </c>
      <c r="FH345" s="128">
        <v>0</v>
      </c>
      <c r="FI345" s="128">
        <v>0</v>
      </c>
      <c r="FJ345" s="127" t="b">
        <v>0</v>
      </c>
      <c r="FK345" s="127" t="b">
        <v>0</v>
      </c>
      <c r="FL345" s="127" t="b">
        <v>0</v>
      </c>
      <c r="FM345" s="128">
        <v>0</v>
      </c>
      <c r="FN345" s="128">
        <v>0</v>
      </c>
      <c r="FO345" s="128">
        <v>0</v>
      </c>
      <c r="FP345" s="128">
        <v>0</v>
      </c>
      <c r="FQ345" s="128">
        <v>0</v>
      </c>
      <c r="FR345" s="128">
        <v>0</v>
      </c>
      <c r="FS345" s="183" t="s">
        <v>993</v>
      </c>
      <c r="FT345" s="128">
        <v>0</v>
      </c>
      <c r="FU345" s="126">
        <v>0</v>
      </c>
      <c r="FV345" s="126">
        <v>1045</v>
      </c>
      <c r="FW345" s="126">
        <v>0</v>
      </c>
      <c r="FX345" s="126">
        <v>0</v>
      </c>
      <c r="FY345" s="126">
        <v>0</v>
      </c>
      <c r="FZ345" s="126">
        <v>0</v>
      </c>
      <c r="GA345" s="126">
        <v>0</v>
      </c>
      <c r="GB345" s="126">
        <v>0</v>
      </c>
      <c r="GC345" s="126">
        <v>0</v>
      </c>
      <c r="GD345" s="126">
        <v>0</v>
      </c>
      <c r="GE345" s="126">
        <v>0</v>
      </c>
      <c r="GF345" s="126">
        <v>0</v>
      </c>
      <c r="GG345" s="126">
        <v>0</v>
      </c>
      <c r="GH345" s="126">
        <v>0</v>
      </c>
      <c r="GI345" s="126">
        <v>0</v>
      </c>
      <c r="GJ345" s="126">
        <v>0</v>
      </c>
      <c r="GK345" s="126">
        <v>0</v>
      </c>
      <c r="GL345" s="126">
        <v>0</v>
      </c>
      <c r="GM345" s="127" t="b">
        <v>0</v>
      </c>
      <c r="GN345" s="183" t="s">
        <v>993</v>
      </c>
      <c r="GO345" s="183" t="s">
        <v>993</v>
      </c>
      <c r="GP345" s="183" t="s">
        <v>993</v>
      </c>
      <c r="GQ345" s="183" t="s">
        <v>993</v>
      </c>
      <c r="GR345" s="127"/>
      <c r="GS345" s="123"/>
    </row>
    <row r="346" spans="1:201">
      <c r="A346" s="122"/>
      <c r="B346" s="210" t="s">
        <v>765</v>
      </c>
      <c r="C346" s="183" t="s">
        <v>1268</v>
      </c>
      <c r="D346" s="183" t="s">
        <v>71</v>
      </c>
      <c r="E346" s="183" t="s">
        <v>437</v>
      </c>
      <c r="F346" s="183" t="s">
        <v>986</v>
      </c>
      <c r="G346" s="183" t="s">
        <v>1259</v>
      </c>
      <c r="H346" s="183" t="s">
        <v>1260</v>
      </c>
      <c r="I346" s="183" t="s">
        <v>1269</v>
      </c>
      <c r="J346" s="183" t="s">
        <v>1270</v>
      </c>
      <c r="K346" s="126">
        <v>2</v>
      </c>
      <c r="L346" s="183" t="s">
        <v>71</v>
      </c>
      <c r="M346" s="183" t="s">
        <v>1012</v>
      </c>
      <c r="N346" s="183" t="s">
        <v>696</v>
      </c>
      <c r="O346" s="183" t="s">
        <v>1058</v>
      </c>
      <c r="P346" s="183" t="s">
        <v>290</v>
      </c>
      <c r="Q346" s="183" t="s">
        <v>290</v>
      </c>
      <c r="R346" s="127" t="b">
        <v>1</v>
      </c>
      <c r="S346" s="126">
        <v>5</v>
      </c>
      <c r="T346" s="127" t="b">
        <v>0</v>
      </c>
      <c r="U346" s="126">
        <v>0</v>
      </c>
      <c r="V346" s="127" t="b">
        <v>0</v>
      </c>
      <c r="W346" s="127" t="b">
        <v>0</v>
      </c>
      <c r="X346" s="183" t="s">
        <v>290</v>
      </c>
      <c r="Y346" s="183" t="b">
        <f t="shared" si="94"/>
        <v>1</v>
      </c>
      <c r="Z346" s="183" t="s">
        <v>993</v>
      </c>
      <c r="AA346" s="127" t="b">
        <v>0</v>
      </c>
      <c r="AB346" s="183" t="s">
        <v>993</v>
      </c>
      <c r="AC346" s="183" t="s">
        <v>993</v>
      </c>
      <c r="AD346" s="183" t="s">
        <v>993</v>
      </c>
      <c r="AE346" s="183">
        <f t="shared" si="118"/>
        <v>45</v>
      </c>
      <c r="AF346" s="183">
        <f t="shared" si="118"/>
        <v>44</v>
      </c>
      <c r="AG346" s="183">
        <f t="shared" si="118"/>
        <v>25</v>
      </c>
      <c r="AH346" s="183">
        <f t="shared" si="118"/>
        <v>45</v>
      </c>
      <c r="AI346" s="126">
        <v>45</v>
      </c>
      <c r="AJ346" s="126">
        <v>44</v>
      </c>
      <c r="AK346" s="126">
        <v>25</v>
      </c>
      <c r="AL346" s="126">
        <v>45</v>
      </c>
      <c r="AM346" s="126">
        <v>0</v>
      </c>
      <c r="AN346" s="126">
        <v>0</v>
      </c>
      <c r="AO346" s="126">
        <v>0</v>
      </c>
      <c r="AP346" s="126">
        <v>0</v>
      </c>
      <c r="AQ346" s="126">
        <v>0</v>
      </c>
      <c r="AR346" s="126">
        <v>0</v>
      </c>
      <c r="AS346" s="126">
        <v>0</v>
      </c>
      <c r="AT346" s="126">
        <v>0</v>
      </c>
      <c r="AU346" s="126">
        <v>0</v>
      </c>
      <c r="AV346" s="126">
        <v>0</v>
      </c>
      <c r="AW346" s="126">
        <v>0</v>
      </c>
      <c r="AX346" s="126">
        <v>0</v>
      </c>
      <c r="AY346" s="126">
        <v>0</v>
      </c>
      <c r="AZ346" s="126">
        <v>0</v>
      </c>
      <c r="BA346" s="126">
        <v>0</v>
      </c>
      <c r="BB346" s="126">
        <v>0</v>
      </c>
      <c r="BC346" s="127" t="b">
        <v>0</v>
      </c>
      <c r="BD346" s="127"/>
      <c r="BE346" s="183" t="s">
        <v>298</v>
      </c>
      <c r="BF346" s="126">
        <v>45</v>
      </c>
      <c r="BG346" s="183" t="s">
        <v>993</v>
      </c>
      <c r="BH346" s="126">
        <v>0</v>
      </c>
      <c r="BI346" s="183" t="s">
        <v>993</v>
      </c>
      <c r="BJ346" s="126">
        <v>0</v>
      </c>
      <c r="BK346" s="126">
        <v>0</v>
      </c>
      <c r="BL346" s="126">
        <v>0</v>
      </c>
      <c r="BM346" s="183" t="s">
        <v>993</v>
      </c>
      <c r="BN346" s="183" t="s">
        <v>993</v>
      </c>
      <c r="BO346" s="183" t="s">
        <v>993</v>
      </c>
      <c r="BP346" s="126">
        <v>0</v>
      </c>
      <c r="BQ346" s="183" t="s">
        <v>993</v>
      </c>
      <c r="BR346" s="126">
        <v>0</v>
      </c>
      <c r="BS346" s="183" t="s">
        <v>993</v>
      </c>
      <c r="BT346" s="126">
        <v>0</v>
      </c>
      <c r="BU346" s="126">
        <v>0</v>
      </c>
      <c r="BV346" s="126">
        <v>0</v>
      </c>
      <c r="BW346" s="183" t="s">
        <v>993</v>
      </c>
      <c r="BX346" s="126">
        <v>0</v>
      </c>
      <c r="BY346" s="183" t="s">
        <v>993</v>
      </c>
      <c r="BZ346" s="126">
        <v>0</v>
      </c>
      <c r="CA346" s="183" t="s">
        <v>993</v>
      </c>
      <c r="CB346" s="126">
        <v>0</v>
      </c>
      <c r="CC346" s="126">
        <v>0</v>
      </c>
      <c r="CD346" s="126">
        <v>0</v>
      </c>
      <c r="CE346" s="183" t="s">
        <v>993</v>
      </c>
      <c r="CF346" s="126">
        <v>0</v>
      </c>
      <c r="CG346" s="183" t="s">
        <v>993</v>
      </c>
      <c r="CH346" s="126">
        <v>0</v>
      </c>
      <c r="CI346" s="183" t="s">
        <v>993</v>
      </c>
      <c r="CJ346" s="126">
        <v>0</v>
      </c>
      <c r="CK346" s="126">
        <v>0</v>
      </c>
      <c r="CL346" s="126">
        <v>0</v>
      </c>
      <c r="CM346" s="126">
        <v>25</v>
      </c>
      <c r="CN346" s="126">
        <v>0</v>
      </c>
      <c r="CO346" s="126">
        <v>3</v>
      </c>
      <c r="CP346" s="126">
        <v>1.8</v>
      </c>
      <c r="CQ346" s="126">
        <v>0</v>
      </c>
      <c r="CR346" s="126">
        <v>0</v>
      </c>
      <c r="CS346" s="126">
        <v>0</v>
      </c>
      <c r="CT346" s="126">
        <v>0</v>
      </c>
      <c r="CU346" s="126">
        <v>0</v>
      </c>
      <c r="CV346" s="126">
        <v>0</v>
      </c>
      <c r="CW346" s="126">
        <v>0</v>
      </c>
      <c r="CX346" s="126">
        <v>0</v>
      </c>
      <c r="CY346" s="126">
        <v>0</v>
      </c>
      <c r="CZ346" s="126">
        <v>0</v>
      </c>
      <c r="DA346" s="126">
        <v>0</v>
      </c>
      <c r="DB346" s="126">
        <v>0</v>
      </c>
      <c r="DC346" s="126">
        <v>0</v>
      </c>
      <c r="DD346" s="126">
        <v>0</v>
      </c>
      <c r="DE346" s="126">
        <v>0</v>
      </c>
      <c r="DF346" s="126">
        <v>0</v>
      </c>
      <c r="DG346" s="127" t="b">
        <v>0</v>
      </c>
      <c r="DH346" s="183" t="s">
        <v>999</v>
      </c>
      <c r="DI346" s="183" t="s">
        <v>270</v>
      </c>
      <c r="DJ346" s="183" t="s">
        <v>434</v>
      </c>
      <c r="DK346" s="183" t="s">
        <v>993</v>
      </c>
      <c r="DL346" s="126">
        <v>802</v>
      </c>
      <c r="DM346" s="126">
        <v>280</v>
      </c>
      <c r="DN346" s="126">
        <v>340</v>
      </c>
      <c r="DO346" s="126">
        <v>182</v>
      </c>
      <c r="DP346" s="126">
        <v>12345</v>
      </c>
      <c r="DQ346" s="126">
        <v>798</v>
      </c>
      <c r="DR346" s="167">
        <f t="shared" si="121"/>
        <v>0.75159817351598168</v>
      </c>
      <c r="DS346" s="168">
        <f t="shared" si="122"/>
        <v>15.43125</v>
      </c>
      <c r="DT346" s="126">
        <v>802</v>
      </c>
      <c r="DU346" s="126">
        <v>9</v>
      </c>
      <c r="DV346" s="126">
        <v>656</v>
      </c>
      <c r="DW346" s="126">
        <v>18</v>
      </c>
      <c r="DX346" s="126">
        <v>119</v>
      </c>
      <c r="DY346" s="126">
        <v>0</v>
      </c>
      <c r="DZ346" s="126">
        <v>0</v>
      </c>
      <c r="EA346" s="126">
        <v>0</v>
      </c>
      <c r="EB346" s="126">
        <v>798</v>
      </c>
      <c r="EC346" s="126">
        <v>7</v>
      </c>
      <c r="ED346" s="126">
        <v>598</v>
      </c>
      <c r="EE346" s="126">
        <v>37</v>
      </c>
      <c r="EF346" s="126">
        <v>16</v>
      </c>
      <c r="EG346" s="126">
        <v>41</v>
      </c>
      <c r="EH346" s="126">
        <v>7</v>
      </c>
      <c r="EI346" s="126">
        <v>53</v>
      </c>
      <c r="EJ346" s="126">
        <v>39</v>
      </c>
      <c r="EK346" s="126">
        <v>0</v>
      </c>
      <c r="EL346" s="126">
        <v>791</v>
      </c>
      <c r="EM346" s="126">
        <v>775</v>
      </c>
      <c r="EN346" s="126">
        <v>14</v>
      </c>
      <c r="EO346" s="126">
        <v>2</v>
      </c>
      <c r="EP346" s="126">
        <v>0</v>
      </c>
      <c r="EQ346" s="126">
        <v>0</v>
      </c>
      <c r="ER346" s="127" t="b">
        <v>0</v>
      </c>
      <c r="ES346" s="127" t="b">
        <v>0</v>
      </c>
      <c r="ET346" s="127" t="b">
        <v>0</v>
      </c>
      <c r="EU346" s="128">
        <v>0.37799999999999995</v>
      </c>
      <c r="EV346" s="128">
        <v>0.23</v>
      </c>
      <c r="EW346" s="128">
        <v>0.17600000000000002</v>
      </c>
      <c r="EX346" s="128">
        <v>7.0999999999999994E-2</v>
      </c>
      <c r="EY346" s="128">
        <v>8.0000000000000002E-3</v>
      </c>
      <c r="EZ346" s="128">
        <v>0.19</v>
      </c>
      <c r="FA346" s="127" t="b">
        <v>0</v>
      </c>
      <c r="FB346" s="127" t="b">
        <v>0</v>
      </c>
      <c r="FC346" s="127" t="b">
        <v>0</v>
      </c>
      <c r="FD346" s="128">
        <v>0</v>
      </c>
      <c r="FE346" s="128">
        <v>0</v>
      </c>
      <c r="FF346" s="128">
        <v>0</v>
      </c>
      <c r="FG346" s="128">
        <v>0</v>
      </c>
      <c r="FH346" s="128">
        <v>0</v>
      </c>
      <c r="FI346" s="128">
        <v>0</v>
      </c>
      <c r="FJ346" s="127" t="b">
        <v>0</v>
      </c>
      <c r="FK346" s="127" t="b">
        <v>0</v>
      </c>
      <c r="FL346" s="127" t="b">
        <v>0</v>
      </c>
      <c r="FM346" s="128">
        <v>0</v>
      </c>
      <c r="FN346" s="128">
        <v>0</v>
      </c>
      <c r="FO346" s="128">
        <v>0</v>
      </c>
      <c r="FP346" s="128">
        <v>0</v>
      </c>
      <c r="FQ346" s="128">
        <v>0</v>
      </c>
      <c r="FR346" s="128">
        <v>0</v>
      </c>
      <c r="FS346" s="183" t="s">
        <v>993</v>
      </c>
      <c r="FT346" s="128">
        <v>0</v>
      </c>
      <c r="FU346" s="126">
        <v>0</v>
      </c>
      <c r="FV346" s="126">
        <v>791</v>
      </c>
      <c r="FW346" s="126">
        <v>0</v>
      </c>
      <c r="FX346" s="126">
        <v>0</v>
      </c>
      <c r="FY346" s="126">
        <v>0</v>
      </c>
      <c r="FZ346" s="126">
        <v>0</v>
      </c>
      <c r="GA346" s="126">
        <v>0</v>
      </c>
      <c r="GB346" s="126">
        <v>0</v>
      </c>
      <c r="GC346" s="126">
        <v>0</v>
      </c>
      <c r="GD346" s="126">
        <v>0</v>
      </c>
      <c r="GE346" s="126">
        <v>0</v>
      </c>
      <c r="GF346" s="126">
        <v>0</v>
      </c>
      <c r="GG346" s="126">
        <v>0</v>
      </c>
      <c r="GH346" s="126">
        <v>0</v>
      </c>
      <c r="GI346" s="126">
        <v>0</v>
      </c>
      <c r="GJ346" s="126">
        <v>0</v>
      </c>
      <c r="GK346" s="126">
        <v>0</v>
      </c>
      <c r="GL346" s="126">
        <v>0</v>
      </c>
      <c r="GM346" s="127" t="b">
        <v>0</v>
      </c>
      <c r="GN346" s="183" t="s">
        <v>993</v>
      </c>
      <c r="GO346" s="183" t="s">
        <v>993</v>
      </c>
      <c r="GP346" s="183" t="s">
        <v>993</v>
      </c>
      <c r="GQ346" s="183" t="s">
        <v>993</v>
      </c>
      <c r="GR346" s="127"/>
      <c r="GS346" s="123"/>
    </row>
    <row r="347" spans="1:201">
      <c r="A347" s="122"/>
      <c r="B347" s="210" t="s">
        <v>769</v>
      </c>
      <c r="C347" s="183" t="s">
        <v>1271</v>
      </c>
      <c r="D347" s="183" t="s">
        <v>73</v>
      </c>
      <c r="E347" s="183" t="s">
        <v>437</v>
      </c>
      <c r="F347" s="183" t="s">
        <v>986</v>
      </c>
      <c r="G347" s="183" t="s">
        <v>1259</v>
      </c>
      <c r="H347" s="183" t="s">
        <v>1260</v>
      </c>
      <c r="I347" s="183" t="s">
        <v>1272</v>
      </c>
      <c r="J347" s="183" t="s">
        <v>1273</v>
      </c>
      <c r="K347" s="126">
        <v>1</v>
      </c>
      <c r="L347" s="183" t="s">
        <v>73</v>
      </c>
      <c r="M347" s="183" t="s">
        <v>1019</v>
      </c>
      <c r="N347" s="183" t="s">
        <v>696</v>
      </c>
      <c r="O347" s="183" t="s">
        <v>993</v>
      </c>
      <c r="P347" s="183" t="s">
        <v>993</v>
      </c>
      <c r="Q347" s="183" t="s">
        <v>290</v>
      </c>
      <c r="R347" s="127" t="b">
        <v>1</v>
      </c>
      <c r="S347" s="126">
        <v>4</v>
      </c>
      <c r="T347" s="127" t="b">
        <v>0</v>
      </c>
      <c r="U347" s="126">
        <v>0</v>
      </c>
      <c r="V347" s="127" t="b">
        <v>1</v>
      </c>
      <c r="W347" s="127" t="b">
        <v>0</v>
      </c>
      <c r="X347" s="183" t="s">
        <v>290</v>
      </c>
      <c r="Y347" s="183" t="b">
        <f t="shared" si="94"/>
        <v>1</v>
      </c>
      <c r="Z347" s="183" t="s">
        <v>993</v>
      </c>
      <c r="AA347" s="127" t="b">
        <v>0</v>
      </c>
      <c r="AB347" s="183" t="s">
        <v>993</v>
      </c>
      <c r="AC347" s="183" t="s">
        <v>993</v>
      </c>
      <c r="AD347" s="183" t="s">
        <v>993</v>
      </c>
      <c r="AE347" s="183">
        <f t="shared" si="118"/>
        <v>50</v>
      </c>
      <c r="AF347" s="183">
        <f t="shared" si="118"/>
        <v>50</v>
      </c>
      <c r="AG347" s="183">
        <f t="shared" si="118"/>
        <v>0</v>
      </c>
      <c r="AH347" s="183">
        <f t="shared" si="118"/>
        <v>50</v>
      </c>
      <c r="AI347" s="126">
        <v>50</v>
      </c>
      <c r="AJ347" s="126">
        <v>50</v>
      </c>
      <c r="AK347" s="126">
        <v>0</v>
      </c>
      <c r="AL347" s="126">
        <v>50</v>
      </c>
      <c r="AM347" s="126">
        <v>0</v>
      </c>
      <c r="AN347" s="126">
        <v>0</v>
      </c>
      <c r="AO347" s="126">
        <v>0</v>
      </c>
      <c r="AP347" s="126">
        <v>0</v>
      </c>
      <c r="AQ347" s="126">
        <v>0</v>
      </c>
      <c r="AR347" s="126">
        <v>0</v>
      </c>
      <c r="AS347" s="126">
        <v>0</v>
      </c>
      <c r="AT347" s="126">
        <v>0</v>
      </c>
      <c r="AU347" s="126">
        <v>0</v>
      </c>
      <c r="AV347" s="126">
        <v>0</v>
      </c>
      <c r="AW347" s="126">
        <v>0</v>
      </c>
      <c r="AX347" s="126">
        <v>0</v>
      </c>
      <c r="AY347" s="126">
        <v>0</v>
      </c>
      <c r="AZ347" s="126">
        <v>8</v>
      </c>
      <c r="BA347" s="126">
        <v>0</v>
      </c>
      <c r="BB347" s="126">
        <v>0</v>
      </c>
      <c r="BC347" s="127" t="b">
        <v>0</v>
      </c>
      <c r="BD347" s="127"/>
      <c r="BE347" s="183" t="s">
        <v>298</v>
      </c>
      <c r="BF347" s="126">
        <v>50</v>
      </c>
      <c r="BG347" s="183" t="s">
        <v>993</v>
      </c>
      <c r="BH347" s="126">
        <v>0</v>
      </c>
      <c r="BI347" s="183" t="s">
        <v>993</v>
      </c>
      <c r="BJ347" s="126">
        <v>0</v>
      </c>
      <c r="BK347" s="126">
        <v>0</v>
      </c>
      <c r="BL347" s="126">
        <v>0</v>
      </c>
      <c r="BM347" s="183" t="s">
        <v>993</v>
      </c>
      <c r="BN347" s="183" t="s">
        <v>993</v>
      </c>
      <c r="BO347" s="183" t="s">
        <v>993</v>
      </c>
      <c r="BP347" s="126">
        <v>0</v>
      </c>
      <c r="BQ347" s="183" t="s">
        <v>993</v>
      </c>
      <c r="BR347" s="126">
        <v>0</v>
      </c>
      <c r="BS347" s="183" t="s">
        <v>993</v>
      </c>
      <c r="BT347" s="126">
        <v>0</v>
      </c>
      <c r="BU347" s="126">
        <v>0</v>
      </c>
      <c r="BV347" s="126">
        <v>0</v>
      </c>
      <c r="BW347" s="183" t="s">
        <v>993</v>
      </c>
      <c r="BX347" s="126">
        <v>0</v>
      </c>
      <c r="BY347" s="183" t="s">
        <v>993</v>
      </c>
      <c r="BZ347" s="126">
        <v>0</v>
      </c>
      <c r="CA347" s="183" t="s">
        <v>993</v>
      </c>
      <c r="CB347" s="126">
        <v>0</v>
      </c>
      <c r="CC347" s="126">
        <v>0</v>
      </c>
      <c r="CD347" s="126">
        <v>0</v>
      </c>
      <c r="CE347" s="183" t="s">
        <v>993</v>
      </c>
      <c r="CF347" s="126">
        <v>0</v>
      </c>
      <c r="CG347" s="183" t="s">
        <v>993</v>
      </c>
      <c r="CH347" s="126">
        <v>0</v>
      </c>
      <c r="CI347" s="183" t="s">
        <v>993</v>
      </c>
      <c r="CJ347" s="126">
        <v>0</v>
      </c>
      <c r="CK347" s="126">
        <v>0</v>
      </c>
      <c r="CL347" s="126">
        <v>0</v>
      </c>
      <c r="CM347" s="126">
        <v>18</v>
      </c>
      <c r="CN347" s="126">
        <v>1.9</v>
      </c>
      <c r="CO347" s="126">
        <v>1</v>
      </c>
      <c r="CP347" s="126">
        <v>0.8</v>
      </c>
      <c r="CQ347" s="126">
        <v>1</v>
      </c>
      <c r="CR347" s="126">
        <v>3.7</v>
      </c>
      <c r="CS347" s="126">
        <v>0</v>
      </c>
      <c r="CT347" s="126">
        <v>0</v>
      </c>
      <c r="CU347" s="126">
        <v>0</v>
      </c>
      <c r="CV347" s="126">
        <v>0</v>
      </c>
      <c r="CW347" s="126">
        <v>0</v>
      </c>
      <c r="CX347" s="126">
        <v>0</v>
      </c>
      <c r="CY347" s="126">
        <v>0</v>
      </c>
      <c r="CZ347" s="126">
        <v>0</v>
      </c>
      <c r="DA347" s="126">
        <v>0</v>
      </c>
      <c r="DB347" s="126">
        <v>0</v>
      </c>
      <c r="DC347" s="126">
        <v>0</v>
      </c>
      <c r="DD347" s="126">
        <v>0</v>
      </c>
      <c r="DE347" s="126">
        <v>0</v>
      </c>
      <c r="DF347" s="126">
        <v>0</v>
      </c>
      <c r="DG347" s="127" t="b">
        <v>0</v>
      </c>
      <c r="DH347" s="183" t="s">
        <v>999</v>
      </c>
      <c r="DI347" s="183" t="s">
        <v>434</v>
      </c>
      <c r="DJ347" s="183" t="s">
        <v>270</v>
      </c>
      <c r="DK347" s="183" t="s">
        <v>1055</v>
      </c>
      <c r="DL347" s="126">
        <v>927</v>
      </c>
      <c r="DM347" s="126">
        <v>245</v>
      </c>
      <c r="DN347" s="126">
        <v>556</v>
      </c>
      <c r="DO347" s="126">
        <v>126</v>
      </c>
      <c r="DP347" s="126">
        <v>13828</v>
      </c>
      <c r="DQ347" s="126">
        <v>943</v>
      </c>
      <c r="DR347" s="167">
        <f t="shared" si="121"/>
        <v>0.75769863013698635</v>
      </c>
      <c r="DS347" s="168">
        <f t="shared" si="122"/>
        <v>14.789304812834224</v>
      </c>
      <c r="DT347" s="126">
        <v>927</v>
      </c>
      <c r="DU347" s="126">
        <v>6</v>
      </c>
      <c r="DV347" s="126">
        <v>788</v>
      </c>
      <c r="DW347" s="126">
        <v>7</v>
      </c>
      <c r="DX347" s="126">
        <v>126</v>
      </c>
      <c r="DY347" s="126">
        <v>0</v>
      </c>
      <c r="DZ347" s="126">
        <v>0</v>
      </c>
      <c r="EA347" s="126">
        <v>0</v>
      </c>
      <c r="EB347" s="126">
        <v>943</v>
      </c>
      <c r="EC347" s="126">
        <v>44</v>
      </c>
      <c r="ED347" s="126">
        <v>685</v>
      </c>
      <c r="EE347" s="126">
        <v>37</v>
      </c>
      <c r="EF347" s="126">
        <v>2</v>
      </c>
      <c r="EG347" s="126">
        <v>54</v>
      </c>
      <c r="EH347" s="126">
        <v>13</v>
      </c>
      <c r="EI347" s="126">
        <v>47</v>
      </c>
      <c r="EJ347" s="126">
        <v>61</v>
      </c>
      <c r="EK347" s="126">
        <v>0</v>
      </c>
      <c r="EL347" s="126">
        <v>899</v>
      </c>
      <c r="EM347" s="126">
        <v>883</v>
      </c>
      <c r="EN347" s="126">
        <v>11</v>
      </c>
      <c r="EO347" s="126">
        <v>5</v>
      </c>
      <c r="EP347" s="126">
        <v>0</v>
      </c>
      <c r="EQ347" s="126">
        <v>0</v>
      </c>
      <c r="ER347" s="127" t="b">
        <v>0</v>
      </c>
      <c r="ES347" s="127" t="b">
        <v>0</v>
      </c>
      <c r="ET347" s="127" t="b">
        <v>0</v>
      </c>
      <c r="EU347" s="128">
        <v>0.50900000000000001</v>
      </c>
      <c r="EV347" s="128">
        <v>0.27399999999999997</v>
      </c>
      <c r="EW347" s="128">
        <v>0.215</v>
      </c>
      <c r="EX347" s="128">
        <v>0.11800000000000001</v>
      </c>
      <c r="EY347" s="128">
        <v>3.6000000000000004E-2</v>
      </c>
      <c r="EZ347" s="128">
        <v>0.255</v>
      </c>
      <c r="FA347" s="127" t="b">
        <v>0</v>
      </c>
      <c r="FB347" s="127" t="b">
        <v>0</v>
      </c>
      <c r="FC347" s="127" t="b">
        <v>0</v>
      </c>
      <c r="FD347" s="128">
        <v>0</v>
      </c>
      <c r="FE347" s="128">
        <v>0</v>
      </c>
      <c r="FF347" s="128">
        <v>0</v>
      </c>
      <c r="FG347" s="128">
        <v>0</v>
      </c>
      <c r="FH347" s="128">
        <v>0</v>
      </c>
      <c r="FI347" s="128">
        <v>0</v>
      </c>
      <c r="FJ347" s="127" t="b">
        <v>0</v>
      </c>
      <c r="FK347" s="127" t="b">
        <v>0</v>
      </c>
      <c r="FL347" s="127" t="b">
        <v>0</v>
      </c>
      <c r="FM347" s="128">
        <v>0</v>
      </c>
      <c r="FN347" s="128">
        <v>0</v>
      </c>
      <c r="FO347" s="128">
        <v>0</v>
      </c>
      <c r="FP347" s="128">
        <v>0</v>
      </c>
      <c r="FQ347" s="128">
        <v>0</v>
      </c>
      <c r="FR347" s="128">
        <v>0</v>
      </c>
      <c r="FS347" s="183" t="s">
        <v>993</v>
      </c>
      <c r="FT347" s="128">
        <v>0</v>
      </c>
      <c r="FU347" s="126">
        <v>0</v>
      </c>
      <c r="FV347" s="126">
        <v>899</v>
      </c>
      <c r="FW347" s="126">
        <v>0</v>
      </c>
      <c r="FX347" s="126">
        <v>0</v>
      </c>
      <c r="FY347" s="126">
        <v>0</v>
      </c>
      <c r="FZ347" s="126">
        <v>0</v>
      </c>
      <c r="GA347" s="126">
        <v>0</v>
      </c>
      <c r="GB347" s="126">
        <v>0</v>
      </c>
      <c r="GC347" s="126">
        <v>0</v>
      </c>
      <c r="GD347" s="126">
        <v>0</v>
      </c>
      <c r="GE347" s="126">
        <v>0</v>
      </c>
      <c r="GF347" s="126">
        <v>0</v>
      </c>
      <c r="GG347" s="126">
        <v>0</v>
      </c>
      <c r="GH347" s="126">
        <v>0</v>
      </c>
      <c r="GI347" s="126">
        <v>0</v>
      </c>
      <c r="GJ347" s="126">
        <v>0</v>
      </c>
      <c r="GK347" s="126">
        <v>0</v>
      </c>
      <c r="GL347" s="126">
        <v>0</v>
      </c>
      <c r="GM347" s="127" t="b">
        <v>0</v>
      </c>
      <c r="GN347" s="183" t="s">
        <v>993</v>
      </c>
      <c r="GO347" s="183" t="s">
        <v>993</v>
      </c>
      <c r="GP347" s="183" t="s">
        <v>993</v>
      </c>
      <c r="GQ347" s="183" t="s">
        <v>993</v>
      </c>
      <c r="GR347" s="127"/>
      <c r="GS347" s="123"/>
    </row>
    <row r="348" spans="1:201">
      <c r="A348" s="122"/>
      <c r="B348" s="210" t="s">
        <v>769</v>
      </c>
      <c r="C348" s="183" t="s">
        <v>1271</v>
      </c>
      <c r="D348" s="183" t="s">
        <v>73</v>
      </c>
      <c r="E348" s="183" t="s">
        <v>437</v>
      </c>
      <c r="F348" s="183" t="s">
        <v>986</v>
      </c>
      <c r="G348" s="183" t="s">
        <v>1259</v>
      </c>
      <c r="H348" s="183" t="s">
        <v>1260</v>
      </c>
      <c r="I348" s="183" t="s">
        <v>1272</v>
      </c>
      <c r="J348" s="183" t="s">
        <v>1273</v>
      </c>
      <c r="K348" s="126">
        <v>2</v>
      </c>
      <c r="L348" s="183" t="s">
        <v>73</v>
      </c>
      <c r="M348" s="183" t="s">
        <v>1012</v>
      </c>
      <c r="N348" s="183" t="s">
        <v>771</v>
      </c>
      <c r="O348" s="183" t="s">
        <v>993</v>
      </c>
      <c r="P348" s="183" t="s">
        <v>993</v>
      </c>
      <c r="Q348" s="183" t="s">
        <v>290</v>
      </c>
      <c r="R348" s="127" t="b">
        <v>0</v>
      </c>
      <c r="S348" s="126">
        <v>0</v>
      </c>
      <c r="T348" s="127" t="b">
        <v>0</v>
      </c>
      <c r="U348" s="126">
        <v>0</v>
      </c>
      <c r="V348" s="127" t="b">
        <v>1</v>
      </c>
      <c r="W348" s="127" t="b">
        <v>0</v>
      </c>
      <c r="X348" s="183" t="s">
        <v>290</v>
      </c>
      <c r="Y348" s="183" t="b">
        <f t="shared" si="94"/>
        <v>1</v>
      </c>
      <c r="Z348" s="183" t="s">
        <v>993</v>
      </c>
      <c r="AA348" s="127" t="b">
        <v>0</v>
      </c>
      <c r="AB348" s="183" t="s">
        <v>993</v>
      </c>
      <c r="AC348" s="183" t="s">
        <v>993</v>
      </c>
      <c r="AD348" s="183" t="s">
        <v>993</v>
      </c>
      <c r="AE348" s="183">
        <f t="shared" si="118"/>
        <v>50</v>
      </c>
      <c r="AF348" s="183">
        <f t="shared" si="118"/>
        <v>49</v>
      </c>
      <c r="AG348" s="183">
        <f t="shared" si="118"/>
        <v>0</v>
      </c>
      <c r="AH348" s="183">
        <f t="shared" si="118"/>
        <v>50</v>
      </c>
      <c r="AI348" s="126">
        <v>50</v>
      </c>
      <c r="AJ348" s="126">
        <v>49</v>
      </c>
      <c r="AK348" s="126">
        <v>0</v>
      </c>
      <c r="AL348" s="126">
        <v>50</v>
      </c>
      <c r="AM348" s="126">
        <v>0</v>
      </c>
      <c r="AN348" s="126">
        <v>0</v>
      </c>
      <c r="AO348" s="126">
        <v>0</v>
      </c>
      <c r="AP348" s="126">
        <v>0</v>
      </c>
      <c r="AQ348" s="126">
        <v>0</v>
      </c>
      <c r="AR348" s="126">
        <v>0</v>
      </c>
      <c r="AS348" s="126">
        <v>0</v>
      </c>
      <c r="AT348" s="126">
        <v>0</v>
      </c>
      <c r="AU348" s="126">
        <v>0</v>
      </c>
      <c r="AV348" s="126">
        <v>0</v>
      </c>
      <c r="AW348" s="126">
        <v>0</v>
      </c>
      <c r="AX348" s="126">
        <v>0</v>
      </c>
      <c r="AY348" s="126">
        <v>0</v>
      </c>
      <c r="AZ348" s="126">
        <v>0</v>
      </c>
      <c r="BA348" s="126">
        <v>0</v>
      </c>
      <c r="BB348" s="126">
        <v>0</v>
      </c>
      <c r="BC348" s="127" t="b">
        <v>0</v>
      </c>
      <c r="BD348" s="127"/>
      <c r="BE348" s="183" t="s">
        <v>298</v>
      </c>
      <c r="BF348" s="126">
        <v>30</v>
      </c>
      <c r="BG348" s="183" t="s">
        <v>1162</v>
      </c>
      <c r="BH348" s="126">
        <v>20</v>
      </c>
      <c r="BI348" s="183" t="s">
        <v>993</v>
      </c>
      <c r="BJ348" s="126">
        <v>0</v>
      </c>
      <c r="BK348" s="126">
        <v>0</v>
      </c>
      <c r="BL348" s="126">
        <v>20</v>
      </c>
      <c r="BM348" s="183" t="s">
        <v>993</v>
      </c>
      <c r="BN348" s="183" t="s">
        <v>993</v>
      </c>
      <c r="BO348" s="183" t="s">
        <v>993</v>
      </c>
      <c r="BP348" s="126">
        <v>0</v>
      </c>
      <c r="BQ348" s="183" t="s">
        <v>993</v>
      </c>
      <c r="BR348" s="126">
        <v>0</v>
      </c>
      <c r="BS348" s="183" t="s">
        <v>993</v>
      </c>
      <c r="BT348" s="126">
        <v>0</v>
      </c>
      <c r="BU348" s="126">
        <v>0</v>
      </c>
      <c r="BV348" s="126">
        <v>0</v>
      </c>
      <c r="BW348" s="183" t="s">
        <v>993</v>
      </c>
      <c r="BX348" s="126">
        <v>0</v>
      </c>
      <c r="BY348" s="183" t="s">
        <v>993</v>
      </c>
      <c r="BZ348" s="126">
        <v>0</v>
      </c>
      <c r="CA348" s="183" t="s">
        <v>993</v>
      </c>
      <c r="CB348" s="126">
        <v>0</v>
      </c>
      <c r="CC348" s="126">
        <v>0</v>
      </c>
      <c r="CD348" s="126">
        <v>0</v>
      </c>
      <c r="CE348" s="183" t="s">
        <v>993</v>
      </c>
      <c r="CF348" s="126">
        <v>0</v>
      </c>
      <c r="CG348" s="183" t="s">
        <v>993</v>
      </c>
      <c r="CH348" s="126">
        <v>0</v>
      </c>
      <c r="CI348" s="183" t="s">
        <v>993</v>
      </c>
      <c r="CJ348" s="126">
        <v>0</v>
      </c>
      <c r="CK348" s="126">
        <v>0</v>
      </c>
      <c r="CL348" s="126">
        <v>0</v>
      </c>
      <c r="CM348" s="126">
        <v>20</v>
      </c>
      <c r="CN348" s="126">
        <v>0.5</v>
      </c>
      <c r="CO348" s="126">
        <v>0</v>
      </c>
      <c r="CP348" s="126">
        <v>1</v>
      </c>
      <c r="CQ348" s="126">
        <v>0</v>
      </c>
      <c r="CR348" s="126">
        <v>5.7</v>
      </c>
      <c r="CS348" s="126">
        <v>0</v>
      </c>
      <c r="CT348" s="126">
        <v>0</v>
      </c>
      <c r="CU348" s="126">
        <v>0</v>
      </c>
      <c r="CV348" s="126">
        <v>0</v>
      </c>
      <c r="CW348" s="126">
        <v>0</v>
      </c>
      <c r="CX348" s="126">
        <v>0</v>
      </c>
      <c r="CY348" s="126">
        <v>0</v>
      </c>
      <c r="CZ348" s="126">
        <v>0</v>
      </c>
      <c r="DA348" s="126">
        <v>0</v>
      </c>
      <c r="DB348" s="126">
        <v>0</v>
      </c>
      <c r="DC348" s="126">
        <v>0</v>
      </c>
      <c r="DD348" s="126">
        <v>0</v>
      </c>
      <c r="DE348" s="126">
        <v>0</v>
      </c>
      <c r="DF348" s="126">
        <v>0</v>
      </c>
      <c r="DG348" s="127" t="b">
        <v>0</v>
      </c>
      <c r="DH348" s="183" t="s">
        <v>999</v>
      </c>
      <c r="DI348" s="183" t="s">
        <v>1000</v>
      </c>
      <c r="DJ348" s="183" t="s">
        <v>270</v>
      </c>
      <c r="DK348" s="183" t="s">
        <v>434</v>
      </c>
      <c r="DL348" s="126">
        <v>500</v>
      </c>
      <c r="DM348" s="126">
        <v>121</v>
      </c>
      <c r="DN348" s="126">
        <v>296</v>
      </c>
      <c r="DO348" s="126">
        <v>83</v>
      </c>
      <c r="DP348" s="126">
        <v>12831</v>
      </c>
      <c r="DQ348" s="126">
        <v>497</v>
      </c>
      <c r="DR348" s="167">
        <f t="shared" si="121"/>
        <v>0.70306849315068498</v>
      </c>
      <c r="DS348" s="168">
        <f t="shared" si="122"/>
        <v>25.739217652958878</v>
      </c>
      <c r="DT348" s="126">
        <v>500</v>
      </c>
      <c r="DU348" s="126">
        <v>42</v>
      </c>
      <c r="DV348" s="126">
        <v>381</v>
      </c>
      <c r="DW348" s="126">
        <v>7</v>
      </c>
      <c r="DX348" s="126">
        <v>70</v>
      </c>
      <c r="DY348" s="126">
        <v>0</v>
      </c>
      <c r="DZ348" s="126">
        <v>0</v>
      </c>
      <c r="EA348" s="126">
        <v>0</v>
      </c>
      <c r="EB348" s="126">
        <v>497</v>
      </c>
      <c r="EC348" s="126">
        <v>6</v>
      </c>
      <c r="ED348" s="126">
        <v>342</v>
      </c>
      <c r="EE348" s="126">
        <v>14</v>
      </c>
      <c r="EF348" s="126">
        <v>1</v>
      </c>
      <c r="EG348" s="126">
        <v>30</v>
      </c>
      <c r="EH348" s="126">
        <v>26</v>
      </c>
      <c r="EI348" s="126">
        <v>40</v>
      </c>
      <c r="EJ348" s="126">
        <v>38</v>
      </c>
      <c r="EK348" s="126">
        <v>0</v>
      </c>
      <c r="EL348" s="126">
        <v>491</v>
      </c>
      <c r="EM348" s="126">
        <v>476</v>
      </c>
      <c r="EN348" s="126">
        <v>14</v>
      </c>
      <c r="EO348" s="126">
        <v>1</v>
      </c>
      <c r="EP348" s="126">
        <v>0</v>
      </c>
      <c r="EQ348" s="126">
        <v>0</v>
      </c>
      <c r="ER348" s="127" t="b">
        <v>0</v>
      </c>
      <c r="ES348" s="127" t="b">
        <v>0</v>
      </c>
      <c r="ET348" s="127" t="b">
        <v>0</v>
      </c>
      <c r="EU348" s="128">
        <v>0.41299999999999998</v>
      </c>
      <c r="EV348" s="128">
        <v>0.18600000000000003</v>
      </c>
      <c r="EW348" s="128">
        <v>0.16399999999999998</v>
      </c>
      <c r="EX348" s="128">
        <v>7.400000000000001E-2</v>
      </c>
      <c r="EY348" s="128">
        <v>4.7E-2</v>
      </c>
      <c r="EZ348" s="128">
        <v>0.20399999999999999</v>
      </c>
      <c r="FA348" s="127" t="b">
        <v>0</v>
      </c>
      <c r="FB348" s="127" t="b">
        <v>0</v>
      </c>
      <c r="FC348" s="127" t="b">
        <v>0</v>
      </c>
      <c r="FD348" s="128">
        <v>0.247</v>
      </c>
      <c r="FE348" s="128">
        <v>6.6000000000000003E-2</v>
      </c>
      <c r="FF348" s="128">
        <v>0</v>
      </c>
      <c r="FG348" s="128">
        <v>1.6E-2</v>
      </c>
      <c r="FH348" s="128">
        <v>2E-3</v>
      </c>
      <c r="FI348" s="128">
        <v>0</v>
      </c>
      <c r="FJ348" s="127" t="b">
        <v>0</v>
      </c>
      <c r="FK348" s="127" t="b">
        <v>0</v>
      </c>
      <c r="FL348" s="127" t="b">
        <v>0</v>
      </c>
      <c r="FM348" s="128">
        <v>0</v>
      </c>
      <c r="FN348" s="128">
        <v>0</v>
      </c>
      <c r="FO348" s="128">
        <v>0</v>
      </c>
      <c r="FP348" s="128">
        <v>0</v>
      </c>
      <c r="FQ348" s="128">
        <v>0</v>
      </c>
      <c r="FR348" s="128">
        <v>0</v>
      </c>
      <c r="FS348" s="183" t="s">
        <v>993</v>
      </c>
      <c r="FT348" s="128">
        <v>0</v>
      </c>
      <c r="FU348" s="126">
        <v>0</v>
      </c>
      <c r="FV348" s="126">
        <v>491</v>
      </c>
      <c r="FW348" s="126">
        <v>0</v>
      </c>
      <c r="FX348" s="126">
        <v>0</v>
      </c>
      <c r="FY348" s="126">
        <v>0</v>
      </c>
      <c r="FZ348" s="126">
        <v>0</v>
      </c>
      <c r="GA348" s="126">
        <v>0</v>
      </c>
      <c r="GB348" s="126">
        <v>0</v>
      </c>
      <c r="GC348" s="126">
        <v>0</v>
      </c>
      <c r="GD348" s="126">
        <v>0</v>
      </c>
      <c r="GE348" s="126">
        <v>0</v>
      </c>
      <c r="GF348" s="126">
        <v>0</v>
      </c>
      <c r="GG348" s="126">
        <v>0</v>
      </c>
      <c r="GH348" s="126">
        <v>0</v>
      </c>
      <c r="GI348" s="126">
        <v>0</v>
      </c>
      <c r="GJ348" s="126">
        <v>0</v>
      </c>
      <c r="GK348" s="126">
        <v>0</v>
      </c>
      <c r="GL348" s="126">
        <v>0</v>
      </c>
      <c r="GM348" s="127" t="b">
        <v>0</v>
      </c>
      <c r="GN348" s="183" t="s">
        <v>993</v>
      </c>
      <c r="GO348" s="183" t="s">
        <v>993</v>
      </c>
      <c r="GP348" s="183" t="s">
        <v>993</v>
      </c>
      <c r="GQ348" s="183" t="s">
        <v>993</v>
      </c>
      <c r="GR348" s="127"/>
      <c r="GS348" s="123"/>
    </row>
    <row r="349" spans="1:201">
      <c r="A349" s="122"/>
      <c r="B349" s="210"/>
      <c r="C349" s="183"/>
      <c r="D349" s="183"/>
      <c r="E349" s="183"/>
      <c r="F349" s="183"/>
      <c r="G349" s="183"/>
      <c r="H349" s="183"/>
      <c r="I349" s="183"/>
      <c r="J349" s="183"/>
      <c r="K349" s="126"/>
      <c r="L349" s="181" t="s">
        <v>4</v>
      </c>
      <c r="M349" s="183"/>
      <c r="N349" s="183"/>
      <c r="O349" s="183"/>
      <c r="P349" s="183"/>
      <c r="Q349" s="183"/>
      <c r="R349" s="127"/>
      <c r="S349" s="126"/>
      <c r="T349" s="127"/>
      <c r="U349" s="126"/>
      <c r="V349" s="127"/>
      <c r="W349" s="127"/>
      <c r="X349" s="183"/>
      <c r="Y349" s="183"/>
      <c r="Z349" s="183"/>
      <c r="AA349" s="127"/>
      <c r="AB349" s="183"/>
      <c r="AC349" s="183"/>
      <c r="AD349" s="183"/>
      <c r="AE349" s="183">
        <v>4</v>
      </c>
      <c r="AF349" s="183">
        <v>4</v>
      </c>
      <c r="AG349" s="183">
        <v>0</v>
      </c>
      <c r="AH349" s="183">
        <v>4</v>
      </c>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7"/>
      <c r="BD349" s="127"/>
      <c r="BE349" s="183"/>
      <c r="BF349" s="126"/>
      <c r="BG349" s="183"/>
      <c r="BH349" s="126"/>
      <c r="BI349" s="183"/>
      <c r="BJ349" s="126"/>
      <c r="BK349" s="126"/>
      <c r="BL349" s="126"/>
      <c r="BM349" s="183"/>
      <c r="BN349" s="183"/>
      <c r="BO349" s="183"/>
      <c r="BP349" s="126"/>
      <c r="BQ349" s="183"/>
      <c r="BR349" s="126"/>
      <c r="BS349" s="183"/>
      <c r="BT349" s="126"/>
      <c r="BU349" s="126"/>
      <c r="BV349" s="126"/>
      <c r="BW349" s="183"/>
      <c r="BX349" s="126"/>
      <c r="BY349" s="183"/>
      <c r="BZ349" s="126"/>
      <c r="CA349" s="183"/>
      <c r="CB349" s="126"/>
      <c r="CC349" s="126"/>
      <c r="CD349" s="126"/>
      <c r="CE349" s="183"/>
      <c r="CF349" s="126"/>
      <c r="CG349" s="183"/>
      <c r="CH349" s="126"/>
      <c r="CI349" s="183"/>
      <c r="CJ349" s="126"/>
      <c r="CK349" s="126"/>
      <c r="CL349" s="126"/>
      <c r="CM349" s="126"/>
      <c r="CN349" s="126"/>
      <c r="CO349" s="126"/>
      <c r="CP349" s="126"/>
      <c r="CQ349" s="126"/>
      <c r="CR349" s="126"/>
      <c r="CS349" s="126"/>
      <c r="CT349" s="126"/>
      <c r="CU349" s="126"/>
      <c r="CV349" s="126"/>
      <c r="CW349" s="126"/>
      <c r="CX349" s="126"/>
      <c r="CY349" s="126"/>
      <c r="CZ349" s="126"/>
      <c r="DA349" s="126"/>
      <c r="DB349" s="126"/>
      <c r="DC349" s="126"/>
      <c r="DD349" s="126"/>
      <c r="DE349" s="126"/>
      <c r="DF349" s="126"/>
      <c r="DG349" s="127"/>
      <c r="DH349" s="183"/>
      <c r="DI349" s="183"/>
      <c r="DJ349" s="183"/>
      <c r="DK349" s="183"/>
      <c r="DL349" s="126">
        <v>222</v>
      </c>
      <c r="DM349" s="126"/>
      <c r="DN349" s="126"/>
      <c r="DO349" s="126"/>
      <c r="DP349" s="126">
        <v>319</v>
      </c>
      <c r="DQ349" s="126">
        <v>222</v>
      </c>
      <c r="DR349" s="167">
        <f t="shared" si="121"/>
        <v>0.2184931506849315</v>
      </c>
      <c r="DS349" s="168">
        <f t="shared" si="122"/>
        <v>1.4369369369369369</v>
      </c>
      <c r="DT349" s="126"/>
      <c r="DU349" s="126"/>
      <c r="DV349" s="126"/>
      <c r="DW349" s="126"/>
      <c r="DX349" s="126"/>
      <c r="DY349" s="126"/>
      <c r="DZ349" s="126"/>
      <c r="EA349" s="126"/>
      <c r="EB349" s="126"/>
      <c r="EC349" s="126"/>
      <c r="ED349" s="126"/>
      <c r="EE349" s="126"/>
      <c r="EF349" s="126"/>
      <c r="EG349" s="126"/>
      <c r="EH349" s="126"/>
      <c r="EI349" s="126"/>
      <c r="EJ349" s="126"/>
      <c r="EK349" s="126"/>
      <c r="EL349" s="126"/>
      <c r="EM349" s="126"/>
      <c r="EN349" s="126"/>
      <c r="EO349" s="126"/>
      <c r="EP349" s="126"/>
      <c r="EQ349" s="126"/>
      <c r="ER349" s="127"/>
      <c r="ES349" s="127"/>
      <c r="ET349" s="127"/>
      <c r="EU349" s="128"/>
      <c r="EV349" s="128"/>
      <c r="EW349" s="128"/>
      <c r="EX349" s="128"/>
      <c r="EY349" s="128"/>
      <c r="EZ349" s="128"/>
      <c r="FA349" s="127"/>
      <c r="FB349" s="127"/>
      <c r="FC349" s="127"/>
      <c r="FD349" s="128"/>
      <c r="FE349" s="128"/>
      <c r="FF349" s="128"/>
      <c r="FG349" s="128"/>
      <c r="FH349" s="128"/>
      <c r="FI349" s="128"/>
      <c r="FJ349" s="127"/>
      <c r="FK349" s="127"/>
      <c r="FL349" s="127"/>
      <c r="FM349" s="128"/>
      <c r="FN349" s="128"/>
      <c r="FO349" s="128"/>
      <c r="FP349" s="128"/>
      <c r="FQ349" s="128"/>
      <c r="FR349" s="128"/>
      <c r="FS349" s="183"/>
      <c r="FT349" s="128"/>
      <c r="FU349" s="126"/>
      <c r="FV349" s="126"/>
      <c r="FW349" s="126"/>
      <c r="FX349" s="126"/>
      <c r="FY349" s="126"/>
      <c r="FZ349" s="126"/>
      <c r="GA349" s="126"/>
      <c r="GB349" s="126"/>
      <c r="GC349" s="126"/>
      <c r="GD349" s="126"/>
      <c r="GE349" s="126"/>
      <c r="GF349" s="126"/>
      <c r="GG349" s="126"/>
      <c r="GH349" s="126"/>
      <c r="GI349" s="126"/>
      <c r="GJ349" s="126"/>
      <c r="GK349" s="126"/>
      <c r="GL349" s="126"/>
      <c r="GM349" s="127"/>
      <c r="GN349" s="183"/>
      <c r="GO349" s="183"/>
      <c r="GP349" s="183"/>
      <c r="GQ349" s="183"/>
      <c r="GR349" s="127"/>
      <c r="GS349" s="123"/>
    </row>
    <row r="350" spans="1:201" s="175" customFormat="1">
      <c r="A350" s="169"/>
      <c r="B350" s="211"/>
      <c r="C350" s="170"/>
      <c r="D350" s="170"/>
      <c r="E350" s="170"/>
      <c r="F350" s="170"/>
      <c r="G350" s="170"/>
      <c r="H350" s="170"/>
      <c r="I350" s="170"/>
      <c r="J350" s="170"/>
      <c r="K350" s="171"/>
      <c r="L350" s="170"/>
      <c r="M350" s="170"/>
      <c r="N350" s="170"/>
      <c r="O350" s="170"/>
      <c r="P350" s="170"/>
      <c r="Q350" s="170"/>
      <c r="R350" s="172"/>
      <c r="S350" s="171"/>
      <c r="T350" s="172"/>
      <c r="U350" s="171"/>
      <c r="V350" s="172"/>
      <c r="W350" s="172"/>
      <c r="X350" s="170"/>
      <c r="Y350" s="170"/>
      <c r="Z350" s="170"/>
      <c r="AA350" s="172"/>
      <c r="AB350" s="170"/>
      <c r="AC350" s="170"/>
      <c r="AD350" s="170"/>
      <c r="AE350" s="170">
        <f>SUM(AE341:AE349)</f>
        <v>404</v>
      </c>
      <c r="AF350" s="170">
        <f t="shared" ref="AF350:AH350" si="123">SUM(AF341:AF349)</f>
        <v>388</v>
      </c>
      <c r="AG350" s="170">
        <f t="shared" si="123"/>
        <v>85</v>
      </c>
      <c r="AH350" s="170">
        <f t="shared" si="123"/>
        <v>404</v>
      </c>
      <c r="AI350" s="170">
        <f t="shared" ref="AI350:BD350" si="124">SUM(AI341:AI348)</f>
        <v>400</v>
      </c>
      <c r="AJ350" s="170">
        <f t="shared" si="124"/>
        <v>384</v>
      </c>
      <c r="AK350" s="170">
        <f t="shared" si="124"/>
        <v>85</v>
      </c>
      <c r="AL350" s="170">
        <f t="shared" si="124"/>
        <v>400</v>
      </c>
      <c r="AM350" s="170">
        <f t="shared" si="124"/>
        <v>104</v>
      </c>
      <c r="AN350" s="170">
        <f t="shared" si="124"/>
        <v>0</v>
      </c>
      <c r="AO350" s="170">
        <f t="shared" si="124"/>
        <v>0</v>
      </c>
      <c r="AP350" s="170">
        <f t="shared" si="124"/>
        <v>0</v>
      </c>
      <c r="AQ350" s="170">
        <f t="shared" si="124"/>
        <v>0</v>
      </c>
      <c r="AR350" s="170">
        <f t="shared" si="124"/>
        <v>0</v>
      </c>
      <c r="AS350" s="170">
        <f t="shared" si="124"/>
        <v>0</v>
      </c>
      <c r="AT350" s="170">
        <f t="shared" si="124"/>
        <v>0</v>
      </c>
      <c r="AU350" s="170">
        <f t="shared" si="124"/>
        <v>0</v>
      </c>
      <c r="AV350" s="170">
        <f t="shared" si="124"/>
        <v>0</v>
      </c>
      <c r="AW350" s="170">
        <f t="shared" si="124"/>
        <v>0</v>
      </c>
      <c r="AX350" s="170">
        <f t="shared" si="124"/>
        <v>0</v>
      </c>
      <c r="AY350" s="170">
        <f t="shared" si="124"/>
        <v>0</v>
      </c>
      <c r="AZ350" s="170">
        <f t="shared" si="124"/>
        <v>8</v>
      </c>
      <c r="BA350" s="170">
        <f t="shared" si="124"/>
        <v>0</v>
      </c>
      <c r="BB350" s="170">
        <f t="shared" si="124"/>
        <v>0</v>
      </c>
      <c r="BC350" s="170">
        <f t="shared" si="124"/>
        <v>0</v>
      </c>
      <c r="BD350" s="170">
        <f t="shared" si="124"/>
        <v>0</v>
      </c>
      <c r="BE350" s="170"/>
      <c r="BF350" s="171"/>
      <c r="BG350" s="170"/>
      <c r="BH350" s="171"/>
      <c r="BI350" s="170"/>
      <c r="BJ350" s="171"/>
      <c r="BK350" s="171"/>
      <c r="BL350" s="171"/>
      <c r="BM350" s="170"/>
      <c r="BN350" s="170"/>
      <c r="BO350" s="170"/>
      <c r="BP350" s="171"/>
      <c r="BQ350" s="170"/>
      <c r="BR350" s="171"/>
      <c r="BS350" s="170"/>
      <c r="BT350" s="171"/>
      <c r="BU350" s="171"/>
      <c r="BV350" s="171"/>
      <c r="BW350" s="170"/>
      <c r="BX350" s="171"/>
      <c r="BY350" s="170"/>
      <c r="BZ350" s="171"/>
      <c r="CA350" s="170"/>
      <c r="CB350" s="171"/>
      <c r="CC350" s="171"/>
      <c r="CD350" s="171"/>
      <c r="CE350" s="170"/>
      <c r="CF350" s="171"/>
      <c r="CG350" s="170"/>
      <c r="CH350" s="171"/>
      <c r="CI350" s="170"/>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2"/>
      <c r="DH350" s="170"/>
      <c r="DI350" s="170"/>
      <c r="DJ350" s="170"/>
      <c r="DK350" s="170"/>
      <c r="DL350" s="171">
        <f>SUM(DL341:DL349)</f>
        <v>6674</v>
      </c>
      <c r="DM350" s="171">
        <f t="shared" ref="DM350:DU350" si="125">SUM(DM341:DM348)</f>
        <v>1737</v>
      </c>
      <c r="DN350" s="171">
        <f t="shared" si="125"/>
        <v>2724</v>
      </c>
      <c r="DO350" s="171">
        <f t="shared" si="125"/>
        <v>1991</v>
      </c>
      <c r="DP350" s="171">
        <f>SUM(DP341:DP349)</f>
        <v>97173</v>
      </c>
      <c r="DQ350" s="171">
        <f>SUM(DQ341:DQ349)</f>
        <v>6677</v>
      </c>
      <c r="DR350" s="167">
        <f t="shared" si="121"/>
        <v>0.65897870608978704</v>
      </c>
      <c r="DS350" s="168">
        <f t="shared" si="122"/>
        <v>14.556662422290465</v>
      </c>
      <c r="DT350" s="171">
        <f t="shared" si="125"/>
        <v>6452</v>
      </c>
      <c r="DU350" s="171">
        <f t="shared" si="125"/>
        <v>109</v>
      </c>
      <c r="DV350" s="171">
        <f t="shared" ref="DV350:EY350" si="126">SUM(DV346:DV348)</f>
        <v>1825</v>
      </c>
      <c r="DW350" s="171">
        <f t="shared" si="126"/>
        <v>32</v>
      </c>
      <c r="DX350" s="171">
        <f t="shared" si="126"/>
        <v>315</v>
      </c>
      <c r="DY350" s="171">
        <f t="shared" si="126"/>
        <v>0</v>
      </c>
      <c r="DZ350" s="171">
        <f t="shared" si="126"/>
        <v>0</v>
      </c>
      <c r="EA350" s="171">
        <f t="shared" si="126"/>
        <v>0</v>
      </c>
      <c r="EB350" s="171">
        <f t="shared" si="126"/>
        <v>2238</v>
      </c>
      <c r="EC350" s="171">
        <f t="shared" si="126"/>
        <v>57</v>
      </c>
      <c r="ED350" s="171">
        <f t="shared" si="126"/>
        <v>1625</v>
      </c>
      <c r="EE350" s="171">
        <f t="shared" si="126"/>
        <v>88</v>
      </c>
      <c r="EF350" s="171">
        <f t="shared" si="126"/>
        <v>19</v>
      </c>
      <c r="EG350" s="171">
        <f t="shared" si="126"/>
        <v>125</v>
      </c>
      <c r="EH350" s="171">
        <f t="shared" si="126"/>
        <v>46</v>
      </c>
      <c r="EI350" s="171">
        <f t="shared" si="126"/>
        <v>140</v>
      </c>
      <c r="EJ350" s="171">
        <f t="shared" si="126"/>
        <v>138</v>
      </c>
      <c r="EK350" s="171">
        <f t="shared" si="126"/>
        <v>0</v>
      </c>
      <c r="EL350" s="171">
        <f t="shared" si="126"/>
        <v>2181</v>
      </c>
      <c r="EM350" s="171">
        <f t="shared" si="126"/>
        <v>2134</v>
      </c>
      <c r="EN350" s="171">
        <f t="shared" si="126"/>
        <v>39</v>
      </c>
      <c r="EO350" s="171">
        <f t="shared" si="126"/>
        <v>8</v>
      </c>
      <c r="EP350" s="171">
        <f t="shared" si="126"/>
        <v>0</v>
      </c>
      <c r="EQ350" s="171">
        <f t="shared" si="126"/>
        <v>0</v>
      </c>
      <c r="ER350" s="171">
        <f t="shared" si="126"/>
        <v>0</v>
      </c>
      <c r="ES350" s="171">
        <f t="shared" si="126"/>
        <v>0</v>
      </c>
      <c r="ET350" s="171">
        <f t="shared" si="126"/>
        <v>0</v>
      </c>
      <c r="EU350" s="171">
        <f t="shared" si="126"/>
        <v>1.3</v>
      </c>
      <c r="EV350" s="171">
        <f t="shared" si="126"/>
        <v>0.69000000000000006</v>
      </c>
      <c r="EW350" s="171">
        <f t="shared" si="126"/>
        <v>0.55499999999999994</v>
      </c>
      <c r="EX350" s="171">
        <f t="shared" si="126"/>
        <v>0.26300000000000001</v>
      </c>
      <c r="EY350" s="171">
        <f t="shared" si="126"/>
        <v>9.0999999999999998E-2</v>
      </c>
      <c r="EZ350" s="173"/>
      <c r="FA350" s="172"/>
      <c r="FB350" s="172"/>
      <c r="FC350" s="172"/>
      <c r="FD350" s="173"/>
      <c r="FE350" s="173"/>
      <c r="FF350" s="173"/>
      <c r="FG350" s="173"/>
      <c r="FH350" s="173"/>
      <c r="FI350" s="173"/>
      <c r="FJ350" s="172"/>
      <c r="FK350" s="172"/>
      <c r="FL350" s="172"/>
      <c r="FM350" s="173"/>
      <c r="FN350" s="173"/>
      <c r="FO350" s="173"/>
      <c r="FP350" s="173"/>
      <c r="FQ350" s="173"/>
      <c r="FR350" s="173"/>
      <c r="FS350" s="170"/>
      <c r="FT350" s="173"/>
      <c r="FU350" s="171"/>
      <c r="FV350" s="171"/>
      <c r="FW350" s="171"/>
      <c r="FX350" s="171"/>
      <c r="FY350" s="171"/>
      <c r="FZ350" s="171"/>
      <c r="GA350" s="171"/>
      <c r="GB350" s="171"/>
      <c r="GC350" s="171"/>
      <c r="GD350" s="171"/>
      <c r="GE350" s="171"/>
      <c r="GF350" s="171"/>
      <c r="GG350" s="171"/>
      <c r="GH350" s="171"/>
      <c r="GI350" s="171"/>
      <c r="GJ350" s="171"/>
      <c r="GK350" s="171"/>
      <c r="GL350" s="171"/>
      <c r="GM350" s="172"/>
      <c r="GN350" s="170"/>
      <c r="GO350" s="170"/>
      <c r="GP350" s="170"/>
      <c r="GQ350" s="170"/>
      <c r="GR350" s="172"/>
      <c r="GS350" s="174"/>
    </row>
    <row r="351" spans="1:201">
      <c r="A351" s="122"/>
      <c r="B351" s="210" t="s">
        <v>767</v>
      </c>
      <c r="C351" s="183" t="s">
        <v>1258</v>
      </c>
      <c r="D351" s="183" t="s">
        <v>72</v>
      </c>
      <c r="E351" s="183" t="s">
        <v>437</v>
      </c>
      <c r="F351" s="183" t="s">
        <v>986</v>
      </c>
      <c r="G351" s="183" t="s">
        <v>1259</v>
      </c>
      <c r="H351" s="183" t="s">
        <v>1260</v>
      </c>
      <c r="I351" s="183" t="s">
        <v>1261</v>
      </c>
      <c r="J351" s="183" t="s">
        <v>1262</v>
      </c>
      <c r="K351" s="126">
        <v>3</v>
      </c>
      <c r="L351" s="183" t="s">
        <v>72</v>
      </c>
      <c r="M351" s="183" t="s">
        <v>996</v>
      </c>
      <c r="N351" s="183" t="s">
        <v>532</v>
      </c>
      <c r="O351" s="183" t="s">
        <v>993</v>
      </c>
      <c r="P351" s="183" t="s">
        <v>993</v>
      </c>
      <c r="Q351" s="183" t="s">
        <v>293</v>
      </c>
      <c r="R351" s="127" t="b">
        <v>0</v>
      </c>
      <c r="S351" s="126">
        <v>0</v>
      </c>
      <c r="T351" s="127" t="b">
        <v>0</v>
      </c>
      <c r="U351" s="126">
        <v>0</v>
      </c>
      <c r="V351" s="127" t="b">
        <v>0</v>
      </c>
      <c r="W351" s="127" t="b">
        <v>1</v>
      </c>
      <c r="X351" s="183" t="s">
        <v>293</v>
      </c>
      <c r="Y351" s="183" t="b">
        <f t="shared" si="94"/>
        <v>1</v>
      </c>
      <c r="Z351" s="183" t="s">
        <v>993</v>
      </c>
      <c r="AA351" s="127" t="b">
        <v>0</v>
      </c>
      <c r="AB351" s="183" t="s">
        <v>993</v>
      </c>
      <c r="AC351" s="183" t="s">
        <v>993</v>
      </c>
      <c r="AD351" s="183" t="s">
        <v>993</v>
      </c>
      <c r="AE351" s="183">
        <f t="shared" ref="AE351:AH352" si="127">AI351+AN351</f>
        <v>51</v>
      </c>
      <c r="AF351" s="183">
        <f t="shared" si="127"/>
        <v>51</v>
      </c>
      <c r="AG351" s="183">
        <f t="shared" si="127"/>
        <v>0</v>
      </c>
      <c r="AH351" s="183">
        <f t="shared" si="127"/>
        <v>51</v>
      </c>
      <c r="AI351" s="126">
        <v>51</v>
      </c>
      <c r="AJ351" s="126">
        <v>51</v>
      </c>
      <c r="AK351" s="126">
        <v>0</v>
      </c>
      <c r="AL351" s="126">
        <v>51</v>
      </c>
      <c r="AM351" s="126">
        <v>0</v>
      </c>
      <c r="AN351" s="126">
        <v>0</v>
      </c>
      <c r="AO351" s="126">
        <v>0</v>
      </c>
      <c r="AP351" s="126">
        <v>0</v>
      </c>
      <c r="AQ351" s="126">
        <v>0</v>
      </c>
      <c r="AR351" s="126">
        <v>0</v>
      </c>
      <c r="AS351" s="126">
        <v>0</v>
      </c>
      <c r="AT351" s="126">
        <v>0</v>
      </c>
      <c r="AU351" s="126">
        <v>0</v>
      </c>
      <c r="AV351" s="126">
        <v>0</v>
      </c>
      <c r="AW351" s="126">
        <v>0</v>
      </c>
      <c r="AX351" s="126">
        <v>0</v>
      </c>
      <c r="AY351" s="126">
        <v>0</v>
      </c>
      <c r="AZ351" s="126">
        <v>0</v>
      </c>
      <c r="BA351" s="126">
        <v>0</v>
      </c>
      <c r="BB351" s="126">
        <v>0</v>
      </c>
      <c r="BC351" s="127" t="b">
        <v>0</v>
      </c>
      <c r="BD351" s="127"/>
      <c r="BE351" s="183" t="s">
        <v>1059</v>
      </c>
      <c r="BF351" s="126">
        <v>51</v>
      </c>
      <c r="BG351" s="183" t="s">
        <v>993</v>
      </c>
      <c r="BH351" s="126">
        <v>0</v>
      </c>
      <c r="BI351" s="183" t="s">
        <v>993</v>
      </c>
      <c r="BJ351" s="126">
        <v>0</v>
      </c>
      <c r="BK351" s="126">
        <v>0</v>
      </c>
      <c r="BL351" s="126">
        <v>0</v>
      </c>
      <c r="BM351" s="183" t="s">
        <v>993</v>
      </c>
      <c r="BN351" s="183" t="s">
        <v>993</v>
      </c>
      <c r="BO351" s="183" t="s">
        <v>993</v>
      </c>
      <c r="BP351" s="126">
        <v>0</v>
      </c>
      <c r="BQ351" s="183" t="s">
        <v>993</v>
      </c>
      <c r="BR351" s="126">
        <v>0</v>
      </c>
      <c r="BS351" s="183" t="s">
        <v>993</v>
      </c>
      <c r="BT351" s="126">
        <v>0</v>
      </c>
      <c r="BU351" s="126">
        <v>0</v>
      </c>
      <c r="BV351" s="126">
        <v>0</v>
      </c>
      <c r="BW351" s="183" t="s">
        <v>993</v>
      </c>
      <c r="BX351" s="126">
        <v>0</v>
      </c>
      <c r="BY351" s="183" t="s">
        <v>993</v>
      </c>
      <c r="BZ351" s="126">
        <v>0</v>
      </c>
      <c r="CA351" s="183" t="s">
        <v>993</v>
      </c>
      <c r="CB351" s="126">
        <v>0</v>
      </c>
      <c r="CC351" s="126">
        <v>0</v>
      </c>
      <c r="CD351" s="126">
        <v>0</v>
      </c>
      <c r="CE351" s="183" t="s">
        <v>993</v>
      </c>
      <c r="CF351" s="126">
        <v>0</v>
      </c>
      <c r="CG351" s="183" t="s">
        <v>993</v>
      </c>
      <c r="CH351" s="126">
        <v>0</v>
      </c>
      <c r="CI351" s="183" t="s">
        <v>993</v>
      </c>
      <c r="CJ351" s="126">
        <v>0</v>
      </c>
      <c r="CK351" s="126">
        <v>0</v>
      </c>
      <c r="CL351" s="126">
        <v>0</v>
      </c>
      <c r="CM351" s="126">
        <v>22</v>
      </c>
      <c r="CN351" s="126">
        <v>2.4</v>
      </c>
      <c r="CO351" s="126">
        <v>0</v>
      </c>
      <c r="CP351" s="126">
        <v>0</v>
      </c>
      <c r="CQ351" s="126">
        <v>0</v>
      </c>
      <c r="CR351" s="126">
        <v>3.2</v>
      </c>
      <c r="CS351" s="126">
        <v>0</v>
      </c>
      <c r="CT351" s="126">
        <v>0</v>
      </c>
      <c r="CU351" s="126">
        <v>0</v>
      </c>
      <c r="CV351" s="126">
        <v>0</v>
      </c>
      <c r="CW351" s="126">
        <v>0</v>
      </c>
      <c r="CX351" s="126">
        <v>0</v>
      </c>
      <c r="CY351" s="126">
        <v>0</v>
      </c>
      <c r="CZ351" s="126">
        <v>0</v>
      </c>
      <c r="DA351" s="126">
        <v>0</v>
      </c>
      <c r="DB351" s="126">
        <v>0</v>
      </c>
      <c r="DC351" s="126">
        <v>0</v>
      </c>
      <c r="DD351" s="126">
        <v>0</v>
      </c>
      <c r="DE351" s="126">
        <v>0</v>
      </c>
      <c r="DF351" s="126">
        <v>0</v>
      </c>
      <c r="DG351" s="127" t="b">
        <v>0</v>
      </c>
      <c r="DH351" s="183" t="s">
        <v>270</v>
      </c>
      <c r="DI351" s="183" t="s">
        <v>993</v>
      </c>
      <c r="DJ351" s="183" t="s">
        <v>993</v>
      </c>
      <c r="DK351" s="183" t="s">
        <v>993</v>
      </c>
      <c r="DL351" s="126">
        <v>964</v>
      </c>
      <c r="DM351" s="126">
        <v>618</v>
      </c>
      <c r="DN351" s="126">
        <v>0</v>
      </c>
      <c r="DO351" s="126">
        <v>346</v>
      </c>
      <c r="DP351" s="126">
        <v>16554</v>
      </c>
      <c r="DQ351" s="126">
        <v>950</v>
      </c>
      <c r="DR351" s="167">
        <f t="shared" si="121"/>
        <v>0.88928283642224015</v>
      </c>
      <c r="DS351" s="168">
        <f t="shared" si="122"/>
        <v>17.297805642633229</v>
      </c>
      <c r="DT351" s="126">
        <v>964</v>
      </c>
      <c r="DU351" s="126">
        <v>461</v>
      </c>
      <c r="DV351" s="126">
        <v>403</v>
      </c>
      <c r="DW351" s="126">
        <v>38</v>
      </c>
      <c r="DX351" s="126">
        <v>58</v>
      </c>
      <c r="DY351" s="126">
        <v>0</v>
      </c>
      <c r="DZ351" s="126">
        <v>0</v>
      </c>
      <c r="EA351" s="126">
        <v>4</v>
      </c>
      <c r="EB351" s="126">
        <v>950</v>
      </c>
      <c r="EC351" s="126">
        <v>169</v>
      </c>
      <c r="ED351" s="126">
        <v>591</v>
      </c>
      <c r="EE351" s="126">
        <v>23</v>
      </c>
      <c r="EF351" s="126">
        <v>7</v>
      </c>
      <c r="EG351" s="126">
        <v>51</v>
      </c>
      <c r="EH351" s="126">
        <v>3</v>
      </c>
      <c r="EI351" s="126">
        <v>24</v>
      </c>
      <c r="EJ351" s="126">
        <v>68</v>
      </c>
      <c r="EK351" s="126">
        <v>14</v>
      </c>
      <c r="EL351" s="126">
        <v>781</v>
      </c>
      <c r="EM351" s="126">
        <v>713</v>
      </c>
      <c r="EN351" s="126">
        <v>10</v>
      </c>
      <c r="EO351" s="126">
        <v>11</v>
      </c>
      <c r="EP351" s="126">
        <v>47</v>
      </c>
      <c r="EQ351" s="126">
        <v>0</v>
      </c>
      <c r="ER351" s="127" t="b">
        <v>0</v>
      </c>
      <c r="ES351" s="127" t="b">
        <v>0</v>
      </c>
      <c r="ET351" s="127" t="b">
        <v>0</v>
      </c>
      <c r="EU351" s="128">
        <v>0</v>
      </c>
      <c r="EV351" s="128">
        <v>0</v>
      </c>
      <c r="EW351" s="128">
        <v>0</v>
      </c>
      <c r="EX351" s="128">
        <v>0</v>
      </c>
      <c r="EY351" s="128">
        <v>0</v>
      </c>
      <c r="EZ351" s="128">
        <v>0</v>
      </c>
      <c r="FA351" s="127" t="b">
        <v>0</v>
      </c>
      <c r="FB351" s="127" t="b">
        <v>0</v>
      </c>
      <c r="FC351" s="127" t="b">
        <v>0</v>
      </c>
      <c r="FD351" s="128">
        <v>0.29899999999999999</v>
      </c>
      <c r="FE351" s="128">
        <v>0.152</v>
      </c>
      <c r="FF351" s="128">
        <v>0</v>
      </c>
      <c r="FG351" s="128">
        <v>4.4999999999999998E-2</v>
      </c>
      <c r="FH351" s="128">
        <v>6.0000000000000001E-3</v>
      </c>
      <c r="FI351" s="128">
        <v>5.0999999999999997E-2</v>
      </c>
      <c r="FJ351" s="127" t="b">
        <v>0</v>
      </c>
      <c r="FK351" s="127" t="b">
        <v>0</v>
      </c>
      <c r="FL351" s="127" t="b">
        <v>0</v>
      </c>
      <c r="FM351" s="128">
        <v>0</v>
      </c>
      <c r="FN351" s="128">
        <v>0</v>
      </c>
      <c r="FO351" s="128">
        <v>0</v>
      </c>
      <c r="FP351" s="128">
        <v>0</v>
      </c>
      <c r="FQ351" s="128">
        <v>0</v>
      </c>
      <c r="FR351" s="128">
        <v>0</v>
      </c>
      <c r="FS351" s="183" t="s">
        <v>993</v>
      </c>
      <c r="FT351" s="128">
        <v>0</v>
      </c>
      <c r="FU351" s="126">
        <v>0</v>
      </c>
      <c r="FV351" s="126">
        <v>781</v>
      </c>
      <c r="FW351" s="126">
        <v>0</v>
      </c>
      <c r="FX351" s="126">
        <v>0</v>
      </c>
      <c r="FY351" s="126">
        <v>0</v>
      </c>
      <c r="FZ351" s="126">
        <v>0</v>
      </c>
      <c r="GA351" s="126">
        <v>0</v>
      </c>
      <c r="GB351" s="126">
        <v>0</v>
      </c>
      <c r="GC351" s="126">
        <v>0</v>
      </c>
      <c r="GD351" s="126">
        <v>0</v>
      </c>
      <c r="GE351" s="126">
        <v>0</v>
      </c>
      <c r="GF351" s="126">
        <v>0</v>
      </c>
      <c r="GG351" s="126">
        <v>0</v>
      </c>
      <c r="GH351" s="126">
        <v>0</v>
      </c>
      <c r="GI351" s="126">
        <v>0</v>
      </c>
      <c r="GJ351" s="126">
        <v>0</v>
      </c>
      <c r="GK351" s="126">
        <v>0</v>
      </c>
      <c r="GL351" s="126">
        <v>0</v>
      </c>
      <c r="GM351" s="127" t="b">
        <v>0</v>
      </c>
      <c r="GN351" s="183" t="s">
        <v>993</v>
      </c>
      <c r="GO351" s="183" t="s">
        <v>993</v>
      </c>
      <c r="GP351" s="183" t="s">
        <v>993</v>
      </c>
      <c r="GQ351" s="183" t="s">
        <v>993</v>
      </c>
      <c r="GR351" s="127"/>
      <c r="GS351" s="123"/>
    </row>
    <row r="352" spans="1:201">
      <c r="A352" s="122"/>
      <c r="B352" s="210" t="s">
        <v>773</v>
      </c>
      <c r="C352" s="183" t="s">
        <v>1264</v>
      </c>
      <c r="D352" s="183" t="s">
        <v>74</v>
      </c>
      <c r="E352" s="183" t="s">
        <v>437</v>
      </c>
      <c r="F352" s="183" t="s">
        <v>986</v>
      </c>
      <c r="G352" s="183" t="s">
        <v>1259</v>
      </c>
      <c r="H352" s="183" t="s">
        <v>1260</v>
      </c>
      <c r="I352" s="183" t="s">
        <v>1265</v>
      </c>
      <c r="J352" s="183" t="s">
        <v>1266</v>
      </c>
      <c r="K352" s="126">
        <v>3</v>
      </c>
      <c r="L352" s="183" t="s">
        <v>74</v>
      </c>
      <c r="M352" s="183" t="s">
        <v>996</v>
      </c>
      <c r="N352" s="183" t="s">
        <v>777</v>
      </c>
      <c r="O352" s="183" t="s">
        <v>1267</v>
      </c>
      <c r="P352" s="183" t="s">
        <v>290</v>
      </c>
      <c r="Q352" s="183" t="s">
        <v>293</v>
      </c>
      <c r="R352" s="127" t="b">
        <v>0</v>
      </c>
      <c r="S352" s="126">
        <v>0</v>
      </c>
      <c r="T352" s="127" t="b">
        <v>0</v>
      </c>
      <c r="U352" s="126">
        <v>0</v>
      </c>
      <c r="V352" s="127" t="b">
        <v>1</v>
      </c>
      <c r="W352" s="127" t="b">
        <v>1</v>
      </c>
      <c r="X352" s="183" t="s">
        <v>293</v>
      </c>
      <c r="Y352" s="183" t="b">
        <f t="shared" si="94"/>
        <v>1</v>
      </c>
      <c r="Z352" s="183" t="s">
        <v>993</v>
      </c>
      <c r="AA352" s="127" t="b">
        <v>0</v>
      </c>
      <c r="AB352" s="183" t="s">
        <v>993</v>
      </c>
      <c r="AC352" s="183" t="s">
        <v>993</v>
      </c>
      <c r="AD352" s="183" t="s">
        <v>993</v>
      </c>
      <c r="AE352" s="183">
        <f t="shared" si="127"/>
        <v>52</v>
      </c>
      <c r="AF352" s="183">
        <f t="shared" si="127"/>
        <v>43</v>
      </c>
      <c r="AG352" s="183">
        <f t="shared" si="127"/>
        <v>22</v>
      </c>
      <c r="AH352" s="183">
        <f t="shared" si="127"/>
        <v>52</v>
      </c>
      <c r="AI352" s="126">
        <v>52</v>
      </c>
      <c r="AJ352" s="126">
        <v>43</v>
      </c>
      <c r="AK352" s="126">
        <v>22</v>
      </c>
      <c r="AL352" s="126">
        <v>52</v>
      </c>
      <c r="AM352" s="126">
        <v>52</v>
      </c>
      <c r="AN352" s="126">
        <v>0</v>
      </c>
      <c r="AO352" s="126">
        <v>0</v>
      </c>
      <c r="AP352" s="126">
        <v>0</v>
      </c>
      <c r="AQ352" s="126">
        <v>0</v>
      </c>
      <c r="AR352" s="126">
        <v>0</v>
      </c>
      <c r="AS352" s="126">
        <v>0</v>
      </c>
      <c r="AT352" s="126">
        <v>0</v>
      </c>
      <c r="AU352" s="126">
        <v>0</v>
      </c>
      <c r="AV352" s="126">
        <v>0</v>
      </c>
      <c r="AW352" s="126">
        <v>0</v>
      </c>
      <c r="AX352" s="126">
        <v>0</v>
      </c>
      <c r="AY352" s="126">
        <v>0</v>
      </c>
      <c r="AZ352" s="126">
        <v>0</v>
      </c>
      <c r="BA352" s="126">
        <v>0</v>
      </c>
      <c r="BB352" s="126">
        <v>0</v>
      </c>
      <c r="BC352" s="127" t="b">
        <v>0</v>
      </c>
      <c r="BD352" s="127"/>
      <c r="BE352" s="183" t="s">
        <v>1059</v>
      </c>
      <c r="BF352" s="126">
        <v>52</v>
      </c>
      <c r="BG352" s="183" t="s">
        <v>993</v>
      </c>
      <c r="BH352" s="126">
        <v>0</v>
      </c>
      <c r="BI352" s="183" t="s">
        <v>993</v>
      </c>
      <c r="BJ352" s="126">
        <v>0</v>
      </c>
      <c r="BK352" s="126">
        <v>0</v>
      </c>
      <c r="BL352" s="126">
        <v>0</v>
      </c>
      <c r="BM352" s="183" t="s">
        <v>993</v>
      </c>
      <c r="BN352" s="183" t="s">
        <v>993</v>
      </c>
      <c r="BO352" s="183" t="s">
        <v>993</v>
      </c>
      <c r="BP352" s="126">
        <v>0</v>
      </c>
      <c r="BQ352" s="183" t="s">
        <v>993</v>
      </c>
      <c r="BR352" s="126">
        <v>0</v>
      </c>
      <c r="BS352" s="183" t="s">
        <v>993</v>
      </c>
      <c r="BT352" s="126">
        <v>0</v>
      </c>
      <c r="BU352" s="126">
        <v>0</v>
      </c>
      <c r="BV352" s="126">
        <v>0</v>
      </c>
      <c r="BW352" s="183" t="s">
        <v>993</v>
      </c>
      <c r="BX352" s="126">
        <v>0</v>
      </c>
      <c r="BY352" s="183" t="s">
        <v>993</v>
      </c>
      <c r="BZ352" s="126">
        <v>0</v>
      </c>
      <c r="CA352" s="183" t="s">
        <v>993</v>
      </c>
      <c r="CB352" s="126">
        <v>0</v>
      </c>
      <c r="CC352" s="126">
        <v>0</v>
      </c>
      <c r="CD352" s="126">
        <v>0</v>
      </c>
      <c r="CE352" s="183" t="s">
        <v>993</v>
      </c>
      <c r="CF352" s="126">
        <v>0</v>
      </c>
      <c r="CG352" s="183" t="s">
        <v>993</v>
      </c>
      <c r="CH352" s="126">
        <v>0</v>
      </c>
      <c r="CI352" s="183" t="s">
        <v>993</v>
      </c>
      <c r="CJ352" s="126">
        <v>0</v>
      </c>
      <c r="CK352" s="126">
        <v>0</v>
      </c>
      <c r="CL352" s="126">
        <v>0</v>
      </c>
      <c r="CM352" s="126">
        <v>19</v>
      </c>
      <c r="CN352" s="126">
        <v>1</v>
      </c>
      <c r="CO352" s="126">
        <v>1</v>
      </c>
      <c r="CP352" s="126">
        <v>0</v>
      </c>
      <c r="CQ352" s="126">
        <v>6</v>
      </c>
      <c r="CR352" s="126">
        <v>1</v>
      </c>
      <c r="CS352" s="126">
        <v>0</v>
      </c>
      <c r="CT352" s="126">
        <v>0</v>
      </c>
      <c r="CU352" s="126">
        <v>0</v>
      </c>
      <c r="CV352" s="126">
        <v>0</v>
      </c>
      <c r="CW352" s="126">
        <v>0</v>
      </c>
      <c r="CX352" s="126">
        <v>0</v>
      </c>
      <c r="CY352" s="126">
        <v>0</v>
      </c>
      <c r="CZ352" s="126">
        <v>0</v>
      </c>
      <c r="DA352" s="126">
        <v>0</v>
      </c>
      <c r="DB352" s="126">
        <v>0</v>
      </c>
      <c r="DC352" s="126">
        <v>0</v>
      </c>
      <c r="DD352" s="126">
        <v>0</v>
      </c>
      <c r="DE352" s="126">
        <v>0</v>
      </c>
      <c r="DF352" s="126">
        <v>0</v>
      </c>
      <c r="DG352" s="127" t="b">
        <v>0</v>
      </c>
      <c r="DH352" s="183" t="s">
        <v>999</v>
      </c>
      <c r="DI352" s="183" t="s">
        <v>270</v>
      </c>
      <c r="DJ352" s="183" t="s">
        <v>1000</v>
      </c>
      <c r="DK352" s="183" t="s">
        <v>525</v>
      </c>
      <c r="DL352" s="126">
        <v>459</v>
      </c>
      <c r="DM352" s="126">
        <v>432</v>
      </c>
      <c r="DN352" s="126">
        <v>27</v>
      </c>
      <c r="DO352" s="126">
        <v>0</v>
      </c>
      <c r="DP352" s="126">
        <v>11633</v>
      </c>
      <c r="DQ352" s="126">
        <v>447</v>
      </c>
      <c r="DR352" s="167">
        <f t="shared" si="121"/>
        <v>0.61290832455216016</v>
      </c>
      <c r="DS352" s="168">
        <f t="shared" si="122"/>
        <v>25.67991169977925</v>
      </c>
      <c r="DT352" s="126">
        <v>459</v>
      </c>
      <c r="DU352" s="126">
        <v>316</v>
      </c>
      <c r="DV352" s="126">
        <v>124</v>
      </c>
      <c r="DW352" s="126">
        <v>8</v>
      </c>
      <c r="DX352" s="126">
        <v>11</v>
      </c>
      <c r="DY352" s="126">
        <v>0</v>
      </c>
      <c r="DZ352" s="126">
        <v>0</v>
      </c>
      <c r="EA352" s="126">
        <v>0</v>
      </c>
      <c r="EB352" s="126">
        <v>447</v>
      </c>
      <c r="EC352" s="126">
        <v>2</v>
      </c>
      <c r="ED352" s="126">
        <v>318</v>
      </c>
      <c r="EE352" s="126">
        <v>19</v>
      </c>
      <c r="EF352" s="126">
        <v>22</v>
      </c>
      <c r="EG352" s="126">
        <v>15</v>
      </c>
      <c r="EH352" s="126">
        <v>20</v>
      </c>
      <c r="EI352" s="126">
        <v>11</v>
      </c>
      <c r="EJ352" s="126">
        <v>40</v>
      </c>
      <c r="EK352" s="126">
        <v>0</v>
      </c>
      <c r="EL352" s="126">
        <v>445</v>
      </c>
      <c r="EM352" s="126">
        <v>361</v>
      </c>
      <c r="EN352" s="126">
        <v>50</v>
      </c>
      <c r="EO352" s="126">
        <v>34</v>
      </c>
      <c r="EP352" s="126">
        <v>0</v>
      </c>
      <c r="EQ352" s="126">
        <v>0</v>
      </c>
      <c r="ER352" s="127" t="b">
        <v>0</v>
      </c>
      <c r="ES352" s="127" t="b">
        <v>0</v>
      </c>
      <c r="ET352" s="127" t="b">
        <v>0</v>
      </c>
      <c r="EU352" s="128">
        <v>0</v>
      </c>
      <c r="EV352" s="128">
        <v>0</v>
      </c>
      <c r="EW352" s="128">
        <v>0</v>
      </c>
      <c r="EX352" s="128">
        <v>0</v>
      </c>
      <c r="EY352" s="128">
        <v>0</v>
      </c>
      <c r="EZ352" s="128">
        <v>0</v>
      </c>
      <c r="FA352" s="127" t="b">
        <v>0</v>
      </c>
      <c r="FB352" s="127" t="b">
        <v>0</v>
      </c>
      <c r="FC352" s="127" t="b">
        <v>0</v>
      </c>
      <c r="FD352" s="128">
        <v>0.161</v>
      </c>
      <c r="FE352" s="128">
        <v>5.0999999999999997E-2</v>
      </c>
      <c r="FF352" s="128">
        <v>0</v>
      </c>
      <c r="FG352" s="128">
        <v>3.0000000000000001E-3</v>
      </c>
      <c r="FH352" s="128">
        <v>1E-3</v>
      </c>
      <c r="FI352" s="128">
        <v>4.0000000000000001E-3</v>
      </c>
      <c r="FJ352" s="127" t="b">
        <v>0</v>
      </c>
      <c r="FK352" s="127" t="b">
        <v>0</v>
      </c>
      <c r="FL352" s="127" t="b">
        <v>0</v>
      </c>
      <c r="FM352" s="128">
        <v>0</v>
      </c>
      <c r="FN352" s="128">
        <v>0</v>
      </c>
      <c r="FO352" s="128">
        <v>0</v>
      </c>
      <c r="FP352" s="128">
        <v>0</v>
      </c>
      <c r="FQ352" s="128">
        <v>0</v>
      </c>
      <c r="FR352" s="128">
        <v>0</v>
      </c>
      <c r="FS352" s="183" t="s">
        <v>993</v>
      </c>
      <c r="FT352" s="128">
        <v>0</v>
      </c>
      <c r="FU352" s="126">
        <v>0</v>
      </c>
      <c r="FV352" s="126">
        <v>445</v>
      </c>
      <c r="FW352" s="126">
        <v>0</v>
      </c>
      <c r="FX352" s="126">
        <v>0</v>
      </c>
      <c r="FY352" s="126">
        <v>0</v>
      </c>
      <c r="FZ352" s="126">
        <v>0</v>
      </c>
      <c r="GA352" s="126">
        <v>0</v>
      </c>
      <c r="GB352" s="126">
        <v>0</v>
      </c>
      <c r="GC352" s="126">
        <v>0</v>
      </c>
      <c r="GD352" s="126">
        <v>0</v>
      </c>
      <c r="GE352" s="126">
        <v>0</v>
      </c>
      <c r="GF352" s="126">
        <v>0</v>
      </c>
      <c r="GG352" s="126">
        <v>0</v>
      </c>
      <c r="GH352" s="126">
        <v>0</v>
      </c>
      <c r="GI352" s="126">
        <v>0</v>
      </c>
      <c r="GJ352" s="126">
        <v>0</v>
      </c>
      <c r="GK352" s="126">
        <v>0</v>
      </c>
      <c r="GL352" s="126">
        <v>0</v>
      </c>
      <c r="GM352" s="127" t="b">
        <v>0</v>
      </c>
      <c r="GN352" s="183" t="s">
        <v>993</v>
      </c>
      <c r="GO352" s="183" t="s">
        <v>993</v>
      </c>
      <c r="GP352" s="183" t="s">
        <v>993</v>
      </c>
      <c r="GQ352" s="183" t="s">
        <v>993</v>
      </c>
      <c r="GR352" s="127"/>
      <c r="GS352" s="123"/>
    </row>
    <row r="353" spans="1:201" s="175" customFormat="1">
      <c r="A353" s="169"/>
      <c r="B353" s="211"/>
      <c r="C353" s="170"/>
      <c r="D353" s="170"/>
      <c r="E353" s="170"/>
      <c r="F353" s="170"/>
      <c r="G353" s="170"/>
      <c r="H353" s="170"/>
      <c r="I353" s="170"/>
      <c r="J353" s="170"/>
      <c r="K353" s="171"/>
      <c r="L353" s="170"/>
      <c r="M353" s="170"/>
      <c r="N353" s="170"/>
      <c r="O353" s="170"/>
      <c r="P353" s="170"/>
      <c r="Q353" s="170"/>
      <c r="R353" s="172"/>
      <c r="S353" s="171"/>
      <c r="T353" s="172"/>
      <c r="U353" s="171"/>
      <c r="V353" s="172"/>
      <c r="W353" s="172"/>
      <c r="X353" s="170"/>
      <c r="Y353" s="170"/>
      <c r="Z353" s="170"/>
      <c r="AA353" s="172"/>
      <c r="AB353" s="170"/>
      <c r="AC353" s="170"/>
      <c r="AD353" s="170"/>
      <c r="AE353" s="170">
        <f>SUM(AE351:AE352)</f>
        <v>103</v>
      </c>
      <c r="AF353" s="170">
        <f t="shared" ref="AF353:BD353" si="128">SUM(AF351:AF352)</f>
        <v>94</v>
      </c>
      <c r="AG353" s="170">
        <f t="shared" si="128"/>
        <v>22</v>
      </c>
      <c r="AH353" s="170">
        <f t="shared" si="128"/>
        <v>103</v>
      </c>
      <c r="AI353" s="170">
        <f t="shared" si="128"/>
        <v>103</v>
      </c>
      <c r="AJ353" s="170">
        <f t="shared" si="128"/>
        <v>94</v>
      </c>
      <c r="AK353" s="170">
        <f t="shared" si="128"/>
        <v>22</v>
      </c>
      <c r="AL353" s="170">
        <f t="shared" si="128"/>
        <v>103</v>
      </c>
      <c r="AM353" s="170">
        <f t="shared" si="128"/>
        <v>52</v>
      </c>
      <c r="AN353" s="170">
        <f t="shared" si="128"/>
        <v>0</v>
      </c>
      <c r="AO353" s="170">
        <f t="shared" si="128"/>
        <v>0</v>
      </c>
      <c r="AP353" s="170">
        <f t="shared" si="128"/>
        <v>0</v>
      </c>
      <c r="AQ353" s="170">
        <f t="shared" si="128"/>
        <v>0</v>
      </c>
      <c r="AR353" s="170">
        <f t="shared" si="128"/>
        <v>0</v>
      </c>
      <c r="AS353" s="170">
        <f t="shared" si="128"/>
        <v>0</v>
      </c>
      <c r="AT353" s="170">
        <f t="shared" si="128"/>
        <v>0</v>
      </c>
      <c r="AU353" s="170">
        <f t="shared" si="128"/>
        <v>0</v>
      </c>
      <c r="AV353" s="170">
        <f t="shared" si="128"/>
        <v>0</v>
      </c>
      <c r="AW353" s="170">
        <f t="shared" si="128"/>
        <v>0</v>
      </c>
      <c r="AX353" s="170">
        <f t="shared" si="128"/>
        <v>0</v>
      </c>
      <c r="AY353" s="170">
        <f t="shared" si="128"/>
        <v>0</v>
      </c>
      <c r="AZ353" s="170">
        <f t="shared" si="128"/>
        <v>0</v>
      </c>
      <c r="BA353" s="170">
        <f t="shared" si="128"/>
        <v>0</v>
      </c>
      <c r="BB353" s="170">
        <f t="shared" si="128"/>
        <v>0</v>
      </c>
      <c r="BC353" s="170">
        <f t="shared" si="128"/>
        <v>0</v>
      </c>
      <c r="BD353" s="170">
        <f t="shared" si="128"/>
        <v>0</v>
      </c>
      <c r="BE353" s="170"/>
      <c r="BF353" s="171"/>
      <c r="BG353" s="170"/>
      <c r="BH353" s="171"/>
      <c r="BI353" s="170"/>
      <c r="BJ353" s="171"/>
      <c r="BK353" s="171"/>
      <c r="BL353" s="171"/>
      <c r="BM353" s="170"/>
      <c r="BN353" s="170"/>
      <c r="BO353" s="170"/>
      <c r="BP353" s="171"/>
      <c r="BQ353" s="170"/>
      <c r="BR353" s="171"/>
      <c r="BS353" s="170"/>
      <c r="BT353" s="171"/>
      <c r="BU353" s="171"/>
      <c r="BV353" s="171"/>
      <c r="BW353" s="170"/>
      <c r="BX353" s="171"/>
      <c r="BY353" s="170"/>
      <c r="BZ353" s="171"/>
      <c r="CA353" s="170"/>
      <c r="CB353" s="171"/>
      <c r="CC353" s="171"/>
      <c r="CD353" s="171"/>
      <c r="CE353" s="170"/>
      <c r="CF353" s="171"/>
      <c r="CG353" s="170"/>
      <c r="CH353" s="171"/>
      <c r="CI353" s="170"/>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2"/>
      <c r="DH353" s="170"/>
      <c r="DI353" s="170"/>
      <c r="DJ353" s="170"/>
      <c r="DK353" s="170"/>
      <c r="DL353" s="171">
        <f>SUM(DL351:DL352)</f>
        <v>1423</v>
      </c>
      <c r="DM353" s="171">
        <f t="shared" ref="DM353:DU353" si="129">SUM(DM351:DM352)</f>
        <v>1050</v>
      </c>
      <c r="DN353" s="171">
        <f t="shared" si="129"/>
        <v>27</v>
      </c>
      <c r="DO353" s="171">
        <f t="shared" si="129"/>
        <v>346</v>
      </c>
      <c r="DP353" s="171">
        <f t="shared" si="129"/>
        <v>28187</v>
      </c>
      <c r="DQ353" s="171">
        <f t="shared" si="129"/>
        <v>1397</v>
      </c>
      <c r="DR353" s="167">
        <f t="shared" si="121"/>
        <v>0.74975395664317068</v>
      </c>
      <c r="DS353" s="168">
        <f t="shared" si="122"/>
        <v>19.99078014184397</v>
      </c>
      <c r="DT353" s="171">
        <f t="shared" si="129"/>
        <v>1423</v>
      </c>
      <c r="DU353" s="171">
        <f t="shared" si="129"/>
        <v>777</v>
      </c>
      <c r="DV353" s="171">
        <f t="shared" ref="DV353:EY353" si="130">SUM(DV350:DV352)</f>
        <v>2352</v>
      </c>
      <c r="DW353" s="171">
        <f t="shared" si="130"/>
        <v>78</v>
      </c>
      <c r="DX353" s="171">
        <f t="shared" si="130"/>
        <v>384</v>
      </c>
      <c r="DY353" s="171">
        <f t="shared" si="130"/>
        <v>0</v>
      </c>
      <c r="DZ353" s="171">
        <f t="shared" si="130"/>
        <v>0</v>
      </c>
      <c r="EA353" s="171">
        <f t="shared" si="130"/>
        <v>4</v>
      </c>
      <c r="EB353" s="171">
        <f t="shared" si="130"/>
        <v>3635</v>
      </c>
      <c r="EC353" s="171">
        <f t="shared" si="130"/>
        <v>228</v>
      </c>
      <c r="ED353" s="171">
        <f t="shared" si="130"/>
        <v>2534</v>
      </c>
      <c r="EE353" s="171">
        <f t="shared" si="130"/>
        <v>130</v>
      </c>
      <c r="EF353" s="171">
        <f t="shared" si="130"/>
        <v>48</v>
      </c>
      <c r="EG353" s="171">
        <f t="shared" si="130"/>
        <v>191</v>
      </c>
      <c r="EH353" s="171">
        <f t="shared" si="130"/>
        <v>69</v>
      </c>
      <c r="EI353" s="171">
        <f t="shared" si="130"/>
        <v>175</v>
      </c>
      <c r="EJ353" s="171">
        <f t="shared" si="130"/>
        <v>246</v>
      </c>
      <c r="EK353" s="171">
        <f t="shared" si="130"/>
        <v>14</v>
      </c>
      <c r="EL353" s="171">
        <f t="shared" si="130"/>
        <v>3407</v>
      </c>
      <c r="EM353" s="171">
        <f t="shared" si="130"/>
        <v>3208</v>
      </c>
      <c r="EN353" s="171">
        <f t="shared" si="130"/>
        <v>99</v>
      </c>
      <c r="EO353" s="171">
        <f t="shared" si="130"/>
        <v>53</v>
      </c>
      <c r="EP353" s="171">
        <f t="shared" si="130"/>
        <v>47</v>
      </c>
      <c r="EQ353" s="171">
        <f t="shared" si="130"/>
        <v>0</v>
      </c>
      <c r="ER353" s="171">
        <f t="shared" si="130"/>
        <v>0</v>
      </c>
      <c r="ES353" s="171">
        <f t="shared" si="130"/>
        <v>0</v>
      </c>
      <c r="ET353" s="171">
        <f t="shared" si="130"/>
        <v>0</v>
      </c>
      <c r="EU353" s="171">
        <f t="shared" si="130"/>
        <v>1.3</v>
      </c>
      <c r="EV353" s="171">
        <f t="shared" si="130"/>
        <v>0.69000000000000006</v>
      </c>
      <c r="EW353" s="171">
        <f t="shared" si="130"/>
        <v>0.55499999999999994</v>
      </c>
      <c r="EX353" s="171">
        <f t="shared" si="130"/>
        <v>0.26300000000000001</v>
      </c>
      <c r="EY353" s="171">
        <f t="shared" si="130"/>
        <v>9.0999999999999998E-2</v>
      </c>
      <c r="EZ353" s="173"/>
      <c r="FA353" s="172"/>
      <c r="FB353" s="172"/>
      <c r="FC353" s="172"/>
      <c r="FD353" s="173"/>
      <c r="FE353" s="173"/>
      <c r="FF353" s="173"/>
      <c r="FG353" s="173"/>
      <c r="FH353" s="173"/>
      <c r="FI353" s="173"/>
      <c r="FJ353" s="172"/>
      <c r="FK353" s="172"/>
      <c r="FL353" s="172"/>
      <c r="FM353" s="173"/>
      <c r="FN353" s="173"/>
      <c r="FO353" s="173"/>
      <c r="FP353" s="173"/>
      <c r="FQ353" s="173"/>
      <c r="FR353" s="173"/>
      <c r="FS353" s="170"/>
      <c r="FT353" s="173"/>
      <c r="FU353" s="171"/>
      <c r="FV353" s="171"/>
      <c r="FW353" s="171"/>
      <c r="FX353" s="171"/>
      <c r="FY353" s="171"/>
      <c r="FZ353" s="171"/>
      <c r="GA353" s="171"/>
      <c r="GB353" s="171"/>
      <c r="GC353" s="171"/>
      <c r="GD353" s="171"/>
      <c r="GE353" s="171"/>
      <c r="GF353" s="171"/>
      <c r="GG353" s="171"/>
      <c r="GH353" s="171"/>
      <c r="GI353" s="171"/>
      <c r="GJ353" s="171"/>
      <c r="GK353" s="171"/>
      <c r="GL353" s="171"/>
      <c r="GM353" s="172"/>
      <c r="GN353" s="170"/>
      <c r="GO353" s="170"/>
      <c r="GP353" s="170"/>
      <c r="GQ353" s="170"/>
      <c r="GR353" s="172"/>
      <c r="GS353" s="174"/>
    </row>
    <row r="354" spans="1:201">
      <c r="A354" s="122"/>
      <c r="B354" s="210" t="s">
        <v>767</v>
      </c>
      <c r="C354" s="183" t="s">
        <v>1258</v>
      </c>
      <c r="D354" s="183" t="s">
        <v>72</v>
      </c>
      <c r="E354" s="183" t="s">
        <v>437</v>
      </c>
      <c r="F354" s="183" t="s">
        <v>986</v>
      </c>
      <c r="G354" s="183" t="s">
        <v>1259</v>
      </c>
      <c r="H354" s="183" t="s">
        <v>1260</v>
      </c>
      <c r="I354" s="183" t="s">
        <v>1261</v>
      </c>
      <c r="J354" s="183" t="s">
        <v>1262</v>
      </c>
      <c r="K354" s="126">
        <v>4</v>
      </c>
      <c r="L354" s="183" t="s">
        <v>72</v>
      </c>
      <c r="M354" s="183" t="s">
        <v>991</v>
      </c>
      <c r="N354" s="183" t="s">
        <v>528</v>
      </c>
      <c r="O354" s="183" t="s">
        <v>993</v>
      </c>
      <c r="P354" s="183" t="s">
        <v>993</v>
      </c>
      <c r="Q354" s="183" t="s">
        <v>296</v>
      </c>
      <c r="R354" s="127" t="b">
        <v>0</v>
      </c>
      <c r="S354" s="126">
        <v>0</v>
      </c>
      <c r="T354" s="127" t="b">
        <v>0</v>
      </c>
      <c r="U354" s="126">
        <v>0</v>
      </c>
      <c r="V354" s="127" t="b">
        <v>0</v>
      </c>
      <c r="W354" s="127" t="b">
        <v>1</v>
      </c>
      <c r="X354" s="183" t="s">
        <v>293</v>
      </c>
      <c r="Y354" s="183" t="b">
        <f t="shared" si="94"/>
        <v>0</v>
      </c>
      <c r="Z354" s="183" t="s">
        <v>993</v>
      </c>
      <c r="AA354" s="127" t="b">
        <v>1</v>
      </c>
      <c r="AB354" s="183" t="s">
        <v>293</v>
      </c>
      <c r="AC354" s="183" t="s">
        <v>1263</v>
      </c>
      <c r="AD354" s="183" t="s">
        <v>296</v>
      </c>
      <c r="AE354" s="183">
        <f t="shared" ref="AE354:AH355" si="131">AI354+AN354</f>
        <v>48</v>
      </c>
      <c r="AF354" s="183">
        <f t="shared" si="131"/>
        <v>33</v>
      </c>
      <c r="AG354" s="183">
        <f t="shared" si="131"/>
        <v>0</v>
      </c>
      <c r="AH354" s="183">
        <f t="shared" si="131"/>
        <v>24</v>
      </c>
      <c r="AI354" s="126">
        <v>0</v>
      </c>
      <c r="AJ354" s="126">
        <v>0</v>
      </c>
      <c r="AK354" s="126">
        <v>0</v>
      </c>
      <c r="AL354" s="126">
        <v>24</v>
      </c>
      <c r="AM354" s="126">
        <v>0</v>
      </c>
      <c r="AN354" s="126">
        <v>48</v>
      </c>
      <c r="AO354" s="126">
        <v>33</v>
      </c>
      <c r="AP354" s="126">
        <v>0</v>
      </c>
      <c r="AQ354" s="126">
        <v>0</v>
      </c>
      <c r="AR354" s="126">
        <v>48</v>
      </c>
      <c r="AS354" s="126">
        <v>33</v>
      </c>
      <c r="AT354" s="126">
        <v>0</v>
      </c>
      <c r="AU354" s="126">
        <v>0</v>
      </c>
      <c r="AV354" s="126">
        <v>0</v>
      </c>
      <c r="AW354" s="126">
        <v>0</v>
      </c>
      <c r="AX354" s="126">
        <v>0</v>
      </c>
      <c r="AY354" s="126">
        <v>0</v>
      </c>
      <c r="AZ354" s="126">
        <v>0</v>
      </c>
      <c r="BA354" s="126">
        <v>0</v>
      </c>
      <c r="BB354" s="126">
        <v>0</v>
      </c>
      <c r="BC354" s="127" t="b">
        <v>0</v>
      </c>
      <c r="BD354" s="127"/>
      <c r="BE354" s="183" t="s">
        <v>425</v>
      </c>
      <c r="BF354" s="126">
        <v>48</v>
      </c>
      <c r="BG354" s="183" t="s">
        <v>993</v>
      </c>
      <c r="BH354" s="126">
        <v>0</v>
      </c>
      <c r="BI354" s="183" t="s">
        <v>993</v>
      </c>
      <c r="BJ354" s="126">
        <v>0</v>
      </c>
      <c r="BK354" s="126">
        <v>0</v>
      </c>
      <c r="BL354" s="126">
        <v>0</v>
      </c>
      <c r="BM354" s="183" t="s">
        <v>993</v>
      </c>
      <c r="BN354" s="183" t="s">
        <v>993</v>
      </c>
      <c r="BO354" s="183" t="s">
        <v>993</v>
      </c>
      <c r="BP354" s="126">
        <v>0</v>
      </c>
      <c r="BQ354" s="183" t="s">
        <v>993</v>
      </c>
      <c r="BR354" s="126">
        <v>0</v>
      </c>
      <c r="BS354" s="183" t="s">
        <v>993</v>
      </c>
      <c r="BT354" s="126">
        <v>0</v>
      </c>
      <c r="BU354" s="126">
        <v>0</v>
      </c>
      <c r="BV354" s="126">
        <v>0</v>
      </c>
      <c r="BW354" s="183" t="s">
        <v>993</v>
      </c>
      <c r="BX354" s="126">
        <v>0</v>
      </c>
      <c r="BY354" s="183" t="s">
        <v>993</v>
      </c>
      <c r="BZ354" s="126">
        <v>0</v>
      </c>
      <c r="CA354" s="183" t="s">
        <v>993</v>
      </c>
      <c r="CB354" s="126">
        <v>0</v>
      </c>
      <c r="CC354" s="126">
        <v>0</v>
      </c>
      <c r="CD354" s="126">
        <v>0</v>
      </c>
      <c r="CE354" s="183" t="s">
        <v>993</v>
      </c>
      <c r="CF354" s="126">
        <v>0</v>
      </c>
      <c r="CG354" s="183" t="s">
        <v>993</v>
      </c>
      <c r="CH354" s="126">
        <v>0</v>
      </c>
      <c r="CI354" s="183" t="s">
        <v>993</v>
      </c>
      <c r="CJ354" s="126">
        <v>0</v>
      </c>
      <c r="CK354" s="126">
        <v>0</v>
      </c>
      <c r="CL354" s="126">
        <v>0</v>
      </c>
      <c r="CM354" s="126">
        <v>9</v>
      </c>
      <c r="CN354" s="126">
        <v>0.8</v>
      </c>
      <c r="CO354" s="126">
        <v>0</v>
      </c>
      <c r="CP354" s="126">
        <v>0</v>
      </c>
      <c r="CQ354" s="126">
        <v>0</v>
      </c>
      <c r="CR354" s="126">
        <v>8.8000000000000007</v>
      </c>
      <c r="CS354" s="126">
        <v>0</v>
      </c>
      <c r="CT354" s="126">
        <v>0</v>
      </c>
      <c r="CU354" s="126">
        <v>0</v>
      </c>
      <c r="CV354" s="126">
        <v>0</v>
      </c>
      <c r="CW354" s="126">
        <v>0</v>
      </c>
      <c r="CX354" s="126">
        <v>0</v>
      </c>
      <c r="CY354" s="126">
        <v>0</v>
      </c>
      <c r="CZ354" s="126">
        <v>0</v>
      </c>
      <c r="DA354" s="126">
        <v>0</v>
      </c>
      <c r="DB354" s="126">
        <v>0</v>
      </c>
      <c r="DC354" s="126">
        <v>0</v>
      </c>
      <c r="DD354" s="126">
        <v>0</v>
      </c>
      <c r="DE354" s="126">
        <v>0</v>
      </c>
      <c r="DF354" s="126">
        <v>0</v>
      </c>
      <c r="DG354" s="127" t="b">
        <v>0</v>
      </c>
      <c r="DH354" s="183" t="s">
        <v>270</v>
      </c>
      <c r="DI354" s="183" t="s">
        <v>993</v>
      </c>
      <c r="DJ354" s="183" t="s">
        <v>993</v>
      </c>
      <c r="DK354" s="183" t="s">
        <v>993</v>
      </c>
      <c r="DL354" s="126">
        <v>176</v>
      </c>
      <c r="DM354" s="126">
        <v>176</v>
      </c>
      <c r="DN354" s="126">
        <v>0</v>
      </c>
      <c r="DO354" s="126">
        <v>0</v>
      </c>
      <c r="DP354" s="126">
        <v>9332</v>
      </c>
      <c r="DQ354" s="126">
        <v>164</v>
      </c>
      <c r="DR354" s="167">
        <f t="shared" si="121"/>
        <v>0.53264840182648399</v>
      </c>
      <c r="DS354" s="168">
        <f t="shared" si="122"/>
        <v>54.89411764705882</v>
      </c>
      <c r="DT354" s="126">
        <v>176</v>
      </c>
      <c r="DU354" s="126">
        <v>176</v>
      </c>
      <c r="DV354" s="126">
        <v>0</v>
      </c>
      <c r="DW354" s="126">
        <v>0</v>
      </c>
      <c r="DX354" s="126">
        <v>0</v>
      </c>
      <c r="DY354" s="126">
        <v>0</v>
      </c>
      <c r="DZ354" s="126">
        <v>0</v>
      </c>
      <c r="EA354" s="126">
        <v>0</v>
      </c>
      <c r="EB354" s="126">
        <v>164</v>
      </c>
      <c r="EC354" s="126">
        <v>0</v>
      </c>
      <c r="ED354" s="126">
        <v>30</v>
      </c>
      <c r="EE354" s="126">
        <v>6</v>
      </c>
      <c r="EF354" s="126">
        <v>11</v>
      </c>
      <c r="EG354" s="126">
        <v>24</v>
      </c>
      <c r="EH354" s="126">
        <v>5</v>
      </c>
      <c r="EI354" s="126">
        <v>7</v>
      </c>
      <c r="EJ354" s="126">
        <v>72</v>
      </c>
      <c r="EK354" s="126">
        <v>9</v>
      </c>
      <c r="EL354" s="126">
        <v>164</v>
      </c>
      <c r="EM354" s="126">
        <v>158</v>
      </c>
      <c r="EN354" s="126">
        <v>3</v>
      </c>
      <c r="EO354" s="126">
        <v>2</v>
      </c>
      <c r="EP354" s="126">
        <v>1</v>
      </c>
      <c r="EQ354" s="126">
        <v>0</v>
      </c>
      <c r="ER354" s="127" t="b">
        <v>0</v>
      </c>
      <c r="ES354" s="127" t="b">
        <v>0</v>
      </c>
      <c r="ET354" s="127" t="b">
        <v>0</v>
      </c>
      <c r="EU354" s="128">
        <v>0</v>
      </c>
      <c r="EV354" s="128">
        <v>0</v>
      </c>
      <c r="EW354" s="128">
        <v>0</v>
      </c>
      <c r="EX354" s="128">
        <v>0</v>
      </c>
      <c r="EY354" s="128">
        <v>0</v>
      </c>
      <c r="EZ354" s="128">
        <v>0</v>
      </c>
      <c r="FA354" s="127" t="b">
        <v>0</v>
      </c>
      <c r="FB354" s="127" t="b">
        <v>0</v>
      </c>
      <c r="FC354" s="127" t="b">
        <v>0</v>
      </c>
      <c r="FD354" s="128">
        <v>0</v>
      </c>
      <c r="FE354" s="128">
        <v>0</v>
      </c>
      <c r="FF354" s="128">
        <v>0</v>
      </c>
      <c r="FG354" s="128">
        <v>0</v>
      </c>
      <c r="FH354" s="128">
        <v>0</v>
      </c>
      <c r="FI354" s="128">
        <v>0</v>
      </c>
      <c r="FJ354" s="127" t="b">
        <v>0</v>
      </c>
      <c r="FK354" s="127" t="b">
        <v>0</v>
      </c>
      <c r="FL354" s="127" t="b">
        <v>0</v>
      </c>
      <c r="FM354" s="128">
        <v>0</v>
      </c>
      <c r="FN354" s="128">
        <v>0</v>
      </c>
      <c r="FO354" s="128">
        <v>0</v>
      </c>
      <c r="FP354" s="128">
        <v>0</v>
      </c>
      <c r="FQ354" s="128">
        <v>0</v>
      </c>
      <c r="FR354" s="128">
        <v>0</v>
      </c>
      <c r="FS354" s="183" t="s">
        <v>993</v>
      </c>
      <c r="FT354" s="128">
        <v>0</v>
      </c>
      <c r="FU354" s="126">
        <v>0</v>
      </c>
      <c r="FV354" s="126">
        <v>164</v>
      </c>
      <c r="FW354" s="126">
        <v>0</v>
      </c>
      <c r="FX354" s="126">
        <v>0</v>
      </c>
      <c r="FY354" s="126">
        <v>0</v>
      </c>
      <c r="FZ354" s="126">
        <v>0</v>
      </c>
      <c r="GA354" s="126">
        <v>0</v>
      </c>
      <c r="GB354" s="126">
        <v>0</v>
      </c>
      <c r="GC354" s="126">
        <v>0</v>
      </c>
      <c r="GD354" s="126">
        <v>0</v>
      </c>
      <c r="GE354" s="126">
        <v>0</v>
      </c>
      <c r="GF354" s="126">
        <v>0</v>
      </c>
      <c r="GG354" s="126">
        <v>0</v>
      </c>
      <c r="GH354" s="126">
        <v>0</v>
      </c>
      <c r="GI354" s="126">
        <v>0</v>
      </c>
      <c r="GJ354" s="126">
        <v>0</v>
      </c>
      <c r="GK354" s="126">
        <v>0</v>
      </c>
      <c r="GL354" s="126">
        <v>0</v>
      </c>
      <c r="GM354" s="127" t="b">
        <v>0</v>
      </c>
      <c r="GN354" s="183" t="s">
        <v>993</v>
      </c>
      <c r="GO354" s="183" t="s">
        <v>993</v>
      </c>
      <c r="GP354" s="183" t="s">
        <v>993</v>
      </c>
      <c r="GQ354" s="183" t="s">
        <v>993</v>
      </c>
      <c r="GR354" s="127"/>
      <c r="GS354" s="123"/>
    </row>
    <row r="355" spans="1:201">
      <c r="A355" s="122"/>
      <c r="B355" s="210" t="s">
        <v>778</v>
      </c>
      <c r="C355" s="183" t="s">
        <v>1274</v>
      </c>
      <c r="D355" s="183" t="s">
        <v>1275</v>
      </c>
      <c r="E355" s="183" t="s">
        <v>437</v>
      </c>
      <c r="F355" s="183" t="s">
        <v>986</v>
      </c>
      <c r="G355" s="183" t="s">
        <v>1259</v>
      </c>
      <c r="H355" s="183" t="s">
        <v>1260</v>
      </c>
      <c r="I355" s="183" t="s">
        <v>1272</v>
      </c>
      <c r="J355" s="183" t="s">
        <v>1273</v>
      </c>
      <c r="K355" s="126">
        <v>1</v>
      </c>
      <c r="L355" s="183" t="s">
        <v>1275</v>
      </c>
      <c r="M355" s="183" t="s">
        <v>1276</v>
      </c>
      <c r="N355" s="183" t="s">
        <v>764</v>
      </c>
      <c r="O355" s="183" t="s">
        <v>1027</v>
      </c>
      <c r="P355" s="183" t="s">
        <v>293</v>
      </c>
      <c r="Q355" s="183" t="s">
        <v>296</v>
      </c>
      <c r="R355" s="127" t="b">
        <v>0</v>
      </c>
      <c r="S355" s="126">
        <v>0</v>
      </c>
      <c r="T355" s="127" t="b">
        <v>0</v>
      </c>
      <c r="U355" s="126">
        <v>0</v>
      </c>
      <c r="V355" s="127" t="b">
        <v>0</v>
      </c>
      <c r="W355" s="127" t="b">
        <v>1</v>
      </c>
      <c r="X355" s="183" t="s">
        <v>296</v>
      </c>
      <c r="Y355" s="183" t="b">
        <f t="shared" si="94"/>
        <v>1</v>
      </c>
      <c r="Z355" s="183" t="s">
        <v>993</v>
      </c>
      <c r="AA355" s="127" t="b">
        <v>0</v>
      </c>
      <c r="AB355" s="183" t="s">
        <v>993</v>
      </c>
      <c r="AC355" s="183" t="s">
        <v>993</v>
      </c>
      <c r="AD355" s="183" t="s">
        <v>993</v>
      </c>
      <c r="AE355" s="183">
        <f t="shared" si="131"/>
        <v>36</v>
      </c>
      <c r="AF355" s="183">
        <f t="shared" si="131"/>
        <v>33</v>
      </c>
      <c r="AG355" s="183">
        <f t="shared" si="131"/>
        <v>25</v>
      </c>
      <c r="AH355" s="183">
        <f t="shared" si="131"/>
        <v>36</v>
      </c>
      <c r="AI355" s="126">
        <v>0</v>
      </c>
      <c r="AJ355" s="126">
        <v>0</v>
      </c>
      <c r="AK355" s="126">
        <v>0</v>
      </c>
      <c r="AL355" s="126">
        <v>0</v>
      </c>
      <c r="AM355" s="126">
        <v>0</v>
      </c>
      <c r="AN355" s="126">
        <v>36</v>
      </c>
      <c r="AO355" s="126">
        <v>33</v>
      </c>
      <c r="AP355" s="126">
        <v>25</v>
      </c>
      <c r="AQ355" s="126">
        <v>36</v>
      </c>
      <c r="AR355" s="126">
        <v>36</v>
      </c>
      <c r="AS355" s="126">
        <v>33</v>
      </c>
      <c r="AT355" s="126">
        <v>25</v>
      </c>
      <c r="AU355" s="126">
        <v>36</v>
      </c>
      <c r="AV355" s="126">
        <v>0</v>
      </c>
      <c r="AW355" s="126">
        <v>0</v>
      </c>
      <c r="AX355" s="126">
        <v>0</v>
      </c>
      <c r="AY355" s="126">
        <v>0</v>
      </c>
      <c r="AZ355" s="126">
        <v>0</v>
      </c>
      <c r="BA355" s="126">
        <v>0</v>
      </c>
      <c r="BB355" s="126">
        <v>0</v>
      </c>
      <c r="BC355" s="127" t="b">
        <v>0</v>
      </c>
      <c r="BD355" s="127"/>
      <c r="BE355" s="183" t="s">
        <v>422</v>
      </c>
      <c r="BF355" s="126">
        <v>36</v>
      </c>
      <c r="BG355" s="183" t="s">
        <v>993</v>
      </c>
      <c r="BH355" s="126">
        <v>0</v>
      </c>
      <c r="BI355" s="183" t="s">
        <v>993</v>
      </c>
      <c r="BJ355" s="126">
        <v>0</v>
      </c>
      <c r="BK355" s="126">
        <v>0</v>
      </c>
      <c r="BL355" s="126">
        <v>0</v>
      </c>
      <c r="BM355" s="183" t="s">
        <v>993</v>
      </c>
      <c r="BN355" s="183" t="s">
        <v>993</v>
      </c>
      <c r="BO355" s="183" t="s">
        <v>993</v>
      </c>
      <c r="BP355" s="126">
        <v>0</v>
      </c>
      <c r="BQ355" s="183" t="s">
        <v>993</v>
      </c>
      <c r="BR355" s="126">
        <v>0</v>
      </c>
      <c r="BS355" s="183" t="s">
        <v>993</v>
      </c>
      <c r="BT355" s="126">
        <v>0</v>
      </c>
      <c r="BU355" s="126">
        <v>0</v>
      </c>
      <c r="BV355" s="126">
        <v>0</v>
      </c>
      <c r="BW355" s="183" t="s">
        <v>993</v>
      </c>
      <c r="BX355" s="126">
        <v>0</v>
      </c>
      <c r="BY355" s="183" t="s">
        <v>993</v>
      </c>
      <c r="BZ355" s="126">
        <v>0</v>
      </c>
      <c r="CA355" s="183" t="s">
        <v>993</v>
      </c>
      <c r="CB355" s="126">
        <v>0</v>
      </c>
      <c r="CC355" s="126">
        <v>0</v>
      </c>
      <c r="CD355" s="126">
        <v>0</v>
      </c>
      <c r="CE355" s="183" t="s">
        <v>993</v>
      </c>
      <c r="CF355" s="126">
        <v>0</v>
      </c>
      <c r="CG355" s="183" t="s">
        <v>993</v>
      </c>
      <c r="CH355" s="126">
        <v>0</v>
      </c>
      <c r="CI355" s="183" t="s">
        <v>993</v>
      </c>
      <c r="CJ355" s="126">
        <v>0</v>
      </c>
      <c r="CK355" s="126">
        <v>0</v>
      </c>
      <c r="CL355" s="126">
        <v>0</v>
      </c>
      <c r="CM355" s="126">
        <v>5</v>
      </c>
      <c r="CN355" s="126">
        <v>0</v>
      </c>
      <c r="CO355" s="126">
        <v>7</v>
      </c>
      <c r="CP355" s="126">
        <v>0</v>
      </c>
      <c r="CQ355" s="126">
        <v>7</v>
      </c>
      <c r="CR355" s="126">
        <v>1</v>
      </c>
      <c r="CS355" s="126">
        <v>0</v>
      </c>
      <c r="CT355" s="126">
        <v>0</v>
      </c>
      <c r="CU355" s="126">
        <v>1</v>
      </c>
      <c r="CV355" s="126">
        <v>0</v>
      </c>
      <c r="CW355" s="126">
        <v>0</v>
      </c>
      <c r="CX355" s="126">
        <v>0</v>
      </c>
      <c r="CY355" s="126">
        <v>0</v>
      </c>
      <c r="CZ355" s="126">
        <v>0</v>
      </c>
      <c r="DA355" s="126">
        <v>1</v>
      </c>
      <c r="DB355" s="126">
        <v>0</v>
      </c>
      <c r="DC355" s="126">
        <v>0</v>
      </c>
      <c r="DD355" s="126">
        <v>0</v>
      </c>
      <c r="DE355" s="126">
        <v>1</v>
      </c>
      <c r="DF355" s="126">
        <v>0</v>
      </c>
      <c r="DG355" s="127" t="b">
        <v>0</v>
      </c>
      <c r="DH355" s="183" t="s">
        <v>999</v>
      </c>
      <c r="DI355" s="183" t="s">
        <v>270</v>
      </c>
      <c r="DJ355" s="183" t="s">
        <v>434</v>
      </c>
      <c r="DK355" s="183" t="s">
        <v>1000</v>
      </c>
      <c r="DL355" s="126">
        <v>24</v>
      </c>
      <c r="DM355" s="126">
        <v>24</v>
      </c>
      <c r="DN355" s="126">
        <v>0</v>
      </c>
      <c r="DO355" s="126">
        <v>0</v>
      </c>
      <c r="DP355" s="126">
        <v>10268</v>
      </c>
      <c r="DQ355" s="126">
        <v>26</v>
      </c>
      <c r="DR355" s="167">
        <f t="shared" si="121"/>
        <v>0.78143074581430749</v>
      </c>
      <c r="DS355" s="168">
        <f t="shared" si="122"/>
        <v>410.72</v>
      </c>
      <c r="DT355" s="126">
        <v>24</v>
      </c>
      <c r="DU355" s="126">
        <v>0</v>
      </c>
      <c r="DV355" s="126">
        <v>5</v>
      </c>
      <c r="DW355" s="126">
        <v>17</v>
      </c>
      <c r="DX355" s="126">
        <v>2</v>
      </c>
      <c r="DY355" s="126">
        <v>0</v>
      </c>
      <c r="DZ355" s="126">
        <v>0</v>
      </c>
      <c r="EA355" s="126">
        <v>0</v>
      </c>
      <c r="EB355" s="126">
        <v>26</v>
      </c>
      <c r="EC355" s="126">
        <v>1</v>
      </c>
      <c r="ED355" s="126">
        <v>1</v>
      </c>
      <c r="EE355" s="126">
        <v>1</v>
      </c>
      <c r="EF355" s="126">
        <v>0</v>
      </c>
      <c r="EG355" s="126">
        <v>0</v>
      </c>
      <c r="EH355" s="126">
        <v>1</v>
      </c>
      <c r="EI355" s="126">
        <v>0</v>
      </c>
      <c r="EJ355" s="126">
        <v>22</v>
      </c>
      <c r="EK355" s="126">
        <v>0</v>
      </c>
      <c r="EL355" s="126">
        <v>25</v>
      </c>
      <c r="EM355" s="126">
        <v>24</v>
      </c>
      <c r="EN355" s="126">
        <v>1</v>
      </c>
      <c r="EO355" s="126">
        <v>0</v>
      </c>
      <c r="EP355" s="126">
        <v>0</v>
      </c>
      <c r="EQ355" s="126">
        <v>0</v>
      </c>
      <c r="ER355" s="127" t="b">
        <v>0</v>
      </c>
      <c r="ES355" s="127" t="b">
        <v>0</v>
      </c>
      <c r="ET355" s="127" t="b">
        <v>0</v>
      </c>
      <c r="EU355" s="128">
        <v>0</v>
      </c>
      <c r="EV355" s="128">
        <v>0</v>
      </c>
      <c r="EW355" s="128">
        <v>0</v>
      </c>
      <c r="EX355" s="128">
        <v>0</v>
      </c>
      <c r="EY355" s="128">
        <v>0</v>
      </c>
      <c r="EZ355" s="128">
        <v>0</v>
      </c>
      <c r="FA355" s="127" t="b">
        <v>0</v>
      </c>
      <c r="FB355" s="127" t="b">
        <v>0</v>
      </c>
      <c r="FC355" s="127" t="b">
        <v>0</v>
      </c>
      <c r="FD355" s="128">
        <v>0</v>
      </c>
      <c r="FE355" s="128">
        <v>0</v>
      </c>
      <c r="FF355" s="128">
        <v>0</v>
      </c>
      <c r="FG355" s="128">
        <v>0</v>
      </c>
      <c r="FH355" s="128">
        <v>0</v>
      </c>
      <c r="FI355" s="128">
        <v>0</v>
      </c>
      <c r="FJ355" s="127" t="b">
        <v>0</v>
      </c>
      <c r="FK355" s="127" t="b">
        <v>0</v>
      </c>
      <c r="FL355" s="127" t="b">
        <v>0</v>
      </c>
      <c r="FM355" s="128">
        <v>0</v>
      </c>
      <c r="FN355" s="128">
        <v>0</v>
      </c>
      <c r="FO355" s="128">
        <v>0</v>
      </c>
      <c r="FP355" s="128">
        <v>0</v>
      </c>
      <c r="FQ355" s="128">
        <v>0</v>
      </c>
      <c r="FR355" s="128">
        <v>0</v>
      </c>
      <c r="FS355" s="183" t="s">
        <v>993</v>
      </c>
      <c r="FT355" s="128">
        <v>0</v>
      </c>
      <c r="FU355" s="126">
        <v>0</v>
      </c>
      <c r="FV355" s="126">
        <v>25</v>
      </c>
      <c r="FW355" s="126">
        <v>0</v>
      </c>
      <c r="FX355" s="126">
        <v>0</v>
      </c>
      <c r="FY355" s="126">
        <v>0</v>
      </c>
      <c r="FZ355" s="126">
        <v>0</v>
      </c>
      <c r="GA355" s="126">
        <v>0</v>
      </c>
      <c r="GB355" s="126">
        <v>0</v>
      </c>
      <c r="GC355" s="126">
        <v>0</v>
      </c>
      <c r="GD355" s="126">
        <v>0</v>
      </c>
      <c r="GE355" s="126">
        <v>0</v>
      </c>
      <c r="GF355" s="126">
        <v>0</v>
      </c>
      <c r="GG355" s="126">
        <v>0</v>
      </c>
      <c r="GH355" s="126">
        <v>0</v>
      </c>
      <c r="GI355" s="126">
        <v>0</v>
      </c>
      <c r="GJ355" s="126">
        <v>0</v>
      </c>
      <c r="GK355" s="126">
        <v>0</v>
      </c>
      <c r="GL355" s="126">
        <v>0</v>
      </c>
      <c r="GM355" s="127" t="b">
        <v>0</v>
      </c>
      <c r="GN355" s="183" t="s">
        <v>993</v>
      </c>
      <c r="GO355" s="183" t="s">
        <v>993</v>
      </c>
      <c r="GP355" s="183" t="s">
        <v>993</v>
      </c>
      <c r="GQ355" s="183" t="s">
        <v>993</v>
      </c>
      <c r="GR355" s="127"/>
      <c r="GS355" s="123"/>
    </row>
    <row r="356" spans="1:201" s="175" customFormat="1">
      <c r="A356" s="169"/>
      <c r="B356" s="211"/>
      <c r="C356" s="170"/>
      <c r="D356" s="170"/>
      <c r="E356" s="170"/>
      <c r="F356" s="170"/>
      <c r="G356" s="170"/>
      <c r="H356" s="170"/>
      <c r="I356" s="170"/>
      <c r="J356" s="170"/>
      <c r="K356" s="171"/>
      <c r="L356" s="170"/>
      <c r="M356" s="170"/>
      <c r="N356" s="170"/>
      <c r="O356" s="170"/>
      <c r="P356" s="170"/>
      <c r="Q356" s="170"/>
      <c r="R356" s="172"/>
      <c r="S356" s="171"/>
      <c r="T356" s="172"/>
      <c r="U356" s="171"/>
      <c r="V356" s="172"/>
      <c r="W356" s="172"/>
      <c r="X356" s="170"/>
      <c r="Y356" s="170"/>
      <c r="Z356" s="170"/>
      <c r="AA356" s="172"/>
      <c r="AB356" s="170"/>
      <c r="AC356" s="170"/>
      <c r="AD356" s="170"/>
      <c r="AE356" s="170">
        <f>SUM(AE354:AE355)</f>
        <v>84</v>
      </c>
      <c r="AF356" s="170">
        <f t="shared" ref="AF356:BD356" si="132">SUM(AF354:AF355)</f>
        <v>66</v>
      </c>
      <c r="AG356" s="170">
        <f t="shared" si="132"/>
        <v>25</v>
      </c>
      <c r="AH356" s="170">
        <f t="shared" si="132"/>
        <v>60</v>
      </c>
      <c r="AI356" s="170">
        <f t="shared" si="132"/>
        <v>0</v>
      </c>
      <c r="AJ356" s="170">
        <f t="shared" si="132"/>
        <v>0</v>
      </c>
      <c r="AK356" s="170">
        <f t="shared" si="132"/>
        <v>0</v>
      </c>
      <c r="AL356" s="170">
        <f t="shared" si="132"/>
        <v>24</v>
      </c>
      <c r="AM356" s="170">
        <f t="shared" si="132"/>
        <v>0</v>
      </c>
      <c r="AN356" s="170">
        <f t="shared" si="132"/>
        <v>84</v>
      </c>
      <c r="AO356" s="170">
        <f t="shared" si="132"/>
        <v>66</v>
      </c>
      <c r="AP356" s="170">
        <f t="shared" si="132"/>
        <v>25</v>
      </c>
      <c r="AQ356" s="170">
        <f t="shared" si="132"/>
        <v>36</v>
      </c>
      <c r="AR356" s="170">
        <f t="shared" si="132"/>
        <v>84</v>
      </c>
      <c r="AS356" s="170">
        <f t="shared" si="132"/>
        <v>66</v>
      </c>
      <c r="AT356" s="170">
        <f t="shared" si="132"/>
        <v>25</v>
      </c>
      <c r="AU356" s="170">
        <f t="shared" si="132"/>
        <v>36</v>
      </c>
      <c r="AV356" s="170">
        <f t="shared" si="132"/>
        <v>0</v>
      </c>
      <c r="AW356" s="170">
        <f t="shared" si="132"/>
        <v>0</v>
      </c>
      <c r="AX356" s="170">
        <f t="shared" si="132"/>
        <v>0</v>
      </c>
      <c r="AY356" s="170">
        <f t="shared" si="132"/>
        <v>0</v>
      </c>
      <c r="AZ356" s="170">
        <f t="shared" si="132"/>
        <v>0</v>
      </c>
      <c r="BA356" s="170">
        <f t="shared" si="132"/>
        <v>0</v>
      </c>
      <c r="BB356" s="170">
        <f t="shared" si="132"/>
        <v>0</v>
      </c>
      <c r="BC356" s="170">
        <f t="shared" si="132"/>
        <v>0</v>
      </c>
      <c r="BD356" s="170">
        <f t="shared" si="132"/>
        <v>0</v>
      </c>
      <c r="BE356" s="170"/>
      <c r="BF356" s="171"/>
      <c r="BG356" s="170"/>
      <c r="BH356" s="171"/>
      <c r="BI356" s="170"/>
      <c r="BJ356" s="171"/>
      <c r="BK356" s="171"/>
      <c r="BL356" s="171"/>
      <c r="BM356" s="170"/>
      <c r="BN356" s="170"/>
      <c r="BO356" s="170"/>
      <c r="BP356" s="171"/>
      <c r="BQ356" s="170"/>
      <c r="BR356" s="171"/>
      <c r="BS356" s="170"/>
      <c r="BT356" s="171"/>
      <c r="BU356" s="171"/>
      <c r="BV356" s="171"/>
      <c r="BW356" s="170"/>
      <c r="BX356" s="171"/>
      <c r="BY356" s="170"/>
      <c r="BZ356" s="171"/>
      <c r="CA356" s="170"/>
      <c r="CB356" s="171"/>
      <c r="CC356" s="171"/>
      <c r="CD356" s="171"/>
      <c r="CE356" s="170"/>
      <c r="CF356" s="171"/>
      <c r="CG356" s="170"/>
      <c r="CH356" s="171"/>
      <c r="CI356" s="170"/>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2"/>
      <c r="DH356" s="170"/>
      <c r="DI356" s="170"/>
      <c r="DJ356" s="170"/>
      <c r="DK356" s="170"/>
      <c r="DL356" s="171">
        <f>SUM(DL354:DL355)</f>
        <v>200</v>
      </c>
      <c r="DM356" s="171">
        <f t="shared" ref="DM356:DQ356" si="133">SUM(DM354:DM355)</f>
        <v>200</v>
      </c>
      <c r="DN356" s="171">
        <f t="shared" si="133"/>
        <v>0</v>
      </c>
      <c r="DO356" s="171">
        <f t="shared" si="133"/>
        <v>0</v>
      </c>
      <c r="DP356" s="171">
        <f t="shared" si="133"/>
        <v>19600</v>
      </c>
      <c r="DQ356" s="171">
        <f t="shared" si="133"/>
        <v>190</v>
      </c>
      <c r="DR356" s="167">
        <f t="shared" si="121"/>
        <v>0.63926940639269403</v>
      </c>
      <c r="DS356" s="168">
        <f t="shared" si="122"/>
        <v>100.51282051282051</v>
      </c>
      <c r="DT356" s="171">
        <f t="shared" ref="DT356:DU356" si="134">SUM(DT354:DT355)</f>
        <v>200</v>
      </c>
      <c r="DU356" s="171">
        <f t="shared" si="134"/>
        <v>176</v>
      </c>
      <c r="DV356" s="171">
        <f t="shared" ref="DV356:EY356" si="135">SUM(DV353:DV355)</f>
        <v>2357</v>
      </c>
      <c r="DW356" s="171">
        <f t="shared" si="135"/>
        <v>95</v>
      </c>
      <c r="DX356" s="171">
        <f t="shared" si="135"/>
        <v>386</v>
      </c>
      <c r="DY356" s="171">
        <f t="shared" si="135"/>
        <v>0</v>
      </c>
      <c r="DZ356" s="171">
        <f t="shared" si="135"/>
        <v>0</v>
      </c>
      <c r="EA356" s="171">
        <f t="shared" si="135"/>
        <v>4</v>
      </c>
      <c r="EB356" s="171">
        <f t="shared" si="135"/>
        <v>3825</v>
      </c>
      <c r="EC356" s="171">
        <f t="shared" si="135"/>
        <v>229</v>
      </c>
      <c r="ED356" s="171">
        <f t="shared" si="135"/>
        <v>2565</v>
      </c>
      <c r="EE356" s="171">
        <f t="shared" si="135"/>
        <v>137</v>
      </c>
      <c r="EF356" s="171">
        <f t="shared" si="135"/>
        <v>59</v>
      </c>
      <c r="EG356" s="171">
        <f t="shared" si="135"/>
        <v>215</v>
      </c>
      <c r="EH356" s="171">
        <f t="shared" si="135"/>
        <v>75</v>
      </c>
      <c r="EI356" s="171">
        <f t="shared" si="135"/>
        <v>182</v>
      </c>
      <c r="EJ356" s="171">
        <f t="shared" si="135"/>
        <v>340</v>
      </c>
      <c r="EK356" s="171">
        <f t="shared" si="135"/>
        <v>23</v>
      </c>
      <c r="EL356" s="171">
        <f t="shared" si="135"/>
        <v>3596</v>
      </c>
      <c r="EM356" s="171">
        <f t="shared" si="135"/>
        <v>3390</v>
      </c>
      <c r="EN356" s="171">
        <f t="shared" si="135"/>
        <v>103</v>
      </c>
      <c r="EO356" s="171">
        <f t="shared" si="135"/>
        <v>55</v>
      </c>
      <c r="EP356" s="171">
        <f t="shared" si="135"/>
        <v>48</v>
      </c>
      <c r="EQ356" s="171">
        <f t="shared" si="135"/>
        <v>0</v>
      </c>
      <c r="ER356" s="171">
        <f t="shared" si="135"/>
        <v>0</v>
      </c>
      <c r="ES356" s="171">
        <f t="shared" si="135"/>
        <v>0</v>
      </c>
      <c r="ET356" s="171">
        <f t="shared" si="135"/>
        <v>0</v>
      </c>
      <c r="EU356" s="171">
        <f t="shared" si="135"/>
        <v>1.3</v>
      </c>
      <c r="EV356" s="171">
        <f t="shared" si="135"/>
        <v>0.69000000000000006</v>
      </c>
      <c r="EW356" s="171">
        <f t="shared" si="135"/>
        <v>0.55499999999999994</v>
      </c>
      <c r="EX356" s="171">
        <f t="shared" si="135"/>
        <v>0.26300000000000001</v>
      </c>
      <c r="EY356" s="171">
        <f t="shared" si="135"/>
        <v>9.0999999999999998E-2</v>
      </c>
      <c r="EZ356" s="173"/>
      <c r="FA356" s="172"/>
      <c r="FB356" s="172"/>
      <c r="FC356" s="172"/>
      <c r="FD356" s="173"/>
      <c r="FE356" s="173"/>
      <c r="FF356" s="173"/>
      <c r="FG356" s="173"/>
      <c r="FH356" s="173"/>
      <c r="FI356" s="173"/>
      <c r="FJ356" s="172"/>
      <c r="FK356" s="172"/>
      <c r="FL356" s="172"/>
      <c r="FM356" s="173"/>
      <c r="FN356" s="173"/>
      <c r="FO356" s="173"/>
      <c r="FP356" s="173"/>
      <c r="FQ356" s="173"/>
      <c r="FR356" s="173"/>
      <c r="FS356" s="170"/>
      <c r="FT356" s="173"/>
      <c r="FU356" s="171"/>
      <c r="FV356" s="171"/>
      <c r="FW356" s="171"/>
      <c r="FX356" s="171"/>
      <c r="FY356" s="171"/>
      <c r="FZ356" s="171"/>
      <c r="GA356" s="171"/>
      <c r="GB356" s="171"/>
      <c r="GC356" s="171"/>
      <c r="GD356" s="171"/>
      <c r="GE356" s="171"/>
      <c r="GF356" s="171"/>
      <c r="GG356" s="171"/>
      <c r="GH356" s="171"/>
      <c r="GI356" s="171"/>
      <c r="GJ356" s="171"/>
      <c r="GK356" s="171"/>
      <c r="GL356" s="171"/>
      <c r="GM356" s="172"/>
      <c r="GN356" s="170"/>
      <c r="GO356" s="170"/>
      <c r="GP356" s="170"/>
      <c r="GQ356" s="170"/>
      <c r="GR356" s="172"/>
      <c r="GS356" s="174"/>
    </row>
    <row r="357" spans="1:201" s="218" customFormat="1">
      <c r="A357" s="212"/>
      <c r="B357" s="213"/>
      <c r="C357" s="213"/>
      <c r="D357" s="213"/>
      <c r="E357" s="213"/>
      <c r="F357" s="213"/>
      <c r="G357" s="213"/>
      <c r="H357" s="213"/>
      <c r="I357" s="213"/>
      <c r="J357" s="213"/>
      <c r="K357" s="214"/>
      <c r="L357" s="213"/>
      <c r="M357" s="213"/>
      <c r="N357" s="213"/>
      <c r="O357" s="213"/>
      <c r="P357" s="213"/>
      <c r="Q357" s="213"/>
      <c r="R357" s="215"/>
      <c r="S357" s="214"/>
      <c r="T357" s="215"/>
      <c r="U357" s="214"/>
      <c r="V357" s="215"/>
      <c r="W357" s="215"/>
      <c r="X357" s="213"/>
      <c r="Y357" s="213"/>
      <c r="Z357" s="213"/>
      <c r="AA357" s="215"/>
      <c r="AB357" s="213"/>
      <c r="AC357" s="213"/>
      <c r="AD357" s="213"/>
      <c r="AE357" s="213">
        <f>SUM(AE356,AE353,AE350)</f>
        <v>591</v>
      </c>
      <c r="AF357" s="213">
        <f t="shared" ref="AF357:AH357" si="136">SUM(AF356,AF353,AF350)</f>
        <v>548</v>
      </c>
      <c r="AG357" s="213">
        <f t="shared" si="136"/>
        <v>132</v>
      </c>
      <c r="AH357" s="213">
        <f t="shared" si="136"/>
        <v>567</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5"/>
      <c r="BD357" s="215"/>
      <c r="BE357" s="213"/>
      <c r="BF357" s="214"/>
      <c r="BG357" s="213"/>
      <c r="BH357" s="214"/>
      <c r="BI357" s="213"/>
      <c r="BJ357" s="214"/>
      <c r="BK357" s="214"/>
      <c r="BL357" s="214"/>
      <c r="BM357" s="213"/>
      <c r="BN357" s="213"/>
      <c r="BO357" s="213"/>
      <c r="BP357" s="214"/>
      <c r="BQ357" s="213"/>
      <c r="BR357" s="214"/>
      <c r="BS357" s="213"/>
      <c r="BT357" s="214"/>
      <c r="BU357" s="214"/>
      <c r="BV357" s="214"/>
      <c r="BW357" s="213"/>
      <c r="BX357" s="214"/>
      <c r="BY357" s="213"/>
      <c r="BZ357" s="214"/>
      <c r="CA357" s="213"/>
      <c r="CB357" s="214"/>
      <c r="CC357" s="214"/>
      <c r="CD357" s="214"/>
      <c r="CE357" s="213"/>
      <c r="CF357" s="214"/>
      <c r="CG357" s="213"/>
      <c r="CH357" s="214"/>
      <c r="CI357" s="213"/>
      <c r="CJ357" s="214"/>
      <c r="CK357" s="214"/>
      <c r="CL357" s="214"/>
      <c r="CM357" s="214"/>
      <c r="CN357" s="214"/>
      <c r="CO357" s="214"/>
      <c r="CP357" s="214"/>
      <c r="CQ357" s="214"/>
      <c r="CR357" s="214"/>
      <c r="CS357" s="214"/>
      <c r="CT357" s="214"/>
      <c r="CU357" s="214"/>
      <c r="CV357" s="214"/>
      <c r="CW357" s="214"/>
      <c r="CX357" s="214"/>
      <c r="CY357" s="214"/>
      <c r="CZ357" s="214"/>
      <c r="DA357" s="214"/>
      <c r="DB357" s="214"/>
      <c r="DC357" s="214"/>
      <c r="DD357" s="214"/>
      <c r="DE357" s="214"/>
      <c r="DF357" s="214"/>
      <c r="DG357" s="215"/>
      <c r="DH357" s="213"/>
      <c r="DI357" s="213"/>
      <c r="DJ357" s="213"/>
      <c r="DK357" s="213"/>
      <c r="DL357" s="214">
        <f>SUM(DL356,DL353,DL350)</f>
        <v>8297</v>
      </c>
      <c r="DM357" s="214">
        <f t="shared" ref="DM357:DU357" si="137">SUM(DM356,DM353,DM350)</f>
        <v>2987</v>
      </c>
      <c r="DN357" s="214">
        <f t="shared" si="137"/>
        <v>2751</v>
      </c>
      <c r="DO357" s="214">
        <f t="shared" si="137"/>
        <v>2337</v>
      </c>
      <c r="DP357" s="214">
        <f t="shared" si="137"/>
        <v>144960</v>
      </c>
      <c r="DQ357" s="214">
        <f t="shared" si="137"/>
        <v>8264</v>
      </c>
      <c r="DR357" s="167">
        <f t="shared" si="121"/>
        <v>0.67199777484180512</v>
      </c>
      <c r="DS357" s="168">
        <f t="shared" si="122"/>
        <v>17.506189239780205</v>
      </c>
      <c r="DT357" s="214">
        <f t="shared" si="137"/>
        <v>8075</v>
      </c>
      <c r="DU357" s="214">
        <f t="shared" si="137"/>
        <v>1062</v>
      </c>
      <c r="DV357" s="214">
        <f t="shared" ref="DV357:EY357" si="138">SUM(DV356,DV346,DV339,DV321)</f>
        <v>9879</v>
      </c>
      <c r="DW357" s="214">
        <f t="shared" si="138"/>
        <v>460</v>
      </c>
      <c r="DX357" s="214">
        <f t="shared" si="138"/>
        <v>1406</v>
      </c>
      <c r="DY357" s="214">
        <f t="shared" si="138"/>
        <v>20</v>
      </c>
      <c r="DZ357" s="214">
        <f t="shared" si="138"/>
        <v>0</v>
      </c>
      <c r="EA357" s="214">
        <f t="shared" si="138"/>
        <v>11</v>
      </c>
      <c r="EB357" s="214">
        <f t="shared" si="138"/>
        <v>14850</v>
      </c>
      <c r="EC357" s="214">
        <f t="shared" si="138"/>
        <v>3722</v>
      </c>
      <c r="ED357" s="214">
        <f t="shared" si="138"/>
        <v>7973</v>
      </c>
      <c r="EE357" s="214">
        <f t="shared" si="138"/>
        <v>594</v>
      </c>
      <c r="EF357" s="214">
        <f t="shared" si="138"/>
        <v>156</v>
      </c>
      <c r="EG357" s="214">
        <f t="shared" si="138"/>
        <v>506</v>
      </c>
      <c r="EH357" s="214">
        <f t="shared" si="138"/>
        <v>150</v>
      </c>
      <c r="EI357" s="214">
        <f t="shared" si="138"/>
        <v>485</v>
      </c>
      <c r="EJ357" s="214">
        <f t="shared" si="138"/>
        <v>1091</v>
      </c>
      <c r="EK357" s="214">
        <f t="shared" si="138"/>
        <v>173</v>
      </c>
      <c r="EL357" s="214">
        <f t="shared" si="138"/>
        <v>11128</v>
      </c>
      <c r="EM357" s="214">
        <f t="shared" si="138"/>
        <v>10305</v>
      </c>
      <c r="EN357" s="214">
        <f t="shared" si="138"/>
        <v>286</v>
      </c>
      <c r="EO357" s="214">
        <f t="shared" si="138"/>
        <v>474</v>
      </c>
      <c r="EP357" s="214">
        <f t="shared" si="138"/>
        <v>63</v>
      </c>
      <c r="EQ357" s="214">
        <f t="shared" si="138"/>
        <v>0</v>
      </c>
      <c r="ER357" s="214">
        <f t="shared" si="138"/>
        <v>0</v>
      </c>
      <c r="ES357" s="214">
        <f t="shared" si="138"/>
        <v>0</v>
      </c>
      <c r="ET357" s="214">
        <f t="shared" si="138"/>
        <v>0</v>
      </c>
      <c r="EU357" s="214">
        <f t="shared" si="138"/>
        <v>4.4209999999999994</v>
      </c>
      <c r="EV357" s="214">
        <f t="shared" si="138"/>
        <v>2.8819999999999997</v>
      </c>
      <c r="EW357" s="214">
        <f t="shared" si="138"/>
        <v>2.5179999999999998</v>
      </c>
      <c r="EX357" s="214">
        <f t="shared" si="138"/>
        <v>1.6459999999999999</v>
      </c>
      <c r="EY357" s="214">
        <f t="shared" si="138"/>
        <v>0.30200000000000005</v>
      </c>
      <c r="EZ357" s="216"/>
      <c r="FA357" s="215"/>
      <c r="FB357" s="215"/>
      <c r="FC357" s="215"/>
      <c r="FD357" s="216"/>
      <c r="FE357" s="216"/>
      <c r="FF357" s="216"/>
      <c r="FG357" s="216"/>
      <c r="FH357" s="216"/>
      <c r="FI357" s="216"/>
      <c r="FJ357" s="215"/>
      <c r="FK357" s="215"/>
      <c r="FL357" s="215"/>
      <c r="FM357" s="216"/>
      <c r="FN357" s="216"/>
      <c r="FO357" s="216"/>
      <c r="FP357" s="216"/>
      <c r="FQ357" s="216"/>
      <c r="FR357" s="216"/>
      <c r="FS357" s="213"/>
      <c r="FT357" s="216"/>
      <c r="FU357" s="214"/>
      <c r="FV357" s="214"/>
      <c r="FW357" s="214"/>
      <c r="FX357" s="214"/>
      <c r="FY357" s="214"/>
      <c r="FZ357" s="214"/>
      <c r="GA357" s="214"/>
      <c r="GB357" s="214"/>
      <c r="GC357" s="214"/>
      <c r="GD357" s="214"/>
      <c r="GE357" s="214"/>
      <c r="GF357" s="214"/>
      <c r="GG357" s="214"/>
      <c r="GH357" s="214"/>
      <c r="GI357" s="214"/>
      <c r="GJ357" s="214"/>
      <c r="GK357" s="214"/>
      <c r="GL357" s="214"/>
      <c r="GM357" s="215"/>
      <c r="GN357" s="213"/>
      <c r="GO357" s="213"/>
      <c r="GP357" s="213"/>
      <c r="GQ357" s="213"/>
      <c r="GR357" s="215"/>
      <c r="GS357" s="217"/>
    </row>
    <row r="358" spans="1:201" s="225" customFormat="1">
      <c r="A358" s="219"/>
      <c r="B358" s="220" t="s">
        <v>1277</v>
      </c>
      <c r="C358" s="221"/>
      <c r="D358" s="221"/>
      <c r="E358" s="221"/>
      <c r="F358" s="221"/>
      <c r="G358" s="221"/>
      <c r="H358" s="221"/>
      <c r="I358" s="221"/>
      <c r="J358" s="221"/>
      <c r="K358" s="222"/>
      <c r="L358" s="222"/>
      <c r="M358" s="222"/>
      <c r="N358" s="222"/>
      <c r="O358" s="222"/>
      <c r="P358" s="222"/>
      <c r="Q358" s="222"/>
      <c r="R358" s="222">
        <v>40</v>
      </c>
      <c r="S358" s="222">
        <v>435</v>
      </c>
      <c r="T358" s="222">
        <v>26</v>
      </c>
      <c r="U358" s="222">
        <v>446</v>
      </c>
      <c r="V358" s="222">
        <v>94</v>
      </c>
      <c r="W358" s="222">
        <v>243</v>
      </c>
      <c r="X358" s="222"/>
      <c r="Y358" s="222"/>
      <c r="Z358" s="222"/>
      <c r="AA358" s="222">
        <v>1</v>
      </c>
      <c r="AB358" s="222"/>
      <c r="AC358" s="222"/>
      <c r="AD358" s="222"/>
      <c r="AE358" s="222">
        <f>SUM(AE357,AE339,AE299,AE64)</f>
        <v>13514</v>
      </c>
      <c r="AF358" s="222">
        <f t="shared" ref="AF358:AH358" si="139">SUM(AF357,AF339,AF299,AF64)</f>
        <v>12293</v>
      </c>
      <c r="AG358" s="222">
        <f t="shared" si="139"/>
        <v>5864</v>
      </c>
      <c r="AH358" s="222">
        <f t="shared" si="139"/>
        <v>13212</v>
      </c>
      <c r="AI358" s="222">
        <v>9783</v>
      </c>
      <c r="AJ358" s="222">
        <v>8982</v>
      </c>
      <c r="AK358" s="222">
        <v>3854</v>
      </c>
      <c r="AL358" s="222">
        <v>9767</v>
      </c>
      <c r="AM358" s="222">
        <v>473</v>
      </c>
      <c r="AN358" s="222">
        <v>2967</v>
      </c>
      <c r="AO358" s="222">
        <v>2776</v>
      </c>
      <c r="AP358" s="222">
        <v>1900</v>
      </c>
      <c r="AQ358" s="222">
        <v>2771</v>
      </c>
      <c r="AR358" s="222">
        <v>2914</v>
      </c>
      <c r="AS358" s="222">
        <v>2757</v>
      </c>
      <c r="AT358" s="222">
        <v>1888</v>
      </c>
      <c r="AU358" s="222">
        <v>2163</v>
      </c>
      <c r="AV358" s="222">
        <v>53</v>
      </c>
      <c r="AW358" s="222">
        <v>19</v>
      </c>
      <c r="AX358" s="222">
        <v>12</v>
      </c>
      <c r="AY358" s="222">
        <v>608</v>
      </c>
      <c r="AZ358" s="222">
        <v>8</v>
      </c>
      <c r="BA358" s="222">
        <v>0</v>
      </c>
      <c r="BB358" s="222">
        <v>0</v>
      </c>
      <c r="BC358" s="222">
        <v>3</v>
      </c>
      <c r="BD358" s="222"/>
      <c r="BE358" s="222"/>
      <c r="BF358" s="222">
        <v>11623</v>
      </c>
      <c r="BG358" s="222"/>
      <c r="BH358" s="222"/>
      <c r="BI358" s="222"/>
      <c r="BJ358" s="222">
        <v>0</v>
      </c>
      <c r="BK358" s="222">
        <v>20</v>
      </c>
      <c r="BL358" s="222">
        <v>1107</v>
      </c>
      <c r="BM358" s="222"/>
      <c r="BN358" s="222"/>
      <c r="BO358" s="222"/>
      <c r="BP358" s="222">
        <v>263</v>
      </c>
      <c r="BQ358" s="222"/>
      <c r="BR358" s="222">
        <v>21</v>
      </c>
      <c r="BS358" s="222"/>
      <c r="BT358" s="222">
        <v>0</v>
      </c>
      <c r="BU358" s="222">
        <v>0</v>
      </c>
      <c r="BV358" s="222">
        <v>0</v>
      </c>
      <c r="BW358" s="222"/>
      <c r="BX358" s="222">
        <v>0</v>
      </c>
      <c r="BY358" s="222"/>
      <c r="BZ358" s="222">
        <v>0</v>
      </c>
      <c r="CA358" s="222"/>
      <c r="CB358" s="222">
        <v>0</v>
      </c>
      <c r="CC358" s="222">
        <v>0</v>
      </c>
      <c r="CD358" s="222">
        <v>0</v>
      </c>
      <c r="CE358" s="222"/>
      <c r="CF358" s="222">
        <v>0</v>
      </c>
      <c r="CG358" s="222"/>
      <c r="CH358" s="222">
        <v>0</v>
      </c>
      <c r="CI358" s="222"/>
      <c r="CJ358" s="222">
        <v>0</v>
      </c>
      <c r="CK358" s="222">
        <v>0</v>
      </c>
      <c r="CL358" s="222">
        <v>0</v>
      </c>
      <c r="CM358" s="222">
        <v>6171</v>
      </c>
      <c r="CN358" s="222">
        <v>238</v>
      </c>
      <c r="CO358" s="222">
        <v>287</v>
      </c>
      <c r="CP358" s="222">
        <v>46.2</v>
      </c>
      <c r="CQ358" s="222">
        <v>1073</v>
      </c>
      <c r="CR358" s="222">
        <v>344.1</v>
      </c>
      <c r="CS358" s="222">
        <v>185</v>
      </c>
      <c r="CT358" s="222">
        <v>6.6</v>
      </c>
      <c r="CU358" s="222">
        <v>277</v>
      </c>
      <c r="CV358" s="222">
        <v>6.3</v>
      </c>
      <c r="CW358" s="222">
        <v>166</v>
      </c>
      <c r="CX358" s="222">
        <v>6.6</v>
      </c>
      <c r="CY358" s="222">
        <v>44</v>
      </c>
      <c r="CZ358" s="222">
        <v>3.3</v>
      </c>
      <c r="DA358" s="222">
        <v>102</v>
      </c>
      <c r="DB358" s="222">
        <v>5.9</v>
      </c>
      <c r="DC358" s="222">
        <v>3</v>
      </c>
      <c r="DD358" s="222">
        <v>0</v>
      </c>
      <c r="DE358" s="222">
        <v>47</v>
      </c>
      <c r="DF358" s="222">
        <v>1.7</v>
      </c>
      <c r="DG358" s="222">
        <v>13</v>
      </c>
      <c r="DH358" s="222"/>
      <c r="DI358" s="222"/>
      <c r="DJ358" s="222"/>
      <c r="DK358" s="222"/>
      <c r="DL358" s="222">
        <f>SUM(DL357,DL339,DL299,DL64)</f>
        <v>193671</v>
      </c>
      <c r="DM358" s="222">
        <f t="shared" ref="DM358:EY358" si="140">SUM(DM357,DM339,DM299,DM64)</f>
        <v>111355</v>
      </c>
      <c r="DN358" s="222">
        <f t="shared" si="140"/>
        <v>28894</v>
      </c>
      <c r="DO358" s="222">
        <f t="shared" si="140"/>
        <v>35649</v>
      </c>
      <c r="DP358" s="222">
        <f t="shared" si="140"/>
        <v>3626475</v>
      </c>
      <c r="DQ358" s="222">
        <f t="shared" si="140"/>
        <v>194280</v>
      </c>
      <c r="DR358" s="167">
        <f t="shared" si="121"/>
        <v>0.73520408059830389</v>
      </c>
      <c r="DS358" s="168">
        <f t="shared" si="122"/>
        <v>18.695531136664165</v>
      </c>
      <c r="DT358" s="222">
        <f t="shared" si="140"/>
        <v>175898</v>
      </c>
      <c r="DU358" s="222">
        <f t="shared" si="140"/>
        <v>33650</v>
      </c>
      <c r="DV358" s="222">
        <f t="shared" si="140"/>
        <v>14690</v>
      </c>
      <c r="DW358" s="222">
        <f t="shared" si="140"/>
        <v>742</v>
      </c>
      <c r="DX358" s="222">
        <f t="shared" si="140"/>
        <v>2111</v>
      </c>
      <c r="DY358" s="222">
        <f t="shared" si="140"/>
        <v>40</v>
      </c>
      <c r="DZ358" s="222">
        <f t="shared" si="140"/>
        <v>0</v>
      </c>
      <c r="EA358" s="222">
        <f t="shared" si="140"/>
        <v>15</v>
      </c>
      <c r="EB358" s="222">
        <f t="shared" si="140"/>
        <v>22504</v>
      </c>
      <c r="EC358" s="222">
        <f t="shared" si="140"/>
        <v>6674</v>
      </c>
      <c r="ED358" s="222">
        <f t="shared" si="140"/>
        <v>11275</v>
      </c>
      <c r="EE358" s="222">
        <f t="shared" si="140"/>
        <v>876</v>
      </c>
      <c r="EF358" s="222">
        <f t="shared" si="140"/>
        <v>208</v>
      </c>
      <c r="EG358" s="222">
        <f t="shared" si="140"/>
        <v>684</v>
      </c>
      <c r="EH358" s="222">
        <f t="shared" si="140"/>
        <v>208</v>
      </c>
      <c r="EI358" s="222">
        <f t="shared" si="140"/>
        <v>696</v>
      </c>
      <c r="EJ358" s="222">
        <f t="shared" si="140"/>
        <v>1635</v>
      </c>
      <c r="EK358" s="222">
        <f t="shared" si="140"/>
        <v>248</v>
      </c>
      <c r="EL358" s="222">
        <f t="shared" si="140"/>
        <v>15830</v>
      </c>
      <c r="EM358" s="222">
        <f t="shared" si="140"/>
        <v>14551</v>
      </c>
      <c r="EN358" s="222">
        <f t="shared" si="140"/>
        <v>444</v>
      </c>
      <c r="EO358" s="222">
        <f t="shared" si="140"/>
        <v>757</v>
      </c>
      <c r="EP358" s="222">
        <f t="shared" si="140"/>
        <v>78</v>
      </c>
      <c r="EQ358" s="222">
        <f t="shared" si="140"/>
        <v>0</v>
      </c>
      <c r="ER358" s="222">
        <f t="shared" si="140"/>
        <v>0</v>
      </c>
      <c r="ES358" s="222">
        <f t="shared" si="140"/>
        <v>0</v>
      </c>
      <c r="ET358" s="222">
        <f t="shared" si="140"/>
        <v>0</v>
      </c>
      <c r="EU358" s="222">
        <f t="shared" si="140"/>
        <v>6.6159999999999997</v>
      </c>
      <c r="EV358" s="222">
        <f t="shared" si="140"/>
        <v>4.5149999999999997</v>
      </c>
      <c r="EW358" s="222">
        <f t="shared" si="140"/>
        <v>4.0149999999999997</v>
      </c>
      <c r="EX358" s="222">
        <f t="shared" si="140"/>
        <v>2.7619999999999996</v>
      </c>
      <c r="EY358" s="222">
        <f t="shared" si="140"/>
        <v>0.47100000000000009</v>
      </c>
      <c r="EZ358" s="223"/>
      <c r="FA358" s="222">
        <v>2</v>
      </c>
      <c r="FB358" s="222">
        <v>3</v>
      </c>
      <c r="FC358" s="222">
        <v>25</v>
      </c>
      <c r="FD358" s="223">
        <v>9.01</v>
      </c>
      <c r="FE358" s="223">
        <v>2.8080000000000003</v>
      </c>
      <c r="FF358" s="223">
        <v>0.81299999999999994</v>
      </c>
      <c r="FG358" s="223">
        <v>0.66200000000000003</v>
      </c>
      <c r="FH358" s="223">
        <v>0.82</v>
      </c>
      <c r="FI358" s="223">
        <v>2.5780000000000003</v>
      </c>
      <c r="FJ358" s="222">
        <v>1</v>
      </c>
      <c r="FK358" s="222">
        <v>0</v>
      </c>
      <c r="FL358" s="222">
        <v>16</v>
      </c>
      <c r="FM358" s="223">
        <v>26.289000000000001</v>
      </c>
      <c r="FN358" s="223">
        <v>17.762</v>
      </c>
      <c r="FO358" s="223">
        <v>9.3350000000000009</v>
      </c>
      <c r="FP358" s="223">
        <v>7.9479999999999995</v>
      </c>
      <c r="FQ358" s="223">
        <v>6.476</v>
      </c>
      <c r="FR358" s="223">
        <v>17.590999999999998</v>
      </c>
      <c r="FS358" s="223"/>
      <c r="FT358" s="223">
        <v>14.581</v>
      </c>
      <c r="FU358" s="222">
        <v>74.900000000000006</v>
      </c>
      <c r="FV358" s="222">
        <v>140416</v>
      </c>
      <c r="FW358" s="222">
        <v>1319</v>
      </c>
      <c r="FX358" s="222">
        <v>1077</v>
      </c>
      <c r="FY358" s="222">
        <v>841</v>
      </c>
      <c r="FZ358" s="222">
        <v>684</v>
      </c>
      <c r="GA358" s="222">
        <v>1599</v>
      </c>
      <c r="GB358" s="222">
        <v>1567</v>
      </c>
      <c r="GC358" s="222">
        <v>1579</v>
      </c>
      <c r="GD358" s="222">
        <v>1691</v>
      </c>
      <c r="GE358" s="222">
        <v>1282</v>
      </c>
      <c r="GF358" s="222">
        <v>1252</v>
      </c>
      <c r="GG358" s="222">
        <v>1252</v>
      </c>
      <c r="GH358" s="222">
        <v>1333</v>
      </c>
      <c r="GI358" s="222">
        <v>687.7</v>
      </c>
      <c r="GJ358" s="222">
        <v>698.3</v>
      </c>
      <c r="GK358" s="222">
        <v>684.2</v>
      </c>
      <c r="GL358" s="222">
        <v>716.3</v>
      </c>
      <c r="GM358" s="222">
        <v>2</v>
      </c>
      <c r="GN358" s="222"/>
      <c r="GO358" s="222"/>
      <c r="GP358" s="222"/>
      <c r="GQ358" s="222"/>
      <c r="GR358" s="222"/>
      <c r="GS358" s="224"/>
    </row>
    <row r="359" spans="1:201" s="225" customFormat="1">
      <c r="A359" s="219"/>
      <c r="B359" s="226"/>
      <c r="C359" s="222">
        <v>314</v>
      </c>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c r="DV359" s="222"/>
      <c r="DW359" s="222"/>
      <c r="DX359" s="222"/>
      <c r="DY359" s="222"/>
      <c r="DZ359" s="222"/>
      <c r="EA359" s="222"/>
      <c r="EB359" s="222"/>
      <c r="EC359" s="222"/>
      <c r="ED359" s="222"/>
      <c r="EE359" s="222"/>
      <c r="EF359" s="222"/>
      <c r="EG359" s="222"/>
      <c r="EH359" s="222"/>
      <c r="EI359" s="222"/>
      <c r="EJ359" s="222"/>
      <c r="EK359" s="222"/>
      <c r="EL359" s="222"/>
      <c r="EM359" s="222"/>
      <c r="EN359" s="222"/>
      <c r="EO359" s="222"/>
      <c r="EP359" s="222"/>
      <c r="EQ359" s="222"/>
      <c r="ER359" s="222"/>
      <c r="ES359" s="222"/>
      <c r="ET359" s="222"/>
      <c r="EU359" s="222"/>
      <c r="EV359" s="222"/>
      <c r="EW359" s="222"/>
      <c r="EX359" s="222"/>
      <c r="EY359" s="222"/>
      <c r="EZ359" s="222"/>
      <c r="FA359" s="222"/>
      <c r="FB359" s="222"/>
      <c r="FC359" s="222"/>
      <c r="FD359" s="222"/>
      <c r="FE359" s="222"/>
      <c r="FF359" s="222"/>
      <c r="FG359" s="222"/>
      <c r="FH359" s="222"/>
      <c r="FI359" s="222"/>
      <c r="FJ359" s="222"/>
      <c r="FK359" s="222"/>
      <c r="FL359" s="222"/>
      <c r="FM359" s="222"/>
      <c r="FN359" s="222"/>
      <c r="FO359" s="222"/>
      <c r="FP359" s="222"/>
      <c r="FQ359" s="222"/>
      <c r="FR359" s="222"/>
      <c r="FS359" s="222"/>
      <c r="FT359" s="222"/>
      <c r="FU359" s="222"/>
      <c r="FV359" s="222"/>
      <c r="FW359" s="222"/>
      <c r="FX359" s="222"/>
      <c r="FY359" s="222"/>
      <c r="FZ359" s="222"/>
      <c r="GA359" s="222"/>
      <c r="GB359" s="222"/>
      <c r="GC359" s="222"/>
      <c r="GD359" s="222"/>
      <c r="GE359" s="222"/>
      <c r="GF359" s="222"/>
      <c r="GG359" s="222"/>
      <c r="GH359" s="222"/>
      <c r="GI359" s="222"/>
      <c r="GJ359" s="222"/>
      <c r="GK359" s="222"/>
      <c r="GL359" s="222"/>
      <c r="GM359" s="222"/>
      <c r="GN359" s="222"/>
      <c r="GO359" s="222"/>
      <c r="GP359" s="222"/>
      <c r="GQ359" s="222"/>
      <c r="GR359" s="222"/>
      <c r="GS359" s="224"/>
    </row>
    <row r="360" spans="1:20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122"/>
      <c r="ES360" s="122"/>
      <c r="ET360" s="122"/>
      <c r="EU360" s="122"/>
      <c r="EV360" s="122"/>
      <c r="EW360" s="122"/>
      <c r="EX360" s="122"/>
      <c r="EY360" s="122"/>
      <c r="EZ360" s="122"/>
      <c r="FA360" s="122"/>
      <c r="FB360" s="122"/>
      <c r="FC360" s="122"/>
      <c r="FD360" s="122"/>
      <c r="FE360" s="122"/>
      <c r="FF360" s="122"/>
      <c r="FG360" s="122"/>
      <c r="FH360" s="122"/>
      <c r="FI360" s="122"/>
      <c r="FJ360" s="122"/>
      <c r="FK360" s="122"/>
      <c r="FL360" s="122"/>
      <c r="FM360" s="122"/>
      <c r="FN360" s="122"/>
      <c r="FO360" s="122"/>
      <c r="FP360" s="122"/>
      <c r="FQ360" s="122"/>
      <c r="FR360" s="122"/>
      <c r="FS360" s="122"/>
      <c r="FT360" s="122"/>
      <c r="FU360" s="122"/>
      <c r="FV360" s="122"/>
      <c r="FW360" s="122"/>
      <c r="FX360" s="122"/>
      <c r="FY360" s="122"/>
      <c r="FZ360" s="122"/>
      <c r="GA360" s="122"/>
      <c r="GB360" s="122"/>
      <c r="GC360" s="122"/>
      <c r="GD360" s="122"/>
      <c r="GE360" s="122"/>
      <c r="GF360" s="122"/>
      <c r="GG360" s="122"/>
      <c r="GH360" s="122"/>
      <c r="GI360" s="122"/>
      <c r="GJ360" s="122"/>
      <c r="GK360" s="122"/>
      <c r="GL360" s="122"/>
      <c r="GM360" s="122"/>
      <c r="GN360" s="122"/>
      <c r="GO360" s="122"/>
      <c r="GP360" s="122"/>
      <c r="GQ360" s="122"/>
      <c r="GR360" s="122"/>
      <c r="GS360" s="123"/>
    </row>
    <row r="361" spans="1:20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c r="EG361" s="133"/>
      <c r="EH361" s="133"/>
      <c r="EI361" s="133"/>
      <c r="EJ361" s="133"/>
      <c r="EK361" s="133"/>
      <c r="EL361" s="133"/>
      <c r="EM361" s="133"/>
      <c r="EN361" s="133"/>
      <c r="EO361" s="133"/>
      <c r="EP361" s="133"/>
      <c r="EQ361" s="133"/>
      <c r="ER361" s="133"/>
      <c r="ES361" s="133"/>
      <c r="ET361" s="133"/>
      <c r="EU361" s="133"/>
      <c r="EV361" s="133"/>
      <c r="EW361" s="133"/>
      <c r="EX361" s="133"/>
      <c r="EY361" s="133"/>
      <c r="EZ361" s="133"/>
      <c r="FA361" s="133"/>
      <c r="FB361" s="133"/>
      <c r="FC361" s="133"/>
      <c r="FD361" s="133"/>
      <c r="FE361" s="133"/>
      <c r="FF361" s="133"/>
      <c r="FG361" s="133"/>
      <c r="FH361" s="133"/>
      <c r="FI361" s="133"/>
      <c r="FJ361" s="133"/>
      <c r="FK361" s="133"/>
      <c r="FL361" s="133"/>
      <c r="FM361" s="133"/>
      <c r="FN361" s="133"/>
      <c r="FO361" s="133"/>
      <c r="FP361" s="133"/>
      <c r="FQ361" s="133"/>
      <c r="FR361" s="133"/>
      <c r="FS361" s="133"/>
      <c r="FT361" s="133"/>
      <c r="FU361" s="133"/>
      <c r="FV361" s="133"/>
      <c r="FW361" s="133"/>
      <c r="FX361" s="133"/>
      <c r="FY361" s="133"/>
      <c r="FZ361" s="133"/>
      <c r="GA361" s="133"/>
      <c r="GB361" s="133"/>
      <c r="GC361" s="133"/>
      <c r="GD361" s="133"/>
      <c r="GE361" s="133"/>
      <c r="GF361" s="133"/>
      <c r="GG361" s="133"/>
      <c r="GH361" s="133"/>
      <c r="GI361" s="133"/>
      <c r="GJ361" s="133"/>
      <c r="GK361" s="133"/>
      <c r="GL361" s="133"/>
      <c r="GM361" s="133"/>
      <c r="GN361" s="133"/>
      <c r="GO361" s="133"/>
      <c r="GP361" s="133"/>
      <c r="GQ361" s="133"/>
      <c r="GR361" s="133"/>
      <c r="GS361" s="134"/>
    </row>
  </sheetData>
  <phoneticPr fontId="8"/>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pageSetUpPr fitToPage="1"/>
  </sheetPr>
  <dimension ref="A1:N76"/>
  <sheetViews>
    <sheetView topLeftCell="A4" workbookViewId="0"/>
  </sheetViews>
  <sheetFormatPr defaultColWidth="8.58203125" defaultRowHeight="18"/>
  <cols>
    <col min="2" max="2" width="23.83203125" customWidth="1"/>
    <col min="7" max="7" width="8.58203125" customWidth="1"/>
    <col min="10" max="10" width="8.58203125" customWidth="1"/>
    <col min="12" max="12" width="8.58203125" customWidth="1"/>
  </cols>
  <sheetData>
    <row r="1" spans="1:13" ht="26.9" hidden="1" customHeight="1">
      <c r="B1" s="135"/>
      <c r="C1" s="135" t="s">
        <v>1859</v>
      </c>
      <c r="D1" s="135"/>
      <c r="E1" s="135"/>
      <c r="F1" s="135"/>
      <c r="G1" s="135" t="s">
        <v>1860</v>
      </c>
      <c r="H1" s="135" t="s">
        <v>1860</v>
      </c>
      <c r="I1" s="135" t="s">
        <v>1860</v>
      </c>
      <c r="J1" s="135" t="s">
        <v>1860</v>
      </c>
    </row>
    <row r="2" spans="1:13" s="136" customFormat="1" ht="14.15" hidden="1" customHeight="1">
      <c r="B2" s="137"/>
      <c r="C2" s="137" t="s">
        <v>1861</v>
      </c>
      <c r="D2" s="137"/>
      <c r="E2" s="137"/>
      <c r="F2" s="137"/>
      <c r="G2" s="137" t="s">
        <v>1862</v>
      </c>
      <c r="H2" s="138" t="s">
        <v>1863</v>
      </c>
      <c r="I2" s="138" t="s">
        <v>1864</v>
      </c>
      <c r="J2" s="137" t="s">
        <v>1865</v>
      </c>
      <c r="K2" s="139"/>
    </row>
    <row r="3" spans="1:13" ht="13.4" hidden="1" customHeight="1">
      <c r="B3" s="135"/>
      <c r="C3" s="135" t="s">
        <v>1866</v>
      </c>
      <c r="D3" s="135"/>
      <c r="E3" s="135"/>
      <c r="F3" s="135"/>
      <c r="G3" s="135" t="s">
        <v>1867</v>
      </c>
      <c r="H3" s="135" t="s">
        <v>1868</v>
      </c>
      <c r="I3" s="135" t="s">
        <v>1869</v>
      </c>
      <c r="J3" s="135" t="s">
        <v>1867</v>
      </c>
    </row>
    <row r="4" spans="1:13" ht="14.9" customHeight="1">
      <c r="B4" s="1360" t="s">
        <v>802</v>
      </c>
      <c r="C4" s="1361" t="s">
        <v>1870</v>
      </c>
      <c r="D4" s="140"/>
      <c r="E4" s="140"/>
      <c r="F4" s="140"/>
      <c r="G4" s="1363" t="s">
        <v>1871</v>
      </c>
      <c r="H4" s="1364"/>
      <c r="I4" s="1364"/>
      <c r="J4" s="141"/>
    </row>
    <row r="5" spans="1:13" ht="14.9" customHeight="1">
      <c r="B5" s="1360"/>
      <c r="C5" s="1362"/>
      <c r="D5" s="142"/>
      <c r="E5" s="142"/>
      <c r="F5" s="142"/>
      <c r="G5" s="1365" t="s">
        <v>1872</v>
      </c>
      <c r="H5" s="1359" t="s">
        <v>1873</v>
      </c>
      <c r="I5" s="1366" t="s">
        <v>1874</v>
      </c>
      <c r="J5" s="143"/>
    </row>
    <row r="6" spans="1:13" ht="23.15" customHeight="1">
      <c r="B6" s="1360"/>
      <c r="C6" s="1369" t="s">
        <v>1875</v>
      </c>
      <c r="D6" s="144"/>
      <c r="E6" s="144"/>
      <c r="F6" s="144"/>
      <c r="G6" s="1365"/>
      <c r="H6" s="1359"/>
      <c r="I6" s="1367"/>
      <c r="J6" s="1359" t="s">
        <v>1876</v>
      </c>
    </row>
    <row r="7" spans="1:13" ht="71.150000000000006" customHeight="1">
      <c r="B7" s="1360"/>
      <c r="C7" s="1369"/>
      <c r="D7" s="145" t="s">
        <v>251</v>
      </c>
      <c r="E7" s="145" t="s">
        <v>1877</v>
      </c>
      <c r="F7" s="145" t="s">
        <v>1878</v>
      </c>
      <c r="G7" s="1365"/>
      <c r="H7" s="1359"/>
      <c r="I7" s="1368"/>
      <c r="J7" s="1359"/>
      <c r="K7" s="23" t="s">
        <v>257</v>
      </c>
      <c r="L7" s="24" t="s">
        <v>258</v>
      </c>
      <c r="M7" s="25" t="s">
        <v>259</v>
      </c>
    </row>
    <row r="8" spans="1:13" ht="17.899999999999999" hidden="1" customHeight="1">
      <c r="B8" s="146" t="s">
        <v>266</v>
      </c>
      <c r="C8" s="147" t="s">
        <v>266</v>
      </c>
      <c r="D8" s="147"/>
      <c r="E8" s="147"/>
      <c r="F8" s="147"/>
      <c r="G8" s="148" t="s">
        <v>266</v>
      </c>
      <c r="H8" s="149" t="s">
        <v>266</v>
      </c>
      <c r="I8" s="149" t="s">
        <v>266</v>
      </c>
      <c r="J8" s="149" t="s">
        <v>1879</v>
      </c>
    </row>
    <row r="9" spans="1:13" ht="17.899999999999999" hidden="1" customHeight="1">
      <c r="B9" s="150" t="s">
        <v>1880</v>
      </c>
      <c r="C9" s="150" t="s">
        <v>1881</v>
      </c>
      <c r="D9" s="150"/>
      <c r="E9" s="150"/>
      <c r="F9" s="150"/>
      <c r="G9" s="150" t="s">
        <v>1882</v>
      </c>
      <c r="H9" s="150" t="s">
        <v>1883</v>
      </c>
      <c r="I9" s="150" t="s">
        <v>1884</v>
      </c>
      <c r="J9" s="150" t="s">
        <v>1885</v>
      </c>
    </row>
    <row r="10" spans="1:13">
      <c r="A10" s="151" t="s">
        <v>1886</v>
      </c>
      <c r="B10" s="151" t="s">
        <v>9</v>
      </c>
      <c r="C10" s="151" t="s">
        <v>290</v>
      </c>
      <c r="D10" s="151">
        <v>19</v>
      </c>
      <c r="E10" s="151">
        <v>16</v>
      </c>
      <c r="F10" s="151">
        <v>12</v>
      </c>
      <c r="G10" s="151">
        <v>20</v>
      </c>
      <c r="H10" s="151">
        <v>5170</v>
      </c>
      <c r="I10" s="151">
        <v>22</v>
      </c>
      <c r="J10" s="151">
        <v>15</v>
      </c>
      <c r="K10" s="152">
        <f>H10/365</f>
        <v>14.164383561643836</v>
      </c>
      <c r="L10" s="153">
        <f>H10/(D10*365)</f>
        <v>0.74549387166546499</v>
      </c>
      <c r="M10" s="152">
        <f t="shared" ref="M10:M73" si="0">H10/((G10+I10)/2)</f>
        <v>246.1904761904762</v>
      </c>
    </row>
    <row r="11" spans="1:13">
      <c r="A11" s="151" t="s">
        <v>1886</v>
      </c>
      <c r="B11" s="151" t="s">
        <v>8</v>
      </c>
      <c r="C11" s="151" t="s">
        <v>290</v>
      </c>
      <c r="D11" s="151">
        <v>10</v>
      </c>
      <c r="E11" s="151">
        <v>8</v>
      </c>
      <c r="F11" s="151">
        <v>0</v>
      </c>
      <c r="G11" s="151">
        <v>642</v>
      </c>
      <c r="H11" s="151">
        <v>1002</v>
      </c>
      <c r="I11" s="151">
        <v>639</v>
      </c>
      <c r="J11" s="151">
        <v>0</v>
      </c>
      <c r="K11" s="152">
        <f t="shared" ref="K11:K73" si="1">H11/365</f>
        <v>2.7452054794520548</v>
      </c>
      <c r="L11" s="153">
        <f t="shared" ref="L11:L73" si="2">H11/(D11*365)</f>
        <v>0.27452054794520547</v>
      </c>
      <c r="M11" s="152">
        <f t="shared" si="0"/>
        <v>1.5644028103044496</v>
      </c>
    </row>
    <row r="12" spans="1:13">
      <c r="A12" s="151" t="s">
        <v>1886</v>
      </c>
      <c r="B12" s="151" t="s">
        <v>11</v>
      </c>
      <c r="C12" s="151" t="s">
        <v>290</v>
      </c>
      <c r="D12" s="151">
        <v>6</v>
      </c>
      <c r="E12" s="151">
        <v>6</v>
      </c>
      <c r="F12" s="151">
        <v>0</v>
      </c>
      <c r="G12" s="151">
        <v>404</v>
      </c>
      <c r="H12" s="151">
        <v>543</v>
      </c>
      <c r="I12" s="151">
        <v>404</v>
      </c>
      <c r="J12" s="151">
        <v>0</v>
      </c>
      <c r="K12" s="152">
        <f t="shared" si="1"/>
        <v>1.4876712328767123</v>
      </c>
      <c r="L12" s="153">
        <f t="shared" si="2"/>
        <v>0.24794520547945206</v>
      </c>
      <c r="M12" s="152">
        <f t="shared" si="0"/>
        <v>1.3440594059405941</v>
      </c>
    </row>
    <row r="13" spans="1:13">
      <c r="A13" s="151" t="s">
        <v>1886</v>
      </c>
      <c r="B13" s="151" t="s">
        <v>7</v>
      </c>
      <c r="C13" s="151" t="s">
        <v>290</v>
      </c>
      <c r="D13" s="151">
        <v>18</v>
      </c>
      <c r="E13" s="151">
        <v>18</v>
      </c>
      <c r="F13" s="151">
        <v>7</v>
      </c>
      <c r="G13" s="151">
        <v>399</v>
      </c>
      <c r="H13" s="151">
        <v>4519</v>
      </c>
      <c r="I13" s="151">
        <v>405</v>
      </c>
      <c r="J13" s="151">
        <v>0</v>
      </c>
      <c r="K13" s="152">
        <f t="shared" si="1"/>
        <v>12.38082191780822</v>
      </c>
      <c r="L13" s="153">
        <f t="shared" si="2"/>
        <v>0.68782343987823436</v>
      </c>
      <c r="M13" s="152">
        <f t="shared" si="0"/>
        <v>11.241293532338309</v>
      </c>
    </row>
    <row r="14" spans="1:13">
      <c r="A14" s="151" t="s">
        <v>1886</v>
      </c>
      <c r="B14" s="151" t="s">
        <v>6</v>
      </c>
      <c r="C14" s="151" t="s">
        <v>290</v>
      </c>
      <c r="D14" s="151">
        <v>14</v>
      </c>
      <c r="E14" s="151">
        <v>14</v>
      </c>
      <c r="F14" s="151">
        <v>0</v>
      </c>
      <c r="G14" s="151">
        <v>433</v>
      </c>
      <c r="H14" s="151">
        <v>2829</v>
      </c>
      <c r="I14" s="151">
        <v>439</v>
      </c>
      <c r="J14" s="151">
        <v>0</v>
      </c>
      <c r="K14" s="152">
        <f t="shared" si="1"/>
        <v>7.7506849315068491</v>
      </c>
      <c r="L14" s="153">
        <f t="shared" si="2"/>
        <v>0.55362035225048922</v>
      </c>
      <c r="M14" s="152">
        <f t="shared" si="0"/>
        <v>6.488532110091743</v>
      </c>
    </row>
    <row r="15" spans="1:13">
      <c r="A15" s="151" t="s">
        <v>1886</v>
      </c>
      <c r="B15" s="151" t="s">
        <v>1471</v>
      </c>
      <c r="C15" s="151" t="s">
        <v>290</v>
      </c>
      <c r="D15" s="151">
        <v>6</v>
      </c>
      <c r="E15" s="151">
        <v>6</v>
      </c>
      <c r="F15" s="151">
        <v>0</v>
      </c>
      <c r="G15" s="151">
        <v>208</v>
      </c>
      <c r="H15" s="151">
        <v>208</v>
      </c>
      <c r="I15" s="151">
        <v>208</v>
      </c>
      <c r="J15" s="151">
        <v>0</v>
      </c>
      <c r="K15" s="152">
        <f t="shared" si="1"/>
        <v>0.56986301369863013</v>
      </c>
      <c r="L15" s="153">
        <f t="shared" si="2"/>
        <v>9.4977168949771693E-2</v>
      </c>
      <c r="M15" s="152">
        <f t="shared" si="0"/>
        <v>1</v>
      </c>
    </row>
    <row r="16" spans="1:13">
      <c r="A16" s="151" t="s">
        <v>1886</v>
      </c>
      <c r="B16" s="161" t="s">
        <v>13</v>
      </c>
      <c r="C16" s="151" t="s">
        <v>290</v>
      </c>
      <c r="D16" s="151">
        <v>15</v>
      </c>
      <c r="E16" s="151"/>
      <c r="F16" s="151"/>
      <c r="G16" s="151"/>
      <c r="H16" s="151"/>
      <c r="I16" s="151"/>
      <c r="J16" s="151"/>
      <c r="K16" s="152">
        <f t="shared" si="1"/>
        <v>0</v>
      </c>
      <c r="L16" s="153">
        <f t="shared" si="2"/>
        <v>0</v>
      </c>
      <c r="M16" s="152" t="e">
        <f t="shared" si="0"/>
        <v>#DIV/0!</v>
      </c>
    </row>
    <row r="17" spans="1:14">
      <c r="A17" s="151" t="s">
        <v>1886</v>
      </c>
      <c r="B17" s="151" t="s">
        <v>1822</v>
      </c>
      <c r="C17" s="151" t="s">
        <v>290</v>
      </c>
      <c r="D17" s="151">
        <v>19</v>
      </c>
      <c r="E17" s="151">
        <v>19</v>
      </c>
      <c r="F17" s="151">
        <v>0</v>
      </c>
      <c r="G17" s="151">
        <v>1655</v>
      </c>
      <c r="H17" s="151">
        <v>9147</v>
      </c>
      <c r="I17" s="151">
        <v>1656</v>
      </c>
      <c r="J17" s="151">
        <v>34</v>
      </c>
      <c r="K17" s="152">
        <f t="shared" si="1"/>
        <v>25.06027397260274</v>
      </c>
      <c r="L17" s="153">
        <f t="shared" si="2"/>
        <v>1.318961788031723</v>
      </c>
      <c r="M17" s="152">
        <f t="shared" si="0"/>
        <v>5.5252189670794323</v>
      </c>
    </row>
    <row r="18" spans="1:14">
      <c r="A18" s="151" t="s">
        <v>1886</v>
      </c>
      <c r="B18" s="151" t="s">
        <v>12</v>
      </c>
      <c r="C18" s="151" t="s">
        <v>290</v>
      </c>
      <c r="D18" s="151">
        <v>19</v>
      </c>
      <c r="E18" s="151">
        <v>18</v>
      </c>
      <c r="F18" s="151">
        <v>2</v>
      </c>
      <c r="G18" s="151">
        <v>976</v>
      </c>
      <c r="H18" s="151">
        <v>5541</v>
      </c>
      <c r="I18" s="151">
        <v>983</v>
      </c>
      <c r="J18" s="151">
        <v>0</v>
      </c>
      <c r="K18" s="152">
        <f t="shared" si="1"/>
        <v>15.180821917808219</v>
      </c>
      <c r="L18" s="153">
        <f t="shared" si="2"/>
        <v>0.79899062725306413</v>
      </c>
      <c r="M18" s="152">
        <f t="shared" si="0"/>
        <v>5.656967840735069</v>
      </c>
    </row>
    <row r="19" spans="1:14">
      <c r="D19" s="155">
        <f t="shared" ref="D19:J19" si="3">SUM(D10:D18)</f>
        <v>126</v>
      </c>
      <c r="E19" s="155">
        <f t="shared" si="3"/>
        <v>105</v>
      </c>
      <c r="F19" s="155">
        <f t="shared" si="3"/>
        <v>21</v>
      </c>
      <c r="G19" s="155">
        <f t="shared" si="3"/>
        <v>4737</v>
      </c>
      <c r="H19" s="155">
        <f t="shared" si="3"/>
        <v>28959</v>
      </c>
      <c r="I19" s="155">
        <f t="shared" si="3"/>
        <v>4756</v>
      </c>
      <c r="J19" s="155">
        <f t="shared" si="3"/>
        <v>49</v>
      </c>
      <c r="K19" s="156">
        <f t="shared" si="1"/>
        <v>79.339726027397262</v>
      </c>
      <c r="L19" s="157">
        <f>H19/(111*365)</f>
        <v>0.71477230655312851</v>
      </c>
      <c r="M19" s="156">
        <f t="shared" si="0"/>
        <v>6.1011271463183396</v>
      </c>
    </row>
    <row r="20" spans="1:14">
      <c r="A20" s="151" t="s">
        <v>1886</v>
      </c>
      <c r="B20" s="151" t="s">
        <v>1434</v>
      </c>
      <c r="C20" s="151" t="s">
        <v>293</v>
      </c>
      <c r="D20" s="151">
        <v>19</v>
      </c>
      <c r="E20" s="151">
        <v>0</v>
      </c>
      <c r="F20" s="151">
        <v>0</v>
      </c>
      <c r="G20" s="151">
        <v>0</v>
      </c>
      <c r="H20" s="151">
        <v>0</v>
      </c>
      <c r="I20" s="151">
        <v>0</v>
      </c>
      <c r="J20" s="151">
        <v>0</v>
      </c>
      <c r="K20" s="152">
        <f>H20/365</f>
        <v>0</v>
      </c>
      <c r="L20" s="153">
        <f>H20/(D20*365)</f>
        <v>0</v>
      </c>
      <c r="M20" s="152">
        <v>0</v>
      </c>
    </row>
    <row r="21" spans="1:14">
      <c r="A21" s="151" t="s">
        <v>1886</v>
      </c>
      <c r="B21" s="151" t="s">
        <v>1450</v>
      </c>
      <c r="C21" s="151" t="s">
        <v>293</v>
      </c>
      <c r="D21" s="151">
        <v>19</v>
      </c>
      <c r="E21" s="151">
        <v>14</v>
      </c>
      <c r="F21" s="151">
        <v>2</v>
      </c>
      <c r="G21" s="151">
        <v>224</v>
      </c>
      <c r="H21" s="151">
        <v>2441</v>
      </c>
      <c r="I21" s="151">
        <v>232</v>
      </c>
      <c r="J21" s="151">
        <v>58</v>
      </c>
      <c r="K21" s="152">
        <f t="shared" si="1"/>
        <v>6.6876712328767125</v>
      </c>
      <c r="L21" s="153">
        <f t="shared" si="2"/>
        <v>0.35198269646719538</v>
      </c>
      <c r="M21" s="152">
        <f t="shared" si="0"/>
        <v>10.706140350877194</v>
      </c>
    </row>
    <row r="22" spans="1:14">
      <c r="D22" s="155">
        <f>SUM(D20:D21)</f>
        <v>38</v>
      </c>
      <c r="E22" s="155">
        <f t="shared" ref="E22:J22" si="4">SUM(E20:E21)</f>
        <v>14</v>
      </c>
      <c r="F22" s="155">
        <f t="shared" si="4"/>
        <v>2</v>
      </c>
      <c r="G22" s="155">
        <f t="shared" si="4"/>
        <v>224</v>
      </c>
      <c r="H22" s="155">
        <f t="shared" si="4"/>
        <v>2441</v>
      </c>
      <c r="I22" s="155">
        <f t="shared" si="4"/>
        <v>232</v>
      </c>
      <c r="J22" s="155">
        <f t="shared" si="4"/>
        <v>58</v>
      </c>
      <c r="K22" s="156">
        <f t="shared" si="1"/>
        <v>6.6876712328767125</v>
      </c>
      <c r="L22" s="157">
        <f t="shared" si="2"/>
        <v>0.17599134823359769</v>
      </c>
      <c r="M22" s="156">
        <f t="shared" si="0"/>
        <v>10.706140350877194</v>
      </c>
      <c r="N22" t="s">
        <v>1890</v>
      </c>
    </row>
    <row r="23" spans="1:14">
      <c r="A23" s="151" t="s">
        <v>1886</v>
      </c>
      <c r="B23" s="151" t="s">
        <v>10</v>
      </c>
      <c r="C23" s="151" t="s">
        <v>296</v>
      </c>
      <c r="D23" s="151">
        <v>5</v>
      </c>
      <c r="E23" s="151">
        <v>0</v>
      </c>
      <c r="F23" s="151">
        <v>0</v>
      </c>
      <c r="G23" s="151">
        <v>0</v>
      </c>
      <c r="H23" s="151">
        <v>0</v>
      </c>
      <c r="I23" s="151">
        <v>0</v>
      </c>
      <c r="J23" s="151">
        <v>0</v>
      </c>
      <c r="K23" s="152">
        <f t="shared" si="1"/>
        <v>0</v>
      </c>
      <c r="L23" s="153">
        <f t="shared" si="2"/>
        <v>0</v>
      </c>
      <c r="M23" s="152">
        <v>0</v>
      </c>
    </row>
    <row r="24" spans="1:14">
      <c r="A24" s="151" t="s">
        <v>1886</v>
      </c>
      <c r="B24" s="151" t="s">
        <v>5</v>
      </c>
      <c r="C24" s="151" t="s">
        <v>296</v>
      </c>
      <c r="D24" s="151">
        <v>19</v>
      </c>
      <c r="E24" s="151">
        <v>19</v>
      </c>
      <c r="F24" s="151">
        <v>0</v>
      </c>
      <c r="G24" s="151">
        <v>23</v>
      </c>
      <c r="H24" s="151">
        <v>239</v>
      </c>
      <c r="I24" s="151">
        <v>24</v>
      </c>
      <c r="J24" s="151">
        <v>0</v>
      </c>
      <c r="K24" s="152">
        <f t="shared" si="1"/>
        <v>0.65479452054794518</v>
      </c>
      <c r="L24" s="153">
        <f t="shared" si="2"/>
        <v>3.4462869502523433E-2</v>
      </c>
      <c r="M24" s="152">
        <f t="shared" si="0"/>
        <v>10.170212765957446</v>
      </c>
    </row>
    <row r="25" spans="1:14">
      <c r="D25" s="155">
        <f>SUM(D23:D24)</f>
        <v>24</v>
      </c>
      <c r="E25" s="155">
        <f t="shared" ref="E25:J25" si="5">SUM(E23:E24)</f>
        <v>19</v>
      </c>
      <c r="F25" s="155">
        <f t="shared" si="5"/>
        <v>0</v>
      </c>
      <c r="G25" s="155">
        <f t="shared" si="5"/>
        <v>23</v>
      </c>
      <c r="H25" s="155">
        <f t="shared" si="5"/>
        <v>239</v>
      </c>
      <c r="I25" s="155">
        <f t="shared" si="5"/>
        <v>24</v>
      </c>
      <c r="J25" s="155">
        <f t="shared" si="5"/>
        <v>0</v>
      </c>
      <c r="K25" s="156">
        <f t="shared" si="1"/>
        <v>0.65479452054794518</v>
      </c>
      <c r="L25" s="157">
        <f t="shared" si="2"/>
        <v>2.7283105022831051E-2</v>
      </c>
      <c r="M25" s="156">
        <f t="shared" si="0"/>
        <v>10.170212765957446</v>
      </c>
      <c r="N25" t="s">
        <v>1890</v>
      </c>
    </row>
    <row r="26" spans="1:14">
      <c r="A26" s="151" t="s">
        <v>1886</v>
      </c>
      <c r="B26" s="202" t="s">
        <v>1811</v>
      </c>
      <c r="C26" s="151" t="s">
        <v>298</v>
      </c>
      <c r="D26" s="158">
        <v>19</v>
      </c>
      <c r="E26" s="158">
        <v>0</v>
      </c>
      <c r="F26" s="158">
        <v>0</v>
      </c>
      <c r="G26" s="158">
        <v>0</v>
      </c>
      <c r="H26" s="158">
        <v>0</v>
      </c>
      <c r="I26" s="158">
        <v>0</v>
      </c>
      <c r="J26" s="158">
        <v>0</v>
      </c>
      <c r="K26" s="152">
        <f t="shared" si="1"/>
        <v>0</v>
      </c>
      <c r="L26" s="153">
        <f t="shared" si="2"/>
        <v>0</v>
      </c>
      <c r="M26" s="152">
        <v>0</v>
      </c>
      <c r="N26" t="s">
        <v>1890</v>
      </c>
    </row>
    <row r="27" spans="1:14">
      <c r="K27" s="159">
        <f t="shared" si="1"/>
        <v>0</v>
      </c>
      <c r="L27" s="160" t="e">
        <f t="shared" si="2"/>
        <v>#DIV/0!</v>
      </c>
      <c r="M27" s="159" t="e">
        <f t="shared" si="0"/>
        <v>#DIV/0!</v>
      </c>
    </row>
    <row r="28" spans="1:14">
      <c r="A28" s="151" t="s">
        <v>14</v>
      </c>
      <c r="B28" s="151" t="s">
        <v>59</v>
      </c>
      <c r="C28" s="151" t="s">
        <v>290</v>
      </c>
      <c r="D28" s="151">
        <v>19</v>
      </c>
      <c r="E28" s="151">
        <v>17</v>
      </c>
      <c r="F28" s="151">
        <v>4</v>
      </c>
      <c r="G28" s="151">
        <v>104</v>
      </c>
      <c r="H28" s="151">
        <v>4151</v>
      </c>
      <c r="I28" s="151">
        <v>106</v>
      </c>
      <c r="J28" s="151">
        <v>0</v>
      </c>
      <c r="K28" s="152">
        <f t="shared" si="1"/>
        <v>11.372602739726027</v>
      </c>
      <c r="L28" s="153">
        <f t="shared" si="2"/>
        <v>0.59855803893294879</v>
      </c>
      <c r="M28" s="152">
        <f t="shared" si="0"/>
        <v>39.533333333333331</v>
      </c>
    </row>
    <row r="29" spans="1:14">
      <c r="A29" s="151" t="s">
        <v>14</v>
      </c>
      <c r="B29" s="151" t="s">
        <v>52</v>
      </c>
      <c r="C29" s="151" t="s">
        <v>290</v>
      </c>
      <c r="D29" s="151">
        <v>11</v>
      </c>
      <c r="E29" s="151">
        <v>11</v>
      </c>
      <c r="F29" s="151">
        <v>0</v>
      </c>
      <c r="G29" s="151">
        <v>366</v>
      </c>
      <c r="H29" s="151">
        <v>2499</v>
      </c>
      <c r="I29" s="151">
        <v>356</v>
      </c>
      <c r="J29" s="151">
        <v>0</v>
      </c>
      <c r="K29" s="152">
        <f t="shared" si="1"/>
        <v>6.8465753424657532</v>
      </c>
      <c r="L29" s="153">
        <f t="shared" si="2"/>
        <v>0.62241594022415936</v>
      </c>
      <c r="M29" s="152">
        <f t="shared" si="0"/>
        <v>6.9224376731301938</v>
      </c>
    </row>
    <row r="30" spans="1:14">
      <c r="A30" s="151" t="s">
        <v>14</v>
      </c>
      <c r="B30" s="151" t="s">
        <v>50</v>
      </c>
      <c r="C30" s="151" t="s">
        <v>290</v>
      </c>
      <c r="D30" s="151">
        <v>19</v>
      </c>
      <c r="E30" s="151">
        <v>19</v>
      </c>
      <c r="F30" s="151">
        <v>0</v>
      </c>
      <c r="G30" s="151">
        <v>1333</v>
      </c>
      <c r="H30" s="151">
        <v>6998</v>
      </c>
      <c r="I30" s="151">
        <v>1336</v>
      </c>
      <c r="J30" s="151">
        <v>0</v>
      </c>
      <c r="K30" s="152">
        <f t="shared" si="1"/>
        <v>19.172602739726027</v>
      </c>
      <c r="L30" s="153">
        <f t="shared" si="2"/>
        <v>1.0090843547224224</v>
      </c>
      <c r="M30" s="152">
        <f t="shared" si="0"/>
        <v>5.2439115773698015</v>
      </c>
    </row>
    <row r="31" spans="1:14">
      <c r="A31" s="151" t="s">
        <v>14</v>
      </c>
      <c r="B31" s="151" t="s">
        <v>60</v>
      </c>
      <c r="C31" s="151" t="s">
        <v>290</v>
      </c>
      <c r="D31" s="151">
        <v>14</v>
      </c>
      <c r="E31" s="151">
        <v>14</v>
      </c>
      <c r="F31" s="151">
        <v>0</v>
      </c>
      <c r="G31" s="151">
        <v>587</v>
      </c>
      <c r="H31" s="151">
        <v>2886</v>
      </c>
      <c r="I31" s="151">
        <v>605</v>
      </c>
      <c r="J31" s="151">
        <v>0</v>
      </c>
      <c r="K31" s="152">
        <f t="shared" si="1"/>
        <v>7.9068493150684933</v>
      </c>
      <c r="L31" s="153">
        <f t="shared" si="2"/>
        <v>0.56477495107632092</v>
      </c>
      <c r="M31" s="152">
        <f t="shared" si="0"/>
        <v>4.8422818791946307</v>
      </c>
    </row>
    <row r="32" spans="1:14">
      <c r="A32" s="151" t="s">
        <v>14</v>
      </c>
      <c r="B32" s="151" t="s">
        <v>58</v>
      </c>
      <c r="C32" s="151" t="s">
        <v>290</v>
      </c>
      <c r="D32" s="151">
        <v>19</v>
      </c>
      <c r="E32" s="151">
        <v>2</v>
      </c>
      <c r="F32" s="151">
        <v>0</v>
      </c>
      <c r="G32" s="151">
        <v>42</v>
      </c>
      <c r="H32" s="154">
        <v>42</v>
      </c>
      <c r="I32" s="151">
        <v>42</v>
      </c>
      <c r="J32" s="151">
        <v>0</v>
      </c>
      <c r="K32" s="152">
        <f t="shared" si="1"/>
        <v>0.11506849315068493</v>
      </c>
      <c r="L32" s="153">
        <f t="shared" si="2"/>
        <v>6.0562364816149966E-3</v>
      </c>
      <c r="M32" s="152">
        <f t="shared" si="0"/>
        <v>1</v>
      </c>
    </row>
    <row r="33" spans="1:13">
      <c r="A33" s="151" t="s">
        <v>14</v>
      </c>
      <c r="B33" s="151" t="s">
        <v>46</v>
      </c>
      <c r="C33" s="151" t="s">
        <v>290</v>
      </c>
      <c r="D33" s="151">
        <v>10</v>
      </c>
      <c r="E33" s="151">
        <v>10</v>
      </c>
      <c r="F33" s="151">
        <v>10</v>
      </c>
      <c r="G33" s="151">
        <v>1204</v>
      </c>
      <c r="H33" s="161">
        <v>1204</v>
      </c>
      <c r="I33" s="151">
        <v>1204</v>
      </c>
      <c r="J33" s="151">
        <v>0</v>
      </c>
      <c r="K33" s="152">
        <f t="shared" si="1"/>
        <v>3.2986301369863016</v>
      </c>
      <c r="L33" s="153">
        <f t="shared" si="2"/>
        <v>0.32986301369863014</v>
      </c>
      <c r="M33" s="152">
        <f t="shared" si="0"/>
        <v>1</v>
      </c>
    </row>
    <row r="34" spans="1:13">
      <c r="A34" s="151" t="s">
        <v>14</v>
      </c>
      <c r="B34" s="151" t="s">
        <v>54</v>
      </c>
      <c r="C34" s="151" t="s">
        <v>290</v>
      </c>
      <c r="D34" s="151">
        <v>19</v>
      </c>
      <c r="E34" s="151">
        <v>19</v>
      </c>
      <c r="F34" s="151">
        <v>0</v>
      </c>
      <c r="G34" s="151">
        <v>137</v>
      </c>
      <c r="H34" s="151">
        <v>4702</v>
      </c>
      <c r="I34" s="151">
        <v>131</v>
      </c>
      <c r="J34" s="151">
        <v>0</v>
      </c>
      <c r="K34" s="152">
        <f t="shared" si="1"/>
        <v>12.882191780821918</v>
      </c>
      <c r="L34" s="153">
        <f t="shared" si="2"/>
        <v>0.67801009372746934</v>
      </c>
      <c r="M34" s="152">
        <f t="shared" si="0"/>
        <v>35.089552238805972</v>
      </c>
    </row>
    <row r="35" spans="1:13">
      <c r="A35" s="151" t="s">
        <v>14</v>
      </c>
      <c r="B35" s="151" t="s">
        <v>57</v>
      </c>
      <c r="C35" s="151" t="s">
        <v>290</v>
      </c>
      <c r="D35" s="151">
        <v>14</v>
      </c>
      <c r="E35" s="151">
        <v>14</v>
      </c>
      <c r="F35" s="151">
        <v>0</v>
      </c>
      <c r="G35" s="151">
        <v>1255</v>
      </c>
      <c r="H35" s="151">
        <v>7261</v>
      </c>
      <c r="I35" s="151">
        <v>1251</v>
      </c>
      <c r="J35" s="151">
        <v>0</v>
      </c>
      <c r="K35" s="152">
        <f t="shared" si="1"/>
        <v>19.893150684931506</v>
      </c>
      <c r="L35" s="153">
        <f t="shared" si="2"/>
        <v>1.4209393346379648</v>
      </c>
      <c r="M35" s="152">
        <f t="shared" si="0"/>
        <v>5.7948922585794094</v>
      </c>
    </row>
    <row r="36" spans="1:13">
      <c r="A36" s="151" t="s">
        <v>14</v>
      </c>
      <c r="B36" s="151" t="s">
        <v>47</v>
      </c>
      <c r="C36" s="151" t="s">
        <v>290</v>
      </c>
      <c r="D36" s="151">
        <v>7</v>
      </c>
      <c r="E36" s="151">
        <v>6</v>
      </c>
      <c r="F36" s="151">
        <v>0</v>
      </c>
      <c r="G36" s="151">
        <v>234</v>
      </c>
      <c r="H36" s="151">
        <v>240</v>
      </c>
      <c r="I36" s="151">
        <v>240</v>
      </c>
      <c r="J36" s="151">
        <v>0</v>
      </c>
      <c r="K36" s="152">
        <f t="shared" si="1"/>
        <v>0.65753424657534243</v>
      </c>
      <c r="L36" s="153">
        <f t="shared" si="2"/>
        <v>9.393346379647749E-2</v>
      </c>
      <c r="M36" s="152">
        <f t="shared" si="0"/>
        <v>1.0126582278481013</v>
      </c>
    </row>
    <row r="37" spans="1:13">
      <c r="A37" s="151" t="s">
        <v>14</v>
      </c>
      <c r="B37" s="151" t="s">
        <v>1654</v>
      </c>
      <c r="C37" s="151" t="s">
        <v>290</v>
      </c>
      <c r="D37" s="151">
        <v>17</v>
      </c>
      <c r="E37" s="151">
        <v>17</v>
      </c>
      <c r="F37" s="151">
        <v>1</v>
      </c>
      <c r="G37" s="151">
        <v>918</v>
      </c>
      <c r="H37" s="151">
        <v>5659</v>
      </c>
      <c r="I37" s="151">
        <v>909</v>
      </c>
      <c r="J37" s="151">
        <v>0</v>
      </c>
      <c r="K37" s="152">
        <f t="shared" si="1"/>
        <v>15.504109589041096</v>
      </c>
      <c r="L37" s="153">
        <f t="shared" si="2"/>
        <v>0.91200644641418216</v>
      </c>
      <c r="M37" s="152">
        <f t="shared" si="0"/>
        <v>6.1948549534756427</v>
      </c>
    </row>
    <row r="38" spans="1:13">
      <c r="A38" s="151" t="s">
        <v>14</v>
      </c>
      <c r="B38" s="151" t="s">
        <v>48</v>
      </c>
      <c r="C38" s="151">
        <v>2</v>
      </c>
      <c r="D38" s="151">
        <v>12</v>
      </c>
      <c r="E38" s="151">
        <v>6</v>
      </c>
      <c r="F38" s="151">
        <v>1</v>
      </c>
      <c r="G38" s="151">
        <v>376</v>
      </c>
      <c r="H38" s="161">
        <v>376</v>
      </c>
      <c r="I38" s="151">
        <v>376</v>
      </c>
      <c r="J38" s="151">
        <v>0</v>
      </c>
      <c r="K38" s="152">
        <f>H38/365</f>
        <v>1.0301369863013699</v>
      </c>
      <c r="L38" s="153">
        <f>H38/(D38*365)</f>
        <v>8.5844748858447492E-2</v>
      </c>
      <c r="M38" s="152">
        <f>H38/((G38+I38)/2)</f>
        <v>1</v>
      </c>
    </row>
    <row r="39" spans="1:13">
      <c r="A39" s="151" t="s">
        <v>14</v>
      </c>
      <c r="B39" s="151" t="s">
        <v>40</v>
      </c>
      <c r="C39" s="151" t="s">
        <v>290</v>
      </c>
      <c r="D39" s="151">
        <v>19</v>
      </c>
      <c r="E39" s="151">
        <v>19</v>
      </c>
      <c r="F39" s="151">
        <v>12</v>
      </c>
      <c r="G39" s="151">
        <v>295</v>
      </c>
      <c r="H39" s="151">
        <v>5467</v>
      </c>
      <c r="I39" s="151">
        <v>297</v>
      </c>
      <c r="J39" s="151">
        <v>0</v>
      </c>
      <c r="K39" s="152">
        <f t="shared" si="1"/>
        <v>14.978082191780821</v>
      </c>
      <c r="L39" s="153">
        <f t="shared" si="2"/>
        <v>0.7883201153568854</v>
      </c>
      <c r="M39" s="152">
        <f t="shared" si="0"/>
        <v>18.469594594594593</v>
      </c>
    </row>
    <row r="40" spans="1:13">
      <c r="A40" s="151" t="s">
        <v>14</v>
      </c>
      <c r="B40" s="151" t="s">
        <v>39</v>
      </c>
      <c r="C40" s="151" t="s">
        <v>290</v>
      </c>
      <c r="D40" s="151">
        <v>5</v>
      </c>
      <c r="E40" s="151">
        <v>4</v>
      </c>
      <c r="F40" s="151">
        <v>0</v>
      </c>
      <c r="G40" s="151">
        <v>23</v>
      </c>
      <c r="H40" s="151">
        <v>23</v>
      </c>
      <c r="I40" s="151">
        <v>23</v>
      </c>
      <c r="J40" s="151">
        <v>0</v>
      </c>
      <c r="K40" s="152">
        <f t="shared" si="1"/>
        <v>6.3013698630136991E-2</v>
      </c>
      <c r="L40" s="153">
        <f t="shared" si="2"/>
        <v>1.2602739726027398E-2</v>
      </c>
      <c r="M40" s="152">
        <f t="shared" si="0"/>
        <v>1</v>
      </c>
    </row>
    <row r="41" spans="1:13">
      <c r="A41" s="151" t="s">
        <v>14</v>
      </c>
      <c r="B41" s="151" t="s">
        <v>41</v>
      </c>
      <c r="C41" s="151" t="s">
        <v>290</v>
      </c>
      <c r="D41" s="151">
        <v>11</v>
      </c>
      <c r="E41" s="151">
        <v>9</v>
      </c>
      <c r="F41" s="151">
        <v>0</v>
      </c>
      <c r="G41" s="151">
        <v>103</v>
      </c>
      <c r="H41" s="151">
        <v>1176</v>
      </c>
      <c r="I41" s="151">
        <v>103</v>
      </c>
      <c r="J41" s="151">
        <v>0</v>
      </c>
      <c r="K41" s="152">
        <f t="shared" si="1"/>
        <v>3.2219178082191782</v>
      </c>
      <c r="L41" s="153">
        <f t="shared" si="2"/>
        <v>0.29290161892901617</v>
      </c>
      <c r="M41" s="152">
        <f t="shared" si="0"/>
        <v>11.41747572815534</v>
      </c>
    </row>
    <row r="42" spans="1:13">
      <c r="A42" s="151" t="s">
        <v>14</v>
      </c>
      <c r="B42" s="151" t="s">
        <v>1721</v>
      </c>
      <c r="C42" s="151" t="s">
        <v>290</v>
      </c>
      <c r="D42" s="151">
        <v>14</v>
      </c>
      <c r="E42" s="151">
        <v>11</v>
      </c>
      <c r="F42" s="151">
        <v>0</v>
      </c>
      <c r="G42" s="151">
        <v>1211</v>
      </c>
      <c r="H42" s="151">
        <v>4571</v>
      </c>
      <c r="I42" s="151">
        <v>793</v>
      </c>
      <c r="J42" s="151">
        <v>0</v>
      </c>
      <c r="K42" s="152">
        <f t="shared" si="1"/>
        <v>12.523287671232877</v>
      </c>
      <c r="L42" s="153">
        <f t="shared" si="2"/>
        <v>0.89452054794520552</v>
      </c>
      <c r="M42" s="152">
        <f t="shared" si="0"/>
        <v>4.5618762475049897</v>
      </c>
    </row>
    <row r="43" spans="1:13">
      <c r="A43" s="151" t="s">
        <v>14</v>
      </c>
      <c r="B43" s="151" t="s">
        <v>44</v>
      </c>
      <c r="C43" s="151" t="s">
        <v>290</v>
      </c>
      <c r="D43" s="151">
        <v>1</v>
      </c>
      <c r="E43" s="151">
        <v>0</v>
      </c>
      <c r="F43" s="151">
        <v>0</v>
      </c>
      <c r="G43" s="151">
        <v>0</v>
      </c>
      <c r="H43" s="151">
        <v>0</v>
      </c>
      <c r="I43" s="151">
        <v>0</v>
      </c>
      <c r="J43" s="151">
        <v>0</v>
      </c>
      <c r="K43" s="152">
        <f t="shared" si="1"/>
        <v>0</v>
      </c>
      <c r="L43" s="153">
        <f t="shared" si="2"/>
        <v>0</v>
      </c>
      <c r="M43" s="152" t="e">
        <f t="shared" si="0"/>
        <v>#DIV/0!</v>
      </c>
    </row>
    <row r="44" spans="1:13">
      <c r="A44" s="151" t="s">
        <v>14</v>
      </c>
      <c r="B44" s="151" t="s">
        <v>42</v>
      </c>
      <c r="C44" s="151" t="s">
        <v>290</v>
      </c>
      <c r="D44" s="151">
        <v>11</v>
      </c>
      <c r="E44" s="151">
        <v>11</v>
      </c>
      <c r="F44" s="151">
        <v>0</v>
      </c>
      <c r="G44" s="151">
        <v>1216</v>
      </c>
      <c r="H44" s="151">
        <v>1746</v>
      </c>
      <c r="I44" s="151">
        <v>1215</v>
      </c>
      <c r="J44" s="151">
        <v>0</v>
      </c>
      <c r="K44" s="152">
        <f t="shared" si="1"/>
        <v>4.7835616438356166</v>
      </c>
      <c r="L44" s="153">
        <f t="shared" si="2"/>
        <v>0.4348692403486924</v>
      </c>
      <c r="M44" s="152">
        <f t="shared" si="0"/>
        <v>1.4364459070341424</v>
      </c>
    </row>
    <row r="45" spans="1:13">
      <c r="A45" s="151" t="s">
        <v>14</v>
      </c>
      <c r="B45" s="151" t="s">
        <v>61</v>
      </c>
      <c r="C45" s="151" t="s">
        <v>290</v>
      </c>
      <c r="D45" s="151">
        <v>16</v>
      </c>
      <c r="E45" s="151">
        <v>12</v>
      </c>
      <c r="F45" s="151">
        <v>0</v>
      </c>
      <c r="G45" s="151">
        <v>302</v>
      </c>
      <c r="H45" s="151">
        <v>302</v>
      </c>
      <c r="I45" s="151">
        <v>302</v>
      </c>
      <c r="J45" s="151">
        <v>0</v>
      </c>
      <c r="K45" s="152">
        <f t="shared" si="1"/>
        <v>0.82739726027397265</v>
      </c>
      <c r="L45" s="153">
        <f t="shared" si="2"/>
        <v>5.171232876712329E-2</v>
      </c>
      <c r="M45" s="152">
        <f t="shared" si="0"/>
        <v>1</v>
      </c>
    </row>
    <row r="46" spans="1:13">
      <c r="A46" s="151" t="s">
        <v>14</v>
      </c>
      <c r="B46" s="151" t="s">
        <v>1849</v>
      </c>
      <c r="C46" s="151" t="s">
        <v>290</v>
      </c>
      <c r="D46" s="151">
        <v>12</v>
      </c>
      <c r="E46" s="151">
        <v>3</v>
      </c>
      <c r="F46" s="151">
        <v>0</v>
      </c>
      <c r="G46" s="151">
        <v>42</v>
      </c>
      <c r="H46" s="151">
        <v>185</v>
      </c>
      <c r="I46" s="151">
        <v>41</v>
      </c>
      <c r="J46" s="151">
        <v>0</v>
      </c>
      <c r="K46" s="152">
        <f t="shared" si="1"/>
        <v>0.50684931506849318</v>
      </c>
      <c r="L46" s="153">
        <f t="shared" si="2"/>
        <v>4.2237442922374427E-2</v>
      </c>
      <c r="M46" s="152">
        <f t="shared" si="0"/>
        <v>4.4578313253012052</v>
      </c>
    </row>
    <row r="47" spans="1:13">
      <c r="D47" s="155">
        <f t="shared" ref="D47:J47" si="6">SUM(D28:D46)</f>
        <v>250</v>
      </c>
      <c r="E47" s="155">
        <f t="shared" si="6"/>
        <v>204</v>
      </c>
      <c r="F47" s="155">
        <f t="shared" si="6"/>
        <v>28</v>
      </c>
      <c r="G47" s="155">
        <f t="shared" si="6"/>
        <v>9748</v>
      </c>
      <c r="H47" s="155">
        <f t="shared" si="6"/>
        <v>49488</v>
      </c>
      <c r="I47" s="155">
        <f t="shared" si="6"/>
        <v>9330</v>
      </c>
      <c r="J47" s="155">
        <f t="shared" si="6"/>
        <v>0</v>
      </c>
      <c r="K47" s="156">
        <f t="shared" si="1"/>
        <v>135.58356164383562</v>
      </c>
      <c r="L47" s="157">
        <f t="shared" si="2"/>
        <v>0.54233424657534246</v>
      </c>
      <c r="M47" s="156">
        <f t="shared" si="0"/>
        <v>5.1879651955131569</v>
      </c>
    </row>
    <row r="48" spans="1:13">
      <c r="A48" s="151" t="s">
        <v>14</v>
      </c>
      <c r="B48" s="151" t="s">
        <v>1609</v>
      </c>
      <c r="C48" s="151">
        <v>3</v>
      </c>
      <c r="D48" s="151">
        <v>19</v>
      </c>
      <c r="E48" s="151">
        <v>18</v>
      </c>
      <c r="F48" s="151">
        <v>0</v>
      </c>
      <c r="G48" s="151">
        <v>84</v>
      </c>
      <c r="H48" s="151">
        <v>4747</v>
      </c>
      <c r="I48" s="151">
        <v>89</v>
      </c>
      <c r="J48" s="151">
        <v>73</v>
      </c>
      <c r="K48" s="152">
        <f t="shared" si="1"/>
        <v>13.005479452054795</v>
      </c>
      <c r="L48" s="153">
        <f t="shared" si="2"/>
        <v>0.68449891852919975</v>
      </c>
      <c r="M48" s="152">
        <f t="shared" si="0"/>
        <v>54.878612716763008</v>
      </c>
    </row>
    <row r="49" spans="1:14">
      <c r="A49" s="151" t="s">
        <v>14</v>
      </c>
      <c r="B49" s="151" t="s">
        <v>1887</v>
      </c>
      <c r="C49" s="151">
        <v>3</v>
      </c>
      <c r="D49" s="151">
        <v>9</v>
      </c>
      <c r="E49" s="151">
        <v>8</v>
      </c>
      <c r="F49" s="151">
        <v>0</v>
      </c>
      <c r="G49" s="151">
        <v>228</v>
      </c>
      <c r="H49" s="151">
        <v>228</v>
      </c>
      <c r="I49" s="151">
        <v>209</v>
      </c>
      <c r="J49" s="151">
        <v>0</v>
      </c>
      <c r="K49" s="152">
        <f>H49/365</f>
        <v>0.62465753424657533</v>
      </c>
      <c r="L49" s="153">
        <f>H49/(D49*365)</f>
        <v>6.9406392694063929E-2</v>
      </c>
      <c r="M49" s="152">
        <f>H49/((G49+I49)/2)</f>
        <v>1.0434782608695652</v>
      </c>
    </row>
    <row r="50" spans="1:14">
      <c r="A50" s="151" t="s">
        <v>14</v>
      </c>
      <c r="B50" s="151" t="s">
        <v>1617</v>
      </c>
      <c r="C50" s="151" t="s">
        <v>293</v>
      </c>
      <c r="D50" s="151">
        <v>3</v>
      </c>
      <c r="E50" s="151">
        <v>3</v>
      </c>
      <c r="F50" s="151">
        <v>0</v>
      </c>
      <c r="G50" s="151">
        <v>429</v>
      </c>
      <c r="H50" s="151">
        <v>855</v>
      </c>
      <c r="I50" s="151">
        <v>426</v>
      </c>
      <c r="J50" s="151">
        <v>0</v>
      </c>
      <c r="K50" s="152">
        <f t="shared" si="1"/>
        <v>2.3424657534246576</v>
      </c>
      <c r="L50" s="153">
        <f t="shared" si="2"/>
        <v>0.78082191780821919</v>
      </c>
      <c r="M50" s="152">
        <f t="shared" si="0"/>
        <v>2</v>
      </c>
    </row>
    <row r="51" spans="1:14">
      <c r="A51" s="151" t="s">
        <v>14</v>
      </c>
      <c r="B51" s="151" t="s">
        <v>1888</v>
      </c>
      <c r="C51" s="151">
        <v>3</v>
      </c>
      <c r="D51" s="151">
        <v>18</v>
      </c>
      <c r="E51" s="151">
        <v>18</v>
      </c>
      <c r="F51" s="151">
        <v>11</v>
      </c>
      <c r="G51" s="151">
        <v>45</v>
      </c>
      <c r="H51" s="151">
        <v>5959</v>
      </c>
      <c r="I51" s="151">
        <v>43</v>
      </c>
      <c r="J51" s="151">
        <v>0</v>
      </c>
      <c r="K51" s="152">
        <f>H51/365</f>
        <v>16.326027397260273</v>
      </c>
      <c r="L51" s="153">
        <f>H51/(D51*365)</f>
        <v>0.90700152207001528</v>
      </c>
      <c r="M51" s="152">
        <f>H51/((G51+I51)/2)</f>
        <v>135.43181818181819</v>
      </c>
    </row>
    <row r="52" spans="1:14">
      <c r="A52" s="151" t="s">
        <v>14</v>
      </c>
      <c r="B52" s="151" t="s">
        <v>1679</v>
      </c>
      <c r="C52" s="151" t="s">
        <v>293</v>
      </c>
      <c r="D52" s="151">
        <v>7</v>
      </c>
      <c r="E52" s="151">
        <v>0</v>
      </c>
      <c r="F52" s="151">
        <v>0</v>
      </c>
      <c r="G52" s="151">
        <v>0</v>
      </c>
      <c r="H52" s="151">
        <v>0</v>
      </c>
      <c r="I52" s="151">
        <v>0</v>
      </c>
      <c r="J52" s="151">
        <v>0</v>
      </c>
      <c r="K52" s="152">
        <f t="shared" si="1"/>
        <v>0</v>
      </c>
      <c r="L52" s="153">
        <f t="shared" si="2"/>
        <v>0</v>
      </c>
      <c r="M52" s="152" t="e">
        <f t="shared" si="0"/>
        <v>#DIV/0!</v>
      </c>
    </row>
    <row r="53" spans="1:14">
      <c r="A53" s="151" t="s">
        <v>14</v>
      </c>
      <c r="B53" s="151" t="s">
        <v>1738</v>
      </c>
      <c r="C53" s="151" t="s">
        <v>293</v>
      </c>
      <c r="D53" s="151">
        <v>19</v>
      </c>
      <c r="E53" s="151">
        <v>19</v>
      </c>
      <c r="F53" s="151">
        <v>0</v>
      </c>
      <c r="G53" s="151">
        <v>22</v>
      </c>
      <c r="H53" s="151">
        <v>6508</v>
      </c>
      <c r="I53" s="151">
        <v>24</v>
      </c>
      <c r="J53" s="151">
        <v>0</v>
      </c>
      <c r="K53" s="152">
        <f t="shared" si="1"/>
        <v>17.830136986301369</v>
      </c>
      <c r="L53" s="153">
        <f t="shared" si="2"/>
        <v>0.93842826243691424</v>
      </c>
      <c r="M53" s="152">
        <f t="shared" si="0"/>
        <v>282.95652173913044</v>
      </c>
    </row>
    <row r="54" spans="1:14">
      <c r="A54" s="151" t="s">
        <v>14</v>
      </c>
      <c r="B54" s="151" t="s">
        <v>43</v>
      </c>
      <c r="C54" s="151" t="s">
        <v>293</v>
      </c>
      <c r="D54" s="151">
        <v>19</v>
      </c>
      <c r="E54" s="151">
        <v>19</v>
      </c>
      <c r="F54" s="151">
        <v>10</v>
      </c>
      <c r="G54" s="151">
        <v>146</v>
      </c>
      <c r="H54" s="151">
        <v>5452</v>
      </c>
      <c r="I54" s="151">
        <v>144</v>
      </c>
      <c r="J54" s="151">
        <v>8</v>
      </c>
      <c r="K54" s="152">
        <f t="shared" si="1"/>
        <v>14.936986301369863</v>
      </c>
      <c r="L54" s="153">
        <f t="shared" si="2"/>
        <v>0.78615717375630856</v>
      </c>
      <c r="M54" s="152">
        <f t="shared" si="0"/>
        <v>37.6</v>
      </c>
    </row>
    <row r="55" spans="1:14">
      <c r="D55" s="155">
        <f>SUM(D48:D54)</f>
        <v>94</v>
      </c>
      <c r="E55" s="155">
        <f t="shared" ref="E55:J55" si="7">SUM(E48:E54)</f>
        <v>85</v>
      </c>
      <c r="F55" s="155">
        <f t="shared" si="7"/>
        <v>21</v>
      </c>
      <c r="G55" s="155">
        <f t="shared" si="7"/>
        <v>954</v>
      </c>
      <c r="H55" s="155">
        <f t="shared" si="7"/>
        <v>23749</v>
      </c>
      <c r="I55" s="155">
        <f t="shared" si="7"/>
        <v>935</v>
      </c>
      <c r="J55" s="155">
        <f t="shared" si="7"/>
        <v>81</v>
      </c>
      <c r="K55" s="156">
        <f t="shared" si="1"/>
        <v>65.06575342465753</v>
      </c>
      <c r="L55" s="157">
        <f t="shared" si="2"/>
        <v>0.69218886621976106</v>
      </c>
      <c r="M55" s="156">
        <f t="shared" si="0"/>
        <v>25.144520910534673</v>
      </c>
      <c r="N55" t="s">
        <v>1890</v>
      </c>
    </row>
    <row r="56" spans="1:14">
      <c r="A56" s="151" t="s">
        <v>14</v>
      </c>
      <c r="B56" s="151" t="s">
        <v>45</v>
      </c>
      <c r="C56" s="151" t="s">
        <v>296</v>
      </c>
      <c r="D56" s="158">
        <v>19</v>
      </c>
      <c r="E56" s="158">
        <v>17</v>
      </c>
      <c r="F56" s="158">
        <v>10</v>
      </c>
      <c r="G56" s="158">
        <v>37</v>
      </c>
      <c r="H56" s="158">
        <v>4839</v>
      </c>
      <c r="I56" s="158">
        <v>35</v>
      </c>
      <c r="J56" s="158">
        <v>0</v>
      </c>
      <c r="K56" s="152">
        <f t="shared" si="1"/>
        <v>13.257534246575343</v>
      </c>
      <c r="L56" s="153">
        <f t="shared" si="2"/>
        <v>0.69776496034607061</v>
      </c>
      <c r="M56" s="152">
        <f t="shared" si="0"/>
        <v>134.41666666666666</v>
      </c>
      <c r="N56" t="s">
        <v>1890</v>
      </c>
    </row>
    <row r="57" spans="1:14">
      <c r="A57" s="163"/>
      <c r="B57" s="163"/>
      <c r="C57" s="163"/>
      <c r="D57" s="163"/>
      <c r="E57" s="163"/>
      <c r="F57" s="163"/>
      <c r="G57" s="163"/>
      <c r="H57" s="163"/>
      <c r="I57" s="163"/>
      <c r="J57" s="163"/>
      <c r="K57" s="164"/>
      <c r="L57" s="165"/>
      <c r="M57" s="164"/>
    </row>
    <row r="58" spans="1:14" ht="19.5" customHeight="1">
      <c r="A58" s="151" t="s">
        <v>14</v>
      </c>
      <c r="B58" s="201" t="s">
        <v>55</v>
      </c>
      <c r="C58" s="151" t="s">
        <v>282</v>
      </c>
      <c r="D58" s="151">
        <v>19</v>
      </c>
      <c r="E58" s="151">
        <v>0</v>
      </c>
      <c r="F58" s="151">
        <v>0</v>
      </c>
      <c r="G58" s="151">
        <v>0</v>
      </c>
      <c r="H58" s="151">
        <v>0</v>
      </c>
      <c r="I58" s="151">
        <v>0</v>
      </c>
      <c r="J58" s="151">
        <v>0</v>
      </c>
      <c r="K58" s="152">
        <f t="shared" si="1"/>
        <v>0</v>
      </c>
      <c r="L58" s="153">
        <f t="shared" si="2"/>
        <v>0</v>
      </c>
      <c r="M58" s="152" t="e">
        <f t="shared" si="0"/>
        <v>#DIV/0!</v>
      </c>
    </row>
    <row r="59" spans="1:14">
      <c r="A59" s="151" t="s">
        <v>14</v>
      </c>
      <c r="B59" s="201" t="s">
        <v>1713</v>
      </c>
      <c r="C59" s="151">
        <v>5</v>
      </c>
      <c r="D59" s="151">
        <v>19</v>
      </c>
      <c r="E59" s="151">
        <v>18</v>
      </c>
      <c r="F59" s="151">
        <v>0</v>
      </c>
      <c r="G59" s="151">
        <v>34</v>
      </c>
      <c r="H59" s="151">
        <v>4045</v>
      </c>
      <c r="I59" s="151">
        <v>46</v>
      </c>
      <c r="J59" s="151">
        <v>0</v>
      </c>
      <c r="K59" s="152">
        <f>H59/365</f>
        <v>11.082191780821917</v>
      </c>
      <c r="L59" s="153">
        <f>H59/(D59*365)</f>
        <v>0.58327325162220622</v>
      </c>
      <c r="M59" s="152">
        <f>H59/((G59+I59)/2)</f>
        <v>101.125</v>
      </c>
    </row>
    <row r="60" spans="1:14">
      <c r="A60" s="151" t="s">
        <v>14</v>
      </c>
      <c r="B60" s="201" t="s">
        <v>49</v>
      </c>
      <c r="C60" s="151">
        <v>5</v>
      </c>
      <c r="D60" s="151">
        <v>1</v>
      </c>
      <c r="E60" s="151">
        <v>0</v>
      </c>
      <c r="F60" s="151">
        <v>0</v>
      </c>
      <c r="G60" s="151">
        <v>0</v>
      </c>
      <c r="H60" s="151">
        <v>0</v>
      </c>
      <c r="I60" s="151">
        <v>0</v>
      </c>
      <c r="J60" s="151">
        <v>0</v>
      </c>
      <c r="K60" s="152">
        <f t="shared" si="1"/>
        <v>0</v>
      </c>
      <c r="L60" s="153">
        <f t="shared" si="2"/>
        <v>0</v>
      </c>
      <c r="M60" s="152" t="e">
        <f t="shared" si="0"/>
        <v>#DIV/0!</v>
      </c>
    </row>
    <row r="61" spans="1:14">
      <c r="A61" s="151" t="s">
        <v>14</v>
      </c>
      <c r="B61" s="201" t="s">
        <v>53</v>
      </c>
      <c r="C61" s="151">
        <v>5</v>
      </c>
      <c r="D61" s="151">
        <v>5</v>
      </c>
      <c r="E61" s="151">
        <v>0</v>
      </c>
      <c r="F61" s="151">
        <v>0</v>
      </c>
      <c r="G61" s="151">
        <v>0</v>
      </c>
      <c r="H61" s="151">
        <v>0</v>
      </c>
      <c r="I61" s="151">
        <v>0</v>
      </c>
      <c r="J61" s="151">
        <v>0</v>
      </c>
      <c r="K61" s="152">
        <f t="shared" si="1"/>
        <v>0</v>
      </c>
      <c r="L61" s="153">
        <f t="shared" si="2"/>
        <v>0</v>
      </c>
      <c r="M61" s="152" t="e">
        <f t="shared" si="0"/>
        <v>#DIV/0!</v>
      </c>
    </row>
    <row r="62" spans="1:14">
      <c r="A62" s="151" t="s">
        <v>14</v>
      </c>
      <c r="B62" s="201" t="s">
        <v>56</v>
      </c>
      <c r="C62" s="151" t="s">
        <v>282</v>
      </c>
      <c r="D62" s="151">
        <v>19</v>
      </c>
      <c r="E62" s="151">
        <v>0</v>
      </c>
      <c r="F62" s="151">
        <v>0</v>
      </c>
      <c r="G62" s="151">
        <v>0</v>
      </c>
      <c r="H62" s="151">
        <v>0</v>
      </c>
      <c r="I62" s="151">
        <v>0</v>
      </c>
      <c r="J62" s="151">
        <v>0</v>
      </c>
      <c r="K62" s="152">
        <f t="shared" si="1"/>
        <v>0</v>
      </c>
      <c r="L62" s="153">
        <f t="shared" si="2"/>
        <v>0</v>
      </c>
      <c r="M62" s="152" t="e">
        <f t="shared" si="0"/>
        <v>#DIV/0!</v>
      </c>
    </row>
    <row r="63" spans="1:14">
      <c r="A63" s="151" t="s">
        <v>14</v>
      </c>
      <c r="B63" s="201" t="s">
        <v>51</v>
      </c>
      <c r="C63" s="151">
        <v>6</v>
      </c>
      <c r="D63" s="151">
        <v>19</v>
      </c>
      <c r="E63" s="151">
        <v>0</v>
      </c>
      <c r="F63" s="151">
        <v>0</v>
      </c>
      <c r="G63" s="151">
        <v>0</v>
      </c>
      <c r="H63" s="151">
        <v>0</v>
      </c>
      <c r="I63" s="151">
        <v>0</v>
      </c>
      <c r="J63" s="151">
        <v>0</v>
      </c>
      <c r="K63" s="152">
        <f>H63/365</f>
        <v>0</v>
      </c>
      <c r="L63" s="153">
        <f>H63/(D63*365)</f>
        <v>0</v>
      </c>
      <c r="M63" s="152" t="e">
        <f>H63/((G63+I63)/2)</f>
        <v>#DIV/0!</v>
      </c>
    </row>
    <row r="64" spans="1:14">
      <c r="A64" s="151" t="s">
        <v>14</v>
      </c>
      <c r="B64" s="201" t="s">
        <v>1514</v>
      </c>
      <c r="C64" s="151" t="s">
        <v>298</v>
      </c>
      <c r="D64" s="151">
        <v>1</v>
      </c>
      <c r="E64" s="151">
        <v>0</v>
      </c>
      <c r="F64" s="151">
        <v>0</v>
      </c>
      <c r="G64" s="151">
        <v>0</v>
      </c>
      <c r="H64" s="151">
        <v>0</v>
      </c>
      <c r="I64" s="151">
        <v>0</v>
      </c>
      <c r="J64" s="151">
        <v>0</v>
      </c>
      <c r="K64" s="152">
        <f t="shared" si="1"/>
        <v>0</v>
      </c>
      <c r="L64" s="153">
        <f t="shared" si="2"/>
        <v>0</v>
      </c>
      <c r="M64" s="152" t="e">
        <f t="shared" si="0"/>
        <v>#DIV/0!</v>
      </c>
    </row>
    <row r="65" spans="1:14">
      <c r="A65" s="151" t="s">
        <v>14</v>
      </c>
      <c r="B65" s="201" t="s">
        <v>1553</v>
      </c>
      <c r="C65" s="151" t="s">
        <v>298</v>
      </c>
      <c r="D65" s="151">
        <v>19</v>
      </c>
      <c r="E65" s="151">
        <v>0</v>
      </c>
      <c r="F65" s="151">
        <v>0</v>
      </c>
      <c r="G65" s="151">
        <v>0</v>
      </c>
      <c r="H65" s="151">
        <v>0</v>
      </c>
      <c r="I65" s="151">
        <v>0</v>
      </c>
      <c r="J65" s="151">
        <v>0</v>
      </c>
      <c r="K65" s="152">
        <f t="shared" si="1"/>
        <v>0</v>
      </c>
      <c r="L65" s="153">
        <f t="shared" si="2"/>
        <v>0</v>
      </c>
      <c r="M65" s="152" t="e">
        <f t="shared" si="0"/>
        <v>#DIV/0!</v>
      </c>
    </row>
    <row r="66" spans="1:14">
      <c r="D66" s="155">
        <f>SUM(D58:D65)</f>
        <v>102</v>
      </c>
      <c r="E66" s="155">
        <f t="shared" ref="E66:J66" si="8">SUM(E58:E65)</f>
        <v>18</v>
      </c>
      <c r="F66" s="155">
        <f t="shared" si="8"/>
        <v>0</v>
      </c>
      <c r="G66" s="155">
        <f t="shared" si="8"/>
        <v>34</v>
      </c>
      <c r="H66" s="155">
        <f t="shared" si="8"/>
        <v>4045</v>
      </c>
      <c r="I66" s="155">
        <f t="shared" si="8"/>
        <v>46</v>
      </c>
      <c r="J66" s="155">
        <f t="shared" si="8"/>
        <v>0</v>
      </c>
      <c r="K66" s="156">
        <f t="shared" si="1"/>
        <v>11.082191780821917</v>
      </c>
      <c r="L66" s="157">
        <f t="shared" si="2"/>
        <v>0.10864893902766586</v>
      </c>
      <c r="M66" s="156">
        <f t="shared" si="0"/>
        <v>101.125</v>
      </c>
      <c r="N66" t="s">
        <v>1890</v>
      </c>
    </row>
    <row r="67" spans="1:14">
      <c r="A67" s="151" t="s">
        <v>62</v>
      </c>
      <c r="B67" s="151" t="s">
        <v>1762</v>
      </c>
      <c r="C67" s="151" t="s">
        <v>290</v>
      </c>
      <c r="D67" s="151">
        <v>19</v>
      </c>
      <c r="E67" s="151">
        <v>14</v>
      </c>
      <c r="F67" s="151">
        <v>1</v>
      </c>
      <c r="G67" s="151">
        <v>134</v>
      </c>
      <c r="H67" s="151">
        <v>2576</v>
      </c>
      <c r="I67" s="151">
        <v>136</v>
      </c>
      <c r="J67" s="151">
        <v>8</v>
      </c>
      <c r="K67" s="152">
        <f t="shared" si="1"/>
        <v>7.0575342465753428</v>
      </c>
      <c r="L67" s="153">
        <f t="shared" si="2"/>
        <v>0.37144917087238644</v>
      </c>
      <c r="M67" s="152">
        <f t="shared" si="0"/>
        <v>19.081481481481482</v>
      </c>
    </row>
    <row r="68" spans="1:14">
      <c r="A68" s="151" t="s">
        <v>62</v>
      </c>
      <c r="B68" s="151" t="s">
        <v>1771</v>
      </c>
      <c r="C68" s="151" t="s">
        <v>290</v>
      </c>
      <c r="D68" s="151">
        <v>12</v>
      </c>
      <c r="E68" s="151">
        <v>12</v>
      </c>
      <c r="F68" s="151">
        <v>12</v>
      </c>
      <c r="G68" s="151">
        <v>249</v>
      </c>
      <c r="H68" s="151">
        <v>1633</v>
      </c>
      <c r="I68" s="151">
        <v>246</v>
      </c>
      <c r="J68" s="151">
        <v>105</v>
      </c>
      <c r="K68" s="152">
        <f t="shared" si="1"/>
        <v>4.4739726027397264</v>
      </c>
      <c r="L68" s="153">
        <f t="shared" si="2"/>
        <v>0.37283105022831048</v>
      </c>
      <c r="M68" s="152">
        <f t="shared" si="0"/>
        <v>6.5979797979797983</v>
      </c>
    </row>
    <row r="69" spans="1:14">
      <c r="A69" s="151" t="s">
        <v>62</v>
      </c>
      <c r="B69" s="151" t="s">
        <v>1780</v>
      </c>
      <c r="C69" s="151" t="s">
        <v>290</v>
      </c>
      <c r="D69" s="151">
        <v>19</v>
      </c>
      <c r="E69" s="151">
        <v>12</v>
      </c>
      <c r="F69" s="151">
        <v>0</v>
      </c>
      <c r="G69" s="151">
        <v>331</v>
      </c>
      <c r="H69" s="151">
        <v>1452</v>
      </c>
      <c r="I69" s="151">
        <v>336</v>
      </c>
      <c r="J69" s="151">
        <v>0</v>
      </c>
      <c r="K69" s="152">
        <f t="shared" si="1"/>
        <v>3.978082191780822</v>
      </c>
      <c r="L69" s="153">
        <f t="shared" si="2"/>
        <v>0.20937274693583274</v>
      </c>
      <c r="M69" s="152">
        <f t="shared" si="0"/>
        <v>4.3538230884557718</v>
      </c>
    </row>
    <row r="70" spans="1:14">
      <c r="A70" s="151" t="s">
        <v>62</v>
      </c>
      <c r="B70" s="151" t="s">
        <v>69</v>
      </c>
      <c r="C70" s="151" t="s">
        <v>290</v>
      </c>
      <c r="D70" s="151">
        <v>19</v>
      </c>
      <c r="E70" s="151">
        <v>11</v>
      </c>
      <c r="F70" s="151">
        <v>1</v>
      </c>
      <c r="G70" s="151">
        <v>285</v>
      </c>
      <c r="H70" s="151">
        <v>2158</v>
      </c>
      <c r="I70" s="151">
        <v>288</v>
      </c>
      <c r="J70" s="151">
        <v>0</v>
      </c>
      <c r="K70" s="152">
        <f t="shared" si="1"/>
        <v>5.912328767123288</v>
      </c>
      <c r="L70" s="153">
        <f t="shared" si="2"/>
        <v>0.31117519826964674</v>
      </c>
      <c r="M70" s="152">
        <f t="shared" si="0"/>
        <v>7.5322862129144852</v>
      </c>
    </row>
    <row r="71" spans="1:14">
      <c r="D71" s="155">
        <f t="shared" ref="D71:J71" si="9">SUM(D67:D70)</f>
        <v>69</v>
      </c>
      <c r="E71" s="155">
        <f t="shared" si="9"/>
        <v>49</v>
      </c>
      <c r="F71" s="155">
        <f t="shared" si="9"/>
        <v>14</v>
      </c>
      <c r="G71" s="155">
        <f t="shared" si="9"/>
        <v>999</v>
      </c>
      <c r="H71" s="155">
        <f t="shared" si="9"/>
        <v>7819</v>
      </c>
      <c r="I71" s="155">
        <f t="shared" si="9"/>
        <v>1006</v>
      </c>
      <c r="J71" s="155">
        <f t="shared" si="9"/>
        <v>113</v>
      </c>
      <c r="K71" s="156">
        <f t="shared" si="1"/>
        <v>21.421917808219177</v>
      </c>
      <c r="L71" s="157">
        <f t="shared" si="2"/>
        <v>0.31046257693071272</v>
      </c>
      <c r="M71" s="156">
        <f t="shared" si="0"/>
        <v>7.7995012468827927</v>
      </c>
      <c r="N71" t="s">
        <v>1890</v>
      </c>
    </row>
    <row r="72" spans="1:14">
      <c r="A72" s="151" t="s">
        <v>62</v>
      </c>
      <c r="B72" s="151" t="s">
        <v>1787</v>
      </c>
      <c r="C72" s="180">
        <v>4</v>
      </c>
      <c r="D72" s="158">
        <v>19</v>
      </c>
      <c r="E72" s="158">
        <v>19</v>
      </c>
      <c r="F72" s="158">
        <v>14</v>
      </c>
      <c r="G72" s="158">
        <v>50</v>
      </c>
      <c r="H72" s="158">
        <v>5986</v>
      </c>
      <c r="I72" s="158">
        <v>55</v>
      </c>
      <c r="J72" s="158">
        <v>0</v>
      </c>
      <c r="K72" s="152">
        <f t="shared" si="1"/>
        <v>16.399999999999999</v>
      </c>
      <c r="L72" s="153">
        <f t="shared" si="2"/>
        <v>0.86315789473684212</v>
      </c>
      <c r="M72" s="152">
        <f t="shared" si="0"/>
        <v>114.01904761904763</v>
      </c>
    </row>
    <row r="73" spans="1:14">
      <c r="A73" s="151" t="s">
        <v>70</v>
      </c>
      <c r="B73" s="151" t="s">
        <v>1799</v>
      </c>
      <c r="C73" s="151" t="s">
        <v>290</v>
      </c>
      <c r="D73" s="158">
        <v>4</v>
      </c>
      <c r="E73" s="158">
        <v>4</v>
      </c>
      <c r="F73" s="158">
        <v>0</v>
      </c>
      <c r="G73" s="158">
        <v>222</v>
      </c>
      <c r="H73" s="158">
        <v>319</v>
      </c>
      <c r="I73" s="158">
        <v>222</v>
      </c>
      <c r="J73" s="158">
        <v>0</v>
      </c>
      <c r="K73" s="152">
        <f t="shared" si="1"/>
        <v>0.87397260273972599</v>
      </c>
      <c r="L73" s="153">
        <f t="shared" si="2"/>
        <v>0.2184931506849315</v>
      </c>
      <c r="M73" s="152">
        <f t="shared" si="0"/>
        <v>1.4369369369369369</v>
      </c>
      <c r="N73" t="s">
        <v>1890</v>
      </c>
    </row>
    <row r="76" spans="1:14">
      <c r="B76" s="162" t="s">
        <v>1889</v>
      </c>
    </row>
  </sheetData>
  <mergeCells count="8">
    <mergeCell ref="J6:J7"/>
    <mergeCell ref="B4:B7"/>
    <mergeCell ref="C4:C5"/>
    <mergeCell ref="G4:I4"/>
    <mergeCell ref="G5:G7"/>
    <mergeCell ref="H5:H7"/>
    <mergeCell ref="I5:I7"/>
    <mergeCell ref="C6:C7"/>
  </mergeCells>
  <phoneticPr fontId="8"/>
  <pageMargins left="0.25" right="0.25"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8F83-D136-42A0-ACCF-B31A59504A09}">
  <sheetPr codeName="Sheet12">
    <tabColor theme="5"/>
    <pageSetUpPr fitToPage="1"/>
  </sheetPr>
  <dimension ref="A1:W416"/>
  <sheetViews>
    <sheetView topLeftCell="B301" workbookViewId="0">
      <selection activeCell="L147" sqref="L147"/>
    </sheetView>
  </sheetViews>
  <sheetFormatPr defaultRowHeight="18" outlineLevelCol="1"/>
  <cols>
    <col min="1" max="1" width="9" hidden="1" customWidth="1"/>
    <col min="2" max="2" width="10" style="5" customWidth="1"/>
    <col min="3" max="3" width="10.08203125" style="5" customWidth="1"/>
    <col min="4" max="4" width="28.08203125" style="5" customWidth="1"/>
    <col min="5" max="5" width="20.08203125" style="5" customWidth="1"/>
    <col min="6" max="6" width="29.5" style="1089" customWidth="1" outlineLevel="1"/>
    <col min="7" max="7" width="17" style="7" customWidth="1"/>
    <col min="8" max="8" width="14.5" style="5" customWidth="1"/>
    <col min="9" max="11" width="9" style="8"/>
    <col min="12" max="12" width="8.08203125" style="8" customWidth="1"/>
    <col min="13" max="14" width="9" style="8" customWidth="1"/>
    <col min="15" max="15" width="9" style="9"/>
    <col min="16" max="16" width="9" style="10"/>
    <col min="17" max="17" width="9" style="182"/>
    <col min="18" max="18" width="9" style="8"/>
    <col min="19" max="19" width="9" style="10"/>
    <col min="20" max="21" width="9" style="8"/>
    <col min="22" max="22" width="23.5" style="11" bestFit="1" customWidth="1"/>
    <col min="23" max="23" width="0" hidden="1" customWidth="1"/>
  </cols>
  <sheetData>
    <row r="1" spans="1:23">
      <c r="A1" s="3"/>
      <c r="B1" s="4" t="s">
        <v>2683</v>
      </c>
      <c r="D1" s="6"/>
      <c r="P1" s="9"/>
      <c r="W1" s="3"/>
    </row>
    <row r="2" spans="1:23" s="16" customFormat="1" ht="15" customHeight="1">
      <c r="A2" s="1307" t="s">
        <v>230</v>
      </c>
      <c r="B2" s="1307"/>
      <c r="C2" s="1307"/>
      <c r="D2" s="1307"/>
      <c r="E2" s="1307"/>
      <c r="F2" s="1307"/>
      <c r="G2" s="1307"/>
      <c r="H2" s="1307"/>
      <c r="I2" s="1308" t="s">
        <v>231</v>
      </c>
      <c r="J2" s="1308"/>
      <c r="K2" s="1308"/>
      <c r="L2" s="1308"/>
      <c r="M2" s="1308"/>
      <c r="N2" s="1308"/>
      <c r="O2" s="1308"/>
      <c r="P2" s="1308"/>
      <c r="Q2" s="1308"/>
      <c r="R2" s="12"/>
      <c r="S2" s="1011"/>
      <c r="T2" s="13"/>
      <c r="U2" s="13"/>
      <c r="V2" s="14"/>
      <c r="W2" s="15"/>
    </row>
    <row r="3" spans="1:23" s="16" customFormat="1" ht="15" customHeight="1">
      <c r="A3" s="17"/>
      <c r="B3" s="18" t="s">
        <v>232</v>
      </c>
      <c r="C3" s="18" t="s">
        <v>233</v>
      </c>
      <c r="D3" s="18" t="s">
        <v>234</v>
      </c>
      <c r="E3" s="19" t="s">
        <v>235</v>
      </c>
      <c r="F3" s="1090"/>
      <c r="G3" s="18" t="s">
        <v>236</v>
      </c>
      <c r="H3" s="20" t="s">
        <v>237</v>
      </c>
      <c r="I3" s="21" t="s">
        <v>238</v>
      </c>
      <c r="J3" s="21" t="s">
        <v>239</v>
      </c>
      <c r="K3" s="21" t="s">
        <v>240</v>
      </c>
      <c r="L3" s="22" t="s">
        <v>241</v>
      </c>
      <c r="M3" s="22" t="s">
        <v>241</v>
      </c>
      <c r="N3" s="22" t="s">
        <v>241</v>
      </c>
      <c r="O3" s="23" t="s">
        <v>242</v>
      </c>
      <c r="P3" s="24" t="s">
        <v>243</v>
      </c>
      <c r="Q3" s="25" t="s">
        <v>244</v>
      </c>
      <c r="R3" s="13"/>
      <c r="S3" s="1011"/>
      <c r="T3" s="13"/>
      <c r="U3" s="13"/>
      <c r="V3" s="26"/>
      <c r="W3" s="27"/>
    </row>
    <row r="4" spans="1:23" s="16" customFormat="1" ht="74.25" customHeight="1">
      <c r="A4" s="28" t="s">
        <v>245</v>
      </c>
      <c r="B4" s="29" t="s">
        <v>245</v>
      </c>
      <c r="C4" s="29" t="s">
        <v>246</v>
      </c>
      <c r="D4" s="29" t="s">
        <v>247</v>
      </c>
      <c r="E4" s="30" t="s">
        <v>248</v>
      </c>
      <c r="F4" s="1091"/>
      <c r="G4" s="29" t="s">
        <v>249</v>
      </c>
      <c r="H4" s="31" t="s">
        <v>250</v>
      </c>
      <c r="I4" s="32" t="s">
        <v>251</v>
      </c>
      <c r="J4" s="12" t="s">
        <v>252</v>
      </c>
      <c r="K4" s="12" t="s">
        <v>253</v>
      </c>
      <c r="L4" s="33" t="s">
        <v>254</v>
      </c>
      <c r="M4" s="34" t="s">
        <v>255</v>
      </c>
      <c r="N4" s="34" t="s">
        <v>256</v>
      </c>
      <c r="O4" s="35" t="s">
        <v>257</v>
      </c>
      <c r="P4" s="36" t="s">
        <v>258</v>
      </c>
      <c r="Q4" s="37" t="s">
        <v>259</v>
      </c>
      <c r="R4" s="38" t="s">
        <v>260</v>
      </c>
      <c r="S4" s="24" t="s">
        <v>261</v>
      </c>
      <c r="T4" s="22" t="s">
        <v>262</v>
      </c>
      <c r="U4" s="22" t="s">
        <v>263</v>
      </c>
      <c r="V4" s="25" t="s">
        <v>264</v>
      </c>
      <c r="W4" s="39" t="s">
        <v>265</v>
      </c>
    </row>
    <row r="5" spans="1:23" s="47" customFormat="1" ht="14.15" hidden="1" customHeight="1">
      <c r="A5" s="40" t="s">
        <v>266</v>
      </c>
      <c r="B5" s="41" t="s">
        <v>266</v>
      </c>
      <c r="C5" s="38"/>
      <c r="D5" s="38" t="s">
        <v>266</v>
      </c>
      <c r="E5" s="42" t="s">
        <v>266</v>
      </c>
      <c r="F5" s="1092"/>
      <c r="G5" s="38" t="s">
        <v>267</v>
      </c>
      <c r="H5" s="38" t="s">
        <v>268</v>
      </c>
      <c r="I5" s="38" t="s">
        <v>267</v>
      </c>
      <c r="J5" s="38" t="s">
        <v>267</v>
      </c>
      <c r="K5" s="38" t="s">
        <v>268</v>
      </c>
      <c r="L5" s="38" t="s">
        <v>266</v>
      </c>
      <c r="M5" s="38" t="s">
        <v>266</v>
      </c>
      <c r="N5" s="38" t="s">
        <v>266</v>
      </c>
      <c r="O5" s="43"/>
      <c r="P5" s="44"/>
      <c r="Q5" s="45"/>
      <c r="R5" s="38" t="s">
        <v>267</v>
      </c>
      <c r="S5" s="44" t="s">
        <v>268</v>
      </c>
      <c r="T5" s="38"/>
      <c r="U5" s="38"/>
      <c r="V5" s="46"/>
      <c r="W5" s="40" t="s">
        <v>269</v>
      </c>
    </row>
    <row r="6" spans="1:23" ht="15" customHeight="1">
      <c r="A6" s="48" t="s">
        <v>270</v>
      </c>
      <c r="B6" s="1012" t="s">
        <v>272</v>
      </c>
      <c r="C6" s="50" t="s">
        <v>1036</v>
      </c>
      <c r="D6" s="50" t="s">
        <v>274</v>
      </c>
      <c r="E6" s="50" t="s">
        <v>275</v>
      </c>
      <c r="F6" s="1093" t="str">
        <f t="shared" ref="F6:F69" si="0">D6&amp;E6</f>
        <v>加賀市医療センター集中管理センター</v>
      </c>
      <c r="G6" s="51" t="s">
        <v>2684</v>
      </c>
      <c r="H6" s="50" t="s">
        <v>2685</v>
      </c>
      <c r="I6" s="50">
        <v>10</v>
      </c>
      <c r="J6" s="50">
        <v>10</v>
      </c>
      <c r="K6" s="50">
        <v>4</v>
      </c>
      <c r="L6" s="50">
        <v>745</v>
      </c>
      <c r="M6" s="50">
        <v>2914</v>
      </c>
      <c r="N6" s="50">
        <v>748</v>
      </c>
      <c r="O6" s="52">
        <f>M6/365</f>
        <v>7.9835616438356167</v>
      </c>
      <c r="P6" s="53">
        <f>M6/(I6*365)</f>
        <v>0.79835616438356161</v>
      </c>
      <c r="Q6" s="54">
        <f>M6/((L6+N6)/2)</f>
        <v>3.9035498995311455</v>
      </c>
      <c r="R6" s="50">
        <v>459</v>
      </c>
      <c r="S6" s="53">
        <v>0</v>
      </c>
      <c r="T6" s="50">
        <v>273</v>
      </c>
      <c r="U6" s="53">
        <f>T6/L6</f>
        <v>0.36644295302013424</v>
      </c>
      <c r="V6" s="55"/>
      <c r="W6" s="48">
        <v>0</v>
      </c>
    </row>
    <row r="7" spans="1:23" ht="15" customHeight="1">
      <c r="A7" s="48" t="s">
        <v>270</v>
      </c>
      <c r="B7" s="56"/>
      <c r="C7" s="50" t="s">
        <v>990</v>
      </c>
      <c r="D7" s="50" t="s">
        <v>1008</v>
      </c>
      <c r="E7" s="50" t="s">
        <v>281</v>
      </c>
      <c r="F7" s="1093" t="str">
        <f t="shared" si="0"/>
        <v>国民健康保険 小松市民病院本館３病棟</v>
      </c>
      <c r="G7" s="51" t="s">
        <v>2684</v>
      </c>
      <c r="H7" s="50" t="s">
        <v>2685</v>
      </c>
      <c r="I7" s="50">
        <v>15</v>
      </c>
      <c r="J7" s="50">
        <v>15</v>
      </c>
      <c r="K7" s="50">
        <v>2</v>
      </c>
      <c r="L7" s="50">
        <v>893</v>
      </c>
      <c r="M7" s="50">
        <v>3630</v>
      </c>
      <c r="N7" s="50">
        <v>890</v>
      </c>
      <c r="O7" s="52">
        <f>M7/365</f>
        <v>9.9452054794520546</v>
      </c>
      <c r="P7" s="53">
        <f>M7/(I7*365)</f>
        <v>0.66301369863013704</v>
      </c>
      <c r="Q7" s="54">
        <f>M7/((L7+N7)/2)</f>
        <v>4.0717891194615818</v>
      </c>
      <c r="R7" s="50">
        <v>689</v>
      </c>
      <c r="S7" s="53">
        <v>0</v>
      </c>
      <c r="T7" s="50">
        <v>163</v>
      </c>
      <c r="U7" s="53">
        <f>T7/L7</f>
        <v>0.18253079507278835</v>
      </c>
      <c r="V7" s="55"/>
      <c r="W7" s="48">
        <v>0</v>
      </c>
    </row>
    <row r="8" spans="1:23" ht="15" customHeight="1">
      <c r="A8" s="48" t="s">
        <v>270</v>
      </c>
      <c r="B8" s="56"/>
      <c r="C8" s="50" t="s">
        <v>1050</v>
      </c>
      <c r="D8" s="50" t="s">
        <v>1057</v>
      </c>
      <c r="E8" s="50" t="s">
        <v>286</v>
      </c>
      <c r="F8" s="1093" t="str">
        <f t="shared" si="0"/>
        <v>医療法人社団和楽仁 芳珠記念病院2階</v>
      </c>
      <c r="G8" s="51" t="s">
        <v>2684</v>
      </c>
      <c r="H8" s="50" t="s">
        <v>2686</v>
      </c>
      <c r="I8" s="50">
        <v>15</v>
      </c>
      <c r="J8" s="50">
        <v>15</v>
      </c>
      <c r="K8" s="50">
        <v>8</v>
      </c>
      <c r="L8" s="50">
        <v>712</v>
      </c>
      <c r="M8" s="50">
        <v>4814</v>
      </c>
      <c r="N8" s="50">
        <v>728</v>
      </c>
      <c r="O8" s="52">
        <f>M8/365</f>
        <v>13.189041095890412</v>
      </c>
      <c r="P8" s="53">
        <f>M8/(I8*365)</f>
        <v>0.87926940639269402</v>
      </c>
      <c r="Q8" s="54">
        <f>M8/((L8+N8)/2)</f>
        <v>6.6861111111111109</v>
      </c>
      <c r="R8" s="50">
        <v>335</v>
      </c>
      <c r="S8" s="53">
        <v>0.52</v>
      </c>
      <c r="T8" s="50">
        <v>173</v>
      </c>
      <c r="U8" s="53">
        <f>T8/L8</f>
        <v>0.24297752808988765</v>
      </c>
      <c r="V8" s="55"/>
      <c r="W8" s="48">
        <v>0</v>
      </c>
    </row>
    <row r="9" spans="1:23" ht="15" customHeight="1">
      <c r="A9" s="48"/>
      <c r="B9" s="56"/>
      <c r="C9" s="57" t="s">
        <v>288</v>
      </c>
      <c r="D9" s="58"/>
      <c r="E9" s="58"/>
      <c r="F9" s="1093" t="str">
        <f t="shared" si="0"/>
        <v/>
      </c>
      <c r="G9" s="59"/>
      <c r="H9" s="60"/>
      <c r="I9" s="50">
        <f>SUM(I6:I8)</f>
        <v>40</v>
      </c>
      <c r="J9" s="50">
        <f t="shared" ref="J9:N9" si="1">SUM(J6:J8)</f>
        <v>40</v>
      </c>
      <c r="K9" s="50">
        <f t="shared" si="1"/>
        <v>14</v>
      </c>
      <c r="L9" s="50">
        <f t="shared" si="1"/>
        <v>2350</v>
      </c>
      <c r="M9" s="50">
        <f t="shared" si="1"/>
        <v>11358</v>
      </c>
      <c r="N9" s="50">
        <f t="shared" si="1"/>
        <v>2366</v>
      </c>
      <c r="O9" s="52">
        <f>M9/365</f>
        <v>31.117808219178084</v>
      </c>
      <c r="P9" s="53">
        <f>M9/(I9*365)</f>
        <v>0.77794520547945201</v>
      </c>
      <c r="Q9" s="54">
        <f>M9/((L9+N9)/2)</f>
        <v>4.8167938931297707</v>
      </c>
      <c r="R9" s="50">
        <f>SUM(R6:R8)</f>
        <v>1483</v>
      </c>
      <c r="S9" s="1013"/>
      <c r="T9" s="50">
        <f>SUM(T6:T8)</f>
        <v>609</v>
      </c>
      <c r="U9" s="53">
        <f t="shared" ref="U9" si="2">T9/L9</f>
        <v>0.25914893617021278</v>
      </c>
      <c r="V9" s="62"/>
      <c r="W9" s="48"/>
    </row>
    <row r="10" spans="1:23" ht="15" customHeight="1">
      <c r="A10" s="48"/>
      <c r="B10" s="63"/>
      <c r="C10" s="184" t="s">
        <v>289</v>
      </c>
      <c r="D10" s="185"/>
      <c r="E10" s="185"/>
      <c r="F10" s="1093" t="str">
        <f t="shared" si="0"/>
        <v/>
      </c>
      <c r="G10" s="186"/>
      <c r="H10" s="187"/>
      <c r="I10" s="188">
        <v>146</v>
      </c>
      <c r="J10" s="189"/>
      <c r="K10" s="189"/>
      <c r="L10" s="189"/>
      <c r="M10" s="189"/>
      <c r="N10" s="189"/>
      <c r="O10" s="190">
        <v>110</v>
      </c>
      <c r="P10" s="191">
        <v>0.75</v>
      </c>
      <c r="Q10" s="189"/>
      <c r="R10" s="189"/>
      <c r="S10" s="1014"/>
      <c r="T10" s="189"/>
      <c r="U10" s="189"/>
      <c r="V10" s="192"/>
      <c r="W10" s="48"/>
    </row>
    <row r="11" spans="1:23" ht="15" customHeight="1">
      <c r="A11" s="48" t="s">
        <v>290</v>
      </c>
      <c r="B11" s="1012" t="s">
        <v>291</v>
      </c>
      <c r="C11" s="50" t="s">
        <v>1036</v>
      </c>
      <c r="D11" s="50" t="s">
        <v>274</v>
      </c>
      <c r="E11" s="50" t="s">
        <v>292</v>
      </c>
      <c r="F11" s="1093" t="str">
        <f t="shared" si="0"/>
        <v>加賀市医療センター3東病棟</v>
      </c>
      <c r="G11" s="51" t="s">
        <v>2684</v>
      </c>
      <c r="H11" s="50" t="s">
        <v>2686</v>
      </c>
      <c r="I11" s="50">
        <v>40</v>
      </c>
      <c r="J11" s="50">
        <v>37</v>
      </c>
      <c r="K11" s="50">
        <v>23</v>
      </c>
      <c r="L11" s="50">
        <v>1047</v>
      </c>
      <c r="M11" s="50">
        <v>11259</v>
      </c>
      <c r="N11" s="50">
        <v>1051</v>
      </c>
      <c r="O11" s="52">
        <f t="shared" ref="O11:O31" si="3">M11/365</f>
        <v>30.846575342465755</v>
      </c>
      <c r="P11" s="53">
        <f t="shared" ref="P11:P29" si="4">M11/(I11*365)</f>
        <v>0.77116438356164385</v>
      </c>
      <c r="Q11" s="54">
        <f t="shared" ref="Q11:Q29" si="5">M11/((L11+N11)/2)</f>
        <v>10.733079122974262</v>
      </c>
      <c r="R11" s="50">
        <v>413</v>
      </c>
      <c r="S11" s="53">
        <v>0.27100000000000002</v>
      </c>
      <c r="T11" s="50">
        <v>113</v>
      </c>
      <c r="U11" s="53">
        <f t="shared" ref="U11:U29" si="6">T11/L11</f>
        <v>0.10792741165234002</v>
      </c>
      <c r="V11" s="55"/>
      <c r="W11" s="48">
        <v>131</v>
      </c>
    </row>
    <row r="12" spans="1:23" ht="15" customHeight="1">
      <c r="A12" s="48" t="s">
        <v>290</v>
      </c>
      <c r="B12" s="56"/>
      <c r="C12" s="50" t="s">
        <v>1036</v>
      </c>
      <c r="D12" s="50" t="s">
        <v>274</v>
      </c>
      <c r="E12" s="50" t="s">
        <v>294</v>
      </c>
      <c r="F12" s="1093" t="str">
        <f t="shared" si="0"/>
        <v>加賀市医療センター3西病棟</v>
      </c>
      <c r="G12" s="51" t="s">
        <v>2687</v>
      </c>
      <c r="H12" s="50" t="s">
        <v>2686</v>
      </c>
      <c r="I12" s="50">
        <v>41</v>
      </c>
      <c r="J12" s="50">
        <v>41</v>
      </c>
      <c r="K12" s="50">
        <v>30</v>
      </c>
      <c r="L12" s="50">
        <v>1076</v>
      </c>
      <c r="M12" s="50">
        <v>13282</v>
      </c>
      <c r="N12" s="50">
        <v>1082</v>
      </c>
      <c r="O12" s="52">
        <f t="shared" si="3"/>
        <v>36.389041095890413</v>
      </c>
      <c r="P12" s="53">
        <f t="shared" si="4"/>
        <v>0.88753758770464419</v>
      </c>
      <c r="Q12" s="54">
        <f t="shared" si="5"/>
        <v>12.309545875810937</v>
      </c>
      <c r="R12" s="50">
        <v>417</v>
      </c>
      <c r="S12" s="53">
        <v>0</v>
      </c>
      <c r="T12" s="50">
        <v>92</v>
      </c>
      <c r="U12" s="53">
        <f t="shared" si="6"/>
        <v>8.5501858736059477E-2</v>
      </c>
      <c r="V12" s="55"/>
      <c r="W12" s="48">
        <v>0</v>
      </c>
    </row>
    <row r="13" spans="1:23" ht="15" customHeight="1">
      <c r="A13" s="48" t="s">
        <v>290</v>
      </c>
      <c r="B13" s="56"/>
      <c r="C13" s="50" t="s">
        <v>1036</v>
      </c>
      <c r="D13" s="50" t="s">
        <v>274</v>
      </c>
      <c r="E13" s="50" t="s">
        <v>297</v>
      </c>
      <c r="F13" s="1093" t="str">
        <f t="shared" si="0"/>
        <v>加賀市医療センター4東病棟</v>
      </c>
      <c r="G13" s="51" t="s">
        <v>2684</v>
      </c>
      <c r="H13" s="50" t="s">
        <v>2686</v>
      </c>
      <c r="I13" s="50">
        <v>41</v>
      </c>
      <c r="J13" s="50">
        <v>20</v>
      </c>
      <c r="K13" s="50">
        <v>2</v>
      </c>
      <c r="L13" s="50">
        <v>444</v>
      </c>
      <c r="M13" s="50">
        <v>12117</v>
      </c>
      <c r="N13" s="50">
        <v>441</v>
      </c>
      <c r="O13" s="52">
        <f t="shared" si="3"/>
        <v>33.197260273972603</v>
      </c>
      <c r="P13" s="53">
        <f t="shared" si="4"/>
        <v>0.80968927497494148</v>
      </c>
      <c r="Q13" s="54">
        <f t="shared" si="5"/>
        <v>27.383050847457628</v>
      </c>
      <c r="R13" s="50">
        <v>189</v>
      </c>
      <c r="S13" s="53">
        <v>0.28699999999999998</v>
      </c>
      <c r="T13" s="50">
        <v>34</v>
      </c>
      <c r="U13" s="53">
        <f t="shared" si="6"/>
        <v>7.6576576576576572E-2</v>
      </c>
      <c r="V13" s="55"/>
      <c r="W13" s="48">
        <v>0</v>
      </c>
    </row>
    <row r="14" spans="1:23" ht="15" customHeight="1">
      <c r="A14" s="48" t="s">
        <v>290</v>
      </c>
      <c r="B14" s="56"/>
      <c r="C14" s="50" t="s">
        <v>1036</v>
      </c>
      <c r="D14" s="50" t="s">
        <v>274</v>
      </c>
      <c r="E14" s="50" t="s">
        <v>299</v>
      </c>
      <c r="F14" s="1093" t="str">
        <f t="shared" si="0"/>
        <v>加賀市医療センター5東病棟</v>
      </c>
      <c r="G14" s="51" t="s">
        <v>2688</v>
      </c>
      <c r="H14" s="50" t="s">
        <v>2686</v>
      </c>
      <c r="I14" s="50">
        <v>41</v>
      </c>
      <c r="J14" s="50">
        <v>41</v>
      </c>
      <c r="K14" s="50">
        <v>28</v>
      </c>
      <c r="L14" s="50">
        <v>1072</v>
      </c>
      <c r="M14" s="50">
        <v>13327</v>
      </c>
      <c r="N14" s="50">
        <v>1071</v>
      </c>
      <c r="O14" s="52">
        <f t="shared" si="3"/>
        <v>36.512328767123286</v>
      </c>
      <c r="P14" s="53">
        <f t="shared" si="4"/>
        <v>0.89054460407617775</v>
      </c>
      <c r="Q14" s="54">
        <f t="shared" si="5"/>
        <v>12.437704153056464</v>
      </c>
      <c r="R14" s="68">
        <v>398</v>
      </c>
      <c r="S14" s="53">
        <v>0.30099999999999999</v>
      </c>
      <c r="T14" s="50">
        <v>194</v>
      </c>
      <c r="U14" s="53">
        <f t="shared" si="6"/>
        <v>0.18097014925373134</v>
      </c>
      <c r="V14" s="55"/>
      <c r="W14" s="48">
        <v>0</v>
      </c>
    </row>
    <row r="15" spans="1:23" ht="15" customHeight="1">
      <c r="A15" s="48" t="s">
        <v>290</v>
      </c>
      <c r="B15" s="56"/>
      <c r="C15" s="50" t="s">
        <v>1036</v>
      </c>
      <c r="D15" s="50" t="s">
        <v>274</v>
      </c>
      <c r="E15" s="50" t="s">
        <v>302</v>
      </c>
      <c r="F15" s="1093" t="str">
        <f t="shared" si="0"/>
        <v>加賀市医療センター5西病棟</v>
      </c>
      <c r="G15" s="51" t="s">
        <v>2689</v>
      </c>
      <c r="H15" s="50" t="s">
        <v>2686</v>
      </c>
      <c r="I15" s="50">
        <v>41</v>
      </c>
      <c r="J15" s="50">
        <v>41</v>
      </c>
      <c r="K15" s="50">
        <v>30</v>
      </c>
      <c r="L15" s="50">
        <v>823</v>
      </c>
      <c r="M15" s="50">
        <v>13300</v>
      </c>
      <c r="N15" s="50">
        <v>819</v>
      </c>
      <c r="O15" s="52">
        <f t="shared" si="3"/>
        <v>36.438356164383563</v>
      </c>
      <c r="P15" s="53">
        <f t="shared" si="4"/>
        <v>0.88874039425325757</v>
      </c>
      <c r="Q15" s="54">
        <f t="shared" si="5"/>
        <v>16.199756394640684</v>
      </c>
      <c r="R15" s="68">
        <v>416</v>
      </c>
      <c r="S15" s="53">
        <v>0.33</v>
      </c>
      <c r="T15" s="50">
        <v>103</v>
      </c>
      <c r="U15" s="53">
        <f t="shared" si="6"/>
        <v>0.12515188335358446</v>
      </c>
      <c r="V15" s="55"/>
      <c r="W15" s="48">
        <v>0</v>
      </c>
    </row>
    <row r="16" spans="1:23" ht="15" customHeight="1">
      <c r="A16" s="48" t="s">
        <v>290</v>
      </c>
      <c r="B16" s="56"/>
      <c r="C16" s="50" t="s">
        <v>1036</v>
      </c>
      <c r="D16" s="50" t="s">
        <v>2690</v>
      </c>
      <c r="E16" s="50" t="s">
        <v>306</v>
      </c>
      <c r="F16" s="1093" t="str">
        <f t="shared" si="0"/>
        <v>久藤総合病院2階一般病棟</v>
      </c>
      <c r="G16" s="51" t="s">
        <v>2684</v>
      </c>
      <c r="H16" s="50" t="s">
        <v>2691</v>
      </c>
      <c r="I16" s="50">
        <v>55</v>
      </c>
      <c r="J16" s="50">
        <v>52</v>
      </c>
      <c r="K16" s="50">
        <v>30</v>
      </c>
      <c r="L16" s="50">
        <v>616</v>
      </c>
      <c r="M16" s="50">
        <v>15516</v>
      </c>
      <c r="N16" s="50">
        <v>633</v>
      </c>
      <c r="O16" s="52">
        <f t="shared" si="3"/>
        <v>42.509589041095893</v>
      </c>
      <c r="P16" s="53">
        <f t="shared" si="4"/>
        <v>0.77290161892901621</v>
      </c>
      <c r="Q16" s="54">
        <f t="shared" si="5"/>
        <v>24.845476381104884</v>
      </c>
      <c r="R16" s="50">
        <v>0</v>
      </c>
      <c r="S16" s="53">
        <v>0.10099999999999999</v>
      </c>
      <c r="T16" s="50">
        <v>0</v>
      </c>
      <c r="U16" s="53">
        <f t="shared" si="6"/>
        <v>0</v>
      </c>
      <c r="V16" s="55" t="s">
        <v>2692</v>
      </c>
      <c r="W16" s="48">
        <v>0</v>
      </c>
    </row>
    <row r="17" spans="1:23" ht="15" customHeight="1">
      <c r="A17" s="48" t="s">
        <v>290</v>
      </c>
      <c r="B17" s="56"/>
      <c r="C17" s="50" t="s">
        <v>990</v>
      </c>
      <c r="D17" s="50" t="s">
        <v>2693</v>
      </c>
      <c r="E17" s="50" t="s">
        <v>309</v>
      </c>
      <c r="F17" s="1093" t="str">
        <f t="shared" si="0"/>
        <v>小松市民病院本館４病棟</v>
      </c>
      <c r="G17" s="51" t="s">
        <v>2684</v>
      </c>
      <c r="H17" s="50" t="s">
        <v>2686</v>
      </c>
      <c r="I17" s="50">
        <v>48</v>
      </c>
      <c r="J17" s="50">
        <v>42</v>
      </c>
      <c r="K17" s="50">
        <v>11</v>
      </c>
      <c r="L17" s="50">
        <v>1500</v>
      </c>
      <c r="M17" s="50">
        <v>12704</v>
      </c>
      <c r="N17" s="50">
        <v>1513</v>
      </c>
      <c r="O17" s="52">
        <f t="shared" si="3"/>
        <v>34.805479452054797</v>
      </c>
      <c r="P17" s="53">
        <f t="shared" si="4"/>
        <v>0.72511415525114153</v>
      </c>
      <c r="Q17" s="54">
        <f t="shared" si="5"/>
        <v>8.4327912379688019</v>
      </c>
      <c r="R17" s="50">
        <v>484</v>
      </c>
      <c r="S17" s="53">
        <v>0.36299999999999999</v>
      </c>
      <c r="T17" s="50">
        <v>194</v>
      </c>
      <c r="U17" s="53">
        <f t="shared" si="6"/>
        <v>0.12933333333333333</v>
      </c>
      <c r="V17" s="55"/>
      <c r="W17" s="48">
        <v>0</v>
      </c>
    </row>
    <row r="18" spans="1:23" ht="15" customHeight="1">
      <c r="A18" s="48" t="s">
        <v>290</v>
      </c>
      <c r="B18" s="56"/>
      <c r="C18" s="50" t="s">
        <v>990</v>
      </c>
      <c r="D18" s="50" t="s">
        <v>2693</v>
      </c>
      <c r="E18" s="50" t="s">
        <v>310</v>
      </c>
      <c r="F18" s="1093" t="str">
        <f t="shared" si="0"/>
        <v>小松市民病院本館５病棟</v>
      </c>
      <c r="G18" s="51" t="s">
        <v>2687</v>
      </c>
      <c r="H18" s="50" t="s">
        <v>2686</v>
      </c>
      <c r="I18" s="50">
        <v>46</v>
      </c>
      <c r="J18" s="50">
        <v>46</v>
      </c>
      <c r="K18" s="50">
        <v>22</v>
      </c>
      <c r="L18" s="50">
        <v>1307</v>
      </c>
      <c r="M18" s="50">
        <v>14234</v>
      </c>
      <c r="N18" s="50">
        <v>1296</v>
      </c>
      <c r="O18" s="52">
        <f t="shared" si="3"/>
        <v>38.9972602739726</v>
      </c>
      <c r="P18" s="53">
        <f t="shared" si="4"/>
        <v>0.84776652769505656</v>
      </c>
      <c r="Q18" s="54">
        <f t="shared" si="5"/>
        <v>10.936611601997695</v>
      </c>
      <c r="R18" s="50">
        <v>274</v>
      </c>
      <c r="S18" s="53">
        <v>0.32700000000000001</v>
      </c>
      <c r="T18" s="50">
        <v>318</v>
      </c>
      <c r="U18" s="53">
        <f t="shared" si="6"/>
        <v>0.2433052792654935</v>
      </c>
      <c r="V18" s="55"/>
      <c r="W18" s="48">
        <v>0</v>
      </c>
    </row>
    <row r="19" spans="1:23" ht="15" customHeight="1">
      <c r="A19" s="48" t="s">
        <v>290</v>
      </c>
      <c r="B19" s="56"/>
      <c r="C19" s="50" t="s">
        <v>990</v>
      </c>
      <c r="D19" s="50" t="s">
        <v>2693</v>
      </c>
      <c r="E19" s="50" t="s">
        <v>311</v>
      </c>
      <c r="F19" s="1093" t="str">
        <f t="shared" si="0"/>
        <v>小松市民病院本館６病棟</v>
      </c>
      <c r="G19" s="51" t="s">
        <v>2684</v>
      </c>
      <c r="H19" s="50"/>
      <c r="I19" s="50">
        <v>17</v>
      </c>
      <c r="J19" s="50">
        <v>17</v>
      </c>
      <c r="K19" s="50">
        <v>0</v>
      </c>
      <c r="L19" s="50">
        <v>908</v>
      </c>
      <c r="M19" s="50">
        <v>11447</v>
      </c>
      <c r="N19" s="50">
        <v>950</v>
      </c>
      <c r="O19" s="52">
        <f t="shared" si="3"/>
        <v>31.361643835616437</v>
      </c>
      <c r="P19" s="53">
        <f t="shared" si="4"/>
        <v>1.8448025785656728</v>
      </c>
      <c r="Q19" s="54">
        <f t="shared" si="5"/>
        <v>12.321851453175457</v>
      </c>
      <c r="R19" s="50">
        <v>165</v>
      </c>
      <c r="S19" s="53">
        <v>0.27300000000000002</v>
      </c>
      <c r="T19" s="50">
        <v>251</v>
      </c>
      <c r="U19" s="53">
        <f t="shared" si="6"/>
        <v>0.27643171806167399</v>
      </c>
      <c r="V19" s="55"/>
      <c r="W19" s="48">
        <v>0</v>
      </c>
    </row>
    <row r="20" spans="1:23" ht="15" customHeight="1">
      <c r="A20" s="48" t="s">
        <v>290</v>
      </c>
      <c r="B20" s="56"/>
      <c r="C20" s="50" t="s">
        <v>990</v>
      </c>
      <c r="D20" s="50" t="s">
        <v>2693</v>
      </c>
      <c r="E20" s="50" t="s">
        <v>312</v>
      </c>
      <c r="F20" s="1093" t="str">
        <f t="shared" si="0"/>
        <v>小松市民病院本館７病棟</v>
      </c>
      <c r="G20" s="51" t="s">
        <v>2684</v>
      </c>
      <c r="H20" s="50" t="s">
        <v>2686</v>
      </c>
      <c r="I20" s="50">
        <v>47</v>
      </c>
      <c r="J20" s="50">
        <v>33</v>
      </c>
      <c r="K20" s="50">
        <v>3</v>
      </c>
      <c r="L20" s="50">
        <v>853</v>
      </c>
      <c r="M20" s="50">
        <v>7149</v>
      </c>
      <c r="N20" s="50">
        <v>834</v>
      </c>
      <c r="O20" s="52">
        <f t="shared" si="3"/>
        <v>19.586301369863012</v>
      </c>
      <c r="P20" s="53">
        <f t="shared" si="4"/>
        <v>0.41672981638006412</v>
      </c>
      <c r="Q20" s="54">
        <f t="shared" si="5"/>
        <v>8.4754001185536456</v>
      </c>
      <c r="R20" s="50">
        <v>615</v>
      </c>
      <c r="S20" s="53">
        <v>0.27500000000000002</v>
      </c>
      <c r="T20" s="50">
        <v>51</v>
      </c>
      <c r="U20" s="53">
        <f t="shared" si="6"/>
        <v>5.9788980070339975E-2</v>
      </c>
      <c r="V20" s="55"/>
      <c r="W20" s="48">
        <v>0</v>
      </c>
    </row>
    <row r="21" spans="1:23" ht="15" customHeight="1">
      <c r="A21" s="48" t="s">
        <v>290</v>
      </c>
      <c r="B21" s="56"/>
      <c r="C21" s="50" t="s">
        <v>990</v>
      </c>
      <c r="D21" s="50" t="s">
        <v>2693</v>
      </c>
      <c r="E21" s="50" t="s">
        <v>314</v>
      </c>
      <c r="F21" s="1093" t="str">
        <f t="shared" si="0"/>
        <v>小松市民病院本館８病棟</v>
      </c>
      <c r="G21" s="51" t="s">
        <v>2684</v>
      </c>
      <c r="H21" s="50" t="s">
        <v>2686</v>
      </c>
      <c r="I21" s="50">
        <v>44</v>
      </c>
      <c r="J21" s="50">
        <v>44</v>
      </c>
      <c r="K21" s="50">
        <v>15</v>
      </c>
      <c r="L21" s="50">
        <v>1103</v>
      </c>
      <c r="M21" s="50">
        <v>14363</v>
      </c>
      <c r="N21" s="50">
        <v>1106</v>
      </c>
      <c r="O21" s="52">
        <f t="shared" si="3"/>
        <v>39.350684931506848</v>
      </c>
      <c r="P21" s="53">
        <f t="shared" si="4"/>
        <v>0.89433374844333746</v>
      </c>
      <c r="Q21" s="54">
        <f t="shared" si="5"/>
        <v>13.004074241738342</v>
      </c>
      <c r="R21" s="50">
        <v>196</v>
      </c>
      <c r="S21" s="53">
        <v>0.19399999999999998</v>
      </c>
      <c r="T21" s="50">
        <v>357</v>
      </c>
      <c r="U21" s="53">
        <f t="shared" si="6"/>
        <v>0.32366273798730733</v>
      </c>
      <c r="V21" s="55"/>
      <c r="W21" s="48">
        <v>0</v>
      </c>
    </row>
    <row r="22" spans="1:23" ht="15" customHeight="1">
      <c r="A22" s="48" t="s">
        <v>290</v>
      </c>
      <c r="B22" s="56"/>
      <c r="C22" s="50" t="s">
        <v>990</v>
      </c>
      <c r="D22" s="50" t="s">
        <v>2693</v>
      </c>
      <c r="E22" s="50" t="s">
        <v>315</v>
      </c>
      <c r="F22" s="1093" t="str">
        <f t="shared" si="0"/>
        <v>小松市民病院南館２病棟</v>
      </c>
      <c r="G22" s="51" t="s">
        <v>2684</v>
      </c>
      <c r="H22" s="50" t="s">
        <v>2686</v>
      </c>
      <c r="I22" s="50">
        <v>44</v>
      </c>
      <c r="J22" s="50">
        <v>44</v>
      </c>
      <c r="K22" s="50">
        <v>0</v>
      </c>
      <c r="L22" s="50">
        <v>651</v>
      </c>
      <c r="M22" s="50">
        <v>8927</v>
      </c>
      <c r="N22" s="50">
        <v>657</v>
      </c>
      <c r="O22" s="52">
        <f>M22/365</f>
        <v>24.457534246575342</v>
      </c>
      <c r="P22" s="53">
        <f>M22/(I22*365)</f>
        <v>0.55585305105853056</v>
      </c>
      <c r="Q22" s="54">
        <f>M22/((L22+N22)/2)</f>
        <v>13.649847094801224</v>
      </c>
      <c r="R22" s="50">
        <v>158</v>
      </c>
      <c r="S22" s="53">
        <v>0.311</v>
      </c>
      <c r="T22" s="50">
        <v>252</v>
      </c>
      <c r="U22" s="53">
        <f>T22/L22</f>
        <v>0.38709677419354838</v>
      </c>
      <c r="V22" s="55"/>
      <c r="W22" s="48">
        <v>39</v>
      </c>
    </row>
    <row r="23" spans="1:23" ht="15" customHeight="1">
      <c r="A23" s="48" t="s">
        <v>290</v>
      </c>
      <c r="B23" s="56"/>
      <c r="C23" s="50" t="s">
        <v>990</v>
      </c>
      <c r="D23" s="50" t="s">
        <v>2693</v>
      </c>
      <c r="E23" s="50" t="s">
        <v>2393</v>
      </c>
      <c r="F23" s="1093" t="str">
        <f t="shared" si="0"/>
        <v>小松市民病院南館３病棟</v>
      </c>
      <c r="G23" s="51" t="s">
        <v>2684</v>
      </c>
      <c r="H23" s="50" t="s">
        <v>2686</v>
      </c>
      <c r="I23" s="50">
        <v>39</v>
      </c>
      <c r="J23" s="50">
        <v>32</v>
      </c>
      <c r="K23" s="50">
        <v>17</v>
      </c>
      <c r="L23" s="50">
        <v>117</v>
      </c>
      <c r="M23" s="50">
        <v>1379</v>
      </c>
      <c r="N23" s="50">
        <v>90</v>
      </c>
      <c r="O23" s="52">
        <f t="shared" si="3"/>
        <v>3.7780821917808218</v>
      </c>
      <c r="P23" s="53">
        <f t="shared" si="4"/>
        <v>9.6873902353354413E-2</v>
      </c>
      <c r="Q23" s="54">
        <f t="shared" si="5"/>
        <v>13.323671497584542</v>
      </c>
      <c r="R23" s="50">
        <v>25</v>
      </c>
      <c r="S23" s="53">
        <v>0.20399999999999999</v>
      </c>
      <c r="T23" s="50">
        <v>26</v>
      </c>
      <c r="U23" s="53">
        <f t="shared" si="6"/>
        <v>0.22222222222222221</v>
      </c>
      <c r="V23" s="55"/>
      <c r="W23" s="48">
        <v>0</v>
      </c>
    </row>
    <row r="24" spans="1:23" ht="15" customHeight="1">
      <c r="A24" s="48" t="s">
        <v>290</v>
      </c>
      <c r="B24" s="56"/>
      <c r="C24" s="50" t="s">
        <v>990</v>
      </c>
      <c r="D24" s="50" t="s">
        <v>2694</v>
      </c>
      <c r="E24" s="50" t="s">
        <v>322</v>
      </c>
      <c r="F24" s="1093" t="str">
        <f t="shared" si="0"/>
        <v>やわたメディカルセンター5階病棟</v>
      </c>
      <c r="G24" s="51" t="s">
        <v>2689</v>
      </c>
      <c r="H24" s="50" t="s">
        <v>2686</v>
      </c>
      <c r="I24" s="50">
        <v>52</v>
      </c>
      <c r="J24" s="50">
        <v>52</v>
      </c>
      <c r="K24" s="50">
        <v>2</v>
      </c>
      <c r="L24" s="50">
        <v>1314</v>
      </c>
      <c r="M24" s="50">
        <v>16032</v>
      </c>
      <c r="N24" s="50">
        <v>1319</v>
      </c>
      <c r="O24" s="52">
        <f t="shared" si="3"/>
        <v>43.923287671232877</v>
      </c>
      <c r="P24" s="53">
        <f t="shared" si="4"/>
        <v>0.84467860906217074</v>
      </c>
      <c r="Q24" s="54">
        <f t="shared" si="5"/>
        <v>12.177744018230156</v>
      </c>
      <c r="R24" s="50">
        <v>306</v>
      </c>
      <c r="S24" s="53">
        <v>0.47399999999999998</v>
      </c>
      <c r="T24" s="50">
        <v>40</v>
      </c>
      <c r="U24" s="53">
        <f t="shared" si="6"/>
        <v>3.0441400304414001E-2</v>
      </c>
      <c r="V24" s="55"/>
      <c r="W24" s="48">
        <v>0</v>
      </c>
    </row>
    <row r="25" spans="1:23" ht="15" customHeight="1">
      <c r="A25" s="48" t="s">
        <v>290</v>
      </c>
      <c r="B25" s="56"/>
      <c r="C25" s="50" t="s">
        <v>990</v>
      </c>
      <c r="D25" s="50" t="s">
        <v>2694</v>
      </c>
      <c r="E25" s="50" t="s">
        <v>323</v>
      </c>
      <c r="F25" s="1093" t="str">
        <f t="shared" si="0"/>
        <v>やわたメディカルセンター6階病棟</v>
      </c>
      <c r="G25" s="51" t="s">
        <v>2695</v>
      </c>
      <c r="H25" s="50" t="s">
        <v>2686</v>
      </c>
      <c r="I25" s="50">
        <v>58</v>
      </c>
      <c r="J25" s="50">
        <v>50</v>
      </c>
      <c r="K25" s="50">
        <v>12</v>
      </c>
      <c r="L25" s="50">
        <v>1553</v>
      </c>
      <c r="M25" s="50">
        <v>15046</v>
      </c>
      <c r="N25" s="50">
        <v>1555</v>
      </c>
      <c r="O25" s="52">
        <f t="shared" si="3"/>
        <v>41.221917808219175</v>
      </c>
      <c r="P25" s="53">
        <f t="shared" si="4"/>
        <v>0.71072272083136512</v>
      </c>
      <c r="Q25" s="54">
        <f t="shared" si="5"/>
        <v>9.6821106821106824</v>
      </c>
      <c r="R25" s="50">
        <v>645</v>
      </c>
      <c r="S25" s="53">
        <v>0.27399999999999997</v>
      </c>
      <c r="T25" s="50">
        <v>76</v>
      </c>
      <c r="U25" s="53">
        <f t="shared" si="6"/>
        <v>4.8937540244687702E-2</v>
      </c>
      <c r="V25" s="55"/>
      <c r="W25" s="48">
        <v>0</v>
      </c>
    </row>
    <row r="26" spans="1:23" ht="15" customHeight="1">
      <c r="A26" s="48" t="s">
        <v>296</v>
      </c>
      <c r="B26" s="56"/>
      <c r="C26" s="50" t="s">
        <v>1050</v>
      </c>
      <c r="D26" s="50" t="s">
        <v>2696</v>
      </c>
      <c r="E26" s="50" t="s">
        <v>330</v>
      </c>
      <c r="F26" s="1093" t="str">
        <f t="shared" si="0"/>
        <v>能美市立病院３階療養病棟</v>
      </c>
      <c r="G26" s="51" t="s">
        <v>2684</v>
      </c>
      <c r="H26" s="50" t="s">
        <v>2697</v>
      </c>
      <c r="I26" s="50">
        <v>40</v>
      </c>
      <c r="J26" s="50">
        <v>20</v>
      </c>
      <c r="K26" s="50">
        <v>0</v>
      </c>
      <c r="L26" s="50">
        <v>203</v>
      </c>
      <c r="M26" s="50">
        <v>2358</v>
      </c>
      <c r="N26" s="50">
        <v>206</v>
      </c>
      <c r="O26" s="52">
        <f t="shared" si="3"/>
        <v>6.4602739726027396</v>
      </c>
      <c r="P26" s="53">
        <f t="shared" si="4"/>
        <v>0.16150684931506851</v>
      </c>
      <c r="Q26" s="54">
        <f t="shared" si="5"/>
        <v>11.530562347188264</v>
      </c>
      <c r="R26" s="50">
        <v>6</v>
      </c>
      <c r="S26" s="53">
        <v>0.23199999999999998</v>
      </c>
      <c r="T26" s="50">
        <v>5</v>
      </c>
      <c r="U26" s="53">
        <f t="shared" si="6"/>
        <v>2.4630541871921183E-2</v>
      </c>
      <c r="V26" s="55"/>
      <c r="W26" s="48">
        <v>0</v>
      </c>
    </row>
    <row r="27" spans="1:23" ht="15" customHeight="1">
      <c r="A27" s="48" t="s">
        <v>290</v>
      </c>
      <c r="B27" s="56"/>
      <c r="C27" s="50" t="s">
        <v>1050</v>
      </c>
      <c r="D27" s="50" t="s">
        <v>2698</v>
      </c>
      <c r="E27" s="50" t="s">
        <v>333</v>
      </c>
      <c r="F27" s="1093" t="str">
        <f t="shared" si="0"/>
        <v>芳珠記念病院3階</v>
      </c>
      <c r="G27" s="51" t="s">
        <v>2684</v>
      </c>
      <c r="H27" s="50" t="s">
        <v>2699</v>
      </c>
      <c r="I27" s="50">
        <v>45</v>
      </c>
      <c r="J27" s="50">
        <v>45</v>
      </c>
      <c r="K27" s="50">
        <v>19</v>
      </c>
      <c r="L27" s="50">
        <v>867</v>
      </c>
      <c r="M27" s="50">
        <v>13808</v>
      </c>
      <c r="N27" s="50">
        <v>877</v>
      </c>
      <c r="O27" s="52">
        <f t="shared" si="3"/>
        <v>37.830136986301369</v>
      </c>
      <c r="P27" s="53">
        <f t="shared" si="4"/>
        <v>0.84066971080669706</v>
      </c>
      <c r="Q27" s="54">
        <f t="shared" si="5"/>
        <v>15.834862385321101</v>
      </c>
      <c r="R27" s="50">
        <v>41</v>
      </c>
      <c r="S27" s="53">
        <v>0</v>
      </c>
      <c r="T27" s="50">
        <v>338</v>
      </c>
      <c r="U27" s="53">
        <f t="shared" si="6"/>
        <v>0.38985005767012687</v>
      </c>
      <c r="V27" s="55"/>
      <c r="W27" s="48">
        <v>0</v>
      </c>
    </row>
    <row r="28" spans="1:23" ht="15" customHeight="1">
      <c r="A28" s="48" t="s">
        <v>290</v>
      </c>
      <c r="B28" s="56"/>
      <c r="C28" s="50" t="s">
        <v>1050</v>
      </c>
      <c r="D28" s="50" t="s">
        <v>2698</v>
      </c>
      <c r="E28" s="50" t="s">
        <v>332</v>
      </c>
      <c r="F28" s="1093" t="str">
        <f t="shared" si="0"/>
        <v>芳珠記念病院4階</v>
      </c>
      <c r="G28" s="51" t="s">
        <v>2684</v>
      </c>
      <c r="H28" s="50" t="s">
        <v>2686</v>
      </c>
      <c r="I28" s="50">
        <v>35</v>
      </c>
      <c r="J28" s="50">
        <v>34</v>
      </c>
      <c r="K28" s="50">
        <v>20</v>
      </c>
      <c r="L28" s="50">
        <v>621</v>
      </c>
      <c r="M28" s="50">
        <v>10873</v>
      </c>
      <c r="N28" s="50">
        <v>625</v>
      </c>
      <c r="O28" s="52">
        <f t="shared" si="3"/>
        <v>29.789041095890411</v>
      </c>
      <c r="P28" s="53">
        <f t="shared" si="4"/>
        <v>0.85111545988258319</v>
      </c>
      <c r="Q28" s="54">
        <f t="shared" si="5"/>
        <v>17.452648475120384</v>
      </c>
      <c r="R28" s="50">
        <v>111</v>
      </c>
      <c r="S28" s="53">
        <v>0.17699999999999999</v>
      </c>
      <c r="T28" s="50">
        <v>155</v>
      </c>
      <c r="U28" s="53">
        <f t="shared" si="6"/>
        <v>0.24959742351046699</v>
      </c>
      <c r="V28" s="55"/>
      <c r="W28" s="48">
        <v>0</v>
      </c>
    </row>
    <row r="29" spans="1:23" ht="15" customHeight="1">
      <c r="A29" s="48" t="s">
        <v>290</v>
      </c>
      <c r="B29" s="56"/>
      <c r="C29" s="50" t="s">
        <v>1050</v>
      </c>
      <c r="D29" s="50" t="s">
        <v>2698</v>
      </c>
      <c r="E29" s="50" t="s">
        <v>331</v>
      </c>
      <c r="F29" s="1093" t="str">
        <f t="shared" si="0"/>
        <v>芳珠記念病院7階</v>
      </c>
      <c r="G29" s="51" t="s">
        <v>2687</v>
      </c>
      <c r="H29" s="50" t="s">
        <v>2686</v>
      </c>
      <c r="I29" s="50">
        <v>16</v>
      </c>
      <c r="J29" s="50">
        <v>16</v>
      </c>
      <c r="K29" s="50">
        <v>9</v>
      </c>
      <c r="L29" s="50">
        <v>436</v>
      </c>
      <c r="M29" s="50">
        <v>6298</v>
      </c>
      <c r="N29" s="50">
        <v>448</v>
      </c>
      <c r="O29" s="52">
        <f t="shared" si="3"/>
        <v>17.254794520547946</v>
      </c>
      <c r="P29" s="53">
        <f t="shared" si="4"/>
        <v>1.0784246575342467</v>
      </c>
      <c r="Q29" s="54">
        <f t="shared" si="5"/>
        <v>14.248868778280542</v>
      </c>
      <c r="R29" s="50">
        <v>52</v>
      </c>
      <c r="S29" s="53">
        <v>0.25900000000000001</v>
      </c>
      <c r="T29" s="50">
        <v>107</v>
      </c>
      <c r="U29" s="53">
        <f t="shared" si="6"/>
        <v>0.24541284403669725</v>
      </c>
      <c r="V29" s="55"/>
      <c r="W29" s="48">
        <v>0</v>
      </c>
    </row>
    <row r="30" spans="1:23" ht="15" customHeight="1">
      <c r="A30" s="48"/>
      <c r="B30" s="56"/>
      <c r="C30" s="57" t="s">
        <v>335</v>
      </c>
      <c r="D30" s="58"/>
      <c r="E30" s="58"/>
      <c r="F30" s="1093" t="str">
        <f t="shared" si="0"/>
        <v/>
      </c>
      <c r="G30" s="59"/>
      <c r="H30" s="60"/>
      <c r="I30" s="63">
        <v>145</v>
      </c>
      <c r="J30" s="63">
        <v>113</v>
      </c>
      <c r="K30" s="63">
        <v>23</v>
      </c>
      <c r="L30" s="63">
        <v>4250</v>
      </c>
      <c r="M30" s="63">
        <v>25386</v>
      </c>
      <c r="N30" s="63">
        <v>4235</v>
      </c>
      <c r="O30" s="52">
        <f t="shared" si="3"/>
        <v>69.550684931506851</v>
      </c>
      <c r="P30" s="70">
        <f>M30/(111*365)</f>
        <v>0.62658274713069229</v>
      </c>
      <c r="Q30" s="71">
        <f>M30/((L30+N30)/2)</f>
        <v>5.9837360047142019</v>
      </c>
      <c r="R30" s="61"/>
      <c r="S30" s="1013"/>
      <c r="T30" s="61"/>
      <c r="U30" s="61"/>
      <c r="V30" s="55"/>
      <c r="W30" s="48"/>
    </row>
    <row r="31" spans="1:23" ht="15" customHeight="1">
      <c r="A31" s="48"/>
      <c r="B31" s="56"/>
      <c r="C31" s="57" t="s">
        <v>288</v>
      </c>
      <c r="D31" s="58"/>
      <c r="E31" s="58"/>
      <c r="F31" s="1093" t="str">
        <f t="shared" si="0"/>
        <v/>
      </c>
      <c r="G31" s="59"/>
      <c r="H31" s="60"/>
      <c r="I31" s="63">
        <f>SUM(I11:I30)</f>
        <v>935</v>
      </c>
      <c r="J31" s="63">
        <f t="shared" ref="J31:N31" si="7">SUM(J11:J30)</f>
        <v>820</v>
      </c>
      <c r="K31" s="63">
        <f t="shared" si="7"/>
        <v>296</v>
      </c>
      <c r="L31" s="63">
        <f t="shared" si="7"/>
        <v>20761</v>
      </c>
      <c r="M31" s="63">
        <f t="shared" si="7"/>
        <v>238805</v>
      </c>
      <c r="N31" s="63">
        <f t="shared" si="7"/>
        <v>20808</v>
      </c>
      <c r="O31" s="69">
        <f t="shared" si="3"/>
        <v>654.2602739726027</v>
      </c>
      <c r="P31" s="70">
        <f t="shared" ref="P31" si="8">M31/(I31*365)</f>
        <v>0.6997436085268478</v>
      </c>
      <c r="Q31" s="71">
        <f t="shared" ref="Q31" si="9">M31/((L31+N31)/2)</f>
        <v>11.489571555726624</v>
      </c>
      <c r="R31" s="50">
        <f>SUM(R11:R30)</f>
        <v>4911</v>
      </c>
      <c r="S31" s="1013"/>
      <c r="T31" s="50">
        <f>SUM(T11:T30)</f>
        <v>2706</v>
      </c>
      <c r="U31" s="53">
        <f t="shared" ref="U31" si="10">T31/L31</f>
        <v>0.13034054236308462</v>
      </c>
      <c r="V31" s="62"/>
      <c r="W31" s="48"/>
    </row>
    <row r="32" spans="1:23" ht="15" customHeight="1">
      <c r="A32" s="48"/>
      <c r="B32" s="63"/>
      <c r="C32" s="184" t="s">
        <v>289</v>
      </c>
      <c r="D32" s="185"/>
      <c r="E32" s="185"/>
      <c r="F32" s="1093" t="str">
        <f t="shared" si="0"/>
        <v/>
      </c>
      <c r="G32" s="186"/>
      <c r="H32" s="187"/>
      <c r="I32" s="188">
        <v>696</v>
      </c>
      <c r="J32" s="189"/>
      <c r="K32" s="189"/>
      <c r="L32" s="189"/>
      <c r="M32" s="189"/>
      <c r="N32" s="189"/>
      <c r="O32" s="190">
        <v>543</v>
      </c>
      <c r="P32" s="191">
        <v>0.78</v>
      </c>
      <c r="Q32" s="189"/>
      <c r="R32" s="189"/>
      <c r="S32" s="1014"/>
      <c r="T32" s="189"/>
      <c r="U32" s="189"/>
      <c r="V32" s="192"/>
      <c r="W32" s="48"/>
    </row>
    <row r="33" spans="1:23" ht="15" customHeight="1">
      <c r="A33" s="48" t="s">
        <v>293</v>
      </c>
      <c r="B33" s="1012" t="s">
        <v>336</v>
      </c>
      <c r="C33" s="50" t="s">
        <v>1036</v>
      </c>
      <c r="D33" s="50" t="s">
        <v>274</v>
      </c>
      <c r="E33" s="50" t="s">
        <v>337</v>
      </c>
      <c r="F33" s="1093" t="str">
        <f t="shared" si="0"/>
        <v>加賀市医療センター4西病棟</v>
      </c>
      <c r="G33" s="51" t="s">
        <v>2684</v>
      </c>
      <c r="H33" s="50" t="s">
        <v>2700</v>
      </c>
      <c r="I33" s="50">
        <v>41</v>
      </c>
      <c r="J33" s="50">
        <v>39</v>
      </c>
      <c r="K33" s="50">
        <v>29</v>
      </c>
      <c r="L33" s="50">
        <v>756</v>
      </c>
      <c r="M33" s="50">
        <v>12117</v>
      </c>
      <c r="N33" s="50">
        <v>748</v>
      </c>
      <c r="O33" s="52">
        <f>M33/365</f>
        <v>33.197260273972603</v>
      </c>
      <c r="P33" s="53">
        <f>M33/(I33*365)</f>
        <v>0.80968927497494148</v>
      </c>
      <c r="Q33" s="54">
        <f>M33/((L33+N33)/2)</f>
        <v>16.113031914893618</v>
      </c>
      <c r="R33" s="50">
        <v>1</v>
      </c>
      <c r="S33" s="53">
        <v>0</v>
      </c>
      <c r="T33" s="50">
        <v>343</v>
      </c>
      <c r="U33" s="53">
        <f>T33/L33</f>
        <v>0.45370370370370372</v>
      </c>
      <c r="V33" s="55"/>
      <c r="W33" s="48">
        <v>0</v>
      </c>
    </row>
    <row r="34" spans="1:23" ht="15" customHeight="1">
      <c r="A34" s="48" t="s">
        <v>293</v>
      </c>
      <c r="B34" s="1015"/>
      <c r="C34" s="50" t="s">
        <v>1036</v>
      </c>
      <c r="D34" s="50" t="s">
        <v>274</v>
      </c>
      <c r="E34" s="50" t="s">
        <v>340</v>
      </c>
      <c r="F34" s="1093" t="str">
        <f t="shared" si="0"/>
        <v>加賀市医療センター6東病棟</v>
      </c>
      <c r="G34" s="51" t="s">
        <v>2689</v>
      </c>
      <c r="H34" s="50" t="s">
        <v>2701</v>
      </c>
      <c r="I34" s="50">
        <v>45</v>
      </c>
      <c r="J34" s="50">
        <v>45</v>
      </c>
      <c r="K34" s="50">
        <v>38</v>
      </c>
      <c r="L34" s="50">
        <v>298</v>
      </c>
      <c r="M34" s="50">
        <v>15474</v>
      </c>
      <c r="N34" s="50">
        <v>283</v>
      </c>
      <c r="O34" s="52">
        <f t="shared" ref="O34:O42" si="11">M34/365</f>
        <v>42.394520547945206</v>
      </c>
      <c r="P34" s="53">
        <f t="shared" ref="P34:P44" si="12">M34/(I34*365)</f>
        <v>0.94210045662100461</v>
      </c>
      <c r="Q34" s="54">
        <f t="shared" ref="Q34:Q42" si="13">M34/((L34+N34)/2)</f>
        <v>53.266781411359723</v>
      </c>
      <c r="R34" s="50">
        <v>0</v>
      </c>
      <c r="S34" s="53">
        <v>0</v>
      </c>
      <c r="T34" s="50">
        <v>296</v>
      </c>
      <c r="U34" s="53">
        <f t="shared" ref="U34:U42" si="14">T34/L34</f>
        <v>0.99328859060402686</v>
      </c>
      <c r="V34" s="55"/>
      <c r="W34" s="48">
        <v>0</v>
      </c>
    </row>
    <row r="35" spans="1:23" ht="15" customHeight="1">
      <c r="A35" s="48" t="s">
        <v>293</v>
      </c>
      <c r="B35" s="56"/>
      <c r="C35" s="50" t="s">
        <v>1036</v>
      </c>
      <c r="D35" s="50" t="s">
        <v>2702</v>
      </c>
      <c r="E35" s="50" t="s">
        <v>317</v>
      </c>
      <c r="F35" s="1093" t="str">
        <f t="shared" si="0"/>
        <v>石川病院1病棟</v>
      </c>
      <c r="G35" s="51" t="s">
        <v>2684</v>
      </c>
      <c r="H35" s="50" t="s">
        <v>2700</v>
      </c>
      <c r="I35" s="50">
        <v>55</v>
      </c>
      <c r="J35" s="50">
        <v>42</v>
      </c>
      <c r="K35" s="50">
        <v>24</v>
      </c>
      <c r="L35" s="50">
        <v>531</v>
      </c>
      <c r="M35" s="50">
        <v>12183</v>
      </c>
      <c r="N35" s="50">
        <v>0</v>
      </c>
      <c r="O35" s="52">
        <f t="shared" si="11"/>
        <v>33.37808219178082</v>
      </c>
      <c r="P35" s="53">
        <f t="shared" si="12"/>
        <v>0.60687422166874216</v>
      </c>
      <c r="Q35" s="54">
        <f t="shared" si="13"/>
        <v>45.887005649717516</v>
      </c>
      <c r="R35" s="50">
        <v>58</v>
      </c>
      <c r="S35" s="53">
        <v>0</v>
      </c>
      <c r="T35" s="50">
        <v>10</v>
      </c>
      <c r="U35" s="53">
        <f t="shared" si="14"/>
        <v>1.8832391713747645E-2</v>
      </c>
      <c r="V35" s="55"/>
      <c r="W35" s="48">
        <v>0</v>
      </c>
    </row>
    <row r="36" spans="1:23" ht="15" customHeight="1">
      <c r="A36" s="48" t="s">
        <v>293</v>
      </c>
      <c r="B36" s="56"/>
      <c r="C36" s="50" t="s">
        <v>990</v>
      </c>
      <c r="D36" s="50" t="s">
        <v>2703</v>
      </c>
      <c r="E36" s="50" t="s">
        <v>346</v>
      </c>
      <c r="F36" s="1093" t="str">
        <f t="shared" si="0"/>
        <v>森田病院一般病棟</v>
      </c>
      <c r="G36" s="51" t="s">
        <v>2689</v>
      </c>
      <c r="H36" s="50" t="s">
        <v>2704</v>
      </c>
      <c r="I36" s="50">
        <v>59</v>
      </c>
      <c r="J36" s="50">
        <v>56</v>
      </c>
      <c r="K36" s="50">
        <v>28</v>
      </c>
      <c r="L36" s="50">
        <v>681</v>
      </c>
      <c r="M36" s="50">
        <v>17204</v>
      </c>
      <c r="N36" s="50">
        <v>676</v>
      </c>
      <c r="O36" s="52">
        <f t="shared" si="11"/>
        <v>47.134246575342466</v>
      </c>
      <c r="P36" s="53">
        <f t="shared" si="12"/>
        <v>0.79888553517529604</v>
      </c>
      <c r="Q36" s="54">
        <f t="shared" si="13"/>
        <v>25.35593220338983</v>
      </c>
      <c r="R36" s="50">
        <v>159</v>
      </c>
      <c r="S36" s="53">
        <v>0.29399999999999998</v>
      </c>
      <c r="T36" s="50">
        <v>4</v>
      </c>
      <c r="U36" s="53">
        <f t="shared" si="14"/>
        <v>5.8737151248164461E-3</v>
      </c>
      <c r="V36" s="55" t="s">
        <v>2705</v>
      </c>
      <c r="W36" s="48">
        <v>0</v>
      </c>
    </row>
    <row r="37" spans="1:23" ht="15" customHeight="1">
      <c r="A37" s="48" t="s">
        <v>293</v>
      </c>
      <c r="B37" s="56"/>
      <c r="C37" s="50" t="s">
        <v>990</v>
      </c>
      <c r="D37" s="50" t="s">
        <v>1</v>
      </c>
      <c r="E37" s="50" t="s">
        <v>350</v>
      </c>
      <c r="F37" s="1093" t="str">
        <f t="shared" si="0"/>
        <v>小松ソフィア病院病棟</v>
      </c>
      <c r="G37" s="51" t="s">
        <v>2684</v>
      </c>
      <c r="H37" s="50" t="s">
        <v>2706</v>
      </c>
      <c r="I37" s="50">
        <v>48</v>
      </c>
      <c r="J37" s="50">
        <v>48</v>
      </c>
      <c r="K37" s="50">
        <v>31</v>
      </c>
      <c r="L37" s="50">
        <v>892</v>
      </c>
      <c r="M37" s="50">
        <v>16172</v>
      </c>
      <c r="N37" s="50">
        <v>891</v>
      </c>
      <c r="O37" s="52">
        <f t="shared" si="11"/>
        <v>44.30684931506849</v>
      </c>
      <c r="P37" s="53">
        <f t="shared" si="12"/>
        <v>0.92305936073059358</v>
      </c>
      <c r="Q37" s="54">
        <f t="shared" si="13"/>
        <v>18.140213123948403</v>
      </c>
      <c r="R37" s="50">
        <v>59</v>
      </c>
      <c r="S37" s="53">
        <v>5.5999999999999994E-2</v>
      </c>
      <c r="T37" s="50">
        <v>0</v>
      </c>
      <c r="U37" s="53">
        <f t="shared" si="14"/>
        <v>0</v>
      </c>
      <c r="V37" s="55" t="s">
        <v>2707</v>
      </c>
      <c r="W37" s="48">
        <v>0</v>
      </c>
    </row>
    <row r="38" spans="1:23" ht="15" customHeight="1">
      <c r="A38" s="48" t="s">
        <v>293</v>
      </c>
      <c r="B38" s="56"/>
      <c r="C38" s="50" t="s">
        <v>990</v>
      </c>
      <c r="D38" s="50" t="s">
        <v>0</v>
      </c>
      <c r="E38" s="50" t="s">
        <v>317</v>
      </c>
      <c r="F38" s="1093" t="str">
        <f t="shared" si="0"/>
        <v>東野病院1病棟</v>
      </c>
      <c r="G38" s="51" t="s">
        <v>2708</v>
      </c>
      <c r="H38" s="50" t="s">
        <v>2709</v>
      </c>
      <c r="I38" s="50">
        <v>42</v>
      </c>
      <c r="J38" s="50">
        <v>32</v>
      </c>
      <c r="K38" s="50">
        <v>15</v>
      </c>
      <c r="L38" s="50">
        <v>291</v>
      </c>
      <c r="M38" s="50">
        <v>181</v>
      </c>
      <c r="N38" s="50">
        <v>292</v>
      </c>
      <c r="O38" s="52">
        <f t="shared" si="11"/>
        <v>0.49589041095890413</v>
      </c>
      <c r="P38" s="53">
        <f t="shared" si="12"/>
        <v>1.1806914546640575E-2</v>
      </c>
      <c r="Q38" s="54">
        <f t="shared" si="13"/>
        <v>0.62092624356775306</v>
      </c>
      <c r="R38" s="50">
        <v>11</v>
      </c>
      <c r="S38" s="53">
        <v>0</v>
      </c>
      <c r="T38" s="50">
        <v>45</v>
      </c>
      <c r="U38" s="53">
        <f t="shared" si="14"/>
        <v>0.15463917525773196</v>
      </c>
      <c r="V38" s="55" t="s">
        <v>2710</v>
      </c>
      <c r="W38" s="48">
        <v>0</v>
      </c>
    </row>
    <row r="39" spans="1:23" ht="15" customHeight="1">
      <c r="A39" s="48" t="s">
        <v>293</v>
      </c>
      <c r="B39" s="56"/>
      <c r="C39" s="50" t="s">
        <v>990</v>
      </c>
      <c r="D39" s="50" t="s">
        <v>2694</v>
      </c>
      <c r="E39" s="50" t="s">
        <v>352</v>
      </c>
      <c r="F39" s="1093" t="str">
        <f t="shared" si="0"/>
        <v>やわたメディカルセンター3階病棟</v>
      </c>
      <c r="G39" s="51" t="s">
        <v>2711</v>
      </c>
      <c r="H39" s="50" t="s">
        <v>2701</v>
      </c>
      <c r="I39" s="50">
        <v>44</v>
      </c>
      <c r="J39" s="50">
        <v>42</v>
      </c>
      <c r="K39" s="50">
        <v>22</v>
      </c>
      <c r="L39" s="50">
        <v>265</v>
      </c>
      <c r="M39" s="50">
        <v>13904</v>
      </c>
      <c r="N39" s="50">
        <v>265</v>
      </c>
      <c r="O39" s="52">
        <f t="shared" si="11"/>
        <v>38.093150684931508</v>
      </c>
      <c r="P39" s="53">
        <f t="shared" si="12"/>
        <v>0.86575342465753424</v>
      </c>
      <c r="Q39" s="54">
        <f t="shared" si="13"/>
        <v>52.467924528301886</v>
      </c>
      <c r="R39" s="50">
        <v>0</v>
      </c>
      <c r="S39" s="53">
        <v>0</v>
      </c>
      <c r="T39" s="50">
        <v>114</v>
      </c>
      <c r="U39" s="53">
        <f t="shared" si="14"/>
        <v>0.43018867924528303</v>
      </c>
      <c r="V39" s="55"/>
      <c r="W39" s="48">
        <v>0</v>
      </c>
    </row>
    <row r="40" spans="1:23" ht="15" customHeight="1">
      <c r="A40" s="48" t="s">
        <v>290</v>
      </c>
      <c r="B40" s="56"/>
      <c r="C40" s="50" t="s">
        <v>990</v>
      </c>
      <c r="D40" s="50" t="s">
        <v>2694</v>
      </c>
      <c r="E40" s="50" t="s">
        <v>354</v>
      </c>
      <c r="F40" s="1093" t="str">
        <f t="shared" si="0"/>
        <v>やわたメディカルセンター4階病棟</v>
      </c>
      <c r="G40" s="51" t="s">
        <v>2689</v>
      </c>
      <c r="H40" s="50" t="s">
        <v>2700</v>
      </c>
      <c r="I40" s="50">
        <v>54</v>
      </c>
      <c r="J40" s="50">
        <v>52</v>
      </c>
      <c r="K40" s="50">
        <v>16</v>
      </c>
      <c r="L40" s="50">
        <v>1081</v>
      </c>
      <c r="M40" s="50">
        <v>16089</v>
      </c>
      <c r="N40" s="50">
        <v>1076</v>
      </c>
      <c r="O40" s="52">
        <f t="shared" si="11"/>
        <v>44.079452054794523</v>
      </c>
      <c r="P40" s="53">
        <f t="shared" si="12"/>
        <v>0.81628614916286146</v>
      </c>
      <c r="Q40" s="54">
        <f t="shared" si="13"/>
        <v>14.917941585535466</v>
      </c>
      <c r="R40" s="50">
        <v>0</v>
      </c>
      <c r="S40" s="53">
        <v>0</v>
      </c>
      <c r="T40" s="50">
        <v>489</v>
      </c>
      <c r="U40" s="53">
        <f t="shared" si="14"/>
        <v>0.45235892691951896</v>
      </c>
      <c r="V40" s="55"/>
      <c r="W40" s="48">
        <v>0</v>
      </c>
    </row>
    <row r="41" spans="1:23" ht="15" customHeight="1">
      <c r="A41" s="48" t="s">
        <v>293</v>
      </c>
      <c r="B41" s="56"/>
      <c r="C41" s="50" t="s">
        <v>1050</v>
      </c>
      <c r="D41" s="50" t="s">
        <v>2696</v>
      </c>
      <c r="E41" s="50" t="s">
        <v>327</v>
      </c>
      <c r="F41" s="1093" t="str">
        <f t="shared" si="0"/>
        <v>能美市立病院４階一般病棟</v>
      </c>
      <c r="G41" s="51" t="s">
        <v>2684</v>
      </c>
      <c r="H41" s="50" t="s">
        <v>2697</v>
      </c>
      <c r="I41" s="50">
        <v>60</v>
      </c>
      <c r="J41" s="50">
        <v>53</v>
      </c>
      <c r="K41" s="50">
        <v>30</v>
      </c>
      <c r="L41" s="50">
        <v>811</v>
      </c>
      <c r="M41" s="50">
        <v>15872</v>
      </c>
      <c r="N41" s="50">
        <v>819</v>
      </c>
      <c r="O41" s="52">
        <f t="shared" si="11"/>
        <v>43.484931506849314</v>
      </c>
      <c r="P41" s="53">
        <f t="shared" si="12"/>
        <v>0.7247488584474886</v>
      </c>
      <c r="Q41" s="54">
        <f t="shared" si="13"/>
        <v>19.474846625766872</v>
      </c>
      <c r="R41" s="50">
        <v>86</v>
      </c>
      <c r="S41" s="53">
        <v>0.17899999999999999</v>
      </c>
      <c r="T41" s="50">
        <v>18</v>
      </c>
      <c r="U41" s="53">
        <f t="shared" si="14"/>
        <v>2.2194821208384709E-2</v>
      </c>
      <c r="V41" s="55" t="s">
        <v>2712</v>
      </c>
      <c r="W41" s="48">
        <v>0</v>
      </c>
    </row>
    <row r="42" spans="1:23" ht="15" customHeight="1">
      <c r="A42" s="48"/>
      <c r="B42" s="56"/>
      <c r="C42" s="50" t="s">
        <v>1050</v>
      </c>
      <c r="D42" s="50" t="s">
        <v>2698</v>
      </c>
      <c r="E42" s="50" t="s">
        <v>356</v>
      </c>
      <c r="F42" s="1093" t="str">
        <f t="shared" si="0"/>
        <v>芳珠記念病院B1階</v>
      </c>
      <c r="G42" s="51" t="s">
        <v>2689</v>
      </c>
      <c r="H42" s="50" t="s">
        <v>2701</v>
      </c>
      <c r="I42" s="63">
        <v>42</v>
      </c>
      <c r="J42" s="63">
        <v>42</v>
      </c>
      <c r="K42" s="63">
        <v>19</v>
      </c>
      <c r="L42" s="63">
        <v>300</v>
      </c>
      <c r="M42" s="63">
        <v>12697</v>
      </c>
      <c r="N42" s="63">
        <v>305</v>
      </c>
      <c r="O42" s="69">
        <f t="shared" si="11"/>
        <v>34.786301369863011</v>
      </c>
      <c r="P42" s="70">
        <f t="shared" si="12"/>
        <v>0.82824527071102416</v>
      </c>
      <c r="Q42" s="71">
        <f t="shared" si="13"/>
        <v>41.973553719008265</v>
      </c>
      <c r="R42" s="50">
        <v>2</v>
      </c>
      <c r="S42" s="53">
        <v>0</v>
      </c>
      <c r="T42" s="50">
        <v>180</v>
      </c>
      <c r="U42" s="53">
        <f t="shared" si="14"/>
        <v>0.6</v>
      </c>
      <c r="V42" s="72" t="s">
        <v>2713</v>
      </c>
      <c r="W42" s="48"/>
    </row>
    <row r="43" spans="1:23" ht="15" customHeight="1">
      <c r="A43" s="48"/>
      <c r="B43" s="56"/>
      <c r="C43" s="57" t="s">
        <v>335</v>
      </c>
      <c r="D43" s="58"/>
      <c r="E43" s="58"/>
      <c r="F43" s="1093" t="str">
        <f t="shared" si="0"/>
        <v/>
      </c>
      <c r="G43" s="59"/>
      <c r="H43" s="60"/>
      <c r="I43" s="63">
        <v>19</v>
      </c>
      <c r="J43" s="63">
        <v>14</v>
      </c>
      <c r="K43" s="63">
        <v>3</v>
      </c>
      <c r="L43" s="63">
        <v>266</v>
      </c>
      <c r="M43" s="63">
        <v>2723</v>
      </c>
      <c r="N43" s="63">
        <v>263</v>
      </c>
      <c r="O43" s="69">
        <v>58</v>
      </c>
      <c r="P43" s="70">
        <f t="shared" si="12"/>
        <v>0.39264599855803894</v>
      </c>
      <c r="Q43" s="71">
        <f>M43/((L43+N43)/2)</f>
        <v>10.294896030245747</v>
      </c>
      <c r="R43" s="61"/>
      <c r="S43" s="1013"/>
      <c r="T43" s="61"/>
      <c r="U43" s="61"/>
      <c r="V43" s="72"/>
      <c r="W43" s="48"/>
    </row>
    <row r="44" spans="1:23" ht="15" customHeight="1">
      <c r="A44" s="48"/>
      <c r="B44" s="56"/>
      <c r="C44" s="57" t="s">
        <v>288</v>
      </c>
      <c r="D44" s="58"/>
      <c r="E44" s="58"/>
      <c r="F44" s="1093" t="str">
        <f t="shared" si="0"/>
        <v/>
      </c>
      <c r="G44" s="59"/>
      <c r="H44" s="60"/>
      <c r="I44" s="63">
        <f t="shared" ref="I44:N44" si="15">SUM(I34:I43)</f>
        <v>468</v>
      </c>
      <c r="J44" s="63">
        <f t="shared" si="15"/>
        <v>426</v>
      </c>
      <c r="K44" s="63">
        <f t="shared" si="15"/>
        <v>226</v>
      </c>
      <c r="L44" s="63">
        <f t="shared" si="15"/>
        <v>5416</v>
      </c>
      <c r="M44" s="63">
        <f t="shared" si="15"/>
        <v>122499</v>
      </c>
      <c r="N44" s="63">
        <f t="shared" si="15"/>
        <v>4870</v>
      </c>
      <c r="O44" s="69">
        <f t="shared" ref="O44" si="16">M44/365</f>
        <v>335.61369863013698</v>
      </c>
      <c r="P44" s="70">
        <f t="shared" si="12"/>
        <v>0.7171232876712329</v>
      </c>
      <c r="Q44" s="71">
        <f t="shared" ref="Q44" si="17">M44/((L44+N44)/2)</f>
        <v>23.818588372545207</v>
      </c>
      <c r="R44" s="50">
        <f>SUM(R34:R43)</f>
        <v>375</v>
      </c>
      <c r="S44" s="1013"/>
      <c r="T44" s="50">
        <f>SUM(T34:T43)</f>
        <v>1156</v>
      </c>
      <c r="U44" s="53">
        <f t="shared" ref="U44" si="18">T44/L44</f>
        <v>0.21344165435745938</v>
      </c>
      <c r="V44" s="73"/>
      <c r="W44" s="48"/>
    </row>
    <row r="45" spans="1:23" ht="15" customHeight="1">
      <c r="A45" s="48"/>
      <c r="B45" s="63"/>
      <c r="C45" s="184" t="s">
        <v>289</v>
      </c>
      <c r="D45" s="185"/>
      <c r="E45" s="185"/>
      <c r="F45" s="1093" t="str">
        <f t="shared" si="0"/>
        <v/>
      </c>
      <c r="G45" s="186"/>
      <c r="H45" s="187"/>
      <c r="I45" s="188">
        <v>567</v>
      </c>
      <c r="J45" s="189"/>
      <c r="K45" s="189"/>
      <c r="L45" s="189"/>
      <c r="M45" s="189"/>
      <c r="N45" s="189"/>
      <c r="O45" s="190">
        <v>511</v>
      </c>
      <c r="P45" s="191">
        <v>0.9</v>
      </c>
      <c r="Q45" s="189"/>
      <c r="R45" s="189"/>
      <c r="S45" s="1014"/>
      <c r="T45" s="189"/>
      <c r="U45" s="189"/>
      <c r="V45" s="193"/>
      <c r="W45" s="48"/>
    </row>
    <row r="46" spans="1:23" ht="15" customHeight="1">
      <c r="A46" s="48"/>
      <c r="B46" s="49" t="s">
        <v>359</v>
      </c>
      <c r="C46" s="57" t="s">
        <v>288</v>
      </c>
      <c r="D46" s="58"/>
      <c r="E46" s="58"/>
      <c r="F46" s="1093" t="str">
        <f t="shared" si="0"/>
        <v/>
      </c>
      <c r="G46" s="59"/>
      <c r="H46" s="60"/>
      <c r="I46" s="63">
        <f>SUM(I44,I31,I9)</f>
        <v>1443</v>
      </c>
      <c r="J46" s="63">
        <f t="shared" ref="J46:N46" si="19">SUM(J44,J31,J9)</f>
        <v>1286</v>
      </c>
      <c r="K46" s="63">
        <f t="shared" si="19"/>
        <v>536</v>
      </c>
      <c r="L46" s="63">
        <f t="shared" si="19"/>
        <v>28527</v>
      </c>
      <c r="M46" s="63">
        <f t="shared" si="19"/>
        <v>372662</v>
      </c>
      <c r="N46" s="63">
        <f t="shared" si="19"/>
        <v>28044</v>
      </c>
      <c r="O46" s="69">
        <f>M46/365</f>
        <v>1020.9917808219178</v>
      </c>
      <c r="P46" s="70">
        <f>M46/(I46*365)</f>
        <v>0.70754801165760073</v>
      </c>
      <c r="Q46" s="71">
        <f>M46/((L46+N46)/2)</f>
        <v>13.175019002669211</v>
      </c>
      <c r="R46" s="63">
        <f>SUM(R44,R31,R9)</f>
        <v>6769</v>
      </c>
      <c r="S46" s="1013"/>
      <c r="T46" s="63">
        <f>SUM(T44,T31,T9)</f>
        <v>4471</v>
      </c>
      <c r="U46" s="53">
        <f t="shared" ref="U46" si="20">T46/L46</f>
        <v>0.15672871314894662</v>
      </c>
      <c r="V46" s="73"/>
      <c r="W46" s="48"/>
    </row>
    <row r="47" spans="1:23" ht="15" customHeight="1">
      <c r="A47" s="48"/>
      <c r="B47" s="63"/>
      <c r="C47" s="184" t="s">
        <v>289</v>
      </c>
      <c r="D47" s="185"/>
      <c r="E47" s="185"/>
      <c r="F47" s="1093" t="str">
        <f t="shared" si="0"/>
        <v/>
      </c>
      <c r="G47" s="186"/>
      <c r="H47" s="187"/>
      <c r="I47" s="188">
        <v>1409</v>
      </c>
      <c r="J47" s="189"/>
      <c r="K47" s="189"/>
      <c r="L47" s="189"/>
      <c r="M47" s="189"/>
      <c r="N47" s="189"/>
      <c r="O47" s="190">
        <v>1164</v>
      </c>
      <c r="P47" s="194" t="s">
        <v>360</v>
      </c>
      <c r="Q47" s="189"/>
      <c r="R47" s="189"/>
      <c r="S47" s="1014"/>
      <c r="T47" s="189"/>
      <c r="U47" s="189"/>
      <c r="V47" s="193"/>
      <c r="W47" s="48"/>
    </row>
    <row r="48" spans="1:23" ht="15" customHeight="1">
      <c r="A48" s="48" t="s">
        <v>296</v>
      </c>
      <c r="B48" s="1012" t="s">
        <v>361</v>
      </c>
      <c r="C48" s="50" t="s">
        <v>1036</v>
      </c>
      <c r="D48" s="50" t="s">
        <v>2702</v>
      </c>
      <c r="E48" s="50" t="s">
        <v>362</v>
      </c>
      <c r="F48" s="1093" t="str">
        <f t="shared" si="0"/>
        <v>石川病院2病棟</v>
      </c>
      <c r="G48" s="51" t="s">
        <v>2684</v>
      </c>
      <c r="H48" s="50"/>
      <c r="I48" s="50">
        <v>55</v>
      </c>
      <c r="J48" s="50">
        <v>51</v>
      </c>
      <c r="K48" s="50">
        <v>41</v>
      </c>
      <c r="L48" s="50">
        <v>78</v>
      </c>
      <c r="M48" s="50">
        <v>16782</v>
      </c>
      <c r="N48" s="50">
        <v>0</v>
      </c>
      <c r="O48" s="52">
        <f t="shared" ref="O48:O60" si="21">M48/365</f>
        <v>45.978082191780821</v>
      </c>
      <c r="P48" s="53">
        <f t="shared" ref="P48:P60" si="22">M48/(I48*365)</f>
        <v>0.83596513075965129</v>
      </c>
      <c r="Q48" s="54">
        <f t="shared" ref="Q48:Q60" si="23">M48/((L48+N48)/2)</f>
        <v>430.30769230769232</v>
      </c>
      <c r="R48" s="50">
        <v>3</v>
      </c>
      <c r="S48" s="53">
        <v>0</v>
      </c>
      <c r="T48" s="50">
        <v>39</v>
      </c>
      <c r="U48" s="53">
        <f t="shared" ref="U48:U58" si="24">T48/L48</f>
        <v>0.5</v>
      </c>
      <c r="V48" s="55"/>
      <c r="W48" s="48">
        <v>0</v>
      </c>
    </row>
    <row r="49" spans="1:23" ht="15" customHeight="1">
      <c r="A49" s="48" t="s">
        <v>296</v>
      </c>
      <c r="B49" s="56"/>
      <c r="C49" s="50" t="s">
        <v>1036</v>
      </c>
      <c r="D49" s="50" t="s">
        <v>2702</v>
      </c>
      <c r="E49" s="50" t="s">
        <v>363</v>
      </c>
      <c r="F49" s="1093" t="str">
        <f t="shared" si="0"/>
        <v>石川病院3病棟</v>
      </c>
      <c r="G49" s="51" t="s">
        <v>2714</v>
      </c>
      <c r="H49" s="50"/>
      <c r="I49" s="50">
        <v>55</v>
      </c>
      <c r="J49" s="50">
        <v>52</v>
      </c>
      <c r="K49" s="50">
        <v>44</v>
      </c>
      <c r="L49" s="50">
        <v>71</v>
      </c>
      <c r="M49" s="50">
        <v>17363</v>
      </c>
      <c r="N49" s="50">
        <v>0</v>
      </c>
      <c r="O49" s="52">
        <f t="shared" si="21"/>
        <v>47.56986301369863</v>
      </c>
      <c r="P49" s="53">
        <f t="shared" si="22"/>
        <v>0.86490660024906596</v>
      </c>
      <c r="Q49" s="54">
        <f t="shared" si="23"/>
        <v>489.09859154929575</v>
      </c>
      <c r="R49" s="50">
        <v>20</v>
      </c>
      <c r="S49" s="53">
        <v>0</v>
      </c>
      <c r="T49" s="50">
        <v>51</v>
      </c>
      <c r="U49" s="53">
        <f t="shared" si="24"/>
        <v>0.71830985915492962</v>
      </c>
      <c r="V49" s="55"/>
      <c r="W49" s="48">
        <v>0</v>
      </c>
    </row>
    <row r="50" spans="1:23" ht="15" customHeight="1">
      <c r="A50" s="48" t="s">
        <v>296</v>
      </c>
      <c r="B50" s="56"/>
      <c r="C50" s="50" t="s">
        <v>1036</v>
      </c>
      <c r="D50" s="50" t="s">
        <v>2702</v>
      </c>
      <c r="E50" s="50" t="s">
        <v>365</v>
      </c>
      <c r="F50" s="1093" t="str">
        <f t="shared" si="0"/>
        <v>石川病院アカシア病棟</v>
      </c>
      <c r="G50" s="51" t="s">
        <v>2715</v>
      </c>
      <c r="H50" s="50"/>
      <c r="I50" s="50">
        <v>50</v>
      </c>
      <c r="J50" s="50">
        <v>50</v>
      </c>
      <c r="K50" s="50">
        <v>44</v>
      </c>
      <c r="L50" s="50">
        <v>155</v>
      </c>
      <c r="M50" s="50">
        <v>16822</v>
      </c>
      <c r="N50" s="50">
        <v>0</v>
      </c>
      <c r="O50" s="52">
        <f t="shared" si="21"/>
        <v>46.087671232876716</v>
      </c>
      <c r="P50" s="53">
        <f t="shared" si="22"/>
        <v>0.92175342465753429</v>
      </c>
      <c r="Q50" s="54">
        <f t="shared" si="23"/>
        <v>217.05806451612904</v>
      </c>
      <c r="R50" s="50">
        <v>0</v>
      </c>
      <c r="S50" s="53">
        <v>0</v>
      </c>
      <c r="T50" s="50">
        <v>2</v>
      </c>
      <c r="U50" s="53">
        <f t="shared" si="24"/>
        <v>1.2903225806451613E-2</v>
      </c>
      <c r="V50" s="55"/>
      <c r="W50" s="48">
        <v>0</v>
      </c>
    </row>
    <row r="51" spans="1:23" ht="15" customHeight="1">
      <c r="A51" s="48" t="s">
        <v>296</v>
      </c>
      <c r="B51" s="56"/>
      <c r="C51" s="50" t="s">
        <v>1036</v>
      </c>
      <c r="D51" s="50" t="s">
        <v>2690</v>
      </c>
      <c r="E51" s="50" t="s">
        <v>367</v>
      </c>
      <c r="F51" s="1093" t="str">
        <f t="shared" si="0"/>
        <v>久藤総合病院3階東療養病棟</v>
      </c>
      <c r="G51" s="51" t="s">
        <v>2684</v>
      </c>
      <c r="H51" s="50" t="s">
        <v>2716</v>
      </c>
      <c r="I51" s="50">
        <v>60</v>
      </c>
      <c r="J51" s="50">
        <v>59</v>
      </c>
      <c r="K51" s="50">
        <v>46</v>
      </c>
      <c r="L51" s="50">
        <v>112</v>
      </c>
      <c r="M51" s="50">
        <v>19520</v>
      </c>
      <c r="N51" s="50">
        <v>115</v>
      </c>
      <c r="O51" s="52">
        <f t="shared" si="21"/>
        <v>53.479452054794521</v>
      </c>
      <c r="P51" s="53">
        <f t="shared" si="22"/>
        <v>0.89132420091324205</v>
      </c>
      <c r="Q51" s="54">
        <f t="shared" si="23"/>
        <v>171.98237885462555</v>
      </c>
      <c r="R51" s="50">
        <v>0</v>
      </c>
      <c r="S51" s="53">
        <v>0</v>
      </c>
      <c r="T51" s="50">
        <v>66</v>
      </c>
      <c r="U51" s="53">
        <f t="shared" si="24"/>
        <v>0.5892857142857143</v>
      </c>
      <c r="V51" s="55"/>
      <c r="W51" s="48">
        <v>0</v>
      </c>
    </row>
    <row r="52" spans="1:23" ht="15" customHeight="1">
      <c r="A52" s="48" t="s">
        <v>296</v>
      </c>
      <c r="B52" s="56"/>
      <c r="C52" s="50" t="s">
        <v>1036</v>
      </c>
      <c r="D52" s="50" t="s">
        <v>2690</v>
      </c>
      <c r="E52" s="50" t="s">
        <v>368</v>
      </c>
      <c r="F52" s="1093" t="str">
        <f t="shared" si="0"/>
        <v>久藤総合病院4階療養病棟</v>
      </c>
      <c r="G52" s="51" t="s">
        <v>2684</v>
      </c>
      <c r="H52" s="50" t="s">
        <v>2716</v>
      </c>
      <c r="I52" s="50">
        <v>51</v>
      </c>
      <c r="J52" s="50">
        <v>50</v>
      </c>
      <c r="K52" s="50">
        <v>39</v>
      </c>
      <c r="L52" s="50">
        <v>82</v>
      </c>
      <c r="M52" s="50">
        <v>16578</v>
      </c>
      <c r="N52" s="50">
        <v>83</v>
      </c>
      <c r="O52" s="52">
        <f t="shared" si="21"/>
        <v>45.419178082191777</v>
      </c>
      <c r="P52" s="53">
        <f t="shared" si="22"/>
        <v>0.89057211925866242</v>
      </c>
      <c r="Q52" s="54">
        <f t="shared" si="23"/>
        <v>200.94545454545454</v>
      </c>
      <c r="R52" s="50">
        <v>0</v>
      </c>
      <c r="S52" s="53">
        <v>0</v>
      </c>
      <c r="T52" s="50">
        <v>82</v>
      </c>
      <c r="U52" s="53">
        <f t="shared" si="24"/>
        <v>1</v>
      </c>
      <c r="V52" s="55"/>
      <c r="W52" s="48">
        <v>0</v>
      </c>
    </row>
    <row r="53" spans="1:23" ht="15" customHeight="1">
      <c r="A53" s="48" t="s">
        <v>296</v>
      </c>
      <c r="B53" s="56"/>
      <c r="C53" s="50" t="s">
        <v>990</v>
      </c>
      <c r="D53" s="50" t="s">
        <v>2717</v>
      </c>
      <c r="E53" s="50" t="s">
        <v>371</v>
      </c>
      <c r="F53" s="1093" t="str">
        <f t="shared" si="0"/>
        <v>東病院第１病棟</v>
      </c>
      <c r="G53" s="51" t="s">
        <v>2688</v>
      </c>
      <c r="H53" s="50" t="s">
        <v>2716</v>
      </c>
      <c r="I53" s="50">
        <v>33</v>
      </c>
      <c r="J53" s="50">
        <v>33</v>
      </c>
      <c r="K53" s="50">
        <v>32</v>
      </c>
      <c r="L53" s="50">
        <v>11</v>
      </c>
      <c r="M53" s="50">
        <v>12000</v>
      </c>
      <c r="N53" s="50">
        <v>10</v>
      </c>
      <c r="O53" s="52">
        <f t="shared" si="21"/>
        <v>32.876712328767127</v>
      </c>
      <c r="P53" s="53">
        <f t="shared" si="22"/>
        <v>0.99626400996264008</v>
      </c>
      <c r="Q53" s="54">
        <f t="shared" si="23"/>
        <v>1142.8571428571429</v>
      </c>
      <c r="R53" s="50">
        <v>0</v>
      </c>
      <c r="S53" s="53">
        <v>0</v>
      </c>
      <c r="T53" s="50">
        <v>0</v>
      </c>
      <c r="U53" s="53">
        <f t="shared" si="24"/>
        <v>0</v>
      </c>
      <c r="V53" s="55"/>
      <c r="W53" s="48">
        <v>0</v>
      </c>
    </row>
    <row r="54" spans="1:23" ht="15" customHeight="1">
      <c r="A54" s="48" t="s">
        <v>296</v>
      </c>
      <c r="B54" s="56"/>
      <c r="C54" s="50" t="s">
        <v>990</v>
      </c>
      <c r="D54" s="50" t="s">
        <v>2703</v>
      </c>
      <c r="E54" s="50" t="s">
        <v>373</v>
      </c>
      <c r="F54" s="1093" t="str">
        <f t="shared" si="0"/>
        <v>森田病院療養病棟</v>
      </c>
      <c r="G54" s="51" t="s">
        <v>2684</v>
      </c>
      <c r="H54" s="50" t="s">
        <v>2716</v>
      </c>
      <c r="I54" s="50">
        <v>40</v>
      </c>
      <c r="J54" s="50">
        <v>40</v>
      </c>
      <c r="K54" s="50">
        <v>35</v>
      </c>
      <c r="L54" s="50">
        <v>104</v>
      </c>
      <c r="M54" s="50">
        <v>14349</v>
      </c>
      <c r="N54" s="50">
        <v>111</v>
      </c>
      <c r="O54" s="52">
        <f t="shared" si="21"/>
        <v>39.31232876712329</v>
      </c>
      <c r="P54" s="53">
        <f t="shared" si="22"/>
        <v>0.98280821917808214</v>
      </c>
      <c r="Q54" s="54">
        <f t="shared" si="23"/>
        <v>133.47906976744187</v>
      </c>
      <c r="R54" s="50">
        <v>0</v>
      </c>
      <c r="S54" s="53">
        <v>0</v>
      </c>
      <c r="T54" s="50">
        <v>47</v>
      </c>
      <c r="U54" s="53">
        <f t="shared" si="24"/>
        <v>0.45192307692307693</v>
      </c>
      <c r="V54" s="55"/>
      <c r="W54" s="48">
        <v>0</v>
      </c>
    </row>
    <row r="55" spans="1:23" ht="15" customHeight="1">
      <c r="A55" s="48" t="s">
        <v>296</v>
      </c>
      <c r="B55" s="56"/>
      <c r="C55" s="50" t="s">
        <v>990</v>
      </c>
      <c r="D55" s="50" t="s">
        <v>2718</v>
      </c>
      <c r="E55" s="50" t="s">
        <v>376</v>
      </c>
      <c r="F55" s="1093" t="str">
        <f t="shared" si="0"/>
        <v>岡本病院療養病床</v>
      </c>
      <c r="G55" s="51" t="s">
        <v>2684</v>
      </c>
      <c r="H55" s="50" t="s">
        <v>2716</v>
      </c>
      <c r="I55" s="50">
        <v>38</v>
      </c>
      <c r="J55" s="50">
        <v>38</v>
      </c>
      <c r="K55" s="50">
        <v>30</v>
      </c>
      <c r="L55" s="50">
        <v>74</v>
      </c>
      <c r="M55" s="50">
        <v>12553</v>
      </c>
      <c r="N55" s="50">
        <v>76</v>
      </c>
      <c r="O55" s="52">
        <f t="shared" si="21"/>
        <v>34.391780821917806</v>
      </c>
      <c r="P55" s="53">
        <f t="shared" si="22"/>
        <v>0.90504686373467913</v>
      </c>
      <c r="Q55" s="54">
        <f t="shared" si="23"/>
        <v>167.37333333333333</v>
      </c>
      <c r="R55" s="50">
        <v>48</v>
      </c>
      <c r="S55" s="53">
        <v>0</v>
      </c>
      <c r="T55" s="50">
        <v>4</v>
      </c>
      <c r="U55" s="53">
        <f t="shared" si="24"/>
        <v>5.4054054054054057E-2</v>
      </c>
      <c r="V55" s="55"/>
      <c r="W55" s="48">
        <v>0</v>
      </c>
    </row>
    <row r="56" spans="1:23" ht="15" customHeight="1">
      <c r="A56" s="48" t="s">
        <v>296</v>
      </c>
      <c r="B56" s="56"/>
      <c r="C56" s="50" t="s">
        <v>990</v>
      </c>
      <c r="D56" s="50" t="s">
        <v>2</v>
      </c>
      <c r="E56" s="50" t="s">
        <v>270</v>
      </c>
      <c r="F56" s="1093" t="str">
        <f t="shared" si="0"/>
        <v>小松こども医療福祉センター1</v>
      </c>
      <c r="G56" s="51" t="s">
        <v>2715</v>
      </c>
      <c r="H56" s="50"/>
      <c r="I56" s="50">
        <v>52</v>
      </c>
      <c r="J56" s="50">
        <v>49</v>
      </c>
      <c r="K56" s="50">
        <v>48</v>
      </c>
      <c r="L56" s="50">
        <v>22</v>
      </c>
      <c r="M56" s="50">
        <v>17557</v>
      </c>
      <c r="N56" s="50">
        <v>23</v>
      </c>
      <c r="O56" s="52">
        <f t="shared" si="21"/>
        <v>48.101369863013701</v>
      </c>
      <c r="P56" s="53">
        <f t="shared" si="22"/>
        <v>0.9250263435194942</v>
      </c>
      <c r="Q56" s="54">
        <f t="shared" si="23"/>
        <v>780.31111111111113</v>
      </c>
      <c r="R56" s="50">
        <v>0</v>
      </c>
      <c r="S56" s="53">
        <v>0</v>
      </c>
      <c r="T56" s="50">
        <v>0</v>
      </c>
      <c r="U56" s="53">
        <f t="shared" si="24"/>
        <v>0</v>
      </c>
      <c r="V56" s="55"/>
      <c r="W56" s="48">
        <v>0</v>
      </c>
    </row>
    <row r="57" spans="1:23" ht="15" customHeight="1">
      <c r="A57" s="48" t="s">
        <v>296</v>
      </c>
      <c r="B57" s="56"/>
      <c r="C57" s="50" t="s">
        <v>1050</v>
      </c>
      <c r="D57" s="50" t="s">
        <v>3</v>
      </c>
      <c r="E57" s="50" t="s">
        <v>380</v>
      </c>
      <c r="F57" s="1093" t="str">
        <f t="shared" si="0"/>
        <v>寺井病院慢性期機能病棟01</v>
      </c>
      <c r="G57" s="51" t="s">
        <v>2684</v>
      </c>
      <c r="H57" s="50" t="s">
        <v>2716</v>
      </c>
      <c r="I57" s="50">
        <v>55</v>
      </c>
      <c r="J57" s="50">
        <v>55</v>
      </c>
      <c r="K57" s="50">
        <v>0</v>
      </c>
      <c r="L57" s="50">
        <v>76</v>
      </c>
      <c r="M57" s="50">
        <v>19037</v>
      </c>
      <c r="N57" s="50">
        <v>79</v>
      </c>
      <c r="O57" s="52">
        <f t="shared" si="21"/>
        <v>52.156164383561645</v>
      </c>
      <c r="P57" s="53">
        <f t="shared" si="22"/>
        <v>0.94829389788293894</v>
      </c>
      <c r="Q57" s="54">
        <f t="shared" si="23"/>
        <v>245.63870967741934</v>
      </c>
      <c r="R57" s="50">
        <v>0</v>
      </c>
      <c r="S57" s="53">
        <v>0</v>
      </c>
      <c r="T57" s="50">
        <v>0</v>
      </c>
      <c r="U57" s="53">
        <f t="shared" si="24"/>
        <v>0</v>
      </c>
      <c r="V57" s="55"/>
      <c r="W57" s="48">
        <v>0</v>
      </c>
    </row>
    <row r="58" spans="1:23" ht="15" customHeight="1">
      <c r="A58" s="48" t="s">
        <v>296</v>
      </c>
      <c r="B58" s="56"/>
      <c r="C58" s="50" t="s">
        <v>1050</v>
      </c>
      <c r="D58" s="50" t="s">
        <v>2698</v>
      </c>
      <c r="E58" s="50" t="s">
        <v>381</v>
      </c>
      <c r="F58" s="1093" t="str">
        <f t="shared" si="0"/>
        <v>芳珠記念病院6階</v>
      </c>
      <c r="G58" s="51" t="s">
        <v>2684</v>
      </c>
      <c r="H58" s="50" t="s">
        <v>2719</v>
      </c>
      <c r="I58" s="50">
        <v>30</v>
      </c>
      <c r="J58" s="50">
        <v>30</v>
      </c>
      <c r="K58" s="50">
        <v>23</v>
      </c>
      <c r="L58" s="50">
        <v>60</v>
      </c>
      <c r="M58" s="50">
        <v>9994</v>
      </c>
      <c r="N58" s="50">
        <v>63</v>
      </c>
      <c r="O58" s="52">
        <f t="shared" si="21"/>
        <v>27.38082191780822</v>
      </c>
      <c r="P58" s="53">
        <f t="shared" si="22"/>
        <v>0.91269406392694064</v>
      </c>
      <c r="Q58" s="54">
        <f t="shared" si="23"/>
        <v>162.5040650406504</v>
      </c>
      <c r="R58" s="50">
        <v>0</v>
      </c>
      <c r="S58" s="53">
        <v>0</v>
      </c>
      <c r="T58" s="50">
        <v>60</v>
      </c>
      <c r="U58" s="53">
        <f t="shared" si="24"/>
        <v>1</v>
      </c>
      <c r="V58" s="55"/>
      <c r="W58" s="48">
        <v>0</v>
      </c>
    </row>
    <row r="59" spans="1:23" ht="15" customHeight="1">
      <c r="A59" s="48"/>
      <c r="B59" s="56"/>
      <c r="C59" s="57" t="s">
        <v>335</v>
      </c>
      <c r="D59" s="58"/>
      <c r="E59" s="58"/>
      <c r="F59" s="1093" t="str">
        <f t="shared" si="0"/>
        <v/>
      </c>
      <c r="G59" s="59"/>
      <c r="H59" s="60"/>
      <c r="I59" s="63">
        <v>24</v>
      </c>
      <c r="J59" s="63">
        <v>19</v>
      </c>
      <c r="K59" s="63">
        <v>0</v>
      </c>
      <c r="L59" s="63">
        <v>20</v>
      </c>
      <c r="M59" s="63">
        <v>245</v>
      </c>
      <c r="N59" s="63">
        <v>19</v>
      </c>
      <c r="O59" s="52">
        <f t="shared" si="21"/>
        <v>0.67123287671232879</v>
      </c>
      <c r="P59" s="70">
        <f t="shared" si="22"/>
        <v>2.7968036529680364E-2</v>
      </c>
      <c r="Q59" s="71">
        <f t="shared" si="23"/>
        <v>12.564102564102564</v>
      </c>
      <c r="R59" s="61"/>
      <c r="S59" s="1013"/>
      <c r="T59" s="61"/>
      <c r="U59" s="61"/>
      <c r="V59" s="72"/>
      <c r="W59" s="48"/>
    </row>
    <row r="60" spans="1:23" ht="15" customHeight="1">
      <c r="A60" s="48"/>
      <c r="B60" s="56"/>
      <c r="C60" s="57" t="s">
        <v>288</v>
      </c>
      <c r="D60" s="58"/>
      <c r="E60" s="58"/>
      <c r="F60" s="1093" t="str">
        <f t="shared" si="0"/>
        <v/>
      </c>
      <c r="G60" s="59"/>
      <c r="H60" s="60"/>
      <c r="I60" s="63">
        <f>SUM(I48:I59)</f>
        <v>543</v>
      </c>
      <c r="J60" s="63">
        <f t="shared" ref="J60:N60" si="25">SUM(J48:J59)</f>
        <v>526</v>
      </c>
      <c r="K60" s="63">
        <f t="shared" si="25"/>
        <v>382</v>
      </c>
      <c r="L60" s="63">
        <f t="shared" si="25"/>
        <v>865</v>
      </c>
      <c r="M60" s="63">
        <f t="shared" si="25"/>
        <v>172800</v>
      </c>
      <c r="N60" s="63">
        <f t="shared" si="25"/>
        <v>579</v>
      </c>
      <c r="O60" s="69">
        <f t="shared" si="21"/>
        <v>473.42465753424659</v>
      </c>
      <c r="P60" s="70">
        <f t="shared" si="22"/>
        <v>0.871868614243548</v>
      </c>
      <c r="Q60" s="71">
        <f t="shared" si="23"/>
        <v>239.33518005540165</v>
      </c>
      <c r="R60" s="50">
        <f>SUM(R48:R59)</f>
        <v>71</v>
      </c>
      <c r="S60" s="1013"/>
      <c r="T60" s="50">
        <f>SUM(T48:T59)</f>
        <v>351</v>
      </c>
      <c r="U60" s="53">
        <f t="shared" ref="U60" si="26">T60/L60</f>
        <v>0.40578034682080927</v>
      </c>
      <c r="V60" s="73"/>
      <c r="W60" s="48"/>
    </row>
    <row r="61" spans="1:23" ht="15" customHeight="1">
      <c r="A61" s="48"/>
      <c r="B61" s="63"/>
      <c r="C61" s="184" t="s">
        <v>289</v>
      </c>
      <c r="D61" s="185"/>
      <c r="E61" s="185"/>
      <c r="F61" s="1093" t="str">
        <f t="shared" si="0"/>
        <v/>
      </c>
      <c r="G61" s="186"/>
      <c r="H61" s="187"/>
      <c r="I61" s="188">
        <v>604</v>
      </c>
      <c r="J61" s="189"/>
      <c r="K61" s="189"/>
      <c r="L61" s="189"/>
      <c r="M61" s="189"/>
      <c r="N61" s="189"/>
      <c r="O61" s="190">
        <v>556</v>
      </c>
      <c r="P61" s="191">
        <v>0.92</v>
      </c>
      <c r="Q61" s="189"/>
      <c r="R61" s="189"/>
      <c r="S61" s="1014"/>
      <c r="T61" s="189"/>
      <c r="U61" s="189"/>
      <c r="V61" s="193"/>
      <c r="W61" s="48"/>
    </row>
    <row r="62" spans="1:23" ht="15" customHeight="1">
      <c r="A62" s="48"/>
      <c r="B62" s="49" t="s">
        <v>382</v>
      </c>
      <c r="C62" s="57" t="s">
        <v>288</v>
      </c>
      <c r="D62" s="58"/>
      <c r="E62" s="58"/>
      <c r="F62" s="1093" t="str">
        <f t="shared" si="0"/>
        <v/>
      </c>
      <c r="G62" s="59"/>
      <c r="H62" s="60"/>
      <c r="I62" s="63">
        <f>SUM(I60,I46)</f>
        <v>1986</v>
      </c>
      <c r="J62" s="63">
        <f>SUM(J60,J46)</f>
        <v>1812</v>
      </c>
      <c r="K62" s="63">
        <f t="shared" ref="K62:N62" si="27">SUM(K60,K46)</f>
        <v>918</v>
      </c>
      <c r="L62" s="63">
        <f t="shared" si="27"/>
        <v>29392</v>
      </c>
      <c r="M62" s="63">
        <f t="shared" si="27"/>
        <v>545462</v>
      </c>
      <c r="N62" s="63">
        <f t="shared" si="27"/>
        <v>28623</v>
      </c>
      <c r="O62" s="69">
        <f>M62/365</f>
        <v>1494.4164383561645</v>
      </c>
      <c r="P62" s="70">
        <f>M62/(I62*365)</f>
        <v>0.75247554801418148</v>
      </c>
      <c r="Q62" s="71">
        <f>M62/((L62+N62)/2)</f>
        <v>18.80417133499957</v>
      </c>
      <c r="R62" s="63">
        <f>SUM(R60,R46)</f>
        <v>6840</v>
      </c>
      <c r="S62" s="1013"/>
      <c r="T62" s="63">
        <f>SUM(T60,T46)</f>
        <v>4822</v>
      </c>
      <c r="U62" s="53">
        <f t="shared" ref="U62" si="28">T62/L62</f>
        <v>0.16405824714207948</v>
      </c>
      <c r="V62" s="73"/>
      <c r="W62" s="48"/>
    </row>
    <row r="63" spans="1:23" ht="15" customHeight="1">
      <c r="A63" s="48"/>
      <c r="B63" s="63"/>
      <c r="C63" s="184" t="s">
        <v>289</v>
      </c>
      <c r="D63" s="185"/>
      <c r="E63" s="185"/>
      <c r="F63" s="1093" t="str">
        <f t="shared" si="0"/>
        <v/>
      </c>
      <c r="G63" s="186"/>
      <c r="H63" s="187"/>
      <c r="I63" s="188">
        <v>2013</v>
      </c>
      <c r="J63" s="189"/>
      <c r="K63" s="189"/>
      <c r="L63" s="189"/>
      <c r="M63" s="189"/>
      <c r="N63" s="189"/>
      <c r="O63" s="190">
        <v>1720</v>
      </c>
      <c r="P63" s="194" t="s">
        <v>360</v>
      </c>
      <c r="Q63" s="189"/>
      <c r="R63" s="189"/>
      <c r="S63" s="1014"/>
      <c r="T63" s="189"/>
      <c r="U63" s="189"/>
      <c r="V63" s="193"/>
      <c r="W63" s="48"/>
    </row>
    <row r="64" spans="1:23" ht="15" customHeight="1">
      <c r="A64" s="48" t="s">
        <v>282</v>
      </c>
      <c r="B64" s="85" t="s">
        <v>383</v>
      </c>
      <c r="C64" s="90" t="s">
        <v>1036</v>
      </c>
      <c r="D64" s="90" t="s">
        <v>2690</v>
      </c>
      <c r="E64" s="90" t="s">
        <v>384</v>
      </c>
      <c r="F64" s="1093" t="str">
        <f t="shared" si="0"/>
        <v>久藤総合病院3階西療養病棟</v>
      </c>
      <c r="G64" s="195" t="s">
        <v>276</v>
      </c>
      <c r="H64" s="90"/>
      <c r="I64" s="90">
        <v>33</v>
      </c>
      <c r="J64" s="90">
        <v>0</v>
      </c>
      <c r="K64" s="90">
        <v>0</v>
      </c>
      <c r="L64" s="90">
        <v>0</v>
      </c>
      <c r="M64" s="90">
        <v>0</v>
      </c>
      <c r="N64" s="90">
        <v>0</v>
      </c>
      <c r="O64" s="91">
        <v>0</v>
      </c>
      <c r="P64" s="196">
        <v>0</v>
      </c>
      <c r="Q64" s="197">
        <v>0</v>
      </c>
      <c r="R64" s="90">
        <v>0</v>
      </c>
      <c r="S64" s="196">
        <v>0</v>
      </c>
      <c r="T64" s="90">
        <v>0</v>
      </c>
      <c r="U64" s="1016">
        <v>0</v>
      </c>
      <c r="V64" s="198"/>
      <c r="W64" s="48">
        <v>0</v>
      </c>
    </row>
    <row r="65" spans="1:23" ht="15" customHeight="1">
      <c r="A65" s="48"/>
      <c r="B65" s="199"/>
      <c r="C65" s="86" t="s">
        <v>335</v>
      </c>
      <c r="D65" s="89"/>
      <c r="E65" s="90"/>
      <c r="F65" s="1093" t="str">
        <f t="shared" si="0"/>
        <v/>
      </c>
      <c r="G65" s="195"/>
      <c r="H65" s="90"/>
      <c r="I65" s="90">
        <v>19</v>
      </c>
      <c r="J65" s="90">
        <v>0</v>
      </c>
      <c r="K65" s="90">
        <v>0</v>
      </c>
      <c r="L65" s="90">
        <v>0</v>
      </c>
      <c r="M65" s="90">
        <v>0</v>
      </c>
      <c r="N65" s="90">
        <v>0</v>
      </c>
      <c r="O65" s="91">
        <v>0</v>
      </c>
      <c r="P65" s="196">
        <f t="shared" ref="P65" si="29">M65/(I65*365)</f>
        <v>0</v>
      </c>
      <c r="Q65" s="197">
        <v>0</v>
      </c>
      <c r="R65" s="92"/>
      <c r="S65" s="1017"/>
      <c r="T65" s="92"/>
      <c r="U65" s="92"/>
      <c r="V65" s="198"/>
      <c r="W65" s="48"/>
    </row>
    <row r="66" spans="1:23" ht="15" customHeight="1">
      <c r="A66" s="48"/>
      <c r="B66" s="93"/>
      <c r="C66" s="94" t="s">
        <v>288</v>
      </c>
      <c r="D66" s="95"/>
      <c r="E66" s="95"/>
      <c r="F66" s="1093" t="str">
        <f t="shared" si="0"/>
        <v/>
      </c>
      <c r="G66" s="96"/>
      <c r="H66" s="97"/>
      <c r="I66" s="93">
        <f t="shared" ref="I66:N66" si="30">SUM(I64:I65)</f>
        <v>52</v>
      </c>
      <c r="J66" s="93">
        <f t="shared" si="30"/>
        <v>0</v>
      </c>
      <c r="K66" s="93">
        <f t="shared" si="30"/>
        <v>0</v>
      </c>
      <c r="L66" s="93">
        <f t="shared" si="30"/>
        <v>0</v>
      </c>
      <c r="M66" s="93">
        <f t="shared" si="30"/>
        <v>0</v>
      </c>
      <c r="N66" s="93">
        <f t="shared" si="30"/>
        <v>0</v>
      </c>
      <c r="O66" s="98">
        <f>M66/365</f>
        <v>0</v>
      </c>
      <c r="P66" s="99">
        <f>M66/(I66*365)</f>
        <v>0</v>
      </c>
      <c r="Q66" s="100">
        <v>0</v>
      </c>
      <c r="R66" s="90">
        <f>SUM(R64:R64)</f>
        <v>0</v>
      </c>
      <c r="S66" s="1017"/>
      <c r="T66" s="92"/>
      <c r="U66" s="92"/>
      <c r="V66" s="101"/>
      <c r="W66" s="48"/>
    </row>
    <row r="67" spans="1:23" ht="15" customHeight="1">
      <c r="A67" s="48"/>
      <c r="B67" s="49" t="s">
        <v>386</v>
      </c>
      <c r="C67" s="57" t="s">
        <v>288</v>
      </c>
      <c r="D67" s="58"/>
      <c r="E67" s="58"/>
      <c r="F67" s="1093" t="str">
        <f t="shared" si="0"/>
        <v/>
      </c>
      <c r="G67" s="59"/>
      <c r="H67" s="60"/>
      <c r="I67" s="63">
        <f>SUM(I62,I66)</f>
        <v>2038</v>
      </c>
      <c r="J67" s="63">
        <f t="shared" ref="J67:N67" si="31">SUM(J62,J66)</f>
        <v>1812</v>
      </c>
      <c r="K67" s="63">
        <f t="shared" si="31"/>
        <v>918</v>
      </c>
      <c r="L67" s="63">
        <f t="shared" si="31"/>
        <v>29392</v>
      </c>
      <c r="M67" s="63">
        <f t="shared" si="31"/>
        <v>545462</v>
      </c>
      <c r="N67" s="63">
        <f t="shared" si="31"/>
        <v>28623</v>
      </c>
      <c r="O67" s="69">
        <f>M67/365</f>
        <v>1494.4164383561645</v>
      </c>
      <c r="P67" s="70">
        <f>M67/(I67*365)</f>
        <v>0.73327597564090496</v>
      </c>
      <c r="Q67" s="71">
        <f>M67/((L67+N67)/2)</f>
        <v>18.80417133499957</v>
      </c>
      <c r="R67" s="63">
        <f>SUM(R62,R66)</f>
        <v>6840</v>
      </c>
      <c r="S67" s="1013"/>
      <c r="T67" s="63">
        <f>SUM(T62,T66)</f>
        <v>4822</v>
      </c>
      <c r="U67" s="53">
        <f t="shared" ref="U67" si="32">T67/L67</f>
        <v>0.16405824714207948</v>
      </c>
      <c r="V67" s="73"/>
      <c r="W67" s="48"/>
    </row>
    <row r="68" spans="1:23" ht="15" customHeight="1">
      <c r="A68" s="48"/>
      <c r="B68" s="63" t="s">
        <v>387</v>
      </c>
      <c r="C68" s="184" t="s">
        <v>289</v>
      </c>
      <c r="D68" s="185"/>
      <c r="E68" s="185"/>
      <c r="F68" s="1093" t="str">
        <f t="shared" si="0"/>
        <v/>
      </c>
      <c r="G68" s="186"/>
      <c r="H68" s="187"/>
      <c r="I68" s="188">
        <v>2013</v>
      </c>
      <c r="J68" s="189"/>
      <c r="K68" s="189"/>
      <c r="L68" s="189"/>
      <c r="M68" s="189"/>
      <c r="N68" s="189"/>
      <c r="O68" s="190">
        <v>1720</v>
      </c>
      <c r="P68" s="194" t="s">
        <v>360</v>
      </c>
      <c r="Q68" s="189"/>
      <c r="R68" s="189"/>
      <c r="S68" s="1014"/>
      <c r="T68" s="189"/>
      <c r="U68" s="189"/>
      <c r="V68" s="193"/>
      <c r="W68" s="48"/>
    </row>
    <row r="69" spans="1:23" ht="15" customHeight="1">
      <c r="A69" s="48"/>
      <c r="B69" s="75"/>
      <c r="C69" s="75"/>
      <c r="D69" s="75"/>
      <c r="E69" s="75"/>
      <c r="F69" s="1093" t="str">
        <f t="shared" si="0"/>
        <v/>
      </c>
      <c r="G69" s="76"/>
      <c r="H69" s="75"/>
      <c r="I69" s="75"/>
      <c r="J69" s="75"/>
      <c r="K69" s="75"/>
      <c r="L69" s="75"/>
      <c r="M69" s="75"/>
      <c r="N69" s="75"/>
      <c r="O69" s="77"/>
      <c r="P69" s="78"/>
      <c r="Q69" s="79"/>
      <c r="R69" s="75"/>
      <c r="S69" s="78"/>
      <c r="T69" s="75"/>
      <c r="U69" s="75"/>
      <c r="V69" s="80"/>
      <c r="W69" s="74"/>
    </row>
    <row r="70" spans="1:23" ht="15" customHeight="1">
      <c r="A70" s="48" t="s">
        <v>270</v>
      </c>
      <c r="B70" s="1012" t="s">
        <v>389</v>
      </c>
      <c r="C70" s="50" t="s">
        <v>1208</v>
      </c>
      <c r="D70" s="50" t="s">
        <v>15</v>
      </c>
      <c r="E70" s="50" t="s">
        <v>391</v>
      </c>
      <c r="F70" s="1093" t="str">
        <f t="shared" ref="F70:F133" si="33">D70&amp;E70</f>
        <v>公立松任石川中央病院ICU病棟</v>
      </c>
      <c r="G70" s="51" t="s">
        <v>2695</v>
      </c>
      <c r="H70" s="50" t="s">
        <v>2720</v>
      </c>
      <c r="I70" s="50">
        <v>4</v>
      </c>
      <c r="J70" s="50">
        <v>4</v>
      </c>
      <c r="K70" s="50">
        <v>1</v>
      </c>
      <c r="L70" s="50">
        <v>423</v>
      </c>
      <c r="M70" s="50">
        <v>957</v>
      </c>
      <c r="N70" s="50">
        <v>424</v>
      </c>
      <c r="O70" s="52">
        <f t="shared" ref="O70:O133" si="34">M70/365</f>
        <v>2.6219178082191781</v>
      </c>
      <c r="P70" s="53">
        <f t="shared" ref="P70:P133" si="35">M70/(I70*365)</f>
        <v>0.65547945205479452</v>
      </c>
      <c r="Q70" s="54">
        <f t="shared" ref="Q70:Q133" si="36">M70/((L70+N70)/2)</f>
        <v>2.2597402597402598</v>
      </c>
      <c r="R70" s="50">
        <v>231</v>
      </c>
      <c r="S70" s="53">
        <v>0</v>
      </c>
      <c r="T70" s="50">
        <v>186</v>
      </c>
      <c r="U70" s="53">
        <f t="shared" ref="U70:U133" si="37">T70/L70</f>
        <v>0.43971631205673761</v>
      </c>
      <c r="V70" s="55"/>
      <c r="W70" s="74">
        <v>0</v>
      </c>
    </row>
    <row r="71" spans="1:23" ht="15" customHeight="1">
      <c r="A71" s="48" t="s">
        <v>270</v>
      </c>
      <c r="B71" s="56"/>
      <c r="C71" s="50" t="s">
        <v>1208</v>
      </c>
      <c r="D71" s="50" t="s">
        <v>15</v>
      </c>
      <c r="E71" s="50" t="s">
        <v>393</v>
      </c>
      <c r="F71" s="1093" t="str">
        <f t="shared" si="33"/>
        <v>公立松任石川中央病院HCU病棟</v>
      </c>
      <c r="G71" s="51" t="s">
        <v>2695</v>
      </c>
      <c r="H71" s="50" t="s">
        <v>2685</v>
      </c>
      <c r="I71" s="50">
        <v>8</v>
      </c>
      <c r="J71" s="50">
        <v>8</v>
      </c>
      <c r="K71" s="50">
        <v>2</v>
      </c>
      <c r="L71" s="50">
        <v>902</v>
      </c>
      <c r="M71" s="50">
        <v>1987</v>
      </c>
      <c r="N71" s="50">
        <v>899</v>
      </c>
      <c r="O71" s="52">
        <f t="shared" si="34"/>
        <v>5.4438356164383563</v>
      </c>
      <c r="P71" s="53">
        <f t="shared" si="35"/>
        <v>0.68047945205479454</v>
      </c>
      <c r="Q71" s="54">
        <f t="shared" si="36"/>
        <v>2.2065519156024429</v>
      </c>
      <c r="R71" s="50">
        <v>394</v>
      </c>
      <c r="S71" s="53">
        <v>0</v>
      </c>
      <c r="T71" s="50">
        <v>493</v>
      </c>
      <c r="U71" s="53">
        <f t="shared" si="37"/>
        <v>0.54656319290465627</v>
      </c>
      <c r="V71" s="55"/>
      <c r="W71" s="74">
        <v>0</v>
      </c>
    </row>
    <row r="72" spans="1:23" ht="15" customHeight="1">
      <c r="A72" s="48" t="s">
        <v>270</v>
      </c>
      <c r="B72" s="56"/>
      <c r="C72" s="50" t="s">
        <v>1187</v>
      </c>
      <c r="D72" s="50" t="s">
        <v>2721</v>
      </c>
      <c r="E72" s="50" t="s">
        <v>397</v>
      </c>
      <c r="F72" s="1093" t="str">
        <f t="shared" si="33"/>
        <v>金沢脳神経外科病院SCU</v>
      </c>
      <c r="G72" s="51" t="s">
        <v>2688</v>
      </c>
      <c r="H72" s="50" t="s">
        <v>2722</v>
      </c>
      <c r="I72" s="50">
        <v>9</v>
      </c>
      <c r="J72" s="50">
        <v>9</v>
      </c>
      <c r="K72" s="50">
        <v>6</v>
      </c>
      <c r="L72" s="50">
        <v>605</v>
      </c>
      <c r="M72" s="50">
        <v>3693</v>
      </c>
      <c r="N72" s="50">
        <v>605</v>
      </c>
      <c r="O72" s="52">
        <f t="shared" si="34"/>
        <v>10.117808219178082</v>
      </c>
      <c r="P72" s="53">
        <f t="shared" si="35"/>
        <v>1.1242009132420092</v>
      </c>
      <c r="Q72" s="54">
        <f t="shared" si="36"/>
        <v>6.1041322314049591</v>
      </c>
      <c r="R72" s="50">
        <v>513</v>
      </c>
      <c r="S72" s="53">
        <v>0.53400000000000003</v>
      </c>
      <c r="T72" s="50">
        <v>84</v>
      </c>
      <c r="U72" s="53">
        <f t="shared" si="37"/>
        <v>0.13884297520661157</v>
      </c>
      <c r="V72" s="55"/>
      <c r="W72" s="74">
        <v>0</v>
      </c>
    </row>
    <row r="73" spans="1:23" ht="15" customHeight="1">
      <c r="A73" s="48" t="s">
        <v>270</v>
      </c>
      <c r="B73" s="56"/>
      <c r="C73" s="50" t="s">
        <v>1065</v>
      </c>
      <c r="D73" s="50" t="s">
        <v>2723</v>
      </c>
      <c r="E73" s="50" t="s">
        <v>402</v>
      </c>
      <c r="F73" s="1093" t="str">
        <f t="shared" si="33"/>
        <v>金沢大学附属病院東病棟２階</v>
      </c>
      <c r="G73" s="51" t="s">
        <v>2714</v>
      </c>
      <c r="H73" s="50" t="s">
        <v>2724</v>
      </c>
      <c r="I73" s="50">
        <v>36</v>
      </c>
      <c r="J73" s="50">
        <v>36</v>
      </c>
      <c r="K73" s="50">
        <v>9</v>
      </c>
      <c r="L73" s="50">
        <v>684</v>
      </c>
      <c r="M73" s="50">
        <v>9595</v>
      </c>
      <c r="N73" s="50">
        <v>683</v>
      </c>
      <c r="O73" s="52">
        <f t="shared" si="34"/>
        <v>26.287671232876711</v>
      </c>
      <c r="P73" s="53">
        <f t="shared" si="35"/>
        <v>0.73021308980213084</v>
      </c>
      <c r="Q73" s="54">
        <f t="shared" si="36"/>
        <v>14.038039502560352</v>
      </c>
      <c r="R73" s="50">
        <v>51</v>
      </c>
      <c r="S73" s="53">
        <v>0.24399999999999999</v>
      </c>
      <c r="T73" s="50">
        <v>47</v>
      </c>
      <c r="U73" s="53">
        <f t="shared" si="37"/>
        <v>6.8713450292397657E-2</v>
      </c>
      <c r="V73" s="55"/>
      <c r="W73" s="74">
        <v>0</v>
      </c>
    </row>
    <row r="74" spans="1:23" ht="15" customHeight="1">
      <c r="A74" s="48" t="s">
        <v>270</v>
      </c>
      <c r="B74" s="56"/>
      <c r="C74" s="50" t="s">
        <v>1065</v>
      </c>
      <c r="D74" s="50" t="s">
        <v>2723</v>
      </c>
      <c r="E74" s="50" t="s">
        <v>404</v>
      </c>
      <c r="F74" s="1093" t="str">
        <f t="shared" si="33"/>
        <v>金沢大学附属病院東病棟３階</v>
      </c>
      <c r="G74" s="51" t="s">
        <v>2715</v>
      </c>
      <c r="H74" s="50" t="s">
        <v>2725</v>
      </c>
      <c r="I74" s="50">
        <v>29</v>
      </c>
      <c r="J74" s="50">
        <v>29</v>
      </c>
      <c r="K74" s="50">
        <v>13</v>
      </c>
      <c r="L74" s="50">
        <v>547</v>
      </c>
      <c r="M74" s="50">
        <v>8342</v>
      </c>
      <c r="N74" s="50">
        <v>554</v>
      </c>
      <c r="O74" s="52">
        <f t="shared" si="34"/>
        <v>22.854794520547944</v>
      </c>
      <c r="P74" s="53">
        <f t="shared" si="35"/>
        <v>0.78809636277751538</v>
      </c>
      <c r="Q74" s="54">
        <f t="shared" si="36"/>
        <v>15.153496821071753</v>
      </c>
      <c r="R74" s="50">
        <v>19</v>
      </c>
      <c r="S74" s="53">
        <v>0</v>
      </c>
      <c r="T74" s="50">
        <v>51</v>
      </c>
      <c r="U74" s="53">
        <f t="shared" si="37"/>
        <v>9.3235831809872036E-2</v>
      </c>
      <c r="V74" s="55"/>
      <c r="W74" s="74">
        <v>0</v>
      </c>
    </row>
    <row r="75" spans="1:23" ht="15" customHeight="1">
      <c r="A75" s="48" t="s">
        <v>270</v>
      </c>
      <c r="B75" s="56"/>
      <c r="C75" s="50" t="s">
        <v>1065</v>
      </c>
      <c r="D75" s="50" t="s">
        <v>2723</v>
      </c>
      <c r="E75" s="50" t="s">
        <v>2404</v>
      </c>
      <c r="F75" s="1093" t="str">
        <f t="shared" si="33"/>
        <v>金沢大学附属病院東病棟４階</v>
      </c>
      <c r="G75" s="51" t="s">
        <v>2726</v>
      </c>
      <c r="H75" s="50" t="s">
        <v>2724</v>
      </c>
      <c r="I75" s="50">
        <v>49</v>
      </c>
      <c r="J75" s="50">
        <v>49</v>
      </c>
      <c r="K75" s="50">
        <v>1</v>
      </c>
      <c r="L75" s="50">
        <v>260</v>
      </c>
      <c r="M75" s="50">
        <v>2304</v>
      </c>
      <c r="N75" s="50">
        <v>250</v>
      </c>
      <c r="O75" s="52">
        <f t="shared" si="34"/>
        <v>6.3123287671232875</v>
      </c>
      <c r="P75" s="53">
        <f t="shared" si="35"/>
        <v>0.12882303606374057</v>
      </c>
      <c r="Q75" s="54">
        <f t="shared" si="36"/>
        <v>9.0352941176470587</v>
      </c>
      <c r="R75" s="50">
        <v>85</v>
      </c>
      <c r="S75" s="53">
        <v>0.34100000000000003</v>
      </c>
      <c r="T75" s="50">
        <v>92</v>
      </c>
      <c r="U75" s="53">
        <f t="shared" si="37"/>
        <v>0.35384615384615387</v>
      </c>
      <c r="V75" s="55"/>
      <c r="W75" s="74">
        <v>0</v>
      </c>
    </row>
    <row r="76" spans="1:23" ht="15" customHeight="1">
      <c r="A76" s="48" t="s">
        <v>270</v>
      </c>
      <c r="B76" s="56"/>
      <c r="C76" s="50" t="s">
        <v>1065</v>
      </c>
      <c r="D76" s="50" t="s">
        <v>2723</v>
      </c>
      <c r="E76" s="50" t="s">
        <v>2405</v>
      </c>
      <c r="F76" s="1093" t="str">
        <f t="shared" si="33"/>
        <v>金沢大学附属病院東病棟５階</v>
      </c>
      <c r="G76" s="51" t="s">
        <v>541</v>
      </c>
      <c r="H76" s="50" t="s">
        <v>2724</v>
      </c>
      <c r="I76" s="50">
        <v>50</v>
      </c>
      <c r="J76" s="50">
        <v>49</v>
      </c>
      <c r="K76" s="50">
        <v>9</v>
      </c>
      <c r="L76" s="50">
        <v>1461</v>
      </c>
      <c r="M76" s="50">
        <v>11199</v>
      </c>
      <c r="N76" s="50">
        <v>1477</v>
      </c>
      <c r="O76" s="52">
        <f t="shared" si="34"/>
        <v>30.682191780821917</v>
      </c>
      <c r="P76" s="53">
        <f t="shared" si="35"/>
        <v>0.61364383561643832</v>
      </c>
      <c r="Q76" s="54">
        <f t="shared" si="36"/>
        <v>7.6235534377127294</v>
      </c>
      <c r="R76" s="50">
        <v>36</v>
      </c>
      <c r="S76" s="53">
        <v>0.49399999999999999</v>
      </c>
      <c r="T76" s="50">
        <v>34</v>
      </c>
      <c r="U76" s="53">
        <f t="shared" si="37"/>
        <v>2.3271731690622861E-2</v>
      </c>
      <c r="V76" s="55"/>
      <c r="W76" s="74">
        <v>0</v>
      </c>
    </row>
    <row r="77" spans="1:23" ht="15" customHeight="1">
      <c r="A77" s="48" t="s">
        <v>270</v>
      </c>
      <c r="B77" s="56"/>
      <c r="C77" s="50" t="s">
        <v>1065</v>
      </c>
      <c r="D77" s="50" t="s">
        <v>2723</v>
      </c>
      <c r="E77" s="50" t="s">
        <v>2403</v>
      </c>
      <c r="F77" s="1093" t="str">
        <f t="shared" si="33"/>
        <v>金沢大学附属病院東病棟６階</v>
      </c>
      <c r="G77" s="51" t="s">
        <v>2727</v>
      </c>
      <c r="H77" s="50" t="s">
        <v>2724</v>
      </c>
      <c r="I77" s="50">
        <v>48</v>
      </c>
      <c r="J77" s="50">
        <v>48</v>
      </c>
      <c r="K77" s="50">
        <v>29</v>
      </c>
      <c r="L77" s="50">
        <v>834</v>
      </c>
      <c r="M77" s="50">
        <v>15706</v>
      </c>
      <c r="N77" s="50">
        <v>843</v>
      </c>
      <c r="O77" s="52">
        <f t="shared" si="34"/>
        <v>43.030136986301372</v>
      </c>
      <c r="P77" s="53">
        <f t="shared" si="35"/>
        <v>0.89646118721461188</v>
      </c>
      <c r="Q77" s="54">
        <f t="shared" si="36"/>
        <v>18.731067382230172</v>
      </c>
      <c r="R77" s="50">
        <v>21</v>
      </c>
      <c r="S77" s="53">
        <v>0.26899999999999996</v>
      </c>
      <c r="T77" s="50">
        <v>98</v>
      </c>
      <c r="U77" s="53">
        <f t="shared" si="37"/>
        <v>0.11750599520383694</v>
      </c>
      <c r="V77" s="55"/>
      <c r="W77" s="74">
        <v>0</v>
      </c>
    </row>
    <row r="78" spans="1:23" ht="15" customHeight="1">
      <c r="A78" s="48" t="s">
        <v>270</v>
      </c>
      <c r="B78" s="56"/>
      <c r="C78" s="50" t="s">
        <v>1065</v>
      </c>
      <c r="D78" s="50" t="s">
        <v>2723</v>
      </c>
      <c r="E78" s="50" t="s">
        <v>2402</v>
      </c>
      <c r="F78" s="1093" t="str">
        <f t="shared" si="33"/>
        <v>金沢大学附属病院東病棟７階</v>
      </c>
      <c r="G78" s="51" t="s">
        <v>2695</v>
      </c>
      <c r="H78" s="50" t="s">
        <v>2724</v>
      </c>
      <c r="I78" s="50">
        <v>50</v>
      </c>
      <c r="J78" s="50">
        <v>50</v>
      </c>
      <c r="K78" s="50">
        <v>16</v>
      </c>
      <c r="L78" s="50">
        <v>1196</v>
      </c>
      <c r="M78" s="50">
        <v>15112</v>
      </c>
      <c r="N78" s="50">
        <v>1215</v>
      </c>
      <c r="O78" s="52">
        <f t="shared" si="34"/>
        <v>41.402739726027399</v>
      </c>
      <c r="P78" s="53">
        <f t="shared" si="35"/>
        <v>0.82805479452054798</v>
      </c>
      <c r="Q78" s="54">
        <f t="shared" si="36"/>
        <v>12.535877229365408</v>
      </c>
      <c r="R78" s="50">
        <v>112</v>
      </c>
      <c r="S78" s="53">
        <v>0.252</v>
      </c>
      <c r="T78" s="50">
        <v>185</v>
      </c>
      <c r="U78" s="53">
        <f t="shared" si="37"/>
        <v>0.15468227424749165</v>
      </c>
      <c r="V78" s="55"/>
      <c r="W78" s="74">
        <v>0</v>
      </c>
    </row>
    <row r="79" spans="1:23" ht="15" customHeight="1">
      <c r="A79" s="48" t="s">
        <v>270</v>
      </c>
      <c r="B79" s="56"/>
      <c r="C79" s="50" t="s">
        <v>1065</v>
      </c>
      <c r="D79" s="50" t="s">
        <v>2723</v>
      </c>
      <c r="E79" s="50" t="s">
        <v>2401</v>
      </c>
      <c r="F79" s="1093" t="str">
        <f t="shared" si="33"/>
        <v>金沢大学附属病院東病棟８階</v>
      </c>
      <c r="G79" s="51" t="s">
        <v>2728</v>
      </c>
      <c r="H79" s="50" t="s">
        <v>2724</v>
      </c>
      <c r="I79" s="50">
        <v>50</v>
      </c>
      <c r="J79" s="50">
        <v>50</v>
      </c>
      <c r="K79" s="50">
        <v>12</v>
      </c>
      <c r="L79" s="50">
        <v>1264</v>
      </c>
      <c r="M79" s="50">
        <v>15703</v>
      </c>
      <c r="N79" s="50">
        <v>1269</v>
      </c>
      <c r="O79" s="52">
        <f t="shared" si="34"/>
        <v>43.021917808219179</v>
      </c>
      <c r="P79" s="53">
        <f t="shared" si="35"/>
        <v>0.86043835616438358</v>
      </c>
      <c r="Q79" s="54">
        <f t="shared" si="36"/>
        <v>12.398736675878405</v>
      </c>
      <c r="R79" s="50">
        <v>81</v>
      </c>
      <c r="S79" s="53">
        <v>0.42100000000000004</v>
      </c>
      <c r="T79" s="50">
        <v>100</v>
      </c>
      <c r="U79" s="53">
        <f t="shared" si="37"/>
        <v>7.9113924050632917E-2</v>
      </c>
      <c r="V79" s="55"/>
      <c r="W79" s="74">
        <v>224</v>
      </c>
    </row>
    <row r="80" spans="1:23" ht="15" customHeight="1">
      <c r="A80" s="48" t="s">
        <v>270</v>
      </c>
      <c r="B80" s="56"/>
      <c r="C80" s="50" t="s">
        <v>1065</v>
      </c>
      <c r="D80" s="50" t="s">
        <v>2723</v>
      </c>
      <c r="E80" s="50" t="s">
        <v>2400</v>
      </c>
      <c r="F80" s="1093" t="str">
        <f t="shared" si="33"/>
        <v>金沢大学附属病院東病棟９階</v>
      </c>
      <c r="G80" s="51" t="s">
        <v>2708</v>
      </c>
      <c r="H80" s="50" t="s">
        <v>2724</v>
      </c>
      <c r="I80" s="50">
        <v>44</v>
      </c>
      <c r="J80" s="50">
        <v>43</v>
      </c>
      <c r="K80" s="50">
        <v>14</v>
      </c>
      <c r="L80" s="50">
        <v>855</v>
      </c>
      <c r="M80" s="50">
        <v>11210</v>
      </c>
      <c r="N80" s="50">
        <v>853</v>
      </c>
      <c r="O80" s="52">
        <f t="shared" si="34"/>
        <v>30.712328767123289</v>
      </c>
      <c r="P80" s="53">
        <f t="shared" si="35"/>
        <v>0.69800747198007473</v>
      </c>
      <c r="Q80" s="54">
        <f t="shared" si="36"/>
        <v>13.126463700234192</v>
      </c>
      <c r="R80" s="50">
        <v>86</v>
      </c>
      <c r="S80" s="53">
        <v>0.21</v>
      </c>
      <c r="T80" s="50">
        <v>77</v>
      </c>
      <c r="U80" s="53">
        <f t="shared" si="37"/>
        <v>9.005847953216374E-2</v>
      </c>
      <c r="V80" s="55"/>
      <c r="W80" s="74">
        <v>0</v>
      </c>
    </row>
    <row r="81" spans="1:23" ht="15" customHeight="1">
      <c r="A81" s="48" t="s">
        <v>270</v>
      </c>
      <c r="B81" s="56"/>
      <c r="C81" s="50" t="s">
        <v>1065</v>
      </c>
      <c r="D81" s="50" t="s">
        <v>2723</v>
      </c>
      <c r="E81" s="50" t="s">
        <v>2399</v>
      </c>
      <c r="F81" s="1093" t="str">
        <f t="shared" si="33"/>
        <v>金沢大学附属病院東病棟１０階</v>
      </c>
      <c r="G81" s="51" t="s">
        <v>2729</v>
      </c>
      <c r="H81" s="50" t="s">
        <v>2724</v>
      </c>
      <c r="I81" s="50">
        <v>49</v>
      </c>
      <c r="J81" s="50">
        <v>47</v>
      </c>
      <c r="K81" s="50">
        <v>17</v>
      </c>
      <c r="L81" s="50">
        <v>931</v>
      </c>
      <c r="M81" s="50">
        <v>13175</v>
      </c>
      <c r="N81" s="50">
        <v>974</v>
      </c>
      <c r="O81" s="52">
        <f t="shared" si="34"/>
        <v>36.095890410958901</v>
      </c>
      <c r="P81" s="53">
        <f t="shared" si="35"/>
        <v>0.73665082471344701</v>
      </c>
      <c r="Q81" s="54">
        <f t="shared" si="36"/>
        <v>13.832020997375327</v>
      </c>
      <c r="R81" s="50">
        <v>57</v>
      </c>
      <c r="S81" s="53">
        <v>0.28699999999999998</v>
      </c>
      <c r="T81" s="50">
        <v>70</v>
      </c>
      <c r="U81" s="53">
        <f t="shared" si="37"/>
        <v>7.5187969924812026E-2</v>
      </c>
      <c r="V81" s="55"/>
      <c r="W81" s="74">
        <v>0</v>
      </c>
    </row>
    <row r="82" spans="1:23" ht="15" customHeight="1">
      <c r="A82" s="48" t="s">
        <v>270</v>
      </c>
      <c r="B82" s="56"/>
      <c r="C82" s="50" t="s">
        <v>1065</v>
      </c>
      <c r="D82" s="50" t="s">
        <v>2723</v>
      </c>
      <c r="E82" s="50" t="s">
        <v>2398</v>
      </c>
      <c r="F82" s="1093" t="str">
        <f t="shared" si="33"/>
        <v>金沢大学附属病院西病棟２階</v>
      </c>
      <c r="G82" s="51" t="s">
        <v>2688</v>
      </c>
      <c r="H82" s="50" t="s">
        <v>2724</v>
      </c>
      <c r="I82" s="50">
        <v>45</v>
      </c>
      <c r="J82" s="50">
        <v>45</v>
      </c>
      <c r="K82" s="50">
        <v>15</v>
      </c>
      <c r="L82" s="50">
        <v>889</v>
      </c>
      <c r="M82" s="50">
        <v>12241</v>
      </c>
      <c r="N82" s="50">
        <v>937</v>
      </c>
      <c r="O82" s="52">
        <f t="shared" si="34"/>
        <v>33.536986301369865</v>
      </c>
      <c r="P82" s="53">
        <f t="shared" si="35"/>
        <v>0.74526636225266363</v>
      </c>
      <c r="Q82" s="54">
        <f t="shared" si="36"/>
        <v>13.407447973713033</v>
      </c>
      <c r="R82" s="50">
        <v>93</v>
      </c>
      <c r="S82" s="53">
        <v>0.38299999999999995</v>
      </c>
      <c r="T82" s="50">
        <v>122</v>
      </c>
      <c r="U82" s="53">
        <f t="shared" si="37"/>
        <v>0.13723284589426321</v>
      </c>
      <c r="V82" s="55"/>
      <c r="W82" s="74">
        <v>0</v>
      </c>
    </row>
    <row r="83" spans="1:23" ht="15" customHeight="1">
      <c r="A83" s="48" t="s">
        <v>270</v>
      </c>
      <c r="B83" s="56"/>
      <c r="C83" s="50" t="s">
        <v>1065</v>
      </c>
      <c r="D83" s="50" t="s">
        <v>2723</v>
      </c>
      <c r="E83" s="50" t="s">
        <v>2410</v>
      </c>
      <c r="F83" s="1093" t="str">
        <f t="shared" si="33"/>
        <v>金沢大学附属病院西病棟３階</v>
      </c>
      <c r="G83" s="51" t="s">
        <v>2730</v>
      </c>
      <c r="H83" s="50" t="s">
        <v>2724</v>
      </c>
      <c r="I83" s="50">
        <v>49</v>
      </c>
      <c r="J83" s="50">
        <v>49</v>
      </c>
      <c r="K83" s="50">
        <v>17</v>
      </c>
      <c r="L83" s="50">
        <v>1327</v>
      </c>
      <c r="M83" s="50">
        <v>14797</v>
      </c>
      <c r="N83" s="50">
        <v>1349</v>
      </c>
      <c r="O83" s="52">
        <f t="shared" si="34"/>
        <v>40.539726027397258</v>
      </c>
      <c r="P83" s="53">
        <f t="shared" si="35"/>
        <v>0.82734134749790322</v>
      </c>
      <c r="Q83" s="54">
        <f t="shared" si="36"/>
        <v>11.059043348281017</v>
      </c>
      <c r="R83" s="50">
        <v>19</v>
      </c>
      <c r="S83" s="53">
        <v>0.26500000000000001</v>
      </c>
      <c r="T83" s="50">
        <v>47</v>
      </c>
      <c r="U83" s="53">
        <f t="shared" si="37"/>
        <v>3.5418236623963831E-2</v>
      </c>
      <c r="V83" s="55"/>
      <c r="W83" s="74">
        <v>0</v>
      </c>
    </row>
    <row r="84" spans="1:23" ht="15" customHeight="1">
      <c r="A84" s="48" t="s">
        <v>270</v>
      </c>
      <c r="B84" s="56"/>
      <c r="C84" s="50" t="s">
        <v>1065</v>
      </c>
      <c r="D84" s="50" t="s">
        <v>2723</v>
      </c>
      <c r="E84" s="50" t="s">
        <v>2411</v>
      </c>
      <c r="F84" s="1093" t="str">
        <f t="shared" si="33"/>
        <v>金沢大学附属病院西病棟５階</v>
      </c>
      <c r="G84" s="51" t="s">
        <v>541</v>
      </c>
      <c r="H84" s="50" t="s">
        <v>2724</v>
      </c>
      <c r="I84" s="50">
        <v>15</v>
      </c>
      <c r="J84" s="50">
        <v>15</v>
      </c>
      <c r="K84" s="50">
        <v>4</v>
      </c>
      <c r="L84" s="50">
        <v>388</v>
      </c>
      <c r="M84" s="50">
        <v>4567</v>
      </c>
      <c r="N84" s="50">
        <v>401</v>
      </c>
      <c r="O84" s="52">
        <f t="shared" si="34"/>
        <v>12.512328767123288</v>
      </c>
      <c r="P84" s="53">
        <f t="shared" si="35"/>
        <v>0.83415525114155253</v>
      </c>
      <c r="Q84" s="54">
        <f t="shared" si="36"/>
        <v>11.576679340937895</v>
      </c>
      <c r="R84" s="50">
        <v>26</v>
      </c>
      <c r="S84" s="53">
        <v>0.5</v>
      </c>
      <c r="T84" s="50">
        <v>122</v>
      </c>
      <c r="U84" s="53">
        <f t="shared" si="37"/>
        <v>0.31443298969072164</v>
      </c>
      <c r="V84" s="55"/>
      <c r="W84" s="74">
        <v>0</v>
      </c>
    </row>
    <row r="85" spans="1:23" ht="15" customHeight="1">
      <c r="A85" s="48" t="s">
        <v>270</v>
      </c>
      <c r="B85" s="56"/>
      <c r="C85" s="50" t="s">
        <v>1065</v>
      </c>
      <c r="D85" s="50" t="s">
        <v>2723</v>
      </c>
      <c r="E85" s="50" t="s">
        <v>2412</v>
      </c>
      <c r="F85" s="1093" t="str">
        <f t="shared" si="33"/>
        <v>金沢大学附属病院西病棟６階</v>
      </c>
      <c r="G85" s="51" t="s">
        <v>2731</v>
      </c>
      <c r="H85" s="50" t="s">
        <v>2724</v>
      </c>
      <c r="I85" s="50">
        <v>50</v>
      </c>
      <c r="J85" s="50">
        <v>50</v>
      </c>
      <c r="K85" s="50">
        <v>12</v>
      </c>
      <c r="L85" s="50">
        <v>923</v>
      </c>
      <c r="M85" s="50">
        <v>13948</v>
      </c>
      <c r="N85" s="50">
        <v>1026</v>
      </c>
      <c r="O85" s="52">
        <f t="shared" si="34"/>
        <v>38.213698630136989</v>
      </c>
      <c r="P85" s="53">
        <f t="shared" si="35"/>
        <v>0.76427397260273977</v>
      </c>
      <c r="Q85" s="54">
        <f t="shared" si="36"/>
        <v>14.312981015905592</v>
      </c>
      <c r="R85" s="50">
        <v>31</v>
      </c>
      <c r="S85" s="53">
        <v>0.247</v>
      </c>
      <c r="T85" s="50">
        <v>207</v>
      </c>
      <c r="U85" s="53">
        <f t="shared" si="37"/>
        <v>0.22426868905742145</v>
      </c>
      <c r="V85" s="55"/>
      <c r="W85" s="74">
        <v>0</v>
      </c>
    </row>
    <row r="86" spans="1:23" ht="15" customHeight="1">
      <c r="A86" s="48" t="s">
        <v>270</v>
      </c>
      <c r="B86" s="56"/>
      <c r="C86" s="50" t="s">
        <v>1065</v>
      </c>
      <c r="D86" s="50" t="s">
        <v>2723</v>
      </c>
      <c r="E86" s="50" t="s">
        <v>2408</v>
      </c>
      <c r="F86" s="1093" t="str">
        <f t="shared" si="33"/>
        <v>金沢大学附属病院西病棟７階</v>
      </c>
      <c r="G86" s="51" t="s">
        <v>2689</v>
      </c>
      <c r="H86" s="50" t="s">
        <v>2724</v>
      </c>
      <c r="I86" s="50">
        <v>50</v>
      </c>
      <c r="J86" s="50">
        <v>49</v>
      </c>
      <c r="K86" s="50">
        <v>22</v>
      </c>
      <c r="L86" s="50">
        <v>916</v>
      </c>
      <c r="M86" s="50">
        <v>14279</v>
      </c>
      <c r="N86" s="50">
        <v>925</v>
      </c>
      <c r="O86" s="52">
        <f t="shared" si="34"/>
        <v>39.12054794520548</v>
      </c>
      <c r="P86" s="53">
        <f t="shared" si="35"/>
        <v>0.78241095890410961</v>
      </c>
      <c r="Q86" s="54">
        <f t="shared" si="36"/>
        <v>15.512221618685498</v>
      </c>
      <c r="R86" s="50">
        <v>62</v>
      </c>
      <c r="S86" s="53">
        <v>0.433</v>
      </c>
      <c r="T86" s="50">
        <v>43</v>
      </c>
      <c r="U86" s="53">
        <f t="shared" si="37"/>
        <v>4.6943231441048033E-2</v>
      </c>
      <c r="V86" s="55"/>
      <c r="W86" s="74">
        <v>0</v>
      </c>
    </row>
    <row r="87" spans="1:23" ht="15" customHeight="1">
      <c r="A87" s="48" t="s">
        <v>270</v>
      </c>
      <c r="B87" s="56"/>
      <c r="C87" s="50" t="s">
        <v>1065</v>
      </c>
      <c r="D87" s="50" t="s">
        <v>2723</v>
      </c>
      <c r="E87" s="50" t="s">
        <v>2407</v>
      </c>
      <c r="F87" s="1093" t="str">
        <f t="shared" si="33"/>
        <v>金沢大学附属病院西病棟８階</v>
      </c>
      <c r="G87" s="51" t="s">
        <v>2732</v>
      </c>
      <c r="H87" s="50" t="s">
        <v>2724</v>
      </c>
      <c r="I87" s="50">
        <v>50</v>
      </c>
      <c r="J87" s="50">
        <v>50</v>
      </c>
      <c r="K87" s="50">
        <v>19</v>
      </c>
      <c r="L87" s="50">
        <v>963</v>
      </c>
      <c r="M87" s="50">
        <v>14012</v>
      </c>
      <c r="N87" s="50">
        <v>1054</v>
      </c>
      <c r="O87" s="52">
        <f t="shared" si="34"/>
        <v>38.389041095890413</v>
      </c>
      <c r="P87" s="53">
        <f t="shared" si="35"/>
        <v>0.76778082191780817</v>
      </c>
      <c r="Q87" s="54">
        <f t="shared" si="36"/>
        <v>13.893901834407536</v>
      </c>
      <c r="R87" s="50">
        <v>94</v>
      </c>
      <c r="S87" s="53">
        <v>0.39899999999999997</v>
      </c>
      <c r="T87" s="50">
        <v>116</v>
      </c>
      <c r="U87" s="53">
        <f t="shared" si="37"/>
        <v>0.12045690550363447</v>
      </c>
      <c r="V87" s="55"/>
      <c r="W87" s="74">
        <v>0</v>
      </c>
    </row>
    <row r="88" spans="1:23" ht="15" customHeight="1">
      <c r="A88" s="48" t="s">
        <v>270</v>
      </c>
      <c r="B88" s="56"/>
      <c r="C88" s="50" t="s">
        <v>1065</v>
      </c>
      <c r="D88" s="50" t="s">
        <v>2723</v>
      </c>
      <c r="E88" s="50" t="s">
        <v>2409</v>
      </c>
      <c r="F88" s="1093" t="str">
        <f t="shared" si="33"/>
        <v>金沢大学附属病院西病棟１０階</v>
      </c>
      <c r="G88" s="51" t="s">
        <v>2733</v>
      </c>
      <c r="H88" s="50" t="s">
        <v>2724</v>
      </c>
      <c r="I88" s="50">
        <v>42</v>
      </c>
      <c r="J88" s="50">
        <v>39</v>
      </c>
      <c r="K88" s="50">
        <v>16</v>
      </c>
      <c r="L88" s="50">
        <v>639</v>
      </c>
      <c r="M88" s="50">
        <v>10429</v>
      </c>
      <c r="N88" s="50">
        <v>650</v>
      </c>
      <c r="O88" s="52">
        <f t="shared" si="34"/>
        <v>28.572602739726026</v>
      </c>
      <c r="P88" s="53">
        <f t="shared" si="35"/>
        <v>0.68030006523157205</v>
      </c>
      <c r="Q88" s="54">
        <f t="shared" si="36"/>
        <v>16.181536074476337</v>
      </c>
      <c r="R88" s="50">
        <v>32</v>
      </c>
      <c r="S88" s="53">
        <v>0.34600000000000003</v>
      </c>
      <c r="T88" s="50">
        <v>33</v>
      </c>
      <c r="U88" s="53">
        <f t="shared" si="37"/>
        <v>5.1643192488262914E-2</v>
      </c>
      <c r="V88" s="55"/>
      <c r="W88" s="74">
        <v>0</v>
      </c>
    </row>
    <row r="89" spans="1:23" ht="15" customHeight="1">
      <c r="A89" s="48" t="s">
        <v>270</v>
      </c>
      <c r="B89" s="56"/>
      <c r="C89" s="50" t="s">
        <v>1065</v>
      </c>
      <c r="D89" s="50" t="s">
        <v>2723</v>
      </c>
      <c r="E89" s="50" t="s">
        <v>1148</v>
      </c>
      <c r="F89" s="1093" t="str">
        <f t="shared" si="33"/>
        <v>金沢大学附属病院集中治療部</v>
      </c>
      <c r="G89" s="51" t="s">
        <v>2734</v>
      </c>
      <c r="H89" s="50" t="s">
        <v>2735</v>
      </c>
      <c r="I89" s="50">
        <v>22</v>
      </c>
      <c r="J89" s="50">
        <v>22</v>
      </c>
      <c r="K89" s="50">
        <v>7</v>
      </c>
      <c r="L89" s="50">
        <v>1668</v>
      </c>
      <c r="M89" s="50">
        <v>5054</v>
      </c>
      <c r="N89" s="50">
        <v>1671</v>
      </c>
      <c r="O89" s="52">
        <f>M89/365</f>
        <v>13.846575342465753</v>
      </c>
      <c r="P89" s="53">
        <f>M89/(I89*365)</f>
        <v>0.62938978829389791</v>
      </c>
      <c r="Q89" s="54">
        <f>M89/((L89+N89)/2)</f>
        <v>3.0272536687631026</v>
      </c>
      <c r="R89" s="50">
        <v>497</v>
      </c>
      <c r="S89" s="53">
        <v>0</v>
      </c>
      <c r="T89" s="50">
        <v>1276</v>
      </c>
      <c r="U89" s="53">
        <f>T89/L89</f>
        <v>0.76498800959232616</v>
      </c>
      <c r="V89" s="55"/>
      <c r="W89" s="74">
        <v>0</v>
      </c>
    </row>
    <row r="90" spans="1:23" ht="15" customHeight="1">
      <c r="A90" s="48" t="s">
        <v>270</v>
      </c>
      <c r="B90" s="56"/>
      <c r="C90" s="50" t="s">
        <v>1065</v>
      </c>
      <c r="D90" s="50" t="s">
        <v>2723</v>
      </c>
      <c r="E90" s="50" t="s">
        <v>445</v>
      </c>
      <c r="F90" s="1093" t="str">
        <f t="shared" si="33"/>
        <v>金沢大学附属病院新生児集中治療室</v>
      </c>
      <c r="G90" s="51" t="s">
        <v>2715</v>
      </c>
      <c r="H90" s="50" t="s">
        <v>2736</v>
      </c>
      <c r="I90" s="50">
        <v>6</v>
      </c>
      <c r="J90" s="50">
        <v>6</v>
      </c>
      <c r="K90" s="50">
        <v>2</v>
      </c>
      <c r="L90" s="50">
        <v>101</v>
      </c>
      <c r="M90" s="50">
        <v>1627</v>
      </c>
      <c r="N90" s="50">
        <v>100</v>
      </c>
      <c r="O90" s="52">
        <f>M90/365</f>
        <v>4.4575342465753423</v>
      </c>
      <c r="P90" s="53">
        <f>M90/(I90*365)</f>
        <v>0.74292237442922371</v>
      </c>
      <c r="Q90" s="54">
        <f>M90/((L90+N90)/2)</f>
        <v>16.189054726368159</v>
      </c>
      <c r="R90" s="50">
        <v>18</v>
      </c>
      <c r="S90" s="53">
        <v>0</v>
      </c>
      <c r="T90" s="50">
        <v>4</v>
      </c>
      <c r="U90" s="53">
        <f>T90/L90</f>
        <v>3.9603960396039604E-2</v>
      </c>
      <c r="V90" s="55"/>
      <c r="W90" s="74">
        <v>0</v>
      </c>
    </row>
    <row r="91" spans="1:23" ht="15" customHeight="1">
      <c r="A91" s="48" t="s">
        <v>270</v>
      </c>
      <c r="B91" s="56"/>
      <c r="C91" s="50" t="s">
        <v>1065</v>
      </c>
      <c r="D91" s="50" t="s">
        <v>2723</v>
      </c>
      <c r="E91" s="50" t="s">
        <v>448</v>
      </c>
      <c r="F91" s="1093" t="str">
        <f t="shared" si="33"/>
        <v>金沢大学附属病院母体・胎児集中治療室</v>
      </c>
      <c r="G91" s="51" t="s">
        <v>541</v>
      </c>
      <c r="H91" s="50" t="s">
        <v>2737</v>
      </c>
      <c r="I91" s="50">
        <v>3</v>
      </c>
      <c r="J91" s="50">
        <v>3</v>
      </c>
      <c r="K91" s="50">
        <v>1</v>
      </c>
      <c r="L91" s="50">
        <v>54</v>
      </c>
      <c r="M91" s="50">
        <v>1055</v>
      </c>
      <c r="N91" s="50">
        <v>56</v>
      </c>
      <c r="O91" s="52">
        <f>M91/365</f>
        <v>2.8904109589041096</v>
      </c>
      <c r="P91" s="53">
        <f>M91/(I91*365)</f>
        <v>0.9634703196347032</v>
      </c>
      <c r="Q91" s="54">
        <f>M91/((L91+N91)/2)</f>
        <v>19.181818181818183</v>
      </c>
      <c r="R91" s="50">
        <v>29</v>
      </c>
      <c r="S91" s="53">
        <v>0</v>
      </c>
      <c r="T91" s="50">
        <v>15</v>
      </c>
      <c r="U91" s="53">
        <f>T91/L91</f>
        <v>0.27777777777777779</v>
      </c>
      <c r="V91" s="55"/>
      <c r="W91" s="74">
        <v>0</v>
      </c>
    </row>
    <row r="92" spans="1:23" ht="15" customHeight="1">
      <c r="A92" s="48" t="s">
        <v>270</v>
      </c>
      <c r="B92" s="56"/>
      <c r="C92" s="50" t="s">
        <v>1065</v>
      </c>
      <c r="D92" s="50" t="s">
        <v>2723</v>
      </c>
      <c r="E92" s="50" t="s">
        <v>451</v>
      </c>
      <c r="F92" s="1093" t="str">
        <f t="shared" si="33"/>
        <v>金沢大学附属病院新生児治療回復室</v>
      </c>
      <c r="G92" s="51" t="s">
        <v>2715</v>
      </c>
      <c r="H92" s="50" t="s">
        <v>2738</v>
      </c>
      <c r="I92" s="50">
        <v>12</v>
      </c>
      <c r="J92" s="50">
        <v>9</v>
      </c>
      <c r="K92" s="50">
        <v>2</v>
      </c>
      <c r="L92" s="50">
        <v>142</v>
      </c>
      <c r="M92" s="50">
        <v>1914</v>
      </c>
      <c r="N92" s="50">
        <v>130</v>
      </c>
      <c r="O92" s="52">
        <f>M92/365</f>
        <v>5.2438356164383562</v>
      </c>
      <c r="P92" s="53">
        <f>M92/(I92*365)</f>
        <v>0.43698630136986299</v>
      </c>
      <c r="Q92" s="54">
        <f>M92/((L92+N92)/2)</f>
        <v>14.073529411764707</v>
      </c>
      <c r="R92" s="50">
        <v>0</v>
      </c>
      <c r="S92" s="53">
        <v>0</v>
      </c>
      <c r="T92" s="50">
        <v>96</v>
      </c>
      <c r="U92" s="53">
        <f>T92/L92</f>
        <v>0.676056338028169</v>
      </c>
      <c r="V92" s="55"/>
      <c r="W92" s="74">
        <v>0</v>
      </c>
    </row>
    <row r="93" spans="1:23" ht="15" customHeight="1">
      <c r="A93" s="48" t="s">
        <v>270</v>
      </c>
      <c r="B93" s="56"/>
      <c r="C93" s="50" t="s">
        <v>1065</v>
      </c>
      <c r="D93" s="50" t="s">
        <v>2739</v>
      </c>
      <c r="E93" s="50" t="s">
        <v>455</v>
      </c>
      <c r="F93" s="1093" t="str">
        <f t="shared" si="33"/>
        <v>金沢医療センター南２病棟</v>
      </c>
      <c r="G93" s="51" t="s">
        <v>2689</v>
      </c>
      <c r="H93" s="50" t="s">
        <v>2686</v>
      </c>
      <c r="I93" s="50">
        <v>48</v>
      </c>
      <c r="J93" s="50">
        <v>47</v>
      </c>
      <c r="K93" s="50">
        <v>23</v>
      </c>
      <c r="L93" s="50">
        <v>897</v>
      </c>
      <c r="M93" s="50">
        <v>13640</v>
      </c>
      <c r="N93" s="50">
        <v>911</v>
      </c>
      <c r="O93" s="52">
        <f t="shared" si="34"/>
        <v>37.369863013698627</v>
      </c>
      <c r="P93" s="53">
        <f t="shared" si="35"/>
        <v>0.77853881278538817</v>
      </c>
      <c r="Q93" s="54">
        <f t="shared" si="36"/>
        <v>15.08849557522124</v>
      </c>
      <c r="R93" s="50">
        <v>345</v>
      </c>
      <c r="S93" s="53">
        <v>0.41200000000000003</v>
      </c>
      <c r="T93" s="50">
        <v>73</v>
      </c>
      <c r="U93" s="53">
        <f t="shared" si="37"/>
        <v>8.1382385730211823E-2</v>
      </c>
      <c r="V93" s="55"/>
      <c r="W93" s="74">
        <v>0</v>
      </c>
    </row>
    <row r="94" spans="1:23" ht="15" customHeight="1">
      <c r="A94" s="48" t="s">
        <v>270</v>
      </c>
      <c r="B94" s="56"/>
      <c r="C94" s="50" t="s">
        <v>1065</v>
      </c>
      <c r="D94" s="50" t="s">
        <v>2739</v>
      </c>
      <c r="E94" s="50" t="s">
        <v>456</v>
      </c>
      <c r="F94" s="1093" t="str">
        <f t="shared" si="33"/>
        <v>金沢医療センター南４病棟</v>
      </c>
      <c r="G94" s="51" t="s">
        <v>2687</v>
      </c>
      <c r="H94" s="50" t="s">
        <v>2686</v>
      </c>
      <c r="I94" s="50">
        <v>48</v>
      </c>
      <c r="J94" s="50">
        <v>48</v>
      </c>
      <c r="K94" s="50">
        <v>13</v>
      </c>
      <c r="L94" s="50">
        <v>1483</v>
      </c>
      <c r="M94" s="50">
        <v>14213</v>
      </c>
      <c r="N94" s="50">
        <v>1485</v>
      </c>
      <c r="O94" s="52">
        <f t="shared" si="34"/>
        <v>38.939726027397263</v>
      </c>
      <c r="P94" s="53">
        <f t="shared" si="35"/>
        <v>0.81124429223744288</v>
      </c>
      <c r="Q94" s="54">
        <f t="shared" si="36"/>
        <v>9.5774932614555262</v>
      </c>
      <c r="R94" s="50">
        <v>294</v>
      </c>
      <c r="S94" s="53">
        <v>0.35600000000000004</v>
      </c>
      <c r="T94" s="50">
        <v>306</v>
      </c>
      <c r="U94" s="53">
        <f t="shared" si="37"/>
        <v>0.20633850303438975</v>
      </c>
      <c r="V94" s="55"/>
      <c r="W94" s="74">
        <v>0</v>
      </c>
    </row>
    <row r="95" spans="1:23" ht="15" customHeight="1">
      <c r="A95" s="48" t="s">
        <v>270</v>
      </c>
      <c r="B95" s="56"/>
      <c r="C95" s="50" t="s">
        <v>1065</v>
      </c>
      <c r="D95" s="50" t="s">
        <v>2739</v>
      </c>
      <c r="E95" s="50" t="s">
        <v>457</v>
      </c>
      <c r="F95" s="1093" t="str">
        <f t="shared" si="33"/>
        <v>金沢医療センター南東６病棟</v>
      </c>
      <c r="G95" s="51" t="s">
        <v>2695</v>
      </c>
      <c r="H95" s="50" t="s">
        <v>2686</v>
      </c>
      <c r="I95" s="50">
        <v>54</v>
      </c>
      <c r="J95" s="50">
        <v>50</v>
      </c>
      <c r="K95" s="50">
        <v>26</v>
      </c>
      <c r="L95" s="50">
        <v>1325</v>
      </c>
      <c r="M95" s="50">
        <v>14029</v>
      </c>
      <c r="N95" s="50">
        <v>1338</v>
      </c>
      <c r="O95" s="52">
        <f t="shared" si="34"/>
        <v>38.435616438356163</v>
      </c>
      <c r="P95" s="53">
        <f t="shared" si="35"/>
        <v>0.71177067478437339</v>
      </c>
      <c r="Q95" s="54">
        <f t="shared" si="36"/>
        <v>10.536237326323695</v>
      </c>
      <c r="R95" s="50">
        <v>425</v>
      </c>
      <c r="S95" s="53">
        <v>0.30099999999999999</v>
      </c>
      <c r="T95" s="50">
        <v>277</v>
      </c>
      <c r="U95" s="53">
        <f t="shared" si="37"/>
        <v>0.2090566037735849</v>
      </c>
      <c r="V95" s="55"/>
      <c r="W95" s="74">
        <v>0</v>
      </c>
    </row>
    <row r="96" spans="1:23" ht="15" customHeight="1">
      <c r="A96" s="48" t="s">
        <v>270</v>
      </c>
      <c r="B96" s="56"/>
      <c r="C96" s="50" t="s">
        <v>1065</v>
      </c>
      <c r="D96" s="50" t="s">
        <v>2739</v>
      </c>
      <c r="E96" s="50" t="s">
        <v>458</v>
      </c>
      <c r="F96" s="1093" t="str">
        <f t="shared" si="33"/>
        <v>金沢医療センターＣＣＵ</v>
      </c>
      <c r="G96" s="51" t="s">
        <v>2695</v>
      </c>
      <c r="H96" s="50" t="s">
        <v>2720</v>
      </c>
      <c r="I96" s="50">
        <v>4</v>
      </c>
      <c r="J96" s="50">
        <v>4</v>
      </c>
      <c r="K96" s="50">
        <v>0</v>
      </c>
      <c r="L96" s="50">
        <v>261</v>
      </c>
      <c r="M96" s="50">
        <v>732</v>
      </c>
      <c r="N96" s="50">
        <v>260</v>
      </c>
      <c r="O96" s="52">
        <f t="shared" si="34"/>
        <v>2.0054794520547947</v>
      </c>
      <c r="P96" s="53">
        <f t="shared" si="35"/>
        <v>0.50136986301369868</v>
      </c>
      <c r="Q96" s="54">
        <f t="shared" si="36"/>
        <v>2.8099808061420344</v>
      </c>
      <c r="R96" s="50">
        <v>116</v>
      </c>
      <c r="S96" s="53">
        <v>0</v>
      </c>
      <c r="T96" s="50">
        <v>144</v>
      </c>
      <c r="U96" s="53">
        <f t="shared" si="37"/>
        <v>0.55172413793103448</v>
      </c>
      <c r="V96" s="55"/>
      <c r="W96" s="74">
        <v>0</v>
      </c>
    </row>
    <row r="97" spans="1:23" ht="15" customHeight="1">
      <c r="A97" s="48" t="s">
        <v>270</v>
      </c>
      <c r="B97" s="56"/>
      <c r="C97" s="50" t="s">
        <v>1065</v>
      </c>
      <c r="D97" s="50" t="s">
        <v>2739</v>
      </c>
      <c r="E97" s="50" t="s">
        <v>459</v>
      </c>
      <c r="F97" s="1093" t="str">
        <f t="shared" si="33"/>
        <v>金沢医療センター中３病棟</v>
      </c>
      <c r="G97" s="51" t="s">
        <v>2688</v>
      </c>
      <c r="H97" s="50" t="s">
        <v>2686</v>
      </c>
      <c r="I97" s="50">
        <v>37</v>
      </c>
      <c r="J97" s="50">
        <v>34</v>
      </c>
      <c r="K97" s="50">
        <v>13</v>
      </c>
      <c r="L97" s="50">
        <v>529</v>
      </c>
      <c r="M97" s="50">
        <v>10421</v>
      </c>
      <c r="N97" s="50">
        <v>525</v>
      </c>
      <c r="O97" s="52">
        <f t="shared" si="34"/>
        <v>28.550684931506851</v>
      </c>
      <c r="P97" s="53">
        <f t="shared" si="35"/>
        <v>0.77164013328396885</v>
      </c>
      <c r="Q97" s="54">
        <f t="shared" si="36"/>
        <v>19.774193548387096</v>
      </c>
      <c r="R97" s="50">
        <v>169</v>
      </c>
      <c r="S97" s="53">
        <v>0.22</v>
      </c>
      <c r="T97" s="50">
        <v>206</v>
      </c>
      <c r="U97" s="53">
        <f t="shared" si="37"/>
        <v>0.38941398865784499</v>
      </c>
      <c r="V97" s="55"/>
      <c r="W97" s="74">
        <v>0</v>
      </c>
    </row>
    <row r="98" spans="1:23" ht="15" customHeight="1">
      <c r="A98" s="48" t="s">
        <v>270</v>
      </c>
      <c r="B98" s="56"/>
      <c r="C98" s="50" t="s">
        <v>1065</v>
      </c>
      <c r="D98" s="50" t="s">
        <v>2739</v>
      </c>
      <c r="E98" s="50" t="s">
        <v>460</v>
      </c>
      <c r="F98" s="1093" t="str">
        <f t="shared" si="33"/>
        <v>金沢医療センターＩＣＵ</v>
      </c>
      <c r="G98" s="51" t="s">
        <v>2687</v>
      </c>
      <c r="H98" s="50" t="s">
        <v>2720</v>
      </c>
      <c r="I98" s="50">
        <v>6</v>
      </c>
      <c r="J98" s="50">
        <v>6</v>
      </c>
      <c r="K98" s="50">
        <v>0</v>
      </c>
      <c r="L98" s="50">
        <v>467</v>
      </c>
      <c r="M98" s="50">
        <v>1030</v>
      </c>
      <c r="N98" s="50">
        <v>469</v>
      </c>
      <c r="O98" s="52">
        <f t="shared" si="34"/>
        <v>2.8219178082191783</v>
      </c>
      <c r="P98" s="53">
        <f t="shared" si="35"/>
        <v>0.47031963470319632</v>
      </c>
      <c r="Q98" s="54">
        <f t="shared" si="36"/>
        <v>2.200854700854701</v>
      </c>
      <c r="R98" s="50">
        <v>175</v>
      </c>
      <c r="S98" s="53">
        <v>0</v>
      </c>
      <c r="T98" s="50">
        <v>291</v>
      </c>
      <c r="U98" s="53">
        <f t="shared" si="37"/>
        <v>0.6231263383297645</v>
      </c>
      <c r="V98" s="55"/>
      <c r="W98" s="74">
        <v>0</v>
      </c>
    </row>
    <row r="99" spans="1:23" ht="15" customHeight="1">
      <c r="A99" s="48" t="s">
        <v>270</v>
      </c>
      <c r="B99" s="56"/>
      <c r="C99" s="50" t="s">
        <v>1065</v>
      </c>
      <c r="D99" s="50" t="s">
        <v>2739</v>
      </c>
      <c r="E99" s="50" t="s">
        <v>461</v>
      </c>
      <c r="F99" s="1093" t="str">
        <f t="shared" si="33"/>
        <v>金沢医療センターＮＩＣＵ</v>
      </c>
      <c r="G99" s="51" t="s">
        <v>2715</v>
      </c>
      <c r="H99" s="50" t="s">
        <v>2740</v>
      </c>
      <c r="I99" s="50">
        <v>6</v>
      </c>
      <c r="J99" s="50">
        <v>0</v>
      </c>
      <c r="K99" s="50">
        <v>0</v>
      </c>
      <c r="L99" s="50">
        <v>0</v>
      </c>
      <c r="M99" s="50">
        <v>0</v>
      </c>
      <c r="N99" s="50">
        <v>0</v>
      </c>
      <c r="O99" s="52">
        <f t="shared" si="34"/>
        <v>0</v>
      </c>
      <c r="P99" s="53">
        <f t="shared" si="35"/>
        <v>0</v>
      </c>
      <c r="Q99" s="54">
        <v>0</v>
      </c>
      <c r="R99" s="50">
        <v>0</v>
      </c>
      <c r="S99" s="53">
        <v>0</v>
      </c>
      <c r="T99" s="50">
        <v>0</v>
      </c>
      <c r="U99" s="53">
        <v>0</v>
      </c>
      <c r="V99" s="55"/>
      <c r="W99" s="74">
        <v>0</v>
      </c>
    </row>
    <row r="100" spans="1:23" ht="15" customHeight="1">
      <c r="A100" s="48" t="s">
        <v>270</v>
      </c>
      <c r="B100" s="56"/>
      <c r="C100" s="50" t="s">
        <v>1065</v>
      </c>
      <c r="D100" s="50" t="s">
        <v>2741</v>
      </c>
      <c r="E100" s="50" t="s">
        <v>465</v>
      </c>
      <c r="F100" s="1093" t="str">
        <f t="shared" si="33"/>
        <v>金沢循環器病院２階病棟</v>
      </c>
      <c r="G100" s="51" t="s">
        <v>2731</v>
      </c>
      <c r="H100" s="50" t="s">
        <v>2685</v>
      </c>
      <c r="I100" s="50">
        <v>10</v>
      </c>
      <c r="J100" s="50">
        <v>10</v>
      </c>
      <c r="K100" s="50">
        <v>2</v>
      </c>
      <c r="L100" s="50">
        <v>569</v>
      </c>
      <c r="M100" s="50">
        <v>2409</v>
      </c>
      <c r="N100" s="50">
        <v>567</v>
      </c>
      <c r="O100" s="52">
        <f t="shared" si="34"/>
        <v>6.6</v>
      </c>
      <c r="P100" s="53">
        <f t="shared" si="35"/>
        <v>0.66</v>
      </c>
      <c r="Q100" s="54">
        <f t="shared" si="36"/>
        <v>4.2411971830985919</v>
      </c>
      <c r="R100" s="50">
        <v>298</v>
      </c>
      <c r="S100" s="53">
        <v>0</v>
      </c>
      <c r="T100" s="50">
        <v>214</v>
      </c>
      <c r="U100" s="53">
        <f t="shared" si="37"/>
        <v>0.37609841827768015</v>
      </c>
      <c r="V100" s="55"/>
      <c r="W100" s="74">
        <v>0</v>
      </c>
    </row>
    <row r="101" spans="1:23" ht="15" customHeight="1">
      <c r="A101" s="48" t="s">
        <v>270</v>
      </c>
      <c r="B101" s="56"/>
      <c r="C101" s="50" t="s">
        <v>1065</v>
      </c>
      <c r="D101" s="50" t="s">
        <v>20</v>
      </c>
      <c r="E101" s="50" t="s">
        <v>468</v>
      </c>
      <c r="F101" s="1093" t="str">
        <f t="shared" si="33"/>
        <v>石川県立中央病院５階東病棟</v>
      </c>
      <c r="G101" s="51" t="s">
        <v>2708</v>
      </c>
      <c r="H101" s="50" t="s">
        <v>2686</v>
      </c>
      <c r="I101" s="50">
        <v>42</v>
      </c>
      <c r="J101" s="50">
        <v>42</v>
      </c>
      <c r="K101" s="50">
        <v>16</v>
      </c>
      <c r="L101" s="50">
        <v>1802</v>
      </c>
      <c r="M101" s="50">
        <v>12230</v>
      </c>
      <c r="N101" s="50">
        <v>1637</v>
      </c>
      <c r="O101" s="52">
        <f t="shared" si="34"/>
        <v>33.506849315068493</v>
      </c>
      <c r="P101" s="53">
        <f t="shared" si="35"/>
        <v>0.79778212654924985</v>
      </c>
      <c r="Q101" s="54">
        <f t="shared" si="36"/>
        <v>7.1125327129979645</v>
      </c>
      <c r="R101" s="50">
        <v>548</v>
      </c>
      <c r="S101" s="53">
        <v>0.31</v>
      </c>
      <c r="T101" s="50">
        <v>293</v>
      </c>
      <c r="U101" s="53">
        <f t="shared" si="37"/>
        <v>0.16259711431742507</v>
      </c>
      <c r="V101" s="55"/>
      <c r="W101" s="74">
        <v>0</v>
      </c>
    </row>
    <row r="102" spans="1:23" ht="15" customHeight="1">
      <c r="A102" s="48" t="s">
        <v>270</v>
      </c>
      <c r="B102" s="56"/>
      <c r="C102" s="50" t="s">
        <v>1065</v>
      </c>
      <c r="D102" s="50" t="s">
        <v>20</v>
      </c>
      <c r="E102" s="50" t="s">
        <v>472</v>
      </c>
      <c r="F102" s="1093" t="str">
        <f t="shared" si="33"/>
        <v>石川県立中央病院６階西病棟</v>
      </c>
      <c r="G102" s="51" t="s">
        <v>2742</v>
      </c>
      <c r="H102" s="50" t="s">
        <v>2686</v>
      </c>
      <c r="I102" s="50">
        <v>48</v>
      </c>
      <c r="J102" s="50">
        <v>47</v>
      </c>
      <c r="K102" s="50">
        <v>16</v>
      </c>
      <c r="L102" s="50">
        <v>1985</v>
      </c>
      <c r="M102" s="50">
        <v>12639</v>
      </c>
      <c r="N102" s="50">
        <v>2022</v>
      </c>
      <c r="O102" s="52">
        <f t="shared" si="34"/>
        <v>34.627397260273973</v>
      </c>
      <c r="P102" s="53">
        <f t="shared" si="35"/>
        <v>0.72140410958904111</v>
      </c>
      <c r="Q102" s="54">
        <f t="shared" si="36"/>
        <v>6.3084601946593457</v>
      </c>
      <c r="R102" s="50">
        <v>349</v>
      </c>
      <c r="S102" s="53">
        <v>0.47899999999999998</v>
      </c>
      <c r="T102" s="50">
        <v>112</v>
      </c>
      <c r="U102" s="53">
        <f t="shared" si="37"/>
        <v>5.6423173803526447E-2</v>
      </c>
      <c r="V102" s="55"/>
      <c r="W102" s="74">
        <v>0</v>
      </c>
    </row>
    <row r="103" spans="1:23" ht="15" customHeight="1">
      <c r="A103" s="48" t="s">
        <v>270</v>
      </c>
      <c r="B103" s="56"/>
      <c r="C103" s="50" t="s">
        <v>1065</v>
      </c>
      <c r="D103" s="50" t="s">
        <v>20</v>
      </c>
      <c r="E103" s="50" t="s">
        <v>474</v>
      </c>
      <c r="F103" s="1093" t="str">
        <f t="shared" si="33"/>
        <v>石川県立中央病院７階東病棟</v>
      </c>
      <c r="G103" s="51" t="s">
        <v>2728</v>
      </c>
      <c r="H103" s="50" t="s">
        <v>2686</v>
      </c>
      <c r="I103" s="50">
        <v>48</v>
      </c>
      <c r="J103" s="50">
        <v>48</v>
      </c>
      <c r="K103" s="50">
        <v>16</v>
      </c>
      <c r="L103" s="50">
        <v>1584</v>
      </c>
      <c r="M103" s="50">
        <v>14133</v>
      </c>
      <c r="N103" s="50">
        <v>1462</v>
      </c>
      <c r="O103" s="52">
        <f t="shared" si="34"/>
        <v>38.720547945205482</v>
      </c>
      <c r="P103" s="53">
        <f t="shared" si="35"/>
        <v>0.80667808219178083</v>
      </c>
      <c r="Q103" s="54">
        <f t="shared" si="36"/>
        <v>9.2797110965200265</v>
      </c>
      <c r="R103" s="50">
        <v>488</v>
      </c>
      <c r="S103" s="53">
        <v>0.39100000000000001</v>
      </c>
      <c r="T103" s="50">
        <v>218</v>
      </c>
      <c r="U103" s="53">
        <f t="shared" si="37"/>
        <v>0.13762626262626262</v>
      </c>
      <c r="V103" s="55"/>
      <c r="W103" s="74">
        <v>0</v>
      </c>
    </row>
    <row r="104" spans="1:23" ht="15" customHeight="1">
      <c r="A104" s="48" t="s">
        <v>270</v>
      </c>
      <c r="B104" s="56"/>
      <c r="C104" s="50" t="s">
        <v>1065</v>
      </c>
      <c r="D104" s="50" t="s">
        <v>20</v>
      </c>
      <c r="E104" s="50" t="s">
        <v>476</v>
      </c>
      <c r="F104" s="1093" t="str">
        <f t="shared" si="33"/>
        <v>石川県立中央病院７階西病棟</v>
      </c>
      <c r="G104" s="51" t="s">
        <v>2732</v>
      </c>
      <c r="H104" s="50" t="s">
        <v>2686</v>
      </c>
      <c r="I104" s="50">
        <v>48</v>
      </c>
      <c r="J104" s="50">
        <v>46</v>
      </c>
      <c r="K104" s="50">
        <v>25</v>
      </c>
      <c r="L104" s="50">
        <v>1554</v>
      </c>
      <c r="M104" s="50">
        <v>13576</v>
      </c>
      <c r="N104" s="50">
        <v>1797</v>
      </c>
      <c r="O104" s="52">
        <f t="shared" si="34"/>
        <v>37.194520547945203</v>
      </c>
      <c r="P104" s="53">
        <f t="shared" si="35"/>
        <v>0.77488584474885847</v>
      </c>
      <c r="Q104" s="54">
        <f t="shared" si="36"/>
        <v>8.1026559236048943</v>
      </c>
      <c r="R104" s="50">
        <v>349</v>
      </c>
      <c r="S104" s="53">
        <v>0.4</v>
      </c>
      <c r="T104" s="50">
        <v>230</v>
      </c>
      <c r="U104" s="53">
        <f t="shared" si="37"/>
        <v>0.148005148005148</v>
      </c>
      <c r="V104" s="55"/>
      <c r="W104" s="74">
        <v>0</v>
      </c>
    </row>
    <row r="105" spans="1:23" ht="15" customHeight="1">
      <c r="A105" s="48" t="s">
        <v>270</v>
      </c>
      <c r="B105" s="56"/>
      <c r="C105" s="50" t="s">
        <v>1065</v>
      </c>
      <c r="D105" s="50" t="s">
        <v>20</v>
      </c>
      <c r="E105" s="50" t="s">
        <v>478</v>
      </c>
      <c r="F105" s="1093" t="str">
        <f t="shared" si="33"/>
        <v>石川県立中央病院８階東病棟</v>
      </c>
      <c r="G105" s="51" t="s">
        <v>2689</v>
      </c>
      <c r="H105" s="50" t="s">
        <v>2686</v>
      </c>
      <c r="I105" s="50">
        <v>48</v>
      </c>
      <c r="J105" s="50">
        <v>47</v>
      </c>
      <c r="K105" s="50">
        <v>9</v>
      </c>
      <c r="L105" s="50">
        <v>1239</v>
      </c>
      <c r="M105" s="50">
        <v>12129</v>
      </c>
      <c r="N105" s="50">
        <v>1309</v>
      </c>
      <c r="O105" s="52">
        <f t="shared" si="34"/>
        <v>33.230136986301368</v>
      </c>
      <c r="P105" s="53">
        <f t="shared" si="35"/>
        <v>0.69229452054794516</v>
      </c>
      <c r="Q105" s="54">
        <f t="shared" si="36"/>
        <v>9.5204081632653068</v>
      </c>
      <c r="R105" s="50">
        <v>343</v>
      </c>
      <c r="S105" s="53">
        <v>0.39299999999999996</v>
      </c>
      <c r="T105" s="50">
        <v>170</v>
      </c>
      <c r="U105" s="53">
        <f t="shared" si="37"/>
        <v>0.13720742534301855</v>
      </c>
      <c r="V105" s="55"/>
      <c r="W105" s="74">
        <v>0</v>
      </c>
    </row>
    <row r="106" spans="1:23" ht="15" customHeight="1">
      <c r="A106" s="48" t="s">
        <v>270</v>
      </c>
      <c r="B106" s="56"/>
      <c r="C106" s="50" t="s">
        <v>1065</v>
      </c>
      <c r="D106" s="50" t="s">
        <v>20</v>
      </c>
      <c r="E106" s="50" t="s">
        <v>479</v>
      </c>
      <c r="F106" s="1093" t="str">
        <f t="shared" si="33"/>
        <v>石川県立中央病院８階西病棟</v>
      </c>
      <c r="G106" s="51" t="s">
        <v>2728</v>
      </c>
      <c r="H106" s="50" t="s">
        <v>2686</v>
      </c>
      <c r="I106" s="50">
        <v>48</v>
      </c>
      <c r="J106" s="50">
        <v>48</v>
      </c>
      <c r="K106" s="50">
        <v>21</v>
      </c>
      <c r="L106" s="50">
        <v>2153</v>
      </c>
      <c r="M106" s="50">
        <v>13866</v>
      </c>
      <c r="N106" s="50">
        <v>2101</v>
      </c>
      <c r="O106" s="52">
        <f t="shared" si="34"/>
        <v>37.989041095890414</v>
      </c>
      <c r="P106" s="53">
        <f t="shared" si="35"/>
        <v>0.79143835616438352</v>
      </c>
      <c r="Q106" s="54">
        <f t="shared" si="36"/>
        <v>6.5190409026798308</v>
      </c>
      <c r="R106" s="50">
        <v>441</v>
      </c>
      <c r="S106" s="53">
        <v>0.34</v>
      </c>
      <c r="T106" s="50">
        <v>232</v>
      </c>
      <c r="U106" s="53">
        <f t="shared" si="37"/>
        <v>0.10775661867162099</v>
      </c>
      <c r="V106" s="55"/>
      <c r="W106" s="74">
        <v>0</v>
      </c>
    </row>
    <row r="107" spans="1:23" ht="15" customHeight="1">
      <c r="A107" s="48" t="s">
        <v>270</v>
      </c>
      <c r="B107" s="56"/>
      <c r="C107" s="50" t="s">
        <v>1065</v>
      </c>
      <c r="D107" s="50" t="s">
        <v>20</v>
      </c>
      <c r="E107" s="50" t="s">
        <v>2419</v>
      </c>
      <c r="F107" s="1093" t="str">
        <f t="shared" si="33"/>
        <v>石川県立中央病院１０階東病棟（９階東含む）</v>
      </c>
      <c r="G107" s="51" t="s">
        <v>2708</v>
      </c>
      <c r="H107" s="50" t="s">
        <v>2686</v>
      </c>
      <c r="I107" s="50">
        <v>88</v>
      </c>
      <c r="J107" s="50">
        <v>54</v>
      </c>
      <c r="K107" s="50">
        <v>6</v>
      </c>
      <c r="L107" s="50">
        <v>1087</v>
      </c>
      <c r="M107" s="50">
        <v>8230</v>
      </c>
      <c r="N107" s="50">
        <v>1237</v>
      </c>
      <c r="O107" s="52">
        <f t="shared" si="34"/>
        <v>22.547945205479451</v>
      </c>
      <c r="P107" s="53">
        <f t="shared" si="35"/>
        <v>0.25622665006226653</v>
      </c>
      <c r="Q107" s="54">
        <f t="shared" si="36"/>
        <v>7.0826161790017208</v>
      </c>
      <c r="R107" s="50">
        <v>778</v>
      </c>
      <c r="S107" s="53">
        <v>0.317</v>
      </c>
      <c r="T107" s="50">
        <v>195</v>
      </c>
      <c r="U107" s="53">
        <f t="shared" si="37"/>
        <v>0.17939282428702852</v>
      </c>
      <c r="V107" s="55"/>
      <c r="W107" s="74">
        <v>0</v>
      </c>
    </row>
    <row r="108" spans="1:23" ht="15" customHeight="1">
      <c r="A108" s="48" t="s">
        <v>270</v>
      </c>
      <c r="B108" s="56"/>
      <c r="C108" s="50" t="s">
        <v>1065</v>
      </c>
      <c r="D108" s="50" t="s">
        <v>20</v>
      </c>
      <c r="E108" s="50" t="s">
        <v>484</v>
      </c>
      <c r="F108" s="1093" t="str">
        <f t="shared" si="33"/>
        <v>石川県立中央病院救急集中治療室</v>
      </c>
      <c r="G108" s="51" t="s">
        <v>2695</v>
      </c>
      <c r="H108" s="50" t="s">
        <v>2743</v>
      </c>
      <c r="I108" s="50">
        <v>12</v>
      </c>
      <c r="J108" s="50">
        <v>12</v>
      </c>
      <c r="K108" s="50">
        <v>3</v>
      </c>
      <c r="L108" s="50">
        <v>161</v>
      </c>
      <c r="M108" s="50">
        <v>2741</v>
      </c>
      <c r="N108" s="50">
        <v>963</v>
      </c>
      <c r="O108" s="52">
        <f t="shared" si="34"/>
        <v>7.5095890410958903</v>
      </c>
      <c r="P108" s="53">
        <f t="shared" si="35"/>
        <v>0.6257990867579909</v>
      </c>
      <c r="Q108" s="54">
        <f t="shared" si="36"/>
        <v>4.8772241992882561</v>
      </c>
      <c r="R108" s="50">
        <v>135</v>
      </c>
      <c r="S108" s="53">
        <v>0</v>
      </c>
      <c r="T108" s="50">
        <v>0</v>
      </c>
      <c r="U108" s="53">
        <f t="shared" si="37"/>
        <v>0</v>
      </c>
      <c r="V108" s="55"/>
      <c r="W108" s="74">
        <v>0</v>
      </c>
    </row>
    <row r="109" spans="1:23" ht="15" customHeight="1">
      <c r="A109" s="48" t="s">
        <v>270</v>
      </c>
      <c r="B109" s="56"/>
      <c r="C109" s="50" t="s">
        <v>1065</v>
      </c>
      <c r="D109" s="50" t="s">
        <v>20</v>
      </c>
      <c r="E109" s="50" t="s">
        <v>486</v>
      </c>
      <c r="F109" s="1093" t="str">
        <f t="shared" si="33"/>
        <v>石川県立中央病院特定集中治療室</v>
      </c>
      <c r="G109" s="51" t="s">
        <v>2744</v>
      </c>
      <c r="H109" s="50" t="s">
        <v>2745</v>
      </c>
      <c r="I109" s="50">
        <v>6</v>
      </c>
      <c r="J109" s="50">
        <v>6</v>
      </c>
      <c r="K109" s="50">
        <v>1</v>
      </c>
      <c r="L109" s="50">
        <v>282</v>
      </c>
      <c r="M109" s="50">
        <v>1689</v>
      </c>
      <c r="N109" s="50">
        <v>243</v>
      </c>
      <c r="O109" s="52">
        <f>M109/365</f>
        <v>4.6273972602739724</v>
      </c>
      <c r="P109" s="53">
        <f>M109/(I109*365)</f>
        <v>0.77123287671232876</v>
      </c>
      <c r="Q109" s="54">
        <f>M109/((L109+N109)/2)</f>
        <v>6.4342857142857142</v>
      </c>
      <c r="R109" s="50">
        <v>35</v>
      </c>
      <c r="S109" s="53">
        <v>0</v>
      </c>
      <c r="T109" s="50">
        <v>235</v>
      </c>
      <c r="U109" s="53">
        <f>T109/L109</f>
        <v>0.83333333333333337</v>
      </c>
      <c r="V109" s="55"/>
      <c r="W109" s="74">
        <v>216</v>
      </c>
    </row>
    <row r="110" spans="1:23" ht="15" customHeight="1">
      <c r="A110" s="48" t="s">
        <v>270</v>
      </c>
      <c r="B110" s="56"/>
      <c r="C110" s="50" t="s">
        <v>1065</v>
      </c>
      <c r="D110" s="50" t="s">
        <v>20</v>
      </c>
      <c r="E110" s="50" t="s">
        <v>488</v>
      </c>
      <c r="F110" s="1093" t="str">
        <f t="shared" si="33"/>
        <v>石川県立中央病院ハイケアユニット</v>
      </c>
      <c r="G110" s="51" t="s">
        <v>2732</v>
      </c>
      <c r="H110" s="50" t="s">
        <v>2685</v>
      </c>
      <c r="I110" s="50">
        <v>16</v>
      </c>
      <c r="J110" s="50">
        <v>16</v>
      </c>
      <c r="K110" s="50">
        <v>2</v>
      </c>
      <c r="L110" s="50">
        <v>990</v>
      </c>
      <c r="M110" s="50">
        <v>3917</v>
      </c>
      <c r="N110" s="50">
        <v>370</v>
      </c>
      <c r="O110" s="52">
        <f t="shared" si="34"/>
        <v>10.731506849315069</v>
      </c>
      <c r="P110" s="53">
        <f t="shared" si="35"/>
        <v>0.67071917808219184</v>
      </c>
      <c r="Q110" s="54">
        <f t="shared" si="36"/>
        <v>5.7602941176470592</v>
      </c>
      <c r="R110" s="50">
        <v>54</v>
      </c>
      <c r="S110" s="53">
        <v>0</v>
      </c>
      <c r="T110" s="50">
        <v>925</v>
      </c>
      <c r="U110" s="53">
        <f t="shared" si="37"/>
        <v>0.93434343434343436</v>
      </c>
      <c r="V110" s="55"/>
      <c r="W110" s="74">
        <v>0</v>
      </c>
    </row>
    <row r="111" spans="1:23" ht="15" customHeight="1">
      <c r="A111" s="48" t="s">
        <v>270</v>
      </c>
      <c r="B111" s="56"/>
      <c r="C111" s="50" t="s">
        <v>1065</v>
      </c>
      <c r="D111" s="50" t="s">
        <v>20</v>
      </c>
      <c r="E111" s="50" t="s">
        <v>448</v>
      </c>
      <c r="F111" s="1093" t="str">
        <f t="shared" si="33"/>
        <v>石川県立中央病院母体・胎児集中治療室</v>
      </c>
      <c r="G111" s="51" t="s">
        <v>2746</v>
      </c>
      <c r="H111" s="50" t="s">
        <v>2737</v>
      </c>
      <c r="I111" s="50">
        <v>6</v>
      </c>
      <c r="J111" s="50">
        <v>6</v>
      </c>
      <c r="K111" s="50">
        <v>2</v>
      </c>
      <c r="L111" s="50">
        <v>206</v>
      </c>
      <c r="M111" s="50">
        <v>1846</v>
      </c>
      <c r="N111" s="50">
        <v>265</v>
      </c>
      <c r="O111" s="52">
        <f t="shared" si="34"/>
        <v>5.0575342465753428</v>
      </c>
      <c r="P111" s="53">
        <f t="shared" si="35"/>
        <v>0.8429223744292238</v>
      </c>
      <c r="Q111" s="54">
        <f t="shared" si="36"/>
        <v>7.8386411889596603</v>
      </c>
      <c r="R111" s="50">
        <v>73</v>
      </c>
      <c r="S111" s="53">
        <v>0</v>
      </c>
      <c r="T111" s="50">
        <v>60</v>
      </c>
      <c r="U111" s="53">
        <f t="shared" si="37"/>
        <v>0.29126213592233008</v>
      </c>
      <c r="V111" s="55"/>
      <c r="W111" s="74">
        <v>0</v>
      </c>
    </row>
    <row r="112" spans="1:23" ht="15" customHeight="1">
      <c r="A112" s="48" t="s">
        <v>270</v>
      </c>
      <c r="B112" s="56"/>
      <c r="C112" s="50" t="s">
        <v>1065</v>
      </c>
      <c r="D112" s="50" t="s">
        <v>20</v>
      </c>
      <c r="E112" s="50" t="s">
        <v>445</v>
      </c>
      <c r="F112" s="1093" t="str">
        <f t="shared" si="33"/>
        <v>石川県立中央病院新生児集中治療室</v>
      </c>
      <c r="G112" s="51" t="s">
        <v>2715</v>
      </c>
      <c r="H112" s="50" t="s">
        <v>2736</v>
      </c>
      <c r="I112" s="50">
        <v>12</v>
      </c>
      <c r="J112" s="50">
        <v>12</v>
      </c>
      <c r="K112" s="50">
        <v>5</v>
      </c>
      <c r="L112" s="50">
        <v>82</v>
      </c>
      <c r="M112" s="50">
        <v>3589</v>
      </c>
      <c r="N112" s="50">
        <v>182</v>
      </c>
      <c r="O112" s="52">
        <f t="shared" si="34"/>
        <v>9.8328767123287673</v>
      </c>
      <c r="P112" s="53">
        <f t="shared" si="35"/>
        <v>0.8194063926940639</v>
      </c>
      <c r="Q112" s="54">
        <f t="shared" si="36"/>
        <v>27.189393939393938</v>
      </c>
      <c r="R112" s="50">
        <v>16</v>
      </c>
      <c r="S112" s="53">
        <v>0</v>
      </c>
      <c r="T112" s="50">
        <v>10</v>
      </c>
      <c r="U112" s="53">
        <f t="shared" si="37"/>
        <v>0.12195121951219512</v>
      </c>
      <c r="V112" s="55"/>
      <c r="W112" s="74">
        <v>215</v>
      </c>
    </row>
    <row r="113" spans="1:23" ht="15" customHeight="1">
      <c r="A113" s="48" t="s">
        <v>270</v>
      </c>
      <c r="B113" s="56"/>
      <c r="C113" s="50" t="s">
        <v>1065</v>
      </c>
      <c r="D113" s="50" t="s">
        <v>20</v>
      </c>
      <c r="E113" s="50" t="s">
        <v>489</v>
      </c>
      <c r="F113" s="1093" t="str">
        <f t="shared" si="33"/>
        <v>石川県立中央病院産科病棟</v>
      </c>
      <c r="G113" s="51" t="s">
        <v>2746</v>
      </c>
      <c r="H113" s="50" t="s">
        <v>2686</v>
      </c>
      <c r="I113" s="50">
        <v>16</v>
      </c>
      <c r="J113" s="50">
        <v>16</v>
      </c>
      <c r="K113" s="50">
        <v>3</v>
      </c>
      <c r="L113" s="50">
        <v>891</v>
      </c>
      <c r="M113" s="50">
        <v>3858</v>
      </c>
      <c r="N113" s="50">
        <v>792</v>
      </c>
      <c r="O113" s="52">
        <f t="shared" si="34"/>
        <v>10.56986301369863</v>
      </c>
      <c r="P113" s="53">
        <f t="shared" si="35"/>
        <v>0.66061643835616435</v>
      </c>
      <c r="Q113" s="54">
        <f t="shared" si="36"/>
        <v>4.5846702317290555</v>
      </c>
      <c r="R113" s="50">
        <v>180</v>
      </c>
      <c r="S113" s="53">
        <v>0.59099999999999997</v>
      </c>
      <c r="T113" s="50">
        <v>193</v>
      </c>
      <c r="U113" s="53">
        <f t="shared" si="37"/>
        <v>0.21661054994388329</v>
      </c>
      <c r="V113" s="55"/>
      <c r="W113" s="74">
        <v>0</v>
      </c>
    </row>
    <row r="114" spans="1:23" ht="15" customHeight="1">
      <c r="A114" s="48" t="s">
        <v>270</v>
      </c>
      <c r="B114" s="56"/>
      <c r="C114" s="50" t="s">
        <v>1065</v>
      </c>
      <c r="D114" s="50" t="s">
        <v>20</v>
      </c>
      <c r="E114" s="50" t="s">
        <v>490</v>
      </c>
      <c r="F114" s="1093" t="str">
        <f t="shared" si="33"/>
        <v>石川県立中央病院小児病棟</v>
      </c>
      <c r="G114" s="51" t="s">
        <v>2715</v>
      </c>
      <c r="H114" s="50" t="s">
        <v>2725</v>
      </c>
      <c r="I114" s="50">
        <v>28</v>
      </c>
      <c r="J114" s="50">
        <v>22</v>
      </c>
      <c r="K114" s="50">
        <v>4</v>
      </c>
      <c r="L114" s="50">
        <v>1125</v>
      </c>
      <c r="M114" s="50">
        <v>4866</v>
      </c>
      <c r="N114" s="50">
        <v>1109</v>
      </c>
      <c r="O114" s="52">
        <f t="shared" si="34"/>
        <v>13.331506849315069</v>
      </c>
      <c r="P114" s="53">
        <f t="shared" si="35"/>
        <v>0.47612524461839528</v>
      </c>
      <c r="Q114" s="54">
        <f t="shared" si="36"/>
        <v>4.3563115487914059</v>
      </c>
      <c r="R114" s="50">
        <v>121</v>
      </c>
      <c r="S114" s="53">
        <v>0</v>
      </c>
      <c r="T114" s="50">
        <v>42</v>
      </c>
      <c r="U114" s="53">
        <f t="shared" si="37"/>
        <v>3.7333333333333336E-2</v>
      </c>
      <c r="V114" s="55"/>
      <c r="W114" s="74">
        <v>0</v>
      </c>
    </row>
    <row r="115" spans="1:23" ht="15" customHeight="1">
      <c r="A115" s="48" t="s">
        <v>270</v>
      </c>
      <c r="B115" s="56"/>
      <c r="C115" s="50" t="s">
        <v>1065</v>
      </c>
      <c r="D115" s="50" t="s">
        <v>20</v>
      </c>
      <c r="E115" s="50" t="s">
        <v>451</v>
      </c>
      <c r="F115" s="1093" t="str">
        <f t="shared" si="33"/>
        <v>石川県立中央病院新生児治療回復室</v>
      </c>
      <c r="G115" s="51" t="s">
        <v>2715</v>
      </c>
      <c r="H115" s="50" t="s">
        <v>2738</v>
      </c>
      <c r="I115" s="50">
        <v>18</v>
      </c>
      <c r="J115" s="50">
        <v>12</v>
      </c>
      <c r="K115" s="50">
        <v>1</v>
      </c>
      <c r="L115" s="50">
        <v>178</v>
      </c>
      <c r="M115" s="50">
        <v>2320</v>
      </c>
      <c r="N115" s="50">
        <v>109</v>
      </c>
      <c r="O115" s="52">
        <f>M115/365</f>
        <v>6.3561643835616435</v>
      </c>
      <c r="P115" s="53">
        <f>M115/(I115*365)</f>
        <v>0.35312024353120242</v>
      </c>
      <c r="Q115" s="54">
        <f>M115/((L115+N115)/2)</f>
        <v>16.167247386759581</v>
      </c>
      <c r="R115" s="50">
        <v>12</v>
      </c>
      <c r="S115" s="53">
        <v>0</v>
      </c>
      <c r="T115" s="50">
        <v>91</v>
      </c>
      <c r="U115" s="53">
        <f>T115/L115</f>
        <v>0.5112359550561798</v>
      </c>
      <c r="V115" s="55"/>
      <c r="W115" s="74">
        <v>0</v>
      </c>
    </row>
    <row r="116" spans="1:23" ht="15" customHeight="1">
      <c r="A116" s="48" t="s">
        <v>270</v>
      </c>
      <c r="B116" s="56"/>
      <c r="C116" s="50" t="s">
        <v>1065</v>
      </c>
      <c r="D116" s="50" t="s">
        <v>21</v>
      </c>
      <c r="E116" s="50" t="s">
        <v>1080</v>
      </c>
      <c r="F116" s="1093" t="str">
        <f t="shared" si="33"/>
        <v>金沢市立病院5階東ＨＣＵ病棟</v>
      </c>
      <c r="G116" s="51" t="s">
        <v>2684</v>
      </c>
      <c r="H116" s="50" t="s">
        <v>2685</v>
      </c>
      <c r="I116" s="50">
        <v>4</v>
      </c>
      <c r="J116" s="50">
        <v>4</v>
      </c>
      <c r="K116" s="50">
        <v>0</v>
      </c>
      <c r="L116" s="50">
        <v>122</v>
      </c>
      <c r="M116" s="50">
        <v>775</v>
      </c>
      <c r="N116" s="50">
        <v>33</v>
      </c>
      <c r="O116" s="52">
        <f t="shared" si="34"/>
        <v>2.1232876712328768</v>
      </c>
      <c r="P116" s="53">
        <f t="shared" si="35"/>
        <v>0.53082191780821919</v>
      </c>
      <c r="Q116" s="54">
        <f t="shared" si="36"/>
        <v>10</v>
      </c>
      <c r="R116" s="50">
        <v>33</v>
      </c>
      <c r="S116" s="53">
        <v>0</v>
      </c>
      <c r="T116" s="50">
        <v>88</v>
      </c>
      <c r="U116" s="53">
        <f t="shared" si="37"/>
        <v>0.72131147540983609</v>
      </c>
      <c r="V116" s="55"/>
      <c r="W116" s="74">
        <v>0</v>
      </c>
    </row>
    <row r="117" spans="1:23" ht="15" customHeight="1">
      <c r="A117" s="48"/>
      <c r="B117" s="56"/>
      <c r="C117" s="50" t="s">
        <v>1224</v>
      </c>
      <c r="D117" s="50" t="s">
        <v>37</v>
      </c>
      <c r="E117" s="50" t="s">
        <v>496</v>
      </c>
      <c r="F117" s="1093" t="str">
        <f t="shared" si="33"/>
        <v>金沢医科大学病院病院1号棟11階病棟</v>
      </c>
      <c r="G117" s="51" t="s">
        <v>2708</v>
      </c>
      <c r="H117" s="50" t="s">
        <v>2724</v>
      </c>
      <c r="I117" s="50">
        <v>34</v>
      </c>
      <c r="J117" s="50">
        <v>34</v>
      </c>
      <c r="K117" s="50">
        <v>0</v>
      </c>
      <c r="L117" s="50">
        <v>798</v>
      </c>
      <c r="M117" s="50">
        <v>6430</v>
      </c>
      <c r="N117" s="50">
        <v>798</v>
      </c>
      <c r="O117" s="52">
        <f t="shared" si="34"/>
        <v>17.616438356164384</v>
      </c>
      <c r="P117" s="53">
        <f t="shared" si="35"/>
        <v>0.51813053988718771</v>
      </c>
      <c r="Q117" s="54">
        <f t="shared" si="36"/>
        <v>8.0576441102756888</v>
      </c>
      <c r="R117" s="50">
        <v>16</v>
      </c>
      <c r="S117" s="53">
        <v>0.26200000000000001</v>
      </c>
      <c r="T117" s="50">
        <v>67</v>
      </c>
      <c r="U117" s="53">
        <f t="shared" si="37"/>
        <v>8.3959899749373429E-2</v>
      </c>
      <c r="V117" s="55"/>
      <c r="W117" s="74"/>
    </row>
    <row r="118" spans="1:23" ht="15" customHeight="1">
      <c r="A118" s="48" t="s">
        <v>270</v>
      </c>
      <c r="B118" s="56"/>
      <c r="C118" s="50" t="s">
        <v>1224</v>
      </c>
      <c r="D118" s="50" t="s">
        <v>37</v>
      </c>
      <c r="E118" s="50" t="s">
        <v>497</v>
      </c>
      <c r="F118" s="1093" t="str">
        <f t="shared" si="33"/>
        <v>金沢医科大学病院病院1号棟10階東病棟</v>
      </c>
      <c r="G118" s="51" t="s">
        <v>2695</v>
      </c>
      <c r="H118" s="50" t="s">
        <v>2724</v>
      </c>
      <c r="I118" s="50">
        <v>53</v>
      </c>
      <c r="J118" s="50">
        <v>53</v>
      </c>
      <c r="K118" s="50">
        <v>0</v>
      </c>
      <c r="L118" s="50">
        <v>1069</v>
      </c>
      <c r="M118" s="50">
        <v>13479</v>
      </c>
      <c r="N118" s="50">
        <v>1068</v>
      </c>
      <c r="O118" s="52">
        <f t="shared" si="34"/>
        <v>36.92876712328767</v>
      </c>
      <c r="P118" s="53">
        <f t="shared" si="35"/>
        <v>0.69676919100542778</v>
      </c>
      <c r="Q118" s="54">
        <f t="shared" si="36"/>
        <v>12.614880673841835</v>
      </c>
      <c r="R118" s="50">
        <v>104</v>
      </c>
      <c r="S118" s="53">
        <v>0.27500000000000002</v>
      </c>
      <c r="T118" s="50">
        <v>162</v>
      </c>
      <c r="U118" s="53">
        <f t="shared" si="37"/>
        <v>0.15154349859681945</v>
      </c>
      <c r="V118" s="55"/>
      <c r="W118" s="74">
        <v>0</v>
      </c>
    </row>
    <row r="119" spans="1:23" ht="15" customHeight="1">
      <c r="A119" s="48" t="s">
        <v>270</v>
      </c>
      <c r="B119" s="56"/>
      <c r="C119" s="50" t="s">
        <v>1224</v>
      </c>
      <c r="D119" s="50" t="s">
        <v>37</v>
      </c>
      <c r="E119" s="50" t="s">
        <v>498</v>
      </c>
      <c r="F119" s="1093" t="str">
        <f t="shared" si="33"/>
        <v>金沢医科大学病院病院1号棟10階西病棟</v>
      </c>
      <c r="G119" s="51" t="s">
        <v>2731</v>
      </c>
      <c r="H119" s="50" t="s">
        <v>2724</v>
      </c>
      <c r="I119" s="50">
        <v>48</v>
      </c>
      <c r="J119" s="50">
        <v>45</v>
      </c>
      <c r="K119" s="50">
        <v>0</v>
      </c>
      <c r="L119" s="50">
        <v>595</v>
      </c>
      <c r="M119" s="50">
        <v>12950</v>
      </c>
      <c r="N119" s="50">
        <v>607</v>
      </c>
      <c r="O119" s="52">
        <f t="shared" si="34"/>
        <v>35.479452054794521</v>
      </c>
      <c r="P119" s="53">
        <f t="shared" si="35"/>
        <v>0.73915525114155256</v>
      </c>
      <c r="Q119" s="54">
        <f t="shared" si="36"/>
        <v>21.547420965058237</v>
      </c>
      <c r="R119" s="50">
        <v>34</v>
      </c>
      <c r="S119" s="53">
        <v>0.32799999999999996</v>
      </c>
      <c r="T119" s="50">
        <v>185</v>
      </c>
      <c r="U119" s="53">
        <f t="shared" si="37"/>
        <v>0.31092436974789917</v>
      </c>
      <c r="V119" s="55"/>
      <c r="W119" s="74">
        <v>0</v>
      </c>
    </row>
    <row r="120" spans="1:23" ht="15" customHeight="1">
      <c r="A120" s="48" t="s">
        <v>270</v>
      </c>
      <c r="B120" s="56"/>
      <c r="C120" s="50" t="s">
        <v>1224</v>
      </c>
      <c r="D120" s="50" t="s">
        <v>37</v>
      </c>
      <c r="E120" s="50" t="s">
        <v>499</v>
      </c>
      <c r="F120" s="1093" t="str">
        <f t="shared" si="33"/>
        <v>金沢医科大学病院病院1号棟9階東病棟</v>
      </c>
      <c r="G120" s="51" t="s">
        <v>2689</v>
      </c>
      <c r="H120" s="50" t="s">
        <v>2724</v>
      </c>
      <c r="I120" s="50">
        <v>49</v>
      </c>
      <c r="J120" s="50">
        <v>49</v>
      </c>
      <c r="K120" s="50">
        <v>0</v>
      </c>
      <c r="L120" s="50">
        <v>546</v>
      </c>
      <c r="M120" s="50">
        <v>14181</v>
      </c>
      <c r="N120" s="50">
        <v>555</v>
      </c>
      <c r="O120" s="52">
        <f t="shared" si="34"/>
        <v>38.852054794520548</v>
      </c>
      <c r="P120" s="53">
        <f t="shared" si="35"/>
        <v>0.79289907743919485</v>
      </c>
      <c r="Q120" s="54">
        <f t="shared" si="36"/>
        <v>25.760217983651227</v>
      </c>
      <c r="R120" s="50">
        <v>24</v>
      </c>
      <c r="S120" s="53">
        <v>0.33299999999999996</v>
      </c>
      <c r="T120" s="50">
        <v>70</v>
      </c>
      <c r="U120" s="53">
        <f t="shared" si="37"/>
        <v>0.12820512820512819</v>
      </c>
      <c r="V120" s="55"/>
      <c r="W120" s="74">
        <v>0</v>
      </c>
    </row>
    <row r="121" spans="1:23" ht="15" customHeight="1">
      <c r="A121" s="48" t="s">
        <v>270</v>
      </c>
      <c r="B121" s="56"/>
      <c r="C121" s="50" t="s">
        <v>1224</v>
      </c>
      <c r="D121" s="50" t="s">
        <v>37</v>
      </c>
      <c r="E121" s="50" t="s">
        <v>500</v>
      </c>
      <c r="F121" s="1093" t="str">
        <f t="shared" si="33"/>
        <v>金沢医科大学病院病院1号棟9階西病棟</v>
      </c>
      <c r="G121" s="51" t="s">
        <v>2747</v>
      </c>
      <c r="H121" s="50" t="s">
        <v>2724</v>
      </c>
      <c r="I121" s="50">
        <v>47</v>
      </c>
      <c r="J121" s="50">
        <v>47</v>
      </c>
      <c r="K121" s="50">
        <v>0</v>
      </c>
      <c r="L121" s="50">
        <v>870</v>
      </c>
      <c r="M121" s="50">
        <v>10896</v>
      </c>
      <c r="N121" s="50">
        <v>877</v>
      </c>
      <c r="O121" s="52">
        <f t="shared" si="34"/>
        <v>29.852054794520548</v>
      </c>
      <c r="P121" s="53">
        <f t="shared" si="35"/>
        <v>0.63515010201107547</v>
      </c>
      <c r="Q121" s="54">
        <f t="shared" si="36"/>
        <v>12.473955352032055</v>
      </c>
      <c r="R121" s="50">
        <v>61</v>
      </c>
      <c r="S121" s="53">
        <v>0.29499999999999998</v>
      </c>
      <c r="T121" s="50">
        <v>170</v>
      </c>
      <c r="U121" s="53">
        <f t="shared" si="37"/>
        <v>0.19540229885057472</v>
      </c>
      <c r="V121" s="55"/>
      <c r="W121" s="74">
        <v>0</v>
      </c>
    </row>
    <row r="122" spans="1:23" ht="15" customHeight="1">
      <c r="A122" s="48" t="s">
        <v>270</v>
      </c>
      <c r="B122" s="56"/>
      <c r="C122" s="50" t="s">
        <v>1224</v>
      </c>
      <c r="D122" s="50" t="s">
        <v>37</v>
      </c>
      <c r="E122" s="50" t="s">
        <v>501</v>
      </c>
      <c r="F122" s="1093" t="str">
        <f t="shared" si="33"/>
        <v>金沢医科大学病院病院1号棟8階東病棟</v>
      </c>
      <c r="G122" s="51" t="s">
        <v>2732</v>
      </c>
      <c r="H122" s="50" t="s">
        <v>2724</v>
      </c>
      <c r="I122" s="50">
        <v>50</v>
      </c>
      <c r="J122" s="50">
        <v>45</v>
      </c>
      <c r="K122" s="50">
        <v>0</v>
      </c>
      <c r="L122" s="50">
        <v>949</v>
      </c>
      <c r="M122" s="50">
        <v>11488</v>
      </c>
      <c r="N122" s="50">
        <v>961</v>
      </c>
      <c r="O122" s="52">
        <f t="shared" si="34"/>
        <v>31.473972602739725</v>
      </c>
      <c r="P122" s="53">
        <f t="shared" si="35"/>
        <v>0.6294794520547945</v>
      </c>
      <c r="Q122" s="54">
        <f t="shared" si="36"/>
        <v>12.029319371727748</v>
      </c>
      <c r="R122" s="50">
        <v>73</v>
      </c>
      <c r="S122" s="53">
        <v>0.41299999999999998</v>
      </c>
      <c r="T122" s="50">
        <v>153</v>
      </c>
      <c r="U122" s="53">
        <f t="shared" si="37"/>
        <v>0.16122233930453109</v>
      </c>
      <c r="V122" s="55"/>
      <c r="W122" s="74">
        <v>0</v>
      </c>
    </row>
    <row r="123" spans="1:23" ht="15" customHeight="1">
      <c r="A123" s="48" t="s">
        <v>270</v>
      </c>
      <c r="B123" s="56"/>
      <c r="C123" s="50" t="s">
        <v>1224</v>
      </c>
      <c r="D123" s="50" t="s">
        <v>37</v>
      </c>
      <c r="E123" s="50" t="s">
        <v>502</v>
      </c>
      <c r="F123" s="1093" t="str">
        <f t="shared" si="33"/>
        <v>金沢医科大学病院病院1号棟8階西病棟</v>
      </c>
      <c r="G123" s="51" t="s">
        <v>2732</v>
      </c>
      <c r="H123" s="50" t="s">
        <v>2724</v>
      </c>
      <c r="I123" s="50">
        <v>48</v>
      </c>
      <c r="J123" s="50">
        <v>46</v>
      </c>
      <c r="K123" s="50">
        <v>0</v>
      </c>
      <c r="L123" s="50">
        <v>922</v>
      </c>
      <c r="M123" s="50">
        <v>12075</v>
      </c>
      <c r="N123" s="50">
        <v>930</v>
      </c>
      <c r="O123" s="52">
        <f t="shared" si="34"/>
        <v>33.082191780821915</v>
      </c>
      <c r="P123" s="53">
        <f t="shared" si="35"/>
        <v>0.68921232876712324</v>
      </c>
      <c r="Q123" s="54">
        <f t="shared" si="36"/>
        <v>13.039956803455723</v>
      </c>
      <c r="R123" s="50">
        <v>137</v>
      </c>
      <c r="S123" s="53">
        <v>0.37200000000000005</v>
      </c>
      <c r="T123" s="50">
        <v>263</v>
      </c>
      <c r="U123" s="53">
        <f t="shared" si="37"/>
        <v>0.28524945770065074</v>
      </c>
      <c r="V123" s="55"/>
      <c r="W123" s="74">
        <v>0</v>
      </c>
    </row>
    <row r="124" spans="1:23" ht="15" customHeight="1">
      <c r="A124" s="48" t="s">
        <v>270</v>
      </c>
      <c r="B124" s="56"/>
      <c r="C124" s="50" t="s">
        <v>1224</v>
      </c>
      <c r="D124" s="50" t="s">
        <v>37</v>
      </c>
      <c r="E124" s="50" t="s">
        <v>503</v>
      </c>
      <c r="F124" s="1093" t="str">
        <f t="shared" si="33"/>
        <v>金沢医科大学病院病院1号棟7階東病棟</v>
      </c>
      <c r="G124" s="51" t="s">
        <v>2708</v>
      </c>
      <c r="H124" s="50" t="s">
        <v>2724</v>
      </c>
      <c r="I124" s="50">
        <v>38</v>
      </c>
      <c r="J124" s="50">
        <v>38</v>
      </c>
      <c r="K124" s="50">
        <v>0</v>
      </c>
      <c r="L124" s="50">
        <v>801</v>
      </c>
      <c r="M124" s="50">
        <v>10861</v>
      </c>
      <c r="N124" s="50">
        <v>808</v>
      </c>
      <c r="O124" s="52">
        <f t="shared" si="34"/>
        <v>29.756164383561643</v>
      </c>
      <c r="P124" s="53">
        <f t="shared" si="35"/>
        <v>0.78305695746214854</v>
      </c>
      <c r="Q124" s="54">
        <f t="shared" si="36"/>
        <v>13.500310752019889</v>
      </c>
      <c r="R124" s="50">
        <v>105</v>
      </c>
      <c r="S124" s="53">
        <v>0.35399999999999998</v>
      </c>
      <c r="T124" s="50">
        <v>349</v>
      </c>
      <c r="U124" s="53">
        <f t="shared" si="37"/>
        <v>0.43570536828963796</v>
      </c>
      <c r="V124" s="55"/>
      <c r="W124" s="74">
        <v>0</v>
      </c>
    </row>
    <row r="125" spans="1:23" ht="15" customHeight="1">
      <c r="A125" s="48" t="s">
        <v>270</v>
      </c>
      <c r="B125" s="56"/>
      <c r="C125" s="50" t="s">
        <v>1224</v>
      </c>
      <c r="D125" s="50" t="s">
        <v>37</v>
      </c>
      <c r="E125" s="50" t="s">
        <v>504</v>
      </c>
      <c r="F125" s="1093" t="str">
        <f t="shared" si="33"/>
        <v>金沢医科大学病院病院1号棟7階西病棟</v>
      </c>
      <c r="G125" s="51" t="s">
        <v>2684</v>
      </c>
      <c r="H125" s="50" t="s">
        <v>2724</v>
      </c>
      <c r="I125" s="50">
        <v>47</v>
      </c>
      <c r="J125" s="50">
        <v>46</v>
      </c>
      <c r="K125" s="50">
        <v>0</v>
      </c>
      <c r="L125" s="50">
        <v>726</v>
      </c>
      <c r="M125" s="50">
        <v>11473</v>
      </c>
      <c r="N125" s="50">
        <v>738</v>
      </c>
      <c r="O125" s="52">
        <f t="shared" si="34"/>
        <v>31.432876712328767</v>
      </c>
      <c r="P125" s="53">
        <f t="shared" si="35"/>
        <v>0.66878461090061203</v>
      </c>
      <c r="Q125" s="54">
        <f t="shared" si="36"/>
        <v>15.673497267759563</v>
      </c>
      <c r="R125" s="50">
        <v>80</v>
      </c>
      <c r="S125" s="53">
        <v>0.29399999999999998</v>
      </c>
      <c r="T125" s="50">
        <v>84</v>
      </c>
      <c r="U125" s="53">
        <f t="shared" si="37"/>
        <v>0.11570247933884298</v>
      </c>
      <c r="V125" s="55"/>
      <c r="W125" s="74">
        <v>0</v>
      </c>
    </row>
    <row r="126" spans="1:23" ht="15" customHeight="1">
      <c r="A126" s="48" t="s">
        <v>270</v>
      </c>
      <c r="B126" s="56"/>
      <c r="C126" s="50" t="s">
        <v>1224</v>
      </c>
      <c r="D126" s="50" t="s">
        <v>37</v>
      </c>
      <c r="E126" s="50" t="s">
        <v>505</v>
      </c>
      <c r="F126" s="1093" t="str">
        <f t="shared" si="33"/>
        <v>金沢医科大学病院病院1号棟6階東病棟</v>
      </c>
      <c r="G126" s="51" t="s">
        <v>2688</v>
      </c>
      <c r="H126" s="50" t="s">
        <v>2724</v>
      </c>
      <c r="I126" s="50">
        <v>45</v>
      </c>
      <c r="J126" s="50">
        <v>41</v>
      </c>
      <c r="K126" s="50">
        <v>0</v>
      </c>
      <c r="L126" s="50">
        <v>518</v>
      </c>
      <c r="M126" s="50">
        <v>10363</v>
      </c>
      <c r="N126" s="50">
        <v>536</v>
      </c>
      <c r="O126" s="52">
        <f t="shared" si="34"/>
        <v>28.391780821917809</v>
      </c>
      <c r="P126" s="53">
        <f t="shared" si="35"/>
        <v>0.6309284627092846</v>
      </c>
      <c r="Q126" s="54">
        <f t="shared" si="36"/>
        <v>19.664136622390892</v>
      </c>
      <c r="R126" s="50">
        <v>265</v>
      </c>
      <c r="S126" s="53">
        <v>0.27300000000000002</v>
      </c>
      <c r="T126" s="50">
        <v>50</v>
      </c>
      <c r="U126" s="53">
        <f t="shared" si="37"/>
        <v>9.6525096525096526E-2</v>
      </c>
      <c r="V126" s="55"/>
      <c r="W126" s="74">
        <v>0</v>
      </c>
    </row>
    <row r="127" spans="1:23" ht="15" customHeight="1">
      <c r="A127" s="48" t="s">
        <v>270</v>
      </c>
      <c r="B127" s="56"/>
      <c r="C127" s="50" t="s">
        <v>1224</v>
      </c>
      <c r="D127" s="50" t="s">
        <v>37</v>
      </c>
      <c r="E127" s="50" t="s">
        <v>506</v>
      </c>
      <c r="F127" s="1093" t="str">
        <f t="shared" si="33"/>
        <v>金沢医科大学病院病院1号棟6階西病棟</v>
      </c>
      <c r="G127" s="51" t="s">
        <v>2748</v>
      </c>
      <c r="H127" s="50" t="s">
        <v>2724</v>
      </c>
      <c r="I127" s="50">
        <v>45</v>
      </c>
      <c r="J127" s="50">
        <v>45</v>
      </c>
      <c r="K127" s="50">
        <v>0</v>
      </c>
      <c r="L127" s="50">
        <v>975</v>
      </c>
      <c r="M127" s="50">
        <v>11134</v>
      </c>
      <c r="N127" s="50">
        <v>985</v>
      </c>
      <c r="O127" s="52">
        <f t="shared" si="34"/>
        <v>30.504109589041096</v>
      </c>
      <c r="P127" s="53">
        <f t="shared" si="35"/>
        <v>0.67786910197869099</v>
      </c>
      <c r="Q127" s="54">
        <f t="shared" si="36"/>
        <v>11.361224489795918</v>
      </c>
      <c r="R127" s="50">
        <v>180</v>
      </c>
      <c r="S127" s="53">
        <v>0.22399999999999998</v>
      </c>
      <c r="T127" s="50">
        <v>51</v>
      </c>
      <c r="U127" s="53">
        <f t="shared" si="37"/>
        <v>5.2307692307692305E-2</v>
      </c>
      <c r="V127" s="55"/>
      <c r="W127" s="74">
        <v>0</v>
      </c>
    </row>
    <row r="128" spans="1:23" ht="15" customHeight="1">
      <c r="A128" s="48" t="s">
        <v>270</v>
      </c>
      <c r="B128" s="56"/>
      <c r="C128" s="50" t="s">
        <v>1224</v>
      </c>
      <c r="D128" s="50" t="s">
        <v>37</v>
      </c>
      <c r="E128" s="50" t="s">
        <v>508</v>
      </c>
      <c r="F128" s="1093" t="str">
        <f t="shared" si="33"/>
        <v>金沢医科大学病院病院1号棟5階東病棟</v>
      </c>
      <c r="G128" s="51" t="s">
        <v>2749</v>
      </c>
      <c r="H128" s="50" t="s">
        <v>2724</v>
      </c>
      <c r="I128" s="50">
        <v>29</v>
      </c>
      <c r="J128" s="50">
        <v>29</v>
      </c>
      <c r="K128" s="50">
        <v>0</v>
      </c>
      <c r="L128" s="50">
        <v>406</v>
      </c>
      <c r="M128" s="50">
        <v>8722</v>
      </c>
      <c r="N128" s="50">
        <v>420</v>
      </c>
      <c r="O128" s="52">
        <f t="shared" si="34"/>
        <v>23.895890410958906</v>
      </c>
      <c r="P128" s="53">
        <f t="shared" si="35"/>
        <v>0.82399622106754844</v>
      </c>
      <c r="Q128" s="54">
        <f t="shared" si="36"/>
        <v>21.118644067796609</v>
      </c>
      <c r="R128" s="50">
        <v>49</v>
      </c>
      <c r="S128" s="53">
        <v>0.18</v>
      </c>
      <c r="T128" s="50">
        <v>85</v>
      </c>
      <c r="U128" s="53">
        <f t="shared" si="37"/>
        <v>0.20935960591133004</v>
      </c>
      <c r="V128" s="55"/>
      <c r="W128" s="74">
        <v>0</v>
      </c>
    </row>
    <row r="129" spans="1:23" ht="15" customHeight="1">
      <c r="A129" s="48" t="s">
        <v>270</v>
      </c>
      <c r="B129" s="56"/>
      <c r="C129" s="50" t="s">
        <v>1224</v>
      </c>
      <c r="D129" s="50" t="s">
        <v>37</v>
      </c>
      <c r="E129" s="50" t="s">
        <v>509</v>
      </c>
      <c r="F129" s="1093" t="str">
        <f t="shared" si="33"/>
        <v>金沢医科大学病院病院1号棟5階西病棟</v>
      </c>
      <c r="G129" s="51" t="s">
        <v>2727</v>
      </c>
      <c r="H129" s="50" t="s">
        <v>2724</v>
      </c>
      <c r="I129" s="50">
        <v>42</v>
      </c>
      <c r="J129" s="50">
        <v>42</v>
      </c>
      <c r="K129" s="50">
        <v>0</v>
      </c>
      <c r="L129" s="50">
        <v>925</v>
      </c>
      <c r="M129" s="50">
        <v>11902</v>
      </c>
      <c r="N129" s="50">
        <v>927</v>
      </c>
      <c r="O129" s="52">
        <f t="shared" si="34"/>
        <v>32.608219178082194</v>
      </c>
      <c r="P129" s="53">
        <f t="shared" si="35"/>
        <v>0.7763861709067188</v>
      </c>
      <c r="Q129" s="54">
        <f t="shared" si="36"/>
        <v>12.853131749460044</v>
      </c>
      <c r="R129" s="50">
        <v>25</v>
      </c>
      <c r="S129" s="53">
        <v>0.314</v>
      </c>
      <c r="T129" s="50">
        <v>143</v>
      </c>
      <c r="U129" s="53">
        <f t="shared" si="37"/>
        <v>0.1545945945945946</v>
      </c>
      <c r="V129" s="55"/>
      <c r="W129" s="74">
        <v>0</v>
      </c>
    </row>
    <row r="130" spans="1:23" ht="15" customHeight="1">
      <c r="A130" s="48" t="s">
        <v>270</v>
      </c>
      <c r="B130" s="56"/>
      <c r="C130" s="50" t="s">
        <v>1224</v>
      </c>
      <c r="D130" s="50" t="s">
        <v>37</v>
      </c>
      <c r="E130" s="50" t="s">
        <v>510</v>
      </c>
      <c r="F130" s="1093" t="str">
        <f t="shared" si="33"/>
        <v>金沢医科大学病院病院1号棟4階東病棟</v>
      </c>
      <c r="G130" s="51" t="s">
        <v>2715</v>
      </c>
      <c r="H130" s="50" t="s">
        <v>2724</v>
      </c>
      <c r="I130" s="50">
        <v>37</v>
      </c>
      <c r="J130" s="50">
        <v>32</v>
      </c>
      <c r="K130" s="50">
        <v>0</v>
      </c>
      <c r="L130" s="50">
        <v>951</v>
      </c>
      <c r="M130" s="50">
        <v>6566</v>
      </c>
      <c r="N130" s="50">
        <v>945</v>
      </c>
      <c r="O130" s="52">
        <f t="shared" si="34"/>
        <v>17.989041095890411</v>
      </c>
      <c r="P130" s="53">
        <f t="shared" si="35"/>
        <v>0.48619029988893003</v>
      </c>
      <c r="Q130" s="54">
        <f t="shared" si="36"/>
        <v>6.9261603375527425</v>
      </c>
      <c r="R130" s="50">
        <v>43</v>
      </c>
      <c r="S130" s="53">
        <v>0</v>
      </c>
      <c r="T130" s="50">
        <v>77</v>
      </c>
      <c r="U130" s="53">
        <f t="shared" si="37"/>
        <v>8.0967402733964244E-2</v>
      </c>
      <c r="V130" s="55"/>
      <c r="W130" s="74">
        <v>0</v>
      </c>
    </row>
    <row r="131" spans="1:23" ht="15" customHeight="1">
      <c r="A131" s="48" t="s">
        <v>270</v>
      </c>
      <c r="B131" s="56"/>
      <c r="C131" s="50" t="s">
        <v>1224</v>
      </c>
      <c r="D131" s="50" t="s">
        <v>37</v>
      </c>
      <c r="E131" s="50" t="s">
        <v>511</v>
      </c>
      <c r="F131" s="1093" t="str">
        <f t="shared" si="33"/>
        <v>金沢医科大学病院病院1号棟　新生児集中治療センター</v>
      </c>
      <c r="G131" s="51" t="s">
        <v>2715</v>
      </c>
      <c r="H131" s="50" t="s">
        <v>2750</v>
      </c>
      <c r="I131" s="50">
        <v>6</v>
      </c>
      <c r="J131" s="50">
        <v>6</v>
      </c>
      <c r="K131" s="50">
        <v>0</v>
      </c>
      <c r="L131" s="50">
        <v>51</v>
      </c>
      <c r="M131" s="50">
        <v>1553</v>
      </c>
      <c r="N131" s="50">
        <v>51</v>
      </c>
      <c r="O131" s="52">
        <f t="shared" si="34"/>
        <v>4.2547945205479456</v>
      </c>
      <c r="P131" s="53">
        <f t="shared" si="35"/>
        <v>0.70913242009132416</v>
      </c>
      <c r="Q131" s="54">
        <f t="shared" si="36"/>
        <v>30.450980392156861</v>
      </c>
      <c r="R131" s="50">
        <v>13</v>
      </c>
      <c r="S131" s="53">
        <v>0</v>
      </c>
      <c r="T131" s="50">
        <v>8</v>
      </c>
      <c r="U131" s="53">
        <f t="shared" si="37"/>
        <v>0.15686274509803921</v>
      </c>
      <c r="V131" s="55"/>
      <c r="W131" s="74">
        <v>0</v>
      </c>
    </row>
    <row r="132" spans="1:23" ht="15" customHeight="1">
      <c r="A132" s="48" t="s">
        <v>270</v>
      </c>
      <c r="B132" s="56"/>
      <c r="C132" s="50" t="s">
        <v>1224</v>
      </c>
      <c r="D132" s="50" t="s">
        <v>37</v>
      </c>
      <c r="E132" s="50" t="s">
        <v>513</v>
      </c>
      <c r="F132" s="1093" t="str">
        <f t="shared" si="33"/>
        <v>金沢医科大学病院病院1号棟　新生児治療回復室</v>
      </c>
      <c r="G132" s="51" t="s">
        <v>2715</v>
      </c>
      <c r="H132" s="50" t="s">
        <v>2738</v>
      </c>
      <c r="I132" s="50">
        <v>7</v>
      </c>
      <c r="J132" s="50">
        <v>7</v>
      </c>
      <c r="K132" s="50">
        <v>0</v>
      </c>
      <c r="L132" s="50">
        <v>23</v>
      </c>
      <c r="M132" s="50">
        <v>1448</v>
      </c>
      <c r="N132" s="50">
        <v>22</v>
      </c>
      <c r="O132" s="52">
        <f t="shared" si="34"/>
        <v>3.967123287671233</v>
      </c>
      <c r="P132" s="53">
        <f t="shared" si="35"/>
        <v>0.56673189823874759</v>
      </c>
      <c r="Q132" s="54">
        <f t="shared" si="36"/>
        <v>64.355555555555554</v>
      </c>
      <c r="R132" s="50">
        <v>0</v>
      </c>
      <c r="S132" s="53">
        <v>0</v>
      </c>
      <c r="T132" s="50">
        <v>23</v>
      </c>
      <c r="U132" s="53">
        <f t="shared" si="37"/>
        <v>1</v>
      </c>
      <c r="V132" s="55"/>
      <c r="W132" s="74">
        <v>0</v>
      </c>
    </row>
    <row r="133" spans="1:23" ht="15" customHeight="1">
      <c r="A133" s="48" t="s">
        <v>270</v>
      </c>
      <c r="B133" s="56"/>
      <c r="C133" s="50" t="s">
        <v>1224</v>
      </c>
      <c r="D133" s="50" t="s">
        <v>37</v>
      </c>
      <c r="E133" s="50" t="s">
        <v>514</v>
      </c>
      <c r="F133" s="1093" t="str">
        <f t="shared" si="33"/>
        <v>金沢医科大学病院病院1号棟4階西病棟</v>
      </c>
      <c r="G133" s="51" t="s">
        <v>2746</v>
      </c>
      <c r="H133" s="50" t="s">
        <v>2724</v>
      </c>
      <c r="I133" s="50">
        <v>21</v>
      </c>
      <c r="J133" s="50">
        <v>21</v>
      </c>
      <c r="K133" s="50">
        <v>0</v>
      </c>
      <c r="L133" s="50">
        <v>640</v>
      </c>
      <c r="M133" s="50">
        <v>4977</v>
      </c>
      <c r="N133" s="50">
        <v>645</v>
      </c>
      <c r="O133" s="52">
        <f t="shared" si="34"/>
        <v>13.635616438356164</v>
      </c>
      <c r="P133" s="53">
        <f t="shared" si="35"/>
        <v>0.64931506849315068</v>
      </c>
      <c r="Q133" s="54">
        <f t="shared" si="36"/>
        <v>7.7463035019455253</v>
      </c>
      <c r="R133" s="50">
        <v>10</v>
      </c>
      <c r="S133" s="53">
        <v>0.35</v>
      </c>
      <c r="T133" s="50">
        <v>100</v>
      </c>
      <c r="U133" s="53">
        <f t="shared" si="37"/>
        <v>0.15625</v>
      </c>
      <c r="V133" s="55"/>
      <c r="W133" s="74">
        <v>0</v>
      </c>
    </row>
    <row r="134" spans="1:23" ht="15" customHeight="1">
      <c r="A134" s="48" t="s">
        <v>270</v>
      </c>
      <c r="B134" s="56"/>
      <c r="C134" s="50" t="s">
        <v>1224</v>
      </c>
      <c r="D134" s="50" t="s">
        <v>37</v>
      </c>
      <c r="E134" s="50" t="s">
        <v>516</v>
      </c>
      <c r="F134" s="1093" t="str">
        <f t="shared" ref="F134:F197" si="38">D134&amp;E134</f>
        <v>金沢医科大学病院病院1号棟　集中治療センター</v>
      </c>
      <c r="G134" s="51" t="s">
        <v>2732</v>
      </c>
      <c r="H134" s="50" t="s">
        <v>2685</v>
      </c>
      <c r="I134" s="50">
        <v>10</v>
      </c>
      <c r="J134" s="50">
        <v>10</v>
      </c>
      <c r="K134" s="50">
        <v>0</v>
      </c>
      <c r="L134" s="50">
        <v>997</v>
      </c>
      <c r="M134" s="50">
        <v>2330</v>
      </c>
      <c r="N134" s="50">
        <v>994</v>
      </c>
      <c r="O134" s="52">
        <f t="shared" ref="O134:O137" si="39">M134/365</f>
        <v>6.3835616438356162</v>
      </c>
      <c r="P134" s="53">
        <f t="shared" ref="P134:P137" si="40">M134/(I134*365)</f>
        <v>0.63835616438356169</v>
      </c>
      <c r="Q134" s="54">
        <f t="shared" ref="Q134:Q137" si="41">M134/((L134+N134)/2)</f>
        <v>2.3405323957810147</v>
      </c>
      <c r="R134" s="50">
        <v>119</v>
      </c>
      <c r="S134" s="53">
        <v>0</v>
      </c>
      <c r="T134" s="50">
        <v>856</v>
      </c>
      <c r="U134" s="53">
        <f t="shared" ref="U134:U138" si="42">T134/L134</f>
        <v>0.85857572718154462</v>
      </c>
      <c r="V134" s="55"/>
      <c r="W134" s="74">
        <v>0</v>
      </c>
    </row>
    <row r="135" spans="1:23" ht="15" customHeight="1">
      <c r="A135" s="48" t="s">
        <v>270</v>
      </c>
      <c r="B135" s="56"/>
      <c r="C135" s="50" t="s">
        <v>1224</v>
      </c>
      <c r="D135" s="50" t="s">
        <v>37</v>
      </c>
      <c r="E135" s="81" t="s">
        <v>517</v>
      </c>
      <c r="F135" s="1093" t="str">
        <f t="shared" si="38"/>
        <v>金沢医科大学病院病院1号棟　ハートセンター</v>
      </c>
      <c r="G135" s="51" t="s">
        <v>2695</v>
      </c>
      <c r="H135" s="50" t="s">
        <v>2751</v>
      </c>
      <c r="I135" s="50">
        <v>10</v>
      </c>
      <c r="J135" s="50">
        <v>10</v>
      </c>
      <c r="K135" s="50">
        <v>0</v>
      </c>
      <c r="L135" s="50">
        <v>387</v>
      </c>
      <c r="M135" s="50">
        <v>2171</v>
      </c>
      <c r="N135" s="50">
        <v>388</v>
      </c>
      <c r="O135" s="52">
        <f t="shared" si="39"/>
        <v>5.9479452054794519</v>
      </c>
      <c r="P135" s="53">
        <f t="shared" si="40"/>
        <v>0.59479452054794524</v>
      </c>
      <c r="Q135" s="54">
        <f t="shared" si="41"/>
        <v>5.6025806451612903</v>
      </c>
      <c r="R135" s="50">
        <v>139</v>
      </c>
      <c r="S135" s="53">
        <v>0</v>
      </c>
      <c r="T135" s="50">
        <v>229</v>
      </c>
      <c r="U135" s="53">
        <f t="shared" si="42"/>
        <v>0.59173126614987082</v>
      </c>
      <c r="V135" s="55"/>
      <c r="W135" s="74">
        <v>0</v>
      </c>
    </row>
    <row r="136" spans="1:23" ht="15" customHeight="1">
      <c r="A136" s="48" t="s">
        <v>270</v>
      </c>
      <c r="B136" s="56"/>
      <c r="C136" s="50" t="s">
        <v>1224</v>
      </c>
      <c r="D136" s="50" t="s">
        <v>37</v>
      </c>
      <c r="E136" s="50" t="s">
        <v>519</v>
      </c>
      <c r="F136" s="1093" t="str">
        <f t="shared" si="38"/>
        <v>金沢医科大学病院病院3号棟6階病棟</v>
      </c>
      <c r="G136" s="51" t="s">
        <v>2684</v>
      </c>
      <c r="H136" s="50" t="s">
        <v>2724</v>
      </c>
      <c r="I136" s="50">
        <v>38</v>
      </c>
      <c r="J136" s="50">
        <v>38</v>
      </c>
      <c r="K136" s="50">
        <v>0</v>
      </c>
      <c r="L136" s="50">
        <v>173</v>
      </c>
      <c r="M136" s="50">
        <v>1866</v>
      </c>
      <c r="N136" s="50">
        <v>173</v>
      </c>
      <c r="O136" s="52">
        <f t="shared" si="39"/>
        <v>5.1123287671232873</v>
      </c>
      <c r="P136" s="53">
        <f t="shared" si="40"/>
        <v>0.13453496755587599</v>
      </c>
      <c r="Q136" s="54">
        <f t="shared" si="41"/>
        <v>10.786127167630058</v>
      </c>
      <c r="R136" s="50">
        <v>55</v>
      </c>
      <c r="S136" s="53">
        <v>0</v>
      </c>
      <c r="T136" s="50">
        <v>33</v>
      </c>
      <c r="U136" s="53">
        <f t="shared" si="42"/>
        <v>0.19075144508670519</v>
      </c>
      <c r="V136" s="55"/>
      <c r="W136" s="74">
        <v>0</v>
      </c>
    </row>
    <row r="137" spans="1:23" ht="15" customHeight="1">
      <c r="A137" s="48" t="s">
        <v>270</v>
      </c>
      <c r="B137" s="56"/>
      <c r="C137" s="50" t="s">
        <v>1224</v>
      </c>
      <c r="D137" s="50" t="s">
        <v>37</v>
      </c>
      <c r="E137" s="50" t="s">
        <v>526</v>
      </c>
      <c r="F137" s="1093" t="str">
        <f t="shared" si="38"/>
        <v>金沢医科大学病院病院1号棟4階　母体・胎児集中治療室</v>
      </c>
      <c r="G137" s="51" t="s">
        <v>2746</v>
      </c>
      <c r="H137" s="50" t="s">
        <v>2737</v>
      </c>
      <c r="I137" s="50">
        <v>3</v>
      </c>
      <c r="J137" s="50">
        <v>3</v>
      </c>
      <c r="K137" s="50">
        <v>0</v>
      </c>
      <c r="L137" s="50">
        <v>67</v>
      </c>
      <c r="M137" s="50">
        <v>685</v>
      </c>
      <c r="N137" s="50">
        <v>68</v>
      </c>
      <c r="O137" s="52">
        <f t="shared" si="39"/>
        <v>1.8767123287671232</v>
      </c>
      <c r="P137" s="53">
        <f t="shared" si="40"/>
        <v>0.62557077625570778</v>
      </c>
      <c r="Q137" s="54">
        <f t="shared" si="41"/>
        <v>10.148148148148149</v>
      </c>
      <c r="R137" s="50">
        <v>3</v>
      </c>
      <c r="S137" s="53">
        <v>0</v>
      </c>
      <c r="T137" s="50">
        <v>6</v>
      </c>
      <c r="U137" s="53">
        <f t="shared" si="42"/>
        <v>8.9552238805970144E-2</v>
      </c>
      <c r="V137" s="55"/>
      <c r="W137" s="74">
        <v>0</v>
      </c>
    </row>
    <row r="138" spans="1:23" ht="15" customHeight="1">
      <c r="A138" s="48"/>
      <c r="B138" s="56"/>
      <c r="C138" s="57" t="s">
        <v>288</v>
      </c>
      <c r="D138" s="58"/>
      <c r="E138" s="58"/>
      <c r="F138" s="1093" t="str">
        <f t="shared" si="38"/>
        <v/>
      </c>
      <c r="G138" s="59"/>
      <c r="H138" s="60"/>
      <c r="I138" s="63">
        <f>SUM(I70:I137)</f>
        <v>2178</v>
      </c>
      <c r="J138" s="63">
        <f t="shared" ref="J138:N138" si="43">SUM(J70:J137)</f>
        <v>2083</v>
      </c>
      <c r="K138" s="63">
        <f t="shared" si="43"/>
        <v>453</v>
      </c>
      <c r="L138" s="63">
        <f t="shared" si="43"/>
        <v>52333</v>
      </c>
      <c r="M138" s="63">
        <f t="shared" si="43"/>
        <v>539334</v>
      </c>
      <c r="N138" s="63">
        <f t="shared" si="43"/>
        <v>53027</v>
      </c>
      <c r="O138" s="69">
        <f>M138/365</f>
        <v>1477.6273972602739</v>
      </c>
      <c r="P138" s="70">
        <f>M138/(I138*365)</f>
        <v>0.67843314842069513</v>
      </c>
      <c r="Q138" s="71">
        <f>M138/((L138+N138)/2)</f>
        <v>10.237927107061504</v>
      </c>
      <c r="R138" s="63">
        <f>SUM(R70:R137)</f>
        <v>9899</v>
      </c>
      <c r="S138" s="1018"/>
      <c r="T138" s="63">
        <f>SUM(T70:T137)</f>
        <v>11367</v>
      </c>
      <c r="U138" s="53">
        <f t="shared" si="42"/>
        <v>0.21720520512869509</v>
      </c>
      <c r="V138" s="83"/>
      <c r="W138" s="74"/>
    </row>
    <row r="139" spans="1:23" ht="15" customHeight="1">
      <c r="A139" s="48"/>
      <c r="B139" s="63"/>
      <c r="C139" s="184" t="s">
        <v>289</v>
      </c>
      <c r="D139" s="185"/>
      <c r="E139" s="185"/>
      <c r="F139" s="1093" t="str">
        <f t="shared" si="38"/>
        <v/>
      </c>
      <c r="G139" s="186"/>
      <c r="H139" s="187"/>
      <c r="I139" s="188">
        <v>940</v>
      </c>
      <c r="J139" s="189"/>
      <c r="K139" s="189"/>
      <c r="L139" s="189"/>
      <c r="M139" s="189"/>
      <c r="N139" s="189"/>
      <c r="O139" s="190">
        <v>705</v>
      </c>
      <c r="P139" s="191">
        <v>0.75</v>
      </c>
      <c r="Q139" s="189"/>
      <c r="R139" s="189"/>
      <c r="S139" s="1014"/>
      <c r="T139" s="189"/>
      <c r="U139" s="189"/>
      <c r="V139" s="192"/>
      <c r="W139" s="74"/>
    </row>
    <row r="140" spans="1:23" ht="15" customHeight="1">
      <c r="A140" s="48" t="s">
        <v>290</v>
      </c>
      <c r="B140" s="1012" t="s">
        <v>291</v>
      </c>
      <c r="C140" s="50" t="s">
        <v>1208</v>
      </c>
      <c r="D140" s="50" t="s">
        <v>15</v>
      </c>
      <c r="E140" s="50" t="s">
        <v>527</v>
      </c>
      <c r="F140" s="1093" t="str">
        <f t="shared" si="38"/>
        <v>公立松任石川中央病院2階東病棟</v>
      </c>
      <c r="G140" s="51" t="s">
        <v>2695</v>
      </c>
      <c r="H140" s="50" t="s">
        <v>2686</v>
      </c>
      <c r="I140" s="50">
        <v>31</v>
      </c>
      <c r="J140" s="50">
        <v>25</v>
      </c>
      <c r="K140" s="50">
        <v>1</v>
      </c>
      <c r="L140" s="50">
        <v>501</v>
      </c>
      <c r="M140" s="50">
        <v>3574</v>
      </c>
      <c r="N140" s="50">
        <v>499</v>
      </c>
      <c r="O140" s="52">
        <f t="shared" ref="O140:O203" si="44">M140/365</f>
        <v>9.7917808219178077</v>
      </c>
      <c r="P140" s="53">
        <f t="shared" ref="P140:P203" si="45">M140/(I140*365)</f>
        <v>0.31586389748121962</v>
      </c>
      <c r="Q140" s="54">
        <f t="shared" ref="Q140:Q203" si="46">M140/((L140+N140)/2)</f>
        <v>7.1479999999999997</v>
      </c>
      <c r="R140" s="50">
        <v>228</v>
      </c>
      <c r="S140" s="53">
        <v>0</v>
      </c>
      <c r="T140" s="50">
        <v>63</v>
      </c>
      <c r="U140" s="53">
        <f t="shared" ref="U140:U203" si="47">T140/L140</f>
        <v>0.12574850299401197</v>
      </c>
      <c r="V140" s="55"/>
      <c r="W140" s="74">
        <v>0</v>
      </c>
    </row>
    <row r="141" spans="1:23" ht="15" customHeight="1">
      <c r="A141" s="48" t="s">
        <v>290</v>
      </c>
      <c r="B141" s="56"/>
      <c r="C141" s="50" t="s">
        <v>1208</v>
      </c>
      <c r="D141" s="50" t="s">
        <v>15</v>
      </c>
      <c r="E141" s="50" t="s">
        <v>528</v>
      </c>
      <c r="F141" s="1093" t="str">
        <f t="shared" si="38"/>
        <v>公立松任石川中央病院3階東病棟</v>
      </c>
      <c r="G141" s="51" t="s">
        <v>2748</v>
      </c>
      <c r="H141" s="50" t="s">
        <v>2686</v>
      </c>
      <c r="I141" s="50">
        <v>34</v>
      </c>
      <c r="J141" s="50">
        <v>34</v>
      </c>
      <c r="K141" s="50">
        <v>8</v>
      </c>
      <c r="L141" s="50">
        <v>716</v>
      </c>
      <c r="M141" s="50">
        <v>11347</v>
      </c>
      <c r="N141" s="50">
        <v>723</v>
      </c>
      <c r="O141" s="52">
        <f t="shared" si="44"/>
        <v>31.087671232876712</v>
      </c>
      <c r="P141" s="53">
        <f t="shared" si="45"/>
        <v>0.91434327155519746</v>
      </c>
      <c r="Q141" s="54">
        <f t="shared" si="46"/>
        <v>15.770674079221681</v>
      </c>
      <c r="R141" s="50">
        <v>261</v>
      </c>
      <c r="S141" s="53">
        <v>0</v>
      </c>
      <c r="T141" s="50">
        <v>137</v>
      </c>
      <c r="U141" s="53">
        <f t="shared" si="47"/>
        <v>0.19134078212290503</v>
      </c>
      <c r="V141" s="55"/>
      <c r="W141" s="74">
        <v>0</v>
      </c>
    </row>
    <row r="142" spans="1:23" ht="15" customHeight="1">
      <c r="A142" s="48" t="s">
        <v>290</v>
      </c>
      <c r="B142" s="56"/>
      <c r="C142" s="50" t="s">
        <v>1208</v>
      </c>
      <c r="D142" s="50" t="s">
        <v>15</v>
      </c>
      <c r="E142" s="50" t="s">
        <v>529</v>
      </c>
      <c r="F142" s="1093" t="str">
        <f t="shared" si="38"/>
        <v>公立松任石川中央病院3階西病棟</v>
      </c>
      <c r="G142" s="51" t="s">
        <v>2695</v>
      </c>
      <c r="H142" s="50" t="s">
        <v>2686</v>
      </c>
      <c r="I142" s="50">
        <v>26</v>
      </c>
      <c r="J142" s="50">
        <v>26</v>
      </c>
      <c r="K142" s="50">
        <v>13</v>
      </c>
      <c r="L142" s="50">
        <v>936</v>
      </c>
      <c r="M142" s="50">
        <v>8259</v>
      </c>
      <c r="N142" s="50">
        <v>938</v>
      </c>
      <c r="O142" s="52">
        <f t="shared" si="44"/>
        <v>22.627397260273973</v>
      </c>
      <c r="P142" s="53">
        <f t="shared" si="45"/>
        <v>0.87028451001053742</v>
      </c>
      <c r="Q142" s="54">
        <f t="shared" si="46"/>
        <v>8.8143009605122735</v>
      </c>
      <c r="R142" s="50">
        <v>282</v>
      </c>
      <c r="S142" s="53">
        <v>0</v>
      </c>
      <c r="T142" s="50">
        <v>82</v>
      </c>
      <c r="U142" s="53">
        <f t="shared" si="47"/>
        <v>8.7606837606837601E-2</v>
      </c>
      <c r="V142" s="55"/>
      <c r="W142" s="74">
        <v>16</v>
      </c>
    </row>
    <row r="143" spans="1:23" ht="15" customHeight="1">
      <c r="A143" s="48" t="s">
        <v>290</v>
      </c>
      <c r="B143" s="56"/>
      <c r="C143" s="50" t="s">
        <v>1208</v>
      </c>
      <c r="D143" s="50" t="s">
        <v>15</v>
      </c>
      <c r="E143" s="50" t="s">
        <v>530</v>
      </c>
      <c r="F143" s="1093" t="str">
        <f t="shared" si="38"/>
        <v>公立松任石川中央病院3階北病棟</v>
      </c>
      <c r="G143" s="51" t="s">
        <v>2695</v>
      </c>
      <c r="H143" s="50" t="s">
        <v>2686</v>
      </c>
      <c r="I143" s="50">
        <v>34</v>
      </c>
      <c r="J143" s="50">
        <v>34</v>
      </c>
      <c r="K143" s="50">
        <v>10</v>
      </c>
      <c r="L143" s="50">
        <v>1022</v>
      </c>
      <c r="M143" s="50">
        <v>10888</v>
      </c>
      <c r="N143" s="50">
        <v>1017</v>
      </c>
      <c r="O143" s="52">
        <f t="shared" si="44"/>
        <v>29.830136986301369</v>
      </c>
      <c r="P143" s="53">
        <f t="shared" si="45"/>
        <v>0.87735697018533443</v>
      </c>
      <c r="Q143" s="54">
        <f t="shared" si="46"/>
        <v>10.679744973025993</v>
      </c>
      <c r="R143" s="50">
        <v>165</v>
      </c>
      <c r="S143" s="53">
        <v>0</v>
      </c>
      <c r="T143" s="50">
        <v>327</v>
      </c>
      <c r="U143" s="53">
        <f t="shared" si="47"/>
        <v>0.31996086105675148</v>
      </c>
      <c r="V143" s="55"/>
      <c r="W143" s="74">
        <v>0</v>
      </c>
    </row>
    <row r="144" spans="1:23" ht="15" customHeight="1">
      <c r="A144" s="48" t="s">
        <v>290</v>
      </c>
      <c r="B144" s="56"/>
      <c r="C144" s="50" t="s">
        <v>1208</v>
      </c>
      <c r="D144" s="50" t="s">
        <v>15</v>
      </c>
      <c r="E144" s="50" t="s">
        <v>531</v>
      </c>
      <c r="F144" s="1093" t="str">
        <f t="shared" si="38"/>
        <v>公立松任石川中央病院4階東病棟</v>
      </c>
      <c r="G144" s="51" t="s">
        <v>2687</v>
      </c>
      <c r="H144" s="50" t="s">
        <v>2686</v>
      </c>
      <c r="I144" s="50">
        <v>34</v>
      </c>
      <c r="J144" s="50">
        <v>34</v>
      </c>
      <c r="K144" s="50">
        <v>14</v>
      </c>
      <c r="L144" s="50">
        <v>1059</v>
      </c>
      <c r="M144" s="50">
        <v>10928</v>
      </c>
      <c r="N144" s="50">
        <v>1051</v>
      </c>
      <c r="O144" s="52">
        <f t="shared" si="44"/>
        <v>29.93972602739726</v>
      </c>
      <c r="P144" s="53">
        <f t="shared" si="45"/>
        <v>0.88058017727639004</v>
      </c>
      <c r="Q144" s="54">
        <f t="shared" si="46"/>
        <v>10.35829383886256</v>
      </c>
      <c r="R144" s="50">
        <v>341</v>
      </c>
      <c r="S144" s="53">
        <v>0</v>
      </c>
      <c r="T144" s="50">
        <v>172</v>
      </c>
      <c r="U144" s="53">
        <f t="shared" si="47"/>
        <v>0.16241737488196412</v>
      </c>
      <c r="V144" s="55"/>
      <c r="W144" s="74">
        <v>0</v>
      </c>
    </row>
    <row r="145" spans="1:23" ht="15" customHeight="1">
      <c r="A145" s="48" t="s">
        <v>290</v>
      </c>
      <c r="B145" s="56"/>
      <c r="C145" s="50" t="s">
        <v>1208</v>
      </c>
      <c r="D145" s="50" t="s">
        <v>15</v>
      </c>
      <c r="E145" s="50" t="s">
        <v>532</v>
      </c>
      <c r="F145" s="1093" t="str">
        <f t="shared" si="38"/>
        <v>公立松任石川中央病院4階西病棟</v>
      </c>
      <c r="G145" s="51" t="s">
        <v>2729</v>
      </c>
      <c r="H145" s="50" t="s">
        <v>2686</v>
      </c>
      <c r="I145" s="50">
        <v>35</v>
      </c>
      <c r="J145" s="50">
        <v>35</v>
      </c>
      <c r="K145" s="50">
        <v>17</v>
      </c>
      <c r="L145" s="50">
        <v>1225</v>
      </c>
      <c r="M145" s="50">
        <v>10559</v>
      </c>
      <c r="N145" s="50">
        <v>1236</v>
      </c>
      <c r="O145" s="52">
        <f t="shared" si="44"/>
        <v>28.92876712328767</v>
      </c>
      <c r="P145" s="53">
        <f t="shared" si="45"/>
        <v>0.8265362035225049</v>
      </c>
      <c r="Q145" s="54">
        <f t="shared" si="46"/>
        <v>8.5810646078829738</v>
      </c>
      <c r="R145" s="50">
        <v>353</v>
      </c>
      <c r="S145" s="53">
        <v>0</v>
      </c>
      <c r="T145" s="50">
        <v>82</v>
      </c>
      <c r="U145" s="53">
        <f t="shared" si="47"/>
        <v>6.6938775510204079E-2</v>
      </c>
      <c r="V145" s="55"/>
      <c r="W145" s="74">
        <v>0</v>
      </c>
    </row>
    <row r="146" spans="1:23" ht="15" customHeight="1">
      <c r="A146" s="48" t="s">
        <v>290</v>
      </c>
      <c r="B146" s="56"/>
      <c r="C146" s="50" t="s">
        <v>1208</v>
      </c>
      <c r="D146" s="50" t="s">
        <v>15</v>
      </c>
      <c r="E146" s="50" t="s">
        <v>533</v>
      </c>
      <c r="F146" s="1093" t="str">
        <f t="shared" si="38"/>
        <v>公立松任石川中央病院4階北病棟</v>
      </c>
      <c r="G146" s="51" t="s">
        <v>2689</v>
      </c>
      <c r="H146" s="50" t="s">
        <v>2686</v>
      </c>
      <c r="I146" s="50">
        <v>34</v>
      </c>
      <c r="J146" s="50">
        <v>34</v>
      </c>
      <c r="K146" s="50">
        <v>18</v>
      </c>
      <c r="L146" s="50">
        <v>883</v>
      </c>
      <c r="M146" s="50">
        <v>11286</v>
      </c>
      <c r="N146" s="50">
        <v>883</v>
      </c>
      <c r="O146" s="52">
        <f t="shared" si="44"/>
        <v>30.920547945205481</v>
      </c>
      <c r="P146" s="53">
        <f t="shared" si="45"/>
        <v>0.90942788074133762</v>
      </c>
      <c r="Q146" s="54">
        <f t="shared" si="46"/>
        <v>12.781426953567385</v>
      </c>
      <c r="R146" s="50">
        <v>284</v>
      </c>
      <c r="S146" s="53">
        <v>0</v>
      </c>
      <c r="T146" s="50">
        <v>123</v>
      </c>
      <c r="U146" s="53">
        <f t="shared" si="47"/>
        <v>0.1392978482446206</v>
      </c>
      <c r="V146" s="55"/>
      <c r="W146" s="74">
        <v>0</v>
      </c>
    </row>
    <row r="147" spans="1:23" ht="15" customHeight="1">
      <c r="A147" s="48" t="s">
        <v>290</v>
      </c>
      <c r="B147" s="56"/>
      <c r="C147" s="50" t="s">
        <v>1208</v>
      </c>
      <c r="D147" s="50" t="s">
        <v>15</v>
      </c>
      <c r="E147" s="50" t="s">
        <v>534</v>
      </c>
      <c r="F147" s="1093" t="str">
        <f t="shared" si="38"/>
        <v>公立松任石川中央病院5階西病棟</v>
      </c>
      <c r="G147" s="51" t="s">
        <v>2728</v>
      </c>
      <c r="H147" s="50" t="s">
        <v>2686</v>
      </c>
      <c r="I147" s="50">
        <v>35</v>
      </c>
      <c r="J147" s="50">
        <v>35</v>
      </c>
      <c r="K147" s="50">
        <v>14</v>
      </c>
      <c r="L147" s="50">
        <v>998</v>
      </c>
      <c r="M147" s="50">
        <v>11592</v>
      </c>
      <c r="N147" s="50">
        <v>994</v>
      </c>
      <c r="O147" s="52">
        <f t="shared" si="44"/>
        <v>31.758904109589039</v>
      </c>
      <c r="P147" s="53">
        <f t="shared" si="45"/>
        <v>0.90739726027397261</v>
      </c>
      <c r="Q147" s="54">
        <f t="shared" si="46"/>
        <v>11.638554216867471</v>
      </c>
      <c r="R147" s="50">
        <v>403</v>
      </c>
      <c r="S147" s="53">
        <v>0</v>
      </c>
      <c r="T147" s="50">
        <v>199</v>
      </c>
      <c r="U147" s="53">
        <f t="shared" si="47"/>
        <v>0.19939879759519039</v>
      </c>
      <c r="V147" s="55"/>
      <c r="W147" s="74">
        <v>0</v>
      </c>
    </row>
    <row r="148" spans="1:23" ht="15" customHeight="1">
      <c r="A148" s="48" t="s">
        <v>290</v>
      </c>
      <c r="B148" s="56"/>
      <c r="C148" s="50" t="s">
        <v>1208</v>
      </c>
      <c r="D148" s="50" t="s">
        <v>16</v>
      </c>
      <c r="E148" s="50" t="s">
        <v>536</v>
      </c>
      <c r="F148" s="1093" t="str">
        <f t="shared" si="38"/>
        <v>公立つるぎ病院急性期一般病棟</v>
      </c>
      <c r="G148" s="51" t="s">
        <v>2684</v>
      </c>
      <c r="H148" s="50" t="s">
        <v>2704</v>
      </c>
      <c r="I148" s="50">
        <v>45</v>
      </c>
      <c r="J148" s="50">
        <v>42</v>
      </c>
      <c r="K148" s="50">
        <v>20</v>
      </c>
      <c r="L148" s="50">
        <v>733</v>
      </c>
      <c r="M148" s="50">
        <v>13031</v>
      </c>
      <c r="N148" s="50">
        <v>730</v>
      </c>
      <c r="O148" s="52">
        <f t="shared" si="44"/>
        <v>35.701369863013696</v>
      </c>
      <c r="P148" s="53">
        <f t="shared" si="45"/>
        <v>0.79336377473363773</v>
      </c>
      <c r="Q148" s="54">
        <f t="shared" si="46"/>
        <v>17.814080656185919</v>
      </c>
      <c r="R148" s="50">
        <v>461</v>
      </c>
      <c r="S148" s="53">
        <v>0.24299999999999999</v>
      </c>
      <c r="T148" s="50">
        <v>17</v>
      </c>
      <c r="U148" s="53">
        <f t="shared" si="47"/>
        <v>2.3192360163710776E-2</v>
      </c>
      <c r="V148" s="55"/>
      <c r="W148" s="74">
        <v>0</v>
      </c>
    </row>
    <row r="149" spans="1:23" ht="15" customHeight="1">
      <c r="A149" s="48" t="s">
        <v>290</v>
      </c>
      <c r="B149" s="56"/>
      <c r="C149" s="50" t="s">
        <v>1208</v>
      </c>
      <c r="D149" s="50" t="s">
        <v>540</v>
      </c>
      <c r="E149" s="50" t="s">
        <v>541</v>
      </c>
      <c r="F149" s="1093" t="str">
        <f t="shared" si="38"/>
        <v>松南病院産婦人科</v>
      </c>
      <c r="G149" s="51" t="s">
        <v>2746</v>
      </c>
      <c r="H149" s="50" t="s">
        <v>2752</v>
      </c>
      <c r="I149" s="50">
        <v>35</v>
      </c>
      <c r="J149" s="50">
        <v>24</v>
      </c>
      <c r="K149" s="50">
        <v>4</v>
      </c>
      <c r="L149" s="50">
        <v>1113</v>
      </c>
      <c r="M149" s="50">
        <v>6854</v>
      </c>
      <c r="N149" s="50">
        <v>1123</v>
      </c>
      <c r="O149" s="52">
        <f t="shared" si="44"/>
        <v>18.778082191780822</v>
      </c>
      <c r="P149" s="53">
        <f t="shared" si="45"/>
        <v>0.53651663405088068</v>
      </c>
      <c r="Q149" s="54">
        <f t="shared" si="46"/>
        <v>6.1305903398926658</v>
      </c>
      <c r="R149" s="50">
        <v>0</v>
      </c>
      <c r="S149" s="53">
        <v>0</v>
      </c>
      <c r="T149" s="50">
        <v>0</v>
      </c>
      <c r="U149" s="53">
        <f t="shared" si="47"/>
        <v>0</v>
      </c>
      <c r="V149" s="55"/>
      <c r="W149" s="74">
        <v>611</v>
      </c>
    </row>
    <row r="150" spans="1:23" ht="15" customHeight="1">
      <c r="A150" s="48" t="s">
        <v>290</v>
      </c>
      <c r="B150" s="56"/>
      <c r="C150" s="50" t="s">
        <v>1187</v>
      </c>
      <c r="D150" s="50" t="s">
        <v>19</v>
      </c>
      <c r="E150" s="50" t="s">
        <v>545</v>
      </c>
      <c r="F150" s="1093" t="str">
        <f t="shared" si="38"/>
        <v>南ケ丘病院B病棟</v>
      </c>
      <c r="G150" s="51" t="s">
        <v>2689</v>
      </c>
      <c r="H150" s="50" t="s">
        <v>2697</v>
      </c>
      <c r="I150" s="50">
        <v>35</v>
      </c>
      <c r="J150" s="50">
        <v>35</v>
      </c>
      <c r="K150" s="50">
        <v>24</v>
      </c>
      <c r="L150" s="50">
        <v>1138</v>
      </c>
      <c r="M150" s="50">
        <v>12175</v>
      </c>
      <c r="N150" s="50">
        <v>1133</v>
      </c>
      <c r="O150" s="52">
        <f t="shared" si="44"/>
        <v>33.356164383561641</v>
      </c>
      <c r="P150" s="53">
        <f t="shared" si="45"/>
        <v>0.95303326810176126</v>
      </c>
      <c r="Q150" s="54">
        <f t="shared" si="46"/>
        <v>10.722148833113167</v>
      </c>
      <c r="R150" s="50">
        <v>83</v>
      </c>
      <c r="S150" s="53">
        <v>0.157</v>
      </c>
      <c r="T150" s="50">
        <v>9</v>
      </c>
      <c r="U150" s="53">
        <f t="shared" si="47"/>
        <v>7.9086115992970125E-3</v>
      </c>
      <c r="V150" s="55"/>
      <c r="W150" s="74">
        <v>0</v>
      </c>
    </row>
    <row r="151" spans="1:23" ht="15" customHeight="1">
      <c r="A151" s="48" t="s">
        <v>290</v>
      </c>
      <c r="B151" s="56"/>
      <c r="C151" s="50" t="s">
        <v>1187</v>
      </c>
      <c r="D151" s="50" t="s">
        <v>2721</v>
      </c>
      <c r="E151" s="50" t="s">
        <v>543</v>
      </c>
      <c r="F151" s="1093" t="str">
        <f t="shared" si="38"/>
        <v>金沢脳神経外科病院第4病棟</v>
      </c>
      <c r="G151" s="51" t="s">
        <v>2688</v>
      </c>
      <c r="H151" s="50" t="s">
        <v>2753</v>
      </c>
      <c r="I151" s="50">
        <v>51</v>
      </c>
      <c r="J151" s="50">
        <v>48</v>
      </c>
      <c r="K151" s="50">
        <v>24</v>
      </c>
      <c r="L151" s="50">
        <v>1329</v>
      </c>
      <c r="M151" s="50">
        <v>14842</v>
      </c>
      <c r="N151" s="50">
        <v>1422</v>
      </c>
      <c r="O151" s="52">
        <f t="shared" si="44"/>
        <v>40.663013698630138</v>
      </c>
      <c r="P151" s="53">
        <f t="shared" si="45"/>
        <v>0.79731399409078696</v>
      </c>
      <c r="Q151" s="54">
        <f t="shared" si="46"/>
        <v>10.790258087968011</v>
      </c>
      <c r="R151" s="50">
        <v>151</v>
      </c>
      <c r="S151" s="53">
        <v>0.24</v>
      </c>
      <c r="T151" s="50">
        <v>488</v>
      </c>
      <c r="U151" s="53">
        <f t="shared" si="47"/>
        <v>0.36719337848006017</v>
      </c>
      <c r="V151" s="55"/>
      <c r="W151" s="74">
        <v>0</v>
      </c>
    </row>
    <row r="152" spans="1:23" ht="15" customHeight="1">
      <c r="A152" s="48" t="s">
        <v>290</v>
      </c>
      <c r="B152" s="56"/>
      <c r="C152" s="50" t="s">
        <v>1065</v>
      </c>
      <c r="D152" s="50" t="s">
        <v>2723</v>
      </c>
      <c r="E152" s="50" t="s">
        <v>2406</v>
      </c>
      <c r="F152" s="1093" t="str">
        <f t="shared" si="38"/>
        <v>金沢大学附属病院西病棟９階</v>
      </c>
      <c r="G152" s="51" t="s">
        <v>2747</v>
      </c>
      <c r="H152" s="50" t="s">
        <v>2724</v>
      </c>
      <c r="I152" s="50">
        <v>43</v>
      </c>
      <c r="J152" s="50">
        <v>41</v>
      </c>
      <c r="K152" s="50">
        <v>5</v>
      </c>
      <c r="L152" s="50">
        <v>1575</v>
      </c>
      <c r="M152" s="50">
        <v>10402</v>
      </c>
      <c r="N152" s="50">
        <v>1579</v>
      </c>
      <c r="O152" s="52">
        <f t="shared" si="44"/>
        <v>28.4986301369863</v>
      </c>
      <c r="P152" s="53">
        <f t="shared" si="45"/>
        <v>0.6627588403950303</v>
      </c>
      <c r="Q152" s="54">
        <f t="shared" si="46"/>
        <v>6.5960684844641726</v>
      </c>
      <c r="R152" s="50">
        <v>23</v>
      </c>
      <c r="S152" s="53">
        <v>0.24</v>
      </c>
      <c r="T152" s="50">
        <v>18</v>
      </c>
      <c r="U152" s="53">
        <f t="shared" si="47"/>
        <v>1.1428571428571429E-2</v>
      </c>
      <c r="V152" s="55"/>
      <c r="W152" s="74">
        <v>0</v>
      </c>
    </row>
    <row r="153" spans="1:23" ht="15" customHeight="1">
      <c r="A153" s="48" t="s">
        <v>270</v>
      </c>
      <c r="B153" s="56"/>
      <c r="C153" s="50" t="s">
        <v>1065</v>
      </c>
      <c r="D153" s="50" t="s">
        <v>548</v>
      </c>
      <c r="E153" s="50" t="s">
        <v>346</v>
      </c>
      <c r="F153" s="1093" t="str">
        <f t="shared" si="38"/>
        <v>金沢宗広病院一般病棟</v>
      </c>
      <c r="G153" s="51" t="s">
        <v>2689</v>
      </c>
      <c r="H153" s="50" t="s">
        <v>2704</v>
      </c>
      <c r="I153" s="50">
        <v>41</v>
      </c>
      <c r="J153" s="50">
        <v>36</v>
      </c>
      <c r="K153" s="50">
        <v>12</v>
      </c>
      <c r="L153" s="50">
        <v>437</v>
      </c>
      <c r="M153" s="50">
        <v>7689</v>
      </c>
      <c r="N153" s="50">
        <v>355</v>
      </c>
      <c r="O153" s="52">
        <f t="shared" si="44"/>
        <v>21.065753424657533</v>
      </c>
      <c r="P153" s="53">
        <f t="shared" si="45"/>
        <v>0.51379886401603747</v>
      </c>
      <c r="Q153" s="54">
        <f t="shared" si="46"/>
        <v>19.416666666666668</v>
      </c>
      <c r="R153" s="50">
        <v>0</v>
      </c>
      <c r="S153" s="53">
        <v>0.18</v>
      </c>
      <c r="T153" s="50">
        <v>0</v>
      </c>
      <c r="U153" s="53">
        <f t="shared" si="47"/>
        <v>0</v>
      </c>
      <c r="V153" s="55"/>
      <c r="W153" s="74">
        <v>0</v>
      </c>
    </row>
    <row r="154" spans="1:23" ht="15" customHeight="1">
      <c r="A154" s="48" t="s">
        <v>290</v>
      </c>
      <c r="B154" s="56"/>
      <c r="C154" s="50" t="s">
        <v>1065</v>
      </c>
      <c r="D154" s="50" t="s">
        <v>2754</v>
      </c>
      <c r="E154" s="50" t="s">
        <v>552</v>
      </c>
      <c r="F154" s="1093" t="str">
        <f t="shared" si="38"/>
        <v>金沢西病院5F病棟</v>
      </c>
      <c r="G154" s="51" t="s">
        <v>2684</v>
      </c>
      <c r="H154" s="50"/>
      <c r="I154" s="50">
        <v>44</v>
      </c>
      <c r="J154" s="50">
        <v>44</v>
      </c>
      <c r="K154" s="50">
        <v>0</v>
      </c>
      <c r="L154" s="1019"/>
      <c r="M154" s="1019">
        <v>13996</v>
      </c>
      <c r="N154" s="1019"/>
      <c r="O154" s="52">
        <f t="shared" si="44"/>
        <v>38.345205479452055</v>
      </c>
      <c r="P154" s="53">
        <f>M154/(I154*365)</f>
        <v>0.87148194271481938</v>
      </c>
      <c r="Q154" s="227" t="s">
        <v>2755</v>
      </c>
      <c r="R154" s="50">
        <v>0</v>
      </c>
      <c r="S154" s="53">
        <v>0</v>
      </c>
      <c r="T154" s="50">
        <v>0</v>
      </c>
      <c r="U154" s="53">
        <v>0</v>
      </c>
      <c r="V154" s="55"/>
      <c r="W154" s="74">
        <v>0</v>
      </c>
    </row>
    <row r="155" spans="1:23" ht="15" customHeight="1">
      <c r="A155" s="48" t="s">
        <v>290</v>
      </c>
      <c r="B155" s="56"/>
      <c r="C155" s="50" t="s">
        <v>1065</v>
      </c>
      <c r="D155" s="50" t="s">
        <v>2756</v>
      </c>
      <c r="E155" s="50" t="s">
        <v>352</v>
      </c>
      <c r="F155" s="1093" t="str">
        <f t="shared" si="38"/>
        <v>北陸病院3階病棟</v>
      </c>
      <c r="G155" s="51" t="s">
        <v>2684</v>
      </c>
      <c r="H155" s="50" t="s">
        <v>2704</v>
      </c>
      <c r="I155" s="50">
        <v>40</v>
      </c>
      <c r="J155" s="50">
        <v>37</v>
      </c>
      <c r="K155" s="50">
        <v>15</v>
      </c>
      <c r="L155" s="50">
        <v>829</v>
      </c>
      <c r="M155" s="50">
        <v>10513</v>
      </c>
      <c r="N155" s="50">
        <v>836</v>
      </c>
      <c r="O155" s="52">
        <f t="shared" si="44"/>
        <v>28.802739726027397</v>
      </c>
      <c r="P155" s="53">
        <f t="shared" si="45"/>
        <v>0.72006849315068489</v>
      </c>
      <c r="Q155" s="54">
        <f t="shared" si="46"/>
        <v>12.628228228228227</v>
      </c>
      <c r="R155" s="50">
        <v>18</v>
      </c>
      <c r="S155" s="53">
        <v>0.35299999999999998</v>
      </c>
      <c r="T155" s="50">
        <v>18</v>
      </c>
      <c r="U155" s="53">
        <f t="shared" si="47"/>
        <v>2.1712907117008445E-2</v>
      </c>
      <c r="V155" s="55"/>
      <c r="W155" s="74">
        <v>0</v>
      </c>
    </row>
    <row r="156" spans="1:23" ht="15" customHeight="1">
      <c r="A156" s="48" t="s">
        <v>290</v>
      </c>
      <c r="B156" s="56"/>
      <c r="C156" s="50" t="s">
        <v>1065</v>
      </c>
      <c r="D156" s="50" t="s">
        <v>2756</v>
      </c>
      <c r="E156" s="50" t="s">
        <v>354</v>
      </c>
      <c r="F156" s="1093" t="str">
        <f t="shared" si="38"/>
        <v>北陸病院4階病棟</v>
      </c>
      <c r="G156" s="51" t="s">
        <v>2684</v>
      </c>
      <c r="H156" s="50" t="s">
        <v>2699</v>
      </c>
      <c r="I156" s="50">
        <v>43</v>
      </c>
      <c r="J156" s="50">
        <v>38</v>
      </c>
      <c r="K156" s="50">
        <v>8</v>
      </c>
      <c r="L156" s="50">
        <v>723</v>
      </c>
      <c r="M156" s="50">
        <v>10302</v>
      </c>
      <c r="N156" s="50">
        <v>719</v>
      </c>
      <c r="O156" s="52">
        <f t="shared" si="44"/>
        <v>28.224657534246575</v>
      </c>
      <c r="P156" s="53">
        <f t="shared" si="45"/>
        <v>0.65638738451736223</v>
      </c>
      <c r="Q156" s="54">
        <f t="shared" si="46"/>
        <v>14.288488210818308</v>
      </c>
      <c r="R156" s="50">
        <v>71</v>
      </c>
      <c r="S156" s="53">
        <v>0</v>
      </c>
      <c r="T156" s="50">
        <v>114</v>
      </c>
      <c r="U156" s="53">
        <f t="shared" si="47"/>
        <v>0.15767634854771784</v>
      </c>
      <c r="V156" s="55"/>
      <c r="W156" s="74">
        <v>0</v>
      </c>
    </row>
    <row r="157" spans="1:23" ht="15" customHeight="1">
      <c r="A157" s="48" t="s">
        <v>290</v>
      </c>
      <c r="B157" s="56"/>
      <c r="C157" s="50" t="s">
        <v>1065</v>
      </c>
      <c r="D157" s="50" t="s">
        <v>21</v>
      </c>
      <c r="E157" s="50" t="s">
        <v>528</v>
      </c>
      <c r="F157" s="1093" t="str">
        <f t="shared" si="38"/>
        <v>金沢市立病院3階東病棟</v>
      </c>
      <c r="G157" s="51" t="s">
        <v>2684</v>
      </c>
      <c r="H157" s="50" t="s">
        <v>2686</v>
      </c>
      <c r="I157" s="50">
        <v>60</v>
      </c>
      <c r="J157" s="50">
        <v>55</v>
      </c>
      <c r="K157" s="50">
        <v>26</v>
      </c>
      <c r="L157" s="50">
        <v>950</v>
      </c>
      <c r="M157" s="50">
        <v>15333</v>
      </c>
      <c r="N157" s="50">
        <v>950</v>
      </c>
      <c r="O157" s="52">
        <f t="shared" si="44"/>
        <v>42.008219178082193</v>
      </c>
      <c r="P157" s="53">
        <f t="shared" si="45"/>
        <v>0.70013698630136989</v>
      </c>
      <c r="Q157" s="54">
        <f t="shared" si="46"/>
        <v>16.14</v>
      </c>
      <c r="R157" s="50">
        <v>569</v>
      </c>
      <c r="S157" s="53">
        <v>0.36099999999999999</v>
      </c>
      <c r="T157" s="50">
        <v>18</v>
      </c>
      <c r="U157" s="53">
        <f t="shared" si="47"/>
        <v>1.8947368421052633E-2</v>
      </c>
      <c r="V157" s="55"/>
      <c r="W157" s="74">
        <v>0</v>
      </c>
    </row>
    <row r="158" spans="1:23" ht="15" customHeight="1">
      <c r="A158" s="48" t="s">
        <v>290</v>
      </c>
      <c r="B158" s="56"/>
      <c r="C158" s="50" t="s">
        <v>1065</v>
      </c>
      <c r="D158" s="50" t="s">
        <v>21</v>
      </c>
      <c r="E158" s="50" t="s">
        <v>556</v>
      </c>
      <c r="F158" s="1093" t="str">
        <f t="shared" si="38"/>
        <v>金沢市立病院5階東病棟</v>
      </c>
      <c r="G158" s="51" t="s">
        <v>2684</v>
      </c>
      <c r="H158" s="50" t="s">
        <v>2686</v>
      </c>
      <c r="I158" s="50">
        <v>55</v>
      </c>
      <c r="J158" s="50">
        <v>48</v>
      </c>
      <c r="K158" s="50">
        <v>14</v>
      </c>
      <c r="L158" s="50">
        <v>1106</v>
      </c>
      <c r="M158" s="50">
        <v>13377</v>
      </c>
      <c r="N158" s="50">
        <v>1111</v>
      </c>
      <c r="O158" s="52">
        <f t="shared" si="44"/>
        <v>36.649315068493152</v>
      </c>
      <c r="P158" s="53">
        <f t="shared" si="45"/>
        <v>0.66635118306351182</v>
      </c>
      <c r="Q158" s="54">
        <f t="shared" si="46"/>
        <v>12.06765899864682</v>
      </c>
      <c r="R158" s="68">
        <v>588</v>
      </c>
      <c r="S158" s="53">
        <v>0.34700000000000003</v>
      </c>
      <c r="T158" s="50">
        <v>14</v>
      </c>
      <c r="U158" s="53">
        <f t="shared" si="47"/>
        <v>1.2658227848101266E-2</v>
      </c>
      <c r="V158" s="55"/>
      <c r="W158" s="74">
        <v>0</v>
      </c>
    </row>
    <row r="159" spans="1:23" ht="15" customHeight="1">
      <c r="A159" s="48" t="s">
        <v>290</v>
      </c>
      <c r="B159" s="56"/>
      <c r="C159" s="50" t="s">
        <v>1065</v>
      </c>
      <c r="D159" s="50" t="s">
        <v>21</v>
      </c>
      <c r="E159" s="50" t="s">
        <v>534</v>
      </c>
      <c r="F159" s="1093" t="str">
        <f t="shared" si="38"/>
        <v>金沢市立病院5階西病棟</v>
      </c>
      <c r="G159" s="51" t="s">
        <v>2684</v>
      </c>
      <c r="H159" s="50" t="s">
        <v>2686</v>
      </c>
      <c r="I159" s="50">
        <v>44</v>
      </c>
      <c r="J159" s="50">
        <v>37</v>
      </c>
      <c r="K159" s="50">
        <v>12</v>
      </c>
      <c r="L159" s="50">
        <v>877</v>
      </c>
      <c r="M159" s="50">
        <v>10190</v>
      </c>
      <c r="N159" s="50">
        <v>871</v>
      </c>
      <c r="O159" s="52">
        <f t="shared" si="44"/>
        <v>27.917808219178081</v>
      </c>
      <c r="P159" s="53">
        <f t="shared" si="45"/>
        <v>0.6344956413449564</v>
      </c>
      <c r="Q159" s="54">
        <f t="shared" si="46"/>
        <v>11.65903890160183</v>
      </c>
      <c r="R159" s="68">
        <v>426</v>
      </c>
      <c r="S159" s="53">
        <v>0.23699999999999999</v>
      </c>
      <c r="T159" s="50">
        <v>5</v>
      </c>
      <c r="U159" s="53">
        <f t="shared" si="47"/>
        <v>5.7012542759407071E-3</v>
      </c>
      <c r="V159" s="55"/>
      <c r="W159" s="74">
        <v>0</v>
      </c>
    </row>
    <row r="160" spans="1:23" ht="15" customHeight="1">
      <c r="A160" s="48" t="s">
        <v>290</v>
      </c>
      <c r="B160" s="56"/>
      <c r="C160" s="50" t="s">
        <v>1065</v>
      </c>
      <c r="D160" s="50" t="s">
        <v>21</v>
      </c>
      <c r="E160" s="50" t="s">
        <v>323</v>
      </c>
      <c r="F160" s="1093" t="str">
        <f t="shared" si="38"/>
        <v>金沢市立病院6階病棟</v>
      </c>
      <c r="G160" s="51" t="s">
        <v>2684</v>
      </c>
      <c r="H160" s="50" t="s">
        <v>2686</v>
      </c>
      <c r="I160" s="50">
        <v>50</v>
      </c>
      <c r="J160" s="50">
        <v>38</v>
      </c>
      <c r="K160" s="50">
        <v>0</v>
      </c>
      <c r="L160" s="50">
        <v>294</v>
      </c>
      <c r="M160" s="50">
        <v>2734</v>
      </c>
      <c r="N160" s="50">
        <v>290</v>
      </c>
      <c r="O160" s="52">
        <f t="shared" si="44"/>
        <v>7.4904109589041097</v>
      </c>
      <c r="P160" s="53">
        <f t="shared" si="45"/>
        <v>0.14980821917808218</v>
      </c>
      <c r="Q160" s="54">
        <f t="shared" si="46"/>
        <v>9.3630136986301373</v>
      </c>
      <c r="R160" s="68">
        <v>183</v>
      </c>
      <c r="S160" s="53">
        <v>0.316</v>
      </c>
      <c r="T160" s="50">
        <v>91</v>
      </c>
      <c r="U160" s="53">
        <f t="shared" si="47"/>
        <v>0.30952380952380953</v>
      </c>
      <c r="V160" s="55"/>
      <c r="W160" s="74">
        <v>25</v>
      </c>
    </row>
    <row r="161" spans="1:23" ht="15" customHeight="1">
      <c r="A161" s="48" t="s">
        <v>290</v>
      </c>
      <c r="B161" s="56"/>
      <c r="C161" s="50" t="s">
        <v>1065</v>
      </c>
      <c r="D161" s="50" t="s">
        <v>21</v>
      </c>
      <c r="E161" s="50" t="s">
        <v>557</v>
      </c>
      <c r="F161" s="1093" t="str">
        <f t="shared" si="38"/>
        <v>金沢市立病院健康管理センター</v>
      </c>
      <c r="G161" s="51" t="s">
        <v>2684</v>
      </c>
      <c r="H161" s="50"/>
      <c r="I161" s="50">
        <v>8</v>
      </c>
      <c r="J161" s="50">
        <v>8</v>
      </c>
      <c r="K161" s="50">
        <v>0</v>
      </c>
      <c r="L161" s="50">
        <v>285</v>
      </c>
      <c r="M161" s="50">
        <v>570</v>
      </c>
      <c r="N161" s="50">
        <v>285</v>
      </c>
      <c r="O161" s="52">
        <f t="shared" si="44"/>
        <v>1.5616438356164384</v>
      </c>
      <c r="P161" s="53">
        <f t="shared" si="45"/>
        <v>0.1952054794520548</v>
      </c>
      <c r="Q161" s="54">
        <f t="shared" si="46"/>
        <v>2</v>
      </c>
      <c r="R161" s="68">
        <v>0</v>
      </c>
      <c r="S161" s="53">
        <v>0</v>
      </c>
      <c r="T161" s="50">
        <v>0</v>
      </c>
      <c r="U161" s="53">
        <f t="shared" si="47"/>
        <v>0</v>
      </c>
      <c r="V161" s="55"/>
      <c r="W161" s="74">
        <v>0</v>
      </c>
    </row>
    <row r="162" spans="1:23" ht="15" customHeight="1">
      <c r="A162" s="48" t="s">
        <v>290</v>
      </c>
      <c r="B162" s="56"/>
      <c r="C162" s="50" t="s">
        <v>1065</v>
      </c>
      <c r="D162" s="50" t="s">
        <v>22</v>
      </c>
      <c r="E162" s="50" t="s">
        <v>559</v>
      </c>
      <c r="F162" s="1093" t="str">
        <f t="shared" si="38"/>
        <v>金沢赤十字病院A3</v>
      </c>
      <c r="G162" s="51" t="s">
        <v>2684</v>
      </c>
      <c r="H162" s="50" t="s">
        <v>2686</v>
      </c>
      <c r="I162" s="50">
        <v>40</v>
      </c>
      <c r="J162" s="50">
        <v>38</v>
      </c>
      <c r="K162" s="50">
        <v>13</v>
      </c>
      <c r="L162" s="50">
        <v>671</v>
      </c>
      <c r="M162" s="50">
        <v>10738</v>
      </c>
      <c r="N162" s="50">
        <v>669</v>
      </c>
      <c r="O162" s="52">
        <f t="shared" si="44"/>
        <v>29.419178082191781</v>
      </c>
      <c r="P162" s="53">
        <f t="shared" si="45"/>
        <v>0.73547945205479448</v>
      </c>
      <c r="Q162" s="54">
        <f t="shared" si="46"/>
        <v>16.02686567164179</v>
      </c>
      <c r="R162" s="50">
        <v>426</v>
      </c>
      <c r="S162" s="53">
        <v>0.25800000000000001</v>
      </c>
      <c r="T162" s="50">
        <v>25</v>
      </c>
      <c r="U162" s="53">
        <f t="shared" si="47"/>
        <v>3.7257824143070044E-2</v>
      </c>
      <c r="V162" s="55"/>
      <c r="W162" s="74">
        <v>0</v>
      </c>
    </row>
    <row r="163" spans="1:23" ht="15" customHeight="1">
      <c r="A163" s="48" t="s">
        <v>290</v>
      </c>
      <c r="B163" s="56"/>
      <c r="C163" s="50" t="s">
        <v>1065</v>
      </c>
      <c r="D163" s="50" t="s">
        <v>22</v>
      </c>
      <c r="E163" s="50" t="s">
        <v>560</v>
      </c>
      <c r="F163" s="1093" t="str">
        <f t="shared" si="38"/>
        <v>金沢赤十字病院B3</v>
      </c>
      <c r="G163" s="51" t="s">
        <v>2689</v>
      </c>
      <c r="H163" s="50" t="s">
        <v>2686</v>
      </c>
      <c r="I163" s="50">
        <v>50</v>
      </c>
      <c r="J163" s="50">
        <v>40</v>
      </c>
      <c r="K163" s="50">
        <v>20</v>
      </c>
      <c r="L163" s="50">
        <v>866</v>
      </c>
      <c r="M163" s="50">
        <v>10913</v>
      </c>
      <c r="N163" s="50">
        <v>866</v>
      </c>
      <c r="O163" s="52">
        <f t="shared" si="44"/>
        <v>29.898630136986302</v>
      </c>
      <c r="P163" s="53">
        <f t="shared" si="45"/>
        <v>0.59797260273972608</v>
      </c>
      <c r="Q163" s="54">
        <f t="shared" si="46"/>
        <v>12.60161662817552</v>
      </c>
      <c r="R163" s="50">
        <v>311</v>
      </c>
      <c r="S163" s="53">
        <v>0.313</v>
      </c>
      <c r="T163" s="50">
        <v>13</v>
      </c>
      <c r="U163" s="53">
        <f t="shared" si="47"/>
        <v>1.5011547344110854E-2</v>
      </c>
      <c r="V163" s="55"/>
      <c r="W163" s="74">
        <v>0</v>
      </c>
    </row>
    <row r="164" spans="1:23" ht="15" customHeight="1">
      <c r="A164" s="48" t="s">
        <v>290</v>
      </c>
      <c r="B164" s="56"/>
      <c r="C164" s="50" t="s">
        <v>1065</v>
      </c>
      <c r="D164" s="50" t="s">
        <v>22</v>
      </c>
      <c r="E164" s="50" t="s">
        <v>561</v>
      </c>
      <c r="F164" s="1093" t="str">
        <f t="shared" si="38"/>
        <v>金沢赤十字病院B4</v>
      </c>
      <c r="G164" s="51" t="s">
        <v>2684</v>
      </c>
      <c r="H164" s="50" t="s">
        <v>2686</v>
      </c>
      <c r="I164" s="50">
        <v>49</v>
      </c>
      <c r="J164" s="50">
        <v>39</v>
      </c>
      <c r="K164" s="50">
        <v>17</v>
      </c>
      <c r="L164" s="50">
        <v>1193</v>
      </c>
      <c r="M164" s="50">
        <v>11314</v>
      </c>
      <c r="N164" s="50">
        <v>1190</v>
      </c>
      <c r="O164" s="52">
        <f t="shared" si="44"/>
        <v>30.997260273972604</v>
      </c>
      <c r="P164" s="53">
        <f t="shared" si="45"/>
        <v>0.63259714844842041</v>
      </c>
      <c r="Q164" s="54">
        <f t="shared" si="46"/>
        <v>9.4955937893411662</v>
      </c>
      <c r="R164" s="50">
        <v>423</v>
      </c>
      <c r="S164" s="53">
        <v>0.33899999999999997</v>
      </c>
      <c r="T164" s="50">
        <v>29</v>
      </c>
      <c r="U164" s="53">
        <f t="shared" si="47"/>
        <v>2.4308466051969825E-2</v>
      </c>
      <c r="V164" s="55"/>
      <c r="W164" s="74">
        <v>0</v>
      </c>
    </row>
    <row r="165" spans="1:23" ht="15" customHeight="1">
      <c r="A165" s="48" t="s">
        <v>290</v>
      </c>
      <c r="B165" s="56"/>
      <c r="C165" s="50" t="s">
        <v>1065</v>
      </c>
      <c r="D165" s="50" t="s">
        <v>2757</v>
      </c>
      <c r="E165" s="50" t="s">
        <v>564</v>
      </c>
      <c r="F165" s="1093" t="str">
        <f t="shared" si="38"/>
        <v>済生会金沢病院4A病棟</v>
      </c>
      <c r="G165" s="51" t="s">
        <v>2689</v>
      </c>
      <c r="H165" s="50"/>
      <c r="I165" s="50">
        <v>45</v>
      </c>
      <c r="J165" s="50">
        <v>45</v>
      </c>
      <c r="K165" s="50">
        <v>28</v>
      </c>
      <c r="L165" s="50">
        <v>847</v>
      </c>
      <c r="M165" s="50">
        <v>14310</v>
      </c>
      <c r="N165" s="50">
        <v>840</v>
      </c>
      <c r="O165" s="52">
        <f t="shared" si="44"/>
        <v>39.205479452054796</v>
      </c>
      <c r="P165" s="53">
        <f t="shared" si="45"/>
        <v>0.87123287671232874</v>
      </c>
      <c r="Q165" s="54">
        <f t="shared" si="46"/>
        <v>16.965026674570243</v>
      </c>
      <c r="R165" s="50">
        <v>244</v>
      </c>
      <c r="S165" s="53">
        <v>0.34299999999999997</v>
      </c>
      <c r="T165" s="50">
        <v>51</v>
      </c>
      <c r="U165" s="53">
        <f t="shared" si="47"/>
        <v>6.02125147579693E-2</v>
      </c>
      <c r="V165" s="55"/>
      <c r="W165" s="74">
        <v>0</v>
      </c>
    </row>
    <row r="166" spans="1:23" ht="15" customHeight="1">
      <c r="A166" s="48" t="s">
        <v>290</v>
      </c>
      <c r="B166" s="56"/>
      <c r="C166" s="50" t="s">
        <v>1065</v>
      </c>
      <c r="D166" s="50" t="s">
        <v>2757</v>
      </c>
      <c r="E166" s="50" t="s">
        <v>565</v>
      </c>
      <c r="F166" s="1093" t="str">
        <f t="shared" si="38"/>
        <v>済生会金沢病院4B病棟</v>
      </c>
      <c r="G166" s="51" t="s">
        <v>2684</v>
      </c>
      <c r="H166" s="50" t="s">
        <v>2753</v>
      </c>
      <c r="I166" s="50">
        <v>47</v>
      </c>
      <c r="J166" s="50">
        <v>47</v>
      </c>
      <c r="K166" s="50">
        <v>19</v>
      </c>
      <c r="L166" s="50">
        <v>944</v>
      </c>
      <c r="M166" s="50">
        <v>13100</v>
      </c>
      <c r="N166" s="50">
        <v>938</v>
      </c>
      <c r="O166" s="52">
        <f t="shared" si="44"/>
        <v>35.890410958904113</v>
      </c>
      <c r="P166" s="53">
        <f t="shared" si="45"/>
        <v>0.76362576508306612</v>
      </c>
      <c r="Q166" s="54">
        <f t="shared" si="46"/>
        <v>13.921360255047821</v>
      </c>
      <c r="R166" s="50">
        <v>265</v>
      </c>
      <c r="S166" s="53">
        <v>0.3</v>
      </c>
      <c r="T166" s="50">
        <v>74</v>
      </c>
      <c r="U166" s="53">
        <f t="shared" si="47"/>
        <v>7.8389830508474576E-2</v>
      </c>
      <c r="V166" s="55"/>
      <c r="W166" s="74">
        <v>0</v>
      </c>
    </row>
    <row r="167" spans="1:23" ht="15" customHeight="1">
      <c r="A167" s="48" t="s">
        <v>290</v>
      </c>
      <c r="B167" s="56"/>
      <c r="C167" s="50" t="s">
        <v>1065</v>
      </c>
      <c r="D167" s="50" t="s">
        <v>2757</v>
      </c>
      <c r="E167" s="50" t="s">
        <v>566</v>
      </c>
      <c r="F167" s="1093" t="str">
        <f t="shared" si="38"/>
        <v>済生会金沢病院5B病棟</v>
      </c>
      <c r="G167" s="51" t="s">
        <v>2684</v>
      </c>
      <c r="H167" s="50"/>
      <c r="I167" s="50">
        <v>45</v>
      </c>
      <c r="J167" s="50">
        <v>15</v>
      </c>
      <c r="K167" s="50">
        <v>1</v>
      </c>
      <c r="L167" s="50">
        <v>436</v>
      </c>
      <c r="M167" s="50">
        <v>2226</v>
      </c>
      <c r="N167" s="50">
        <v>428</v>
      </c>
      <c r="O167" s="52">
        <f t="shared" si="44"/>
        <v>6.0986301369863014</v>
      </c>
      <c r="P167" s="53">
        <f t="shared" si="45"/>
        <v>0.13552511415525115</v>
      </c>
      <c r="Q167" s="54">
        <f t="shared" si="46"/>
        <v>5.1527777777777777</v>
      </c>
      <c r="R167" s="50">
        <v>66</v>
      </c>
      <c r="S167" s="53">
        <v>0.30199999999999999</v>
      </c>
      <c r="T167" s="50">
        <v>29</v>
      </c>
      <c r="U167" s="53">
        <f t="shared" si="47"/>
        <v>6.6513761467889912E-2</v>
      </c>
      <c r="V167" s="55"/>
      <c r="W167" s="74">
        <v>0</v>
      </c>
    </row>
    <row r="168" spans="1:23" ht="15" customHeight="1">
      <c r="A168" s="48" t="s">
        <v>290</v>
      </c>
      <c r="B168" s="56"/>
      <c r="C168" s="50" t="s">
        <v>1065</v>
      </c>
      <c r="D168" s="50" t="s">
        <v>29</v>
      </c>
      <c r="E168" s="50" t="s">
        <v>346</v>
      </c>
      <c r="F168" s="1093" t="str">
        <f t="shared" si="38"/>
        <v>安田内科病院一般病棟</v>
      </c>
      <c r="G168" s="51" t="s">
        <v>2684</v>
      </c>
      <c r="H168" s="50" t="s">
        <v>2704</v>
      </c>
      <c r="I168" s="50">
        <v>22</v>
      </c>
      <c r="J168" s="50">
        <v>22</v>
      </c>
      <c r="K168" s="50">
        <v>14</v>
      </c>
      <c r="L168" s="50">
        <v>199</v>
      </c>
      <c r="M168" s="50">
        <v>7062</v>
      </c>
      <c r="N168" s="50">
        <v>180</v>
      </c>
      <c r="O168" s="52">
        <f t="shared" si="44"/>
        <v>19.347945205479451</v>
      </c>
      <c r="P168" s="53">
        <f t="shared" si="45"/>
        <v>0.8794520547945206</v>
      </c>
      <c r="Q168" s="54">
        <f t="shared" si="46"/>
        <v>37.266490765171504</v>
      </c>
      <c r="R168" s="50">
        <v>5</v>
      </c>
      <c r="S168" s="53">
        <v>0.37200000000000005</v>
      </c>
      <c r="T168" s="50">
        <v>0</v>
      </c>
      <c r="U168" s="53">
        <f t="shared" si="47"/>
        <v>0</v>
      </c>
      <c r="V168" s="55"/>
      <c r="W168" s="74">
        <v>0</v>
      </c>
    </row>
    <row r="169" spans="1:23" ht="15" customHeight="1">
      <c r="A169" s="48" t="s">
        <v>290</v>
      </c>
      <c r="B169" s="56"/>
      <c r="C169" s="50" t="s">
        <v>1065</v>
      </c>
      <c r="D169" s="50" t="s">
        <v>2758</v>
      </c>
      <c r="E169" s="50" t="s">
        <v>570</v>
      </c>
      <c r="F169" s="1093" t="str">
        <f t="shared" si="38"/>
        <v>浅ノ川総合病院本館４階病棟</v>
      </c>
      <c r="G169" s="51" t="s">
        <v>2689</v>
      </c>
      <c r="H169" s="50" t="s">
        <v>2686</v>
      </c>
      <c r="I169" s="50">
        <v>22</v>
      </c>
      <c r="J169" s="50">
        <v>22</v>
      </c>
      <c r="K169" s="50">
        <v>12</v>
      </c>
      <c r="L169" s="50">
        <v>585</v>
      </c>
      <c r="M169" s="50">
        <v>7323</v>
      </c>
      <c r="N169" s="50">
        <v>585</v>
      </c>
      <c r="O169" s="52">
        <f t="shared" si="44"/>
        <v>20.063013698630137</v>
      </c>
      <c r="P169" s="53">
        <f t="shared" si="45"/>
        <v>0.91195516811955168</v>
      </c>
      <c r="Q169" s="54">
        <f t="shared" si="46"/>
        <v>12.517948717948718</v>
      </c>
      <c r="R169" s="50">
        <v>121</v>
      </c>
      <c r="S169" s="53">
        <v>0.371</v>
      </c>
      <c r="T169" s="50">
        <v>14</v>
      </c>
      <c r="U169" s="53">
        <f t="shared" si="47"/>
        <v>2.3931623931623933E-2</v>
      </c>
      <c r="V169" s="55"/>
      <c r="W169" s="74">
        <v>0</v>
      </c>
    </row>
    <row r="170" spans="1:23" ht="15" customHeight="1">
      <c r="A170" s="48" t="s">
        <v>290</v>
      </c>
      <c r="B170" s="56"/>
      <c r="C170" s="50" t="s">
        <v>1065</v>
      </c>
      <c r="D170" s="50" t="s">
        <v>2758</v>
      </c>
      <c r="E170" s="50" t="s">
        <v>1111</v>
      </c>
      <c r="F170" s="1093" t="str">
        <f t="shared" si="38"/>
        <v>浅ノ川総合病院本館５階病棟</v>
      </c>
      <c r="G170" s="51" t="s">
        <v>2687</v>
      </c>
      <c r="H170" s="50" t="s">
        <v>2686</v>
      </c>
      <c r="I170" s="50">
        <v>51</v>
      </c>
      <c r="J170" s="50">
        <v>50</v>
      </c>
      <c r="K170" s="50">
        <v>24</v>
      </c>
      <c r="L170" s="50">
        <v>1234</v>
      </c>
      <c r="M170" s="50">
        <v>14564</v>
      </c>
      <c r="N170" s="50">
        <v>1236</v>
      </c>
      <c r="O170" s="52">
        <f t="shared" si="44"/>
        <v>39.901369863013699</v>
      </c>
      <c r="P170" s="53">
        <f t="shared" si="45"/>
        <v>0.78237980123556272</v>
      </c>
      <c r="Q170" s="54">
        <f t="shared" si="46"/>
        <v>11.792712550607288</v>
      </c>
      <c r="R170" s="50">
        <v>335</v>
      </c>
      <c r="S170" s="53">
        <v>0.40399999999999997</v>
      </c>
      <c r="T170" s="50">
        <v>52</v>
      </c>
      <c r="U170" s="53">
        <f t="shared" si="47"/>
        <v>4.2139384116693678E-2</v>
      </c>
      <c r="V170" s="55"/>
      <c r="W170" s="74">
        <v>71</v>
      </c>
    </row>
    <row r="171" spans="1:23" ht="15" customHeight="1">
      <c r="A171" s="48" t="s">
        <v>290</v>
      </c>
      <c r="B171" s="56"/>
      <c r="C171" s="50" t="s">
        <v>1065</v>
      </c>
      <c r="D171" s="50" t="s">
        <v>2758</v>
      </c>
      <c r="E171" s="50" t="s">
        <v>572</v>
      </c>
      <c r="F171" s="1093" t="str">
        <f t="shared" si="38"/>
        <v>浅ノ川総合病院本館７階病棟</v>
      </c>
      <c r="G171" s="51" t="s">
        <v>2684</v>
      </c>
      <c r="H171" s="50" t="s">
        <v>2686</v>
      </c>
      <c r="I171" s="50">
        <v>36</v>
      </c>
      <c r="J171" s="50">
        <v>36</v>
      </c>
      <c r="K171" s="50">
        <v>22</v>
      </c>
      <c r="L171" s="50">
        <v>1071</v>
      </c>
      <c r="M171" s="50">
        <v>13220</v>
      </c>
      <c r="N171" s="50">
        <v>1068</v>
      </c>
      <c r="O171" s="52">
        <f t="shared" si="44"/>
        <v>36.219178082191782</v>
      </c>
      <c r="P171" s="53">
        <f t="shared" si="45"/>
        <v>1.0060882800608828</v>
      </c>
      <c r="Q171" s="54">
        <f t="shared" si="46"/>
        <v>12.36091631603553</v>
      </c>
      <c r="R171" s="50">
        <v>388</v>
      </c>
      <c r="S171" s="53">
        <v>0.24199999999999999</v>
      </c>
      <c r="T171" s="50">
        <v>35</v>
      </c>
      <c r="U171" s="53">
        <f t="shared" si="47"/>
        <v>3.2679738562091505E-2</v>
      </c>
      <c r="V171" s="55"/>
      <c r="W171" s="74">
        <v>0</v>
      </c>
    </row>
    <row r="172" spans="1:23" ht="15" customHeight="1">
      <c r="A172" s="48" t="s">
        <v>290</v>
      </c>
      <c r="B172" s="56"/>
      <c r="C172" s="50" t="s">
        <v>1065</v>
      </c>
      <c r="D172" s="50" t="s">
        <v>2758</v>
      </c>
      <c r="E172" s="50" t="s">
        <v>573</v>
      </c>
      <c r="F172" s="1093" t="str">
        <f t="shared" si="38"/>
        <v>浅ノ川総合病院東館６階病棟</v>
      </c>
      <c r="G172" s="51" t="s">
        <v>2688</v>
      </c>
      <c r="H172" s="50" t="s">
        <v>2686</v>
      </c>
      <c r="I172" s="50">
        <v>48</v>
      </c>
      <c r="J172" s="50">
        <v>48</v>
      </c>
      <c r="K172" s="50">
        <v>26</v>
      </c>
      <c r="L172" s="50">
        <v>1368</v>
      </c>
      <c r="M172" s="50">
        <v>14638</v>
      </c>
      <c r="N172" s="50">
        <v>1373</v>
      </c>
      <c r="O172" s="52">
        <f t="shared" si="44"/>
        <v>40.104109589041094</v>
      </c>
      <c r="P172" s="53">
        <f t="shared" si="45"/>
        <v>0.83550228310502284</v>
      </c>
      <c r="Q172" s="54">
        <f t="shared" si="46"/>
        <v>10.680773440350237</v>
      </c>
      <c r="R172" s="50">
        <v>454</v>
      </c>
      <c r="S172" s="53">
        <v>0.29499999999999998</v>
      </c>
      <c r="T172" s="50">
        <v>20</v>
      </c>
      <c r="U172" s="53">
        <f t="shared" si="47"/>
        <v>1.4619883040935672E-2</v>
      </c>
      <c r="V172" s="55"/>
      <c r="W172" s="74">
        <v>0</v>
      </c>
    </row>
    <row r="173" spans="1:23" ht="15" customHeight="1">
      <c r="A173" s="48" t="s">
        <v>290</v>
      </c>
      <c r="B173" s="56"/>
      <c r="C173" s="50" t="s">
        <v>1065</v>
      </c>
      <c r="D173" s="50" t="s">
        <v>2758</v>
      </c>
      <c r="E173" s="50" t="s">
        <v>574</v>
      </c>
      <c r="F173" s="1093" t="str">
        <f t="shared" si="38"/>
        <v>浅ノ川総合病院東館７階病棟</v>
      </c>
      <c r="G173" s="51" t="s">
        <v>2684</v>
      </c>
      <c r="H173" s="50" t="s">
        <v>2686</v>
      </c>
      <c r="I173" s="50">
        <v>48</v>
      </c>
      <c r="J173" s="50">
        <v>39</v>
      </c>
      <c r="K173" s="50">
        <v>1</v>
      </c>
      <c r="L173" s="50">
        <v>485</v>
      </c>
      <c r="M173" s="50">
        <v>7145</v>
      </c>
      <c r="N173" s="50">
        <v>499</v>
      </c>
      <c r="O173" s="52">
        <f t="shared" si="44"/>
        <v>19.575342465753426</v>
      </c>
      <c r="P173" s="53">
        <f t="shared" si="45"/>
        <v>0.40781963470319632</v>
      </c>
      <c r="Q173" s="54">
        <f t="shared" si="46"/>
        <v>14.522357723577235</v>
      </c>
      <c r="R173" s="50">
        <v>147</v>
      </c>
      <c r="S173" s="53">
        <v>0.26</v>
      </c>
      <c r="T173" s="50">
        <v>40</v>
      </c>
      <c r="U173" s="53">
        <f t="shared" si="47"/>
        <v>8.247422680412371E-2</v>
      </c>
      <c r="V173" s="55"/>
      <c r="W173" s="74">
        <v>0</v>
      </c>
    </row>
    <row r="174" spans="1:23" ht="15" customHeight="1">
      <c r="A174" s="48" t="s">
        <v>290</v>
      </c>
      <c r="B174" s="56"/>
      <c r="C174" s="50" t="s">
        <v>1065</v>
      </c>
      <c r="D174" s="50" t="s">
        <v>2759</v>
      </c>
      <c r="E174" s="50" t="s">
        <v>577</v>
      </c>
      <c r="F174" s="1093" t="str">
        <f t="shared" si="38"/>
        <v>城北病院西１病棟</v>
      </c>
      <c r="G174" s="51" t="s">
        <v>2684</v>
      </c>
      <c r="H174" s="50" t="s">
        <v>2760</v>
      </c>
      <c r="I174" s="50">
        <v>10</v>
      </c>
      <c r="J174" s="50">
        <v>10</v>
      </c>
      <c r="K174" s="50">
        <v>2</v>
      </c>
      <c r="L174" s="50">
        <v>536</v>
      </c>
      <c r="M174" s="50">
        <v>2411</v>
      </c>
      <c r="N174" s="50">
        <v>523</v>
      </c>
      <c r="O174" s="52">
        <f t="shared" si="44"/>
        <v>6.6054794520547944</v>
      </c>
      <c r="P174" s="53">
        <f t="shared" si="45"/>
        <v>0.66054794520547944</v>
      </c>
      <c r="Q174" s="54">
        <f t="shared" si="46"/>
        <v>4.5533522190745988</v>
      </c>
      <c r="R174" s="50">
        <v>216</v>
      </c>
      <c r="S174" s="53">
        <v>0</v>
      </c>
      <c r="T174" s="50">
        <v>90</v>
      </c>
      <c r="U174" s="53">
        <f t="shared" si="47"/>
        <v>0.16791044776119404</v>
      </c>
      <c r="V174" s="55"/>
      <c r="W174" s="74">
        <v>0</v>
      </c>
    </row>
    <row r="175" spans="1:23" ht="15" customHeight="1">
      <c r="A175" s="48" t="s">
        <v>290</v>
      </c>
      <c r="B175" s="56"/>
      <c r="C175" s="50" t="s">
        <v>1065</v>
      </c>
      <c r="D175" s="50" t="s">
        <v>2759</v>
      </c>
      <c r="E175" s="50" t="s">
        <v>579</v>
      </c>
      <c r="F175" s="1093" t="str">
        <f t="shared" si="38"/>
        <v>城北病院西２病棟</v>
      </c>
      <c r="G175" s="51" t="s">
        <v>2684</v>
      </c>
      <c r="H175" s="50" t="s">
        <v>2753</v>
      </c>
      <c r="I175" s="50">
        <v>44</v>
      </c>
      <c r="J175" s="50">
        <v>42</v>
      </c>
      <c r="K175" s="50">
        <v>26</v>
      </c>
      <c r="L175" s="50">
        <v>1071</v>
      </c>
      <c r="M175" s="50">
        <v>13858</v>
      </c>
      <c r="N175" s="50">
        <v>1035</v>
      </c>
      <c r="O175" s="52">
        <f t="shared" si="44"/>
        <v>37.967123287671235</v>
      </c>
      <c r="P175" s="53">
        <f t="shared" si="45"/>
        <v>0.86288916562889162</v>
      </c>
      <c r="Q175" s="54">
        <f t="shared" si="46"/>
        <v>13.160493827160494</v>
      </c>
      <c r="R175" s="50">
        <v>51</v>
      </c>
      <c r="S175" s="53">
        <v>0.29600000000000004</v>
      </c>
      <c r="T175" s="50">
        <v>213</v>
      </c>
      <c r="U175" s="53">
        <f t="shared" si="47"/>
        <v>0.19887955182072828</v>
      </c>
      <c r="V175" s="55"/>
      <c r="W175" s="74">
        <v>0</v>
      </c>
    </row>
    <row r="176" spans="1:23" ht="15" customHeight="1">
      <c r="A176" s="48" t="s">
        <v>290</v>
      </c>
      <c r="B176" s="56"/>
      <c r="C176" s="50" t="s">
        <v>1065</v>
      </c>
      <c r="D176" s="50" t="s">
        <v>2759</v>
      </c>
      <c r="E176" s="50" t="s">
        <v>581</v>
      </c>
      <c r="F176" s="1093" t="str">
        <f t="shared" si="38"/>
        <v>城北病院西３病棟</v>
      </c>
      <c r="G176" s="51" t="s">
        <v>2684</v>
      </c>
      <c r="H176" s="50" t="s">
        <v>2753</v>
      </c>
      <c r="I176" s="50">
        <v>48</v>
      </c>
      <c r="J176" s="50">
        <v>44</v>
      </c>
      <c r="K176" s="50">
        <v>23</v>
      </c>
      <c r="L176" s="50">
        <v>836</v>
      </c>
      <c r="M176" s="50">
        <v>13546</v>
      </c>
      <c r="N176" s="50">
        <v>830</v>
      </c>
      <c r="O176" s="52">
        <f t="shared" si="44"/>
        <v>37.112328767123287</v>
      </c>
      <c r="P176" s="53">
        <f t="shared" si="45"/>
        <v>0.77317351598173512</v>
      </c>
      <c r="Q176" s="54">
        <f t="shared" si="46"/>
        <v>16.26170468187275</v>
      </c>
      <c r="R176" s="50">
        <v>72</v>
      </c>
      <c r="S176" s="53">
        <v>0.26700000000000002</v>
      </c>
      <c r="T176" s="50">
        <v>239</v>
      </c>
      <c r="U176" s="53">
        <f t="shared" si="47"/>
        <v>0.28588516746411485</v>
      </c>
      <c r="V176" s="55"/>
      <c r="W176" s="74">
        <v>0</v>
      </c>
    </row>
    <row r="177" spans="1:23" ht="15" customHeight="1">
      <c r="A177" s="48" t="s">
        <v>290</v>
      </c>
      <c r="B177" s="56"/>
      <c r="C177" s="50" t="s">
        <v>1065</v>
      </c>
      <c r="D177" s="50" t="s">
        <v>2759</v>
      </c>
      <c r="E177" s="50" t="s">
        <v>582</v>
      </c>
      <c r="F177" s="1093" t="str">
        <f t="shared" si="38"/>
        <v>城北病院西５病棟</v>
      </c>
      <c r="G177" s="51" t="s">
        <v>2687</v>
      </c>
      <c r="H177" s="50" t="s">
        <v>2761</v>
      </c>
      <c r="I177" s="50">
        <v>20</v>
      </c>
      <c r="J177" s="50">
        <v>20</v>
      </c>
      <c r="K177" s="50">
        <v>13</v>
      </c>
      <c r="L177" s="50">
        <v>158</v>
      </c>
      <c r="M177" s="50">
        <v>6409</v>
      </c>
      <c r="N177" s="50">
        <v>158</v>
      </c>
      <c r="O177" s="52">
        <f t="shared" si="44"/>
        <v>17.55890410958904</v>
      </c>
      <c r="P177" s="53">
        <f t="shared" si="45"/>
        <v>0.8779452054794521</v>
      </c>
      <c r="Q177" s="54">
        <f t="shared" si="46"/>
        <v>40.563291139240505</v>
      </c>
      <c r="R177" s="50">
        <v>0</v>
      </c>
      <c r="S177" s="53">
        <v>0</v>
      </c>
      <c r="T177" s="50">
        <v>35</v>
      </c>
      <c r="U177" s="53">
        <f t="shared" si="47"/>
        <v>0.22151898734177214</v>
      </c>
      <c r="V177" s="55"/>
      <c r="W177" s="74">
        <v>0</v>
      </c>
    </row>
    <row r="178" spans="1:23" ht="15" customHeight="1">
      <c r="A178" s="48" t="s">
        <v>290</v>
      </c>
      <c r="B178" s="56"/>
      <c r="C178" s="50" t="s">
        <v>1065</v>
      </c>
      <c r="D178" s="50" t="s">
        <v>2762</v>
      </c>
      <c r="E178" s="50" t="s">
        <v>586</v>
      </c>
      <c r="F178" s="1093" t="str">
        <f t="shared" si="38"/>
        <v>JCOH金沢病院西3病棟</v>
      </c>
      <c r="G178" s="51" t="s">
        <v>2684</v>
      </c>
      <c r="H178" s="50" t="s">
        <v>2686</v>
      </c>
      <c r="I178" s="50">
        <v>38</v>
      </c>
      <c r="J178" s="50">
        <v>27</v>
      </c>
      <c r="K178" s="50">
        <v>6</v>
      </c>
      <c r="L178" s="50">
        <v>603</v>
      </c>
      <c r="M178" s="50">
        <v>6568</v>
      </c>
      <c r="N178" s="50">
        <v>598</v>
      </c>
      <c r="O178" s="52">
        <f t="shared" si="44"/>
        <v>17.994520547945207</v>
      </c>
      <c r="P178" s="53">
        <f t="shared" si="45"/>
        <v>0.47354001441961069</v>
      </c>
      <c r="Q178" s="54">
        <f t="shared" si="46"/>
        <v>10.937552039966695</v>
      </c>
      <c r="R178" s="50">
        <v>500</v>
      </c>
      <c r="S178" s="53">
        <v>0</v>
      </c>
      <c r="T178" s="50">
        <v>48</v>
      </c>
      <c r="U178" s="53">
        <f t="shared" si="47"/>
        <v>7.9601990049751242E-2</v>
      </c>
      <c r="V178" s="55"/>
      <c r="W178" s="74">
        <v>0</v>
      </c>
    </row>
    <row r="179" spans="1:23" ht="15" customHeight="1">
      <c r="A179" s="48" t="s">
        <v>290</v>
      </c>
      <c r="B179" s="56"/>
      <c r="C179" s="50" t="s">
        <v>1065</v>
      </c>
      <c r="D179" s="50" t="s">
        <v>2762</v>
      </c>
      <c r="E179" s="50" t="s">
        <v>587</v>
      </c>
      <c r="F179" s="1093" t="str">
        <f t="shared" si="38"/>
        <v>JCOH金沢病院西4病棟</v>
      </c>
      <c r="G179" s="51" t="s">
        <v>2684</v>
      </c>
      <c r="H179" s="50" t="s">
        <v>2686</v>
      </c>
      <c r="I179" s="50">
        <v>51</v>
      </c>
      <c r="J179" s="50">
        <v>47</v>
      </c>
      <c r="K179" s="50">
        <v>27</v>
      </c>
      <c r="L179" s="50">
        <v>1055</v>
      </c>
      <c r="M179" s="50">
        <v>14952</v>
      </c>
      <c r="N179" s="50">
        <v>1058</v>
      </c>
      <c r="O179" s="52">
        <f t="shared" si="44"/>
        <v>40.964383561643835</v>
      </c>
      <c r="P179" s="53">
        <f t="shared" si="45"/>
        <v>0.80322320709105555</v>
      </c>
      <c r="Q179" s="54">
        <f t="shared" si="46"/>
        <v>14.152389966871747</v>
      </c>
      <c r="R179" s="50">
        <v>299</v>
      </c>
      <c r="S179" s="53">
        <v>0</v>
      </c>
      <c r="T179" s="50">
        <v>48</v>
      </c>
      <c r="U179" s="53">
        <f t="shared" si="47"/>
        <v>4.5497630331753552E-2</v>
      </c>
      <c r="V179" s="55"/>
      <c r="W179" s="74">
        <v>0</v>
      </c>
    </row>
    <row r="180" spans="1:23" ht="15" customHeight="1">
      <c r="A180" s="48" t="s">
        <v>290</v>
      </c>
      <c r="B180" s="56"/>
      <c r="C180" s="50" t="s">
        <v>1065</v>
      </c>
      <c r="D180" s="50" t="s">
        <v>2762</v>
      </c>
      <c r="E180" s="50" t="s">
        <v>588</v>
      </c>
      <c r="F180" s="1093" t="str">
        <f t="shared" si="38"/>
        <v>JCOH金沢病院西5病棟</v>
      </c>
      <c r="G180" s="51" t="s">
        <v>2684</v>
      </c>
      <c r="H180" s="50" t="s">
        <v>2686</v>
      </c>
      <c r="I180" s="50">
        <v>53</v>
      </c>
      <c r="J180" s="50">
        <v>53</v>
      </c>
      <c r="K180" s="50">
        <v>26</v>
      </c>
      <c r="L180" s="50">
        <v>948</v>
      </c>
      <c r="M180" s="50">
        <v>16244</v>
      </c>
      <c r="N180" s="50">
        <v>944</v>
      </c>
      <c r="O180" s="52">
        <f t="shared" si="44"/>
        <v>44.504109589041093</v>
      </c>
      <c r="P180" s="53">
        <f t="shared" si="45"/>
        <v>0.83970018092530374</v>
      </c>
      <c r="Q180" s="54">
        <f t="shared" si="46"/>
        <v>17.171247357293868</v>
      </c>
      <c r="R180" s="50">
        <v>420</v>
      </c>
      <c r="S180" s="53">
        <v>0</v>
      </c>
      <c r="T180" s="50">
        <v>67</v>
      </c>
      <c r="U180" s="53">
        <f t="shared" si="47"/>
        <v>7.0675105485232065E-2</v>
      </c>
      <c r="V180" s="55"/>
      <c r="W180" s="74">
        <v>0</v>
      </c>
    </row>
    <row r="181" spans="1:23" ht="15" customHeight="1">
      <c r="A181" s="48" t="s">
        <v>290</v>
      </c>
      <c r="B181" s="56"/>
      <c r="C181" s="50" t="s">
        <v>1065</v>
      </c>
      <c r="D181" s="50" t="s">
        <v>2762</v>
      </c>
      <c r="E181" s="50" t="s">
        <v>589</v>
      </c>
      <c r="F181" s="1093" t="str">
        <f t="shared" si="38"/>
        <v>JCOH金沢病院東4病棟</v>
      </c>
      <c r="G181" s="51" t="s">
        <v>2684</v>
      </c>
      <c r="H181" s="50" t="s">
        <v>2686</v>
      </c>
      <c r="I181" s="50">
        <v>53</v>
      </c>
      <c r="J181" s="50">
        <v>52</v>
      </c>
      <c r="K181" s="50">
        <v>32</v>
      </c>
      <c r="L181" s="50">
        <v>1113</v>
      </c>
      <c r="M181" s="50">
        <v>16670</v>
      </c>
      <c r="N181" s="50">
        <v>1118</v>
      </c>
      <c r="O181" s="52">
        <f t="shared" si="44"/>
        <v>45.671232876712331</v>
      </c>
      <c r="P181" s="53">
        <f t="shared" si="45"/>
        <v>0.86172137503230806</v>
      </c>
      <c r="Q181" s="54">
        <f t="shared" si="46"/>
        <v>14.943971313312415</v>
      </c>
      <c r="R181" s="50">
        <v>303</v>
      </c>
      <c r="S181" s="53">
        <v>0</v>
      </c>
      <c r="T181" s="50">
        <v>41</v>
      </c>
      <c r="U181" s="53">
        <f t="shared" si="47"/>
        <v>3.6837376460017966E-2</v>
      </c>
      <c r="V181" s="55"/>
      <c r="W181" s="74">
        <v>0</v>
      </c>
    </row>
    <row r="182" spans="1:23" ht="15" customHeight="1">
      <c r="A182" s="48" t="s">
        <v>290</v>
      </c>
      <c r="B182" s="56"/>
      <c r="C182" s="50" t="s">
        <v>1065</v>
      </c>
      <c r="D182" s="50" t="s">
        <v>25</v>
      </c>
      <c r="E182" s="50" t="s">
        <v>346</v>
      </c>
      <c r="F182" s="1093" t="str">
        <f t="shared" si="38"/>
        <v>金沢聖霊総合病院一般病棟</v>
      </c>
      <c r="G182" s="51" t="s">
        <v>2684</v>
      </c>
      <c r="H182" s="50" t="s">
        <v>2706</v>
      </c>
      <c r="I182" s="50">
        <v>60</v>
      </c>
      <c r="J182" s="50">
        <v>60</v>
      </c>
      <c r="K182" s="50">
        <v>0</v>
      </c>
      <c r="L182" s="50">
        <v>628</v>
      </c>
      <c r="M182" s="50">
        <v>16229</v>
      </c>
      <c r="N182" s="50">
        <v>628</v>
      </c>
      <c r="O182" s="52">
        <f t="shared" si="44"/>
        <v>44.463013698630135</v>
      </c>
      <c r="P182" s="53">
        <f t="shared" si="45"/>
        <v>0.74105022831050227</v>
      </c>
      <c r="Q182" s="227">
        <f t="shared" si="46"/>
        <v>25.842356687898089</v>
      </c>
      <c r="R182" s="50">
        <v>212</v>
      </c>
      <c r="S182" s="53">
        <v>0</v>
      </c>
      <c r="T182" s="50">
        <v>0</v>
      </c>
      <c r="U182" s="53">
        <f t="shared" si="47"/>
        <v>0</v>
      </c>
      <c r="V182" s="55" t="s">
        <v>2763</v>
      </c>
      <c r="W182" s="74">
        <v>0</v>
      </c>
    </row>
    <row r="183" spans="1:23" ht="15" customHeight="1">
      <c r="A183" s="48" t="s">
        <v>290</v>
      </c>
      <c r="B183" s="56"/>
      <c r="C183" s="50" t="s">
        <v>1065</v>
      </c>
      <c r="D183" s="50" t="s">
        <v>2739</v>
      </c>
      <c r="E183" s="50" t="s">
        <v>594</v>
      </c>
      <c r="F183" s="1093" t="str">
        <f t="shared" si="38"/>
        <v>金沢医療センター南３病棟</v>
      </c>
      <c r="G183" s="51" t="s">
        <v>2747</v>
      </c>
      <c r="H183" s="50" t="s">
        <v>2686</v>
      </c>
      <c r="I183" s="50">
        <v>51</v>
      </c>
      <c r="J183" s="50">
        <v>51</v>
      </c>
      <c r="K183" s="50">
        <v>21</v>
      </c>
      <c r="L183" s="50">
        <v>1202</v>
      </c>
      <c r="M183" s="50">
        <v>13953</v>
      </c>
      <c r="N183" s="50">
        <v>1211</v>
      </c>
      <c r="O183" s="52">
        <f t="shared" si="44"/>
        <v>38.227397260273975</v>
      </c>
      <c r="P183" s="53">
        <f t="shared" si="45"/>
        <v>0.7495568090249799</v>
      </c>
      <c r="Q183" s="54">
        <f t="shared" si="46"/>
        <v>11.564857024450891</v>
      </c>
      <c r="R183" s="50">
        <v>381</v>
      </c>
      <c r="S183" s="53">
        <v>0.26100000000000001</v>
      </c>
      <c r="T183" s="50">
        <v>97</v>
      </c>
      <c r="U183" s="53">
        <f t="shared" si="47"/>
        <v>8.0698835274542427E-2</v>
      </c>
      <c r="V183" s="55"/>
      <c r="W183" s="74">
        <v>68</v>
      </c>
    </row>
    <row r="184" spans="1:23" ht="15" customHeight="1">
      <c r="A184" s="48" t="s">
        <v>290</v>
      </c>
      <c r="B184" s="56"/>
      <c r="C184" s="50" t="s">
        <v>1065</v>
      </c>
      <c r="D184" s="50" t="s">
        <v>2739</v>
      </c>
      <c r="E184" s="50" t="s">
        <v>595</v>
      </c>
      <c r="F184" s="1093" t="str">
        <f t="shared" si="38"/>
        <v>金沢医療センター南５病棟</v>
      </c>
      <c r="G184" s="1020" t="s">
        <v>2748</v>
      </c>
      <c r="H184" s="50" t="s">
        <v>2700</v>
      </c>
      <c r="I184" s="50">
        <v>47</v>
      </c>
      <c r="J184" s="50">
        <v>41</v>
      </c>
      <c r="K184" s="50">
        <v>17</v>
      </c>
      <c r="L184" s="50">
        <v>725</v>
      </c>
      <c r="M184" s="50">
        <v>10105</v>
      </c>
      <c r="N184" s="50">
        <v>727</v>
      </c>
      <c r="O184" s="52">
        <f t="shared" si="44"/>
        <v>27.684931506849313</v>
      </c>
      <c r="P184" s="53">
        <f t="shared" si="45"/>
        <v>0.58904109589041098</v>
      </c>
      <c r="Q184" s="54">
        <f t="shared" si="46"/>
        <v>13.918732782369146</v>
      </c>
      <c r="R184" s="50">
        <v>7</v>
      </c>
      <c r="S184" s="53">
        <v>0</v>
      </c>
      <c r="T184" s="50">
        <v>355</v>
      </c>
      <c r="U184" s="53">
        <f t="shared" si="47"/>
        <v>0.48965517241379308</v>
      </c>
      <c r="V184" s="55"/>
      <c r="W184" s="74">
        <v>0</v>
      </c>
    </row>
    <row r="185" spans="1:23" ht="15" customHeight="1">
      <c r="A185" s="48" t="s">
        <v>290</v>
      </c>
      <c r="B185" s="56"/>
      <c r="C185" s="50" t="s">
        <v>1065</v>
      </c>
      <c r="D185" s="50" t="s">
        <v>2739</v>
      </c>
      <c r="E185" s="50" t="s">
        <v>597</v>
      </c>
      <c r="F185" s="1093" t="str">
        <f t="shared" si="38"/>
        <v>金沢医療センター東４病棟</v>
      </c>
      <c r="G185" s="51" t="s">
        <v>541</v>
      </c>
      <c r="H185" s="50" t="s">
        <v>2686</v>
      </c>
      <c r="I185" s="50">
        <v>48</v>
      </c>
      <c r="J185" s="50">
        <v>29</v>
      </c>
      <c r="K185" s="50">
        <v>10</v>
      </c>
      <c r="L185" s="50">
        <v>1147</v>
      </c>
      <c r="M185" s="50">
        <v>7371</v>
      </c>
      <c r="N185" s="50">
        <v>1155</v>
      </c>
      <c r="O185" s="52">
        <f>M185/365</f>
        <v>20.194520547945206</v>
      </c>
      <c r="P185" s="53">
        <f>M185/(I185*365)</f>
        <v>0.42071917808219178</v>
      </c>
      <c r="Q185" s="54">
        <f>M185/((L185+N185)/2)</f>
        <v>6.4039965247610775</v>
      </c>
      <c r="R185" s="50">
        <v>549</v>
      </c>
      <c r="S185" s="53">
        <v>0.373</v>
      </c>
      <c r="T185" s="50">
        <v>30</v>
      </c>
      <c r="U185" s="53">
        <f>T185/L185</f>
        <v>2.6155187445510025E-2</v>
      </c>
      <c r="V185" s="55" t="s">
        <v>2764</v>
      </c>
      <c r="W185" s="74">
        <v>0</v>
      </c>
    </row>
    <row r="186" spans="1:23" ht="15" customHeight="1">
      <c r="A186" s="48" t="s">
        <v>290</v>
      </c>
      <c r="B186" s="56"/>
      <c r="C186" s="50" t="s">
        <v>1065</v>
      </c>
      <c r="D186" s="50" t="s">
        <v>2739</v>
      </c>
      <c r="E186" s="50" t="s">
        <v>599</v>
      </c>
      <c r="F186" s="1093" t="str">
        <f t="shared" si="38"/>
        <v>金沢医療センター東５病棟</v>
      </c>
      <c r="G186" s="51" t="s">
        <v>2708</v>
      </c>
      <c r="H186" s="50" t="s">
        <v>2686</v>
      </c>
      <c r="I186" s="50">
        <v>48</v>
      </c>
      <c r="J186" s="50">
        <v>48</v>
      </c>
      <c r="K186" s="50">
        <v>16</v>
      </c>
      <c r="L186" s="50">
        <v>945</v>
      </c>
      <c r="M186" s="1019">
        <v>13728</v>
      </c>
      <c r="N186" s="50">
        <v>951</v>
      </c>
      <c r="O186" s="52">
        <f t="shared" si="44"/>
        <v>37.610958904109587</v>
      </c>
      <c r="P186" s="53">
        <f t="shared" si="45"/>
        <v>0.78356164383561644</v>
      </c>
      <c r="Q186" s="54">
        <f t="shared" si="46"/>
        <v>14.481012658227849</v>
      </c>
      <c r="R186" s="50">
        <v>431</v>
      </c>
      <c r="S186" s="53">
        <v>0.217</v>
      </c>
      <c r="T186" s="50">
        <v>76</v>
      </c>
      <c r="U186" s="53">
        <f t="shared" si="47"/>
        <v>8.0423280423280424E-2</v>
      </c>
      <c r="V186" s="55"/>
      <c r="W186" s="74">
        <v>22</v>
      </c>
    </row>
    <row r="187" spans="1:23" ht="15" customHeight="1">
      <c r="A187" s="48" t="s">
        <v>290</v>
      </c>
      <c r="B187" s="56"/>
      <c r="C187" s="50" t="s">
        <v>1065</v>
      </c>
      <c r="D187" s="50" t="s">
        <v>2739</v>
      </c>
      <c r="E187" s="50" t="s">
        <v>600</v>
      </c>
      <c r="F187" s="1093" t="str">
        <f t="shared" si="38"/>
        <v>金沢医療センター中４病棟</v>
      </c>
      <c r="G187" s="51" t="s">
        <v>2715</v>
      </c>
      <c r="H187" s="50" t="s">
        <v>2686</v>
      </c>
      <c r="I187" s="50">
        <v>30</v>
      </c>
      <c r="J187" s="50">
        <v>24</v>
      </c>
      <c r="K187" s="50">
        <v>1</v>
      </c>
      <c r="L187" s="50">
        <v>495</v>
      </c>
      <c r="M187" s="1019">
        <v>3920</v>
      </c>
      <c r="N187" s="50">
        <v>493</v>
      </c>
      <c r="O187" s="52">
        <f t="shared" si="44"/>
        <v>10.739726027397261</v>
      </c>
      <c r="P187" s="53">
        <f t="shared" si="45"/>
        <v>0.35799086757990867</v>
      </c>
      <c r="Q187" s="54">
        <f t="shared" si="46"/>
        <v>7.9352226720647776</v>
      </c>
      <c r="R187" s="50">
        <v>347</v>
      </c>
      <c r="S187" s="53">
        <v>0.371</v>
      </c>
      <c r="T187" s="50">
        <v>120</v>
      </c>
      <c r="U187" s="53">
        <f t="shared" si="47"/>
        <v>0.24242424242424243</v>
      </c>
      <c r="V187" s="55"/>
      <c r="W187" s="74">
        <v>0</v>
      </c>
    </row>
    <row r="188" spans="1:23" ht="15" customHeight="1">
      <c r="A188" s="48" t="s">
        <v>290</v>
      </c>
      <c r="B188" s="56"/>
      <c r="C188" s="50" t="s">
        <v>1065</v>
      </c>
      <c r="D188" s="50" t="s">
        <v>2739</v>
      </c>
      <c r="E188" s="50" t="s">
        <v>601</v>
      </c>
      <c r="F188" s="1093" t="str">
        <f t="shared" si="38"/>
        <v>金沢医療センター中５病棟</v>
      </c>
      <c r="G188" s="51" t="s">
        <v>2708</v>
      </c>
      <c r="H188" s="50" t="s">
        <v>2765</v>
      </c>
      <c r="I188" s="50">
        <v>34</v>
      </c>
      <c r="J188" s="50">
        <v>16</v>
      </c>
      <c r="K188" s="50">
        <v>0</v>
      </c>
      <c r="L188" s="50">
        <v>61</v>
      </c>
      <c r="M188" s="1019">
        <v>344</v>
      </c>
      <c r="N188" s="50">
        <v>62</v>
      </c>
      <c r="O188" s="52">
        <f t="shared" si="44"/>
        <v>0.94246575342465755</v>
      </c>
      <c r="P188" s="53">
        <f t="shared" si="45"/>
        <v>2.7719580983078161E-2</v>
      </c>
      <c r="Q188" s="54">
        <f t="shared" si="46"/>
        <v>5.5934959349593498</v>
      </c>
      <c r="R188" s="50">
        <v>5</v>
      </c>
      <c r="S188" s="53">
        <v>1.3999999999999999E-2</v>
      </c>
      <c r="T188" s="50">
        <v>56</v>
      </c>
      <c r="U188" s="53">
        <f t="shared" si="47"/>
        <v>0.91803278688524592</v>
      </c>
      <c r="V188" s="55"/>
      <c r="W188" s="74">
        <v>11</v>
      </c>
    </row>
    <row r="189" spans="1:23" ht="15" customHeight="1">
      <c r="A189" s="48" t="s">
        <v>290</v>
      </c>
      <c r="B189" s="56"/>
      <c r="C189" s="50" t="s">
        <v>1065</v>
      </c>
      <c r="D189" s="50" t="s">
        <v>2739</v>
      </c>
      <c r="E189" s="50" t="s">
        <v>596</v>
      </c>
      <c r="F189" s="1093" t="str">
        <f t="shared" si="38"/>
        <v>金沢医療センター南７病棟</v>
      </c>
      <c r="G189" s="51" t="s">
        <v>2728</v>
      </c>
      <c r="H189" s="50" t="s">
        <v>2686</v>
      </c>
      <c r="I189" s="50">
        <v>51</v>
      </c>
      <c r="J189" s="50">
        <v>49</v>
      </c>
      <c r="K189" s="50">
        <v>18</v>
      </c>
      <c r="L189" s="50">
        <v>1313</v>
      </c>
      <c r="M189" s="50">
        <v>12668</v>
      </c>
      <c r="N189" s="50">
        <v>1318</v>
      </c>
      <c r="O189" s="52">
        <f>M189/365</f>
        <v>34.706849315068496</v>
      </c>
      <c r="P189" s="53">
        <f>M189/(I189*365)</f>
        <v>0.6805264571582057</v>
      </c>
      <c r="Q189" s="54">
        <f>M189/((L189+N189)/2)</f>
        <v>9.6297985556822496</v>
      </c>
      <c r="R189" s="50">
        <v>341</v>
      </c>
      <c r="S189" s="53">
        <v>0.29799999999999999</v>
      </c>
      <c r="T189" s="50">
        <v>174</v>
      </c>
      <c r="U189" s="53">
        <f>T189/L189</f>
        <v>0.13252094440213252</v>
      </c>
      <c r="V189" s="55"/>
      <c r="W189" s="74">
        <v>44</v>
      </c>
    </row>
    <row r="190" spans="1:23" ht="15" customHeight="1">
      <c r="A190" s="48" t="s">
        <v>270</v>
      </c>
      <c r="B190" s="56"/>
      <c r="C190" s="50" t="s">
        <v>1065</v>
      </c>
      <c r="D190" s="50" t="s">
        <v>20</v>
      </c>
      <c r="E190" s="50" t="s">
        <v>470</v>
      </c>
      <c r="F190" s="1093" t="str">
        <f t="shared" si="38"/>
        <v>石川県立中央病院５階西病棟</v>
      </c>
      <c r="G190" s="51" t="s">
        <v>2727</v>
      </c>
      <c r="H190" s="50" t="s">
        <v>2686</v>
      </c>
      <c r="I190" s="50">
        <v>34</v>
      </c>
      <c r="J190" s="50">
        <v>34</v>
      </c>
      <c r="K190" s="50">
        <v>14</v>
      </c>
      <c r="L190" s="50">
        <v>632</v>
      </c>
      <c r="M190" s="50">
        <v>10042</v>
      </c>
      <c r="N190" s="50">
        <v>628</v>
      </c>
      <c r="O190" s="52">
        <f t="shared" si="44"/>
        <v>27.512328767123286</v>
      </c>
      <c r="P190" s="53">
        <f t="shared" si="45"/>
        <v>0.80918614020950841</v>
      </c>
      <c r="Q190" s="54">
        <f t="shared" si="46"/>
        <v>15.93968253968254</v>
      </c>
      <c r="R190" s="50">
        <v>147</v>
      </c>
      <c r="S190" s="53">
        <v>0.28899999999999998</v>
      </c>
      <c r="T190" s="50">
        <v>43</v>
      </c>
      <c r="U190" s="53">
        <f t="shared" si="47"/>
        <v>6.8037974683544306E-2</v>
      </c>
      <c r="V190" s="55"/>
      <c r="W190" s="74">
        <v>0</v>
      </c>
    </row>
    <row r="191" spans="1:23" ht="15" customHeight="1">
      <c r="A191" s="48" t="s">
        <v>290</v>
      </c>
      <c r="B191" s="56"/>
      <c r="C191" s="50" t="s">
        <v>1065</v>
      </c>
      <c r="D191" s="50" t="s">
        <v>20</v>
      </c>
      <c r="E191" s="50" t="s">
        <v>471</v>
      </c>
      <c r="F191" s="1093" t="str">
        <f t="shared" si="38"/>
        <v>石川県立中央病院６階東病棟</v>
      </c>
      <c r="G191" s="51" t="s">
        <v>2714</v>
      </c>
      <c r="H191" s="50" t="s">
        <v>2686</v>
      </c>
      <c r="I191" s="50">
        <v>48</v>
      </c>
      <c r="J191" s="50">
        <v>47</v>
      </c>
      <c r="K191" s="50">
        <v>26</v>
      </c>
      <c r="L191" s="50">
        <v>1345</v>
      </c>
      <c r="M191" s="50">
        <v>13873</v>
      </c>
      <c r="N191" s="50">
        <v>1070</v>
      </c>
      <c r="O191" s="52">
        <f t="shared" si="44"/>
        <v>38.008219178082193</v>
      </c>
      <c r="P191" s="53">
        <f t="shared" si="45"/>
        <v>0.79183789954337902</v>
      </c>
      <c r="Q191" s="54">
        <f t="shared" si="46"/>
        <v>11.489026915113872</v>
      </c>
      <c r="R191" s="50">
        <v>605</v>
      </c>
      <c r="S191" s="53">
        <v>0.20499999999999999</v>
      </c>
      <c r="T191" s="50">
        <v>386</v>
      </c>
      <c r="U191" s="53">
        <f t="shared" si="47"/>
        <v>0.28698884758364313</v>
      </c>
      <c r="V191" s="55"/>
      <c r="W191" s="74">
        <v>290</v>
      </c>
    </row>
    <row r="192" spans="1:23" ht="15" customHeight="1">
      <c r="A192" s="48" t="s">
        <v>290</v>
      </c>
      <c r="B192" s="56"/>
      <c r="C192" s="50" t="s">
        <v>1065</v>
      </c>
      <c r="D192" s="50" t="s">
        <v>31</v>
      </c>
      <c r="E192" s="50" t="s">
        <v>346</v>
      </c>
      <c r="F192" s="1093" t="str">
        <f t="shared" si="38"/>
        <v>鈴木レディスホスピタル一般病棟</v>
      </c>
      <c r="G192" s="51" t="s">
        <v>541</v>
      </c>
      <c r="H192" s="50" t="s">
        <v>2706</v>
      </c>
      <c r="I192" s="50">
        <v>28</v>
      </c>
      <c r="J192" s="50">
        <v>18</v>
      </c>
      <c r="K192" s="50">
        <v>3</v>
      </c>
      <c r="L192" s="50">
        <v>572</v>
      </c>
      <c r="M192" s="50">
        <v>3636</v>
      </c>
      <c r="N192" s="50">
        <v>573</v>
      </c>
      <c r="O192" s="52">
        <f t="shared" si="44"/>
        <v>9.9616438356164387</v>
      </c>
      <c r="P192" s="53">
        <f t="shared" si="45"/>
        <v>0.35577299412915853</v>
      </c>
      <c r="Q192" s="54">
        <f t="shared" si="46"/>
        <v>6.3510917030567686</v>
      </c>
      <c r="R192" s="50">
        <v>0</v>
      </c>
      <c r="S192" s="53">
        <v>0</v>
      </c>
      <c r="T192" s="50">
        <v>0</v>
      </c>
      <c r="U192" s="53">
        <f t="shared" si="47"/>
        <v>0</v>
      </c>
      <c r="V192" s="55"/>
      <c r="W192" s="74">
        <v>0</v>
      </c>
    </row>
    <row r="193" spans="1:23" ht="15" customHeight="1">
      <c r="A193" s="48" t="s">
        <v>270</v>
      </c>
      <c r="B193" s="56"/>
      <c r="C193" s="50" t="s">
        <v>1065</v>
      </c>
      <c r="D193" s="50" t="s">
        <v>464</v>
      </c>
      <c r="E193" s="50" t="s">
        <v>605</v>
      </c>
      <c r="F193" s="1093" t="str">
        <f t="shared" si="38"/>
        <v>金沢循環器病院７階病棟</v>
      </c>
      <c r="G193" s="51" t="s">
        <v>2695</v>
      </c>
      <c r="H193" s="50" t="s">
        <v>2686</v>
      </c>
      <c r="I193" s="50">
        <v>50</v>
      </c>
      <c r="J193" s="50">
        <v>50</v>
      </c>
      <c r="K193" s="50">
        <v>18</v>
      </c>
      <c r="L193" s="50">
        <v>1087</v>
      </c>
      <c r="M193" s="50">
        <v>13912</v>
      </c>
      <c r="N193" s="50">
        <v>1232</v>
      </c>
      <c r="O193" s="52">
        <f t="shared" si="44"/>
        <v>38.115068493150687</v>
      </c>
      <c r="P193" s="53">
        <f t="shared" si="45"/>
        <v>0.76230136986301367</v>
      </c>
      <c r="Q193" s="54">
        <f t="shared" si="46"/>
        <v>11.998275118585598</v>
      </c>
      <c r="R193" s="50">
        <v>109</v>
      </c>
      <c r="S193" s="53">
        <v>0.32100000000000001</v>
      </c>
      <c r="T193" s="50">
        <v>227</v>
      </c>
      <c r="U193" s="53">
        <f t="shared" si="47"/>
        <v>0.20883164673413063</v>
      </c>
      <c r="V193" s="55"/>
      <c r="W193" s="74">
        <v>0</v>
      </c>
    </row>
    <row r="194" spans="1:23" ht="15" customHeight="1">
      <c r="A194" s="48" t="s">
        <v>270</v>
      </c>
      <c r="B194" s="56"/>
      <c r="C194" s="50" t="s">
        <v>1065</v>
      </c>
      <c r="D194" s="50" t="s">
        <v>464</v>
      </c>
      <c r="E194" s="50" t="s">
        <v>607</v>
      </c>
      <c r="F194" s="1093" t="str">
        <f t="shared" si="38"/>
        <v>金沢循環器病院８階病棟</v>
      </c>
      <c r="G194" s="51" t="s">
        <v>2695</v>
      </c>
      <c r="H194" s="50" t="s">
        <v>2686</v>
      </c>
      <c r="I194" s="50">
        <v>24</v>
      </c>
      <c r="J194" s="50">
        <v>23</v>
      </c>
      <c r="K194" s="50">
        <v>3</v>
      </c>
      <c r="L194" s="50">
        <v>766</v>
      </c>
      <c r="M194" s="50">
        <v>5972</v>
      </c>
      <c r="N194" s="50">
        <v>849</v>
      </c>
      <c r="O194" s="52">
        <f t="shared" si="44"/>
        <v>16.361643835616437</v>
      </c>
      <c r="P194" s="53">
        <f t="shared" si="45"/>
        <v>0.68173515981735155</v>
      </c>
      <c r="Q194" s="54">
        <f t="shared" si="46"/>
        <v>7.3956656346749226</v>
      </c>
      <c r="R194" s="50">
        <v>83</v>
      </c>
      <c r="S194" s="53">
        <v>0.36599999999999999</v>
      </c>
      <c r="T194" s="50">
        <v>115</v>
      </c>
      <c r="U194" s="53">
        <f t="shared" si="47"/>
        <v>0.15013054830287206</v>
      </c>
      <c r="V194" s="55"/>
      <c r="W194" s="74">
        <v>0</v>
      </c>
    </row>
    <row r="195" spans="1:23" ht="15" customHeight="1">
      <c r="A195" s="48" t="s">
        <v>290</v>
      </c>
      <c r="B195" s="56"/>
      <c r="C195" s="50" t="s">
        <v>1065</v>
      </c>
      <c r="D195" s="50" t="s">
        <v>2766</v>
      </c>
      <c r="E195" s="50" t="s">
        <v>611</v>
      </c>
      <c r="F195" s="1093" t="str">
        <f t="shared" si="38"/>
        <v xml:space="preserve"> 恵寿金沢病院2階病棟</v>
      </c>
      <c r="G195" s="51" t="s">
        <v>2727</v>
      </c>
      <c r="H195" s="50" t="s">
        <v>2686</v>
      </c>
      <c r="I195" s="50">
        <v>44</v>
      </c>
      <c r="J195" s="50">
        <v>42</v>
      </c>
      <c r="K195" s="50">
        <v>15</v>
      </c>
      <c r="L195" s="50">
        <v>963</v>
      </c>
      <c r="M195" s="50">
        <v>11271</v>
      </c>
      <c r="N195" s="50">
        <v>957</v>
      </c>
      <c r="O195" s="52">
        <f t="shared" si="44"/>
        <v>30.87945205479452</v>
      </c>
      <c r="P195" s="53">
        <f t="shared" si="45"/>
        <v>0.70180572851805734</v>
      </c>
      <c r="Q195" s="54">
        <f t="shared" si="46"/>
        <v>11.740625</v>
      </c>
      <c r="R195" s="68">
        <v>61</v>
      </c>
      <c r="S195" s="53">
        <v>0.57999999999999996</v>
      </c>
      <c r="T195" s="50">
        <v>5</v>
      </c>
      <c r="U195" s="53">
        <f t="shared" si="47"/>
        <v>5.1921079958463139E-3</v>
      </c>
      <c r="V195" s="55"/>
      <c r="W195" s="74">
        <v>0</v>
      </c>
    </row>
    <row r="196" spans="1:23" ht="15" customHeight="1">
      <c r="A196" s="48" t="s">
        <v>290</v>
      </c>
      <c r="B196" s="56"/>
      <c r="C196" s="50" t="s">
        <v>1065</v>
      </c>
      <c r="D196" s="50" t="s">
        <v>2766</v>
      </c>
      <c r="E196" s="50" t="s">
        <v>352</v>
      </c>
      <c r="F196" s="1093" t="str">
        <f t="shared" si="38"/>
        <v xml:space="preserve"> 恵寿金沢病院3階病棟</v>
      </c>
      <c r="G196" s="51" t="s">
        <v>2727</v>
      </c>
      <c r="H196" s="50" t="s">
        <v>2686</v>
      </c>
      <c r="I196" s="50">
        <v>45</v>
      </c>
      <c r="J196" s="50">
        <v>45</v>
      </c>
      <c r="K196" s="50">
        <v>22</v>
      </c>
      <c r="L196" s="50">
        <v>781</v>
      </c>
      <c r="M196" s="50">
        <v>12283</v>
      </c>
      <c r="N196" s="50">
        <v>777</v>
      </c>
      <c r="O196" s="52">
        <f t="shared" si="44"/>
        <v>33.652054794520545</v>
      </c>
      <c r="P196" s="53">
        <f t="shared" si="45"/>
        <v>0.74782343987823441</v>
      </c>
      <c r="Q196" s="54">
        <f t="shared" si="46"/>
        <v>15.767650834403081</v>
      </c>
      <c r="R196" s="68">
        <v>89</v>
      </c>
      <c r="S196" s="53">
        <v>0.309</v>
      </c>
      <c r="T196" s="50">
        <v>65</v>
      </c>
      <c r="U196" s="53">
        <f t="shared" si="47"/>
        <v>8.3226632522407168E-2</v>
      </c>
      <c r="V196" s="55" t="s">
        <v>2767</v>
      </c>
      <c r="W196" s="74">
        <v>0</v>
      </c>
    </row>
    <row r="197" spans="1:23" ht="15" customHeight="1">
      <c r="A197" s="48" t="s">
        <v>290</v>
      </c>
      <c r="B197" s="56"/>
      <c r="C197" s="50" t="s">
        <v>1065</v>
      </c>
      <c r="D197" s="50" t="s">
        <v>2768</v>
      </c>
      <c r="E197" s="50" t="s">
        <v>611</v>
      </c>
      <c r="F197" s="1093" t="str">
        <f t="shared" si="38"/>
        <v>金沢有松病院2階病棟</v>
      </c>
      <c r="G197" s="51" t="s">
        <v>2684</v>
      </c>
      <c r="H197" s="50" t="s">
        <v>2686</v>
      </c>
      <c r="I197" s="50">
        <v>50</v>
      </c>
      <c r="J197" s="50">
        <v>49</v>
      </c>
      <c r="K197" s="50">
        <v>26</v>
      </c>
      <c r="L197" s="50">
        <v>929</v>
      </c>
      <c r="M197" s="50">
        <v>14187</v>
      </c>
      <c r="N197" s="50">
        <v>913</v>
      </c>
      <c r="O197" s="52">
        <f t="shared" si="44"/>
        <v>38.868493150684934</v>
      </c>
      <c r="P197" s="53">
        <f>M197/(I197*365)</f>
        <v>0.77736986301369859</v>
      </c>
      <c r="Q197" s="54">
        <f t="shared" si="46"/>
        <v>15.403908794788274</v>
      </c>
      <c r="R197" s="50">
        <v>0</v>
      </c>
      <c r="S197" s="53">
        <v>0.26100000000000001</v>
      </c>
      <c r="T197" s="50">
        <v>0</v>
      </c>
      <c r="U197" s="53">
        <f t="shared" si="47"/>
        <v>0</v>
      </c>
      <c r="V197" s="55"/>
      <c r="W197" s="74">
        <v>0</v>
      </c>
    </row>
    <row r="198" spans="1:23" ht="15" customHeight="1">
      <c r="A198" s="48" t="s">
        <v>290</v>
      </c>
      <c r="B198" s="56"/>
      <c r="C198" s="50" t="s">
        <v>1065</v>
      </c>
      <c r="D198" s="50" t="s">
        <v>2768</v>
      </c>
      <c r="E198" s="50" t="s">
        <v>354</v>
      </c>
      <c r="F198" s="1093" t="str">
        <f t="shared" ref="F198:F261" si="48">D198&amp;E198</f>
        <v>金沢有松病院4階病棟</v>
      </c>
      <c r="G198" s="51" t="s">
        <v>2684</v>
      </c>
      <c r="H198" s="50" t="s">
        <v>2686</v>
      </c>
      <c r="I198" s="50">
        <v>40</v>
      </c>
      <c r="J198" s="50">
        <v>38</v>
      </c>
      <c r="K198" s="50">
        <v>20</v>
      </c>
      <c r="L198" s="50">
        <v>686</v>
      </c>
      <c r="M198" s="50">
        <v>10914</v>
      </c>
      <c r="N198" s="50">
        <v>728</v>
      </c>
      <c r="O198" s="52">
        <f t="shared" si="44"/>
        <v>29.901369863013699</v>
      </c>
      <c r="P198" s="53">
        <f t="shared" si="45"/>
        <v>0.74753424657534251</v>
      </c>
      <c r="Q198" s="54">
        <f t="shared" si="46"/>
        <v>15.437057991513438</v>
      </c>
      <c r="R198" s="50">
        <v>0</v>
      </c>
      <c r="S198" s="53">
        <v>0.25600000000000001</v>
      </c>
      <c r="T198" s="50">
        <v>0</v>
      </c>
      <c r="U198" s="53">
        <f t="shared" si="47"/>
        <v>0</v>
      </c>
      <c r="V198" s="55"/>
      <c r="W198" s="74">
        <v>0</v>
      </c>
    </row>
    <row r="199" spans="1:23" ht="15" customHeight="1">
      <c r="A199" s="48" t="s">
        <v>290</v>
      </c>
      <c r="B199" s="56"/>
      <c r="C199" s="50" t="s">
        <v>1065</v>
      </c>
      <c r="D199" s="50" t="s">
        <v>27</v>
      </c>
      <c r="E199" s="50" t="s">
        <v>346</v>
      </c>
      <c r="F199" s="1093" t="str">
        <f t="shared" si="48"/>
        <v>木島病院一般病棟</v>
      </c>
      <c r="G199" s="51" t="s">
        <v>2689</v>
      </c>
      <c r="H199" s="50" t="s">
        <v>2686</v>
      </c>
      <c r="I199" s="50">
        <v>44</v>
      </c>
      <c r="J199" s="50">
        <v>44</v>
      </c>
      <c r="K199" s="50">
        <v>23</v>
      </c>
      <c r="L199" s="50">
        <v>1475</v>
      </c>
      <c r="M199" s="50">
        <v>12818</v>
      </c>
      <c r="N199" s="50">
        <v>1479</v>
      </c>
      <c r="O199" s="52">
        <f t="shared" si="44"/>
        <v>35.11780821917808</v>
      </c>
      <c r="P199" s="53">
        <f t="shared" si="45"/>
        <v>0.79813200498132009</v>
      </c>
      <c r="Q199" s="54">
        <f t="shared" si="46"/>
        <v>8.6784021665538251</v>
      </c>
      <c r="R199" s="50">
        <v>42</v>
      </c>
      <c r="S199" s="53">
        <v>0</v>
      </c>
      <c r="T199" s="50">
        <v>14</v>
      </c>
      <c r="U199" s="53">
        <f t="shared" si="47"/>
        <v>9.4915254237288131E-3</v>
      </c>
      <c r="V199" s="55"/>
      <c r="W199" s="74">
        <v>0</v>
      </c>
    </row>
    <row r="200" spans="1:23" ht="15" customHeight="1">
      <c r="A200" s="48" t="s">
        <v>290</v>
      </c>
      <c r="B200" s="56"/>
      <c r="C200" s="50" t="s">
        <v>1065</v>
      </c>
      <c r="D200" s="50" t="s">
        <v>28</v>
      </c>
      <c r="E200" s="50" t="s">
        <v>617</v>
      </c>
      <c r="F200" s="1093" t="str">
        <f t="shared" si="48"/>
        <v>整形外科米澤病院３階一般病棟</v>
      </c>
      <c r="G200" s="51" t="s">
        <v>2689</v>
      </c>
      <c r="H200" s="50" t="s">
        <v>2704</v>
      </c>
      <c r="I200" s="50">
        <v>39</v>
      </c>
      <c r="J200" s="50">
        <v>39</v>
      </c>
      <c r="K200" s="50">
        <v>16</v>
      </c>
      <c r="L200" s="50">
        <v>695</v>
      </c>
      <c r="M200" s="50">
        <v>11862</v>
      </c>
      <c r="N200" s="50">
        <v>714</v>
      </c>
      <c r="O200" s="52">
        <f t="shared" si="44"/>
        <v>32.4986301369863</v>
      </c>
      <c r="P200" s="53">
        <f t="shared" si="45"/>
        <v>0.83329820864067439</v>
      </c>
      <c r="Q200" s="54">
        <f t="shared" si="46"/>
        <v>16.837473385379703</v>
      </c>
      <c r="R200" s="50">
        <v>10</v>
      </c>
      <c r="S200" s="53">
        <v>0.26700000000000002</v>
      </c>
      <c r="T200" s="50">
        <v>5</v>
      </c>
      <c r="U200" s="53">
        <f t="shared" si="47"/>
        <v>7.1942446043165471E-3</v>
      </c>
      <c r="V200" s="55"/>
      <c r="W200" s="74">
        <v>0</v>
      </c>
    </row>
    <row r="201" spans="1:23" ht="15" customHeight="1">
      <c r="A201" s="48" t="s">
        <v>290</v>
      </c>
      <c r="B201" s="56"/>
      <c r="C201" s="50" t="s">
        <v>1065</v>
      </c>
      <c r="D201" s="50" t="s">
        <v>1385</v>
      </c>
      <c r="E201" s="50" t="s">
        <v>1892</v>
      </c>
      <c r="F201" s="1093" t="str">
        <f t="shared" si="48"/>
        <v>金沢古府記念病院本館３階病棟（急性期病棟）</v>
      </c>
      <c r="G201" s="51" t="s">
        <v>2688</v>
      </c>
      <c r="H201" s="50" t="s">
        <v>2704</v>
      </c>
      <c r="I201" s="50">
        <v>40</v>
      </c>
      <c r="J201" s="50">
        <v>40</v>
      </c>
      <c r="K201" s="50">
        <v>18</v>
      </c>
      <c r="L201" s="50">
        <v>428</v>
      </c>
      <c r="M201" s="50">
        <v>10744</v>
      </c>
      <c r="N201" s="50">
        <v>422</v>
      </c>
      <c r="O201" s="52">
        <f t="shared" si="44"/>
        <v>29.435616438356163</v>
      </c>
      <c r="P201" s="53">
        <f t="shared" si="45"/>
        <v>0.73589041095890406</v>
      </c>
      <c r="Q201" s="54">
        <f t="shared" si="46"/>
        <v>25.28</v>
      </c>
      <c r="R201" s="50">
        <v>18</v>
      </c>
      <c r="S201" s="53">
        <v>0.16899999999999998</v>
      </c>
      <c r="T201" s="50">
        <v>0</v>
      </c>
      <c r="U201" s="53">
        <f t="shared" si="47"/>
        <v>0</v>
      </c>
      <c r="V201" s="55" t="s">
        <v>2769</v>
      </c>
      <c r="W201" s="74">
        <v>0</v>
      </c>
    </row>
    <row r="202" spans="1:23" ht="15" customHeight="1">
      <c r="A202" s="48" t="s">
        <v>290</v>
      </c>
      <c r="B202" s="56"/>
      <c r="C202" s="50" t="s">
        <v>1218</v>
      </c>
      <c r="D202" s="50" t="s">
        <v>621</v>
      </c>
      <c r="E202" s="50" t="s">
        <v>350</v>
      </c>
      <c r="F202" s="1093" t="str">
        <f t="shared" si="48"/>
        <v>公立河北中央病院病棟</v>
      </c>
      <c r="G202" s="51" t="s">
        <v>2684</v>
      </c>
      <c r="H202" s="50" t="s">
        <v>2704</v>
      </c>
      <c r="I202" s="50">
        <v>60</v>
      </c>
      <c r="J202" s="50">
        <v>60</v>
      </c>
      <c r="K202" s="50">
        <v>36</v>
      </c>
      <c r="L202" s="50">
        <v>1056</v>
      </c>
      <c r="M202" s="50">
        <v>17760</v>
      </c>
      <c r="N202" s="50">
        <v>1050</v>
      </c>
      <c r="O202" s="52">
        <f t="shared" si="44"/>
        <v>48.657534246575345</v>
      </c>
      <c r="P202" s="53">
        <f t="shared" si="45"/>
        <v>0.81095890410958904</v>
      </c>
      <c r="Q202" s="54">
        <f t="shared" si="46"/>
        <v>16.866096866096868</v>
      </c>
      <c r="R202" s="50">
        <v>158</v>
      </c>
      <c r="S202" s="53">
        <v>0.215</v>
      </c>
      <c r="T202" s="50">
        <v>0</v>
      </c>
      <c r="U202" s="53">
        <f t="shared" si="47"/>
        <v>0</v>
      </c>
      <c r="V202" s="55" t="s">
        <v>2770</v>
      </c>
      <c r="W202" s="74">
        <v>0</v>
      </c>
    </row>
    <row r="203" spans="1:23" ht="15" customHeight="1">
      <c r="A203" s="48"/>
      <c r="B203" s="56"/>
      <c r="C203" s="50" t="s">
        <v>1224</v>
      </c>
      <c r="D203" s="50" t="s">
        <v>37</v>
      </c>
      <c r="E203" s="179" t="s">
        <v>520</v>
      </c>
      <c r="F203" s="1093" t="str">
        <f t="shared" si="48"/>
        <v>金沢医科大学病院病院3号棟4･5階病棟</v>
      </c>
      <c r="G203" s="51" t="s">
        <v>2747</v>
      </c>
      <c r="H203" s="50" t="s">
        <v>2724</v>
      </c>
      <c r="I203" s="50">
        <v>50</v>
      </c>
      <c r="J203" s="50">
        <v>50</v>
      </c>
      <c r="K203" s="50">
        <v>0</v>
      </c>
      <c r="L203" s="50">
        <v>2089</v>
      </c>
      <c r="M203" s="50">
        <v>10875</v>
      </c>
      <c r="N203" s="50">
        <v>2092</v>
      </c>
      <c r="O203" s="52">
        <f t="shared" si="44"/>
        <v>29.794520547945204</v>
      </c>
      <c r="P203" s="53">
        <f t="shared" si="45"/>
        <v>0.59589041095890416</v>
      </c>
      <c r="Q203" s="54">
        <f t="shared" si="46"/>
        <v>5.2021047596268835</v>
      </c>
      <c r="R203" s="50">
        <v>99</v>
      </c>
      <c r="S203" s="53">
        <v>0.11199999999999999</v>
      </c>
      <c r="T203" s="50">
        <v>89</v>
      </c>
      <c r="U203" s="53">
        <f t="shared" si="47"/>
        <v>4.2604116802297753E-2</v>
      </c>
      <c r="V203" s="55"/>
      <c r="W203" s="74"/>
    </row>
    <row r="204" spans="1:23" ht="15" customHeight="1">
      <c r="A204" s="48" t="s">
        <v>270</v>
      </c>
      <c r="B204" s="56"/>
      <c r="C204" s="50" t="s">
        <v>1224</v>
      </c>
      <c r="D204" s="50" t="s">
        <v>37</v>
      </c>
      <c r="E204" s="50" t="s">
        <v>522</v>
      </c>
      <c r="F204" s="1093" t="str">
        <f t="shared" si="48"/>
        <v>金沢医科大学病院病院3号棟7階病棟</v>
      </c>
      <c r="G204" s="51" t="s">
        <v>2684</v>
      </c>
      <c r="H204" s="50"/>
      <c r="I204" s="50">
        <v>10</v>
      </c>
      <c r="J204" s="50">
        <v>0</v>
      </c>
      <c r="K204" s="50">
        <v>0</v>
      </c>
      <c r="L204" s="50">
        <v>0</v>
      </c>
      <c r="M204" s="50">
        <v>0</v>
      </c>
      <c r="N204" s="50">
        <v>0</v>
      </c>
      <c r="O204" s="52">
        <f t="shared" ref="O204:O241" si="49">M204/365</f>
        <v>0</v>
      </c>
      <c r="P204" s="53">
        <f t="shared" ref="P204:P205" si="50">M204/(I204*365)</f>
        <v>0</v>
      </c>
      <c r="Q204" s="54">
        <v>0</v>
      </c>
      <c r="R204" s="50">
        <v>0</v>
      </c>
      <c r="S204" s="53">
        <v>0</v>
      </c>
      <c r="T204" s="50">
        <v>0</v>
      </c>
      <c r="U204" s="53">
        <v>0</v>
      </c>
      <c r="V204" s="55"/>
      <c r="W204" s="74">
        <v>0</v>
      </c>
    </row>
    <row r="205" spans="1:23" ht="15" customHeight="1">
      <c r="A205" s="48" t="s">
        <v>270</v>
      </c>
      <c r="B205" s="56"/>
      <c r="C205" s="50" t="s">
        <v>1224</v>
      </c>
      <c r="D205" s="50" t="s">
        <v>37</v>
      </c>
      <c r="E205" s="50" t="s">
        <v>524</v>
      </c>
      <c r="F205" s="1093" t="str">
        <f t="shared" si="48"/>
        <v>金沢医科大学病院病院3号棟8階病棟</v>
      </c>
      <c r="G205" s="51" t="s">
        <v>2684</v>
      </c>
      <c r="H205" s="50"/>
      <c r="I205" s="50">
        <v>14</v>
      </c>
      <c r="J205" s="50">
        <v>10</v>
      </c>
      <c r="K205" s="50">
        <v>0</v>
      </c>
      <c r="L205" s="50">
        <v>757</v>
      </c>
      <c r="M205" s="50">
        <v>752</v>
      </c>
      <c r="N205" s="50">
        <v>752</v>
      </c>
      <c r="O205" s="52">
        <f t="shared" si="49"/>
        <v>2.0602739726027397</v>
      </c>
      <c r="P205" s="53">
        <f t="shared" si="50"/>
        <v>0.1471624266144814</v>
      </c>
      <c r="Q205" s="54">
        <f t="shared" ref="Q205" si="51">M205/((L205+N205)/2)</f>
        <v>0.99668654738237239</v>
      </c>
      <c r="R205" s="50">
        <v>0</v>
      </c>
      <c r="S205" s="53">
        <v>0</v>
      </c>
      <c r="T205" s="50">
        <v>0</v>
      </c>
      <c r="U205" s="53">
        <f t="shared" ref="U205" si="52">T205/L205</f>
        <v>0</v>
      </c>
      <c r="V205" s="55"/>
      <c r="W205" s="74">
        <v>0</v>
      </c>
    </row>
    <row r="206" spans="1:23" ht="15" customHeight="1">
      <c r="A206" s="48"/>
      <c r="B206" s="56"/>
      <c r="C206" s="64" t="s">
        <v>335</v>
      </c>
      <c r="D206" s="65"/>
      <c r="E206" s="65"/>
      <c r="F206" s="1093" t="str">
        <f t="shared" si="48"/>
        <v/>
      </c>
      <c r="G206" s="66"/>
      <c r="H206" s="67"/>
      <c r="I206" s="50">
        <v>257</v>
      </c>
      <c r="J206" s="50">
        <v>215</v>
      </c>
      <c r="K206" s="50">
        <v>19</v>
      </c>
      <c r="L206" s="50">
        <v>9017</v>
      </c>
      <c r="M206" s="50">
        <v>48403</v>
      </c>
      <c r="N206" s="50">
        <v>8415</v>
      </c>
      <c r="O206" s="52">
        <f t="shared" si="49"/>
        <v>132.61095890410959</v>
      </c>
      <c r="P206" s="53">
        <f>M206/(I206*365)</f>
        <v>0.51599594904322799</v>
      </c>
      <c r="Q206" s="54">
        <f>M206/((L206+N206)/2)</f>
        <v>5.5533501606241398</v>
      </c>
      <c r="R206" s="61"/>
      <c r="S206" s="1013"/>
      <c r="T206" s="61"/>
      <c r="U206" s="61"/>
      <c r="V206" s="55"/>
      <c r="W206" s="74"/>
    </row>
    <row r="207" spans="1:23" ht="15" customHeight="1">
      <c r="A207" s="48"/>
      <c r="B207" s="56"/>
      <c r="C207" s="57" t="s">
        <v>288</v>
      </c>
      <c r="D207" s="58"/>
      <c r="E207" s="58"/>
      <c r="F207" s="1093" t="str">
        <f t="shared" si="48"/>
        <v/>
      </c>
      <c r="G207" s="59"/>
      <c r="H207" s="60"/>
      <c r="I207" s="63">
        <f>SUM(I140:I206)</f>
        <v>2923</v>
      </c>
      <c r="J207" s="63">
        <f t="shared" ref="J207:N207" si="53">SUM(J140:J206)</f>
        <v>2646</v>
      </c>
      <c r="K207" s="63">
        <f t="shared" si="53"/>
        <v>953</v>
      </c>
      <c r="L207" s="63">
        <f t="shared" si="53"/>
        <v>64742</v>
      </c>
      <c r="M207" s="63">
        <f t="shared" si="53"/>
        <v>725274</v>
      </c>
      <c r="N207" s="63">
        <f t="shared" si="53"/>
        <v>64077</v>
      </c>
      <c r="O207" s="69">
        <f t="shared" si="49"/>
        <v>1987.0520547945205</v>
      </c>
      <c r="P207" s="70">
        <f>M207/(I207*365)</f>
        <v>0.67979885555748221</v>
      </c>
      <c r="Q207" s="71">
        <f t="shared" ref="Q207:Q241" si="54">M207/((L207+N207)/2)</f>
        <v>11.260357555950597</v>
      </c>
      <c r="R207" s="63">
        <f>SUM(R140:R206)</f>
        <v>13630</v>
      </c>
      <c r="S207" s="1013"/>
      <c r="T207" s="63">
        <f>SUM(T140:T206)</f>
        <v>4997</v>
      </c>
      <c r="U207" s="53">
        <f t="shared" ref="U207" si="55">T207/L207</f>
        <v>7.7183281332056472E-2</v>
      </c>
      <c r="V207" s="62"/>
      <c r="W207" s="74"/>
    </row>
    <row r="208" spans="1:23" ht="15" customHeight="1">
      <c r="A208" s="48"/>
      <c r="B208" s="63"/>
      <c r="C208" s="184" t="s">
        <v>289</v>
      </c>
      <c r="D208" s="185"/>
      <c r="E208" s="185"/>
      <c r="F208" s="1093" t="str">
        <f t="shared" si="48"/>
        <v/>
      </c>
      <c r="G208" s="186"/>
      <c r="H208" s="187"/>
      <c r="I208" s="188">
        <v>2659</v>
      </c>
      <c r="J208" s="189"/>
      <c r="K208" s="189"/>
      <c r="L208" s="189"/>
      <c r="M208" s="189"/>
      <c r="N208" s="189"/>
      <c r="O208" s="190">
        <v>2074</v>
      </c>
      <c r="P208" s="191">
        <v>0.78</v>
      </c>
      <c r="Q208" s="189"/>
      <c r="R208" s="189"/>
      <c r="S208" s="1014"/>
      <c r="T208" s="189"/>
      <c r="U208" s="189"/>
      <c r="V208" s="192"/>
      <c r="W208" s="74"/>
    </row>
    <row r="209" spans="1:23" ht="15" customHeight="1">
      <c r="A209" s="48" t="s">
        <v>293</v>
      </c>
      <c r="B209" s="49" t="s">
        <v>336</v>
      </c>
      <c r="C209" s="50" t="s">
        <v>1208</v>
      </c>
      <c r="D209" s="50" t="s">
        <v>16</v>
      </c>
      <c r="E209" s="50" t="s">
        <v>623</v>
      </c>
      <c r="F209" s="1093" t="str">
        <f t="shared" si="48"/>
        <v>公立つるぎ病院回復期リハビリ病棟</v>
      </c>
      <c r="G209" s="51" t="s">
        <v>2711</v>
      </c>
      <c r="H209" s="50" t="s">
        <v>2701</v>
      </c>
      <c r="I209" s="50">
        <v>53</v>
      </c>
      <c r="J209" s="50">
        <v>53</v>
      </c>
      <c r="K209" s="50">
        <v>34</v>
      </c>
      <c r="L209" s="50">
        <v>322</v>
      </c>
      <c r="M209" s="50">
        <v>16731</v>
      </c>
      <c r="N209" s="50">
        <v>321</v>
      </c>
      <c r="O209" s="52">
        <f t="shared" ref="O209:O240" si="56">M209/365</f>
        <v>45.838356164383562</v>
      </c>
      <c r="P209" s="53">
        <f t="shared" ref="P209:P241" si="57">M209/(I209*365)</f>
        <v>0.8648746446110106</v>
      </c>
      <c r="Q209" s="54">
        <f t="shared" ref="Q209:Q239" si="58">M209/((L209+N209)/2)</f>
        <v>52.040435458786938</v>
      </c>
      <c r="R209" s="50">
        <v>0</v>
      </c>
      <c r="S209" s="53">
        <v>0</v>
      </c>
      <c r="T209" s="50">
        <v>140</v>
      </c>
      <c r="U209" s="53">
        <f t="shared" ref="U209:U239" si="59">T209/L209</f>
        <v>0.43478260869565216</v>
      </c>
      <c r="V209" s="55"/>
      <c r="W209" s="74">
        <v>0</v>
      </c>
    </row>
    <row r="210" spans="1:23" ht="15" customHeight="1">
      <c r="A210" s="48" t="s">
        <v>290</v>
      </c>
      <c r="B210" s="56"/>
      <c r="C210" s="50" t="s">
        <v>1208</v>
      </c>
      <c r="D210" s="50" t="s">
        <v>16</v>
      </c>
      <c r="E210" s="50" t="s">
        <v>538</v>
      </c>
      <c r="F210" s="1093" t="str">
        <f t="shared" si="48"/>
        <v>公立つるぎ病院地域包括ケア病棟</v>
      </c>
      <c r="G210" s="51" t="s">
        <v>2684</v>
      </c>
      <c r="H210" s="50" t="s">
        <v>2700</v>
      </c>
      <c r="I210" s="50">
        <v>54</v>
      </c>
      <c r="J210" s="50">
        <v>54</v>
      </c>
      <c r="K210" s="50">
        <v>30</v>
      </c>
      <c r="L210" s="50">
        <v>464</v>
      </c>
      <c r="M210" s="50">
        <v>16372</v>
      </c>
      <c r="N210" s="50">
        <v>454</v>
      </c>
      <c r="O210" s="52">
        <f t="shared" si="56"/>
        <v>44.854794520547948</v>
      </c>
      <c r="P210" s="53">
        <f t="shared" si="57"/>
        <v>0.83064434297311007</v>
      </c>
      <c r="Q210" s="54">
        <f t="shared" si="58"/>
        <v>35.668845315904143</v>
      </c>
      <c r="R210" s="50">
        <v>0</v>
      </c>
      <c r="S210" s="53">
        <v>0</v>
      </c>
      <c r="T210" s="50">
        <v>112</v>
      </c>
      <c r="U210" s="53">
        <f t="shared" si="59"/>
        <v>0.2413793103448276</v>
      </c>
      <c r="V210" s="55"/>
      <c r="W210" s="74">
        <v>0</v>
      </c>
    </row>
    <row r="211" spans="1:23" ht="15" customHeight="1">
      <c r="A211" s="48" t="s">
        <v>293</v>
      </c>
      <c r="B211" s="56"/>
      <c r="C211" s="50" t="s">
        <v>1208</v>
      </c>
      <c r="D211" s="50" t="s">
        <v>17</v>
      </c>
      <c r="E211" s="50" t="s">
        <v>17</v>
      </c>
      <c r="F211" s="1093" t="str">
        <f t="shared" si="48"/>
        <v>新村病院新村病院</v>
      </c>
      <c r="G211" s="51" t="s">
        <v>2689</v>
      </c>
      <c r="H211" s="50" t="s">
        <v>2704</v>
      </c>
      <c r="I211" s="50">
        <v>47</v>
      </c>
      <c r="J211" s="50">
        <v>47</v>
      </c>
      <c r="K211" s="50">
        <v>0</v>
      </c>
      <c r="L211" s="50">
        <v>422</v>
      </c>
      <c r="M211" s="50">
        <v>12783</v>
      </c>
      <c r="N211" s="50">
        <v>428</v>
      </c>
      <c r="O211" s="52">
        <f t="shared" si="56"/>
        <v>35.021917808219179</v>
      </c>
      <c r="P211" s="53">
        <f t="shared" si="57"/>
        <v>0.74514718740891872</v>
      </c>
      <c r="Q211" s="54">
        <f t="shared" si="58"/>
        <v>30.07764705882353</v>
      </c>
      <c r="R211" s="50">
        <v>65</v>
      </c>
      <c r="S211" s="53">
        <v>0</v>
      </c>
      <c r="T211" s="50">
        <v>0</v>
      </c>
      <c r="U211" s="53">
        <f t="shared" si="59"/>
        <v>0</v>
      </c>
      <c r="V211" s="55" t="s">
        <v>2771</v>
      </c>
      <c r="W211" s="74">
        <v>0</v>
      </c>
    </row>
    <row r="212" spans="1:23" ht="15" customHeight="1">
      <c r="A212" s="48" t="s">
        <v>293</v>
      </c>
      <c r="B212" s="56"/>
      <c r="C212" s="50" t="s">
        <v>1187</v>
      </c>
      <c r="D212" s="50" t="s">
        <v>2721</v>
      </c>
      <c r="E212" s="50" t="s">
        <v>626</v>
      </c>
      <c r="F212" s="1093" t="str">
        <f t="shared" si="48"/>
        <v>金沢脳神経外科病院第3病棟</v>
      </c>
      <c r="G212" s="51" t="s">
        <v>2711</v>
      </c>
      <c r="H212" s="50" t="s">
        <v>2701</v>
      </c>
      <c r="I212" s="50">
        <v>54</v>
      </c>
      <c r="J212" s="50">
        <v>51</v>
      </c>
      <c r="K212" s="50">
        <v>37</v>
      </c>
      <c r="L212" s="50">
        <v>219</v>
      </c>
      <c r="M212" s="50">
        <v>16471</v>
      </c>
      <c r="N212" s="50">
        <v>228</v>
      </c>
      <c r="O212" s="52">
        <f t="shared" si="56"/>
        <v>45.126027397260273</v>
      </c>
      <c r="P212" s="53">
        <f t="shared" si="57"/>
        <v>0.83566717402333845</v>
      </c>
      <c r="Q212" s="54">
        <f t="shared" si="58"/>
        <v>73.695749440715886</v>
      </c>
      <c r="R212" s="50">
        <v>0</v>
      </c>
      <c r="S212" s="53">
        <v>0</v>
      </c>
      <c r="T212" s="50">
        <v>132</v>
      </c>
      <c r="U212" s="53">
        <f t="shared" si="59"/>
        <v>0.60273972602739723</v>
      </c>
      <c r="V212" s="55"/>
      <c r="W212" s="74">
        <v>0</v>
      </c>
    </row>
    <row r="213" spans="1:23" ht="15" customHeight="1">
      <c r="A213" s="48" t="s">
        <v>293</v>
      </c>
      <c r="B213" s="56"/>
      <c r="C213" s="50" t="s">
        <v>1187</v>
      </c>
      <c r="D213" s="50" t="s">
        <v>2721</v>
      </c>
      <c r="E213" s="50" t="s">
        <v>627</v>
      </c>
      <c r="F213" s="1093" t="str">
        <f t="shared" si="48"/>
        <v>金沢脳神経外科病院第5病棟</v>
      </c>
      <c r="G213" s="51" t="s">
        <v>2711</v>
      </c>
      <c r="H213" s="50" t="s">
        <v>2701</v>
      </c>
      <c r="I213" s="50">
        <v>52</v>
      </c>
      <c r="J213" s="50">
        <v>49</v>
      </c>
      <c r="K213" s="50">
        <v>32</v>
      </c>
      <c r="L213" s="50">
        <v>216</v>
      </c>
      <c r="M213" s="50">
        <v>15370</v>
      </c>
      <c r="N213" s="50">
        <v>229</v>
      </c>
      <c r="O213" s="52">
        <f t="shared" si="56"/>
        <v>42.109589041095887</v>
      </c>
      <c r="P213" s="53">
        <f t="shared" si="57"/>
        <v>0.80979978925184404</v>
      </c>
      <c r="Q213" s="54">
        <f t="shared" si="58"/>
        <v>69.078651685393254</v>
      </c>
      <c r="R213" s="50">
        <v>0</v>
      </c>
      <c r="S213" s="53">
        <v>0</v>
      </c>
      <c r="T213" s="50">
        <v>125</v>
      </c>
      <c r="U213" s="53">
        <f t="shared" si="59"/>
        <v>0.57870370370370372</v>
      </c>
      <c r="V213" s="55"/>
      <c r="W213" s="74">
        <v>0</v>
      </c>
    </row>
    <row r="214" spans="1:23" ht="15" customHeight="1">
      <c r="A214" s="48" t="s">
        <v>293</v>
      </c>
      <c r="B214" s="56"/>
      <c r="C214" s="50" t="s">
        <v>1187</v>
      </c>
      <c r="D214" s="50" t="s">
        <v>19</v>
      </c>
      <c r="E214" s="50" t="s">
        <v>630</v>
      </c>
      <c r="F214" s="1093" t="str">
        <f t="shared" si="48"/>
        <v>南ケ丘病院A病棟（地域包括ケア病棟）</v>
      </c>
      <c r="G214" s="51" t="s">
        <v>2684</v>
      </c>
      <c r="H214" s="50" t="s">
        <v>2699</v>
      </c>
      <c r="I214" s="50">
        <v>35</v>
      </c>
      <c r="J214" s="50">
        <v>35</v>
      </c>
      <c r="K214" s="50">
        <v>20</v>
      </c>
      <c r="L214" s="50">
        <v>541</v>
      </c>
      <c r="M214" s="50">
        <v>12062</v>
      </c>
      <c r="N214" s="50">
        <v>534</v>
      </c>
      <c r="O214" s="52">
        <f t="shared" si="56"/>
        <v>33.046575342465751</v>
      </c>
      <c r="P214" s="53">
        <f t="shared" si="57"/>
        <v>0.94418786692759293</v>
      </c>
      <c r="Q214" s="54">
        <f t="shared" si="58"/>
        <v>22.440930232558138</v>
      </c>
      <c r="R214" s="50">
        <v>0</v>
      </c>
      <c r="S214" s="53">
        <v>0</v>
      </c>
      <c r="T214" s="50">
        <v>325</v>
      </c>
      <c r="U214" s="53">
        <f t="shared" si="59"/>
        <v>0.60073937153419599</v>
      </c>
      <c r="V214" s="55"/>
      <c r="W214" s="74">
        <v>0</v>
      </c>
    </row>
    <row r="215" spans="1:23" ht="15" customHeight="1">
      <c r="A215" s="48" t="s">
        <v>293</v>
      </c>
      <c r="B215" s="56"/>
      <c r="C215" s="50" t="s">
        <v>1187</v>
      </c>
      <c r="D215" s="50" t="s">
        <v>19</v>
      </c>
      <c r="E215" s="50" t="s">
        <v>628</v>
      </c>
      <c r="F215" s="1093" t="str">
        <f t="shared" si="48"/>
        <v>南ケ丘病院C病棟（回復期リハビリテーション病棟）</v>
      </c>
      <c r="G215" s="51" t="s">
        <v>2711</v>
      </c>
      <c r="H215" s="50" t="s">
        <v>2772</v>
      </c>
      <c r="I215" s="50">
        <v>50</v>
      </c>
      <c r="J215" s="50">
        <v>50</v>
      </c>
      <c r="K215" s="50">
        <v>29</v>
      </c>
      <c r="L215" s="50">
        <v>295</v>
      </c>
      <c r="M215" s="50">
        <v>15860</v>
      </c>
      <c r="N215" s="50">
        <v>286</v>
      </c>
      <c r="O215" s="52">
        <f t="shared" si="56"/>
        <v>43.452054794520549</v>
      </c>
      <c r="P215" s="53">
        <f t="shared" si="57"/>
        <v>0.86904109589041101</v>
      </c>
      <c r="Q215" s="54">
        <f t="shared" si="58"/>
        <v>54.595524956970742</v>
      </c>
      <c r="R215" s="50">
        <v>0</v>
      </c>
      <c r="S215" s="53">
        <v>0</v>
      </c>
      <c r="T215" s="50">
        <v>215</v>
      </c>
      <c r="U215" s="53">
        <f t="shared" si="59"/>
        <v>0.72881355932203384</v>
      </c>
      <c r="V215" s="55"/>
      <c r="W215" s="74">
        <v>0</v>
      </c>
    </row>
    <row r="216" spans="1:23" ht="15" customHeight="1">
      <c r="A216" s="48" t="s">
        <v>293</v>
      </c>
      <c r="B216" s="56"/>
      <c r="C216" s="50" t="s">
        <v>1065</v>
      </c>
      <c r="D216" s="50" t="s">
        <v>548</v>
      </c>
      <c r="E216" s="50" t="s">
        <v>538</v>
      </c>
      <c r="F216" s="1093" t="str">
        <f t="shared" si="48"/>
        <v>金沢宗広病院地域包括ケア病棟</v>
      </c>
      <c r="G216" s="51" t="s">
        <v>2689</v>
      </c>
      <c r="H216" s="50" t="s">
        <v>2700</v>
      </c>
      <c r="I216" s="50">
        <v>13</v>
      </c>
      <c r="J216" s="50">
        <v>12</v>
      </c>
      <c r="K216" s="50">
        <v>5</v>
      </c>
      <c r="L216" s="50">
        <v>50</v>
      </c>
      <c r="M216" s="50">
        <v>3295</v>
      </c>
      <c r="N216" s="50">
        <v>128</v>
      </c>
      <c r="O216" s="52">
        <f t="shared" si="56"/>
        <v>9.0273972602739718</v>
      </c>
      <c r="P216" s="53">
        <f t="shared" si="57"/>
        <v>0.69441517386722862</v>
      </c>
      <c r="Q216" s="54">
        <f t="shared" si="58"/>
        <v>37.022471910112358</v>
      </c>
      <c r="R216" s="50">
        <v>0</v>
      </c>
      <c r="S216" s="53">
        <v>0</v>
      </c>
      <c r="T216" s="50">
        <v>50</v>
      </c>
      <c r="U216" s="53">
        <f t="shared" si="59"/>
        <v>1</v>
      </c>
      <c r="V216" s="55"/>
      <c r="W216" s="74">
        <v>0</v>
      </c>
    </row>
    <row r="217" spans="1:23" ht="15" customHeight="1">
      <c r="A217" s="48" t="s">
        <v>293</v>
      </c>
      <c r="B217" s="56"/>
      <c r="C217" s="50" t="s">
        <v>1065</v>
      </c>
      <c r="D217" s="50" t="s">
        <v>2754</v>
      </c>
      <c r="E217" s="50" t="s">
        <v>632</v>
      </c>
      <c r="F217" s="1093" t="str">
        <f t="shared" si="48"/>
        <v>金沢西病院3F東病棟</v>
      </c>
      <c r="G217" s="51" t="s">
        <v>2689</v>
      </c>
      <c r="H217" s="50"/>
      <c r="I217" s="50">
        <v>36</v>
      </c>
      <c r="J217" s="50">
        <v>36</v>
      </c>
      <c r="K217" s="50">
        <v>0</v>
      </c>
      <c r="L217" s="1019" t="s">
        <v>2773</v>
      </c>
      <c r="M217" s="50">
        <v>12435</v>
      </c>
      <c r="N217" s="1019" t="s">
        <v>2773</v>
      </c>
      <c r="O217" s="52">
        <f t="shared" si="56"/>
        <v>34.06849315068493</v>
      </c>
      <c r="P217" s="53">
        <f t="shared" si="57"/>
        <v>0.94634703196347036</v>
      </c>
      <c r="Q217" s="227" t="s">
        <v>2755</v>
      </c>
      <c r="R217" s="50">
        <v>0</v>
      </c>
      <c r="S217" s="53">
        <v>0</v>
      </c>
      <c r="T217" s="50">
        <v>0</v>
      </c>
      <c r="U217" s="53">
        <v>0</v>
      </c>
      <c r="V217" s="55"/>
      <c r="W217" s="74">
        <v>0</v>
      </c>
    </row>
    <row r="218" spans="1:23" ht="15" customHeight="1">
      <c r="A218" s="48" t="s">
        <v>293</v>
      </c>
      <c r="B218" s="56"/>
      <c r="C218" s="50" t="s">
        <v>1065</v>
      </c>
      <c r="D218" s="50" t="s">
        <v>2754</v>
      </c>
      <c r="E218" s="50" t="s">
        <v>633</v>
      </c>
      <c r="F218" s="1093" t="str">
        <f t="shared" si="48"/>
        <v>金沢西病院4F病棟</v>
      </c>
      <c r="G218" s="51" t="s">
        <v>2684</v>
      </c>
      <c r="H218" s="50"/>
      <c r="I218" s="50">
        <v>48</v>
      </c>
      <c r="J218" s="50">
        <v>48</v>
      </c>
      <c r="K218" s="50">
        <v>0</v>
      </c>
      <c r="L218" s="1019" t="s">
        <v>2773</v>
      </c>
      <c r="M218" s="50">
        <v>15663</v>
      </c>
      <c r="N218" s="1019"/>
      <c r="O218" s="52">
        <f t="shared" si="56"/>
        <v>42.912328767123284</v>
      </c>
      <c r="P218" s="53">
        <f t="shared" si="57"/>
        <v>0.89400684931506846</v>
      </c>
      <c r="Q218" s="227" t="s">
        <v>2774</v>
      </c>
      <c r="R218" s="50">
        <v>0</v>
      </c>
      <c r="S218" s="53">
        <v>0</v>
      </c>
      <c r="T218" s="50">
        <v>0</v>
      </c>
      <c r="U218" s="53">
        <v>0</v>
      </c>
      <c r="V218" s="55"/>
      <c r="W218" s="74">
        <v>0</v>
      </c>
    </row>
    <row r="219" spans="1:23" ht="15" customHeight="1">
      <c r="A219" s="48" t="s">
        <v>293</v>
      </c>
      <c r="B219" s="56"/>
      <c r="C219" s="50" t="s">
        <v>1065</v>
      </c>
      <c r="D219" s="50" t="s">
        <v>24</v>
      </c>
      <c r="E219" s="50" t="s">
        <v>635</v>
      </c>
      <c r="F219" s="1093" t="str">
        <f t="shared" si="48"/>
        <v>みらい病院２病棟</v>
      </c>
      <c r="G219" s="51" t="s">
        <v>2684</v>
      </c>
      <c r="H219" s="50" t="s">
        <v>2704</v>
      </c>
      <c r="I219" s="50">
        <v>38</v>
      </c>
      <c r="J219" s="50">
        <v>38</v>
      </c>
      <c r="K219" s="50">
        <v>28</v>
      </c>
      <c r="L219" s="50">
        <v>465</v>
      </c>
      <c r="M219" s="50">
        <v>12493</v>
      </c>
      <c r="N219" s="50">
        <v>462</v>
      </c>
      <c r="O219" s="52">
        <f t="shared" si="56"/>
        <v>34.227397260273975</v>
      </c>
      <c r="P219" s="53">
        <f t="shared" si="57"/>
        <v>0.90072098053352556</v>
      </c>
      <c r="Q219" s="54">
        <f t="shared" si="58"/>
        <v>26.953613807982741</v>
      </c>
      <c r="R219" s="50">
        <v>28</v>
      </c>
      <c r="S219" s="53">
        <v>0.249</v>
      </c>
      <c r="T219" s="50">
        <v>0</v>
      </c>
      <c r="U219" s="53">
        <f t="shared" si="59"/>
        <v>0</v>
      </c>
      <c r="V219" s="55" t="s">
        <v>2770</v>
      </c>
      <c r="W219" s="74">
        <v>0</v>
      </c>
    </row>
    <row r="220" spans="1:23" ht="15" customHeight="1">
      <c r="A220" s="48" t="s">
        <v>293</v>
      </c>
      <c r="B220" s="56"/>
      <c r="C220" s="50" t="s">
        <v>1065</v>
      </c>
      <c r="D220" s="50" t="s">
        <v>2756</v>
      </c>
      <c r="E220" s="50" t="s">
        <v>322</v>
      </c>
      <c r="F220" s="1093" t="str">
        <f t="shared" si="48"/>
        <v>北陸病院5階病棟</v>
      </c>
      <c r="G220" s="51" t="s">
        <v>2684</v>
      </c>
      <c r="H220" s="50" t="s">
        <v>2699</v>
      </c>
      <c r="I220" s="50">
        <v>42</v>
      </c>
      <c r="J220" s="50">
        <v>42</v>
      </c>
      <c r="K220" s="50">
        <v>20</v>
      </c>
      <c r="L220" s="50">
        <v>797</v>
      </c>
      <c r="M220" s="50">
        <v>12960</v>
      </c>
      <c r="N220" s="50">
        <v>793</v>
      </c>
      <c r="O220" s="52">
        <f t="shared" si="56"/>
        <v>35.506849315068493</v>
      </c>
      <c r="P220" s="53">
        <f t="shared" si="57"/>
        <v>0.84540117416829741</v>
      </c>
      <c r="Q220" s="54">
        <f t="shared" si="58"/>
        <v>16.30188679245283</v>
      </c>
      <c r="R220" s="50">
        <v>22</v>
      </c>
      <c r="S220" s="53">
        <v>0</v>
      </c>
      <c r="T220" s="50">
        <v>151</v>
      </c>
      <c r="U220" s="53">
        <f t="shared" si="59"/>
        <v>0.18946047678795483</v>
      </c>
      <c r="V220" s="55"/>
      <c r="W220" s="74">
        <v>0</v>
      </c>
    </row>
    <row r="221" spans="1:23" ht="15" customHeight="1">
      <c r="A221" s="48" t="s">
        <v>293</v>
      </c>
      <c r="B221" s="56"/>
      <c r="C221" s="50" t="s">
        <v>1065</v>
      </c>
      <c r="D221" s="50" t="s">
        <v>21</v>
      </c>
      <c r="E221" s="50" t="s">
        <v>531</v>
      </c>
      <c r="F221" s="1093" t="str">
        <f t="shared" si="48"/>
        <v>金沢市立病院4階東病棟</v>
      </c>
      <c r="G221" s="51" t="s">
        <v>2684</v>
      </c>
      <c r="H221" s="50" t="s">
        <v>2700</v>
      </c>
      <c r="I221" s="50">
        <v>54</v>
      </c>
      <c r="J221" s="50">
        <v>48</v>
      </c>
      <c r="K221" s="50">
        <v>26</v>
      </c>
      <c r="L221" s="50">
        <v>795</v>
      </c>
      <c r="M221" s="50">
        <v>13853</v>
      </c>
      <c r="N221" s="50">
        <v>807</v>
      </c>
      <c r="O221" s="52">
        <f t="shared" si="56"/>
        <v>37.953424657534249</v>
      </c>
      <c r="P221" s="53">
        <f t="shared" si="57"/>
        <v>0.70284119736174533</v>
      </c>
      <c r="Q221" s="54">
        <f t="shared" si="58"/>
        <v>17.294631710362047</v>
      </c>
      <c r="R221" s="50">
        <v>0</v>
      </c>
      <c r="S221" s="53">
        <v>0</v>
      </c>
      <c r="T221" s="50">
        <v>429</v>
      </c>
      <c r="U221" s="53">
        <f t="shared" si="59"/>
        <v>0.53962264150943395</v>
      </c>
      <c r="V221" s="55"/>
      <c r="W221" s="74">
        <v>0</v>
      </c>
    </row>
    <row r="222" spans="1:23" ht="15" customHeight="1">
      <c r="A222" s="48" t="s">
        <v>293</v>
      </c>
      <c r="B222" s="56"/>
      <c r="C222" s="50" t="s">
        <v>1065</v>
      </c>
      <c r="D222" s="50" t="s">
        <v>22</v>
      </c>
      <c r="E222" s="50" t="s">
        <v>636</v>
      </c>
      <c r="F222" s="1093" t="str">
        <f t="shared" si="48"/>
        <v>金沢赤十字病院A2</v>
      </c>
      <c r="G222" s="51" t="s">
        <v>2684</v>
      </c>
      <c r="H222" s="50" t="s">
        <v>2700</v>
      </c>
      <c r="I222" s="50">
        <v>40</v>
      </c>
      <c r="J222" s="50">
        <v>24</v>
      </c>
      <c r="K222" s="50">
        <v>0</v>
      </c>
      <c r="L222" s="50">
        <v>378</v>
      </c>
      <c r="M222" s="50">
        <v>2972</v>
      </c>
      <c r="N222" s="50">
        <v>349</v>
      </c>
      <c r="O222" s="52">
        <f>M222/365</f>
        <v>8.1424657534246574</v>
      </c>
      <c r="P222" s="53">
        <f>M222/(I222*365)</f>
        <v>0.20356164383561645</v>
      </c>
      <c r="Q222" s="54">
        <f>M222/((L222+N222)/2)</f>
        <v>8.1760660247592849</v>
      </c>
      <c r="R222" s="50">
        <v>322</v>
      </c>
      <c r="S222" s="53">
        <v>0</v>
      </c>
      <c r="T222" s="50">
        <v>23</v>
      </c>
      <c r="U222" s="53">
        <f>T222/L222</f>
        <v>6.0846560846560843E-2</v>
      </c>
      <c r="V222" s="55"/>
      <c r="W222" s="74">
        <v>0</v>
      </c>
    </row>
    <row r="223" spans="1:23" ht="15" customHeight="1">
      <c r="A223" s="48" t="s">
        <v>293</v>
      </c>
      <c r="B223" s="56"/>
      <c r="C223" s="50" t="s">
        <v>1065</v>
      </c>
      <c r="D223" s="50" t="s">
        <v>22</v>
      </c>
      <c r="E223" s="50" t="s">
        <v>637</v>
      </c>
      <c r="F223" s="1093" t="str">
        <f t="shared" si="48"/>
        <v>金沢赤十字病院A4</v>
      </c>
      <c r="G223" s="51" t="s">
        <v>2684</v>
      </c>
      <c r="H223" s="50" t="s">
        <v>2700</v>
      </c>
      <c r="I223" s="50">
        <v>40</v>
      </c>
      <c r="J223" s="50">
        <v>38</v>
      </c>
      <c r="K223" s="50">
        <v>20</v>
      </c>
      <c r="L223" s="50">
        <v>660</v>
      </c>
      <c r="M223" s="50">
        <v>10930</v>
      </c>
      <c r="N223" s="50">
        <v>657</v>
      </c>
      <c r="O223" s="52">
        <f t="shared" si="56"/>
        <v>29.945205479452056</v>
      </c>
      <c r="P223" s="53">
        <f t="shared" si="57"/>
        <v>0.74863013698630132</v>
      </c>
      <c r="Q223" s="54">
        <f t="shared" si="58"/>
        <v>16.598329536826121</v>
      </c>
      <c r="R223" s="50">
        <v>352</v>
      </c>
      <c r="S223" s="53">
        <v>0</v>
      </c>
      <c r="T223" s="50">
        <v>195</v>
      </c>
      <c r="U223" s="53">
        <f t="shared" si="59"/>
        <v>0.29545454545454547</v>
      </c>
      <c r="V223" s="55"/>
      <c r="W223" s="74">
        <v>0</v>
      </c>
    </row>
    <row r="224" spans="1:23" ht="15" customHeight="1">
      <c r="A224" s="48" t="s">
        <v>293</v>
      </c>
      <c r="B224" s="56"/>
      <c r="C224" s="50" t="s">
        <v>1065</v>
      </c>
      <c r="D224" s="50" t="s">
        <v>22</v>
      </c>
      <c r="E224" s="50" t="s">
        <v>638</v>
      </c>
      <c r="F224" s="1093" t="str">
        <f t="shared" si="48"/>
        <v>金沢赤十字病院B2</v>
      </c>
      <c r="G224" s="51" t="s">
        <v>2711</v>
      </c>
      <c r="H224" s="50" t="s">
        <v>2701</v>
      </c>
      <c r="I224" s="50">
        <v>43</v>
      </c>
      <c r="J224" s="50">
        <v>39</v>
      </c>
      <c r="K224" s="50">
        <v>26</v>
      </c>
      <c r="L224" s="50">
        <v>237</v>
      </c>
      <c r="M224" s="50">
        <v>12133</v>
      </c>
      <c r="N224" s="50">
        <v>227</v>
      </c>
      <c r="O224" s="52">
        <f t="shared" si="56"/>
        <v>33.241095890410961</v>
      </c>
      <c r="P224" s="53">
        <f t="shared" si="57"/>
        <v>0.77304874163746418</v>
      </c>
      <c r="Q224" s="54">
        <f t="shared" si="58"/>
        <v>52.297413793103445</v>
      </c>
      <c r="R224" s="50">
        <v>94</v>
      </c>
      <c r="S224" s="53">
        <v>0</v>
      </c>
      <c r="T224" s="50">
        <v>29</v>
      </c>
      <c r="U224" s="53">
        <f t="shared" si="59"/>
        <v>0.12236286919831224</v>
      </c>
      <c r="V224" s="55"/>
      <c r="W224" s="74">
        <v>0</v>
      </c>
    </row>
    <row r="225" spans="1:23" ht="15" customHeight="1">
      <c r="A225" s="48" t="s">
        <v>293</v>
      </c>
      <c r="B225" s="56"/>
      <c r="C225" s="50" t="s">
        <v>1065</v>
      </c>
      <c r="D225" s="50" t="s">
        <v>2757</v>
      </c>
      <c r="E225" s="50" t="s">
        <v>639</v>
      </c>
      <c r="F225" s="1093" t="str">
        <f t="shared" si="48"/>
        <v>済生会金沢病院3A病棟</v>
      </c>
      <c r="G225" s="51" t="s">
        <v>2687</v>
      </c>
      <c r="H225" s="50" t="s">
        <v>2761</v>
      </c>
      <c r="I225" s="50">
        <v>28</v>
      </c>
      <c r="J225" s="50">
        <v>21</v>
      </c>
      <c r="K225" s="50">
        <v>11</v>
      </c>
      <c r="L225" s="50">
        <v>203</v>
      </c>
      <c r="M225" s="50">
        <v>6091</v>
      </c>
      <c r="N225" s="50">
        <v>202</v>
      </c>
      <c r="O225" s="52">
        <f t="shared" si="56"/>
        <v>16.687671232876713</v>
      </c>
      <c r="P225" s="53">
        <f t="shared" si="57"/>
        <v>0.5959882583170254</v>
      </c>
      <c r="Q225" s="54">
        <f t="shared" si="58"/>
        <v>30.079012345679011</v>
      </c>
      <c r="R225" s="50">
        <v>7</v>
      </c>
      <c r="S225" s="53">
        <v>0</v>
      </c>
      <c r="T225" s="50">
        <v>38</v>
      </c>
      <c r="U225" s="53">
        <f t="shared" si="59"/>
        <v>0.18719211822660098</v>
      </c>
      <c r="V225" s="55"/>
      <c r="W225" s="74">
        <v>0</v>
      </c>
    </row>
    <row r="226" spans="1:23" ht="15" customHeight="1">
      <c r="A226" s="48" t="s">
        <v>293</v>
      </c>
      <c r="B226" s="56"/>
      <c r="C226" s="50" t="s">
        <v>1065</v>
      </c>
      <c r="D226" s="50" t="s">
        <v>2757</v>
      </c>
      <c r="E226" s="50" t="s">
        <v>640</v>
      </c>
      <c r="F226" s="1093" t="str">
        <f t="shared" si="48"/>
        <v>済生会金沢病院3B病棟</v>
      </c>
      <c r="G226" s="51" t="s">
        <v>2711</v>
      </c>
      <c r="H226" s="50" t="s">
        <v>2772</v>
      </c>
      <c r="I226" s="50">
        <v>45</v>
      </c>
      <c r="J226" s="50">
        <v>44</v>
      </c>
      <c r="K226" s="50">
        <v>29</v>
      </c>
      <c r="L226" s="50">
        <v>204</v>
      </c>
      <c r="M226" s="50">
        <v>13710</v>
      </c>
      <c r="N226" s="50">
        <v>202</v>
      </c>
      <c r="O226" s="52">
        <f t="shared" si="56"/>
        <v>37.561643835616437</v>
      </c>
      <c r="P226" s="53">
        <f t="shared" si="57"/>
        <v>0.83470319634703194</v>
      </c>
      <c r="Q226" s="54">
        <f t="shared" si="58"/>
        <v>67.536945812807886</v>
      </c>
      <c r="R226" s="50">
        <v>3</v>
      </c>
      <c r="S226" s="53">
        <v>0</v>
      </c>
      <c r="T226" s="50">
        <v>53</v>
      </c>
      <c r="U226" s="53">
        <f t="shared" si="59"/>
        <v>0.25980392156862747</v>
      </c>
      <c r="V226" s="55"/>
      <c r="W226" s="74">
        <v>0</v>
      </c>
    </row>
    <row r="227" spans="1:23" ht="15" customHeight="1">
      <c r="A227" s="48" t="s">
        <v>293</v>
      </c>
      <c r="B227" s="56"/>
      <c r="C227" s="50" t="s">
        <v>1065</v>
      </c>
      <c r="D227" s="50" t="s">
        <v>2757</v>
      </c>
      <c r="E227" s="50" t="s">
        <v>641</v>
      </c>
      <c r="F227" s="1093" t="str">
        <f t="shared" si="48"/>
        <v>済生会金沢病院5A病棟</v>
      </c>
      <c r="G227" s="51" t="s">
        <v>2689</v>
      </c>
      <c r="H227" s="50" t="s">
        <v>2700</v>
      </c>
      <c r="I227" s="50">
        <v>50</v>
      </c>
      <c r="J227" s="50">
        <v>45</v>
      </c>
      <c r="K227" s="50">
        <v>27</v>
      </c>
      <c r="L227" s="50">
        <v>817</v>
      </c>
      <c r="M227" s="50">
        <v>12653</v>
      </c>
      <c r="N227" s="50">
        <v>808</v>
      </c>
      <c r="O227" s="52">
        <f t="shared" si="56"/>
        <v>34.665753424657531</v>
      </c>
      <c r="P227" s="53">
        <f t="shared" si="57"/>
        <v>0.69331506849315072</v>
      </c>
      <c r="Q227" s="54">
        <f t="shared" si="58"/>
        <v>15.572923076923077</v>
      </c>
      <c r="R227" s="50">
        <v>4</v>
      </c>
      <c r="S227" s="53">
        <v>0</v>
      </c>
      <c r="T227" s="50">
        <v>310</v>
      </c>
      <c r="U227" s="53">
        <f t="shared" si="59"/>
        <v>0.37943696450428399</v>
      </c>
      <c r="V227" s="55"/>
      <c r="W227" s="74">
        <v>0</v>
      </c>
    </row>
    <row r="228" spans="1:23" ht="15" customHeight="1">
      <c r="A228" s="48" t="s">
        <v>293</v>
      </c>
      <c r="B228" s="56"/>
      <c r="C228" s="50" t="s">
        <v>1065</v>
      </c>
      <c r="D228" s="50" t="s">
        <v>2758</v>
      </c>
      <c r="E228" s="50" t="s">
        <v>642</v>
      </c>
      <c r="F228" s="1093" t="str">
        <f t="shared" si="48"/>
        <v>浅ノ川総合病院本館４階包括病棟</v>
      </c>
      <c r="G228" s="51" t="s">
        <v>2684</v>
      </c>
      <c r="H228" s="50" t="s">
        <v>2700</v>
      </c>
      <c r="I228" s="50">
        <v>34</v>
      </c>
      <c r="J228" s="50">
        <v>33</v>
      </c>
      <c r="K228" s="50">
        <v>20</v>
      </c>
      <c r="L228" s="50">
        <v>596</v>
      </c>
      <c r="M228" s="50">
        <v>10607</v>
      </c>
      <c r="N228" s="50">
        <v>601</v>
      </c>
      <c r="O228" s="52">
        <f t="shared" si="56"/>
        <v>29.06027397260274</v>
      </c>
      <c r="P228" s="53">
        <f t="shared" si="57"/>
        <v>0.85471394037066883</v>
      </c>
      <c r="Q228" s="54">
        <f t="shared" si="58"/>
        <v>17.722639933166249</v>
      </c>
      <c r="R228" s="50">
        <v>0</v>
      </c>
      <c r="S228" s="53">
        <v>0</v>
      </c>
      <c r="T228" s="50">
        <v>154</v>
      </c>
      <c r="U228" s="53">
        <f t="shared" si="59"/>
        <v>0.25838926174496646</v>
      </c>
      <c r="V228" s="55"/>
      <c r="W228" s="74">
        <v>0</v>
      </c>
    </row>
    <row r="229" spans="1:23" ht="15" customHeight="1">
      <c r="A229" s="48" t="s">
        <v>293</v>
      </c>
      <c r="B229" s="56"/>
      <c r="C229" s="50" t="s">
        <v>1065</v>
      </c>
      <c r="D229" s="50" t="s">
        <v>2758</v>
      </c>
      <c r="E229" s="50" t="s">
        <v>643</v>
      </c>
      <c r="F229" s="1093" t="str">
        <f t="shared" si="48"/>
        <v>浅ノ川総合病院本館６階病棟</v>
      </c>
      <c r="G229" s="51" t="s">
        <v>2684</v>
      </c>
      <c r="H229" s="50" t="s">
        <v>2700</v>
      </c>
      <c r="I229" s="50">
        <v>53</v>
      </c>
      <c r="J229" s="50">
        <v>53</v>
      </c>
      <c r="K229" s="50">
        <v>36</v>
      </c>
      <c r="L229" s="50">
        <v>839</v>
      </c>
      <c r="M229" s="50">
        <v>17122</v>
      </c>
      <c r="N229" s="50">
        <v>835</v>
      </c>
      <c r="O229" s="52">
        <f t="shared" si="56"/>
        <v>46.909589041095892</v>
      </c>
      <c r="P229" s="53">
        <f t="shared" si="57"/>
        <v>0.88508658568105458</v>
      </c>
      <c r="Q229" s="54">
        <f t="shared" si="58"/>
        <v>20.456391875746714</v>
      </c>
      <c r="R229" s="50">
        <v>0</v>
      </c>
      <c r="S229" s="53">
        <v>0</v>
      </c>
      <c r="T229" s="50">
        <v>354</v>
      </c>
      <c r="U229" s="53">
        <f t="shared" si="59"/>
        <v>0.42193087008343266</v>
      </c>
      <c r="V229" s="55"/>
      <c r="W229" s="74">
        <v>0</v>
      </c>
    </row>
    <row r="230" spans="1:23" ht="15" customHeight="1">
      <c r="A230" s="48" t="s">
        <v>293</v>
      </c>
      <c r="B230" s="56"/>
      <c r="C230" s="50" t="s">
        <v>1065</v>
      </c>
      <c r="D230" s="50" t="s">
        <v>2758</v>
      </c>
      <c r="E230" s="50" t="s">
        <v>644</v>
      </c>
      <c r="F230" s="1093" t="str">
        <f t="shared" si="48"/>
        <v>浅ノ川総合病院東館５階病棟</v>
      </c>
      <c r="G230" s="51" t="s">
        <v>2711</v>
      </c>
      <c r="H230" s="50" t="s">
        <v>2701</v>
      </c>
      <c r="I230" s="50">
        <v>50</v>
      </c>
      <c r="J230" s="50">
        <v>50</v>
      </c>
      <c r="K230" s="50">
        <v>35</v>
      </c>
      <c r="L230" s="50">
        <v>277</v>
      </c>
      <c r="M230" s="50">
        <v>17110</v>
      </c>
      <c r="N230" s="50">
        <v>278</v>
      </c>
      <c r="O230" s="52">
        <f t="shared" si="56"/>
        <v>46.876712328767127</v>
      </c>
      <c r="P230" s="53">
        <f t="shared" si="57"/>
        <v>0.93753424657534246</v>
      </c>
      <c r="Q230" s="54">
        <f t="shared" si="58"/>
        <v>61.657657657657658</v>
      </c>
      <c r="R230" s="50">
        <v>0</v>
      </c>
      <c r="S230" s="53">
        <v>0</v>
      </c>
      <c r="T230" s="50">
        <v>226</v>
      </c>
      <c r="U230" s="53">
        <f t="shared" si="59"/>
        <v>0.81588447653429608</v>
      </c>
      <c r="V230" s="55"/>
      <c r="W230" s="74">
        <v>0</v>
      </c>
    </row>
    <row r="231" spans="1:23" ht="15" customHeight="1">
      <c r="A231" s="48" t="s">
        <v>293</v>
      </c>
      <c r="B231" s="56"/>
      <c r="C231" s="50" t="s">
        <v>1065</v>
      </c>
      <c r="D231" s="50" t="s">
        <v>2759</v>
      </c>
      <c r="E231" s="50" t="s">
        <v>597</v>
      </c>
      <c r="F231" s="1093" t="str">
        <f t="shared" si="48"/>
        <v>城北病院東４病棟</v>
      </c>
      <c r="G231" s="51" t="s">
        <v>2684</v>
      </c>
      <c r="H231" s="50" t="s">
        <v>2700</v>
      </c>
      <c r="I231" s="50">
        <v>42</v>
      </c>
      <c r="J231" s="50">
        <v>42</v>
      </c>
      <c r="K231" s="50">
        <v>0</v>
      </c>
      <c r="L231" s="50">
        <v>474</v>
      </c>
      <c r="M231" s="50">
        <v>13369</v>
      </c>
      <c r="N231" s="50">
        <v>846</v>
      </c>
      <c r="O231" s="52">
        <f>M231/365</f>
        <v>36.627397260273973</v>
      </c>
      <c r="P231" s="53">
        <f>M231/(I231*365)</f>
        <v>0.87208088714938026</v>
      </c>
      <c r="Q231" s="54">
        <f>M231/((L231+N231)/2)</f>
        <v>20.256060606060608</v>
      </c>
      <c r="R231" s="50">
        <v>0</v>
      </c>
      <c r="S231" s="53">
        <v>0</v>
      </c>
      <c r="T231" s="50">
        <v>282</v>
      </c>
      <c r="U231" s="53">
        <f>T231/L231</f>
        <v>0.59493670886075944</v>
      </c>
      <c r="V231" s="55"/>
      <c r="W231" s="74">
        <v>0</v>
      </c>
    </row>
    <row r="232" spans="1:23" ht="15" customHeight="1">
      <c r="A232" s="48" t="s">
        <v>293</v>
      </c>
      <c r="B232" s="56"/>
      <c r="C232" s="50" t="s">
        <v>1065</v>
      </c>
      <c r="D232" s="50" t="s">
        <v>2759</v>
      </c>
      <c r="E232" s="50" t="s">
        <v>645</v>
      </c>
      <c r="F232" s="1093" t="str">
        <f t="shared" si="48"/>
        <v>城北病院北２病棟</v>
      </c>
      <c r="G232" s="51" t="s">
        <v>2684</v>
      </c>
      <c r="H232" s="50" t="s">
        <v>2701</v>
      </c>
      <c r="I232" s="50">
        <v>46</v>
      </c>
      <c r="J232" s="50">
        <v>46</v>
      </c>
      <c r="K232" s="50">
        <v>29</v>
      </c>
      <c r="L232" s="50">
        <v>190</v>
      </c>
      <c r="M232" s="50">
        <v>15001</v>
      </c>
      <c r="N232" s="50">
        <v>188</v>
      </c>
      <c r="O232" s="52">
        <f t="shared" si="56"/>
        <v>41.098630136986301</v>
      </c>
      <c r="P232" s="53">
        <f t="shared" si="57"/>
        <v>0.89344848123883269</v>
      </c>
      <c r="Q232" s="54">
        <f t="shared" si="58"/>
        <v>79.370370370370367</v>
      </c>
      <c r="R232" s="50">
        <v>0</v>
      </c>
      <c r="S232" s="53">
        <v>0</v>
      </c>
      <c r="T232" s="50">
        <v>135</v>
      </c>
      <c r="U232" s="53">
        <f t="shared" si="59"/>
        <v>0.71052631578947367</v>
      </c>
      <c r="V232" s="55"/>
      <c r="W232" s="74">
        <v>0</v>
      </c>
    </row>
    <row r="233" spans="1:23" ht="15" customHeight="1">
      <c r="A233" s="48" t="s">
        <v>293</v>
      </c>
      <c r="B233" s="56"/>
      <c r="C233" s="50" t="s">
        <v>1065</v>
      </c>
      <c r="D233" s="50" t="s">
        <v>2762</v>
      </c>
      <c r="E233" s="50" t="s">
        <v>646</v>
      </c>
      <c r="F233" s="1093" t="str">
        <f t="shared" si="48"/>
        <v>JCOH金沢病院東5病棟</v>
      </c>
      <c r="G233" s="51" t="s">
        <v>2689</v>
      </c>
      <c r="H233" s="50" t="s">
        <v>2700</v>
      </c>
      <c r="I233" s="50">
        <v>53</v>
      </c>
      <c r="J233" s="50">
        <v>49</v>
      </c>
      <c r="K233" s="50">
        <v>31</v>
      </c>
      <c r="L233" s="50">
        <v>868</v>
      </c>
      <c r="M233" s="50">
        <v>15215</v>
      </c>
      <c r="N233" s="50">
        <v>871</v>
      </c>
      <c r="O233" s="52">
        <f t="shared" si="56"/>
        <v>41.684931506849317</v>
      </c>
      <c r="P233" s="53">
        <f t="shared" si="57"/>
        <v>0.78650814163866634</v>
      </c>
      <c r="Q233" s="54">
        <f t="shared" si="58"/>
        <v>17.498562392179412</v>
      </c>
      <c r="R233" s="50">
        <v>1</v>
      </c>
      <c r="S233" s="53">
        <v>0</v>
      </c>
      <c r="T233" s="50">
        <v>418</v>
      </c>
      <c r="U233" s="53">
        <f t="shared" si="59"/>
        <v>0.48156682027649772</v>
      </c>
      <c r="V233" s="55"/>
      <c r="W233" s="74">
        <v>0</v>
      </c>
    </row>
    <row r="234" spans="1:23" ht="15" customHeight="1">
      <c r="A234" s="48" t="s">
        <v>293</v>
      </c>
      <c r="B234" s="56"/>
      <c r="C234" s="50" t="s">
        <v>1065</v>
      </c>
      <c r="D234" s="50" t="s">
        <v>30</v>
      </c>
      <c r="E234" s="50" t="s">
        <v>591</v>
      </c>
      <c r="F234" s="1093" t="str">
        <f t="shared" si="48"/>
        <v>伊藤病院病棟1</v>
      </c>
      <c r="G234" s="51" t="s">
        <v>2684</v>
      </c>
      <c r="H234" s="50" t="s">
        <v>2699</v>
      </c>
      <c r="I234" s="50">
        <v>28</v>
      </c>
      <c r="J234" s="50">
        <v>28</v>
      </c>
      <c r="K234" s="50">
        <v>20</v>
      </c>
      <c r="L234" s="50">
        <v>329</v>
      </c>
      <c r="M234" s="50">
        <v>279</v>
      </c>
      <c r="N234" s="50">
        <v>332</v>
      </c>
      <c r="O234" s="52">
        <f t="shared" si="56"/>
        <v>0.76438356164383559</v>
      </c>
      <c r="P234" s="53">
        <f t="shared" si="57"/>
        <v>2.7299412915851272E-2</v>
      </c>
      <c r="Q234" s="54">
        <f t="shared" si="58"/>
        <v>0.84417549167927386</v>
      </c>
      <c r="R234" s="50">
        <v>72</v>
      </c>
      <c r="S234" s="53">
        <v>0</v>
      </c>
      <c r="T234" s="50">
        <v>0</v>
      </c>
      <c r="U234" s="53">
        <f t="shared" si="59"/>
        <v>0</v>
      </c>
      <c r="V234" s="55"/>
      <c r="W234" s="74">
        <v>0</v>
      </c>
    </row>
    <row r="235" spans="1:23" ht="15" customHeight="1">
      <c r="A235" s="48" t="s">
        <v>293</v>
      </c>
      <c r="B235" s="56"/>
      <c r="C235" s="50" t="s">
        <v>1065</v>
      </c>
      <c r="D235" s="50" t="s">
        <v>2768</v>
      </c>
      <c r="E235" s="50" t="s">
        <v>352</v>
      </c>
      <c r="F235" s="1093" t="str">
        <f t="shared" si="48"/>
        <v>金沢有松病院3階病棟</v>
      </c>
      <c r="G235" s="51" t="s">
        <v>2684</v>
      </c>
      <c r="H235" s="50" t="s">
        <v>2700</v>
      </c>
      <c r="I235" s="50">
        <v>50</v>
      </c>
      <c r="J235" s="50">
        <v>50</v>
      </c>
      <c r="K235" s="50">
        <v>36</v>
      </c>
      <c r="L235" s="50">
        <v>235</v>
      </c>
      <c r="M235" s="50">
        <v>16964</v>
      </c>
      <c r="N235" s="50">
        <v>240</v>
      </c>
      <c r="O235" s="52">
        <f t="shared" si="56"/>
        <v>46.476712328767121</v>
      </c>
      <c r="P235" s="53">
        <f t="shared" si="57"/>
        <v>0.92953424657534245</v>
      </c>
      <c r="Q235" s="54">
        <f t="shared" si="58"/>
        <v>71.427368421052634</v>
      </c>
      <c r="R235" s="50">
        <v>0</v>
      </c>
      <c r="S235" s="53">
        <v>0</v>
      </c>
      <c r="T235" s="50">
        <v>0</v>
      </c>
      <c r="U235" s="53">
        <f t="shared" si="59"/>
        <v>0</v>
      </c>
      <c r="V235" s="55"/>
      <c r="W235" s="74">
        <v>0</v>
      </c>
    </row>
    <row r="236" spans="1:23" ht="15" customHeight="1">
      <c r="A236" s="48" t="s">
        <v>293</v>
      </c>
      <c r="B236" s="56"/>
      <c r="C236" s="50" t="s">
        <v>1065</v>
      </c>
      <c r="D236" s="50" t="s">
        <v>27</v>
      </c>
      <c r="E236" s="50" t="s">
        <v>647</v>
      </c>
      <c r="F236" s="1093" t="str">
        <f t="shared" si="48"/>
        <v>木島病院回復期リハビリテーション病棟</v>
      </c>
      <c r="G236" s="51" t="s">
        <v>2689</v>
      </c>
      <c r="H236" s="50" t="s">
        <v>2775</v>
      </c>
      <c r="I236" s="50">
        <v>44</v>
      </c>
      <c r="J236" s="50">
        <v>44</v>
      </c>
      <c r="K236" s="50">
        <v>17</v>
      </c>
      <c r="L236" s="50">
        <v>548</v>
      </c>
      <c r="M236" s="50">
        <v>12901</v>
      </c>
      <c r="N236" s="50">
        <v>542</v>
      </c>
      <c r="O236" s="52">
        <f t="shared" si="56"/>
        <v>35.345205479452055</v>
      </c>
      <c r="P236" s="53">
        <f t="shared" si="57"/>
        <v>0.80330012453300126</v>
      </c>
      <c r="Q236" s="54">
        <f t="shared" si="58"/>
        <v>23.671559633027524</v>
      </c>
      <c r="R236" s="50">
        <v>33</v>
      </c>
      <c r="S236" s="53">
        <v>0</v>
      </c>
      <c r="T236" s="50">
        <v>379</v>
      </c>
      <c r="U236" s="53">
        <f t="shared" si="59"/>
        <v>0.69160583941605835</v>
      </c>
      <c r="V236" s="55"/>
      <c r="W236" s="74">
        <v>0</v>
      </c>
    </row>
    <row r="237" spans="1:23" ht="15" customHeight="1">
      <c r="A237" s="48" t="s">
        <v>293</v>
      </c>
      <c r="B237" s="56"/>
      <c r="C237" s="50" t="s">
        <v>1065</v>
      </c>
      <c r="D237" s="50" t="s">
        <v>28</v>
      </c>
      <c r="E237" s="50" t="s">
        <v>649</v>
      </c>
      <c r="F237" s="1093" t="str">
        <f t="shared" si="48"/>
        <v>整形外科米澤病院２階療養病棟</v>
      </c>
      <c r="G237" s="51" t="s">
        <v>2689</v>
      </c>
      <c r="H237" s="50"/>
      <c r="I237" s="50">
        <v>33</v>
      </c>
      <c r="J237" s="50">
        <v>33</v>
      </c>
      <c r="K237" s="50">
        <v>24</v>
      </c>
      <c r="L237" s="50">
        <v>56</v>
      </c>
      <c r="M237" s="50">
        <v>10414</v>
      </c>
      <c r="N237" s="50">
        <v>58</v>
      </c>
      <c r="O237" s="52">
        <f t="shared" si="56"/>
        <v>28.531506849315068</v>
      </c>
      <c r="P237" s="53">
        <f t="shared" si="57"/>
        <v>0.86459111664591115</v>
      </c>
      <c r="Q237" s="54">
        <f t="shared" si="58"/>
        <v>182.7017543859649</v>
      </c>
      <c r="R237" s="50">
        <v>0</v>
      </c>
      <c r="S237" s="53">
        <v>0</v>
      </c>
      <c r="T237" s="50">
        <v>37</v>
      </c>
      <c r="U237" s="53">
        <f t="shared" si="59"/>
        <v>0.6607142857142857</v>
      </c>
      <c r="V237" s="55"/>
      <c r="W237" s="74">
        <v>0</v>
      </c>
    </row>
    <row r="238" spans="1:23" ht="15" customHeight="1">
      <c r="A238" s="48"/>
      <c r="B238" s="56"/>
      <c r="C238" s="50" t="s">
        <v>1065</v>
      </c>
      <c r="D238" s="50" t="s">
        <v>26</v>
      </c>
      <c r="E238" s="50" t="s">
        <v>647</v>
      </c>
      <c r="F238" s="1093" t="str">
        <f t="shared" si="48"/>
        <v>すずみが丘病院回復期リハビリテーション病棟</v>
      </c>
      <c r="G238" s="51" t="s">
        <v>2689</v>
      </c>
      <c r="H238" s="50" t="s">
        <v>2776</v>
      </c>
      <c r="I238" s="50">
        <v>37</v>
      </c>
      <c r="J238" s="50">
        <v>26</v>
      </c>
      <c r="K238" s="50">
        <v>8</v>
      </c>
      <c r="L238" s="50">
        <v>107</v>
      </c>
      <c r="M238" s="50">
        <v>6012</v>
      </c>
      <c r="N238" s="50">
        <v>107</v>
      </c>
      <c r="O238" s="52">
        <f t="shared" si="56"/>
        <v>16.471232876712328</v>
      </c>
      <c r="P238" s="53">
        <f t="shared" si="57"/>
        <v>0.44516845612736022</v>
      </c>
      <c r="Q238" s="54">
        <f t="shared" si="58"/>
        <v>56.186915887850468</v>
      </c>
      <c r="R238" s="50">
        <v>0</v>
      </c>
      <c r="S238" s="53">
        <v>0</v>
      </c>
      <c r="T238" s="50">
        <v>2</v>
      </c>
      <c r="U238" s="53">
        <f t="shared" si="59"/>
        <v>1.8691588785046728E-2</v>
      </c>
      <c r="V238" s="55"/>
      <c r="W238" s="74"/>
    </row>
    <row r="239" spans="1:23" ht="15" customHeight="1">
      <c r="A239" s="48"/>
      <c r="B239" s="56"/>
      <c r="C239" s="50" t="s">
        <v>1065</v>
      </c>
      <c r="D239" s="50" t="s">
        <v>1385</v>
      </c>
      <c r="E239" s="50" t="s">
        <v>1893</v>
      </c>
      <c r="F239" s="1093" t="str">
        <f t="shared" si="48"/>
        <v>金沢古府記念病院新館３階病棟（回復期リハビリテーション）</v>
      </c>
      <c r="G239" s="51" t="s">
        <v>2684</v>
      </c>
      <c r="H239" s="50"/>
      <c r="I239" s="50">
        <v>25</v>
      </c>
      <c r="J239" s="50">
        <v>25</v>
      </c>
      <c r="K239" s="50">
        <v>0</v>
      </c>
      <c r="L239" s="50">
        <v>123</v>
      </c>
      <c r="M239" s="50">
        <v>8350</v>
      </c>
      <c r="N239" s="50">
        <v>110</v>
      </c>
      <c r="O239" s="52">
        <f t="shared" si="56"/>
        <v>22.876712328767123</v>
      </c>
      <c r="P239" s="53">
        <f t="shared" si="57"/>
        <v>0.91506849315068495</v>
      </c>
      <c r="Q239" s="54">
        <f t="shared" si="58"/>
        <v>71.673819742489272</v>
      </c>
      <c r="R239" s="50">
        <v>0</v>
      </c>
      <c r="S239" s="53">
        <v>0</v>
      </c>
      <c r="T239" s="50">
        <v>118</v>
      </c>
      <c r="U239" s="53">
        <f t="shared" si="59"/>
        <v>0.95934959349593496</v>
      </c>
      <c r="V239" s="55"/>
      <c r="W239" s="74"/>
    </row>
    <row r="240" spans="1:23" ht="15" customHeight="1">
      <c r="A240" s="48"/>
      <c r="B240" s="56"/>
      <c r="C240" s="64" t="s">
        <v>335</v>
      </c>
      <c r="D240" s="65"/>
      <c r="E240" s="65"/>
      <c r="F240" s="1093" t="str">
        <f t="shared" si="48"/>
        <v/>
      </c>
      <c r="G240" s="84"/>
      <c r="H240" s="50"/>
      <c r="I240" s="50">
        <v>62</v>
      </c>
      <c r="J240" s="50">
        <v>53</v>
      </c>
      <c r="K240" s="50">
        <v>16</v>
      </c>
      <c r="L240" s="50">
        <v>911</v>
      </c>
      <c r="M240" s="50">
        <v>10714</v>
      </c>
      <c r="N240" s="50">
        <v>601</v>
      </c>
      <c r="O240" s="52">
        <f t="shared" si="56"/>
        <v>29.353424657534248</v>
      </c>
      <c r="P240" s="53">
        <f t="shared" si="57"/>
        <v>0.47344233318603623</v>
      </c>
      <c r="Q240" s="54">
        <f t="shared" si="54"/>
        <v>14.171957671957673</v>
      </c>
      <c r="R240" s="61"/>
      <c r="S240" s="1013"/>
      <c r="T240" s="61"/>
      <c r="U240" s="61"/>
      <c r="V240" s="55"/>
      <c r="W240" s="74"/>
    </row>
    <row r="241" spans="1:23" ht="15" customHeight="1">
      <c r="A241" s="48"/>
      <c r="B241" s="56"/>
      <c r="C241" s="64" t="s">
        <v>288</v>
      </c>
      <c r="D241" s="65"/>
      <c r="E241" s="65"/>
      <c r="F241" s="1093" t="str">
        <f t="shared" si="48"/>
        <v/>
      </c>
      <c r="G241" s="84"/>
      <c r="H241" s="50"/>
      <c r="I241" s="50">
        <f>SUM(I209:I240)</f>
        <v>1379</v>
      </c>
      <c r="J241" s="50">
        <f t="shared" ref="J241:N241" si="60">SUM(J209:J240)</f>
        <v>1306</v>
      </c>
      <c r="K241" s="50">
        <f t="shared" si="60"/>
        <v>646</v>
      </c>
      <c r="L241" s="50">
        <f t="shared" si="60"/>
        <v>12638</v>
      </c>
      <c r="M241" s="50">
        <f t="shared" si="60"/>
        <v>388895</v>
      </c>
      <c r="N241" s="50">
        <f t="shared" si="60"/>
        <v>12724</v>
      </c>
      <c r="O241" s="52">
        <f t="shared" si="49"/>
        <v>1065.4657534246576</v>
      </c>
      <c r="P241" s="53">
        <f t="shared" si="57"/>
        <v>0.77263651444862769</v>
      </c>
      <c r="Q241" s="54">
        <f t="shared" si="54"/>
        <v>30.667534106143048</v>
      </c>
      <c r="R241" s="50">
        <f>SUM(R209:R240)</f>
        <v>1003</v>
      </c>
      <c r="S241" s="1013"/>
      <c r="T241" s="50">
        <f>SUM(T209:T240)</f>
        <v>4432</v>
      </c>
      <c r="U241" s="53">
        <f t="shared" ref="U241:U243" si="61">T241/L241</f>
        <v>0.35068840006330115</v>
      </c>
      <c r="V241" s="73"/>
      <c r="W241" s="74"/>
    </row>
    <row r="242" spans="1:23" ht="15" customHeight="1">
      <c r="A242" s="48"/>
      <c r="B242" s="63"/>
      <c r="C242" s="184" t="s">
        <v>289</v>
      </c>
      <c r="D242" s="185"/>
      <c r="E242" s="185"/>
      <c r="F242" s="1093" t="str">
        <f t="shared" si="48"/>
        <v/>
      </c>
      <c r="G242" s="186"/>
      <c r="H242" s="187"/>
      <c r="I242" s="188">
        <v>2648</v>
      </c>
      <c r="J242" s="189"/>
      <c r="K242" s="189"/>
      <c r="L242" s="189"/>
      <c r="M242" s="189"/>
      <c r="N242" s="189"/>
      <c r="O242" s="190">
        <v>2384</v>
      </c>
      <c r="P242" s="191">
        <v>0.9</v>
      </c>
      <c r="Q242" s="189"/>
      <c r="R242" s="189"/>
      <c r="S242" s="1014"/>
      <c r="T242" s="189"/>
      <c r="U242" s="189"/>
      <c r="V242" s="193"/>
      <c r="W242" s="74"/>
    </row>
    <row r="243" spans="1:23" ht="15" customHeight="1">
      <c r="A243" s="48"/>
      <c r="B243" s="49" t="s">
        <v>359</v>
      </c>
      <c r="C243" s="64" t="s">
        <v>288</v>
      </c>
      <c r="D243" s="65"/>
      <c r="E243" s="65"/>
      <c r="F243" s="1093" t="str">
        <f t="shared" si="48"/>
        <v/>
      </c>
      <c r="G243" s="66"/>
      <c r="H243" s="67"/>
      <c r="I243" s="50">
        <f t="shared" ref="I243:N243" si="62">SUM(I241,I207,I138)</f>
        <v>6480</v>
      </c>
      <c r="J243" s="50">
        <f t="shared" si="62"/>
        <v>6035</v>
      </c>
      <c r="K243" s="50">
        <f t="shared" si="62"/>
        <v>2052</v>
      </c>
      <c r="L243" s="50">
        <f t="shared" si="62"/>
        <v>129713</v>
      </c>
      <c r="M243" s="50">
        <f t="shared" si="62"/>
        <v>1653503</v>
      </c>
      <c r="N243" s="50">
        <f t="shared" si="62"/>
        <v>129828</v>
      </c>
      <c r="O243" s="52">
        <f>M243/365</f>
        <v>4530.1452054794518</v>
      </c>
      <c r="P243" s="53">
        <f>M243/(I243*365)</f>
        <v>0.69909648232707589</v>
      </c>
      <c r="Q243" s="54">
        <f>M243/((L243+N243)/2)</f>
        <v>12.741747931925977</v>
      </c>
      <c r="R243" s="50">
        <f>SUM(R241,R207,R138)</f>
        <v>24532</v>
      </c>
      <c r="S243" s="1013"/>
      <c r="T243" s="50">
        <f>SUM(T241,T207,T138)</f>
        <v>20796</v>
      </c>
      <c r="U243" s="53">
        <f t="shared" si="61"/>
        <v>0.16032317500944393</v>
      </c>
      <c r="V243" s="73"/>
      <c r="W243" s="74"/>
    </row>
    <row r="244" spans="1:23" ht="15" customHeight="1">
      <c r="A244" s="48"/>
      <c r="B244" s="63"/>
      <c r="C244" s="184" t="s">
        <v>289</v>
      </c>
      <c r="D244" s="185"/>
      <c r="E244" s="185"/>
      <c r="F244" s="1093" t="str">
        <f t="shared" si="48"/>
        <v/>
      </c>
      <c r="G244" s="186"/>
      <c r="H244" s="187"/>
      <c r="I244" s="188">
        <v>6247</v>
      </c>
      <c r="J244" s="189"/>
      <c r="K244" s="189"/>
      <c r="L244" s="189"/>
      <c r="M244" s="189"/>
      <c r="N244" s="189"/>
      <c r="O244" s="190">
        <v>5163</v>
      </c>
      <c r="P244" s="194" t="s">
        <v>360</v>
      </c>
      <c r="Q244" s="189"/>
      <c r="R244" s="189"/>
      <c r="S244" s="1014"/>
      <c r="T244" s="189"/>
      <c r="U244" s="189"/>
      <c r="V244" s="193"/>
      <c r="W244" s="74"/>
    </row>
    <row r="245" spans="1:23" ht="15" customHeight="1">
      <c r="A245" s="48" t="s">
        <v>296</v>
      </c>
      <c r="B245" s="49" t="s">
        <v>361</v>
      </c>
      <c r="C245" s="50" t="s">
        <v>1187</v>
      </c>
      <c r="D245" s="50" t="s">
        <v>2721</v>
      </c>
      <c r="E245" s="50" t="s">
        <v>651</v>
      </c>
      <c r="F245" s="1093" t="str">
        <f t="shared" si="48"/>
        <v>金沢脳神経外科病院第6病棟</v>
      </c>
      <c r="G245" s="51" t="s">
        <v>2684</v>
      </c>
      <c r="H245" s="50" t="s">
        <v>2716</v>
      </c>
      <c r="I245" s="50">
        <v>54</v>
      </c>
      <c r="J245" s="50">
        <v>54</v>
      </c>
      <c r="K245" s="50">
        <v>43</v>
      </c>
      <c r="L245" s="50">
        <v>39</v>
      </c>
      <c r="M245" s="50">
        <v>18006</v>
      </c>
      <c r="N245" s="50">
        <v>42</v>
      </c>
      <c r="O245" s="52">
        <f t="shared" ref="O245:O301" si="63">M245/365</f>
        <v>49.331506849315069</v>
      </c>
      <c r="P245" s="53">
        <f t="shared" ref="P245:P301" si="64">M245/(I245*365)</f>
        <v>0.91354642313546419</v>
      </c>
      <c r="Q245" s="54">
        <f t="shared" ref="Q245:Q301" si="65">M245/((L245+N245)/2)</f>
        <v>444.59259259259261</v>
      </c>
      <c r="R245" s="50">
        <v>0</v>
      </c>
      <c r="S245" s="53">
        <v>0</v>
      </c>
      <c r="T245" s="50">
        <v>26</v>
      </c>
      <c r="U245" s="53">
        <f t="shared" ref="U245:U299" si="66">T245/L245</f>
        <v>0.66666666666666663</v>
      </c>
      <c r="V245" s="55"/>
      <c r="W245" s="74">
        <v>0</v>
      </c>
    </row>
    <row r="246" spans="1:23" ht="15" customHeight="1">
      <c r="A246" s="48" t="s">
        <v>296</v>
      </c>
      <c r="B246" s="56"/>
      <c r="C246" s="50" t="s">
        <v>1187</v>
      </c>
      <c r="D246" s="50" t="s">
        <v>18</v>
      </c>
      <c r="E246" s="50" t="s">
        <v>653</v>
      </c>
      <c r="F246" s="1093" t="str">
        <f t="shared" si="48"/>
        <v>池田病院池田病院病棟</v>
      </c>
      <c r="G246" s="51" t="s">
        <v>2684</v>
      </c>
      <c r="H246" s="50" t="s">
        <v>2716</v>
      </c>
      <c r="I246" s="50">
        <v>41</v>
      </c>
      <c r="J246" s="50">
        <v>41</v>
      </c>
      <c r="K246" s="50">
        <v>37</v>
      </c>
      <c r="L246" s="1019">
        <v>55</v>
      </c>
      <c r="M246" s="1019">
        <v>13982</v>
      </c>
      <c r="N246" s="1019">
        <v>58</v>
      </c>
      <c r="O246" s="52">
        <f t="shared" si="63"/>
        <v>38.30684931506849</v>
      </c>
      <c r="P246" s="53">
        <f t="shared" si="64"/>
        <v>0.93431339792849988</v>
      </c>
      <c r="Q246" s="54">
        <f t="shared" si="65"/>
        <v>247.46902654867256</v>
      </c>
      <c r="R246" s="50">
        <v>0</v>
      </c>
      <c r="S246" s="53">
        <v>0</v>
      </c>
      <c r="T246" s="50">
        <v>0</v>
      </c>
      <c r="U246" s="53">
        <f t="shared" si="66"/>
        <v>0</v>
      </c>
      <c r="V246" s="55"/>
      <c r="W246" s="74">
        <v>0</v>
      </c>
    </row>
    <row r="247" spans="1:23" ht="15" customHeight="1">
      <c r="A247" s="48" t="s">
        <v>296</v>
      </c>
      <c r="B247" s="56"/>
      <c r="C247" s="50" t="s">
        <v>1065</v>
      </c>
      <c r="D247" s="50" t="s">
        <v>2754</v>
      </c>
      <c r="E247" s="50" t="s">
        <v>654</v>
      </c>
      <c r="F247" s="1093" t="str">
        <f t="shared" si="48"/>
        <v>金沢西病院3F西病棟</v>
      </c>
      <c r="G247" s="51" t="s">
        <v>2684</v>
      </c>
      <c r="H247" s="50"/>
      <c r="I247" s="50">
        <v>38</v>
      </c>
      <c r="J247" s="50">
        <v>38</v>
      </c>
      <c r="K247" s="50">
        <v>0</v>
      </c>
      <c r="L247" s="1019"/>
      <c r="M247" s="1019">
        <v>13730</v>
      </c>
      <c r="N247" s="1019"/>
      <c r="O247" s="52">
        <f t="shared" si="63"/>
        <v>37.61643835616438</v>
      </c>
      <c r="P247" s="53">
        <f t="shared" si="64"/>
        <v>0.98990627253064167</v>
      </c>
      <c r="Q247" s="227" t="s">
        <v>2755</v>
      </c>
      <c r="R247" s="50">
        <v>0</v>
      </c>
      <c r="S247" s="53">
        <v>0</v>
      </c>
      <c r="T247" s="50">
        <v>0</v>
      </c>
      <c r="U247" s="53">
        <v>0</v>
      </c>
      <c r="V247" s="55"/>
      <c r="W247" s="74">
        <v>0</v>
      </c>
    </row>
    <row r="248" spans="1:23" ht="15" customHeight="1">
      <c r="A248" s="48" t="s">
        <v>296</v>
      </c>
      <c r="B248" s="56"/>
      <c r="C248" s="50" t="s">
        <v>1065</v>
      </c>
      <c r="D248" s="50" t="s">
        <v>24</v>
      </c>
      <c r="E248" s="50" t="s">
        <v>655</v>
      </c>
      <c r="F248" s="1093" t="str">
        <f t="shared" si="48"/>
        <v>みらい病院３病棟</v>
      </c>
      <c r="G248" s="51" t="s">
        <v>2684</v>
      </c>
      <c r="H248" s="50" t="s">
        <v>2716</v>
      </c>
      <c r="I248" s="50">
        <v>56</v>
      </c>
      <c r="J248" s="50">
        <v>56</v>
      </c>
      <c r="K248" s="50">
        <v>48</v>
      </c>
      <c r="L248" s="50">
        <v>101</v>
      </c>
      <c r="M248" s="50">
        <v>19808</v>
      </c>
      <c r="N248" s="50">
        <v>100</v>
      </c>
      <c r="O248" s="52">
        <f t="shared" si="63"/>
        <v>54.268493150684932</v>
      </c>
      <c r="P248" s="53">
        <f t="shared" si="64"/>
        <v>0.96908023483365946</v>
      </c>
      <c r="Q248" s="54">
        <f t="shared" si="65"/>
        <v>197.09452736318408</v>
      </c>
      <c r="R248" s="50">
        <v>0</v>
      </c>
      <c r="S248" s="53">
        <v>0</v>
      </c>
      <c r="T248" s="50">
        <v>98</v>
      </c>
      <c r="U248" s="53">
        <f t="shared" si="66"/>
        <v>0.97029702970297027</v>
      </c>
      <c r="V248" s="55"/>
      <c r="W248" s="74">
        <v>0</v>
      </c>
    </row>
    <row r="249" spans="1:23" ht="15" customHeight="1">
      <c r="A249" s="48" t="s">
        <v>296</v>
      </c>
      <c r="B249" s="56"/>
      <c r="C249" s="50" t="s">
        <v>1065</v>
      </c>
      <c r="D249" s="50" t="s">
        <v>24</v>
      </c>
      <c r="E249" s="50" t="s">
        <v>656</v>
      </c>
      <c r="F249" s="1093" t="str">
        <f t="shared" si="48"/>
        <v>みらい病院５病棟</v>
      </c>
      <c r="G249" s="51" t="s">
        <v>2684</v>
      </c>
      <c r="H249" s="50" t="s">
        <v>2716</v>
      </c>
      <c r="I249" s="50">
        <v>56</v>
      </c>
      <c r="J249" s="50">
        <v>56</v>
      </c>
      <c r="K249" s="50">
        <v>52</v>
      </c>
      <c r="L249" s="50">
        <v>70</v>
      </c>
      <c r="M249" s="50">
        <v>20129</v>
      </c>
      <c r="N249" s="50">
        <v>71</v>
      </c>
      <c r="O249" s="52">
        <f t="shared" si="63"/>
        <v>55.147945205479452</v>
      </c>
      <c r="P249" s="53">
        <f t="shared" si="64"/>
        <v>0.98478473581213311</v>
      </c>
      <c r="Q249" s="54">
        <f t="shared" si="65"/>
        <v>285.51773049645391</v>
      </c>
      <c r="R249" s="50">
        <v>0</v>
      </c>
      <c r="S249" s="53">
        <v>0</v>
      </c>
      <c r="T249" s="50">
        <v>67</v>
      </c>
      <c r="U249" s="53">
        <f t="shared" si="66"/>
        <v>0.95714285714285718</v>
      </c>
      <c r="V249" s="55"/>
      <c r="W249" s="74">
        <v>0</v>
      </c>
    </row>
    <row r="250" spans="1:23" ht="15" customHeight="1">
      <c r="A250" s="48" t="s">
        <v>296</v>
      </c>
      <c r="B250" s="56"/>
      <c r="C250" s="50" t="s">
        <v>1065</v>
      </c>
      <c r="D250" s="50" t="s">
        <v>2777</v>
      </c>
      <c r="E250" s="50" t="s">
        <v>659</v>
      </c>
      <c r="F250" s="1093" t="str">
        <f t="shared" si="48"/>
        <v>敬愛病院東1.2F</v>
      </c>
      <c r="G250" s="51" t="s">
        <v>2684</v>
      </c>
      <c r="H250" s="50" t="s">
        <v>2778</v>
      </c>
      <c r="I250" s="50">
        <v>60</v>
      </c>
      <c r="J250" s="50">
        <v>54</v>
      </c>
      <c r="K250" s="50">
        <v>26</v>
      </c>
      <c r="L250" s="50">
        <v>22</v>
      </c>
      <c r="M250" s="50">
        <v>12143</v>
      </c>
      <c r="N250" s="50">
        <v>32</v>
      </c>
      <c r="O250" s="52">
        <f t="shared" si="63"/>
        <v>33.268493150684932</v>
      </c>
      <c r="P250" s="53">
        <f t="shared" si="64"/>
        <v>0.55447488584474891</v>
      </c>
      <c r="Q250" s="54">
        <f t="shared" si="65"/>
        <v>449.74074074074076</v>
      </c>
      <c r="R250" s="50">
        <v>0</v>
      </c>
      <c r="S250" s="53">
        <v>0</v>
      </c>
      <c r="T250" s="50">
        <v>0</v>
      </c>
      <c r="U250" s="53">
        <f t="shared" si="66"/>
        <v>0</v>
      </c>
      <c r="V250" s="55"/>
      <c r="W250" s="74">
        <v>0</v>
      </c>
    </row>
    <row r="251" spans="1:23" ht="15" customHeight="1">
      <c r="A251" s="48" t="s">
        <v>296</v>
      </c>
      <c r="B251" s="56"/>
      <c r="C251" s="50" t="s">
        <v>1065</v>
      </c>
      <c r="D251" s="50" t="s">
        <v>2779</v>
      </c>
      <c r="E251" s="50" t="s">
        <v>664</v>
      </c>
      <c r="F251" s="1093" t="str">
        <f t="shared" si="48"/>
        <v>松原病院とびうめ４病棟（内科）</v>
      </c>
      <c r="G251" s="51" t="s">
        <v>2684</v>
      </c>
      <c r="H251" s="50" t="s">
        <v>2716</v>
      </c>
      <c r="I251" s="50">
        <v>13</v>
      </c>
      <c r="J251" s="50">
        <v>13</v>
      </c>
      <c r="K251" s="50">
        <v>9</v>
      </c>
      <c r="L251" s="50">
        <v>23</v>
      </c>
      <c r="M251" s="50">
        <v>4431</v>
      </c>
      <c r="N251" s="50">
        <v>27</v>
      </c>
      <c r="O251" s="52">
        <f t="shared" si="63"/>
        <v>12.139726027397261</v>
      </c>
      <c r="P251" s="53">
        <f t="shared" si="64"/>
        <v>0.93382507903055845</v>
      </c>
      <c r="Q251" s="54">
        <f t="shared" si="65"/>
        <v>177.24</v>
      </c>
      <c r="R251" s="50">
        <v>0</v>
      </c>
      <c r="S251" s="53">
        <v>0</v>
      </c>
      <c r="T251" s="50">
        <v>11</v>
      </c>
      <c r="U251" s="53">
        <f t="shared" si="66"/>
        <v>0.47826086956521741</v>
      </c>
      <c r="V251" s="55"/>
      <c r="W251" s="74">
        <v>0</v>
      </c>
    </row>
    <row r="252" spans="1:23" ht="15" customHeight="1">
      <c r="A252" s="48" t="s">
        <v>296</v>
      </c>
      <c r="B252" s="56"/>
      <c r="C252" s="50" t="s">
        <v>1065</v>
      </c>
      <c r="D252" s="50" t="s">
        <v>2779</v>
      </c>
      <c r="E252" s="50" t="s">
        <v>665</v>
      </c>
      <c r="F252" s="1093" t="str">
        <f t="shared" si="48"/>
        <v>松原病院とびうめ５病棟（内科）</v>
      </c>
      <c r="G252" s="51" t="s">
        <v>2684</v>
      </c>
      <c r="H252" s="50" t="s">
        <v>2716</v>
      </c>
      <c r="I252" s="50">
        <v>17</v>
      </c>
      <c r="J252" s="50">
        <v>17</v>
      </c>
      <c r="K252" s="50">
        <v>10</v>
      </c>
      <c r="L252" s="50">
        <v>58</v>
      </c>
      <c r="M252" s="50">
        <v>4962</v>
      </c>
      <c r="N252" s="50">
        <v>52</v>
      </c>
      <c r="O252" s="52">
        <f t="shared" si="63"/>
        <v>13.594520547945205</v>
      </c>
      <c r="P252" s="53">
        <f t="shared" si="64"/>
        <v>0.79967767929089439</v>
      </c>
      <c r="Q252" s="54">
        <f t="shared" si="65"/>
        <v>90.218181818181819</v>
      </c>
      <c r="R252" s="50">
        <v>0</v>
      </c>
      <c r="S252" s="53">
        <v>0</v>
      </c>
      <c r="T252" s="50">
        <v>15</v>
      </c>
      <c r="U252" s="53">
        <f t="shared" si="66"/>
        <v>0.25862068965517243</v>
      </c>
      <c r="V252" s="55"/>
      <c r="W252" s="74">
        <v>0</v>
      </c>
    </row>
    <row r="253" spans="1:23" ht="15" customHeight="1">
      <c r="A253" s="48" t="s">
        <v>296</v>
      </c>
      <c r="B253" s="56"/>
      <c r="C253" s="50" t="s">
        <v>1065</v>
      </c>
      <c r="D253" s="50" t="s">
        <v>2780</v>
      </c>
      <c r="E253" s="50" t="s">
        <v>669</v>
      </c>
      <c r="F253" s="1093" t="str">
        <f t="shared" si="48"/>
        <v>医王病院第３病棟</v>
      </c>
      <c r="G253" s="51" t="s">
        <v>2714</v>
      </c>
      <c r="H253" s="50" t="s">
        <v>2781</v>
      </c>
      <c r="I253" s="50">
        <v>50</v>
      </c>
      <c r="J253" s="50">
        <v>33</v>
      </c>
      <c r="K253" s="50">
        <v>23</v>
      </c>
      <c r="L253" s="50">
        <v>113</v>
      </c>
      <c r="M253" s="50">
        <v>10370</v>
      </c>
      <c r="N253" s="50">
        <v>110</v>
      </c>
      <c r="O253" s="52">
        <f t="shared" si="63"/>
        <v>28.410958904109588</v>
      </c>
      <c r="P253" s="53">
        <f t="shared" si="64"/>
        <v>0.5682191780821918</v>
      </c>
      <c r="Q253" s="54">
        <f t="shared" si="65"/>
        <v>93.004484304932731</v>
      </c>
      <c r="R253" s="50">
        <v>0</v>
      </c>
      <c r="S253" s="53">
        <v>0</v>
      </c>
      <c r="T253" s="50">
        <v>1</v>
      </c>
      <c r="U253" s="53">
        <f t="shared" si="66"/>
        <v>8.8495575221238937E-3</v>
      </c>
      <c r="V253" s="55"/>
      <c r="W253" s="74">
        <v>0</v>
      </c>
    </row>
    <row r="254" spans="1:23" ht="15" customHeight="1">
      <c r="A254" s="48" t="s">
        <v>296</v>
      </c>
      <c r="B254" s="56"/>
      <c r="C254" s="50" t="s">
        <v>1065</v>
      </c>
      <c r="D254" s="50" t="s">
        <v>2780</v>
      </c>
      <c r="E254" s="50" t="s">
        <v>670</v>
      </c>
      <c r="F254" s="1093" t="str">
        <f t="shared" si="48"/>
        <v>医王病院第５病棟</v>
      </c>
      <c r="G254" s="51" t="s">
        <v>2714</v>
      </c>
      <c r="H254" s="50" t="s">
        <v>2781</v>
      </c>
      <c r="I254" s="50">
        <v>50</v>
      </c>
      <c r="J254" s="50">
        <v>50</v>
      </c>
      <c r="K254" s="50">
        <v>46</v>
      </c>
      <c r="L254" s="50">
        <v>51</v>
      </c>
      <c r="M254" s="50">
        <v>17620</v>
      </c>
      <c r="N254" s="50">
        <v>51</v>
      </c>
      <c r="O254" s="52">
        <f t="shared" si="63"/>
        <v>48.273972602739725</v>
      </c>
      <c r="P254" s="53">
        <f t="shared" si="64"/>
        <v>0.96547945205479457</v>
      </c>
      <c r="Q254" s="54">
        <f t="shared" si="65"/>
        <v>345.49019607843138</v>
      </c>
      <c r="R254" s="50">
        <v>0</v>
      </c>
      <c r="S254" s="53">
        <v>0</v>
      </c>
      <c r="T254" s="50">
        <v>3</v>
      </c>
      <c r="U254" s="53">
        <f t="shared" si="66"/>
        <v>5.8823529411764705E-2</v>
      </c>
      <c r="V254" s="55"/>
      <c r="W254" s="74">
        <v>0</v>
      </c>
    </row>
    <row r="255" spans="1:23" ht="15" customHeight="1">
      <c r="A255" s="48" t="s">
        <v>296</v>
      </c>
      <c r="B255" s="56"/>
      <c r="C255" s="50" t="s">
        <v>1065</v>
      </c>
      <c r="D255" s="50" t="s">
        <v>2780</v>
      </c>
      <c r="E255" s="50" t="s">
        <v>671</v>
      </c>
      <c r="F255" s="1093" t="str">
        <f t="shared" si="48"/>
        <v>医王病院第６病棟</v>
      </c>
      <c r="G255" s="51" t="s">
        <v>2714</v>
      </c>
      <c r="H255" s="50" t="s">
        <v>2781</v>
      </c>
      <c r="I255" s="50">
        <v>50</v>
      </c>
      <c r="J255" s="50">
        <v>50</v>
      </c>
      <c r="K255" s="50">
        <v>42</v>
      </c>
      <c r="L255" s="50">
        <v>105</v>
      </c>
      <c r="M255" s="50">
        <v>16670</v>
      </c>
      <c r="N255" s="50">
        <v>104</v>
      </c>
      <c r="O255" s="52">
        <f t="shared" si="63"/>
        <v>45.671232876712331</v>
      </c>
      <c r="P255" s="53">
        <f t="shared" si="64"/>
        <v>0.91342465753424662</v>
      </c>
      <c r="Q255" s="54">
        <f t="shared" si="65"/>
        <v>159.52153110047846</v>
      </c>
      <c r="R255" s="50">
        <v>0</v>
      </c>
      <c r="S255" s="53">
        <v>0</v>
      </c>
      <c r="T255" s="50">
        <v>4</v>
      </c>
      <c r="U255" s="53">
        <f t="shared" si="66"/>
        <v>3.8095238095238099E-2</v>
      </c>
      <c r="V255" s="55"/>
      <c r="W255" s="74">
        <v>0</v>
      </c>
    </row>
    <row r="256" spans="1:23" ht="15" customHeight="1">
      <c r="A256" s="48" t="s">
        <v>296</v>
      </c>
      <c r="B256" s="56"/>
      <c r="C256" s="50" t="s">
        <v>1065</v>
      </c>
      <c r="D256" s="50" t="s">
        <v>2780</v>
      </c>
      <c r="E256" s="50" t="s">
        <v>672</v>
      </c>
      <c r="F256" s="1093" t="str">
        <f t="shared" si="48"/>
        <v>医王病院第７病棟</v>
      </c>
      <c r="G256" s="51" t="s">
        <v>2715</v>
      </c>
      <c r="H256" s="50" t="s">
        <v>2781</v>
      </c>
      <c r="I256" s="50">
        <v>50</v>
      </c>
      <c r="J256" s="50">
        <v>50</v>
      </c>
      <c r="K256" s="50">
        <v>46</v>
      </c>
      <c r="L256" s="50">
        <v>86</v>
      </c>
      <c r="M256" s="50">
        <v>17572</v>
      </c>
      <c r="N256" s="50">
        <v>87</v>
      </c>
      <c r="O256" s="52">
        <f t="shared" si="63"/>
        <v>48.142465753424659</v>
      </c>
      <c r="P256" s="53">
        <f t="shared" si="64"/>
        <v>0.96284931506849314</v>
      </c>
      <c r="Q256" s="54">
        <f t="shared" si="65"/>
        <v>203.14450867052022</v>
      </c>
      <c r="R256" s="50">
        <v>0</v>
      </c>
      <c r="S256" s="53">
        <v>0</v>
      </c>
      <c r="T256" s="50">
        <v>0</v>
      </c>
      <c r="U256" s="53">
        <f t="shared" si="66"/>
        <v>0</v>
      </c>
      <c r="V256" s="55"/>
      <c r="W256" s="74">
        <v>0</v>
      </c>
    </row>
    <row r="257" spans="1:23" ht="15" customHeight="1">
      <c r="A257" s="48" t="s">
        <v>296</v>
      </c>
      <c r="B257" s="56"/>
      <c r="C257" s="50" t="s">
        <v>1065</v>
      </c>
      <c r="D257" s="50" t="s">
        <v>2780</v>
      </c>
      <c r="E257" s="50" t="s">
        <v>673</v>
      </c>
      <c r="F257" s="1093" t="str">
        <f t="shared" si="48"/>
        <v>医王病院第８病棟</v>
      </c>
      <c r="G257" s="51" t="s">
        <v>2715</v>
      </c>
      <c r="H257" s="50" t="s">
        <v>2781</v>
      </c>
      <c r="I257" s="50">
        <v>50</v>
      </c>
      <c r="J257" s="50">
        <v>50</v>
      </c>
      <c r="K257" s="50">
        <v>44</v>
      </c>
      <c r="L257" s="50">
        <v>131</v>
      </c>
      <c r="M257" s="50">
        <v>17035</v>
      </c>
      <c r="N257" s="50">
        <v>130</v>
      </c>
      <c r="O257" s="52">
        <f t="shared" si="63"/>
        <v>46.671232876712331</v>
      </c>
      <c r="P257" s="53">
        <f t="shared" si="64"/>
        <v>0.93342465753424653</v>
      </c>
      <c r="Q257" s="54">
        <f t="shared" si="65"/>
        <v>130.53639846743295</v>
      </c>
      <c r="R257" s="50">
        <v>0</v>
      </c>
      <c r="S257" s="53">
        <v>0</v>
      </c>
      <c r="T257" s="50">
        <v>4</v>
      </c>
      <c r="U257" s="53">
        <f t="shared" si="66"/>
        <v>3.0534351145038167E-2</v>
      </c>
      <c r="V257" s="55"/>
      <c r="W257" s="74">
        <v>0</v>
      </c>
    </row>
    <row r="258" spans="1:23" ht="15" customHeight="1">
      <c r="A258" s="48" t="s">
        <v>296</v>
      </c>
      <c r="B258" s="56"/>
      <c r="C258" s="50" t="s">
        <v>1065</v>
      </c>
      <c r="D258" s="50" t="s">
        <v>2780</v>
      </c>
      <c r="E258" s="50" t="s">
        <v>371</v>
      </c>
      <c r="F258" s="1093" t="str">
        <f t="shared" si="48"/>
        <v>医王病院第１病棟</v>
      </c>
      <c r="G258" s="51" t="s">
        <v>2714</v>
      </c>
      <c r="H258" s="50" t="s">
        <v>2781</v>
      </c>
      <c r="I258" s="50">
        <v>60</v>
      </c>
      <c r="J258" s="50">
        <v>57</v>
      </c>
      <c r="K258" s="50">
        <v>43</v>
      </c>
      <c r="L258" s="50">
        <v>152</v>
      </c>
      <c r="M258" s="50">
        <v>18449</v>
      </c>
      <c r="N258" s="50">
        <v>154</v>
      </c>
      <c r="O258" s="52">
        <f t="shared" si="63"/>
        <v>50.545205479452058</v>
      </c>
      <c r="P258" s="53">
        <f t="shared" si="64"/>
        <v>0.84242009132420093</v>
      </c>
      <c r="Q258" s="54">
        <f t="shared" si="65"/>
        <v>120.58169934640523</v>
      </c>
      <c r="R258" s="50">
        <v>0</v>
      </c>
      <c r="S258" s="53">
        <v>0</v>
      </c>
      <c r="T258" s="50">
        <v>3</v>
      </c>
      <c r="U258" s="53">
        <f t="shared" si="66"/>
        <v>1.9736842105263157E-2</v>
      </c>
      <c r="V258" s="55"/>
      <c r="W258" s="74">
        <v>0</v>
      </c>
    </row>
    <row r="259" spans="1:23" ht="15" customHeight="1">
      <c r="A259" s="48" t="s">
        <v>296</v>
      </c>
      <c r="B259" s="56"/>
      <c r="C259" s="50" t="s">
        <v>1065</v>
      </c>
      <c r="D259" s="50" t="s">
        <v>33</v>
      </c>
      <c r="E259" s="50" t="s">
        <v>675</v>
      </c>
      <c r="F259" s="1093" t="str">
        <f t="shared" si="48"/>
        <v>小池病院A棟</v>
      </c>
      <c r="G259" s="51" t="s">
        <v>2684</v>
      </c>
      <c r="H259" s="50" t="s">
        <v>2716</v>
      </c>
      <c r="I259" s="50">
        <v>45</v>
      </c>
      <c r="J259" s="50">
        <v>45</v>
      </c>
      <c r="K259" s="50">
        <v>0</v>
      </c>
      <c r="L259" s="50">
        <v>97</v>
      </c>
      <c r="M259" s="50">
        <v>16352</v>
      </c>
      <c r="N259" s="50">
        <v>95</v>
      </c>
      <c r="O259" s="52">
        <f t="shared" si="63"/>
        <v>44.8</v>
      </c>
      <c r="P259" s="53">
        <f t="shared" si="64"/>
        <v>0.99555555555555553</v>
      </c>
      <c r="Q259" s="54">
        <f t="shared" si="65"/>
        <v>170.33333333333334</v>
      </c>
      <c r="R259" s="50">
        <v>0</v>
      </c>
      <c r="S259" s="53">
        <v>0</v>
      </c>
      <c r="T259" s="50">
        <v>21</v>
      </c>
      <c r="U259" s="53">
        <f t="shared" si="66"/>
        <v>0.21649484536082475</v>
      </c>
      <c r="V259" s="55"/>
      <c r="W259" s="74">
        <v>0</v>
      </c>
    </row>
    <row r="260" spans="1:23" ht="15" customHeight="1">
      <c r="A260" s="48" t="s">
        <v>296</v>
      </c>
      <c r="B260" s="56"/>
      <c r="C260" s="50" t="s">
        <v>1065</v>
      </c>
      <c r="D260" s="50" t="s">
        <v>33</v>
      </c>
      <c r="E260" s="50" t="s">
        <v>676</v>
      </c>
      <c r="F260" s="1093" t="str">
        <f t="shared" si="48"/>
        <v>小池病院B棟</v>
      </c>
      <c r="G260" s="51" t="s">
        <v>2684</v>
      </c>
      <c r="H260" s="50" t="s">
        <v>2716</v>
      </c>
      <c r="I260" s="50">
        <v>15</v>
      </c>
      <c r="J260" s="50">
        <v>15</v>
      </c>
      <c r="K260" s="50">
        <v>0</v>
      </c>
      <c r="L260" s="50">
        <v>57</v>
      </c>
      <c r="M260" s="50">
        <v>5419</v>
      </c>
      <c r="N260" s="50">
        <v>57</v>
      </c>
      <c r="O260" s="52">
        <f t="shared" si="63"/>
        <v>14.846575342465753</v>
      </c>
      <c r="P260" s="53">
        <f t="shared" si="64"/>
        <v>0.98977168949771688</v>
      </c>
      <c r="Q260" s="54">
        <f t="shared" si="65"/>
        <v>95.070175438596493</v>
      </c>
      <c r="R260" s="50">
        <v>0</v>
      </c>
      <c r="S260" s="53">
        <v>0</v>
      </c>
      <c r="T260" s="50">
        <v>21</v>
      </c>
      <c r="U260" s="53">
        <f t="shared" si="66"/>
        <v>0.36842105263157893</v>
      </c>
      <c r="V260" s="55"/>
      <c r="W260" s="74">
        <v>0</v>
      </c>
    </row>
    <row r="261" spans="1:23" ht="15" customHeight="1">
      <c r="A261" s="48" t="s">
        <v>296</v>
      </c>
      <c r="B261" s="56"/>
      <c r="C261" s="50" t="s">
        <v>1065</v>
      </c>
      <c r="D261" s="50" t="s">
        <v>2782</v>
      </c>
      <c r="E261" s="50" t="s">
        <v>679</v>
      </c>
      <c r="F261" s="1093" t="str">
        <f t="shared" si="48"/>
        <v>大手町病院6病棟（新3）</v>
      </c>
      <c r="G261" s="51" t="s">
        <v>2684</v>
      </c>
      <c r="H261" s="50"/>
      <c r="I261" s="50">
        <v>20</v>
      </c>
      <c r="J261" s="50">
        <v>20</v>
      </c>
      <c r="K261" s="50">
        <v>0</v>
      </c>
      <c r="L261" s="50">
        <v>25</v>
      </c>
      <c r="M261" s="50">
        <v>199</v>
      </c>
      <c r="N261" s="50">
        <v>18</v>
      </c>
      <c r="O261" s="52">
        <f t="shared" si="63"/>
        <v>0.54520547945205478</v>
      </c>
      <c r="P261" s="53">
        <f t="shared" si="64"/>
        <v>2.7260273972602739E-2</v>
      </c>
      <c r="Q261" s="54">
        <f t="shared" si="65"/>
        <v>9.2558139534883725</v>
      </c>
      <c r="R261" s="50">
        <v>0</v>
      </c>
      <c r="S261" s="53">
        <v>0</v>
      </c>
      <c r="T261" s="50">
        <v>0</v>
      </c>
      <c r="U261" s="53">
        <f t="shared" si="66"/>
        <v>0</v>
      </c>
      <c r="V261" s="55"/>
      <c r="W261" s="74">
        <v>0</v>
      </c>
    </row>
    <row r="262" spans="1:23" ht="15" customHeight="1">
      <c r="A262" s="48" t="s">
        <v>296</v>
      </c>
      <c r="B262" s="56"/>
      <c r="C262" s="50" t="s">
        <v>1065</v>
      </c>
      <c r="D262" s="50" t="s">
        <v>2782</v>
      </c>
      <c r="E262" s="50" t="s">
        <v>680</v>
      </c>
      <c r="F262" s="1093" t="str">
        <f t="shared" ref="F262:F325" si="67">D262&amp;E262</f>
        <v>大手町病院6病棟（新4）</v>
      </c>
      <c r="G262" s="51" t="s">
        <v>2684</v>
      </c>
      <c r="H262" s="50"/>
      <c r="I262" s="50">
        <v>20</v>
      </c>
      <c r="J262" s="50">
        <v>20</v>
      </c>
      <c r="K262" s="50">
        <v>0</v>
      </c>
      <c r="L262" s="50">
        <v>4</v>
      </c>
      <c r="M262" s="50">
        <v>191</v>
      </c>
      <c r="N262" s="50">
        <v>1</v>
      </c>
      <c r="O262" s="52">
        <f t="shared" si="63"/>
        <v>0.52328767123287667</v>
      </c>
      <c r="P262" s="53">
        <f t="shared" si="64"/>
        <v>2.6164383561643835E-2</v>
      </c>
      <c r="Q262" s="54">
        <f t="shared" si="65"/>
        <v>76.400000000000006</v>
      </c>
      <c r="R262" s="50">
        <v>0</v>
      </c>
      <c r="S262" s="53">
        <v>0</v>
      </c>
      <c r="T262" s="50">
        <v>0</v>
      </c>
      <c r="U262" s="53">
        <f t="shared" si="66"/>
        <v>0</v>
      </c>
      <c r="V262" s="55"/>
      <c r="W262" s="74">
        <v>0</v>
      </c>
    </row>
    <row r="263" spans="1:23" ht="15" customHeight="1">
      <c r="A263" s="48" t="s">
        <v>296</v>
      </c>
      <c r="B263" s="56"/>
      <c r="C263" s="50" t="s">
        <v>1065</v>
      </c>
      <c r="D263" s="50" t="s">
        <v>2782</v>
      </c>
      <c r="E263" s="50" t="s">
        <v>363</v>
      </c>
      <c r="F263" s="1093" t="str">
        <f t="shared" si="67"/>
        <v>大手町病院3病棟</v>
      </c>
      <c r="G263" s="51" t="s">
        <v>2684</v>
      </c>
      <c r="H263" s="50"/>
      <c r="I263" s="50">
        <v>60</v>
      </c>
      <c r="J263" s="50">
        <v>60</v>
      </c>
      <c r="K263" s="50">
        <v>0</v>
      </c>
      <c r="L263" s="50">
        <v>38</v>
      </c>
      <c r="M263" s="50">
        <v>565</v>
      </c>
      <c r="N263" s="50">
        <v>41</v>
      </c>
      <c r="O263" s="52">
        <f t="shared" si="63"/>
        <v>1.547945205479452</v>
      </c>
      <c r="P263" s="53">
        <f t="shared" si="64"/>
        <v>2.5799086757990867E-2</v>
      </c>
      <c r="Q263" s="54">
        <f t="shared" si="65"/>
        <v>14.30379746835443</v>
      </c>
      <c r="R263" s="50">
        <v>0</v>
      </c>
      <c r="S263" s="53">
        <v>0</v>
      </c>
      <c r="T263" s="50">
        <v>0</v>
      </c>
      <c r="U263" s="53">
        <f t="shared" si="66"/>
        <v>0</v>
      </c>
      <c r="V263" s="55"/>
      <c r="W263" s="74">
        <v>0</v>
      </c>
    </row>
    <row r="264" spans="1:23" ht="15" customHeight="1">
      <c r="A264" s="48" t="s">
        <v>296</v>
      </c>
      <c r="B264" s="56"/>
      <c r="C264" s="50" t="s">
        <v>1065</v>
      </c>
      <c r="D264" s="50" t="s">
        <v>2782</v>
      </c>
      <c r="E264" s="50" t="s">
        <v>681</v>
      </c>
      <c r="F264" s="1093" t="str">
        <f t="shared" si="67"/>
        <v>大手町病院4病棟</v>
      </c>
      <c r="G264" s="51" t="s">
        <v>2684</v>
      </c>
      <c r="H264" s="50"/>
      <c r="I264" s="50">
        <v>60</v>
      </c>
      <c r="J264" s="50">
        <v>60</v>
      </c>
      <c r="K264" s="50">
        <v>0</v>
      </c>
      <c r="L264" s="50">
        <v>72</v>
      </c>
      <c r="M264" s="50">
        <v>574</v>
      </c>
      <c r="N264" s="50">
        <v>60</v>
      </c>
      <c r="O264" s="52">
        <f t="shared" si="63"/>
        <v>1.5726027397260274</v>
      </c>
      <c r="P264" s="53">
        <f t="shared" si="64"/>
        <v>2.6210045662100456E-2</v>
      </c>
      <c r="Q264" s="54">
        <f t="shared" si="65"/>
        <v>8.6969696969696972</v>
      </c>
      <c r="R264" s="50">
        <v>0</v>
      </c>
      <c r="S264" s="53">
        <v>0</v>
      </c>
      <c r="T264" s="50">
        <v>0</v>
      </c>
      <c r="U264" s="53">
        <f t="shared" si="66"/>
        <v>0</v>
      </c>
      <c r="V264" s="55"/>
      <c r="W264" s="74">
        <v>0</v>
      </c>
    </row>
    <row r="265" spans="1:23" ht="15" customHeight="1">
      <c r="A265" s="48" t="s">
        <v>296</v>
      </c>
      <c r="B265" s="56"/>
      <c r="C265" s="50" t="s">
        <v>1065</v>
      </c>
      <c r="D265" s="50" t="s">
        <v>2782</v>
      </c>
      <c r="E265" s="50" t="s">
        <v>682</v>
      </c>
      <c r="F265" s="1093" t="str">
        <f t="shared" si="67"/>
        <v>大手町病院5病棟</v>
      </c>
      <c r="G265" s="51" t="s">
        <v>2684</v>
      </c>
      <c r="H265" s="50"/>
      <c r="I265" s="50">
        <v>60</v>
      </c>
      <c r="J265" s="50">
        <v>60</v>
      </c>
      <c r="K265" s="50">
        <v>0</v>
      </c>
      <c r="L265" s="50">
        <v>39</v>
      </c>
      <c r="M265" s="50">
        <v>583</v>
      </c>
      <c r="N265" s="50">
        <v>38</v>
      </c>
      <c r="O265" s="52">
        <f t="shared" si="63"/>
        <v>1.5972602739726027</v>
      </c>
      <c r="P265" s="53">
        <f t="shared" si="64"/>
        <v>2.6621004566210044E-2</v>
      </c>
      <c r="Q265" s="54">
        <f t="shared" si="65"/>
        <v>15.142857142857142</v>
      </c>
      <c r="R265" s="50">
        <v>0</v>
      </c>
      <c r="S265" s="53">
        <v>0</v>
      </c>
      <c r="T265" s="50">
        <v>0</v>
      </c>
      <c r="U265" s="53">
        <f t="shared" si="66"/>
        <v>0</v>
      </c>
      <c r="V265" s="55"/>
      <c r="W265" s="74">
        <v>0</v>
      </c>
    </row>
    <row r="266" spans="1:23" ht="15" customHeight="1">
      <c r="A266" s="48" t="s">
        <v>296</v>
      </c>
      <c r="B266" s="56"/>
      <c r="C266" s="50" t="s">
        <v>1065</v>
      </c>
      <c r="D266" s="50" t="s">
        <v>29</v>
      </c>
      <c r="E266" s="50" t="s">
        <v>373</v>
      </c>
      <c r="F266" s="1093" t="str">
        <f t="shared" si="67"/>
        <v>安田内科病院療養病棟</v>
      </c>
      <c r="G266" s="51" t="s">
        <v>2684</v>
      </c>
      <c r="H266" s="50" t="s">
        <v>2716</v>
      </c>
      <c r="I266" s="50">
        <v>48</v>
      </c>
      <c r="J266" s="50">
        <v>48</v>
      </c>
      <c r="K266" s="50">
        <v>44</v>
      </c>
      <c r="L266" s="50">
        <v>17</v>
      </c>
      <c r="M266" s="50">
        <v>16761</v>
      </c>
      <c r="N266" s="50">
        <v>18</v>
      </c>
      <c r="O266" s="52">
        <f t="shared" si="63"/>
        <v>45.920547945205477</v>
      </c>
      <c r="P266" s="53">
        <f t="shared" si="64"/>
        <v>0.95667808219178085</v>
      </c>
      <c r="Q266" s="54">
        <f t="shared" si="65"/>
        <v>957.7714285714286</v>
      </c>
      <c r="R266" s="50">
        <v>0</v>
      </c>
      <c r="S266" s="53">
        <v>0</v>
      </c>
      <c r="T266" s="50">
        <v>17</v>
      </c>
      <c r="U266" s="53">
        <f t="shared" si="66"/>
        <v>1</v>
      </c>
      <c r="V266" s="55"/>
      <c r="W266" s="74">
        <v>0</v>
      </c>
    </row>
    <row r="267" spans="1:23" ht="15" customHeight="1">
      <c r="A267" s="48" t="s">
        <v>296</v>
      </c>
      <c r="B267" s="56"/>
      <c r="C267" s="50" t="s">
        <v>1065</v>
      </c>
      <c r="D267" s="50" t="s">
        <v>32</v>
      </c>
      <c r="E267" s="50" t="s">
        <v>684</v>
      </c>
      <c r="F267" s="1093" t="str">
        <f t="shared" si="67"/>
        <v>金沢こども医療福祉センターさくら棟</v>
      </c>
      <c r="G267" s="51" t="s">
        <v>2689</v>
      </c>
      <c r="H267" s="50" t="s">
        <v>2719</v>
      </c>
      <c r="I267" s="50">
        <v>50</v>
      </c>
      <c r="J267" s="50">
        <v>50</v>
      </c>
      <c r="K267" s="50">
        <v>22</v>
      </c>
      <c r="L267" s="50">
        <v>38</v>
      </c>
      <c r="M267" s="50">
        <v>300</v>
      </c>
      <c r="N267" s="50">
        <v>34</v>
      </c>
      <c r="O267" s="52">
        <f t="shared" si="63"/>
        <v>0.82191780821917804</v>
      </c>
      <c r="P267" s="53">
        <f t="shared" si="64"/>
        <v>1.643835616438356E-2</v>
      </c>
      <c r="Q267" s="54">
        <f t="shared" si="65"/>
        <v>8.3333333333333339</v>
      </c>
      <c r="R267" s="50">
        <v>0</v>
      </c>
      <c r="S267" s="53">
        <v>0</v>
      </c>
      <c r="T267" s="50">
        <v>0</v>
      </c>
      <c r="U267" s="53">
        <f t="shared" si="66"/>
        <v>0</v>
      </c>
      <c r="V267" s="55"/>
      <c r="W267" s="74">
        <v>0</v>
      </c>
    </row>
    <row r="268" spans="1:23" ht="15" customHeight="1">
      <c r="A268" s="48" t="s">
        <v>296</v>
      </c>
      <c r="B268" s="56"/>
      <c r="C268" s="50" t="s">
        <v>1065</v>
      </c>
      <c r="D268" s="50" t="s">
        <v>32</v>
      </c>
      <c r="E268" s="50" t="s">
        <v>685</v>
      </c>
      <c r="F268" s="1093" t="str">
        <f t="shared" si="67"/>
        <v>金沢こども医療福祉センターコスモス棟</v>
      </c>
      <c r="G268" s="51" t="s">
        <v>2715</v>
      </c>
      <c r="H268" s="50" t="s">
        <v>2719</v>
      </c>
      <c r="I268" s="50">
        <v>50</v>
      </c>
      <c r="J268" s="50">
        <v>50</v>
      </c>
      <c r="K268" s="50">
        <v>46</v>
      </c>
      <c r="L268" s="50">
        <v>0</v>
      </c>
      <c r="M268" s="50">
        <v>560</v>
      </c>
      <c r="N268" s="50">
        <v>1</v>
      </c>
      <c r="O268" s="52">
        <f t="shared" si="63"/>
        <v>1.5342465753424657</v>
      </c>
      <c r="P268" s="53">
        <f t="shared" si="64"/>
        <v>3.0684931506849315E-2</v>
      </c>
      <c r="Q268" s="54">
        <f t="shared" si="65"/>
        <v>1120</v>
      </c>
      <c r="R268" s="50">
        <v>0</v>
      </c>
      <c r="S268" s="53">
        <v>0</v>
      </c>
      <c r="T268" s="50">
        <v>0</v>
      </c>
      <c r="U268" s="53" t="e">
        <f t="shared" si="66"/>
        <v>#DIV/0!</v>
      </c>
      <c r="V268" s="55"/>
      <c r="W268" s="74">
        <v>0</v>
      </c>
    </row>
    <row r="269" spans="1:23" ht="15" customHeight="1">
      <c r="A269" s="48" t="s">
        <v>296</v>
      </c>
      <c r="B269" s="56"/>
      <c r="C269" s="50" t="s">
        <v>1065</v>
      </c>
      <c r="D269" s="50" t="s">
        <v>2758</v>
      </c>
      <c r="E269" s="50" t="s">
        <v>686</v>
      </c>
      <c r="F269" s="1093" t="str">
        <f t="shared" si="67"/>
        <v>浅ノ川総合病院西館３階病棟</v>
      </c>
      <c r="G269" s="51" t="s">
        <v>2684</v>
      </c>
      <c r="H269" s="50" t="s">
        <v>2716</v>
      </c>
      <c r="I269" s="50">
        <v>55</v>
      </c>
      <c r="J269" s="50">
        <v>55</v>
      </c>
      <c r="K269" s="50">
        <v>50</v>
      </c>
      <c r="L269" s="50">
        <v>53</v>
      </c>
      <c r="M269" s="50">
        <v>19872</v>
      </c>
      <c r="N269" s="50">
        <v>57</v>
      </c>
      <c r="O269" s="52">
        <f t="shared" si="63"/>
        <v>54.443835616438356</v>
      </c>
      <c r="P269" s="53">
        <f t="shared" si="64"/>
        <v>0.98988792029887918</v>
      </c>
      <c r="Q269" s="54">
        <f t="shared" si="65"/>
        <v>361.30909090909091</v>
      </c>
      <c r="R269" s="50">
        <v>0</v>
      </c>
      <c r="S269" s="53">
        <v>0</v>
      </c>
      <c r="T269" s="50">
        <v>53</v>
      </c>
      <c r="U269" s="53">
        <f t="shared" si="66"/>
        <v>1</v>
      </c>
      <c r="V269" s="55"/>
      <c r="W269" s="74">
        <v>0</v>
      </c>
    </row>
    <row r="270" spans="1:23" ht="15" customHeight="1">
      <c r="A270" s="48" t="s">
        <v>296</v>
      </c>
      <c r="B270" s="56"/>
      <c r="C270" s="50" t="s">
        <v>1065</v>
      </c>
      <c r="D270" s="50" t="s">
        <v>2758</v>
      </c>
      <c r="E270" s="50" t="s">
        <v>687</v>
      </c>
      <c r="F270" s="1093" t="str">
        <f t="shared" si="67"/>
        <v>浅ノ川総合病院西館５階病棟</v>
      </c>
      <c r="G270" s="51" t="s">
        <v>2684</v>
      </c>
      <c r="H270" s="50" t="s">
        <v>2716</v>
      </c>
      <c r="I270" s="50">
        <v>55</v>
      </c>
      <c r="J270" s="50">
        <v>55</v>
      </c>
      <c r="K270" s="50">
        <v>51</v>
      </c>
      <c r="L270" s="50">
        <v>58</v>
      </c>
      <c r="M270" s="50">
        <v>19862</v>
      </c>
      <c r="N270" s="50">
        <v>62</v>
      </c>
      <c r="O270" s="52">
        <f t="shared" si="63"/>
        <v>54.416438356164385</v>
      </c>
      <c r="P270" s="53">
        <f t="shared" si="64"/>
        <v>0.9893897882938979</v>
      </c>
      <c r="Q270" s="54">
        <f t="shared" si="65"/>
        <v>331.03333333333336</v>
      </c>
      <c r="R270" s="50">
        <v>0</v>
      </c>
      <c r="S270" s="53">
        <v>0</v>
      </c>
      <c r="T270" s="50">
        <v>58</v>
      </c>
      <c r="U270" s="53">
        <f t="shared" si="66"/>
        <v>1</v>
      </c>
      <c r="V270" s="55"/>
      <c r="W270" s="74">
        <v>0</v>
      </c>
    </row>
    <row r="271" spans="1:23" ht="15" customHeight="1">
      <c r="A271" s="48" t="s">
        <v>296</v>
      </c>
      <c r="B271" s="56"/>
      <c r="C271" s="50" t="s">
        <v>1065</v>
      </c>
      <c r="D271" s="50" t="s">
        <v>2758</v>
      </c>
      <c r="E271" s="50" t="s">
        <v>688</v>
      </c>
      <c r="F271" s="1093" t="str">
        <f t="shared" si="67"/>
        <v>浅ノ川総合病院東館４階病棟</v>
      </c>
      <c r="G271" s="51" t="s">
        <v>2734</v>
      </c>
      <c r="H271" s="50" t="s">
        <v>2719</v>
      </c>
      <c r="I271" s="50">
        <v>47</v>
      </c>
      <c r="J271" s="50">
        <v>35</v>
      </c>
      <c r="K271" s="50">
        <v>34</v>
      </c>
      <c r="L271" s="50">
        <v>7</v>
      </c>
      <c r="M271" s="50">
        <v>12639</v>
      </c>
      <c r="N271" s="50">
        <v>7</v>
      </c>
      <c r="O271" s="52">
        <f t="shared" si="63"/>
        <v>34.627397260273973</v>
      </c>
      <c r="P271" s="53">
        <f t="shared" si="64"/>
        <v>0.73675313319731861</v>
      </c>
      <c r="Q271" s="54">
        <f t="shared" si="65"/>
        <v>1805.5714285714287</v>
      </c>
      <c r="R271" s="50">
        <v>0</v>
      </c>
      <c r="S271" s="53">
        <v>0</v>
      </c>
      <c r="T271" s="50">
        <v>1</v>
      </c>
      <c r="U271" s="53">
        <f t="shared" si="66"/>
        <v>0.14285714285714285</v>
      </c>
      <c r="V271" s="55"/>
      <c r="W271" s="74">
        <v>0</v>
      </c>
    </row>
    <row r="272" spans="1:23" ht="15" customHeight="1">
      <c r="A272" s="48" t="s">
        <v>296</v>
      </c>
      <c r="B272" s="56"/>
      <c r="C272" s="50" t="s">
        <v>1065</v>
      </c>
      <c r="D272" s="50" t="s">
        <v>2759</v>
      </c>
      <c r="E272" s="50" t="s">
        <v>689</v>
      </c>
      <c r="F272" s="1093" t="str">
        <f t="shared" si="67"/>
        <v>城北病院北３病棟</v>
      </c>
      <c r="G272" s="51" t="s">
        <v>2684</v>
      </c>
      <c r="H272" s="50" t="s">
        <v>2716</v>
      </c>
      <c r="I272" s="50">
        <v>48</v>
      </c>
      <c r="J272" s="50">
        <v>48</v>
      </c>
      <c r="K272" s="50">
        <v>24</v>
      </c>
      <c r="L272" s="50">
        <v>116</v>
      </c>
      <c r="M272" s="50">
        <v>14813</v>
      </c>
      <c r="N272" s="50">
        <v>129</v>
      </c>
      <c r="O272" s="52">
        <f t="shared" si="63"/>
        <v>40.583561643835615</v>
      </c>
      <c r="P272" s="53">
        <f t="shared" si="64"/>
        <v>0.84549086757990866</v>
      </c>
      <c r="Q272" s="54">
        <f t="shared" si="65"/>
        <v>120.92244897959183</v>
      </c>
      <c r="R272" s="50">
        <v>0</v>
      </c>
      <c r="S272" s="53">
        <v>0</v>
      </c>
      <c r="T272" s="50">
        <v>91</v>
      </c>
      <c r="U272" s="53">
        <f t="shared" si="66"/>
        <v>0.78448275862068961</v>
      </c>
      <c r="V272" s="55"/>
      <c r="W272" s="74">
        <v>0</v>
      </c>
    </row>
    <row r="273" spans="1:23" ht="15" customHeight="1">
      <c r="A273" s="48" t="s">
        <v>296</v>
      </c>
      <c r="B273" s="56"/>
      <c r="C273" s="50" t="s">
        <v>1065</v>
      </c>
      <c r="D273" s="50" t="s">
        <v>2759</v>
      </c>
      <c r="E273" s="50" t="s">
        <v>690</v>
      </c>
      <c r="F273" s="1093" t="str">
        <f t="shared" si="67"/>
        <v>城北病院西４病棟</v>
      </c>
      <c r="G273" s="51" t="s">
        <v>2684</v>
      </c>
      <c r="H273" s="50" t="s">
        <v>2716</v>
      </c>
      <c r="I273" s="50">
        <v>42</v>
      </c>
      <c r="J273" s="50">
        <v>42</v>
      </c>
      <c r="K273" s="50">
        <v>33</v>
      </c>
      <c r="L273" s="50">
        <v>125</v>
      </c>
      <c r="M273" s="50">
        <v>14379</v>
      </c>
      <c r="N273" s="50">
        <v>132</v>
      </c>
      <c r="O273" s="52">
        <f t="shared" si="63"/>
        <v>39.394520547945206</v>
      </c>
      <c r="P273" s="53">
        <f t="shared" si="64"/>
        <v>0.93796477495107633</v>
      </c>
      <c r="Q273" s="54">
        <f t="shared" si="65"/>
        <v>111.8988326848249</v>
      </c>
      <c r="R273" s="50">
        <v>0</v>
      </c>
      <c r="S273" s="53">
        <v>0</v>
      </c>
      <c r="T273" s="50">
        <v>105</v>
      </c>
      <c r="U273" s="53">
        <f t="shared" si="66"/>
        <v>0.84</v>
      </c>
      <c r="V273" s="55"/>
      <c r="W273" s="74">
        <v>0</v>
      </c>
    </row>
    <row r="274" spans="1:23" ht="15" customHeight="1">
      <c r="A274" s="48" t="s">
        <v>296</v>
      </c>
      <c r="B274" s="56"/>
      <c r="C274" s="50" t="s">
        <v>1065</v>
      </c>
      <c r="D274" s="50" t="s">
        <v>2783</v>
      </c>
      <c r="E274" s="50" t="s">
        <v>317</v>
      </c>
      <c r="F274" s="1093" t="str">
        <f t="shared" si="67"/>
        <v>林病院1病棟</v>
      </c>
      <c r="G274" s="51" t="s">
        <v>2684</v>
      </c>
      <c r="H274" s="50" t="s">
        <v>2716</v>
      </c>
      <c r="I274" s="50">
        <v>60</v>
      </c>
      <c r="J274" s="50">
        <v>49</v>
      </c>
      <c r="K274" s="50">
        <v>37</v>
      </c>
      <c r="L274" s="50">
        <v>52</v>
      </c>
      <c r="M274" s="50">
        <v>15915</v>
      </c>
      <c r="N274" s="50">
        <v>55</v>
      </c>
      <c r="O274" s="52">
        <f t="shared" si="63"/>
        <v>43.602739726027394</v>
      </c>
      <c r="P274" s="53">
        <f t="shared" si="64"/>
        <v>0.72671232876712333</v>
      </c>
      <c r="Q274" s="54">
        <f t="shared" si="65"/>
        <v>297.47663551401871</v>
      </c>
      <c r="R274" s="50">
        <v>0</v>
      </c>
      <c r="S274" s="53">
        <v>0</v>
      </c>
      <c r="T274" s="50">
        <v>0</v>
      </c>
      <c r="U274" s="53">
        <f t="shared" si="66"/>
        <v>0</v>
      </c>
      <c r="V274" s="55"/>
      <c r="W274" s="74">
        <v>0</v>
      </c>
    </row>
    <row r="275" spans="1:23" ht="15" customHeight="1">
      <c r="A275" s="48" t="s">
        <v>296</v>
      </c>
      <c r="B275" s="56"/>
      <c r="C275" s="50" t="s">
        <v>1065</v>
      </c>
      <c r="D275" s="50" t="s">
        <v>2783</v>
      </c>
      <c r="E275" s="50" t="s">
        <v>363</v>
      </c>
      <c r="F275" s="1093" t="str">
        <f t="shared" si="67"/>
        <v>林病院3病棟</v>
      </c>
      <c r="G275" s="51" t="s">
        <v>2684</v>
      </c>
      <c r="H275" s="50" t="s">
        <v>2716</v>
      </c>
      <c r="I275" s="50">
        <v>60</v>
      </c>
      <c r="J275" s="50">
        <v>50</v>
      </c>
      <c r="K275" s="50">
        <v>35</v>
      </c>
      <c r="L275" s="50">
        <v>50</v>
      </c>
      <c r="M275" s="50">
        <v>15854</v>
      </c>
      <c r="N275" s="50">
        <v>52</v>
      </c>
      <c r="O275" s="52">
        <f t="shared" si="63"/>
        <v>43.435616438356163</v>
      </c>
      <c r="P275" s="53">
        <f t="shared" si="64"/>
        <v>0.72392694063926943</v>
      </c>
      <c r="Q275" s="54">
        <f t="shared" si="65"/>
        <v>310.86274509803923</v>
      </c>
      <c r="R275" s="50">
        <v>0</v>
      </c>
      <c r="S275" s="53">
        <v>0</v>
      </c>
      <c r="T275" s="50">
        <v>0</v>
      </c>
      <c r="U275" s="53">
        <f t="shared" si="66"/>
        <v>0</v>
      </c>
      <c r="V275" s="55"/>
      <c r="W275" s="74">
        <v>0</v>
      </c>
    </row>
    <row r="276" spans="1:23" ht="15" customHeight="1">
      <c r="A276" s="48" t="s">
        <v>296</v>
      </c>
      <c r="B276" s="56"/>
      <c r="C276" s="50" t="s">
        <v>1065</v>
      </c>
      <c r="D276" s="50" t="s">
        <v>35</v>
      </c>
      <c r="E276" s="50" t="s">
        <v>350</v>
      </c>
      <c r="F276" s="1093" t="str">
        <f t="shared" si="67"/>
        <v>石川療育センター病棟</v>
      </c>
      <c r="G276" s="51" t="s">
        <v>2715</v>
      </c>
      <c r="H276" s="50" t="s">
        <v>2784</v>
      </c>
      <c r="I276" s="50">
        <v>60</v>
      </c>
      <c r="J276" s="50">
        <v>60</v>
      </c>
      <c r="K276" s="50">
        <v>57</v>
      </c>
      <c r="L276" s="50">
        <v>8</v>
      </c>
      <c r="M276" s="50">
        <v>21786</v>
      </c>
      <c r="N276" s="50">
        <v>7</v>
      </c>
      <c r="O276" s="52">
        <f t="shared" si="63"/>
        <v>59.68767123287671</v>
      </c>
      <c r="P276" s="53">
        <f t="shared" si="64"/>
        <v>0.99479452054794526</v>
      </c>
      <c r="Q276" s="54">
        <f t="shared" si="65"/>
        <v>2904.8</v>
      </c>
      <c r="R276" s="50">
        <v>0</v>
      </c>
      <c r="S276" s="53">
        <v>0</v>
      </c>
      <c r="T276" s="50">
        <v>7</v>
      </c>
      <c r="U276" s="53">
        <f t="shared" si="66"/>
        <v>0.875</v>
      </c>
      <c r="V276" s="55"/>
      <c r="W276" s="74">
        <v>0</v>
      </c>
    </row>
    <row r="277" spans="1:23" ht="15" customHeight="1">
      <c r="A277" s="48" t="s">
        <v>296</v>
      </c>
      <c r="B277" s="56"/>
      <c r="C277" s="50" t="s">
        <v>1065</v>
      </c>
      <c r="D277" s="50" t="s">
        <v>36</v>
      </c>
      <c r="E277" s="50" t="s">
        <v>591</v>
      </c>
      <c r="F277" s="1093" t="str">
        <f t="shared" si="67"/>
        <v>石田病院病棟1</v>
      </c>
      <c r="G277" s="51" t="s">
        <v>2689</v>
      </c>
      <c r="H277" s="50" t="s">
        <v>2716</v>
      </c>
      <c r="I277" s="50">
        <v>40</v>
      </c>
      <c r="J277" s="50">
        <v>35</v>
      </c>
      <c r="K277" s="50">
        <v>30</v>
      </c>
      <c r="L277" s="50">
        <v>50</v>
      </c>
      <c r="M277" s="50">
        <v>11927</v>
      </c>
      <c r="N277" s="50">
        <v>49</v>
      </c>
      <c r="O277" s="52">
        <f t="shared" si="63"/>
        <v>32.676712328767124</v>
      </c>
      <c r="P277" s="53">
        <f t="shared" si="64"/>
        <v>0.81691780821917803</v>
      </c>
      <c r="Q277" s="54">
        <f t="shared" si="65"/>
        <v>240.94949494949495</v>
      </c>
      <c r="R277" s="50">
        <v>3</v>
      </c>
      <c r="S277" s="53">
        <v>0</v>
      </c>
      <c r="T277" s="50">
        <v>0</v>
      </c>
      <c r="U277" s="53">
        <f t="shared" si="66"/>
        <v>0</v>
      </c>
      <c r="V277" s="55"/>
      <c r="W277" s="74">
        <v>0</v>
      </c>
    </row>
    <row r="278" spans="1:23" ht="15" customHeight="1">
      <c r="A278" s="48" t="s">
        <v>296</v>
      </c>
      <c r="B278" s="56"/>
      <c r="C278" s="50" t="s">
        <v>1065</v>
      </c>
      <c r="D278" s="50" t="s">
        <v>464</v>
      </c>
      <c r="E278" s="50" t="s">
        <v>696</v>
      </c>
      <c r="F278" s="1093" t="str">
        <f t="shared" si="67"/>
        <v>金沢循環器病院４階病棟</v>
      </c>
      <c r="G278" s="51" t="s">
        <v>2695</v>
      </c>
      <c r="H278" s="50" t="s">
        <v>2716</v>
      </c>
      <c r="I278" s="50">
        <v>50</v>
      </c>
      <c r="J278" s="50">
        <v>50</v>
      </c>
      <c r="K278" s="50">
        <v>38</v>
      </c>
      <c r="L278" s="50">
        <v>26</v>
      </c>
      <c r="M278" s="50">
        <v>16470</v>
      </c>
      <c r="N278" s="50">
        <v>37</v>
      </c>
      <c r="O278" s="52">
        <f t="shared" si="63"/>
        <v>45.123287671232873</v>
      </c>
      <c r="P278" s="53">
        <f t="shared" si="64"/>
        <v>0.90246575342465751</v>
      </c>
      <c r="Q278" s="54">
        <f t="shared" si="65"/>
        <v>522.85714285714289</v>
      </c>
      <c r="R278" s="50">
        <v>0</v>
      </c>
      <c r="S278" s="53">
        <v>0</v>
      </c>
      <c r="T278" s="50">
        <v>13</v>
      </c>
      <c r="U278" s="53">
        <f t="shared" si="66"/>
        <v>0.5</v>
      </c>
      <c r="V278" s="55"/>
      <c r="W278" s="74">
        <v>0</v>
      </c>
    </row>
    <row r="279" spans="1:23" ht="15" customHeight="1">
      <c r="A279" s="48" t="s">
        <v>296</v>
      </c>
      <c r="B279" s="56"/>
      <c r="C279" s="50" t="s">
        <v>1065</v>
      </c>
      <c r="D279" s="50" t="s">
        <v>464</v>
      </c>
      <c r="E279" s="50" t="s">
        <v>697</v>
      </c>
      <c r="F279" s="1093" t="str">
        <f t="shared" si="67"/>
        <v>金沢循環器病院６階病棟</v>
      </c>
      <c r="G279" s="51" t="s">
        <v>2695</v>
      </c>
      <c r="H279" s="50" t="s">
        <v>2716</v>
      </c>
      <c r="I279" s="50">
        <v>50</v>
      </c>
      <c r="J279" s="50">
        <v>50</v>
      </c>
      <c r="K279" s="50">
        <v>39</v>
      </c>
      <c r="L279" s="50">
        <v>24</v>
      </c>
      <c r="M279" s="50">
        <v>17034</v>
      </c>
      <c r="N279" s="50">
        <v>38</v>
      </c>
      <c r="O279" s="52">
        <f t="shared" si="63"/>
        <v>46.668493150684931</v>
      </c>
      <c r="P279" s="53">
        <f t="shared" si="64"/>
        <v>0.93336986301369862</v>
      </c>
      <c r="Q279" s="54">
        <f t="shared" si="65"/>
        <v>549.48387096774195</v>
      </c>
      <c r="R279" s="50">
        <v>3</v>
      </c>
      <c r="S279" s="53">
        <v>0</v>
      </c>
      <c r="T279" s="50">
        <v>14</v>
      </c>
      <c r="U279" s="53">
        <f t="shared" si="66"/>
        <v>0.58333333333333337</v>
      </c>
      <c r="V279" s="55"/>
      <c r="W279" s="74">
        <v>0</v>
      </c>
    </row>
    <row r="280" spans="1:23" ht="15" customHeight="1">
      <c r="A280" s="48" t="s">
        <v>296</v>
      </c>
      <c r="B280" s="56"/>
      <c r="C280" s="50" t="s">
        <v>1065</v>
      </c>
      <c r="D280" s="50" t="s">
        <v>34</v>
      </c>
      <c r="E280" s="50" t="s">
        <v>317</v>
      </c>
      <c r="F280" s="1093" t="str">
        <f t="shared" si="67"/>
        <v>川北病院1病棟</v>
      </c>
      <c r="G280" s="51" t="s">
        <v>2689</v>
      </c>
      <c r="H280" s="50" t="s">
        <v>2716</v>
      </c>
      <c r="I280" s="50">
        <v>58</v>
      </c>
      <c r="J280" s="50">
        <v>36</v>
      </c>
      <c r="K280" s="50">
        <v>28</v>
      </c>
      <c r="L280" s="50">
        <v>43</v>
      </c>
      <c r="M280" s="50">
        <v>11806</v>
      </c>
      <c r="N280" s="50">
        <v>48</v>
      </c>
      <c r="O280" s="52">
        <f t="shared" si="63"/>
        <v>32.345205479452055</v>
      </c>
      <c r="P280" s="53">
        <f t="shared" si="64"/>
        <v>0.55767595654227675</v>
      </c>
      <c r="Q280" s="54">
        <f t="shared" si="65"/>
        <v>259.47252747252747</v>
      </c>
      <c r="R280" s="50">
        <v>24</v>
      </c>
      <c r="S280" s="53">
        <v>0</v>
      </c>
      <c r="T280" s="50">
        <v>0</v>
      </c>
      <c r="U280" s="53">
        <f t="shared" si="66"/>
        <v>0</v>
      </c>
      <c r="V280" s="55"/>
      <c r="W280" s="74">
        <v>0</v>
      </c>
    </row>
    <row r="281" spans="1:23" ht="15" customHeight="1">
      <c r="A281" s="48" t="s">
        <v>296</v>
      </c>
      <c r="B281" s="56"/>
      <c r="C281" s="50" t="s">
        <v>1065</v>
      </c>
      <c r="D281" s="50" t="s">
        <v>2785</v>
      </c>
      <c r="E281" s="50" t="s">
        <v>701</v>
      </c>
      <c r="F281" s="1093" t="str">
        <f t="shared" si="67"/>
        <v>千木病院２階西</v>
      </c>
      <c r="G281" s="51" t="s">
        <v>2684</v>
      </c>
      <c r="H281" s="50" t="s">
        <v>2716</v>
      </c>
      <c r="I281" s="50">
        <v>52</v>
      </c>
      <c r="J281" s="50">
        <v>52</v>
      </c>
      <c r="K281" s="50">
        <v>47</v>
      </c>
      <c r="L281" s="50">
        <v>63</v>
      </c>
      <c r="M281" s="50">
        <v>18312</v>
      </c>
      <c r="N281" s="50">
        <v>65</v>
      </c>
      <c r="O281" s="52">
        <f t="shared" si="63"/>
        <v>50.169863013698631</v>
      </c>
      <c r="P281" s="53">
        <f t="shared" si="64"/>
        <v>0.9648050579557429</v>
      </c>
      <c r="Q281" s="54">
        <f t="shared" si="65"/>
        <v>286.125</v>
      </c>
      <c r="R281" s="50">
        <v>0</v>
      </c>
      <c r="S281" s="53">
        <v>0</v>
      </c>
      <c r="T281" s="50">
        <v>2</v>
      </c>
      <c r="U281" s="53">
        <f t="shared" si="66"/>
        <v>3.1746031746031744E-2</v>
      </c>
      <c r="V281" s="55"/>
      <c r="W281" s="74">
        <v>0</v>
      </c>
    </row>
    <row r="282" spans="1:23" ht="15" customHeight="1">
      <c r="A282" s="48" t="s">
        <v>296</v>
      </c>
      <c r="B282" s="56"/>
      <c r="C282" s="50" t="s">
        <v>1065</v>
      </c>
      <c r="D282" s="50" t="s">
        <v>2785</v>
      </c>
      <c r="E282" s="50" t="s">
        <v>702</v>
      </c>
      <c r="F282" s="1093" t="str">
        <f t="shared" si="67"/>
        <v>千木病院２階東</v>
      </c>
      <c r="G282" s="51" t="s">
        <v>2684</v>
      </c>
      <c r="H282" s="50" t="s">
        <v>2716</v>
      </c>
      <c r="I282" s="50">
        <v>48</v>
      </c>
      <c r="J282" s="50">
        <v>48</v>
      </c>
      <c r="K282" s="50">
        <v>43</v>
      </c>
      <c r="L282" s="50">
        <v>47</v>
      </c>
      <c r="M282" s="50">
        <v>16965</v>
      </c>
      <c r="N282" s="50">
        <v>44</v>
      </c>
      <c r="O282" s="52">
        <f t="shared" si="63"/>
        <v>46.479452054794521</v>
      </c>
      <c r="P282" s="53">
        <f t="shared" si="64"/>
        <v>0.96832191780821919</v>
      </c>
      <c r="Q282" s="54">
        <f t="shared" si="65"/>
        <v>372.85714285714283</v>
      </c>
      <c r="R282" s="50">
        <v>0</v>
      </c>
      <c r="S282" s="53">
        <v>0</v>
      </c>
      <c r="T282" s="50">
        <v>3</v>
      </c>
      <c r="U282" s="53">
        <f t="shared" si="66"/>
        <v>6.3829787234042548E-2</v>
      </c>
      <c r="V282" s="55"/>
      <c r="W282" s="74">
        <v>0</v>
      </c>
    </row>
    <row r="283" spans="1:23" ht="15" customHeight="1">
      <c r="A283" s="48" t="s">
        <v>296</v>
      </c>
      <c r="B283" s="56"/>
      <c r="C283" s="50" t="s">
        <v>1065</v>
      </c>
      <c r="D283" s="50" t="s">
        <v>2785</v>
      </c>
      <c r="E283" s="50" t="s">
        <v>703</v>
      </c>
      <c r="F283" s="1093" t="str">
        <f t="shared" si="67"/>
        <v>千木病院３階西</v>
      </c>
      <c r="G283" s="51" t="s">
        <v>2684</v>
      </c>
      <c r="H283" s="50" t="s">
        <v>2716</v>
      </c>
      <c r="I283" s="50">
        <v>52</v>
      </c>
      <c r="J283" s="50">
        <v>52</v>
      </c>
      <c r="K283" s="50">
        <v>45</v>
      </c>
      <c r="L283" s="50">
        <v>74</v>
      </c>
      <c r="M283" s="50">
        <v>17898</v>
      </c>
      <c r="N283" s="50">
        <v>68</v>
      </c>
      <c r="O283" s="52">
        <f t="shared" si="63"/>
        <v>49.035616438356165</v>
      </c>
      <c r="P283" s="53">
        <f t="shared" si="64"/>
        <v>0.94299262381454163</v>
      </c>
      <c r="Q283" s="54">
        <f t="shared" si="65"/>
        <v>252.08450704225353</v>
      </c>
      <c r="R283" s="50">
        <v>0</v>
      </c>
      <c r="S283" s="53">
        <v>0</v>
      </c>
      <c r="T283" s="50">
        <v>4</v>
      </c>
      <c r="U283" s="53">
        <f t="shared" si="66"/>
        <v>5.4054054054054057E-2</v>
      </c>
      <c r="V283" s="55"/>
      <c r="W283" s="74">
        <v>0</v>
      </c>
    </row>
    <row r="284" spans="1:23" ht="15" customHeight="1">
      <c r="A284" s="48" t="s">
        <v>296</v>
      </c>
      <c r="B284" s="56"/>
      <c r="C284" s="50" t="s">
        <v>1065</v>
      </c>
      <c r="D284" s="50" t="s">
        <v>2785</v>
      </c>
      <c r="E284" s="50" t="s">
        <v>704</v>
      </c>
      <c r="F284" s="1093" t="str">
        <f t="shared" si="67"/>
        <v>千木病院３階東</v>
      </c>
      <c r="G284" s="51" t="s">
        <v>2684</v>
      </c>
      <c r="H284" s="50" t="s">
        <v>2716</v>
      </c>
      <c r="I284" s="50">
        <v>48</v>
      </c>
      <c r="J284" s="50">
        <v>48</v>
      </c>
      <c r="K284" s="50">
        <v>41</v>
      </c>
      <c r="L284" s="50">
        <v>47</v>
      </c>
      <c r="M284" s="50">
        <v>16803</v>
      </c>
      <c r="N284" s="50">
        <v>47</v>
      </c>
      <c r="O284" s="52">
        <f t="shared" si="63"/>
        <v>46.035616438356165</v>
      </c>
      <c r="P284" s="53">
        <f t="shared" si="64"/>
        <v>0.95907534246575343</v>
      </c>
      <c r="Q284" s="54">
        <f t="shared" si="65"/>
        <v>357.51063829787233</v>
      </c>
      <c r="R284" s="50">
        <v>0</v>
      </c>
      <c r="S284" s="53">
        <v>0</v>
      </c>
      <c r="T284" s="50">
        <v>0</v>
      </c>
      <c r="U284" s="53">
        <f t="shared" si="66"/>
        <v>0</v>
      </c>
      <c r="V284" s="55"/>
      <c r="W284" s="74">
        <v>0</v>
      </c>
    </row>
    <row r="285" spans="1:23" ht="15" customHeight="1">
      <c r="A285" s="48" t="s">
        <v>296</v>
      </c>
      <c r="B285" s="56"/>
      <c r="C285" s="50" t="s">
        <v>1065</v>
      </c>
      <c r="D285" s="50" t="s">
        <v>2785</v>
      </c>
      <c r="E285" s="50" t="s">
        <v>705</v>
      </c>
      <c r="F285" s="1093" t="str">
        <f t="shared" si="67"/>
        <v>千木病院４階西</v>
      </c>
      <c r="G285" s="51" t="s">
        <v>2684</v>
      </c>
      <c r="H285" s="50" t="s">
        <v>2716</v>
      </c>
      <c r="I285" s="50">
        <v>52</v>
      </c>
      <c r="J285" s="50">
        <v>52</v>
      </c>
      <c r="K285" s="50">
        <v>42</v>
      </c>
      <c r="L285" s="50">
        <v>60</v>
      </c>
      <c r="M285" s="50">
        <v>17978</v>
      </c>
      <c r="N285" s="50">
        <v>51</v>
      </c>
      <c r="O285" s="52">
        <f t="shared" si="63"/>
        <v>49.254794520547946</v>
      </c>
      <c r="P285" s="53">
        <f t="shared" si="64"/>
        <v>0.94720758693361429</v>
      </c>
      <c r="Q285" s="54">
        <f t="shared" si="65"/>
        <v>323.92792792792795</v>
      </c>
      <c r="R285" s="50">
        <v>0</v>
      </c>
      <c r="S285" s="53">
        <v>0</v>
      </c>
      <c r="T285" s="50">
        <v>1</v>
      </c>
      <c r="U285" s="53">
        <f t="shared" si="66"/>
        <v>1.6666666666666666E-2</v>
      </c>
      <c r="V285" s="55"/>
      <c r="W285" s="74">
        <v>0</v>
      </c>
    </row>
    <row r="286" spans="1:23" ht="15" customHeight="1">
      <c r="A286" s="48" t="s">
        <v>296</v>
      </c>
      <c r="B286" s="56"/>
      <c r="C286" s="50" t="s">
        <v>1065</v>
      </c>
      <c r="D286" s="50" t="s">
        <v>2785</v>
      </c>
      <c r="E286" s="50" t="s">
        <v>706</v>
      </c>
      <c r="F286" s="1093" t="str">
        <f t="shared" si="67"/>
        <v>千木病院４階東</v>
      </c>
      <c r="G286" s="51" t="s">
        <v>2684</v>
      </c>
      <c r="H286" s="50" t="s">
        <v>2716</v>
      </c>
      <c r="I286" s="50">
        <v>48</v>
      </c>
      <c r="J286" s="50">
        <v>48</v>
      </c>
      <c r="K286" s="50">
        <v>39</v>
      </c>
      <c r="L286" s="50">
        <v>54</v>
      </c>
      <c r="M286" s="50">
        <v>16633</v>
      </c>
      <c r="N286" s="50">
        <v>48</v>
      </c>
      <c r="O286" s="52">
        <f t="shared" si="63"/>
        <v>45.56986301369863</v>
      </c>
      <c r="P286" s="53">
        <f t="shared" si="64"/>
        <v>0.94937214611872145</v>
      </c>
      <c r="Q286" s="54">
        <f t="shared" si="65"/>
        <v>326.13725490196077</v>
      </c>
      <c r="R286" s="50">
        <v>0</v>
      </c>
      <c r="S286" s="53">
        <v>0</v>
      </c>
      <c r="T286" s="50">
        <v>4</v>
      </c>
      <c r="U286" s="53">
        <f t="shared" si="66"/>
        <v>7.407407407407407E-2</v>
      </c>
      <c r="V286" s="55"/>
      <c r="W286" s="74">
        <v>0</v>
      </c>
    </row>
    <row r="287" spans="1:23" ht="15" customHeight="1">
      <c r="A287" s="48" t="s">
        <v>296</v>
      </c>
      <c r="B287" s="56"/>
      <c r="C287" s="50" t="s">
        <v>1065</v>
      </c>
      <c r="D287" s="50" t="s">
        <v>2785</v>
      </c>
      <c r="E287" s="50" t="s">
        <v>707</v>
      </c>
      <c r="F287" s="1093" t="str">
        <f t="shared" si="67"/>
        <v>千木病院５階西</v>
      </c>
      <c r="G287" s="51" t="s">
        <v>2684</v>
      </c>
      <c r="H287" s="50" t="s">
        <v>2716</v>
      </c>
      <c r="I287" s="50">
        <v>52</v>
      </c>
      <c r="J287" s="50">
        <v>52</v>
      </c>
      <c r="K287" s="50">
        <v>47</v>
      </c>
      <c r="L287" s="50">
        <v>51</v>
      </c>
      <c r="M287" s="50">
        <v>18392</v>
      </c>
      <c r="N287" s="50">
        <v>48</v>
      </c>
      <c r="O287" s="52">
        <f t="shared" si="63"/>
        <v>50.389041095890413</v>
      </c>
      <c r="P287" s="53">
        <f t="shared" si="64"/>
        <v>0.96902002107481555</v>
      </c>
      <c r="Q287" s="54">
        <f t="shared" si="65"/>
        <v>371.55555555555554</v>
      </c>
      <c r="R287" s="50">
        <v>0</v>
      </c>
      <c r="S287" s="53">
        <v>0</v>
      </c>
      <c r="T287" s="50">
        <v>3</v>
      </c>
      <c r="U287" s="53">
        <f t="shared" si="66"/>
        <v>5.8823529411764705E-2</v>
      </c>
      <c r="V287" s="55"/>
      <c r="W287" s="74">
        <v>0</v>
      </c>
    </row>
    <row r="288" spans="1:23" ht="15" customHeight="1">
      <c r="A288" s="48" t="s">
        <v>296</v>
      </c>
      <c r="B288" s="56"/>
      <c r="C288" s="50" t="s">
        <v>1065</v>
      </c>
      <c r="D288" s="50" t="s">
        <v>2785</v>
      </c>
      <c r="E288" s="50" t="s">
        <v>708</v>
      </c>
      <c r="F288" s="1093" t="str">
        <f t="shared" si="67"/>
        <v>千木病院５階東</v>
      </c>
      <c r="G288" s="51" t="s">
        <v>2684</v>
      </c>
      <c r="H288" s="50" t="s">
        <v>2716</v>
      </c>
      <c r="I288" s="50">
        <v>48</v>
      </c>
      <c r="J288" s="50">
        <v>48</v>
      </c>
      <c r="K288" s="50">
        <v>43</v>
      </c>
      <c r="L288" s="50">
        <v>56</v>
      </c>
      <c r="M288" s="50">
        <v>16736</v>
      </c>
      <c r="N288" s="50">
        <v>55</v>
      </c>
      <c r="O288" s="52">
        <f t="shared" si="63"/>
        <v>45.852054794520548</v>
      </c>
      <c r="P288" s="53">
        <f t="shared" si="64"/>
        <v>0.95525114155251145</v>
      </c>
      <c r="Q288" s="54">
        <f t="shared" si="65"/>
        <v>301.54954954954957</v>
      </c>
      <c r="R288" s="50">
        <v>0</v>
      </c>
      <c r="S288" s="53">
        <v>0</v>
      </c>
      <c r="T288" s="50">
        <v>0</v>
      </c>
      <c r="U288" s="53">
        <f t="shared" si="66"/>
        <v>0</v>
      </c>
      <c r="V288" s="55"/>
      <c r="W288" s="74">
        <v>0</v>
      </c>
    </row>
    <row r="289" spans="1:23" ht="15" customHeight="1">
      <c r="A289" s="48" t="s">
        <v>296</v>
      </c>
      <c r="B289" s="56"/>
      <c r="C289" s="50" t="s">
        <v>1065</v>
      </c>
      <c r="D289" s="50" t="s">
        <v>710</v>
      </c>
      <c r="E289" s="50" t="s">
        <v>373</v>
      </c>
      <c r="F289" s="1093" t="str">
        <f t="shared" si="67"/>
        <v>石野病院療養病棟</v>
      </c>
      <c r="G289" s="51" t="s">
        <v>2689</v>
      </c>
      <c r="H289" s="50"/>
      <c r="I289" s="50">
        <v>60</v>
      </c>
      <c r="J289" s="50">
        <v>60</v>
      </c>
      <c r="K289" s="50">
        <v>0</v>
      </c>
      <c r="L289" s="50">
        <v>82</v>
      </c>
      <c r="M289" s="50">
        <v>21149</v>
      </c>
      <c r="N289" s="50">
        <v>81</v>
      </c>
      <c r="O289" s="52">
        <f t="shared" si="63"/>
        <v>57.942465753424656</v>
      </c>
      <c r="P289" s="53">
        <f t="shared" si="64"/>
        <v>0.96570776255707758</v>
      </c>
      <c r="Q289" s="54">
        <f t="shared" si="65"/>
        <v>259.49693251533745</v>
      </c>
      <c r="R289" s="50">
        <v>0</v>
      </c>
      <c r="S289" s="53">
        <v>0</v>
      </c>
      <c r="T289" s="50">
        <v>0</v>
      </c>
      <c r="U289" s="53">
        <v>0</v>
      </c>
      <c r="V289" s="55"/>
      <c r="W289" s="74">
        <v>0</v>
      </c>
    </row>
    <row r="290" spans="1:23" ht="15" customHeight="1">
      <c r="A290" s="48" t="s">
        <v>296</v>
      </c>
      <c r="B290" s="56"/>
      <c r="C290" s="50" t="s">
        <v>1065</v>
      </c>
      <c r="D290" s="50" t="s">
        <v>26</v>
      </c>
      <c r="E290" s="50" t="s">
        <v>373</v>
      </c>
      <c r="F290" s="1093" t="str">
        <f t="shared" si="67"/>
        <v>すずみが丘病院療養病棟</v>
      </c>
      <c r="G290" s="51" t="s">
        <v>2684</v>
      </c>
      <c r="H290" s="50" t="s">
        <v>2716</v>
      </c>
      <c r="I290" s="50">
        <v>60</v>
      </c>
      <c r="J290" s="50">
        <v>49</v>
      </c>
      <c r="K290" s="50">
        <v>36</v>
      </c>
      <c r="L290" s="50">
        <v>135</v>
      </c>
      <c r="M290" s="50">
        <v>15417</v>
      </c>
      <c r="N290" s="50">
        <v>137</v>
      </c>
      <c r="O290" s="52">
        <f t="shared" si="63"/>
        <v>42.238356164383561</v>
      </c>
      <c r="P290" s="53">
        <f t="shared" si="64"/>
        <v>0.70397260273972606</v>
      </c>
      <c r="Q290" s="54">
        <f t="shared" si="65"/>
        <v>113.36029411764706</v>
      </c>
      <c r="R290" s="50">
        <v>0</v>
      </c>
      <c r="S290" s="53">
        <v>0</v>
      </c>
      <c r="T290" s="50">
        <v>11</v>
      </c>
      <c r="U290" s="53">
        <f t="shared" si="66"/>
        <v>8.1481481481481488E-2</v>
      </c>
      <c r="V290" s="55"/>
      <c r="W290" s="74">
        <v>0</v>
      </c>
    </row>
    <row r="291" spans="1:23" ht="15" customHeight="1">
      <c r="A291" s="48" t="s">
        <v>296</v>
      </c>
      <c r="B291" s="56"/>
      <c r="C291" s="50" t="s">
        <v>1065</v>
      </c>
      <c r="D291" s="50" t="s">
        <v>1385</v>
      </c>
      <c r="E291" s="50" t="s">
        <v>1894</v>
      </c>
      <c r="F291" s="1093" t="str">
        <f t="shared" si="67"/>
        <v>金沢古府記念病院新館４階病棟（医療療養病棟）</v>
      </c>
      <c r="G291" s="51" t="s">
        <v>2684</v>
      </c>
      <c r="H291" s="50"/>
      <c r="I291" s="50">
        <v>40</v>
      </c>
      <c r="J291" s="50">
        <v>40</v>
      </c>
      <c r="K291" s="50">
        <v>0</v>
      </c>
      <c r="L291" s="50">
        <v>35</v>
      </c>
      <c r="M291" s="50">
        <v>14457</v>
      </c>
      <c r="N291" s="50">
        <v>31</v>
      </c>
      <c r="O291" s="52">
        <f t="shared" si="63"/>
        <v>39.608219178082194</v>
      </c>
      <c r="P291" s="53">
        <f t="shared" si="64"/>
        <v>0.99020547945205484</v>
      </c>
      <c r="Q291" s="54">
        <f t="shared" si="65"/>
        <v>438.09090909090907</v>
      </c>
      <c r="R291" s="50">
        <v>0</v>
      </c>
      <c r="S291" s="53">
        <v>0</v>
      </c>
      <c r="T291" s="50">
        <v>35</v>
      </c>
      <c r="U291" s="53">
        <f t="shared" si="66"/>
        <v>1</v>
      </c>
      <c r="V291" s="55"/>
      <c r="W291" s="74">
        <v>0</v>
      </c>
    </row>
    <row r="292" spans="1:23" ht="15" customHeight="1">
      <c r="A292" s="48"/>
      <c r="B292" s="56"/>
      <c r="C292" s="50" t="s">
        <v>1201</v>
      </c>
      <c r="D292" s="50" t="s">
        <v>713</v>
      </c>
      <c r="E292" s="50" t="s">
        <v>350</v>
      </c>
      <c r="F292" s="1093" t="str">
        <f t="shared" si="67"/>
        <v>中田内科病院病棟</v>
      </c>
      <c r="G292" s="51" t="s">
        <v>2684</v>
      </c>
      <c r="H292" s="50" t="s">
        <v>2716</v>
      </c>
      <c r="I292" s="50">
        <v>35</v>
      </c>
      <c r="J292" s="50">
        <v>34</v>
      </c>
      <c r="K292" s="50">
        <v>25</v>
      </c>
      <c r="L292" s="50">
        <v>35</v>
      </c>
      <c r="M292" s="50">
        <v>7251</v>
      </c>
      <c r="N292" s="50">
        <v>33</v>
      </c>
      <c r="O292" s="52">
        <f t="shared" si="63"/>
        <v>19.865753424657534</v>
      </c>
      <c r="P292" s="53">
        <f t="shared" si="64"/>
        <v>0.56759295499021523</v>
      </c>
      <c r="Q292" s="54">
        <f t="shared" si="65"/>
        <v>213.26470588235293</v>
      </c>
      <c r="R292" s="50">
        <v>0</v>
      </c>
      <c r="S292" s="53">
        <v>0</v>
      </c>
      <c r="T292" s="50">
        <v>0</v>
      </c>
      <c r="U292" s="53">
        <f t="shared" si="66"/>
        <v>0</v>
      </c>
      <c r="V292" s="55"/>
      <c r="W292" s="74"/>
    </row>
    <row r="293" spans="1:23" ht="15" customHeight="1">
      <c r="A293" s="48" t="s">
        <v>296</v>
      </c>
      <c r="B293" s="56"/>
      <c r="C293" s="50" t="s">
        <v>1201</v>
      </c>
      <c r="D293" s="50" t="s">
        <v>2786</v>
      </c>
      <c r="E293" s="50" t="s">
        <v>716</v>
      </c>
      <c r="F293" s="1093" t="str">
        <f t="shared" si="67"/>
        <v>二ツ屋病院東病棟２階（医療保険）</v>
      </c>
      <c r="G293" s="51" t="s">
        <v>2684</v>
      </c>
      <c r="H293" s="50"/>
      <c r="I293" s="50">
        <v>54</v>
      </c>
      <c r="J293" s="50">
        <v>54</v>
      </c>
      <c r="K293" s="50">
        <v>47</v>
      </c>
      <c r="L293" s="50">
        <v>87</v>
      </c>
      <c r="M293" s="50">
        <v>18854</v>
      </c>
      <c r="N293" s="50">
        <v>89</v>
      </c>
      <c r="O293" s="52">
        <f t="shared" si="63"/>
        <v>51.654794520547945</v>
      </c>
      <c r="P293" s="53">
        <f t="shared" si="64"/>
        <v>0.95657026889903607</v>
      </c>
      <c r="Q293" s="54">
        <f t="shared" si="65"/>
        <v>214.25</v>
      </c>
      <c r="R293" s="50">
        <v>22</v>
      </c>
      <c r="S293" s="53">
        <v>0</v>
      </c>
      <c r="T293" s="50">
        <v>24</v>
      </c>
      <c r="U293" s="53">
        <f t="shared" si="66"/>
        <v>0.27586206896551724</v>
      </c>
      <c r="V293" s="55"/>
      <c r="W293" s="74">
        <v>0</v>
      </c>
    </row>
    <row r="294" spans="1:23" ht="15" customHeight="1">
      <c r="A294" s="48" t="s">
        <v>296</v>
      </c>
      <c r="B294" s="56"/>
      <c r="C294" s="50" t="s">
        <v>1201</v>
      </c>
      <c r="D294" s="50" t="s">
        <v>2786</v>
      </c>
      <c r="E294" s="50" t="s">
        <v>717</v>
      </c>
      <c r="F294" s="1093" t="str">
        <f t="shared" si="67"/>
        <v>二ツ屋病院南病棟（医療保険）</v>
      </c>
      <c r="G294" s="51" t="s">
        <v>2684</v>
      </c>
      <c r="H294" s="50"/>
      <c r="I294" s="50">
        <v>36</v>
      </c>
      <c r="J294" s="50">
        <v>36</v>
      </c>
      <c r="K294" s="50">
        <v>28</v>
      </c>
      <c r="L294" s="50">
        <v>57</v>
      </c>
      <c r="M294" s="50">
        <v>12567</v>
      </c>
      <c r="N294" s="50">
        <v>59</v>
      </c>
      <c r="O294" s="52">
        <f t="shared" si="63"/>
        <v>34.43013698630137</v>
      </c>
      <c r="P294" s="53">
        <f t="shared" si="64"/>
        <v>0.95639269406392691</v>
      </c>
      <c r="Q294" s="54">
        <f t="shared" si="65"/>
        <v>216.67241379310346</v>
      </c>
      <c r="R294" s="50">
        <v>21</v>
      </c>
      <c r="S294" s="53">
        <v>0</v>
      </c>
      <c r="T294" s="50">
        <v>6</v>
      </c>
      <c r="U294" s="53">
        <f t="shared" si="66"/>
        <v>0.10526315789473684</v>
      </c>
      <c r="V294" s="55"/>
      <c r="W294" s="74">
        <v>0</v>
      </c>
    </row>
    <row r="295" spans="1:23" ht="15" customHeight="1">
      <c r="A295" s="48" t="s">
        <v>296</v>
      </c>
      <c r="B295" s="56"/>
      <c r="C295" s="50" t="s">
        <v>1201</v>
      </c>
      <c r="D295" s="50" t="s">
        <v>2786</v>
      </c>
      <c r="E295" s="50" t="s">
        <v>718</v>
      </c>
      <c r="F295" s="1093" t="str">
        <f t="shared" si="67"/>
        <v>二ツ屋病院西病棟（医療保険）</v>
      </c>
      <c r="G295" s="51" t="s">
        <v>2684</v>
      </c>
      <c r="H295" s="50"/>
      <c r="I295" s="50">
        <v>48</v>
      </c>
      <c r="J295" s="50">
        <v>40</v>
      </c>
      <c r="K295" s="50">
        <v>34</v>
      </c>
      <c r="L295" s="50">
        <v>68</v>
      </c>
      <c r="M295" s="50">
        <v>13974</v>
      </c>
      <c r="N295" s="50">
        <v>68</v>
      </c>
      <c r="O295" s="52">
        <f t="shared" si="63"/>
        <v>38.284931506849318</v>
      </c>
      <c r="P295" s="53">
        <f t="shared" si="64"/>
        <v>0.79760273972602735</v>
      </c>
      <c r="Q295" s="54">
        <f t="shared" si="65"/>
        <v>205.5</v>
      </c>
      <c r="R295" s="50">
        <v>16</v>
      </c>
      <c r="S295" s="53">
        <v>0</v>
      </c>
      <c r="T295" s="50">
        <v>7</v>
      </c>
      <c r="U295" s="53">
        <f t="shared" si="66"/>
        <v>0.10294117647058823</v>
      </c>
      <c r="V295" s="55"/>
      <c r="W295" s="74">
        <v>0</v>
      </c>
    </row>
    <row r="296" spans="1:23" ht="15" customHeight="1">
      <c r="A296" s="48" t="s">
        <v>296</v>
      </c>
      <c r="B296" s="56"/>
      <c r="C296" s="50" t="s">
        <v>1218</v>
      </c>
      <c r="D296" s="50" t="s">
        <v>2787</v>
      </c>
      <c r="E296" s="50" t="s">
        <v>317</v>
      </c>
      <c r="F296" s="1093" t="str">
        <f t="shared" si="67"/>
        <v>みずほ病院1病棟</v>
      </c>
      <c r="G296" s="51" t="s">
        <v>2684</v>
      </c>
      <c r="H296" s="50" t="s">
        <v>2716</v>
      </c>
      <c r="I296" s="50">
        <v>40</v>
      </c>
      <c r="J296" s="50">
        <v>40</v>
      </c>
      <c r="K296" s="50">
        <v>30</v>
      </c>
      <c r="L296" s="50">
        <v>109</v>
      </c>
      <c r="M296" s="50">
        <v>12818</v>
      </c>
      <c r="N296" s="50">
        <v>110</v>
      </c>
      <c r="O296" s="52">
        <f t="shared" si="63"/>
        <v>35.11780821917808</v>
      </c>
      <c r="P296" s="53">
        <f t="shared" si="64"/>
        <v>0.8779452054794521</v>
      </c>
      <c r="Q296" s="54">
        <f t="shared" si="65"/>
        <v>117.05936073059361</v>
      </c>
      <c r="R296" s="50">
        <v>0</v>
      </c>
      <c r="S296" s="53">
        <v>0</v>
      </c>
      <c r="T296" s="50">
        <v>0</v>
      </c>
      <c r="U296" s="53">
        <f t="shared" si="66"/>
        <v>0</v>
      </c>
      <c r="V296" s="55"/>
      <c r="W296" s="74">
        <v>0</v>
      </c>
    </row>
    <row r="297" spans="1:23" ht="15" customHeight="1">
      <c r="A297" s="48" t="s">
        <v>296</v>
      </c>
      <c r="B297" s="56"/>
      <c r="C297" s="50" t="s">
        <v>1218</v>
      </c>
      <c r="D297" s="50" t="s">
        <v>2787</v>
      </c>
      <c r="E297" s="50" t="s">
        <v>362</v>
      </c>
      <c r="F297" s="1093" t="str">
        <f t="shared" si="67"/>
        <v>みずほ病院2病棟</v>
      </c>
      <c r="G297" s="51" t="s">
        <v>2684</v>
      </c>
      <c r="H297" s="50" t="s">
        <v>2716</v>
      </c>
      <c r="I297" s="50">
        <v>39</v>
      </c>
      <c r="J297" s="50">
        <v>39</v>
      </c>
      <c r="K297" s="50">
        <v>30</v>
      </c>
      <c r="L297" s="50">
        <v>95</v>
      </c>
      <c r="M297" s="50">
        <v>12786</v>
      </c>
      <c r="N297" s="50">
        <v>95</v>
      </c>
      <c r="O297" s="52">
        <f t="shared" si="63"/>
        <v>35.030136986301372</v>
      </c>
      <c r="P297" s="53">
        <f t="shared" si="64"/>
        <v>0.8982086406743941</v>
      </c>
      <c r="Q297" s="54">
        <f t="shared" si="65"/>
        <v>134.58947368421053</v>
      </c>
      <c r="R297" s="50">
        <v>0</v>
      </c>
      <c r="S297" s="53">
        <v>0</v>
      </c>
      <c r="T297" s="50">
        <v>0</v>
      </c>
      <c r="U297" s="53">
        <f t="shared" si="66"/>
        <v>0</v>
      </c>
      <c r="V297" s="55"/>
      <c r="W297" s="74">
        <v>0</v>
      </c>
    </row>
    <row r="298" spans="1:23" ht="15" customHeight="1">
      <c r="A298" s="48" t="s">
        <v>296</v>
      </c>
      <c r="B298" s="56"/>
      <c r="C298" s="50" t="s">
        <v>1224</v>
      </c>
      <c r="D298" s="50" t="s">
        <v>38</v>
      </c>
      <c r="E298" s="50" t="s">
        <v>317</v>
      </c>
      <c r="F298" s="1093" t="str">
        <f t="shared" si="67"/>
        <v>内灘温泉病院1病棟</v>
      </c>
      <c r="G298" s="51" t="s">
        <v>2684</v>
      </c>
      <c r="H298" s="50"/>
      <c r="I298" s="50">
        <v>40</v>
      </c>
      <c r="J298" s="50">
        <v>40</v>
      </c>
      <c r="K298" s="50">
        <v>0</v>
      </c>
      <c r="L298" s="50">
        <v>35</v>
      </c>
      <c r="M298" s="50">
        <v>13945</v>
      </c>
      <c r="N298" s="50">
        <v>36</v>
      </c>
      <c r="O298" s="52">
        <f t="shared" si="63"/>
        <v>38.205479452054796</v>
      </c>
      <c r="P298" s="53">
        <f t="shared" si="64"/>
        <v>0.95513698630136989</v>
      </c>
      <c r="Q298" s="54">
        <f t="shared" si="65"/>
        <v>392.81690140845069</v>
      </c>
      <c r="R298" s="50">
        <v>0</v>
      </c>
      <c r="S298" s="53">
        <v>0</v>
      </c>
      <c r="T298" s="50">
        <v>0</v>
      </c>
      <c r="U298" s="53">
        <f t="shared" si="66"/>
        <v>0</v>
      </c>
      <c r="V298" s="55"/>
      <c r="W298" s="74">
        <v>0</v>
      </c>
    </row>
    <row r="299" spans="1:23" ht="15" customHeight="1">
      <c r="A299" s="48" t="s">
        <v>296</v>
      </c>
      <c r="B299" s="56"/>
      <c r="C299" s="50" t="s">
        <v>1224</v>
      </c>
      <c r="D299" s="50" t="s">
        <v>38</v>
      </c>
      <c r="E299" s="50" t="s">
        <v>362</v>
      </c>
      <c r="F299" s="1093" t="str">
        <f t="shared" si="67"/>
        <v>内灘温泉病院2病棟</v>
      </c>
      <c r="G299" s="51" t="s">
        <v>2684</v>
      </c>
      <c r="H299" s="50"/>
      <c r="I299" s="50">
        <v>40</v>
      </c>
      <c r="J299" s="50">
        <v>40</v>
      </c>
      <c r="K299" s="50">
        <v>0</v>
      </c>
      <c r="L299" s="50">
        <v>34</v>
      </c>
      <c r="M299" s="50">
        <v>14256</v>
      </c>
      <c r="N299" s="50">
        <v>34</v>
      </c>
      <c r="O299" s="52">
        <f t="shared" si="63"/>
        <v>39.057534246575344</v>
      </c>
      <c r="P299" s="53">
        <f t="shared" si="64"/>
        <v>0.97643835616438357</v>
      </c>
      <c r="Q299" s="54">
        <f t="shared" si="65"/>
        <v>419.29411764705884</v>
      </c>
      <c r="R299" s="50">
        <v>0</v>
      </c>
      <c r="S299" s="53">
        <v>0</v>
      </c>
      <c r="T299" s="50">
        <v>0</v>
      </c>
      <c r="U299" s="53">
        <f t="shared" si="66"/>
        <v>0</v>
      </c>
      <c r="V299" s="55"/>
      <c r="W299" s="74">
        <v>0</v>
      </c>
    </row>
    <row r="300" spans="1:23" ht="15" customHeight="1">
      <c r="A300" s="48"/>
      <c r="B300" s="56"/>
      <c r="C300" s="57" t="s">
        <v>335</v>
      </c>
      <c r="D300" s="58"/>
      <c r="E300" s="58"/>
      <c r="F300" s="1093" t="str">
        <f t="shared" si="67"/>
        <v/>
      </c>
      <c r="G300" s="59"/>
      <c r="H300" s="60"/>
      <c r="I300" s="63">
        <v>19</v>
      </c>
      <c r="J300" s="63">
        <v>18</v>
      </c>
      <c r="K300" s="63">
        <v>8</v>
      </c>
      <c r="L300" s="63">
        <v>119</v>
      </c>
      <c r="M300" s="63">
        <v>4859</v>
      </c>
      <c r="N300" s="63">
        <v>121</v>
      </c>
      <c r="O300" s="52">
        <f t="shared" si="63"/>
        <v>13.312328767123288</v>
      </c>
      <c r="P300" s="70">
        <f t="shared" si="64"/>
        <v>0.70064888248017299</v>
      </c>
      <c r="Q300" s="71">
        <f t="shared" si="65"/>
        <v>40.491666666666667</v>
      </c>
      <c r="R300" s="61"/>
      <c r="S300" s="1013"/>
      <c r="T300" s="61"/>
      <c r="U300" s="61"/>
      <c r="V300" s="72"/>
      <c r="W300" s="74"/>
    </row>
    <row r="301" spans="1:23" ht="15" customHeight="1">
      <c r="A301" s="48"/>
      <c r="B301" s="56"/>
      <c r="C301" s="57" t="s">
        <v>288</v>
      </c>
      <c r="D301" s="58"/>
      <c r="E301" s="58"/>
      <c r="F301" s="1093" t="str">
        <f t="shared" si="67"/>
        <v/>
      </c>
      <c r="G301" s="59"/>
      <c r="H301" s="60"/>
      <c r="I301" s="63">
        <f t="shared" ref="I301:N301" si="68">SUM(I245:I300)</f>
        <v>2609</v>
      </c>
      <c r="J301" s="63">
        <f t="shared" si="68"/>
        <v>2502</v>
      </c>
      <c r="K301" s="63">
        <f t="shared" si="68"/>
        <v>1622</v>
      </c>
      <c r="L301" s="63">
        <f t="shared" si="68"/>
        <v>3348</v>
      </c>
      <c r="M301" s="63">
        <f t="shared" si="68"/>
        <v>740818</v>
      </c>
      <c r="N301" s="63">
        <f t="shared" si="68"/>
        <v>3374</v>
      </c>
      <c r="O301" s="69">
        <f t="shared" si="63"/>
        <v>2029.6383561643836</v>
      </c>
      <c r="P301" s="70">
        <f t="shared" si="64"/>
        <v>0.77793727718067596</v>
      </c>
      <c r="Q301" s="71">
        <f t="shared" si="65"/>
        <v>220.41594763463254</v>
      </c>
      <c r="R301" s="63">
        <f>SUM(R245:R300)</f>
        <v>89</v>
      </c>
      <c r="S301" s="1013"/>
      <c r="T301" s="63">
        <f>SUM(T245:T300)</f>
        <v>733</v>
      </c>
      <c r="U301" s="53">
        <f t="shared" ref="U301" si="69">T301/L301</f>
        <v>0.21893667861409796</v>
      </c>
      <c r="V301" s="73"/>
      <c r="W301" s="74"/>
    </row>
    <row r="302" spans="1:23" ht="15" customHeight="1">
      <c r="A302" s="48"/>
      <c r="B302" s="63"/>
      <c r="C302" s="184" t="s">
        <v>289</v>
      </c>
      <c r="D302" s="185"/>
      <c r="E302" s="185"/>
      <c r="F302" s="1093" t="str">
        <f t="shared" si="67"/>
        <v/>
      </c>
      <c r="G302" s="186"/>
      <c r="H302" s="187"/>
      <c r="I302" s="188">
        <v>1913</v>
      </c>
      <c r="J302" s="189"/>
      <c r="K302" s="189"/>
      <c r="L302" s="189"/>
      <c r="M302" s="189"/>
      <c r="N302" s="189"/>
      <c r="O302" s="190">
        <v>1760</v>
      </c>
      <c r="P302" s="191">
        <v>0.92</v>
      </c>
      <c r="Q302" s="189"/>
      <c r="R302" s="189"/>
      <c r="S302" s="1014"/>
      <c r="T302" s="189"/>
      <c r="U302" s="189"/>
      <c r="V302" s="193"/>
      <c r="W302" s="74"/>
    </row>
    <row r="303" spans="1:23" ht="15" customHeight="1">
      <c r="A303" s="48"/>
      <c r="B303" s="49" t="s">
        <v>382</v>
      </c>
      <c r="C303" s="57" t="s">
        <v>288</v>
      </c>
      <c r="D303" s="58"/>
      <c r="E303" s="58"/>
      <c r="F303" s="1093" t="str">
        <f t="shared" si="67"/>
        <v/>
      </c>
      <c r="G303" s="59"/>
      <c r="H303" s="60"/>
      <c r="I303" s="63">
        <f t="shared" ref="I303:N303" si="70">SUM(I301,I243)</f>
        <v>9089</v>
      </c>
      <c r="J303" s="63">
        <f t="shared" si="70"/>
        <v>8537</v>
      </c>
      <c r="K303" s="63">
        <f t="shared" si="70"/>
        <v>3674</v>
      </c>
      <c r="L303" s="63">
        <f t="shared" si="70"/>
        <v>133061</v>
      </c>
      <c r="M303" s="63">
        <f t="shared" si="70"/>
        <v>2394321</v>
      </c>
      <c r="N303" s="63">
        <f t="shared" si="70"/>
        <v>133202</v>
      </c>
      <c r="O303" s="69">
        <f>M303/365</f>
        <v>6559.783561643836</v>
      </c>
      <c r="P303" s="70">
        <f>M303/(I303*365)</f>
        <v>0.72172775460928984</v>
      </c>
      <c r="Q303" s="71">
        <f>M303/((L303+N303)/2)</f>
        <v>17.984631736290812</v>
      </c>
      <c r="R303" s="63">
        <f>SUM(R301,R243)</f>
        <v>24621</v>
      </c>
      <c r="S303" s="1013"/>
      <c r="T303" s="63">
        <f>SUM(T301,T243)</f>
        <v>21529</v>
      </c>
      <c r="U303" s="53">
        <f t="shared" ref="U303" si="71">T303/L303</f>
        <v>0.16179797235854232</v>
      </c>
      <c r="V303" s="73"/>
      <c r="W303" s="74"/>
    </row>
    <row r="304" spans="1:23" ht="15" customHeight="1">
      <c r="A304" s="48"/>
      <c r="B304" s="63"/>
      <c r="C304" s="184" t="s">
        <v>289</v>
      </c>
      <c r="D304" s="185"/>
      <c r="E304" s="185"/>
      <c r="F304" s="1093" t="str">
        <f t="shared" si="67"/>
        <v/>
      </c>
      <c r="G304" s="186"/>
      <c r="H304" s="187"/>
      <c r="I304" s="188">
        <v>8160</v>
      </c>
      <c r="J304" s="189"/>
      <c r="K304" s="189"/>
      <c r="L304" s="189"/>
      <c r="M304" s="189"/>
      <c r="N304" s="189"/>
      <c r="O304" s="190">
        <v>6923</v>
      </c>
      <c r="P304" s="194" t="s">
        <v>360</v>
      </c>
      <c r="Q304" s="189"/>
      <c r="R304" s="189"/>
      <c r="S304" s="1014"/>
      <c r="T304" s="189"/>
      <c r="U304" s="189"/>
      <c r="V304" s="193"/>
      <c r="W304" s="74"/>
    </row>
    <row r="305" spans="1:23" ht="15" customHeight="1">
      <c r="A305" s="48" t="s">
        <v>282</v>
      </c>
      <c r="B305" s="85" t="s">
        <v>383</v>
      </c>
      <c r="C305" s="90" t="s">
        <v>1065</v>
      </c>
      <c r="D305" s="90" t="s">
        <v>2777</v>
      </c>
      <c r="E305" s="90" t="s">
        <v>661</v>
      </c>
      <c r="F305" s="1093" t="str">
        <f t="shared" si="67"/>
        <v>敬愛病院本館2.3F</v>
      </c>
      <c r="G305" s="195" t="s">
        <v>2684</v>
      </c>
      <c r="H305" s="90"/>
      <c r="I305" s="90">
        <v>60</v>
      </c>
      <c r="J305" s="90">
        <v>47</v>
      </c>
      <c r="K305" s="90">
        <v>0</v>
      </c>
      <c r="L305" s="90">
        <v>17</v>
      </c>
      <c r="M305" s="90">
        <v>14786</v>
      </c>
      <c r="N305" s="90">
        <v>34</v>
      </c>
      <c r="O305" s="91">
        <f t="shared" ref="O305:O312" si="72">M305/365</f>
        <v>40.509589041095893</v>
      </c>
      <c r="P305" s="196">
        <f>M305/(I305*365)</f>
        <v>0.67515981735159813</v>
      </c>
      <c r="Q305" s="197">
        <f>M305/((L305+N305)/2)</f>
        <v>579.84313725490199</v>
      </c>
      <c r="R305" s="90">
        <v>0</v>
      </c>
      <c r="S305" s="196">
        <v>0</v>
      </c>
      <c r="T305" s="90">
        <v>0</v>
      </c>
      <c r="U305" s="196">
        <f>T305/L305</f>
        <v>0</v>
      </c>
      <c r="V305" s="198"/>
      <c r="W305" s="74">
        <v>0</v>
      </c>
    </row>
    <row r="306" spans="1:23" ht="15" customHeight="1">
      <c r="A306" s="48"/>
      <c r="B306" s="199"/>
      <c r="C306" s="90" t="s">
        <v>1065</v>
      </c>
      <c r="D306" s="90" t="s">
        <v>2777</v>
      </c>
      <c r="E306" s="90" t="s">
        <v>722</v>
      </c>
      <c r="F306" s="1093" t="str">
        <f t="shared" si="67"/>
        <v>敬愛病院本館4.5F</v>
      </c>
      <c r="G306" s="195" t="s">
        <v>2684</v>
      </c>
      <c r="H306" s="90"/>
      <c r="I306" s="90">
        <v>60</v>
      </c>
      <c r="J306" s="90">
        <v>0</v>
      </c>
      <c r="K306" s="90">
        <v>0</v>
      </c>
      <c r="L306" s="90">
        <v>0</v>
      </c>
      <c r="M306" s="90">
        <v>0</v>
      </c>
      <c r="N306" s="90">
        <v>0</v>
      </c>
      <c r="O306" s="91">
        <f t="shared" si="72"/>
        <v>0</v>
      </c>
      <c r="P306" s="196">
        <f>M306/(I306*365)</f>
        <v>0</v>
      </c>
      <c r="Q306" s="197">
        <v>0</v>
      </c>
      <c r="R306" s="90">
        <v>0</v>
      </c>
      <c r="S306" s="196">
        <v>0</v>
      </c>
      <c r="T306" s="90">
        <v>0</v>
      </c>
      <c r="U306" s="1016">
        <v>0</v>
      </c>
      <c r="V306" s="198"/>
      <c r="W306" s="74"/>
    </row>
    <row r="307" spans="1:23" ht="15" customHeight="1">
      <c r="A307" s="48"/>
      <c r="B307" s="199"/>
      <c r="C307" s="90" t="s">
        <v>1065</v>
      </c>
      <c r="D307" s="90" t="s">
        <v>20</v>
      </c>
      <c r="E307" s="90" t="s">
        <v>480</v>
      </c>
      <c r="F307" s="1093" t="str">
        <f t="shared" si="67"/>
        <v>石川県立中央病院９階西病棟</v>
      </c>
      <c r="G307" s="195" t="s">
        <v>2788</v>
      </c>
      <c r="H307" s="90"/>
      <c r="I307" s="90">
        <v>48</v>
      </c>
      <c r="J307" s="90">
        <v>0</v>
      </c>
      <c r="K307" s="90">
        <v>0</v>
      </c>
      <c r="L307" s="90">
        <v>0</v>
      </c>
      <c r="M307" s="90">
        <v>0</v>
      </c>
      <c r="N307" s="90">
        <v>0</v>
      </c>
      <c r="O307" s="91">
        <f t="shared" si="72"/>
        <v>0</v>
      </c>
      <c r="P307" s="196">
        <f>M307/(I307*365)</f>
        <v>0</v>
      </c>
      <c r="Q307" s="197">
        <v>0</v>
      </c>
      <c r="R307" s="90">
        <v>0</v>
      </c>
      <c r="S307" s="196">
        <v>0</v>
      </c>
      <c r="T307" s="90">
        <v>0</v>
      </c>
      <c r="U307" s="1016">
        <v>0</v>
      </c>
      <c r="V307" s="198"/>
      <c r="W307" s="74"/>
    </row>
    <row r="308" spans="1:23" ht="15" customHeight="1">
      <c r="A308" s="48"/>
      <c r="B308" s="199"/>
      <c r="C308" s="90" t="s">
        <v>1065</v>
      </c>
      <c r="D308" s="90" t="s">
        <v>20</v>
      </c>
      <c r="E308" s="90" t="s">
        <v>482</v>
      </c>
      <c r="F308" s="1093" t="str">
        <f t="shared" si="67"/>
        <v>石川県立中央病院救急病棟</v>
      </c>
      <c r="G308" s="195" t="s">
        <v>2788</v>
      </c>
      <c r="H308" s="90"/>
      <c r="I308" s="90">
        <v>14</v>
      </c>
      <c r="J308" s="90">
        <v>0</v>
      </c>
      <c r="K308" s="90">
        <v>0</v>
      </c>
      <c r="L308" s="90">
        <v>0</v>
      </c>
      <c r="M308" s="90">
        <v>0</v>
      </c>
      <c r="N308" s="90">
        <v>0</v>
      </c>
      <c r="O308" s="91">
        <f t="shared" si="72"/>
        <v>0</v>
      </c>
      <c r="P308" s="196">
        <f>M308/(I308*365)</f>
        <v>0</v>
      </c>
      <c r="Q308" s="197">
        <v>0</v>
      </c>
      <c r="R308" s="90">
        <v>0</v>
      </c>
      <c r="S308" s="196">
        <v>0</v>
      </c>
      <c r="T308" s="90">
        <v>0</v>
      </c>
      <c r="U308" s="1016">
        <v>0</v>
      </c>
      <c r="V308" s="198"/>
      <c r="W308" s="74"/>
    </row>
    <row r="309" spans="1:23" ht="15" customHeight="1">
      <c r="A309" s="48" t="s">
        <v>296</v>
      </c>
      <c r="B309" s="199"/>
      <c r="C309" s="90" t="s">
        <v>1065</v>
      </c>
      <c r="D309" s="90" t="s">
        <v>34</v>
      </c>
      <c r="E309" s="90" t="s">
        <v>362</v>
      </c>
      <c r="F309" s="1093" t="str">
        <f t="shared" si="67"/>
        <v>川北病院2病棟</v>
      </c>
      <c r="G309" s="195" t="s">
        <v>2689</v>
      </c>
      <c r="H309" s="90"/>
      <c r="I309" s="90">
        <v>8</v>
      </c>
      <c r="J309" s="90">
        <v>0</v>
      </c>
      <c r="K309" s="90">
        <v>0</v>
      </c>
      <c r="L309" s="90">
        <v>0</v>
      </c>
      <c r="M309" s="90">
        <v>0</v>
      </c>
      <c r="N309" s="90">
        <v>0</v>
      </c>
      <c r="O309" s="91">
        <f t="shared" si="72"/>
        <v>0</v>
      </c>
      <c r="P309" s="196">
        <f>M309/(I309*365)</f>
        <v>0</v>
      </c>
      <c r="Q309" s="197">
        <v>0</v>
      </c>
      <c r="R309" s="90">
        <v>0</v>
      </c>
      <c r="S309" s="196">
        <v>0</v>
      </c>
      <c r="T309" s="90">
        <v>0</v>
      </c>
      <c r="U309" s="1016">
        <v>0</v>
      </c>
      <c r="V309" s="198"/>
      <c r="W309" s="74">
        <v>0</v>
      </c>
    </row>
    <row r="310" spans="1:23" ht="15" customHeight="1">
      <c r="A310" s="48"/>
      <c r="B310" s="199"/>
      <c r="C310" s="94" t="s">
        <v>335</v>
      </c>
      <c r="D310" s="95"/>
      <c r="E310" s="95"/>
      <c r="F310" s="1093" t="str">
        <f t="shared" si="67"/>
        <v/>
      </c>
      <c r="G310" s="96"/>
      <c r="H310" s="97"/>
      <c r="I310" s="93">
        <v>116</v>
      </c>
      <c r="J310" s="93">
        <v>19</v>
      </c>
      <c r="K310" s="93">
        <v>0</v>
      </c>
      <c r="L310" s="93">
        <v>13</v>
      </c>
      <c r="M310" s="93">
        <v>3470</v>
      </c>
      <c r="N310" s="93">
        <v>28</v>
      </c>
      <c r="O310" s="91">
        <f t="shared" si="72"/>
        <v>9.506849315068493</v>
      </c>
      <c r="P310" s="99">
        <f t="shared" ref="P310" si="73">M310/(I310*365)</f>
        <v>8.19555975436939E-2</v>
      </c>
      <c r="Q310" s="100">
        <f t="shared" ref="Q310" si="74">M310/((L310+N310)/2)</f>
        <v>169.26829268292684</v>
      </c>
      <c r="R310" s="92"/>
      <c r="S310" s="1017"/>
      <c r="T310" s="92"/>
      <c r="U310" s="92"/>
      <c r="V310" s="200"/>
      <c r="W310" s="74"/>
    </row>
    <row r="311" spans="1:23" ht="15" customHeight="1">
      <c r="A311" s="48"/>
      <c r="B311" s="93"/>
      <c r="C311" s="94" t="s">
        <v>288</v>
      </c>
      <c r="D311" s="95"/>
      <c r="E311" s="95"/>
      <c r="F311" s="1093" t="str">
        <f t="shared" si="67"/>
        <v/>
      </c>
      <c r="G311" s="96"/>
      <c r="H311" s="97"/>
      <c r="I311" s="93">
        <f>SUM(I305:I310)</f>
        <v>306</v>
      </c>
      <c r="J311" s="93">
        <f t="shared" ref="J311:N311" si="75">SUM(J305:J310)</f>
        <v>66</v>
      </c>
      <c r="K311" s="93">
        <f t="shared" si="75"/>
        <v>0</v>
      </c>
      <c r="L311" s="93">
        <f t="shared" si="75"/>
        <v>30</v>
      </c>
      <c r="M311" s="93">
        <f t="shared" si="75"/>
        <v>18256</v>
      </c>
      <c r="N311" s="93">
        <f t="shared" si="75"/>
        <v>62</v>
      </c>
      <c r="O311" s="98">
        <f t="shared" si="72"/>
        <v>50.016438356164386</v>
      </c>
      <c r="P311" s="99">
        <f>M311/(I311*365)</f>
        <v>0.16345241292864177</v>
      </c>
      <c r="Q311" s="100">
        <v>0</v>
      </c>
      <c r="R311" s="90">
        <f>SUM(R304:R310)</f>
        <v>0</v>
      </c>
      <c r="S311" s="1017"/>
      <c r="T311" s="92"/>
      <c r="U311" s="92"/>
      <c r="V311" s="101"/>
      <c r="W311" s="74"/>
    </row>
    <row r="312" spans="1:23" ht="15" customHeight="1">
      <c r="A312" s="48"/>
      <c r="B312" s="49" t="s">
        <v>386</v>
      </c>
      <c r="C312" s="57" t="s">
        <v>288</v>
      </c>
      <c r="D312" s="58"/>
      <c r="E312" s="58"/>
      <c r="F312" s="1093" t="str">
        <f t="shared" si="67"/>
        <v/>
      </c>
      <c r="G312" s="59"/>
      <c r="H312" s="60"/>
      <c r="I312" s="63">
        <f>SUM(I311,I303)</f>
        <v>9395</v>
      </c>
      <c r="J312" s="63">
        <f t="shared" ref="J312:N312" si="76">SUM(J311,J303)</f>
        <v>8603</v>
      </c>
      <c r="K312" s="63">
        <f t="shared" si="76"/>
        <v>3674</v>
      </c>
      <c r="L312" s="63">
        <f t="shared" si="76"/>
        <v>133091</v>
      </c>
      <c r="M312" s="63">
        <f t="shared" si="76"/>
        <v>2412577</v>
      </c>
      <c r="N312" s="63">
        <f t="shared" si="76"/>
        <v>133264</v>
      </c>
      <c r="O312" s="69">
        <f t="shared" si="72"/>
        <v>6609.8</v>
      </c>
      <c r="P312" s="70">
        <f>M312/(I312*365)</f>
        <v>0.70354443853113358</v>
      </c>
      <c r="Q312" s="71">
        <f>M312/((L312+N312)/2)</f>
        <v>18.11549999061403</v>
      </c>
      <c r="R312" s="63">
        <f t="shared" ref="R312:T312" si="77">SUM(R311,R303)</f>
        <v>24621</v>
      </c>
      <c r="S312" s="1013"/>
      <c r="T312" s="63">
        <f t="shared" si="77"/>
        <v>21529</v>
      </c>
      <c r="U312" s="53">
        <f t="shared" ref="U312" si="78">T312/L312</f>
        <v>0.16176150152902902</v>
      </c>
      <c r="V312" s="73"/>
      <c r="W312" s="74"/>
    </row>
    <row r="313" spans="1:23" ht="15" customHeight="1">
      <c r="A313" s="48"/>
      <c r="B313" s="63"/>
      <c r="C313" s="184" t="s">
        <v>289</v>
      </c>
      <c r="D313" s="185"/>
      <c r="E313" s="185"/>
      <c r="F313" s="1093" t="str">
        <f t="shared" si="67"/>
        <v/>
      </c>
      <c r="G313" s="186"/>
      <c r="H313" s="187"/>
      <c r="I313" s="188">
        <v>8160</v>
      </c>
      <c r="J313" s="189"/>
      <c r="K313" s="189"/>
      <c r="L313" s="189"/>
      <c r="M313" s="189"/>
      <c r="N313" s="189"/>
      <c r="O313" s="190">
        <v>6923</v>
      </c>
      <c r="P313" s="194" t="s">
        <v>360</v>
      </c>
      <c r="Q313" s="189"/>
      <c r="R313" s="189"/>
      <c r="S313" s="1014"/>
      <c r="T313" s="189"/>
      <c r="U313" s="189"/>
      <c r="V313" s="193"/>
      <c r="W313" s="74"/>
    </row>
    <row r="314" spans="1:23" ht="15" customHeight="1">
      <c r="A314" s="48"/>
      <c r="B314" s="75"/>
      <c r="C314" s="75"/>
      <c r="D314" s="75"/>
      <c r="E314" s="75"/>
      <c r="F314" s="1093" t="str">
        <f t="shared" si="67"/>
        <v/>
      </c>
      <c r="G314" s="76"/>
      <c r="H314" s="75"/>
      <c r="I314" s="75"/>
      <c r="J314" s="75"/>
      <c r="K314" s="75"/>
      <c r="L314" s="75"/>
      <c r="M314" s="75"/>
      <c r="N314" s="75"/>
      <c r="O314" s="77"/>
      <c r="P314" s="78"/>
      <c r="Q314" s="79"/>
      <c r="R314" s="75"/>
      <c r="S314" s="78"/>
      <c r="T314" s="75"/>
      <c r="U314" s="75"/>
      <c r="V314" s="80"/>
      <c r="W314" s="74"/>
    </row>
    <row r="315" spans="1:23" ht="15" customHeight="1">
      <c r="A315" s="48" t="s">
        <v>270</v>
      </c>
      <c r="B315" s="49" t="s">
        <v>389</v>
      </c>
      <c r="C315" s="50" t="s">
        <v>1239</v>
      </c>
      <c r="D315" s="50" t="s">
        <v>67</v>
      </c>
      <c r="E315" s="50" t="s">
        <v>725</v>
      </c>
      <c r="F315" s="1093" t="str">
        <f t="shared" si="67"/>
        <v>恵寿総合病院HCU</v>
      </c>
      <c r="G315" s="51" t="s">
        <v>2684</v>
      </c>
      <c r="H315" s="50" t="s">
        <v>2685</v>
      </c>
      <c r="I315" s="50">
        <v>8</v>
      </c>
      <c r="J315" s="50">
        <v>8</v>
      </c>
      <c r="K315" s="50">
        <v>2</v>
      </c>
      <c r="L315" s="50">
        <v>836</v>
      </c>
      <c r="M315" s="50">
        <v>2200</v>
      </c>
      <c r="N315" s="50">
        <v>847</v>
      </c>
      <c r="O315" s="52">
        <f>M315/365</f>
        <v>6.0273972602739727</v>
      </c>
      <c r="P315" s="53">
        <f>M315/(I315*365)</f>
        <v>0.75342465753424659</v>
      </c>
      <c r="Q315" s="54">
        <f>M315/((L315+N315)/2)</f>
        <v>2.6143790849673203</v>
      </c>
      <c r="R315" s="50">
        <v>535</v>
      </c>
      <c r="S315" s="53">
        <v>0</v>
      </c>
      <c r="T315" s="50">
        <v>275</v>
      </c>
      <c r="U315" s="53">
        <f>T315/L315</f>
        <v>0.32894736842105265</v>
      </c>
      <c r="V315" s="55"/>
      <c r="W315" s="74">
        <v>0</v>
      </c>
    </row>
    <row r="316" spans="1:23" ht="15" customHeight="1">
      <c r="A316" s="48" t="s">
        <v>270</v>
      </c>
      <c r="B316" s="56"/>
      <c r="C316" s="50" t="s">
        <v>1239</v>
      </c>
      <c r="D316" s="50" t="s">
        <v>66</v>
      </c>
      <c r="E316" s="50" t="s">
        <v>393</v>
      </c>
      <c r="F316" s="1093" t="str">
        <f t="shared" si="67"/>
        <v>公立能登総合病院HCU病棟</v>
      </c>
      <c r="G316" s="51" t="s">
        <v>2689</v>
      </c>
      <c r="H316" s="50" t="s">
        <v>2685</v>
      </c>
      <c r="I316" s="50">
        <v>8</v>
      </c>
      <c r="J316" s="50">
        <v>8</v>
      </c>
      <c r="K316" s="50">
        <v>1</v>
      </c>
      <c r="L316" s="50">
        <v>714</v>
      </c>
      <c r="M316" s="50">
        <v>2048</v>
      </c>
      <c r="N316" s="50">
        <v>714</v>
      </c>
      <c r="O316" s="52">
        <f>M316/365</f>
        <v>5.6109589041095891</v>
      </c>
      <c r="P316" s="53">
        <f>M316/(I316*365)</f>
        <v>0.70136986301369864</v>
      </c>
      <c r="Q316" s="54">
        <f>M316/((L316+N316)/2)</f>
        <v>2.8683473389355743</v>
      </c>
      <c r="R316" s="50">
        <v>10</v>
      </c>
      <c r="S316" s="53">
        <v>0</v>
      </c>
      <c r="T316" s="50">
        <v>702</v>
      </c>
      <c r="U316" s="53">
        <f>T316/L316</f>
        <v>0.98319327731092432</v>
      </c>
      <c r="V316" s="55"/>
      <c r="W316" s="74">
        <v>0</v>
      </c>
    </row>
    <row r="317" spans="1:23" ht="15" customHeight="1">
      <c r="A317" s="48" t="s">
        <v>270</v>
      </c>
      <c r="B317" s="56"/>
      <c r="C317" s="50" t="s">
        <v>1239</v>
      </c>
      <c r="D317" s="50" t="s">
        <v>66</v>
      </c>
      <c r="E317" s="50" t="s">
        <v>727</v>
      </c>
      <c r="F317" s="1093" t="str">
        <f t="shared" si="67"/>
        <v>公立能登総合病院救命病棟</v>
      </c>
      <c r="G317" s="51" t="s">
        <v>2688</v>
      </c>
      <c r="H317" s="50" t="s">
        <v>2743</v>
      </c>
      <c r="I317" s="50">
        <v>12</v>
      </c>
      <c r="J317" s="50">
        <v>12</v>
      </c>
      <c r="K317" s="50">
        <v>0</v>
      </c>
      <c r="L317" s="50">
        <v>1130</v>
      </c>
      <c r="M317" s="50">
        <v>3336</v>
      </c>
      <c r="N317" s="50">
        <v>1130</v>
      </c>
      <c r="O317" s="52">
        <f>M317/365</f>
        <v>9.1397260273972609</v>
      </c>
      <c r="P317" s="53">
        <f>M317/(I317*365)</f>
        <v>0.76164383561643834</v>
      </c>
      <c r="Q317" s="54">
        <f>M317/((L317+N317)/2)</f>
        <v>2.9522123893805308</v>
      </c>
      <c r="R317" s="50">
        <v>1101</v>
      </c>
      <c r="S317" s="53">
        <v>0</v>
      </c>
      <c r="T317" s="50">
        <v>11</v>
      </c>
      <c r="U317" s="53">
        <f>T317/L317</f>
        <v>9.7345132743362831E-3</v>
      </c>
      <c r="V317" s="55"/>
      <c r="W317" s="74">
        <v>0</v>
      </c>
    </row>
    <row r="318" spans="1:23" ht="15" customHeight="1">
      <c r="A318" s="48"/>
      <c r="B318" s="56"/>
      <c r="C318" s="57" t="s">
        <v>288</v>
      </c>
      <c r="D318" s="58"/>
      <c r="E318" s="58"/>
      <c r="F318" s="1093" t="str">
        <f t="shared" si="67"/>
        <v/>
      </c>
      <c r="G318" s="59"/>
      <c r="H318" s="60"/>
      <c r="I318" s="63">
        <f t="shared" ref="I318:N318" si="79">SUM(I315:I317)</f>
        <v>28</v>
      </c>
      <c r="J318" s="63">
        <f t="shared" si="79"/>
        <v>28</v>
      </c>
      <c r="K318" s="63">
        <f t="shared" si="79"/>
        <v>3</v>
      </c>
      <c r="L318" s="63">
        <f t="shared" si="79"/>
        <v>2680</v>
      </c>
      <c r="M318" s="63">
        <f t="shared" si="79"/>
        <v>7584</v>
      </c>
      <c r="N318" s="63">
        <f t="shared" si="79"/>
        <v>2691</v>
      </c>
      <c r="O318" s="69">
        <f>M318/365</f>
        <v>20.778082191780822</v>
      </c>
      <c r="P318" s="70">
        <f>M318/(I318*365)</f>
        <v>0.74207436399217219</v>
      </c>
      <c r="Q318" s="71">
        <f>M318/((L318+N318)/2)</f>
        <v>2.8240551107801153</v>
      </c>
      <c r="R318" s="63">
        <f>SUM(R315:R317)</f>
        <v>1646</v>
      </c>
      <c r="S318" s="1018"/>
      <c r="T318" s="63">
        <f>SUM(T315:T317)</f>
        <v>988</v>
      </c>
      <c r="U318" s="53">
        <f t="shared" ref="U318" si="80">T318/L318</f>
        <v>0.36865671641791042</v>
      </c>
      <c r="V318" s="83"/>
      <c r="W318" s="74"/>
    </row>
    <row r="319" spans="1:23" ht="15" customHeight="1">
      <c r="A319" s="48"/>
      <c r="B319" s="63"/>
      <c r="C319" s="184" t="s">
        <v>289</v>
      </c>
      <c r="D319" s="185"/>
      <c r="E319" s="185"/>
      <c r="F319" s="1093" t="str">
        <f t="shared" si="67"/>
        <v/>
      </c>
      <c r="G319" s="186"/>
      <c r="H319" s="187"/>
      <c r="I319" s="188">
        <v>108</v>
      </c>
      <c r="J319" s="189"/>
      <c r="K319" s="189"/>
      <c r="L319" s="189"/>
      <c r="M319" s="189"/>
      <c r="N319" s="189"/>
      <c r="O319" s="190">
        <v>81</v>
      </c>
      <c r="P319" s="191">
        <v>0.75</v>
      </c>
      <c r="Q319" s="189"/>
      <c r="R319" s="189"/>
      <c r="S319" s="1014"/>
      <c r="T319" s="189"/>
      <c r="U319" s="189"/>
      <c r="V319" s="192"/>
      <c r="W319" s="74"/>
    </row>
    <row r="320" spans="1:23" ht="15" customHeight="1">
      <c r="A320" s="48" t="s">
        <v>290</v>
      </c>
      <c r="B320" s="49" t="s">
        <v>291</v>
      </c>
      <c r="C320" s="50" t="s">
        <v>1250</v>
      </c>
      <c r="D320" s="50" t="s">
        <v>63</v>
      </c>
      <c r="E320" s="50" t="s">
        <v>611</v>
      </c>
      <c r="F320" s="1093" t="str">
        <f t="shared" si="67"/>
        <v>公立羽咋病院2階病棟</v>
      </c>
      <c r="G320" s="51" t="s">
        <v>2689</v>
      </c>
      <c r="H320" s="50" t="s">
        <v>2704</v>
      </c>
      <c r="I320" s="50">
        <v>58</v>
      </c>
      <c r="J320" s="50">
        <v>58</v>
      </c>
      <c r="K320" s="50">
        <v>35</v>
      </c>
      <c r="L320" s="50">
        <v>471</v>
      </c>
      <c r="M320" s="50">
        <v>6793</v>
      </c>
      <c r="N320" s="50">
        <v>444</v>
      </c>
      <c r="O320" s="52">
        <f t="shared" ref="O320:O355" si="81">M320/365</f>
        <v>18.610958904109587</v>
      </c>
      <c r="P320" s="53">
        <f t="shared" ref="P320:P355" si="82">M320/(I320*365)</f>
        <v>0.32087860179499289</v>
      </c>
      <c r="Q320" s="54">
        <f t="shared" ref="Q320:Q355" si="83">M320/((L320+N320)/2)</f>
        <v>14.848087431693989</v>
      </c>
      <c r="R320" s="50">
        <v>224</v>
      </c>
      <c r="S320" s="53">
        <v>0.24600000000000002</v>
      </c>
      <c r="T320" s="50">
        <v>21</v>
      </c>
      <c r="U320" s="53">
        <f t="shared" ref="U320:U333" si="84">T320/L320</f>
        <v>4.4585987261146494E-2</v>
      </c>
      <c r="V320" s="55"/>
      <c r="W320" s="74">
        <v>0</v>
      </c>
    </row>
    <row r="321" spans="1:23" ht="15" customHeight="1">
      <c r="A321" s="48" t="s">
        <v>290</v>
      </c>
      <c r="B321" s="56"/>
      <c r="C321" s="50" t="s">
        <v>1250</v>
      </c>
      <c r="D321" s="50" t="s">
        <v>63</v>
      </c>
      <c r="E321" s="50" t="s">
        <v>352</v>
      </c>
      <c r="F321" s="1093" t="str">
        <f t="shared" si="67"/>
        <v>公立羽咋病院3階病棟</v>
      </c>
      <c r="G321" s="51" t="s">
        <v>2684</v>
      </c>
      <c r="H321" s="50" t="s">
        <v>2704</v>
      </c>
      <c r="I321" s="50">
        <v>58</v>
      </c>
      <c r="J321" s="50">
        <v>58</v>
      </c>
      <c r="K321" s="50">
        <v>34</v>
      </c>
      <c r="L321" s="50">
        <v>921</v>
      </c>
      <c r="M321" s="50">
        <v>18251</v>
      </c>
      <c r="N321" s="50">
        <v>879</v>
      </c>
      <c r="O321" s="52">
        <f t="shared" si="81"/>
        <v>50.0027397260274</v>
      </c>
      <c r="P321" s="53">
        <f t="shared" si="82"/>
        <v>0.8621162021728862</v>
      </c>
      <c r="Q321" s="54">
        <f t="shared" si="83"/>
        <v>20.27888888888889</v>
      </c>
      <c r="R321" s="50">
        <v>467</v>
      </c>
      <c r="S321" s="53">
        <v>0.23699999999999999</v>
      </c>
      <c r="T321" s="50">
        <v>24</v>
      </c>
      <c r="U321" s="53">
        <f t="shared" si="84"/>
        <v>2.6058631921824105E-2</v>
      </c>
      <c r="V321" s="55"/>
      <c r="W321" s="74">
        <v>0</v>
      </c>
    </row>
    <row r="322" spans="1:23" ht="15" customHeight="1">
      <c r="A322" s="48" t="s">
        <v>290</v>
      </c>
      <c r="B322" s="56"/>
      <c r="C322" s="50" t="s">
        <v>1239</v>
      </c>
      <c r="D322" s="50" t="s">
        <v>67</v>
      </c>
      <c r="E322" s="50" t="s">
        <v>735</v>
      </c>
      <c r="F322" s="1093" t="str">
        <f t="shared" si="67"/>
        <v>恵寿総合病院本館５階西</v>
      </c>
      <c r="G322" s="51" t="s">
        <v>2689</v>
      </c>
      <c r="H322" s="50" t="s">
        <v>2686</v>
      </c>
      <c r="I322" s="50">
        <v>45</v>
      </c>
      <c r="J322" s="50">
        <v>44</v>
      </c>
      <c r="K322" s="50">
        <v>25</v>
      </c>
      <c r="L322" s="50">
        <v>880</v>
      </c>
      <c r="M322" s="50">
        <v>13398</v>
      </c>
      <c r="N322" s="50">
        <v>886</v>
      </c>
      <c r="O322" s="52">
        <f t="shared" si="81"/>
        <v>36.706849315068496</v>
      </c>
      <c r="P322" s="53">
        <f t="shared" si="82"/>
        <v>0.81570776255707766</v>
      </c>
      <c r="Q322" s="54">
        <f t="shared" si="83"/>
        <v>15.173272933182332</v>
      </c>
      <c r="R322" s="50">
        <v>371</v>
      </c>
      <c r="S322" s="53">
        <v>0.32700000000000001</v>
      </c>
      <c r="T322" s="50">
        <v>146</v>
      </c>
      <c r="U322" s="53">
        <f t="shared" si="84"/>
        <v>0.16590909090909092</v>
      </c>
      <c r="V322" s="55"/>
      <c r="W322" s="74">
        <v>0</v>
      </c>
    </row>
    <row r="323" spans="1:23" ht="15" customHeight="1">
      <c r="A323" s="48" t="s">
        <v>270</v>
      </c>
      <c r="B323" s="56"/>
      <c r="C323" s="50" t="s">
        <v>1239</v>
      </c>
      <c r="D323" s="50" t="s">
        <v>67</v>
      </c>
      <c r="E323" s="50" t="s">
        <v>736</v>
      </c>
      <c r="F323" s="1093" t="str">
        <f t="shared" si="67"/>
        <v>恵寿総合病院本館５階東</v>
      </c>
      <c r="G323" s="51" t="s">
        <v>2728</v>
      </c>
      <c r="H323" s="50" t="s">
        <v>2686</v>
      </c>
      <c r="I323" s="50">
        <v>45</v>
      </c>
      <c r="J323" s="50">
        <v>44</v>
      </c>
      <c r="K323" s="50">
        <v>8</v>
      </c>
      <c r="L323" s="50">
        <v>1246</v>
      </c>
      <c r="M323" s="50">
        <v>13067</v>
      </c>
      <c r="N323" s="50">
        <v>1248</v>
      </c>
      <c r="O323" s="52">
        <f t="shared" si="81"/>
        <v>35.799999999999997</v>
      </c>
      <c r="P323" s="53">
        <f t="shared" si="82"/>
        <v>0.79555555555555557</v>
      </c>
      <c r="Q323" s="54">
        <f t="shared" si="83"/>
        <v>10.478748997594225</v>
      </c>
      <c r="R323" s="50">
        <v>269</v>
      </c>
      <c r="S323" s="53">
        <v>0.35899999999999999</v>
      </c>
      <c r="T323" s="50">
        <v>292</v>
      </c>
      <c r="U323" s="53">
        <f t="shared" si="84"/>
        <v>0.23434991974317818</v>
      </c>
      <c r="V323" s="55"/>
      <c r="W323" s="74">
        <v>0</v>
      </c>
    </row>
    <row r="324" spans="1:23" ht="15" customHeight="1">
      <c r="A324" s="48"/>
      <c r="B324" s="56"/>
      <c r="C324" s="50" t="s">
        <v>1239</v>
      </c>
      <c r="D324" s="50" t="s">
        <v>67</v>
      </c>
      <c r="E324" s="50" t="s">
        <v>737</v>
      </c>
      <c r="F324" s="1093" t="str">
        <f t="shared" si="67"/>
        <v>恵寿総合病院本館６階西</v>
      </c>
      <c r="G324" s="51" t="s">
        <v>2684</v>
      </c>
      <c r="H324" s="50" t="s">
        <v>2686</v>
      </c>
      <c r="I324" s="50">
        <v>44</v>
      </c>
      <c r="J324" s="50">
        <v>33</v>
      </c>
      <c r="K324" s="50">
        <v>0</v>
      </c>
      <c r="L324" s="50">
        <v>551</v>
      </c>
      <c r="M324" s="50">
        <v>7631</v>
      </c>
      <c r="N324" s="50">
        <v>577</v>
      </c>
      <c r="O324" s="52">
        <f t="shared" si="81"/>
        <v>20.906849315068492</v>
      </c>
      <c r="P324" s="53">
        <f t="shared" si="82"/>
        <v>0.47515566625155664</v>
      </c>
      <c r="Q324" s="54">
        <f t="shared" si="83"/>
        <v>13.530141843971631</v>
      </c>
      <c r="R324" s="50">
        <v>209</v>
      </c>
      <c r="S324" s="53">
        <v>0.2</v>
      </c>
      <c r="T324" s="50">
        <v>148</v>
      </c>
      <c r="U324" s="53">
        <f t="shared" si="84"/>
        <v>0.26860254083484575</v>
      </c>
      <c r="V324" s="55"/>
      <c r="W324" s="74"/>
    </row>
    <row r="325" spans="1:23" ht="15" customHeight="1">
      <c r="A325" s="48" t="s">
        <v>290</v>
      </c>
      <c r="B325" s="56"/>
      <c r="C325" s="50" t="s">
        <v>1239</v>
      </c>
      <c r="D325" s="50" t="s">
        <v>67</v>
      </c>
      <c r="E325" s="50" t="s">
        <v>738</v>
      </c>
      <c r="F325" s="1093" t="str">
        <f t="shared" si="67"/>
        <v>恵寿総合病院本館６階東</v>
      </c>
      <c r="G325" s="51" t="s">
        <v>2684</v>
      </c>
      <c r="H325" s="50" t="s">
        <v>2686</v>
      </c>
      <c r="I325" s="50">
        <v>45</v>
      </c>
      <c r="J325" s="50">
        <v>45</v>
      </c>
      <c r="K325" s="50">
        <v>30</v>
      </c>
      <c r="L325" s="50">
        <v>881</v>
      </c>
      <c r="M325" s="50">
        <v>14739</v>
      </c>
      <c r="N325" s="50">
        <v>891</v>
      </c>
      <c r="O325" s="52">
        <f t="shared" si="81"/>
        <v>40.38082191780822</v>
      </c>
      <c r="P325" s="53">
        <f t="shared" si="82"/>
        <v>0.89735159817351595</v>
      </c>
      <c r="Q325" s="54">
        <f t="shared" si="83"/>
        <v>16.635440180586908</v>
      </c>
      <c r="R325" s="50">
        <v>309</v>
      </c>
      <c r="S325" s="53">
        <v>0.20699999999999999</v>
      </c>
      <c r="T325" s="50">
        <v>294</v>
      </c>
      <c r="U325" s="53">
        <f t="shared" si="84"/>
        <v>0.33371169125993189</v>
      </c>
      <c r="V325" s="55"/>
      <c r="W325" s="74">
        <v>0</v>
      </c>
    </row>
    <row r="326" spans="1:23" ht="15" customHeight="1">
      <c r="A326" s="48" t="s">
        <v>290</v>
      </c>
      <c r="B326" s="56"/>
      <c r="C326" s="50" t="s">
        <v>1239</v>
      </c>
      <c r="D326" s="50" t="s">
        <v>67</v>
      </c>
      <c r="E326" s="50" t="s">
        <v>739</v>
      </c>
      <c r="F326" s="1093" t="str">
        <f t="shared" ref="F326:F377" si="85">D326&amp;E326</f>
        <v>恵寿総合病院３病棟２階</v>
      </c>
      <c r="G326" s="51" t="s">
        <v>541</v>
      </c>
      <c r="H326" s="50" t="s">
        <v>2686</v>
      </c>
      <c r="I326" s="50">
        <v>23</v>
      </c>
      <c r="J326" s="50">
        <v>23</v>
      </c>
      <c r="K326" s="50">
        <v>6</v>
      </c>
      <c r="L326" s="50">
        <v>582</v>
      </c>
      <c r="M326" s="50">
        <v>4678</v>
      </c>
      <c r="N326" s="50">
        <v>548</v>
      </c>
      <c r="O326" s="52">
        <f t="shared" si="81"/>
        <v>12.816438356164383</v>
      </c>
      <c r="P326" s="53">
        <f t="shared" si="82"/>
        <v>0.55723645026801671</v>
      </c>
      <c r="Q326" s="54">
        <f t="shared" si="83"/>
        <v>8.2796460176991147</v>
      </c>
      <c r="R326" s="50">
        <v>49</v>
      </c>
      <c r="S326" s="53">
        <v>0.51100000000000001</v>
      </c>
      <c r="T326" s="50">
        <v>15</v>
      </c>
      <c r="U326" s="53">
        <f t="shared" si="84"/>
        <v>2.5773195876288658E-2</v>
      </c>
      <c r="V326" s="55"/>
      <c r="W326" s="74">
        <v>0</v>
      </c>
    </row>
    <row r="327" spans="1:23" ht="15" customHeight="1">
      <c r="A327" s="48" t="s">
        <v>290</v>
      </c>
      <c r="B327" s="56"/>
      <c r="C327" s="50" t="s">
        <v>1239</v>
      </c>
      <c r="D327" s="50" t="s">
        <v>67</v>
      </c>
      <c r="E327" s="50" t="s">
        <v>732</v>
      </c>
      <c r="F327" s="1093" t="str">
        <f t="shared" si="85"/>
        <v>恵寿総合病院本館４階西</v>
      </c>
      <c r="G327" s="51" t="s">
        <v>2695</v>
      </c>
      <c r="H327" s="50"/>
      <c r="I327" s="50">
        <v>36</v>
      </c>
      <c r="J327" s="50">
        <v>33</v>
      </c>
      <c r="K327" s="50">
        <v>5</v>
      </c>
      <c r="L327" s="50">
        <v>994</v>
      </c>
      <c r="M327" s="50">
        <v>6580</v>
      </c>
      <c r="N327" s="50">
        <v>992</v>
      </c>
      <c r="O327" s="52">
        <f t="shared" si="81"/>
        <v>18.027397260273972</v>
      </c>
      <c r="P327" s="53">
        <f t="shared" si="82"/>
        <v>0.50076103500761038</v>
      </c>
      <c r="Q327" s="54">
        <f t="shared" si="83"/>
        <v>6.6263846928499497</v>
      </c>
      <c r="R327" s="50">
        <v>598</v>
      </c>
      <c r="S327" s="53">
        <v>0.435</v>
      </c>
      <c r="T327" s="50">
        <v>46</v>
      </c>
      <c r="U327" s="53">
        <f t="shared" si="84"/>
        <v>4.6277665995975853E-2</v>
      </c>
      <c r="V327" s="55"/>
      <c r="W327" s="74">
        <v>0</v>
      </c>
    </row>
    <row r="328" spans="1:23" ht="15" customHeight="1">
      <c r="A328" s="48" t="s">
        <v>290</v>
      </c>
      <c r="B328" s="56"/>
      <c r="C328" s="50" t="s">
        <v>1239</v>
      </c>
      <c r="D328" s="50" t="s">
        <v>67</v>
      </c>
      <c r="E328" s="50" t="s">
        <v>758</v>
      </c>
      <c r="F328" s="1093" t="str">
        <f t="shared" si="85"/>
        <v>恵寿総合病院３病棟３階</v>
      </c>
      <c r="G328" s="51" t="s">
        <v>2684</v>
      </c>
      <c r="H328" s="50" t="s">
        <v>2686</v>
      </c>
      <c r="I328" s="50">
        <v>40</v>
      </c>
      <c r="J328" s="50">
        <v>31</v>
      </c>
      <c r="K328" s="50">
        <v>6</v>
      </c>
      <c r="L328" s="50">
        <v>928</v>
      </c>
      <c r="M328" s="50">
        <v>11841</v>
      </c>
      <c r="N328" s="50">
        <v>925</v>
      </c>
      <c r="O328" s="52">
        <f t="shared" si="81"/>
        <v>32.441095890410956</v>
      </c>
      <c r="P328" s="53">
        <f t="shared" si="82"/>
        <v>0.81102739726027395</v>
      </c>
      <c r="Q328" s="54">
        <f t="shared" si="83"/>
        <v>12.780356179168916</v>
      </c>
      <c r="R328" s="50">
        <v>72</v>
      </c>
      <c r="S328" s="53">
        <v>0.249</v>
      </c>
      <c r="T328" s="50">
        <v>75</v>
      </c>
      <c r="U328" s="53">
        <f t="shared" si="84"/>
        <v>8.0818965517241381E-2</v>
      </c>
      <c r="V328" s="55"/>
      <c r="W328" s="74">
        <v>0</v>
      </c>
    </row>
    <row r="329" spans="1:23" ht="15" customHeight="1">
      <c r="A329" s="48" t="s">
        <v>290</v>
      </c>
      <c r="B329" s="56"/>
      <c r="C329" s="50" t="s">
        <v>1239</v>
      </c>
      <c r="D329" s="50" t="s">
        <v>66</v>
      </c>
      <c r="E329" s="50" t="s">
        <v>741</v>
      </c>
      <c r="F329" s="1093" t="str">
        <f t="shared" si="85"/>
        <v>公立能登総合病院４階西病棟</v>
      </c>
      <c r="G329" s="51" t="s">
        <v>2684</v>
      </c>
      <c r="H329" s="50" t="s">
        <v>2686</v>
      </c>
      <c r="I329" s="50">
        <v>37</v>
      </c>
      <c r="J329" s="50">
        <v>37</v>
      </c>
      <c r="K329" s="50">
        <v>14</v>
      </c>
      <c r="L329" s="50">
        <v>1038</v>
      </c>
      <c r="M329" s="50">
        <v>9744</v>
      </c>
      <c r="N329" s="50">
        <v>1033</v>
      </c>
      <c r="O329" s="52">
        <f t="shared" si="81"/>
        <v>26.695890410958903</v>
      </c>
      <c r="P329" s="53">
        <f t="shared" si="82"/>
        <v>0.72151055164753797</v>
      </c>
      <c r="Q329" s="54">
        <f t="shared" si="83"/>
        <v>9.4099468855625297</v>
      </c>
      <c r="R329" s="50">
        <v>336</v>
      </c>
      <c r="S329" s="53">
        <v>0.317</v>
      </c>
      <c r="T329" s="50">
        <v>279</v>
      </c>
      <c r="U329" s="53">
        <f t="shared" si="84"/>
        <v>0.26878612716763006</v>
      </c>
      <c r="V329" s="55" t="s">
        <v>2789</v>
      </c>
      <c r="W329" s="74">
        <v>218</v>
      </c>
    </row>
    <row r="330" spans="1:23" ht="15" customHeight="1">
      <c r="A330" s="48" t="s">
        <v>290</v>
      </c>
      <c r="B330" s="56"/>
      <c r="C330" s="50" t="s">
        <v>1239</v>
      </c>
      <c r="D330" s="50" t="s">
        <v>66</v>
      </c>
      <c r="E330" s="50" t="s">
        <v>743</v>
      </c>
      <c r="F330" s="1093" t="str">
        <f t="shared" si="85"/>
        <v>公立能登総合病院４階東病棟</v>
      </c>
      <c r="G330" s="51" t="s">
        <v>2684</v>
      </c>
      <c r="H330" s="50" t="s">
        <v>2686</v>
      </c>
      <c r="I330" s="50">
        <v>55</v>
      </c>
      <c r="J330" s="50">
        <v>55</v>
      </c>
      <c r="K330" s="50">
        <v>39</v>
      </c>
      <c r="L330" s="50">
        <v>1534</v>
      </c>
      <c r="M330" s="50">
        <v>20527</v>
      </c>
      <c r="N330" s="50">
        <v>1533</v>
      </c>
      <c r="O330" s="52">
        <f t="shared" si="81"/>
        <v>56.238356164383561</v>
      </c>
      <c r="P330" s="53">
        <f t="shared" si="82"/>
        <v>1.0225155666251557</v>
      </c>
      <c r="Q330" s="54">
        <f t="shared" si="83"/>
        <v>13.385718943593087</v>
      </c>
      <c r="R330" s="50">
        <v>477</v>
      </c>
      <c r="S330" s="53">
        <v>0.36799999999999999</v>
      </c>
      <c r="T330" s="50">
        <v>496</v>
      </c>
      <c r="U330" s="53">
        <f t="shared" si="84"/>
        <v>0.32333767926988266</v>
      </c>
      <c r="V330" s="55"/>
      <c r="W330" s="74">
        <v>0</v>
      </c>
    </row>
    <row r="331" spans="1:23" ht="15" customHeight="1">
      <c r="A331" s="48" t="s">
        <v>290</v>
      </c>
      <c r="B331" s="56"/>
      <c r="C331" s="50" t="s">
        <v>1239</v>
      </c>
      <c r="D331" s="50" t="s">
        <v>66</v>
      </c>
      <c r="E331" s="50" t="s">
        <v>468</v>
      </c>
      <c r="F331" s="1093" t="str">
        <f t="shared" si="85"/>
        <v>公立能登総合病院５階東病棟</v>
      </c>
      <c r="G331" s="51" t="s">
        <v>2689</v>
      </c>
      <c r="H331" s="50" t="s">
        <v>2686</v>
      </c>
      <c r="I331" s="50">
        <v>55</v>
      </c>
      <c r="J331" s="50">
        <v>55</v>
      </c>
      <c r="K331" s="50">
        <v>27</v>
      </c>
      <c r="L331" s="50">
        <v>1339</v>
      </c>
      <c r="M331" s="50">
        <v>20229</v>
      </c>
      <c r="N331" s="50">
        <v>1345</v>
      </c>
      <c r="O331" s="52">
        <f t="shared" si="81"/>
        <v>55.421917808219177</v>
      </c>
      <c r="P331" s="53">
        <f t="shared" si="82"/>
        <v>1.0076712328767123</v>
      </c>
      <c r="Q331" s="54">
        <f t="shared" si="83"/>
        <v>15.073770491803279</v>
      </c>
      <c r="R331" s="50">
        <v>176</v>
      </c>
      <c r="S331" s="53">
        <v>0.27399999999999997</v>
      </c>
      <c r="T331" s="50">
        <v>761</v>
      </c>
      <c r="U331" s="53">
        <f t="shared" si="84"/>
        <v>0.56833457804331589</v>
      </c>
      <c r="V331" s="55"/>
      <c r="W331" s="74">
        <v>148</v>
      </c>
    </row>
    <row r="332" spans="1:23" ht="15" customHeight="1">
      <c r="A332" s="48" t="s">
        <v>290</v>
      </c>
      <c r="B332" s="56"/>
      <c r="C332" s="50" t="s">
        <v>1239</v>
      </c>
      <c r="D332" s="50" t="s">
        <v>66</v>
      </c>
      <c r="E332" s="50" t="s">
        <v>744</v>
      </c>
      <c r="F332" s="1093" t="str">
        <f t="shared" si="85"/>
        <v>公立能登総合病院6階西病棟</v>
      </c>
      <c r="G332" s="51" t="s">
        <v>2684</v>
      </c>
      <c r="H332" s="50" t="s">
        <v>2686</v>
      </c>
      <c r="I332" s="50">
        <v>54</v>
      </c>
      <c r="J332" s="50">
        <v>21</v>
      </c>
      <c r="K332" s="50">
        <v>0</v>
      </c>
      <c r="L332" s="50">
        <v>235</v>
      </c>
      <c r="M332" s="50">
        <v>2241</v>
      </c>
      <c r="N332" s="50">
        <v>235</v>
      </c>
      <c r="O332" s="52">
        <f t="shared" si="81"/>
        <v>6.13972602739726</v>
      </c>
      <c r="P332" s="53">
        <f t="shared" si="82"/>
        <v>0.11369863013698631</v>
      </c>
      <c r="Q332" s="54">
        <f t="shared" si="83"/>
        <v>9.536170212765958</v>
      </c>
      <c r="R332" s="50">
        <v>166</v>
      </c>
      <c r="S332" s="53">
        <v>0.22699999999999998</v>
      </c>
      <c r="T332" s="50">
        <v>33</v>
      </c>
      <c r="U332" s="53">
        <f t="shared" si="84"/>
        <v>0.14042553191489363</v>
      </c>
      <c r="V332" s="55"/>
      <c r="W332" s="74">
        <v>0</v>
      </c>
    </row>
    <row r="333" spans="1:23" ht="15" customHeight="1">
      <c r="A333" s="48" t="s">
        <v>290</v>
      </c>
      <c r="B333" s="56"/>
      <c r="C333" s="50" t="s">
        <v>1239</v>
      </c>
      <c r="D333" s="50" t="s">
        <v>66</v>
      </c>
      <c r="E333" s="50" t="s">
        <v>745</v>
      </c>
      <c r="F333" s="1093" t="str">
        <f t="shared" si="85"/>
        <v>公立能登総合病院6階東病棟</v>
      </c>
      <c r="G333" s="51" t="s">
        <v>2684</v>
      </c>
      <c r="H333" s="50"/>
      <c r="I333" s="50">
        <v>55</v>
      </c>
      <c r="J333" s="50">
        <v>55</v>
      </c>
      <c r="K333" s="50">
        <v>41</v>
      </c>
      <c r="L333" s="50">
        <v>940</v>
      </c>
      <c r="M333" s="50">
        <v>19598</v>
      </c>
      <c r="N333" s="50">
        <v>943</v>
      </c>
      <c r="O333" s="52">
        <f t="shared" si="81"/>
        <v>53.69315068493151</v>
      </c>
      <c r="P333" s="53">
        <f t="shared" si="82"/>
        <v>0.97623910336239106</v>
      </c>
      <c r="Q333" s="54">
        <f t="shared" si="83"/>
        <v>20.815719596388742</v>
      </c>
      <c r="R333" s="50">
        <v>418</v>
      </c>
      <c r="S333" s="53">
        <v>0.36099999999999999</v>
      </c>
      <c r="T333" s="50">
        <v>324</v>
      </c>
      <c r="U333" s="53">
        <f t="shared" si="84"/>
        <v>0.34468085106382979</v>
      </c>
      <c r="V333" s="55"/>
      <c r="W333" s="74">
        <v>0</v>
      </c>
    </row>
    <row r="334" spans="1:23" ht="15" customHeight="1">
      <c r="A334" s="48"/>
      <c r="B334" s="56"/>
      <c r="C334" s="64" t="s">
        <v>335</v>
      </c>
      <c r="D334" s="65"/>
      <c r="E334" s="65"/>
      <c r="F334" s="1093" t="str">
        <f t="shared" si="85"/>
        <v/>
      </c>
      <c r="G334" s="66"/>
      <c r="H334" s="67"/>
      <c r="I334" s="50">
        <v>69</v>
      </c>
      <c r="J334" s="50">
        <v>48</v>
      </c>
      <c r="K334" s="50">
        <v>2</v>
      </c>
      <c r="L334" s="50">
        <v>921</v>
      </c>
      <c r="M334" s="50">
        <v>7260</v>
      </c>
      <c r="N334" s="50">
        <v>957</v>
      </c>
      <c r="O334" s="52">
        <f t="shared" si="81"/>
        <v>19.890410958904109</v>
      </c>
      <c r="P334" s="53">
        <f t="shared" si="82"/>
        <v>0.2882668254913639</v>
      </c>
      <c r="Q334" s="54">
        <f t="shared" si="83"/>
        <v>7.7316293929712456</v>
      </c>
      <c r="R334" s="61"/>
      <c r="S334" s="1013"/>
      <c r="T334" s="61"/>
      <c r="U334" s="61"/>
      <c r="V334" s="55"/>
      <c r="W334" s="74"/>
    </row>
    <row r="335" spans="1:23" ht="15" customHeight="1">
      <c r="A335" s="48"/>
      <c r="B335" s="56"/>
      <c r="C335" s="57" t="s">
        <v>288</v>
      </c>
      <c r="D335" s="58"/>
      <c r="E335" s="58"/>
      <c r="F335" s="1093" t="str">
        <f t="shared" si="85"/>
        <v/>
      </c>
      <c r="G335" s="59"/>
      <c r="H335" s="60"/>
      <c r="I335" s="63">
        <f t="shared" ref="I335:N335" si="86">SUM(I320:I334)</f>
        <v>719</v>
      </c>
      <c r="J335" s="63">
        <f t="shared" si="86"/>
        <v>640</v>
      </c>
      <c r="K335" s="63">
        <f t="shared" si="86"/>
        <v>272</v>
      </c>
      <c r="L335" s="63">
        <f t="shared" si="86"/>
        <v>13461</v>
      </c>
      <c r="M335" s="63">
        <f t="shared" si="86"/>
        <v>176577</v>
      </c>
      <c r="N335" s="63">
        <f t="shared" si="86"/>
        <v>13436</v>
      </c>
      <c r="O335" s="69">
        <f t="shared" si="81"/>
        <v>483.77260273972604</v>
      </c>
      <c r="P335" s="70">
        <f t="shared" si="82"/>
        <v>0.67284089393564117</v>
      </c>
      <c r="Q335" s="71">
        <f t="shared" si="83"/>
        <v>13.12986578428821</v>
      </c>
      <c r="R335" s="63">
        <f>SUM(R320:R334)</f>
        <v>4141</v>
      </c>
      <c r="S335" s="1013"/>
      <c r="T335" s="63">
        <f>SUM(T320:T334)</f>
        <v>2954</v>
      </c>
      <c r="U335" s="53">
        <f t="shared" ref="U335" si="87">T335/L335</f>
        <v>0.21944877795111806</v>
      </c>
      <c r="V335" s="62"/>
      <c r="W335" s="74"/>
    </row>
    <row r="336" spans="1:23" ht="15" customHeight="1">
      <c r="A336" s="48"/>
      <c r="B336" s="63"/>
      <c r="C336" s="184" t="s">
        <v>289</v>
      </c>
      <c r="D336" s="185"/>
      <c r="E336" s="185"/>
      <c r="F336" s="1093" t="str">
        <f t="shared" si="85"/>
        <v/>
      </c>
      <c r="G336" s="186"/>
      <c r="H336" s="187"/>
      <c r="I336" s="188">
        <v>417</v>
      </c>
      <c r="J336" s="189"/>
      <c r="K336" s="189"/>
      <c r="L336" s="189"/>
      <c r="M336" s="189"/>
      <c r="N336" s="189"/>
      <c r="O336" s="190">
        <v>325</v>
      </c>
      <c r="P336" s="191">
        <v>0.78</v>
      </c>
      <c r="Q336" s="189"/>
      <c r="R336" s="189"/>
      <c r="S336" s="1014"/>
      <c r="T336" s="189"/>
      <c r="U336" s="189"/>
      <c r="V336" s="192"/>
      <c r="W336" s="74"/>
    </row>
    <row r="337" spans="1:23" ht="15" customHeight="1">
      <c r="A337" s="48" t="s">
        <v>293</v>
      </c>
      <c r="B337" s="49" t="s">
        <v>336</v>
      </c>
      <c r="C337" s="50" t="s">
        <v>1250</v>
      </c>
      <c r="D337" s="50" t="s">
        <v>63</v>
      </c>
      <c r="E337" s="50" t="s">
        <v>354</v>
      </c>
      <c r="F337" s="1093" t="str">
        <f t="shared" si="85"/>
        <v>公立羽咋病院4階病棟</v>
      </c>
      <c r="G337" s="51" t="s">
        <v>2689</v>
      </c>
      <c r="H337" s="50" t="s">
        <v>2699</v>
      </c>
      <c r="I337" s="50">
        <v>58</v>
      </c>
      <c r="J337" s="50">
        <v>58</v>
      </c>
      <c r="K337" s="50">
        <v>18</v>
      </c>
      <c r="L337" s="50">
        <v>1024</v>
      </c>
      <c r="M337" s="50">
        <v>17888</v>
      </c>
      <c r="N337" s="50">
        <v>1023</v>
      </c>
      <c r="O337" s="52">
        <f t="shared" ref="O337:O342" si="88">M337/365</f>
        <v>49.008219178082193</v>
      </c>
      <c r="P337" s="53">
        <f t="shared" ref="P337:P342" si="89">M337/(I337*365)</f>
        <v>0.84496929617383087</v>
      </c>
      <c r="Q337" s="54">
        <f t="shared" ref="Q337:Q342" si="90">M337/((L337+N337)/2)</f>
        <v>17.477283829995116</v>
      </c>
      <c r="R337" s="50">
        <v>0</v>
      </c>
      <c r="S337" s="53">
        <v>0</v>
      </c>
      <c r="T337" s="50">
        <v>375</v>
      </c>
      <c r="U337" s="53">
        <f t="shared" ref="U337:U345" si="91">T337/L337</f>
        <v>0.3662109375</v>
      </c>
      <c r="V337" s="55"/>
      <c r="W337" s="74">
        <v>0</v>
      </c>
    </row>
    <row r="338" spans="1:23" ht="15" customHeight="1">
      <c r="A338" s="48" t="s">
        <v>293</v>
      </c>
      <c r="B338" s="56"/>
      <c r="C338" s="50" t="s">
        <v>1253</v>
      </c>
      <c r="D338" s="50" t="s">
        <v>64</v>
      </c>
      <c r="E338" s="50" t="s">
        <v>748</v>
      </c>
      <c r="F338" s="1093" t="str">
        <f t="shared" si="85"/>
        <v>町立富来病院東病棟</v>
      </c>
      <c r="G338" s="51" t="s">
        <v>2684</v>
      </c>
      <c r="H338" s="50" t="s">
        <v>2697</v>
      </c>
      <c r="I338" s="50">
        <v>60</v>
      </c>
      <c r="J338" s="50">
        <v>57</v>
      </c>
      <c r="K338" s="50">
        <v>17</v>
      </c>
      <c r="L338" s="50">
        <v>659</v>
      </c>
      <c r="M338" s="50">
        <v>16736</v>
      </c>
      <c r="N338" s="50">
        <v>664</v>
      </c>
      <c r="O338" s="52">
        <f t="shared" si="88"/>
        <v>45.852054794520548</v>
      </c>
      <c r="P338" s="53">
        <f t="shared" si="89"/>
        <v>0.76420091324200912</v>
      </c>
      <c r="Q338" s="54">
        <f t="shared" si="90"/>
        <v>25.300075585789873</v>
      </c>
      <c r="R338" s="50">
        <v>149</v>
      </c>
      <c r="S338" s="53">
        <v>0.20300000000000001</v>
      </c>
      <c r="T338" s="50">
        <v>0</v>
      </c>
      <c r="U338" s="53">
        <f t="shared" si="91"/>
        <v>0</v>
      </c>
      <c r="V338" s="55" t="s">
        <v>2790</v>
      </c>
      <c r="W338" s="74">
        <v>0</v>
      </c>
    </row>
    <row r="339" spans="1:23" ht="15" customHeight="1">
      <c r="A339" s="48" t="s">
        <v>293</v>
      </c>
      <c r="B339" s="56"/>
      <c r="C339" s="50" t="s">
        <v>1257</v>
      </c>
      <c r="D339" s="50" t="s">
        <v>753</v>
      </c>
      <c r="E339" s="50" t="s">
        <v>317</v>
      </c>
      <c r="F339" s="1093" t="str">
        <f t="shared" si="85"/>
        <v>町立宝達志水病院1病棟</v>
      </c>
      <c r="G339" s="51" t="s">
        <v>2684</v>
      </c>
      <c r="H339" s="50" t="s">
        <v>2704</v>
      </c>
      <c r="I339" s="50">
        <v>43</v>
      </c>
      <c r="J339" s="50">
        <v>37</v>
      </c>
      <c r="K339" s="50">
        <v>21</v>
      </c>
      <c r="L339" s="50">
        <v>585</v>
      </c>
      <c r="M339" s="50">
        <v>10617</v>
      </c>
      <c r="N339" s="50">
        <v>590</v>
      </c>
      <c r="O339" s="52">
        <f t="shared" si="88"/>
        <v>29.087671232876712</v>
      </c>
      <c r="P339" s="53">
        <f t="shared" si="89"/>
        <v>0.67645747053201655</v>
      </c>
      <c r="Q339" s="54">
        <f t="shared" si="90"/>
        <v>18.071489361702127</v>
      </c>
      <c r="R339" s="50">
        <v>238</v>
      </c>
      <c r="S339" s="53">
        <v>0.46799999999999997</v>
      </c>
      <c r="T339" s="50">
        <v>1</v>
      </c>
      <c r="U339" s="53">
        <f t="shared" si="91"/>
        <v>1.7094017094017094E-3</v>
      </c>
      <c r="V339" s="55" t="s">
        <v>2791</v>
      </c>
      <c r="W339" s="74">
        <v>0</v>
      </c>
    </row>
    <row r="340" spans="1:23" ht="15" customHeight="1">
      <c r="A340" s="48" t="s">
        <v>293</v>
      </c>
      <c r="B340" s="56"/>
      <c r="C340" s="50" t="s">
        <v>1239</v>
      </c>
      <c r="D340" s="50" t="s">
        <v>67</v>
      </c>
      <c r="E340" s="50" t="s">
        <v>755</v>
      </c>
      <c r="F340" s="1093" t="str">
        <f t="shared" si="85"/>
        <v>恵寿総合病院５病棟４階</v>
      </c>
      <c r="G340" s="51" t="s">
        <v>2689</v>
      </c>
      <c r="H340" s="50"/>
      <c r="I340" s="50">
        <v>47</v>
      </c>
      <c r="J340" s="50">
        <v>47</v>
      </c>
      <c r="K340" s="50">
        <v>31</v>
      </c>
      <c r="L340" s="50">
        <v>275</v>
      </c>
      <c r="M340" s="50">
        <v>15484</v>
      </c>
      <c r="N340" s="50">
        <v>283</v>
      </c>
      <c r="O340" s="52">
        <f t="shared" si="88"/>
        <v>42.421917808219177</v>
      </c>
      <c r="P340" s="53">
        <f t="shared" si="89"/>
        <v>0.90259399591955702</v>
      </c>
      <c r="Q340" s="54">
        <f t="shared" si="90"/>
        <v>55.498207885304659</v>
      </c>
      <c r="R340" s="50">
        <v>0</v>
      </c>
      <c r="S340" s="53">
        <v>0</v>
      </c>
      <c r="T340" s="50">
        <v>185</v>
      </c>
      <c r="U340" s="53">
        <f t="shared" si="91"/>
        <v>0.67272727272727273</v>
      </c>
      <c r="V340" s="55"/>
      <c r="W340" s="74">
        <v>0</v>
      </c>
    </row>
    <row r="341" spans="1:23" ht="15" customHeight="1">
      <c r="A341" s="48" t="s">
        <v>293</v>
      </c>
      <c r="B341" s="56"/>
      <c r="C341" s="50" t="s">
        <v>1239</v>
      </c>
      <c r="D341" s="50" t="s">
        <v>67</v>
      </c>
      <c r="E341" s="50" t="s">
        <v>740</v>
      </c>
      <c r="F341" s="1093" t="str">
        <f t="shared" si="85"/>
        <v>恵寿総合病院５病棟３階</v>
      </c>
      <c r="G341" s="51" t="s">
        <v>2684</v>
      </c>
      <c r="H341" s="50" t="s">
        <v>2700</v>
      </c>
      <c r="I341" s="50">
        <v>46</v>
      </c>
      <c r="J341" s="50">
        <v>44</v>
      </c>
      <c r="K341" s="50">
        <v>13</v>
      </c>
      <c r="L341" s="50">
        <v>869</v>
      </c>
      <c r="M341" s="50">
        <v>15030</v>
      </c>
      <c r="N341" s="50">
        <v>875</v>
      </c>
      <c r="O341" s="52">
        <f t="shared" si="88"/>
        <v>41.178082191780824</v>
      </c>
      <c r="P341" s="53">
        <f t="shared" si="89"/>
        <v>0.89517569982132217</v>
      </c>
      <c r="Q341" s="54">
        <f t="shared" si="90"/>
        <v>17.236238532110093</v>
      </c>
      <c r="R341" s="50">
        <v>0</v>
      </c>
      <c r="S341" s="53">
        <v>0</v>
      </c>
      <c r="T341" s="50">
        <v>371</v>
      </c>
      <c r="U341" s="53">
        <f t="shared" si="91"/>
        <v>0.42692750287686998</v>
      </c>
      <c r="V341" s="55"/>
      <c r="W341" s="74">
        <v>0</v>
      </c>
    </row>
    <row r="342" spans="1:23" ht="15" customHeight="1">
      <c r="A342" s="48" t="s">
        <v>293</v>
      </c>
      <c r="B342" s="56"/>
      <c r="C342" s="50" t="s">
        <v>1239</v>
      </c>
      <c r="D342" s="50" t="s">
        <v>66</v>
      </c>
      <c r="E342" s="50" t="s">
        <v>534</v>
      </c>
      <c r="F342" s="1093" t="str">
        <f t="shared" si="85"/>
        <v>公立能登総合病院5階西病棟</v>
      </c>
      <c r="G342" s="51" t="s">
        <v>2689</v>
      </c>
      <c r="H342" s="50" t="s">
        <v>2700</v>
      </c>
      <c r="I342" s="50">
        <v>54</v>
      </c>
      <c r="J342" s="50">
        <v>53</v>
      </c>
      <c r="K342" s="50">
        <v>32</v>
      </c>
      <c r="L342" s="50">
        <v>1497</v>
      </c>
      <c r="M342" s="50">
        <v>17890</v>
      </c>
      <c r="N342" s="50">
        <v>1489</v>
      </c>
      <c r="O342" s="52">
        <f t="shared" si="88"/>
        <v>49.013698630136986</v>
      </c>
      <c r="P342" s="53">
        <f t="shared" si="89"/>
        <v>0.90766108574327753</v>
      </c>
      <c r="Q342" s="54">
        <f t="shared" si="90"/>
        <v>11.982585398526457</v>
      </c>
      <c r="R342" s="50">
        <v>3</v>
      </c>
      <c r="S342" s="53">
        <v>0</v>
      </c>
      <c r="T342" s="50">
        <v>827</v>
      </c>
      <c r="U342" s="53">
        <f t="shared" si="91"/>
        <v>0.55243820975283897</v>
      </c>
      <c r="V342" s="55"/>
      <c r="W342" s="74">
        <v>0</v>
      </c>
    </row>
    <row r="343" spans="1:23" ht="15" customHeight="1">
      <c r="A343" s="48"/>
      <c r="B343" s="56"/>
      <c r="C343" s="64" t="s">
        <v>288</v>
      </c>
      <c r="D343" s="65"/>
      <c r="E343" s="65"/>
      <c r="F343" s="1093" t="str">
        <f t="shared" si="85"/>
        <v/>
      </c>
      <c r="G343" s="66"/>
      <c r="H343" s="67"/>
      <c r="I343" s="50">
        <f>SUM(I337:I342)</f>
        <v>308</v>
      </c>
      <c r="J343" s="50">
        <f t="shared" ref="J343:N343" si="92">SUM(J337:J342)</f>
        <v>296</v>
      </c>
      <c r="K343" s="50">
        <f t="shared" si="92"/>
        <v>132</v>
      </c>
      <c r="L343" s="50">
        <f t="shared" si="92"/>
        <v>4909</v>
      </c>
      <c r="M343" s="50">
        <f t="shared" si="92"/>
        <v>93645</v>
      </c>
      <c r="N343" s="50">
        <f t="shared" si="92"/>
        <v>4924</v>
      </c>
      <c r="O343" s="52">
        <f t="shared" si="81"/>
        <v>256.56164383561645</v>
      </c>
      <c r="P343" s="53">
        <f t="shared" si="82"/>
        <v>0.83299235011563777</v>
      </c>
      <c r="Q343" s="54">
        <f t="shared" si="83"/>
        <v>19.047086341909896</v>
      </c>
      <c r="R343" s="50">
        <f>SUM(R337:R342)</f>
        <v>390</v>
      </c>
      <c r="S343" s="1013"/>
      <c r="T343" s="50">
        <f>SUM(T337:T342)</f>
        <v>1759</v>
      </c>
      <c r="U343" s="53">
        <f t="shared" si="91"/>
        <v>0.35832145039722957</v>
      </c>
      <c r="V343" s="73"/>
      <c r="W343" s="74"/>
    </row>
    <row r="344" spans="1:23" ht="15" customHeight="1">
      <c r="A344" s="48"/>
      <c r="B344" s="63"/>
      <c r="C344" s="184" t="s">
        <v>289</v>
      </c>
      <c r="D344" s="185"/>
      <c r="E344" s="185"/>
      <c r="F344" s="1093" t="str">
        <f t="shared" si="85"/>
        <v/>
      </c>
      <c r="G344" s="186"/>
      <c r="H344" s="187"/>
      <c r="I344" s="188">
        <v>325</v>
      </c>
      <c r="J344" s="189"/>
      <c r="K344" s="189"/>
      <c r="L344" s="189"/>
      <c r="M344" s="189"/>
      <c r="N344" s="189"/>
      <c r="O344" s="190">
        <v>293</v>
      </c>
      <c r="P344" s="191">
        <v>0.9</v>
      </c>
      <c r="Q344" s="189"/>
      <c r="R344" s="189"/>
      <c r="S344" s="1014"/>
      <c r="T344" s="189"/>
      <c r="U344" s="189"/>
      <c r="V344" s="193"/>
      <c r="W344" s="74"/>
    </row>
    <row r="345" spans="1:23" ht="15" customHeight="1">
      <c r="A345" s="48"/>
      <c r="B345" s="49" t="s">
        <v>359</v>
      </c>
      <c r="C345" s="64" t="s">
        <v>288</v>
      </c>
      <c r="D345" s="65"/>
      <c r="E345" s="65"/>
      <c r="F345" s="1093" t="str">
        <f t="shared" si="85"/>
        <v/>
      </c>
      <c r="G345" s="66"/>
      <c r="H345" s="67"/>
      <c r="I345" s="50">
        <f>SUM(I343,I335,I318)</f>
        <v>1055</v>
      </c>
      <c r="J345" s="50">
        <f t="shared" ref="J345:N345" si="93">SUM(J343,J335,J318)</f>
        <v>964</v>
      </c>
      <c r="K345" s="50">
        <f t="shared" si="93"/>
        <v>407</v>
      </c>
      <c r="L345" s="50">
        <f t="shared" si="93"/>
        <v>21050</v>
      </c>
      <c r="M345" s="50">
        <f t="shared" si="93"/>
        <v>277806</v>
      </c>
      <c r="N345" s="50">
        <f t="shared" si="93"/>
        <v>21051</v>
      </c>
      <c r="O345" s="52">
        <f>M345/365</f>
        <v>761.11232876712324</v>
      </c>
      <c r="P345" s="53">
        <f>M345/(I345*365)</f>
        <v>0.72143348698305521</v>
      </c>
      <c r="Q345" s="54">
        <f>M345/((L345+N345)/2)</f>
        <v>13.197121208522363</v>
      </c>
      <c r="R345" s="50">
        <f>SUM(R343,R335,R318)</f>
        <v>6177</v>
      </c>
      <c r="S345" s="1013"/>
      <c r="T345" s="50">
        <f>SUM(T343,T335,T318)</f>
        <v>5701</v>
      </c>
      <c r="U345" s="53">
        <f t="shared" si="91"/>
        <v>0.2708313539192399</v>
      </c>
      <c r="V345" s="73"/>
      <c r="W345" s="74"/>
    </row>
    <row r="346" spans="1:23" ht="15" customHeight="1">
      <c r="A346" s="48"/>
      <c r="B346" s="63"/>
      <c r="C346" s="184" t="s">
        <v>289</v>
      </c>
      <c r="D346" s="185"/>
      <c r="E346" s="185"/>
      <c r="F346" s="1093" t="str">
        <f t="shared" si="85"/>
        <v/>
      </c>
      <c r="G346" s="186"/>
      <c r="H346" s="187"/>
      <c r="I346" s="188">
        <v>850</v>
      </c>
      <c r="J346" s="189"/>
      <c r="K346" s="189"/>
      <c r="L346" s="189"/>
      <c r="M346" s="189"/>
      <c r="N346" s="189"/>
      <c r="O346" s="190">
        <v>699</v>
      </c>
      <c r="P346" s="194" t="s">
        <v>360</v>
      </c>
      <c r="Q346" s="189"/>
      <c r="R346" s="189"/>
      <c r="S346" s="1014"/>
      <c r="T346" s="189"/>
      <c r="U346" s="189"/>
      <c r="V346" s="193"/>
      <c r="W346" s="74"/>
    </row>
    <row r="347" spans="1:23" ht="15" customHeight="1">
      <c r="A347" s="48" t="s">
        <v>296</v>
      </c>
      <c r="B347" s="49" t="s">
        <v>361</v>
      </c>
      <c r="C347" s="50" t="s">
        <v>1257</v>
      </c>
      <c r="D347" s="50" t="s">
        <v>753</v>
      </c>
      <c r="E347" s="50" t="s">
        <v>362</v>
      </c>
      <c r="F347" s="1093" t="str">
        <f t="shared" si="85"/>
        <v>町立宝達志水病院2病棟</v>
      </c>
      <c r="G347" s="51" t="s">
        <v>2684</v>
      </c>
      <c r="H347" s="50" t="s">
        <v>2716</v>
      </c>
      <c r="I347" s="50">
        <v>27</v>
      </c>
      <c r="J347" s="50">
        <v>27</v>
      </c>
      <c r="K347" s="50">
        <v>19</v>
      </c>
      <c r="L347" s="50">
        <v>67</v>
      </c>
      <c r="M347" s="50">
        <v>9008</v>
      </c>
      <c r="N347" s="50">
        <v>65</v>
      </c>
      <c r="O347" s="52">
        <f t="shared" ref="O347:O354" si="94">M347/365</f>
        <v>24.67945205479452</v>
      </c>
      <c r="P347" s="53">
        <f t="shared" ref="P347:P354" si="95">M347/(I347*365)</f>
        <v>0.91405377980720448</v>
      </c>
      <c r="Q347" s="54">
        <f t="shared" ref="Q347:Q354" si="96">M347/((L347+N347)/2)</f>
        <v>136.4848484848485</v>
      </c>
      <c r="R347" s="50">
        <v>0</v>
      </c>
      <c r="S347" s="53">
        <v>0</v>
      </c>
      <c r="T347" s="50">
        <v>67</v>
      </c>
      <c r="U347" s="53">
        <f t="shared" ref="U347:U353" si="97">T347/L347</f>
        <v>1</v>
      </c>
      <c r="V347" s="55"/>
      <c r="W347" s="74">
        <v>0</v>
      </c>
    </row>
    <row r="348" spans="1:23" ht="15" customHeight="1">
      <c r="A348" s="48" t="s">
        <v>296</v>
      </c>
      <c r="B348" s="56"/>
      <c r="C348" s="50" t="s">
        <v>1239</v>
      </c>
      <c r="D348" s="50" t="s">
        <v>67</v>
      </c>
      <c r="E348" s="50" t="s">
        <v>756</v>
      </c>
      <c r="F348" s="1093" t="str">
        <f t="shared" si="85"/>
        <v>恵寿総合病院５病棟５階</v>
      </c>
      <c r="G348" s="51" t="s">
        <v>2684</v>
      </c>
      <c r="H348" s="50" t="s">
        <v>2792</v>
      </c>
      <c r="I348" s="50">
        <v>47</v>
      </c>
      <c r="J348" s="50">
        <v>47</v>
      </c>
      <c r="K348" s="50">
        <v>20</v>
      </c>
      <c r="L348" s="50">
        <v>154</v>
      </c>
      <c r="M348" s="50">
        <v>11695</v>
      </c>
      <c r="N348" s="50">
        <v>166</v>
      </c>
      <c r="O348" s="52">
        <f t="shared" si="94"/>
        <v>32.041095890410958</v>
      </c>
      <c r="P348" s="53">
        <f t="shared" si="95"/>
        <v>0.68172544447682892</v>
      </c>
      <c r="Q348" s="54">
        <f t="shared" si="96"/>
        <v>73.09375</v>
      </c>
      <c r="R348" s="50">
        <v>0</v>
      </c>
      <c r="S348" s="53">
        <v>0</v>
      </c>
      <c r="T348" s="50">
        <v>153</v>
      </c>
      <c r="U348" s="53">
        <f t="shared" si="97"/>
        <v>0.99350649350649356</v>
      </c>
      <c r="V348" s="55"/>
      <c r="W348" s="74">
        <v>0</v>
      </c>
    </row>
    <row r="349" spans="1:23" ht="15" customHeight="1">
      <c r="A349" s="48" t="s">
        <v>296</v>
      </c>
      <c r="B349" s="56"/>
      <c r="C349" s="50" t="s">
        <v>1239</v>
      </c>
      <c r="D349" s="50" t="s">
        <v>2793</v>
      </c>
      <c r="E349" s="50" t="s">
        <v>761</v>
      </c>
      <c r="F349" s="1093" t="str">
        <f t="shared" si="85"/>
        <v>七尾病院１階病棟</v>
      </c>
      <c r="G349" s="51" t="s">
        <v>2715</v>
      </c>
      <c r="H349" s="50" t="s">
        <v>2781</v>
      </c>
      <c r="I349" s="50">
        <v>52</v>
      </c>
      <c r="J349" s="50">
        <v>52</v>
      </c>
      <c r="K349" s="50">
        <v>0</v>
      </c>
      <c r="L349" s="50">
        <v>5</v>
      </c>
      <c r="M349" s="50">
        <v>13938</v>
      </c>
      <c r="N349" s="50">
        <v>5</v>
      </c>
      <c r="O349" s="52">
        <f t="shared" si="94"/>
        <v>38.186301369863017</v>
      </c>
      <c r="P349" s="53">
        <f t="shared" si="95"/>
        <v>0.73435194942044257</v>
      </c>
      <c r="Q349" s="54">
        <f t="shared" si="96"/>
        <v>2787.6</v>
      </c>
      <c r="R349" s="50">
        <v>0</v>
      </c>
      <c r="S349" s="53">
        <v>0</v>
      </c>
      <c r="T349" s="50">
        <v>0</v>
      </c>
      <c r="U349" s="53">
        <f t="shared" si="97"/>
        <v>0</v>
      </c>
      <c r="V349" s="55"/>
      <c r="W349" s="74">
        <v>0</v>
      </c>
    </row>
    <row r="350" spans="1:23" ht="15" customHeight="1">
      <c r="A350" s="48" t="s">
        <v>290</v>
      </c>
      <c r="B350" s="56"/>
      <c r="C350" s="50" t="s">
        <v>1239</v>
      </c>
      <c r="D350" s="50" t="s">
        <v>2793</v>
      </c>
      <c r="E350" s="50" t="s">
        <v>465</v>
      </c>
      <c r="F350" s="1093" t="str">
        <f t="shared" si="85"/>
        <v>七尾病院２階病棟</v>
      </c>
      <c r="G350" s="51" t="s">
        <v>2714</v>
      </c>
      <c r="H350" s="50" t="s">
        <v>2781</v>
      </c>
      <c r="I350" s="50">
        <v>52</v>
      </c>
      <c r="J350" s="50">
        <v>52</v>
      </c>
      <c r="K350" s="50">
        <v>0</v>
      </c>
      <c r="L350" s="50">
        <v>84</v>
      </c>
      <c r="M350" s="50">
        <v>18285</v>
      </c>
      <c r="N350" s="50">
        <v>87</v>
      </c>
      <c r="O350" s="52">
        <f t="shared" si="94"/>
        <v>50.095890410958901</v>
      </c>
      <c r="P350" s="53">
        <f t="shared" si="95"/>
        <v>0.9633825079030558</v>
      </c>
      <c r="Q350" s="54">
        <f t="shared" si="96"/>
        <v>213.85964912280701</v>
      </c>
      <c r="R350" s="50">
        <v>0</v>
      </c>
      <c r="S350" s="53">
        <v>0</v>
      </c>
      <c r="T350" s="50">
        <v>0</v>
      </c>
      <c r="U350" s="53">
        <f t="shared" si="97"/>
        <v>0</v>
      </c>
      <c r="V350" s="55"/>
      <c r="W350" s="74">
        <v>0</v>
      </c>
    </row>
    <row r="351" spans="1:23" ht="15" customHeight="1">
      <c r="A351" s="48" t="s">
        <v>296</v>
      </c>
      <c r="B351" s="56"/>
      <c r="C351" s="50" t="s">
        <v>1239</v>
      </c>
      <c r="D351" s="50" t="s">
        <v>2793</v>
      </c>
      <c r="E351" s="50" t="s">
        <v>762</v>
      </c>
      <c r="F351" s="1093" t="str">
        <f t="shared" si="85"/>
        <v>七尾病院３階病棟</v>
      </c>
      <c r="G351" s="51" t="s">
        <v>2714</v>
      </c>
      <c r="H351" s="50"/>
      <c r="I351" s="50">
        <v>52</v>
      </c>
      <c r="J351" s="50">
        <v>52</v>
      </c>
      <c r="K351" s="50">
        <v>0</v>
      </c>
      <c r="L351" s="50">
        <v>50</v>
      </c>
      <c r="M351" s="50">
        <v>18700</v>
      </c>
      <c r="N351" s="50">
        <v>46</v>
      </c>
      <c r="O351" s="52">
        <f t="shared" si="94"/>
        <v>51.232876712328768</v>
      </c>
      <c r="P351" s="53">
        <f t="shared" si="95"/>
        <v>0.98524762908324548</v>
      </c>
      <c r="Q351" s="54">
        <f t="shared" si="96"/>
        <v>389.58333333333331</v>
      </c>
      <c r="R351" s="50">
        <v>0</v>
      </c>
      <c r="S351" s="53">
        <v>0</v>
      </c>
      <c r="T351" s="50">
        <v>0</v>
      </c>
      <c r="U351" s="53">
        <f t="shared" si="97"/>
        <v>0</v>
      </c>
      <c r="V351" s="55"/>
      <c r="W351" s="74">
        <v>0</v>
      </c>
    </row>
    <row r="352" spans="1:23" ht="15" customHeight="1">
      <c r="A352" s="48" t="s">
        <v>296</v>
      </c>
      <c r="B352" s="56"/>
      <c r="C352" s="50" t="s">
        <v>1239</v>
      </c>
      <c r="D352" s="50" t="s">
        <v>2793</v>
      </c>
      <c r="E352" s="50" t="s">
        <v>696</v>
      </c>
      <c r="F352" s="1093" t="str">
        <f t="shared" si="85"/>
        <v>七尾病院４階病棟</v>
      </c>
      <c r="G352" s="51" t="s">
        <v>2714</v>
      </c>
      <c r="H352" s="50" t="s">
        <v>2781</v>
      </c>
      <c r="I352" s="50">
        <v>43</v>
      </c>
      <c r="J352" s="50">
        <v>43</v>
      </c>
      <c r="K352" s="50">
        <v>0</v>
      </c>
      <c r="L352" s="50">
        <v>98</v>
      </c>
      <c r="M352" s="50">
        <v>15964</v>
      </c>
      <c r="N352" s="50">
        <v>96</v>
      </c>
      <c r="O352" s="52">
        <f t="shared" si="94"/>
        <v>43.736986301369861</v>
      </c>
      <c r="P352" s="53">
        <f t="shared" si="95"/>
        <v>1.017139216310927</v>
      </c>
      <c r="Q352" s="54">
        <f t="shared" si="96"/>
        <v>164.57731958762886</v>
      </c>
      <c r="R352" s="50">
        <v>0</v>
      </c>
      <c r="S352" s="53">
        <v>0</v>
      </c>
      <c r="T352" s="50">
        <v>0</v>
      </c>
      <c r="U352" s="53">
        <f t="shared" si="97"/>
        <v>0</v>
      </c>
      <c r="V352" s="55"/>
      <c r="W352" s="74">
        <v>0</v>
      </c>
    </row>
    <row r="353" spans="1:23" ht="15" customHeight="1">
      <c r="A353" s="48" t="s">
        <v>296</v>
      </c>
      <c r="B353" s="56"/>
      <c r="C353" s="50" t="s">
        <v>1239</v>
      </c>
      <c r="D353" s="50" t="s">
        <v>68</v>
      </c>
      <c r="E353" s="50" t="s">
        <v>764</v>
      </c>
      <c r="F353" s="1093" t="str">
        <f t="shared" si="85"/>
        <v>北村病院１病棟</v>
      </c>
      <c r="G353" s="51" t="s">
        <v>2684</v>
      </c>
      <c r="H353" s="50" t="s">
        <v>2716</v>
      </c>
      <c r="I353" s="50">
        <v>24</v>
      </c>
      <c r="J353" s="50">
        <v>24</v>
      </c>
      <c r="K353" s="50">
        <v>21</v>
      </c>
      <c r="L353" s="50">
        <v>16</v>
      </c>
      <c r="M353" s="50">
        <v>8395</v>
      </c>
      <c r="N353" s="50">
        <v>16</v>
      </c>
      <c r="O353" s="52">
        <f t="shared" si="94"/>
        <v>23</v>
      </c>
      <c r="P353" s="53">
        <f t="shared" si="95"/>
        <v>0.95833333333333337</v>
      </c>
      <c r="Q353" s="54">
        <f t="shared" si="96"/>
        <v>524.6875</v>
      </c>
      <c r="R353" s="50">
        <v>0</v>
      </c>
      <c r="S353" s="53">
        <v>0</v>
      </c>
      <c r="T353" s="50">
        <v>0</v>
      </c>
      <c r="U353" s="53">
        <f t="shared" si="97"/>
        <v>0</v>
      </c>
      <c r="V353" s="55"/>
      <c r="W353" s="74">
        <v>0</v>
      </c>
    </row>
    <row r="354" spans="1:23" ht="15" customHeight="1">
      <c r="A354" s="48"/>
      <c r="B354" s="56"/>
      <c r="C354" s="64" t="s">
        <v>335</v>
      </c>
      <c r="D354" s="65"/>
      <c r="E354" s="65"/>
      <c r="F354" s="1093" t="str">
        <f t="shared" si="85"/>
        <v/>
      </c>
      <c r="G354" s="66"/>
      <c r="H354" s="67"/>
      <c r="I354" s="50">
        <v>19</v>
      </c>
      <c r="J354" s="50">
        <v>19</v>
      </c>
      <c r="K354" s="50">
        <v>16</v>
      </c>
      <c r="L354" s="50">
        <v>53</v>
      </c>
      <c r="M354" s="50">
        <v>6006</v>
      </c>
      <c r="N354" s="50">
        <v>50</v>
      </c>
      <c r="O354" s="52">
        <f t="shared" si="94"/>
        <v>16.454794520547946</v>
      </c>
      <c r="P354" s="53">
        <f t="shared" si="95"/>
        <v>0.8660418168709445</v>
      </c>
      <c r="Q354" s="54">
        <f t="shared" si="96"/>
        <v>116.62135922330097</v>
      </c>
      <c r="R354" s="61"/>
      <c r="S354" s="1013"/>
      <c r="T354" s="61"/>
      <c r="U354" s="61"/>
      <c r="V354" s="55"/>
      <c r="W354" s="74"/>
    </row>
    <row r="355" spans="1:23" ht="15" customHeight="1">
      <c r="A355" s="48"/>
      <c r="B355" s="56"/>
      <c r="C355" s="57" t="s">
        <v>288</v>
      </c>
      <c r="D355" s="58"/>
      <c r="E355" s="58"/>
      <c r="F355" s="1093" t="str">
        <f t="shared" si="85"/>
        <v/>
      </c>
      <c r="G355" s="59"/>
      <c r="H355" s="60"/>
      <c r="I355" s="63">
        <f t="shared" ref="I355:N355" si="98">SUM(I347:I354)</f>
        <v>316</v>
      </c>
      <c r="J355" s="63">
        <f t="shared" si="98"/>
        <v>316</v>
      </c>
      <c r="K355" s="63">
        <f t="shared" si="98"/>
        <v>76</v>
      </c>
      <c r="L355" s="63">
        <f t="shared" si="98"/>
        <v>527</v>
      </c>
      <c r="M355" s="63">
        <f t="shared" si="98"/>
        <v>101991</v>
      </c>
      <c r="N355" s="63">
        <f t="shared" si="98"/>
        <v>531</v>
      </c>
      <c r="O355" s="69">
        <f t="shared" si="81"/>
        <v>279.42739726027395</v>
      </c>
      <c r="P355" s="70">
        <f t="shared" si="82"/>
        <v>0.88426391538061389</v>
      </c>
      <c r="Q355" s="71">
        <f t="shared" si="83"/>
        <v>192.79962192816635</v>
      </c>
      <c r="R355" s="63">
        <f>SUM(R347:R354)</f>
        <v>0</v>
      </c>
      <c r="S355" s="1013"/>
      <c r="T355" s="63">
        <f>SUM(T347:T353)</f>
        <v>220</v>
      </c>
      <c r="U355" s="53">
        <f>T355/L355</f>
        <v>0.41745730550284632</v>
      </c>
      <c r="V355" s="73"/>
      <c r="W355" s="74"/>
    </row>
    <row r="356" spans="1:23" ht="15" customHeight="1">
      <c r="A356" s="48"/>
      <c r="B356" s="63"/>
      <c r="C356" s="184" t="s">
        <v>289</v>
      </c>
      <c r="D356" s="185"/>
      <c r="E356" s="185"/>
      <c r="F356" s="1093" t="str">
        <f t="shared" si="85"/>
        <v/>
      </c>
      <c r="G356" s="186"/>
      <c r="H356" s="187"/>
      <c r="I356" s="188">
        <v>425</v>
      </c>
      <c r="J356" s="189"/>
      <c r="K356" s="189"/>
      <c r="L356" s="189"/>
      <c r="M356" s="189"/>
      <c r="N356" s="189"/>
      <c r="O356" s="190">
        <v>391</v>
      </c>
      <c r="P356" s="191">
        <v>0.92</v>
      </c>
      <c r="Q356" s="189"/>
      <c r="R356" s="189"/>
      <c r="S356" s="1014"/>
      <c r="T356" s="189"/>
      <c r="U356" s="189"/>
      <c r="V356" s="193"/>
      <c r="W356" s="74"/>
    </row>
    <row r="357" spans="1:23" ht="15" customHeight="1">
      <c r="A357" s="48"/>
      <c r="B357" s="49" t="s">
        <v>382</v>
      </c>
      <c r="C357" s="57" t="s">
        <v>288</v>
      </c>
      <c r="D357" s="58"/>
      <c r="E357" s="58"/>
      <c r="F357" s="1093" t="str">
        <f t="shared" si="85"/>
        <v/>
      </c>
      <c r="G357" s="59"/>
      <c r="H357" s="60"/>
      <c r="I357" s="63">
        <f t="shared" ref="I357:N357" si="99">SUM(I355,I345)</f>
        <v>1371</v>
      </c>
      <c r="J357" s="63">
        <f t="shared" si="99"/>
        <v>1280</v>
      </c>
      <c r="K357" s="63">
        <f t="shared" si="99"/>
        <v>483</v>
      </c>
      <c r="L357" s="63">
        <f t="shared" si="99"/>
        <v>21577</v>
      </c>
      <c r="M357" s="63">
        <f t="shared" si="99"/>
        <v>379797</v>
      </c>
      <c r="N357" s="63">
        <f t="shared" si="99"/>
        <v>21582</v>
      </c>
      <c r="O357" s="69">
        <f>M357/365</f>
        <v>1040.5397260273974</v>
      </c>
      <c r="P357" s="70">
        <f>M357/(I357*365)</f>
        <v>0.75896405983034076</v>
      </c>
      <c r="Q357" s="71">
        <f>M357/((L357+N357)/2)</f>
        <v>17.599898051391367</v>
      </c>
      <c r="R357" s="63">
        <f>SUM(R355,R345)</f>
        <v>6177</v>
      </c>
      <c r="S357" s="1013"/>
      <c r="T357" s="63">
        <f>SUM(T355,T345)</f>
        <v>5921</v>
      </c>
      <c r="U357" s="53">
        <f t="shared" ref="U357:U359" si="100">T357/L357</f>
        <v>0.27441256893914817</v>
      </c>
      <c r="V357" s="73"/>
      <c r="W357" s="74"/>
    </row>
    <row r="358" spans="1:23" ht="15" customHeight="1">
      <c r="A358" s="48"/>
      <c r="B358" s="63"/>
      <c r="C358" s="184" t="s">
        <v>289</v>
      </c>
      <c r="D358" s="185"/>
      <c r="E358" s="185"/>
      <c r="F358" s="1093" t="str">
        <f t="shared" si="85"/>
        <v/>
      </c>
      <c r="G358" s="186"/>
      <c r="H358" s="187"/>
      <c r="I358" s="188">
        <v>1275</v>
      </c>
      <c r="J358" s="189"/>
      <c r="K358" s="189"/>
      <c r="L358" s="189"/>
      <c r="M358" s="189"/>
      <c r="N358" s="189"/>
      <c r="O358" s="190">
        <v>1090</v>
      </c>
      <c r="P358" s="194" t="s">
        <v>360</v>
      </c>
      <c r="Q358" s="189"/>
      <c r="R358" s="189"/>
      <c r="S358" s="1014"/>
      <c r="T358" s="189"/>
      <c r="U358" s="189"/>
      <c r="V358" s="193"/>
      <c r="W358" s="74"/>
    </row>
    <row r="359" spans="1:23" ht="15" customHeight="1">
      <c r="A359" s="48"/>
      <c r="B359" s="49" t="s">
        <v>386</v>
      </c>
      <c r="C359" s="57" t="s">
        <v>288</v>
      </c>
      <c r="D359" s="58"/>
      <c r="E359" s="58"/>
      <c r="F359" s="1093" t="str">
        <f t="shared" si="85"/>
        <v/>
      </c>
      <c r="G359" s="59"/>
      <c r="H359" s="60"/>
      <c r="I359" s="63">
        <f>SUM(I357)</f>
        <v>1371</v>
      </c>
      <c r="J359" s="63">
        <f t="shared" ref="J359:N359" si="101">SUM(J357)</f>
        <v>1280</v>
      </c>
      <c r="K359" s="63">
        <f t="shared" si="101"/>
        <v>483</v>
      </c>
      <c r="L359" s="63">
        <f t="shared" si="101"/>
        <v>21577</v>
      </c>
      <c r="M359" s="63">
        <f t="shared" si="101"/>
        <v>379797</v>
      </c>
      <c r="N359" s="63">
        <f t="shared" si="101"/>
        <v>21582</v>
      </c>
      <c r="O359" s="69">
        <f>M359/365</f>
        <v>1040.5397260273974</v>
      </c>
      <c r="P359" s="70">
        <f>M359/(I359*365)</f>
        <v>0.75896405983034076</v>
      </c>
      <c r="Q359" s="71">
        <f>M359/((L359+N359)/2)</f>
        <v>17.599898051391367</v>
      </c>
      <c r="R359" s="63">
        <f>SUM(R357)</f>
        <v>6177</v>
      </c>
      <c r="S359" s="1013"/>
      <c r="T359" s="63">
        <f>SUM(T357)</f>
        <v>5921</v>
      </c>
      <c r="U359" s="53">
        <f t="shared" si="100"/>
        <v>0.27441256893914817</v>
      </c>
      <c r="V359" s="73"/>
      <c r="W359" s="74"/>
    </row>
    <row r="360" spans="1:23" ht="15" customHeight="1">
      <c r="A360" s="48"/>
      <c r="B360" s="63"/>
      <c r="C360" s="184" t="s">
        <v>289</v>
      </c>
      <c r="D360" s="185"/>
      <c r="E360" s="185"/>
      <c r="F360" s="1093" t="str">
        <f t="shared" si="85"/>
        <v/>
      </c>
      <c r="G360" s="186"/>
      <c r="H360" s="187"/>
      <c r="I360" s="188">
        <v>1275</v>
      </c>
      <c r="J360" s="189"/>
      <c r="K360" s="189"/>
      <c r="L360" s="189"/>
      <c r="M360" s="189"/>
      <c r="N360" s="189"/>
      <c r="O360" s="190">
        <v>1090</v>
      </c>
      <c r="P360" s="194" t="s">
        <v>360</v>
      </c>
      <c r="Q360" s="189"/>
      <c r="R360" s="189"/>
      <c r="S360" s="1014"/>
      <c r="T360" s="189"/>
      <c r="U360" s="189"/>
      <c r="V360" s="193"/>
      <c r="W360" s="74"/>
    </row>
    <row r="361" spans="1:23" ht="15" customHeight="1">
      <c r="A361" s="48"/>
      <c r="B361" s="75"/>
      <c r="C361" s="75"/>
      <c r="D361" s="75"/>
      <c r="E361" s="75"/>
      <c r="F361" s="1093" t="str">
        <f t="shared" si="85"/>
        <v/>
      </c>
      <c r="G361" s="76"/>
      <c r="H361" s="75"/>
      <c r="I361" s="75"/>
      <c r="J361" s="75"/>
      <c r="K361" s="75"/>
      <c r="L361" s="75"/>
      <c r="M361" s="75"/>
      <c r="N361" s="75"/>
      <c r="O361" s="77"/>
      <c r="P361" s="78"/>
      <c r="Q361" s="79"/>
      <c r="R361" s="75"/>
      <c r="S361" s="78"/>
      <c r="T361" s="75"/>
      <c r="U361" s="75"/>
      <c r="V361" s="80"/>
      <c r="W361" s="74"/>
    </row>
    <row r="362" spans="1:23" ht="15" customHeight="1">
      <c r="A362" s="48"/>
      <c r="B362" s="49" t="s">
        <v>389</v>
      </c>
      <c r="C362" s="64" t="s">
        <v>288</v>
      </c>
      <c r="D362" s="65"/>
      <c r="E362" s="65"/>
      <c r="F362" s="1093" t="str">
        <f t="shared" si="85"/>
        <v/>
      </c>
      <c r="G362" s="66"/>
      <c r="H362" s="67"/>
      <c r="I362" s="50">
        <v>0</v>
      </c>
      <c r="J362" s="50">
        <v>0</v>
      </c>
      <c r="K362" s="50">
        <v>0</v>
      </c>
      <c r="L362" s="50">
        <v>0</v>
      </c>
      <c r="M362" s="50">
        <v>0</v>
      </c>
      <c r="N362" s="50">
        <v>0</v>
      </c>
      <c r="O362" s="52">
        <f>M362/365</f>
        <v>0</v>
      </c>
      <c r="P362" s="53">
        <v>0</v>
      </c>
      <c r="Q362" s="54">
        <v>0</v>
      </c>
      <c r="R362" s="50">
        <v>0</v>
      </c>
      <c r="S362" s="1013"/>
      <c r="T362" s="61"/>
      <c r="U362" s="61"/>
      <c r="V362" s="62"/>
      <c r="W362" s="74"/>
    </row>
    <row r="363" spans="1:23" ht="15" customHeight="1">
      <c r="A363" s="48"/>
      <c r="B363" s="63"/>
      <c r="C363" s="184" t="s">
        <v>289</v>
      </c>
      <c r="D363" s="185"/>
      <c r="E363" s="185"/>
      <c r="F363" s="1093" t="str">
        <f t="shared" si="85"/>
        <v/>
      </c>
      <c r="G363" s="186"/>
      <c r="H363" s="187"/>
      <c r="I363" s="188">
        <v>31</v>
      </c>
      <c r="J363" s="189"/>
      <c r="K363" s="189"/>
      <c r="L363" s="189"/>
      <c r="M363" s="189"/>
      <c r="N363" s="189"/>
      <c r="O363" s="190">
        <v>23</v>
      </c>
      <c r="P363" s="191">
        <v>0.75</v>
      </c>
      <c r="Q363" s="189"/>
      <c r="R363" s="189"/>
      <c r="S363" s="1014"/>
      <c r="T363" s="189"/>
      <c r="U363" s="189"/>
      <c r="V363" s="192"/>
      <c r="W363" s="74"/>
    </row>
    <row r="364" spans="1:23" ht="15" customHeight="1">
      <c r="A364" s="48" t="s">
        <v>290</v>
      </c>
      <c r="B364" s="49" t="s">
        <v>291</v>
      </c>
      <c r="C364" s="50" t="s">
        <v>1270</v>
      </c>
      <c r="D364" s="50" t="s">
        <v>71</v>
      </c>
      <c r="E364" s="50" t="s">
        <v>762</v>
      </c>
      <c r="F364" s="1093" t="str">
        <f t="shared" si="85"/>
        <v>公立穴水総合病院３階病棟</v>
      </c>
      <c r="G364" s="51" t="s">
        <v>2684</v>
      </c>
      <c r="H364" s="50" t="s">
        <v>2706</v>
      </c>
      <c r="I364" s="50">
        <v>55</v>
      </c>
      <c r="J364" s="50">
        <v>55</v>
      </c>
      <c r="K364" s="50">
        <v>23</v>
      </c>
      <c r="L364" s="50">
        <v>1111</v>
      </c>
      <c r="M364" s="50">
        <v>16639</v>
      </c>
      <c r="N364" s="50">
        <v>1124</v>
      </c>
      <c r="O364" s="52">
        <f t="shared" ref="O364:O383" si="102">M364/365</f>
        <v>45.586301369863016</v>
      </c>
      <c r="P364" s="53">
        <f t="shared" ref="P364:P383" si="103">M364/(I364*365)</f>
        <v>0.82884184308841846</v>
      </c>
      <c r="Q364" s="54">
        <f t="shared" ref="Q364:Q383" si="104">M364/((L364+N364)/2)</f>
        <v>14.889485458612976</v>
      </c>
      <c r="R364" s="50">
        <v>196</v>
      </c>
      <c r="S364" s="53">
        <v>0.183</v>
      </c>
      <c r="T364" s="50">
        <v>8</v>
      </c>
      <c r="U364" s="53">
        <f t="shared" ref="U364:U371" si="105">T364/L364</f>
        <v>7.2007200720072004E-3</v>
      </c>
      <c r="V364" s="55"/>
      <c r="W364" s="74">
        <v>0</v>
      </c>
    </row>
    <row r="365" spans="1:23" ht="15" customHeight="1">
      <c r="A365" s="48" t="s">
        <v>290</v>
      </c>
      <c r="B365" s="56"/>
      <c r="C365" s="50" t="s">
        <v>1270</v>
      </c>
      <c r="D365" s="50" t="s">
        <v>71</v>
      </c>
      <c r="E365" s="50" t="s">
        <v>696</v>
      </c>
      <c r="F365" s="1093" t="str">
        <f t="shared" si="85"/>
        <v>公立穴水総合病院４階病棟</v>
      </c>
      <c r="G365" s="51" t="s">
        <v>2684</v>
      </c>
      <c r="H365" s="50" t="s">
        <v>2706</v>
      </c>
      <c r="I365" s="50">
        <v>45</v>
      </c>
      <c r="J365" s="50">
        <v>43</v>
      </c>
      <c r="K365" s="50">
        <v>25</v>
      </c>
      <c r="L365" s="50">
        <v>812</v>
      </c>
      <c r="M365" s="50">
        <v>13642</v>
      </c>
      <c r="N365" s="50">
        <v>814</v>
      </c>
      <c r="O365" s="52">
        <f t="shared" si="102"/>
        <v>37.375342465753427</v>
      </c>
      <c r="P365" s="53">
        <f t="shared" si="103"/>
        <v>0.83056316590563162</v>
      </c>
      <c r="Q365" s="54">
        <f t="shared" si="104"/>
        <v>16.779827798277982</v>
      </c>
      <c r="R365" s="50">
        <v>261</v>
      </c>
      <c r="S365" s="53">
        <v>0.16800000000000001</v>
      </c>
      <c r="T365" s="50">
        <v>14</v>
      </c>
      <c r="U365" s="53">
        <f t="shared" si="105"/>
        <v>1.7241379310344827E-2</v>
      </c>
      <c r="V365" s="55"/>
      <c r="W365" s="74">
        <v>0</v>
      </c>
    </row>
    <row r="366" spans="1:23" ht="15" customHeight="1">
      <c r="A366" s="48" t="s">
        <v>290</v>
      </c>
      <c r="B366" s="56"/>
      <c r="C366" s="50" t="s">
        <v>1262</v>
      </c>
      <c r="D366" s="50" t="s">
        <v>72</v>
      </c>
      <c r="E366" s="50" t="s">
        <v>529</v>
      </c>
      <c r="F366" s="1093" t="str">
        <f t="shared" si="85"/>
        <v>市立輪島病院3階西病棟</v>
      </c>
      <c r="G366" s="51" t="s">
        <v>2684</v>
      </c>
      <c r="H366" s="50" t="s">
        <v>2704</v>
      </c>
      <c r="I366" s="50">
        <v>46</v>
      </c>
      <c r="J366" s="50">
        <v>46</v>
      </c>
      <c r="K366" s="50">
        <v>0</v>
      </c>
      <c r="L366" s="50">
        <v>960</v>
      </c>
      <c r="M366" s="50">
        <v>12852</v>
      </c>
      <c r="N366" s="50">
        <v>2099</v>
      </c>
      <c r="O366" s="52">
        <f t="shared" si="102"/>
        <v>35.210958904109589</v>
      </c>
      <c r="P366" s="53">
        <f t="shared" si="103"/>
        <v>0.76545562835020842</v>
      </c>
      <c r="Q366" s="54">
        <f t="shared" si="104"/>
        <v>8.4027459954233414</v>
      </c>
      <c r="R366" s="50">
        <v>367</v>
      </c>
      <c r="S366" s="53">
        <v>0.37799999999999995</v>
      </c>
      <c r="T366" s="50">
        <v>18</v>
      </c>
      <c r="U366" s="53">
        <f t="shared" si="105"/>
        <v>1.8749999999999999E-2</v>
      </c>
      <c r="V366" s="55"/>
      <c r="W366" s="74">
        <v>116</v>
      </c>
    </row>
    <row r="367" spans="1:23" ht="15" customHeight="1">
      <c r="A367" s="48" t="s">
        <v>290</v>
      </c>
      <c r="B367" s="56"/>
      <c r="C367" s="50" t="s">
        <v>1262</v>
      </c>
      <c r="D367" s="50" t="s">
        <v>72</v>
      </c>
      <c r="E367" s="50" t="s">
        <v>531</v>
      </c>
      <c r="F367" s="1093" t="str">
        <f t="shared" si="85"/>
        <v>市立輪島病院4階東病棟</v>
      </c>
      <c r="G367" s="51" t="s">
        <v>2684</v>
      </c>
      <c r="H367" s="50" t="s">
        <v>2704</v>
      </c>
      <c r="I367" s="50">
        <v>50</v>
      </c>
      <c r="J367" s="50">
        <v>50</v>
      </c>
      <c r="K367" s="50">
        <v>0</v>
      </c>
      <c r="L367" s="50">
        <v>242</v>
      </c>
      <c r="M367" s="50">
        <v>2643</v>
      </c>
      <c r="N367" s="50">
        <v>259</v>
      </c>
      <c r="O367" s="52">
        <f t="shared" si="102"/>
        <v>7.2410958904109588</v>
      </c>
      <c r="P367" s="53">
        <f t="shared" si="103"/>
        <v>0.14482191780821918</v>
      </c>
      <c r="Q367" s="54">
        <f t="shared" si="104"/>
        <v>10.550898203592814</v>
      </c>
      <c r="R367" s="50">
        <v>152</v>
      </c>
      <c r="S367" s="53">
        <v>0.37200000000000005</v>
      </c>
      <c r="T367" s="50">
        <v>40</v>
      </c>
      <c r="U367" s="53">
        <f t="shared" si="105"/>
        <v>0.16528925619834711</v>
      </c>
      <c r="V367" s="55"/>
      <c r="W367" s="74">
        <v>0</v>
      </c>
    </row>
    <row r="368" spans="1:23" ht="15" customHeight="1">
      <c r="A368" s="48" t="s">
        <v>290</v>
      </c>
      <c r="B368" s="56"/>
      <c r="C368" s="50" t="s">
        <v>1273</v>
      </c>
      <c r="D368" s="50" t="s">
        <v>73</v>
      </c>
      <c r="E368" s="50" t="s">
        <v>696</v>
      </c>
      <c r="F368" s="1093" t="str">
        <f t="shared" si="85"/>
        <v>公立宇出津総合病院４階病棟</v>
      </c>
      <c r="G368" s="51" t="s">
        <v>2687</v>
      </c>
      <c r="H368" s="50" t="s">
        <v>2697</v>
      </c>
      <c r="I368" s="50">
        <v>50</v>
      </c>
      <c r="J368" s="50">
        <v>48</v>
      </c>
      <c r="K368" s="50">
        <v>0</v>
      </c>
      <c r="L368" s="50">
        <v>705</v>
      </c>
      <c r="M368" s="50">
        <v>12945</v>
      </c>
      <c r="N368" s="50">
        <v>695</v>
      </c>
      <c r="O368" s="52">
        <f t="shared" si="102"/>
        <v>35.465753424657535</v>
      </c>
      <c r="P368" s="53">
        <f t="shared" si="103"/>
        <v>0.70931506849315074</v>
      </c>
      <c r="Q368" s="54">
        <f t="shared" si="104"/>
        <v>18.492857142857144</v>
      </c>
      <c r="R368" s="50">
        <v>79</v>
      </c>
      <c r="S368" s="53">
        <v>0.20499999999999999</v>
      </c>
      <c r="T368" s="50">
        <v>8</v>
      </c>
      <c r="U368" s="53">
        <f t="shared" si="105"/>
        <v>1.1347517730496455E-2</v>
      </c>
      <c r="V368" s="55"/>
      <c r="W368" s="74">
        <v>0</v>
      </c>
    </row>
    <row r="369" spans="1:23" ht="15" customHeight="1">
      <c r="A369" s="48" t="s">
        <v>290</v>
      </c>
      <c r="B369" s="56"/>
      <c r="C369" s="50" t="s">
        <v>1273</v>
      </c>
      <c r="D369" s="50" t="s">
        <v>73</v>
      </c>
      <c r="E369" s="50" t="s">
        <v>771</v>
      </c>
      <c r="F369" s="1093" t="str">
        <f t="shared" si="85"/>
        <v>公立宇出津総合病院５階病棟</v>
      </c>
      <c r="G369" s="51" t="s">
        <v>2689</v>
      </c>
      <c r="H369" s="50" t="s">
        <v>2697</v>
      </c>
      <c r="I369" s="50">
        <v>50</v>
      </c>
      <c r="J369" s="50">
        <v>42</v>
      </c>
      <c r="K369" s="50">
        <v>0</v>
      </c>
      <c r="L369" s="50">
        <v>401</v>
      </c>
      <c r="M369" s="50">
        <v>12844</v>
      </c>
      <c r="N369" s="50">
        <v>397</v>
      </c>
      <c r="O369" s="52">
        <f t="shared" si="102"/>
        <v>35.18904109589041</v>
      </c>
      <c r="P369" s="53">
        <f t="shared" si="103"/>
        <v>0.70378082191780822</v>
      </c>
      <c r="Q369" s="54">
        <f t="shared" si="104"/>
        <v>32.19047619047619</v>
      </c>
      <c r="R369" s="50">
        <v>278</v>
      </c>
      <c r="S369" s="53">
        <v>0.16699999999999998</v>
      </c>
      <c r="T369" s="50">
        <v>43</v>
      </c>
      <c r="U369" s="53">
        <f t="shared" si="105"/>
        <v>0.10723192019950124</v>
      </c>
      <c r="V369" s="55" t="s">
        <v>2794</v>
      </c>
      <c r="W369" s="74">
        <v>0</v>
      </c>
    </row>
    <row r="370" spans="1:23" ht="15" customHeight="1">
      <c r="A370" s="48" t="s">
        <v>290</v>
      </c>
      <c r="B370" s="56"/>
      <c r="C370" s="50" t="s">
        <v>1266</v>
      </c>
      <c r="D370" s="50" t="s">
        <v>74</v>
      </c>
      <c r="E370" s="50" t="s">
        <v>775</v>
      </c>
      <c r="F370" s="1093" t="str">
        <f t="shared" si="85"/>
        <v>珠洲市総合病院３階南病棟</v>
      </c>
      <c r="G370" s="51" t="s">
        <v>2684</v>
      </c>
      <c r="H370" s="50" t="s">
        <v>2704</v>
      </c>
      <c r="I370" s="50">
        <v>56</v>
      </c>
      <c r="J370" s="50">
        <v>51</v>
      </c>
      <c r="K370" s="50">
        <v>26</v>
      </c>
      <c r="L370" s="50">
        <v>895</v>
      </c>
      <c r="M370" s="50">
        <v>14174</v>
      </c>
      <c r="N370" s="50">
        <v>901</v>
      </c>
      <c r="O370" s="52">
        <f t="shared" si="102"/>
        <v>38.832876712328769</v>
      </c>
      <c r="P370" s="53">
        <f t="shared" si="103"/>
        <v>0.69344422700587083</v>
      </c>
      <c r="Q370" s="54">
        <f t="shared" si="104"/>
        <v>15.783964365256125</v>
      </c>
      <c r="R370" s="50">
        <v>164</v>
      </c>
      <c r="S370" s="53">
        <v>5.0000000000000001E-3</v>
      </c>
      <c r="T370" s="50">
        <v>19</v>
      </c>
      <c r="U370" s="53">
        <f t="shared" si="105"/>
        <v>2.1229050279329607E-2</v>
      </c>
      <c r="V370" s="55"/>
      <c r="W370" s="74">
        <v>0</v>
      </c>
    </row>
    <row r="371" spans="1:23" ht="15" customHeight="1">
      <c r="A371" s="48" t="s">
        <v>290</v>
      </c>
      <c r="B371" s="56"/>
      <c r="C371" s="50" t="s">
        <v>1266</v>
      </c>
      <c r="D371" s="50" t="s">
        <v>74</v>
      </c>
      <c r="E371" s="50" t="s">
        <v>776</v>
      </c>
      <c r="F371" s="1093" t="str">
        <f t="shared" si="85"/>
        <v>珠洲市総合病院２階東病棟</v>
      </c>
      <c r="G371" s="51" t="s">
        <v>2689</v>
      </c>
      <c r="H371" s="50" t="s">
        <v>2704</v>
      </c>
      <c r="I371" s="50">
        <v>48</v>
      </c>
      <c r="J371" s="50">
        <v>38</v>
      </c>
      <c r="K371" s="50">
        <v>14</v>
      </c>
      <c r="L371" s="50">
        <v>621</v>
      </c>
      <c r="M371" s="50">
        <v>10351</v>
      </c>
      <c r="N371" s="50">
        <v>626</v>
      </c>
      <c r="O371" s="52">
        <f t="shared" si="102"/>
        <v>28.358904109589041</v>
      </c>
      <c r="P371" s="53">
        <f t="shared" si="103"/>
        <v>0.59081050228310505</v>
      </c>
      <c r="Q371" s="54">
        <f t="shared" si="104"/>
        <v>16.601443464314354</v>
      </c>
      <c r="R371" s="50">
        <v>18</v>
      </c>
      <c r="S371" s="53">
        <v>2.1000000000000001E-2</v>
      </c>
      <c r="T371" s="50">
        <v>10</v>
      </c>
      <c r="U371" s="53">
        <f t="shared" si="105"/>
        <v>1.610305958132045E-2</v>
      </c>
      <c r="V371" s="55"/>
      <c r="W371" s="74">
        <v>19</v>
      </c>
    </row>
    <row r="372" spans="1:23" ht="15" customHeight="1">
      <c r="A372" s="48"/>
      <c r="B372" s="56"/>
      <c r="C372" s="64" t="s">
        <v>335</v>
      </c>
      <c r="D372" s="65"/>
      <c r="E372" s="65"/>
      <c r="F372" s="1093" t="str">
        <f t="shared" si="85"/>
        <v/>
      </c>
      <c r="G372" s="66"/>
      <c r="H372" s="67"/>
      <c r="I372" s="50">
        <v>4</v>
      </c>
      <c r="J372" s="50">
        <v>4</v>
      </c>
      <c r="K372" s="50">
        <v>0</v>
      </c>
      <c r="L372" s="50">
        <v>235</v>
      </c>
      <c r="M372" s="50">
        <v>315</v>
      </c>
      <c r="N372" s="50">
        <v>235</v>
      </c>
      <c r="O372" s="52">
        <f t="shared" si="102"/>
        <v>0.86301369863013699</v>
      </c>
      <c r="P372" s="53">
        <f t="shared" si="103"/>
        <v>0.21575342465753425</v>
      </c>
      <c r="Q372" s="54">
        <f t="shared" si="104"/>
        <v>1.3404255319148937</v>
      </c>
      <c r="R372" s="61"/>
      <c r="S372" s="1013"/>
      <c r="T372" s="61"/>
      <c r="U372" s="61"/>
      <c r="V372" s="55"/>
      <c r="W372" s="74"/>
    </row>
    <row r="373" spans="1:23" ht="15" customHeight="1">
      <c r="A373" s="48"/>
      <c r="B373" s="56"/>
      <c r="C373" s="57" t="s">
        <v>288</v>
      </c>
      <c r="D373" s="58"/>
      <c r="E373" s="58"/>
      <c r="F373" s="1093" t="str">
        <f t="shared" si="85"/>
        <v/>
      </c>
      <c r="G373" s="59"/>
      <c r="H373" s="60"/>
      <c r="I373" s="63">
        <f>SUM(I364:I372)</f>
        <v>404</v>
      </c>
      <c r="J373" s="63">
        <f t="shared" ref="J373:N373" si="106">SUM(J364:J372)</f>
        <v>377</v>
      </c>
      <c r="K373" s="63">
        <f t="shared" si="106"/>
        <v>88</v>
      </c>
      <c r="L373" s="63">
        <f t="shared" si="106"/>
        <v>5982</v>
      </c>
      <c r="M373" s="63">
        <f t="shared" si="106"/>
        <v>96405</v>
      </c>
      <c r="N373" s="63">
        <f t="shared" si="106"/>
        <v>7150</v>
      </c>
      <c r="O373" s="69">
        <f t="shared" si="102"/>
        <v>264.1232876712329</v>
      </c>
      <c r="P373" s="70">
        <f t="shared" si="103"/>
        <v>0.65377051403770514</v>
      </c>
      <c r="Q373" s="71">
        <f t="shared" si="104"/>
        <v>14.682455071580872</v>
      </c>
      <c r="R373" s="63">
        <f t="shared" ref="R373:T373" si="107">SUM(R364:R372)</f>
        <v>1515</v>
      </c>
      <c r="S373" s="1013"/>
      <c r="T373" s="63">
        <f t="shared" si="107"/>
        <v>160</v>
      </c>
      <c r="U373" s="53">
        <f t="shared" ref="U373" si="108">T373/L373</f>
        <v>2.6746907388833167E-2</v>
      </c>
      <c r="V373" s="62"/>
      <c r="W373" s="74"/>
    </row>
    <row r="374" spans="1:23" ht="15" customHeight="1">
      <c r="A374" s="48"/>
      <c r="B374" s="63"/>
      <c r="C374" s="184" t="s">
        <v>289</v>
      </c>
      <c r="D374" s="185"/>
      <c r="E374" s="185"/>
      <c r="F374" s="1093" t="str">
        <f t="shared" si="85"/>
        <v/>
      </c>
      <c r="G374" s="186"/>
      <c r="H374" s="187"/>
      <c r="I374" s="188">
        <v>158</v>
      </c>
      <c r="J374" s="189"/>
      <c r="K374" s="189"/>
      <c r="L374" s="189"/>
      <c r="M374" s="189"/>
      <c r="N374" s="189"/>
      <c r="O374" s="190">
        <v>123</v>
      </c>
      <c r="P374" s="191">
        <v>0.78</v>
      </c>
      <c r="Q374" s="189"/>
      <c r="R374" s="189"/>
      <c r="S374" s="1014"/>
      <c r="T374" s="189"/>
      <c r="U374" s="189"/>
      <c r="V374" s="192"/>
      <c r="W374" s="74"/>
    </row>
    <row r="375" spans="1:23" ht="15" customHeight="1">
      <c r="A375" s="48" t="s">
        <v>293</v>
      </c>
      <c r="B375" s="49" t="s">
        <v>336</v>
      </c>
      <c r="C375" s="50" t="s">
        <v>1262</v>
      </c>
      <c r="D375" s="50" t="s">
        <v>72</v>
      </c>
      <c r="E375" s="50" t="s">
        <v>528</v>
      </c>
      <c r="F375" s="1093" t="str">
        <f t="shared" si="85"/>
        <v>市立輪島病院3階東病棟</v>
      </c>
      <c r="G375" s="51" t="s">
        <v>2689</v>
      </c>
      <c r="H375" s="50" t="s">
        <v>2699</v>
      </c>
      <c r="I375" s="50">
        <v>36</v>
      </c>
      <c r="J375" s="50">
        <v>33</v>
      </c>
      <c r="K375" s="50">
        <v>0</v>
      </c>
      <c r="L375" s="50">
        <v>161</v>
      </c>
      <c r="M375" s="50">
        <v>7233</v>
      </c>
      <c r="N375" s="50">
        <v>230</v>
      </c>
      <c r="O375" s="52">
        <f>M375/365</f>
        <v>19.816438356164383</v>
      </c>
      <c r="P375" s="53">
        <f>M375/(I375*365)</f>
        <v>0.55045662100456616</v>
      </c>
      <c r="Q375" s="54">
        <f>M375/((L375+N375)/2)</f>
        <v>36.997442455242968</v>
      </c>
      <c r="R375" s="50">
        <v>0</v>
      </c>
      <c r="S375" s="53">
        <v>0</v>
      </c>
      <c r="T375" s="50">
        <v>161</v>
      </c>
      <c r="U375" s="53">
        <f>T375/L375</f>
        <v>1</v>
      </c>
      <c r="V375" s="55"/>
      <c r="W375" s="74">
        <v>0</v>
      </c>
    </row>
    <row r="376" spans="1:23" ht="15" customHeight="1">
      <c r="A376" s="48"/>
      <c r="B376" s="56"/>
      <c r="C376" s="50" t="s">
        <v>1262</v>
      </c>
      <c r="D376" s="50" t="s">
        <v>72</v>
      </c>
      <c r="E376" s="50" t="s">
        <v>532</v>
      </c>
      <c r="F376" s="1093" t="str">
        <f t="shared" si="85"/>
        <v>市立輪島病院4階西病棟</v>
      </c>
      <c r="G376" s="51" t="s">
        <v>2689</v>
      </c>
      <c r="H376" s="50" t="s">
        <v>2699</v>
      </c>
      <c r="I376" s="50">
        <v>39</v>
      </c>
      <c r="J376" s="50">
        <v>39</v>
      </c>
      <c r="K376" s="50">
        <v>0</v>
      </c>
      <c r="L376" s="50">
        <v>821</v>
      </c>
      <c r="M376" s="50">
        <v>15643</v>
      </c>
      <c r="N376" s="50">
        <v>711</v>
      </c>
      <c r="O376" s="52">
        <f>M376/365</f>
        <v>42.857534246575341</v>
      </c>
      <c r="P376" s="53">
        <f>M376/(I376*365)</f>
        <v>1.0989111345275728</v>
      </c>
      <c r="Q376" s="54">
        <f>M376/((L376+N376)/2)</f>
        <v>20.421671018276761</v>
      </c>
      <c r="R376" s="50">
        <v>0</v>
      </c>
      <c r="S376" s="53">
        <v>0</v>
      </c>
      <c r="T376" s="50">
        <v>351</v>
      </c>
      <c r="U376" s="53">
        <f>T376/L376</f>
        <v>0.42752740560292324</v>
      </c>
      <c r="V376" s="55"/>
      <c r="W376" s="74"/>
    </row>
    <row r="377" spans="1:23" ht="15" customHeight="1">
      <c r="A377" s="48" t="s">
        <v>293</v>
      </c>
      <c r="B377" s="56"/>
      <c r="C377" s="50" t="s">
        <v>1266</v>
      </c>
      <c r="D377" s="50" t="s">
        <v>74</v>
      </c>
      <c r="E377" s="50" t="s">
        <v>777</v>
      </c>
      <c r="F377" s="1093" t="str">
        <f t="shared" si="85"/>
        <v>珠洲市総合病院２階南病棟</v>
      </c>
      <c r="G377" s="51" t="s">
        <v>2684</v>
      </c>
      <c r="H377" s="50" t="s">
        <v>2699</v>
      </c>
      <c r="I377" s="50">
        <v>52</v>
      </c>
      <c r="J377" s="50">
        <v>43</v>
      </c>
      <c r="K377" s="50">
        <v>19</v>
      </c>
      <c r="L377" s="50">
        <v>475</v>
      </c>
      <c r="M377" s="50">
        <v>10889</v>
      </c>
      <c r="N377" s="50">
        <v>491</v>
      </c>
      <c r="O377" s="52">
        <f>M377/365</f>
        <v>29.832876712328765</v>
      </c>
      <c r="P377" s="53">
        <f>M377/(I377*365)</f>
        <v>0.57370916754478396</v>
      </c>
      <c r="Q377" s="54">
        <f>M377/((L377+N377)/2)</f>
        <v>22.544513457556935</v>
      </c>
      <c r="R377" s="50">
        <v>0</v>
      </c>
      <c r="S377" s="53">
        <v>0</v>
      </c>
      <c r="T377" s="50">
        <v>287</v>
      </c>
      <c r="U377" s="53">
        <f>T377/L377</f>
        <v>0.60421052631578942</v>
      </c>
      <c r="V377" s="55"/>
      <c r="W377" s="74">
        <v>0</v>
      </c>
    </row>
    <row r="378" spans="1:23" ht="15" customHeight="1">
      <c r="A378" s="48"/>
      <c r="B378" s="56"/>
      <c r="C378" s="64" t="s">
        <v>288</v>
      </c>
      <c r="D378" s="65"/>
      <c r="E378" s="65"/>
      <c r="F378" s="1095"/>
      <c r="G378" s="66"/>
      <c r="H378" s="67"/>
      <c r="I378" s="50">
        <f>SUM(I375:I377)</f>
        <v>127</v>
      </c>
      <c r="J378" s="50">
        <f t="shared" ref="J378:N378" si="109">SUM(J375:J377)</f>
        <v>115</v>
      </c>
      <c r="K378" s="50">
        <f t="shared" si="109"/>
        <v>19</v>
      </c>
      <c r="L378" s="50">
        <f t="shared" si="109"/>
        <v>1457</v>
      </c>
      <c r="M378" s="50">
        <f t="shared" si="109"/>
        <v>33765</v>
      </c>
      <c r="N378" s="50">
        <f t="shared" si="109"/>
        <v>1432</v>
      </c>
      <c r="O378" s="52">
        <f t="shared" si="102"/>
        <v>92.506849315068493</v>
      </c>
      <c r="P378" s="53">
        <f t="shared" si="103"/>
        <v>0.72840038830762588</v>
      </c>
      <c r="Q378" s="54">
        <f t="shared" si="104"/>
        <v>23.374870197300105</v>
      </c>
      <c r="R378" s="50">
        <f t="shared" ref="R378:T378" si="110">SUM(R375:R377)</f>
        <v>0</v>
      </c>
      <c r="S378" s="1013"/>
      <c r="T378" s="50">
        <f t="shared" si="110"/>
        <v>799</v>
      </c>
      <c r="U378" s="53">
        <f t="shared" ref="U378:U380" si="111">T378/L378</f>
        <v>0.54838709677419351</v>
      </c>
      <c r="V378" s="73"/>
      <c r="W378" s="74"/>
    </row>
    <row r="379" spans="1:23" ht="15" customHeight="1">
      <c r="A379" s="48"/>
      <c r="B379" s="63"/>
      <c r="C379" s="184" t="s">
        <v>289</v>
      </c>
      <c r="D379" s="185"/>
      <c r="E379" s="185"/>
      <c r="F379" s="1095"/>
      <c r="G379" s="186"/>
      <c r="H379" s="187"/>
      <c r="I379" s="188">
        <v>154</v>
      </c>
      <c r="J379" s="189"/>
      <c r="K379" s="189"/>
      <c r="L379" s="189"/>
      <c r="M379" s="189"/>
      <c r="N379" s="189"/>
      <c r="O379" s="190">
        <v>139</v>
      </c>
      <c r="P379" s="191">
        <v>0.9</v>
      </c>
      <c r="Q379" s="189"/>
      <c r="R379" s="189"/>
      <c r="S379" s="1014"/>
      <c r="T379" s="189"/>
      <c r="U379" s="189"/>
      <c r="V379" s="193"/>
      <c r="W379" s="74"/>
    </row>
    <row r="380" spans="1:23" ht="15" customHeight="1">
      <c r="A380" s="48"/>
      <c r="B380" s="49" t="s">
        <v>359</v>
      </c>
      <c r="C380" s="64" t="s">
        <v>288</v>
      </c>
      <c r="D380" s="65"/>
      <c r="E380" s="65"/>
      <c r="F380" s="1095"/>
      <c r="G380" s="66"/>
      <c r="H380" s="67"/>
      <c r="I380" s="50">
        <f>SUM(I378,I373,I362)</f>
        <v>531</v>
      </c>
      <c r="J380" s="50">
        <f t="shared" ref="J380:N380" si="112">SUM(J378,J373,J362)</f>
        <v>492</v>
      </c>
      <c r="K380" s="50">
        <f t="shared" si="112"/>
        <v>107</v>
      </c>
      <c r="L380" s="50">
        <f t="shared" si="112"/>
        <v>7439</v>
      </c>
      <c r="M380" s="50">
        <f t="shared" si="112"/>
        <v>130170</v>
      </c>
      <c r="N380" s="50">
        <f t="shared" si="112"/>
        <v>8582</v>
      </c>
      <c r="O380" s="52">
        <f>M380/365</f>
        <v>356.63013698630135</v>
      </c>
      <c r="P380" s="53">
        <f>M380/(I380*365)</f>
        <v>0.67161984366535099</v>
      </c>
      <c r="Q380" s="54">
        <f>M380/((L380+N380)/2)</f>
        <v>16.249921977404657</v>
      </c>
      <c r="R380" s="50">
        <f t="shared" ref="R380:T380" si="113">SUM(R378,R373,R362)</f>
        <v>1515</v>
      </c>
      <c r="S380" s="1013"/>
      <c r="T380" s="50">
        <f t="shared" si="113"/>
        <v>959</v>
      </c>
      <c r="U380" s="53">
        <f t="shared" si="111"/>
        <v>0.12891517677107139</v>
      </c>
      <c r="V380" s="73"/>
      <c r="W380" s="74"/>
    </row>
    <row r="381" spans="1:23" ht="15" customHeight="1">
      <c r="A381" s="48"/>
      <c r="B381" s="63"/>
      <c r="C381" s="184" t="s">
        <v>289</v>
      </c>
      <c r="D381" s="185"/>
      <c r="E381" s="185"/>
      <c r="F381" s="1095"/>
      <c r="G381" s="186"/>
      <c r="H381" s="187"/>
      <c r="I381" s="188">
        <v>343</v>
      </c>
      <c r="J381" s="189"/>
      <c r="K381" s="189"/>
      <c r="L381" s="189"/>
      <c r="M381" s="189"/>
      <c r="N381" s="189"/>
      <c r="O381" s="190">
        <v>285</v>
      </c>
      <c r="P381" s="194" t="s">
        <v>360</v>
      </c>
      <c r="Q381" s="189"/>
      <c r="R381" s="189"/>
      <c r="S381" s="1014"/>
      <c r="T381" s="189"/>
      <c r="U381" s="189"/>
      <c r="V381" s="193"/>
      <c r="W381" s="74"/>
    </row>
    <row r="382" spans="1:23" ht="15" customHeight="1">
      <c r="A382" s="48" t="s">
        <v>296</v>
      </c>
      <c r="B382" s="49" t="s">
        <v>361</v>
      </c>
      <c r="C382" s="50" t="s">
        <v>1273</v>
      </c>
      <c r="D382" s="50" t="s">
        <v>2795</v>
      </c>
      <c r="E382" s="50" t="s">
        <v>764</v>
      </c>
      <c r="F382" s="1093"/>
      <c r="G382" s="51" t="s">
        <v>2684</v>
      </c>
      <c r="H382" s="50" t="s">
        <v>2716</v>
      </c>
      <c r="I382" s="50">
        <v>36</v>
      </c>
      <c r="J382" s="50">
        <v>36</v>
      </c>
      <c r="K382" s="50">
        <v>25</v>
      </c>
      <c r="L382" s="50">
        <v>23</v>
      </c>
      <c r="M382" s="50">
        <v>10272</v>
      </c>
      <c r="N382" s="50">
        <v>18</v>
      </c>
      <c r="O382" s="52">
        <f>M382/365</f>
        <v>28.142465753424659</v>
      </c>
      <c r="P382" s="53">
        <f>M382/(I382*365)</f>
        <v>0.78173515981735164</v>
      </c>
      <c r="Q382" s="54">
        <f>M382/((L382+N382)/2)</f>
        <v>501.07317073170731</v>
      </c>
      <c r="R382" s="50">
        <v>0</v>
      </c>
      <c r="S382" s="53">
        <v>0</v>
      </c>
      <c r="T382" s="50">
        <v>0</v>
      </c>
      <c r="U382" s="53">
        <f>T382/L382</f>
        <v>0</v>
      </c>
      <c r="V382" s="55"/>
      <c r="W382" s="74">
        <v>0</v>
      </c>
    </row>
    <row r="383" spans="1:23" ht="15" customHeight="1">
      <c r="A383" s="48"/>
      <c r="B383" s="56"/>
      <c r="C383" s="57" t="s">
        <v>288</v>
      </c>
      <c r="D383" s="58"/>
      <c r="E383" s="58"/>
      <c r="F383" s="1094"/>
      <c r="G383" s="59"/>
      <c r="H383" s="60"/>
      <c r="I383" s="63">
        <f t="shared" ref="I383:N383" si="114">SUM(I382:I382)</f>
        <v>36</v>
      </c>
      <c r="J383" s="63">
        <f t="shared" si="114"/>
        <v>36</v>
      </c>
      <c r="K383" s="63">
        <f t="shared" si="114"/>
        <v>25</v>
      </c>
      <c r="L383" s="63">
        <f t="shared" si="114"/>
        <v>23</v>
      </c>
      <c r="M383" s="63">
        <f t="shared" si="114"/>
        <v>10272</v>
      </c>
      <c r="N383" s="63">
        <f t="shared" si="114"/>
        <v>18</v>
      </c>
      <c r="O383" s="69">
        <f t="shared" si="102"/>
        <v>28.142465753424659</v>
      </c>
      <c r="P383" s="70">
        <f t="shared" si="103"/>
        <v>0.78173515981735164</v>
      </c>
      <c r="Q383" s="71">
        <f t="shared" si="104"/>
        <v>501.07317073170731</v>
      </c>
      <c r="R383" s="63">
        <f>SUM(R382:R382)</f>
        <v>0</v>
      </c>
      <c r="S383" s="1013"/>
      <c r="T383" s="63">
        <f>SUM(T382:T382)</f>
        <v>0</v>
      </c>
      <c r="U383" s="53">
        <f t="shared" ref="U383:U387" si="115">T383/L383</f>
        <v>0</v>
      </c>
      <c r="V383" s="73"/>
      <c r="W383" s="74"/>
    </row>
    <row r="384" spans="1:23" ht="15" customHeight="1">
      <c r="A384" s="48"/>
      <c r="B384" s="63"/>
      <c r="C384" s="184" t="s">
        <v>289</v>
      </c>
      <c r="D384" s="185"/>
      <c r="E384" s="185"/>
      <c r="F384" s="1095"/>
      <c r="G384" s="186"/>
      <c r="H384" s="187"/>
      <c r="I384" s="188">
        <v>108</v>
      </c>
      <c r="J384" s="189"/>
      <c r="K384" s="189"/>
      <c r="L384" s="189"/>
      <c r="M384" s="189"/>
      <c r="N384" s="189"/>
      <c r="O384" s="190">
        <v>100</v>
      </c>
      <c r="P384" s="191">
        <v>0.92</v>
      </c>
      <c r="Q384" s="189"/>
      <c r="R384" s="189"/>
      <c r="S384" s="1014"/>
      <c r="T384" s="189"/>
      <c r="U384" s="189"/>
      <c r="V384" s="193"/>
      <c r="W384" s="74"/>
    </row>
    <row r="385" spans="1:23" ht="15" customHeight="1">
      <c r="A385" s="48"/>
      <c r="B385" s="49" t="s">
        <v>382</v>
      </c>
      <c r="C385" s="57" t="s">
        <v>288</v>
      </c>
      <c r="D385" s="58"/>
      <c r="E385" s="58"/>
      <c r="F385" s="1094"/>
      <c r="G385" s="59"/>
      <c r="H385" s="60"/>
      <c r="I385" s="63">
        <f t="shared" ref="I385:N385" si="116">SUM(I383,I380)</f>
        <v>567</v>
      </c>
      <c r="J385" s="63">
        <f t="shared" si="116"/>
        <v>528</v>
      </c>
      <c r="K385" s="63">
        <f t="shared" si="116"/>
        <v>132</v>
      </c>
      <c r="L385" s="63">
        <f t="shared" si="116"/>
        <v>7462</v>
      </c>
      <c r="M385" s="63">
        <f>SUM(M383,M380)</f>
        <v>140442</v>
      </c>
      <c r="N385" s="63">
        <f t="shared" si="116"/>
        <v>8600</v>
      </c>
      <c r="O385" s="69">
        <f>M385/365</f>
        <v>384.77260273972604</v>
      </c>
      <c r="P385" s="70">
        <f>M385/(I385*365)</f>
        <v>0.67861129230992245</v>
      </c>
      <c r="Q385" s="71">
        <f>M385/((L385+N385)/2)</f>
        <v>17.487485991781845</v>
      </c>
      <c r="R385" s="63">
        <f>SUM(R383,R380)</f>
        <v>1515</v>
      </c>
      <c r="S385" s="1013"/>
      <c r="T385" s="63">
        <f>SUM(T383,T380)</f>
        <v>959</v>
      </c>
      <c r="U385" s="53">
        <f t="shared" si="115"/>
        <v>0.12851782363977485</v>
      </c>
      <c r="V385" s="73"/>
      <c r="W385" s="74"/>
    </row>
    <row r="386" spans="1:23" ht="15" customHeight="1">
      <c r="A386" s="48"/>
      <c r="B386" s="63"/>
      <c r="C386" s="184" t="s">
        <v>289</v>
      </c>
      <c r="D386" s="185"/>
      <c r="E386" s="185"/>
      <c r="F386" s="1095"/>
      <c r="G386" s="186"/>
      <c r="H386" s="187"/>
      <c r="I386" s="188">
        <v>451</v>
      </c>
      <c r="J386" s="189"/>
      <c r="K386" s="189"/>
      <c r="L386" s="189"/>
      <c r="M386" s="189"/>
      <c r="N386" s="189"/>
      <c r="O386" s="190">
        <v>385</v>
      </c>
      <c r="P386" s="194" t="s">
        <v>360</v>
      </c>
      <c r="Q386" s="189"/>
      <c r="R386" s="189"/>
      <c r="S386" s="1014"/>
      <c r="T386" s="189"/>
      <c r="U386" s="189"/>
      <c r="V386" s="193"/>
      <c r="W386" s="74"/>
    </row>
    <row r="387" spans="1:23" ht="15" customHeight="1">
      <c r="A387" s="48"/>
      <c r="B387" s="49" t="s">
        <v>386</v>
      </c>
      <c r="C387" s="57" t="s">
        <v>288</v>
      </c>
      <c r="D387" s="58"/>
      <c r="E387" s="58"/>
      <c r="F387" s="1094"/>
      <c r="G387" s="59"/>
      <c r="H387" s="60"/>
      <c r="I387" s="63">
        <f>I385</f>
        <v>567</v>
      </c>
      <c r="J387" s="63">
        <f t="shared" ref="J387:N387" si="117">J385</f>
        <v>528</v>
      </c>
      <c r="K387" s="63">
        <f t="shared" si="117"/>
        <v>132</v>
      </c>
      <c r="L387" s="63">
        <f t="shared" si="117"/>
        <v>7462</v>
      </c>
      <c r="M387" s="63">
        <f t="shared" si="117"/>
        <v>140442</v>
      </c>
      <c r="N387" s="63">
        <f t="shared" si="117"/>
        <v>8600</v>
      </c>
      <c r="O387" s="69">
        <f>M387/365</f>
        <v>384.77260273972604</v>
      </c>
      <c r="P387" s="70">
        <f>M387/(I387*365)</f>
        <v>0.67861129230992245</v>
      </c>
      <c r="Q387" s="71">
        <f>M387/((L387+N387)/2)</f>
        <v>17.487485991781845</v>
      </c>
      <c r="R387" s="63">
        <f t="shared" ref="R387" si="118">R385</f>
        <v>1515</v>
      </c>
      <c r="S387" s="1013"/>
      <c r="T387" s="63">
        <f t="shared" ref="T387" si="119">T385</f>
        <v>959</v>
      </c>
      <c r="U387" s="53">
        <f t="shared" si="115"/>
        <v>0.12851782363977485</v>
      </c>
      <c r="V387" s="73"/>
      <c r="W387" s="74"/>
    </row>
    <row r="388" spans="1:23" ht="15" customHeight="1">
      <c r="A388" s="48"/>
      <c r="B388" s="63"/>
      <c r="C388" s="184" t="s">
        <v>289</v>
      </c>
      <c r="D388" s="185"/>
      <c r="E388" s="185"/>
      <c r="F388" s="1095"/>
      <c r="G388" s="186"/>
      <c r="H388" s="187"/>
      <c r="I388" s="188">
        <v>451</v>
      </c>
      <c r="J388" s="189"/>
      <c r="K388" s="189"/>
      <c r="L388" s="189"/>
      <c r="M388" s="189"/>
      <c r="N388" s="189"/>
      <c r="O388" s="190">
        <v>385</v>
      </c>
      <c r="P388" s="194" t="s">
        <v>360</v>
      </c>
      <c r="Q388" s="189"/>
      <c r="R388" s="189"/>
      <c r="S388" s="1014"/>
      <c r="T388" s="189"/>
      <c r="U388" s="189"/>
      <c r="V388" s="193"/>
      <c r="W388" s="74"/>
    </row>
    <row r="389" spans="1:23" ht="15" customHeight="1">
      <c r="A389" s="3"/>
      <c r="I389" s="5"/>
      <c r="J389" s="5"/>
      <c r="K389" s="5"/>
      <c r="L389" s="5"/>
      <c r="M389" s="5"/>
      <c r="N389" s="5"/>
      <c r="O389" s="102"/>
      <c r="P389" s="103"/>
      <c r="Q389" s="79"/>
      <c r="R389" s="5"/>
      <c r="S389" s="103"/>
      <c r="T389" s="5"/>
      <c r="U389" s="5"/>
    </row>
    <row r="390" spans="1:23" ht="15" customHeight="1"/>
    <row r="391" spans="1:23" ht="15" customHeight="1">
      <c r="A391" s="48"/>
      <c r="B391" s="49" t="s">
        <v>389</v>
      </c>
      <c r="C391" s="64" t="s">
        <v>288</v>
      </c>
      <c r="D391" s="65"/>
      <c r="E391" s="65"/>
      <c r="F391" s="1095"/>
      <c r="G391" s="66"/>
      <c r="H391" s="67"/>
      <c r="I391" s="50">
        <f>SUM(I9,I138,I318,I362)</f>
        <v>2246</v>
      </c>
      <c r="J391" s="50">
        <f t="shared" ref="J391:N391" si="120">SUM(J9,J138,J318,J362)</f>
        <v>2151</v>
      </c>
      <c r="K391" s="50">
        <f t="shared" si="120"/>
        <v>470</v>
      </c>
      <c r="L391" s="50">
        <f t="shared" si="120"/>
        <v>57363</v>
      </c>
      <c r="M391" s="50">
        <f t="shared" si="120"/>
        <v>558276</v>
      </c>
      <c r="N391" s="50">
        <f t="shared" si="120"/>
        <v>58084</v>
      </c>
      <c r="O391" s="52">
        <f>M391/365</f>
        <v>1529.5232876712328</v>
      </c>
      <c r="P391" s="53">
        <f>M391/(I391*365)</f>
        <v>0.68099879237365668</v>
      </c>
      <c r="Q391" s="54">
        <f>M391/((L391+N391)/2)</f>
        <v>9.6715549126438969</v>
      </c>
      <c r="R391" s="50">
        <f>SUM(R9,R138,R318,R362)</f>
        <v>13028</v>
      </c>
      <c r="S391" s="1013"/>
      <c r="T391" s="50">
        <f>SUM(T9,T138,T318,T362)</f>
        <v>12964</v>
      </c>
      <c r="U391" s="53">
        <f t="shared" ref="U391" si="121">T391/L391</f>
        <v>0.2259993375520806</v>
      </c>
      <c r="V391" s="62"/>
      <c r="W391" s="74"/>
    </row>
    <row r="392" spans="1:23" ht="15" customHeight="1">
      <c r="A392" s="48"/>
      <c r="B392" s="63"/>
      <c r="C392" s="184" t="s">
        <v>289</v>
      </c>
      <c r="D392" s="185"/>
      <c r="E392" s="185"/>
      <c r="F392" s="1095"/>
      <c r="G392" s="186"/>
      <c r="H392" s="187"/>
      <c r="I392" s="188">
        <v>1226</v>
      </c>
      <c r="J392" s="189"/>
      <c r="K392" s="189"/>
      <c r="L392" s="189"/>
      <c r="M392" s="189"/>
      <c r="N392" s="189"/>
      <c r="O392" s="190">
        <v>919</v>
      </c>
      <c r="P392" s="191">
        <v>0.75</v>
      </c>
      <c r="Q392" s="189"/>
      <c r="R392" s="189"/>
      <c r="S392" s="1014"/>
      <c r="T392" s="189"/>
      <c r="U392" s="189"/>
      <c r="V392" s="192"/>
      <c r="W392" s="74"/>
    </row>
    <row r="393" spans="1:23" ht="15" customHeight="1">
      <c r="A393" s="48"/>
      <c r="B393" s="56" t="s">
        <v>291</v>
      </c>
      <c r="C393" s="57" t="s">
        <v>288</v>
      </c>
      <c r="D393" s="58"/>
      <c r="E393" s="58"/>
      <c r="F393" s="1094"/>
      <c r="G393" s="59"/>
      <c r="H393" s="60"/>
      <c r="I393" s="63">
        <f>SUM(I31,I207,I335,I373)</f>
        <v>4981</v>
      </c>
      <c r="J393" s="63">
        <f t="shared" ref="J393:N393" si="122">SUM(J31,J207,J335,J373)</f>
        <v>4483</v>
      </c>
      <c r="K393" s="63">
        <f t="shared" si="122"/>
        <v>1609</v>
      </c>
      <c r="L393" s="63">
        <f t="shared" si="122"/>
        <v>104946</v>
      </c>
      <c r="M393" s="63">
        <f t="shared" si="122"/>
        <v>1237061</v>
      </c>
      <c r="N393" s="63">
        <f t="shared" si="122"/>
        <v>105471</v>
      </c>
      <c r="O393" s="69">
        <f t="shared" ref="O393" si="123">M393/365</f>
        <v>3389.2082191780823</v>
      </c>
      <c r="P393" s="70">
        <f t="shared" ref="P393" si="124">M393/(I393*365)</f>
        <v>0.68042726745193383</v>
      </c>
      <c r="Q393" s="71">
        <f t="shared" ref="Q393" si="125">M393/((L393+N393)/2)</f>
        <v>11.758184937528812</v>
      </c>
      <c r="R393" s="63">
        <f>SUM(R31,R207,R335,R373)</f>
        <v>24197</v>
      </c>
      <c r="S393" s="1013"/>
      <c r="T393" s="63">
        <f>SUM(T31,T207,T335,T373)</f>
        <v>10817</v>
      </c>
      <c r="U393" s="53">
        <f t="shared" ref="U393" si="126">T393/L393</f>
        <v>0.1030720561050445</v>
      </c>
      <c r="V393" s="62"/>
      <c r="W393" s="74"/>
    </row>
    <row r="394" spans="1:23" ht="15" customHeight="1">
      <c r="A394" s="48"/>
      <c r="B394" s="63"/>
      <c r="C394" s="184" t="s">
        <v>289</v>
      </c>
      <c r="D394" s="185"/>
      <c r="E394" s="185"/>
      <c r="F394" s="1095"/>
      <c r="G394" s="186"/>
      <c r="H394" s="187"/>
      <c r="I394" s="188">
        <v>3929</v>
      </c>
      <c r="J394" s="189"/>
      <c r="K394" s="189"/>
      <c r="L394" s="189"/>
      <c r="M394" s="189"/>
      <c r="N394" s="189"/>
      <c r="O394" s="190">
        <v>3065</v>
      </c>
      <c r="P394" s="191">
        <v>0.78</v>
      </c>
      <c r="Q394" s="189"/>
      <c r="R394" s="189"/>
      <c r="S394" s="1014"/>
      <c r="T394" s="189"/>
      <c r="U394" s="189"/>
      <c r="V394" s="192"/>
      <c r="W394" s="74"/>
    </row>
    <row r="395" spans="1:23" ht="15" customHeight="1">
      <c r="A395" s="48"/>
      <c r="B395" s="56" t="s">
        <v>336</v>
      </c>
      <c r="C395" s="64" t="s">
        <v>288</v>
      </c>
      <c r="D395" s="65"/>
      <c r="E395" s="65"/>
      <c r="F395" s="1095"/>
      <c r="G395" s="66"/>
      <c r="H395" s="67"/>
      <c r="I395" s="50">
        <f>SUM(I44,I241,I343,I378)</f>
        <v>2282</v>
      </c>
      <c r="J395" s="50">
        <f t="shared" ref="J395:N395" si="127">SUM(J44,J241,J343,J378)</f>
        <v>2143</v>
      </c>
      <c r="K395" s="50">
        <f t="shared" si="127"/>
        <v>1023</v>
      </c>
      <c r="L395" s="50">
        <f t="shared" si="127"/>
        <v>24420</v>
      </c>
      <c r="M395" s="50">
        <f t="shared" si="127"/>
        <v>638804</v>
      </c>
      <c r="N395" s="50">
        <f t="shared" si="127"/>
        <v>23950</v>
      </c>
      <c r="O395" s="52">
        <f t="shared" ref="O395" si="128">M395/365</f>
        <v>1750.1479452054793</v>
      </c>
      <c r="P395" s="53">
        <f t="shared" ref="P395" si="129">M395/(I395*365)</f>
        <v>0.76693599702255888</v>
      </c>
      <c r="Q395" s="54">
        <f t="shared" ref="Q395" si="130">M395/((L395+N395)/2)</f>
        <v>26.413231341740747</v>
      </c>
      <c r="R395" s="50">
        <f>SUM(R44,R241,R343,R378)</f>
        <v>1768</v>
      </c>
      <c r="S395" s="1013"/>
      <c r="T395" s="50">
        <f>SUM(T44,T241,T343,T378)</f>
        <v>8146</v>
      </c>
      <c r="U395" s="53">
        <f t="shared" ref="U395" si="131">T395/L395</f>
        <v>0.33357903357903357</v>
      </c>
      <c r="V395" s="73"/>
      <c r="W395" s="74"/>
    </row>
    <row r="396" spans="1:23" ht="15" customHeight="1">
      <c r="A396" s="48"/>
      <c r="B396" s="63"/>
      <c r="C396" s="184" t="s">
        <v>289</v>
      </c>
      <c r="D396" s="185"/>
      <c r="E396" s="185"/>
      <c r="F396" s="1095"/>
      <c r="G396" s="186"/>
      <c r="H396" s="187"/>
      <c r="I396" s="188">
        <v>3695</v>
      </c>
      <c r="J396" s="189"/>
      <c r="K396" s="189"/>
      <c r="L396" s="189"/>
      <c r="M396" s="189"/>
      <c r="N396" s="189"/>
      <c r="O396" s="190">
        <v>3327</v>
      </c>
      <c r="P396" s="191">
        <v>0.9</v>
      </c>
      <c r="Q396" s="189"/>
      <c r="R396" s="189"/>
      <c r="S396" s="1014"/>
      <c r="T396" s="189"/>
      <c r="U396" s="189"/>
      <c r="V396" s="193"/>
      <c r="W396" s="74"/>
    </row>
    <row r="397" spans="1:23" ht="15" customHeight="1">
      <c r="A397" s="48"/>
      <c r="B397" s="49" t="s">
        <v>359</v>
      </c>
      <c r="C397" s="64" t="s">
        <v>288</v>
      </c>
      <c r="D397" s="65"/>
      <c r="E397" s="65"/>
      <c r="F397" s="1095"/>
      <c r="G397" s="66"/>
      <c r="H397" s="67"/>
      <c r="I397" s="50">
        <f>SUM(I46,I243,I345,I380)</f>
        <v>9509</v>
      </c>
      <c r="J397" s="50">
        <f t="shared" ref="J397:N397" si="132">SUM(J46,J243,J345,J380)</f>
        <v>8777</v>
      </c>
      <c r="K397" s="50">
        <f t="shared" si="132"/>
        <v>3102</v>
      </c>
      <c r="L397" s="50">
        <f t="shared" si="132"/>
        <v>186729</v>
      </c>
      <c r="M397" s="50">
        <f t="shared" si="132"/>
        <v>2434141</v>
      </c>
      <c r="N397" s="50">
        <f t="shared" si="132"/>
        <v>187505</v>
      </c>
      <c r="O397" s="52">
        <f>M397/365</f>
        <v>6668.8794520547945</v>
      </c>
      <c r="P397" s="53">
        <f>M397/(I397*365)</f>
        <v>0.70132289957459193</v>
      </c>
      <c r="Q397" s="54">
        <f>M397/((L397+N397)/2)</f>
        <v>13.008657684764078</v>
      </c>
      <c r="R397" s="50">
        <f>SUM(R46,R243,R345,R380)</f>
        <v>38993</v>
      </c>
      <c r="S397" s="1013"/>
      <c r="T397" s="50">
        <f>SUM(T46,T243,T345,T380)</f>
        <v>31927</v>
      </c>
      <c r="U397" s="53">
        <f t="shared" ref="U397" si="133">T397/L397</f>
        <v>0.17098040475769699</v>
      </c>
      <c r="V397" s="73"/>
      <c r="W397" s="74"/>
    </row>
    <row r="398" spans="1:23" ht="15" customHeight="1">
      <c r="A398" s="48"/>
      <c r="B398" s="63"/>
      <c r="C398" s="184" t="s">
        <v>289</v>
      </c>
      <c r="D398" s="185"/>
      <c r="E398" s="185"/>
      <c r="F398" s="1095"/>
      <c r="G398" s="186"/>
      <c r="H398" s="187"/>
      <c r="I398" s="188">
        <v>8850</v>
      </c>
      <c r="J398" s="189"/>
      <c r="K398" s="189"/>
      <c r="L398" s="189"/>
      <c r="M398" s="189"/>
      <c r="N398" s="189"/>
      <c r="O398" s="190">
        <v>7311</v>
      </c>
      <c r="P398" s="194" t="s">
        <v>360</v>
      </c>
      <c r="Q398" s="189"/>
      <c r="R398" s="189"/>
      <c r="S398" s="1014"/>
      <c r="T398" s="189"/>
      <c r="U398" s="189"/>
      <c r="V398" s="193"/>
      <c r="W398" s="74"/>
    </row>
    <row r="399" spans="1:23" ht="15" customHeight="1">
      <c r="A399" s="48"/>
      <c r="B399" s="56" t="s">
        <v>361</v>
      </c>
      <c r="C399" s="57" t="s">
        <v>288</v>
      </c>
      <c r="D399" s="58"/>
      <c r="E399" s="58"/>
      <c r="F399" s="1094"/>
      <c r="G399" s="59"/>
      <c r="H399" s="60"/>
      <c r="I399" s="63">
        <f>SUM(I60,I301,I355,I383)</f>
        <v>3504</v>
      </c>
      <c r="J399" s="63">
        <f t="shared" ref="J399:N399" si="134">SUM(J60,J301,J355,J383)</f>
        <v>3380</v>
      </c>
      <c r="K399" s="63">
        <f t="shared" si="134"/>
        <v>2105</v>
      </c>
      <c r="L399" s="63">
        <f t="shared" si="134"/>
        <v>4763</v>
      </c>
      <c r="M399" s="63">
        <f t="shared" si="134"/>
        <v>1025881</v>
      </c>
      <c r="N399" s="63">
        <f t="shared" si="134"/>
        <v>4502</v>
      </c>
      <c r="O399" s="69">
        <f t="shared" ref="O399" si="135">M399/365</f>
        <v>2810.6328767123287</v>
      </c>
      <c r="P399" s="70">
        <f t="shared" ref="P399" si="136">M399/(I399*365)</f>
        <v>0.80212125476950025</v>
      </c>
      <c r="Q399" s="71">
        <f t="shared" ref="Q399" si="137">M399/((L399+N399)/2)</f>
        <v>221.45299514301132</v>
      </c>
      <c r="R399" s="63">
        <f>SUM(R60,R301,R355,R383)</f>
        <v>160</v>
      </c>
      <c r="S399" s="1013"/>
      <c r="T399" s="63">
        <f>SUM(T60,T301,T355,T383)</f>
        <v>1304</v>
      </c>
      <c r="U399" s="53">
        <f t="shared" ref="U399" si="138">T399/L399</f>
        <v>0.27377703128280495</v>
      </c>
      <c r="V399" s="73"/>
      <c r="W399" s="74"/>
    </row>
    <row r="400" spans="1:23" ht="15" customHeight="1">
      <c r="A400" s="48"/>
      <c r="B400" s="63"/>
      <c r="C400" s="184" t="s">
        <v>289</v>
      </c>
      <c r="D400" s="185"/>
      <c r="E400" s="185"/>
      <c r="F400" s="1095"/>
      <c r="G400" s="186"/>
      <c r="H400" s="187"/>
      <c r="I400" s="188">
        <v>3050</v>
      </c>
      <c r="J400" s="189"/>
      <c r="K400" s="189"/>
      <c r="L400" s="189"/>
      <c r="M400" s="189"/>
      <c r="N400" s="189"/>
      <c r="O400" s="190">
        <v>2807</v>
      </c>
      <c r="P400" s="191">
        <v>0.92</v>
      </c>
      <c r="Q400" s="189"/>
      <c r="R400" s="189"/>
      <c r="S400" s="1014"/>
      <c r="T400" s="189"/>
      <c r="U400" s="189"/>
      <c r="V400" s="193"/>
      <c r="W400" s="74"/>
    </row>
    <row r="401" spans="1:23" ht="15" customHeight="1">
      <c r="A401" s="48"/>
      <c r="B401" s="49" t="s">
        <v>382</v>
      </c>
      <c r="C401" s="57" t="s">
        <v>288</v>
      </c>
      <c r="D401" s="58"/>
      <c r="E401" s="58"/>
      <c r="F401" s="1094"/>
      <c r="G401" s="59"/>
      <c r="H401" s="60"/>
      <c r="I401" s="63">
        <f>SUM(I399,I397)</f>
        <v>13013</v>
      </c>
      <c r="J401" s="63">
        <f t="shared" ref="J401:N401" si="139">SUM(J399,J397)</f>
        <v>12157</v>
      </c>
      <c r="K401" s="63">
        <f t="shared" si="139"/>
        <v>5207</v>
      </c>
      <c r="L401" s="63">
        <f t="shared" si="139"/>
        <v>191492</v>
      </c>
      <c r="M401" s="63">
        <f t="shared" si="139"/>
        <v>3460022</v>
      </c>
      <c r="N401" s="63">
        <f t="shared" si="139"/>
        <v>192007</v>
      </c>
      <c r="O401" s="69">
        <f>M401/365</f>
        <v>9479.5123287671231</v>
      </c>
      <c r="P401" s="70">
        <f>M401/(I401*365)</f>
        <v>0.72846479126774177</v>
      </c>
      <c r="Q401" s="71">
        <f>M401/((L401+N401)/2)</f>
        <v>18.044490337654075</v>
      </c>
      <c r="R401" s="63">
        <f t="shared" ref="R401" si="140">SUM(R399,R397)</f>
        <v>39153</v>
      </c>
      <c r="S401" s="1013"/>
      <c r="T401" s="63">
        <f t="shared" ref="T401" si="141">SUM(T399,T397)</f>
        <v>33231</v>
      </c>
      <c r="U401" s="53">
        <f t="shared" ref="U401" si="142">T401/L401</f>
        <v>0.1735372757086458</v>
      </c>
      <c r="V401" s="73"/>
      <c r="W401" s="74"/>
    </row>
    <row r="402" spans="1:23" ht="15" customHeight="1">
      <c r="A402" s="48"/>
      <c r="B402" s="63"/>
      <c r="C402" s="184" t="s">
        <v>289</v>
      </c>
      <c r="D402" s="185"/>
      <c r="E402" s="185"/>
      <c r="F402" s="1095"/>
      <c r="G402" s="186"/>
      <c r="H402" s="187"/>
      <c r="I402" s="188">
        <v>11900</v>
      </c>
      <c r="J402" s="189"/>
      <c r="K402" s="189"/>
      <c r="L402" s="189"/>
      <c r="M402" s="189"/>
      <c r="N402" s="189"/>
      <c r="O402" s="190">
        <v>10118</v>
      </c>
      <c r="P402" s="194" t="s">
        <v>360</v>
      </c>
      <c r="Q402" s="189"/>
      <c r="R402" s="189"/>
      <c r="S402" s="1014"/>
      <c r="T402" s="189"/>
      <c r="U402" s="189"/>
      <c r="V402" s="193"/>
      <c r="W402" s="74"/>
    </row>
    <row r="403" spans="1:23" s="106" customFormat="1" ht="15" customHeight="1">
      <c r="A403" s="105"/>
      <c r="B403" s="85" t="s">
        <v>383</v>
      </c>
      <c r="C403" s="94" t="s">
        <v>288</v>
      </c>
      <c r="D403" s="95"/>
      <c r="E403" s="95"/>
      <c r="F403" s="1094"/>
      <c r="G403" s="96"/>
      <c r="H403" s="97"/>
      <c r="I403" s="93">
        <f>SUM(I311,I66)</f>
        <v>358</v>
      </c>
      <c r="J403" s="93">
        <f t="shared" ref="J403:N403" si="143">SUM(J311,J66)</f>
        <v>66</v>
      </c>
      <c r="K403" s="93">
        <f t="shared" si="143"/>
        <v>0</v>
      </c>
      <c r="L403" s="93">
        <f t="shared" si="143"/>
        <v>30</v>
      </c>
      <c r="M403" s="93">
        <f t="shared" si="143"/>
        <v>18256</v>
      </c>
      <c r="N403" s="93">
        <f t="shared" si="143"/>
        <v>62</v>
      </c>
      <c r="O403" s="98">
        <f>M403/365</f>
        <v>50.016438356164386</v>
      </c>
      <c r="P403" s="99">
        <f>M403/(I403*365)</f>
        <v>0.13971072166526363</v>
      </c>
      <c r="Q403" s="100">
        <v>0</v>
      </c>
      <c r="R403" s="93">
        <f>SUM(R311,R66)</f>
        <v>0</v>
      </c>
      <c r="S403" s="1017"/>
      <c r="T403" s="93">
        <f>SUM(T311,T66)</f>
        <v>0</v>
      </c>
      <c r="U403" s="92"/>
      <c r="V403" s="101"/>
      <c r="W403" s="104"/>
    </row>
    <row r="404" spans="1:23" s="106" customFormat="1" ht="15" customHeight="1">
      <c r="A404" s="105"/>
      <c r="B404" s="93"/>
      <c r="C404" s="86" t="s">
        <v>289</v>
      </c>
      <c r="D404" s="87"/>
      <c r="E404" s="87"/>
      <c r="F404" s="1095"/>
      <c r="G404" s="88"/>
      <c r="H404" s="89"/>
      <c r="I404" s="90">
        <v>0</v>
      </c>
      <c r="J404" s="92"/>
      <c r="K404" s="92"/>
      <c r="L404" s="92"/>
      <c r="M404" s="92"/>
      <c r="N404" s="92"/>
      <c r="O404" s="91">
        <v>0</v>
      </c>
      <c r="P404" s="107" t="s">
        <v>360</v>
      </c>
      <c r="Q404" s="92"/>
      <c r="R404" s="92"/>
      <c r="S404" s="1017"/>
      <c r="T404" s="92"/>
      <c r="U404" s="92"/>
      <c r="V404" s="101"/>
      <c r="W404" s="104"/>
    </row>
    <row r="405" spans="1:23" ht="15" customHeight="1">
      <c r="A405" s="48"/>
      <c r="B405" s="49" t="s">
        <v>780</v>
      </c>
      <c r="C405" s="57" t="s">
        <v>288</v>
      </c>
      <c r="D405" s="58"/>
      <c r="E405" s="58"/>
      <c r="F405" s="1094"/>
      <c r="G405" s="59"/>
      <c r="H405" s="60"/>
      <c r="I405" s="63">
        <f>SUM(I403,I401)</f>
        <v>13371</v>
      </c>
      <c r="J405" s="63">
        <f t="shared" ref="J405:N405" si="144">SUM(J403,J401)</f>
        <v>12223</v>
      </c>
      <c r="K405" s="63">
        <f t="shared" si="144"/>
        <v>5207</v>
      </c>
      <c r="L405" s="63">
        <f t="shared" si="144"/>
        <v>191522</v>
      </c>
      <c r="M405" s="63">
        <f t="shared" si="144"/>
        <v>3478278</v>
      </c>
      <c r="N405" s="63">
        <f t="shared" si="144"/>
        <v>192069</v>
      </c>
      <c r="O405" s="69">
        <f>M405/365</f>
        <v>9529.5287671232873</v>
      </c>
      <c r="P405" s="70">
        <f>M405/(I405*365)</f>
        <v>0.71270127642833647</v>
      </c>
      <c r="Q405" s="71">
        <f>M405/((L405+N405)/2)</f>
        <v>18.13534728395609</v>
      </c>
      <c r="R405" s="63">
        <f t="shared" ref="R405" si="145">SUM(R403,R401)</f>
        <v>39153</v>
      </c>
      <c r="S405" s="1013"/>
      <c r="T405" s="63">
        <f t="shared" ref="T405" si="146">SUM(T403,T401)</f>
        <v>33231</v>
      </c>
      <c r="U405" s="53">
        <f t="shared" ref="U405" si="147">T405/L405</f>
        <v>0.17351009283528784</v>
      </c>
      <c r="V405" s="73"/>
      <c r="W405" s="74"/>
    </row>
    <row r="406" spans="1:23" ht="15" customHeight="1">
      <c r="A406" s="48"/>
      <c r="B406" s="63"/>
      <c r="C406" s="184" t="s">
        <v>289</v>
      </c>
      <c r="D406" s="185"/>
      <c r="E406" s="185"/>
      <c r="F406" s="1095"/>
      <c r="G406" s="186"/>
      <c r="H406" s="187"/>
      <c r="I406" s="188">
        <v>11900</v>
      </c>
      <c r="J406" s="189"/>
      <c r="K406" s="189"/>
      <c r="L406" s="189"/>
      <c r="M406" s="189"/>
      <c r="N406" s="189"/>
      <c r="O406" s="190">
        <v>10118</v>
      </c>
      <c r="P406" s="194" t="s">
        <v>360</v>
      </c>
      <c r="Q406" s="189"/>
      <c r="R406" s="189"/>
      <c r="S406" s="1014"/>
      <c r="T406" s="189"/>
      <c r="U406" s="189"/>
      <c r="V406" s="193"/>
      <c r="W406" s="74"/>
    </row>
    <row r="408" spans="1:23" ht="15.75" customHeight="1">
      <c r="A408" s="3"/>
      <c r="C408" s="108" t="s">
        <v>1945</v>
      </c>
      <c r="D408" s="1309" t="s">
        <v>1946</v>
      </c>
      <c r="E408" s="1309"/>
      <c r="F408" s="1309"/>
      <c r="G408" s="1309"/>
      <c r="H408" s="1309"/>
      <c r="I408" s="1309"/>
      <c r="J408" s="1309"/>
      <c r="K408" s="1309"/>
      <c r="L408" s="1309"/>
      <c r="M408" s="1309"/>
      <c r="N408" s="1309"/>
      <c r="O408" s="102"/>
      <c r="P408" s="103"/>
      <c r="Q408" s="79"/>
      <c r="R408" s="5"/>
      <c r="S408" s="103"/>
      <c r="T408" s="5"/>
      <c r="U408" s="5"/>
    </row>
    <row r="409" spans="1:23">
      <c r="C409" s="110"/>
      <c r="D409" s="1310" t="s">
        <v>1947</v>
      </c>
      <c r="E409" s="1310"/>
      <c r="F409" s="1310"/>
      <c r="G409" s="1310"/>
      <c r="H409" s="1310"/>
      <c r="I409" s="1310"/>
      <c r="J409" s="1310"/>
      <c r="K409" s="1310"/>
      <c r="L409" s="1310"/>
      <c r="M409" s="1310"/>
      <c r="N409" s="1310"/>
    </row>
    <row r="410" spans="1:23">
      <c r="C410" s="110"/>
      <c r="D410" s="109"/>
      <c r="E410" s="109"/>
      <c r="F410" s="1096"/>
      <c r="G410" s="109"/>
      <c r="H410" s="109"/>
      <c r="I410" s="109"/>
      <c r="J410" s="109"/>
      <c r="K410" s="109"/>
      <c r="L410" s="109"/>
      <c r="M410" s="109"/>
      <c r="N410" s="109"/>
    </row>
    <row r="411" spans="1:23">
      <c r="C411" s="111"/>
      <c r="D411" s="109"/>
      <c r="E411" s="1311"/>
      <c r="F411" s="1097"/>
      <c r="G411" s="1311" t="s">
        <v>781</v>
      </c>
      <c r="H411" s="110"/>
      <c r="I411" s="112" t="s">
        <v>782</v>
      </c>
      <c r="J411" s="109"/>
    </row>
    <row r="412" spans="1:23">
      <c r="C412" s="110" t="s">
        <v>783</v>
      </c>
      <c r="D412" s="109"/>
      <c r="E412" s="1306"/>
      <c r="F412" s="1098"/>
      <c r="G412" s="1306"/>
      <c r="H412" s="110"/>
      <c r="I412" s="113" t="s">
        <v>784</v>
      </c>
      <c r="J412" s="109"/>
    </row>
    <row r="413" spans="1:23">
      <c r="C413" s="110"/>
      <c r="D413" s="109"/>
      <c r="E413" s="114"/>
      <c r="F413" s="1099"/>
      <c r="G413" s="114"/>
      <c r="H413" s="110"/>
      <c r="I413" s="110"/>
      <c r="J413" s="109"/>
    </row>
    <row r="414" spans="1:23" s="8" customFormat="1">
      <c r="A414"/>
      <c r="B414" s="5"/>
      <c r="C414" s="110"/>
      <c r="D414" s="109"/>
      <c r="E414" s="1306"/>
      <c r="F414" s="1098"/>
      <c r="G414" s="1306" t="s">
        <v>785</v>
      </c>
      <c r="H414" s="110"/>
      <c r="I414" s="112" t="s">
        <v>786</v>
      </c>
      <c r="J414" s="109"/>
      <c r="O414" s="9"/>
      <c r="P414" s="10"/>
      <c r="Q414" s="182"/>
      <c r="S414" s="10"/>
      <c r="V414" s="11"/>
      <c r="W414"/>
    </row>
    <row r="415" spans="1:23" s="8" customFormat="1">
      <c r="A415"/>
      <c r="B415" s="5"/>
      <c r="C415" s="111"/>
      <c r="D415" s="109"/>
      <c r="E415" s="1306"/>
      <c r="F415" s="1098"/>
      <c r="G415" s="1306"/>
      <c r="H415" s="110"/>
      <c r="I415" s="113" t="s">
        <v>787</v>
      </c>
      <c r="J415" s="109"/>
      <c r="O415" s="9"/>
      <c r="P415" s="10"/>
      <c r="Q415" s="182"/>
      <c r="S415" s="10"/>
      <c r="V415" s="11"/>
      <c r="W415"/>
    </row>
    <row r="416" spans="1:23" s="8" customFormat="1">
      <c r="A416"/>
      <c r="B416" s="5"/>
      <c r="C416" s="111"/>
      <c r="D416" s="109"/>
      <c r="E416" s="109"/>
      <c r="F416" s="1096"/>
      <c r="G416" s="109"/>
      <c r="H416" s="109"/>
      <c r="I416" s="109"/>
      <c r="J416" s="109"/>
      <c r="O416" s="9"/>
      <c r="P416" s="10"/>
      <c r="Q416" s="182"/>
      <c r="S416" s="10"/>
      <c r="V416" s="11"/>
      <c r="W416"/>
    </row>
  </sheetData>
  <mergeCells count="8">
    <mergeCell ref="E414:E415"/>
    <mergeCell ref="G414:G415"/>
    <mergeCell ref="A2:H2"/>
    <mergeCell ref="I2:Q2"/>
    <mergeCell ref="D408:N408"/>
    <mergeCell ref="D409:N409"/>
    <mergeCell ref="E411:E412"/>
    <mergeCell ref="G411:G412"/>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0FE28-745A-4F87-AF3D-D92F3DCD72BF}">
  <sheetPr>
    <tabColor theme="5"/>
    <pageSetUpPr fitToPage="1"/>
  </sheetPr>
  <dimension ref="A1:AB407"/>
  <sheetViews>
    <sheetView workbookViewId="0">
      <selection activeCell="L147" sqref="L147"/>
    </sheetView>
  </sheetViews>
  <sheetFormatPr defaultColWidth="9" defaultRowHeight="18" outlineLevelCol="1"/>
  <cols>
    <col min="1" max="1" width="7.75" style="1100" customWidth="1"/>
    <col min="2" max="2" width="10" style="1102" customWidth="1"/>
    <col min="3" max="3" width="10.08203125" style="1102" customWidth="1"/>
    <col min="4" max="4" width="28.08203125" style="1102" customWidth="1"/>
    <col min="5" max="5" width="20.08203125" style="1102" customWidth="1"/>
    <col min="6" max="6" width="29.5" style="1104" customWidth="1" outlineLevel="1"/>
    <col min="7" max="7" width="16.5" style="1104" customWidth="1" outlineLevel="1"/>
    <col min="8" max="8" width="17" style="1105" customWidth="1"/>
    <col min="9" max="9" width="14.5" style="1102" customWidth="1"/>
    <col min="10" max="12" width="9" style="1100"/>
    <col min="13" max="13" width="8.08203125" style="1100" customWidth="1"/>
    <col min="14" max="15" width="9" style="1100" customWidth="1"/>
    <col min="16" max="16" width="9" style="1106"/>
    <col min="17" max="17" width="9" style="1108"/>
    <col min="18" max="18" width="9" style="1107"/>
    <col min="19" max="19" width="9" style="1100"/>
    <col min="20" max="20" width="9" style="1108"/>
    <col min="21" max="22" width="9" style="1100"/>
    <col min="23" max="23" width="23.5" style="1109" bestFit="1" customWidth="1"/>
    <col min="24" max="24" width="0" style="1100" hidden="1" customWidth="1"/>
    <col min="25" max="25" width="9" style="1100"/>
    <col min="26" max="26" width="57.4140625" style="1100" bestFit="1" customWidth="1"/>
    <col min="27" max="27" width="4.58203125" style="1100" bestFit="1" customWidth="1"/>
    <col min="28" max="16384" width="9" style="1100"/>
  </cols>
  <sheetData>
    <row r="1" spans="1:28">
      <c r="B1" s="1101" t="s">
        <v>2683</v>
      </c>
      <c r="D1" s="1103"/>
      <c r="Q1" s="1106"/>
    </row>
    <row r="2" spans="1:28" ht="15" customHeight="1">
      <c r="A2" s="1209" t="s">
        <v>245</v>
      </c>
      <c r="B2" s="1239" t="s">
        <v>245</v>
      </c>
      <c r="C2" s="1112" t="s">
        <v>246</v>
      </c>
      <c r="D2" s="1112" t="s">
        <v>247</v>
      </c>
      <c r="E2" s="1111" t="s">
        <v>248</v>
      </c>
      <c r="F2" s="1218"/>
      <c r="G2" s="1119" t="s">
        <v>2970</v>
      </c>
      <c r="H2" s="1112" t="s">
        <v>249</v>
      </c>
      <c r="I2" s="1223" t="s">
        <v>250</v>
      </c>
      <c r="J2" s="1111" t="s">
        <v>251</v>
      </c>
      <c r="K2" s="1112" t="s">
        <v>252</v>
      </c>
      <c r="L2" s="1112" t="s">
        <v>253</v>
      </c>
      <c r="M2" s="1207" t="s">
        <v>254</v>
      </c>
      <c r="N2" s="1207" t="s">
        <v>255</v>
      </c>
      <c r="O2" s="1207" t="s">
        <v>256</v>
      </c>
      <c r="P2" s="1113" t="s">
        <v>257</v>
      </c>
      <c r="Q2" s="1114" t="s">
        <v>258</v>
      </c>
      <c r="R2" s="1115" t="s">
        <v>259</v>
      </c>
      <c r="S2" s="1116" t="s">
        <v>260</v>
      </c>
      <c r="T2" s="1114" t="s">
        <v>261</v>
      </c>
      <c r="U2" s="1112" t="s">
        <v>262</v>
      </c>
      <c r="V2" s="1112" t="s">
        <v>263</v>
      </c>
      <c r="W2" s="1115" t="s">
        <v>264</v>
      </c>
      <c r="X2" s="1235" t="s">
        <v>265</v>
      </c>
      <c r="Z2" s="1100" t="s">
        <v>2961</v>
      </c>
      <c r="AA2" s="1100">
        <v>308</v>
      </c>
      <c r="AB2" s="1100">
        <f>COUNTIF($F$3:$F$312,Z2)</f>
        <v>1</v>
      </c>
    </row>
    <row r="3" spans="1:28" s="1110" customFormat="1" ht="15" customHeight="1">
      <c r="A3" s="1208" t="s">
        <v>270</v>
      </c>
      <c r="B3" s="1240" t="s">
        <v>272</v>
      </c>
      <c r="C3" s="1118" t="s">
        <v>1036</v>
      </c>
      <c r="D3" s="1118" t="s">
        <v>274</v>
      </c>
      <c r="E3" s="1118" t="s">
        <v>275</v>
      </c>
      <c r="F3" s="1119" t="str">
        <f t="shared" ref="F3:F66" si="0">D3&amp;E3</f>
        <v>加賀市医療センター集中管理センター</v>
      </c>
      <c r="G3" s="1119">
        <f t="shared" ref="G3:G66" si="1">VLOOKUP(F3,$Z$6:$AA$313,2,0)</f>
        <v>1</v>
      </c>
      <c r="H3" s="1120" t="s">
        <v>2684</v>
      </c>
      <c r="I3" s="1118" t="s">
        <v>2685</v>
      </c>
      <c r="J3" s="1118">
        <v>10</v>
      </c>
      <c r="K3" s="1118">
        <v>10</v>
      </c>
      <c r="L3" s="1118">
        <v>4</v>
      </c>
      <c r="M3" s="1118">
        <v>745</v>
      </c>
      <c r="N3" s="1118">
        <v>2914</v>
      </c>
      <c r="O3" s="1118">
        <v>748</v>
      </c>
      <c r="P3" s="1121">
        <f t="shared" ref="P3:P43" si="2">N3/365</f>
        <v>7.9835616438356167</v>
      </c>
      <c r="Q3" s="1122">
        <f t="shared" ref="Q3:Q43" si="3">N3/(J3*365)</f>
        <v>0.79835616438356161</v>
      </c>
      <c r="R3" s="1123">
        <f t="shared" ref="R3:R43" si="4">N3/((M3+O3)/2)</f>
        <v>3.9035498995311455</v>
      </c>
      <c r="S3" s="1225">
        <v>459</v>
      </c>
      <c r="T3" s="1227">
        <v>0</v>
      </c>
      <c r="U3" s="1213">
        <v>273</v>
      </c>
      <c r="V3" s="1227">
        <f t="shared" ref="V3:V43" si="5">U3/M3</f>
        <v>0.36644295302013424</v>
      </c>
      <c r="W3" s="1232"/>
      <c r="X3" s="1117">
        <v>0</v>
      </c>
    </row>
    <row r="4" spans="1:28" s="1110" customFormat="1" ht="15" customHeight="1">
      <c r="A4" s="1211" t="s">
        <v>270</v>
      </c>
      <c r="B4" s="1132"/>
      <c r="C4" s="1132" t="s">
        <v>990</v>
      </c>
      <c r="D4" s="1132" t="s">
        <v>2693</v>
      </c>
      <c r="E4" s="1132" t="s">
        <v>281</v>
      </c>
      <c r="F4" s="1219" t="str">
        <f t="shared" si="0"/>
        <v>小松市民病院本館３病棟</v>
      </c>
      <c r="G4" s="1119">
        <f t="shared" si="1"/>
        <v>2</v>
      </c>
      <c r="H4" s="1222" t="s">
        <v>2684</v>
      </c>
      <c r="I4" s="1132" t="s">
        <v>2685</v>
      </c>
      <c r="J4" s="1118">
        <v>15</v>
      </c>
      <c r="K4" s="1118">
        <v>15</v>
      </c>
      <c r="L4" s="1118">
        <v>2</v>
      </c>
      <c r="M4" s="1118">
        <v>893</v>
      </c>
      <c r="N4" s="1118">
        <v>3630</v>
      </c>
      <c r="O4" s="1118">
        <v>890</v>
      </c>
      <c r="P4" s="1121">
        <f t="shared" si="2"/>
        <v>9.9452054794520546</v>
      </c>
      <c r="Q4" s="1122">
        <f t="shared" si="3"/>
        <v>0.66301369863013704</v>
      </c>
      <c r="R4" s="1123">
        <f t="shared" si="4"/>
        <v>4.0717891194615818</v>
      </c>
      <c r="S4" s="1213">
        <v>689</v>
      </c>
      <c r="T4" s="1227">
        <v>0</v>
      </c>
      <c r="U4" s="1213">
        <v>163</v>
      </c>
      <c r="V4" s="1227">
        <f t="shared" si="5"/>
        <v>0.18253079507278835</v>
      </c>
      <c r="W4" s="1233"/>
      <c r="X4" s="1236">
        <v>0</v>
      </c>
    </row>
    <row r="5" spans="1:28" s="1110" customFormat="1" ht="74.25" customHeight="1">
      <c r="A5" s="1117" t="s">
        <v>290</v>
      </c>
      <c r="B5" s="1152"/>
      <c r="C5" s="1126" t="s">
        <v>1036</v>
      </c>
      <c r="D5" s="1127" t="s">
        <v>274</v>
      </c>
      <c r="E5" s="1127" t="s">
        <v>299</v>
      </c>
      <c r="F5" s="1119" t="str">
        <f t="shared" si="0"/>
        <v>加賀市医療センター5東病棟</v>
      </c>
      <c r="G5" s="1119">
        <f t="shared" si="1"/>
        <v>3</v>
      </c>
      <c r="H5" s="1128" t="s">
        <v>2688</v>
      </c>
      <c r="I5" s="1129" t="s">
        <v>2686</v>
      </c>
      <c r="J5" s="1132">
        <v>41</v>
      </c>
      <c r="K5" s="1132">
        <v>41</v>
      </c>
      <c r="L5" s="1132">
        <v>28</v>
      </c>
      <c r="M5" s="1132">
        <v>1072</v>
      </c>
      <c r="N5" s="1132">
        <v>13327</v>
      </c>
      <c r="O5" s="1132">
        <v>1071</v>
      </c>
      <c r="P5" s="1147">
        <f t="shared" si="2"/>
        <v>36.512328767123286</v>
      </c>
      <c r="Q5" s="1144">
        <f t="shared" si="3"/>
        <v>0.89054460407617775</v>
      </c>
      <c r="R5" s="1145">
        <f t="shared" si="4"/>
        <v>12.437704153056464</v>
      </c>
      <c r="S5" s="1230">
        <v>398</v>
      </c>
      <c r="T5" s="1130">
        <v>0.30099999999999999</v>
      </c>
      <c r="U5" s="1132">
        <v>194</v>
      </c>
      <c r="V5" s="1122">
        <f t="shared" si="5"/>
        <v>0.18097014925373134</v>
      </c>
      <c r="W5" s="1131"/>
      <c r="X5" s="1117">
        <v>0</v>
      </c>
      <c r="Y5" s="1100"/>
      <c r="Z5" s="1110" t="s">
        <v>2970</v>
      </c>
    </row>
    <row r="6" spans="1:28" ht="15" customHeight="1">
      <c r="A6" s="1117" t="s">
        <v>290</v>
      </c>
      <c r="B6" s="1132"/>
      <c r="C6" s="1183" t="s">
        <v>1036</v>
      </c>
      <c r="D6" s="1184" t="s">
        <v>274</v>
      </c>
      <c r="E6" s="1184" t="s">
        <v>302</v>
      </c>
      <c r="F6" s="1119" t="str">
        <f t="shared" si="0"/>
        <v>加賀市医療センター5西病棟</v>
      </c>
      <c r="G6" s="1119">
        <f t="shared" si="1"/>
        <v>4</v>
      </c>
      <c r="H6" s="1185" t="s">
        <v>2689</v>
      </c>
      <c r="I6" s="1186" t="s">
        <v>2686</v>
      </c>
      <c r="J6" s="1118">
        <v>41</v>
      </c>
      <c r="K6" s="1146">
        <v>41</v>
      </c>
      <c r="L6" s="1146">
        <v>30</v>
      </c>
      <c r="M6" s="1146">
        <v>823</v>
      </c>
      <c r="N6" s="1146">
        <v>13300</v>
      </c>
      <c r="O6" s="1146">
        <v>819</v>
      </c>
      <c r="P6" s="1121">
        <f t="shared" si="2"/>
        <v>36.438356164383563</v>
      </c>
      <c r="Q6" s="1122">
        <f t="shared" si="3"/>
        <v>0.88874039425325757</v>
      </c>
      <c r="R6" s="1228">
        <f t="shared" si="4"/>
        <v>16.199756394640684</v>
      </c>
      <c r="S6" s="1231">
        <v>416</v>
      </c>
      <c r="T6" s="1130">
        <v>0.33</v>
      </c>
      <c r="U6" s="1146">
        <v>103</v>
      </c>
      <c r="V6" s="1130">
        <f t="shared" si="5"/>
        <v>0.12515188335358446</v>
      </c>
      <c r="W6" s="1131"/>
      <c r="X6" s="1117">
        <v>0</v>
      </c>
      <c r="Z6" s="1110" t="s">
        <v>2813</v>
      </c>
      <c r="AA6" s="1110">
        <v>1</v>
      </c>
      <c r="AB6" s="1100">
        <f t="shared" ref="AB6:AB69" si="6">COUNTIF($F$3:$F$312,Z6)</f>
        <v>1</v>
      </c>
    </row>
    <row r="7" spans="1:28" ht="15" customHeight="1">
      <c r="A7" s="1117" t="s">
        <v>290</v>
      </c>
      <c r="B7" s="1213"/>
      <c r="C7" s="1213" t="s">
        <v>1036</v>
      </c>
      <c r="D7" s="1213" t="s">
        <v>274</v>
      </c>
      <c r="E7" s="1213" t="s">
        <v>297</v>
      </c>
      <c r="F7" s="1119" t="str">
        <f t="shared" si="0"/>
        <v>加賀市医療センター4東病棟</v>
      </c>
      <c r="G7" s="1119">
        <f t="shared" si="1"/>
        <v>5</v>
      </c>
      <c r="H7" s="1221" t="s">
        <v>2684</v>
      </c>
      <c r="I7" s="1213" t="s">
        <v>2686</v>
      </c>
      <c r="J7" s="1213">
        <v>41</v>
      </c>
      <c r="K7" s="1213">
        <v>20</v>
      </c>
      <c r="L7" s="1213">
        <v>2</v>
      </c>
      <c r="M7" s="1213">
        <v>444</v>
      </c>
      <c r="N7" s="1213">
        <v>12117</v>
      </c>
      <c r="O7" s="1213">
        <v>441</v>
      </c>
      <c r="P7" s="1226">
        <f t="shared" si="2"/>
        <v>33.197260273972603</v>
      </c>
      <c r="Q7" s="1227">
        <f t="shared" si="3"/>
        <v>0.80968927497494148</v>
      </c>
      <c r="R7" s="1229">
        <f t="shared" si="4"/>
        <v>27.383050847457628</v>
      </c>
      <c r="S7" s="1213">
        <v>189</v>
      </c>
      <c r="T7" s="1227">
        <v>0.28699999999999998</v>
      </c>
      <c r="U7" s="1213">
        <v>34</v>
      </c>
      <c r="V7" s="1227">
        <f t="shared" si="5"/>
        <v>7.6576576576576572E-2</v>
      </c>
      <c r="W7" s="1232"/>
      <c r="X7" s="1117">
        <v>0</v>
      </c>
      <c r="Z7" s="1100" t="s">
        <v>2994</v>
      </c>
      <c r="AA7" s="1100">
        <v>2</v>
      </c>
      <c r="AB7" s="1100">
        <f t="shared" si="6"/>
        <v>1</v>
      </c>
    </row>
    <row r="8" spans="1:28" ht="15" customHeight="1">
      <c r="A8" s="1117" t="s">
        <v>290</v>
      </c>
      <c r="B8" s="1152"/>
      <c r="C8" s="1118" t="s">
        <v>1036</v>
      </c>
      <c r="D8" s="1118" t="s">
        <v>274</v>
      </c>
      <c r="E8" s="1118" t="s">
        <v>294</v>
      </c>
      <c r="F8" s="1119" t="str">
        <f t="shared" si="0"/>
        <v>加賀市医療センター3西病棟</v>
      </c>
      <c r="G8" s="1119">
        <f t="shared" si="1"/>
        <v>6</v>
      </c>
      <c r="H8" s="1120" t="s">
        <v>2687</v>
      </c>
      <c r="I8" s="1118" t="s">
        <v>2686</v>
      </c>
      <c r="J8" s="1118">
        <v>41</v>
      </c>
      <c r="K8" s="1118">
        <v>41</v>
      </c>
      <c r="L8" s="1118">
        <v>30</v>
      </c>
      <c r="M8" s="1118">
        <v>1076</v>
      </c>
      <c r="N8" s="1118">
        <v>13282</v>
      </c>
      <c r="O8" s="1118">
        <v>1082</v>
      </c>
      <c r="P8" s="1121">
        <f t="shared" si="2"/>
        <v>36.389041095890413</v>
      </c>
      <c r="Q8" s="1122">
        <f t="shared" si="3"/>
        <v>0.88753758770464419</v>
      </c>
      <c r="R8" s="1123">
        <f t="shared" si="4"/>
        <v>12.309545875810937</v>
      </c>
      <c r="S8" s="1118">
        <v>417</v>
      </c>
      <c r="T8" s="1122">
        <v>0</v>
      </c>
      <c r="U8" s="1118">
        <v>92</v>
      </c>
      <c r="V8" s="1122">
        <f t="shared" si="5"/>
        <v>8.5501858736059477E-2</v>
      </c>
      <c r="W8" s="1124"/>
      <c r="X8" s="1117">
        <v>0</v>
      </c>
      <c r="Z8" s="1100" t="s">
        <v>2817</v>
      </c>
      <c r="AA8" s="1100">
        <v>3</v>
      </c>
      <c r="AB8" s="1100">
        <f t="shared" si="6"/>
        <v>1</v>
      </c>
    </row>
    <row r="9" spans="1:28" ht="15" customHeight="1">
      <c r="A9" s="1117" t="s">
        <v>290</v>
      </c>
      <c r="B9" s="1148" t="s">
        <v>291</v>
      </c>
      <c r="C9" s="1118" t="s">
        <v>1036</v>
      </c>
      <c r="D9" s="1118" t="s">
        <v>274</v>
      </c>
      <c r="E9" s="1118" t="s">
        <v>292</v>
      </c>
      <c r="F9" s="1119" t="str">
        <f t="shared" si="0"/>
        <v>加賀市医療センター3東病棟</v>
      </c>
      <c r="G9" s="1119">
        <f t="shared" si="1"/>
        <v>7</v>
      </c>
      <c r="H9" s="1120" t="s">
        <v>2684</v>
      </c>
      <c r="I9" s="1118" t="s">
        <v>2686</v>
      </c>
      <c r="J9" s="1118">
        <v>40</v>
      </c>
      <c r="K9" s="1118">
        <v>37</v>
      </c>
      <c r="L9" s="1118">
        <v>23</v>
      </c>
      <c r="M9" s="1118">
        <v>1047</v>
      </c>
      <c r="N9" s="1118">
        <v>11259</v>
      </c>
      <c r="O9" s="1118">
        <v>1051</v>
      </c>
      <c r="P9" s="1121">
        <f t="shared" si="2"/>
        <v>30.846575342465755</v>
      </c>
      <c r="Q9" s="1122">
        <f t="shared" si="3"/>
        <v>0.77116438356164385</v>
      </c>
      <c r="R9" s="1123">
        <f t="shared" si="4"/>
        <v>10.733079122974262</v>
      </c>
      <c r="S9" s="1118">
        <v>413</v>
      </c>
      <c r="T9" s="1122">
        <v>0.27100000000000002</v>
      </c>
      <c r="U9" s="1118">
        <v>113</v>
      </c>
      <c r="V9" s="1122">
        <f t="shared" si="5"/>
        <v>0.10792741165234002</v>
      </c>
      <c r="W9" s="1124"/>
      <c r="X9" s="1117">
        <v>131</v>
      </c>
      <c r="Z9" s="1100" t="s">
        <v>2818</v>
      </c>
      <c r="AA9" s="1100">
        <v>4</v>
      </c>
      <c r="AB9" s="1100">
        <f t="shared" si="6"/>
        <v>1</v>
      </c>
    </row>
    <row r="10" spans="1:28" ht="15" customHeight="1">
      <c r="A10" s="1117" t="s">
        <v>290</v>
      </c>
      <c r="B10" s="1125"/>
      <c r="C10" s="1118" t="s">
        <v>990</v>
      </c>
      <c r="D10" s="1118" t="s">
        <v>2693</v>
      </c>
      <c r="E10" s="1118" t="s">
        <v>315</v>
      </c>
      <c r="F10" s="1119" t="str">
        <f t="shared" si="0"/>
        <v>小松市民病院南館２病棟</v>
      </c>
      <c r="G10" s="1119">
        <f t="shared" si="1"/>
        <v>8</v>
      </c>
      <c r="H10" s="1120" t="s">
        <v>2684</v>
      </c>
      <c r="I10" s="1118" t="s">
        <v>2686</v>
      </c>
      <c r="J10" s="1118">
        <v>44</v>
      </c>
      <c r="K10" s="1118">
        <v>44</v>
      </c>
      <c r="L10" s="1118">
        <v>0</v>
      </c>
      <c r="M10" s="1118">
        <v>651</v>
      </c>
      <c r="N10" s="1118">
        <v>8927</v>
      </c>
      <c r="O10" s="1118">
        <v>657</v>
      </c>
      <c r="P10" s="1121">
        <f t="shared" si="2"/>
        <v>24.457534246575342</v>
      </c>
      <c r="Q10" s="1122">
        <f t="shared" si="3"/>
        <v>0.55585305105853056</v>
      </c>
      <c r="R10" s="1123">
        <f t="shared" si="4"/>
        <v>13.649847094801224</v>
      </c>
      <c r="S10" s="1118">
        <v>158</v>
      </c>
      <c r="T10" s="1122">
        <v>0.311</v>
      </c>
      <c r="U10" s="1118">
        <v>252</v>
      </c>
      <c r="V10" s="1122">
        <f t="shared" si="5"/>
        <v>0.38709677419354838</v>
      </c>
      <c r="W10" s="1124"/>
      <c r="X10" s="1117">
        <v>39</v>
      </c>
      <c r="Z10" s="1100" t="s">
        <v>2816</v>
      </c>
      <c r="AA10" s="1100">
        <v>5</v>
      </c>
      <c r="AB10" s="1100">
        <f t="shared" si="6"/>
        <v>1</v>
      </c>
    </row>
    <row r="11" spans="1:28" ht="15" customHeight="1">
      <c r="A11" s="1117" t="s">
        <v>290</v>
      </c>
      <c r="B11" s="1125"/>
      <c r="C11" s="1118" t="s">
        <v>990</v>
      </c>
      <c r="D11" s="1118" t="s">
        <v>2693</v>
      </c>
      <c r="E11" s="1118" t="s">
        <v>314</v>
      </c>
      <c r="F11" s="1119" t="str">
        <f t="shared" si="0"/>
        <v>小松市民病院本館８病棟</v>
      </c>
      <c r="G11" s="1119">
        <f t="shared" si="1"/>
        <v>9</v>
      </c>
      <c r="H11" s="1120" t="s">
        <v>2684</v>
      </c>
      <c r="I11" s="1118" t="s">
        <v>2686</v>
      </c>
      <c r="J11" s="1118">
        <v>44</v>
      </c>
      <c r="K11" s="1118">
        <v>44</v>
      </c>
      <c r="L11" s="1118">
        <v>15</v>
      </c>
      <c r="M11" s="1118">
        <v>1103</v>
      </c>
      <c r="N11" s="1118">
        <v>14363</v>
      </c>
      <c r="O11" s="1118">
        <v>1106</v>
      </c>
      <c r="P11" s="1121">
        <f t="shared" si="2"/>
        <v>39.350684931506848</v>
      </c>
      <c r="Q11" s="1122">
        <f t="shared" si="3"/>
        <v>0.89433374844333746</v>
      </c>
      <c r="R11" s="1123">
        <f t="shared" si="4"/>
        <v>13.004074241738342</v>
      </c>
      <c r="S11" s="1118">
        <v>196</v>
      </c>
      <c r="T11" s="1122">
        <v>0.19399999999999998</v>
      </c>
      <c r="U11" s="1118">
        <v>357</v>
      </c>
      <c r="V11" s="1122">
        <f t="shared" si="5"/>
        <v>0.32366273798730733</v>
      </c>
      <c r="W11" s="1124"/>
      <c r="X11" s="1117">
        <v>0</v>
      </c>
      <c r="Z11" s="1100" t="s">
        <v>2815</v>
      </c>
      <c r="AA11" s="1100">
        <v>6</v>
      </c>
      <c r="AB11" s="1100">
        <f t="shared" si="6"/>
        <v>1</v>
      </c>
    </row>
    <row r="12" spans="1:28" ht="15" customHeight="1">
      <c r="A12" s="1117" t="s">
        <v>290</v>
      </c>
      <c r="B12" s="1125"/>
      <c r="C12" s="1118" t="s">
        <v>990</v>
      </c>
      <c r="D12" s="1118" t="s">
        <v>2693</v>
      </c>
      <c r="E12" s="1118" t="s">
        <v>310</v>
      </c>
      <c r="F12" s="1119" t="str">
        <f t="shared" si="0"/>
        <v>小松市民病院本館５病棟</v>
      </c>
      <c r="G12" s="1119">
        <f t="shared" si="1"/>
        <v>10</v>
      </c>
      <c r="H12" s="1120" t="s">
        <v>2687</v>
      </c>
      <c r="I12" s="1118" t="s">
        <v>2686</v>
      </c>
      <c r="J12" s="1118">
        <v>46</v>
      </c>
      <c r="K12" s="1118">
        <v>46</v>
      </c>
      <c r="L12" s="1118">
        <v>22</v>
      </c>
      <c r="M12" s="1118">
        <v>1307</v>
      </c>
      <c r="N12" s="1118">
        <v>14234</v>
      </c>
      <c r="O12" s="1118">
        <v>1296</v>
      </c>
      <c r="P12" s="1121">
        <f t="shared" si="2"/>
        <v>38.9972602739726</v>
      </c>
      <c r="Q12" s="1122">
        <f t="shared" si="3"/>
        <v>0.84776652769505656</v>
      </c>
      <c r="R12" s="1123">
        <f t="shared" si="4"/>
        <v>10.936611601997695</v>
      </c>
      <c r="S12" s="1118">
        <v>274</v>
      </c>
      <c r="T12" s="1122">
        <v>0.32700000000000001</v>
      </c>
      <c r="U12" s="1118">
        <v>318</v>
      </c>
      <c r="V12" s="1122">
        <f t="shared" si="5"/>
        <v>0.2433052792654935</v>
      </c>
      <c r="W12" s="1124"/>
      <c r="X12" s="1117">
        <v>0</v>
      </c>
      <c r="Z12" s="1100" t="s">
        <v>2814</v>
      </c>
      <c r="AA12" s="1100">
        <v>7</v>
      </c>
      <c r="AB12" s="1100">
        <f t="shared" si="6"/>
        <v>1</v>
      </c>
    </row>
    <row r="13" spans="1:28" ht="15" customHeight="1">
      <c r="A13" s="1117" t="s">
        <v>290</v>
      </c>
      <c r="B13" s="1125"/>
      <c r="C13" s="1118" t="s">
        <v>990</v>
      </c>
      <c r="D13" s="1118" t="s">
        <v>2693</v>
      </c>
      <c r="E13" s="1118" t="s">
        <v>309</v>
      </c>
      <c r="F13" s="1119" t="str">
        <f t="shared" si="0"/>
        <v>小松市民病院本館４病棟</v>
      </c>
      <c r="G13" s="1119">
        <f t="shared" si="1"/>
        <v>11</v>
      </c>
      <c r="H13" s="1120" t="s">
        <v>2684</v>
      </c>
      <c r="I13" s="1118" t="s">
        <v>2686</v>
      </c>
      <c r="J13" s="1118">
        <v>48</v>
      </c>
      <c r="K13" s="1118">
        <v>42</v>
      </c>
      <c r="L13" s="1118">
        <v>11</v>
      </c>
      <c r="M13" s="1118">
        <v>1500</v>
      </c>
      <c r="N13" s="1118">
        <v>12704</v>
      </c>
      <c r="O13" s="1118">
        <v>1513</v>
      </c>
      <c r="P13" s="1121">
        <f t="shared" si="2"/>
        <v>34.805479452054797</v>
      </c>
      <c r="Q13" s="1122">
        <f t="shared" si="3"/>
        <v>0.72511415525114153</v>
      </c>
      <c r="R13" s="1123">
        <f t="shared" si="4"/>
        <v>8.4327912379688019</v>
      </c>
      <c r="S13" s="1118">
        <v>484</v>
      </c>
      <c r="T13" s="1122">
        <v>0.36299999999999999</v>
      </c>
      <c r="U13" s="1118">
        <v>194</v>
      </c>
      <c r="V13" s="1122">
        <f t="shared" si="5"/>
        <v>0.12933333333333333</v>
      </c>
      <c r="W13" s="1124"/>
      <c r="X13" s="1117">
        <v>0</v>
      </c>
      <c r="Z13" s="1100" t="s">
        <v>2995</v>
      </c>
      <c r="AA13" s="1100">
        <v>8</v>
      </c>
      <c r="AB13" s="1100">
        <f t="shared" si="6"/>
        <v>1</v>
      </c>
    </row>
    <row r="14" spans="1:28" ht="15" customHeight="1">
      <c r="A14" s="1117" t="s">
        <v>290</v>
      </c>
      <c r="B14" s="1125"/>
      <c r="C14" s="1118" t="s">
        <v>990</v>
      </c>
      <c r="D14" s="1118" t="s">
        <v>2693</v>
      </c>
      <c r="E14" s="1118" t="s">
        <v>312</v>
      </c>
      <c r="F14" s="1119" t="str">
        <f t="shared" si="0"/>
        <v>小松市民病院本館７病棟</v>
      </c>
      <c r="G14" s="1119">
        <f t="shared" si="1"/>
        <v>12</v>
      </c>
      <c r="H14" s="1120" t="s">
        <v>2684</v>
      </c>
      <c r="I14" s="1118" t="s">
        <v>2686</v>
      </c>
      <c r="J14" s="1118">
        <v>47</v>
      </c>
      <c r="K14" s="1118">
        <v>33</v>
      </c>
      <c r="L14" s="1118">
        <v>3</v>
      </c>
      <c r="M14" s="1118">
        <v>853</v>
      </c>
      <c r="N14" s="1118">
        <v>7149</v>
      </c>
      <c r="O14" s="1118">
        <v>834</v>
      </c>
      <c r="P14" s="1121">
        <f t="shared" si="2"/>
        <v>19.586301369863012</v>
      </c>
      <c r="Q14" s="1122">
        <f t="shared" si="3"/>
        <v>0.41672981638006412</v>
      </c>
      <c r="R14" s="1123">
        <f t="shared" si="4"/>
        <v>8.4754001185536456</v>
      </c>
      <c r="S14" s="1118">
        <v>615</v>
      </c>
      <c r="T14" s="1122">
        <v>0.27500000000000002</v>
      </c>
      <c r="U14" s="1118">
        <v>51</v>
      </c>
      <c r="V14" s="1122">
        <f t="shared" si="5"/>
        <v>5.9788980070339975E-2</v>
      </c>
      <c r="W14" s="1124"/>
      <c r="X14" s="1117">
        <v>0</v>
      </c>
      <c r="Z14" s="1100" t="s">
        <v>2996</v>
      </c>
      <c r="AA14" s="1100">
        <v>9</v>
      </c>
      <c r="AB14" s="1100">
        <f t="shared" si="6"/>
        <v>1</v>
      </c>
    </row>
    <row r="15" spans="1:28" ht="15" customHeight="1">
      <c r="A15" s="1117" t="s">
        <v>290</v>
      </c>
      <c r="B15" s="1125"/>
      <c r="C15" s="1118" t="s">
        <v>990</v>
      </c>
      <c r="D15" s="1118" t="s">
        <v>2693</v>
      </c>
      <c r="E15" s="1118" t="s">
        <v>2393</v>
      </c>
      <c r="F15" s="1119" t="str">
        <f t="shared" si="0"/>
        <v>小松市民病院南館３病棟</v>
      </c>
      <c r="G15" s="1119">
        <f t="shared" si="1"/>
        <v>13</v>
      </c>
      <c r="H15" s="1120" t="s">
        <v>2684</v>
      </c>
      <c r="I15" s="1118" t="s">
        <v>2686</v>
      </c>
      <c r="J15" s="1118">
        <v>39</v>
      </c>
      <c r="K15" s="1118">
        <v>32</v>
      </c>
      <c r="L15" s="1118">
        <v>17</v>
      </c>
      <c r="M15" s="1118">
        <v>117</v>
      </c>
      <c r="N15" s="1118">
        <v>1379</v>
      </c>
      <c r="O15" s="1118">
        <v>90</v>
      </c>
      <c r="P15" s="1121">
        <f t="shared" si="2"/>
        <v>3.7780821917808218</v>
      </c>
      <c r="Q15" s="1122">
        <f t="shared" si="3"/>
        <v>9.6873902353354413E-2</v>
      </c>
      <c r="R15" s="1123">
        <f t="shared" si="4"/>
        <v>13.323671497584542</v>
      </c>
      <c r="S15" s="1118">
        <v>25</v>
      </c>
      <c r="T15" s="1122">
        <v>0.20399999999999999</v>
      </c>
      <c r="U15" s="1118">
        <v>26</v>
      </c>
      <c r="V15" s="1122">
        <f t="shared" si="5"/>
        <v>0.22222222222222221</v>
      </c>
      <c r="W15" s="1124"/>
      <c r="X15" s="1117">
        <v>0</v>
      </c>
      <c r="Z15" s="1100" t="s">
        <v>2997</v>
      </c>
      <c r="AA15" s="1100">
        <v>10</v>
      </c>
      <c r="AB15" s="1100">
        <f t="shared" si="6"/>
        <v>1</v>
      </c>
    </row>
    <row r="16" spans="1:28" ht="15" customHeight="1">
      <c r="A16" s="1117" t="s">
        <v>290</v>
      </c>
      <c r="B16" s="1125"/>
      <c r="C16" s="1118" t="s">
        <v>990</v>
      </c>
      <c r="D16" s="1118" t="s">
        <v>2694</v>
      </c>
      <c r="E16" s="1118" t="s">
        <v>323</v>
      </c>
      <c r="F16" s="1119" t="str">
        <f t="shared" si="0"/>
        <v>やわたメディカルセンター6階病棟</v>
      </c>
      <c r="G16" s="1119">
        <f t="shared" si="1"/>
        <v>14</v>
      </c>
      <c r="H16" s="1120" t="s">
        <v>2695</v>
      </c>
      <c r="I16" s="1118" t="s">
        <v>2686</v>
      </c>
      <c r="J16" s="1118">
        <v>58</v>
      </c>
      <c r="K16" s="1118">
        <v>50</v>
      </c>
      <c r="L16" s="1118">
        <v>12</v>
      </c>
      <c r="M16" s="1118">
        <v>1553</v>
      </c>
      <c r="N16" s="1118">
        <v>15046</v>
      </c>
      <c r="O16" s="1118">
        <v>1555</v>
      </c>
      <c r="P16" s="1121">
        <f t="shared" si="2"/>
        <v>41.221917808219175</v>
      </c>
      <c r="Q16" s="1122">
        <f t="shared" si="3"/>
        <v>0.71072272083136512</v>
      </c>
      <c r="R16" s="1123">
        <f t="shared" si="4"/>
        <v>9.6821106821106824</v>
      </c>
      <c r="S16" s="1118">
        <v>645</v>
      </c>
      <c r="T16" s="1122">
        <v>0.27399999999999997</v>
      </c>
      <c r="U16" s="1118">
        <v>76</v>
      </c>
      <c r="V16" s="1122">
        <f t="shared" si="5"/>
        <v>4.8937540244687702E-2</v>
      </c>
      <c r="W16" s="1124"/>
      <c r="X16" s="1117">
        <v>0</v>
      </c>
      <c r="Z16" s="1100" t="s">
        <v>2998</v>
      </c>
      <c r="AA16" s="1100">
        <v>11</v>
      </c>
      <c r="AB16" s="1100">
        <f t="shared" si="6"/>
        <v>1</v>
      </c>
    </row>
    <row r="17" spans="1:28" ht="15" customHeight="1">
      <c r="A17" s="1117" t="s">
        <v>290</v>
      </c>
      <c r="B17" s="1125"/>
      <c r="C17" s="1118" t="s">
        <v>990</v>
      </c>
      <c r="D17" s="1118" t="s">
        <v>2694</v>
      </c>
      <c r="E17" s="1118" t="s">
        <v>322</v>
      </c>
      <c r="F17" s="1119" t="str">
        <f t="shared" si="0"/>
        <v>やわたメディカルセンター5階病棟</v>
      </c>
      <c r="G17" s="1119">
        <f t="shared" si="1"/>
        <v>15</v>
      </c>
      <c r="H17" s="1120" t="s">
        <v>2689</v>
      </c>
      <c r="I17" s="1118" t="s">
        <v>2686</v>
      </c>
      <c r="J17" s="1118">
        <v>52</v>
      </c>
      <c r="K17" s="1118">
        <v>52</v>
      </c>
      <c r="L17" s="1118">
        <v>2</v>
      </c>
      <c r="M17" s="1118">
        <v>1314</v>
      </c>
      <c r="N17" s="1118">
        <v>16032</v>
      </c>
      <c r="O17" s="1118">
        <v>1319</v>
      </c>
      <c r="P17" s="1121">
        <f t="shared" si="2"/>
        <v>43.923287671232877</v>
      </c>
      <c r="Q17" s="1122">
        <f t="shared" si="3"/>
        <v>0.84467860906217074</v>
      </c>
      <c r="R17" s="1123">
        <f t="shared" si="4"/>
        <v>12.177744018230156</v>
      </c>
      <c r="S17" s="1118">
        <v>306</v>
      </c>
      <c r="T17" s="1122">
        <v>0.47399999999999998</v>
      </c>
      <c r="U17" s="1118">
        <v>40</v>
      </c>
      <c r="V17" s="1122">
        <f t="shared" si="5"/>
        <v>3.0441400304414001E-2</v>
      </c>
      <c r="W17" s="1124"/>
      <c r="X17" s="1117">
        <v>0</v>
      </c>
      <c r="Z17" s="1100" t="s">
        <v>2999</v>
      </c>
      <c r="AA17" s="1100">
        <v>12</v>
      </c>
      <c r="AB17" s="1100">
        <f t="shared" si="6"/>
        <v>1</v>
      </c>
    </row>
    <row r="18" spans="1:28" ht="15" customHeight="1">
      <c r="A18" s="1117" t="s">
        <v>270</v>
      </c>
      <c r="B18" s="1125"/>
      <c r="C18" s="1118" t="s">
        <v>1050</v>
      </c>
      <c r="D18" s="1118" t="s">
        <v>2698</v>
      </c>
      <c r="E18" s="1118" t="s">
        <v>286</v>
      </c>
      <c r="F18" s="1119" t="str">
        <f t="shared" si="0"/>
        <v>芳珠記念病院2階</v>
      </c>
      <c r="G18" s="1119">
        <f t="shared" si="1"/>
        <v>16</v>
      </c>
      <c r="H18" s="1120" t="s">
        <v>2684</v>
      </c>
      <c r="I18" s="1118" t="s">
        <v>2686</v>
      </c>
      <c r="J18" s="1118">
        <v>15</v>
      </c>
      <c r="K18" s="1118">
        <v>15</v>
      </c>
      <c r="L18" s="1118">
        <v>8</v>
      </c>
      <c r="M18" s="1118">
        <v>712</v>
      </c>
      <c r="N18" s="1118">
        <v>4814</v>
      </c>
      <c r="O18" s="1118">
        <v>728</v>
      </c>
      <c r="P18" s="1121">
        <f t="shared" si="2"/>
        <v>13.189041095890412</v>
      </c>
      <c r="Q18" s="1122">
        <f t="shared" si="3"/>
        <v>0.87926940639269402</v>
      </c>
      <c r="R18" s="1123">
        <f t="shared" si="4"/>
        <v>6.6861111111111109</v>
      </c>
      <c r="S18" s="1118">
        <v>335</v>
      </c>
      <c r="T18" s="1122">
        <v>0.52</v>
      </c>
      <c r="U18" s="1118">
        <v>173</v>
      </c>
      <c r="V18" s="1122">
        <f t="shared" si="5"/>
        <v>0.24297752808988765</v>
      </c>
      <c r="W18" s="1124"/>
      <c r="X18" s="1117">
        <v>0</v>
      </c>
      <c r="Z18" s="1100" t="s">
        <v>3000</v>
      </c>
      <c r="AA18" s="1100">
        <v>13</v>
      </c>
      <c r="AB18" s="1100">
        <f t="shared" si="6"/>
        <v>1</v>
      </c>
    </row>
    <row r="19" spans="1:28" ht="15" customHeight="1">
      <c r="A19" s="1237" t="s">
        <v>290</v>
      </c>
      <c r="B19" s="1125"/>
      <c r="C19" s="1118" t="s">
        <v>1050</v>
      </c>
      <c r="D19" s="1118" t="s">
        <v>2698</v>
      </c>
      <c r="E19" s="1118" t="s">
        <v>333</v>
      </c>
      <c r="F19" s="1119" t="str">
        <f t="shared" si="0"/>
        <v>芳珠記念病院3階</v>
      </c>
      <c r="G19" s="1119">
        <f t="shared" si="1"/>
        <v>17</v>
      </c>
      <c r="H19" s="1120" t="s">
        <v>2684</v>
      </c>
      <c r="I19" s="1118" t="s">
        <v>2699</v>
      </c>
      <c r="J19" s="1118">
        <v>45</v>
      </c>
      <c r="K19" s="1118">
        <v>45</v>
      </c>
      <c r="L19" s="1118">
        <v>19</v>
      </c>
      <c r="M19" s="1118">
        <v>867</v>
      </c>
      <c r="N19" s="1118">
        <v>13808</v>
      </c>
      <c r="O19" s="1118">
        <v>877</v>
      </c>
      <c r="P19" s="1121">
        <f t="shared" si="2"/>
        <v>37.830136986301369</v>
      </c>
      <c r="Q19" s="1122">
        <f t="shared" si="3"/>
        <v>0.84066971080669706</v>
      </c>
      <c r="R19" s="1123">
        <f t="shared" si="4"/>
        <v>15.834862385321101</v>
      </c>
      <c r="S19" s="1118">
        <v>41</v>
      </c>
      <c r="T19" s="1122">
        <v>0</v>
      </c>
      <c r="U19" s="1118">
        <v>338</v>
      </c>
      <c r="V19" s="1122">
        <f t="shared" si="5"/>
        <v>0.38985005767012687</v>
      </c>
      <c r="W19" s="1124"/>
      <c r="X19" s="1117">
        <v>0</v>
      </c>
      <c r="Z19" s="1100" t="s">
        <v>3004</v>
      </c>
      <c r="AA19" s="1100">
        <v>14</v>
      </c>
      <c r="AB19" s="1100">
        <f t="shared" si="6"/>
        <v>1</v>
      </c>
    </row>
    <row r="20" spans="1:28" ht="15" customHeight="1">
      <c r="A20" s="1237" t="s">
        <v>290</v>
      </c>
      <c r="B20" s="1125"/>
      <c r="C20" s="1118" t="s">
        <v>1050</v>
      </c>
      <c r="D20" s="1118" t="s">
        <v>2698</v>
      </c>
      <c r="E20" s="1118" t="s">
        <v>332</v>
      </c>
      <c r="F20" s="1119" t="str">
        <f t="shared" si="0"/>
        <v>芳珠記念病院4階</v>
      </c>
      <c r="G20" s="1119">
        <f t="shared" si="1"/>
        <v>18</v>
      </c>
      <c r="H20" s="1120" t="s">
        <v>2684</v>
      </c>
      <c r="I20" s="1118" t="s">
        <v>2686</v>
      </c>
      <c r="J20" s="1118">
        <v>35</v>
      </c>
      <c r="K20" s="1118">
        <v>34</v>
      </c>
      <c r="L20" s="1118">
        <v>20</v>
      </c>
      <c r="M20" s="1118">
        <v>621</v>
      </c>
      <c r="N20" s="1118">
        <v>10873</v>
      </c>
      <c r="O20" s="1118">
        <v>625</v>
      </c>
      <c r="P20" s="1121">
        <f t="shared" si="2"/>
        <v>29.789041095890411</v>
      </c>
      <c r="Q20" s="1122">
        <f t="shared" si="3"/>
        <v>0.85111545988258319</v>
      </c>
      <c r="R20" s="1123">
        <f t="shared" si="4"/>
        <v>17.452648475120384</v>
      </c>
      <c r="S20" s="1118">
        <v>111</v>
      </c>
      <c r="T20" s="1122">
        <v>0.17699999999999999</v>
      </c>
      <c r="U20" s="1118">
        <v>155</v>
      </c>
      <c r="V20" s="1122">
        <f t="shared" si="5"/>
        <v>0.24959742351046699</v>
      </c>
      <c r="W20" s="1124"/>
      <c r="X20" s="1237">
        <v>0</v>
      </c>
      <c r="Z20" s="1100" t="s">
        <v>3005</v>
      </c>
      <c r="AA20" s="1100">
        <v>15</v>
      </c>
      <c r="AB20" s="1100">
        <f t="shared" si="6"/>
        <v>1</v>
      </c>
    </row>
    <row r="21" spans="1:28" ht="15" customHeight="1">
      <c r="A21" s="1117" t="s">
        <v>293</v>
      </c>
      <c r="B21" s="1148" t="s">
        <v>336</v>
      </c>
      <c r="C21" s="1118" t="s">
        <v>1036</v>
      </c>
      <c r="D21" s="1118" t="s">
        <v>274</v>
      </c>
      <c r="E21" s="1118" t="s">
        <v>337</v>
      </c>
      <c r="F21" s="1119" t="str">
        <f t="shared" si="0"/>
        <v>加賀市医療センター4西病棟</v>
      </c>
      <c r="G21" s="1119">
        <f t="shared" si="1"/>
        <v>19</v>
      </c>
      <c r="H21" s="1120" t="s">
        <v>2684</v>
      </c>
      <c r="I21" s="1118" t="s">
        <v>2700</v>
      </c>
      <c r="J21" s="1118">
        <v>41</v>
      </c>
      <c r="K21" s="1118">
        <v>39</v>
      </c>
      <c r="L21" s="1118">
        <v>29</v>
      </c>
      <c r="M21" s="1118">
        <v>756</v>
      </c>
      <c r="N21" s="1118">
        <v>12117</v>
      </c>
      <c r="O21" s="1118">
        <v>748</v>
      </c>
      <c r="P21" s="1121">
        <f t="shared" si="2"/>
        <v>33.197260273972603</v>
      </c>
      <c r="Q21" s="1122">
        <f t="shared" si="3"/>
        <v>0.80968927497494148</v>
      </c>
      <c r="R21" s="1123">
        <f t="shared" si="4"/>
        <v>16.113031914893618</v>
      </c>
      <c r="S21" s="1118">
        <v>1</v>
      </c>
      <c r="T21" s="1122">
        <v>0</v>
      </c>
      <c r="U21" s="1118">
        <v>343</v>
      </c>
      <c r="V21" s="1122">
        <f t="shared" si="5"/>
        <v>0.45370370370370372</v>
      </c>
      <c r="W21" s="1124"/>
      <c r="X21" s="1117">
        <v>0</v>
      </c>
      <c r="Z21" s="1100" t="s">
        <v>3008</v>
      </c>
      <c r="AA21" s="1100">
        <v>16</v>
      </c>
      <c r="AB21" s="1100">
        <f t="shared" si="6"/>
        <v>1</v>
      </c>
    </row>
    <row r="22" spans="1:28" ht="15" customHeight="1">
      <c r="A22" s="1117" t="s">
        <v>293</v>
      </c>
      <c r="B22" s="1148"/>
      <c r="C22" s="1118" t="s">
        <v>1036</v>
      </c>
      <c r="D22" s="1118" t="s">
        <v>274</v>
      </c>
      <c r="E22" s="1118" t="s">
        <v>340</v>
      </c>
      <c r="F22" s="1119" t="str">
        <f t="shared" si="0"/>
        <v>加賀市医療センター6東病棟</v>
      </c>
      <c r="G22" s="1119">
        <f t="shared" si="1"/>
        <v>20</v>
      </c>
      <c r="H22" s="1120" t="s">
        <v>2689</v>
      </c>
      <c r="I22" s="1118" t="s">
        <v>2701</v>
      </c>
      <c r="J22" s="1118">
        <v>45</v>
      </c>
      <c r="K22" s="1118">
        <v>45</v>
      </c>
      <c r="L22" s="1118">
        <v>38</v>
      </c>
      <c r="M22" s="1118">
        <v>298</v>
      </c>
      <c r="N22" s="1118">
        <v>15474</v>
      </c>
      <c r="O22" s="1118">
        <v>283</v>
      </c>
      <c r="P22" s="1121">
        <f t="shared" si="2"/>
        <v>42.394520547945206</v>
      </c>
      <c r="Q22" s="1122">
        <f t="shared" si="3"/>
        <v>0.94210045662100461</v>
      </c>
      <c r="R22" s="1123">
        <f t="shared" si="4"/>
        <v>53.266781411359723</v>
      </c>
      <c r="S22" s="1118">
        <v>0</v>
      </c>
      <c r="T22" s="1122">
        <v>0</v>
      </c>
      <c r="U22" s="1118">
        <v>296</v>
      </c>
      <c r="V22" s="1122">
        <f t="shared" si="5"/>
        <v>0.99328859060402686</v>
      </c>
      <c r="W22" s="1124"/>
      <c r="X22" s="1117">
        <v>0</v>
      </c>
      <c r="Z22" s="1100" t="s">
        <v>3009</v>
      </c>
      <c r="AA22" s="1100">
        <v>17</v>
      </c>
      <c r="AB22" s="1100">
        <f t="shared" si="6"/>
        <v>1</v>
      </c>
    </row>
    <row r="23" spans="1:28" ht="15" customHeight="1">
      <c r="A23" s="1117" t="s">
        <v>293</v>
      </c>
      <c r="B23" s="1125"/>
      <c r="C23" s="1118" t="s">
        <v>1036</v>
      </c>
      <c r="D23" s="1118" t="s">
        <v>2702</v>
      </c>
      <c r="E23" s="1118" t="s">
        <v>317</v>
      </c>
      <c r="F23" s="1119" t="str">
        <f t="shared" si="0"/>
        <v>石川病院1病棟</v>
      </c>
      <c r="G23" s="1119">
        <f t="shared" si="1"/>
        <v>21</v>
      </c>
      <c r="H23" s="1120" t="s">
        <v>2684</v>
      </c>
      <c r="I23" s="1118" t="s">
        <v>2700</v>
      </c>
      <c r="J23" s="1118">
        <v>55</v>
      </c>
      <c r="K23" s="1118">
        <v>42</v>
      </c>
      <c r="L23" s="1118">
        <v>24</v>
      </c>
      <c r="M23" s="1118">
        <v>531</v>
      </c>
      <c r="N23" s="1118">
        <v>12183</v>
      </c>
      <c r="O23" s="1118">
        <v>0</v>
      </c>
      <c r="P23" s="1121">
        <f t="shared" si="2"/>
        <v>33.37808219178082</v>
      </c>
      <c r="Q23" s="1122">
        <f t="shared" si="3"/>
        <v>0.60687422166874216</v>
      </c>
      <c r="R23" s="1123">
        <f t="shared" si="4"/>
        <v>45.887005649717516</v>
      </c>
      <c r="S23" s="1118">
        <v>58</v>
      </c>
      <c r="T23" s="1122">
        <v>0</v>
      </c>
      <c r="U23" s="1118">
        <v>10</v>
      </c>
      <c r="V23" s="1122">
        <f t="shared" si="5"/>
        <v>1.8832391713747645E-2</v>
      </c>
      <c r="W23" s="1124"/>
      <c r="X23" s="1117">
        <v>0</v>
      </c>
      <c r="Z23" s="1100" t="s">
        <v>3010</v>
      </c>
      <c r="AA23" s="1100">
        <v>18</v>
      </c>
      <c r="AB23" s="1100">
        <f t="shared" si="6"/>
        <v>1</v>
      </c>
    </row>
    <row r="24" spans="1:28" ht="15" customHeight="1">
      <c r="A24" s="1117" t="s">
        <v>290</v>
      </c>
      <c r="B24" s="1125"/>
      <c r="C24" s="1118" t="s">
        <v>1036</v>
      </c>
      <c r="D24" s="1118" t="s">
        <v>2690</v>
      </c>
      <c r="E24" s="1118" t="s">
        <v>306</v>
      </c>
      <c r="F24" s="1119" t="str">
        <f t="shared" si="0"/>
        <v>久藤総合病院2階一般病棟</v>
      </c>
      <c r="G24" s="1119">
        <f t="shared" si="1"/>
        <v>22</v>
      </c>
      <c r="H24" s="1120" t="s">
        <v>2684</v>
      </c>
      <c r="I24" s="1118" t="s">
        <v>2691</v>
      </c>
      <c r="J24" s="1118">
        <v>55</v>
      </c>
      <c r="K24" s="1118">
        <v>52</v>
      </c>
      <c r="L24" s="1118">
        <v>30</v>
      </c>
      <c r="M24" s="1118">
        <v>616</v>
      </c>
      <c r="N24" s="1118">
        <v>15516</v>
      </c>
      <c r="O24" s="1118">
        <v>633</v>
      </c>
      <c r="P24" s="1121">
        <f t="shared" si="2"/>
        <v>42.509589041095893</v>
      </c>
      <c r="Q24" s="1122">
        <f t="shared" si="3"/>
        <v>0.77290161892901621</v>
      </c>
      <c r="R24" s="1123">
        <f t="shared" si="4"/>
        <v>24.845476381104884</v>
      </c>
      <c r="S24" s="1118">
        <v>0</v>
      </c>
      <c r="T24" s="1122">
        <v>0.10099999999999999</v>
      </c>
      <c r="U24" s="1118">
        <v>0</v>
      </c>
      <c r="V24" s="1122">
        <f t="shared" si="5"/>
        <v>0</v>
      </c>
      <c r="W24" s="1124" t="s">
        <v>2692</v>
      </c>
      <c r="X24" s="1117">
        <v>0</v>
      </c>
      <c r="Z24" s="1100" t="s">
        <v>2819</v>
      </c>
      <c r="AA24" s="1100">
        <v>19</v>
      </c>
      <c r="AB24" s="1100">
        <f t="shared" si="6"/>
        <v>1</v>
      </c>
    </row>
    <row r="25" spans="1:28" ht="15" customHeight="1">
      <c r="A25" s="1237" t="s">
        <v>293</v>
      </c>
      <c r="B25" s="1125"/>
      <c r="C25" s="1118" t="s">
        <v>990</v>
      </c>
      <c r="D25" s="1118" t="s">
        <v>2703</v>
      </c>
      <c r="E25" s="1118" t="s">
        <v>346</v>
      </c>
      <c r="F25" s="1119" t="str">
        <f t="shared" si="0"/>
        <v>森田病院一般病棟</v>
      </c>
      <c r="G25" s="1119">
        <f t="shared" si="1"/>
        <v>23</v>
      </c>
      <c r="H25" s="1120" t="s">
        <v>2689</v>
      </c>
      <c r="I25" s="1118" t="s">
        <v>2704</v>
      </c>
      <c r="J25" s="1118">
        <v>59</v>
      </c>
      <c r="K25" s="1118">
        <v>56</v>
      </c>
      <c r="L25" s="1118">
        <v>28</v>
      </c>
      <c r="M25" s="1118">
        <v>681</v>
      </c>
      <c r="N25" s="1118">
        <v>17204</v>
      </c>
      <c r="O25" s="1118">
        <v>676</v>
      </c>
      <c r="P25" s="1121">
        <f t="shared" si="2"/>
        <v>47.134246575342466</v>
      </c>
      <c r="Q25" s="1122">
        <f t="shared" si="3"/>
        <v>0.79888553517529604</v>
      </c>
      <c r="R25" s="1123">
        <f t="shared" si="4"/>
        <v>25.35593220338983</v>
      </c>
      <c r="S25" s="1118">
        <v>159</v>
      </c>
      <c r="T25" s="1122">
        <v>0.29399999999999998</v>
      </c>
      <c r="U25" s="1118">
        <v>4</v>
      </c>
      <c r="V25" s="1122">
        <f t="shared" si="5"/>
        <v>5.8737151248164461E-3</v>
      </c>
      <c r="W25" s="1124" t="s">
        <v>2705</v>
      </c>
      <c r="X25" s="1117">
        <v>0</v>
      </c>
      <c r="Z25" s="1100" t="s">
        <v>2820</v>
      </c>
      <c r="AA25" s="1100">
        <v>20</v>
      </c>
      <c r="AB25" s="1100">
        <f t="shared" si="6"/>
        <v>1</v>
      </c>
    </row>
    <row r="26" spans="1:28" ht="15" customHeight="1">
      <c r="A26" s="1117" t="s">
        <v>293</v>
      </c>
      <c r="B26" s="1125"/>
      <c r="C26" s="1118" t="s">
        <v>990</v>
      </c>
      <c r="D26" s="1118" t="s">
        <v>1</v>
      </c>
      <c r="E26" s="1118" t="s">
        <v>350</v>
      </c>
      <c r="F26" s="1119" t="str">
        <f t="shared" si="0"/>
        <v>小松ソフィア病院病棟</v>
      </c>
      <c r="G26" s="1119">
        <f t="shared" si="1"/>
        <v>24</v>
      </c>
      <c r="H26" s="1120" t="s">
        <v>2684</v>
      </c>
      <c r="I26" s="1118" t="s">
        <v>2706</v>
      </c>
      <c r="J26" s="1118">
        <v>48</v>
      </c>
      <c r="K26" s="1118">
        <v>48</v>
      </c>
      <c r="L26" s="1118">
        <v>31</v>
      </c>
      <c r="M26" s="1118">
        <v>892</v>
      </c>
      <c r="N26" s="1118">
        <v>16172</v>
      </c>
      <c r="O26" s="1118">
        <v>891</v>
      </c>
      <c r="P26" s="1121">
        <f t="shared" si="2"/>
        <v>44.30684931506849</v>
      </c>
      <c r="Q26" s="1122">
        <f t="shared" si="3"/>
        <v>0.92305936073059358</v>
      </c>
      <c r="R26" s="1123">
        <f t="shared" si="4"/>
        <v>18.140213123948403</v>
      </c>
      <c r="S26" s="1118">
        <v>59</v>
      </c>
      <c r="T26" s="1122">
        <v>5.5999999999999994E-2</v>
      </c>
      <c r="U26" s="1118">
        <v>0</v>
      </c>
      <c r="V26" s="1122">
        <f t="shared" si="5"/>
        <v>0</v>
      </c>
      <c r="W26" s="1124" t="s">
        <v>2707</v>
      </c>
      <c r="X26" s="1117">
        <v>0</v>
      </c>
      <c r="Z26" s="1100" t="s">
        <v>2971</v>
      </c>
      <c r="AA26" s="1100">
        <v>21</v>
      </c>
      <c r="AB26" s="1100">
        <f t="shared" si="6"/>
        <v>1</v>
      </c>
    </row>
    <row r="27" spans="1:28" ht="15" customHeight="1">
      <c r="A27" s="1117" t="s">
        <v>293</v>
      </c>
      <c r="B27" s="1125"/>
      <c r="C27" s="1118" t="s">
        <v>990</v>
      </c>
      <c r="D27" s="1118" t="s">
        <v>0</v>
      </c>
      <c r="E27" s="1118" t="s">
        <v>317</v>
      </c>
      <c r="F27" s="1119" t="str">
        <f t="shared" si="0"/>
        <v>東野病院1病棟</v>
      </c>
      <c r="G27" s="1119">
        <f t="shared" si="1"/>
        <v>25</v>
      </c>
      <c r="H27" s="1120" t="s">
        <v>2708</v>
      </c>
      <c r="I27" s="1118" t="s">
        <v>2709</v>
      </c>
      <c r="J27" s="1118">
        <v>42</v>
      </c>
      <c r="K27" s="1118">
        <v>32</v>
      </c>
      <c r="L27" s="1118">
        <v>15</v>
      </c>
      <c r="M27" s="1118">
        <v>291</v>
      </c>
      <c r="N27" s="1118">
        <v>181</v>
      </c>
      <c r="O27" s="1118">
        <v>292</v>
      </c>
      <c r="P27" s="1121">
        <f t="shared" si="2"/>
        <v>0.49589041095890413</v>
      </c>
      <c r="Q27" s="1122">
        <f t="shared" si="3"/>
        <v>1.1806914546640575E-2</v>
      </c>
      <c r="R27" s="1123">
        <f t="shared" si="4"/>
        <v>0.62092624356775306</v>
      </c>
      <c r="S27" s="1118">
        <v>11</v>
      </c>
      <c r="T27" s="1122">
        <v>0</v>
      </c>
      <c r="U27" s="1118">
        <v>45</v>
      </c>
      <c r="V27" s="1122">
        <f t="shared" si="5"/>
        <v>0.15463917525773196</v>
      </c>
      <c r="W27" s="1124" t="s">
        <v>2710</v>
      </c>
      <c r="X27" s="1117">
        <v>0</v>
      </c>
      <c r="Z27" s="1100" t="s">
        <v>3014</v>
      </c>
      <c r="AA27" s="1100">
        <v>22</v>
      </c>
      <c r="AB27" s="1100">
        <f t="shared" si="6"/>
        <v>1</v>
      </c>
    </row>
    <row r="28" spans="1:28" ht="15" customHeight="1">
      <c r="A28" s="1117" t="s">
        <v>290</v>
      </c>
      <c r="B28" s="1125"/>
      <c r="C28" s="1118" t="s">
        <v>990</v>
      </c>
      <c r="D28" s="1118" t="s">
        <v>2694</v>
      </c>
      <c r="E28" s="1118" t="s">
        <v>354</v>
      </c>
      <c r="F28" s="1119" t="str">
        <f t="shared" si="0"/>
        <v>やわたメディカルセンター4階病棟</v>
      </c>
      <c r="G28" s="1119">
        <f t="shared" si="1"/>
        <v>26</v>
      </c>
      <c r="H28" s="1120" t="s">
        <v>2689</v>
      </c>
      <c r="I28" s="1118" t="s">
        <v>2700</v>
      </c>
      <c r="J28" s="1118">
        <v>54</v>
      </c>
      <c r="K28" s="1118">
        <v>52</v>
      </c>
      <c r="L28" s="1118">
        <v>16</v>
      </c>
      <c r="M28" s="1118">
        <v>1081</v>
      </c>
      <c r="N28" s="1118">
        <v>16089</v>
      </c>
      <c r="O28" s="1118">
        <v>1076</v>
      </c>
      <c r="P28" s="1121">
        <f t="shared" si="2"/>
        <v>44.079452054794523</v>
      </c>
      <c r="Q28" s="1122">
        <f t="shared" si="3"/>
        <v>0.81628614916286146</v>
      </c>
      <c r="R28" s="1123">
        <f t="shared" si="4"/>
        <v>14.917941585535466</v>
      </c>
      <c r="S28" s="1118">
        <v>0</v>
      </c>
      <c r="T28" s="1122">
        <v>0</v>
      </c>
      <c r="U28" s="1118">
        <v>489</v>
      </c>
      <c r="V28" s="1122">
        <f t="shared" si="5"/>
        <v>0.45235892691951896</v>
      </c>
      <c r="W28" s="1124"/>
      <c r="X28" s="1117">
        <v>0</v>
      </c>
      <c r="Z28" s="1100" t="s">
        <v>3071</v>
      </c>
      <c r="AA28" s="1100">
        <v>23</v>
      </c>
      <c r="AB28" s="1100">
        <f t="shared" si="6"/>
        <v>1</v>
      </c>
    </row>
    <row r="29" spans="1:28" ht="15" customHeight="1">
      <c r="A29" s="1117" t="s">
        <v>293</v>
      </c>
      <c r="B29" s="1125"/>
      <c r="C29" s="1118" t="s">
        <v>990</v>
      </c>
      <c r="D29" s="1118" t="s">
        <v>2694</v>
      </c>
      <c r="E29" s="1118" t="s">
        <v>352</v>
      </c>
      <c r="F29" s="1119" t="str">
        <f t="shared" si="0"/>
        <v>やわたメディカルセンター3階病棟</v>
      </c>
      <c r="G29" s="1119">
        <f t="shared" si="1"/>
        <v>27</v>
      </c>
      <c r="H29" s="1120" t="s">
        <v>2711</v>
      </c>
      <c r="I29" s="1118" t="s">
        <v>2701</v>
      </c>
      <c r="J29" s="1118">
        <v>44</v>
      </c>
      <c r="K29" s="1118">
        <v>42</v>
      </c>
      <c r="L29" s="1118">
        <v>22</v>
      </c>
      <c r="M29" s="1118">
        <v>265</v>
      </c>
      <c r="N29" s="1118">
        <v>13904</v>
      </c>
      <c r="O29" s="1118">
        <v>265</v>
      </c>
      <c r="P29" s="1121">
        <f t="shared" si="2"/>
        <v>38.093150684931508</v>
      </c>
      <c r="Q29" s="1122">
        <f t="shared" si="3"/>
        <v>0.86575342465753424</v>
      </c>
      <c r="R29" s="1123">
        <f t="shared" si="4"/>
        <v>52.467924528301886</v>
      </c>
      <c r="S29" s="1118">
        <v>0</v>
      </c>
      <c r="T29" s="1122">
        <v>0</v>
      </c>
      <c r="U29" s="1118">
        <v>114</v>
      </c>
      <c r="V29" s="1122">
        <f t="shared" si="5"/>
        <v>0.43018867924528303</v>
      </c>
      <c r="W29" s="1124"/>
      <c r="X29" s="1117">
        <v>0</v>
      </c>
      <c r="Z29" s="1100" t="s">
        <v>2821</v>
      </c>
      <c r="AA29" s="1100">
        <v>24</v>
      </c>
      <c r="AB29" s="1100">
        <f t="shared" si="6"/>
        <v>1</v>
      </c>
    </row>
    <row r="30" spans="1:28" ht="15" customHeight="1">
      <c r="A30" s="1117" t="s">
        <v>293</v>
      </c>
      <c r="B30" s="1125"/>
      <c r="C30" s="1118" t="s">
        <v>1050</v>
      </c>
      <c r="D30" s="1118" t="s">
        <v>2696</v>
      </c>
      <c r="E30" s="1118" t="s">
        <v>327</v>
      </c>
      <c r="F30" s="1119" t="str">
        <f t="shared" si="0"/>
        <v>能美市立病院４階一般病棟</v>
      </c>
      <c r="G30" s="1119">
        <f t="shared" si="1"/>
        <v>28</v>
      </c>
      <c r="H30" s="1120" t="s">
        <v>2684</v>
      </c>
      <c r="I30" s="1118" t="s">
        <v>2697</v>
      </c>
      <c r="J30" s="1118">
        <v>60</v>
      </c>
      <c r="K30" s="1118">
        <v>53</v>
      </c>
      <c r="L30" s="1118">
        <v>30</v>
      </c>
      <c r="M30" s="1118">
        <v>811</v>
      </c>
      <c r="N30" s="1118">
        <v>15872</v>
      </c>
      <c r="O30" s="1118">
        <v>819</v>
      </c>
      <c r="P30" s="1121">
        <f t="shared" si="2"/>
        <v>43.484931506849314</v>
      </c>
      <c r="Q30" s="1122">
        <f t="shared" si="3"/>
        <v>0.7247488584474886</v>
      </c>
      <c r="R30" s="1123">
        <f t="shared" si="4"/>
        <v>19.474846625766872</v>
      </c>
      <c r="S30" s="1118">
        <v>86</v>
      </c>
      <c r="T30" s="1122">
        <v>0.17899999999999999</v>
      </c>
      <c r="U30" s="1118">
        <v>18</v>
      </c>
      <c r="V30" s="1122">
        <f t="shared" si="5"/>
        <v>2.2194821208384709E-2</v>
      </c>
      <c r="W30" s="1124" t="s">
        <v>2712</v>
      </c>
      <c r="X30" s="1117">
        <v>0</v>
      </c>
      <c r="Z30" s="1100" t="s">
        <v>2822</v>
      </c>
      <c r="AA30" s="1100">
        <v>25</v>
      </c>
      <c r="AB30" s="1100">
        <f t="shared" si="6"/>
        <v>1</v>
      </c>
    </row>
    <row r="31" spans="1:28" ht="15" customHeight="1">
      <c r="A31" s="1117"/>
      <c r="B31" s="1125"/>
      <c r="C31" s="1118" t="s">
        <v>1050</v>
      </c>
      <c r="D31" s="1118" t="s">
        <v>2698</v>
      </c>
      <c r="E31" s="1118" t="s">
        <v>356</v>
      </c>
      <c r="F31" s="1119" t="str">
        <f t="shared" si="0"/>
        <v>芳珠記念病院B1階</v>
      </c>
      <c r="G31" s="1119">
        <f t="shared" si="1"/>
        <v>29</v>
      </c>
      <c r="H31" s="1120" t="s">
        <v>2689</v>
      </c>
      <c r="I31" s="1118" t="s">
        <v>2701</v>
      </c>
      <c r="J31" s="1118">
        <v>42</v>
      </c>
      <c r="K31" s="1118">
        <v>42</v>
      </c>
      <c r="L31" s="1118">
        <v>19</v>
      </c>
      <c r="M31" s="1118">
        <v>300</v>
      </c>
      <c r="N31" s="1118">
        <v>12697</v>
      </c>
      <c r="O31" s="1118">
        <v>305</v>
      </c>
      <c r="P31" s="1121">
        <f t="shared" si="2"/>
        <v>34.786301369863011</v>
      </c>
      <c r="Q31" s="1122">
        <f t="shared" si="3"/>
        <v>0.82824527071102416</v>
      </c>
      <c r="R31" s="1123">
        <f t="shared" si="4"/>
        <v>41.973553719008265</v>
      </c>
      <c r="S31" s="1118">
        <v>2</v>
      </c>
      <c r="T31" s="1122">
        <v>0</v>
      </c>
      <c r="U31" s="1118">
        <v>180</v>
      </c>
      <c r="V31" s="1122">
        <f t="shared" si="5"/>
        <v>0.6</v>
      </c>
      <c r="W31" s="1124" t="s">
        <v>2713</v>
      </c>
      <c r="X31" s="1117"/>
      <c r="Z31" s="1100" t="s">
        <v>3006</v>
      </c>
      <c r="AA31" s="1100">
        <v>26</v>
      </c>
      <c r="AB31" s="1100">
        <f t="shared" si="6"/>
        <v>1</v>
      </c>
    </row>
    <row r="32" spans="1:28" ht="15" customHeight="1">
      <c r="A32" s="1117" t="s">
        <v>296</v>
      </c>
      <c r="B32" s="1125"/>
      <c r="C32" s="1118" t="s">
        <v>1036</v>
      </c>
      <c r="D32" s="1118" t="s">
        <v>2702</v>
      </c>
      <c r="E32" s="1118" t="s">
        <v>363</v>
      </c>
      <c r="F32" s="1119" t="str">
        <f t="shared" si="0"/>
        <v>石川病院3病棟</v>
      </c>
      <c r="G32" s="1119">
        <f t="shared" si="1"/>
        <v>30</v>
      </c>
      <c r="H32" s="1120" t="s">
        <v>2714</v>
      </c>
      <c r="I32" s="1118"/>
      <c r="J32" s="1118">
        <v>55</v>
      </c>
      <c r="K32" s="1118">
        <v>52</v>
      </c>
      <c r="L32" s="1118">
        <v>44</v>
      </c>
      <c r="M32" s="1118">
        <v>71</v>
      </c>
      <c r="N32" s="1118">
        <v>17363</v>
      </c>
      <c r="O32" s="1118">
        <v>0</v>
      </c>
      <c r="P32" s="1121">
        <f t="shared" si="2"/>
        <v>47.56986301369863</v>
      </c>
      <c r="Q32" s="1122">
        <f t="shared" si="3"/>
        <v>0.86490660024906596</v>
      </c>
      <c r="R32" s="1123">
        <f t="shared" si="4"/>
        <v>489.09859154929575</v>
      </c>
      <c r="S32" s="1118">
        <v>20</v>
      </c>
      <c r="T32" s="1122">
        <v>0</v>
      </c>
      <c r="U32" s="1118">
        <v>51</v>
      </c>
      <c r="V32" s="1122">
        <f t="shared" si="5"/>
        <v>0.71830985915492962</v>
      </c>
      <c r="W32" s="1124"/>
      <c r="X32" s="1117">
        <v>0</v>
      </c>
      <c r="Z32" s="1100" t="s">
        <v>3007</v>
      </c>
      <c r="AA32" s="1100">
        <v>27</v>
      </c>
      <c r="AB32" s="1100">
        <f t="shared" si="6"/>
        <v>1</v>
      </c>
    </row>
    <row r="33" spans="1:28" ht="15" customHeight="1">
      <c r="A33" s="1117" t="s">
        <v>296</v>
      </c>
      <c r="B33" s="1148" t="s">
        <v>361</v>
      </c>
      <c r="C33" s="1118" t="s">
        <v>1036</v>
      </c>
      <c r="D33" s="1118" t="s">
        <v>2702</v>
      </c>
      <c r="E33" s="1118" t="s">
        <v>362</v>
      </c>
      <c r="F33" s="1119" t="str">
        <f t="shared" si="0"/>
        <v>石川病院2病棟</v>
      </c>
      <c r="G33" s="1119">
        <f t="shared" si="1"/>
        <v>31</v>
      </c>
      <c r="H33" s="1120" t="s">
        <v>2684</v>
      </c>
      <c r="I33" s="1118"/>
      <c r="J33" s="1118">
        <v>55</v>
      </c>
      <c r="K33" s="1118">
        <v>51</v>
      </c>
      <c r="L33" s="1118">
        <v>41</v>
      </c>
      <c r="M33" s="1118">
        <v>78</v>
      </c>
      <c r="N33" s="1118">
        <v>16782</v>
      </c>
      <c r="O33" s="1118">
        <v>0</v>
      </c>
      <c r="P33" s="1121">
        <f t="shared" si="2"/>
        <v>45.978082191780821</v>
      </c>
      <c r="Q33" s="1122">
        <f t="shared" si="3"/>
        <v>0.83596513075965129</v>
      </c>
      <c r="R33" s="1123">
        <f t="shared" si="4"/>
        <v>430.30769230769232</v>
      </c>
      <c r="S33" s="1118">
        <v>3</v>
      </c>
      <c r="T33" s="1122">
        <v>0</v>
      </c>
      <c r="U33" s="1118">
        <v>39</v>
      </c>
      <c r="V33" s="1122">
        <f t="shared" si="5"/>
        <v>0.5</v>
      </c>
      <c r="W33" s="1124"/>
      <c r="X33" s="1117">
        <v>0</v>
      </c>
      <c r="Z33" s="1100" t="s">
        <v>3001</v>
      </c>
      <c r="AA33" s="1100">
        <v>28</v>
      </c>
      <c r="AB33" s="1100">
        <f t="shared" si="6"/>
        <v>1</v>
      </c>
    </row>
    <row r="34" spans="1:28" ht="15" customHeight="1">
      <c r="A34" s="1117" t="s">
        <v>296</v>
      </c>
      <c r="B34" s="1125"/>
      <c r="C34" s="1118" t="s">
        <v>1036</v>
      </c>
      <c r="D34" s="1118" t="s">
        <v>2702</v>
      </c>
      <c r="E34" s="1118" t="s">
        <v>365</v>
      </c>
      <c r="F34" s="1119" t="str">
        <f t="shared" si="0"/>
        <v>石川病院アカシア病棟</v>
      </c>
      <c r="G34" s="1119">
        <f t="shared" si="1"/>
        <v>32</v>
      </c>
      <c r="H34" s="1120" t="s">
        <v>2715</v>
      </c>
      <c r="I34" s="1118"/>
      <c r="J34" s="1118">
        <v>50</v>
      </c>
      <c r="K34" s="1118">
        <v>50</v>
      </c>
      <c r="L34" s="1118">
        <v>44</v>
      </c>
      <c r="M34" s="1118">
        <v>155</v>
      </c>
      <c r="N34" s="1118">
        <v>16822</v>
      </c>
      <c r="O34" s="1118">
        <v>0</v>
      </c>
      <c r="P34" s="1121">
        <f t="shared" si="2"/>
        <v>46.087671232876716</v>
      </c>
      <c r="Q34" s="1122">
        <f t="shared" si="3"/>
        <v>0.92175342465753429</v>
      </c>
      <c r="R34" s="1123">
        <f t="shared" si="4"/>
        <v>217.05806451612904</v>
      </c>
      <c r="S34" s="1118">
        <v>0</v>
      </c>
      <c r="T34" s="1122">
        <v>0</v>
      </c>
      <c r="U34" s="1118">
        <v>2</v>
      </c>
      <c r="V34" s="1122">
        <f t="shared" si="5"/>
        <v>1.2903225806451613E-2</v>
      </c>
      <c r="W34" s="1124"/>
      <c r="X34" s="1117">
        <v>0</v>
      </c>
      <c r="Z34" s="1100" t="s">
        <v>3011</v>
      </c>
      <c r="AA34" s="1100">
        <v>29</v>
      </c>
      <c r="AB34" s="1100">
        <f t="shared" si="6"/>
        <v>1</v>
      </c>
    </row>
    <row r="35" spans="1:28" ht="15" customHeight="1">
      <c r="A35" s="1117" t="s">
        <v>296</v>
      </c>
      <c r="B35" s="1125"/>
      <c r="C35" s="1118" t="s">
        <v>1036</v>
      </c>
      <c r="D35" s="1118" t="s">
        <v>2690</v>
      </c>
      <c r="E35" s="1118" t="s">
        <v>368</v>
      </c>
      <c r="F35" s="1119" t="str">
        <f t="shared" si="0"/>
        <v>久藤総合病院4階療養病棟</v>
      </c>
      <c r="G35" s="1119">
        <f t="shared" si="1"/>
        <v>33</v>
      </c>
      <c r="H35" s="1120" t="s">
        <v>2684</v>
      </c>
      <c r="I35" s="1118" t="s">
        <v>2716</v>
      </c>
      <c r="J35" s="1118">
        <v>51</v>
      </c>
      <c r="K35" s="1118">
        <v>50</v>
      </c>
      <c r="L35" s="1118">
        <v>39</v>
      </c>
      <c r="M35" s="1118">
        <v>82</v>
      </c>
      <c r="N35" s="1118">
        <v>16578</v>
      </c>
      <c r="O35" s="1118">
        <v>83</v>
      </c>
      <c r="P35" s="1121">
        <f t="shared" si="2"/>
        <v>45.419178082191777</v>
      </c>
      <c r="Q35" s="1122">
        <f t="shared" si="3"/>
        <v>0.89057211925866242</v>
      </c>
      <c r="R35" s="1123">
        <f t="shared" si="4"/>
        <v>200.94545454545454</v>
      </c>
      <c r="S35" s="1118">
        <v>0</v>
      </c>
      <c r="T35" s="1122">
        <v>0</v>
      </c>
      <c r="U35" s="1118">
        <v>82</v>
      </c>
      <c r="V35" s="1122">
        <f t="shared" si="5"/>
        <v>1</v>
      </c>
      <c r="W35" s="1124"/>
      <c r="X35" s="1117">
        <v>0</v>
      </c>
      <c r="Z35" s="1100" t="s">
        <v>2972</v>
      </c>
      <c r="AA35" s="1100">
        <v>30</v>
      </c>
      <c r="AB35" s="1100">
        <f t="shared" si="6"/>
        <v>1</v>
      </c>
    </row>
    <row r="36" spans="1:28" ht="15" customHeight="1">
      <c r="A36" s="1117" t="s">
        <v>296</v>
      </c>
      <c r="B36" s="1125"/>
      <c r="C36" s="1118" t="s">
        <v>1036</v>
      </c>
      <c r="D36" s="1118" t="s">
        <v>2690</v>
      </c>
      <c r="E36" s="1118" t="s">
        <v>367</v>
      </c>
      <c r="F36" s="1119" t="str">
        <f t="shared" si="0"/>
        <v>久藤総合病院3階東療養病棟</v>
      </c>
      <c r="G36" s="1119">
        <f t="shared" si="1"/>
        <v>34</v>
      </c>
      <c r="H36" s="1120" t="s">
        <v>2684</v>
      </c>
      <c r="I36" s="1118" t="s">
        <v>2716</v>
      </c>
      <c r="J36" s="1118">
        <v>60</v>
      </c>
      <c r="K36" s="1118">
        <v>59</v>
      </c>
      <c r="L36" s="1118">
        <v>46</v>
      </c>
      <c r="M36" s="1118">
        <v>112</v>
      </c>
      <c r="N36" s="1118">
        <v>19520</v>
      </c>
      <c r="O36" s="1118">
        <v>115</v>
      </c>
      <c r="P36" s="1121">
        <f t="shared" si="2"/>
        <v>53.479452054794521</v>
      </c>
      <c r="Q36" s="1122">
        <f t="shared" si="3"/>
        <v>0.89132420091324205</v>
      </c>
      <c r="R36" s="1123">
        <f t="shared" si="4"/>
        <v>171.98237885462555</v>
      </c>
      <c r="S36" s="1118">
        <v>0</v>
      </c>
      <c r="T36" s="1122">
        <v>0</v>
      </c>
      <c r="U36" s="1118">
        <v>66</v>
      </c>
      <c r="V36" s="1122">
        <f t="shared" si="5"/>
        <v>0.5892857142857143</v>
      </c>
      <c r="W36" s="1124"/>
      <c r="X36" s="1117">
        <v>0</v>
      </c>
      <c r="Z36" s="1100" t="s">
        <v>2973</v>
      </c>
      <c r="AA36" s="1100">
        <v>31</v>
      </c>
      <c r="AB36" s="1100">
        <f t="shared" si="6"/>
        <v>1</v>
      </c>
    </row>
    <row r="37" spans="1:28" ht="15" customHeight="1">
      <c r="A37" s="1237" t="s">
        <v>296</v>
      </c>
      <c r="B37" s="1125"/>
      <c r="C37" s="1118" t="s">
        <v>990</v>
      </c>
      <c r="D37" s="1118" t="s">
        <v>2717</v>
      </c>
      <c r="E37" s="1118" t="s">
        <v>371</v>
      </c>
      <c r="F37" s="1119" t="str">
        <f t="shared" si="0"/>
        <v>東病院第１病棟</v>
      </c>
      <c r="G37" s="1119">
        <f t="shared" si="1"/>
        <v>35</v>
      </c>
      <c r="H37" s="1120" t="s">
        <v>2688</v>
      </c>
      <c r="I37" s="1118" t="s">
        <v>2716</v>
      </c>
      <c r="J37" s="1118">
        <v>33</v>
      </c>
      <c r="K37" s="1118">
        <v>33</v>
      </c>
      <c r="L37" s="1118">
        <v>32</v>
      </c>
      <c r="M37" s="1118">
        <v>11</v>
      </c>
      <c r="N37" s="1118">
        <v>12000</v>
      </c>
      <c r="O37" s="1118">
        <v>10</v>
      </c>
      <c r="P37" s="1121">
        <f t="shared" si="2"/>
        <v>32.876712328767127</v>
      </c>
      <c r="Q37" s="1122">
        <f t="shared" si="3"/>
        <v>0.99626400996264008</v>
      </c>
      <c r="R37" s="1123">
        <f t="shared" si="4"/>
        <v>1142.8571428571429</v>
      </c>
      <c r="S37" s="1118">
        <v>0</v>
      </c>
      <c r="T37" s="1122">
        <v>0</v>
      </c>
      <c r="U37" s="1118">
        <v>0</v>
      </c>
      <c r="V37" s="1122">
        <f t="shared" si="5"/>
        <v>0</v>
      </c>
      <c r="W37" s="1124"/>
      <c r="X37" s="1237">
        <v>0</v>
      </c>
      <c r="Z37" s="1100" t="s">
        <v>2974</v>
      </c>
      <c r="AA37" s="1100">
        <v>32</v>
      </c>
      <c r="AB37" s="1100">
        <f t="shared" si="6"/>
        <v>1</v>
      </c>
    </row>
    <row r="38" spans="1:28" ht="15" customHeight="1">
      <c r="A38" s="1117" t="s">
        <v>296</v>
      </c>
      <c r="B38" s="1125"/>
      <c r="C38" s="1118" t="s">
        <v>990</v>
      </c>
      <c r="D38" s="1118" t="s">
        <v>2703</v>
      </c>
      <c r="E38" s="1118" t="s">
        <v>373</v>
      </c>
      <c r="F38" s="1119" t="str">
        <f t="shared" si="0"/>
        <v>森田病院療養病棟</v>
      </c>
      <c r="G38" s="1119">
        <f t="shared" si="1"/>
        <v>36</v>
      </c>
      <c r="H38" s="1120" t="s">
        <v>2684</v>
      </c>
      <c r="I38" s="1118" t="s">
        <v>2716</v>
      </c>
      <c r="J38" s="1118">
        <v>40</v>
      </c>
      <c r="K38" s="1118">
        <v>40</v>
      </c>
      <c r="L38" s="1118">
        <v>35</v>
      </c>
      <c r="M38" s="1118">
        <v>104</v>
      </c>
      <c r="N38" s="1118">
        <v>14349</v>
      </c>
      <c r="O38" s="1118">
        <v>111</v>
      </c>
      <c r="P38" s="1121">
        <f t="shared" si="2"/>
        <v>39.31232876712329</v>
      </c>
      <c r="Q38" s="1122">
        <f t="shared" si="3"/>
        <v>0.98280821917808214</v>
      </c>
      <c r="R38" s="1123">
        <f t="shared" si="4"/>
        <v>133.47906976744187</v>
      </c>
      <c r="S38" s="1118">
        <v>0</v>
      </c>
      <c r="T38" s="1122">
        <v>0</v>
      </c>
      <c r="U38" s="1118">
        <v>47</v>
      </c>
      <c r="V38" s="1122">
        <f t="shared" si="5"/>
        <v>0.45192307692307693</v>
      </c>
      <c r="W38" s="1124"/>
      <c r="X38" s="1117">
        <v>0</v>
      </c>
      <c r="Z38" s="1100" t="s">
        <v>3015</v>
      </c>
      <c r="AA38" s="1100">
        <v>33</v>
      </c>
      <c r="AB38" s="1100">
        <f t="shared" si="6"/>
        <v>1</v>
      </c>
    </row>
    <row r="39" spans="1:28" ht="15" customHeight="1">
      <c r="A39" s="1117" t="s">
        <v>296</v>
      </c>
      <c r="B39" s="1125"/>
      <c r="C39" s="1118" t="s">
        <v>990</v>
      </c>
      <c r="D39" s="1118" t="s">
        <v>2718</v>
      </c>
      <c r="E39" s="1118" t="s">
        <v>376</v>
      </c>
      <c r="F39" s="1119" t="str">
        <f t="shared" si="0"/>
        <v>岡本病院療養病床</v>
      </c>
      <c r="G39" s="1119">
        <f t="shared" si="1"/>
        <v>37</v>
      </c>
      <c r="H39" s="1120" t="s">
        <v>2684</v>
      </c>
      <c r="I39" s="1118" t="s">
        <v>2716</v>
      </c>
      <c r="J39" s="1118">
        <v>38</v>
      </c>
      <c r="K39" s="1118">
        <v>38</v>
      </c>
      <c r="L39" s="1118">
        <v>30</v>
      </c>
      <c r="M39" s="1118">
        <v>74</v>
      </c>
      <c r="N39" s="1118">
        <v>12553</v>
      </c>
      <c r="O39" s="1118">
        <v>76</v>
      </c>
      <c r="P39" s="1121">
        <f t="shared" si="2"/>
        <v>34.391780821917806</v>
      </c>
      <c r="Q39" s="1122">
        <f t="shared" si="3"/>
        <v>0.90504686373467913</v>
      </c>
      <c r="R39" s="1123">
        <f t="shared" si="4"/>
        <v>167.37333333333333</v>
      </c>
      <c r="S39" s="1118">
        <v>48</v>
      </c>
      <c r="T39" s="1122">
        <v>0</v>
      </c>
      <c r="U39" s="1118">
        <v>4</v>
      </c>
      <c r="V39" s="1122">
        <f t="shared" si="5"/>
        <v>5.4054054054054057E-2</v>
      </c>
      <c r="W39" s="1124"/>
      <c r="X39" s="1117">
        <v>0</v>
      </c>
      <c r="Z39" s="1100" t="s">
        <v>3016</v>
      </c>
      <c r="AA39" s="1100">
        <v>34</v>
      </c>
      <c r="AB39" s="1100">
        <f t="shared" si="6"/>
        <v>1</v>
      </c>
    </row>
    <row r="40" spans="1:28" ht="15" customHeight="1">
      <c r="A40" s="1117" t="s">
        <v>296</v>
      </c>
      <c r="B40" s="1125"/>
      <c r="C40" s="1118" t="s">
        <v>990</v>
      </c>
      <c r="D40" s="1118" t="s">
        <v>2</v>
      </c>
      <c r="E40" s="1118" t="s">
        <v>270</v>
      </c>
      <c r="F40" s="1119" t="str">
        <f t="shared" si="0"/>
        <v>小松こども医療福祉センター1</v>
      </c>
      <c r="G40" s="1119">
        <f t="shared" si="1"/>
        <v>38</v>
      </c>
      <c r="H40" s="1120" t="s">
        <v>2715</v>
      </c>
      <c r="I40" s="1118"/>
      <c r="J40" s="1118">
        <v>52</v>
      </c>
      <c r="K40" s="1118">
        <v>49</v>
      </c>
      <c r="L40" s="1118">
        <v>48</v>
      </c>
      <c r="M40" s="1118">
        <v>22</v>
      </c>
      <c r="N40" s="1118">
        <v>17557</v>
      </c>
      <c r="O40" s="1118">
        <v>23</v>
      </c>
      <c r="P40" s="1121">
        <f t="shared" si="2"/>
        <v>48.101369863013701</v>
      </c>
      <c r="Q40" s="1122">
        <f t="shared" si="3"/>
        <v>0.9250263435194942</v>
      </c>
      <c r="R40" s="1123">
        <f t="shared" si="4"/>
        <v>780.31111111111113</v>
      </c>
      <c r="S40" s="1118">
        <v>0</v>
      </c>
      <c r="T40" s="1122">
        <v>0</v>
      </c>
      <c r="U40" s="1118">
        <v>0</v>
      </c>
      <c r="V40" s="1122">
        <f t="shared" si="5"/>
        <v>0</v>
      </c>
      <c r="W40" s="1124"/>
      <c r="X40" s="1117">
        <v>0</v>
      </c>
      <c r="Z40" s="1100" t="s">
        <v>3072</v>
      </c>
      <c r="AA40" s="1100">
        <v>35</v>
      </c>
      <c r="AB40" s="1100">
        <f t="shared" si="6"/>
        <v>1</v>
      </c>
    </row>
    <row r="41" spans="1:28" ht="15" customHeight="1">
      <c r="A41" s="1117" t="s">
        <v>296</v>
      </c>
      <c r="B41" s="1125"/>
      <c r="C41" s="1118" t="s">
        <v>1050</v>
      </c>
      <c r="D41" s="1118" t="s">
        <v>3</v>
      </c>
      <c r="E41" s="1118" t="s">
        <v>380</v>
      </c>
      <c r="F41" s="1119" t="str">
        <f t="shared" si="0"/>
        <v>寺井病院慢性期機能病棟01</v>
      </c>
      <c r="G41" s="1119">
        <f t="shared" si="1"/>
        <v>39</v>
      </c>
      <c r="H41" s="1120" t="s">
        <v>2684</v>
      </c>
      <c r="I41" s="1118" t="s">
        <v>2716</v>
      </c>
      <c r="J41" s="1118">
        <v>55</v>
      </c>
      <c r="K41" s="1118">
        <v>55</v>
      </c>
      <c r="L41" s="1118">
        <v>0</v>
      </c>
      <c r="M41" s="1118">
        <v>76</v>
      </c>
      <c r="N41" s="1118">
        <v>19037</v>
      </c>
      <c r="O41" s="1118">
        <v>79</v>
      </c>
      <c r="P41" s="1121">
        <f t="shared" si="2"/>
        <v>52.156164383561645</v>
      </c>
      <c r="Q41" s="1122">
        <f t="shared" si="3"/>
        <v>0.94829389788293894</v>
      </c>
      <c r="R41" s="1123">
        <f t="shared" si="4"/>
        <v>245.63870967741934</v>
      </c>
      <c r="S41" s="1118">
        <v>0</v>
      </c>
      <c r="T41" s="1122">
        <v>0</v>
      </c>
      <c r="U41" s="1118">
        <v>0</v>
      </c>
      <c r="V41" s="1122">
        <f t="shared" si="5"/>
        <v>0</v>
      </c>
      <c r="W41" s="1124"/>
      <c r="X41" s="1117">
        <v>0</v>
      </c>
      <c r="Z41" s="1100" t="s">
        <v>3073</v>
      </c>
      <c r="AA41" s="1100">
        <v>36</v>
      </c>
      <c r="AB41" s="1100">
        <f t="shared" si="6"/>
        <v>1</v>
      </c>
    </row>
    <row r="42" spans="1:28" ht="15" customHeight="1">
      <c r="A42" s="1117" t="s">
        <v>296</v>
      </c>
      <c r="B42" s="1125"/>
      <c r="C42" s="1118" t="s">
        <v>1050</v>
      </c>
      <c r="D42" s="1118" t="s">
        <v>2696</v>
      </c>
      <c r="E42" s="1118" t="s">
        <v>330</v>
      </c>
      <c r="F42" s="1119" t="str">
        <f t="shared" si="0"/>
        <v>能美市立病院３階療養病棟</v>
      </c>
      <c r="G42" s="1119">
        <f t="shared" si="1"/>
        <v>40</v>
      </c>
      <c r="H42" s="1120" t="s">
        <v>2684</v>
      </c>
      <c r="I42" s="1118" t="s">
        <v>2697</v>
      </c>
      <c r="J42" s="1118">
        <v>40</v>
      </c>
      <c r="K42" s="1118">
        <v>20</v>
      </c>
      <c r="L42" s="1118">
        <v>0</v>
      </c>
      <c r="M42" s="1118">
        <v>203</v>
      </c>
      <c r="N42" s="1118">
        <v>2358</v>
      </c>
      <c r="O42" s="1118">
        <v>206</v>
      </c>
      <c r="P42" s="1121">
        <f t="shared" si="2"/>
        <v>6.4602739726027396</v>
      </c>
      <c r="Q42" s="1122">
        <f t="shared" si="3"/>
        <v>0.16150684931506851</v>
      </c>
      <c r="R42" s="1123">
        <f t="shared" si="4"/>
        <v>11.530562347188264</v>
      </c>
      <c r="S42" s="1118">
        <v>6</v>
      </c>
      <c r="T42" s="1122">
        <v>0.23199999999999998</v>
      </c>
      <c r="U42" s="1118">
        <v>5</v>
      </c>
      <c r="V42" s="1122">
        <f t="shared" si="5"/>
        <v>2.4630541871921183E-2</v>
      </c>
      <c r="W42" s="1124"/>
      <c r="X42" s="1117">
        <v>0</v>
      </c>
      <c r="Z42" s="1100" t="s">
        <v>3074</v>
      </c>
      <c r="AA42" s="1100">
        <v>37</v>
      </c>
      <c r="AB42" s="1100">
        <f t="shared" si="6"/>
        <v>1</v>
      </c>
    </row>
    <row r="43" spans="1:28" ht="15" customHeight="1">
      <c r="A43" s="1117" t="s">
        <v>296</v>
      </c>
      <c r="B43" s="1125"/>
      <c r="C43" s="1118" t="s">
        <v>1050</v>
      </c>
      <c r="D43" s="1118" t="s">
        <v>2698</v>
      </c>
      <c r="E43" s="1118" t="s">
        <v>381</v>
      </c>
      <c r="F43" s="1119" t="str">
        <f t="shared" si="0"/>
        <v>芳珠記念病院6階</v>
      </c>
      <c r="G43" s="1119">
        <f t="shared" si="1"/>
        <v>41</v>
      </c>
      <c r="H43" s="1120" t="s">
        <v>2684</v>
      </c>
      <c r="I43" s="1118" t="s">
        <v>2719</v>
      </c>
      <c r="J43" s="1118">
        <v>30</v>
      </c>
      <c r="K43" s="1118">
        <v>30</v>
      </c>
      <c r="L43" s="1118">
        <v>23</v>
      </c>
      <c r="M43" s="1118">
        <v>60</v>
      </c>
      <c r="N43" s="1118">
        <v>9994</v>
      </c>
      <c r="O43" s="1118">
        <v>63</v>
      </c>
      <c r="P43" s="1121">
        <f t="shared" si="2"/>
        <v>27.38082191780822</v>
      </c>
      <c r="Q43" s="1122">
        <f t="shared" si="3"/>
        <v>0.91269406392694064</v>
      </c>
      <c r="R43" s="1123">
        <f t="shared" si="4"/>
        <v>162.5040650406504</v>
      </c>
      <c r="S43" s="1118">
        <v>0</v>
      </c>
      <c r="T43" s="1122">
        <v>0</v>
      </c>
      <c r="U43" s="1118">
        <v>60</v>
      </c>
      <c r="V43" s="1122">
        <f t="shared" si="5"/>
        <v>1</v>
      </c>
      <c r="W43" s="1124"/>
      <c r="X43" s="1117">
        <v>0</v>
      </c>
      <c r="Z43" s="1100" t="s">
        <v>2823</v>
      </c>
      <c r="AA43" s="1100">
        <v>38</v>
      </c>
      <c r="AB43" s="1100">
        <f t="shared" si="6"/>
        <v>1</v>
      </c>
    </row>
    <row r="44" spans="1:28" ht="15" customHeight="1">
      <c r="A44" s="1117" t="s">
        <v>282</v>
      </c>
      <c r="B44" s="1162" t="s">
        <v>383</v>
      </c>
      <c r="C44" s="1155" t="s">
        <v>1036</v>
      </c>
      <c r="D44" s="1155" t="s">
        <v>2690</v>
      </c>
      <c r="E44" s="1155" t="s">
        <v>384</v>
      </c>
      <c r="F44" s="1119" t="str">
        <f t="shared" si="0"/>
        <v>久藤総合病院3階西療養病棟</v>
      </c>
      <c r="G44" s="1119">
        <f t="shared" si="1"/>
        <v>42</v>
      </c>
      <c r="H44" s="1156" t="s">
        <v>276</v>
      </c>
      <c r="I44" s="1155"/>
      <c r="J44" s="1155">
        <v>33</v>
      </c>
      <c r="K44" s="1155">
        <v>0</v>
      </c>
      <c r="L44" s="1155">
        <v>0</v>
      </c>
      <c r="M44" s="1155">
        <v>0</v>
      </c>
      <c r="N44" s="1155">
        <v>0</v>
      </c>
      <c r="O44" s="1155">
        <v>0</v>
      </c>
      <c r="P44" s="1157">
        <v>0</v>
      </c>
      <c r="Q44" s="1158">
        <v>0</v>
      </c>
      <c r="R44" s="1159">
        <v>0</v>
      </c>
      <c r="S44" s="1155">
        <v>0</v>
      </c>
      <c r="T44" s="1158">
        <v>0</v>
      </c>
      <c r="U44" s="1155">
        <v>0</v>
      </c>
      <c r="V44" s="1160">
        <v>0</v>
      </c>
      <c r="W44" s="1161"/>
      <c r="X44" s="1117">
        <v>0</v>
      </c>
      <c r="Z44" s="1100" t="s">
        <v>2824</v>
      </c>
      <c r="AA44" s="1100">
        <v>39</v>
      </c>
      <c r="AB44" s="1100">
        <f t="shared" si="6"/>
        <v>1</v>
      </c>
    </row>
    <row r="45" spans="1:28" ht="15" customHeight="1">
      <c r="A45" s="1117" t="s">
        <v>290</v>
      </c>
      <c r="B45" s="1125"/>
      <c r="C45" s="1118" t="s">
        <v>1050</v>
      </c>
      <c r="D45" s="1118" t="s">
        <v>2698</v>
      </c>
      <c r="E45" s="1118" t="s">
        <v>331</v>
      </c>
      <c r="F45" s="1119" t="str">
        <f t="shared" si="0"/>
        <v>芳珠記念病院7階</v>
      </c>
      <c r="G45" s="1119">
        <f t="shared" si="1"/>
        <v>43</v>
      </c>
      <c r="H45" s="1120" t="s">
        <v>2687</v>
      </c>
      <c r="I45" s="1118" t="s">
        <v>2686</v>
      </c>
      <c r="J45" s="1118">
        <v>16</v>
      </c>
      <c r="K45" s="1118">
        <v>16</v>
      </c>
      <c r="L45" s="1118">
        <v>9</v>
      </c>
      <c r="M45" s="1118">
        <v>436</v>
      </c>
      <c r="N45" s="1118">
        <v>6298</v>
      </c>
      <c r="O45" s="1118">
        <v>448</v>
      </c>
      <c r="P45" s="1121">
        <f t="shared" ref="P45:P108" si="7">N45/365</f>
        <v>17.254794520547946</v>
      </c>
      <c r="Q45" s="1122">
        <f t="shared" ref="Q45:Q108" si="8">N45/(J45*365)</f>
        <v>1.0784246575342467</v>
      </c>
      <c r="R45" s="1123">
        <f t="shared" ref="R45:R75" si="9">N45/((M45+O45)/2)</f>
        <v>14.248868778280542</v>
      </c>
      <c r="S45" s="1118">
        <v>52</v>
      </c>
      <c r="T45" s="1122">
        <v>0.25900000000000001</v>
      </c>
      <c r="U45" s="1118">
        <v>107</v>
      </c>
      <c r="V45" s="1122">
        <f t="shared" ref="V45:V75" si="10">U45/M45</f>
        <v>0.24541284403669725</v>
      </c>
      <c r="W45" s="1124"/>
      <c r="X45" s="1117">
        <v>0</v>
      </c>
      <c r="Z45" s="1100" t="s">
        <v>3002</v>
      </c>
      <c r="AA45" s="1100">
        <v>40</v>
      </c>
      <c r="AB45" s="1100">
        <f t="shared" si="6"/>
        <v>1</v>
      </c>
    </row>
    <row r="46" spans="1:28" ht="15" customHeight="1">
      <c r="A46" s="1117" t="s">
        <v>290</v>
      </c>
      <c r="B46" s="1125"/>
      <c r="C46" s="1118" t="s">
        <v>990</v>
      </c>
      <c r="D46" s="1118" t="s">
        <v>2693</v>
      </c>
      <c r="E46" s="1118" t="s">
        <v>311</v>
      </c>
      <c r="F46" s="1119" t="str">
        <f t="shared" si="0"/>
        <v>小松市民病院本館６病棟</v>
      </c>
      <c r="G46" s="1119">
        <f t="shared" si="1"/>
        <v>44</v>
      </c>
      <c r="H46" s="1120" t="s">
        <v>2684</v>
      </c>
      <c r="I46" s="1118"/>
      <c r="J46" s="1118">
        <v>17</v>
      </c>
      <c r="K46" s="1118">
        <v>17</v>
      </c>
      <c r="L46" s="1118">
        <v>0</v>
      </c>
      <c r="M46" s="1118">
        <v>908</v>
      </c>
      <c r="N46" s="1118">
        <v>11447</v>
      </c>
      <c r="O46" s="1118">
        <v>950</v>
      </c>
      <c r="P46" s="1121">
        <f t="shared" si="7"/>
        <v>31.361643835616437</v>
      </c>
      <c r="Q46" s="1122">
        <f t="shared" si="8"/>
        <v>1.8448025785656728</v>
      </c>
      <c r="R46" s="1123">
        <f t="shared" si="9"/>
        <v>12.321851453175457</v>
      </c>
      <c r="S46" s="1118">
        <v>165</v>
      </c>
      <c r="T46" s="1122">
        <v>0.27300000000000002</v>
      </c>
      <c r="U46" s="1118">
        <v>251</v>
      </c>
      <c r="V46" s="1122">
        <f t="shared" si="10"/>
        <v>0.27643171806167399</v>
      </c>
      <c r="W46" s="1124"/>
      <c r="X46" s="1117">
        <v>0</v>
      </c>
      <c r="Z46" s="1100" t="s">
        <v>3012</v>
      </c>
      <c r="AA46" s="1100">
        <v>41</v>
      </c>
      <c r="AB46" s="1100">
        <f t="shared" si="6"/>
        <v>1</v>
      </c>
    </row>
    <row r="47" spans="1:28" ht="15" customHeight="1">
      <c r="A47" s="1117" t="s">
        <v>270</v>
      </c>
      <c r="B47" s="1148" t="s">
        <v>389</v>
      </c>
      <c r="C47" s="1118" t="s">
        <v>1208</v>
      </c>
      <c r="D47" s="1118" t="s">
        <v>15</v>
      </c>
      <c r="E47" s="1118" t="s">
        <v>391</v>
      </c>
      <c r="F47" s="1119" t="str">
        <f t="shared" si="0"/>
        <v>公立松任石川中央病院ICU病棟</v>
      </c>
      <c r="G47" s="1119">
        <f t="shared" si="1"/>
        <v>45</v>
      </c>
      <c r="H47" s="1120" t="s">
        <v>2695</v>
      </c>
      <c r="I47" s="1118" t="s">
        <v>2720</v>
      </c>
      <c r="J47" s="1118">
        <v>4</v>
      </c>
      <c r="K47" s="1118">
        <v>4</v>
      </c>
      <c r="L47" s="1118">
        <v>1</v>
      </c>
      <c r="M47" s="1118">
        <v>423</v>
      </c>
      <c r="N47" s="1118">
        <v>957</v>
      </c>
      <c r="O47" s="1118">
        <v>424</v>
      </c>
      <c r="P47" s="1121">
        <f t="shared" si="7"/>
        <v>2.6219178082191781</v>
      </c>
      <c r="Q47" s="1122">
        <f t="shared" si="8"/>
        <v>0.65547945205479452</v>
      </c>
      <c r="R47" s="1123">
        <f t="shared" si="9"/>
        <v>2.2597402597402598</v>
      </c>
      <c r="S47" s="1118">
        <v>231</v>
      </c>
      <c r="T47" s="1122">
        <v>0</v>
      </c>
      <c r="U47" s="1118">
        <v>186</v>
      </c>
      <c r="V47" s="1122">
        <f t="shared" si="10"/>
        <v>0.43971631205673761</v>
      </c>
      <c r="W47" s="1124"/>
      <c r="X47" s="1117">
        <v>0</v>
      </c>
      <c r="Z47" s="1100" t="s">
        <v>3017</v>
      </c>
      <c r="AA47" s="1100">
        <v>42</v>
      </c>
      <c r="AB47" s="1100">
        <f t="shared" si="6"/>
        <v>1</v>
      </c>
    </row>
    <row r="48" spans="1:28" ht="15" customHeight="1">
      <c r="A48" s="1117" t="s">
        <v>270</v>
      </c>
      <c r="B48" s="1125"/>
      <c r="C48" s="1118" t="s">
        <v>1208</v>
      </c>
      <c r="D48" s="1118" t="s">
        <v>15</v>
      </c>
      <c r="E48" s="1118" t="s">
        <v>393</v>
      </c>
      <c r="F48" s="1119" t="str">
        <f t="shared" si="0"/>
        <v>公立松任石川中央病院HCU病棟</v>
      </c>
      <c r="G48" s="1119">
        <f t="shared" si="1"/>
        <v>46</v>
      </c>
      <c r="H48" s="1120" t="s">
        <v>2695</v>
      </c>
      <c r="I48" s="1118" t="s">
        <v>2685</v>
      </c>
      <c r="J48" s="1118">
        <v>8</v>
      </c>
      <c r="K48" s="1118">
        <v>8</v>
      </c>
      <c r="L48" s="1118">
        <v>2</v>
      </c>
      <c r="M48" s="1118">
        <v>902</v>
      </c>
      <c r="N48" s="1118">
        <v>1987</v>
      </c>
      <c r="O48" s="1118">
        <v>899</v>
      </c>
      <c r="P48" s="1121">
        <f t="shared" si="7"/>
        <v>5.4438356164383563</v>
      </c>
      <c r="Q48" s="1122">
        <f t="shared" si="8"/>
        <v>0.68047945205479454</v>
      </c>
      <c r="R48" s="1123">
        <f t="shared" si="9"/>
        <v>2.2065519156024429</v>
      </c>
      <c r="S48" s="1118">
        <v>394</v>
      </c>
      <c r="T48" s="1122">
        <v>0</v>
      </c>
      <c r="U48" s="1118">
        <v>493</v>
      </c>
      <c r="V48" s="1122">
        <f t="shared" si="10"/>
        <v>0.54656319290465627</v>
      </c>
      <c r="W48" s="1124"/>
      <c r="X48" s="1117">
        <v>0</v>
      </c>
      <c r="Z48" s="1100" t="s">
        <v>3013</v>
      </c>
      <c r="AA48" s="1100">
        <v>43</v>
      </c>
      <c r="AB48" s="1100">
        <f t="shared" si="6"/>
        <v>1</v>
      </c>
    </row>
    <row r="49" spans="1:28" ht="15" customHeight="1">
      <c r="A49" s="1117" t="s">
        <v>270</v>
      </c>
      <c r="B49" s="1125"/>
      <c r="C49" s="1118" t="s">
        <v>1187</v>
      </c>
      <c r="D49" s="1118" t="s">
        <v>2721</v>
      </c>
      <c r="E49" s="1118" t="s">
        <v>397</v>
      </c>
      <c r="F49" s="1119" t="str">
        <f t="shared" si="0"/>
        <v>金沢脳神経外科病院SCU</v>
      </c>
      <c r="G49" s="1119">
        <f t="shared" si="1"/>
        <v>47</v>
      </c>
      <c r="H49" s="1120" t="s">
        <v>2688</v>
      </c>
      <c r="I49" s="1118" t="s">
        <v>2722</v>
      </c>
      <c r="J49" s="1118">
        <v>9</v>
      </c>
      <c r="K49" s="1118">
        <v>9</v>
      </c>
      <c r="L49" s="1118">
        <v>6</v>
      </c>
      <c r="M49" s="1118">
        <v>605</v>
      </c>
      <c r="N49" s="1118">
        <v>3693</v>
      </c>
      <c r="O49" s="1118">
        <v>605</v>
      </c>
      <c r="P49" s="1121">
        <f t="shared" si="7"/>
        <v>10.117808219178082</v>
      </c>
      <c r="Q49" s="1122">
        <f t="shared" si="8"/>
        <v>1.1242009132420092</v>
      </c>
      <c r="R49" s="1123">
        <f t="shared" si="9"/>
        <v>6.1041322314049591</v>
      </c>
      <c r="S49" s="1118">
        <v>513</v>
      </c>
      <c r="T49" s="1122">
        <v>0.53400000000000003</v>
      </c>
      <c r="U49" s="1118">
        <v>84</v>
      </c>
      <c r="V49" s="1122">
        <f t="shared" si="10"/>
        <v>0.13884297520661157</v>
      </c>
      <c r="W49" s="1124"/>
      <c r="X49" s="1117">
        <v>0</v>
      </c>
      <c r="Z49" s="1100" t="s">
        <v>3003</v>
      </c>
      <c r="AA49" s="1100">
        <v>44</v>
      </c>
      <c r="AB49" s="1100">
        <f t="shared" si="6"/>
        <v>1</v>
      </c>
    </row>
    <row r="50" spans="1:28" ht="15" customHeight="1">
      <c r="A50" s="1117" t="s">
        <v>270</v>
      </c>
      <c r="B50" s="1125"/>
      <c r="C50" s="1118" t="s">
        <v>1065</v>
      </c>
      <c r="D50" s="1118" t="s">
        <v>21</v>
      </c>
      <c r="E50" s="1118" t="s">
        <v>1080</v>
      </c>
      <c r="F50" s="1119" t="str">
        <f t="shared" si="0"/>
        <v>金沢市立病院5階東ＨＣＵ病棟</v>
      </c>
      <c r="G50" s="1119">
        <f t="shared" si="1"/>
        <v>48</v>
      </c>
      <c r="H50" s="1120" t="s">
        <v>2684</v>
      </c>
      <c r="I50" s="1118" t="s">
        <v>2685</v>
      </c>
      <c r="J50" s="1118">
        <v>4</v>
      </c>
      <c r="K50" s="1118">
        <v>4</v>
      </c>
      <c r="L50" s="1118">
        <v>0</v>
      </c>
      <c r="M50" s="1118">
        <v>122</v>
      </c>
      <c r="N50" s="1118">
        <v>775</v>
      </c>
      <c r="O50" s="1118">
        <v>33</v>
      </c>
      <c r="P50" s="1121">
        <f t="shared" si="7"/>
        <v>2.1232876712328768</v>
      </c>
      <c r="Q50" s="1122">
        <f t="shared" si="8"/>
        <v>0.53082191780821919</v>
      </c>
      <c r="R50" s="1123">
        <f t="shared" si="9"/>
        <v>10</v>
      </c>
      <c r="S50" s="1118">
        <v>33</v>
      </c>
      <c r="T50" s="1122">
        <v>0</v>
      </c>
      <c r="U50" s="1118">
        <v>88</v>
      </c>
      <c r="V50" s="1122">
        <f t="shared" si="10"/>
        <v>0.72131147540983609</v>
      </c>
      <c r="W50" s="1124"/>
      <c r="X50" s="1117">
        <v>0</v>
      </c>
      <c r="Z50" s="1100" t="s">
        <v>2825</v>
      </c>
      <c r="AA50" s="1100">
        <v>45</v>
      </c>
      <c r="AB50" s="1100">
        <f t="shared" si="6"/>
        <v>1</v>
      </c>
    </row>
    <row r="51" spans="1:28" ht="15" customHeight="1">
      <c r="A51" s="1117" t="s">
        <v>270</v>
      </c>
      <c r="B51" s="1125"/>
      <c r="C51" s="1118" t="s">
        <v>1065</v>
      </c>
      <c r="D51" s="1118" t="s">
        <v>2723</v>
      </c>
      <c r="E51" s="1118" t="s">
        <v>445</v>
      </c>
      <c r="F51" s="1119" t="str">
        <f t="shared" si="0"/>
        <v>金沢大学附属病院新生児集中治療室</v>
      </c>
      <c r="G51" s="1119">
        <f t="shared" si="1"/>
        <v>49</v>
      </c>
      <c r="H51" s="1120" t="s">
        <v>2715</v>
      </c>
      <c r="I51" s="1118" t="s">
        <v>2736</v>
      </c>
      <c r="J51" s="1118">
        <v>6</v>
      </c>
      <c r="K51" s="1118">
        <v>6</v>
      </c>
      <c r="L51" s="1118">
        <v>2</v>
      </c>
      <c r="M51" s="1118">
        <v>101</v>
      </c>
      <c r="N51" s="1118">
        <v>1627</v>
      </c>
      <c r="O51" s="1118">
        <v>100</v>
      </c>
      <c r="P51" s="1121">
        <f t="shared" si="7"/>
        <v>4.4575342465753423</v>
      </c>
      <c r="Q51" s="1122">
        <f t="shared" si="8"/>
        <v>0.74292237442922371</v>
      </c>
      <c r="R51" s="1123">
        <f t="shared" si="9"/>
        <v>16.189054726368159</v>
      </c>
      <c r="S51" s="1118">
        <v>18</v>
      </c>
      <c r="T51" s="1122">
        <v>0</v>
      </c>
      <c r="U51" s="1118">
        <v>4</v>
      </c>
      <c r="V51" s="1122">
        <f t="shared" si="10"/>
        <v>3.9603960396039604E-2</v>
      </c>
      <c r="W51" s="1124"/>
      <c r="X51" s="1117">
        <v>0</v>
      </c>
      <c r="Z51" s="1100" t="s">
        <v>2826</v>
      </c>
      <c r="AA51" s="1100">
        <v>46</v>
      </c>
      <c r="AB51" s="1100">
        <f t="shared" si="6"/>
        <v>1</v>
      </c>
    </row>
    <row r="52" spans="1:28" ht="15" customHeight="1">
      <c r="A52" s="1117" t="s">
        <v>270</v>
      </c>
      <c r="B52" s="1125"/>
      <c r="C52" s="1118" t="s">
        <v>1065</v>
      </c>
      <c r="D52" s="1118" t="s">
        <v>2723</v>
      </c>
      <c r="E52" s="1118" t="s">
        <v>448</v>
      </c>
      <c r="F52" s="1119" t="str">
        <f t="shared" si="0"/>
        <v>金沢大学附属病院母体・胎児集中治療室</v>
      </c>
      <c r="G52" s="1119">
        <f t="shared" si="1"/>
        <v>50</v>
      </c>
      <c r="H52" s="1120" t="s">
        <v>541</v>
      </c>
      <c r="I52" s="1118" t="s">
        <v>2737</v>
      </c>
      <c r="J52" s="1118">
        <v>3</v>
      </c>
      <c r="K52" s="1118">
        <v>3</v>
      </c>
      <c r="L52" s="1118">
        <v>1</v>
      </c>
      <c r="M52" s="1118">
        <v>54</v>
      </c>
      <c r="N52" s="1118">
        <v>1055</v>
      </c>
      <c r="O52" s="1118">
        <v>56</v>
      </c>
      <c r="P52" s="1121">
        <f t="shared" si="7"/>
        <v>2.8904109589041096</v>
      </c>
      <c r="Q52" s="1122">
        <f t="shared" si="8"/>
        <v>0.9634703196347032</v>
      </c>
      <c r="R52" s="1123">
        <f t="shared" si="9"/>
        <v>19.181818181818183</v>
      </c>
      <c r="S52" s="1118">
        <v>29</v>
      </c>
      <c r="T52" s="1122">
        <v>0</v>
      </c>
      <c r="U52" s="1118">
        <v>15</v>
      </c>
      <c r="V52" s="1122">
        <f t="shared" si="10"/>
        <v>0.27777777777777779</v>
      </c>
      <c r="W52" s="1124"/>
      <c r="X52" s="1117">
        <v>0</v>
      </c>
      <c r="Z52" s="1100" t="s">
        <v>3042</v>
      </c>
      <c r="AA52" s="1100">
        <v>47</v>
      </c>
      <c r="AB52" s="1100">
        <f t="shared" si="6"/>
        <v>1</v>
      </c>
    </row>
    <row r="53" spans="1:28" ht="15" customHeight="1">
      <c r="A53" s="1117" t="s">
        <v>270</v>
      </c>
      <c r="B53" s="1125"/>
      <c r="C53" s="1118" t="s">
        <v>1065</v>
      </c>
      <c r="D53" s="1118" t="s">
        <v>2723</v>
      </c>
      <c r="E53" s="1118" t="s">
        <v>451</v>
      </c>
      <c r="F53" s="1119" t="str">
        <f t="shared" si="0"/>
        <v>金沢大学附属病院新生児治療回復室</v>
      </c>
      <c r="G53" s="1119">
        <f t="shared" si="1"/>
        <v>51</v>
      </c>
      <c r="H53" s="1120" t="s">
        <v>2715</v>
      </c>
      <c r="I53" s="1118" t="s">
        <v>2738</v>
      </c>
      <c r="J53" s="1118">
        <v>12</v>
      </c>
      <c r="K53" s="1118">
        <v>9</v>
      </c>
      <c r="L53" s="1118">
        <v>2</v>
      </c>
      <c r="M53" s="1118">
        <v>142</v>
      </c>
      <c r="N53" s="1118">
        <v>1914</v>
      </c>
      <c r="O53" s="1118">
        <v>130</v>
      </c>
      <c r="P53" s="1121">
        <f t="shared" si="7"/>
        <v>5.2438356164383562</v>
      </c>
      <c r="Q53" s="1122">
        <f t="shared" si="8"/>
        <v>0.43698630136986299</v>
      </c>
      <c r="R53" s="1123">
        <f t="shared" si="9"/>
        <v>14.073529411764707</v>
      </c>
      <c r="S53" s="1118">
        <v>0</v>
      </c>
      <c r="T53" s="1122">
        <v>0</v>
      </c>
      <c r="U53" s="1118">
        <v>96</v>
      </c>
      <c r="V53" s="1122">
        <f t="shared" si="10"/>
        <v>0.676056338028169</v>
      </c>
      <c r="W53" s="1124"/>
      <c r="X53" s="1117">
        <v>0</v>
      </c>
      <c r="Z53" s="1100" t="s">
        <v>2842</v>
      </c>
      <c r="AA53" s="1100">
        <v>48</v>
      </c>
      <c r="AB53" s="1100">
        <f t="shared" si="6"/>
        <v>1</v>
      </c>
    </row>
    <row r="54" spans="1:28" ht="15" customHeight="1">
      <c r="A54" s="1117" t="s">
        <v>270</v>
      </c>
      <c r="B54" s="1125"/>
      <c r="C54" s="1118" t="s">
        <v>1065</v>
      </c>
      <c r="D54" s="1118" t="s">
        <v>2723</v>
      </c>
      <c r="E54" s="1118" t="s">
        <v>2398</v>
      </c>
      <c r="F54" s="1119" t="str">
        <f t="shared" si="0"/>
        <v>金沢大学附属病院西病棟２階</v>
      </c>
      <c r="G54" s="1119">
        <f t="shared" si="1"/>
        <v>52</v>
      </c>
      <c r="H54" s="1120" t="s">
        <v>2688</v>
      </c>
      <c r="I54" s="1118" t="s">
        <v>2724</v>
      </c>
      <c r="J54" s="1118">
        <v>45</v>
      </c>
      <c r="K54" s="1118">
        <v>45</v>
      </c>
      <c r="L54" s="1118">
        <v>15</v>
      </c>
      <c r="M54" s="1118">
        <v>889</v>
      </c>
      <c r="N54" s="1118">
        <v>12241</v>
      </c>
      <c r="O54" s="1118">
        <v>937</v>
      </c>
      <c r="P54" s="1121">
        <f t="shared" si="7"/>
        <v>33.536986301369865</v>
      </c>
      <c r="Q54" s="1122">
        <f t="shared" si="8"/>
        <v>0.74526636225266363</v>
      </c>
      <c r="R54" s="1123">
        <f t="shared" si="9"/>
        <v>13.407447973713033</v>
      </c>
      <c r="S54" s="1118">
        <v>93</v>
      </c>
      <c r="T54" s="1122">
        <v>0.38299999999999995</v>
      </c>
      <c r="U54" s="1118">
        <v>122</v>
      </c>
      <c r="V54" s="1122">
        <f t="shared" si="10"/>
        <v>0.13723284589426321</v>
      </c>
      <c r="W54" s="1124"/>
      <c r="X54" s="1117">
        <v>0</v>
      </c>
      <c r="Z54" s="1100" t="s">
        <v>3018</v>
      </c>
      <c r="AA54" s="1100">
        <v>49</v>
      </c>
      <c r="AB54" s="1100">
        <f t="shared" si="6"/>
        <v>1</v>
      </c>
    </row>
    <row r="55" spans="1:28" ht="15" customHeight="1">
      <c r="A55" s="1117" t="s">
        <v>270</v>
      </c>
      <c r="B55" s="1125"/>
      <c r="C55" s="1118" t="s">
        <v>1065</v>
      </c>
      <c r="D55" s="1118" t="s">
        <v>2723</v>
      </c>
      <c r="E55" s="1118" t="s">
        <v>2399</v>
      </c>
      <c r="F55" s="1119" t="str">
        <f t="shared" si="0"/>
        <v>金沢大学附属病院東病棟１０階</v>
      </c>
      <c r="G55" s="1119">
        <f t="shared" si="1"/>
        <v>53</v>
      </c>
      <c r="H55" s="1120" t="s">
        <v>2729</v>
      </c>
      <c r="I55" s="1118" t="s">
        <v>2724</v>
      </c>
      <c r="J55" s="1118">
        <v>49</v>
      </c>
      <c r="K55" s="1118">
        <v>47</v>
      </c>
      <c r="L55" s="1118">
        <v>17</v>
      </c>
      <c r="M55" s="1118">
        <v>931</v>
      </c>
      <c r="N55" s="1118">
        <v>13175</v>
      </c>
      <c r="O55" s="1118">
        <v>974</v>
      </c>
      <c r="P55" s="1121">
        <f t="shared" si="7"/>
        <v>36.095890410958901</v>
      </c>
      <c r="Q55" s="1122">
        <f t="shared" si="8"/>
        <v>0.73665082471344701</v>
      </c>
      <c r="R55" s="1123">
        <f t="shared" si="9"/>
        <v>13.832020997375327</v>
      </c>
      <c r="S55" s="1118">
        <v>57</v>
      </c>
      <c r="T55" s="1122">
        <v>0.28699999999999998</v>
      </c>
      <c r="U55" s="1118">
        <v>70</v>
      </c>
      <c r="V55" s="1122">
        <f t="shared" si="10"/>
        <v>7.5187969924812026E-2</v>
      </c>
      <c r="W55" s="1124"/>
      <c r="X55" s="1117">
        <v>0</v>
      </c>
      <c r="Z55" s="1100" t="s">
        <v>3019</v>
      </c>
      <c r="AA55" s="1100">
        <v>50</v>
      </c>
      <c r="AB55" s="1100">
        <f t="shared" si="6"/>
        <v>1</v>
      </c>
    </row>
    <row r="56" spans="1:28" ht="15" customHeight="1">
      <c r="A56" s="1117" t="s">
        <v>270</v>
      </c>
      <c r="B56" s="1125"/>
      <c r="C56" s="1118" t="s">
        <v>1065</v>
      </c>
      <c r="D56" s="1118" t="s">
        <v>2723</v>
      </c>
      <c r="E56" s="1118" t="s">
        <v>2400</v>
      </c>
      <c r="F56" s="1119" t="str">
        <f t="shared" si="0"/>
        <v>金沢大学附属病院東病棟９階</v>
      </c>
      <c r="G56" s="1119">
        <f t="shared" si="1"/>
        <v>54</v>
      </c>
      <c r="H56" s="1120" t="s">
        <v>2708</v>
      </c>
      <c r="I56" s="1118" t="s">
        <v>2724</v>
      </c>
      <c r="J56" s="1118">
        <v>44</v>
      </c>
      <c r="K56" s="1118">
        <v>43</v>
      </c>
      <c r="L56" s="1118">
        <v>14</v>
      </c>
      <c r="M56" s="1118">
        <v>855</v>
      </c>
      <c r="N56" s="1118">
        <v>11210</v>
      </c>
      <c r="O56" s="1118">
        <v>853</v>
      </c>
      <c r="P56" s="1121">
        <f t="shared" si="7"/>
        <v>30.712328767123289</v>
      </c>
      <c r="Q56" s="1122">
        <f t="shared" si="8"/>
        <v>0.69800747198007473</v>
      </c>
      <c r="R56" s="1123">
        <f t="shared" si="9"/>
        <v>13.126463700234192</v>
      </c>
      <c r="S56" s="1118">
        <v>86</v>
      </c>
      <c r="T56" s="1122">
        <v>0.21</v>
      </c>
      <c r="U56" s="1118">
        <v>77</v>
      </c>
      <c r="V56" s="1122">
        <f t="shared" si="10"/>
        <v>9.005847953216374E-2</v>
      </c>
      <c r="W56" s="1124"/>
      <c r="X56" s="1117">
        <v>0</v>
      </c>
      <c r="Z56" s="1100" t="s">
        <v>3020</v>
      </c>
      <c r="AA56" s="1100">
        <v>51</v>
      </c>
      <c r="AB56" s="1100">
        <f t="shared" si="6"/>
        <v>1</v>
      </c>
    </row>
    <row r="57" spans="1:28" ht="15" customHeight="1">
      <c r="A57" s="1117" t="s">
        <v>270</v>
      </c>
      <c r="B57" s="1125"/>
      <c r="C57" s="1118" t="s">
        <v>1065</v>
      </c>
      <c r="D57" s="1118" t="s">
        <v>2723</v>
      </c>
      <c r="E57" s="1118" t="s">
        <v>2401</v>
      </c>
      <c r="F57" s="1119" t="str">
        <f t="shared" si="0"/>
        <v>金沢大学附属病院東病棟８階</v>
      </c>
      <c r="G57" s="1119">
        <f t="shared" si="1"/>
        <v>55</v>
      </c>
      <c r="H57" s="1120" t="s">
        <v>2728</v>
      </c>
      <c r="I57" s="1118" t="s">
        <v>2724</v>
      </c>
      <c r="J57" s="1118">
        <v>50</v>
      </c>
      <c r="K57" s="1118">
        <v>50</v>
      </c>
      <c r="L57" s="1118">
        <v>12</v>
      </c>
      <c r="M57" s="1118">
        <v>1264</v>
      </c>
      <c r="N57" s="1118">
        <v>15703</v>
      </c>
      <c r="O57" s="1118">
        <v>1269</v>
      </c>
      <c r="P57" s="1121">
        <f t="shared" si="7"/>
        <v>43.021917808219179</v>
      </c>
      <c r="Q57" s="1122">
        <f t="shared" si="8"/>
        <v>0.86043835616438358</v>
      </c>
      <c r="R57" s="1123">
        <f t="shared" si="9"/>
        <v>12.398736675878405</v>
      </c>
      <c r="S57" s="1118">
        <v>81</v>
      </c>
      <c r="T57" s="1122">
        <v>0.42100000000000004</v>
      </c>
      <c r="U57" s="1118">
        <v>100</v>
      </c>
      <c r="V57" s="1122">
        <f t="shared" si="10"/>
        <v>7.9113924050632917E-2</v>
      </c>
      <c r="W57" s="1124"/>
      <c r="X57" s="1117">
        <v>224</v>
      </c>
      <c r="Z57" s="1100" t="s">
        <v>3021</v>
      </c>
      <c r="AA57" s="1100">
        <v>52</v>
      </c>
      <c r="AB57" s="1100">
        <f t="shared" si="6"/>
        <v>1</v>
      </c>
    </row>
    <row r="58" spans="1:28" ht="15" customHeight="1">
      <c r="A58" s="1117" t="s">
        <v>270</v>
      </c>
      <c r="B58" s="1125"/>
      <c r="C58" s="1118" t="s">
        <v>1065</v>
      </c>
      <c r="D58" s="1118" t="s">
        <v>2723</v>
      </c>
      <c r="E58" s="1118" t="s">
        <v>2402</v>
      </c>
      <c r="F58" s="1119" t="str">
        <f t="shared" si="0"/>
        <v>金沢大学附属病院東病棟７階</v>
      </c>
      <c r="G58" s="1119">
        <f t="shared" si="1"/>
        <v>56</v>
      </c>
      <c r="H58" s="1120" t="s">
        <v>2695</v>
      </c>
      <c r="I58" s="1118" t="s">
        <v>2724</v>
      </c>
      <c r="J58" s="1118">
        <v>50</v>
      </c>
      <c r="K58" s="1118">
        <v>50</v>
      </c>
      <c r="L58" s="1118">
        <v>16</v>
      </c>
      <c r="M58" s="1118">
        <v>1196</v>
      </c>
      <c r="N58" s="1118">
        <v>15112</v>
      </c>
      <c r="O58" s="1118">
        <v>1215</v>
      </c>
      <c r="P58" s="1121">
        <f t="shared" si="7"/>
        <v>41.402739726027399</v>
      </c>
      <c r="Q58" s="1122">
        <f t="shared" si="8"/>
        <v>0.82805479452054798</v>
      </c>
      <c r="R58" s="1123">
        <f t="shared" si="9"/>
        <v>12.535877229365408</v>
      </c>
      <c r="S58" s="1118">
        <v>112</v>
      </c>
      <c r="T58" s="1122">
        <v>0.252</v>
      </c>
      <c r="U58" s="1118">
        <v>185</v>
      </c>
      <c r="V58" s="1122">
        <f t="shared" si="10"/>
        <v>0.15468227424749165</v>
      </c>
      <c r="W58" s="1124"/>
      <c r="X58" s="1117">
        <v>0</v>
      </c>
      <c r="Z58" s="1100" t="s">
        <v>3022</v>
      </c>
      <c r="AA58" s="1100">
        <v>53</v>
      </c>
      <c r="AB58" s="1100">
        <f t="shared" si="6"/>
        <v>1</v>
      </c>
    </row>
    <row r="59" spans="1:28" ht="15" customHeight="1">
      <c r="A59" s="1117" t="s">
        <v>270</v>
      </c>
      <c r="B59" s="1125"/>
      <c r="C59" s="1118" t="s">
        <v>1065</v>
      </c>
      <c r="D59" s="1118" t="s">
        <v>2723</v>
      </c>
      <c r="E59" s="1118" t="s">
        <v>2403</v>
      </c>
      <c r="F59" s="1119" t="str">
        <f t="shared" si="0"/>
        <v>金沢大学附属病院東病棟６階</v>
      </c>
      <c r="G59" s="1119">
        <f t="shared" si="1"/>
        <v>57</v>
      </c>
      <c r="H59" s="1120" t="s">
        <v>2727</v>
      </c>
      <c r="I59" s="1118" t="s">
        <v>2724</v>
      </c>
      <c r="J59" s="1118">
        <v>48</v>
      </c>
      <c r="K59" s="1118">
        <v>48</v>
      </c>
      <c r="L59" s="1118">
        <v>29</v>
      </c>
      <c r="M59" s="1118">
        <v>834</v>
      </c>
      <c r="N59" s="1118">
        <v>15706</v>
      </c>
      <c r="O59" s="1118">
        <v>843</v>
      </c>
      <c r="P59" s="1121">
        <f t="shared" si="7"/>
        <v>43.030136986301372</v>
      </c>
      <c r="Q59" s="1122">
        <f t="shared" si="8"/>
        <v>0.89646118721461188</v>
      </c>
      <c r="R59" s="1123">
        <f t="shared" si="9"/>
        <v>18.731067382230172</v>
      </c>
      <c r="S59" s="1118">
        <v>21</v>
      </c>
      <c r="T59" s="1122">
        <v>0.26899999999999996</v>
      </c>
      <c r="U59" s="1118">
        <v>98</v>
      </c>
      <c r="V59" s="1122">
        <f t="shared" si="10"/>
        <v>0.11750599520383694</v>
      </c>
      <c r="W59" s="1124"/>
      <c r="X59" s="1117">
        <v>0</v>
      </c>
      <c r="Z59" s="1100" t="s">
        <v>3023</v>
      </c>
      <c r="AA59" s="1100">
        <v>54</v>
      </c>
      <c r="AB59" s="1100">
        <f t="shared" si="6"/>
        <v>1</v>
      </c>
    </row>
    <row r="60" spans="1:28" ht="15" customHeight="1">
      <c r="A60" s="1117" t="s">
        <v>270</v>
      </c>
      <c r="B60" s="1125"/>
      <c r="C60" s="1118" t="s">
        <v>1065</v>
      </c>
      <c r="D60" s="1118" t="s">
        <v>2723</v>
      </c>
      <c r="E60" s="1118" t="s">
        <v>2404</v>
      </c>
      <c r="F60" s="1119" t="str">
        <f t="shared" si="0"/>
        <v>金沢大学附属病院東病棟４階</v>
      </c>
      <c r="G60" s="1119">
        <f t="shared" si="1"/>
        <v>58</v>
      </c>
      <c r="H60" s="1120" t="s">
        <v>2726</v>
      </c>
      <c r="I60" s="1118" t="s">
        <v>2724</v>
      </c>
      <c r="J60" s="1118">
        <v>49</v>
      </c>
      <c r="K60" s="1118">
        <v>49</v>
      </c>
      <c r="L60" s="1118">
        <v>1</v>
      </c>
      <c r="M60" s="1118">
        <v>260</v>
      </c>
      <c r="N60" s="1118">
        <v>2304</v>
      </c>
      <c r="O60" s="1118">
        <v>250</v>
      </c>
      <c r="P60" s="1121">
        <f t="shared" si="7"/>
        <v>6.3123287671232875</v>
      </c>
      <c r="Q60" s="1122">
        <f t="shared" si="8"/>
        <v>0.12882303606374057</v>
      </c>
      <c r="R60" s="1123">
        <f t="shared" si="9"/>
        <v>9.0352941176470587</v>
      </c>
      <c r="S60" s="1118">
        <v>85</v>
      </c>
      <c r="T60" s="1122">
        <v>0.34100000000000003</v>
      </c>
      <c r="U60" s="1118">
        <v>92</v>
      </c>
      <c r="V60" s="1122">
        <f t="shared" si="10"/>
        <v>0.35384615384615387</v>
      </c>
      <c r="W60" s="1124"/>
      <c r="X60" s="1117">
        <v>0</v>
      </c>
      <c r="Z60" s="1100" t="s">
        <v>3024</v>
      </c>
      <c r="AA60" s="1100">
        <v>55</v>
      </c>
      <c r="AB60" s="1100">
        <f t="shared" si="6"/>
        <v>1</v>
      </c>
    </row>
    <row r="61" spans="1:28" ht="15" customHeight="1">
      <c r="A61" s="1117" t="s">
        <v>270</v>
      </c>
      <c r="B61" s="1125"/>
      <c r="C61" s="1118" t="s">
        <v>1065</v>
      </c>
      <c r="D61" s="1118" t="s">
        <v>2723</v>
      </c>
      <c r="E61" s="1118" t="s">
        <v>404</v>
      </c>
      <c r="F61" s="1119" t="str">
        <f t="shared" si="0"/>
        <v>金沢大学附属病院東病棟３階</v>
      </c>
      <c r="G61" s="1119">
        <f t="shared" si="1"/>
        <v>59</v>
      </c>
      <c r="H61" s="1120" t="s">
        <v>2715</v>
      </c>
      <c r="I61" s="1118" t="s">
        <v>2725</v>
      </c>
      <c r="J61" s="1118">
        <v>29</v>
      </c>
      <c r="K61" s="1118">
        <v>29</v>
      </c>
      <c r="L61" s="1118">
        <v>13</v>
      </c>
      <c r="M61" s="1118">
        <v>547</v>
      </c>
      <c r="N61" s="1118">
        <v>8342</v>
      </c>
      <c r="O61" s="1118">
        <v>554</v>
      </c>
      <c r="P61" s="1121">
        <f t="shared" si="7"/>
        <v>22.854794520547944</v>
      </c>
      <c r="Q61" s="1122">
        <f t="shared" si="8"/>
        <v>0.78809636277751538</v>
      </c>
      <c r="R61" s="1123">
        <f t="shared" si="9"/>
        <v>15.153496821071753</v>
      </c>
      <c r="S61" s="1118">
        <v>19</v>
      </c>
      <c r="T61" s="1122">
        <v>0</v>
      </c>
      <c r="U61" s="1118">
        <v>51</v>
      </c>
      <c r="V61" s="1122">
        <f t="shared" si="10"/>
        <v>9.3235831809872036E-2</v>
      </c>
      <c r="W61" s="1124"/>
      <c r="X61" s="1117">
        <v>0</v>
      </c>
      <c r="Z61" s="1100" t="s">
        <v>3025</v>
      </c>
      <c r="AA61" s="1100">
        <v>56</v>
      </c>
      <c r="AB61" s="1100">
        <f t="shared" si="6"/>
        <v>1</v>
      </c>
    </row>
    <row r="62" spans="1:28" ht="15" customHeight="1">
      <c r="A62" s="1117" t="s">
        <v>270</v>
      </c>
      <c r="B62" s="1125"/>
      <c r="C62" s="1118" t="s">
        <v>1065</v>
      </c>
      <c r="D62" s="1118" t="s">
        <v>2723</v>
      </c>
      <c r="E62" s="1118" t="s">
        <v>402</v>
      </c>
      <c r="F62" s="1119" t="str">
        <f t="shared" si="0"/>
        <v>金沢大学附属病院東病棟２階</v>
      </c>
      <c r="G62" s="1119">
        <f t="shared" si="1"/>
        <v>60</v>
      </c>
      <c r="H62" s="1120" t="s">
        <v>2714</v>
      </c>
      <c r="I62" s="1118" t="s">
        <v>2724</v>
      </c>
      <c r="J62" s="1118">
        <v>36</v>
      </c>
      <c r="K62" s="1118">
        <v>36</v>
      </c>
      <c r="L62" s="1118">
        <v>9</v>
      </c>
      <c r="M62" s="1118">
        <v>684</v>
      </c>
      <c r="N62" s="1118">
        <v>9595</v>
      </c>
      <c r="O62" s="1118">
        <v>683</v>
      </c>
      <c r="P62" s="1121">
        <f t="shared" si="7"/>
        <v>26.287671232876711</v>
      </c>
      <c r="Q62" s="1122">
        <f t="shared" si="8"/>
        <v>0.73021308980213084</v>
      </c>
      <c r="R62" s="1123">
        <f t="shared" si="9"/>
        <v>14.038039502560352</v>
      </c>
      <c r="S62" s="1118">
        <v>51</v>
      </c>
      <c r="T62" s="1122">
        <v>0.24399999999999999</v>
      </c>
      <c r="U62" s="1118">
        <v>47</v>
      </c>
      <c r="V62" s="1122">
        <f t="shared" si="10"/>
        <v>6.8713450292397657E-2</v>
      </c>
      <c r="W62" s="1124"/>
      <c r="X62" s="1117">
        <v>0</v>
      </c>
      <c r="Z62" s="1100" t="s">
        <v>3026</v>
      </c>
      <c r="AA62" s="1100">
        <v>57</v>
      </c>
      <c r="AB62" s="1100">
        <f t="shared" si="6"/>
        <v>1</v>
      </c>
    </row>
    <row r="63" spans="1:28" ht="15" customHeight="1">
      <c r="A63" s="1117" t="s">
        <v>270</v>
      </c>
      <c r="B63" s="1125"/>
      <c r="C63" s="1118" t="s">
        <v>1065</v>
      </c>
      <c r="D63" s="1118" t="s">
        <v>2723</v>
      </c>
      <c r="E63" s="1118" t="s">
        <v>2405</v>
      </c>
      <c r="F63" s="1119" t="str">
        <f t="shared" si="0"/>
        <v>金沢大学附属病院東病棟５階</v>
      </c>
      <c r="G63" s="1119">
        <f t="shared" si="1"/>
        <v>61</v>
      </c>
      <c r="H63" s="1120" t="s">
        <v>541</v>
      </c>
      <c r="I63" s="1118" t="s">
        <v>2724</v>
      </c>
      <c r="J63" s="1118">
        <v>50</v>
      </c>
      <c r="K63" s="1118">
        <v>49</v>
      </c>
      <c r="L63" s="1118">
        <v>9</v>
      </c>
      <c r="M63" s="1118">
        <v>1461</v>
      </c>
      <c r="N63" s="1118">
        <v>11199</v>
      </c>
      <c r="O63" s="1118">
        <v>1477</v>
      </c>
      <c r="P63" s="1121">
        <f t="shared" si="7"/>
        <v>30.682191780821917</v>
      </c>
      <c r="Q63" s="1122">
        <f t="shared" si="8"/>
        <v>0.61364383561643832</v>
      </c>
      <c r="R63" s="1123">
        <f t="shared" si="9"/>
        <v>7.6235534377127294</v>
      </c>
      <c r="S63" s="1118">
        <v>36</v>
      </c>
      <c r="T63" s="1122">
        <v>0.49399999999999999</v>
      </c>
      <c r="U63" s="1118">
        <v>34</v>
      </c>
      <c r="V63" s="1122">
        <f t="shared" si="10"/>
        <v>2.3271731690622861E-2</v>
      </c>
      <c r="W63" s="1124"/>
      <c r="X63" s="1117">
        <v>0</v>
      </c>
      <c r="Z63" s="1100" t="s">
        <v>3027</v>
      </c>
      <c r="AA63" s="1100">
        <v>58</v>
      </c>
      <c r="AB63" s="1100">
        <f t="shared" si="6"/>
        <v>1</v>
      </c>
    </row>
    <row r="64" spans="1:28" ht="15" customHeight="1">
      <c r="A64" s="1117" t="s">
        <v>270</v>
      </c>
      <c r="B64" s="1125"/>
      <c r="C64" s="1118" t="s">
        <v>1065</v>
      </c>
      <c r="D64" s="1118" t="s">
        <v>2723</v>
      </c>
      <c r="E64" s="1118" t="s">
        <v>1148</v>
      </c>
      <c r="F64" s="1119" t="str">
        <f t="shared" si="0"/>
        <v>金沢大学附属病院集中治療部</v>
      </c>
      <c r="G64" s="1119">
        <f t="shared" si="1"/>
        <v>62</v>
      </c>
      <c r="H64" s="1120" t="s">
        <v>2734</v>
      </c>
      <c r="I64" s="1118" t="s">
        <v>2735</v>
      </c>
      <c r="J64" s="1118">
        <v>22</v>
      </c>
      <c r="K64" s="1118">
        <v>22</v>
      </c>
      <c r="L64" s="1118">
        <v>7</v>
      </c>
      <c r="M64" s="1118">
        <v>1668</v>
      </c>
      <c r="N64" s="1118">
        <v>5054</v>
      </c>
      <c r="O64" s="1118">
        <v>1671</v>
      </c>
      <c r="P64" s="1121">
        <f t="shared" si="7"/>
        <v>13.846575342465753</v>
      </c>
      <c r="Q64" s="1122">
        <f t="shared" si="8"/>
        <v>0.62938978829389791</v>
      </c>
      <c r="R64" s="1123">
        <f t="shared" si="9"/>
        <v>3.0272536687631026</v>
      </c>
      <c r="S64" s="1118">
        <v>497</v>
      </c>
      <c r="T64" s="1122">
        <v>0</v>
      </c>
      <c r="U64" s="1118">
        <v>1276</v>
      </c>
      <c r="V64" s="1122">
        <f t="shared" si="10"/>
        <v>0.76498800959232616</v>
      </c>
      <c r="W64" s="1124"/>
      <c r="X64" s="1117">
        <v>0</v>
      </c>
      <c r="Z64" s="1100" t="s">
        <v>3028</v>
      </c>
      <c r="AA64" s="1100">
        <v>59</v>
      </c>
      <c r="AB64" s="1100">
        <f t="shared" si="6"/>
        <v>1</v>
      </c>
    </row>
    <row r="65" spans="1:28" ht="15" customHeight="1">
      <c r="A65" s="1117" t="s">
        <v>270</v>
      </c>
      <c r="B65" s="1125"/>
      <c r="C65" s="1118" t="s">
        <v>1065</v>
      </c>
      <c r="D65" s="1118" t="s">
        <v>2723</v>
      </c>
      <c r="E65" s="1118" t="s">
        <v>2407</v>
      </c>
      <c r="F65" s="1119" t="str">
        <f t="shared" si="0"/>
        <v>金沢大学附属病院西病棟８階</v>
      </c>
      <c r="G65" s="1119">
        <f t="shared" si="1"/>
        <v>63</v>
      </c>
      <c r="H65" s="1120" t="s">
        <v>2732</v>
      </c>
      <c r="I65" s="1118" t="s">
        <v>2724</v>
      </c>
      <c r="J65" s="1118">
        <v>50</v>
      </c>
      <c r="K65" s="1118">
        <v>50</v>
      </c>
      <c r="L65" s="1118">
        <v>19</v>
      </c>
      <c r="M65" s="1118">
        <v>963</v>
      </c>
      <c r="N65" s="1118">
        <v>14012</v>
      </c>
      <c r="O65" s="1118">
        <v>1054</v>
      </c>
      <c r="P65" s="1121">
        <f t="shared" si="7"/>
        <v>38.389041095890413</v>
      </c>
      <c r="Q65" s="1122">
        <f t="shared" si="8"/>
        <v>0.76778082191780817</v>
      </c>
      <c r="R65" s="1123">
        <f t="shared" si="9"/>
        <v>13.893901834407536</v>
      </c>
      <c r="S65" s="1118">
        <v>94</v>
      </c>
      <c r="T65" s="1122">
        <v>0.39899999999999997</v>
      </c>
      <c r="U65" s="1118">
        <v>116</v>
      </c>
      <c r="V65" s="1122">
        <f t="shared" si="10"/>
        <v>0.12045690550363447</v>
      </c>
      <c r="W65" s="1124"/>
      <c r="X65" s="1117">
        <v>0</v>
      </c>
      <c r="Z65" s="1100" t="s">
        <v>3029</v>
      </c>
      <c r="AA65" s="1100">
        <v>60</v>
      </c>
      <c r="AB65" s="1100">
        <f t="shared" si="6"/>
        <v>1</v>
      </c>
    </row>
    <row r="66" spans="1:28" ht="15" customHeight="1">
      <c r="A66" s="1117" t="s">
        <v>270</v>
      </c>
      <c r="B66" s="1125"/>
      <c r="C66" s="1118" t="s">
        <v>1065</v>
      </c>
      <c r="D66" s="1118" t="s">
        <v>2723</v>
      </c>
      <c r="E66" s="1118" t="s">
        <v>2408</v>
      </c>
      <c r="F66" s="1119" t="str">
        <f t="shared" si="0"/>
        <v>金沢大学附属病院西病棟７階</v>
      </c>
      <c r="G66" s="1119">
        <f t="shared" si="1"/>
        <v>64</v>
      </c>
      <c r="H66" s="1120" t="s">
        <v>2689</v>
      </c>
      <c r="I66" s="1118" t="s">
        <v>2724</v>
      </c>
      <c r="J66" s="1118">
        <v>50</v>
      </c>
      <c r="K66" s="1118">
        <v>49</v>
      </c>
      <c r="L66" s="1118">
        <v>22</v>
      </c>
      <c r="M66" s="1118">
        <v>916</v>
      </c>
      <c r="N66" s="1118">
        <v>14279</v>
      </c>
      <c r="O66" s="1118">
        <v>925</v>
      </c>
      <c r="P66" s="1121">
        <f t="shared" si="7"/>
        <v>39.12054794520548</v>
      </c>
      <c r="Q66" s="1122">
        <f t="shared" si="8"/>
        <v>0.78241095890410961</v>
      </c>
      <c r="R66" s="1123">
        <f t="shared" si="9"/>
        <v>15.512221618685498</v>
      </c>
      <c r="S66" s="1118">
        <v>62</v>
      </c>
      <c r="T66" s="1122">
        <v>0.433</v>
      </c>
      <c r="U66" s="1118">
        <v>43</v>
      </c>
      <c r="V66" s="1122">
        <f t="shared" si="10"/>
        <v>4.6943231441048033E-2</v>
      </c>
      <c r="W66" s="1124"/>
      <c r="X66" s="1117">
        <v>0</v>
      </c>
      <c r="Z66" s="1100" t="s">
        <v>3030</v>
      </c>
      <c r="AA66" s="1100">
        <v>61</v>
      </c>
      <c r="AB66" s="1100">
        <f t="shared" si="6"/>
        <v>1</v>
      </c>
    </row>
    <row r="67" spans="1:28" ht="15" customHeight="1">
      <c r="A67" s="1117" t="s">
        <v>270</v>
      </c>
      <c r="B67" s="1125"/>
      <c r="C67" s="1118" t="s">
        <v>1065</v>
      </c>
      <c r="D67" s="1118" t="s">
        <v>2723</v>
      </c>
      <c r="E67" s="1118" t="s">
        <v>2409</v>
      </c>
      <c r="F67" s="1119" t="str">
        <f t="shared" ref="F67:F130" si="11">D67&amp;E67</f>
        <v>金沢大学附属病院西病棟１０階</v>
      </c>
      <c r="G67" s="1119">
        <f t="shared" ref="G67:G130" si="12">VLOOKUP(F67,$Z$6:$AA$313,2,0)</f>
        <v>65</v>
      </c>
      <c r="H67" s="1120" t="s">
        <v>2733</v>
      </c>
      <c r="I67" s="1118" t="s">
        <v>2724</v>
      </c>
      <c r="J67" s="1118">
        <v>42</v>
      </c>
      <c r="K67" s="1118">
        <v>39</v>
      </c>
      <c r="L67" s="1118">
        <v>16</v>
      </c>
      <c r="M67" s="1118">
        <v>639</v>
      </c>
      <c r="N67" s="1118">
        <v>10429</v>
      </c>
      <c r="O67" s="1118">
        <v>650</v>
      </c>
      <c r="P67" s="1121">
        <f t="shared" si="7"/>
        <v>28.572602739726026</v>
      </c>
      <c r="Q67" s="1122">
        <f t="shared" si="8"/>
        <v>0.68030006523157205</v>
      </c>
      <c r="R67" s="1123">
        <f t="shared" si="9"/>
        <v>16.181536074476337</v>
      </c>
      <c r="S67" s="1118">
        <v>32</v>
      </c>
      <c r="T67" s="1122">
        <v>0.34600000000000003</v>
      </c>
      <c r="U67" s="1118">
        <v>33</v>
      </c>
      <c r="V67" s="1122">
        <f t="shared" si="10"/>
        <v>5.1643192488262914E-2</v>
      </c>
      <c r="W67" s="1124"/>
      <c r="X67" s="1117">
        <v>0</v>
      </c>
      <c r="Z67" s="1100" t="s">
        <v>3031</v>
      </c>
      <c r="AA67" s="1100">
        <v>62</v>
      </c>
      <c r="AB67" s="1100">
        <f t="shared" si="6"/>
        <v>1</v>
      </c>
    </row>
    <row r="68" spans="1:28" ht="15" customHeight="1">
      <c r="A68" s="1117" t="s">
        <v>270</v>
      </c>
      <c r="B68" s="1125"/>
      <c r="C68" s="1118" t="s">
        <v>1065</v>
      </c>
      <c r="D68" s="1118" t="s">
        <v>2723</v>
      </c>
      <c r="E68" s="1118" t="s">
        <v>2410</v>
      </c>
      <c r="F68" s="1119" t="str">
        <f t="shared" si="11"/>
        <v>金沢大学附属病院西病棟３階</v>
      </c>
      <c r="G68" s="1119">
        <f t="shared" si="12"/>
        <v>66</v>
      </c>
      <c r="H68" s="1120" t="s">
        <v>2730</v>
      </c>
      <c r="I68" s="1118" t="s">
        <v>2724</v>
      </c>
      <c r="J68" s="1118">
        <v>49</v>
      </c>
      <c r="K68" s="1118">
        <v>49</v>
      </c>
      <c r="L68" s="1118">
        <v>17</v>
      </c>
      <c r="M68" s="1118">
        <v>1327</v>
      </c>
      <c r="N68" s="1118">
        <v>14797</v>
      </c>
      <c r="O68" s="1118">
        <v>1349</v>
      </c>
      <c r="P68" s="1121">
        <f t="shared" si="7"/>
        <v>40.539726027397258</v>
      </c>
      <c r="Q68" s="1122">
        <f t="shared" si="8"/>
        <v>0.82734134749790322</v>
      </c>
      <c r="R68" s="1123">
        <f t="shared" si="9"/>
        <v>11.059043348281017</v>
      </c>
      <c r="S68" s="1118">
        <v>19</v>
      </c>
      <c r="T68" s="1122">
        <v>0.26500000000000001</v>
      </c>
      <c r="U68" s="1118">
        <v>47</v>
      </c>
      <c r="V68" s="1122">
        <f t="shared" si="10"/>
        <v>3.5418236623963831E-2</v>
      </c>
      <c r="W68" s="1124"/>
      <c r="X68" s="1117">
        <v>0</v>
      </c>
      <c r="Z68" s="1100" t="s">
        <v>3032</v>
      </c>
      <c r="AA68" s="1100">
        <v>63</v>
      </c>
      <c r="AB68" s="1100">
        <f t="shared" si="6"/>
        <v>1</v>
      </c>
    </row>
    <row r="69" spans="1:28" ht="15" customHeight="1">
      <c r="A69" s="1117" t="s">
        <v>270</v>
      </c>
      <c r="B69" s="1125"/>
      <c r="C69" s="1118" t="s">
        <v>1065</v>
      </c>
      <c r="D69" s="1118" t="s">
        <v>2723</v>
      </c>
      <c r="E69" s="1118" t="s">
        <v>2411</v>
      </c>
      <c r="F69" s="1119" t="str">
        <f t="shared" si="11"/>
        <v>金沢大学附属病院西病棟５階</v>
      </c>
      <c r="G69" s="1119">
        <f t="shared" si="12"/>
        <v>67</v>
      </c>
      <c r="H69" s="1120" t="s">
        <v>541</v>
      </c>
      <c r="I69" s="1118" t="s">
        <v>2724</v>
      </c>
      <c r="J69" s="1118">
        <v>15</v>
      </c>
      <c r="K69" s="1118">
        <v>15</v>
      </c>
      <c r="L69" s="1118">
        <v>4</v>
      </c>
      <c r="M69" s="1118">
        <v>388</v>
      </c>
      <c r="N69" s="1118">
        <v>4567</v>
      </c>
      <c r="O69" s="1118">
        <v>401</v>
      </c>
      <c r="P69" s="1121">
        <f t="shared" si="7"/>
        <v>12.512328767123288</v>
      </c>
      <c r="Q69" s="1122">
        <f t="shared" si="8"/>
        <v>0.83415525114155253</v>
      </c>
      <c r="R69" s="1123">
        <f t="shared" si="9"/>
        <v>11.576679340937895</v>
      </c>
      <c r="S69" s="1118">
        <v>26</v>
      </c>
      <c r="T69" s="1122">
        <v>0.5</v>
      </c>
      <c r="U69" s="1118">
        <v>122</v>
      </c>
      <c r="V69" s="1122">
        <f t="shared" si="10"/>
        <v>0.31443298969072164</v>
      </c>
      <c r="W69" s="1124"/>
      <c r="X69" s="1117">
        <v>0</v>
      </c>
      <c r="Z69" s="1100" t="s">
        <v>3033</v>
      </c>
      <c r="AA69" s="1100">
        <v>64</v>
      </c>
      <c r="AB69" s="1100">
        <f t="shared" si="6"/>
        <v>1</v>
      </c>
    </row>
    <row r="70" spans="1:28" ht="15" customHeight="1">
      <c r="A70" s="1117" t="s">
        <v>270</v>
      </c>
      <c r="B70" s="1125"/>
      <c r="C70" s="1118" t="s">
        <v>1065</v>
      </c>
      <c r="D70" s="1118" t="s">
        <v>2723</v>
      </c>
      <c r="E70" s="1118" t="s">
        <v>2412</v>
      </c>
      <c r="F70" s="1119" t="str">
        <f t="shared" si="11"/>
        <v>金沢大学附属病院西病棟６階</v>
      </c>
      <c r="G70" s="1119">
        <f t="shared" si="12"/>
        <v>68</v>
      </c>
      <c r="H70" s="1120" t="s">
        <v>2731</v>
      </c>
      <c r="I70" s="1118" t="s">
        <v>2724</v>
      </c>
      <c r="J70" s="1118">
        <v>50</v>
      </c>
      <c r="K70" s="1118">
        <v>50</v>
      </c>
      <c r="L70" s="1118">
        <v>12</v>
      </c>
      <c r="M70" s="1118">
        <v>923</v>
      </c>
      <c r="N70" s="1118">
        <v>13948</v>
      </c>
      <c r="O70" s="1118">
        <v>1026</v>
      </c>
      <c r="P70" s="1121">
        <f t="shared" si="7"/>
        <v>38.213698630136989</v>
      </c>
      <c r="Q70" s="1122">
        <f t="shared" si="8"/>
        <v>0.76427397260273977</v>
      </c>
      <c r="R70" s="1123">
        <f t="shared" si="9"/>
        <v>14.312981015905592</v>
      </c>
      <c r="S70" s="1118">
        <v>31</v>
      </c>
      <c r="T70" s="1122">
        <v>0.247</v>
      </c>
      <c r="U70" s="1118">
        <v>207</v>
      </c>
      <c r="V70" s="1122">
        <f t="shared" si="10"/>
        <v>0.22426868905742145</v>
      </c>
      <c r="W70" s="1124"/>
      <c r="X70" s="1117">
        <v>0</v>
      </c>
      <c r="Z70" s="1100" t="s">
        <v>3034</v>
      </c>
      <c r="AA70" s="1100">
        <v>65</v>
      </c>
      <c r="AB70" s="1100">
        <f t="shared" ref="AB70:AB133" si="13">COUNTIF($F$3:$F$312,Z70)</f>
        <v>1</v>
      </c>
    </row>
    <row r="71" spans="1:28" ht="15" customHeight="1">
      <c r="A71" s="1117" t="s">
        <v>270</v>
      </c>
      <c r="B71" s="1125"/>
      <c r="C71" s="1118" t="s">
        <v>1065</v>
      </c>
      <c r="D71" s="1118" t="s">
        <v>2739</v>
      </c>
      <c r="E71" s="1118" t="s">
        <v>455</v>
      </c>
      <c r="F71" s="1119" t="str">
        <f t="shared" si="11"/>
        <v>金沢医療センター南２病棟</v>
      </c>
      <c r="G71" s="1119">
        <f t="shared" si="12"/>
        <v>69</v>
      </c>
      <c r="H71" s="1120" t="s">
        <v>2689</v>
      </c>
      <c r="I71" s="1118" t="s">
        <v>2686</v>
      </c>
      <c r="J71" s="1118">
        <v>48</v>
      </c>
      <c r="K71" s="1118">
        <v>47</v>
      </c>
      <c r="L71" s="1118">
        <v>23</v>
      </c>
      <c r="M71" s="1118">
        <v>897</v>
      </c>
      <c r="N71" s="1118">
        <v>13640</v>
      </c>
      <c r="O71" s="1118">
        <v>911</v>
      </c>
      <c r="P71" s="1121">
        <f t="shared" si="7"/>
        <v>37.369863013698627</v>
      </c>
      <c r="Q71" s="1122">
        <f t="shared" si="8"/>
        <v>0.77853881278538817</v>
      </c>
      <c r="R71" s="1123">
        <f t="shared" si="9"/>
        <v>15.08849557522124</v>
      </c>
      <c r="S71" s="1118">
        <v>345</v>
      </c>
      <c r="T71" s="1122">
        <v>0.41200000000000003</v>
      </c>
      <c r="U71" s="1118">
        <v>73</v>
      </c>
      <c r="V71" s="1122">
        <f t="shared" si="10"/>
        <v>8.1382385730211823E-2</v>
      </c>
      <c r="W71" s="1124"/>
      <c r="X71" s="1117">
        <v>0</v>
      </c>
      <c r="Z71" s="1100" t="s">
        <v>3035</v>
      </c>
      <c r="AA71" s="1100">
        <v>66</v>
      </c>
      <c r="AB71" s="1100">
        <f t="shared" si="13"/>
        <v>1</v>
      </c>
    </row>
    <row r="72" spans="1:28" ht="15" customHeight="1">
      <c r="A72" s="1117" t="s">
        <v>270</v>
      </c>
      <c r="B72" s="1125"/>
      <c r="C72" s="1118" t="s">
        <v>1065</v>
      </c>
      <c r="D72" s="1118" t="s">
        <v>2739</v>
      </c>
      <c r="E72" s="1118" t="s">
        <v>456</v>
      </c>
      <c r="F72" s="1119" t="str">
        <f t="shared" si="11"/>
        <v>金沢医療センター南４病棟</v>
      </c>
      <c r="G72" s="1119">
        <f t="shared" si="12"/>
        <v>70</v>
      </c>
      <c r="H72" s="1120" t="s">
        <v>2687</v>
      </c>
      <c r="I72" s="1118" t="s">
        <v>2686</v>
      </c>
      <c r="J72" s="1118">
        <v>48</v>
      </c>
      <c r="K72" s="1118">
        <v>48</v>
      </c>
      <c r="L72" s="1118">
        <v>13</v>
      </c>
      <c r="M72" s="1118">
        <v>1483</v>
      </c>
      <c r="N72" s="1118">
        <v>14213</v>
      </c>
      <c r="O72" s="1118">
        <v>1485</v>
      </c>
      <c r="P72" s="1121">
        <f t="shared" si="7"/>
        <v>38.939726027397263</v>
      </c>
      <c r="Q72" s="1122">
        <f t="shared" si="8"/>
        <v>0.81124429223744288</v>
      </c>
      <c r="R72" s="1123">
        <f t="shared" si="9"/>
        <v>9.5774932614555262</v>
      </c>
      <c r="S72" s="1118">
        <v>294</v>
      </c>
      <c r="T72" s="1122">
        <v>0.35600000000000004</v>
      </c>
      <c r="U72" s="1118">
        <v>306</v>
      </c>
      <c r="V72" s="1122">
        <f t="shared" si="10"/>
        <v>0.20633850303438975</v>
      </c>
      <c r="W72" s="1124"/>
      <c r="X72" s="1117">
        <v>0</v>
      </c>
      <c r="Z72" s="1100" t="s">
        <v>3036</v>
      </c>
      <c r="AA72" s="1100">
        <v>67</v>
      </c>
      <c r="AB72" s="1100">
        <f t="shared" si="13"/>
        <v>1</v>
      </c>
    </row>
    <row r="73" spans="1:28" ht="15" customHeight="1">
      <c r="A73" s="1117" t="s">
        <v>270</v>
      </c>
      <c r="B73" s="1125"/>
      <c r="C73" s="1118" t="s">
        <v>1065</v>
      </c>
      <c r="D73" s="1118" t="s">
        <v>2739</v>
      </c>
      <c r="E73" s="1118" t="s">
        <v>457</v>
      </c>
      <c r="F73" s="1119" t="str">
        <f t="shared" si="11"/>
        <v>金沢医療センター南東６病棟</v>
      </c>
      <c r="G73" s="1119">
        <f t="shared" si="12"/>
        <v>71</v>
      </c>
      <c r="H73" s="1120" t="s">
        <v>2695</v>
      </c>
      <c r="I73" s="1118" t="s">
        <v>2686</v>
      </c>
      <c r="J73" s="1118">
        <v>54</v>
      </c>
      <c r="K73" s="1118">
        <v>50</v>
      </c>
      <c r="L73" s="1118">
        <v>26</v>
      </c>
      <c r="M73" s="1118">
        <v>1325</v>
      </c>
      <c r="N73" s="1118">
        <v>14029</v>
      </c>
      <c r="O73" s="1118">
        <v>1338</v>
      </c>
      <c r="P73" s="1121">
        <f t="shared" si="7"/>
        <v>38.435616438356163</v>
      </c>
      <c r="Q73" s="1122">
        <f t="shared" si="8"/>
        <v>0.71177067478437339</v>
      </c>
      <c r="R73" s="1123">
        <f t="shared" si="9"/>
        <v>10.536237326323695</v>
      </c>
      <c r="S73" s="1118">
        <v>425</v>
      </c>
      <c r="T73" s="1122">
        <v>0.30099999999999999</v>
      </c>
      <c r="U73" s="1118">
        <v>277</v>
      </c>
      <c r="V73" s="1122">
        <f t="shared" si="10"/>
        <v>0.2090566037735849</v>
      </c>
      <c r="W73" s="1124"/>
      <c r="X73" s="1117">
        <v>0</v>
      </c>
      <c r="Z73" s="1100" t="s">
        <v>3037</v>
      </c>
      <c r="AA73" s="1100">
        <v>68</v>
      </c>
      <c r="AB73" s="1100">
        <f t="shared" si="13"/>
        <v>1</v>
      </c>
    </row>
    <row r="74" spans="1:28" ht="15" customHeight="1">
      <c r="A74" s="1117" t="s">
        <v>270</v>
      </c>
      <c r="B74" s="1125"/>
      <c r="C74" s="1118" t="s">
        <v>1065</v>
      </c>
      <c r="D74" s="1118" t="s">
        <v>2739</v>
      </c>
      <c r="E74" s="1118" t="s">
        <v>459</v>
      </c>
      <c r="F74" s="1119" t="str">
        <f t="shared" si="11"/>
        <v>金沢医療センター中３病棟</v>
      </c>
      <c r="G74" s="1119">
        <f t="shared" si="12"/>
        <v>72</v>
      </c>
      <c r="H74" s="1120" t="s">
        <v>2688</v>
      </c>
      <c r="I74" s="1118" t="s">
        <v>2686</v>
      </c>
      <c r="J74" s="1118">
        <v>37</v>
      </c>
      <c r="K74" s="1118">
        <v>34</v>
      </c>
      <c r="L74" s="1118">
        <v>13</v>
      </c>
      <c r="M74" s="1118">
        <v>529</v>
      </c>
      <c r="N74" s="1118">
        <v>10421</v>
      </c>
      <c r="O74" s="1118">
        <v>525</v>
      </c>
      <c r="P74" s="1121">
        <f t="shared" si="7"/>
        <v>28.550684931506851</v>
      </c>
      <c r="Q74" s="1122">
        <f t="shared" si="8"/>
        <v>0.77164013328396885</v>
      </c>
      <c r="R74" s="1123">
        <f t="shared" si="9"/>
        <v>19.774193548387096</v>
      </c>
      <c r="S74" s="1118">
        <v>169</v>
      </c>
      <c r="T74" s="1122">
        <v>0.22</v>
      </c>
      <c r="U74" s="1118">
        <v>206</v>
      </c>
      <c r="V74" s="1122">
        <f t="shared" si="10"/>
        <v>0.38941398865784499</v>
      </c>
      <c r="W74" s="1124"/>
      <c r="X74" s="1117">
        <v>0</v>
      </c>
      <c r="Z74" s="1100" t="s">
        <v>2975</v>
      </c>
      <c r="AA74" s="1100">
        <v>69</v>
      </c>
      <c r="AB74" s="1100">
        <f t="shared" si="13"/>
        <v>1</v>
      </c>
    </row>
    <row r="75" spans="1:28" ht="15" customHeight="1">
      <c r="A75" s="1117" t="s">
        <v>270</v>
      </c>
      <c r="B75" s="1125"/>
      <c r="C75" s="1118" t="s">
        <v>1065</v>
      </c>
      <c r="D75" s="1118" t="s">
        <v>2739</v>
      </c>
      <c r="E75" s="1118" t="s">
        <v>460</v>
      </c>
      <c r="F75" s="1119" t="str">
        <f t="shared" si="11"/>
        <v>金沢医療センターＩＣＵ</v>
      </c>
      <c r="G75" s="1119">
        <f t="shared" si="12"/>
        <v>73</v>
      </c>
      <c r="H75" s="1120" t="s">
        <v>2687</v>
      </c>
      <c r="I75" s="1118" t="s">
        <v>2720</v>
      </c>
      <c r="J75" s="1118">
        <v>6</v>
      </c>
      <c r="K75" s="1118">
        <v>6</v>
      </c>
      <c r="L75" s="1118">
        <v>0</v>
      </c>
      <c r="M75" s="1118">
        <v>467</v>
      </c>
      <c r="N75" s="1118">
        <v>1030</v>
      </c>
      <c r="O75" s="1118">
        <v>469</v>
      </c>
      <c r="P75" s="1121">
        <f t="shared" si="7"/>
        <v>2.8219178082191783</v>
      </c>
      <c r="Q75" s="1122">
        <f t="shared" si="8"/>
        <v>0.47031963470319632</v>
      </c>
      <c r="R75" s="1123">
        <f t="shared" si="9"/>
        <v>2.200854700854701</v>
      </c>
      <c r="S75" s="1118">
        <v>175</v>
      </c>
      <c r="T75" s="1122">
        <v>0</v>
      </c>
      <c r="U75" s="1118">
        <v>291</v>
      </c>
      <c r="V75" s="1122">
        <f t="shared" si="10"/>
        <v>0.6231263383297645</v>
      </c>
      <c r="W75" s="1124"/>
      <c r="X75" s="1117">
        <v>0</v>
      </c>
      <c r="Z75" s="1100" t="s">
        <v>2976</v>
      </c>
      <c r="AA75" s="1100">
        <v>70</v>
      </c>
      <c r="AB75" s="1100">
        <f t="shared" si="13"/>
        <v>1</v>
      </c>
    </row>
    <row r="76" spans="1:28" ht="15" customHeight="1">
      <c r="A76" s="1117" t="s">
        <v>270</v>
      </c>
      <c r="B76" s="1125"/>
      <c r="C76" s="1126" t="s">
        <v>1065</v>
      </c>
      <c r="D76" s="1127" t="s">
        <v>2739</v>
      </c>
      <c r="E76" s="1127" t="s">
        <v>461</v>
      </c>
      <c r="F76" s="1119" t="str">
        <f t="shared" si="11"/>
        <v>金沢医療センターＮＩＣＵ</v>
      </c>
      <c r="G76" s="1119">
        <f t="shared" si="12"/>
        <v>74</v>
      </c>
      <c r="H76" s="1128" t="s">
        <v>2715</v>
      </c>
      <c r="I76" s="1129" t="s">
        <v>2740</v>
      </c>
      <c r="J76" s="1132">
        <v>6</v>
      </c>
      <c r="K76" s="1132">
        <v>0</v>
      </c>
      <c r="L76" s="1132">
        <v>0</v>
      </c>
      <c r="M76" s="1132">
        <v>0</v>
      </c>
      <c r="N76" s="1132">
        <v>0</v>
      </c>
      <c r="O76" s="1132">
        <v>0</v>
      </c>
      <c r="P76" s="1147">
        <f t="shared" si="7"/>
        <v>0</v>
      </c>
      <c r="Q76" s="1144">
        <f t="shared" si="8"/>
        <v>0</v>
      </c>
      <c r="R76" s="1145">
        <v>0</v>
      </c>
      <c r="S76" s="1132">
        <v>0</v>
      </c>
      <c r="T76" s="1178">
        <v>0</v>
      </c>
      <c r="U76" s="1132">
        <v>0</v>
      </c>
      <c r="V76" s="1122">
        <v>0</v>
      </c>
      <c r="W76" s="1179"/>
      <c r="X76" s="1117">
        <v>0</v>
      </c>
      <c r="Z76" s="1100" t="s">
        <v>2977</v>
      </c>
      <c r="AA76" s="1100">
        <v>71</v>
      </c>
      <c r="AB76" s="1100">
        <f t="shared" si="13"/>
        <v>1</v>
      </c>
    </row>
    <row r="77" spans="1:28" ht="15" customHeight="1">
      <c r="A77" s="1117" t="s">
        <v>270</v>
      </c>
      <c r="B77" s="1132"/>
      <c r="C77" s="1183" t="s">
        <v>1065</v>
      </c>
      <c r="D77" s="1184" t="s">
        <v>2741</v>
      </c>
      <c r="E77" s="1184" t="s">
        <v>465</v>
      </c>
      <c r="F77" s="1119" t="str">
        <f t="shared" si="11"/>
        <v>金沢循環器病院２階病棟</v>
      </c>
      <c r="G77" s="1119">
        <f t="shared" si="12"/>
        <v>75</v>
      </c>
      <c r="H77" s="1185" t="s">
        <v>2731</v>
      </c>
      <c r="I77" s="1186" t="s">
        <v>2685</v>
      </c>
      <c r="J77" s="1118">
        <v>10</v>
      </c>
      <c r="K77" s="1146">
        <v>10</v>
      </c>
      <c r="L77" s="1146">
        <v>2</v>
      </c>
      <c r="M77" s="1146">
        <v>569</v>
      </c>
      <c r="N77" s="1146">
        <v>2409</v>
      </c>
      <c r="O77" s="1146">
        <v>567</v>
      </c>
      <c r="P77" s="1121">
        <f t="shared" si="7"/>
        <v>6.6</v>
      </c>
      <c r="Q77" s="1122">
        <f t="shared" si="8"/>
        <v>0.66</v>
      </c>
      <c r="R77" s="1228">
        <f t="shared" ref="R77:R108" si="14">N77/((M77+O77)/2)</f>
        <v>4.2411971830985919</v>
      </c>
      <c r="S77" s="1146">
        <v>298</v>
      </c>
      <c r="T77" s="1130">
        <v>0</v>
      </c>
      <c r="U77" s="1146">
        <v>214</v>
      </c>
      <c r="V77" s="1130">
        <f t="shared" ref="V77:V108" si="15">U77/M77</f>
        <v>0.37609841827768015</v>
      </c>
      <c r="W77" s="1131"/>
      <c r="X77" s="1117">
        <v>0</v>
      </c>
      <c r="Z77" s="1100" t="s">
        <v>2978</v>
      </c>
      <c r="AA77" s="1100">
        <v>72</v>
      </c>
      <c r="AB77" s="1100">
        <f t="shared" si="13"/>
        <v>1</v>
      </c>
    </row>
    <row r="78" spans="1:28" ht="15" customHeight="1">
      <c r="A78" s="1117" t="s">
        <v>270</v>
      </c>
      <c r="B78" s="1152"/>
      <c r="C78" s="1118" t="s">
        <v>1065</v>
      </c>
      <c r="D78" s="1118" t="s">
        <v>20</v>
      </c>
      <c r="E78" s="1118" t="s">
        <v>2419</v>
      </c>
      <c r="F78" s="1119" t="str">
        <f t="shared" si="11"/>
        <v>石川県立中央病院１０階東病棟（９階東含む）</v>
      </c>
      <c r="G78" s="1119">
        <f t="shared" si="12"/>
        <v>76</v>
      </c>
      <c r="H78" s="1120" t="s">
        <v>2708</v>
      </c>
      <c r="I78" s="1118" t="s">
        <v>2686</v>
      </c>
      <c r="J78" s="1118">
        <v>88</v>
      </c>
      <c r="K78" s="1118">
        <v>54</v>
      </c>
      <c r="L78" s="1118">
        <v>6</v>
      </c>
      <c r="M78" s="1118">
        <v>1087</v>
      </c>
      <c r="N78" s="1118">
        <v>8230</v>
      </c>
      <c r="O78" s="1118">
        <v>1237</v>
      </c>
      <c r="P78" s="1121">
        <f t="shared" si="7"/>
        <v>22.547945205479451</v>
      </c>
      <c r="Q78" s="1122">
        <f t="shared" si="8"/>
        <v>0.25622665006226653</v>
      </c>
      <c r="R78" s="1123">
        <f t="shared" si="14"/>
        <v>7.0826161790017208</v>
      </c>
      <c r="S78" s="1118">
        <v>778</v>
      </c>
      <c r="T78" s="1122">
        <v>0.317</v>
      </c>
      <c r="U78" s="1118">
        <v>195</v>
      </c>
      <c r="V78" s="1122">
        <f t="shared" si="15"/>
        <v>0.17939282428702852</v>
      </c>
      <c r="W78" s="1124"/>
      <c r="X78" s="1117">
        <v>0</v>
      </c>
      <c r="Z78" s="1100" t="s">
        <v>2979</v>
      </c>
      <c r="AA78" s="1100">
        <v>73</v>
      </c>
      <c r="AB78" s="1100">
        <f t="shared" si="13"/>
        <v>1</v>
      </c>
    </row>
    <row r="79" spans="1:28" ht="15" customHeight="1">
      <c r="A79" s="1117" t="s">
        <v>270</v>
      </c>
      <c r="B79" s="1125"/>
      <c r="C79" s="1118" t="s">
        <v>1065</v>
      </c>
      <c r="D79" s="1118" t="s">
        <v>20</v>
      </c>
      <c r="E79" s="1118" t="s">
        <v>484</v>
      </c>
      <c r="F79" s="1119" t="str">
        <f t="shared" si="11"/>
        <v>石川県立中央病院救急集中治療室</v>
      </c>
      <c r="G79" s="1119">
        <f t="shared" si="12"/>
        <v>77</v>
      </c>
      <c r="H79" s="1120" t="s">
        <v>2695</v>
      </c>
      <c r="I79" s="1118" t="s">
        <v>2743</v>
      </c>
      <c r="J79" s="1118">
        <v>12</v>
      </c>
      <c r="K79" s="1118">
        <v>12</v>
      </c>
      <c r="L79" s="1118">
        <v>3</v>
      </c>
      <c r="M79" s="1118">
        <v>161</v>
      </c>
      <c r="N79" s="1118">
        <v>2741</v>
      </c>
      <c r="O79" s="1118">
        <v>963</v>
      </c>
      <c r="P79" s="1121">
        <f t="shared" si="7"/>
        <v>7.5095890410958903</v>
      </c>
      <c r="Q79" s="1122">
        <f t="shared" si="8"/>
        <v>0.6257990867579909</v>
      </c>
      <c r="R79" s="1123">
        <f t="shared" si="14"/>
        <v>4.8772241992882561</v>
      </c>
      <c r="S79" s="1118">
        <v>135</v>
      </c>
      <c r="T79" s="1122">
        <v>0</v>
      </c>
      <c r="U79" s="1118">
        <v>0</v>
      </c>
      <c r="V79" s="1122">
        <f t="shared" si="15"/>
        <v>0</v>
      </c>
      <c r="W79" s="1124"/>
      <c r="X79" s="1117">
        <v>0</v>
      </c>
      <c r="Z79" s="1100" t="s">
        <v>2980</v>
      </c>
      <c r="AA79" s="1100">
        <v>74</v>
      </c>
      <c r="AB79" s="1100">
        <f t="shared" si="13"/>
        <v>1</v>
      </c>
    </row>
    <row r="80" spans="1:28" ht="15" customHeight="1">
      <c r="A80" s="1117" t="s">
        <v>270</v>
      </c>
      <c r="B80" s="1125"/>
      <c r="C80" s="1118" t="s">
        <v>1065</v>
      </c>
      <c r="D80" s="1118" t="s">
        <v>20</v>
      </c>
      <c r="E80" s="1118" t="s">
        <v>486</v>
      </c>
      <c r="F80" s="1119" t="str">
        <f t="shared" si="11"/>
        <v>石川県立中央病院特定集中治療室</v>
      </c>
      <c r="G80" s="1119">
        <f t="shared" si="12"/>
        <v>78</v>
      </c>
      <c r="H80" s="1120" t="s">
        <v>2744</v>
      </c>
      <c r="I80" s="1118" t="s">
        <v>2745</v>
      </c>
      <c r="J80" s="1118">
        <v>6</v>
      </c>
      <c r="K80" s="1118">
        <v>6</v>
      </c>
      <c r="L80" s="1118">
        <v>1</v>
      </c>
      <c r="M80" s="1118">
        <v>282</v>
      </c>
      <c r="N80" s="1118">
        <v>1689</v>
      </c>
      <c r="O80" s="1118">
        <v>243</v>
      </c>
      <c r="P80" s="1121">
        <f t="shared" si="7"/>
        <v>4.6273972602739724</v>
      </c>
      <c r="Q80" s="1122">
        <f t="shared" si="8"/>
        <v>0.77123287671232876</v>
      </c>
      <c r="R80" s="1123">
        <f t="shared" si="14"/>
        <v>6.4342857142857142</v>
      </c>
      <c r="S80" s="1118">
        <v>35</v>
      </c>
      <c r="T80" s="1122">
        <v>0</v>
      </c>
      <c r="U80" s="1118">
        <v>235</v>
      </c>
      <c r="V80" s="1122">
        <f t="shared" si="15"/>
        <v>0.83333333333333337</v>
      </c>
      <c r="W80" s="1124"/>
      <c r="X80" s="1117">
        <v>216</v>
      </c>
      <c r="Z80" s="1100" t="s">
        <v>3075</v>
      </c>
      <c r="AA80" s="1100">
        <v>75</v>
      </c>
      <c r="AB80" s="1100">
        <f t="shared" si="13"/>
        <v>1</v>
      </c>
    </row>
    <row r="81" spans="1:28" ht="15" customHeight="1">
      <c r="A81" s="1117" t="s">
        <v>270</v>
      </c>
      <c r="B81" s="1125"/>
      <c r="C81" s="1118" t="s">
        <v>1065</v>
      </c>
      <c r="D81" s="1118" t="s">
        <v>20</v>
      </c>
      <c r="E81" s="1118" t="s">
        <v>488</v>
      </c>
      <c r="F81" s="1119" t="str">
        <f t="shared" si="11"/>
        <v>石川県立中央病院ハイケアユニット</v>
      </c>
      <c r="G81" s="1119">
        <f t="shared" si="12"/>
        <v>79</v>
      </c>
      <c r="H81" s="1120" t="s">
        <v>2732</v>
      </c>
      <c r="I81" s="1118" t="s">
        <v>2685</v>
      </c>
      <c r="J81" s="1118">
        <v>16</v>
      </c>
      <c r="K81" s="1118">
        <v>16</v>
      </c>
      <c r="L81" s="1118">
        <v>2</v>
      </c>
      <c r="M81" s="1118">
        <v>990</v>
      </c>
      <c r="N81" s="1118">
        <v>3917</v>
      </c>
      <c r="O81" s="1118">
        <v>370</v>
      </c>
      <c r="P81" s="1121">
        <f t="shared" si="7"/>
        <v>10.731506849315069</v>
      </c>
      <c r="Q81" s="1122">
        <f t="shared" si="8"/>
        <v>0.67071917808219184</v>
      </c>
      <c r="R81" s="1123">
        <f t="shared" si="14"/>
        <v>5.7602941176470592</v>
      </c>
      <c r="S81" s="1118">
        <v>54</v>
      </c>
      <c r="T81" s="1122">
        <v>0</v>
      </c>
      <c r="U81" s="1118">
        <v>925</v>
      </c>
      <c r="V81" s="1122">
        <f t="shared" si="15"/>
        <v>0.93434343434343436</v>
      </c>
      <c r="W81" s="1124"/>
      <c r="X81" s="1117">
        <v>0</v>
      </c>
      <c r="Z81" s="1100" t="s">
        <v>2833</v>
      </c>
      <c r="AA81" s="1100">
        <v>76</v>
      </c>
      <c r="AB81" s="1100">
        <f t="shared" si="13"/>
        <v>1</v>
      </c>
    </row>
    <row r="82" spans="1:28" ht="15" customHeight="1">
      <c r="A82" s="1117" t="s">
        <v>270</v>
      </c>
      <c r="B82" s="1125"/>
      <c r="C82" s="1118" t="s">
        <v>1065</v>
      </c>
      <c r="D82" s="1118" t="s">
        <v>20</v>
      </c>
      <c r="E82" s="1118" t="s">
        <v>448</v>
      </c>
      <c r="F82" s="1119" t="str">
        <f t="shared" si="11"/>
        <v>石川県立中央病院母体・胎児集中治療室</v>
      </c>
      <c r="G82" s="1119">
        <f t="shared" si="12"/>
        <v>80</v>
      </c>
      <c r="H82" s="1120" t="s">
        <v>2746</v>
      </c>
      <c r="I82" s="1118" t="s">
        <v>2737</v>
      </c>
      <c r="J82" s="1118">
        <v>6</v>
      </c>
      <c r="K82" s="1118">
        <v>6</v>
      </c>
      <c r="L82" s="1118">
        <v>2</v>
      </c>
      <c r="M82" s="1118">
        <v>206</v>
      </c>
      <c r="N82" s="1118">
        <v>1846</v>
      </c>
      <c r="O82" s="1118">
        <v>265</v>
      </c>
      <c r="P82" s="1121">
        <f t="shared" si="7"/>
        <v>5.0575342465753428</v>
      </c>
      <c r="Q82" s="1122">
        <f t="shared" si="8"/>
        <v>0.8429223744292238</v>
      </c>
      <c r="R82" s="1123">
        <f t="shared" si="14"/>
        <v>7.8386411889596603</v>
      </c>
      <c r="S82" s="1118">
        <v>73</v>
      </c>
      <c r="T82" s="1122">
        <v>0</v>
      </c>
      <c r="U82" s="1118">
        <v>60</v>
      </c>
      <c r="V82" s="1122">
        <f t="shared" si="15"/>
        <v>0.29126213592233008</v>
      </c>
      <c r="W82" s="1124"/>
      <c r="X82" s="1117">
        <v>0</v>
      </c>
      <c r="Z82" s="1100" t="s">
        <v>2834</v>
      </c>
      <c r="AA82" s="1100">
        <v>77</v>
      </c>
      <c r="AB82" s="1100">
        <f t="shared" si="13"/>
        <v>1</v>
      </c>
    </row>
    <row r="83" spans="1:28" ht="15" customHeight="1">
      <c r="A83" s="1117" t="s">
        <v>270</v>
      </c>
      <c r="B83" s="1125"/>
      <c r="C83" s="1118" t="s">
        <v>1065</v>
      </c>
      <c r="D83" s="1118" t="s">
        <v>20</v>
      </c>
      <c r="E83" s="1118" t="s">
        <v>445</v>
      </c>
      <c r="F83" s="1119" t="str">
        <f t="shared" si="11"/>
        <v>石川県立中央病院新生児集中治療室</v>
      </c>
      <c r="G83" s="1119">
        <f t="shared" si="12"/>
        <v>81</v>
      </c>
      <c r="H83" s="1120" t="s">
        <v>2715</v>
      </c>
      <c r="I83" s="1118" t="s">
        <v>2736</v>
      </c>
      <c r="J83" s="1118">
        <v>12</v>
      </c>
      <c r="K83" s="1118">
        <v>12</v>
      </c>
      <c r="L83" s="1118">
        <v>5</v>
      </c>
      <c r="M83" s="1118">
        <v>82</v>
      </c>
      <c r="N83" s="1118">
        <v>3589</v>
      </c>
      <c r="O83" s="1118">
        <v>182</v>
      </c>
      <c r="P83" s="1121">
        <f t="shared" si="7"/>
        <v>9.8328767123287673</v>
      </c>
      <c r="Q83" s="1122">
        <f t="shared" si="8"/>
        <v>0.8194063926940639</v>
      </c>
      <c r="R83" s="1123">
        <f t="shared" si="14"/>
        <v>27.189393939393938</v>
      </c>
      <c r="S83" s="1118">
        <v>16</v>
      </c>
      <c r="T83" s="1122">
        <v>0</v>
      </c>
      <c r="U83" s="1118">
        <v>10</v>
      </c>
      <c r="V83" s="1122">
        <f t="shared" si="15"/>
        <v>0.12195121951219512</v>
      </c>
      <c r="W83" s="1124"/>
      <c r="X83" s="1117">
        <v>215</v>
      </c>
      <c r="Z83" s="1100" t="s">
        <v>2835</v>
      </c>
      <c r="AA83" s="1100">
        <v>78</v>
      </c>
      <c r="AB83" s="1100">
        <f t="shared" si="13"/>
        <v>1</v>
      </c>
    </row>
    <row r="84" spans="1:28" ht="15" customHeight="1">
      <c r="A84" s="1117" t="s">
        <v>270</v>
      </c>
      <c r="B84" s="1125"/>
      <c r="C84" s="1118" t="s">
        <v>1065</v>
      </c>
      <c r="D84" s="1118" t="s">
        <v>20</v>
      </c>
      <c r="E84" s="1118" t="s">
        <v>489</v>
      </c>
      <c r="F84" s="1119" t="str">
        <f t="shared" si="11"/>
        <v>石川県立中央病院産科病棟</v>
      </c>
      <c r="G84" s="1119">
        <f t="shared" si="12"/>
        <v>82</v>
      </c>
      <c r="H84" s="1120" t="s">
        <v>2746</v>
      </c>
      <c r="I84" s="1118" t="s">
        <v>2686</v>
      </c>
      <c r="J84" s="1118">
        <v>16</v>
      </c>
      <c r="K84" s="1118">
        <v>16</v>
      </c>
      <c r="L84" s="1118">
        <v>3</v>
      </c>
      <c r="M84" s="1118">
        <v>891</v>
      </c>
      <c r="N84" s="1118">
        <v>3858</v>
      </c>
      <c r="O84" s="1118">
        <v>792</v>
      </c>
      <c r="P84" s="1121">
        <f t="shared" si="7"/>
        <v>10.56986301369863</v>
      </c>
      <c r="Q84" s="1122">
        <f t="shared" si="8"/>
        <v>0.66061643835616435</v>
      </c>
      <c r="R84" s="1123">
        <f t="shared" si="14"/>
        <v>4.5846702317290555</v>
      </c>
      <c r="S84" s="1118">
        <v>180</v>
      </c>
      <c r="T84" s="1122">
        <v>0.59099999999999997</v>
      </c>
      <c r="U84" s="1118">
        <v>193</v>
      </c>
      <c r="V84" s="1122">
        <f t="shared" si="15"/>
        <v>0.21661054994388329</v>
      </c>
      <c r="W84" s="1124"/>
      <c r="X84" s="1117">
        <v>0</v>
      </c>
      <c r="Z84" s="1100" t="s">
        <v>2836</v>
      </c>
      <c r="AA84" s="1100">
        <v>79</v>
      </c>
      <c r="AB84" s="1100">
        <f t="shared" si="13"/>
        <v>1</v>
      </c>
    </row>
    <row r="85" spans="1:28" ht="15" customHeight="1">
      <c r="A85" s="1117" t="s">
        <v>270</v>
      </c>
      <c r="B85" s="1125"/>
      <c r="C85" s="1118" t="s">
        <v>1065</v>
      </c>
      <c r="D85" s="1118" t="s">
        <v>20</v>
      </c>
      <c r="E85" s="1118" t="s">
        <v>490</v>
      </c>
      <c r="F85" s="1119" t="str">
        <f t="shared" si="11"/>
        <v>石川県立中央病院小児病棟</v>
      </c>
      <c r="G85" s="1119">
        <f t="shared" si="12"/>
        <v>83</v>
      </c>
      <c r="H85" s="1120" t="s">
        <v>2715</v>
      </c>
      <c r="I85" s="1118" t="s">
        <v>2725</v>
      </c>
      <c r="J85" s="1118">
        <v>28</v>
      </c>
      <c r="K85" s="1118">
        <v>22</v>
      </c>
      <c r="L85" s="1118">
        <v>4</v>
      </c>
      <c r="M85" s="1118">
        <v>1125</v>
      </c>
      <c r="N85" s="1118">
        <v>4866</v>
      </c>
      <c r="O85" s="1118">
        <v>1109</v>
      </c>
      <c r="P85" s="1121">
        <f t="shared" si="7"/>
        <v>13.331506849315069</v>
      </c>
      <c r="Q85" s="1122">
        <f t="shared" si="8"/>
        <v>0.47612524461839528</v>
      </c>
      <c r="R85" s="1123">
        <f t="shared" si="14"/>
        <v>4.3563115487914059</v>
      </c>
      <c r="S85" s="1118">
        <v>121</v>
      </c>
      <c r="T85" s="1122">
        <v>0</v>
      </c>
      <c r="U85" s="1118">
        <v>42</v>
      </c>
      <c r="V85" s="1122">
        <f t="shared" si="15"/>
        <v>3.7333333333333336E-2</v>
      </c>
      <c r="W85" s="1124"/>
      <c r="X85" s="1117">
        <v>0</v>
      </c>
      <c r="Z85" s="1100" t="s">
        <v>2837</v>
      </c>
      <c r="AA85" s="1100">
        <v>80</v>
      </c>
      <c r="AB85" s="1100">
        <f t="shared" si="13"/>
        <v>1</v>
      </c>
    </row>
    <row r="86" spans="1:28" ht="15" customHeight="1">
      <c r="A86" s="1117" t="s">
        <v>270</v>
      </c>
      <c r="B86" s="1125"/>
      <c r="C86" s="1118" t="s">
        <v>1065</v>
      </c>
      <c r="D86" s="1118" t="s">
        <v>20</v>
      </c>
      <c r="E86" s="1118" t="s">
        <v>451</v>
      </c>
      <c r="F86" s="1119" t="str">
        <f t="shared" si="11"/>
        <v>石川県立中央病院新生児治療回復室</v>
      </c>
      <c r="G86" s="1119">
        <f t="shared" si="12"/>
        <v>84</v>
      </c>
      <c r="H86" s="1120" t="s">
        <v>2715</v>
      </c>
      <c r="I86" s="1118" t="s">
        <v>2738</v>
      </c>
      <c r="J86" s="1118">
        <v>18</v>
      </c>
      <c r="K86" s="1118">
        <v>12</v>
      </c>
      <c r="L86" s="1118">
        <v>1</v>
      </c>
      <c r="M86" s="1118">
        <v>178</v>
      </c>
      <c r="N86" s="1118">
        <v>2320</v>
      </c>
      <c r="O86" s="1118">
        <v>109</v>
      </c>
      <c r="P86" s="1121">
        <f t="shared" si="7"/>
        <v>6.3561643835616435</v>
      </c>
      <c r="Q86" s="1122">
        <f t="shared" si="8"/>
        <v>0.35312024353120242</v>
      </c>
      <c r="R86" s="1123">
        <f t="shared" si="14"/>
        <v>16.167247386759581</v>
      </c>
      <c r="S86" s="1118">
        <v>12</v>
      </c>
      <c r="T86" s="1122">
        <v>0</v>
      </c>
      <c r="U86" s="1118">
        <v>91</v>
      </c>
      <c r="V86" s="1122">
        <f t="shared" si="15"/>
        <v>0.5112359550561798</v>
      </c>
      <c r="W86" s="1124"/>
      <c r="X86" s="1117">
        <v>0</v>
      </c>
      <c r="Z86" s="1100" t="s">
        <v>2838</v>
      </c>
      <c r="AA86" s="1100">
        <v>81</v>
      </c>
      <c r="AB86" s="1100">
        <f t="shared" si="13"/>
        <v>1</v>
      </c>
    </row>
    <row r="87" spans="1:28" ht="15" customHeight="1">
      <c r="A87" s="1117" t="s">
        <v>270</v>
      </c>
      <c r="B87" s="1125"/>
      <c r="C87" s="1118" t="s">
        <v>1065</v>
      </c>
      <c r="D87" s="1118" t="s">
        <v>20</v>
      </c>
      <c r="E87" s="1118" t="s">
        <v>479</v>
      </c>
      <c r="F87" s="1119" t="str">
        <f t="shared" si="11"/>
        <v>石川県立中央病院８階西病棟</v>
      </c>
      <c r="G87" s="1119">
        <f t="shared" si="12"/>
        <v>85</v>
      </c>
      <c r="H87" s="1120" t="s">
        <v>2728</v>
      </c>
      <c r="I87" s="1118" t="s">
        <v>2686</v>
      </c>
      <c r="J87" s="1118">
        <v>48</v>
      </c>
      <c r="K87" s="1118">
        <v>48</v>
      </c>
      <c r="L87" s="1118">
        <v>21</v>
      </c>
      <c r="M87" s="1118">
        <v>2153</v>
      </c>
      <c r="N87" s="1118">
        <v>13866</v>
      </c>
      <c r="O87" s="1118">
        <v>2101</v>
      </c>
      <c r="P87" s="1121">
        <f t="shared" si="7"/>
        <v>37.989041095890414</v>
      </c>
      <c r="Q87" s="1122">
        <f t="shared" si="8"/>
        <v>0.79143835616438352</v>
      </c>
      <c r="R87" s="1123">
        <f t="shared" si="14"/>
        <v>6.5190409026798308</v>
      </c>
      <c r="S87" s="1118">
        <v>441</v>
      </c>
      <c r="T87" s="1122">
        <v>0.34</v>
      </c>
      <c r="U87" s="1118">
        <v>232</v>
      </c>
      <c r="V87" s="1122">
        <f t="shared" si="15"/>
        <v>0.10775661867162099</v>
      </c>
      <c r="W87" s="1124"/>
      <c r="X87" s="1117">
        <v>0</v>
      </c>
      <c r="Z87" s="1100" t="s">
        <v>2839</v>
      </c>
      <c r="AA87" s="1100">
        <v>82</v>
      </c>
      <c r="AB87" s="1100">
        <f t="shared" si="13"/>
        <v>1</v>
      </c>
    </row>
    <row r="88" spans="1:28" ht="15" customHeight="1">
      <c r="A88" s="1117" t="s">
        <v>270</v>
      </c>
      <c r="B88" s="1125"/>
      <c r="C88" s="1118" t="s">
        <v>1065</v>
      </c>
      <c r="D88" s="1118" t="s">
        <v>20</v>
      </c>
      <c r="E88" s="1118" t="s">
        <v>478</v>
      </c>
      <c r="F88" s="1119" t="str">
        <f t="shared" si="11"/>
        <v>石川県立中央病院８階東病棟</v>
      </c>
      <c r="G88" s="1119">
        <f t="shared" si="12"/>
        <v>86</v>
      </c>
      <c r="H88" s="1120" t="s">
        <v>2689</v>
      </c>
      <c r="I88" s="1118" t="s">
        <v>2686</v>
      </c>
      <c r="J88" s="1118">
        <v>48</v>
      </c>
      <c r="K88" s="1118">
        <v>47</v>
      </c>
      <c r="L88" s="1118">
        <v>9</v>
      </c>
      <c r="M88" s="1118">
        <v>1239</v>
      </c>
      <c r="N88" s="1118">
        <v>12129</v>
      </c>
      <c r="O88" s="1118">
        <v>1309</v>
      </c>
      <c r="P88" s="1121">
        <f t="shared" si="7"/>
        <v>33.230136986301368</v>
      </c>
      <c r="Q88" s="1122">
        <f t="shared" si="8"/>
        <v>0.69229452054794516</v>
      </c>
      <c r="R88" s="1123">
        <f t="shared" si="14"/>
        <v>9.5204081632653068</v>
      </c>
      <c r="S88" s="1118">
        <v>343</v>
      </c>
      <c r="T88" s="1122">
        <v>0.39299999999999996</v>
      </c>
      <c r="U88" s="1118">
        <v>170</v>
      </c>
      <c r="V88" s="1122">
        <f t="shared" si="15"/>
        <v>0.13720742534301855</v>
      </c>
      <c r="W88" s="1124"/>
      <c r="X88" s="1117">
        <v>0</v>
      </c>
      <c r="Z88" s="1100" t="s">
        <v>2840</v>
      </c>
      <c r="AA88" s="1100">
        <v>83</v>
      </c>
      <c r="AB88" s="1100">
        <f t="shared" si="13"/>
        <v>1</v>
      </c>
    </row>
    <row r="89" spans="1:28" ht="15" customHeight="1">
      <c r="A89" s="1117" t="s">
        <v>270</v>
      </c>
      <c r="B89" s="1125"/>
      <c r="C89" s="1118" t="s">
        <v>1065</v>
      </c>
      <c r="D89" s="1118" t="s">
        <v>20</v>
      </c>
      <c r="E89" s="1118" t="s">
        <v>476</v>
      </c>
      <c r="F89" s="1119" t="str">
        <f t="shared" si="11"/>
        <v>石川県立中央病院７階西病棟</v>
      </c>
      <c r="G89" s="1119">
        <f t="shared" si="12"/>
        <v>87</v>
      </c>
      <c r="H89" s="1120" t="s">
        <v>2732</v>
      </c>
      <c r="I89" s="1118" t="s">
        <v>2686</v>
      </c>
      <c r="J89" s="1118">
        <v>48</v>
      </c>
      <c r="K89" s="1118">
        <v>46</v>
      </c>
      <c r="L89" s="1118">
        <v>25</v>
      </c>
      <c r="M89" s="1118">
        <v>1554</v>
      </c>
      <c r="N89" s="1118">
        <v>13576</v>
      </c>
      <c r="O89" s="1118">
        <v>1797</v>
      </c>
      <c r="P89" s="1121">
        <f t="shared" si="7"/>
        <v>37.194520547945203</v>
      </c>
      <c r="Q89" s="1122">
        <f t="shared" si="8"/>
        <v>0.77488584474885847</v>
      </c>
      <c r="R89" s="1123">
        <f t="shared" si="14"/>
        <v>8.1026559236048943</v>
      </c>
      <c r="S89" s="1118">
        <v>349</v>
      </c>
      <c r="T89" s="1122">
        <v>0.4</v>
      </c>
      <c r="U89" s="1118">
        <v>230</v>
      </c>
      <c r="V89" s="1122">
        <f t="shared" si="15"/>
        <v>0.148005148005148</v>
      </c>
      <c r="W89" s="1124"/>
      <c r="X89" s="1117">
        <v>0</v>
      </c>
      <c r="Z89" s="1100" t="s">
        <v>2841</v>
      </c>
      <c r="AA89" s="1100">
        <v>84</v>
      </c>
      <c r="AB89" s="1100">
        <f t="shared" si="13"/>
        <v>1</v>
      </c>
    </row>
    <row r="90" spans="1:28" ht="15" customHeight="1">
      <c r="A90" s="1117" t="s">
        <v>270</v>
      </c>
      <c r="B90" s="1125"/>
      <c r="C90" s="1118" t="s">
        <v>1065</v>
      </c>
      <c r="D90" s="1118" t="s">
        <v>20</v>
      </c>
      <c r="E90" s="1118" t="s">
        <v>474</v>
      </c>
      <c r="F90" s="1119" t="str">
        <f t="shared" si="11"/>
        <v>石川県立中央病院７階東病棟</v>
      </c>
      <c r="G90" s="1119">
        <f t="shared" si="12"/>
        <v>88</v>
      </c>
      <c r="H90" s="1120" t="s">
        <v>2728</v>
      </c>
      <c r="I90" s="1118" t="s">
        <v>2686</v>
      </c>
      <c r="J90" s="1118">
        <v>48</v>
      </c>
      <c r="K90" s="1118">
        <v>48</v>
      </c>
      <c r="L90" s="1118">
        <v>16</v>
      </c>
      <c r="M90" s="1118">
        <v>1584</v>
      </c>
      <c r="N90" s="1118">
        <v>14133</v>
      </c>
      <c r="O90" s="1118">
        <v>1462</v>
      </c>
      <c r="P90" s="1121">
        <f t="shared" si="7"/>
        <v>38.720547945205482</v>
      </c>
      <c r="Q90" s="1122">
        <f t="shared" si="8"/>
        <v>0.80667808219178083</v>
      </c>
      <c r="R90" s="1123">
        <f t="shared" si="14"/>
        <v>9.2797110965200265</v>
      </c>
      <c r="S90" s="1118">
        <v>488</v>
      </c>
      <c r="T90" s="1122">
        <v>0.39100000000000001</v>
      </c>
      <c r="U90" s="1118">
        <v>218</v>
      </c>
      <c r="V90" s="1122">
        <f t="shared" si="15"/>
        <v>0.13762626262626262</v>
      </c>
      <c r="W90" s="1124"/>
      <c r="X90" s="1117">
        <v>0</v>
      </c>
      <c r="Z90" s="1100" t="s">
        <v>2832</v>
      </c>
      <c r="AA90" s="1100">
        <v>85</v>
      </c>
      <c r="AB90" s="1100">
        <f t="shared" si="13"/>
        <v>1</v>
      </c>
    </row>
    <row r="91" spans="1:28" ht="15" customHeight="1">
      <c r="A91" s="1117" t="s">
        <v>270</v>
      </c>
      <c r="B91" s="1125"/>
      <c r="C91" s="1118" t="s">
        <v>1065</v>
      </c>
      <c r="D91" s="1118" t="s">
        <v>20</v>
      </c>
      <c r="E91" s="1118" t="s">
        <v>468</v>
      </c>
      <c r="F91" s="1119" t="str">
        <f t="shared" si="11"/>
        <v>石川県立中央病院５階東病棟</v>
      </c>
      <c r="G91" s="1119">
        <f t="shared" si="12"/>
        <v>89</v>
      </c>
      <c r="H91" s="1120" t="s">
        <v>2708</v>
      </c>
      <c r="I91" s="1118" t="s">
        <v>2686</v>
      </c>
      <c r="J91" s="1118">
        <v>42</v>
      </c>
      <c r="K91" s="1118">
        <v>42</v>
      </c>
      <c r="L91" s="1118">
        <v>16</v>
      </c>
      <c r="M91" s="1118">
        <v>1802</v>
      </c>
      <c r="N91" s="1118">
        <v>12230</v>
      </c>
      <c r="O91" s="1118">
        <v>1637</v>
      </c>
      <c r="P91" s="1121">
        <f t="shared" si="7"/>
        <v>33.506849315068493</v>
      </c>
      <c r="Q91" s="1122">
        <f t="shared" si="8"/>
        <v>0.79778212654924985</v>
      </c>
      <c r="R91" s="1123">
        <f t="shared" si="14"/>
        <v>7.1125327129979645</v>
      </c>
      <c r="S91" s="1118">
        <v>548</v>
      </c>
      <c r="T91" s="1122">
        <v>0.31</v>
      </c>
      <c r="U91" s="1118">
        <v>293</v>
      </c>
      <c r="V91" s="1122">
        <f t="shared" si="15"/>
        <v>0.16259711431742507</v>
      </c>
      <c r="W91" s="1124"/>
      <c r="X91" s="1117">
        <v>0</v>
      </c>
      <c r="Z91" s="1100" t="s">
        <v>2831</v>
      </c>
      <c r="AA91" s="1100">
        <v>86</v>
      </c>
      <c r="AB91" s="1100">
        <f t="shared" si="13"/>
        <v>1</v>
      </c>
    </row>
    <row r="92" spans="1:28" ht="15" customHeight="1">
      <c r="A92" s="1117" t="s">
        <v>270</v>
      </c>
      <c r="B92" s="1125"/>
      <c r="C92" s="1118" t="s">
        <v>1065</v>
      </c>
      <c r="D92" s="1118" t="s">
        <v>20</v>
      </c>
      <c r="E92" s="1118" t="s">
        <v>472</v>
      </c>
      <c r="F92" s="1119" t="str">
        <f t="shared" si="11"/>
        <v>石川県立中央病院６階西病棟</v>
      </c>
      <c r="G92" s="1119">
        <f t="shared" si="12"/>
        <v>90</v>
      </c>
      <c r="H92" s="1120" t="s">
        <v>2742</v>
      </c>
      <c r="I92" s="1118" t="s">
        <v>2686</v>
      </c>
      <c r="J92" s="1118">
        <v>48</v>
      </c>
      <c r="K92" s="1118">
        <v>47</v>
      </c>
      <c r="L92" s="1118">
        <v>16</v>
      </c>
      <c r="M92" s="1118">
        <v>1985</v>
      </c>
      <c r="N92" s="1118">
        <v>12639</v>
      </c>
      <c r="O92" s="1118">
        <v>2022</v>
      </c>
      <c r="P92" s="1121">
        <f t="shared" si="7"/>
        <v>34.627397260273973</v>
      </c>
      <c r="Q92" s="1122">
        <f t="shared" si="8"/>
        <v>0.72140410958904111</v>
      </c>
      <c r="R92" s="1123">
        <f t="shared" si="14"/>
        <v>6.3084601946593457</v>
      </c>
      <c r="S92" s="1118">
        <v>349</v>
      </c>
      <c r="T92" s="1122">
        <v>0.47899999999999998</v>
      </c>
      <c r="U92" s="1118">
        <v>112</v>
      </c>
      <c r="V92" s="1122">
        <f t="shared" si="15"/>
        <v>5.6423173803526447E-2</v>
      </c>
      <c r="W92" s="1124"/>
      <c r="X92" s="1117">
        <v>0</v>
      </c>
      <c r="Z92" s="1100" t="s">
        <v>2830</v>
      </c>
      <c r="AA92" s="1100">
        <v>87</v>
      </c>
      <c r="AB92" s="1100">
        <f t="shared" si="13"/>
        <v>1</v>
      </c>
    </row>
    <row r="93" spans="1:28" ht="15" customHeight="1">
      <c r="A93" s="1117"/>
      <c r="B93" s="1125"/>
      <c r="C93" s="1118" t="s">
        <v>1224</v>
      </c>
      <c r="D93" s="1118" t="s">
        <v>37</v>
      </c>
      <c r="E93" s="1118" t="s">
        <v>496</v>
      </c>
      <c r="F93" s="1119" t="str">
        <f t="shared" si="11"/>
        <v>金沢医科大学病院病院1号棟11階病棟</v>
      </c>
      <c r="G93" s="1119">
        <f t="shared" si="12"/>
        <v>91</v>
      </c>
      <c r="H93" s="1120" t="s">
        <v>2708</v>
      </c>
      <c r="I93" s="1118" t="s">
        <v>2724</v>
      </c>
      <c r="J93" s="1118">
        <v>34</v>
      </c>
      <c r="K93" s="1118">
        <v>34</v>
      </c>
      <c r="L93" s="1118">
        <v>0</v>
      </c>
      <c r="M93" s="1118">
        <v>798</v>
      </c>
      <c r="N93" s="1118">
        <v>6430</v>
      </c>
      <c r="O93" s="1118">
        <v>798</v>
      </c>
      <c r="P93" s="1121">
        <f t="shared" si="7"/>
        <v>17.616438356164384</v>
      </c>
      <c r="Q93" s="1122">
        <f t="shared" si="8"/>
        <v>0.51813053988718771</v>
      </c>
      <c r="R93" s="1123">
        <f t="shared" si="14"/>
        <v>8.0576441102756888</v>
      </c>
      <c r="S93" s="1118">
        <v>16</v>
      </c>
      <c r="T93" s="1122">
        <v>0.26200000000000001</v>
      </c>
      <c r="U93" s="1118">
        <v>67</v>
      </c>
      <c r="V93" s="1122">
        <f t="shared" si="15"/>
        <v>8.3959899749373429E-2</v>
      </c>
      <c r="W93" s="1124"/>
      <c r="X93" s="1117"/>
      <c r="Z93" s="1100" t="s">
        <v>2829</v>
      </c>
      <c r="AA93" s="1100">
        <v>88</v>
      </c>
      <c r="AB93" s="1100">
        <f t="shared" si="13"/>
        <v>1</v>
      </c>
    </row>
    <row r="94" spans="1:28" ht="15" customHeight="1">
      <c r="A94" s="1117" t="s">
        <v>270</v>
      </c>
      <c r="B94" s="1125"/>
      <c r="C94" s="1118" t="s">
        <v>1224</v>
      </c>
      <c r="D94" s="1118" t="s">
        <v>37</v>
      </c>
      <c r="E94" s="1118" t="s">
        <v>497</v>
      </c>
      <c r="F94" s="1119" t="str">
        <f t="shared" si="11"/>
        <v>金沢医科大学病院病院1号棟10階東病棟</v>
      </c>
      <c r="G94" s="1119">
        <f t="shared" si="12"/>
        <v>92</v>
      </c>
      <c r="H94" s="1120" t="s">
        <v>2695</v>
      </c>
      <c r="I94" s="1118" t="s">
        <v>2724</v>
      </c>
      <c r="J94" s="1118">
        <v>53</v>
      </c>
      <c r="K94" s="1118">
        <v>53</v>
      </c>
      <c r="L94" s="1118">
        <v>0</v>
      </c>
      <c r="M94" s="1118">
        <v>1069</v>
      </c>
      <c r="N94" s="1118">
        <v>13479</v>
      </c>
      <c r="O94" s="1118">
        <v>1068</v>
      </c>
      <c r="P94" s="1121">
        <f t="shared" si="7"/>
        <v>36.92876712328767</v>
      </c>
      <c r="Q94" s="1122">
        <f t="shared" si="8"/>
        <v>0.69676919100542778</v>
      </c>
      <c r="R94" s="1123">
        <f t="shared" si="14"/>
        <v>12.614880673841835</v>
      </c>
      <c r="S94" s="1118">
        <v>104</v>
      </c>
      <c r="T94" s="1122">
        <v>0.27500000000000002</v>
      </c>
      <c r="U94" s="1118">
        <v>162</v>
      </c>
      <c r="V94" s="1122">
        <f t="shared" si="15"/>
        <v>0.15154349859681945</v>
      </c>
      <c r="W94" s="1124"/>
      <c r="X94" s="1117">
        <v>0</v>
      </c>
      <c r="Z94" s="1100" t="s">
        <v>2827</v>
      </c>
      <c r="AA94" s="1100">
        <v>89</v>
      </c>
      <c r="AB94" s="1100">
        <f t="shared" si="13"/>
        <v>1</v>
      </c>
    </row>
    <row r="95" spans="1:28" ht="15" customHeight="1">
      <c r="A95" s="1117" t="s">
        <v>270</v>
      </c>
      <c r="B95" s="1125"/>
      <c r="C95" s="1118" t="s">
        <v>1224</v>
      </c>
      <c r="D95" s="1118" t="s">
        <v>37</v>
      </c>
      <c r="E95" s="1118" t="s">
        <v>498</v>
      </c>
      <c r="F95" s="1119" t="str">
        <f t="shared" si="11"/>
        <v>金沢医科大学病院病院1号棟10階西病棟</v>
      </c>
      <c r="G95" s="1119">
        <f t="shared" si="12"/>
        <v>93</v>
      </c>
      <c r="H95" s="1120" t="s">
        <v>2731</v>
      </c>
      <c r="I95" s="1118" t="s">
        <v>2724</v>
      </c>
      <c r="J95" s="1118">
        <v>48</v>
      </c>
      <c r="K95" s="1118">
        <v>45</v>
      </c>
      <c r="L95" s="1118">
        <v>0</v>
      </c>
      <c r="M95" s="1118">
        <v>595</v>
      </c>
      <c r="N95" s="1118">
        <v>12950</v>
      </c>
      <c r="O95" s="1118">
        <v>607</v>
      </c>
      <c r="P95" s="1121">
        <f t="shared" si="7"/>
        <v>35.479452054794521</v>
      </c>
      <c r="Q95" s="1122">
        <f t="shared" si="8"/>
        <v>0.73915525114155256</v>
      </c>
      <c r="R95" s="1123">
        <f t="shared" si="14"/>
        <v>21.547420965058237</v>
      </c>
      <c r="S95" s="1118">
        <v>34</v>
      </c>
      <c r="T95" s="1122">
        <v>0.32799999999999996</v>
      </c>
      <c r="U95" s="1118">
        <v>185</v>
      </c>
      <c r="V95" s="1122">
        <f t="shared" si="15"/>
        <v>0.31092436974789917</v>
      </c>
      <c r="W95" s="1124"/>
      <c r="X95" s="1117">
        <v>0</v>
      </c>
      <c r="Z95" s="1100" t="s">
        <v>2828</v>
      </c>
      <c r="AA95" s="1100">
        <v>90</v>
      </c>
      <c r="AB95" s="1100">
        <f t="shared" si="13"/>
        <v>1</v>
      </c>
    </row>
    <row r="96" spans="1:28" ht="15" customHeight="1">
      <c r="A96" s="1117" t="s">
        <v>270</v>
      </c>
      <c r="B96" s="1125"/>
      <c r="C96" s="1118" t="s">
        <v>1224</v>
      </c>
      <c r="D96" s="1118" t="s">
        <v>37</v>
      </c>
      <c r="E96" s="1118" t="s">
        <v>499</v>
      </c>
      <c r="F96" s="1119" t="str">
        <f t="shared" si="11"/>
        <v>金沢医科大学病院病院1号棟9階東病棟</v>
      </c>
      <c r="G96" s="1119">
        <f t="shared" si="12"/>
        <v>94</v>
      </c>
      <c r="H96" s="1120" t="s">
        <v>2689</v>
      </c>
      <c r="I96" s="1118" t="s">
        <v>2724</v>
      </c>
      <c r="J96" s="1118">
        <v>49</v>
      </c>
      <c r="K96" s="1118">
        <v>49</v>
      </c>
      <c r="L96" s="1118">
        <v>0</v>
      </c>
      <c r="M96" s="1118">
        <v>546</v>
      </c>
      <c r="N96" s="1118">
        <v>14181</v>
      </c>
      <c r="O96" s="1118">
        <v>555</v>
      </c>
      <c r="P96" s="1121">
        <f t="shared" si="7"/>
        <v>38.852054794520548</v>
      </c>
      <c r="Q96" s="1122">
        <f t="shared" si="8"/>
        <v>0.79289907743919485</v>
      </c>
      <c r="R96" s="1123">
        <f t="shared" si="14"/>
        <v>25.760217983651227</v>
      </c>
      <c r="S96" s="1118">
        <v>24</v>
      </c>
      <c r="T96" s="1122">
        <v>0.33299999999999996</v>
      </c>
      <c r="U96" s="1118">
        <v>70</v>
      </c>
      <c r="V96" s="1122">
        <f t="shared" si="15"/>
        <v>0.12820512820512819</v>
      </c>
      <c r="W96" s="1124"/>
      <c r="X96" s="1117">
        <v>0</v>
      </c>
      <c r="Z96" s="1100" t="s">
        <v>2843</v>
      </c>
      <c r="AA96" s="1100">
        <v>91</v>
      </c>
      <c r="AB96" s="1100">
        <f t="shared" si="13"/>
        <v>1</v>
      </c>
    </row>
    <row r="97" spans="1:28" ht="15" customHeight="1">
      <c r="A97" s="1117" t="s">
        <v>270</v>
      </c>
      <c r="B97" s="1125"/>
      <c r="C97" s="1118" t="s">
        <v>1224</v>
      </c>
      <c r="D97" s="1118" t="s">
        <v>37</v>
      </c>
      <c r="E97" s="1118" t="s">
        <v>500</v>
      </c>
      <c r="F97" s="1119" t="str">
        <f t="shared" si="11"/>
        <v>金沢医科大学病院病院1号棟9階西病棟</v>
      </c>
      <c r="G97" s="1119">
        <f t="shared" si="12"/>
        <v>95</v>
      </c>
      <c r="H97" s="1120" t="s">
        <v>2747</v>
      </c>
      <c r="I97" s="1118" t="s">
        <v>2724</v>
      </c>
      <c r="J97" s="1118">
        <v>47</v>
      </c>
      <c r="K97" s="1118">
        <v>47</v>
      </c>
      <c r="L97" s="1118">
        <v>0</v>
      </c>
      <c r="M97" s="1118">
        <v>870</v>
      </c>
      <c r="N97" s="1118">
        <v>10896</v>
      </c>
      <c r="O97" s="1118">
        <v>877</v>
      </c>
      <c r="P97" s="1121">
        <f t="shared" si="7"/>
        <v>29.852054794520548</v>
      </c>
      <c r="Q97" s="1122">
        <f t="shared" si="8"/>
        <v>0.63515010201107547</v>
      </c>
      <c r="R97" s="1123">
        <f t="shared" si="14"/>
        <v>12.473955352032055</v>
      </c>
      <c r="S97" s="1118">
        <v>61</v>
      </c>
      <c r="T97" s="1122">
        <v>0.29499999999999998</v>
      </c>
      <c r="U97" s="1118">
        <v>170</v>
      </c>
      <c r="V97" s="1122">
        <f t="shared" si="15"/>
        <v>0.19540229885057472</v>
      </c>
      <c r="W97" s="1124"/>
      <c r="X97" s="1117">
        <v>0</v>
      </c>
      <c r="Z97" s="1100" t="s">
        <v>2844</v>
      </c>
      <c r="AA97" s="1100">
        <v>92</v>
      </c>
      <c r="AB97" s="1100">
        <f t="shared" si="13"/>
        <v>1</v>
      </c>
    </row>
    <row r="98" spans="1:28" ht="15" customHeight="1">
      <c r="A98" s="1117" t="s">
        <v>270</v>
      </c>
      <c r="B98" s="1125"/>
      <c r="C98" s="1118" t="s">
        <v>1224</v>
      </c>
      <c r="D98" s="1118" t="s">
        <v>37</v>
      </c>
      <c r="E98" s="1118" t="s">
        <v>501</v>
      </c>
      <c r="F98" s="1119" t="str">
        <f t="shared" si="11"/>
        <v>金沢医科大学病院病院1号棟8階東病棟</v>
      </c>
      <c r="G98" s="1119">
        <f t="shared" si="12"/>
        <v>96</v>
      </c>
      <c r="H98" s="1120" t="s">
        <v>2732</v>
      </c>
      <c r="I98" s="1118" t="s">
        <v>2724</v>
      </c>
      <c r="J98" s="1118">
        <v>50</v>
      </c>
      <c r="K98" s="1118">
        <v>45</v>
      </c>
      <c r="L98" s="1118">
        <v>0</v>
      </c>
      <c r="M98" s="1118">
        <v>949</v>
      </c>
      <c r="N98" s="1118">
        <v>11488</v>
      </c>
      <c r="O98" s="1118">
        <v>961</v>
      </c>
      <c r="P98" s="1121">
        <f t="shared" si="7"/>
        <v>31.473972602739725</v>
      </c>
      <c r="Q98" s="1122">
        <f t="shared" si="8"/>
        <v>0.6294794520547945</v>
      </c>
      <c r="R98" s="1123">
        <f t="shared" si="14"/>
        <v>12.029319371727748</v>
      </c>
      <c r="S98" s="1118">
        <v>73</v>
      </c>
      <c r="T98" s="1122">
        <v>0.41299999999999998</v>
      </c>
      <c r="U98" s="1118">
        <v>153</v>
      </c>
      <c r="V98" s="1122">
        <f t="shared" si="15"/>
        <v>0.16122233930453109</v>
      </c>
      <c r="W98" s="1124"/>
      <c r="X98" s="1117">
        <v>0</v>
      </c>
      <c r="Z98" s="1100" t="s">
        <v>2845</v>
      </c>
      <c r="AA98" s="1100">
        <v>93</v>
      </c>
      <c r="AB98" s="1100">
        <f t="shared" si="13"/>
        <v>1</v>
      </c>
    </row>
    <row r="99" spans="1:28" ht="15" customHeight="1">
      <c r="A99" s="1117" t="s">
        <v>270</v>
      </c>
      <c r="B99" s="1125"/>
      <c r="C99" s="1118" t="s">
        <v>1224</v>
      </c>
      <c r="D99" s="1118" t="s">
        <v>37</v>
      </c>
      <c r="E99" s="1118" t="s">
        <v>502</v>
      </c>
      <c r="F99" s="1119" t="str">
        <f t="shared" si="11"/>
        <v>金沢医科大学病院病院1号棟8階西病棟</v>
      </c>
      <c r="G99" s="1119">
        <f t="shared" si="12"/>
        <v>97</v>
      </c>
      <c r="H99" s="1120" t="s">
        <v>2732</v>
      </c>
      <c r="I99" s="1118" t="s">
        <v>2724</v>
      </c>
      <c r="J99" s="1118">
        <v>48</v>
      </c>
      <c r="K99" s="1118">
        <v>46</v>
      </c>
      <c r="L99" s="1118">
        <v>0</v>
      </c>
      <c r="M99" s="1118">
        <v>922</v>
      </c>
      <c r="N99" s="1118">
        <v>12075</v>
      </c>
      <c r="O99" s="1118">
        <v>930</v>
      </c>
      <c r="P99" s="1121">
        <f t="shared" si="7"/>
        <v>33.082191780821915</v>
      </c>
      <c r="Q99" s="1122">
        <f t="shared" si="8"/>
        <v>0.68921232876712324</v>
      </c>
      <c r="R99" s="1123">
        <f t="shared" si="14"/>
        <v>13.039956803455723</v>
      </c>
      <c r="S99" s="1118">
        <v>137</v>
      </c>
      <c r="T99" s="1122">
        <v>0.37200000000000005</v>
      </c>
      <c r="U99" s="1118">
        <v>263</v>
      </c>
      <c r="V99" s="1122">
        <f t="shared" si="15"/>
        <v>0.28524945770065074</v>
      </c>
      <c r="W99" s="1124"/>
      <c r="X99" s="1117">
        <v>0</v>
      </c>
      <c r="Z99" s="1100" t="s">
        <v>2846</v>
      </c>
      <c r="AA99" s="1100">
        <v>94</v>
      </c>
      <c r="AB99" s="1100">
        <f t="shared" si="13"/>
        <v>1</v>
      </c>
    </row>
    <row r="100" spans="1:28" ht="15" customHeight="1">
      <c r="A100" s="1117" t="s">
        <v>270</v>
      </c>
      <c r="B100" s="1125"/>
      <c r="C100" s="1118" t="s">
        <v>1224</v>
      </c>
      <c r="D100" s="1118" t="s">
        <v>37</v>
      </c>
      <c r="E100" s="1118" t="s">
        <v>503</v>
      </c>
      <c r="F100" s="1119" t="str">
        <f t="shared" si="11"/>
        <v>金沢医科大学病院病院1号棟7階東病棟</v>
      </c>
      <c r="G100" s="1119">
        <f t="shared" si="12"/>
        <v>98</v>
      </c>
      <c r="H100" s="1120" t="s">
        <v>2708</v>
      </c>
      <c r="I100" s="1118" t="s">
        <v>2724</v>
      </c>
      <c r="J100" s="1118">
        <v>38</v>
      </c>
      <c r="K100" s="1118">
        <v>38</v>
      </c>
      <c r="L100" s="1118">
        <v>0</v>
      </c>
      <c r="M100" s="1118">
        <v>801</v>
      </c>
      <c r="N100" s="1118">
        <v>10861</v>
      </c>
      <c r="O100" s="1118">
        <v>808</v>
      </c>
      <c r="P100" s="1121">
        <f t="shared" si="7"/>
        <v>29.756164383561643</v>
      </c>
      <c r="Q100" s="1122">
        <f t="shared" si="8"/>
        <v>0.78305695746214854</v>
      </c>
      <c r="R100" s="1123">
        <f t="shared" si="14"/>
        <v>13.500310752019889</v>
      </c>
      <c r="S100" s="1118">
        <v>105</v>
      </c>
      <c r="T100" s="1122">
        <v>0.35399999999999998</v>
      </c>
      <c r="U100" s="1118">
        <v>349</v>
      </c>
      <c r="V100" s="1122">
        <f t="shared" si="15"/>
        <v>0.43570536828963796</v>
      </c>
      <c r="W100" s="1124"/>
      <c r="X100" s="1117">
        <v>0</v>
      </c>
      <c r="Z100" s="1100" t="s">
        <v>2847</v>
      </c>
      <c r="AA100" s="1100">
        <v>95</v>
      </c>
      <c r="AB100" s="1100">
        <f t="shared" si="13"/>
        <v>1</v>
      </c>
    </row>
    <row r="101" spans="1:28" ht="15" customHeight="1">
      <c r="A101" s="1117" t="s">
        <v>270</v>
      </c>
      <c r="B101" s="1125"/>
      <c r="C101" s="1118" t="s">
        <v>1224</v>
      </c>
      <c r="D101" s="1118" t="s">
        <v>37</v>
      </c>
      <c r="E101" s="1118" t="s">
        <v>504</v>
      </c>
      <c r="F101" s="1119" t="str">
        <f t="shared" si="11"/>
        <v>金沢医科大学病院病院1号棟7階西病棟</v>
      </c>
      <c r="G101" s="1119">
        <f t="shared" si="12"/>
        <v>99</v>
      </c>
      <c r="H101" s="1120" t="s">
        <v>2684</v>
      </c>
      <c r="I101" s="1118" t="s">
        <v>2724</v>
      </c>
      <c r="J101" s="1118">
        <v>47</v>
      </c>
      <c r="K101" s="1118">
        <v>46</v>
      </c>
      <c r="L101" s="1118">
        <v>0</v>
      </c>
      <c r="M101" s="1118">
        <v>726</v>
      </c>
      <c r="N101" s="1118">
        <v>11473</v>
      </c>
      <c r="O101" s="1118">
        <v>738</v>
      </c>
      <c r="P101" s="1121">
        <f t="shared" si="7"/>
        <v>31.432876712328767</v>
      </c>
      <c r="Q101" s="1122">
        <f t="shared" si="8"/>
        <v>0.66878461090061203</v>
      </c>
      <c r="R101" s="1123">
        <f t="shared" si="14"/>
        <v>15.673497267759563</v>
      </c>
      <c r="S101" s="1118">
        <v>80</v>
      </c>
      <c r="T101" s="1122">
        <v>0.29399999999999998</v>
      </c>
      <c r="U101" s="1118">
        <v>84</v>
      </c>
      <c r="V101" s="1122">
        <f t="shared" si="15"/>
        <v>0.11570247933884298</v>
      </c>
      <c r="W101" s="1124"/>
      <c r="X101" s="1117">
        <v>0</v>
      </c>
      <c r="Z101" s="1100" t="s">
        <v>2848</v>
      </c>
      <c r="AA101" s="1100">
        <v>96</v>
      </c>
      <c r="AB101" s="1100">
        <f t="shared" si="13"/>
        <v>1</v>
      </c>
    </row>
    <row r="102" spans="1:28" ht="15" customHeight="1">
      <c r="A102" s="1117" t="s">
        <v>270</v>
      </c>
      <c r="B102" s="1125"/>
      <c r="C102" s="1118" t="s">
        <v>1224</v>
      </c>
      <c r="D102" s="1118" t="s">
        <v>37</v>
      </c>
      <c r="E102" s="1118" t="s">
        <v>505</v>
      </c>
      <c r="F102" s="1119" t="str">
        <f t="shared" si="11"/>
        <v>金沢医科大学病院病院1号棟6階東病棟</v>
      </c>
      <c r="G102" s="1119">
        <f t="shared" si="12"/>
        <v>100</v>
      </c>
      <c r="H102" s="1120" t="s">
        <v>2688</v>
      </c>
      <c r="I102" s="1118" t="s">
        <v>2724</v>
      </c>
      <c r="J102" s="1118">
        <v>45</v>
      </c>
      <c r="K102" s="1118">
        <v>41</v>
      </c>
      <c r="L102" s="1118">
        <v>0</v>
      </c>
      <c r="M102" s="1118">
        <v>518</v>
      </c>
      <c r="N102" s="1118">
        <v>10363</v>
      </c>
      <c r="O102" s="1118">
        <v>536</v>
      </c>
      <c r="P102" s="1121">
        <f t="shared" si="7"/>
        <v>28.391780821917809</v>
      </c>
      <c r="Q102" s="1122">
        <f t="shared" si="8"/>
        <v>0.6309284627092846</v>
      </c>
      <c r="R102" s="1123">
        <f t="shared" si="14"/>
        <v>19.664136622390892</v>
      </c>
      <c r="S102" s="1118">
        <v>265</v>
      </c>
      <c r="T102" s="1122">
        <v>0.27300000000000002</v>
      </c>
      <c r="U102" s="1118">
        <v>50</v>
      </c>
      <c r="V102" s="1122">
        <f t="shared" si="15"/>
        <v>9.6525096525096526E-2</v>
      </c>
      <c r="W102" s="1124"/>
      <c r="X102" s="1117">
        <v>0</v>
      </c>
      <c r="Z102" s="1100" t="s">
        <v>2849</v>
      </c>
      <c r="AA102" s="1100">
        <v>97</v>
      </c>
      <c r="AB102" s="1100">
        <f t="shared" si="13"/>
        <v>1</v>
      </c>
    </row>
    <row r="103" spans="1:28" ht="15" customHeight="1">
      <c r="A103" s="1117" t="s">
        <v>270</v>
      </c>
      <c r="B103" s="1125"/>
      <c r="C103" s="1118" t="s">
        <v>1224</v>
      </c>
      <c r="D103" s="1118" t="s">
        <v>37</v>
      </c>
      <c r="E103" s="1118" t="s">
        <v>510</v>
      </c>
      <c r="F103" s="1119" t="str">
        <f t="shared" si="11"/>
        <v>金沢医科大学病院病院1号棟4階東病棟</v>
      </c>
      <c r="G103" s="1119">
        <f t="shared" si="12"/>
        <v>101</v>
      </c>
      <c r="H103" s="1120" t="s">
        <v>2715</v>
      </c>
      <c r="I103" s="1118" t="s">
        <v>2724</v>
      </c>
      <c r="J103" s="1118">
        <v>37</v>
      </c>
      <c r="K103" s="1118">
        <v>32</v>
      </c>
      <c r="L103" s="1118">
        <v>0</v>
      </c>
      <c r="M103" s="1118">
        <v>951</v>
      </c>
      <c r="N103" s="1118">
        <v>6566</v>
      </c>
      <c r="O103" s="1118">
        <v>945</v>
      </c>
      <c r="P103" s="1121">
        <f t="shared" si="7"/>
        <v>17.989041095890411</v>
      </c>
      <c r="Q103" s="1122">
        <f t="shared" si="8"/>
        <v>0.48619029988893003</v>
      </c>
      <c r="R103" s="1123">
        <f t="shared" si="14"/>
        <v>6.9261603375527425</v>
      </c>
      <c r="S103" s="1118">
        <v>43</v>
      </c>
      <c r="T103" s="1122">
        <v>0</v>
      </c>
      <c r="U103" s="1118">
        <v>77</v>
      </c>
      <c r="V103" s="1122">
        <f t="shared" si="15"/>
        <v>8.0967402733964244E-2</v>
      </c>
      <c r="W103" s="1124"/>
      <c r="X103" s="1117">
        <v>0</v>
      </c>
      <c r="Z103" s="1100" t="s">
        <v>2850</v>
      </c>
      <c r="AA103" s="1100">
        <v>98</v>
      </c>
      <c r="AB103" s="1100">
        <f t="shared" si="13"/>
        <v>1</v>
      </c>
    </row>
    <row r="104" spans="1:28" ht="15" customHeight="1">
      <c r="A104" s="1117" t="s">
        <v>270</v>
      </c>
      <c r="B104" s="1125"/>
      <c r="C104" s="1118" t="s">
        <v>1224</v>
      </c>
      <c r="D104" s="1118" t="s">
        <v>37</v>
      </c>
      <c r="E104" s="1118" t="s">
        <v>506</v>
      </c>
      <c r="F104" s="1119" t="str">
        <f t="shared" si="11"/>
        <v>金沢医科大学病院病院1号棟6階西病棟</v>
      </c>
      <c r="G104" s="1119">
        <f t="shared" si="12"/>
        <v>102</v>
      </c>
      <c r="H104" s="1120" t="s">
        <v>2748</v>
      </c>
      <c r="I104" s="1118" t="s">
        <v>2724</v>
      </c>
      <c r="J104" s="1118">
        <v>45</v>
      </c>
      <c r="K104" s="1118">
        <v>45</v>
      </c>
      <c r="L104" s="1118">
        <v>0</v>
      </c>
      <c r="M104" s="1118">
        <v>975</v>
      </c>
      <c r="N104" s="1118">
        <v>11134</v>
      </c>
      <c r="O104" s="1118">
        <v>985</v>
      </c>
      <c r="P104" s="1121">
        <f t="shared" si="7"/>
        <v>30.504109589041096</v>
      </c>
      <c r="Q104" s="1122">
        <f t="shared" si="8"/>
        <v>0.67786910197869099</v>
      </c>
      <c r="R104" s="1123">
        <f t="shared" si="14"/>
        <v>11.361224489795918</v>
      </c>
      <c r="S104" s="1118">
        <v>180</v>
      </c>
      <c r="T104" s="1122">
        <v>0.22399999999999998</v>
      </c>
      <c r="U104" s="1118">
        <v>51</v>
      </c>
      <c r="V104" s="1122">
        <f t="shared" si="15"/>
        <v>5.2307692307692305E-2</v>
      </c>
      <c r="W104" s="1124"/>
      <c r="X104" s="1117">
        <v>0</v>
      </c>
      <c r="Z104" s="1100" t="s">
        <v>2851</v>
      </c>
      <c r="AA104" s="1100">
        <v>99</v>
      </c>
      <c r="AB104" s="1100">
        <f t="shared" si="13"/>
        <v>1</v>
      </c>
    </row>
    <row r="105" spans="1:28" ht="15" customHeight="1">
      <c r="A105" s="1117" t="s">
        <v>270</v>
      </c>
      <c r="B105" s="1125"/>
      <c r="C105" s="1118" t="s">
        <v>1224</v>
      </c>
      <c r="D105" s="1118" t="s">
        <v>37</v>
      </c>
      <c r="E105" s="1118" t="s">
        <v>508</v>
      </c>
      <c r="F105" s="1119" t="str">
        <f t="shared" si="11"/>
        <v>金沢医科大学病院病院1号棟5階東病棟</v>
      </c>
      <c r="G105" s="1119">
        <f t="shared" si="12"/>
        <v>103</v>
      </c>
      <c r="H105" s="1120" t="s">
        <v>2749</v>
      </c>
      <c r="I105" s="1118" t="s">
        <v>2724</v>
      </c>
      <c r="J105" s="1118">
        <v>29</v>
      </c>
      <c r="K105" s="1118">
        <v>29</v>
      </c>
      <c r="L105" s="1118">
        <v>0</v>
      </c>
      <c r="M105" s="1118">
        <v>406</v>
      </c>
      <c r="N105" s="1118">
        <v>8722</v>
      </c>
      <c r="O105" s="1118">
        <v>420</v>
      </c>
      <c r="P105" s="1121">
        <f t="shared" si="7"/>
        <v>23.895890410958906</v>
      </c>
      <c r="Q105" s="1122">
        <f t="shared" si="8"/>
        <v>0.82399622106754844</v>
      </c>
      <c r="R105" s="1123">
        <f t="shared" si="14"/>
        <v>21.118644067796609</v>
      </c>
      <c r="S105" s="1118">
        <v>49</v>
      </c>
      <c r="T105" s="1122">
        <v>0.18</v>
      </c>
      <c r="U105" s="1118">
        <v>85</v>
      </c>
      <c r="V105" s="1122">
        <f t="shared" si="15"/>
        <v>0.20935960591133004</v>
      </c>
      <c r="W105" s="1124"/>
      <c r="X105" s="1117">
        <v>0</v>
      </c>
      <c r="Z105" s="1100" t="s">
        <v>2852</v>
      </c>
      <c r="AA105" s="1100">
        <v>100</v>
      </c>
      <c r="AB105" s="1100">
        <f t="shared" si="13"/>
        <v>1</v>
      </c>
    </row>
    <row r="106" spans="1:28" ht="15" customHeight="1">
      <c r="A106" s="1117" t="s">
        <v>270</v>
      </c>
      <c r="B106" s="1125"/>
      <c r="C106" s="1118" t="s">
        <v>1224</v>
      </c>
      <c r="D106" s="1118" t="s">
        <v>37</v>
      </c>
      <c r="E106" s="1118" t="s">
        <v>509</v>
      </c>
      <c r="F106" s="1119" t="str">
        <f t="shared" si="11"/>
        <v>金沢医科大学病院病院1号棟5階西病棟</v>
      </c>
      <c r="G106" s="1119">
        <f t="shared" si="12"/>
        <v>104</v>
      </c>
      <c r="H106" s="1120" t="s">
        <v>2727</v>
      </c>
      <c r="I106" s="1118" t="s">
        <v>2724</v>
      </c>
      <c r="J106" s="1118">
        <v>42</v>
      </c>
      <c r="K106" s="1118">
        <v>42</v>
      </c>
      <c r="L106" s="1118">
        <v>0</v>
      </c>
      <c r="M106" s="1118">
        <v>925</v>
      </c>
      <c r="N106" s="1118">
        <v>11902</v>
      </c>
      <c r="O106" s="1118">
        <v>927</v>
      </c>
      <c r="P106" s="1121">
        <f t="shared" si="7"/>
        <v>32.608219178082194</v>
      </c>
      <c r="Q106" s="1122">
        <f t="shared" si="8"/>
        <v>0.7763861709067188</v>
      </c>
      <c r="R106" s="1123">
        <f t="shared" si="14"/>
        <v>12.853131749460044</v>
      </c>
      <c r="S106" s="1118">
        <v>25</v>
      </c>
      <c r="T106" s="1122">
        <v>0.314</v>
      </c>
      <c r="U106" s="1118">
        <v>143</v>
      </c>
      <c r="V106" s="1122">
        <f t="shared" si="15"/>
        <v>0.1545945945945946</v>
      </c>
      <c r="W106" s="1124"/>
      <c r="X106" s="1117">
        <v>0</v>
      </c>
      <c r="Z106" s="1100" t="s">
        <v>2856</v>
      </c>
      <c r="AA106" s="1100">
        <v>101</v>
      </c>
      <c r="AB106" s="1100">
        <f t="shared" si="13"/>
        <v>1</v>
      </c>
    </row>
    <row r="107" spans="1:28" ht="15" customHeight="1">
      <c r="A107" s="1117" t="s">
        <v>270</v>
      </c>
      <c r="B107" s="1125"/>
      <c r="C107" s="1118" t="s">
        <v>1224</v>
      </c>
      <c r="D107" s="1118" t="s">
        <v>37</v>
      </c>
      <c r="E107" s="1118" t="s">
        <v>511</v>
      </c>
      <c r="F107" s="1119" t="str">
        <f t="shared" si="11"/>
        <v>金沢医科大学病院病院1号棟　新生児集中治療センター</v>
      </c>
      <c r="G107" s="1119">
        <f t="shared" si="12"/>
        <v>105</v>
      </c>
      <c r="H107" s="1120" t="s">
        <v>2715</v>
      </c>
      <c r="I107" s="1118" t="s">
        <v>2750</v>
      </c>
      <c r="J107" s="1118">
        <v>6</v>
      </c>
      <c r="K107" s="1118">
        <v>6</v>
      </c>
      <c r="L107" s="1118">
        <v>0</v>
      </c>
      <c r="M107" s="1118">
        <v>51</v>
      </c>
      <c r="N107" s="1118">
        <v>1553</v>
      </c>
      <c r="O107" s="1118">
        <v>51</v>
      </c>
      <c r="P107" s="1121">
        <f t="shared" si="7"/>
        <v>4.2547945205479456</v>
      </c>
      <c r="Q107" s="1122">
        <f t="shared" si="8"/>
        <v>0.70913242009132416</v>
      </c>
      <c r="R107" s="1123">
        <f t="shared" si="14"/>
        <v>30.450980392156861</v>
      </c>
      <c r="S107" s="1118">
        <v>13</v>
      </c>
      <c r="T107" s="1122">
        <v>0</v>
      </c>
      <c r="U107" s="1118">
        <v>8</v>
      </c>
      <c r="V107" s="1122">
        <f t="shared" si="15"/>
        <v>0.15686274509803921</v>
      </c>
      <c r="W107" s="1124"/>
      <c r="X107" s="1117">
        <v>0</v>
      </c>
      <c r="Z107" s="1100" t="s">
        <v>2853</v>
      </c>
      <c r="AA107" s="1100">
        <v>102</v>
      </c>
      <c r="AB107" s="1100">
        <f t="shared" si="13"/>
        <v>1</v>
      </c>
    </row>
    <row r="108" spans="1:28" ht="15" customHeight="1">
      <c r="A108" s="1117" t="s">
        <v>270</v>
      </c>
      <c r="B108" s="1125"/>
      <c r="C108" s="1118" t="s">
        <v>1224</v>
      </c>
      <c r="D108" s="1118" t="s">
        <v>37</v>
      </c>
      <c r="E108" s="1118" t="s">
        <v>513</v>
      </c>
      <c r="F108" s="1119" t="str">
        <f t="shared" si="11"/>
        <v>金沢医科大学病院病院1号棟　新生児治療回復室</v>
      </c>
      <c r="G108" s="1119">
        <f t="shared" si="12"/>
        <v>106</v>
      </c>
      <c r="H108" s="1120" t="s">
        <v>2715</v>
      </c>
      <c r="I108" s="1118" t="s">
        <v>2738</v>
      </c>
      <c r="J108" s="1118">
        <v>7</v>
      </c>
      <c r="K108" s="1118">
        <v>7</v>
      </c>
      <c r="L108" s="1118">
        <v>0</v>
      </c>
      <c r="M108" s="1118">
        <v>23</v>
      </c>
      <c r="N108" s="1118">
        <v>1448</v>
      </c>
      <c r="O108" s="1118">
        <v>22</v>
      </c>
      <c r="P108" s="1121">
        <f t="shared" si="7"/>
        <v>3.967123287671233</v>
      </c>
      <c r="Q108" s="1122">
        <f t="shared" si="8"/>
        <v>0.56673189823874759</v>
      </c>
      <c r="R108" s="1123">
        <f t="shared" si="14"/>
        <v>64.355555555555554</v>
      </c>
      <c r="S108" s="1118">
        <v>0</v>
      </c>
      <c r="T108" s="1122">
        <v>0</v>
      </c>
      <c r="U108" s="1118">
        <v>23</v>
      </c>
      <c r="V108" s="1122">
        <f t="shared" si="15"/>
        <v>1</v>
      </c>
      <c r="W108" s="1124"/>
      <c r="X108" s="1117">
        <v>0</v>
      </c>
      <c r="Z108" s="1100" t="s">
        <v>2854</v>
      </c>
      <c r="AA108" s="1100">
        <v>103</v>
      </c>
      <c r="AB108" s="1100">
        <f t="shared" si="13"/>
        <v>1</v>
      </c>
    </row>
    <row r="109" spans="1:28" ht="15" customHeight="1">
      <c r="A109" s="1117" t="s">
        <v>270</v>
      </c>
      <c r="B109" s="1125"/>
      <c r="C109" s="1118" t="s">
        <v>1224</v>
      </c>
      <c r="D109" s="1118" t="s">
        <v>37</v>
      </c>
      <c r="E109" s="1118" t="s">
        <v>514</v>
      </c>
      <c r="F109" s="1119" t="str">
        <f t="shared" si="11"/>
        <v>金沢医科大学病院病院1号棟4階西病棟</v>
      </c>
      <c r="G109" s="1119">
        <f t="shared" si="12"/>
        <v>107</v>
      </c>
      <c r="H109" s="1120" t="s">
        <v>2746</v>
      </c>
      <c r="I109" s="1118" t="s">
        <v>2724</v>
      </c>
      <c r="J109" s="1118">
        <v>21</v>
      </c>
      <c r="K109" s="1118">
        <v>21</v>
      </c>
      <c r="L109" s="1118">
        <v>0</v>
      </c>
      <c r="M109" s="1118">
        <v>640</v>
      </c>
      <c r="N109" s="1118">
        <v>4977</v>
      </c>
      <c r="O109" s="1118">
        <v>645</v>
      </c>
      <c r="P109" s="1121">
        <f t="shared" ref="P109:P172" si="16">N109/365</f>
        <v>13.635616438356164</v>
      </c>
      <c r="Q109" s="1122">
        <f t="shared" ref="Q109:Q172" si="17">N109/(J109*365)</f>
        <v>0.64931506849315068</v>
      </c>
      <c r="R109" s="1123">
        <f t="shared" ref="R109:R125" si="18">N109/((M109+O109)/2)</f>
        <v>7.7463035019455253</v>
      </c>
      <c r="S109" s="1118">
        <v>10</v>
      </c>
      <c r="T109" s="1122">
        <v>0.35</v>
      </c>
      <c r="U109" s="1118">
        <v>100</v>
      </c>
      <c r="V109" s="1122">
        <f t="shared" ref="V109:V125" si="19">U109/M109</f>
        <v>0.15625</v>
      </c>
      <c r="W109" s="1124"/>
      <c r="X109" s="1117">
        <v>0</v>
      </c>
      <c r="Z109" s="1100" t="s">
        <v>2855</v>
      </c>
      <c r="AA109" s="1100">
        <v>104</v>
      </c>
      <c r="AB109" s="1100">
        <f t="shared" si="13"/>
        <v>1</v>
      </c>
    </row>
    <row r="110" spans="1:28" ht="15" customHeight="1">
      <c r="A110" s="1117" t="s">
        <v>270</v>
      </c>
      <c r="B110" s="1125"/>
      <c r="C110" s="1118" t="s">
        <v>1224</v>
      </c>
      <c r="D110" s="1118" t="s">
        <v>37</v>
      </c>
      <c r="E110" s="1118" t="s">
        <v>516</v>
      </c>
      <c r="F110" s="1119" t="str">
        <f t="shared" si="11"/>
        <v>金沢医科大学病院病院1号棟　集中治療センター</v>
      </c>
      <c r="G110" s="1119">
        <f t="shared" si="12"/>
        <v>108</v>
      </c>
      <c r="H110" s="1120" t="s">
        <v>2732</v>
      </c>
      <c r="I110" s="1118" t="s">
        <v>2685</v>
      </c>
      <c r="J110" s="1118">
        <v>10</v>
      </c>
      <c r="K110" s="1118">
        <v>10</v>
      </c>
      <c r="L110" s="1118">
        <v>0</v>
      </c>
      <c r="M110" s="1118">
        <v>997</v>
      </c>
      <c r="N110" s="1118">
        <v>2330</v>
      </c>
      <c r="O110" s="1118">
        <v>994</v>
      </c>
      <c r="P110" s="1121">
        <f t="shared" si="16"/>
        <v>6.3835616438356162</v>
      </c>
      <c r="Q110" s="1122">
        <f t="shared" si="17"/>
        <v>0.63835616438356169</v>
      </c>
      <c r="R110" s="1123">
        <f t="shared" si="18"/>
        <v>2.3405323957810147</v>
      </c>
      <c r="S110" s="1118">
        <v>119</v>
      </c>
      <c r="T110" s="1122">
        <v>0</v>
      </c>
      <c r="U110" s="1118">
        <v>856</v>
      </c>
      <c r="V110" s="1122">
        <f t="shared" si="19"/>
        <v>0.85857572718154462</v>
      </c>
      <c r="W110" s="1124"/>
      <c r="X110" s="1117">
        <v>0</v>
      </c>
      <c r="Z110" s="1100" t="s">
        <v>2857</v>
      </c>
      <c r="AA110" s="1100">
        <v>105</v>
      </c>
      <c r="AB110" s="1100">
        <f t="shared" si="13"/>
        <v>1</v>
      </c>
    </row>
    <row r="111" spans="1:28" ht="15" customHeight="1">
      <c r="A111" s="1117" t="s">
        <v>270</v>
      </c>
      <c r="B111" s="1125"/>
      <c r="C111" s="1118" t="s">
        <v>1224</v>
      </c>
      <c r="D111" s="1118" t="s">
        <v>37</v>
      </c>
      <c r="E111" s="1177" t="s">
        <v>517</v>
      </c>
      <c r="F111" s="1119" t="str">
        <f t="shared" si="11"/>
        <v>金沢医科大学病院病院1号棟　ハートセンター</v>
      </c>
      <c r="G111" s="1119">
        <f t="shared" si="12"/>
        <v>109</v>
      </c>
      <c r="H111" s="1120" t="s">
        <v>2695</v>
      </c>
      <c r="I111" s="1118" t="s">
        <v>2751</v>
      </c>
      <c r="J111" s="1118">
        <v>10</v>
      </c>
      <c r="K111" s="1118">
        <v>10</v>
      </c>
      <c r="L111" s="1118">
        <v>0</v>
      </c>
      <c r="M111" s="1118">
        <v>387</v>
      </c>
      <c r="N111" s="1118">
        <v>2171</v>
      </c>
      <c r="O111" s="1118">
        <v>388</v>
      </c>
      <c r="P111" s="1121">
        <f t="shared" si="16"/>
        <v>5.9479452054794519</v>
      </c>
      <c r="Q111" s="1122">
        <f t="shared" si="17"/>
        <v>0.59479452054794524</v>
      </c>
      <c r="R111" s="1123">
        <f t="shared" si="18"/>
        <v>5.6025806451612903</v>
      </c>
      <c r="S111" s="1118">
        <v>139</v>
      </c>
      <c r="T111" s="1122">
        <v>0</v>
      </c>
      <c r="U111" s="1118">
        <v>229</v>
      </c>
      <c r="V111" s="1122">
        <f t="shared" si="19"/>
        <v>0.59173126614987082</v>
      </c>
      <c r="W111" s="1124"/>
      <c r="X111" s="1117">
        <v>0</v>
      </c>
      <c r="Z111" s="1100" t="s">
        <v>2858</v>
      </c>
      <c r="AA111" s="1100">
        <v>106</v>
      </c>
      <c r="AB111" s="1100">
        <f t="shared" si="13"/>
        <v>1</v>
      </c>
    </row>
    <row r="112" spans="1:28" ht="15" customHeight="1">
      <c r="A112" s="1117" t="s">
        <v>270</v>
      </c>
      <c r="B112" s="1125"/>
      <c r="C112" s="1118" t="s">
        <v>1224</v>
      </c>
      <c r="D112" s="1118" t="s">
        <v>37</v>
      </c>
      <c r="E112" s="1118" t="s">
        <v>519</v>
      </c>
      <c r="F112" s="1119" t="str">
        <f t="shared" si="11"/>
        <v>金沢医科大学病院病院3号棟6階病棟</v>
      </c>
      <c r="G112" s="1119">
        <f t="shared" si="12"/>
        <v>110</v>
      </c>
      <c r="H112" s="1120" t="s">
        <v>2684</v>
      </c>
      <c r="I112" s="1118" t="s">
        <v>2724</v>
      </c>
      <c r="J112" s="1118">
        <v>38</v>
      </c>
      <c r="K112" s="1118">
        <v>38</v>
      </c>
      <c r="L112" s="1118">
        <v>0</v>
      </c>
      <c r="M112" s="1118">
        <v>173</v>
      </c>
      <c r="N112" s="1118">
        <v>1866</v>
      </c>
      <c r="O112" s="1118">
        <v>173</v>
      </c>
      <c r="P112" s="1121">
        <f t="shared" si="16"/>
        <v>5.1123287671232873</v>
      </c>
      <c r="Q112" s="1122">
        <f t="shared" si="17"/>
        <v>0.13453496755587599</v>
      </c>
      <c r="R112" s="1123">
        <f t="shared" si="18"/>
        <v>10.786127167630058</v>
      </c>
      <c r="S112" s="1118">
        <v>55</v>
      </c>
      <c r="T112" s="1122">
        <v>0</v>
      </c>
      <c r="U112" s="1118">
        <v>33</v>
      </c>
      <c r="V112" s="1122">
        <f t="shared" si="19"/>
        <v>0.19075144508670519</v>
      </c>
      <c r="W112" s="1124"/>
      <c r="X112" s="1117">
        <v>0</v>
      </c>
      <c r="Z112" s="1100" t="s">
        <v>2859</v>
      </c>
      <c r="AA112" s="1100">
        <v>107</v>
      </c>
      <c r="AB112" s="1100">
        <f t="shared" si="13"/>
        <v>1</v>
      </c>
    </row>
    <row r="113" spans="1:28" ht="15" customHeight="1">
      <c r="A113" s="1117" t="s">
        <v>270</v>
      </c>
      <c r="B113" s="1125"/>
      <c r="C113" s="1118" t="s">
        <v>1224</v>
      </c>
      <c r="D113" s="1118" t="s">
        <v>37</v>
      </c>
      <c r="E113" s="1118" t="s">
        <v>526</v>
      </c>
      <c r="F113" s="1119" t="str">
        <f t="shared" si="11"/>
        <v>金沢医科大学病院病院1号棟4階　母体・胎児集中治療室</v>
      </c>
      <c r="G113" s="1119">
        <f t="shared" si="12"/>
        <v>111</v>
      </c>
      <c r="H113" s="1120" t="s">
        <v>2746</v>
      </c>
      <c r="I113" s="1118" t="s">
        <v>2737</v>
      </c>
      <c r="J113" s="1118">
        <v>3</v>
      </c>
      <c r="K113" s="1118">
        <v>3</v>
      </c>
      <c r="L113" s="1118">
        <v>0</v>
      </c>
      <c r="M113" s="1118">
        <v>67</v>
      </c>
      <c r="N113" s="1118">
        <v>685</v>
      </c>
      <c r="O113" s="1118">
        <v>68</v>
      </c>
      <c r="P113" s="1121">
        <f t="shared" si="16"/>
        <v>1.8767123287671232</v>
      </c>
      <c r="Q113" s="1122">
        <f t="shared" si="17"/>
        <v>0.62557077625570778</v>
      </c>
      <c r="R113" s="1123">
        <f t="shared" si="18"/>
        <v>10.148148148148149</v>
      </c>
      <c r="S113" s="1118">
        <v>3</v>
      </c>
      <c r="T113" s="1122">
        <v>0</v>
      </c>
      <c r="U113" s="1118">
        <v>6</v>
      </c>
      <c r="V113" s="1122">
        <f t="shared" si="19"/>
        <v>8.9552238805970144E-2</v>
      </c>
      <c r="W113" s="1124"/>
      <c r="X113" s="1117">
        <v>0</v>
      </c>
      <c r="Z113" s="1100" t="s">
        <v>2860</v>
      </c>
      <c r="AA113" s="1100">
        <v>108</v>
      </c>
      <c r="AB113" s="1100">
        <f t="shared" si="13"/>
        <v>1</v>
      </c>
    </row>
    <row r="114" spans="1:28" ht="15" customHeight="1">
      <c r="A114" s="1117" t="s">
        <v>290</v>
      </c>
      <c r="B114" s="1148" t="s">
        <v>291</v>
      </c>
      <c r="C114" s="1118" t="s">
        <v>1208</v>
      </c>
      <c r="D114" s="1118" t="s">
        <v>15</v>
      </c>
      <c r="E114" s="1118" t="s">
        <v>527</v>
      </c>
      <c r="F114" s="1119" t="str">
        <f t="shared" si="11"/>
        <v>公立松任石川中央病院2階東病棟</v>
      </c>
      <c r="G114" s="1119">
        <f t="shared" si="12"/>
        <v>112</v>
      </c>
      <c r="H114" s="1120" t="s">
        <v>2695</v>
      </c>
      <c r="I114" s="1118" t="s">
        <v>2686</v>
      </c>
      <c r="J114" s="1118">
        <v>31</v>
      </c>
      <c r="K114" s="1118">
        <v>25</v>
      </c>
      <c r="L114" s="1118">
        <v>1</v>
      </c>
      <c r="M114" s="1118">
        <v>501</v>
      </c>
      <c r="N114" s="1118">
        <v>3574</v>
      </c>
      <c r="O114" s="1118">
        <v>499</v>
      </c>
      <c r="P114" s="1121">
        <f t="shared" si="16"/>
        <v>9.7917808219178077</v>
      </c>
      <c r="Q114" s="1122">
        <f t="shared" si="17"/>
        <v>0.31586389748121962</v>
      </c>
      <c r="R114" s="1123">
        <f t="shared" si="18"/>
        <v>7.1479999999999997</v>
      </c>
      <c r="S114" s="1118">
        <v>228</v>
      </c>
      <c r="T114" s="1122">
        <v>0</v>
      </c>
      <c r="U114" s="1118">
        <v>63</v>
      </c>
      <c r="V114" s="1122">
        <f t="shared" si="19"/>
        <v>0.12574850299401197</v>
      </c>
      <c r="W114" s="1124"/>
      <c r="X114" s="1117">
        <v>0</v>
      </c>
      <c r="Z114" s="1100" t="s">
        <v>2861</v>
      </c>
      <c r="AA114" s="1100">
        <v>109</v>
      </c>
      <c r="AB114" s="1100">
        <f t="shared" si="13"/>
        <v>1</v>
      </c>
    </row>
    <row r="115" spans="1:28" ht="15" customHeight="1">
      <c r="A115" s="1117" t="s">
        <v>290</v>
      </c>
      <c r="B115" s="1125"/>
      <c r="C115" s="1118" t="s">
        <v>1208</v>
      </c>
      <c r="D115" s="1118" t="s">
        <v>15</v>
      </c>
      <c r="E115" s="1118" t="s">
        <v>528</v>
      </c>
      <c r="F115" s="1119" t="str">
        <f t="shared" si="11"/>
        <v>公立松任石川中央病院3階東病棟</v>
      </c>
      <c r="G115" s="1119">
        <f t="shared" si="12"/>
        <v>113</v>
      </c>
      <c r="H115" s="1120" t="s">
        <v>2748</v>
      </c>
      <c r="I115" s="1118" t="s">
        <v>2686</v>
      </c>
      <c r="J115" s="1118">
        <v>34</v>
      </c>
      <c r="K115" s="1118">
        <v>34</v>
      </c>
      <c r="L115" s="1118">
        <v>8</v>
      </c>
      <c r="M115" s="1118">
        <v>716</v>
      </c>
      <c r="N115" s="1118">
        <v>11347</v>
      </c>
      <c r="O115" s="1118">
        <v>723</v>
      </c>
      <c r="P115" s="1121">
        <f t="shared" si="16"/>
        <v>31.087671232876712</v>
      </c>
      <c r="Q115" s="1122">
        <f t="shared" si="17"/>
        <v>0.91434327155519746</v>
      </c>
      <c r="R115" s="1123">
        <f t="shared" si="18"/>
        <v>15.770674079221681</v>
      </c>
      <c r="S115" s="1118">
        <v>261</v>
      </c>
      <c r="T115" s="1122">
        <v>0</v>
      </c>
      <c r="U115" s="1118">
        <v>137</v>
      </c>
      <c r="V115" s="1122">
        <f t="shared" si="19"/>
        <v>0.19134078212290503</v>
      </c>
      <c r="W115" s="1124"/>
      <c r="X115" s="1117">
        <v>0</v>
      </c>
      <c r="Z115" s="1100" t="s">
        <v>2862</v>
      </c>
      <c r="AA115" s="1100">
        <v>110</v>
      </c>
      <c r="AB115" s="1100">
        <f t="shared" si="13"/>
        <v>1</v>
      </c>
    </row>
    <row r="116" spans="1:28" ht="15" customHeight="1">
      <c r="A116" s="1117" t="s">
        <v>290</v>
      </c>
      <c r="B116" s="1125"/>
      <c r="C116" s="1118" t="s">
        <v>1208</v>
      </c>
      <c r="D116" s="1118" t="s">
        <v>15</v>
      </c>
      <c r="E116" s="1118" t="s">
        <v>529</v>
      </c>
      <c r="F116" s="1119" t="str">
        <f t="shared" si="11"/>
        <v>公立松任石川中央病院3階西病棟</v>
      </c>
      <c r="G116" s="1119">
        <f t="shared" si="12"/>
        <v>114</v>
      </c>
      <c r="H116" s="1120" t="s">
        <v>2695</v>
      </c>
      <c r="I116" s="1118" t="s">
        <v>2686</v>
      </c>
      <c r="J116" s="1118">
        <v>26</v>
      </c>
      <c r="K116" s="1118">
        <v>26</v>
      </c>
      <c r="L116" s="1118">
        <v>13</v>
      </c>
      <c r="M116" s="1118">
        <v>936</v>
      </c>
      <c r="N116" s="1118">
        <v>8259</v>
      </c>
      <c r="O116" s="1118">
        <v>938</v>
      </c>
      <c r="P116" s="1121">
        <f t="shared" si="16"/>
        <v>22.627397260273973</v>
      </c>
      <c r="Q116" s="1122">
        <f t="shared" si="17"/>
        <v>0.87028451001053742</v>
      </c>
      <c r="R116" s="1123">
        <f t="shared" si="18"/>
        <v>8.8143009605122735</v>
      </c>
      <c r="S116" s="1118">
        <v>282</v>
      </c>
      <c r="T116" s="1122">
        <v>0</v>
      </c>
      <c r="U116" s="1118">
        <v>82</v>
      </c>
      <c r="V116" s="1122">
        <f t="shared" si="19"/>
        <v>8.7606837606837601E-2</v>
      </c>
      <c r="W116" s="1124"/>
      <c r="X116" s="1117">
        <v>16</v>
      </c>
      <c r="Z116" s="1100" t="s">
        <v>2863</v>
      </c>
      <c r="AA116" s="1100">
        <v>111</v>
      </c>
      <c r="AB116" s="1100">
        <f t="shared" si="13"/>
        <v>1</v>
      </c>
    </row>
    <row r="117" spans="1:28" ht="15" customHeight="1">
      <c r="A117" s="1117" t="s">
        <v>290</v>
      </c>
      <c r="B117" s="1125"/>
      <c r="C117" s="1118" t="s">
        <v>1208</v>
      </c>
      <c r="D117" s="1118" t="s">
        <v>15</v>
      </c>
      <c r="E117" s="1118" t="s">
        <v>530</v>
      </c>
      <c r="F117" s="1119" t="str">
        <f t="shared" si="11"/>
        <v>公立松任石川中央病院3階北病棟</v>
      </c>
      <c r="G117" s="1119">
        <f t="shared" si="12"/>
        <v>115</v>
      </c>
      <c r="H117" s="1120" t="s">
        <v>2695</v>
      </c>
      <c r="I117" s="1118" t="s">
        <v>2686</v>
      </c>
      <c r="J117" s="1118">
        <v>34</v>
      </c>
      <c r="K117" s="1118">
        <v>34</v>
      </c>
      <c r="L117" s="1118">
        <v>10</v>
      </c>
      <c r="M117" s="1118">
        <v>1022</v>
      </c>
      <c r="N117" s="1118">
        <v>10888</v>
      </c>
      <c r="O117" s="1118">
        <v>1017</v>
      </c>
      <c r="P117" s="1121">
        <f t="shared" si="16"/>
        <v>29.830136986301369</v>
      </c>
      <c r="Q117" s="1122">
        <f t="shared" si="17"/>
        <v>0.87735697018533443</v>
      </c>
      <c r="R117" s="1123">
        <f t="shared" si="18"/>
        <v>10.679744973025993</v>
      </c>
      <c r="S117" s="1118">
        <v>165</v>
      </c>
      <c r="T117" s="1122">
        <v>0</v>
      </c>
      <c r="U117" s="1118">
        <v>327</v>
      </c>
      <c r="V117" s="1122">
        <f t="shared" si="19"/>
        <v>0.31996086105675148</v>
      </c>
      <c r="W117" s="1124"/>
      <c r="X117" s="1117">
        <v>0</v>
      </c>
      <c r="Z117" s="1100" t="s">
        <v>2864</v>
      </c>
      <c r="AA117" s="1100">
        <v>112</v>
      </c>
      <c r="AB117" s="1100">
        <f t="shared" si="13"/>
        <v>1</v>
      </c>
    </row>
    <row r="118" spans="1:28" ht="15" customHeight="1">
      <c r="A118" s="1117" t="s">
        <v>290</v>
      </c>
      <c r="B118" s="1125"/>
      <c r="C118" s="1118" t="s">
        <v>1208</v>
      </c>
      <c r="D118" s="1118" t="s">
        <v>15</v>
      </c>
      <c r="E118" s="1118" t="s">
        <v>531</v>
      </c>
      <c r="F118" s="1119" t="str">
        <f t="shared" si="11"/>
        <v>公立松任石川中央病院4階東病棟</v>
      </c>
      <c r="G118" s="1119">
        <f t="shared" si="12"/>
        <v>116</v>
      </c>
      <c r="H118" s="1120" t="s">
        <v>2687</v>
      </c>
      <c r="I118" s="1118" t="s">
        <v>2686</v>
      </c>
      <c r="J118" s="1118">
        <v>34</v>
      </c>
      <c r="K118" s="1118">
        <v>34</v>
      </c>
      <c r="L118" s="1118">
        <v>14</v>
      </c>
      <c r="M118" s="1118">
        <v>1059</v>
      </c>
      <c r="N118" s="1118">
        <v>10928</v>
      </c>
      <c r="O118" s="1118">
        <v>1051</v>
      </c>
      <c r="P118" s="1121">
        <f t="shared" si="16"/>
        <v>29.93972602739726</v>
      </c>
      <c r="Q118" s="1122">
        <f t="shared" si="17"/>
        <v>0.88058017727639004</v>
      </c>
      <c r="R118" s="1123">
        <f t="shared" si="18"/>
        <v>10.35829383886256</v>
      </c>
      <c r="S118" s="1118">
        <v>341</v>
      </c>
      <c r="T118" s="1122">
        <v>0</v>
      </c>
      <c r="U118" s="1118">
        <v>172</v>
      </c>
      <c r="V118" s="1122">
        <f t="shared" si="19"/>
        <v>0.16241737488196412</v>
      </c>
      <c r="W118" s="1124"/>
      <c r="X118" s="1117">
        <v>0</v>
      </c>
      <c r="Z118" s="1100" t="s">
        <v>2865</v>
      </c>
      <c r="AA118" s="1100">
        <v>113</v>
      </c>
      <c r="AB118" s="1100">
        <f t="shared" si="13"/>
        <v>1</v>
      </c>
    </row>
    <row r="119" spans="1:28" ht="15" customHeight="1">
      <c r="A119" s="1117" t="s">
        <v>290</v>
      </c>
      <c r="B119" s="1125"/>
      <c r="C119" s="1118" t="s">
        <v>1208</v>
      </c>
      <c r="D119" s="1118" t="s">
        <v>15</v>
      </c>
      <c r="E119" s="1118" t="s">
        <v>532</v>
      </c>
      <c r="F119" s="1119" t="str">
        <f t="shared" si="11"/>
        <v>公立松任石川中央病院4階西病棟</v>
      </c>
      <c r="G119" s="1119">
        <f t="shared" si="12"/>
        <v>117</v>
      </c>
      <c r="H119" s="1120" t="s">
        <v>2729</v>
      </c>
      <c r="I119" s="1118" t="s">
        <v>2686</v>
      </c>
      <c r="J119" s="1118">
        <v>35</v>
      </c>
      <c r="K119" s="1118">
        <v>35</v>
      </c>
      <c r="L119" s="1118">
        <v>17</v>
      </c>
      <c r="M119" s="1118">
        <v>1225</v>
      </c>
      <c r="N119" s="1118">
        <v>10559</v>
      </c>
      <c r="O119" s="1118">
        <v>1236</v>
      </c>
      <c r="P119" s="1121">
        <f t="shared" si="16"/>
        <v>28.92876712328767</v>
      </c>
      <c r="Q119" s="1122">
        <f t="shared" si="17"/>
        <v>0.8265362035225049</v>
      </c>
      <c r="R119" s="1123">
        <f t="shared" si="18"/>
        <v>8.5810646078829738</v>
      </c>
      <c r="S119" s="1118">
        <v>353</v>
      </c>
      <c r="T119" s="1122">
        <v>0</v>
      </c>
      <c r="U119" s="1118">
        <v>82</v>
      </c>
      <c r="V119" s="1122">
        <f t="shared" si="19"/>
        <v>6.6938775510204079E-2</v>
      </c>
      <c r="W119" s="1124"/>
      <c r="X119" s="1117">
        <v>0</v>
      </c>
      <c r="Z119" s="1100" t="s">
        <v>2866</v>
      </c>
      <c r="AA119" s="1100">
        <v>114</v>
      </c>
      <c r="AB119" s="1100">
        <f t="shared" si="13"/>
        <v>1</v>
      </c>
    </row>
    <row r="120" spans="1:28" ht="15" customHeight="1">
      <c r="A120" s="1117" t="s">
        <v>290</v>
      </c>
      <c r="B120" s="1125"/>
      <c r="C120" s="1118" t="s">
        <v>1208</v>
      </c>
      <c r="D120" s="1118" t="s">
        <v>15</v>
      </c>
      <c r="E120" s="1118" t="s">
        <v>533</v>
      </c>
      <c r="F120" s="1119" t="str">
        <f t="shared" si="11"/>
        <v>公立松任石川中央病院4階北病棟</v>
      </c>
      <c r="G120" s="1119">
        <f t="shared" si="12"/>
        <v>118</v>
      </c>
      <c r="H120" s="1120" t="s">
        <v>2689</v>
      </c>
      <c r="I120" s="1118" t="s">
        <v>2686</v>
      </c>
      <c r="J120" s="1118">
        <v>34</v>
      </c>
      <c r="K120" s="1118">
        <v>34</v>
      </c>
      <c r="L120" s="1118">
        <v>18</v>
      </c>
      <c r="M120" s="1118">
        <v>883</v>
      </c>
      <c r="N120" s="1118">
        <v>11286</v>
      </c>
      <c r="O120" s="1118">
        <v>883</v>
      </c>
      <c r="P120" s="1121">
        <f t="shared" si="16"/>
        <v>30.920547945205481</v>
      </c>
      <c r="Q120" s="1122">
        <f t="shared" si="17"/>
        <v>0.90942788074133762</v>
      </c>
      <c r="R120" s="1123">
        <f t="shared" si="18"/>
        <v>12.781426953567385</v>
      </c>
      <c r="S120" s="1118">
        <v>284</v>
      </c>
      <c r="T120" s="1122">
        <v>0</v>
      </c>
      <c r="U120" s="1118">
        <v>123</v>
      </c>
      <c r="V120" s="1122">
        <f t="shared" si="19"/>
        <v>0.1392978482446206</v>
      </c>
      <c r="W120" s="1124"/>
      <c r="X120" s="1117">
        <v>0</v>
      </c>
      <c r="Z120" s="1100" t="s">
        <v>2867</v>
      </c>
      <c r="AA120" s="1100">
        <v>115</v>
      </c>
      <c r="AB120" s="1100">
        <f t="shared" si="13"/>
        <v>1</v>
      </c>
    </row>
    <row r="121" spans="1:28" ht="15" customHeight="1">
      <c r="A121" s="1117" t="s">
        <v>290</v>
      </c>
      <c r="B121" s="1125"/>
      <c r="C121" s="1118" t="s">
        <v>1208</v>
      </c>
      <c r="D121" s="1118" t="s">
        <v>15</v>
      </c>
      <c r="E121" s="1118" t="s">
        <v>534</v>
      </c>
      <c r="F121" s="1119" t="str">
        <f t="shared" si="11"/>
        <v>公立松任石川中央病院5階西病棟</v>
      </c>
      <c r="G121" s="1119">
        <f t="shared" si="12"/>
        <v>119</v>
      </c>
      <c r="H121" s="1120" t="s">
        <v>2728</v>
      </c>
      <c r="I121" s="1118" t="s">
        <v>2686</v>
      </c>
      <c r="J121" s="1118">
        <v>35</v>
      </c>
      <c r="K121" s="1118">
        <v>35</v>
      </c>
      <c r="L121" s="1118">
        <v>14</v>
      </c>
      <c r="M121" s="1118">
        <v>998</v>
      </c>
      <c r="N121" s="1118">
        <v>11592</v>
      </c>
      <c r="O121" s="1118">
        <v>994</v>
      </c>
      <c r="P121" s="1121">
        <f t="shared" si="16"/>
        <v>31.758904109589039</v>
      </c>
      <c r="Q121" s="1122">
        <f t="shared" si="17"/>
        <v>0.90739726027397261</v>
      </c>
      <c r="R121" s="1123">
        <f t="shared" si="18"/>
        <v>11.638554216867471</v>
      </c>
      <c r="S121" s="1118">
        <v>403</v>
      </c>
      <c r="T121" s="1122">
        <v>0</v>
      </c>
      <c r="U121" s="1118">
        <v>199</v>
      </c>
      <c r="V121" s="1122">
        <f t="shared" si="19"/>
        <v>0.19939879759519039</v>
      </c>
      <c r="W121" s="1124"/>
      <c r="X121" s="1117">
        <v>0</v>
      </c>
      <c r="Z121" s="1100" t="s">
        <v>2868</v>
      </c>
      <c r="AA121" s="1100">
        <v>116</v>
      </c>
      <c r="AB121" s="1100">
        <f t="shared" si="13"/>
        <v>1</v>
      </c>
    </row>
    <row r="122" spans="1:28" ht="15" customHeight="1">
      <c r="A122" s="1117" t="s">
        <v>290</v>
      </c>
      <c r="B122" s="1125"/>
      <c r="C122" s="1118" t="s">
        <v>1208</v>
      </c>
      <c r="D122" s="1118" t="s">
        <v>540</v>
      </c>
      <c r="E122" s="1118" t="s">
        <v>541</v>
      </c>
      <c r="F122" s="1119" t="str">
        <f t="shared" si="11"/>
        <v>松南病院産婦人科</v>
      </c>
      <c r="G122" s="1119">
        <f t="shared" si="12"/>
        <v>121</v>
      </c>
      <c r="H122" s="1120" t="s">
        <v>2746</v>
      </c>
      <c r="I122" s="1118" t="s">
        <v>2752</v>
      </c>
      <c r="J122" s="1118">
        <v>35</v>
      </c>
      <c r="K122" s="1118">
        <v>24</v>
      </c>
      <c r="L122" s="1118">
        <v>4</v>
      </c>
      <c r="M122" s="1118">
        <v>1113</v>
      </c>
      <c r="N122" s="1118">
        <v>6854</v>
      </c>
      <c r="O122" s="1118">
        <v>1123</v>
      </c>
      <c r="P122" s="1121">
        <f t="shared" si="16"/>
        <v>18.778082191780822</v>
      </c>
      <c r="Q122" s="1122">
        <f t="shared" si="17"/>
        <v>0.53651663405088068</v>
      </c>
      <c r="R122" s="1123">
        <f t="shared" si="18"/>
        <v>6.1305903398926658</v>
      </c>
      <c r="S122" s="1118">
        <v>0</v>
      </c>
      <c r="T122" s="1122">
        <v>0</v>
      </c>
      <c r="U122" s="1118">
        <v>0</v>
      </c>
      <c r="V122" s="1122">
        <f t="shared" si="19"/>
        <v>0</v>
      </c>
      <c r="W122" s="1124"/>
      <c r="X122" s="1117">
        <v>611</v>
      </c>
      <c r="Z122" s="1100" t="s">
        <v>2869</v>
      </c>
      <c r="AA122" s="1100">
        <v>117</v>
      </c>
      <c r="AB122" s="1100">
        <f t="shared" si="13"/>
        <v>1</v>
      </c>
    </row>
    <row r="123" spans="1:28" ht="15" customHeight="1">
      <c r="A123" s="1117" t="s">
        <v>290</v>
      </c>
      <c r="B123" s="1125"/>
      <c r="C123" s="1118" t="s">
        <v>1187</v>
      </c>
      <c r="D123" s="1118" t="s">
        <v>19</v>
      </c>
      <c r="E123" s="1118" t="s">
        <v>545</v>
      </c>
      <c r="F123" s="1119" t="str">
        <f t="shared" si="11"/>
        <v>南ケ丘病院B病棟</v>
      </c>
      <c r="G123" s="1119">
        <f t="shared" si="12"/>
        <v>122</v>
      </c>
      <c r="H123" s="1120" t="s">
        <v>2689</v>
      </c>
      <c r="I123" s="1118" t="s">
        <v>2697</v>
      </c>
      <c r="J123" s="1118">
        <v>35</v>
      </c>
      <c r="K123" s="1118">
        <v>35</v>
      </c>
      <c r="L123" s="1118">
        <v>24</v>
      </c>
      <c r="M123" s="1118">
        <v>1138</v>
      </c>
      <c r="N123" s="1118">
        <v>12175</v>
      </c>
      <c r="O123" s="1118">
        <v>1133</v>
      </c>
      <c r="P123" s="1121">
        <f t="shared" si="16"/>
        <v>33.356164383561641</v>
      </c>
      <c r="Q123" s="1122">
        <f t="shared" si="17"/>
        <v>0.95303326810176126</v>
      </c>
      <c r="R123" s="1123">
        <f t="shared" si="18"/>
        <v>10.722148833113167</v>
      </c>
      <c r="S123" s="1118">
        <v>83</v>
      </c>
      <c r="T123" s="1122">
        <v>0.157</v>
      </c>
      <c r="U123" s="1118">
        <v>9</v>
      </c>
      <c r="V123" s="1122">
        <f t="shared" si="19"/>
        <v>7.9086115992970125E-3</v>
      </c>
      <c r="W123" s="1124"/>
      <c r="X123" s="1117">
        <v>0</v>
      </c>
      <c r="Z123" s="1100" t="s">
        <v>2870</v>
      </c>
      <c r="AA123" s="1100">
        <v>118</v>
      </c>
      <c r="AB123" s="1100">
        <f t="shared" si="13"/>
        <v>1</v>
      </c>
    </row>
    <row r="124" spans="1:28" ht="15" customHeight="1">
      <c r="A124" s="1117" t="s">
        <v>290</v>
      </c>
      <c r="B124" s="1125"/>
      <c r="C124" s="1118" t="s">
        <v>1187</v>
      </c>
      <c r="D124" s="1118" t="s">
        <v>2721</v>
      </c>
      <c r="E124" s="1118" t="s">
        <v>543</v>
      </c>
      <c r="F124" s="1119" t="str">
        <f t="shared" si="11"/>
        <v>金沢脳神経外科病院第4病棟</v>
      </c>
      <c r="G124" s="1119">
        <f t="shared" si="12"/>
        <v>123</v>
      </c>
      <c r="H124" s="1120" t="s">
        <v>2688</v>
      </c>
      <c r="I124" s="1118" t="s">
        <v>2753</v>
      </c>
      <c r="J124" s="1118">
        <v>51</v>
      </c>
      <c r="K124" s="1118">
        <v>48</v>
      </c>
      <c r="L124" s="1118">
        <v>24</v>
      </c>
      <c r="M124" s="1118">
        <v>1329</v>
      </c>
      <c r="N124" s="1118">
        <v>14842</v>
      </c>
      <c r="O124" s="1118">
        <v>1422</v>
      </c>
      <c r="P124" s="1121">
        <f t="shared" si="16"/>
        <v>40.663013698630138</v>
      </c>
      <c r="Q124" s="1122">
        <f t="shared" si="17"/>
        <v>0.79731399409078696</v>
      </c>
      <c r="R124" s="1123">
        <f t="shared" si="18"/>
        <v>10.790258087968011</v>
      </c>
      <c r="S124" s="1118">
        <v>151</v>
      </c>
      <c r="T124" s="1122">
        <v>0.24</v>
      </c>
      <c r="U124" s="1118">
        <v>488</v>
      </c>
      <c r="V124" s="1122">
        <f t="shared" si="19"/>
        <v>0.36719337848006017</v>
      </c>
      <c r="W124" s="1124"/>
      <c r="X124" s="1117">
        <v>0</v>
      </c>
      <c r="Z124" s="1100" t="s">
        <v>2871</v>
      </c>
      <c r="AA124" s="1100">
        <v>119</v>
      </c>
      <c r="AB124" s="1100">
        <f t="shared" si="13"/>
        <v>1</v>
      </c>
    </row>
    <row r="125" spans="1:28" ht="15" customHeight="1">
      <c r="A125" s="1117" t="s">
        <v>270</v>
      </c>
      <c r="B125" s="1125"/>
      <c r="C125" s="1118" t="s">
        <v>1065</v>
      </c>
      <c r="D125" s="1118" t="s">
        <v>548</v>
      </c>
      <c r="E125" s="1118" t="s">
        <v>346</v>
      </c>
      <c r="F125" s="1119" t="str">
        <f t="shared" si="11"/>
        <v>金沢宗広病院一般病棟</v>
      </c>
      <c r="G125" s="1119">
        <f t="shared" si="12"/>
        <v>124</v>
      </c>
      <c r="H125" s="1120" t="s">
        <v>2689</v>
      </c>
      <c r="I125" s="1118" t="s">
        <v>2704</v>
      </c>
      <c r="J125" s="1118">
        <v>41</v>
      </c>
      <c r="K125" s="1118">
        <v>36</v>
      </c>
      <c r="L125" s="1118">
        <v>12</v>
      </c>
      <c r="M125" s="1118">
        <v>437</v>
      </c>
      <c r="N125" s="1118">
        <v>7689</v>
      </c>
      <c r="O125" s="1118">
        <v>355</v>
      </c>
      <c r="P125" s="1121">
        <f t="shared" si="16"/>
        <v>21.065753424657533</v>
      </c>
      <c r="Q125" s="1122">
        <f t="shared" si="17"/>
        <v>0.51379886401603747</v>
      </c>
      <c r="R125" s="1123">
        <f t="shared" si="18"/>
        <v>19.416666666666668</v>
      </c>
      <c r="S125" s="1118">
        <v>0</v>
      </c>
      <c r="T125" s="1122">
        <v>0.18</v>
      </c>
      <c r="U125" s="1118">
        <v>0</v>
      </c>
      <c r="V125" s="1122">
        <f t="shared" si="19"/>
        <v>0</v>
      </c>
      <c r="W125" s="1124"/>
      <c r="X125" s="1117">
        <v>0</v>
      </c>
      <c r="Z125" s="1100" t="s">
        <v>3076</v>
      </c>
      <c r="AA125" s="1100">
        <v>120</v>
      </c>
      <c r="AB125" s="1100">
        <f t="shared" si="13"/>
        <v>0</v>
      </c>
    </row>
    <row r="126" spans="1:28" ht="15" customHeight="1">
      <c r="A126" s="1117" t="s">
        <v>290</v>
      </c>
      <c r="B126" s="1125"/>
      <c r="C126" s="1118" t="s">
        <v>1065</v>
      </c>
      <c r="D126" s="1118" t="s">
        <v>2754</v>
      </c>
      <c r="E126" s="1118" t="s">
        <v>552</v>
      </c>
      <c r="F126" s="1119" t="str">
        <f t="shared" si="11"/>
        <v>金沢西病院5F病棟</v>
      </c>
      <c r="G126" s="1119">
        <f t="shared" si="12"/>
        <v>125</v>
      </c>
      <c r="H126" s="1120" t="s">
        <v>2684</v>
      </c>
      <c r="I126" s="1118"/>
      <c r="J126" s="1118">
        <v>44</v>
      </c>
      <c r="K126" s="1118">
        <v>44</v>
      </c>
      <c r="L126" s="1118">
        <v>0</v>
      </c>
      <c r="M126" s="1180"/>
      <c r="N126" s="1180">
        <v>13996</v>
      </c>
      <c r="O126" s="1180"/>
      <c r="P126" s="1121">
        <f t="shared" si="16"/>
        <v>38.345205479452055</v>
      </c>
      <c r="Q126" s="1122">
        <f t="shared" si="17"/>
        <v>0.87148194271481938</v>
      </c>
      <c r="R126" s="1181" t="s">
        <v>2755</v>
      </c>
      <c r="S126" s="1118">
        <v>0</v>
      </c>
      <c r="T126" s="1122">
        <v>0</v>
      </c>
      <c r="U126" s="1118">
        <v>0</v>
      </c>
      <c r="V126" s="1122">
        <v>0</v>
      </c>
      <c r="W126" s="1124"/>
      <c r="X126" s="1117">
        <v>0</v>
      </c>
      <c r="Z126" s="1100" t="s">
        <v>3077</v>
      </c>
      <c r="AA126" s="1100">
        <v>121</v>
      </c>
      <c r="AB126" s="1100">
        <f t="shared" si="13"/>
        <v>1</v>
      </c>
    </row>
    <row r="127" spans="1:28" ht="15" customHeight="1">
      <c r="A127" s="1117" t="s">
        <v>293</v>
      </c>
      <c r="B127" s="1125"/>
      <c r="C127" s="1118" t="s">
        <v>1065</v>
      </c>
      <c r="D127" s="1118" t="s">
        <v>2754</v>
      </c>
      <c r="E127" s="1118" t="s">
        <v>633</v>
      </c>
      <c r="F127" s="1119" t="str">
        <f t="shared" si="11"/>
        <v>金沢西病院4F病棟</v>
      </c>
      <c r="G127" s="1119">
        <f t="shared" si="12"/>
        <v>126</v>
      </c>
      <c r="H127" s="1120" t="s">
        <v>2684</v>
      </c>
      <c r="I127" s="1118"/>
      <c r="J127" s="1118">
        <v>48</v>
      </c>
      <c r="K127" s="1118">
        <v>48</v>
      </c>
      <c r="L127" s="1118">
        <v>0</v>
      </c>
      <c r="M127" s="1180" t="s">
        <v>2773</v>
      </c>
      <c r="N127" s="1118">
        <v>15663</v>
      </c>
      <c r="O127" s="1180"/>
      <c r="P127" s="1121">
        <f t="shared" si="16"/>
        <v>42.912328767123284</v>
      </c>
      <c r="Q127" s="1122">
        <f t="shared" si="17"/>
        <v>0.89400684931506846</v>
      </c>
      <c r="R127" s="1181" t="s">
        <v>2774</v>
      </c>
      <c r="S127" s="1118">
        <v>0</v>
      </c>
      <c r="T127" s="1122">
        <v>0</v>
      </c>
      <c r="U127" s="1118">
        <v>0</v>
      </c>
      <c r="V127" s="1122">
        <v>0</v>
      </c>
      <c r="W127" s="1124"/>
      <c r="X127" s="1117">
        <v>0</v>
      </c>
      <c r="Z127" s="1100" t="s">
        <v>2872</v>
      </c>
      <c r="AA127" s="1100">
        <v>122</v>
      </c>
      <c r="AB127" s="1100">
        <f t="shared" si="13"/>
        <v>1</v>
      </c>
    </row>
    <row r="128" spans="1:28" ht="15" customHeight="1">
      <c r="A128" s="1117" t="s">
        <v>290</v>
      </c>
      <c r="B128" s="1125"/>
      <c r="C128" s="1118" t="s">
        <v>1065</v>
      </c>
      <c r="D128" s="1118" t="s">
        <v>2756</v>
      </c>
      <c r="E128" s="1118" t="s">
        <v>354</v>
      </c>
      <c r="F128" s="1119" t="str">
        <f t="shared" si="11"/>
        <v>北陸病院4階病棟</v>
      </c>
      <c r="G128" s="1119">
        <f t="shared" si="12"/>
        <v>127</v>
      </c>
      <c r="H128" s="1120" t="s">
        <v>2684</v>
      </c>
      <c r="I128" s="1118" t="s">
        <v>2699</v>
      </c>
      <c r="J128" s="1118">
        <v>43</v>
      </c>
      <c r="K128" s="1118">
        <v>38</v>
      </c>
      <c r="L128" s="1118">
        <v>8</v>
      </c>
      <c r="M128" s="1118">
        <v>723</v>
      </c>
      <c r="N128" s="1118">
        <v>10302</v>
      </c>
      <c r="O128" s="1118">
        <v>719</v>
      </c>
      <c r="P128" s="1121">
        <f t="shared" si="16"/>
        <v>28.224657534246575</v>
      </c>
      <c r="Q128" s="1122">
        <f t="shared" si="17"/>
        <v>0.65638738451736223</v>
      </c>
      <c r="R128" s="1123">
        <f t="shared" ref="R128:R175" si="20">N128/((M128+O128)/2)</f>
        <v>14.288488210818308</v>
      </c>
      <c r="S128" s="1118">
        <v>71</v>
      </c>
      <c r="T128" s="1122">
        <v>0</v>
      </c>
      <c r="U128" s="1118">
        <v>114</v>
      </c>
      <c r="V128" s="1122">
        <f t="shared" ref="V128:V175" si="21">U128/M128</f>
        <v>0.15767634854771784</v>
      </c>
      <c r="W128" s="1124"/>
      <c r="X128" s="1117">
        <v>0</v>
      </c>
      <c r="Z128" s="1100" t="s">
        <v>3043</v>
      </c>
      <c r="AA128" s="1100">
        <v>123</v>
      </c>
      <c r="AB128" s="1100">
        <f t="shared" si="13"/>
        <v>1</v>
      </c>
    </row>
    <row r="129" spans="1:28" ht="15" customHeight="1">
      <c r="A129" s="1117" t="s">
        <v>290</v>
      </c>
      <c r="B129" s="1125"/>
      <c r="C129" s="1118" t="s">
        <v>1065</v>
      </c>
      <c r="D129" s="1118" t="s">
        <v>2756</v>
      </c>
      <c r="E129" s="1118" t="s">
        <v>352</v>
      </c>
      <c r="F129" s="1119" t="str">
        <f t="shared" si="11"/>
        <v>北陸病院3階病棟</v>
      </c>
      <c r="G129" s="1119">
        <f t="shared" si="12"/>
        <v>128</v>
      </c>
      <c r="H129" s="1120" t="s">
        <v>2684</v>
      </c>
      <c r="I129" s="1118" t="s">
        <v>2704</v>
      </c>
      <c r="J129" s="1118">
        <v>40</v>
      </c>
      <c r="K129" s="1118">
        <v>37</v>
      </c>
      <c r="L129" s="1118">
        <v>15</v>
      </c>
      <c r="M129" s="1118">
        <v>829</v>
      </c>
      <c r="N129" s="1118">
        <v>10513</v>
      </c>
      <c r="O129" s="1118">
        <v>836</v>
      </c>
      <c r="P129" s="1121">
        <f t="shared" si="16"/>
        <v>28.802739726027397</v>
      </c>
      <c r="Q129" s="1122">
        <f t="shared" si="17"/>
        <v>0.72006849315068489</v>
      </c>
      <c r="R129" s="1123">
        <f t="shared" si="20"/>
        <v>12.628228228228227</v>
      </c>
      <c r="S129" s="1118">
        <v>18</v>
      </c>
      <c r="T129" s="1122">
        <v>0.35299999999999998</v>
      </c>
      <c r="U129" s="1118">
        <v>18</v>
      </c>
      <c r="V129" s="1122">
        <f t="shared" si="21"/>
        <v>2.1712907117008445E-2</v>
      </c>
      <c r="W129" s="1124"/>
      <c r="X129" s="1117">
        <v>0</v>
      </c>
      <c r="Z129" s="1100" t="s">
        <v>2873</v>
      </c>
      <c r="AA129" s="1100">
        <v>124</v>
      </c>
      <c r="AB129" s="1100">
        <f t="shared" si="13"/>
        <v>1</v>
      </c>
    </row>
    <row r="130" spans="1:28" ht="15" customHeight="1">
      <c r="A130" s="1117" t="s">
        <v>290</v>
      </c>
      <c r="B130" s="1125"/>
      <c r="C130" s="1118" t="s">
        <v>1065</v>
      </c>
      <c r="D130" s="1118" t="s">
        <v>21</v>
      </c>
      <c r="E130" s="1118" t="s">
        <v>556</v>
      </c>
      <c r="F130" s="1119" t="str">
        <f t="shared" si="11"/>
        <v>金沢市立病院5階東病棟</v>
      </c>
      <c r="G130" s="1119">
        <f t="shared" si="12"/>
        <v>129</v>
      </c>
      <c r="H130" s="1120" t="s">
        <v>2684</v>
      </c>
      <c r="I130" s="1118" t="s">
        <v>2686</v>
      </c>
      <c r="J130" s="1118">
        <v>55</v>
      </c>
      <c r="K130" s="1118">
        <v>48</v>
      </c>
      <c r="L130" s="1118">
        <v>14</v>
      </c>
      <c r="M130" s="1118">
        <v>1106</v>
      </c>
      <c r="N130" s="1118">
        <v>13377</v>
      </c>
      <c r="O130" s="1118">
        <v>1111</v>
      </c>
      <c r="P130" s="1121">
        <f t="shared" si="16"/>
        <v>36.649315068493152</v>
      </c>
      <c r="Q130" s="1122">
        <f t="shared" si="17"/>
        <v>0.66635118306351182</v>
      </c>
      <c r="R130" s="1123">
        <f t="shared" si="20"/>
        <v>12.06765899864682</v>
      </c>
      <c r="S130" s="1143">
        <v>588</v>
      </c>
      <c r="T130" s="1122">
        <v>0.34700000000000003</v>
      </c>
      <c r="U130" s="1118">
        <v>14</v>
      </c>
      <c r="V130" s="1122">
        <f t="shared" si="21"/>
        <v>1.2658227848101266E-2</v>
      </c>
      <c r="W130" s="1124"/>
      <c r="X130" s="1117">
        <v>0</v>
      </c>
      <c r="Z130" s="1100" t="s">
        <v>3078</v>
      </c>
      <c r="AA130" s="1100">
        <v>125</v>
      </c>
      <c r="AB130" s="1100">
        <f t="shared" si="13"/>
        <v>1</v>
      </c>
    </row>
    <row r="131" spans="1:28" ht="15" customHeight="1">
      <c r="A131" s="1117" t="s">
        <v>290</v>
      </c>
      <c r="B131" s="1125"/>
      <c r="C131" s="1118" t="s">
        <v>1065</v>
      </c>
      <c r="D131" s="1118" t="s">
        <v>21</v>
      </c>
      <c r="E131" s="1118" t="s">
        <v>534</v>
      </c>
      <c r="F131" s="1119" t="str">
        <f t="shared" ref="F131:F194" si="22">D131&amp;E131</f>
        <v>金沢市立病院5階西病棟</v>
      </c>
      <c r="G131" s="1119">
        <f t="shared" ref="G131:G194" si="23">VLOOKUP(F131,$Z$6:$AA$313,2,0)</f>
        <v>130</v>
      </c>
      <c r="H131" s="1120" t="s">
        <v>2684</v>
      </c>
      <c r="I131" s="1118" t="s">
        <v>2686</v>
      </c>
      <c r="J131" s="1118">
        <v>44</v>
      </c>
      <c r="K131" s="1118">
        <v>37</v>
      </c>
      <c r="L131" s="1118">
        <v>12</v>
      </c>
      <c r="M131" s="1118">
        <v>877</v>
      </c>
      <c r="N131" s="1118">
        <v>10190</v>
      </c>
      <c r="O131" s="1118">
        <v>871</v>
      </c>
      <c r="P131" s="1121">
        <f t="shared" si="16"/>
        <v>27.917808219178081</v>
      </c>
      <c r="Q131" s="1122">
        <f t="shared" si="17"/>
        <v>0.6344956413449564</v>
      </c>
      <c r="R131" s="1123">
        <f t="shared" si="20"/>
        <v>11.65903890160183</v>
      </c>
      <c r="S131" s="1143">
        <v>426</v>
      </c>
      <c r="T131" s="1122">
        <v>0.23699999999999999</v>
      </c>
      <c r="U131" s="1118">
        <v>5</v>
      </c>
      <c r="V131" s="1122">
        <f t="shared" si="21"/>
        <v>5.7012542759407071E-3</v>
      </c>
      <c r="W131" s="1124"/>
      <c r="X131" s="1117">
        <v>0</v>
      </c>
      <c r="Z131" s="1100" t="s">
        <v>3079</v>
      </c>
      <c r="AA131" s="1100">
        <v>126</v>
      </c>
      <c r="AB131" s="1100">
        <f t="shared" si="13"/>
        <v>1</v>
      </c>
    </row>
    <row r="132" spans="1:28" ht="15" customHeight="1">
      <c r="A132" s="1117" t="s">
        <v>290</v>
      </c>
      <c r="B132" s="1125"/>
      <c r="C132" s="1118" t="s">
        <v>1065</v>
      </c>
      <c r="D132" s="1118" t="s">
        <v>21</v>
      </c>
      <c r="E132" s="1118" t="s">
        <v>323</v>
      </c>
      <c r="F132" s="1119" t="str">
        <f t="shared" si="22"/>
        <v>金沢市立病院6階病棟</v>
      </c>
      <c r="G132" s="1119">
        <f t="shared" si="23"/>
        <v>131</v>
      </c>
      <c r="H132" s="1120" t="s">
        <v>2684</v>
      </c>
      <c r="I132" s="1118" t="s">
        <v>2686</v>
      </c>
      <c r="J132" s="1118">
        <v>50</v>
      </c>
      <c r="K132" s="1118">
        <v>38</v>
      </c>
      <c r="L132" s="1118">
        <v>0</v>
      </c>
      <c r="M132" s="1118">
        <v>294</v>
      </c>
      <c r="N132" s="1118">
        <v>2734</v>
      </c>
      <c r="O132" s="1118">
        <v>290</v>
      </c>
      <c r="P132" s="1121">
        <f t="shared" si="16"/>
        <v>7.4904109589041097</v>
      </c>
      <c r="Q132" s="1122">
        <f t="shared" si="17"/>
        <v>0.14980821917808218</v>
      </c>
      <c r="R132" s="1123">
        <f t="shared" si="20"/>
        <v>9.3630136986301373</v>
      </c>
      <c r="S132" s="1143">
        <v>183</v>
      </c>
      <c r="T132" s="1122">
        <v>0.316</v>
      </c>
      <c r="U132" s="1118">
        <v>91</v>
      </c>
      <c r="V132" s="1122">
        <f t="shared" si="21"/>
        <v>0.30952380952380953</v>
      </c>
      <c r="W132" s="1124"/>
      <c r="X132" s="1117">
        <v>25</v>
      </c>
      <c r="Z132" s="1100" t="s">
        <v>3080</v>
      </c>
      <c r="AA132" s="1100">
        <v>127</v>
      </c>
      <c r="AB132" s="1100">
        <f t="shared" si="13"/>
        <v>1</v>
      </c>
    </row>
    <row r="133" spans="1:28" ht="15" customHeight="1">
      <c r="A133" s="1117" t="s">
        <v>290</v>
      </c>
      <c r="B133" s="1125"/>
      <c r="C133" s="1118" t="s">
        <v>1065</v>
      </c>
      <c r="D133" s="1118" t="s">
        <v>21</v>
      </c>
      <c r="E133" s="1118" t="s">
        <v>528</v>
      </c>
      <c r="F133" s="1119" t="str">
        <f t="shared" si="22"/>
        <v>金沢市立病院3階東病棟</v>
      </c>
      <c r="G133" s="1119">
        <f t="shared" si="23"/>
        <v>132</v>
      </c>
      <c r="H133" s="1120" t="s">
        <v>2684</v>
      </c>
      <c r="I133" s="1118" t="s">
        <v>2686</v>
      </c>
      <c r="J133" s="1118">
        <v>60</v>
      </c>
      <c r="K133" s="1118">
        <v>55</v>
      </c>
      <c r="L133" s="1118">
        <v>26</v>
      </c>
      <c r="M133" s="1118">
        <v>950</v>
      </c>
      <c r="N133" s="1118">
        <v>15333</v>
      </c>
      <c r="O133" s="1118">
        <v>950</v>
      </c>
      <c r="P133" s="1121">
        <f t="shared" si="16"/>
        <v>42.008219178082193</v>
      </c>
      <c r="Q133" s="1122">
        <f t="shared" si="17"/>
        <v>0.70013698630136989</v>
      </c>
      <c r="R133" s="1123">
        <f t="shared" si="20"/>
        <v>16.14</v>
      </c>
      <c r="S133" s="1118">
        <v>569</v>
      </c>
      <c r="T133" s="1122">
        <v>0.36099999999999999</v>
      </c>
      <c r="U133" s="1118">
        <v>18</v>
      </c>
      <c r="V133" s="1122">
        <f t="shared" si="21"/>
        <v>1.8947368421052633E-2</v>
      </c>
      <c r="W133" s="1124"/>
      <c r="X133" s="1117">
        <v>0</v>
      </c>
      <c r="Z133" s="1100" t="s">
        <v>3081</v>
      </c>
      <c r="AA133" s="1100">
        <v>128</v>
      </c>
      <c r="AB133" s="1100">
        <f t="shared" si="13"/>
        <v>1</v>
      </c>
    </row>
    <row r="134" spans="1:28" ht="15" customHeight="1">
      <c r="A134" s="1117" t="s">
        <v>290</v>
      </c>
      <c r="B134" s="1125"/>
      <c r="C134" s="1118" t="s">
        <v>1065</v>
      </c>
      <c r="D134" s="1118" t="s">
        <v>21</v>
      </c>
      <c r="E134" s="1118" t="s">
        <v>557</v>
      </c>
      <c r="F134" s="1119" t="str">
        <f t="shared" si="22"/>
        <v>金沢市立病院健康管理センター</v>
      </c>
      <c r="G134" s="1119">
        <f t="shared" si="23"/>
        <v>133</v>
      </c>
      <c r="H134" s="1120" t="s">
        <v>2684</v>
      </c>
      <c r="I134" s="1118"/>
      <c r="J134" s="1118">
        <v>8</v>
      </c>
      <c r="K134" s="1118">
        <v>8</v>
      </c>
      <c r="L134" s="1118">
        <v>0</v>
      </c>
      <c r="M134" s="1118">
        <v>285</v>
      </c>
      <c r="N134" s="1118">
        <v>570</v>
      </c>
      <c r="O134" s="1118">
        <v>285</v>
      </c>
      <c r="P134" s="1121">
        <f t="shared" si="16"/>
        <v>1.5616438356164384</v>
      </c>
      <c r="Q134" s="1122">
        <f t="shared" si="17"/>
        <v>0.1952054794520548</v>
      </c>
      <c r="R134" s="1123">
        <f t="shared" si="20"/>
        <v>2</v>
      </c>
      <c r="S134" s="1143">
        <v>0</v>
      </c>
      <c r="T134" s="1122">
        <v>0</v>
      </c>
      <c r="U134" s="1118">
        <v>0</v>
      </c>
      <c r="V134" s="1122">
        <f t="shared" si="21"/>
        <v>0</v>
      </c>
      <c r="W134" s="1124"/>
      <c r="X134" s="1117">
        <v>0</v>
      </c>
      <c r="Z134" s="1100" t="s">
        <v>2875</v>
      </c>
      <c r="AA134" s="1100">
        <v>129</v>
      </c>
      <c r="AB134" s="1100">
        <f t="shared" ref="AB134:AB197" si="24">COUNTIF($F$3:$F$312,Z134)</f>
        <v>1</v>
      </c>
    </row>
    <row r="135" spans="1:28" ht="15" customHeight="1">
      <c r="A135" s="1117" t="s">
        <v>290</v>
      </c>
      <c r="B135" s="1125"/>
      <c r="C135" s="1118" t="s">
        <v>1065</v>
      </c>
      <c r="D135" s="1118" t="s">
        <v>22</v>
      </c>
      <c r="E135" s="1118" t="s">
        <v>561</v>
      </c>
      <c r="F135" s="1119" t="str">
        <f t="shared" si="22"/>
        <v>金沢赤十字病院B4</v>
      </c>
      <c r="G135" s="1119">
        <f t="shared" si="23"/>
        <v>134</v>
      </c>
      <c r="H135" s="1120" t="s">
        <v>2684</v>
      </c>
      <c r="I135" s="1118" t="s">
        <v>2686</v>
      </c>
      <c r="J135" s="1118">
        <v>49</v>
      </c>
      <c r="K135" s="1118">
        <v>39</v>
      </c>
      <c r="L135" s="1118">
        <v>17</v>
      </c>
      <c r="M135" s="1118">
        <v>1193</v>
      </c>
      <c r="N135" s="1118">
        <v>11314</v>
      </c>
      <c r="O135" s="1118">
        <v>1190</v>
      </c>
      <c r="P135" s="1121">
        <f t="shared" si="16"/>
        <v>30.997260273972604</v>
      </c>
      <c r="Q135" s="1122">
        <f t="shared" si="17"/>
        <v>0.63259714844842041</v>
      </c>
      <c r="R135" s="1123">
        <f t="shared" si="20"/>
        <v>9.4955937893411662</v>
      </c>
      <c r="S135" s="1118">
        <v>423</v>
      </c>
      <c r="T135" s="1122">
        <v>0.33899999999999997</v>
      </c>
      <c r="U135" s="1118">
        <v>29</v>
      </c>
      <c r="V135" s="1122">
        <f t="shared" si="21"/>
        <v>2.4308466051969825E-2</v>
      </c>
      <c r="W135" s="1124"/>
      <c r="X135" s="1117">
        <v>0</v>
      </c>
      <c r="Z135" s="1100" t="s">
        <v>2876</v>
      </c>
      <c r="AA135" s="1100">
        <v>130</v>
      </c>
      <c r="AB135" s="1100">
        <f t="shared" si="24"/>
        <v>1</v>
      </c>
    </row>
    <row r="136" spans="1:28" ht="15" customHeight="1">
      <c r="A136" s="1117" t="s">
        <v>290</v>
      </c>
      <c r="B136" s="1125"/>
      <c r="C136" s="1118" t="s">
        <v>1065</v>
      </c>
      <c r="D136" s="1118" t="s">
        <v>22</v>
      </c>
      <c r="E136" s="1118" t="s">
        <v>559</v>
      </c>
      <c r="F136" s="1119" t="str">
        <f t="shared" si="22"/>
        <v>金沢赤十字病院A3</v>
      </c>
      <c r="G136" s="1119">
        <f t="shared" si="23"/>
        <v>135</v>
      </c>
      <c r="H136" s="1120" t="s">
        <v>2684</v>
      </c>
      <c r="I136" s="1118" t="s">
        <v>2686</v>
      </c>
      <c r="J136" s="1118">
        <v>40</v>
      </c>
      <c r="K136" s="1118">
        <v>38</v>
      </c>
      <c r="L136" s="1118">
        <v>13</v>
      </c>
      <c r="M136" s="1118">
        <v>671</v>
      </c>
      <c r="N136" s="1118">
        <v>10738</v>
      </c>
      <c r="O136" s="1118">
        <v>669</v>
      </c>
      <c r="P136" s="1121">
        <f t="shared" si="16"/>
        <v>29.419178082191781</v>
      </c>
      <c r="Q136" s="1122">
        <f t="shared" si="17"/>
        <v>0.73547945205479448</v>
      </c>
      <c r="R136" s="1123">
        <f t="shared" si="20"/>
        <v>16.02686567164179</v>
      </c>
      <c r="S136" s="1118">
        <v>426</v>
      </c>
      <c r="T136" s="1122">
        <v>0.25800000000000001</v>
      </c>
      <c r="U136" s="1118">
        <v>25</v>
      </c>
      <c r="V136" s="1122">
        <f t="shared" si="21"/>
        <v>3.7257824143070044E-2</v>
      </c>
      <c r="W136" s="1124"/>
      <c r="X136" s="1117">
        <v>0</v>
      </c>
      <c r="Z136" s="1100" t="s">
        <v>2877</v>
      </c>
      <c r="AA136" s="1100">
        <v>131</v>
      </c>
      <c r="AB136" s="1100">
        <f t="shared" si="24"/>
        <v>1</v>
      </c>
    </row>
    <row r="137" spans="1:28" ht="15" customHeight="1">
      <c r="A137" s="1117" t="s">
        <v>290</v>
      </c>
      <c r="B137" s="1125"/>
      <c r="C137" s="1118" t="s">
        <v>1065</v>
      </c>
      <c r="D137" s="1118" t="s">
        <v>22</v>
      </c>
      <c r="E137" s="1118" t="s">
        <v>560</v>
      </c>
      <c r="F137" s="1119" t="str">
        <f t="shared" si="22"/>
        <v>金沢赤十字病院B3</v>
      </c>
      <c r="G137" s="1119">
        <f t="shared" si="23"/>
        <v>136</v>
      </c>
      <c r="H137" s="1120" t="s">
        <v>2689</v>
      </c>
      <c r="I137" s="1118" t="s">
        <v>2686</v>
      </c>
      <c r="J137" s="1118">
        <v>50</v>
      </c>
      <c r="K137" s="1118">
        <v>40</v>
      </c>
      <c r="L137" s="1118">
        <v>20</v>
      </c>
      <c r="M137" s="1118">
        <v>866</v>
      </c>
      <c r="N137" s="1118">
        <v>10913</v>
      </c>
      <c r="O137" s="1118">
        <v>866</v>
      </c>
      <c r="P137" s="1121">
        <f t="shared" si="16"/>
        <v>29.898630136986302</v>
      </c>
      <c r="Q137" s="1122">
        <f t="shared" si="17"/>
        <v>0.59797260273972608</v>
      </c>
      <c r="R137" s="1123">
        <f t="shared" si="20"/>
        <v>12.60161662817552</v>
      </c>
      <c r="S137" s="1118">
        <v>311</v>
      </c>
      <c r="T137" s="1122">
        <v>0.313</v>
      </c>
      <c r="U137" s="1118">
        <v>13</v>
      </c>
      <c r="V137" s="1122">
        <f t="shared" si="21"/>
        <v>1.5011547344110854E-2</v>
      </c>
      <c r="W137" s="1124"/>
      <c r="X137" s="1117">
        <v>0</v>
      </c>
      <c r="Z137" s="1100" t="s">
        <v>2874</v>
      </c>
      <c r="AA137" s="1100">
        <v>132</v>
      </c>
      <c r="AB137" s="1100">
        <f t="shared" si="24"/>
        <v>1</v>
      </c>
    </row>
    <row r="138" spans="1:28" ht="15" customHeight="1">
      <c r="A138" s="1117" t="s">
        <v>290</v>
      </c>
      <c r="B138" s="1125"/>
      <c r="C138" s="1118" t="s">
        <v>1065</v>
      </c>
      <c r="D138" s="1118" t="s">
        <v>2757</v>
      </c>
      <c r="E138" s="1118" t="s">
        <v>565</v>
      </c>
      <c r="F138" s="1119" t="str">
        <f t="shared" si="22"/>
        <v>済生会金沢病院4B病棟</v>
      </c>
      <c r="G138" s="1119">
        <f t="shared" si="23"/>
        <v>137</v>
      </c>
      <c r="H138" s="1120" t="s">
        <v>2684</v>
      </c>
      <c r="I138" s="1118" t="s">
        <v>2753</v>
      </c>
      <c r="J138" s="1118">
        <v>47</v>
      </c>
      <c r="K138" s="1118">
        <v>47</v>
      </c>
      <c r="L138" s="1118">
        <v>19</v>
      </c>
      <c r="M138" s="1118">
        <v>944</v>
      </c>
      <c r="N138" s="1118">
        <v>13100</v>
      </c>
      <c r="O138" s="1118">
        <v>938</v>
      </c>
      <c r="P138" s="1121">
        <f t="shared" si="16"/>
        <v>35.890410958904113</v>
      </c>
      <c r="Q138" s="1122">
        <f t="shared" si="17"/>
        <v>0.76362576508306612</v>
      </c>
      <c r="R138" s="1123">
        <f t="shared" si="20"/>
        <v>13.921360255047821</v>
      </c>
      <c r="S138" s="1118">
        <v>265</v>
      </c>
      <c r="T138" s="1122">
        <v>0.3</v>
      </c>
      <c r="U138" s="1118">
        <v>74</v>
      </c>
      <c r="V138" s="1122">
        <f t="shared" si="21"/>
        <v>7.8389830508474576E-2</v>
      </c>
      <c r="W138" s="1124"/>
      <c r="X138" s="1117">
        <v>0</v>
      </c>
      <c r="Z138" s="1100" t="s">
        <v>2878</v>
      </c>
      <c r="AA138" s="1100">
        <v>133</v>
      </c>
      <c r="AB138" s="1100">
        <f t="shared" si="24"/>
        <v>1</v>
      </c>
    </row>
    <row r="139" spans="1:28" ht="15" customHeight="1">
      <c r="A139" s="1117" t="s">
        <v>290</v>
      </c>
      <c r="B139" s="1125"/>
      <c r="C139" s="1118" t="s">
        <v>1065</v>
      </c>
      <c r="D139" s="1118" t="s">
        <v>2757</v>
      </c>
      <c r="E139" s="1118" t="s">
        <v>564</v>
      </c>
      <c r="F139" s="1119" t="str">
        <f t="shared" si="22"/>
        <v>済生会金沢病院4A病棟</v>
      </c>
      <c r="G139" s="1119">
        <f t="shared" si="23"/>
        <v>138</v>
      </c>
      <c r="H139" s="1120" t="s">
        <v>2689</v>
      </c>
      <c r="I139" s="1118"/>
      <c r="J139" s="1118">
        <v>45</v>
      </c>
      <c r="K139" s="1118">
        <v>45</v>
      </c>
      <c r="L139" s="1118">
        <v>28</v>
      </c>
      <c r="M139" s="1118">
        <v>847</v>
      </c>
      <c r="N139" s="1118">
        <v>14310</v>
      </c>
      <c r="O139" s="1118">
        <v>840</v>
      </c>
      <c r="P139" s="1121">
        <f t="shared" si="16"/>
        <v>39.205479452054796</v>
      </c>
      <c r="Q139" s="1122">
        <f t="shared" si="17"/>
        <v>0.87123287671232874</v>
      </c>
      <c r="R139" s="1123">
        <f t="shared" si="20"/>
        <v>16.965026674570243</v>
      </c>
      <c r="S139" s="1118">
        <v>244</v>
      </c>
      <c r="T139" s="1122">
        <v>0.34299999999999997</v>
      </c>
      <c r="U139" s="1118">
        <v>51</v>
      </c>
      <c r="V139" s="1122">
        <f t="shared" si="21"/>
        <v>6.02125147579693E-2</v>
      </c>
      <c r="W139" s="1124"/>
      <c r="X139" s="1117">
        <v>0</v>
      </c>
      <c r="Z139" s="1100" t="s">
        <v>2881</v>
      </c>
      <c r="AA139" s="1100">
        <v>134</v>
      </c>
      <c r="AB139" s="1100">
        <f t="shared" si="24"/>
        <v>1</v>
      </c>
    </row>
    <row r="140" spans="1:28" ht="15" customHeight="1">
      <c r="A140" s="1117" t="s">
        <v>290</v>
      </c>
      <c r="B140" s="1125"/>
      <c r="C140" s="1118" t="s">
        <v>1065</v>
      </c>
      <c r="D140" s="1118" t="s">
        <v>2757</v>
      </c>
      <c r="E140" s="1118" t="s">
        <v>566</v>
      </c>
      <c r="F140" s="1119" t="str">
        <f t="shared" si="22"/>
        <v>済生会金沢病院5B病棟</v>
      </c>
      <c r="G140" s="1119">
        <f t="shared" si="23"/>
        <v>139</v>
      </c>
      <c r="H140" s="1120" t="s">
        <v>2684</v>
      </c>
      <c r="I140" s="1118"/>
      <c r="J140" s="1118">
        <v>45</v>
      </c>
      <c r="K140" s="1118">
        <v>15</v>
      </c>
      <c r="L140" s="1118">
        <v>1</v>
      </c>
      <c r="M140" s="1118">
        <v>436</v>
      </c>
      <c r="N140" s="1118">
        <v>2226</v>
      </c>
      <c r="O140" s="1118">
        <v>428</v>
      </c>
      <c r="P140" s="1121">
        <f t="shared" si="16"/>
        <v>6.0986301369863014</v>
      </c>
      <c r="Q140" s="1122">
        <f t="shared" si="17"/>
        <v>0.13552511415525115</v>
      </c>
      <c r="R140" s="1123">
        <f t="shared" si="20"/>
        <v>5.1527777777777777</v>
      </c>
      <c r="S140" s="1118">
        <v>66</v>
      </c>
      <c r="T140" s="1122">
        <v>0.30199999999999999</v>
      </c>
      <c r="U140" s="1118">
        <v>29</v>
      </c>
      <c r="V140" s="1122">
        <f t="shared" si="21"/>
        <v>6.6513761467889912E-2</v>
      </c>
      <c r="W140" s="1124"/>
      <c r="X140" s="1117">
        <v>0</v>
      </c>
      <c r="Z140" s="1100" t="s">
        <v>2879</v>
      </c>
      <c r="AA140" s="1100">
        <v>135</v>
      </c>
      <c r="AB140" s="1100">
        <f t="shared" si="24"/>
        <v>1</v>
      </c>
    </row>
    <row r="141" spans="1:28" ht="15" customHeight="1">
      <c r="A141" s="1117" t="s">
        <v>290</v>
      </c>
      <c r="B141" s="1125"/>
      <c r="C141" s="1118" t="s">
        <v>1065</v>
      </c>
      <c r="D141" s="1118" t="s">
        <v>29</v>
      </c>
      <c r="E141" s="1118" t="s">
        <v>346</v>
      </c>
      <c r="F141" s="1119" t="str">
        <f t="shared" si="22"/>
        <v>安田内科病院一般病棟</v>
      </c>
      <c r="G141" s="1119">
        <f t="shared" si="23"/>
        <v>140</v>
      </c>
      <c r="H141" s="1120" t="s">
        <v>2684</v>
      </c>
      <c r="I141" s="1118" t="s">
        <v>2704</v>
      </c>
      <c r="J141" s="1118">
        <v>22</v>
      </c>
      <c r="K141" s="1118">
        <v>22</v>
      </c>
      <c r="L141" s="1118">
        <v>14</v>
      </c>
      <c r="M141" s="1118">
        <v>199</v>
      </c>
      <c r="N141" s="1118">
        <v>7062</v>
      </c>
      <c r="O141" s="1118">
        <v>180</v>
      </c>
      <c r="P141" s="1121">
        <f t="shared" si="16"/>
        <v>19.347945205479451</v>
      </c>
      <c r="Q141" s="1122">
        <f t="shared" si="17"/>
        <v>0.8794520547945206</v>
      </c>
      <c r="R141" s="1123">
        <f t="shared" si="20"/>
        <v>37.266490765171504</v>
      </c>
      <c r="S141" s="1118">
        <v>5</v>
      </c>
      <c r="T141" s="1122">
        <v>0.37200000000000005</v>
      </c>
      <c r="U141" s="1118">
        <v>0</v>
      </c>
      <c r="V141" s="1122">
        <f t="shared" si="21"/>
        <v>0</v>
      </c>
      <c r="W141" s="1124"/>
      <c r="X141" s="1117">
        <v>0</v>
      </c>
      <c r="Z141" s="1100" t="s">
        <v>2880</v>
      </c>
      <c r="AA141" s="1100">
        <v>136</v>
      </c>
      <c r="AB141" s="1100">
        <f t="shared" si="24"/>
        <v>1</v>
      </c>
    </row>
    <row r="142" spans="1:28" ht="15" customHeight="1">
      <c r="A142" s="1117" t="s">
        <v>290</v>
      </c>
      <c r="B142" s="1125"/>
      <c r="C142" s="1118" t="s">
        <v>1065</v>
      </c>
      <c r="D142" s="1118" t="s">
        <v>2758</v>
      </c>
      <c r="E142" s="1118" t="s">
        <v>574</v>
      </c>
      <c r="F142" s="1119" t="str">
        <f t="shared" si="22"/>
        <v>浅ノ川総合病院東館７階病棟</v>
      </c>
      <c r="G142" s="1119">
        <f t="shared" si="23"/>
        <v>141</v>
      </c>
      <c r="H142" s="1120" t="s">
        <v>2684</v>
      </c>
      <c r="I142" s="1118" t="s">
        <v>2686</v>
      </c>
      <c r="J142" s="1118">
        <v>48</v>
      </c>
      <c r="K142" s="1118">
        <v>39</v>
      </c>
      <c r="L142" s="1118">
        <v>1</v>
      </c>
      <c r="M142" s="1118">
        <v>485</v>
      </c>
      <c r="N142" s="1118">
        <v>7145</v>
      </c>
      <c r="O142" s="1118">
        <v>499</v>
      </c>
      <c r="P142" s="1121">
        <f t="shared" si="16"/>
        <v>19.575342465753426</v>
      </c>
      <c r="Q142" s="1122">
        <f t="shared" si="17"/>
        <v>0.40781963470319632</v>
      </c>
      <c r="R142" s="1123">
        <f t="shared" si="20"/>
        <v>14.522357723577235</v>
      </c>
      <c r="S142" s="1118">
        <v>147</v>
      </c>
      <c r="T142" s="1122">
        <v>0.26</v>
      </c>
      <c r="U142" s="1118">
        <v>40</v>
      </c>
      <c r="V142" s="1122">
        <f t="shared" si="21"/>
        <v>8.247422680412371E-2</v>
      </c>
      <c r="W142" s="1124"/>
      <c r="X142" s="1117">
        <v>0</v>
      </c>
      <c r="Z142" s="1100" t="s">
        <v>3082</v>
      </c>
      <c r="AA142" s="1100">
        <v>137</v>
      </c>
      <c r="AB142" s="1100">
        <f t="shared" si="24"/>
        <v>1</v>
      </c>
    </row>
    <row r="143" spans="1:28" ht="15" customHeight="1">
      <c r="A143" s="1117" t="s">
        <v>290</v>
      </c>
      <c r="B143" s="1125"/>
      <c r="C143" s="1118" t="s">
        <v>1065</v>
      </c>
      <c r="D143" s="1118" t="s">
        <v>2758</v>
      </c>
      <c r="E143" s="1118" t="s">
        <v>570</v>
      </c>
      <c r="F143" s="1119" t="str">
        <f t="shared" si="22"/>
        <v>浅ノ川総合病院本館４階病棟</v>
      </c>
      <c r="G143" s="1119">
        <f t="shared" si="23"/>
        <v>142</v>
      </c>
      <c r="H143" s="1120" t="s">
        <v>2689</v>
      </c>
      <c r="I143" s="1118" t="s">
        <v>2686</v>
      </c>
      <c r="J143" s="1118">
        <v>22</v>
      </c>
      <c r="K143" s="1118">
        <v>22</v>
      </c>
      <c r="L143" s="1118">
        <v>12</v>
      </c>
      <c r="M143" s="1118">
        <v>585</v>
      </c>
      <c r="N143" s="1118">
        <v>7323</v>
      </c>
      <c r="O143" s="1118">
        <v>585</v>
      </c>
      <c r="P143" s="1121">
        <f t="shared" si="16"/>
        <v>20.063013698630137</v>
      </c>
      <c r="Q143" s="1122">
        <f t="shared" si="17"/>
        <v>0.91195516811955168</v>
      </c>
      <c r="R143" s="1123">
        <f t="shared" si="20"/>
        <v>12.517948717948718</v>
      </c>
      <c r="S143" s="1118">
        <v>121</v>
      </c>
      <c r="T143" s="1122">
        <v>0.371</v>
      </c>
      <c r="U143" s="1118">
        <v>14</v>
      </c>
      <c r="V143" s="1122">
        <f t="shared" si="21"/>
        <v>2.3931623931623933E-2</v>
      </c>
      <c r="W143" s="1124"/>
      <c r="X143" s="1117">
        <v>0</v>
      </c>
      <c r="Z143" s="1100" t="s">
        <v>3083</v>
      </c>
      <c r="AA143" s="1100">
        <v>138</v>
      </c>
      <c r="AB143" s="1100">
        <f t="shared" si="24"/>
        <v>1</v>
      </c>
    </row>
    <row r="144" spans="1:28" ht="15" customHeight="1">
      <c r="A144" s="1117" t="s">
        <v>290</v>
      </c>
      <c r="B144" s="1125"/>
      <c r="C144" s="1183" t="s">
        <v>1065</v>
      </c>
      <c r="D144" s="1184" t="s">
        <v>2758</v>
      </c>
      <c r="E144" s="1184" t="s">
        <v>1111</v>
      </c>
      <c r="F144" s="1119" t="str">
        <f t="shared" si="22"/>
        <v>浅ノ川総合病院本館５階病棟</v>
      </c>
      <c r="G144" s="1119">
        <f t="shared" si="23"/>
        <v>143</v>
      </c>
      <c r="H144" s="1185" t="s">
        <v>2687</v>
      </c>
      <c r="I144" s="1186" t="s">
        <v>2686</v>
      </c>
      <c r="J144" s="1118">
        <v>51</v>
      </c>
      <c r="K144" s="1118">
        <v>50</v>
      </c>
      <c r="L144" s="1118">
        <v>24</v>
      </c>
      <c r="M144" s="1118">
        <v>1234</v>
      </c>
      <c r="N144" s="1118">
        <v>14564</v>
      </c>
      <c r="O144" s="1118">
        <v>1236</v>
      </c>
      <c r="P144" s="1121">
        <f t="shared" si="16"/>
        <v>39.901369863013699</v>
      </c>
      <c r="Q144" s="1122">
        <f t="shared" si="17"/>
        <v>0.78237980123556272</v>
      </c>
      <c r="R144" s="1123">
        <f t="shared" si="20"/>
        <v>11.792712550607288</v>
      </c>
      <c r="S144" s="1146">
        <v>335</v>
      </c>
      <c r="T144" s="1130">
        <v>0.40399999999999997</v>
      </c>
      <c r="U144" s="1146">
        <v>52</v>
      </c>
      <c r="V144" s="1130">
        <f t="shared" si="21"/>
        <v>4.2139384116693678E-2</v>
      </c>
      <c r="W144" s="1124"/>
      <c r="X144" s="1117">
        <v>71</v>
      </c>
      <c r="Z144" s="1100" t="s">
        <v>3084</v>
      </c>
      <c r="AA144" s="1100">
        <v>139</v>
      </c>
      <c r="AB144" s="1100">
        <f t="shared" si="24"/>
        <v>1</v>
      </c>
    </row>
    <row r="145" spans="1:28" ht="15" customHeight="1">
      <c r="A145" s="1117" t="s">
        <v>290</v>
      </c>
      <c r="B145" s="1125"/>
      <c r="C145" s="1126" t="s">
        <v>1065</v>
      </c>
      <c r="D145" s="1127" t="s">
        <v>2758</v>
      </c>
      <c r="E145" s="1127" t="s">
        <v>572</v>
      </c>
      <c r="F145" s="1119" t="str">
        <f t="shared" si="22"/>
        <v>浅ノ川総合病院本館７階病棟</v>
      </c>
      <c r="G145" s="1119">
        <f t="shared" si="23"/>
        <v>144</v>
      </c>
      <c r="H145" s="1128" t="s">
        <v>2684</v>
      </c>
      <c r="I145" s="1129" t="s">
        <v>2686</v>
      </c>
      <c r="J145" s="1132">
        <v>36</v>
      </c>
      <c r="K145" s="1132">
        <v>36</v>
      </c>
      <c r="L145" s="1132">
        <v>22</v>
      </c>
      <c r="M145" s="1132">
        <v>1071</v>
      </c>
      <c r="N145" s="1132">
        <v>13220</v>
      </c>
      <c r="O145" s="1132">
        <v>1068</v>
      </c>
      <c r="P145" s="1147">
        <f t="shared" si="16"/>
        <v>36.219178082191782</v>
      </c>
      <c r="Q145" s="1144">
        <f t="shared" si="17"/>
        <v>1.0060882800608828</v>
      </c>
      <c r="R145" s="1145">
        <f t="shared" si="20"/>
        <v>12.36091631603553</v>
      </c>
      <c r="S145" s="1132">
        <v>388</v>
      </c>
      <c r="T145" s="1130">
        <v>0.24199999999999999</v>
      </c>
      <c r="U145" s="1132">
        <v>35</v>
      </c>
      <c r="V145" s="1122">
        <f t="shared" si="21"/>
        <v>3.2679738562091505E-2</v>
      </c>
      <c r="W145" s="1131"/>
      <c r="X145" s="1117">
        <v>0</v>
      </c>
      <c r="Z145" s="1100" t="s">
        <v>2882</v>
      </c>
      <c r="AA145" s="1100">
        <v>140</v>
      </c>
      <c r="AB145" s="1100">
        <f t="shared" si="24"/>
        <v>1</v>
      </c>
    </row>
    <row r="146" spans="1:28" ht="15" customHeight="1">
      <c r="A146" s="1117" t="s">
        <v>290</v>
      </c>
      <c r="B146" s="1132"/>
      <c r="C146" s="1183" t="s">
        <v>1065</v>
      </c>
      <c r="D146" s="1184" t="s">
        <v>2758</v>
      </c>
      <c r="E146" s="1184" t="s">
        <v>573</v>
      </c>
      <c r="F146" s="1119" t="str">
        <f t="shared" si="22"/>
        <v>浅ノ川総合病院東館６階病棟</v>
      </c>
      <c r="G146" s="1119">
        <f t="shared" si="23"/>
        <v>145</v>
      </c>
      <c r="H146" s="1185" t="s">
        <v>2688</v>
      </c>
      <c r="I146" s="1186" t="s">
        <v>2686</v>
      </c>
      <c r="J146" s="1118">
        <v>48</v>
      </c>
      <c r="K146" s="1146">
        <v>48</v>
      </c>
      <c r="L146" s="1146">
        <v>26</v>
      </c>
      <c r="M146" s="1146">
        <v>1368</v>
      </c>
      <c r="N146" s="1146">
        <v>14638</v>
      </c>
      <c r="O146" s="1146">
        <v>1373</v>
      </c>
      <c r="P146" s="1121">
        <f t="shared" si="16"/>
        <v>40.104109589041094</v>
      </c>
      <c r="Q146" s="1122">
        <f t="shared" si="17"/>
        <v>0.83550228310502284</v>
      </c>
      <c r="R146" s="1228">
        <f t="shared" si="20"/>
        <v>10.680773440350237</v>
      </c>
      <c r="S146" s="1146">
        <v>454</v>
      </c>
      <c r="T146" s="1130">
        <v>0.29499999999999998</v>
      </c>
      <c r="U146" s="1146">
        <v>20</v>
      </c>
      <c r="V146" s="1130">
        <f t="shared" si="21"/>
        <v>1.4619883040935672E-2</v>
      </c>
      <c r="W146" s="1131"/>
      <c r="X146" s="1117">
        <v>0</v>
      </c>
      <c r="Z146" s="1100" t="s">
        <v>3039</v>
      </c>
      <c r="AA146" s="1100">
        <v>141</v>
      </c>
      <c r="AB146" s="1100">
        <f t="shared" si="24"/>
        <v>1</v>
      </c>
    </row>
    <row r="147" spans="1:28" ht="15" customHeight="1">
      <c r="A147" s="1117" t="s">
        <v>290</v>
      </c>
      <c r="B147" s="1152"/>
      <c r="C147" s="1118" t="s">
        <v>1065</v>
      </c>
      <c r="D147" s="1118" t="s">
        <v>2759</v>
      </c>
      <c r="E147" s="1118" t="s">
        <v>582</v>
      </c>
      <c r="F147" s="1119" t="str">
        <f t="shared" si="22"/>
        <v>城北病院西５病棟</v>
      </c>
      <c r="G147" s="1119">
        <f t="shared" si="23"/>
        <v>146</v>
      </c>
      <c r="H147" s="1120" t="s">
        <v>2687</v>
      </c>
      <c r="I147" s="1118" t="s">
        <v>2761</v>
      </c>
      <c r="J147" s="1118">
        <v>20</v>
      </c>
      <c r="K147" s="1118">
        <v>20</v>
      </c>
      <c r="L147" s="1118">
        <v>13</v>
      </c>
      <c r="M147" s="1118">
        <v>158</v>
      </c>
      <c r="N147" s="1118">
        <v>6409</v>
      </c>
      <c r="O147" s="1118">
        <v>158</v>
      </c>
      <c r="P147" s="1121">
        <f t="shared" si="16"/>
        <v>17.55890410958904</v>
      </c>
      <c r="Q147" s="1122">
        <f t="shared" si="17"/>
        <v>0.8779452054794521</v>
      </c>
      <c r="R147" s="1123">
        <f t="shared" si="20"/>
        <v>40.563291139240505</v>
      </c>
      <c r="S147" s="1118">
        <v>0</v>
      </c>
      <c r="T147" s="1122">
        <v>0</v>
      </c>
      <c r="U147" s="1118">
        <v>35</v>
      </c>
      <c r="V147" s="1122">
        <f t="shared" si="21"/>
        <v>0.22151898734177214</v>
      </c>
      <c r="W147" s="1124"/>
      <c r="X147" s="1117">
        <v>0</v>
      </c>
      <c r="Z147" s="1100" t="s">
        <v>3040</v>
      </c>
      <c r="AA147" s="1100">
        <v>142</v>
      </c>
      <c r="AB147" s="1100">
        <f t="shared" si="24"/>
        <v>1</v>
      </c>
    </row>
    <row r="148" spans="1:28" ht="15" customHeight="1">
      <c r="A148" s="1117" t="s">
        <v>290</v>
      </c>
      <c r="B148" s="1125"/>
      <c r="C148" s="1118" t="s">
        <v>1065</v>
      </c>
      <c r="D148" s="1118" t="s">
        <v>2759</v>
      </c>
      <c r="E148" s="1118" t="s">
        <v>581</v>
      </c>
      <c r="F148" s="1119" t="str">
        <f t="shared" si="22"/>
        <v>城北病院西３病棟</v>
      </c>
      <c r="G148" s="1119">
        <f t="shared" si="23"/>
        <v>147</v>
      </c>
      <c r="H148" s="1120" t="s">
        <v>2684</v>
      </c>
      <c r="I148" s="1118" t="s">
        <v>2753</v>
      </c>
      <c r="J148" s="1118">
        <v>48</v>
      </c>
      <c r="K148" s="1118">
        <v>44</v>
      </c>
      <c r="L148" s="1118">
        <v>23</v>
      </c>
      <c r="M148" s="1118">
        <v>836</v>
      </c>
      <c r="N148" s="1118">
        <v>13546</v>
      </c>
      <c r="O148" s="1118">
        <v>830</v>
      </c>
      <c r="P148" s="1121">
        <f t="shared" si="16"/>
        <v>37.112328767123287</v>
      </c>
      <c r="Q148" s="1122">
        <f t="shared" si="17"/>
        <v>0.77317351598173512</v>
      </c>
      <c r="R148" s="1123">
        <f t="shared" si="20"/>
        <v>16.26170468187275</v>
      </c>
      <c r="S148" s="1118">
        <v>72</v>
      </c>
      <c r="T148" s="1122">
        <v>0.26700000000000002</v>
      </c>
      <c r="U148" s="1118">
        <v>239</v>
      </c>
      <c r="V148" s="1122">
        <f t="shared" si="21"/>
        <v>0.28588516746411485</v>
      </c>
      <c r="W148" s="1124"/>
      <c r="X148" s="1117">
        <v>0</v>
      </c>
      <c r="Z148" s="1100" t="s">
        <v>3041</v>
      </c>
      <c r="AA148" s="1100">
        <v>143</v>
      </c>
      <c r="AB148" s="1100">
        <f t="shared" si="24"/>
        <v>1</v>
      </c>
    </row>
    <row r="149" spans="1:28" ht="15" customHeight="1">
      <c r="A149" s="1117" t="s">
        <v>290</v>
      </c>
      <c r="B149" s="1125"/>
      <c r="C149" s="1118" t="s">
        <v>1065</v>
      </c>
      <c r="D149" s="1118" t="s">
        <v>2759</v>
      </c>
      <c r="E149" s="1118" t="s">
        <v>577</v>
      </c>
      <c r="F149" s="1119" t="str">
        <f t="shared" si="22"/>
        <v>城北病院西１病棟</v>
      </c>
      <c r="G149" s="1119">
        <f t="shared" si="23"/>
        <v>148</v>
      </c>
      <c r="H149" s="1120" t="s">
        <v>2684</v>
      </c>
      <c r="I149" s="1118" t="s">
        <v>2760</v>
      </c>
      <c r="J149" s="1118">
        <v>10</v>
      </c>
      <c r="K149" s="1118">
        <v>10</v>
      </c>
      <c r="L149" s="1118">
        <v>2</v>
      </c>
      <c r="M149" s="1118">
        <v>536</v>
      </c>
      <c r="N149" s="1118">
        <v>2411</v>
      </c>
      <c r="O149" s="1118">
        <v>523</v>
      </c>
      <c r="P149" s="1121">
        <f t="shared" si="16"/>
        <v>6.6054794520547944</v>
      </c>
      <c r="Q149" s="1122">
        <f t="shared" si="17"/>
        <v>0.66054794520547944</v>
      </c>
      <c r="R149" s="1123">
        <f t="shared" si="20"/>
        <v>4.5533522190745988</v>
      </c>
      <c r="S149" s="1118">
        <v>216</v>
      </c>
      <c r="T149" s="1122">
        <v>0</v>
      </c>
      <c r="U149" s="1118">
        <v>90</v>
      </c>
      <c r="V149" s="1122">
        <f t="shared" si="21"/>
        <v>0.16791044776119404</v>
      </c>
      <c r="W149" s="1124"/>
      <c r="X149" s="1117">
        <v>0</v>
      </c>
      <c r="Z149" s="1100" t="s">
        <v>3044</v>
      </c>
      <c r="AA149" s="1100">
        <v>144</v>
      </c>
      <c r="AB149" s="1100">
        <f t="shared" si="24"/>
        <v>1</v>
      </c>
    </row>
    <row r="150" spans="1:28" ht="15" customHeight="1">
      <c r="A150" s="1117" t="s">
        <v>290</v>
      </c>
      <c r="B150" s="1125"/>
      <c r="C150" s="1118" t="s">
        <v>1065</v>
      </c>
      <c r="D150" s="1118" t="s">
        <v>2759</v>
      </c>
      <c r="E150" s="1118" t="s">
        <v>579</v>
      </c>
      <c r="F150" s="1119" t="str">
        <f t="shared" si="22"/>
        <v>城北病院西２病棟</v>
      </c>
      <c r="G150" s="1119">
        <f t="shared" si="23"/>
        <v>149</v>
      </c>
      <c r="H150" s="1120" t="s">
        <v>2684</v>
      </c>
      <c r="I150" s="1118" t="s">
        <v>2753</v>
      </c>
      <c r="J150" s="1118">
        <v>44</v>
      </c>
      <c r="K150" s="1118">
        <v>42</v>
      </c>
      <c r="L150" s="1118">
        <v>26</v>
      </c>
      <c r="M150" s="1118">
        <v>1071</v>
      </c>
      <c r="N150" s="1118">
        <v>13858</v>
      </c>
      <c r="O150" s="1118">
        <v>1035</v>
      </c>
      <c r="P150" s="1121">
        <f t="shared" si="16"/>
        <v>37.967123287671235</v>
      </c>
      <c r="Q150" s="1122">
        <f t="shared" si="17"/>
        <v>0.86288916562889162</v>
      </c>
      <c r="R150" s="1123">
        <f t="shared" si="20"/>
        <v>13.160493827160494</v>
      </c>
      <c r="S150" s="1118">
        <v>51</v>
      </c>
      <c r="T150" s="1122">
        <v>0.29600000000000004</v>
      </c>
      <c r="U150" s="1118">
        <v>213</v>
      </c>
      <c r="V150" s="1122">
        <f t="shared" si="21"/>
        <v>0.19887955182072828</v>
      </c>
      <c r="W150" s="1124"/>
      <c r="X150" s="1117">
        <v>0</v>
      </c>
      <c r="Z150" s="1100" t="s">
        <v>3045</v>
      </c>
      <c r="AA150" s="1100">
        <v>145</v>
      </c>
      <c r="AB150" s="1100">
        <f t="shared" si="24"/>
        <v>1</v>
      </c>
    </row>
    <row r="151" spans="1:28" ht="15" customHeight="1">
      <c r="A151" s="1117" t="s">
        <v>290</v>
      </c>
      <c r="B151" s="1125"/>
      <c r="C151" s="1118" t="s">
        <v>1065</v>
      </c>
      <c r="D151" s="1118" t="s">
        <v>3090</v>
      </c>
      <c r="E151" s="1118" t="s">
        <v>586</v>
      </c>
      <c r="F151" s="1119" t="str">
        <f t="shared" si="22"/>
        <v>JCHO金沢病院西3病棟</v>
      </c>
      <c r="G151" s="1119">
        <f t="shared" si="23"/>
        <v>150</v>
      </c>
      <c r="H151" s="1120" t="s">
        <v>2684</v>
      </c>
      <c r="I151" s="1118" t="s">
        <v>2686</v>
      </c>
      <c r="J151" s="1118">
        <v>38</v>
      </c>
      <c r="K151" s="1118">
        <v>27</v>
      </c>
      <c r="L151" s="1118">
        <v>6</v>
      </c>
      <c r="M151" s="1118">
        <v>603</v>
      </c>
      <c r="N151" s="1118">
        <v>6568</v>
      </c>
      <c r="O151" s="1118">
        <v>598</v>
      </c>
      <c r="P151" s="1121">
        <f t="shared" si="16"/>
        <v>17.994520547945207</v>
      </c>
      <c r="Q151" s="1122">
        <f t="shared" si="17"/>
        <v>0.47354001441961069</v>
      </c>
      <c r="R151" s="1123">
        <f t="shared" si="20"/>
        <v>10.937552039966695</v>
      </c>
      <c r="S151" s="1118">
        <v>500</v>
      </c>
      <c r="T151" s="1122">
        <v>0</v>
      </c>
      <c r="U151" s="1118">
        <v>48</v>
      </c>
      <c r="V151" s="1122">
        <f t="shared" si="21"/>
        <v>7.9601990049751242E-2</v>
      </c>
      <c r="W151" s="1124"/>
      <c r="X151" s="1117">
        <v>0</v>
      </c>
      <c r="Z151" s="1100" t="s">
        <v>3055</v>
      </c>
      <c r="AA151" s="1100">
        <v>146</v>
      </c>
      <c r="AB151" s="1100">
        <f t="shared" si="24"/>
        <v>1</v>
      </c>
    </row>
    <row r="152" spans="1:28" ht="15" customHeight="1">
      <c r="A152" s="1117" t="s">
        <v>290</v>
      </c>
      <c r="B152" s="1125"/>
      <c r="C152" s="1118" t="s">
        <v>1065</v>
      </c>
      <c r="D152" s="1118" t="s">
        <v>3090</v>
      </c>
      <c r="E152" s="1118" t="s">
        <v>589</v>
      </c>
      <c r="F152" s="1119" t="str">
        <f t="shared" si="22"/>
        <v>JCHO金沢病院東4病棟</v>
      </c>
      <c r="G152" s="1119">
        <f t="shared" si="23"/>
        <v>151</v>
      </c>
      <c r="H152" s="1120" t="s">
        <v>2684</v>
      </c>
      <c r="I152" s="1118" t="s">
        <v>2686</v>
      </c>
      <c r="J152" s="1118">
        <v>53</v>
      </c>
      <c r="K152" s="1118">
        <v>52</v>
      </c>
      <c r="L152" s="1118">
        <v>32</v>
      </c>
      <c r="M152" s="1118">
        <v>1113</v>
      </c>
      <c r="N152" s="1118">
        <v>16670</v>
      </c>
      <c r="O152" s="1118">
        <v>1118</v>
      </c>
      <c r="P152" s="1121">
        <f t="shared" si="16"/>
        <v>45.671232876712331</v>
      </c>
      <c r="Q152" s="1122">
        <f t="shared" si="17"/>
        <v>0.86172137503230806</v>
      </c>
      <c r="R152" s="1123">
        <f t="shared" si="20"/>
        <v>14.943971313312415</v>
      </c>
      <c r="S152" s="1118">
        <v>303</v>
      </c>
      <c r="T152" s="1122">
        <v>0</v>
      </c>
      <c r="U152" s="1118">
        <v>41</v>
      </c>
      <c r="V152" s="1122">
        <f t="shared" si="21"/>
        <v>3.6837376460017966E-2</v>
      </c>
      <c r="W152" s="1124"/>
      <c r="X152" s="1117">
        <v>0</v>
      </c>
      <c r="Z152" s="1100" t="s">
        <v>3056</v>
      </c>
      <c r="AA152" s="1100">
        <v>147</v>
      </c>
      <c r="AB152" s="1100">
        <f t="shared" si="24"/>
        <v>1</v>
      </c>
    </row>
    <row r="153" spans="1:28" ht="15" customHeight="1">
      <c r="A153" s="1117" t="s">
        <v>290</v>
      </c>
      <c r="B153" s="1125"/>
      <c r="C153" s="1118" t="s">
        <v>1065</v>
      </c>
      <c r="D153" s="1118" t="s">
        <v>3090</v>
      </c>
      <c r="E153" s="1118" t="s">
        <v>588</v>
      </c>
      <c r="F153" s="1119" t="str">
        <f t="shared" si="22"/>
        <v>JCHO金沢病院西5病棟</v>
      </c>
      <c r="G153" s="1119">
        <f t="shared" si="23"/>
        <v>152</v>
      </c>
      <c r="H153" s="1120" t="s">
        <v>2684</v>
      </c>
      <c r="I153" s="1118" t="s">
        <v>2686</v>
      </c>
      <c r="J153" s="1118">
        <v>53</v>
      </c>
      <c r="K153" s="1118">
        <v>53</v>
      </c>
      <c r="L153" s="1118">
        <v>26</v>
      </c>
      <c r="M153" s="1118">
        <v>948</v>
      </c>
      <c r="N153" s="1118">
        <v>16244</v>
      </c>
      <c r="O153" s="1118">
        <v>944</v>
      </c>
      <c r="P153" s="1121">
        <f t="shared" si="16"/>
        <v>44.504109589041093</v>
      </c>
      <c r="Q153" s="1122">
        <f t="shared" si="17"/>
        <v>0.83970018092530374</v>
      </c>
      <c r="R153" s="1123">
        <f t="shared" si="20"/>
        <v>17.171247357293868</v>
      </c>
      <c r="S153" s="1118">
        <v>420</v>
      </c>
      <c r="T153" s="1122">
        <v>0</v>
      </c>
      <c r="U153" s="1118">
        <v>67</v>
      </c>
      <c r="V153" s="1122">
        <f t="shared" si="21"/>
        <v>7.0675105485232065E-2</v>
      </c>
      <c r="W153" s="1124"/>
      <c r="X153" s="1117">
        <v>0</v>
      </c>
      <c r="Z153" s="1100" t="s">
        <v>3057</v>
      </c>
      <c r="AA153" s="1100">
        <v>148</v>
      </c>
      <c r="AB153" s="1100">
        <f t="shared" si="24"/>
        <v>1</v>
      </c>
    </row>
    <row r="154" spans="1:28" ht="15" customHeight="1">
      <c r="A154" s="1117" t="s">
        <v>290</v>
      </c>
      <c r="B154" s="1125"/>
      <c r="C154" s="1118" t="s">
        <v>1065</v>
      </c>
      <c r="D154" s="1118" t="s">
        <v>3090</v>
      </c>
      <c r="E154" s="1118" t="s">
        <v>587</v>
      </c>
      <c r="F154" s="1119" t="str">
        <f t="shared" si="22"/>
        <v>JCHO金沢病院西4病棟</v>
      </c>
      <c r="G154" s="1119">
        <f t="shared" si="23"/>
        <v>153</v>
      </c>
      <c r="H154" s="1120" t="s">
        <v>2684</v>
      </c>
      <c r="I154" s="1118" t="s">
        <v>2686</v>
      </c>
      <c r="J154" s="1118">
        <v>51</v>
      </c>
      <c r="K154" s="1118">
        <v>47</v>
      </c>
      <c r="L154" s="1118">
        <v>27</v>
      </c>
      <c r="M154" s="1118">
        <v>1055</v>
      </c>
      <c r="N154" s="1118">
        <v>14952</v>
      </c>
      <c r="O154" s="1118">
        <v>1058</v>
      </c>
      <c r="P154" s="1121">
        <f t="shared" si="16"/>
        <v>40.964383561643835</v>
      </c>
      <c r="Q154" s="1122">
        <f t="shared" si="17"/>
        <v>0.80322320709105555</v>
      </c>
      <c r="R154" s="1123">
        <f t="shared" si="20"/>
        <v>14.152389966871747</v>
      </c>
      <c r="S154" s="1118">
        <v>299</v>
      </c>
      <c r="T154" s="1122">
        <v>0</v>
      </c>
      <c r="U154" s="1118">
        <v>48</v>
      </c>
      <c r="V154" s="1122">
        <f t="shared" si="21"/>
        <v>4.5497630331753552E-2</v>
      </c>
      <c r="W154" s="1124"/>
      <c r="X154" s="1117">
        <v>0</v>
      </c>
      <c r="Z154" s="1100" t="s">
        <v>3058</v>
      </c>
      <c r="AA154" s="1100">
        <v>149</v>
      </c>
      <c r="AB154" s="1100">
        <f t="shared" si="24"/>
        <v>1</v>
      </c>
    </row>
    <row r="155" spans="1:28" ht="15" customHeight="1">
      <c r="A155" s="1117" t="s">
        <v>290</v>
      </c>
      <c r="B155" s="1125"/>
      <c r="C155" s="1118" t="s">
        <v>1065</v>
      </c>
      <c r="D155" s="1118" t="s">
        <v>2723</v>
      </c>
      <c r="E155" s="1118" t="s">
        <v>2406</v>
      </c>
      <c r="F155" s="1119" t="str">
        <f t="shared" si="22"/>
        <v>金沢大学附属病院西病棟９階</v>
      </c>
      <c r="G155" s="1119">
        <f t="shared" si="23"/>
        <v>154</v>
      </c>
      <c r="H155" s="1120" t="s">
        <v>2747</v>
      </c>
      <c r="I155" s="1118" t="s">
        <v>2724</v>
      </c>
      <c r="J155" s="1118">
        <v>43</v>
      </c>
      <c r="K155" s="1118">
        <v>41</v>
      </c>
      <c r="L155" s="1118">
        <v>5</v>
      </c>
      <c r="M155" s="1118">
        <v>1575</v>
      </c>
      <c r="N155" s="1118">
        <v>10402</v>
      </c>
      <c r="O155" s="1118">
        <v>1579</v>
      </c>
      <c r="P155" s="1121">
        <f t="shared" si="16"/>
        <v>28.4986301369863</v>
      </c>
      <c r="Q155" s="1122">
        <f t="shared" si="17"/>
        <v>0.6627588403950303</v>
      </c>
      <c r="R155" s="1123">
        <f t="shared" si="20"/>
        <v>6.5960684844641726</v>
      </c>
      <c r="S155" s="1118">
        <v>23</v>
      </c>
      <c r="T155" s="1122">
        <v>0.24</v>
      </c>
      <c r="U155" s="1118">
        <v>18</v>
      </c>
      <c r="V155" s="1122">
        <f t="shared" si="21"/>
        <v>1.1428571428571429E-2</v>
      </c>
      <c r="W155" s="1124"/>
      <c r="X155" s="1117">
        <v>0</v>
      </c>
      <c r="Z155" s="1100" t="s">
        <v>3085</v>
      </c>
      <c r="AA155" s="1100">
        <v>150</v>
      </c>
      <c r="AB155" s="1100">
        <f t="shared" si="24"/>
        <v>1</v>
      </c>
    </row>
    <row r="156" spans="1:28" ht="15" customHeight="1">
      <c r="A156" s="1117" t="s">
        <v>290</v>
      </c>
      <c r="B156" s="1125"/>
      <c r="C156" s="1118" t="s">
        <v>1065</v>
      </c>
      <c r="D156" s="1118" t="s">
        <v>25</v>
      </c>
      <c r="E156" s="1118" t="s">
        <v>346</v>
      </c>
      <c r="F156" s="1119" t="str">
        <f t="shared" si="22"/>
        <v>金沢聖霊総合病院一般病棟</v>
      </c>
      <c r="G156" s="1119">
        <f t="shared" si="23"/>
        <v>155</v>
      </c>
      <c r="H156" s="1120" t="s">
        <v>2684</v>
      </c>
      <c r="I156" s="1118" t="s">
        <v>2706</v>
      </c>
      <c r="J156" s="1118">
        <v>60</v>
      </c>
      <c r="K156" s="1118">
        <v>60</v>
      </c>
      <c r="L156" s="1118">
        <v>0</v>
      </c>
      <c r="M156" s="1118">
        <v>628</v>
      </c>
      <c r="N156" s="1118">
        <v>16229</v>
      </c>
      <c r="O156" s="1118">
        <v>628</v>
      </c>
      <c r="P156" s="1121">
        <f t="shared" si="16"/>
        <v>44.463013698630135</v>
      </c>
      <c r="Q156" s="1122">
        <f t="shared" si="17"/>
        <v>0.74105022831050227</v>
      </c>
      <c r="R156" s="1181">
        <f t="shared" si="20"/>
        <v>25.842356687898089</v>
      </c>
      <c r="S156" s="1118">
        <v>212</v>
      </c>
      <c r="T156" s="1122">
        <v>0</v>
      </c>
      <c r="U156" s="1118">
        <v>0</v>
      </c>
      <c r="V156" s="1122">
        <f t="shared" si="21"/>
        <v>0</v>
      </c>
      <c r="W156" s="1124" t="s">
        <v>2763</v>
      </c>
      <c r="X156" s="1117">
        <v>0</v>
      </c>
      <c r="Z156" s="1100" t="s">
        <v>3086</v>
      </c>
      <c r="AA156" s="1100">
        <v>151</v>
      </c>
      <c r="AB156" s="1100">
        <f t="shared" si="24"/>
        <v>1</v>
      </c>
    </row>
    <row r="157" spans="1:28" ht="15" customHeight="1">
      <c r="A157" s="1117" t="s">
        <v>290</v>
      </c>
      <c r="B157" s="1125"/>
      <c r="C157" s="1118" t="s">
        <v>1065</v>
      </c>
      <c r="D157" s="1118" t="s">
        <v>2739</v>
      </c>
      <c r="E157" s="1118" t="s">
        <v>596</v>
      </c>
      <c r="F157" s="1119" t="str">
        <f t="shared" si="22"/>
        <v>金沢医療センター南７病棟</v>
      </c>
      <c r="G157" s="1119">
        <f t="shared" si="23"/>
        <v>156</v>
      </c>
      <c r="H157" s="1120" t="s">
        <v>2728</v>
      </c>
      <c r="I157" s="1118" t="s">
        <v>2686</v>
      </c>
      <c r="J157" s="1118">
        <v>51</v>
      </c>
      <c r="K157" s="1118">
        <v>49</v>
      </c>
      <c r="L157" s="1118">
        <v>18</v>
      </c>
      <c r="M157" s="1118">
        <v>1313</v>
      </c>
      <c r="N157" s="1118">
        <v>12668</v>
      </c>
      <c r="O157" s="1118">
        <v>1318</v>
      </c>
      <c r="P157" s="1121">
        <f t="shared" si="16"/>
        <v>34.706849315068496</v>
      </c>
      <c r="Q157" s="1122">
        <f t="shared" si="17"/>
        <v>0.6805264571582057</v>
      </c>
      <c r="R157" s="1123">
        <f t="shared" si="20"/>
        <v>9.6297985556822496</v>
      </c>
      <c r="S157" s="1118">
        <v>341</v>
      </c>
      <c r="T157" s="1122">
        <v>0.29799999999999999</v>
      </c>
      <c r="U157" s="1118">
        <v>174</v>
      </c>
      <c r="V157" s="1122">
        <f t="shared" si="21"/>
        <v>0.13252094440213252</v>
      </c>
      <c r="W157" s="1124"/>
      <c r="X157" s="1117">
        <v>44</v>
      </c>
      <c r="Z157" s="1100" t="s">
        <v>3087</v>
      </c>
      <c r="AA157" s="1100">
        <v>152</v>
      </c>
      <c r="AB157" s="1100">
        <f t="shared" si="24"/>
        <v>1</v>
      </c>
    </row>
    <row r="158" spans="1:28" ht="15" customHeight="1">
      <c r="A158" s="1117" t="s">
        <v>290</v>
      </c>
      <c r="B158" s="1125"/>
      <c r="C158" s="1118" t="s">
        <v>1065</v>
      </c>
      <c r="D158" s="1118" t="s">
        <v>2739</v>
      </c>
      <c r="E158" s="1118" t="s">
        <v>594</v>
      </c>
      <c r="F158" s="1119" t="str">
        <f t="shared" si="22"/>
        <v>金沢医療センター南３病棟</v>
      </c>
      <c r="G158" s="1119">
        <f t="shared" si="23"/>
        <v>157</v>
      </c>
      <c r="H158" s="1120" t="s">
        <v>2747</v>
      </c>
      <c r="I158" s="1118" t="s">
        <v>2686</v>
      </c>
      <c r="J158" s="1118">
        <v>51</v>
      </c>
      <c r="K158" s="1118">
        <v>51</v>
      </c>
      <c r="L158" s="1118">
        <v>21</v>
      </c>
      <c r="M158" s="1118">
        <v>1202</v>
      </c>
      <c r="N158" s="1118">
        <v>13953</v>
      </c>
      <c r="O158" s="1118">
        <v>1211</v>
      </c>
      <c r="P158" s="1121">
        <f t="shared" si="16"/>
        <v>38.227397260273975</v>
      </c>
      <c r="Q158" s="1122">
        <f t="shared" si="17"/>
        <v>0.7495568090249799</v>
      </c>
      <c r="R158" s="1123">
        <f t="shared" si="20"/>
        <v>11.564857024450891</v>
      </c>
      <c r="S158" s="1118">
        <v>381</v>
      </c>
      <c r="T158" s="1122">
        <v>0.26100000000000001</v>
      </c>
      <c r="U158" s="1118">
        <v>97</v>
      </c>
      <c r="V158" s="1122">
        <f t="shared" si="21"/>
        <v>8.0698835274542427E-2</v>
      </c>
      <c r="W158" s="1124"/>
      <c r="X158" s="1117">
        <v>68</v>
      </c>
      <c r="Z158" s="1100" t="s">
        <v>3088</v>
      </c>
      <c r="AA158" s="1100">
        <v>153</v>
      </c>
      <c r="AB158" s="1100">
        <f t="shared" si="24"/>
        <v>1</v>
      </c>
    </row>
    <row r="159" spans="1:28" ht="15" customHeight="1">
      <c r="A159" s="1117" t="s">
        <v>290</v>
      </c>
      <c r="B159" s="1125"/>
      <c r="C159" s="1118" t="s">
        <v>1065</v>
      </c>
      <c r="D159" s="1118" t="s">
        <v>2739</v>
      </c>
      <c r="E159" s="1118" t="s">
        <v>595</v>
      </c>
      <c r="F159" s="1119" t="str">
        <f t="shared" si="22"/>
        <v>金沢医療センター南５病棟</v>
      </c>
      <c r="G159" s="1119">
        <f t="shared" si="23"/>
        <v>158</v>
      </c>
      <c r="H159" s="1182" t="s">
        <v>2748</v>
      </c>
      <c r="I159" s="1118" t="s">
        <v>2700</v>
      </c>
      <c r="J159" s="1118">
        <v>47</v>
      </c>
      <c r="K159" s="1118">
        <v>41</v>
      </c>
      <c r="L159" s="1118">
        <v>17</v>
      </c>
      <c r="M159" s="1118">
        <v>725</v>
      </c>
      <c r="N159" s="1118">
        <v>10105</v>
      </c>
      <c r="O159" s="1118">
        <v>727</v>
      </c>
      <c r="P159" s="1121">
        <f t="shared" si="16"/>
        <v>27.684931506849313</v>
      </c>
      <c r="Q159" s="1122">
        <f t="shared" si="17"/>
        <v>0.58904109589041098</v>
      </c>
      <c r="R159" s="1123">
        <f t="shared" si="20"/>
        <v>13.918732782369146</v>
      </c>
      <c r="S159" s="1118">
        <v>7</v>
      </c>
      <c r="T159" s="1122">
        <v>0</v>
      </c>
      <c r="U159" s="1118">
        <v>355</v>
      </c>
      <c r="V159" s="1122">
        <f t="shared" si="21"/>
        <v>0.48965517241379308</v>
      </c>
      <c r="W159" s="1124"/>
      <c r="X159" s="1117">
        <v>0</v>
      </c>
      <c r="Z159" s="1100" t="s">
        <v>3038</v>
      </c>
      <c r="AA159" s="1100">
        <v>154</v>
      </c>
      <c r="AB159" s="1100">
        <f t="shared" si="24"/>
        <v>1</v>
      </c>
    </row>
    <row r="160" spans="1:28" ht="15" customHeight="1">
      <c r="A160" s="1117" t="s">
        <v>290</v>
      </c>
      <c r="B160" s="1125"/>
      <c r="C160" s="1118" t="s">
        <v>1065</v>
      </c>
      <c r="D160" s="1118" t="s">
        <v>2739</v>
      </c>
      <c r="E160" s="1118" t="s">
        <v>597</v>
      </c>
      <c r="F160" s="1119" t="str">
        <f t="shared" si="22"/>
        <v>金沢医療センター東４病棟</v>
      </c>
      <c r="G160" s="1119">
        <f t="shared" si="23"/>
        <v>159</v>
      </c>
      <c r="H160" s="1120" t="s">
        <v>541</v>
      </c>
      <c r="I160" s="1118" t="s">
        <v>2686</v>
      </c>
      <c r="J160" s="1118">
        <v>48</v>
      </c>
      <c r="K160" s="1118">
        <v>29</v>
      </c>
      <c r="L160" s="1118">
        <v>10</v>
      </c>
      <c r="M160" s="1118">
        <v>1147</v>
      </c>
      <c r="N160" s="1118">
        <v>7371</v>
      </c>
      <c r="O160" s="1118">
        <v>1155</v>
      </c>
      <c r="P160" s="1121">
        <f t="shared" si="16"/>
        <v>20.194520547945206</v>
      </c>
      <c r="Q160" s="1122">
        <f t="shared" si="17"/>
        <v>0.42071917808219178</v>
      </c>
      <c r="R160" s="1123">
        <f t="shared" si="20"/>
        <v>6.4039965247610775</v>
      </c>
      <c r="S160" s="1118">
        <v>549</v>
      </c>
      <c r="T160" s="1122">
        <v>0.373</v>
      </c>
      <c r="U160" s="1118">
        <v>30</v>
      </c>
      <c r="V160" s="1122">
        <f t="shared" si="21"/>
        <v>2.6155187445510025E-2</v>
      </c>
      <c r="W160" s="1124" t="s">
        <v>2764</v>
      </c>
      <c r="X160" s="1117">
        <v>0</v>
      </c>
      <c r="Z160" s="1100" t="s">
        <v>2883</v>
      </c>
      <c r="AA160" s="1100">
        <v>155</v>
      </c>
      <c r="AB160" s="1100">
        <f t="shared" si="24"/>
        <v>1</v>
      </c>
    </row>
    <row r="161" spans="1:28" ht="15" customHeight="1">
      <c r="A161" s="1117" t="s">
        <v>290</v>
      </c>
      <c r="B161" s="1125"/>
      <c r="C161" s="1118" t="s">
        <v>1065</v>
      </c>
      <c r="D161" s="1118" t="s">
        <v>2739</v>
      </c>
      <c r="E161" s="1118" t="s">
        <v>599</v>
      </c>
      <c r="F161" s="1119" t="str">
        <f t="shared" si="22"/>
        <v>金沢医療センター東５病棟</v>
      </c>
      <c r="G161" s="1119">
        <f t="shared" si="23"/>
        <v>160</v>
      </c>
      <c r="H161" s="1120" t="s">
        <v>2708</v>
      </c>
      <c r="I161" s="1118" t="s">
        <v>2686</v>
      </c>
      <c r="J161" s="1118">
        <v>48</v>
      </c>
      <c r="K161" s="1118">
        <v>48</v>
      </c>
      <c r="L161" s="1118">
        <v>16</v>
      </c>
      <c r="M161" s="1118">
        <v>945</v>
      </c>
      <c r="N161" s="1180">
        <v>13728</v>
      </c>
      <c r="O161" s="1118">
        <v>951</v>
      </c>
      <c r="P161" s="1121">
        <f t="shared" si="16"/>
        <v>37.610958904109587</v>
      </c>
      <c r="Q161" s="1122">
        <f t="shared" si="17"/>
        <v>0.78356164383561644</v>
      </c>
      <c r="R161" s="1123">
        <f t="shared" si="20"/>
        <v>14.481012658227849</v>
      </c>
      <c r="S161" s="1118">
        <v>431</v>
      </c>
      <c r="T161" s="1122">
        <v>0.217</v>
      </c>
      <c r="U161" s="1118">
        <v>76</v>
      </c>
      <c r="V161" s="1122">
        <f t="shared" si="21"/>
        <v>8.0423280423280424E-2</v>
      </c>
      <c r="W161" s="1124"/>
      <c r="X161" s="1117">
        <v>22</v>
      </c>
      <c r="Z161" s="1100" t="s">
        <v>2981</v>
      </c>
      <c r="AA161" s="1100">
        <v>156</v>
      </c>
      <c r="AB161" s="1100">
        <f t="shared" si="24"/>
        <v>1</v>
      </c>
    </row>
    <row r="162" spans="1:28" ht="15" customHeight="1">
      <c r="A162" s="1117" t="s">
        <v>290</v>
      </c>
      <c r="B162" s="1125"/>
      <c r="C162" s="1118" t="s">
        <v>1065</v>
      </c>
      <c r="D162" s="1118" t="s">
        <v>2739</v>
      </c>
      <c r="E162" s="1118" t="s">
        <v>600</v>
      </c>
      <c r="F162" s="1119" t="str">
        <f t="shared" si="22"/>
        <v>金沢医療センター中４病棟</v>
      </c>
      <c r="G162" s="1119">
        <f t="shared" si="23"/>
        <v>161</v>
      </c>
      <c r="H162" s="1120" t="s">
        <v>2715</v>
      </c>
      <c r="I162" s="1118" t="s">
        <v>2686</v>
      </c>
      <c r="J162" s="1118">
        <v>30</v>
      </c>
      <c r="K162" s="1118">
        <v>24</v>
      </c>
      <c r="L162" s="1118">
        <v>1</v>
      </c>
      <c r="M162" s="1118">
        <v>495</v>
      </c>
      <c r="N162" s="1180">
        <v>3920</v>
      </c>
      <c r="O162" s="1118">
        <v>493</v>
      </c>
      <c r="P162" s="1121">
        <f t="shared" si="16"/>
        <v>10.739726027397261</v>
      </c>
      <c r="Q162" s="1122">
        <f t="shared" si="17"/>
        <v>0.35799086757990867</v>
      </c>
      <c r="R162" s="1123">
        <f t="shared" si="20"/>
        <v>7.9352226720647776</v>
      </c>
      <c r="S162" s="1118">
        <v>347</v>
      </c>
      <c r="T162" s="1122">
        <v>0.371</v>
      </c>
      <c r="U162" s="1118">
        <v>120</v>
      </c>
      <c r="V162" s="1122">
        <f t="shared" si="21"/>
        <v>0.24242424242424243</v>
      </c>
      <c r="W162" s="1124"/>
      <c r="X162" s="1117">
        <v>0</v>
      </c>
      <c r="Z162" s="1100" t="s">
        <v>2982</v>
      </c>
      <c r="AA162" s="1100">
        <v>157</v>
      </c>
      <c r="AB162" s="1100">
        <f t="shared" si="24"/>
        <v>1</v>
      </c>
    </row>
    <row r="163" spans="1:28" ht="15" customHeight="1">
      <c r="A163" s="1117" t="s">
        <v>290</v>
      </c>
      <c r="B163" s="1125"/>
      <c r="C163" s="1118" t="s">
        <v>1065</v>
      </c>
      <c r="D163" s="1118" t="s">
        <v>2739</v>
      </c>
      <c r="E163" s="1118" t="s">
        <v>601</v>
      </c>
      <c r="F163" s="1119" t="str">
        <f t="shared" si="22"/>
        <v>金沢医療センター中５病棟</v>
      </c>
      <c r="G163" s="1119">
        <f t="shared" si="23"/>
        <v>162</v>
      </c>
      <c r="H163" s="1120" t="s">
        <v>2708</v>
      </c>
      <c r="I163" s="1118" t="s">
        <v>2765</v>
      </c>
      <c r="J163" s="1118">
        <v>34</v>
      </c>
      <c r="K163" s="1118">
        <v>16</v>
      </c>
      <c r="L163" s="1118">
        <v>0</v>
      </c>
      <c r="M163" s="1118">
        <v>61</v>
      </c>
      <c r="N163" s="1180">
        <v>344</v>
      </c>
      <c r="O163" s="1118">
        <v>62</v>
      </c>
      <c r="P163" s="1121">
        <f t="shared" si="16"/>
        <v>0.94246575342465755</v>
      </c>
      <c r="Q163" s="1122">
        <f t="shared" si="17"/>
        <v>2.7719580983078161E-2</v>
      </c>
      <c r="R163" s="1123">
        <f t="shared" si="20"/>
        <v>5.5934959349593498</v>
      </c>
      <c r="S163" s="1118">
        <v>5</v>
      </c>
      <c r="T163" s="1122">
        <v>1.3999999999999999E-2</v>
      </c>
      <c r="U163" s="1118">
        <v>56</v>
      </c>
      <c r="V163" s="1122">
        <f t="shared" si="21"/>
        <v>0.91803278688524592</v>
      </c>
      <c r="W163" s="1124"/>
      <c r="X163" s="1117">
        <v>11</v>
      </c>
      <c r="Z163" s="1100" t="s">
        <v>2983</v>
      </c>
      <c r="AA163" s="1100">
        <v>158</v>
      </c>
      <c r="AB163" s="1100">
        <f t="shared" si="24"/>
        <v>1</v>
      </c>
    </row>
    <row r="164" spans="1:28" ht="15" customHeight="1">
      <c r="A164" s="1117" t="s">
        <v>290</v>
      </c>
      <c r="B164" s="1125"/>
      <c r="C164" s="1118" t="s">
        <v>1065</v>
      </c>
      <c r="D164" s="1118" t="s">
        <v>31</v>
      </c>
      <c r="E164" s="1118" t="s">
        <v>346</v>
      </c>
      <c r="F164" s="1119" t="str">
        <f t="shared" si="22"/>
        <v>鈴木レディスホスピタル一般病棟</v>
      </c>
      <c r="G164" s="1119">
        <f t="shared" si="23"/>
        <v>163</v>
      </c>
      <c r="H164" s="1120" t="s">
        <v>541</v>
      </c>
      <c r="I164" s="1118" t="s">
        <v>2706</v>
      </c>
      <c r="J164" s="1118">
        <v>28</v>
      </c>
      <c r="K164" s="1118">
        <v>18</v>
      </c>
      <c r="L164" s="1118">
        <v>3</v>
      </c>
      <c r="M164" s="1118">
        <v>572</v>
      </c>
      <c r="N164" s="1118">
        <v>3636</v>
      </c>
      <c r="O164" s="1118">
        <v>573</v>
      </c>
      <c r="P164" s="1121">
        <f t="shared" si="16"/>
        <v>9.9616438356164387</v>
      </c>
      <c r="Q164" s="1122">
        <f t="shared" si="17"/>
        <v>0.35577299412915853</v>
      </c>
      <c r="R164" s="1123">
        <f t="shared" si="20"/>
        <v>6.3510917030567686</v>
      </c>
      <c r="S164" s="1118">
        <v>0</v>
      </c>
      <c r="T164" s="1122">
        <v>0</v>
      </c>
      <c r="U164" s="1118">
        <v>0</v>
      </c>
      <c r="V164" s="1122">
        <f t="shared" si="21"/>
        <v>0</v>
      </c>
      <c r="W164" s="1124"/>
      <c r="X164" s="1117">
        <v>0</v>
      </c>
      <c r="Z164" s="1100" t="s">
        <v>2984</v>
      </c>
      <c r="AA164" s="1100">
        <v>159</v>
      </c>
      <c r="AB164" s="1100">
        <f t="shared" si="24"/>
        <v>1</v>
      </c>
    </row>
    <row r="165" spans="1:28" ht="15" customHeight="1">
      <c r="A165" s="1117" t="s">
        <v>270</v>
      </c>
      <c r="B165" s="1125"/>
      <c r="C165" s="1118" t="s">
        <v>1065</v>
      </c>
      <c r="D165" s="1118" t="s">
        <v>464</v>
      </c>
      <c r="E165" s="1118" t="s">
        <v>605</v>
      </c>
      <c r="F165" s="1119" t="str">
        <f t="shared" si="22"/>
        <v>金沢循環器病院７階病棟</v>
      </c>
      <c r="G165" s="1119">
        <f t="shared" si="23"/>
        <v>164</v>
      </c>
      <c r="H165" s="1120" t="s">
        <v>2695</v>
      </c>
      <c r="I165" s="1118" t="s">
        <v>2686</v>
      </c>
      <c r="J165" s="1118">
        <v>50</v>
      </c>
      <c r="K165" s="1118">
        <v>50</v>
      </c>
      <c r="L165" s="1118">
        <v>18</v>
      </c>
      <c r="M165" s="1118">
        <v>1087</v>
      </c>
      <c r="N165" s="1118">
        <v>13912</v>
      </c>
      <c r="O165" s="1118">
        <v>1232</v>
      </c>
      <c r="P165" s="1121">
        <f t="shared" si="16"/>
        <v>38.115068493150687</v>
      </c>
      <c r="Q165" s="1122">
        <f t="shared" si="17"/>
        <v>0.76230136986301367</v>
      </c>
      <c r="R165" s="1123">
        <f t="shared" si="20"/>
        <v>11.998275118585598</v>
      </c>
      <c r="S165" s="1118">
        <v>109</v>
      </c>
      <c r="T165" s="1122">
        <v>0.32100000000000001</v>
      </c>
      <c r="U165" s="1118">
        <v>227</v>
      </c>
      <c r="V165" s="1122">
        <f t="shared" si="21"/>
        <v>0.20883164673413063</v>
      </c>
      <c r="W165" s="1124"/>
      <c r="X165" s="1117">
        <v>0</v>
      </c>
      <c r="Z165" s="1100" t="s">
        <v>2985</v>
      </c>
      <c r="AA165" s="1100">
        <v>160</v>
      </c>
      <c r="AB165" s="1100">
        <f t="shared" si="24"/>
        <v>1</v>
      </c>
    </row>
    <row r="166" spans="1:28" ht="15" customHeight="1">
      <c r="A166" s="1117" t="s">
        <v>270</v>
      </c>
      <c r="B166" s="1125"/>
      <c r="C166" s="1118" t="s">
        <v>1065</v>
      </c>
      <c r="D166" s="1118" t="s">
        <v>464</v>
      </c>
      <c r="E166" s="1118" t="s">
        <v>607</v>
      </c>
      <c r="F166" s="1119" t="str">
        <f t="shared" si="22"/>
        <v>金沢循環器病院８階病棟</v>
      </c>
      <c r="G166" s="1119">
        <f t="shared" si="23"/>
        <v>165</v>
      </c>
      <c r="H166" s="1120" t="s">
        <v>2695</v>
      </c>
      <c r="I166" s="1118" t="s">
        <v>2686</v>
      </c>
      <c r="J166" s="1118">
        <v>24</v>
      </c>
      <c r="K166" s="1118">
        <v>23</v>
      </c>
      <c r="L166" s="1118">
        <v>3</v>
      </c>
      <c r="M166" s="1118">
        <v>766</v>
      </c>
      <c r="N166" s="1118">
        <v>5972</v>
      </c>
      <c r="O166" s="1118">
        <v>849</v>
      </c>
      <c r="P166" s="1121">
        <f t="shared" si="16"/>
        <v>16.361643835616437</v>
      </c>
      <c r="Q166" s="1122">
        <f t="shared" si="17"/>
        <v>0.68173515981735155</v>
      </c>
      <c r="R166" s="1123">
        <f t="shared" si="20"/>
        <v>7.3956656346749226</v>
      </c>
      <c r="S166" s="1118">
        <v>83</v>
      </c>
      <c r="T166" s="1122">
        <v>0.36599999999999999</v>
      </c>
      <c r="U166" s="1118">
        <v>115</v>
      </c>
      <c r="V166" s="1122">
        <f t="shared" si="21"/>
        <v>0.15013054830287206</v>
      </c>
      <c r="W166" s="1124"/>
      <c r="X166" s="1117">
        <v>0</v>
      </c>
      <c r="Z166" s="1100" t="s">
        <v>2986</v>
      </c>
      <c r="AA166" s="1100">
        <v>161</v>
      </c>
      <c r="AB166" s="1100">
        <f t="shared" si="24"/>
        <v>1</v>
      </c>
    </row>
    <row r="167" spans="1:28" ht="15" customHeight="1">
      <c r="A167" s="1117" t="s">
        <v>270</v>
      </c>
      <c r="B167" s="1125"/>
      <c r="C167" s="1118" t="s">
        <v>1065</v>
      </c>
      <c r="D167" s="1118" t="s">
        <v>20</v>
      </c>
      <c r="E167" s="1118" t="s">
        <v>470</v>
      </c>
      <c r="F167" s="1119" t="str">
        <f t="shared" si="22"/>
        <v>石川県立中央病院５階西病棟</v>
      </c>
      <c r="G167" s="1119">
        <f t="shared" si="23"/>
        <v>166</v>
      </c>
      <c r="H167" s="1120" t="s">
        <v>2727</v>
      </c>
      <c r="I167" s="1118" t="s">
        <v>2686</v>
      </c>
      <c r="J167" s="1118">
        <v>34</v>
      </c>
      <c r="K167" s="1118">
        <v>34</v>
      </c>
      <c r="L167" s="1118">
        <v>14</v>
      </c>
      <c r="M167" s="1118">
        <v>632</v>
      </c>
      <c r="N167" s="1118">
        <v>10042</v>
      </c>
      <c r="O167" s="1118">
        <v>628</v>
      </c>
      <c r="P167" s="1121">
        <f t="shared" si="16"/>
        <v>27.512328767123286</v>
      </c>
      <c r="Q167" s="1122">
        <f t="shared" si="17"/>
        <v>0.80918614020950841</v>
      </c>
      <c r="R167" s="1123">
        <f t="shared" si="20"/>
        <v>15.93968253968254</v>
      </c>
      <c r="S167" s="1118">
        <v>147</v>
      </c>
      <c r="T167" s="1122">
        <v>0.28899999999999998</v>
      </c>
      <c r="U167" s="1118">
        <v>43</v>
      </c>
      <c r="V167" s="1122">
        <f t="shared" si="21"/>
        <v>6.8037974683544306E-2</v>
      </c>
      <c r="W167" s="1124"/>
      <c r="X167" s="1117">
        <v>0</v>
      </c>
      <c r="Z167" s="1100" t="s">
        <v>2987</v>
      </c>
      <c r="AA167" s="1100">
        <v>162</v>
      </c>
      <c r="AB167" s="1100">
        <f t="shared" si="24"/>
        <v>1</v>
      </c>
    </row>
    <row r="168" spans="1:28" ht="15" customHeight="1">
      <c r="A168" s="1117" t="s">
        <v>290</v>
      </c>
      <c r="B168" s="1125"/>
      <c r="C168" s="1118" t="s">
        <v>1065</v>
      </c>
      <c r="D168" s="1118" t="s">
        <v>20</v>
      </c>
      <c r="E168" s="1118" t="s">
        <v>471</v>
      </c>
      <c r="F168" s="1119" t="str">
        <f t="shared" si="22"/>
        <v>石川県立中央病院６階東病棟</v>
      </c>
      <c r="G168" s="1119">
        <f t="shared" si="23"/>
        <v>167</v>
      </c>
      <c r="H168" s="1120" t="s">
        <v>2714</v>
      </c>
      <c r="I168" s="1118" t="s">
        <v>2686</v>
      </c>
      <c r="J168" s="1118">
        <v>48</v>
      </c>
      <c r="K168" s="1118">
        <v>47</v>
      </c>
      <c r="L168" s="1118">
        <v>26</v>
      </c>
      <c r="M168" s="1118">
        <v>1345</v>
      </c>
      <c r="N168" s="1118">
        <v>13873</v>
      </c>
      <c r="O168" s="1118">
        <v>1070</v>
      </c>
      <c r="P168" s="1121">
        <f t="shared" si="16"/>
        <v>38.008219178082193</v>
      </c>
      <c r="Q168" s="1122">
        <f t="shared" si="17"/>
        <v>0.79183789954337902</v>
      </c>
      <c r="R168" s="1123">
        <f t="shared" si="20"/>
        <v>11.489026915113872</v>
      </c>
      <c r="S168" s="1118">
        <v>605</v>
      </c>
      <c r="T168" s="1122">
        <v>0.20499999999999999</v>
      </c>
      <c r="U168" s="1118">
        <v>386</v>
      </c>
      <c r="V168" s="1122">
        <f t="shared" si="21"/>
        <v>0.28698884758364313</v>
      </c>
      <c r="W168" s="1124"/>
      <c r="X168" s="1117">
        <v>290</v>
      </c>
      <c r="Z168" s="1100" t="s">
        <v>2886</v>
      </c>
      <c r="AA168" s="1100">
        <v>163</v>
      </c>
      <c r="AB168" s="1100">
        <f t="shared" si="24"/>
        <v>1</v>
      </c>
    </row>
    <row r="169" spans="1:28" ht="15" customHeight="1">
      <c r="A169" s="1117" t="s">
        <v>290</v>
      </c>
      <c r="B169" s="1125"/>
      <c r="C169" s="1118" t="s">
        <v>1065</v>
      </c>
      <c r="D169" s="1118" t="s">
        <v>2768</v>
      </c>
      <c r="E169" s="1118" t="s">
        <v>354</v>
      </c>
      <c r="F169" s="1119" t="str">
        <f t="shared" si="22"/>
        <v>金沢有松病院4階病棟</v>
      </c>
      <c r="G169" s="1119">
        <f t="shared" si="23"/>
        <v>169</v>
      </c>
      <c r="H169" s="1120" t="s">
        <v>2684</v>
      </c>
      <c r="I169" s="1118" t="s">
        <v>2686</v>
      </c>
      <c r="J169" s="1118">
        <v>40</v>
      </c>
      <c r="K169" s="1118">
        <v>38</v>
      </c>
      <c r="L169" s="1118">
        <v>20</v>
      </c>
      <c r="M169" s="1118">
        <v>686</v>
      </c>
      <c r="N169" s="1118">
        <v>10914</v>
      </c>
      <c r="O169" s="1118">
        <v>728</v>
      </c>
      <c r="P169" s="1121">
        <f t="shared" si="16"/>
        <v>29.901369863013699</v>
      </c>
      <c r="Q169" s="1122">
        <f t="shared" si="17"/>
        <v>0.74753424657534251</v>
      </c>
      <c r="R169" s="1123">
        <f t="shared" si="20"/>
        <v>15.437057991513438</v>
      </c>
      <c r="S169" s="1118">
        <v>0</v>
      </c>
      <c r="T169" s="1122">
        <v>0.25600000000000001</v>
      </c>
      <c r="U169" s="1118">
        <v>0</v>
      </c>
      <c r="V169" s="1122">
        <f t="shared" si="21"/>
        <v>0</v>
      </c>
      <c r="W169" s="1124"/>
      <c r="X169" s="1117">
        <v>0</v>
      </c>
      <c r="Z169" s="1100" t="s">
        <v>3119</v>
      </c>
      <c r="AA169" s="1100">
        <v>164</v>
      </c>
      <c r="AB169" s="1100">
        <f t="shared" si="24"/>
        <v>1</v>
      </c>
    </row>
    <row r="170" spans="1:28" ht="15" customHeight="1">
      <c r="A170" s="1117" t="s">
        <v>290</v>
      </c>
      <c r="B170" s="1125"/>
      <c r="C170" s="1118" t="s">
        <v>1065</v>
      </c>
      <c r="D170" s="1118" t="s">
        <v>2768</v>
      </c>
      <c r="E170" s="1118" t="s">
        <v>611</v>
      </c>
      <c r="F170" s="1119" t="str">
        <f t="shared" si="22"/>
        <v>金沢有松病院2階病棟</v>
      </c>
      <c r="G170" s="1119">
        <f t="shared" si="23"/>
        <v>170</v>
      </c>
      <c r="H170" s="1120" t="s">
        <v>2684</v>
      </c>
      <c r="I170" s="1118" t="s">
        <v>2686</v>
      </c>
      <c r="J170" s="1118">
        <v>50</v>
      </c>
      <c r="K170" s="1118">
        <v>49</v>
      </c>
      <c r="L170" s="1118">
        <v>26</v>
      </c>
      <c r="M170" s="1118">
        <v>929</v>
      </c>
      <c r="N170" s="1118">
        <v>14187</v>
      </c>
      <c r="O170" s="1118">
        <v>913</v>
      </c>
      <c r="P170" s="1121">
        <f t="shared" si="16"/>
        <v>38.868493150684934</v>
      </c>
      <c r="Q170" s="1122">
        <f t="shared" si="17"/>
        <v>0.77736986301369859</v>
      </c>
      <c r="R170" s="1123">
        <f t="shared" si="20"/>
        <v>15.403908794788274</v>
      </c>
      <c r="S170" s="1118">
        <v>0</v>
      </c>
      <c r="T170" s="1122">
        <v>0.26100000000000001</v>
      </c>
      <c r="U170" s="1118">
        <v>0</v>
      </c>
      <c r="V170" s="1122">
        <f t="shared" si="21"/>
        <v>0</v>
      </c>
      <c r="W170" s="1124"/>
      <c r="X170" s="1117">
        <v>0</v>
      </c>
      <c r="Z170" s="1100" t="s">
        <v>3120</v>
      </c>
      <c r="AA170" s="1100">
        <v>165</v>
      </c>
      <c r="AB170" s="1100">
        <f t="shared" si="24"/>
        <v>1</v>
      </c>
    </row>
    <row r="171" spans="1:28" ht="15" customHeight="1">
      <c r="A171" s="1117" t="s">
        <v>290</v>
      </c>
      <c r="B171" s="1125"/>
      <c r="C171" s="1118" t="s">
        <v>1065</v>
      </c>
      <c r="D171" s="1118" t="s">
        <v>27</v>
      </c>
      <c r="E171" s="1118" t="s">
        <v>346</v>
      </c>
      <c r="F171" s="1119" t="str">
        <f t="shared" si="22"/>
        <v>木島病院一般病棟</v>
      </c>
      <c r="G171" s="1119">
        <f t="shared" si="23"/>
        <v>171</v>
      </c>
      <c r="H171" s="1120" t="s">
        <v>2689</v>
      </c>
      <c r="I171" s="1118" t="s">
        <v>2686</v>
      </c>
      <c r="J171" s="1118">
        <v>44</v>
      </c>
      <c r="K171" s="1118">
        <v>44</v>
      </c>
      <c r="L171" s="1118">
        <v>23</v>
      </c>
      <c r="M171" s="1118">
        <v>1475</v>
      </c>
      <c r="N171" s="1118">
        <v>12818</v>
      </c>
      <c r="O171" s="1118">
        <v>1479</v>
      </c>
      <c r="P171" s="1121">
        <f t="shared" si="16"/>
        <v>35.11780821917808</v>
      </c>
      <c r="Q171" s="1122">
        <f t="shared" si="17"/>
        <v>0.79813200498132009</v>
      </c>
      <c r="R171" s="1123">
        <f t="shared" si="20"/>
        <v>8.6784021665538251</v>
      </c>
      <c r="S171" s="1118">
        <v>42</v>
      </c>
      <c r="T171" s="1122">
        <v>0</v>
      </c>
      <c r="U171" s="1118">
        <v>14</v>
      </c>
      <c r="V171" s="1122">
        <f t="shared" si="21"/>
        <v>9.4915254237288131E-3</v>
      </c>
      <c r="W171" s="1124"/>
      <c r="X171" s="1117">
        <v>0</v>
      </c>
      <c r="Z171" s="1100" t="s">
        <v>2884</v>
      </c>
      <c r="AA171" s="1100">
        <v>166</v>
      </c>
      <c r="AB171" s="1100">
        <f t="shared" si="24"/>
        <v>1</v>
      </c>
    </row>
    <row r="172" spans="1:28" ht="15" customHeight="1">
      <c r="A172" s="1117" t="s">
        <v>290</v>
      </c>
      <c r="B172" s="1125"/>
      <c r="C172" s="1118" t="s">
        <v>1065</v>
      </c>
      <c r="D172" s="1118" t="s">
        <v>28</v>
      </c>
      <c r="E172" s="1118" t="s">
        <v>617</v>
      </c>
      <c r="F172" s="1119" t="str">
        <f t="shared" si="22"/>
        <v>整形外科米澤病院３階一般病棟</v>
      </c>
      <c r="G172" s="1119">
        <f t="shared" si="23"/>
        <v>172</v>
      </c>
      <c r="H172" s="1120" t="s">
        <v>2689</v>
      </c>
      <c r="I172" s="1118" t="s">
        <v>2704</v>
      </c>
      <c r="J172" s="1118">
        <v>39</v>
      </c>
      <c r="K172" s="1118">
        <v>39</v>
      </c>
      <c r="L172" s="1118">
        <v>16</v>
      </c>
      <c r="M172" s="1118">
        <v>695</v>
      </c>
      <c r="N172" s="1118">
        <v>11862</v>
      </c>
      <c r="O172" s="1118">
        <v>714</v>
      </c>
      <c r="P172" s="1121">
        <f t="shared" si="16"/>
        <v>32.4986301369863</v>
      </c>
      <c r="Q172" s="1122">
        <f t="shared" si="17"/>
        <v>0.83329820864067439</v>
      </c>
      <c r="R172" s="1123">
        <f t="shared" si="20"/>
        <v>16.837473385379703</v>
      </c>
      <c r="S172" s="1118">
        <v>10</v>
      </c>
      <c r="T172" s="1122">
        <v>0.26700000000000002</v>
      </c>
      <c r="U172" s="1118">
        <v>5</v>
      </c>
      <c r="V172" s="1122">
        <f t="shared" si="21"/>
        <v>7.1942446043165471E-3</v>
      </c>
      <c r="W172" s="1124"/>
      <c r="X172" s="1117">
        <v>0</v>
      </c>
      <c r="Z172" s="1100" t="s">
        <v>2885</v>
      </c>
      <c r="AA172" s="1100">
        <v>167</v>
      </c>
      <c r="AB172" s="1100">
        <f t="shared" si="24"/>
        <v>1</v>
      </c>
    </row>
    <row r="173" spans="1:28" ht="15" customHeight="1">
      <c r="A173" s="1117" t="s">
        <v>290</v>
      </c>
      <c r="B173" s="1125"/>
      <c r="C173" s="1118" t="s">
        <v>1065</v>
      </c>
      <c r="D173" s="1118" t="s">
        <v>1385</v>
      </c>
      <c r="E173" s="1118" t="s">
        <v>1892</v>
      </c>
      <c r="F173" s="1119" t="str">
        <f t="shared" si="22"/>
        <v>金沢古府記念病院本館３階病棟（急性期病棟）</v>
      </c>
      <c r="G173" s="1119">
        <f t="shared" si="23"/>
        <v>173</v>
      </c>
      <c r="H173" s="1120" t="s">
        <v>2688</v>
      </c>
      <c r="I173" s="1118" t="s">
        <v>2704</v>
      </c>
      <c r="J173" s="1118">
        <v>40</v>
      </c>
      <c r="K173" s="1118">
        <v>40</v>
      </c>
      <c r="L173" s="1118">
        <v>18</v>
      </c>
      <c r="M173" s="1118">
        <v>428</v>
      </c>
      <c r="N173" s="1118">
        <v>10744</v>
      </c>
      <c r="O173" s="1118">
        <v>422</v>
      </c>
      <c r="P173" s="1121">
        <f t="shared" ref="P173:P236" si="25">N173/365</f>
        <v>29.435616438356163</v>
      </c>
      <c r="Q173" s="1122">
        <f t="shared" ref="Q173:Q236" si="26">N173/(J173*365)</f>
        <v>0.73589041095890406</v>
      </c>
      <c r="R173" s="1123">
        <f t="shared" si="20"/>
        <v>25.28</v>
      </c>
      <c r="S173" s="1118">
        <v>18</v>
      </c>
      <c r="T173" s="1122">
        <v>0.16899999999999998</v>
      </c>
      <c r="U173" s="1118">
        <v>0</v>
      </c>
      <c r="V173" s="1122">
        <f t="shared" si="21"/>
        <v>0</v>
      </c>
      <c r="W173" s="1124" t="s">
        <v>2769</v>
      </c>
      <c r="X173" s="1117">
        <v>0</v>
      </c>
      <c r="Z173" s="1100" t="s">
        <v>3118</v>
      </c>
      <c r="AA173" s="1100">
        <v>168</v>
      </c>
      <c r="AB173" s="1100">
        <f t="shared" si="24"/>
        <v>0</v>
      </c>
    </row>
    <row r="174" spans="1:28" ht="15" customHeight="1">
      <c r="A174" s="1117" t="s">
        <v>290</v>
      </c>
      <c r="B174" s="1125"/>
      <c r="C174" s="1118" t="s">
        <v>1218</v>
      </c>
      <c r="D174" s="1118" t="s">
        <v>621</v>
      </c>
      <c r="E174" s="1118" t="s">
        <v>350</v>
      </c>
      <c r="F174" s="1119" t="str">
        <f t="shared" si="22"/>
        <v>公立河北中央病院病棟</v>
      </c>
      <c r="G174" s="1119">
        <f t="shared" si="23"/>
        <v>174</v>
      </c>
      <c r="H174" s="1120" t="s">
        <v>2684</v>
      </c>
      <c r="I174" s="1118" t="s">
        <v>2704</v>
      </c>
      <c r="J174" s="1118">
        <v>60</v>
      </c>
      <c r="K174" s="1118">
        <v>60</v>
      </c>
      <c r="L174" s="1118">
        <v>36</v>
      </c>
      <c r="M174" s="1118">
        <v>1056</v>
      </c>
      <c r="N174" s="1118">
        <v>17760</v>
      </c>
      <c r="O174" s="1118">
        <v>1050</v>
      </c>
      <c r="P174" s="1121">
        <f t="shared" si="25"/>
        <v>48.657534246575345</v>
      </c>
      <c r="Q174" s="1122">
        <f t="shared" si="26"/>
        <v>0.81095890410958904</v>
      </c>
      <c r="R174" s="1123">
        <f t="shared" si="20"/>
        <v>16.866096866096868</v>
      </c>
      <c r="S174" s="1118">
        <v>158</v>
      </c>
      <c r="T174" s="1122">
        <v>0.215</v>
      </c>
      <c r="U174" s="1118">
        <v>0</v>
      </c>
      <c r="V174" s="1122">
        <f t="shared" si="21"/>
        <v>0</v>
      </c>
      <c r="W174" s="1124" t="s">
        <v>2770</v>
      </c>
      <c r="X174" s="1117">
        <v>0</v>
      </c>
      <c r="Z174" s="1100" t="s">
        <v>3121</v>
      </c>
      <c r="AA174" s="1100">
        <v>169</v>
      </c>
      <c r="AB174" s="1100">
        <f t="shared" si="24"/>
        <v>1</v>
      </c>
    </row>
    <row r="175" spans="1:28" ht="15" customHeight="1">
      <c r="A175" s="1117"/>
      <c r="B175" s="1125"/>
      <c r="C175" s="1118" t="s">
        <v>1224</v>
      </c>
      <c r="D175" s="1118" t="s">
        <v>37</v>
      </c>
      <c r="E175" s="1238" t="s">
        <v>520</v>
      </c>
      <c r="F175" s="1119" t="str">
        <f t="shared" si="22"/>
        <v>金沢医科大学病院病院3号棟4･5階病棟</v>
      </c>
      <c r="G175" s="1119">
        <f t="shared" si="23"/>
        <v>175</v>
      </c>
      <c r="H175" s="1120" t="s">
        <v>2747</v>
      </c>
      <c r="I175" s="1118" t="s">
        <v>2724</v>
      </c>
      <c r="J175" s="1118">
        <v>50</v>
      </c>
      <c r="K175" s="1118">
        <v>50</v>
      </c>
      <c r="L175" s="1118">
        <v>0</v>
      </c>
      <c r="M175" s="1118">
        <v>2089</v>
      </c>
      <c r="N175" s="1118">
        <v>10875</v>
      </c>
      <c r="O175" s="1118">
        <v>2092</v>
      </c>
      <c r="P175" s="1121">
        <f t="shared" si="25"/>
        <v>29.794520547945204</v>
      </c>
      <c r="Q175" s="1122">
        <f t="shared" si="26"/>
        <v>0.59589041095890416</v>
      </c>
      <c r="R175" s="1123">
        <f t="shared" si="20"/>
        <v>5.2021047596268835</v>
      </c>
      <c r="S175" s="1118">
        <v>99</v>
      </c>
      <c r="T175" s="1122">
        <v>0.11199999999999999</v>
      </c>
      <c r="U175" s="1118">
        <v>89</v>
      </c>
      <c r="V175" s="1122">
        <f t="shared" si="21"/>
        <v>4.2604116802297753E-2</v>
      </c>
      <c r="W175" s="1124"/>
      <c r="X175" s="1117"/>
      <c r="Z175" s="1100" t="s">
        <v>3122</v>
      </c>
      <c r="AA175" s="1100">
        <v>170</v>
      </c>
      <c r="AB175" s="1100">
        <f t="shared" si="24"/>
        <v>1</v>
      </c>
    </row>
    <row r="176" spans="1:28" ht="15" customHeight="1">
      <c r="A176" s="1117" t="s">
        <v>270</v>
      </c>
      <c r="B176" s="1125"/>
      <c r="C176" s="1118" t="s">
        <v>1224</v>
      </c>
      <c r="D176" s="1118" t="s">
        <v>37</v>
      </c>
      <c r="E176" s="1118" t="s">
        <v>522</v>
      </c>
      <c r="F176" s="1119" t="str">
        <f t="shared" si="22"/>
        <v>金沢医科大学病院病院3号棟7階病棟</v>
      </c>
      <c r="G176" s="1119">
        <f t="shared" si="23"/>
        <v>176</v>
      </c>
      <c r="H176" s="1120" t="s">
        <v>2684</v>
      </c>
      <c r="I176" s="1118"/>
      <c r="J176" s="1118">
        <v>10</v>
      </c>
      <c r="K176" s="1118">
        <v>0</v>
      </c>
      <c r="L176" s="1118">
        <v>0</v>
      </c>
      <c r="M176" s="1118">
        <v>0</v>
      </c>
      <c r="N176" s="1118">
        <v>0</v>
      </c>
      <c r="O176" s="1118">
        <v>0</v>
      </c>
      <c r="P176" s="1121">
        <f t="shared" si="25"/>
        <v>0</v>
      </c>
      <c r="Q176" s="1122">
        <f t="shared" si="26"/>
        <v>0</v>
      </c>
      <c r="R176" s="1123">
        <v>0</v>
      </c>
      <c r="S176" s="1118">
        <v>0</v>
      </c>
      <c r="T176" s="1122">
        <v>0</v>
      </c>
      <c r="U176" s="1118">
        <v>0</v>
      </c>
      <c r="V176" s="1122">
        <v>0</v>
      </c>
      <c r="W176" s="1124"/>
      <c r="X176" s="1117">
        <v>0</v>
      </c>
      <c r="Z176" s="1100" t="s">
        <v>2887</v>
      </c>
      <c r="AA176" s="1100">
        <v>171</v>
      </c>
      <c r="AB176" s="1100">
        <f t="shared" si="24"/>
        <v>1</v>
      </c>
    </row>
    <row r="177" spans="1:28" ht="15" customHeight="1">
      <c r="A177" s="1117" t="s">
        <v>270</v>
      </c>
      <c r="B177" s="1125"/>
      <c r="C177" s="1118" t="s">
        <v>1224</v>
      </c>
      <c r="D177" s="1118" t="s">
        <v>37</v>
      </c>
      <c r="E177" s="1118" t="s">
        <v>524</v>
      </c>
      <c r="F177" s="1119" t="str">
        <f t="shared" si="22"/>
        <v>金沢医科大学病院病院3号棟8階病棟</v>
      </c>
      <c r="G177" s="1119">
        <f t="shared" si="23"/>
        <v>177</v>
      </c>
      <c r="H177" s="1120" t="s">
        <v>2684</v>
      </c>
      <c r="I177" s="1118"/>
      <c r="J177" s="1118">
        <v>14</v>
      </c>
      <c r="K177" s="1118">
        <v>10</v>
      </c>
      <c r="L177" s="1118">
        <v>0</v>
      </c>
      <c r="M177" s="1118">
        <v>757</v>
      </c>
      <c r="N177" s="1118">
        <v>752</v>
      </c>
      <c r="O177" s="1118">
        <v>752</v>
      </c>
      <c r="P177" s="1121">
        <f t="shared" si="25"/>
        <v>2.0602739726027397</v>
      </c>
      <c r="Q177" s="1122">
        <f t="shared" si="26"/>
        <v>0.1471624266144814</v>
      </c>
      <c r="R177" s="1123">
        <f t="shared" ref="R177:R183" si="27">N177/((M177+O177)/2)</f>
        <v>0.99668654738237239</v>
      </c>
      <c r="S177" s="1118">
        <v>0</v>
      </c>
      <c r="T177" s="1122">
        <v>0</v>
      </c>
      <c r="U177" s="1118">
        <v>0</v>
      </c>
      <c r="V177" s="1122">
        <f t="shared" ref="V177:V183" si="28">U177/M177</f>
        <v>0</v>
      </c>
      <c r="W177" s="1124"/>
      <c r="X177" s="1117">
        <v>0</v>
      </c>
      <c r="Z177" s="1100" t="s">
        <v>2888</v>
      </c>
      <c r="AA177" s="1100">
        <v>172</v>
      </c>
      <c r="AB177" s="1100">
        <f t="shared" si="24"/>
        <v>1</v>
      </c>
    </row>
    <row r="178" spans="1:28" ht="15" customHeight="1">
      <c r="A178" s="1117" t="s">
        <v>293</v>
      </c>
      <c r="B178" s="1125"/>
      <c r="C178" s="1183" t="s">
        <v>1208</v>
      </c>
      <c r="D178" s="1184" t="s">
        <v>17</v>
      </c>
      <c r="E178" s="1184" t="s">
        <v>17</v>
      </c>
      <c r="F178" s="1119" t="str">
        <f t="shared" si="22"/>
        <v>新村病院新村病院</v>
      </c>
      <c r="G178" s="1119">
        <f t="shared" si="23"/>
        <v>180</v>
      </c>
      <c r="H178" s="1187" t="s">
        <v>2689</v>
      </c>
      <c r="I178" s="1118" t="s">
        <v>2704</v>
      </c>
      <c r="J178" s="1118">
        <v>47</v>
      </c>
      <c r="K178" s="1118">
        <v>47</v>
      </c>
      <c r="L178" s="1118">
        <v>0</v>
      </c>
      <c r="M178" s="1118">
        <v>422</v>
      </c>
      <c r="N178" s="1118">
        <v>12783</v>
      </c>
      <c r="O178" s="1118">
        <v>428</v>
      </c>
      <c r="P178" s="1121">
        <f t="shared" si="25"/>
        <v>35.021917808219179</v>
      </c>
      <c r="Q178" s="1122">
        <f t="shared" si="26"/>
        <v>0.74514718740891872</v>
      </c>
      <c r="R178" s="1123">
        <f t="shared" si="27"/>
        <v>30.07764705882353</v>
      </c>
      <c r="S178" s="1146">
        <v>65</v>
      </c>
      <c r="T178" s="1130">
        <v>0</v>
      </c>
      <c r="U178" s="1146">
        <v>0</v>
      </c>
      <c r="V178" s="1130">
        <f t="shared" si="28"/>
        <v>0</v>
      </c>
      <c r="W178" s="1124" t="s">
        <v>2771</v>
      </c>
      <c r="X178" s="1117">
        <v>0</v>
      </c>
      <c r="Z178" s="1100" t="s">
        <v>2889</v>
      </c>
      <c r="AA178" s="1100">
        <v>173</v>
      </c>
      <c r="AB178" s="1100">
        <f t="shared" si="24"/>
        <v>1</v>
      </c>
    </row>
    <row r="179" spans="1:28" ht="15" customHeight="1">
      <c r="A179" s="1117" t="s">
        <v>293</v>
      </c>
      <c r="B179" s="1125"/>
      <c r="C179" s="1183" t="s">
        <v>1187</v>
      </c>
      <c r="D179" s="1184" t="s">
        <v>19</v>
      </c>
      <c r="E179" s="1184" t="s">
        <v>630</v>
      </c>
      <c r="F179" s="1119" t="str">
        <f t="shared" si="22"/>
        <v>南ケ丘病院A病棟（地域包括ケア病棟）</v>
      </c>
      <c r="G179" s="1119">
        <f t="shared" si="23"/>
        <v>181</v>
      </c>
      <c r="H179" s="1187" t="s">
        <v>2684</v>
      </c>
      <c r="I179" s="1118" t="s">
        <v>2699</v>
      </c>
      <c r="J179" s="1118">
        <v>35</v>
      </c>
      <c r="K179" s="1118">
        <v>35</v>
      </c>
      <c r="L179" s="1118">
        <v>20</v>
      </c>
      <c r="M179" s="1118">
        <v>541</v>
      </c>
      <c r="N179" s="1118">
        <v>12062</v>
      </c>
      <c r="O179" s="1118">
        <v>534</v>
      </c>
      <c r="P179" s="1121">
        <f t="shared" si="25"/>
        <v>33.046575342465751</v>
      </c>
      <c r="Q179" s="1122">
        <f t="shared" si="26"/>
        <v>0.94418786692759293</v>
      </c>
      <c r="R179" s="1123">
        <f t="shared" si="27"/>
        <v>22.440930232558138</v>
      </c>
      <c r="S179" s="1118">
        <v>0</v>
      </c>
      <c r="T179" s="1130">
        <v>0</v>
      </c>
      <c r="U179" s="1118">
        <v>325</v>
      </c>
      <c r="V179" s="1122">
        <f t="shared" si="28"/>
        <v>0.60073937153419599</v>
      </c>
      <c r="W179" s="1131"/>
      <c r="X179" s="1117">
        <v>0</v>
      </c>
      <c r="Z179" s="1100" t="s">
        <v>2890</v>
      </c>
      <c r="AA179" s="1100">
        <v>174</v>
      </c>
      <c r="AB179" s="1100">
        <f t="shared" si="24"/>
        <v>1</v>
      </c>
    </row>
    <row r="180" spans="1:28" ht="15" customHeight="1">
      <c r="A180" s="1117" t="s">
        <v>293</v>
      </c>
      <c r="B180" s="1132"/>
      <c r="C180" s="1183" t="s">
        <v>1187</v>
      </c>
      <c r="D180" s="1184" t="s">
        <v>19</v>
      </c>
      <c r="E180" s="1184" t="s">
        <v>628</v>
      </c>
      <c r="F180" s="1119" t="str">
        <f t="shared" si="22"/>
        <v>南ケ丘病院C病棟（回復期リハビリテーション病棟）</v>
      </c>
      <c r="G180" s="1119">
        <f t="shared" si="23"/>
        <v>182</v>
      </c>
      <c r="H180" s="1185" t="s">
        <v>2711</v>
      </c>
      <c r="I180" s="1186" t="s">
        <v>2772</v>
      </c>
      <c r="J180" s="1118">
        <v>50</v>
      </c>
      <c r="K180" s="1146">
        <v>50</v>
      </c>
      <c r="L180" s="1146">
        <v>29</v>
      </c>
      <c r="M180" s="1146">
        <v>295</v>
      </c>
      <c r="N180" s="1146">
        <v>15860</v>
      </c>
      <c r="O180" s="1146">
        <v>286</v>
      </c>
      <c r="P180" s="1121">
        <f t="shared" si="25"/>
        <v>43.452054794520549</v>
      </c>
      <c r="Q180" s="1122">
        <f t="shared" si="26"/>
        <v>0.86904109589041101</v>
      </c>
      <c r="R180" s="1228">
        <f t="shared" si="27"/>
        <v>54.595524956970742</v>
      </c>
      <c r="S180" s="1146">
        <v>0</v>
      </c>
      <c r="T180" s="1130">
        <v>0</v>
      </c>
      <c r="U180" s="1146">
        <v>215</v>
      </c>
      <c r="V180" s="1130">
        <f t="shared" si="28"/>
        <v>0.72881355932203384</v>
      </c>
      <c r="W180" s="1131"/>
      <c r="X180" s="1117">
        <v>0</v>
      </c>
      <c r="Z180" s="1100" t="s">
        <v>2891</v>
      </c>
      <c r="AA180" s="1100">
        <v>175</v>
      </c>
      <c r="AB180" s="1100">
        <f t="shared" si="24"/>
        <v>1</v>
      </c>
    </row>
    <row r="181" spans="1:28" ht="15" customHeight="1">
      <c r="A181" s="1117" t="s">
        <v>293</v>
      </c>
      <c r="B181" s="1152"/>
      <c r="C181" s="1183" t="s">
        <v>1187</v>
      </c>
      <c r="D181" s="1184" t="s">
        <v>2721</v>
      </c>
      <c r="E181" s="1184" t="s">
        <v>627</v>
      </c>
      <c r="F181" s="1119" t="str">
        <f t="shared" si="22"/>
        <v>金沢脳神経外科病院第5病棟</v>
      </c>
      <c r="G181" s="1119">
        <f t="shared" si="23"/>
        <v>183</v>
      </c>
      <c r="H181" s="1185" t="s">
        <v>2711</v>
      </c>
      <c r="I181" s="1186" t="s">
        <v>2701</v>
      </c>
      <c r="J181" s="1118">
        <v>52</v>
      </c>
      <c r="K181" s="1118">
        <v>49</v>
      </c>
      <c r="L181" s="1118">
        <v>32</v>
      </c>
      <c r="M181" s="1118">
        <v>216</v>
      </c>
      <c r="N181" s="1118">
        <v>15370</v>
      </c>
      <c r="O181" s="1118">
        <v>229</v>
      </c>
      <c r="P181" s="1121">
        <f t="shared" si="25"/>
        <v>42.109589041095887</v>
      </c>
      <c r="Q181" s="1122">
        <f t="shared" si="26"/>
        <v>0.80979978925184404</v>
      </c>
      <c r="R181" s="1123">
        <f t="shared" si="27"/>
        <v>69.078651685393254</v>
      </c>
      <c r="S181" s="1118">
        <v>0</v>
      </c>
      <c r="T181" s="1130">
        <v>0</v>
      </c>
      <c r="U181" s="1118">
        <v>125</v>
      </c>
      <c r="V181" s="1122">
        <f t="shared" si="28"/>
        <v>0.57870370370370372</v>
      </c>
      <c r="W181" s="1131"/>
      <c r="X181" s="1117">
        <v>0</v>
      </c>
      <c r="Z181" s="1100" t="s">
        <v>2892</v>
      </c>
      <c r="AA181" s="1100">
        <v>176</v>
      </c>
      <c r="AB181" s="1100">
        <f t="shared" si="24"/>
        <v>1</v>
      </c>
    </row>
    <row r="182" spans="1:28" ht="15" customHeight="1">
      <c r="A182" s="1117" t="s">
        <v>293</v>
      </c>
      <c r="B182" s="1132"/>
      <c r="C182" s="1183" t="s">
        <v>1187</v>
      </c>
      <c r="D182" s="1184" t="s">
        <v>2721</v>
      </c>
      <c r="E182" s="1184" t="s">
        <v>626</v>
      </c>
      <c r="F182" s="1119" t="str">
        <f t="shared" si="22"/>
        <v>金沢脳神経外科病院第3病棟</v>
      </c>
      <c r="G182" s="1119">
        <f t="shared" si="23"/>
        <v>184</v>
      </c>
      <c r="H182" s="1185" t="s">
        <v>2711</v>
      </c>
      <c r="I182" s="1186" t="s">
        <v>2701</v>
      </c>
      <c r="J182" s="1118">
        <v>54</v>
      </c>
      <c r="K182" s="1146">
        <v>51</v>
      </c>
      <c r="L182" s="1146">
        <v>37</v>
      </c>
      <c r="M182" s="1146">
        <v>219</v>
      </c>
      <c r="N182" s="1146">
        <v>16471</v>
      </c>
      <c r="O182" s="1146">
        <v>228</v>
      </c>
      <c r="P182" s="1121">
        <f t="shared" si="25"/>
        <v>45.126027397260273</v>
      </c>
      <c r="Q182" s="1122">
        <f t="shared" si="26"/>
        <v>0.83566717402333845</v>
      </c>
      <c r="R182" s="1228">
        <f t="shared" si="27"/>
        <v>73.695749440715886</v>
      </c>
      <c r="S182" s="1146">
        <v>0</v>
      </c>
      <c r="T182" s="1130">
        <v>0</v>
      </c>
      <c r="U182" s="1146">
        <v>132</v>
      </c>
      <c r="V182" s="1130">
        <f t="shared" si="28"/>
        <v>0.60273972602739723</v>
      </c>
      <c r="W182" s="1131"/>
      <c r="X182" s="1117">
        <v>0</v>
      </c>
      <c r="Z182" s="1100" t="s">
        <v>2893</v>
      </c>
      <c r="AA182" s="1100">
        <v>177</v>
      </c>
      <c r="AB182" s="1100">
        <f t="shared" si="24"/>
        <v>1</v>
      </c>
    </row>
    <row r="183" spans="1:28" ht="15" customHeight="1">
      <c r="A183" s="1117" t="s">
        <v>293</v>
      </c>
      <c r="B183" s="1152"/>
      <c r="C183" s="1118" t="s">
        <v>1065</v>
      </c>
      <c r="D183" s="1118" t="s">
        <v>548</v>
      </c>
      <c r="E183" s="1118" t="s">
        <v>538</v>
      </c>
      <c r="F183" s="1119" t="str">
        <f t="shared" si="22"/>
        <v>金沢宗広病院地域包括ケア病棟</v>
      </c>
      <c r="G183" s="1119">
        <f t="shared" si="23"/>
        <v>185</v>
      </c>
      <c r="H183" s="1120" t="s">
        <v>2689</v>
      </c>
      <c r="I183" s="1118" t="s">
        <v>2700</v>
      </c>
      <c r="J183" s="1118">
        <v>13</v>
      </c>
      <c r="K183" s="1118">
        <v>12</v>
      </c>
      <c r="L183" s="1118">
        <v>5</v>
      </c>
      <c r="M183" s="1118">
        <v>50</v>
      </c>
      <c r="N183" s="1118">
        <v>3295</v>
      </c>
      <c r="O183" s="1118">
        <v>128</v>
      </c>
      <c r="P183" s="1121">
        <f t="shared" si="25"/>
        <v>9.0273972602739718</v>
      </c>
      <c r="Q183" s="1122">
        <f t="shared" si="26"/>
        <v>0.69441517386722862</v>
      </c>
      <c r="R183" s="1123">
        <f t="shared" si="27"/>
        <v>37.022471910112358</v>
      </c>
      <c r="S183" s="1118">
        <v>0</v>
      </c>
      <c r="T183" s="1122">
        <v>0</v>
      </c>
      <c r="U183" s="1118">
        <v>50</v>
      </c>
      <c r="V183" s="1122">
        <f t="shared" si="28"/>
        <v>1</v>
      </c>
      <c r="W183" s="1124"/>
      <c r="X183" s="1117">
        <v>0</v>
      </c>
      <c r="Z183" s="1100" t="s">
        <v>2966</v>
      </c>
      <c r="AA183" s="1100">
        <v>178</v>
      </c>
      <c r="AB183" s="1100">
        <f t="shared" si="24"/>
        <v>0</v>
      </c>
    </row>
    <row r="184" spans="1:28" ht="15" customHeight="1">
      <c r="A184" s="1117" t="s">
        <v>293</v>
      </c>
      <c r="B184" s="1125"/>
      <c r="C184" s="1118" t="s">
        <v>1065</v>
      </c>
      <c r="D184" s="1118" t="s">
        <v>2754</v>
      </c>
      <c r="E184" s="1118" t="s">
        <v>632</v>
      </c>
      <c r="F184" s="1119" t="str">
        <f t="shared" si="22"/>
        <v>金沢西病院3F東病棟</v>
      </c>
      <c r="G184" s="1119">
        <f t="shared" si="23"/>
        <v>186</v>
      </c>
      <c r="H184" s="1120" t="s">
        <v>2689</v>
      </c>
      <c r="I184" s="1118"/>
      <c r="J184" s="1118">
        <v>36</v>
      </c>
      <c r="K184" s="1118">
        <v>36</v>
      </c>
      <c r="L184" s="1118">
        <v>0</v>
      </c>
      <c r="M184" s="1180" t="s">
        <v>2773</v>
      </c>
      <c r="N184" s="1118">
        <v>12435</v>
      </c>
      <c r="O184" s="1180" t="s">
        <v>2773</v>
      </c>
      <c r="P184" s="1121">
        <f t="shared" si="25"/>
        <v>34.06849315068493</v>
      </c>
      <c r="Q184" s="1122">
        <f t="shared" si="26"/>
        <v>0.94634703196347036</v>
      </c>
      <c r="R184" s="1181" t="s">
        <v>2755</v>
      </c>
      <c r="S184" s="1118">
        <v>0</v>
      </c>
      <c r="T184" s="1122">
        <v>0</v>
      </c>
      <c r="U184" s="1118">
        <v>0</v>
      </c>
      <c r="V184" s="1122">
        <v>0</v>
      </c>
      <c r="W184" s="1124"/>
      <c r="X184" s="1117">
        <v>0</v>
      </c>
      <c r="Z184" s="1100" t="s">
        <v>2967</v>
      </c>
      <c r="AA184" s="1100">
        <v>179</v>
      </c>
      <c r="AB184" s="1100">
        <f t="shared" si="24"/>
        <v>0</v>
      </c>
    </row>
    <row r="185" spans="1:28" ht="15" customHeight="1">
      <c r="A185" s="1117" t="s">
        <v>293</v>
      </c>
      <c r="B185" s="1125"/>
      <c r="C185" s="1118" t="s">
        <v>1065</v>
      </c>
      <c r="D185" s="1118" t="s">
        <v>24</v>
      </c>
      <c r="E185" s="1118" t="s">
        <v>635</v>
      </c>
      <c r="F185" s="1119" t="str">
        <f t="shared" si="22"/>
        <v>みらい病院２病棟</v>
      </c>
      <c r="G185" s="1119">
        <f t="shared" si="23"/>
        <v>187</v>
      </c>
      <c r="H185" s="1120" t="s">
        <v>2684</v>
      </c>
      <c r="I185" s="1118" t="s">
        <v>2704</v>
      </c>
      <c r="J185" s="1118">
        <v>38</v>
      </c>
      <c r="K185" s="1118">
        <v>38</v>
      </c>
      <c r="L185" s="1118">
        <v>28</v>
      </c>
      <c r="M185" s="1118">
        <v>465</v>
      </c>
      <c r="N185" s="1118">
        <v>12493</v>
      </c>
      <c r="O185" s="1118">
        <v>462</v>
      </c>
      <c r="P185" s="1121">
        <f t="shared" si="25"/>
        <v>34.227397260273975</v>
      </c>
      <c r="Q185" s="1122">
        <f t="shared" si="26"/>
        <v>0.90072098053352556</v>
      </c>
      <c r="R185" s="1123">
        <f t="shared" ref="R185:R207" si="29">N185/((M185+O185)/2)</f>
        <v>26.953613807982741</v>
      </c>
      <c r="S185" s="1118">
        <v>28</v>
      </c>
      <c r="T185" s="1122">
        <v>0.249</v>
      </c>
      <c r="U185" s="1118">
        <v>0</v>
      </c>
      <c r="V185" s="1122">
        <f t="shared" ref="V185:V207" si="30">U185/M185</f>
        <v>0</v>
      </c>
      <c r="W185" s="1124" t="s">
        <v>2770</v>
      </c>
      <c r="X185" s="1117">
        <v>0</v>
      </c>
      <c r="Z185" s="1100" t="s">
        <v>2894</v>
      </c>
      <c r="AA185" s="1100">
        <v>180</v>
      </c>
      <c r="AB185" s="1100">
        <f t="shared" si="24"/>
        <v>1</v>
      </c>
    </row>
    <row r="186" spans="1:28" ht="15" customHeight="1">
      <c r="A186" s="1117" t="s">
        <v>293</v>
      </c>
      <c r="B186" s="1125"/>
      <c r="C186" s="1118" t="s">
        <v>1065</v>
      </c>
      <c r="D186" s="1118" t="s">
        <v>2756</v>
      </c>
      <c r="E186" s="1118" t="s">
        <v>322</v>
      </c>
      <c r="F186" s="1119" t="str">
        <f t="shared" si="22"/>
        <v>北陸病院5階病棟</v>
      </c>
      <c r="G186" s="1119">
        <f t="shared" si="23"/>
        <v>188</v>
      </c>
      <c r="H186" s="1120" t="s">
        <v>2684</v>
      </c>
      <c r="I186" s="1118" t="s">
        <v>2699</v>
      </c>
      <c r="J186" s="1118">
        <v>42</v>
      </c>
      <c r="K186" s="1118">
        <v>42</v>
      </c>
      <c r="L186" s="1118">
        <v>20</v>
      </c>
      <c r="M186" s="1118">
        <v>797</v>
      </c>
      <c r="N186" s="1118">
        <v>12960</v>
      </c>
      <c r="O186" s="1118">
        <v>793</v>
      </c>
      <c r="P186" s="1121">
        <f t="shared" si="25"/>
        <v>35.506849315068493</v>
      </c>
      <c r="Q186" s="1122">
        <f t="shared" si="26"/>
        <v>0.84540117416829741</v>
      </c>
      <c r="R186" s="1123">
        <f t="shared" si="29"/>
        <v>16.30188679245283</v>
      </c>
      <c r="S186" s="1118">
        <v>22</v>
      </c>
      <c r="T186" s="1122">
        <v>0</v>
      </c>
      <c r="U186" s="1118">
        <v>151</v>
      </c>
      <c r="V186" s="1122">
        <f t="shared" si="30"/>
        <v>0.18946047678795483</v>
      </c>
      <c r="W186" s="1124"/>
      <c r="X186" s="1117">
        <v>0</v>
      </c>
      <c r="Z186" s="1100" t="s">
        <v>2895</v>
      </c>
      <c r="AA186" s="1100">
        <v>181</v>
      </c>
      <c r="AB186" s="1100">
        <f t="shared" si="24"/>
        <v>1</v>
      </c>
    </row>
    <row r="187" spans="1:28" ht="15" customHeight="1">
      <c r="A187" s="1117" t="s">
        <v>293</v>
      </c>
      <c r="B187" s="1125"/>
      <c r="C187" s="1118" t="s">
        <v>1065</v>
      </c>
      <c r="D187" s="1118" t="s">
        <v>21</v>
      </c>
      <c r="E187" s="1118" t="s">
        <v>531</v>
      </c>
      <c r="F187" s="1119" t="str">
        <f t="shared" si="22"/>
        <v>金沢市立病院4階東病棟</v>
      </c>
      <c r="G187" s="1119">
        <f t="shared" si="23"/>
        <v>189</v>
      </c>
      <c r="H187" s="1120" t="s">
        <v>2684</v>
      </c>
      <c r="I187" s="1118" t="s">
        <v>2700</v>
      </c>
      <c r="J187" s="1118">
        <v>54</v>
      </c>
      <c r="K187" s="1118">
        <v>48</v>
      </c>
      <c r="L187" s="1118">
        <v>26</v>
      </c>
      <c r="M187" s="1118">
        <v>795</v>
      </c>
      <c r="N187" s="1118">
        <v>13853</v>
      </c>
      <c r="O187" s="1118">
        <v>807</v>
      </c>
      <c r="P187" s="1121">
        <f t="shared" si="25"/>
        <v>37.953424657534249</v>
      </c>
      <c r="Q187" s="1122">
        <f t="shared" si="26"/>
        <v>0.70284119736174533</v>
      </c>
      <c r="R187" s="1123">
        <f t="shared" si="29"/>
        <v>17.294631710362047</v>
      </c>
      <c r="S187" s="1118">
        <v>0</v>
      </c>
      <c r="T187" s="1122">
        <v>0</v>
      </c>
      <c r="U187" s="1118">
        <v>429</v>
      </c>
      <c r="V187" s="1122">
        <f t="shared" si="30"/>
        <v>0.53962264150943395</v>
      </c>
      <c r="W187" s="1124"/>
      <c r="X187" s="1117">
        <v>0</v>
      </c>
      <c r="Z187" s="1100" t="s">
        <v>2896</v>
      </c>
      <c r="AA187" s="1100">
        <v>182</v>
      </c>
      <c r="AB187" s="1100">
        <f t="shared" si="24"/>
        <v>1</v>
      </c>
    </row>
    <row r="188" spans="1:28" ht="15" customHeight="1">
      <c r="A188" s="1117" t="s">
        <v>293</v>
      </c>
      <c r="B188" s="1125"/>
      <c r="C188" s="1118" t="s">
        <v>1065</v>
      </c>
      <c r="D188" s="1118" t="s">
        <v>22</v>
      </c>
      <c r="E188" s="1118" t="s">
        <v>637</v>
      </c>
      <c r="F188" s="1119" t="str">
        <f t="shared" si="22"/>
        <v>金沢赤十字病院A4</v>
      </c>
      <c r="G188" s="1119">
        <f t="shared" si="23"/>
        <v>190</v>
      </c>
      <c r="H188" s="1120" t="s">
        <v>2684</v>
      </c>
      <c r="I188" s="1118" t="s">
        <v>2700</v>
      </c>
      <c r="J188" s="1118">
        <v>40</v>
      </c>
      <c r="K188" s="1118">
        <v>38</v>
      </c>
      <c r="L188" s="1118">
        <v>20</v>
      </c>
      <c r="M188" s="1118">
        <v>660</v>
      </c>
      <c r="N188" s="1118">
        <v>10930</v>
      </c>
      <c r="O188" s="1118">
        <v>657</v>
      </c>
      <c r="P188" s="1121">
        <f t="shared" si="25"/>
        <v>29.945205479452056</v>
      </c>
      <c r="Q188" s="1122">
        <f t="shared" si="26"/>
        <v>0.74863013698630132</v>
      </c>
      <c r="R188" s="1123">
        <f t="shared" si="29"/>
        <v>16.598329536826121</v>
      </c>
      <c r="S188" s="1118">
        <v>352</v>
      </c>
      <c r="T188" s="1122">
        <v>0</v>
      </c>
      <c r="U188" s="1118">
        <v>195</v>
      </c>
      <c r="V188" s="1122">
        <f t="shared" si="30"/>
        <v>0.29545454545454547</v>
      </c>
      <c r="W188" s="1124"/>
      <c r="X188" s="1117">
        <v>0</v>
      </c>
      <c r="Z188" s="1100" t="s">
        <v>3046</v>
      </c>
      <c r="AA188" s="1100">
        <v>183</v>
      </c>
      <c r="AB188" s="1100">
        <f t="shared" si="24"/>
        <v>1</v>
      </c>
    </row>
    <row r="189" spans="1:28" ht="15" customHeight="1">
      <c r="A189" s="1117" t="s">
        <v>293</v>
      </c>
      <c r="B189" s="1125"/>
      <c r="C189" s="1118" t="s">
        <v>1065</v>
      </c>
      <c r="D189" s="1118" t="s">
        <v>22</v>
      </c>
      <c r="E189" s="1118" t="s">
        <v>636</v>
      </c>
      <c r="F189" s="1119" t="str">
        <f t="shared" si="22"/>
        <v>金沢赤十字病院A2</v>
      </c>
      <c r="G189" s="1119">
        <f t="shared" si="23"/>
        <v>191</v>
      </c>
      <c r="H189" s="1120" t="s">
        <v>2684</v>
      </c>
      <c r="I189" s="1118" t="s">
        <v>2700</v>
      </c>
      <c r="J189" s="1118">
        <v>40</v>
      </c>
      <c r="K189" s="1118">
        <v>24</v>
      </c>
      <c r="L189" s="1118">
        <v>0</v>
      </c>
      <c r="M189" s="1118">
        <v>378</v>
      </c>
      <c r="N189" s="1118">
        <v>2972</v>
      </c>
      <c r="O189" s="1118">
        <v>349</v>
      </c>
      <c r="P189" s="1121">
        <f t="shared" si="25"/>
        <v>8.1424657534246574</v>
      </c>
      <c r="Q189" s="1122">
        <f t="shared" si="26"/>
        <v>0.20356164383561645</v>
      </c>
      <c r="R189" s="1123">
        <f t="shared" si="29"/>
        <v>8.1760660247592849</v>
      </c>
      <c r="S189" s="1118">
        <v>322</v>
      </c>
      <c r="T189" s="1122">
        <v>0</v>
      </c>
      <c r="U189" s="1118">
        <v>23</v>
      </c>
      <c r="V189" s="1122">
        <f t="shared" si="30"/>
        <v>6.0846560846560843E-2</v>
      </c>
      <c r="W189" s="1124"/>
      <c r="X189" s="1117">
        <v>0</v>
      </c>
      <c r="Z189" s="1100" t="s">
        <v>3047</v>
      </c>
      <c r="AA189" s="1100">
        <v>184</v>
      </c>
      <c r="AB189" s="1100">
        <f t="shared" si="24"/>
        <v>1</v>
      </c>
    </row>
    <row r="190" spans="1:28" ht="15" customHeight="1">
      <c r="A190" s="1117" t="s">
        <v>293</v>
      </c>
      <c r="B190" s="1125"/>
      <c r="C190" s="1118" t="s">
        <v>1065</v>
      </c>
      <c r="D190" s="1118" t="s">
        <v>22</v>
      </c>
      <c r="E190" s="1118" t="s">
        <v>638</v>
      </c>
      <c r="F190" s="1119" t="str">
        <f t="shared" si="22"/>
        <v>金沢赤十字病院B2</v>
      </c>
      <c r="G190" s="1119">
        <f t="shared" si="23"/>
        <v>192</v>
      </c>
      <c r="H190" s="1120" t="s">
        <v>2711</v>
      </c>
      <c r="I190" s="1118" t="s">
        <v>2701</v>
      </c>
      <c r="J190" s="1118">
        <v>43</v>
      </c>
      <c r="K190" s="1118">
        <v>39</v>
      </c>
      <c r="L190" s="1118">
        <v>26</v>
      </c>
      <c r="M190" s="1118">
        <v>237</v>
      </c>
      <c r="N190" s="1118">
        <v>12133</v>
      </c>
      <c r="O190" s="1118">
        <v>227</v>
      </c>
      <c r="P190" s="1121">
        <f t="shared" si="25"/>
        <v>33.241095890410961</v>
      </c>
      <c r="Q190" s="1122">
        <f t="shared" si="26"/>
        <v>0.77304874163746418</v>
      </c>
      <c r="R190" s="1123">
        <f t="shared" si="29"/>
        <v>52.297413793103445</v>
      </c>
      <c r="S190" s="1118">
        <v>94</v>
      </c>
      <c r="T190" s="1122">
        <v>0</v>
      </c>
      <c r="U190" s="1118">
        <v>29</v>
      </c>
      <c r="V190" s="1122">
        <f t="shared" si="30"/>
        <v>0.12236286919831224</v>
      </c>
      <c r="W190" s="1124"/>
      <c r="X190" s="1117">
        <v>0</v>
      </c>
      <c r="Z190" s="1100" t="s">
        <v>2897</v>
      </c>
      <c r="AA190" s="1100">
        <v>185</v>
      </c>
      <c r="AB190" s="1100">
        <f t="shared" si="24"/>
        <v>1</v>
      </c>
    </row>
    <row r="191" spans="1:28" ht="15" customHeight="1">
      <c r="A191" s="1117" t="s">
        <v>293</v>
      </c>
      <c r="B191" s="1125"/>
      <c r="C191" s="1118" t="s">
        <v>1065</v>
      </c>
      <c r="D191" s="1118" t="s">
        <v>2757</v>
      </c>
      <c r="E191" s="1118" t="s">
        <v>639</v>
      </c>
      <c r="F191" s="1119" t="str">
        <f t="shared" si="22"/>
        <v>済生会金沢病院3A病棟</v>
      </c>
      <c r="G191" s="1119">
        <f t="shared" si="23"/>
        <v>193</v>
      </c>
      <c r="H191" s="1120" t="s">
        <v>2687</v>
      </c>
      <c r="I191" s="1118" t="s">
        <v>2761</v>
      </c>
      <c r="J191" s="1118">
        <v>28</v>
      </c>
      <c r="K191" s="1118">
        <v>21</v>
      </c>
      <c r="L191" s="1118">
        <v>11</v>
      </c>
      <c r="M191" s="1118">
        <v>203</v>
      </c>
      <c r="N191" s="1118">
        <v>6091</v>
      </c>
      <c r="O191" s="1118">
        <v>202</v>
      </c>
      <c r="P191" s="1121">
        <f t="shared" si="25"/>
        <v>16.687671232876713</v>
      </c>
      <c r="Q191" s="1122">
        <f t="shared" si="26"/>
        <v>0.5959882583170254</v>
      </c>
      <c r="R191" s="1123">
        <f t="shared" si="29"/>
        <v>30.079012345679011</v>
      </c>
      <c r="S191" s="1118">
        <v>7</v>
      </c>
      <c r="T191" s="1122">
        <v>0</v>
      </c>
      <c r="U191" s="1118">
        <v>38</v>
      </c>
      <c r="V191" s="1122">
        <f t="shared" si="30"/>
        <v>0.18719211822660098</v>
      </c>
      <c r="W191" s="1124"/>
      <c r="X191" s="1117">
        <v>0</v>
      </c>
      <c r="Z191" s="1100" t="s">
        <v>3117</v>
      </c>
      <c r="AA191" s="1100">
        <v>186</v>
      </c>
      <c r="AB191" s="1100">
        <f t="shared" si="24"/>
        <v>1</v>
      </c>
    </row>
    <row r="192" spans="1:28" ht="15" customHeight="1">
      <c r="A192" s="1117" t="s">
        <v>293</v>
      </c>
      <c r="B192" s="1125"/>
      <c r="C192" s="1118" t="s">
        <v>1065</v>
      </c>
      <c r="D192" s="1118" t="s">
        <v>2757</v>
      </c>
      <c r="E192" s="1118" t="s">
        <v>641</v>
      </c>
      <c r="F192" s="1119" t="str">
        <f t="shared" si="22"/>
        <v>済生会金沢病院5A病棟</v>
      </c>
      <c r="G192" s="1119">
        <f t="shared" si="23"/>
        <v>194</v>
      </c>
      <c r="H192" s="1120" t="s">
        <v>2689</v>
      </c>
      <c r="I192" s="1118" t="s">
        <v>2700</v>
      </c>
      <c r="J192" s="1118">
        <v>50</v>
      </c>
      <c r="K192" s="1118">
        <v>45</v>
      </c>
      <c r="L192" s="1118">
        <v>27</v>
      </c>
      <c r="M192" s="1118">
        <v>817</v>
      </c>
      <c r="N192" s="1118">
        <v>12653</v>
      </c>
      <c r="O192" s="1118">
        <v>808</v>
      </c>
      <c r="P192" s="1121">
        <f t="shared" si="25"/>
        <v>34.665753424657531</v>
      </c>
      <c r="Q192" s="1122">
        <f t="shared" si="26"/>
        <v>0.69331506849315072</v>
      </c>
      <c r="R192" s="1123">
        <f t="shared" si="29"/>
        <v>15.572923076923077</v>
      </c>
      <c r="S192" s="1118">
        <v>4</v>
      </c>
      <c r="T192" s="1122">
        <v>0</v>
      </c>
      <c r="U192" s="1118">
        <v>310</v>
      </c>
      <c r="V192" s="1122">
        <f t="shared" si="30"/>
        <v>0.37943696450428399</v>
      </c>
      <c r="W192" s="1124"/>
      <c r="X192" s="1117">
        <v>0</v>
      </c>
      <c r="Z192" s="1100" t="s">
        <v>2898</v>
      </c>
      <c r="AA192" s="1100">
        <v>187</v>
      </c>
      <c r="AB192" s="1100">
        <f t="shared" si="24"/>
        <v>1</v>
      </c>
    </row>
    <row r="193" spans="1:28" ht="15" customHeight="1">
      <c r="A193" s="1117" t="s">
        <v>293</v>
      </c>
      <c r="B193" s="1125"/>
      <c r="C193" s="1118" t="s">
        <v>1065</v>
      </c>
      <c r="D193" s="1118" t="s">
        <v>2757</v>
      </c>
      <c r="E193" s="1118" t="s">
        <v>640</v>
      </c>
      <c r="F193" s="1119" t="str">
        <f t="shared" si="22"/>
        <v>済生会金沢病院3B病棟</v>
      </c>
      <c r="G193" s="1119">
        <f t="shared" si="23"/>
        <v>195</v>
      </c>
      <c r="H193" s="1120" t="s">
        <v>2711</v>
      </c>
      <c r="I193" s="1118" t="s">
        <v>2772</v>
      </c>
      <c r="J193" s="1118">
        <v>45</v>
      </c>
      <c r="K193" s="1118">
        <v>44</v>
      </c>
      <c r="L193" s="1118">
        <v>29</v>
      </c>
      <c r="M193" s="1118">
        <v>204</v>
      </c>
      <c r="N193" s="1118">
        <v>13710</v>
      </c>
      <c r="O193" s="1118">
        <v>202</v>
      </c>
      <c r="P193" s="1121">
        <f t="shared" si="25"/>
        <v>37.561643835616437</v>
      </c>
      <c r="Q193" s="1122">
        <f t="shared" si="26"/>
        <v>0.83470319634703194</v>
      </c>
      <c r="R193" s="1123">
        <f t="shared" si="29"/>
        <v>67.536945812807886</v>
      </c>
      <c r="S193" s="1118">
        <v>3</v>
      </c>
      <c r="T193" s="1122">
        <v>0</v>
      </c>
      <c r="U193" s="1118">
        <v>53</v>
      </c>
      <c r="V193" s="1122">
        <f t="shared" si="30"/>
        <v>0.25980392156862747</v>
      </c>
      <c r="W193" s="1124"/>
      <c r="X193" s="1117">
        <v>0</v>
      </c>
      <c r="Z193" s="1100" t="s">
        <v>3123</v>
      </c>
      <c r="AA193" s="1100">
        <v>188</v>
      </c>
      <c r="AB193" s="1100">
        <f t="shared" si="24"/>
        <v>1</v>
      </c>
    </row>
    <row r="194" spans="1:28" ht="15" customHeight="1">
      <c r="A194" s="1117" t="s">
        <v>293</v>
      </c>
      <c r="B194" s="1125"/>
      <c r="C194" s="1118" t="s">
        <v>1065</v>
      </c>
      <c r="D194" s="1118" t="s">
        <v>2758</v>
      </c>
      <c r="E194" s="1118" t="s">
        <v>644</v>
      </c>
      <c r="F194" s="1119" t="str">
        <f t="shared" si="22"/>
        <v>浅ノ川総合病院東館５階病棟</v>
      </c>
      <c r="G194" s="1119">
        <f t="shared" si="23"/>
        <v>196</v>
      </c>
      <c r="H194" s="1120" t="s">
        <v>2711</v>
      </c>
      <c r="I194" s="1118" t="s">
        <v>2701</v>
      </c>
      <c r="J194" s="1118">
        <v>50</v>
      </c>
      <c r="K194" s="1118">
        <v>50</v>
      </c>
      <c r="L194" s="1118">
        <v>35</v>
      </c>
      <c r="M194" s="1118">
        <v>277</v>
      </c>
      <c r="N194" s="1118">
        <v>17110</v>
      </c>
      <c r="O194" s="1118">
        <v>278</v>
      </c>
      <c r="P194" s="1121">
        <f t="shared" si="25"/>
        <v>46.876712328767127</v>
      </c>
      <c r="Q194" s="1122">
        <f t="shared" si="26"/>
        <v>0.93753424657534246</v>
      </c>
      <c r="R194" s="1123">
        <f t="shared" si="29"/>
        <v>61.657657657657658</v>
      </c>
      <c r="S194" s="1118">
        <v>0</v>
      </c>
      <c r="T194" s="1122">
        <v>0</v>
      </c>
      <c r="U194" s="1118">
        <v>226</v>
      </c>
      <c r="V194" s="1122">
        <f t="shared" si="30"/>
        <v>0.81588447653429608</v>
      </c>
      <c r="W194" s="1124"/>
      <c r="X194" s="1117">
        <v>0</v>
      </c>
      <c r="Z194" s="1100" t="s">
        <v>2899</v>
      </c>
      <c r="AA194" s="1100">
        <v>189</v>
      </c>
      <c r="AB194" s="1100">
        <f t="shared" si="24"/>
        <v>1</v>
      </c>
    </row>
    <row r="195" spans="1:28" ht="15" customHeight="1">
      <c r="A195" s="1117" t="s">
        <v>293</v>
      </c>
      <c r="B195" s="1125"/>
      <c r="C195" s="1118" t="s">
        <v>1065</v>
      </c>
      <c r="D195" s="1118" t="s">
        <v>2758</v>
      </c>
      <c r="E195" s="1118" t="s">
        <v>643</v>
      </c>
      <c r="F195" s="1119" t="str">
        <f t="shared" ref="F195:F258" si="31">D195&amp;E195</f>
        <v>浅ノ川総合病院本館６階病棟</v>
      </c>
      <c r="G195" s="1119">
        <f t="shared" ref="G195:G258" si="32">VLOOKUP(F195,$Z$6:$AA$313,2,0)</f>
        <v>197</v>
      </c>
      <c r="H195" s="1120" t="s">
        <v>2684</v>
      </c>
      <c r="I195" s="1118" t="s">
        <v>2700</v>
      </c>
      <c r="J195" s="1118">
        <v>53</v>
      </c>
      <c r="K195" s="1118">
        <v>53</v>
      </c>
      <c r="L195" s="1118">
        <v>36</v>
      </c>
      <c r="M195" s="1118">
        <v>839</v>
      </c>
      <c r="N195" s="1118">
        <v>17122</v>
      </c>
      <c r="O195" s="1118">
        <v>835</v>
      </c>
      <c r="P195" s="1121">
        <f t="shared" si="25"/>
        <v>46.909589041095892</v>
      </c>
      <c r="Q195" s="1122">
        <f t="shared" si="26"/>
        <v>0.88508658568105458</v>
      </c>
      <c r="R195" s="1123">
        <f t="shared" si="29"/>
        <v>20.456391875746714</v>
      </c>
      <c r="S195" s="1118">
        <v>0</v>
      </c>
      <c r="T195" s="1122">
        <v>0</v>
      </c>
      <c r="U195" s="1118">
        <v>354</v>
      </c>
      <c r="V195" s="1122">
        <f t="shared" si="30"/>
        <v>0.42193087008343266</v>
      </c>
      <c r="W195" s="1124"/>
      <c r="X195" s="1117">
        <v>0</v>
      </c>
      <c r="Z195" s="1100" t="s">
        <v>2901</v>
      </c>
      <c r="AA195" s="1100">
        <v>190</v>
      </c>
      <c r="AB195" s="1100">
        <f t="shared" si="24"/>
        <v>1</v>
      </c>
    </row>
    <row r="196" spans="1:28" ht="15" customHeight="1">
      <c r="A196" s="1117" t="s">
        <v>293</v>
      </c>
      <c r="B196" s="1125"/>
      <c r="C196" s="1118" t="s">
        <v>1065</v>
      </c>
      <c r="D196" s="1118" t="s">
        <v>2758</v>
      </c>
      <c r="E196" s="1118" t="s">
        <v>642</v>
      </c>
      <c r="F196" s="1119" t="str">
        <f t="shared" si="31"/>
        <v>浅ノ川総合病院本館４階包括病棟</v>
      </c>
      <c r="G196" s="1119">
        <f t="shared" si="32"/>
        <v>198</v>
      </c>
      <c r="H196" s="1120" t="s">
        <v>2684</v>
      </c>
      <c r="I196" s="1118" t="s">
        <v>2700</v>
      </c>
      <c r="J196" s="1118">
        <v>34</v>
      </c>
      <c r="K196" s="1118">
        <v>33</v>
      </c>
      <c r="L196" s="1118">
        <v>20</v>
      </c>
      <c r="M196" s="1118">
        <v>596</v>
      </c>
      <c r="N196" s="1118">
        <v>10607</v>
      </c>
      <c r="O196" s="1118">
        <v>601</v>
      </c>
      <c r="P196" s="1121">
        <f t="shared" si="25"/>
        <v>29.06027397260274</v>
      </c>
      <c r="Q196" s="1122">
        <f t="shared" si="26"/>
        <v>0.85471394037066883</v>
      </c>
      <c r="R196" s="1123">
        <f t="shared" si="29"/>
        <v>17.722639933166249</v>
      </c>
      <c r="S196" s="1118">
        <v>0</v>
      </c>
      <c r="T196" s="1122">
        <v>0</v>
      </c>
      <c r="U196" s="1118">
        <v>154</v>
      </c>
      <c r="V196" s="1122">
        <f t="shared" si="30"/>
        <v>0.25838926174496646</v>
      </c>
      <c r="W196" s="1124"/>
      <c r="X196" s="1117">
        <v>0</v>
      </c>
      <c r="Z196" s="1100" t="s">
        <v>2900</v>
      </c>
      <c r="AA196" s="1100">
        <v>191</v>
      </c>
      <c r="AB196" s="1100">
        <f t="shared" si="24"/>
        <v>1</v>
      </c>
    </row>
    <row r="197" spans="1:28" ht="15" customHeight="1">
      <c r="A197" s="1117" t="s">
        <v>293</v>
      </c>
      <c r="B197" s="1125"/>
      <c r="C197" s="1118" t="s">
        <v>1065</v>
      </c>
      <c r="D197" s="1118" t="s">
        <v>2759</v>
      </c>
      <c r="E197" s="1118" t="s">
        <v>645</v>
      </c>
      <c r="F197" s="1119" t="str">
        <f t="shared" si="31"/>
        <v>城北病院北２病棟</v>
      </c>
      <c r="G197" s="1119">
        <f t="shared" si="32"/>
        <v>199</v>
      </c>
      <c r="H197" s="1120" t="s">
        <v>2684</v>
      </c>
      <c r="I197" s="1118" t="s">
        <v>2701</v>
      </c>
      <c r="J197" s="1118">
        <v>46</v>
      </c>
      <c r="K197" s="1118">
        <v>46</v>
      </c>
      <c r="L197" s="1118">
        <v>29</v>
      </c>
      <c r="M197" s="1118">
        <v>190</v>
      </c>
      <c r="N197" s="1118">
        <v>15001</v>
      </c>
      <c r="O197" s="1118">
        <v>188</v>
      </c>
      <c r="P197" s="1121">
        <f t="shared" si="25"/>
        <v>41.098630136986301</v>
      </c>
      <c r="Q197" s="1122">
        <f t="shared" si="26"/>
        <v>0.89344848123883269</v>
      </c>
      <c r="R197" s="1123">
        <f t="shared" si="29"/>
        <v>79.370370370370367</v>
      </c>
      <c r="S197" s="1118">
        <v>0</v>
      </c>
      <c r="T197" s="1122">
        <v>0</v>
      </c>
      <c r="U197" s="1118">
        <v>135</v>
      </c>
      <c r="V197" s="1122">
        <f t="shared" si="30"/>
        <v>0.71052631578947367</v>
      </c>
      <c r="W197" s="1124"/>
      <c r="X197" s="1117">
        <v>0</v>
      </c>
      <c r="Z197" s="1100" t="s">
        <v>2902</v>
      </c>
      <c r="AA197" s="1100">
        <v>192</v>
      </c>
      <c r="AB197" s="1100">
        <f t="shared" si="24"/>
        <v>1</v>
      </c>
    </row>
    <row r="198" spans="1:28" ht="15" customHeight="1">
      <c r="A198" s="1117" t="s">
        <v>293</v>
      </c>
      <c r="B198" s="1125"/>
      <c r="C198" s="1118" t="s">
        <v>1065</v>
      </c>
      <c r="D198" s="1118" t="s">
        <v>2759</v>
      </c>
      <c r="E198" s="1118" t="s">
        <v>597</v>
      </c>
      <c r="F198" s="1119" t="str">
        <f t="shared" si="31"/>
        <v>城北病院東４病棟</v>
      </c>
      <c r="G198" s="1119">
        <f t="shared" si="32"/>
        <v>200</v>
      </c>
      <c r="H198" s="1120" t="s">
        <v>2684</v>
      </c>
      <c r="I198" s="1118" t="s">
        <v>2700</v>
      </c>
      <c r="J198" s="1118">
        <v>42</v>
      </c>
      <c r="K198" s="1118">
        <v>42</v>
      </c>
      <c r="L198" s="1118">
        <v>0</v>
      </c>
      <c r="M198" s="1118">
        <v>474</v>
      </c>
      <c r="N198" s="1118">
        <v>13369</v>
      </c>
      <c r="O198" s="1118">
        <v>846</v>
      </c>
      <c r="P198" s="1121">
        <f t="shared" si="25"/>
        <v>36.627397260273973</v>
      </c>
      <c r="Q198" s="1122">
        <f t="shared" si="26"/>
        <v>0.87208088714938026</v>
      </c>
      <c r="R198" s="1123">
        <f t="shared" si="29"/>
        <v>20.256060606060608</v>
      </c>
      <c r="S198" s="1118">
        <v>0</v>
      </c>
      <c r="T198" s="1122">
        <v>0</v>
      </c>
      <c r="U198" s="1118">
        <v>282</v>
      </c>
      <c r="V198" s="1122">
        <f t="shared" si="30"/>
        <v>0.59493670886075944</v>
      </c>
      <c r="W198" s="1124"/>
      <c r="X198" s="1117">
        <v>0</v>
      </c>
      <c r="Z198" s="1100" t="s">
        <v>3109</v>
      </c>
      <c r="AA198" s="1100">
        <v>193</v>
      </c>
      <c r="AB198" s="1100">
        <f t="shared" ref="AB198:AB261" si="33">COUNTIF($F$3:$F$312,Z198)</f>
        <v>1</v>
      </c>
    </row>
    <row r="199" spans="1:28" ht="15" customHeight="1">
      <c r="A199" s="1117" t="s">
        <v>293</v>
      </c>
      <c r="B199" s="1125"/>
      <c r="C199" s="1118" t="s">
        <v>1065</v>
      </c>
      <c r="D199" s="1118" t="s">
        <v>3090</v>
      </c>
      <c r="E199" s="1118" t="s">
        <v>646</v>
      </c>
      <c r="F199" s="1119" t="str">
        <f t="shared" si="31"/>
        <v>JCHO金沢病院東5病棟</v>
      </c>
      <c r="G199" s="1119">
        <f t="shared" si="32"/>
        <v>201</v>
      </c>
      <c r="H199" s="1120" t="s">
        <v>2689</v>
      </c>
      <c r="I199" s="1118" t="s">
        <v>2700</v>
      </c>
      <c r="J199" s="1118">
        <v>53</v>
      </c>
      <c r="K199" s="1118">
        <v>49</v>
      </c>
      <c r="L199" s="1118">
        <v>31</v>
      </c>
      <c r="M199" s="1118">
        <v>868</v>
      </c>
      <c r="N199" s="1118">
        <v>15215</v>
      </c>
      <c r="O199" s="1118">
        <v>871</v>
      </c>
      <c r="P199" s="1121">
        <f t="shared" si="25"/>
        <v>41.684931506849317</v>
      </c>
      <c r="Q199" s="1122">
        <f t="shared" si="26"/>
        <v>0.78650814163866634</v>
      </c>
      <c r="R199" s="1123">
        <f t="shared" si="29"/>
        <v>17.498562392179412</v>
      </c>
      <c r="S199" s="1118">
        <v>1</v>
      </c>
      <c r="T199" s="1122">
        <v>0</v>
      </c>
      <c r="U199" s="1118">
        <v>418</v>
      </c>
      <c r="V199" s="1122">
        <f t="shared" si="30"/>
        <v>0.48156682027649772</v>
      </c>
      <c r="W199" s="1124"/>
      <c r="X199" s="1117">
        <v>0</v>
      </c>
      <c r="Z199" s="1100" t="s">
        <v>3110</v>
      </c>
      <c r="AA199" s="1100">
        <v>194</v>
      </c>
      <c r="AB199" s="1100">
        <f t="shared" si="33"/>
        <v>1</v>
      </c>
    </row>
    <row r="200" spans="1:28" ht="15" customHeight="1">
      <c r="A200" s="1117" t="s">
        <v>293</v>
      </c>
      <c r="B200" s="1125"/>
      <c r="C200" s="1118" t="s">
        <v>1065</v>
      </c>
      <c r="D200" s="1118" t="s">
        <v>30</v>
      </c>
      <c r="E200" s="1118" t="s">
        <v>591</v>
      </c>
      <c r="F200" s="1119" t="str">
        <f t="shared" si="31"/>
        <v>伊藤病院病棟1</v>
      </c>
      <c r="G200" s="1119">
        <f t="shared" si="32"/>
        <v>202</v>
      </c>
      <c r="H200" s="1120" t="s">
        <v>2684</v>
      </c>
      <c r="I200" s="1118" t="s">
        <v>2699</v>
      </c>
      <c r="J200" s="1118">
        <v>28</v>
      </c>
      <c r="K200" s="1118">
        <v>28</v>
      </c>
      <c r="L200" s="1118">
        <v>20</v>
      </c>
      <c r="M200" s="1118">
        <v>329</v>
      </c>
      <c r="N200" s="1118">
        <v>279</v>
      </c>
      <c r="O200" s="1118">
        <v>332</v>
      </c>
      <c r="P200" s="1121">
        <f t="shared" si="25"/>
        <v>0.76438356164383559</v>
      </c>
      <c r="Q200" s="1122">
        <f t="shared" si="26"/>
        <v>2.7299412915851272E-2</v>
      </c>
      <c r="R200" s="1123">
        <f t="shared" si="29"/>
        <v>0.84417549167927386</v>
      </c>
      <c r="S200" s="1118">
        <v>72</v>
      </c>
      <c r="T200" s="1122">
        <v>0</v>
      </c>
      <c r="U200" s="1118">
        <v>0</v>
      </c>
      <c r="V200" s="1122">
        <f t="shared" si="30"/>
        <v>0</v>
      </c>
      <c r="W200" s="1124"/>
      <c r="X200" s="1117">
        <v>0</v>
      </c>
      <c r="Z200" s="1100" t="s">
        <v>3111</v>
      </c>
      <c r="AA200" s="1100">
        <v>195</v>
      </c>
      <c r="AB200" s="1100">
        <f t="shared" si="33"/>
        <v>1</v>
      </c>
    </row>
    <row r="201" spans="1:28" ht="15" customHeight="1">
      <c r="A201" s="1117" t="s">
        <v>293</v>
      </c>
      <c r="B201" s="1125"/>
      <c r="C201" s="1118" t="s">
        <v>1065</v>
      </c>
      <c r="D201" s="1118" t="s">
        <v>2768</v>
      </c>
      <c r="E201" s="1118" t="s">
        <v>352</v>
      </c>
      <c r="F201" s="1119" t="str">
        <f t="shared" si="31"/>
        <v>金沢有松病院3階病棟</v>
      </c>
      <c r="G201" s="1119">
        <f t="shared" si="32"/>
        <v>203</v>
      </c>
      <c r="H201" s="1120" t="s">
        <v>2684</v>
      </c>
      <c r="I201" s="1118" t="s">
        <v>2700</v>
      </c>
      <c r="J201" s="1118">
        <v>50</v>
      </c>
      <c r="K201" s="1118">
        <v>50</v>
      </c>
      <c r="L201" s="1118">
        <v>36</v>
      </c>
      <c r="M201" s="1118">
        <v>235</v>
      </c>
      <c r="N201" s="1118">
        <v>16964</v>
      </c>
      <c r="O201" s="1118">
        <v>240</v>
      </c>
      <c r="P201" s="1121">
        <f t="shared" si="25"/>
        <v>46.476712328767121</v>
      </c>
      <c r="Q201" s="1122">
        <f t="shared" si="26"/>
        <v>0.92953424657534245</v>
      </c>
      <c r="R201" s="1123">
        <f t="shared" si="29"/>
        <v>71.427368421052634</v>
      </c>
      <c r="S201" s="1118">
        <v>0</v>
      </c>
      <c r="T201" s="1122">
        <v>0</v>
      </c>
      <c r="U201" s="1118">
        <v>0</v>
      </c>
      <c r="V201" s="1122">
        <f t="shared" si="30"/>
        <v>0</v>
      </c>
      <c r="W201" s="1124"/>
      <c r="X201" s="1117">
        <v>0</v>
      </c>
      <c r="Z201" s="1100" t="s">
        <v>3048</v>
      </c>
      <c r="AA201" s="1100">
        <v>196</v>
      </c>
      <c r="AB201" s="1100">
        <f t="shared" si="33"/>
        <v>1</v>
      </c>
    </row>
    <row r="202" spans="1:28" ht="15" customHeight="1">
      <c r="A202" s="1117" t="s">
        <v>293</v>
      </c>
      <c r="B202" s="1125"/>
      <c r="C202" s="1118" t="s">
        <v>1065</v>
      </c>
      <c r="D202" s="1118" t="s">
        <v>27</v>
      </c>
      <c r="E202" s="1118" t="s">
        <v>647</v>
      </c>
      <c r="F202" s="1119" t="str">
        <f t="shared" si="31"/>
        <v>木島病院回復期リハビリテーション病棟</v>
      </c>
      <c r="G202" s="1119">
        <f t="shared" si="32"/>
        <v>204</v>
      </c>
      <c r="H202" s="1120" t="s">
        <v>2689</v>
      </c>
      <c r="I202" s="1118" t="s">
        <v>2775</v>
      </c>
      <c r="J202" s="1118">
        <v>44</v>
      </c>
      <c r="K202" s="1118">
        <v>44</v>
      </c>
      <c r="L202" s="1118">
        <v>17</v>
      </c>
      <c r="M202" s="1118">
        <v>548</v>
      </c>
      <c r="N202" s="1118">
        <v>12901</v>
      </c>
      <c r="O202" s="1118">
        <v>542</v>
      </c>
      <c r="P202" s="1121">
        <f t="shared" si="25"/>
        <v>35.345205479452055</v>
      </c>
      <c r="Q202" s="1122">
        <f t="shared" si="26"/>
        <v>0.80330012453300126</v>
      </c>
      <c r="R202" s="1123">
        <f t="shared" si="29"/>
        <v>23.671559633027524</v>
      </c>
      <c r="S202" s="1118">
        <v>33</v>
      </c>
      <c r="T202" s="1122">
        <v>0</v>
      </c>
      <c r="U202" s="1118">
        <v>379</v>
      </c>
      <c r="V202" s="1122">
        <f t="shared" si="30"/>
        <v>0.69160583941605835</v>
      </c>
      <c r="W202" s="1124"/>
      <c r="X202" s="1117">
        <v>0</v>
      </c>
      <c r="Z202" s="1100" t="s">
        <v>3049</v>
      </c>
      <c r="AA202" s="1100">
        <v>197</v>
      </c>
      <c r="AB202" s="1100">
        <f t="shared" si="33"/>
        <v>1</v>
      </c>
    </row>
    <row r="203" spans="1:28" ht="15" customHeight="1">
      <c r="A203" s="1117" t="s">
        <v>293</v>
      </c>
      <c r="B203" s="1125"/>
      <c r="C203" s="1118" t="s">
        <v>1065</v>
      </c>
      <c r="D203" s="1118" t="s">
        <v>28</v>
      </c>
      <c r="E203" s="1118" t="s">
        <v>649</v>
      </c>
      <c r="F203" s="1119" t="str">
        <f t="shared" si="31"/>
        <v>整形外科米澤病院２階療養病棟</v>
      </c>
      <c r="G203" s="1119">
        <f t="shared" si="32"/>
        <v>205</v>
      </c>
      <c r="H203" s="1120" t="s">
        <v>2689</v>
      </c>
      <c r="I203" s="1118"/>
      <c r="J203" s="1118">
        <v>33</v>
      </c>
      <c r="K203" s="1118">
        <v>33</v>
      </c>
      <c r="L203" s="1118">
        <v>24</v>
      </c>
      <c r="M203" s="1118">
        <v>56</v>
      </c>
      <c r="N203" s="1118">
        <v>10414</v>
      </c>
      <c r="O203" s="1118">
        <v>58</v>
      </c>
      <c r="P203" s="1121">
        <f t="shared" si="25"/>
        <v>28.531506849315068</v>
      </c>
      <c r="Q203" s="1122">
        <f t="shared" si="26"/>
        <v>0.86459111664591115</v>
      </c>
      <c r="R203" s="1123">
        <f t="shared" si="29"/>
        <v>182.7017543859649</v>
      </c>
      <c r="S203" s="1118">
        <v>0</v>
      </c>
      <c r="T203" s="1122">
        <v>0</v>
      </c>
      <c r="U203" s="1118">
        <v>37</v>
      </c>
      <c r="V203" s="1122">
        <f t="shared" si="30"/>
        <v>0.6607142857142857</v>
      </c>
      <c r="W203" s="1124"/>
      <c r="X203" s="1117">
        <v>0</v>
      </c>
      <c r="Z203" s="1100" t="s">
        <v>3050</v>
      </c>
      <c r="AA203" s="1100">
        <v>198</v>
      </c>
      <c r="AB203" s="1100">
        <f t="shared" si="33"/>
        <v>1</v>
      </c>
    </row>
    <row r="204" spans="1:28" ht="15" customHeight="1">
      <c r="A204" s="1117"/>
      <c r="B204" s="1125"/>
      <c r="C204" s="1118" t="s">
        <v>1065</v>
      </c>
      <c r="D204" s="1118" t="s">
        <v>26</v>
      </c>
      <c r="E204" s="1118" t="s">
        <v>647</v>
      </c>
      <c r="F204" s="1119" t="str">
        <f t="shared" si="31"/>
        <v>すずみが丘病院回復期リハビリテーション病棟</v>
      </c>
      <c r="G204" s="1119">
        <f t="shared" si="32"/>
        <v>206</v>
      </c>
      <c r="H204" s="1120" t="s">
        <v>2689</v>
      </c>
      <c r="I204" s="1118" t="s">
        <v>2776</v>
      </c>
      <c r="J204" s="1118">
        <v>37</v>
      </c>
      <c r="K204" s="1118">
        <v>26</v>
      </c>
      <c r="L204" s="1118">
        <v>8</v>
      </c>
      <c r="M204" s="1118">
        <v>107</v>
      </c>
      <c r="N204" s="1118">
        <v>6012</v>
      </c>
      <c r="O204" s="1118">
        <v>107</v>
      </c>
      <c r="P204" s="1121">
        <f t="shared" si="25"/>
        <v>16.471232876712328</v>
      </c>
      <c r="Q204" s="1122">
        <f t="shared" si="26"/>
        <v>0.44516845612736022</v>
      </c>
      <c r="R204" s="1123">
        <f t="shared" si="29"/>
        <v>56.186915887850468</v>
      </c>
      <c r="S204" s="1118">
        <v>0</v>
      </c>
      <c r="T204" s="1122">
        <v>0</v>
      </c>
      <c r="U204" s="1118">
        <v>2</v>
      </c>
      <c r="V204" s="1122">
        <f t="shared" si="30"/>
        <v>1.8691588785046728E-2</v>
      </c>
      <c r="W204" s="1124"/>
      <c r="X204" s="1117"/>
      <c r="Z204" s="1100" t="s">
        <v>3059</v>
      </c>
      <c r="AA204" s="1100">
        <v>199</v>
      </c>
      <c r="AB204" s="1100">
        <f t="shared" si="33"/>
        <v>1</v>
      </c>
    </row>
    <row r="205" spans="1:28" ht="15" customHeight="1">
      <c r="A205" s="1117"/>
      <c r="B205" s="1125"/>
      <c r="C205" s="1118" t="s">
        <v>1065</v>
      </c>
      <c r="D205" s="1118" t="s">
        <v>1385</v>
      </c>
      <c r="E205" s="1118" t="s">
        <v>1893</v>
      </c>
      <c r="F205" s="1119" t="str">
        <f t="shared" si="31"/>
        <v>金沢古府記念病院新館３階病棟（回復期リハビリテーション）</v>
      </c>
      <c r="G205" s="1119">
        <f t="shared" si="32"/>
        <v>207</v>
      </c>
      <c r="H205" s="1120" t="s">
        <v>2684</v>
      </c>
      <c r="I205" s="1118"/>
      <c r="J205" s="1118">
        <v>25</v>
      </c>
      <c r="K205" s="1118">
        <v>25</v>
      </c>
      <c r="L205" s="1118">
        <v>0</v>
      </c>
      <c r="M205" s="1118">
        <v>123</v>
      </c>
      <c r="N205" s="1118">
        <v>8350</v>
      </c>
      <c r="O205" s="1118">
        <v>110</v>
      </c>
      <c r="P205" s="1121">
        <f t="shared" si="25"/>
        <v>22.876712328767123</v>
      </c>
      <c r="Q205" s="1122">
        <f t="shared" si="26"/>
        <v>0.91506849315068495</v>
      </c>
      <c r="R205" s="1123">
        <f t="shared" si="29"/>
        <v>71.673819742489272</v>
      </c>
      <c r="S205" s="1118">
        <v>0</v>
      </c>
      <c r="T205" s="1122">
        <v>0</v>
      </c>
      <c r="U205" s="1118">
        <v>118</v>
      </c>
      <c r="V205" s="1122">
        <f t="shared" si="30"/>
        <v>0.95934959349593496</v>
      </c>
      <c r="W205" s="1124"/>
      <c r="X205" s="1117"/>
      <c r="Z205" s="1100" t="s">
        <v>3060</v>
      </c>
      <c r="AA205" s="1100">
        <v>200</v>
      </c>
      <c r="AB205" s="1100">
        <f t="shared" si="33"/>
        <v>1</v>
      </c>
    </row>
    <row r="206" spans="1:28" ht="15" customHeight="1">
      <c r="A206" s="1117" t="s">
        <v>296</v>
      </c>
      <c r="B206" s="1125" t="s">
        <v>361</v>
      </c>
      <c r="C206" s="1118" t="s">
        <v>1187</v>
      </c>
      <c r="D206" s="1118" t="s">
        <v>2721</v>
      </c>
      <c r="E206" s="1118" t="s">
        <v>651</v>
      </c>
      <c r="F206" s="1119" t="str">
        <f t="shared" si="31"/>
        <v>金沢脳神経外科病院第6病棟</v>
      </c>
      <c r="G206" s="1119">
        <f t="shared" si="32"/>
        <v>208</v>
      </c>
      <c r="H206" s="1120" t="s">
        <v>2684</v>
      </c>
      <c r="I206" s="1118" t="s">
        <v>2716</v>
      </c>
      <c r="J206" s="1118">
        <v>54</v>
      </c>
      <c r="K206" s="1118">
        <v>54</v>
      </c>
      <c r="L206" s="1118">
        <v>43</v>
      </c>
      <c r="M206" s="1118">
        <v>39</v>
      </c>
      <c r="N206" s="1118">
        <v>18006</v>
      </c>
      <c r="O206" s="1118">
        <v>42</v>
      </c>
      <c r="P206" s="1121">
        <f t="shared" si="25"/>
        <v>49.331506849315069</v>
      </c>
      <c r="Q206" s="1122">
        <f t="shared" si="26"/>
        <v>0.91354642313546419</v>
      </c>
      <c r="R206" s="1123">
        <f t="shared" si="29"/>
        <v>444.59259259259261</v>
      </c>
      <c r="S206" s="1118">
        <v>0</v>
      </c>
      <c r="T206" s="1122">
        <v>0</v>
      </c>
      <c r="U206" s="1118">
        <v>26</v>
      </c>
      <c r="V206" s="1122">
        <f t="shared" si="30"/>
        <v>0.66666666666666663</v>
      </c>
      <c r="W206" s="1124"/>
      <c r="X206" s="1117">
        <v>0</v>
      </c>
      <c r="Z206" s="1100" t="s">
        <v>3089</v>
      </c>
      <c r="AA206" s="1100">
        <v>201</v>
      </c>
      <c r="AB206" s="1100">
        <f t="shared" si="33"/>
        <v>1</v>
      </c>
    </row>
    <row r="207" spans="1:28" ht="15" customHeight="1">
      <c r="A207" s="1117" t="s">
        <v>296</v>
      </c>
      <c r="B207" s="1125"/>
      <c r="C207" s="1118" t="s">
        <v>1187</v>
      </c>
      <c r="D207" s="1118" t="s">
        <v>18</v>
      </c>
      <c r="E207" s="1118" t="s">
        <v>653</v>
      </c>
      <c r="F207" s="1119" t="str">
        <f t="shared" si="31"/>
        <v>池田病院池田病院病棟</v>
      </c>
      <c r="G207" s="1119">
        <f t="shared" si="32"/>
        <v>209</v>
      </c>
      <c r="H207" s="1120" t="s">
        <v>2684</v>
      </c>
      <c r="I207" s="1118" t="s">
        <v>2716</v>
      </c>
      <c r="J207" s="1118">
        <v>41</v>
      </c>
      <c r="K207" s="1118">
        <v>41</v>
      </c>
      <c r="L207" s="1118">
        <v>37</v>
      </c>
      <c r="M207" s="1180">
        <v>55</v>
      </c>
      <c r="N207" s="1180">
        <v>13982</v>
      </c>
      <c r="O207" s="1180">
        <v>58</v>
      </c>
      <c r="P207" s="1121">
        <f t="shared" si="25"/>
        <v>38.30684931506849</v>
      </c>
      <c r="Q207" s="1122">
        <f t="shared" si="26"/>
        <v>0.93431339792849988</v>
      </c>
      <c r="R207" s="1123">
        <f t="shared" si="29"/>
        <v>247.46902654867256</v>
      </c>
      <c r="S207" s="1118">
        <v>0</v>
      </c>
      <c r="T207" s="1122">
        <v>0</v>
      </c>
      <c r="U207" s="1118">
        <v>0</v>
      </c>
      <c r="V207" s="1122">
        <f t="shared" si="30"/>
        <v>0</v>
      </c>
      <c r="W207" s="1124"/>
      <c r="X207" s="1117">
        <v>0</v>
      </c>
      <c r="Z207" s="1100" t="s">
        <v>2903</v>
      </c>
      <c r="AA207" s="1100">
        <v>202</v>
      </c>
      <c r="AB207" s="1100">
        <f t="shared" si="33"/>
        <v>1</v>
      </c>
    </row>
    <row r="208" spans="1:28" ht="15" customHeight="1">
      <c r="A208" s="1117" t="s">
        <v>296</v>
      </c>
      <c r="B208" s="1125"/>
      <c r="C208" s="1118" t="s">
        <v>1065</v>
      </c>
      <c r="D208" s="1118" t="s">
        <v>2754</v>
      </c>
      <c r="E208" s="1118" t="s">
        <v>654</v>
      </c>
      <c r="F208" s="1119" t="str">
        <f t="shared" si="31"/>
        <v>金沢西病院3F西病棟</v>
      </c>
      <c r="G208" s="1119">
        <f t="shared" si="32"/>
        <v>210</v>
      </c>
      <c r="H208" s="1120" t="s">
        <v>2684</v>
      </c>
      <c r="I208" s="1118"/>
      <c r="J208" s="1118">
        <v>38</v>
      </c>
      <c r="K208" s="1118">
        <v>38</v>
      </c>
      <c r="L208" s="1118">
        <v>0</v>
      </c>
      <c r="M208" s="1180"/>
      <c r="N208" s="1180">
        <v>13730</v>
      </c>
      <c r="O208" s="1180"/>
      <c r="P208" s="1121">
        <f t="shared" si="25"/>
        <v>37.61643835616438</v>
      </c>
      <c r="Q208" s="1122">
        <f t="shared" si="26"/>
        <v>0.98990627253064167</v>
      </c>
      <c r="R208" s="1181" t="s">
        <v>2755</v>
      </c>
      <c r="S208" s="1118">
        <v>0</v>
      </c>
      <c r="T208" s="1122">
        <v>0</v>
      </c>
      <c r="U208" s="1118">
        <v>0</v>
      </c>
      <c r="V208" s="1122">
        <v>0</v>
      </c>
      <c r="W208" s="1124"/>
      <c r="X208" s="1117">
        <v>0</v>
      </c>
      <c r="Z208" s="1100" t="s">
        <v>3112</v>
      </c>
      <c r="AA208" s="1100">
        <v>203</v>
      </c>
      <c r="AB208" s="1100">
        <f t="shared" si="33"/>
        <v>1</v>
      </c>
    </row>
    <row r="209" spans="1:28" ht="15" customHeight="1">
      <c r="A209" s="1117" t="s">
        <v>296</v>
      </c>
      <c r="B209" s="1125"/>
      <c r="C209" s="1118" t="s">
        <v>1065</v>
      </c>
      <c r="D209" s="1118" t="s">
        <v>24</v>
      </c>
      <c r="E209" s="1118" t="s">
        <v>655</v>
      </c>
      <c r="F209" s="1119" t="str">
        <f t="shared" si="31"/>
        <v>みらい病院３病棟</v>
      </c>
      <c r="G209" s="1119">
        <f t="shared" si="32"/>
        <v>211</v>
      </c>
      <c r="H209" s="1120" t="s">
        <v>2684</v>
      </c>
      <c r="I209" s="1118" t="s">
        <v>2716</v>
      </c>
      <c r="J209" s="1118">
        <v>56</v>
      </c>
      <c r="K209" s="1118">
        <v>56</v>
      </c>
      <c r="L209" s="1118">
        <v>48</v>
      </c>
      <c r="M209" s="1118">
        <v>101</v>
      </c>
      <c r="N209" s="1118">
        <v>19808</v>
      </c>
      <c r="O209" s="1118">
        <v>100</v>
      </c>
      <c r="P209" s="1121">
        <f t="shared" si="25"/>
        <v>54.268493150684932</v>
      </c>
      <c r="Q209" s="1122">
        <f t="shared" si="26"/>
        <v>0.96908023483365946</v>
      </c>
      <c r="R209" s="1123">
        <f t="shared" ref="R209:R240" si="34">N209/((M209+O209)/2)</f>
        <v>197.09452736318408</v>
      </c>
      <c r="S209" s="1118">
        <v>0</v>
      </c>
      <c r="T209" s="1122">
        <v>0</v>
      </c>
      <c r="U209" s="1118">
        <v>98</v>
      </c>
      <c r="V209" s="1122">
        <f t="shared" ref="V209:V247" si="35">U209/M209</f>
        <v>0.97029702970297027</v>
      </c>
      <c r="W209" s="1124"/>
      <c r="X209" s="1117">
        <v>0</v>
      </c>
      <c r="Z209" s="1100" t="s">
        <v>2904</v>
      </c>
      <c r="AA209" s="1100">
        <v>204</v>
      </c>
      <c r="AB209" s="1100">
        <f t="shared" si="33"/>
        <v>1</v>
      </c>
    </row>
    <row r="210" spans="1:28" ht="15" customHeight="1">
      <c r="A210" s="1117" t="s">
        <v>296</v>
      </c>
      <c r="B210" s="1125"/>
      <c r="C210" s="1118" t="s">
        <v>1065</v>
      </c>
      <c r="D210" s="1118" t="s">
        <v>24</v>
      </c>
      <c r="E210" s="1118" t="s">
        <v>656</v>
      </c>
      <c r="F210" s="1119" t="str">
        <f t="shared" si="31"/>
        <v>みらい病院５病棟</v>
      </c>
      <c r="G210" s="1119">
        <f t="shared" si="32"/>
        <v>212</v>
      </c>
      <c r="H210" s="1120" t="s">
        <v>2684</v>
      </c>
      <c r="I210" s="1118" t="s">
        <v>2716</v>
      </c>
      <c r="J210" s="1118">
        <v>56</v>
      </c>
      <c r="K210" s="1118">
        <v>56</v>
      </c>
      <c r="L210" s="1118">
        <v>52</v>
      </c>
      <c r="M210" s="1118">
        <v>70</v>
      </c>
      <c r="N210" s="1118">
        <v>20129</v>
      </c>
      <c r="O210" s="1118">
        <v>71</v>
      </c>
      <c r="P210" s="1121">
        <f t="shared" si="25"/>
        <v>55.147945205479452</v>
      </c>
      <c r="Q210" s="1122">
        <f t="shared" si="26"/>
        <v>0.98478473581213311</v>
      </c>
      <c r="R210" s="1123">
        <f t="shared" si="34"/>
        <v>285.51773049645391</v>
      </c>
      <c r="S210" s="1118">
        <v>0</v>
      </c>
      <c r="T210" s="1122">
        <v>0</v>
      </c>
      <c r="U210" s="1118">
        <v>67</v>
      </c>
      <c r="V210" s="1122">
        <f t="shared" si="35"/>
        <v>0.95714285714285718</v>
      </c>
      <c r="W210" s="1124"/>
      <c r="X210" s="1117">
        <v>0</v>
      </c>
      <c r="Z210" s="1100" t="s">
        <v>2905</v>
      </c>
      <c r="AA210" s="1100">
        <v>205</v>
      </c>
      <c r="AB210" s="1100">
        <f t="shared" si="33"/>
        <v>1</v>
      </c>
    </row>
    <row r="211" spans="1:28" ht="15" customHeight="1">
      <c r="A211" s="1117" t="s">
        <v>296</v>
      </c>
      <c r="B211" s="1125"/>
      <c r="C211" s="1118" t="s">
        <v>1065</v>
      </c>
      <c r="D211" s="1118" t="s">
        <v>2777</v>
      </c>
      <c r="E211" s="1118" t="s">
        <v>659</v>
      </c>
      <c r="F211" s="1119" t="str">
        <f t="shared" si="31"/>
        <v>敬愛病院東1.2F</v>
      </c>
      <c r="G211" s="1119">
        <f t="shared" si="32"/>
        <v>213</v>
      </c>
      <c r="H211" s="1120" t="s">
        <v>2684</v>
      </c>
      <c r="I211" s="1118" t="s">
        <v>2778</v>
      </c>
      <c r="J211" s="1118">
        <v>60</v>
      </c>
      <c r="K211" s="1118">
        <v>54</v>
      </c>
      <c r="L211" s="1118">
        <v>26</v>
      </c>
      <c r="M211" s="1118">
        <v>22</v>
      </c>
      <c r="N211" s="1118">
        <v>12143</v>
      </c>
      <c r="O211" s="1118">
        <v>32</v>
      </c>
      <c r="P211" s="1121">
        <f t="shared" si="25"/>
        <v>33.268493150684932</v>
      </c>
      <c r="Q211" s="1122">
        <f t="shared" si="26"/>
        <v>0.55447488584474891</v>
      </c>
      <c r="R211" s="1123">
        <f t="shared" si="34"/>
        <v>449.74074074074076</v>
      </c>
      <c r="S211" s="1118">
        <v>0</v>
      </c>
      <c r="T211" s="1122">
        <v>0</v>
      </c>
      <c r="U211" s="1118">
        <v>0</v>
      </c>
      <c r="V211" s="1122">
        <f t="shared" si="35"/>
        <v>0</v>
      </c>
      <c r="W211" s="1124"/>
      <c r="X211" s="1117">
        <v>0</v>
      </c>
      <c r="Z211" s="1100" t="s">
        <v>2906</v>
      </c>
      <c r="AA211" s="1100">
        <v>206</v>
      </c>
      <c r="AB211" s="1100">
        <f t="shared" si="33"/>
        <v>1</v>
      </c>
    </row>
    <row r="212" spans="1:28" ht="15" customHeight="1">
      <c r="A212" s="1117" t="s">
        <v>296</v>
      </c>
      <c r="B212" s="1125"/>
      <c r="C212" s="1118" t="s">
        <v>1065</v>
      </c>
      <c r="D212" s="1118" t="s">
        <v>2779</v>
      </c>
      <c r="E212" s="1118" t="s">
        <v>665</v>
      </c>
      <c r="F212" s="1119" t="str">
        <f t="shared" si="31"/>
        <v>松原病院とびうめ５病棟（内科）</v>
      </c>
      <c r="G212" s="1119">
        <f t="shared" si="32"/>
        <v>214</v>
      </c>
      <c r="H212" s="1120" t="s">
        <v>2684</v>
      </c>
      <c r="I212" s="1118" t="s">
        <v>2716</v>
      </c>
      <c r="J212" s="1118">
        <v>17</v>
      </c>
      <c r="K212" s="1118">
        <v>17</v>
      </c>
      <c r="L212" s="1118">
        <v>10</v>
      </c>
      <c r="M212" s="1118">
        <v>58</v>
      </c>
      <c r="N212" s="1118">
        <v>4962</v>
      </c>
      <c r="O212" s="1118">
        <v>52</v>
      </c>
      <c r="P212" s="1121">
        <f t="shared" si="25"/>
        <v>13.594520547945205</v>
      </c>
      <c r="Q212" s="1122">
        <f t="shared" si="26"/>
        <v>0.79967767929089439</v>
      </c>
      <c r="R212" s="1123">
        <f t="shared" si="34"/>
        <v>90.218181818181819</v>
      </c>
      <c r="S212" s="1118">
        <v>0</v>
      </c>
      <c r="T212" s="1122">
        <v>0</v>
      </c>
      <c r="U212" s="1118">
        <v>15</v>
      </c>
      <c r="V212" s="1122">
        <f t="shared" si="35"/>
        <v>0.25862068965517243</v>
      </c>
      <c r="W212" s="1124"/>
      <c r="X212" s="1117">
        <v>0</v>
      </c>
      <c r="Z212" s="1100" t="s">
        <v>2907</v>
      </c>
      <c r="AA212" s="1100">
        <v>207</v>
      </c>
      <c r="AB212" s="1100">
        <f t="shared" si="33"/>
        <v>1</v>
      </c>
    </row>
    <row r="213" spans="1:28" ht="15" customHeight="1">
      <c r="A213" s="1117" t="s">
        <v>296</v>
      </c>
      <c r="B213" s="1125"/>
      <c r="C213" s="1118" t="s">
        <v>1065</v>
      </c>
      <c r="D213" s="1118" t="s">
        <v>2779</v>
      </c>
      <c r="E213" s="1118" t="s">
        <v>664</v>
      </c>
      <c r="F213" s="1119" t="str">
        <f t="shared" si="31"/>
        <v>松原病院とびうめ４病棟（内科）</v>
      </c>
      <c r="G213" s="1119">
        <f t="shared" si="32"/>
        <v>215</v>
      </c>
      <c r="H213" s="1120" t="s">
        <v>2684</v>
      </c>
      <c r="I213" s="1118" t="s">
        <v>2716</v>
      </c>
      <c r="J213" s="1118">
        <v>13</v>
      </c>
      <c r="K213" s="1118">
        <v>13</v>
      </c>
      <c r="L213" s="1118">
        <v>9</v>
      </c>
      <c r="M213" s="1118">
        <v>23</v>
      </c>
      <c r="N213" s="1118">
        <v>4431</v>
      </c>
      <c r="O213" s="1118">
        <v>27</v>
      </c>
      <c r="P213" s="1121">
        <f t="shared" si="25"/>
        <v>12.139726027397261</v>
      </c>
      <c r="Q213" s="1122">
        <f t="shared" si="26"/>
        <v>0.93382507903055845</v>
      </c>
      <c r="R213" s="1123">
        <f t="shared" si="34"/>
        <v>177.24</v>
      </c>
      <c r="S213" s="1118">
        <v>0</v>
      </c>
      <c r="T213" s="1122">
        <v>0</v>
      </c>
      <c r="U213" s="1118">
        <v>11</v>
      </c>
      <c r="V213" s="1122">
        <f t="shared" si="35"/>
        <v>0.47826086956521741</v>
      </c>
      <c r="W213" s="1124"/>
      <c r="X213" s="1117">
        <v>0</v>
      </c>
      <c r="Z213" s="1100" t="s">
        <v>3051</v>
      </c>
      <c r="AA213" s="1100">
        <v>208</v>
      </c>
      <c r="AB213" s="1100">
        <f t="shared" si="33"/>
        <v>1</v>
      </c>
    </row>
    <row r="214" spans="1:28" ht="15" customHeight="1">
      <c r="A214" s="1117" t="s">
        <v>296</v>
      </c>
      <c r="B214" s="1125"/>
      <c r="C214" s="1118" t="s">
        <v>1065</v>
      </c>
      <c r="D214" s="1118" t="s">
        <v>2780</v>
      </c>
      <c r="E214" s="1118" t="s">
        <v>673</v>
      </c>
      <c r="F214" s="1119" t="str">
        <f t="shared" si="31"/>
        <v>医王病院第８病棟</v>
      </c>
      <c r="G214" s="1119">
        <f t="shared" si="32"/>
        <v>216</v>
      </c>
      <c r="H214" s="1120" t="s">
        <v>2715</v>
      </c>
      <c r="I214" s="1118" t="s">
        <v>2781</v>
      </c>
      <c r="J214" s="1118">
        <v>50</v>
      </c>
      <c r="K214" s="1118">
        <v>50</v>
      </c>
      <c r="L214" s="1118">
        <v>44</v>
      </c>
      <c r="M214" s="1118">
        <v>131</v>
      </c>
      <c r="N214" s="1118">
        <v>17035</v>
      </c>
      <c r="O214" s="1118">
        <v>130</v>
      </c>
      <c r="P214" s="1121">
        <f t="shared" si="25"/>
        <v>46.671232876712331</v>
      </c>
      <c r="Q214" s="1122">
        <f t="shared" si="26"/>
        <v>0.93342465753424653</v>
      </c>
      <c r="R214" s="1123">
        <f t="shared" si="34"/>
        <v>130.53639846743295</v>
      </c>
      <c r="S214" s="1118">
        <v>0</v>
      </c>
      <c r="T214" s="1122">
        <v>0</v>
      </c>
      <c r="U214" s="1118">
        <v>4</v>
      </c>
      <c r="V214" s="1122">
        <f t="shared" si="35"/>
        <v>3.0534351145038167E-2</v>
      </c>
      <c r="W214" s="1124"/>
      <c r="X214" s="1117">
        <v>0</v>
      </c>
      <c r="Z214" s="1100" t="s">
        <v>2908</v>
      </c>
      <c r="AA214" s="1100">
        <v>209</v>
      </c>
      <c r="AB214" s="1100">
        <f t="shared" si="33"/>
        <v>1</v>
      </c>
    </row>
    <row r="215" spans="1:28" ht="15" customHeight="1">
      <c r="A215" s="1117" t="s">
        <v>296</v>
      </c>
      <c r="B215" s="1125"/>
      <c r="C215" s="1118" t="s">
        <v>1065</v>
      </c>
      <c r="D215" s="1118" t="s">
        <v>2780</v>
      </c>
      <c r="E215" s="1118" t="s">
        <v>672</v>
      </c>
      <c r="F215" s="1119" t="str">
        <f t="shared" si="31"/>
        <v>医王病院第７病棟</v>
      </c>
      <c r="G215" s="1119">
        <f t="shared" si="32"/>
        <v>217</v>
      </c>
      <c r="H215" s="1120" t="s">
        <v>2715</v>
      </c>
      <c r="I215" s="1118" t="s">
        <v>2781</v>
      </c>
      <c r="J215" s="1118">
        <v>50</v>
      </c>
      <c r="K215" s="1118">
        <v>50</v>
      </c>
      <c r="L215" s="1118">
        <v>46</v>
      </c>
      <c r="M215" s="1118">
        <v>86</v>
      </c>
      <c r="N215" s="1118">
        <v>17572</v>
      </c>
      <c r="O215" s="1118">
        <v>87</v>
      </c>
      <c r="P215" s="1121">
        <f t="shared" si="25"/>
        <v>48.142465753424659</v>
      </c>
      <c r="Q215" s="1122">
        <f t="shared" si="26"/>
        <v>0.96284931506849314</v>
      </c>
      <c r="R215" s="1123">
        <f t="shared" si="34"/>
        <v>203.14450867052022</v>
      </c>
      <c r="S215" s="1118">
        <v>0</v>
      </c>
      <c r="T215" s="1122">
        <v>0</v>
      </c>
      <c r="U215" s="1118">
        <v>0</v>
      </c>
      <c r="V215" s="1122">
        <f t="shared" si="35"/>
        <v>0</v>
      </c>
      <c r="W215" s="1124"/>
      <c r="X215" s="1117">
        <v>0</v>
      </c>
      <c r="Z215" s="1100" t="s">
        <v>3113</v>
      </c>
      <c r="AA215" s="1100">
        <v>210</v>
      </c>
      <c r="AB215" s="1100">
        <f t="shared" si="33"/>
        <v>1</v>
      </c>
    </row>
    <row r="216" spans="1:28" ht="15" customHeight="1">
      <c r="A216" s="1117" t="s">
        <v>296</v>
      </c>
      <c r="B216" s="1125"/>
      <c r="C216" s="1118" t="s">
        <v>1065</v>
      </c>
      <c r="D216" s="1118" t="s">
        <v>2780</v>
      </c>
      <c r="E216" s="1118" t="s">
        <v>371</v>
      </c>
      <c r="F216" s="1119" t="str">
        <f t="shared" si="31"/>
        <v>医王病院第１病棟</v>
      </c>
      <c r="G216" s="1119">
        <f t="shared" si="32"/>
        <v>218</v>
      </c>
      <c r="H216" s="1120" t="s">
        <v>2714</v>
      </c>
      <c r="I216" s="1118" t="s">
        <v>2781</v>
      </c>
      <c r="J216" s="1118">
        <v>60</v>
      </c>
      <c r="K216" s="1118">
        <v>57</v>
      </c>
      <c r="L216" s="1118">
        <v>43</v>
      </c>
      <c r="M216" s="1118">
        <v>152</v>
      </c>
      <c r="N216" s="1118">
        <v>18449</v>
      </c>
      <c r="O216" s="1118">
        <v>154</v>
      </c>
      <c r="P216" s="1121">
        <f t="shared" si="25"/>
        <v>50.545205479452058</v>
      </c>
      <c r="Q216" s="1122">
        <f t="shared" si="26"/>
        <v>0.84242009132420093</v>
      </c>
      <c r="R216" s="1123">
        <f t="shared" si="34"/>
        <v>120.58169934640523</v>
      </c>
      <c r="S216" s="1118">
        <v>0</v>
      </c>
      <c r="T216" s="1122">
        <v>0</v>
      </c>
      <c r="U216" s="1118">
        <v>3</v>
      </c>
      <c r="V216" s="1122">
        <f t="shared" si="35"/>
        <v>1.9736842105263157E-2</v>
      </c>
      <c r="W216" s="1124"/>
      <c r="X216" s="1117">
        <v>0</v>
      </c>
      <c r="Z216" s="1100" t="s">
        <v>2909</v>
      </c>
      <c r="AA216" s="1100">
        <v>211</v>
      </c>
      <c r="AB216" s="1100">
        <f t="shared" si="33"/>
        <v>1</v>
      </c>
    </row>
    <row r="217" spans="1:28" ht="15" customHeight="1">
      <c r="A217" s="1117" t="s">
        <v>296</v>
      </c>
      <c r="B217" s="1125"/>
      <c r="C217" s="1118" t="s">
        <v>1065</v>
      </c>
      <c r="D217" s="1118" t="s">
        <v>2780</v>
      </c>
      <c r="E217" s="1118" t="s">
        <v>669</v>
      </c>
      <c r="F217" s="1119" t="str">
        <f t="shared" si="31"/>
        <v>医王病院第３病棟</v>
      </c>
      <c r="G217" s="1119">
        <f t="shared" si="32"/>
        <v>219</v>
      </c>
      <c r="H217" s="1120" t="s">
        <v>2714</v>
      </c>
      <c r="I217" s="1118" t="s">
        <v>2781</v>
      </c>
      <c r="J217" s="1118">
        <v>50</v>
      </c>
      <c r="K217" s="1118">
        <v>33</v>
      </c>
      <c r="L217" s="1118">
        <v>23</v>
      </c>
      <c r="M217" s="1118">
        <v>113</v>
      </c>
      <c r="N217" s="1118">
        <v>10370</v>
      </c>
      <c r="O217" s="1118">
        <v>110</v>
      </c>
      <c r="P217" s="1121">
        <f t="shared" si="25"/>
        <v>28.410958904109588</v>
      </c>
      <c r="Q217" s="1122">
        <f t="shared" si="26"/>
        <v>0.5682191780821918</v>
      </c>
      <c r="R217" s="1123">
        <f t="shared" si="34"/>
        <v>93.004484304932731</v>
      </c>
      <c r="S217" s="1118">
        <v>0</v>
      </c>
      <c r="T217" s="1122">
        <v>0</v>
      </c>
      <c r="U217" s="1118">
        <v>1</v>
      </c>
      <c r="V217" s="1122">
        <f t="shared" si="35"/>
        <v>8.8495575221238937E-3</v>
      </c>
      <c r="W217" s="1124"/>
      <c r="X217" s="1117">
        <v>0</v>
      </c>
      <c r="Z217" s="1100" t="s">
        <v>2910</v>
      </c>
      <c r="AA217" s="1100">
        <v>212</v>
      </c>
      <c r="AB217" s="1100">
        <f t="shared" si="33"/>
        <v>1</v>
      </c>
    </row>
    <row r="218" spans="1:28" ht="15" customHeight="1">
      <c r="A218" s="1117" t="s">
        <v>296</v>
      </c>
      <c r="B218" s="1125"/>
      <c r="C218" s="1118" t="s">
        <v>1065</v>
      </c>
      <c r="D218" s="1118" t="s">
        <v>2780</v>
      </c>
      <c r="E218" s="1118" t="s">
        <v>670</v>
      </c>
      <c r="F218" s="1119" t="str">
        <f t="shared" si="31"/>
        <v>医王病院第５病棟</v>
      </c>
      <c r="G218" s="1119">
        <f t="shared" si="32"/>
        <v>220</v>
      </c>
      <c r="H218" s="1120" t="s">
        <v>2714</v>
      </c>
      <c r="I218" s="1118" t="s">
        <v>2781</v>
      </c>
      <c r="J218" s="1118">
        <v>50</v>
      </c>
      <c r="K218" s="1118">
        <v>50</v>
      </c>
      <c r="L218" s="1118">
        <v>46</v>
      </c>
      <c r="M218" s="1118">
        <v>51</v>
      </c>
      <c r="N218" s="1118">
        <v>17620</v>
      </c>
      <c r="O218" s="1118">
        <v>51</v>
      </c>
      <c r="P218" s="1121">
        <f t="shared" si="25"/>
        <v>48.273972602739725</v>
      </c>
      <c r="Q218" s="1122">
        <f t="shared" si="26"/>
        <v>0.96547945205479457</v>
      </c>
      <c r="R218" s="1123">
        <f t="shared" si="34"/>
        <v>345.49019607843138</v>
      </c>
      <c r="S218" s="1118">
        <v>0</v>
      </c>
      <c r="T218" s="1122">
        <v>0</v>
      </c>
      <c r="U218" s="1118">
        <v>3</v>
      </c>
      <c r="V218" s="1122">
        <f t="shared" si="35"/>
        <v>5.8823529411764705E-2</v>
      </c>
      <c r="W218" s="1124"/>
      <c r="X218" s="1117">
        <v>0</v>
      </c>
      <c r="Z218" s="1100" t="s">
        <v>3114</v>
      </c>
      <c r="AA218" s="1100">
        <v>213</v>
      </c>
      <c r="AB218" s="1100">
        <f t="shared" si="33"/>
        <v>1</v>
      </c>
    </row>
    <row r="219" spans="1:28" ht="15" customHeight="1">
      <c r="A219" s="1117" t="s">
        <v>296</v>
      </c>
      <c r="B219" s="1125"/>
      <c r="C219" s="1118" t="s">
        <v>1065</v>
      </c>
      <c r="D219" s="1118" t="s">
        <v>2780</v>
      </c>
      <c r="E219" s="1118" t="s">
        <v>671</v>
      </c>
      <c r="F219" s="1119" t="str">
        <f t="shared" si="31"/>
        <v>医王病院第６病棟</v>
      </c>
      <c r="G219" s="1119">
        <f t="shared" si="32"/>
        <v>221</v>
      </c>
      <c r="H219" s="1120" t="s">
        <v>2714</v>
      </c>
      <c r="I219" s="1118" t="s">
        <v>2781</v>
      </c>
      <c r="J219" s="1118">
        <v>50</v>
      </c>
      <c r="K219" s="1118">
        <v>50</v>
      </c>
      <c r="L219" s="1118">
        <v>42</v>
      </c>
      <c r="M219" s="1118">
        <v>105</v>
      </c>
      <c r="N219" s="1118">
        <v>16670</v>
      </c>
      <c r="O219" s="1118">
        <v>104</v>
      </c>
      <c r="P219" s="1121">
        <f t="shared" si="25"/>
        <v>45.671232876712331</v>
      </c>
      <c r="Q219" s="1122">
        <f t="shared" si="26"/>
        <v>0.91342465753424662</v>
      </c>
      <c r="R219" s="1123">
        <f t="shared" si="34"/>
        <v>159.52153110047846</v>
      </c>
      <c r="S219" s="1118">
        <v>0</v>
      </c>
      <c r="T219" s="1122">
        <v>0</v>
      </c>
      <c r="U219" s="1118">
        <v>4</v>
      </c>
      <c r="V219" s="1122">
        <f t="shared" si="35"/>
        <v>3.8095238095238099E-2</v>
      </c>
      <c r="W219" s="1124"/>
      <c r="X219" s="1117">
        <v>0</v>
      </c>
      <c r="Z219" s="1100" t="s">
        <v>3115</v>
      </c>
      <c r="AA219" s="1100">
        <v>214</v>
      </c>
      <c r="AB219" s="1100">
        <f t="shared" si="33"/>
        <v>1</v>
      </c>
    </row>
    <row r="220" spans="1:28" ht="15" customHeight="1">
      <c r="A220" s="1117" t="s">
        <v>296</v>
      </c>
      <c r="B220" s="1125"/>
      <c r="C220" s="1118" t="s">
        <v>1065</v>
      </c>
      <c r="D220" s="1118" t="s">
        <v>33</v>
      </c>
      <c r="E220" s="1118" t="s">
        <v>675</v>
      </c>
      <c r="F220" s="1119" t="str">
        <f t="shared" si="31"/>
        <v>小池病院A棟</v>
      </c>
      <c r="G220" s="1119">
        <f t="shared" si="32"/>
        <v>222</v>
      </c>
      <c r="H220" s="1120" t="s">
        <v>2684</v>
      </c>
      <c r="I220" s="1118" t="s">
        <v>2716</v>
      </c>
      <c r="J220" s="1118">
        <v>45</v>
      </c>
      <c r="K220" s="1118">
        <v>45</v>
      </c>
      <c r="L220" s="1118">
        <v>0</v>
      </c>
      <c r="M220" s="1118">
        <v>97</v>
      </c>
      <c r="N220" s="1118">
        <v>16352</v>
      </c>
      <c r="O220" s="1118">
        <v>95</v>
      </c>
      <c r="P220" s="1121">
        <f t="shared" si="25"/>
        <v>44.8</v>
      </c>
      <c r="Q220" s="1122">
        <f t="shared" si="26"/>
        <v>0.99555555555555553</v>
      </c>
      <c r="R220" s="1123">
        <f t="shared" si="34"/>
        <v>170.33333333333334</v>
      </c>
      <c r="S220" s="1118">
        <v>0</v>
      </c>
      <c r="T220" s="1122">
        <v>0</v>
      </c>
      <c r="U220" s="1118">
        <v>21</v>
      </c>
      <c r="V220" s="1122">
        <f t="shared" si="35"/>
        <v>0.21649484536082475</v>
      </c>
      <c r="W220" s="1124"/>
      <c r="X220" s="1117">
        <v>0</v>
      </c>
      <c r="Z220" s="1100" t="s">
        <v>3116</v>
      </c>
      <c r="AA220" s="1100">
        <v>215</v>
      </c>
      <c r="AB220" s="1100">
        <f t="shared" si="33"/>
        <v>1</v>
      </c>
    </row>
    <row r="221" spans="1:28" ht="15" customHeight="1">
      <c r="A221" s="1117" t="s">
        <v>296</v>
      </c>
      <c r="B221" s="1125"/>
      <c r="C221" s="1118" t="s">
        <v>1065</v>
      </c>
      <c r="D221" s="1118" t="s">
        <v>33</v>
      </c>
      <c r="E221" s="1118" t="s">
        <v>676</v>
      </c>
      <c r="F221" s="1119" t="str">
        <f t="shared" si="31"/>
        <v>小池病院B棟</v>
      </c>
      <c r="G221" s="1119">
        <f t="shared" si="32"/>
        <v>223</v>
      </c>
      <c r="H221" s="1120" t="s">
        <v>2684</v>
      </c>
      <c r="I221" s="1118" t="s">
        <v>2716</v>
      </c>
      <c r="J221" s="1118">
        <v>15</v>
      </c>
      <c r="K221" s="1118">
        <v>15</v>
      </c>
      <c r="L221" s="1118">
        <v>0</v>
      </c>
      <c r="M221" s="1118">
        <v>57</v>
      </c>
      <c r="N221" s="1118">
        <v>5419</v>
      </c>
      <c r="O221" s="1118">
        <v>57</v>
      </c>
      <c r="P221" s="1121">
        <f t="shared" si="25"/>
        <v>14.846575342465753</v>
      </c>
      <c r="Q221" s="1122">
        <f t="shared" si="26"/>
        <v>0.98977168949771688</v>
      </c>
      <c r="R221" s="1123">
        <f t="shared" si="34"/>
        <v>95.070175438596493</v>
      </c>
      <c r="S221" s="1118">
        <v>0</v>
      </c>
      <c r="T221" s="1122">
        <v>0</v>
      </c>
      <c r="U221" s="1118">
        <v>21</v>
      </c>
      <c r="V221" s="1122">
        <f t="shared" si="35"/>
        <v>0.36842105263157893</v>
      </c>
      <c r="W221" s="1124"/>
      <c r="X221" s="1117">
        <v>0</v>
      </c>
      <c r="Z221" s="1100" t="s">
        <v>2988</v>
      </c>
      <c r="AA221" s="1100">
        <v>216</v>
      </c>
      <c r="AB221" s="1100">
        <f t="shared" si="33"/>
        <v>1</v>
      </c>
    </row>
    <row r="222" spans="1:28" ht="15" customHeight="1">
      <c r="A222" s="1117" t="s">
        <v>296</v>
      </c>
      <c r="B222" s="1125"/>
      <c r="C222" s="1118" t="s">
        <v>1065</v>
      </c>
      <c r="D222" s="1118" t="s">
        <v>2782</v>
      </c>
      <c r="E222" s="1118" t="s">
        <v>682</v>
      </c>
      <c r="F222" s="1119" t="str">
        <f t="shared" si="31"/>
        <v>大手町病院5病棟</v>
      </c>
      <c r="G222" s="1119">
        <f t="shared" si="32"/>
        <v>224</v>
      </c>
      <c r="H222" s="1120" t="s">
        <v>2684</v>
      </c>
      <c r="I222" s="1118"/>
      <c r="J222" s="1118">
        <v>60</v>
      </c>
      <c r="K222" s="1118">
        <v>60</v>
      </c>
      <c r="L222" s="1118">
        <v>0</v>
      </c>
      <c r="M222" s="1118">
        <v>39</v>
      </c>
      <c r="N222" s="1118">
        <v>583</v>
      </c>
      <c r="O222" s="1118">
        <v>38</v>
      </c>
      <c r="P222" s="1121">
        <f t="shared" si="25"/>
        <v>1.5972602739726027</v>
      </c>
      <c r="Q222" s="1122">
        <f t="shared" si="26"/>
        <v>2.6621004566210044E-2</v>
      </c>
      <c r="R222" s="1123">
        <f t="shared" si="34"/>
        <v>15.142857142857142</v>
      </c>
      <c r="S222" s="1118">
        <v>0</v>
      </c>
      <c r="T222" s="1122">
        <v>0</v>
      </c>
      <c r="U222" s="1118">
        <v>0</v>
      </c>
      <c r="V222" s="1122">
        <f t="shared" si="35"/>
        <v>0</v>
      </c>
      <c r="W222" s="1124"/>
      <c r="X222" s="1117">
        <v>0</v>
      </c>
      <c r="Z222" s="1100" t="s">
        <v>2989</v>
      </c>
      <c r="AA222" s="1100">
        <v>217</v>
      </c>
      <c r="AB222" s="1100">
        <f t="shared" si="33"/>
        <v>1</v>
      </c>
    </row>
    <row r="223" spans="1:28" ht="15" customHeight="1">
      <c r="A223" s="1117" t="s">
        <v>296</v>
      </c>
      <c r="B223" s="1125"/>
      <c r="C223" s="1118" t="s">
        <v>1065</v>
      </c>
      <c r="D223" s="1118" t="s">
        <v>2782</v>
      </c>
      <c r="E223" s="1118" t="s">
        <v>681</v>
      </c>
      <c r="F223" s="1119" t="str">
        <f t="shared" si="31"/>
        <v>大手町病院4病棟</v>
      </c>
      <c r="G223" s="1119">
        <f t="shared" si="32"/>
        <v>225</v>
      </c>
      <c r="H223" s="1120" t="s">
        <v>2684</v>
      </c>
      <c r="I223" s="1118"/>
      <c r="J223" s="1118">
        <v>60</v>
      </c>
      <c r="K223" s="1118">
        <v>60</v>
      </c>
      <c r="L223" s="1118">
        <v>0</v>
      </c>
      <c r="M223" s="1118">
        <v>72</v>
      </c>
      <c r="N223" s="1118">
        <v>574</v>
      </c>
      <c r="O223" s="1118">
        <v>60</v>
      </c>
      <c r="P223" s="1121">
        <f t="shared" si="25"/>
        <v>1.5726027397260274</v>
      </c>
      <c r="Q223" s="1122">
        <f t="shared" si="26"/>
        <v>2.6210045662100456E-2</v>
      </c>
      <c r="R223" s="1123">
        <f t="shared" si="34"/>
        <v>8.6969696969696972</v>
      </c>
      <c r="S223" s="1118">
        <v>0</v>
      </c>
      <c r="T223" s="1122">
        <v>0</v>
      </c>
      <c r="U223" s="1118">
        <v>0</v>
      </c>
      <c r="V223" s="1122">
        <f t="shared" si="35"/>
        <v>0</v>
      </c>
      <c r="W223" s="1124"/>
      <c r="X223" s="1117">
        <v>0</v>
      </c>
      <c r="Z223" s="1100" t="s">
        <v>2990</v>
      </c>
      <c r="AA223" s="1100">
        <v>218</v>
      </c>
      <c r="AB223" s="1100">
        <f t="shared" si="33"/>
        <v>1</v>
      </c>
    </row>
    <row r="224" spans="1:28" ht="15" customHeight="1">
      <c r="A224" s="1117" t="s">
        <v>296</v>
      </c>
      <c r="B224" s="1125"/>
      <c r="C224" s="1118" t="s">
        <v>1065</v>
      </c>
      <c r="D224" s="1118" t="s">
        <v>2782</v>
      </c>
      <c r="E224" s="1118" t="s">
        <v>363</v>
      </c>
      <c r="F224" s="1119" t="str">
        <f t="shared" si="31"/>
        <v>大手町病院3病棟</v>
      </c>
      <c r="G224" s="1119">
        <f t="shared" si="32"/>
        <v>226</v>
      </c>
      <c r="H224" s="1120" t="s">
        <v>2684</v>
      </c>
      <c r="I224" s="1118"/>
      <c r="J224" s="1118">
        <v>60</v>
      </c>
      <c r="K224" s="1118">
        <v>60</v>
      </c>
      <c r="L224" s="1118">
        <v>0</v>
      </c>
      <c r="M224" s="1118">
        <v>38</v>
      </c>
      <c r="N224" s="1118">
        <v>565</v>
      </c>
      <c r="O224" s="1118">
        <v>41</v>
      </c>
      <c r="P224" s="1121">
        <f t="shared" si="25"/>
        <v>1.547945205479452</v>
      </c>
      <c r="Q224" s="1122">
        <f t="shared" si="26"/>
        <v>2.5799086757990867E-2</v>
      </c>
      <c r="R224" s="1123">
        <f t="shared" si="34"/>
        <v>14.30379746835443</v>
      </c>
      <c r="S224" s="1118">
        <v>0</v>
      </c>
      <c r="T224" s="1122">
        <v>0</v>
      </c>
      <c r="U224" s="1118">
        <v>0</v>
      </c>
      <c r="V224" s="1122">
        <f t="shared" si="35"/>
        <v>0</v>
      </c>
      <c r="W224" s="1124"/>
      <c r="X224" s="1117">
        <v>0</v>
      </c>
      <c r="Z224" s="1100" t="s">
        <v>2991</v>
      </c>
      <c r="AA224" s="1100">
        <v>219</v>
      </c>
      <c r="AB224" s="1100">
        <f t="shared" si="33"/>
        <v>1</v>
      </c>
    </row>
    <row r="225" spans="1:28" ht="15" customHeight="1">
      <c r="A225" s="1117" t="s">
        <v>296</v>
      </c>
      <c r="B225" s="1125"/>
      <c r="C225" s="1118" t="s">
        <v>1065</v>
      </c>
      <c r="D225" s="1118" t="s">
        <v>29</v>
      </c>
      <c r="E225" s="1118" t="s">
        <v>373</v>
      </c>
      <c r="F225" s="1119" t="str">
        <f t="shared" si="31"/>
        <v>安田内科病院療養病棟</v>
      </c>
      <c r="G225" s="1119">
        <f t="shared" si="32"/>
        <v>227</v>
      </c>
      <c r="H225" s="1120" t="s">
        <v>2684</v>
      </c>
      <c r="I225" s="1118" t="s">
        <v>2716</v>
      </c>
      <c r="J225" s="1118">
        <v>48</v>
      </c>
      <c r="K225" s="1118">
        <v>48</v>
      </c>
      <c r="L225" s="1118">
        <v>44</v>
      </c>
      <c r="M225" s="1118">
        <v>17</v>
      </c>
      <c r="N225" s="1118">
        <v>16761</v>
      </c>
      <c r="O225" s="1118">
        <v>18</v>
      </c>
      <c r="P225" s="1121">
        <f t="shared" si="25"/>
        <v>45.920547945205477</v>
      </c>
      <c r="Q225" s="1122">
        <f t="shared" si="26"/>
        <v>0.95667808219178085</v>
      </c>
      <c r="R225" s="1123">
        <f t="shared" si="34"/>
        <v>957.7714285714286</v>
      </c>
      <c r="S225" s="1118">
        <v>0</v>
      </c>
      <c r="T225" s="1122">
        <v>0</v>
      </c>
      <c r="U225" s="1118">
        <v>17</v>
      </c>
      <c r="V225" s="1122">
        <f t="shared" si="35"/>
        <v>1</v>
      </c>
      <c r="W225" s="1124"/>
      <c r="X225" s="1117">
        <v>0</v>
      </c>
      <c r="Z225" s="1100" t="s">
        <v>2992</v>
      </c>
      <c r="AA225" s="1100">
        <v>220</v>
      </c>
      <c r="AB225" s="1100">
        <f t="shared" si="33"/>
        <v>1</v>
      </c>
    </row>
    <row r="226" spans="1:28" ht="15" customHeight="1">
      <c r="A226" s="1117" t="s">
        <v>296</v>
      </c>
      <c r="B226" s="1125"/>
      <c r="C226" s="1118" t="s">
        <v>1065</v>
      </c>
      <c r="D226" s="1118" t="s">
        <v>32</v>
      </c>
      <c r="E226" s="1118" t="s">
        <v>685</v>
      </c>
      <c r="F226" s="1119" t="str">
        <f t="shared" si="31"/>
        <v>金沢こども医療福祉センターコスモス棟</v>
      </c>
      <c r="G226" s="1119">
        <f t="shared" si="32"/>
        <v>228</v>
      </c>
      <c r="H226" s="1120" t="s">
        <v>2715</v>
      </c>
      <c r="I226" s="1118" t="s">
        <v>2719</v>
      </c>
      <c r="J226" s="1118">
        <v>50</v>
      </c>
      <c r="K226" s="1118">
        <v>50</v>
      </c>
      <c r="L226" s="1118">
        <v>46</v>
      </c>
      <c r="M226" s="1118">
        <v>0</v>
      </c>
      <c r="N226" s="1118">
        <v>560</v>
      </c>
      <c r="O226" s="1118">
        <v>1</v>
      </c>
      <c r="P226" s="1121">
        <f t="shared" si="25"/>
        <v>1.5342465753424657</v>
      </c>
      <c r="Q226" s="1122">
        <f t="shared" si="26"/>
        <v>3.0684931506849315E-2</v>
      </c>
      <c r="R226" s="1123">
        <f t="shared" si="34"/>
        <v>1120</v>
      </c>
      <c r="S226" s="1118">
        <v>0</v>
      </c>
      <c r="T226" s="1122">
        <v>0</v>
      </c>
      <c r="U226" s="1118">
        <v>0</v>
      </c>
      <c r="V226" s="1122" t="e">
        <f t="shared" si="35"/>
        <v>#DIV/0!</v>
      </c>
      <c r="W226" s="1124"/>
      <c r="X226" s="1117">
        <v>0</v>
      </c>
      <c r="Z226" s="1100" t="s">
        <v>2993</v>
      </c>
      <c r="AA226" s="1100">
        <v>221</v>
      </c>
      <c r="AB226" s="1100">
        <f t="shared" si="33"/>
        <v>1</v>
      </c>
    </row>
    <row r="227" spans="1:28" ht="15" customHeight="1">
      <c r="A227" s="1117" t="s">
        <v>296</v>
      </c>
      <c r="B227" s="1125"/>
      <c r="C227" s="1118" t="s">
        <v>1065</v>
      </c>
      <c r="D227" s="1118" t="s">
        <v>32</v>
      </c>
      <c r="E227" s="1118" t="s">
        <v>684</v>
      </c>
      <c r="F227" s="1119" t="str">
        <f t="shared" si="31"/>
        <v>金沢こども医療福祉センターさくら棟</v>
      </c>
      <c r="G227" s="1119">
        <f t="shared" si="32"/>
        <v>229</v>
      </c>
      <c r="H227" s="1120" t="s">
        <v>2689</v>
      </c>
      <c r="I227" s="1118" t="s">
        <v>2719</v>
      </c>
      <c r="J227" s="1118">
        <v>50</v>
      </c>
      <c r="K227" s="1118">
        <v>50</v>
      </c>
      <c r="L227" s="1118">
        <v>22</v>
      </c>
      <c r="M227" s="1118">
        <v>38</v>
      </c>
      <c r="N227" s="1118">
        <v>300</v>
      </c>
      <c r="O227" s="1118">
        <v>34</v>
      </c>
      <c r="P227" s="1121">
        <f t="shared" si="25"/>
        <v>0.82191780821917804</v>
      </c>
      <c r="Q227" s="1122">
        <f t="shared" si="26"/>
        <v>1.643835616438356E-2</v>
      </c>
      <c r="R227" s="1123">
        <f t="shared" si="34"/>
        <v>8.3333333333333339</v>
      </c>
      <c r="S227" s="1118">
        <v>0</v>
      </c>
      <c r="T227" s="1122">
        <v>0</v>
      </c>
      <c r="U227" s="1118">
        <v>0</v>
      </c>
      <c r="V227" s="1122">
        <f t="shared" si="35"/>
        <v>0</v>
      </c>
      <c r="W227" s="1124"/>
      <c r="X227" s="1117">
        <v>0</v>
      </c>
      <c r="Z227" s="1100" t="s">
        <v>2911</v>
      </c>
      <c r="AA227" s="1100">
        <v>222</v>
      </c>
      <c r="AB227" s="1100">
        <f t="shared" si="33"/>
        <v>1</v>
      </c>
    </row>
    <row r="228" spans="1:28" ht="15" customHeight="1">
      <c r="A228" s="1117" t="s">
        <v>296</v>
      </c>
      <c r="B228" s="1125"/>
      <c r="C228" s="1118" t="s">
        <v>1065</v>
      </c>
      <c r="D228" s="1118" t="s">
        <v>2758</v>
      </c>
      <c r="E228" s="1118" t="s">
        <v>686</v>
      </c>
      <c r="F228" s="1119" t="str">
        <f t="shared" si="31"/>
        <v>浅ノ川総合病院西館３階病棟</v>
      </c>
      <c r="G228" s="1119">
        <f t="shared" si="32"/>
        <v>230</v>
      </c>
      <c r="H228" s="1120" t="s">
        <v>2684</v>
      </c>
      <c r="I228" s="1118" t="s">
        <v>2716</v>
      </c>
      <c r="J228" s="1118">
        <v>55</v>
      </c>
      <c r="K228" s="1118">
        <v>55</v>
      </c>
      <c r="L228" s="1118">
        <v>50</v>
      </c>
      <c r="M228" s="1118">
        <v>53</v>
      </c>
      <c r="N228" s="1118">
        <v>19872</v>
      </c>
      <c r="O228" s="1118">
        <v>57</v>
      </c>
      <c r="P228" s="1121">
        <f t="shared" si="25"/>
        <v>54.443835616438356</v>
      </c>
      <c r="Q228" s="1122">
        <f t="shared" si="26"/>
        <v>0.98988792029887918</v>
      </c>
      <c r="R228" s="1123">
        <f t="shared" si="34"/>
        <v>361.30909090909091</v>
      </c>
      <c r="S228" s="1118">
        <v>0</v>
      </c>
      <c r="T228" s="1122">
        <v>0</v>
      </c>
      <c r="U228" s="1118">
        <v>53</v>
      </c>
      <c r="V228" s="1122">
        <f t="shared" si="35"/>
        <v>1</v>
      </c>
      <c r="W228" s="1124"/>
      <c r="X228" s="1117">
        <v>0</v>
      </c>
      <c r="Z228" s="1100" t="s">
        <v>2912</v>
      </c>
      <c r="AA228" s="1100">
        <v>223</v>
      </c>
      <c r="AB228" s="1100">
        <f t="shared" si="33"/>
        <v>1</v>
      </c>
    </row>
    <row r="229" spans="1:28" ht="15" customHeight="1">
      <c r="A229" s="1117" t="s">
        <v>296</v>
      </c>
      <c r="B229" s="1125"/>
      <c r="C229" s="1118" t="s">
        <v>1065</v>
      </c>
      <c r="D229" s="1118" t="s">
        <v>2758</v>
      </c>
      <c r="E229" s="1118" t="s">
        <v>687</v>
      </c>
      <c r="F229" s="1119" t="str">
        <f t="shared" si="31"/>
        <v>浅ノ川総合病院西館５階病棟</v>
      </c>
      <c r="G229" s="1119">
        <f t="shared" si="32"/>
        <v>231</v>
      </c>
      <c r="H229" s="1120" t="s">
        <v>2684</v>
      </c>
      <c r="I229" s="1118" t="s">
        <v>2716</v>
      </c>
      <c r="J229" s="1118">
        <v>55</v>
      </c>
      <c r="K229" s="1118">
        <v>55</v>
      </c>
      <c r="L229" s="1118">
        <v>51</v>
      </c>
      <c r="M229" s="1118">
        <v>58</v>
      </c>
      <c r="N229" s="1118">
        <v>19862</v>
      </c>
      <c r="O229" s="1118">
        <v>62</v>
      </c>
      <c r="P229" s="1121">
        <f t="shared" si="25"/>
        <v>54.416438356164385</v>
      </c>
      <c r="Q229" s="1122">
        <f t="shared" si="26"/>
        <v>0.9893897882938979</v>
      </c>
      <c r="R229" s="1123">
        <f t="shared" si="34"/>
        <v>331.03333333333336</v>
      </c>
      <c r="S229" s="1118">
        <v>0</v>
      </c>
      <c r="T229" s="1122">
        <v>0</v>
      </c>
      <c r="U229" s="1118">
        <v>58</v>
      </c>
      <c r="V229" s="1122">
        <f t="shared" si="35"/>
        <v>1</v>
      </c>
      <c r="W229" s="1124"/>
      <c r="X229" s="1117">
        <v>0</v>
      </c>
      <c r="Z229" s="1100" t="s">
        <v>3106</v>
      </c>
      <c r="AA229" s="1100">
        <v>224</v>
      </c>
      <c r="AB229" s="1100">
        <f t="shared" si="33"/>
        <v>1</v>
      </c>
    </row>
    <row r="230" spans="1:28" ht="15" customHeight="1">
      <c r="A230" s="1117" t="s">
        <v>296</v>
      </c>
      <c r="B230" s="1125"/>
      <c r="C230" s="1118" t="s">
        <v>1065</v>
      </c>
      <c r="D230" s="1118" t="s">
        <v>2758</v>
      </c>
      <c r="E230" s="1118" t="s">
        <v>688</v>
      </c>
      <c r="F230" s="1119" t="str">
        <f t="shared" si="31"/>
        <v>浅ノ川総合病院東館４階病棟</v>
      </c>
      <c r="G230" s="1119">
        <f t="shared" si="32"/>
        <v>232</v>
      </c>
      <c r="H230" s="1120" t="s">
        <v>2734</v>
      </c>
      <c r="I230" s="1118" t="s">
        <v>2719</v>
      </c>
      <c r="J230" s="1118">
        <v>47</v>
      </c>
      <c r="K230" s="1118">
        <v>35</v>
      </c>
      <c r="L230" s="1118">
        <v>34</v>
      </c>
      <c r="M230" s="1118">
        <v>7</v>
      </c>
      <c r="N230" s="1118">
        <v>12639</v>
      </c>
      <c r="O230" s="1118">
        <v>7</v>
      </c>
      <c r="P230" s="1121">
        <f t="shared" si="25"/>
        <v>34.627397260273973</v>
      </c>
      <c r="Q230" s="1122">
        <f t="shared" si="26"/>
        <v>0.73675313319731861</v>
      </c>
      <c r="R230" s="1123">
        <f t="shared" si="34"/>
        <v>1805.5714285714287</v>
      </c>
      <c r="S230" s="1118">
        <v>0</v>
      </c>
      <c r="T230" s="1122">
        <v>0</v>
      </c>
      <c r="U230" s="1118">
        <v>1</v>
      </c>
      <c r="V230" s="1122">
        <f t="shared" si="35"/>
        <v>0.14285714285714285</v>
      </c>
      <c r="W230" s="1124"/>
      <c r="X230" s="1117">
        <v>0</v>
      </c>
      <c r="Z230" s="1100" t="s">
        <v>3107</v>
      </c>
      <c r="AA230" s="1100">
        <v>225</v>
      </c>
      <c r="AB230" s="1100">
        <f t="shared" si="33"/>
        <v>1</v>
      </c>
    </row>
    <row r="231" spans="1:28" ht="15" customHeight="1">
      <c r="A231" s="1117" t="s">
        <v>296</v>
      </c>
      <c r="B231" s="1125"/>
      <c r="C231" s="1118" t="s">
        <v>1065</v>
      </c>
      <c r="D231" s="1118" t="s">
        <v>2759</v>
      </c>
      <c r="E231" s="1118" t="s">
        <v>690</v>
      </c>
      <c r="F231" s="1119" t="str">
        <f t="shared" si="31"/>
        <v>城北病院西４病棟</v>
      </c>
      <c r="G231" s="1119">
        <f t="shared" si="32"/>
        <v>233</v>
      </c>
      <c r="H231" s="1120" t="s">
        <v>2684</v>
      </c>
      <c r="I231" s="1118" t="s">
        <v>2716</v>
      </c>
      <c r="J231" s="1118">
        <v>42</v>
      </c>
      <c r="K231" s="1118">
        <v>42</v>
      </c>
      <c r="L231" s="1118">
        <v>33</v>
      </c>
      <c r="M231" s="1118">
        <v>125</v>
      </c>
      <c r="N231" s="1118">
        <v>14379</v>
      </c>
      <c r="O231" s="1118">
        <v>132</v>
      </c>
      <c r="P231" s="1121">
        <f t="shared" si="25"/>
        <v>39.394520547945206</v>
      </c>
      <c r="Q231" s="1122">
        <f t="shared" si="26"/>
        <v>0.93796477495107633</v>
      </c>
      <c r="R231" s="1123">
        <f t="shared" si="34"/>
        <v>111.8988326848249</v>
      </c>
      <c r="S231" s="1118">
        <v>0</v>
      </c>
      <c r="T231" s="1122">
        <v>0</v>
      </c>
      <c r="U231" s="1118">
        <v>105</v>
      </c>
      <c r="V231" s="1122">
        <f t="shared" si="35"/>
        <v>0.84</v>
      </c>
      <c r="W231" s="1124"/>
      <c r="X231" s="1117">
        <v>0</v>
      </c>
      <c r="Z231" s="1100" t="s">
        <v>3108</v>
      </c>
      <c r="AA231" s="1100">
        <v>226</v>
      </c>
      <c r="AB231" s="1100">
        <f t="shared" si="33"/>
        <v>1</v>
      </c>
    </row>
    <row r="232" spans="1:28" ht="15" customHeight="1">
      <c r="A232" s="1117" t="s">
        <v>296</v>
      </c>
      <c r="B232" s="1125"/>
      <c r="C232" s="1118" t="s">
        <v>1065</v>
      </c>
      <c r="D232" s="1118" t="s">
        <v>2759</v>
      </c>
      <c r="E232" s="1118" t="s">
        <v>689</v>
      </c>
      <c r="F232" s="1119" t="str">
        <f t="shared" si="31"/>
        <v>城北病院北３病棟</v>
      </c>
      <c r="G232" s="1119">
        <f t="shared" si="32"/>
        <v>234</v>
      </c>
      <c r="H232" s="1120" t="s">
        <v>2684</v>
      </c>
      <c r="I232" s="1118" t="s">
        <v>2716</v>
      </c>
      <c r="J232" s="1118">
        <v>48</v>
      </c>
      <c r="K232" s="1118">
        <v>48</v>
      </c>
      <c r="L232" s="1118">
        <v>24</v>
      </c>
      <c r="M232" s="1118">
        <v>116</v>
      </c>
      <c r="N232" s="1118">
        <v>14813</v>
      </c>
      <c r="O232" s="1118">
        <v>129</v>
      </c>
      <c r="P232" s="1121">
        <f t="shared" si="25"/>
        <v>40.583561643835615</v>
      </c>
      <c r="Q232" s="1122">
        <f t="shared" si="26"/>
        <v>0.84549086757990866</v>
      </c>
      <c r="R232" s="1123">
        <f t="shared" si="34"/>
        <v>120.92244897959183</v>
      </c>
      <c r="S232" s="1118">
        <v>0</v>
      </c>
      <c r="T232" s="1122">
        <v>0</v>
      </c>
      <c r="U232" s="1118">
        <v>91</v>
      </c>
      <c r="V232" s="1122">
        <f t="shared" si="35"/>
        <v>0.78448275862068961</v>
      </c>
      <c r="W232" s="1124"/>
      <c r="X232" s="1117">
        <v>0</v>
      </c>
      <c r="Z232" s="1100" t="s">
        <v>2913</v>
      </c>
      <c r="AA232" s="1100">
        <v>227</v>
      </c>
      <c r="AB232" s="1100">
        <f t="shared" si="33"/>
        <v>1</v>
      </c>
    </row>
    <row r="233" spans="1:28" ht="15" customHeight="1">
      <c r="A233" s="1117" t="s">
        <v>296</v>
      </c>
      <c r="B233" s="1125"/>
      <c r="C233" s="1118" t="s">
        <v>1065</v>
      </c>
      <c r="D233" s="1118" t="s">
        <v>2783</v>
      </c>
      <c r="E233" s="1118" t="s">
        <v>363</v>
      </c>
      <c r="F233" s="1119" t="str">
        <f t="shared" si="31"/>
        <v>林病院3病棟</v>
      </c>
      <c r="G233" s="1119">
        <f t="shared" si="32"/>
        <v>235</v>
      </c>
      <c r="H233" s="1120" t="s">
        <v>2684</v>
      </c>
      <c r="I233" s="1118" t="s">
        <v>2716</v>
      </c>
      <c r="J233" s="1118">
        <v>60</v>
      </c>
      <c r="K233" s="1118">
        <v>50</v>
      </c>
      <c r="L233" s="1118">
        <v>35</v>
      </c>
      <c r="M233" s="1118">
        <v>50</v>
      </c>
      <c r="N233" s="1118">
        <v>15854</v>
      </c>
      <c r="O233" s="1118">
        <v>52</v>
      </c>
      <c r="P233" s="1121">
        <f t="shared" si="25"/>
        <v>43.435616438356163</v>
      </c>
      <c r="Q233" s="1122">
        <f t="shared" si="26"/>
        <v>0.72392694063926943</v>
      </c>
      <c r="R233" s="1123">
        <f t="shared" si="34"/>
        <v>310.86274509803923</v>
      </c>
      <c r="S233" s="1118">
        <v>0</v>
      </c>
      <c r="T233" s="1122">
        <v>0</v>
      </c>
      <c r="U233" s="1118">
        <v>0</v>
      </c>
      <c r="V233" s="1122">
        <f t="shared" si="35"/>
        <v>0</v>
      </c>
      <c r="W233" s="1124"/>
      <c r="X233" s="1117">
        <v>0</v>
      </c>
      <c r="Z233" s="1100" t="s">
        <v>2915</v>
      </c>
      <c r="AA233" s="1100">
        <v>228</v>
      </c>
      <c r="AB233" s="1100">
        <f t="shared" si="33"/>
        <v>1</v>
      </c>
    </row>
    <row r="234" spans="1:28" ht="15" customHeight="1">
      <c r="A234" s="1117" t="s">
        <v>296</v>
      </c>
      <c r="B234" s="1125"/>
      <c r="C234" s="1118" t="s">
        <v>1065</v>
      </c>
      <c r="D234" s="1118" t="s">
        <v>2783</v>
      </c>
      <c r="E234" s="1118" t="s">
        <v>317</v>
      </c>
      <c r="F234" s="1119" t="str">
        <f t="shared" si="31"/>
        <v>林病院1病棟</v>
      </c>
      <c r="G234" s="1119">
        <f t="shared" si="32"/>
        <v>236</v>
      </c>
      <c r="H234" s="1120" t="s">
        <v>2684</v>
      </c>
      <c r="I234" s="1118" t="s">
        <v>2716</v>
      </c>
      <c r="J234" s="1118">
        <v>60</v>
      </c>
      <c r="K234" s="1118">
        <v>49</v>
      </c>
      <c r="L234" s="1118">
        <v>37</v>
      </c>
      <c r="M234" s="1118">
        <v>52</v>
      </c>
      <c r="N234" s="1118">
        <v>15915</v>
      </c>
      <c r="O234" s="1118">
        <v>55</v>
      </c>
      <c r="P234" s="1121">
        <f t="shared" si="25"/>
        <v>43.602739726027394</v>
      </c>
      <c r="Q234" s="1122">
        <f t="shared" si="26"/>
        <v>0.72671232876712333</v>
      </c>
      <c r="R234" s="1123">
        <f t="shared" si="34"/>
        <v>297.47663551401871</v>
      </c>
      <c r="S234" s="1118">
        <v>0</v>
      </c>
      <c r="T234" s="1122">
        <v>0</v>
      </c>
      <c r="U234" s="1118">
        <v>0</v>
      </c>
      <c r="V234" s="1122">
        <f t="shared" si="35"/>
        <v>0</v>
      </c>
      <c r="W234" s="1124"/>
      <c r="X234" s="1117">
        <v>0</v>
      </c>
      <c r="Z234" s="1100" t="s">
        <v>2914</v>
      </c>
      <c r="AA234" s="1100">
        <v>229</v>
      </c>
      <c r="AB234" s="1100">
        <f t="shared" si="33"/>
        <v>1</v>
      </c>
    </row>
    <row r="235" spans="1:28" ht="15" customHeight="1">
      <c r="A235" s="1117" t="s">
        <v>296</v>
      </c>
      <c r="B235" s="1125"/>
      <c r="C235" s="1118" t="s">
        <v>1065</v>
      </c>
      <c r="D235" s="1118" t="s">
        <v>35</v>
      </c>
      <c r="E235" s="1118" t="s">
        <v>350</v>
      </c>
      <c r="F235" s="1119" t="str">
        <f t="shared" si="31"/>
        <v>石川療育センター病棟</v>
      </c>
      <c r="G235" s="1119">
        <f t="shared" si="32"/>
        <v>237</v>
      </c>
      <c r="H235" s="1120" t="s">
        <v>2715</v>
      </c>
      <c r="I235" s="1118" t="s">
        <v>2784</v>
      </c>
      <c r="J235" s="1118">
        <v>60</v>
      </c>
      <c r="K235" s="1118">
        <v>60</v>
      </c>
      <c r="L235" s="1118">
        <v>57</v>
      </c>
      <c r="M235" s="1118">
        <v>8</v>
      </c>
      <c r="N235" s="1118">
        <v>21786</v>
      </c>
      <c r="O235" s="1118">
        <v>7</v>
      </c>
      <c r="P235" s="1121">
        <f t="shared" si="25"/>
        <v>59.68767123287671</v>
      </c>
      <c r="Q235" s="1122">
        <f t="shared" si="26"/>
        <v>0.99479452054794526</v>
      </c>
      <c r="R235" s="1123">
        <f t="shared" si="34"/>
        <v>2904.8</v>
      </c>
      <c r="S235" s="1118">
        <v>0</v>
      </c>
      <c r="T235" s="1122">
        <v>0</v>
      </c>
      <c r="U235" s="1118">
        <v>7</v>
      </c>
      <c r="V235" s="1122">
        <f t="shared" si="35"/>
        <v>0.875</v>
      </c>
      <c r="W235" s="1124"/>
      <c r="X235" s="1117">
        <v>0</v>
      </c>
      <c r="Z235" s="1100" t="s">
        <v>3052</v>
      </c>
      <c r="AA235" s="1100">
        <v>230</v>
      </c>
      <c r="AB235" s="1100">
        <f t="shared" si="33"/>
        <v>1</v>
      </c>
    </row>
    <row r="236" spans="1:28" ht="15" customHeight="1">
      <c r="A236" s="1117" t="s">
        <v>296</v>
      </c>
      <c r="B236" s="1125"/>
      <c r="C236" s="1118" t="s">
        <v>1065</v>
      </c>
      <c r="D236" s="1118" t="s">
        <v>36</v>
      </c>
      <c r="E236" s="1118" t="s">
        <v>591</v>
      </c>
      <c r="F236" s="1119" t="str">
        <f t="shared" si="31"/>
        <v>石田病院病棟1</v>
      </c>
      <c r="G236" s="1119">
        <f t="shared" si="32"/>
        <v>238</v>
      </c>
      <c r="H236" s="1120" t="s">
        <v>2689</v>
      </c>
      <c r="I236" s="1118" t="s">
        <v>2716</v>
      </c>
      <c r="J236" s="1118">
        <v>40</v>
      </c>
      <c r="K236" s="1118">
        <v>35</v>
      </c>
      <c r="L236" s="1118">
        <v>30</v>
      </c>
      <c r="M236" s="1118">
        <v>50</v>
      </c>
      <c r="N236" s="1118">
        <v>11927</v>
      </c>
      <c r="O236" s="1118">
        <v>49</v>
      </c>
      <c r="P236" s="1121">
        <f t="shared" si="25"/>
        <v>32.676712328767124</v>
      </c>
      <c r="Q236" s="1122">
        <f t="shared" si="26"/>
        <v>0.81691780821917803</v>
      </c>
      <c r="R236" s="1123">
        <f t="shared" si="34"/>
        <v>240.94949494949495</v>
      </c>
      <c r="S236" s="1118">
        <v>3</v>
      </c>
      <c r="T236" s="1122">
        <v>0</v>
      </c>
      <c r="U236" s="1118">
        <v>0</v>
      </c>
      <c r="V236" s="1122">
        <f t="shared" si="35"/>
        <v>0</v>
      </c>
      <c r="W236" s="1124"/>
      <c r="X236" s="1117">
        <v>0</v>
      </c>
      <c r="Z236" s="1100" t="s">
        <v>3053</v>
      </c>
      <c r="AA236" s="1100">
        <v>231</v>
      </c>
      <c r="AB236" s="1100">
        <f t="shared" si="33"/>
        <v>1</v>
      </c>
    </row>
    <row r="237" spans="1:28" ht="15" customHeight="1">
      <c r="A237" s="1117" t="s">
        <v>296</v>
      </c>
      <c r="B237" s="1125"/>
      <c r="C237" s="1118" t="s">
        <v>1065</v>
      </c>
      <c r="D237" s="1118" t="s">
        <v>464</v>
      </c>
      <c r="E237" s="1118" t="s">
        <v>696</v>
      </c>
      <c r="F237" s="1119" t="str">
        <f t="shared" si="31"/>
        <v>金沢循環器病院４階病棟</v>
      </c>
      <c r="G237" s="1119">
        <f t="shared" si="32"/>
        <v>239</v>
      </c>
      <c r="H237" s="1120" t="s">
        <v>2695</v>
      </c>
      <c r="I237" s="1118" t="s">
        <v>2716</v>
      </c>
      <c r="J237" s="1118">
        <v>50</v>
      </c>
      <c r="K237" s="1118">
        <v>50</v>
      </c>
      <c r="L237" s="1118">
        <v>38</v>
      </c>
      <c r="M237" s="1118">
        <v>26</v>
      </c>
      <c r="N237" s="1118">
        <v>16470</v>
      </c>
      <c r="O237" s="1118">
        <v>37</v>
      </c>
      <c r="P237" s="1121">
        <f t="shared" ref="P237:P300" si="36">N237/365</f>
        <v>45.123287671232873</v>
      </c>
      <c r="Q237" s="1122">
        <f t="shared" ref="Q237:Q300" si="37">N237/(J237*365)</f>
        <v>0.90246575342465751</v>
      </c>
      <c r="R237" s="1123">
        <f t="shared" si="34"/>
        <v>522.85714285714289</v>
      </c>
      <c r="S237" s="1118">
        <v>0</v>
      </c>
      <c r="T237" s="1122">
        <v>0</v>
      </c>
      <c r="U237" s="1118">
        <v>13</v>
      </c>
      <c r="V237" s="1122">
        <f t="shared" si="35"/>
        <v>0.5</v>
      </c>
      <c r="W237" s="1124"/>
      <c r="X237" s="1117">
        <v>0</v>
      </c>
      <c r="Z237" s="1100" t="s">
        <v>3054</v>
      </c>
      <c r="AA237" s="1100">
        <v>232</v>
      </c>
      <c r="AB237" s="1100">
        <f t="shared" si="33"/>
        <v>1</v>
      </c>
    </row>
    <row r="238" spans="1:28" ht="15" customHeight="1">
      <c r="A238" s="1117" t="s">
        <v>296</v>
      </c>
      <c r="B238" s="1125"/>
      <c r="C238" s="1126" t="s">
        <v>1065</v>
      </c>
      <c r="D238" s="1127" t="s">
        <v>464</v>
      </c>
      <c r="E238" s="1127" t="s">
        <v>697</v>
      </c>
      <c r="F238" s="1119" t="str">
        <f t="shared" si="31"/>
        <v>金沢循環器病院６階病棟</v>
      </c>
      <c r="G238" s="1119">
        <f t="shared" si="32"/>
        <v>240</v>
      </c>
      <c r="H238" s="1128" t="s">
        <v>2695</v>
      </c>
      <c r="I238" s="1129" t="s">
        <v>2716</v>
      </c>
      <c r="J238" s="1132">
        <v>50</v>
      </c>
      <c r="K238" s="1132">
        <v>50</v>
      </c>
      <c r="L238" s="1132">
        <v>39</v>
      </c>
      <c r="M238" s="1132">
        <v>24</v>
      </c>
      <c r="N238" s="1132">
        <v>17034</v>
      </c>
      <c r="O238" s="1132">
        <v>38</v>
      </c>
      <c r="P238" s="1121">
        <f t="shared" si="36"/>
        <v>46.668493150684931</v>
      </c>
      <c r="Q238" s="1144">
        <f t="shared" si="37"/>
        <v>0.93336986301369862</v>
      </c>
      <c r="R238" s="1145">
        <f t="shared" si="34"/>
        <v>549.48387096774195</v>
      </c>
      <c r="S238" s="1146">
        <v>3</v>
      </c>
      <c r="T238" s="1130">
        <v>0</v>
      </c>
      <c r="U238" s="1146">
        <v>14</v>
      </c>
      <c r="V238" s="1130">
        <f t="shared" si="35"/>
        <v>0.58333333333333337</v>
      </c>
      <c r="W238" s="1149"/>
      <c r="X238" s="1117">
        <v>0</v>
      </c>
      <c r="Z238" s="1100" t="s">
        <v>3061</v>
      </c>
      <c r="AA238" s="1100">
        <v>233</v>
      </c>
      <c r="AB238" s="1100">
        <f t="shared" si="33"/>
        <v>1</v>
      </c>
    </row>
    <row r="239" spans="1:28" ht="15" customHeight="1">
      <c r="A239" s="1117" t="s">
        <v>296</v>
      </c>
      <c r="B239" s="1125"/>
      <c r="C239" s="1126" t="s">
        <v>1065</v>
      </c>
      <c r="D239" s="1127" t="s">
        <v>34</v>
      </c>
      <c r="E239" s="1127" t="s">
        <v>317</v>
      </c>
      <c r="F239" s="1119" t="str">
        <f t="shared" si="31"/>
        <v>川北病院1病棟</v>
      </c>
      <c r="G239" s="1119">
        <f t="shared" si="32"/>
        <v>241</v>
      </c>
      <c r="H239" s="1128" t="s">
        <v>2689</v>
      </c>
      <c r="I239" s="1129" t="s">
        <v>2716</v>
      </c>
      <c r="J239" s="1132">
        <v>58</v>
      </c>
      <c r="K239" s="1132">
        <v>36</v>
      </c>
      <c r="L239" s="1132">
        <v>28</v>
      </c>
      <c r="M239" s="1132">
        <v>43</v>
      </c>
      <c r="N239" s="1132">
        <v>11806</v>
      </c>
      <c r="O239" s="1132">
        <v>48</v>
      </c>
      <c r="P239" s="1147">
        <f t="shared" si="36"/>
        <v>32.345205479452055</v>
      </c>
      <c r="Q239" s="1144">
        <f t="shared" si="37"/>
        <v>0.55767595654227675</v>
      </c>
      <c r="R239" s="1145">
        <f t="shared" si="34"/>
        <v>259.47252747252747</v>
      </c>
      <c r="S239" s="1132">
        <v>24</v>
      </c>
      <c r="T239" s="1130">
        <v>0</v>
      </c>
      <c r="U239" s="1132">
        <v>0</v>
      </c>
      <c r="V239" s="1122">
        <f t="shared" si="35"/>
        <v>0</v>
      </c>
      <c r="W239" s="1131"/>
      <c r="X239" s="1117">
        <v>0</v>
      </c>
      <c r="Z239" s="1100" t="s">
        <v>3062</v>
      </c>
      <c r="AA239" s="1100">
        <v>234</v>
      </c>
      <c r="AB239" s="1100">
        <f t="shared" si="33"/>
        <v>1</v>
      </c>
    </row>
    <row r="240" spans="1:28" ht="15" customHeight="1">
      <c r="A240" s="1117" t="s">
        <v>296</v>
      </c>
      <c r="B240" s="1132"/>
      <c r="C240" s="1183" t="s">
        <v>1065</v>
      </c>
      <c r="D240" s="1184" t="s">
        <v>2785</v>
      </c>
      <c r="E240" s="1184" t="s">
        <v>701</v>
      </c>
      <c r="F240" s="1119" t="str">
        <f t="shared" si="31"/>
        <v>千木病院２階西</v>
      </c>
      <c r="G240" s="1119">
        <f t="shared" si="32"/>
        <v>242</v>
      </c>
      <c r="H240" s="1185" t="s">
        <v>2684</v>
      </c>
      <c r="I240" s="1186" t="s">
        <v>2716</v>
      </c>
      <c r="J240" s="1118">
        <v>52</v>
      </c>
      <c r="K240" s="1146">
        <v>52</v>
      </c>
      <c r="L240" s="1146">
        <v>47</v>
      </c>
      <c r="M240" s="1146">
        <v>63</v>
      </c>
      <c r="N240" s="1146">
        <v>18312</v>
      </c>
      <c r="O240" s="1146">
        <v>65</v>
      </c>
      <c r="P240" s="1121">
        <f t="shared" si="36"/>
        <v>50.169863013698631</v>
      </c>
      <c r="Q240" s="1122">
        <f t="shared" si="37"/>
        <v>0.9648050579557429</v>
      </c>
      <c r="R240" s="1228">
        <f t="shared" si="34"/>
        <v>286.125</v>
      </c>
      <c r="S240" s="1146">
        <v>0</v>
      </c>
      <c r="T240" s="1130">
        <v>0</v>
      </c>
      <c r="U240" s="1146">
        <v>2</v>
      </c>
      <c r="V240" s="1130">
        <f t="shared" si="35"/>
        <v>3.1746031746031744E-2</v>
      </c>
      <c r="W240" s="1131"/>
      <c r="X240" s="1117">
        <v>0</v>
      </c>
      <c r="Z240" s="1100" t="s">
        <v>3104</v>
      </c>
      <c r="AA240" s="1100">
        <v>235</v>
      </c>
      <c r="AB240" s="1100">
        <f t="shared" si="33"/>
        <v>1</v>
      </c>
    </row>
    <row r="241" spans="1:28" ht="15" customHeight="1">
      <c r="A241" s="1117" t="s">
        <v>296</v>
      </c>
      <c r="B241" s="1152"/>
      <c r="C241" s="1126" t="s">
        <v>1065</v>
      </c>
      <c r="D241" s="1127" t="s">
        <v>2785</v>
      </c>
      <c r="E241" s="1127" t="s">
        <v>708</v>
      </c>
      <c r="F241" s="1119" t="str">
        <f t="shared" si="31"/>
        <v>千木病院５階東</v>
      </c>
      <c r="G241" s="1119">
        <f t="shared" si="32"/>
        <v>243</v>
      </c>
      <c r="H241" s="1128" t="s">
        <v>2684</v>
      </c>
      <c r="I241" s="1129" t="s">
        <v>2716</v>
      </c>
      <c r="J241" s="1132">
        <v>48</v>
      </c>
      <c r="K241" s="1132">
        <v>48</v>
      </c>
      <c r="L241" s="1132">
        <v>43</v>
      </c>
      <c r="M241" s="1132">
        <v>56</v>
      </c>
      <c r="N241" s="1132">
        <v>16736</v>
      </c>
      <c r="O241" s="1132">
        <v>55</v>
      </c>
      <c r="P241" s="1147">
        <f t="shared" si="36"/>
        <v>45.852054794520548</v>
      </c>
      <c r="Q241" s="1144">
        <f t="shared" si="37"/>
        <v>0.95525114155251145</v>
      </c>
      <c r="R241" s="1145">
        <f t="shared" ref="R241:R259" si="38">N241/((M241+O241)/2)</f>
        <v>301.54954954954957</v>
      </c>
      <c r="S241" s="1132">
        <v>0</v>
      </c>
      <c r="T241" s="1130">
        <v>0</v>
      </c>
      <c r="U241" s="1132">
        <v>0</v>
      </c>
      <c r="V241" s="1122">
        <f t="shared" si="35"/>
        <v>0</v>
      </c>
      <c r="W241" s="1131"/>
      <c r="X241" s="1117">
        <v>0</v>
      </c>
      <c r="Z241" s="1100" t="s">
        <v>3105</v>
      </c>
      <c r="AA241" s="1100">
        <v>236</v>
      </c>
      <c r="AB241" s="1100">
        <f t="shared" si="33"/>
        <v>1</v>
      </c>
    </row>
    <row r="242" spans="1:28" ht="15" customHeight="1">
      <c r="A242" s="1117" t="s">
        <v>296</v>
      </c>
      <c r="B242" s="1132"/>
      <c r="C242" s="1183" t="s">
        <v>1065</v>
      </c>
      <c r="D242" s="1184" t="s">
        <v>2785</v>
      </c>
      <c r="E242" s="1184" t="s">
        <v>707</v>
      </c>
      <c r="F242" s="1119" t="str">
        <f t="shared" si="31"/>
        <v>千木病院５階西</v>
      </c>
      <c r="G242" s="1119">
        <f t="shared" si="32"/>
        <v>244</v>
      </c>
      <c r="H242" s="1185" t="s">
        <v>2684</v>
      </c>
      <c r="I242" s="1186" t="s">
        <v>2716</v>
      </c>
      <c r="J242" s="1118">
        <v>52</v>
      </c>
      <c r="K242" s="1146">
        <v>52</v>
      </c>
      <c r="L242" s="1146">
        <v>47</v>
      </c>
      <c r="M242" s="1146">
        <v>51</v>
      </c>
      <c r="N242" s="1146">
        <v>18392</v>
      </c>
      <c r="O242" s="1146">
        <v>48</v>
      </c>
      <c r="P242" s="1121">
        <f t="shared" si="36"/>
        <v>50.389041095890413</v>
      </c>
      <c r="Q242" s="1122">
        <f t="shared" si="37"/>
        <v>0.96902002107481555</v>
      </c>
      <c r="R242" s="1228">
        <f t="shared" si="38"/>
        <v>371.55555555555554</v>
      </c>
      <c r="S242" s="1146">
        <v>0</v>
      </c>
      <c r="T242" s="1130">
        <v>0</v>
      </c>
      <c r="U242" s="1146">
        <v>3</v>
      </c>
      <c r="V242" s="1130">
        <f t="shared" si="35"/>
        <v>5.8823529411764705E-2</v>
      </c>
      <c r="W242" s="1131"/>
      <c r="X242" s="1117">
        <v>0</v>
      </c>
      <c r="Z242" s="1100" t="s">
        <v>2916</v>
      </c>
      <c r="AA242" s="1100">
        <v>237</v>
      </c>
      <c r="AB242" s="1100">
        <f t="shared" si="33"/>
        <v>1</v>
      </c>
    </row>
    <row r="243" spans="1:28" ht="15" customHeight="1">
      <c r="A243" s="1117" t="s">
        <v>296</v>
      </c>
      <c r="B243" s="1152"/>
      <c r="C243" s="1118" t="s">
        <v>1065</v>
      </c>
      <c r="D243" s="1118" t="s">
        <v>2785</v>
      </c>
      <c r="E243" s="1118" t="s">
        <v>706</v>
      </c>
      <c r="F243" s="1119" t="str">
        <f t="shared" si="31"/>
        <v>千木病院４階東</v>
      </c>
      <c r="G243" s="1119">
        <f t="shared" si="32"/>
        <v>245</v>
      </c>
      <c r="H243" s="1120" t="s">
        <v>2684</v>
      </c>
      <c r="I243" s="1118" t="s">
        <v>2716</v>
      </c>
      <c r="J243" s="1118">
        <v>48</v>
      </c>
      <c r="K243" s="1118">
        <v>48</v>
      </c>
      <c r="L243" s="1118">
        <v>39</v>
      </c>
      <c r="M243" s="1118">
        <v>54</v>
      </c>
      <c r="N243" s="1118">
        <v>16633</v>
      </c>
      <c r="O243" s="1118">
        <v>48</v>
      </c>
      <c r="P243" s="1121">
        <f t="shared" si="36"/>
        <v>45.56986301369863</v>
      </c>
      <c r="Q243" s="1122">
        <f t="shared" si="37"/>
        <v>0.94937214611872145</v>
      </c>
      <c r="R243" s="1123">
        <f t="shared" si="38"/>
        <v>326.13725490196077</v>
      </c>
      <c r="S243" s="1118">
        <v>0</v>
      </c>
      <c r="T243" s="1122">
        <v>0</v>
      </c>
      <c r="U243" s="1118">
        <v>4</v>
      </c>
      <c r="V243" s="1122">
        <f t="shared" si="35"/>
        <v>7.407407407407407E-2</v>
      </c>
      <c r="W243" s="1124"/>
      <c r="X243" s="1117">
        <v>0</v>
      </c>
      <c r="Z243" s="1100" t="s">
        <v>3101</v>
      </c>
      <c r="AA243" s="1100">
        <v>238</v>
      </c>
      <c r="AB243" s="1100">
        <f t="shared" si="33"/>
        <v>1</v>
      </c>
    </row>
    <row r="244" spans="1:28" ht="15" customHeight="1">
      <c r="A244" s="1117" t="s">
        <v>296</v>
      </c>
      <c r="B244" s="1125"/>
      <c r="C244" s="1118" t="s">
        <v>1065</v>
      </c>
      <c r="D244" s="1118" t="s">
        <v>2785</v>
      </c>
      <c r="E244" s="1118" t="s">
        <v>705</v>
      </c>
      <c r="F244" s="1119" t="str">
        <f t="shared" si="31"/>
        <v>千木病院４階西</v>
      </c>
      <c r="G244" s="1119">
        <f t="shared" si="32"/>
        <v>246</v>
      </c>
      <c r="H244" s="1120" t="s">
        <v>2684</v>
      </c>
      <c r="I244" s="1118" t="s">
        <v>2716</v>
      </c>
      <c r="J244" s="1118">
        <v>52</v>
      </c>
      <c r="K244" s="1118">
        <v>52</v>
      </c>
      <c r="L244" s="1118">
        <v>42</v>
      </c>
      <c r="M244" s="1118">
        <v>60</v>
      </c>
      <c r="N244" s="1118">
        <v>17978</v>
      </c>
      <c r="O244" s="1118">
        <v>51</v>
      </c>
      <c r="P244" s="1121">
        <f t="shared" si="36"/>
        <v>49.254794520547946</v>
      </c>
      <c r="Q244" s="1122">
        <f t="shared" si="37"/>
        <v>0.94720758693361429</v>
      </c>
      <c r="R244" s="1123">
        <f t="shared" si="38"/>
        <v>323.92792792792795</v>
      </c>
      <c r="S244" s="1118">
        <v>0</v>
      </c>
      <c r="T244" s="1122">
        <v>0</v>
      </c>
      <c r="U244" s="1118">
        <v>1</v>
      </c>
      <c r="V244" s="1122">
        <f t="shared" si="35"/>
        <v>1.6666666666666666E-2</v>
      </c>
      <c r="W244" s="1124"/>
      <c r="X244" s="1117">
        <v>0</v>
      </c>
      <c r="Z244" s="1100" t="s">
        <v>3102</v>
      </c>
      <c r="AA244" s="1100">
        <v>239</v>
      </c>
      <c r="AB244" s="1100">
        <f t="shared" si="33"/>
        <v>1</v>
      </c>
    </row>
    <row r="245" spans="1:28" ht="15" customHeight="1">
      <c r="A245" s="1117" t="s">
        <v>296</v>
      </c>
      <c r="B245" s="1125"/>
      <c r="C245" s="1118" t="s">
        <v>1065</v>
      </c>
      <c r="D245" s="1118" t="s">
        <v>2785</v>
      </c>
      <c r="E245" s="1118" t="s">
        <v>704</v>
      </c>
      <c r="F245" s="1119" t="str">
        <f t="shared" si="31"/>
        <v>千木病院３階東</v>
      </c>
      <c r="G245" s="1119">
        <f t="shared" si="32"/>
        <v>247</v>
      </c>
      <c r="H245" s="1120" t="s">
        <v>2684</v>
      </c>
      <c r="I245" s="1118" t="s">
        <v>2716</v>
      </c>
      <c r="J245" s="1118">
        <v>48</v>
      </c>
      <c r="K245" s="1118">
        <v>48</v>
      </c>
      <c r="L245" s="1118">
        <v>41</v>
      </c>
      <c r="M245" s="1118">
        <v>47</v>
      </c>
      <c r="N245" s="1118">
        <v>16803</v>
      </c>
      <c r="O245" s="1118">
        <v>47</v>
      </c>
      <c r="P245" s="1121">
        <f t="shared" si="36"/>
        <v>46.035616438356165</v>
      </c>
      <c r="Q245" s="1122">
        <f t="shared" si="37"/>
        <v>0.95907534246575343</v>
      </c>
      <c r="R245" s="1123">
        <f t="shared" si="38"/>
        <v>357.51063829787233</v>
      </c>
      <c r="S245" s="1118">
        <v>0</v>
      </c>
      <c r="T245" s="1122">
        <v>0</v>
      </c>
      <c r="U245" s="1118">
        <v>0</v>
      </c>
      <c r="V245" s="1122">
        <f t="shared" si="35"/>
        <v>0</v>
      </c>
      <c r="W245" s="1124"/>
      <c r="X245" s="1117">
        <v>0</v>
      </c>
      <c r="Z245" s="1100" t="s">
        <v>3103</v>
      </c>
      <c r="AA245" s="1100">
        <v>240</v>
      </c>
      <c r="AB245" s="1100">
        <f t="shared" si="33"/>
        <v>1</v>
      </c>
    </row>
    <row r="246" spans="1:28" ht="15" customHeight="1">
      <c r="A246" s="1117" t="s">
        <v>296</v>
      </c>
      <c r="B246" s="1125"/>
      <c r="C246" s="1118" t="s">
        <v>1065</v>
      </c>
      <c r="D246" s="1118" t="s">
        <v>2785</v>
      </c>
      <c r="E246" s="1118" t="s">
        <v>703</v>
      </c>
      <c r="F246" s="1119" t="str">
        <f t="shared" si="31"/>
        <v>千木病院３階西</v>
      </c>
      <c r="G246" s="1119">
        <f t="shared" si="32"/>
        <v>248</v>
      </c>
      <c r="H246" s="1120" t="s">
        <v>2684</v>
      </c>
      <c r="I246" s="1118" t="s">
        <v>2716</v>
      </c>
      <c r="J246" s="1118">
        <v>52</v>
      </c>
      <c r="K246" s="1118">
        <v>52</v>
      </c>
      <c r="L246" s="1118">
        <v>45</v>
      </c>
      <c r="M246" s="1118">
        <v>74</v>
      </c>
      <c r="N246" s="1118">
        <v>17898</v>
      </c>
      <c r="O246" s="1118">
        <v>68</v>
      </c>
      <c r="P246" s="1121">
        <f t="shared" si="36"/>
        <v>49.035616438356165</v>
      </c>
      <c r="Q246" s="1122">
        <f t="shared" si="37"/>
        <v>0.94299262381454163</v>
      </c>
      <c r="R246" s="1123">
        <f t="shared" si="38"/>
        <v>252.08450704225353</v>
      </c>
      <c r="S246" s="1118">
        <v>0</v>
      </c>
      <c r="T246" s="1122">
        <v>0</v>
      </c>
      <c r="U246" s="1118">
        <v>4</v>
      </c>
      <c r="V246" s="1122">
        <f t="shared" si="35"/>
        <v>5.4054054054054057E-2</v>
      </c>
      <c r="W246" s="1124"/>
      <c r="X246" s="1117">
        <v>0</v>
      </c>
      <c r="Z246" s="1100" t="s">
        <v>2917</v>
      </c>
      <c r="AA246" s="1100">
        <v>241</v>
      </c>
      <c r="AB246" s="1100">
        <f t="shared" si="33"/>
        <v>1</v>
      </c>
    </row>
    <row r="247" spans="1:28" ht="15" customHeight="1">
      <c r="A247" s="1117" t="s">
        <v>296</v>
      </c>
      <c r="B247" s="1125"/>
      <c r="C247" s="1118" t="s">
        <v>1065</v>
      </c>
      <c r="D247" s="1118" t="s">
        <v>2785</v>
      </c>
      <c r="E247" s="1118" t="s">
        <v>702</v>
      </c>
      <c r="F247" s="1119" t="str">
        <f t="shared" si="31"/>
        <v>千木病院２階東</v>
      </c>
      <c r="G247" s="1119">
        <f t="shared" si="32"/>
        <v>249</v>
      </c>
      <c r="H247" s="1120" t="s">
        <v>2684</v>
      </c>
      <c r="I247" s="1118" t="s">
        <v>2716</v>
      </c>
      <c r="J247" s="1118">
        <v>48</v>
      </c>
      <c r="K247" s="1118">
        <v>48</v>
      </c>
      <c r="L247" s="1118">
        <v>43</v>
      </c>
      <c r="M247" s="1118">
        <v>47</v>
      </c>
      <c r="N247" s="1118">
        <v>16965</v>
      </c>
      <c r="O247" s="1118">
        <v>44</v>
      </c>
      <c r="P247" s="1121">
        <f t="shared" si="36"/>
        <v>46.479452054794521</v>
      </c>
      <c r="Q247" s="1122">
        <f t="shared" si="37"/>
        <v>0.96832191780821919</v>
      </c>
      <c r="R247" s="1123">
        <f t="shared" si="38"/>
        <v>372.85714285714283</v>
      </c>
      <c r="S247" s="1118">
        <v>0</v>
      </c>
      <c r="T247" s="1122">
        <v>0</v>
      </c>
      <c r="U247" s="1118">
        <v>3</v>
      </c>
      <c r="V247" s="1122">
        <f t="shared" si="35"/>
        <v>6.3829787234042548E-2</v>
      </c>
      <c r="W247" s="1124"/>
      <c r="X247" s="1117">
        <v>0</v>
      </c>
      <c r="Z247" s="1100" t="s">
        <v>3063</v>
      </c>
      <c r="AA247" s="1100">
        <v>242</v>
      </c>
      <c r="AB247" s="1100">
        <f t="shared" si="33"/>
        <v>1</v>
      </c>
    </row>
    <row r="248" spans="1:28" ht="15" customHeight="1">
      <c r="A248" s="1117" t="s">
        <v>296</v>
      </c>
      <c r="B248" s="1125"/>
      <c r="C248" s="1126" t="s">
        <v>1065</v>
      </c>
      <c r="D248" s="1127" t="s">
        <v>710</v>
      </c>
      <c r="E248" s="1127" t="s">
        <v>373</v>
      </c>
      <c r="F248" s="1119" t="str">
        <f t="shared" si="31"/>
        <v>石野病院療養病棟</v>
      </c>
      <c r="G248" s="1119">
        <f t="shared" si="32"/>
        <v>250</v>
      </c>
      <c r="H248" s="1128" t="s">
        <v>2689</v>
      </c>
      <c r="I248" s="1129"/>
      <c r="J248" s="1132">
        <v>60</v>
      </c>
      <c r="K248" s="1132">
        <v>60</v>
      </c>
      <c r="L248" s="1132">
        <v>0</v>
      </c>
      <c r="M248" s="1132">
        <v>82</v>
      </c>
      <c r="N248" s="1132">
        <v>21149</v>
      </c>
      <c r="O248" s="1132">
        <v>81</v>
      </c>
      <c r="P248" s="1121">
        <f t="shared" si="36"/>
        <v>57.942465753424656</v>
      </c>
      <c r="Q248" s="1144">
        <f t="shared" si="37"/>
        <v>0.96570776255707758</v>
      </c>
      <c r="R248" s="1145">
        <f t="shared" si="38"/>
        <v>259.49693251533745</v>
      </c>
      <c r="S248" s="1146">
        <v>0</v>
      </c>
      <c r="T248" s="1130">
        <v>0</v>
      </c>
      <c r="U248" s="1146">
        <v>0</v>
      </c>
      <c r="V248" s="1130">
        <v>0</v>
      </c>
      <c r="W248" s="1149"/>
      <c r="X248" s="1117">
        <v>0</v>
      </c>
      <c r="Z248" s="1100" t="s">
        <v>3064</v>
      </c>
      <c r="AA248" s="1100">
        <v>243</v>
      </c>
      <c r="AB248" s="1100">
        <f t="shared" si="33"/>
        <v>1</v>
      </c>
    </row>
    <row r="249" spans="1:28" ht="15" customHeight="1">
      <c r="A249" s="1117" t="s">
        <v>296</v>
      </c>
      <c r="B249" s="1132"/>
      <c r="C249" s="1126" t="s">
        <v>1065</v>
      </c>
      <c r="D249" s="1127" t="s">
        <v>26</v>
      </c>
      <c r="E249" s="1127" t="s">
        <v>373</v>
      </c>
      <c r="F249" s="1119" t="str">
        <f t="shared" si="31"/>
        <v>すずみが丘病院療養病棟</v>
      </c>
      <c r="G249" s="1119">
        <f t="shared" si="32"/>
        <v>251</v>
      </c>
      <c r="H249" s="1128" t="s">
        <v>2684</v>
      </c>
      <c r="I249" s="1129" t="s">
        <v>2716</v>
      </c>
      <c r="J249" s="1132">
        <v>60</v>
      </c>
      <c r="K249" s="1132">
        <v>49</v>
      </c>
      <c r="L249" s="1132">
        <v>36</v>
      </c>
      <c r="M249" s="1132">
        <v>135</v>
      </c>
      <c r="N249" s="1132">
        <v>15417</v>
      </c>
      <c r="O249" s="1132">
        <v>137</v>
      </c>
      <c r="P249" s="1147">
        <f t="shared" si="36"/>
        <v>42.238356164383561</v>
      </c>
      <c r="Q249" s="1144">
        <f t="shared" si="37"/>
        <v>0.70397260273972606</v>
      </c>
      <c r="R249" s="1145">
        <f t="shared" si="38"/>
        <v>113.36029411764706</v>
      </c>
      <c r="S249" s="1118">
        <v>0</v>
      </c>
      <c r="T249" s="1130">
        <v>0</v>
      </c>
      <c r="U249" s="1146">
        <v>11</v>
      </c>
      <c r="V249" s="1130">
        <f t="shared" ref="V249:V259" si="39">U249/M249</f>
        <v>8.1481481481481488E-2</v>
      </c>
      <c r="W249" s="1131"/>
      <c r="X249" s="1117">
        <v>0</v>
      </c>
      <c r="Z249" s="1100" t="s">
        <v>3065</v>
      </c>
      <c r="AA249" s="1100">
        <v>244</v>
      </c>
      <c r="AB249" s="1100">
        <f t="shared" si="33"/>
        <v>1</v>
      </c>
    </row>
    <row r="250" spans="1:28" ht="15" customHeight="1">
      <c r="A250" s="1117" t="s">
        <v>296</v>
      </c>
      <c r="B250" s="1152"/>
      <c r="C250" s="1126" t="s">
        <v>1065</v>
      </c>
      <c r="D250" s="1127" t="s">
        <v>1385</v>
      </c>
      <c r="E250" s="1127" t="s">
        <v>1894</v>
      </c>
      <c r="F250" s="1119" t="str">
        <f t="shared" si="31"/>
        <v>金沢古府記念病院新館４階病棟（医療療養病棟）</v>
      </c>
      <c r="G250" s="1119">
        <f t="shared" si="32"/>
        <v>252</v>
      </c>
      <c r="H250" s="1128" t="s">
        <v>2684</v>
      </c>
      <c r="I250" s="1129"/>
      <c r="J250" s="1132">
        <v>40</v>
      </c>
      <c r="K250" s="1132">
        <v>40</v>
      </c>
      <c r="L250" s="1132">
        <v>0</v>
      </c>
      <c r="M250" s="1132">
        <v>35</v>
      </c>
      <c r="N250" s="1132">
        <v>14457</v>
      </c>
      <c r="O250" s="1132">
        <v>31</v>
      </c>
      <c r="P250" s="1147">
        <f t="shared" si="36"/>
        <v>39.608219178082194</v>
      </c>
      <c r="Q250" s="1144">
        <f t="shared" si="37"/>
        <v>0.99020547945205484</v>
      </c>
      <c r="R250" s="1145">
        <f t="shared" si="38"/>
        <v>438.09090909090907</v>
      </c>
      <c r="S250" s="1132">
        <v>0</v>
      </c>
      <c r="T250" s="1130">
        <v>0</v>
      </c>
      <c r="U250" s="1132">
        <v>35</v>
      </c>
      <c r="V250" s="1122">
        <f t="shared" si="39"/>
        <v>1</v>
      </c>
      <c r="W250" s="1131"/>
      <c r="X250" s="1117">
        <v>0</v>
      </c>
      <c r="Z250" s="1100" t="s">
        <v>3066</v>
      </c>
      <c r="AA250" s="1100">
        <v>245</v>
      </c>
      <c r="AB250" s="1100">
        <f t="shared" si="33"/>
        <v>1</v>
      </c>
    </row>
    <row r="251" spans="1:28" ht="15" customHeight="1">
      <c r="A251" s="1117"/>
      <c r="B251" s="1132"/>
      <c r="C251" s="1183" t="s">
        <v>1201</v>
      </c>
      <c r="D251" s="1184" t="s">
        <v>713</v>
      </c>
      <c r="E251" s="1184" t="s">
        <v>350</v>
      </c>
      <c r="F251" s="1119" t="str">
        <f t="shared" si="31"/>
        <v>中田内科病院病棟</v>
      </c>
      <c r="G251" s="1119">
        <f t="shared" si="32"/>
        <v>253</v>
      </c>
      <c r="H251" s="1185" t="s">
        <v>2684</v>
      </c>
      <c r="I251" s="1186" t="s">
        <v>2716</v>
      </c>
      <c r="J251" s="1118">
        <v>35</v>
      </c>
      <c r="K251" s="1146">
        <v>34</v>
      </c>
      <c r="L251" s="1146">
        <v>25</v>
      </c>
      <c r="M251" s="1146">
        <v>35</v>
      </c>
      <c r="N251" s="1146">
        <v>7251</v>
      </c>
      <c r="O251" s="1146">
        <v>33</v>
      </c>
      <c r="P251" s="1121">
        <f t="shared" si="36"/>
        <v>19.865753424657534</v>
      </c>
      <c r="Q251" s="1122">
        <f t="shared" si="37"/>
        <v>0.56759295499021523</v>
      </c>
      <c r="R251" s="1228">
        <f t="shared" si="38"/>
        <v>213.26470588235293</v>
      </c>
      <c r="S251" s="1146">
        <v>0</v>
      </c>
      <c r="T251" s="1130">
        <v>0</v>
      </c>
      <c r="U251" s="1146">
        <v>0</v>
      </c>
      <c r="V251" s="1130">
        <f t="shared" si="39"/>
        <v>0</v>
      </c>
      <c r="W251" s="1131"/>
      <c r="X251" s="1117"/>
      <c r="Z251" s="1100" t="s">
        <v>3067</v>
      </c>
      <c r="AA251" s="1100">
        <v>246</v>
      </c>
      <c r="AB251" s="1100">
        <f t="shared" si="33"/>
        <v>1</v>
      </c>
    </row>
    <row r="252" spans="1:28" ht="15" customHeight="1">
      <c r="A252" s="1117" t="s">
        <v>296</v>
      </c>
      <c r="B252" s="1213"/>
      <c r="C252" s="1213" t="s">
        <v>1201</v>
      </c>
      <c r="D252" s="1213" t="s">
        <v>2786</v>
      </c>
      <c r="E252" s="1213" t="s">
        <v>718</v>
      </c>
      <c r="F252" s="1119" t="str">
        <f t="shared" si="31"/>
        <v>二ツ屋病院西病棟（医療保険）</v>
      </c>
      <c r="G252" s="1119">
        <f t="shared" si="32"/>
        <v>254</v>
      </c>
      <c r="H252" s="1221" t="s">
        <v>2684</v>
      </c>
      <c r="I252" s="1213"/>
      <c r="J252" s="1213">
        <v>48</v>
      </c>
      <c r="K252" s="1213">
        <v>40</v>
      </c>
      <c r="L252" s="1213">
        <v>34</v>
      </c>
      <c r="M252" s="1213">
        <v>68</v>
      </c>
      <c r="N252" s="1213">
        <v>13974</v>
      </c>
      <c r="O252" s="1213">
        <v>68</v>
      </c>
      <c r="P252" s="1226">
        <f t="shared" si="36"/>
        <v>38.284931506849318</v>
      </c>
      <c r="Q252" s="1227">
        <f t="shared" si="37"/>
        <v>0.79760273972602735</v>
      </c>
      <c r="R252" s="1229">
        <f t="shared" si="38"/>
        <v>205.5</v>
      </c>
      <c r="S252" s="1213">
        <v>16</v>
      </c>
      <c r="T252" s="1227">
        <v>0</v>
      </c>
      <c r="U252" s="1213">
        <v>7</v>
      </c>
      <c r="V252" s="1227">
        <f t="shared" si="39"/>
        <v>0.10294117647058823</v>
      </c>
      <c r="W252" s="1232"/>
      <c r="X252" s="1117">
        <v>0</v>
      </c>
      <c r="Z252" s="1100" t="s">
        <v>3068</v>
      </c>
      <c r="AA252" s="1100">
        <v>247</v>
      </c>
      <c r="AB252" s="1100">
        <f t="shared" si="33"/>
        <v>1</v>
      </c>
    </row>
    <row r="253" spans="1:28" ht="15" customHeight="1">
      <c r="A253" s="1117" t="s">
        <v>296</v>
      </c>
      <c r="B253" s="1152"/>
      <c r="C253" s="1118" t="s">
        <v>1201</v>
      </c>
      <c r="D253" s="1118" t="s">
        <v>2786</v>
      </c>
      <c r="E253" s="1118" t="s">
        <v>717</v>
      </c>
      <c r="F253" s="1119" t="str">
        <f t="shared" si="31"/>
        <v>二ツ屋病院南病棟（医療保険）</v>
      </c>
      <c r="G253" s="1119">
        <f t="shared" si="32"/>
        <v>255</v>
      </c>
      <c r="H253" s="1120" t="s">
        <v>2684</v>
      </c>
      <c r="I253" s="1118"/>
      <c r="J253" s="1118">
        <v>36</v>
      </c>
      <c r="K253" s="1118">
        <v>36</v>
      </c>
      <c r="L253" s="1118">
        <v>28</v>
      </c>
      <c r="M253" s="1118">
        <v>57</v>
      </c>
      <c r="N253" s="1118">
        <v>12567</v>
      </c>
      <c r="O253" s="1118">
        <v>59</v>
      </c>
      <c r="P253" s="1121">
        <f t="shared" si="36"/>
        <v>34.43013698630137</v>
      </c>
      <c r="Q253" s="1122">
        <f t="shared" si="37"/>
        <v>0.95639269406392691</v>
      </c>
      <c r="R253" s="1123">
        <f t="shared" si="38"/>
        <v>216.67241379310346</v>
      </c>
      <c r="S253" s="1118">
        <v>21</v>
      </c>
      <c r="T253" s="1122">
        <v>0</v>
      </c>
      <c r="U253" s="1118">
        <v>6</v>
      </c>
      <c r="V253" s="1122">
        <f t="shared" si="39"/>
        <v>0.10526315789473684</v>
      </c>
      <c r="W253" s="1124"/>
      <c r="X253" s="1117">
        <v>0</v>
      </c>
      <c r="Z253" s="1100" t="s">
        <v>3069</v>
      </c>
      <c r="AA253" s="1100">
        <v>248</v>
      </c>
      <c r="AB253" s="1100">
        <f t="shared" si="33"/>
        <v>1</v>
      </c>
    </row>
    <row r="254" spans="1:28" ht="15" customHeight="1">
      <c r="A254" s="1117" t="s">
        <v>296</v>
      </c>
      <c r="B254" s="1125"/>
      <c r="C254" s="1118" t="s">
        <v>1201</v>
      </c>
      <c r="D254" s="1118" t="s">
        <v>2786</v>
      </c>
      <c r="E254" s="1118" t="s">
        <v>716</v>
      </c>
      <c r="F254" s="1119" t="str">
        <f t="shared" si="31"/>
        <v>二ツ屋病院東病棟２階（医療保険）</v>
      </c>
      <c r="G254" s="1119">
        <f t="shared" si="32"/>
        <v>256</v>
      </c>
      <c r="H254" s="1120" t="s">
        <v>2684</v>
      </c>
      <c r="I254" s="1118"/>
      <c r="J254" s="1118">
        <v>54</v>
      </c>
      <c r="K254" s="1118">
        <v>54</v>
      </c>
      <c r="L254" s="1118">
        <v>47</v>
      </c>
      <c r="M254" s="1118">
        <v>87</v>
      </c>
      <c r="N254" s="1118">
        <v>18854</v>
      </c>
      <c r="O254" s="1118">
        <v>89</v>
      </c>
      <c r="P254" s="1121">
        <f t="shared" si="36"/>
        <v>51.654794520547945</v>
      </c>
      <c r="Q254" s="1122">
        <f t="shared" si="37"/>
        <v>0.95657026889903607</v>
      </c>
      <c r="R254" s="1123">
        <f t="shared" si="38"/>
        <v>214.25</v>
      </c>
      <c r="S254" s="1118">
        <v>22</v>
      </c>
      <c r="T254" s="1122">
        <v>0</v>
      </c>
      <c r="U254" s="1118">
        <v>24</v>
      </c>
      <c r="V254" s="1122">
        <f t="shared" si="39"/>
        <v>0.27586206896551724</v>
      </c>
      <c r="W254" s="1124"/>
      <c r="X254" s="1117">
        <v>0</v>
      </c>
      <c r="Z254" s="1100" t="s">
        <v>3070</v>
      </c>
      <c r="AA254" s="1100">
        <v>249</v>
      </c>
      <c r="AB254" s="1100">
        <f t="shared" si="33"/>
        <v>1</v>
      </c>
    </row>
    <row r="255" spans="1:28" ht="15" customHeight="1">
      <c r="A255" s="1117" t="s">
        <v>296</v>
      </c>
      <c r="B255" s="1125"/>
      <c r="C255" s="1118" t="s">
        <v>1218</v>
      </c>
      <c r="D255" s="1118" t="s">
        <v>2787</v>
      </c>
      <c r="E255" s="1118" t="s">
        <v>362</v>
      </c>
      <c r="F255" s="1119" t="str">
        <f t="shared" si="31"/>
        <v>みずほ病院2病棟</v>
      </c>
      <c r="G255" s="1119">
        <f t="shared" si="32"/>
        <v>257</v>
      </c>
      <c r="H255" s="1120" t="s">
        <v>2684</v>
      </c>
      <c r="I255" s="1118" t="s">
        <v>2716</v>
      </c>
      <c r="J255" s="1118">
        <v>39</v>
      </c>
      <c r="K255" s="1118">
        <v>39</v>
      </c>
      <c r="L255" s="1118">
        <v>30</v>
      </c>
      <c r="M255" s="1118">
        <v>95</v>
      </c>
      <c r="N255" s="1118">
        <v>12786</v>
      </c>
      <c r="O255" s="1118">
        <v>95</v>
      </c>
      <c r="P255" s="1121">
        <f t="shared" si="36"/>
        <v>35.030136986301372</v>
      </c>
      <c r="Q255" s="1122">
        <f t="shared" si="37"/>
        <v>0.8982086406743941</v>
      </c>
      <c r="R255" s="1123">
        <f t="shared" si="38"/>
        <v>134.58947368421053</v>
      </c>
      <c r="S255" s="1118">
        <v>0</v>
      </c>
      <c r="T255" s="1122">
        <v>0</v>
      </c>
      <c r="U255" s="1118">
        <v>0</v>
      </c>
      <c r="V255" s="1122">
        <f t="shared" si="39"/>
        <v>0</v>
      </c>
      <c r="W255" s="1124"/>
      <c r="X255" s="1117">
        <v>0</v>
      </c>
      <c r="Z255" s="1100" t="s">
        <v>2918</v>
      </c>
      <c r="AA255" s="1100">
        <v>250</v>
      </c>
      <c r="AB255" s="1100">
        <f t="shared" si="33"/>
        <v>1</v>
      </c>
    </row>
    <row r="256" spans="1:28" ht="15" customHeight="1">
      <c r="A256" s="1117" t="s">
        <v>296</v>
      </c>
      <c r="B256" s="1125"/>
      <c r="C256" s="1126" t="s">
        <v>1218</v>
      </c>
      <c r="D256" s="1127" t="s">
        <v>2787</v>
      </c>
      <c r="E256" s="1127" t="s">
        <v>317</v>
      </c>
      <c r="F256" s="1119" t="str">
        <f t="shared" si="31"/>
        <v>みずほ病院1病棟</v>
      </c>
      <c r="G256" s="1119">
        <f t="shared" si="32"/>
        <v>258</v>
      </c>
      <c r="H256" s="1128" t="s">
        <v>2684</v>
      </c>
      <c r="I256" s="1129" t="s">
        <v>2716</v>
      </c>
      <c r="J256" s="1132">
        <v>40</v>
      </c>
      <c r="K256" s="1132">
        <v>40</v>
      </c>
      <c r="L256" s="1132">
        <v>30</v>
      </c>
      <c r="M256" s="1132">
        <v>109</v>
      </c>
      <c r="N256" s="1132">
        <v>12818</v>
      </c>
      <c r="O256" s="1132">
        <v>110</v>
      </c>
      <c r="P256" s="1147">
        <f t="shared" si="36"/>
        <v>35.11780821917808</v>
      </c>
      <c r="Q256" s="1144">
        <f t="shared" si="37"/>
        <v>0.8779452054794521</v>
      </c>
      <c r="R256" s="1145">
        <f t="shared" si="38"/>
        <v>117.05936073059361</v>
      </c>
      <c r="S256" s="1132">
        <v>0</v>
      </c>
      <c r="T256" s="1178">
        <v>0</v>
      </c>
      <c r="U256" s="1132">
        <v>0</v>
      </c>
      <c r="V256" s="1122">
        <f t="shared" si="39"/>
        <v>0</v>
      </c>
      <c r="W256" s="1179"/>
      <c r="X256" s="1117">
        <v>0</v>
      </c>
      <c r="Z256" s="1100" t="s">
        <v>2919</v>
      </c>
      <c r="AA256" s="1100">
        <v>251</v>
      </c>
      <c r="AB256" s="1100">
        <f t="shared" si="33"/>
        <v>1</v>
      </c>
    </row>
    <row r="257" spans="1:28" ht="15" customHeight="1">
      <c r="A257" s="1117" t="s">
        <v>296</v>
      </c>
      <c r="B257" s="1132"/>
      <c r="C257" s="1183" t="s">
        <v>1224</v>
      </c>
      <c r="D257" s="1184" t="s">
        <v>38</v>
      </c>
      <c r="E257" s="1184" t="s">
        <v>317</v>
      </c>
      <c r="F257" s="1119" t="str">
        <f t="shared" si="31"/>
        <v>内灘温泉病院1病棟</v>
      </c>
      <c r="G257" s="1119">
        <f t="shared" si="32"/>
        <v>259</v>
      </c>
      <c r="H257" s="1185" t="s">
        <v>2684</v>
      </c>
      <c r="I257" s="1186"/>
      <c r="J257" s="1118">
        <v>40</v>
      </c>
      <c r="K257" s="1146">
        <v>40</v>
      </c>
      <c r="L257" s="1146">
        <v>0</v>
      </c>
      <c r="M257" s="1146">
        <v>35</v>
      </c>
      <c r="N257" s="1146">
        <v>13945</v>
      </c>
      <c r="O257" s="1146">
        <v>36</v>
      </c>
      <c r="P257" s="1121">
        <f t="shared" si="36"/>
        <v>38.205479452054796</v>
      </c>
      <c r="Q257" s="1122">
        <f t="shared" si="37"/>
        <v>0.95513698630136989</v>
      </c>
      <c r="R257" s="1228">
        <f t="shared" si="38"/>
        <v>392.81690140845069</v>
      </c>
      <c r="S257" s="1146">
        <v>0</v>
      </c>
      <c r="T257" s="1130">
        <v>0</v>
      </c>
      <c r="U257" s="1146">
        <v>0</v>
      </c>
      <c r="V257" s="1130">
        <f t="shared" si="39"/>
        <v>0</v>
      </c>
      <c r="W257" s="1131"/>
      <c r="X257" s="1117">
        <v>0</v>
      </c>
      <c r="Z257" s="1100" t="s">
        <v>2920</v>
      </c>
      <c r="AA257" s="1100">
        <v>252</v>
      </c>
      <c r="AB257" s="1100">
        <f t="shared" si="33"/>
        <v>1</v>
      </c>
    </row>
    <row r="258" spans="1:28" ht="15" customHeight="1">
      <c r="A258" s="1117" t="s">
        <v>296</v>
      </c>
      <c r="B258" s="1152"/>
      <c r="C258" s="1118" t="s">
        <v>1224</v>
      </c>
      <c r="D258" s="1118" t="s">
        <v>38</v>
      </c>
      <c r="E258" s="1118" t="s">
        <v>362</v>
      </c>
      <c r="F258" s="1119" t="str">
        <f t="shared" si="31"/>
        <v>内灘温泉病院2病棟</v>
      </c>
      <c r="G258" s="1119">
        <f t="shared" si="32"/>
        <v>260</v>
      </c>
      <c r="H258" s="1120" t="s">
        <v>2684</v>
      </c>
      <c r="I258" s="1118"/>
      <c r="J258" s="1118">
        <v>40</v>
      </c>
      <c r="K258" s="1118">
        <v>40</v>
      </c>
      <c r="L258" s="1118">
        <v>0</v>
      </c>
      <c r="M258" s="1118">
        <v>34</v>
      </c>
      <c r="N258" s="1118">
        <v>14256</v>
      </c>
      <c r="O258" s="1118">
        <v>34</v>
      </c>
      <c r="P258" s="1121">
        <f t="shared" si="36"/>
        <v>39.057534246575344</v>
      </c>
      <c r="Q258" s="1122">
        <f t="shared" si="37"/>
        <v>0.97643835616438357</v>
      </c>
      <c r="R258" s="1123">
        <f t="shared" si="38"/>
        <v>419.29411764705884</v>
      </c>
      <c r="S258" s="1118">
        <v>0</v>
      </c>
      <c r="T258" s="1122">
        <v>0</v>
      </c>
      <c r="U258" s="1118">
        <v>0</v>
      </c>
      <c r="V258" s="1122">
        <f t="shared" si="39"/>
        <v>0</v>
      </c>
      <c r="W258" s="1124"/>
      <c r="X258" s="1117">
        <v>0</v>
      </c>
      <c r="Z258" s="1100" t="s">
        <v>2921</v>
      </c>
      <c r="AA258" s="1100">
        <v>253</v>
      </c>
      <c r="AB258" s="1100">
        <f t="shared" si="33"/>
        <v>1</v>
      </c>
    </row>
    <row r="259" spans="1:28" ht="15" customHeight="1">
      <c r="A259" s="1117" t="s">
        <v>282</v>
      </c>
      <c r="B259" s="1162" t="s">
        <v>383</v>
      </c>
      <c r="C259" s="1155" t="s">
        <v>1065</v>
      </c>
      <c r="D259" s="1155" t="s">
        <v>2777</v>
      </c>
      <c r="E259" s="1155" t="s">
        <v>661</v>
      </c>
      <c r="F259" s="1119" t="str">
        <f t="shared" ref="F259:F312" si="40">D259&amp;E259</f>
        <v>敬愛病院本館2.3F</v>
      </c>
      <c r="G259" s="1119">
        <f t="shared" ref="G259:G312" si="41">VLOOKUP(F259,$Z$6:$AA$313,2,0)</f>
        <v>261</v>
      </c>
      <c r="H259" s="1156" t="s">
        <v>2684</v>
      </c>
      <c r="I259" s="1155"/>
      <c r="J259" s="1155">
        <v>60</v>
      </c>
      <c r="K259" s="1155">
        <v>47</v>
      </c>
      <c r="L259" s="1155">
        <v>0</v>
      </c>
      <c r="M259" s="1155">
        <v>17</v>
      </c>
      <c r="N259" s="1155">
        <v>14786</v>
      </c>
      <c r="O259" s="1155">
        <v>34</v>
      </c>
      <c r="P259" s="1157">
        <f t="shared" si="36"/>
        <v>40.509589041095893</v>
      </c>
      <c r="Q259" s="1158">
        <f t="shared" si="37"/>
        <v>0.67515981735159813</v>
      </c>
      <c r="R259" s="1159">
        <f t="shared" si="38"/>
        <v>579.84313725490199</v>
      </c>
      <c r="S259" s="1155">
        <v>0</v>
      </c>
      <c r="T259" s="1158">
        <v>0</v>
      </c>
      <c r="U259" s="1155">
        <v>0</v>
      </c>
      <c r="V259" s="1158">
        <f t="shared" si="39"/>
        <v>0</v>
      </c>
      <c r="W259" s="1161"/>
      <c r="X259" s="1117">
        <v>0</v>
      </c>
      <c r="Z259" s="1100" t="s">
        <v>3096</v>
      </c>
      <c r="AA259" s="1100">
        <v>254</v>
      </c>
      <c r="AB259" s="1100">
        <f t="shared" si="33"/>
        <v>1</v>
      </c>
    </row>
    <row r="260" spans="1:28" ht="15" customHeight="1">
      <c r="A260" s="1117"/>
      <c r="B260" s="1162"/>
      <c r="C260" s="1155" t="s">
        <v>1065</v>
      </c>
      <c r="D260" s="1155" t="s">
        <v>2777</v>
      </c>
      <c r="E260" s="1155" t="s">
        <v>722</v>
      </c>
      <c r="F260" s="1119" t="str">
        <f t="shared" si="40"/>
        <v>敬愛病院本館4.5F</v>
      </c>
      <c r="G260" s="1119">
        <f t="shared" si="41"/>
        <v>262</v>
      </c>
      <c r="H260" s="1156" t="s">
        <v>2684</v>
      </c>
      <c r="I260" s="1155"/>
      <c r="J260" s="1155">
        <v>60</v>
      </c>
      <c r="K260" s="1155">
        <v>0</v>
      </c>
      <c r="L260" s="1155">
        <v>0</v>
      </c>
      <c r="M260" s="1155">
        <v>0</v>
      </c>
      <c r="N260" s="1155">
        <v>0</v>
      </c>
      <c r="O260" s="1155">
        <v>0</v>
      </c>
      <c r="P260" s="1157">
        <f t="shared" si="36"/>
        <v>0</v>
      </c>
      <c r="Q260" s="1158">
        <f t="shared" si="37"/>
        <v>0</v>
      </c>
      <c r="R260" s="1159">
        <v>0</v>
      </c>
      <c r="S260" s="1155">
        <v>0</v>
      </c>
      <c r="T260" s="1158">
        <v>0</v>
      </c>
      <c r="U260" s="1155">
        <v>0</v>
      </c>
      <c r="V260" s="1160">
        <v>0</v>
      </c>
      <c r="W260" s="1161"/>
      <c r="X260" s="1117"/>
      <c r="Z260" s="1100" t="s">
        <v>3097</v>
      </c>
      <c r="AA260" s="1100">
        <v>255</v>
      </c>
      <c r="AB260" s="1100">
        <f t="shared" si="33"/>
        <v>1</v>
      </c>
    </row>
    <row r="261" spans="1:28" ht="15" customHeight="1">
      <c r="A261" s="1117" t="s">
        <v>296</v>
      </c>
      <c r="B261" s="1125"/>
      <c r="C261" s="1118" t="s">
        <v>1065</v>
      </c>
      <c r="D261" s="1118" t="s">
        <v>2782</v>
      </c>
      <c r="E261" s="1118" t="s">
        <v>680</v>
      </c>
      <c r="F261" s="1119" t="str">
        <f t="shared" si="40"/>
        <v>大手町病院6病棟（新4）</v>
      </c>
      <c r="G261" s="1119">
        <f t="shared" si="41"/>
        <v>263</v>
      </c>
      <c r="H261" s="1120" t="s">
        <v>2684</v>
      </c>
      <c r="I261" s="1118"/>
      <c r="J261" s="1118">
        <v>20</v>
      </c>
      <c r="K261" s="1118">
        <v>20</v>
      </c>
      <c r="L261" s="1118">
        <v>0</v>
      </c>
      <c r="M261" s="1118">
        <v>4</v>
      </c>
      <c r="N261" s="1118">
        <v>191</v>
      </c>
      <c r="O261" s="1118">
        <v>1</v>
      </c>
      <c r="P261" s="1121">
        <f t="shared" si="36"/>
        <v>0.52328767123287667</v>
      </c>
      <c r="Q261" s="1122">
        <f t="shared" si="37"/>
        <v>2.6164383561643835E-2</v>
      </c>
      <c r="R261" s="1123">
        <f>N261/((M261+O261)/2)</f>
        <v>76.400000000000006</v>
      </c>
      <c r="S261" s="1118">
        <v>0</v>
      </c>
      <c r="T261" s="1122">
        <v>0</v>
      </c>
      <c r="U261" s="1118">
        <v>0</v>
      </c>
      <c r="V261" s="1122">
        <f>U261/M261</f>
        <v>0</v>
      </c>
      <c r="W261" s="1124"/>
      <c r="X261" s="1117">
        <v>0</v>
      </c>
      <c r="Z261" s="1100" t="s">
        <v>3098</v>
      </c>
      <c r="AA261" s="1100">
        <v>256</v>
      </c>
      <c r="AB261" s="1100">
        <f t="shared" si="33"/>
        <v>1</v>
      </c>
    </row>
    <row r="262" spans="1:28" ht="15" customHeight="1">
      <c r="A262" s="1117" t="s">
        <v>296</v>
      </c>
      <c r="B262" s="1125"/>
      <c r="C262" s="1118" t="s">
        <v>1065</v>
      </c>
      <c r="D262" s="1118" t="s">
        <v>2782</v>
      </c>
      <c r="E262" s="1118" t="s">
        <v>679</v>
      </c>
      <c r="F262" s="1119" t="str">
        <f t="shared" si="40"/>
        <v>大手町病院6病棟（新3）</v>
      </c>
      <c r="G262" s="1119">
        <f t="shared" si="41"/>
        <v>264</v>
      </c>
      <c r="H262" s="1120" t="s">
        <v>2684</v>
      </c>
      <c r="I262" s="1118"/>
      <c r="J262" s="1118">
        <v>20</v>
      </c>
      <c r="K262" s="1118">
        <v>20</v>
      </c>
      <c r="L262" s="1118">
        <v>0</v>
      </c>
      <c r="M262" s="1118">
        <v>25</v>
      </c>
      <c r="N262" s="1118">
        <v>199</v>
      </c>
      <c r="O262" s="1118">
        <v>18</v>
      </c>
      <c r="P262" s="1121">
        <f t="shared" si="36"/>
        <v>0.54520547945205478</v>
      </c>
      <c r="Q262" s="1122">
        <f t="shared" si="37"/>
        <v>2.7260273972602739E-2</v>
      </c>
      <c r="R262" s="1123">
        <f>N262/((M262+O262)/2)</f>
        <v>9.2558139534883725</v>
      </c>
      <c r="S262" s="1118">
        <v>0</v>
      </c>
      <c r="T262" s="1122">
        <v>0</v>
      </c>
      <c r="U262" s="1118">
        <v>0</v>
      </c>
      <c r="V262" s="1122">
        <f>U262/M262</f>
        <v>0</v>
      </c>
      <c r="W262" s="1124"/>
      <c r="X262" s="1117">
        <v>0</v>
      </c>
      <c r="Z262" s="1100" t="s">
        <v>3099</v>
      </c>
      <c r="AA262" s="1100">
        <v>257</v>
      </c>
      <c r="AB262" s="1100">
        <f t="shared" ref="AB262:AB313" si="42">COUNTIF($F$3:$F$312,Z262)</f>
        <v>1</v>
      </c>
    </row>
    <row r="263" spans="1:28" ht="15" customHeight="1">
      <c r="A263" s="1117"/>
      <c r="B263" s="1162"/>
      <c r="C263" s="1155" t="s">
        <v>1065</v>
      </c>
      <c r="D263" s="1155" t="s">
        <v>20</v>
      </c>
      <c r="E263" s="1155" t="s">
        <v>480</v>
      </c>
      <c r="F263" s="1119" t="str">
        <f t="shared" si="40"/>
        <v>石川県立中央病院９階西病棟</v>
      </c>
      <c r="G263" s="1119">
        <f t="shared" si="41"/>
        <v>265</v>
      </c>
      <c r="H263" s="1156" t="s">
        <v>2788</v>
      </c>
      <c r="I263" s="1155"/>
      <c r="J263" s="1155">
        <v>48</v>
      </c>
      <c r="K263" s="1155">
        <v>0</v>
      </c>
      <c r="L263" s="1155">
        <v>0</v>
      </c>
      <c r="M263" s="1155">
        <v>0</v>
      </c>
      <c r="N263" s="1155">
        <v>0</v>
      </c>
      <c r="O263" s="1155">
        <v>0</v>
      </c>
      <c r="P263" s="1157">
        <f t="shared" si="36"/>
        <v>0</v>
      </c>
      <c r="Q263" s="1158">
        <f t="shared" si="37"/>
        <v>0</v>
      </c>
      <c r="R263" s="1159">
        <v>0</v>
      </c>
      <c r="S263" s="1155">
        <v>0</v>
      </c>
      <c r="T263" s="1158">
        <v>0</v>
      </c>
      <c r="U263" s="1155">
        <v>0</v>
      </c>
      <c r="V263" s="1160">
        <v>0</v>
      </c>
      <c r="W263" s="1161"/>
      <c r="X263" s="1117"/>
      <c r="Z263" s="1100" t="s">
        <v>3100</v>
      </c>
      <c r="AA263" s="1100">
        <v>258</v>
      </c>
      <c r="AB263" s="1100">
        <f t="shared" si="42"/>
        <v>1</v>
      </c>
    </row>
    <row r="264" spans="1:28" ht="15" customHeight="1">
      <c r="A264" s="1117"/>
      <c r="B264" s="1162"/>
      <c r="C264" s="1155" t="s">
        <v>1065</v>
      </c>
      <c r="D264" s="1155" t="s">
        <v>20</v>
      </c>
      <c r="E264" s="1155" t="s">
        <v>482</v>
      </c>
      <c r="F264" s="1119" t="str">
        <f t="shared" si="40"/>
        <v>石川県立中央病院救急病棟</v>
      </c>
      <c r="G264" s="1119">
        <f t="shared" si="41"/>
        <v>266</v>
      </c>
      <c r="H264" s="1156" t="s">
        <v>2788</v>
      </c>
      <c r="I264" s="1155"/>
      <c r="J264" s="1155">
        <v>14</v>
      </c>
      <c r="K264" s="1155">
        <v>0</v>
      </c>
      <c r="L264" s="1155">
        <v>0</v>
      </c>
      <c r="M264" s="1155">
        <v>0</v>
      </c>
      <c r="N264" s="1155">
        <v>0</v>
      </c>
      <c r="O264" s="1155">
        <v>0</v>
      </c>
      <c r="P264" s="1157">
        <f t="shared" si="36"/>
        <v>0</v>
      </c>
      <c r="Q264" s="1158">
        <f t="shared" si="37"/>
        <v>0</v>
      </c>
      <c r="R264" s="1159">
        <v>0</v>
      </c>
      <c r="S264" s="1155">
        <v>0</v>
      </c>
      <c r="T264" s="1158">
        <v>0</v>
      </c>
      <c r="U264" s="1155">
        <v>0</v>
      </c>
      <c r="V264" s="1160">
        <v>0</v>
      </c>
      <c r="W264" s="1161"/>
      <c r="X264" s="1117"/>
      <c r="Z264" s="1100" t="s">
        <v>2922</v>
      </c>
      <c r="AA264" s="1100">
        <v>259</v>
      </c>
      <c r="AB264" s="1100">
        <f t="shared" si="42"/>
        <v>1</v>
      </c>
    </row>
    <row r="265" spans="1:28" ht="15" customHeight="1">
      <c r="A265" s="1117" t="s">
        <v>290</v>
      </c>
      <c r="B265" s="1125"/>
      <c r="C265" s="1118" t="s">
        <v>1065</v>
      </c>
      <c r="D265" s="1118" t="s">
        <v>610</v>
      </c>
      <c r="E265" s="1118" t="s">
        <v>352</v>
      </c>
      <c r="F265" s="1119" t="str">
        <f t="shared" si="40"/>
        <v>恵寿金沢病院3階病棟</v>
      </c>
      <c r="G265" s="1119">
        <f t="shared" si="41"/>
        <v>267</v>
      </c>
      <c r="H265" s="1120" t="s">
        <v>2727</v>
      </c>
      <c r="I265" s="1118" t="s">
        <v>2686</v>
      </c>
      <c r="J265" s="1118">
        <v>45</v>
      </c>
      <c r="K265" s="1118">
        <v>45</v>
      </c>
      <c r="L265" s="1118">
        <v>22</v>
      </c>
      <c r="M265" s="1118">
        <v>781</v>
      </c>
      <c r="N265" s="1118">
        <v>12283</v>
      </c>
      <c r="O265" s="1118">
        <v>777</v>
      </c>
      <c r="P265" s="1121">
        <f t="shared" si="36"/>
        <v>33.652054794520545</v>
      </c>
      <c r="Q265" s="1122">
        <f t="shared" si="37"/>
        <v>0.74782343987823441</v>
      </c>
      <c r="R265" s="1123">
        <f>N265/((M265+O265)/2)</f>
        <v>15.767650834403081</v>
      </c>
      <c r="S265" s="1143">
        <v>89</v>
      </c>
      <c r="T265" s="1122">
        <v>0.309</v>
      </c>
      <c r="U265" s="1118">
        <v>65</v>
      </c>
      <c r="V265" s="1122">
        <f>U265/M265</f>
        <v>8.3226632522407168E-2</v>
      </c>
      <c r="W265" s="1124" t="s">
        <v>2767</v>
      </c>
      <c r="X265" s="1117">
        <v>0</v>
      </c>
      <c r="Z265" s="1100" t="s">
        <v>2923</v>
      </c>
      <c r="AA265" s="1100">
        <v>260</v>
      </c>
      <c r="AB265" s="1100">
        <f t="shared" si="42"/>
        <v>1</v>
      </c>
    </row>
    <row r="266" spans="1:28" ht="15" customHeight="1">
      <c r="A266" s="1117" t="s">
        <v>296</v>
      </c>
      <c r="B266" s="1162"/>
      <c r="C266" s="1155" t="s">
        <v>1065</v>
      </c>
      <c r="D266" s="1155" t="s">
        <v>34</v>
      </c>
      <c r="E266" s="1155" t="s">
        <v>362</v>
      </c>
      <c r="F266" s="1119" t="str">
        <f t="shared" si="40"/>
        <v>川北病院2病棟</v>
      </c>
      <c r="G266" s="1119">
        <f t="shared" si="41"/>
        <v>268</v>
      </c>
      <c r="H266" s="1156" t="s">
        <v>2689</v>
      </c>
      <c r="I266" s="1155"/>
      <c r="J266" s="1155">
        <v>8</v>
      </c>
      <c r="K266" s="1155">
        <v>0</v>
      </c>
      <c r="L266" s="1155">
        <v>0</v>
      </c>
      <c r="M266" s="1155">
        <v>0</v>
      </c>
      <c r="N266" s="1155">
        <v>0</v>
      </c>
      <c r="O266" s="1155">
        <v>0</v>
      </c>
      <c r="P266" s="1157">
        <f t="shared" si="36"/>
        <v>0</v>
      </c>
      <c r="Q266" s="1158">
        <f t="shared" si="37"/>
        <v>0</v>
      </c>
      <c r="R266" s="1159">
        <v>0</v>
      </c>
      <c r="S266" s="1155">
        <v>0</v>
      </c>
      <c r="T266" s="1158">
        <v>0</v>
      </c>
      <c r="U266" s="1155">
        <v>0</v>
      </c>
      <c r="V266" s="1160">
        <v>0</v>
      </c>
      <c r="W266" s="1161"/>
      <c r="X266" s="1117">
        <v>0</v>
      </c>
      <c r="Z266" s="1100" t="s">
        <v>3091</v>
      </c>
      <c r="AA266" s="1100">
        <v>261</v>
      </c>
      <c r="AB266" s="1100">
        <f t="shared" si="42"/>
        <v>1</v>
      </c>
    </row>
    <row r="267" spans="1:28" ht="15" customHeight="1">
      <c r="A267" s="1117" t="s">
        <v>270</v>
      </c>
      <c r="B267" s="1125" t="s">
        <v>389</v>
      </c>
      <c r="C267" s="1118" t="s">
        <v>1239</v>
      </c>
      <c r="D267" s="1118" t="s">
        <v>67</v>
      </c>
      <c r="E267" s="1118" t="s">
        <v>725</v>
      </c>
      <c r="F267" s="1119" t="str">
        <f t="shared" si="40"/>
        <v>恵寿総合病院HCU</v>
      </c>
      <c r="G267" s="1119">
        <f t="shared" si="41"/>
        <v>269</v>
      </c>
      <c r="H267" s="1120" t="s">
        <v>2684</v>
      </c>
      <c r="I267" s="1118" t="s">
        <v>2685</v>
      </c>
      <c r="J267" s="1118">
        <v>8</v>
      </c>
      <c r="K267" s="1118">
        <v>8</v>
      </c>
      <c r="L267" s="1118">
        <v>2</v>
      </c>
      <c r="M267" s="1118">
        <v>836</v>
      </c>
      <c r="N267" s="1118">
        <v>2200</v>
      </c>
      <c r="O267" s="1118">
        <v>847</v>
      </c>
      <c r="P267" s="1121">
        <f t="shared" si="36"/>
        <v>6.0273972602739727</v>
      </c>
      <c r="Q267" s="1122">
        <f t="shared" si="37"/>
        <v>0.75342465753424659</v>
      </c>
      <c r="R267" s="1123">
        <f t="shared" ref="R267:R312" si="43">N267/((M267+O267)/2)</f>
        <v>2.6143790849673203</v>
      </c>
      <c r="S267" s="1118">
        <v>535</v>
      </c>
      <c r="T267" s="1122">
        <v>0</v>
      </c>
      <c r="U267" s="1118">
        <v>275</v>
      </c>
      <c r="V267" s="1122">
        <f t="shared" ref="V267:V312" si="44">U267/M267</f>
        <v>0.32894736842105265</v>
      </c>
      <c r="W267" s="1124"/>
      <c r="X267" s="1117">
        <v>0</v>
      </c>
      <c r="Z267" s="1100" t="s">
        <v>3092</v>
      </c>
      <c r="AA267" s="1100">
        <v>262</v>
      </c>
      <c r="AB267" s="1100">
        <f t="shared" si="42"/>
        <v>1</v>
      </c>
    </row>
    <row r="268" spans="1:28" ht="15" customHeight="1">
      <c r="A268" s="1117" t="s">
        <v>270</v>
      </c>
      <c r="B268" s="1125"/>
      <c r="C268" s="1118" t="s">
        <v>1239</v>
      </c>
      <c r="D268" s="1118" t="s">
        <v>66</v>
      </c>
      <c r="E268" s="1118" t="s">
        <v>727</v>
      </c>
      <c r="F268" s="1119" t="str">
        <f t="shared" si="40"/>
        <v>公立能登総合病院救命病棟</v>
      </c>
      <c r="G268" s="1119">
        <f t="shared" si="41"/>
        <v>270</v>
      </c>
      <c r="H268" s="1120" t="s">
        <v>2688</v>
      </c>
      <c r="I268" s="1118" t="s">
        <v>2743</v>
      </c>
      <c r="J268" s="1118">
        <v>12</v>
      </c>
      <c r="K268" s="1118">
        <v>12</v>
      </c>
      <c r="L268" s="1118">
        <v>0</v>
      </c>
      <c r="M268" s="1118">
        <v>1130</v>
      </c>
      <c r="N268" s="1118">
        <v>3336</v>
      </c>
      <c r="O268" s="1118">
        <v>1130</v>
      </c>
      <c r="P268" s="1121">
        <f t="shared" si="36"/>
        <v>9.1397260273972609</v>
      </c>
      <c r="Q268" s="1122">
        <f t="shared" si="37"/>
        <v>0.76164383561643834</v>
      </c>
      <c r="R268" s="1123">
        <f t="shared" si="43"/>
        <v>2.9522123893805308</v>
      </c>
      <c r="S268" s="1118">
        <v>1101</v>
      </c>
      <c r="T268" s="1122">
        <v>0</v>
      </c>
      <c r="U268" s="1118">
        <v>11</v>
      </c>
      <c r="V268" s="1122">
        <f t="shared" si="44"/>
        <v>9.7345132743362831E-3</v>
      </c>
      <c r="W268" s="1124"/>
      <c r="X268" s="1117">
        <v>0</v>
      </c>
      <c r="Z268" s="1100" t="s">
        <v>3093</v>
      </c>
      <c r="AA268" s="1100">
        <v>263</v>
      </c>
      <c r="AB268" s="1100">
        <f t="shared" si="42"/>
        <v>1</v>
      </c>
    </row>
    <row r="269" spans="1:28" ht="15" customHeight="1">
      <c r="A269" s="1117" t="s">
        <v>270</v>
      </c>
      <c r="B269" s="1125"/>
      <c r="C269" s="1118" t="s">
        <v>1239</v>
      </c>
      <c r="D269" s="1118" t="s">
        <v>66</v>
      </c>
      <c r="E269" s="1118" t="s">
        <v>393</v>
      </c>
      <c r="F269" s="1119" t="str">
        <f t="shared" si="40"/>
        <v>公立能登総合病院HCU病棟</v>
      </c>
      <c r="G269" s="1119">
        <f t="shared" si="41"/>
        <v>271</v>
      </c>
      <c r="H269" s="1120" t="s">
        <v>2689</v>
      </c>
      <c r="I269" s="1118" t="s">
        <v>2685</v>
      </c>
      <c r="J269" s="1118">
        <v>8</v>
      </c>
      <c r="K269" s="1118">
        <v>8</v>
      </c>
      <c r="L269" s="1118">
        <v>1</v>
      </c>
      <c r="M269" s="1118">
        <v>714</v>
      </c>
      <c r="N269" s="1118">
        <v>2048</v>
      </c>
      <c r="O269" s="1118">
        <v>714</v>
      </c>
      <c r="P269" s="1121">
        <f t="shared" si="36"/>
        <v>5.6109589041095891</v>
      </c>
      <c r="Q269" s="1122">
        <f t="shared" si="37"/>
        <v>0.70136986301369864</v>
      </c>
      <c r="R269" s="1123">
        <f t="shared" si="43"/>
        <v>2.8683473389355743</v>
      </c>
      <c r="S269" s="1118">
        <v>10</v>
      </c>
      <c r="T269" s="1122">
        <v>0</v>
      </c>
      <c r="U269" s="1118">
        <v>702</v>
      </c>
      <c r="V269" s="1122">
        <f t="shared" si="44"/>
        <v>0.98319327731092432</v>
      </c>
      <c r="W269" s="1124"/>
      <c r="X269" s="1117">
        <v>0</v>
      </c>
      <c r="Z269" s="1100" t="s">
        <v>3094</v>
      </c>
      <c r="AA269" s="1100">
        <v>264</v>
      </c>
      <c r="AB269" s="1100">
        <f t="shared" si="42"/>
        <v>1</v>
      </c>
    </row>
    <row r="270" spans="1:28" ht="15" customHeight="1">
      <c r="A270" s="1117" t="s">
        <v>290</v>
      </c>
      <c r="B270" s="1125"/>
      <c r="C270" s="1118" t="s">
        <v>1250</v>
      </c>
      <c r="D270" s="1118" t="s">
        <v>63</v>
      </c>
      <c r="E270" s="1118" t="s">
        <v>352</v>
      </c>
      <c r="F270" s="1119" t="str">
        <f t="shared" si="40"/>
        <v>公立羽咋病院3階病棟</v>
      </c>
      <c r="G270" s="1119">
        <f t="shared" si="41"/>
        <v>272</v>
      </c>
      <c r="H270" s="1120" t="s">
        <v>2684</v>
      </c>
      <c r="I270" s="1118" t="s">
        <v>2704</v>
      </c>
      <c r="J270" s="1118">
        <v>58</v>
      </c>
      <c r="K270" s="1118">
        <v>58</v>
      </c>
      <c r="L270" s="1118">
        <v>34</v>
      </c>
      <c r="M270" s="1118">
        <v>921</v>
      </c>
      <c r="N270" s="1118">
        <v>18251</v>
      </c>
      <c r="O270" s="1118">
        <v>879</v>
      </c>
      <c r="P270" s="1121">
        <f t="shared" si="36"/>
        <v>50.0027397260274</v>
      </c>
      <c r="Q270" s="1122">
        <f t="shared" si="37"/>
        <v>0.8621162021728862</v>
      </c>
      <c r="R270" s="1123">
        <f t="shared" si="43"/>
        <v>20.27888888888889</v>
      </c>
      <c r="S270" s="1118">
        <v>467</v>
      </c>
      <c r="T270" s="1122">
        <v>0.23699999999999999</v>
      </c>
      <c r="U270" s="1118">
        <v>24</v>
      </c>
      <c r="V270" s="1122">
        <f t="shared" si="44"/>
        <v>2.6058631921824105E-2</v>
      </c>
      <c r="W270" s="1124"/>
      <c r="X270" s="1117">
        <v>0</v>
      </c>
      <c r="Z270" s="1100" t="s">
        <v>2924</v>
      </c>
      <c r="AA270" s="1100">
        <v>265</v>
      </c>
      <c r="AB270" s="1100">
        <f t="shared" si="42"/>
        <v>1</v>
      </c>
    </row>
    <row r="271" spans="1:28" ht="15" customHeight="1">
      <c r="A271" s="1117" t="s">
        <v>290</v>
      </c>
      <c r="B271" s="1125" t="s">
        <v>291</v>
      </c>
      <c r="C271" s="1118" t="s">
        <v>1250</v>
      </c>
      <c r="D271" s="1118" t="s">
        <v>63</v>
      </c>
      <c r="E271" s="1118" t="s">
        <v>611</v>
      </c>
      <c r="F271" s="1119" t="str">
        <f t="shared" si="40"/>
        <v>公立羽咋病院2階病棟</v>
      </c>
      <c r="G271" s="1119">
        <f t="shared" si="41"/>
        <v>273</v>
      </c>
      <c r="H271" s="1120" t="s">
        <v>2689</v>
      </c>
      <c r="I271" s="1118" t="s">
        <v>2704</v>
      </c>
      <c r="J271" s="1118">
        <v>58</v>
      </c>
      <c r="K271" s="1118">
        <v>58</v>
      </c>
      <c r="L271" s="1118">
        <v>35</v>
      </c>
      <c r="M271" s="1118">
        <v>471</v>
      </c>
      <c r="N271" s="1118">
        <v>6793</v>
      </c>
      <c r="O271" s="1118">
        <v>444</v>
      </c>
      <c r="P271" s="1121">
        <f t="shared" si="36"/>
        <v>18.610958904109587</v>
      </c>
      <c r="Q271" s="1122">
        <f t="shared" si="37"/>
        <v>0.32087860179499289</v>
      </c>
      <c r="R271" s="1123">
        <f t="shared" si="43"/>
        <v>14.848087431693989</v>
      </c>
      <c r="S271" s="1118">
        <v>224</v>
      </c>
      <c r="T271" s="1122">
        <v>0.24600000000000002</v>
      </c>
      <c r="U271" s="1118">
        <v>21</v>
      </c>
      <c r="V271" s="1122">
        <f t="shared" si="44"/>
        <v>4.4585987261146494E-2</v>
      </c>
      <c r="W271" s="1124"/>
      <c r="X271" s="1117">
        <v>0</v>
      </c>
      <c r="Z271" s="1100" t="s">
        <v>2925</v>
      </c>
      <c r="AA271" s="1100">
        <v>266</v>
      </c>
      <c r="AB271" s="1100">
        <f t="shared" si="42"/>
        <v>1</v>
      </c>
    </row>
    <row r="272" spans="1:28" ht="15" customHeight="1">
      <c r="A272" s="1117" t="s">
        <v>290</v>
      </c>
      <c r="B272" s="1125"/>
      <c r="C272" s="1183" t="s">
        <v>1239</v>
      </c>
      <c r="D272" s="1184" t="s">
        <v>67</v>
      </c>
      <c r="E272" s="1184" t="s">
        <v>732</v>
      </c>
      <c r="F272" s="1119" t="str">
        <f t="shared" si="40"/>
        <v>恵寿総合病院本館４階西</v>
      </c>
      <c r="G272" s="1119">
        <f t="shared" si="41"/>
        <v>274</v>
      </c>
      <c r="H272" s="1185" t="s">
        <v>2695</v>
      </c>
      <c r="I272" s="1186"/>
      <c r="J272" s="1118">
        <v>36</v>
      </c>
      <c r="K272" s="1118">
        <v>33</v>
      </c>
      <c r="L272" s="1118">
        <v>5</v>
      </c>
      <c r="M272" s="1118">
        <v>994</v>
      </c>
      <c r="N272" s="1118">
        <v>6580</v>
      </c>
      <c r="O272" s="1118">
        <v>992</v>
      </c>
      <c r="P272" s="1121">
        <f t="shared" si="36"/>
        <v>18.027397260273972</v>
      </c>
      <c r="Q272" s="1122">
        <f t="shared" si="37"/>
        <v>0.50076103500761038</v>
      </c>
      <c r="R272" s="1123">
        <f t="shared" si="43"/>
        <v>6.6263846928499497</v>
      </c>
      <c r="S272" s="1146">
        <v>598</v>
      </c>
      <c r="T272" s="1130">
        <v>0.435</v>
      </c>
      <c r="U272" s="1146">
        <v>46</v>
      </c>
      <c r="V272" s="1130">
        <f t="shared" si="44"/>
        <v>4.6277665995975853E-2</v>
      </c>
      <c r="W272" s="1124"/>
      <c r="X272" s="1117">
        <v>0</v>
      </c>
      <c r="Z272" s="1100" t="s">
        <v>3095</v>
      </c>
      <c r="AA272" s="1100">
        <v>267</v>
      </c>
      <c r="AB272" s="1100">
        <f t="shared" si="42"/>
        <v>1</v>
      </c>
    </row>
    <row r="273" spans="1:28" ht="15" customHeight="1">
      <c r="A273" s="1117" t="s">
        <v>290</v>
      </c>
      <c r="B273" s="1125"/>
      <c r="C273" s="1126" t="s">
        <v>1239</v>
      </c>
      <c r="D273" s="1127" t="s">
        <v>67</v>
      </c>
      <c r="E273" s="1127" t="s">
        <v>758</v>
      </c>
      <c r="F273" s="1119" t="str">
        <f t="shared" si="40"/>
        <v>恵寿総合病院３病棟３階</v>
      </c>
      <c r="G273" s="1119">
        <f t="shared" si="41"/>
        <v>275</v>
      </c>
      <c r="H273" s="1128" t="s">
        <v>2684</v>
      </c>
      <c r="I273" s="1129" t="s">
        <v>2686</v>
      </c>
      <c r="J273" s="1132">
        <v>40</v>
      </c>
      <c r="K273" s="1132">
        <v>31</v>
      </c>
      <c r="L273" s="1132">
        <v>6</v>
      </c>
      <c r="M273" s="1132">
        <v>928</v>
      </c>
      <c r="N273" s="1132">
        <v>11841</v>
      </c>
      <c r="O273" s="1132">
        <v>925</v>
      </c>
      <c r="P273" s="1147">
        <f t="shared" si="36"/>
        <v>32.441095890410956</v>
      </c>
      <c r="Q273" s="1144">
        <f t="shared" si="37"/>
        <v>0.81102739726027395</v>
      </c>
      <c r="R273" s="1145">
        <f t="shared" si="43"/>
        <v>12.780356179168916</v>
      </c>
      <c r="S273" s="1132">
        <v>72</v>
      </c>
      <c r="T273" s="1130">
        <v>0.249</v>
      </c>
      <c r="U273" s="1132">
        <v>75</v>
      </c>
      <c r="V273" s="1122">
        <f t="shared" si="44"/>
        <v>8.0818965517241381E-2</v>
      </c>
      <c r="W273" s="1131"/>
      <c r="X273" s="1117">
        <v>0</v>
      </c>
      <c r="Z273" s="1100" t="s">
        <v>2926</v>
      </c>
      <c r="AA273" s="1100">
        <v>268</v>
      </c>
      <c r="AB273" s="1100">
        <f t="shared" si="42"/>
        <v>1</v>
      </c>
    </row>
    <row r="274" spans="1:28" ht="15" customHeight="1">
      <c r="A274" s="1117" t="s">
        <v>290</v>
      </c>
      <c r="B274" s="1132"/>
      <c r="C274" s="1183" t="s">
        <v>1239</v>
      </c>
      <c r="D274" s="1184" t="s">
        <v>67</v>
      </c>
      <c r="E274" s="1184" t="s">
        <v>739</v>
      </c>
      <c r="F274" s="1119" t="str">
        <f t="shared" si="40"/>
        <v>恵寿総合病院３病棟２階</v>
      </c>
      <c r="G274" s="1119">
        <f t="shared" si="41"/>
        <v>276</v>
      </c>
      <c r="H274" s="1185" t="s">
        <v>541</v>
      </c>
      <c r="I274" s="1186" t="s">
        <v>2686</v>
      </c>
      <c r="J274" s="1118">
        <v>23</v>
      </c>
      <c r="K274" s="1146">
        <v>23</v>
      </c>
      <c r="L274" s="1146">
        <v>6</v>
      </c>
      <c r="M274" s="1146">
        <v>582</v>
      </c>
      <c r="N274" s="1146">
        <v>4678</v>
      </c>
      <c r="O274" s="1146">
        <v>548</v>
      </c>
      <c r="P274" s="1121">
        <f t="shared" si="36"/>
        <v>12.816438356164383</v>
      </c>
      <c r="Q274" s="1122">
        <f t="shared" si="37"/>
        <v>0.55723645026801671</v>
      </c>
      <c r="R274" s="1228">
        <f t="shared" si="43"/>
        <v>8.2796460176991147</v>
      </c>
      <c r="S274" s="1146">
        <v>49</v>
      </c>
      <c r="T274" s="1130">
        <v>0.51100000000000001</v>
      </c>
      <c r="U274" s="1146">
        <v>15</v>
      </c>
      <c r="V274" s="1130">
        <f t="shared" si="44"/>
        <v>2.5773195876288658E-2</v>
      </c>
      <c r="W274" s="1131"/>
      <c r="X274" s="1117">
        <v>0</v>
      </c>
      <c r="Z274" s="1100" t="s">
        <v>2927</v>
      </c>
      <c r="AA274" s="1100">
        <v>269</v>
      </c>
      <c r="AB274" s="1100">
        <f t="shared" si="42"/>
        <v>1</v>
      </c>
    </row>
    <row r="275" spans="1:28" ht="15" customHeight="1">
      <c r="A275" s="1117" t="s">
        <v>290</v>
      </c>
      <c r="B275" s="1152"/>
      <c r="C275" s="1118" t="s">
        <v>1239</v>
      </c>
      <c r="D275" s="1118" t="s">
        <v>67</v>
      </c>
      <c r="E275" s="1118" t="s">
        <v>738</v>
      </c>
      <c r="F275" s="1119" t="str">
        <f t="shared" si="40"/>
        <v>恵寿総合病院本館６階東</v>
      </c>
      <c r="G275" s="1119">
        <f t="shared" si="41"/>
        <v>277</v>
      </c>
      <c r="H275" s="1120" t="s">
        <v>2684</v>
      </c>
      <c r="I275" s="1118" t="s">
        <v>2686</v>
      </c>
      <c r="J275" s="1118">
        <v>45</v>
      </c>
      <c r="K275" s="1118">
        <v>45</v>
      </c>
      <c r="L275" s="1118">
        <v>30</v>
      </c>
      <c r="M275" s="1118">
        <v>881</v>
      </c>
      <c r="N275" s="1118">
        <v>14739</v>
      </c>
      <c r="O275" s="1118">
        <v>891</v>
      </c>
      <c r="P275" s="1121">
        <f t="shared" si="36"/>
        <v>40.38082191780822</v>
      </c>
      <c r="Q275" s="1122">
        <f t="shared" si="37"/>
        <v>0.89735159817351595</v>
      </c>
      <c r="R275" s="1123">
        <f t="shared" si="43"/>
        <v>16.635440180586908</v>
      </c>
      <c r="S275" s="1118">
        <v>309</v>
      </c>
      <c r="T275" s="1122">
        <v>0.20699999999999999</v>
      </c>
      <c r="U275" s="1118">
        <v>294</v>
      </c>
      <c r="V275" s="1122">
        <f t="shared" si="44"/>
        <v>0.33371169125993189</v>
      </c>
      <c r="W275" s="1124"/>
      <c r="X275" s="1117">
        <v>0</v>
      </c>
      <c r="Z275" s="1100" t="s">
        <v>2929</v>
      </c>
      <c r="AA275" s="1100">
        <v>270</v>
      </c>
      <c r="AB275" s="1100">
        <f t="shared" si="42"/>
        <v>1</v>
      </c>
    </row>
    <row r="276" spans="1:28" ht="15" customHeight="1">
      <c r="A276" s="1117"/>
      <c r="B276" s="1125"/>
      <c r="C276" s="1118" t="s">
        <v>1239</v>
      </c>
      <c r="D276" s="1118" t="s">
        <v>67</v>
      </c>
      <c r="E276" s="1118" t="s">
        <v>737</v>
      </c>
      <c r="F276" s="1119" t="str">
        <f t="shared" si="40"/>
        <v>恵寿総合病院本館６階西</v>
      </c>
      <c r="G276" s="1119">
        <f t="shared" si="41"/>
        <v>278</v>
      </c>
      <c r="H276" s="1120" t="s">
        <v>2684</v>
      </c>
      <c r="I276" s="1118" t="s">
        <v>2686</v>
      </c>
      <c r="J276" s="1118">
        <v>44</v>
      </c>
      <c r="K276" s="1118">
        <v>33</v>
      </c>
      <c r="L276" s="1118">
        <v>0</v>
      </c>
      <c r="M276" s="1118">
        <v>551</v>
      </c>
      <c r="N276" s="1118">
        <v>7631</v>
      </c>
      <c r="O276" s="1118">
        <v>577</v>
      </c>
      <c r="P276" s="1121">
        <f t="shared" si="36"/>
        <v>20.906849315068492</v>
      </c>
      <c r="Q276" s="1122">
        <f t="shared" si="37"/>
        <v>0.47515566625155664</v>
      </c>
      <c r="R276" s="1123">
        <f t="shared" si="43"/>
        <v>13.530141843971631</v>
      </c>
      <c r="S276" s="1118">
        <v>209</v>
      </c>
      <c r="T276" s="1122">
        <v>0.2</v>
      </c>
      <c r="U276" s="1118">
        <v>148</v>
      </c>
      <c r="V276" s="1122">
        <f t="shared" si="44"/>
        <v>0.26860254083484575</v>
      </c>
      <c r="W276" s="1124"/>
      <c r="X276" s="1117"/>
      <c r="Z276" s="1100" t="s">
        <v>2928</v>
      </c>
      <c r="AA276" s="1100">
        <v>271</v>
      </c>
      <c r="AB276" s="1100">
        <f t="shared" si="42"/>
        <v>1</v>
      </c>
    </row>
    <row r="277" spans="1:28" ht="15" customHeight="1">
      <c r="A277" s="1117" t="s">
        <v>290</v>
      </c>
      <c r="B277" s="1125"/>
      <c r="C277" s="1118" t="s">
        <v>1239</v>
      </c>
      <c r="D277" s="1118" t="s">
        <v>67</v>
      </c>
      <c r="E277" s="1118" t="s">
        <v>735</v>
      </c>
      <c r="F277" s="1119" t="str">
        <f t="shared" si="40"/>
        <v>恵寿総合病院本館５階西</v>
      </c>
      <c r="G277" s="1119">
        <f t="shared" si="41"/>
        <v>279</v>
      </c>
      <c r="H277" s="1120" t="s">
        <v>2689</v>
      </c>
      <c r="I277" s="1118" t="s">
        <v>2686</v>
      </c>
      <c r="J277" s="1118">
        <v>45</v>
      </c>
      <c r="K277" s="1118">
        <v>44</v>
      </c>
      <c r="L277" s="1118">
        <v>25</v>
      </c>
      <c r="M277" s="1118">
        <v>880</v>
      </c>
      <c r="N277" s="1118">
        <v>13398</v>
      </c>
      <c r="O277" s="1118">
        <v>886</v>
      </c>
      <c r="P277" s="1121">
        <f t="shared" si="36"/>
        <v>36.706849315068496</v>
      </c>
      <c r="Q277" s="1122">
        <f t="shared" si="37"/>
        <v>0.81570776255707766</v>
      </c>
      <c r="R277" s="1123">
        <f t="shared" si="43"/>
        <v>15.173272933182332</v>
      </c>
      <c r="S277" s="1118">
        <v>371</v>
      </c>
      <c r="T277" s="1122">
        <v>0.32700000000000001</v>
      </c>
      <c r="U277" s="1118">
        <v>146</v>
      </c>
      <c r="V277" s="1122">
        <f t="shared" si="44"/>
        <v>0.16590909090909092</v>
      </c>
      <c r="W277" s="1124"/>
      <c r="X277" s="1117">
        <v>0</v>
      </c>
      <c r="Z277" s="1100" t="s">
        <v>2931</v>
      </c>
      <c r="AA277" s="1100">
        <v>272</v>
      </c>
      <c r="AB277" s="1100">
        <f t="shared" si="42"/>
        <v>1</v>
      </c>
    </row>
    <row r="278" spans="1:28" ht="15" customHeight="1">
      <c r="A278" s="1117" t="s">
        <v>270</v>
      </c>
      <c r="B278" s="1125"/>
      <c r="C278" s="1118" t="s">
        <v>1239</v>
      </c>
      <c r="D278" s="1118" t="s">
        <v>67</v>
      </c>
      <c r="E278" s="1118" t="s">
        <v>736</v>
      </c>
      <c r="F278" s="1119" t="str">
        <f t="shared" si="40"/>
        <v>恵寿総合病院本館５階東</v>
      </c>
      <c r="G278" s="1119">
        <f t="shared" si="41"/>
        <v>280</v>
      </c>
      <c r="H278" s="1120" t="s">
        <v>2728</v>
      </c>
      <c r="I278" s="1118" t="s">
        <v>2686</v>
      </c>
      <c r="J278" s="1118">
        <v>45</v>
      </c>
      <c r="K278" s="1118">
        <v>44</v>
      </c>
      <c r="L278" s="1118">
        <v>8</v>
      </c>
      <c r="M278" s="1118">
        <v>1246</v>
      </c>
      <c r="N278" s="1118">
        <v>13067</v>
      </c>
      <c r="O278" s="1118">
        <v>1248</v>
      </c>
      <c r="P278" s="1121">
        <f t="shared" si="36"/>
        <v>35.799999999999997</v>
      </c>
      <c r="Q278" s="1122">
        <f t="shared" si="37"/>
        <v>0.79555555555555557</v>
      </c>
      <c r="R278" s="1123">
        <f t="shared" si="43"/>
        <v>10.478748997594225</v>
      </c>
      <c r="S278" s="1118">
        <v>269</v>
      </c>
      <c r="T278" s="1122">
        <v>0.35899999999999999</v>
      </c>
      <c r="U278" s="1118">
        <v>292</v>
      </c>
      <c r="V278" s="1122">
        <f t="shared" si="44"/>
        <v>0.23434991974317818</v>
      </c>
      <c r="W278" s="1124"/>
      <c r="X278" s="1117">
        <v>0</v>
      </c>
      <c r="Z278" s="1100" t="s">
        <v>2930</v>
      </c>
      <c r="AA278" s="1100">
        <v>273</v>
      </c>
      <c r="AB278" s="1100">
        <f t="shared" si="42"/>
        <v>1</v>
      </c>
    </row>
    <row r="279" spans="1:28" ht="15" customHeight="1">
      <c r="A279" s="1117" t="s">
        <v>290</v>
      </c>
      <c r="B279" s="1125"/>
      <c r="C279" s="1118" t="s">
        <v>1239</v>
      </c>
      <c r="D279" s="1118" t="s">
        <v>66</v>
      </c>
      <c r="E279" s="1118" t="s">
        <v>744</v>
      </c>
      <c r="F279" s="1119" t="str">
        <f t="shared" si="40"/>
        <v>公立能登総合病院6階西病棟</v>
      </c>
      <c r="G279" s="1119">
        <f t="shared" si="41"/>
        <v>281</v>
      </c>
      <c r="H279" s="1120" t="s">
        <v>2684</v>
      </c>
      <c r="I279" s="1118" t="s">
        <v>2686</v>
      </c>
      <c r="J279" s="1118">
        <v>54</v>
      </c>
      <c r="K279" s="1118">
        <v>21</v>
      </c>
      <c r="L279" s="1118">
        <v>0</v>
      </c>
      <c r="M279" s="1118">
        <v>235</v>
      </c>
      <c r="N279" s="1118">
        <v>2241</v>
      </c>
      <c r="O279" s="1118">
        <v>235</v>
      </c>
      <c r="P279" s="1121">
        <f t="shared" si="36"/>
        <v>6.13972602739726</v>
      </c>
      <c r="Q279" s="1122">
        <f t="shared" si="37"/>
        <v>0.11369863013698631</v>
      </c>
      <c r="R279" s="1123">
        <f t="shared" si="43"/>
        <v>9.536170212765958</v>
      </c>
      <c r="S279" s="1118">
        <v>166</v>
      </c>
      <c r="T279" s="1122">
        <v>0.22699999999999998</v>
      </c>
      <c r="U279" s="1118">
        <v>33</v>
      </c>
      <c r="V279" s="1122">
        <f t="shared" si="44"/>
        <v>0.14042553191489363</v>
      </c>
      <c r="W279" s="1124"/>
      <c r="X279" s="1117">
        <v>0</v>
      </c>
      <c r="Z279" s="1100" t="s">
        <v>2937</v>
      </c>
      <c r="AA279" s="1100">
        <v>274</v>
      </c>
      <c r="AB279" s="1100">
        <f t="shared" si="42"/>
        <v>1</v>
      </c>
    </row>
    <row r="280" spans="1:28" ht="15" customHeight="1">
      <c r="A280" s="1117" t="s">
        <v>290</v>
      </c>
      <c r="B280" s="1125"/>
      <c r="C280" s="1118" t="s">
        <v>1239</v>
      </c>
      <c r="D280" s="1118" t="s">
        <v>66</v>
      </c>
      <c r="E280" s="1118" t="s">
        <v>741</v>
      </c>
      <c r="F280" s="1119" t="str">
        <f t="shared" si="40"/>
        <v>公立能登総合病院４階西病棟</v>
      </c>
      <c r="G280" s="1119">
        <f t="shared" si="41"/>
        <v>282</v>
      </c>
      <c r="H280" s="1120" t="s">
        <v>2684</v>
      </c>
      <c r="I280" s="1118" t="s">
        <v>2686</v>
      </c>
      <c r="J280" s="1118">
        <v>37</v>
      </c>
      <c r="K280" s="1118">
        <v>37</v>
      </c>
      <c r="L280" s="1118">
        <v>14</v>
      </c>
      <c r="M280" s="1118">
        <v>1038</v>
      </c>
      <c r="N280" s="1118">
        <v>9744</v>
      </c>
      <c r="O280" s="1118">
        <v>1033</v>
      </c>
      <c r="P280" s="1121">
        <f t="shared" si="36"/>
        <v>26.695890410958903</v>
      </c>
      <c r="Q280" s="1122">
        <f t="shared" si="37"/>
        <v>0.72151055164753797</v>
      </c>
      <c r="R280" s="1123">
        <f t="shared" si="43"/>
        <v>9.4099468855625297</v>
      </c>
      <c r="S280" s="1118">
        <v>336</v>
      </c>
      <c r="T280" s="1122">
        <v>0.317</v>
      </c>
      <c r="U280" s="1118">
        <v>279</v>
      </c>
      <c r="V280" s="1122">
        <f t="shared" si="44"/>
        <v>0.26878612716763006</v>
      </c>
      <c r="W280" s="1124" t="s">
        <v>2789</v>
      </c>
      <c r="X280" s="1117">
        <v>218</v>
      </c>
      <c r="Z280" s="1100" t="s">
        <v>2938</v>
      </c>
      <c r="AA280" s="1100">
        <v>275</v>
      </c>
      <c r="AB280" s="1100">
        <f t="shared" si="42"/>
        <v>1</v>
      </c>
    </row>
    <row r="281" spans="1:28" ht="15" customHeight="1">
      <c r="A281" s="1117" t="s">
        <v>290</v>
      </c>
      <c r="B281" s="1125"/>
      <c r="C281" s="1183" t="s">
        <v>1239</v>
      </c>
      <c r="D281" s="1184" t="s">
        <v>66</v>
      </c>
      <c r="E281" s="1184" t="s">
        <v>743</v>
      </c>
      <c r="F281" s="1119" t="str">
        <f t="shared" si="40"/>
        <v>公立能登総合病院４階東病棟</v>
      </c>
      <c r="G281" s="1119">
        <f t="shared" si="41"/>
        <v>283</v>
      </c>
      <c r="H281" s="1185" t="s">
        <v>2684</v>
      </c>
      <c r="I281" s="1186" t="s">
        <v>2686</v>
      </c>
      <c r="J281" s="1118">
        <v>55</v>
      </c>
      <c r="K281" s="1118">
        <v>55</v>
      </c>
      <c r="L281" s="1118">
        <v>39</v>
      </c>
      <c r="M281" s="1118">
        <v>1534</v>
      </c>
      <c r="N281" s="1118">
        <v>20527</v>
      </c>
      <c r="O281" s="1118">
        <v>1533</v>
      </c>
      <c r="P281" s="1121">
        <f t="shared" si="36"/>
        <v>56.238356164383561</v>
      </c>
      <c r="Q281" s="1122">
        <f t="shared" si="37"/>
        <v>1.0225155666251557</v>
      </c>
      <c r="R281" s="1123">
        <f t="shared" si="43"/>
        <v>13.385718943593087</v>
      </c>
      <c r="S281" s="1118">
        <v>477</v>
      </c>
      <c r="T281" s="1130">
        <v>0.36799999999999999</v>
      </c>
      <c r="U281" s="1118">
        <v>496</v>
      </c>
      <c r="V281" s="1122">
        <f t="shared" si="44"/>
        <v>0.32333767926988266</v>
      </c>
      <c r="W281" s="1131"/>
      <c r="X281" s="1117">
        <v>0</v>
      </c>
      <c r="Z281" s="1100" t="s">
        <v>2936</v>
      </c>
      <c r="AA281" s="1100">
        <v>276</v>
      </c>
      <c r="AB281" s="1100">
        <f t="shared" si="42"/>
        <v>1</v>
      </c>
    </row>
    <row r="282" spans="1:28" ht="15" customHeight="1">
      <c r="A282" s="1117" t="s">
        <v>290</v>
      </c>
      <c r="B282" s="1132"/>
      <c r="C282" s="1183" t="s">
        <v>1239</v>
      </c>
      <c r="D282" s="1184" t="s">
        <v>66</v>
      </c>
      <c r="E282" s="1184" t="s">
        <v>745</v>
      </c>
      <c r="F282" s="1119" t="str">
        <f t="shared" si="40"/>
        <v>公立能登総合病院6階東病棟</v>
      </c>
      <c r="G282" s="1119">
        <f t="shared" si="41"/>
        <v>284</v>
      </c>
      <c r="H282" s="1185" t="s">
        <v>2684</v>
      </c>
      <c r="I282" s="1186"/>
      <c r="J282" s="1118">
        <v>55</v>
      </c>
      <c r="K282" s="1146">
        <v>55</v>
      </c>
      <c r="L282" s="1146">
        <v>41</v>
      </c>
      <c r="M282" s="1146">
        <v>940</v>
      </c>
      <c r="N282" s="1146">
        <v>19598</v>
      </c>
      <c r="O282" s="1146">
        <v>943</v>
      </c>
      <c r="P282" s="1121">
        <f t="shared" si="36"/>
        <v>53.69315068493151</v>
      </c>
      <c r="Q282" s="1122">
        <f t="shared" si="37"/>
        <v>0.97623910336239106</v>
      </c>
      <c r="R282" s="1228">
        <f t="shared" si="43"/>
        <v>20.815719596388742</v>
      </c>
      <c r="S282" s="1146">
        <v>418</v>
      </c>
      <c r="T282" s="1130">
        <v>0.36099999999999999</v>
      </c>
      <c r="U282" s="1146">
        <v>324</v>
      </c>
      <c r="V282" s="1130">
        <f t="shared" si="44"/>
        <v>0.34468085106382979</v>
      </c>
      <c r="W282" s="1131"/>
      <c r="X282" s="1117">
        <v>0</v>
      </c>
      <c r="Z282" s="1100" t="s">
        <v>2935</v>
      </c>
      <c r="AA282" s="1100">
        <v>277</v>
      </c>
      <c r="AB282" s="1100">
        <f t="shared" si="42"/>
        <v>1</v>
      </c>
    </row>
    <row r="283" spans="1:28" ht="15" customHeight="1">
      <c r="A283" s="1117" t="s">
        <v>290</v>
      </c>
      <c r="B283" s="1152"/>
      <c r="C283" s="1183" t="s">
        <v>1239</v>
      </c>
      <c r="D283" s="1184" t="s">
        <v>66</v>
      </c>
      <c r="E283" s="1184" t="s">
        <v>468</v>
      </c>
      <c r="F283" s="1119" t="str">
        <f t="shared" si="40"/>
        <v>公立能登総合病院５階東病棟</v>
      </c>
      <c r="G283" s="1119">
        <f t="shared" si="41"/>
        <v>285</v>
      </c>
      <c r="H283" s="1185" t="s">
        <v>2689</v>
      </c>
      <c r="I283" s="1186" t="s">
        <v>2686</v>
      </c>
      <c r="J283" s="1118">
        <v>55</v>
      </c>
      <c r="K283" s="1118">
        <v>55</v>
      </c>
      <c r="L283" s="1118">
        <v>27</v>
      </c>
      <c r="M283" s="1118">
        <v>1339</v>
      </c>
      <c r="N283" s="1118">
        <v>20229</v>
      </c>
      <c r="O283" s="1118">
        <v>1345</v>
      </c>
      <c r="P283" s="1121">
        <f t="shared" si="36"/>
        <v>55.421917808219177</v>
      </c>
      <c r="Q283" s="1122">
        <f t="shared" si="37"/>
        <v>1.0076712328767123</v>
      </c>
      <c r="R283" s="1123">
        <f t="shared" si="43"/>
        <v>15.073770491803279</v>
      </c>
      <c r="S283" s="1118">
        <v>176</v>
      </c>
      <c r="T283" s="1130">
        <v>0.27399999999999997</v>
      </c>
      <c r="U283" s="1118">
        <v>761</v>
      </c>
      <c r="V283" s="1122">
        <f t="shared" si="44"/>
        <v>0.56833457804331589</v>
      </c>
      <c r="W283" s="1131"/>
      <c r="X283" s="1117">
        <v>148</v>
      </c>
      <c r="Z283" s="1100" t="s">
        <v>2934</v>
      </c>
      <c r="AA283" s="1100">
        <v>278</v>
      </c>
      <c r="AB283" s="1100">
        <f t="shared" si="42"/>
        <v>1</v>
      </c>
    </row>
    <row r="284" spans="1:28" ht="15" customHeight="1">
      <c r="A284" s="1117" t="s">
        <v>293</v>
      </c>
      <c r="B284" s="1132" t="s">
        <v>336</v>
      </c>
      <c r="C284" s="1183" t="s">
        <v>1250</v>
      </c>
      <c r="D284" s="1184" t="s">
        <v>63</v>
      </c>
      <c r="E284" s="1184" t="s">
        <v>354</v>
      </c>
      <c r="F284" s="1119" t="str">
        <f t="shared" si="40"/>
        <v>公立羽咋病院4階病棟</v>
      </c>
      <c r="G284" s="1119">
        <f t="shared" si="41"/>
        <v>286</v>
      </c>
      <c r="H284" s="1185" t="s">
        <v>2689</v>
      </c>
      <c r="I284" s="1186" t="s">
        <v>2699</v>
      </c>
      <c r="J284" s="1118">
        <v>58</v>
      </c>
      <c r="K284" s="1146">
        <v>58</v>
      </c>
      <c r="L284" s="1146">
        <v>18</v>
      </c>
      <c r="M284" s="1146">
        <v>1024</v>
      </c>
      <c r="N284" s="1146">
        <v>17888</v>
      </c>
      <c r="O284" s="1146">
        <v>1023</v>
      </c>
      <c r="P284" s="1121">
        <f t="shared" si="36"/>
        <v>49.008219178082193</v>
      </c>
      <c r="Q284" s="1122">
        <f t="shared" si="37"/>
        <v>0.84496929617383087</v>
      </c>
      <c r="R284" s="1228">
        <f t="shared" si="43"/>
        <v>17.477283829995116</v>
      </c>
      <c r="S284" s="1146">
        <v>0</v>
      </c>
      <c r="T284" s="1130">
        <v>0</v>
      </c>
      <c r="U284" s="1146">
        <v>375</v>
      </c>
      <c r="V284" s="1130">
        <f t="shared" si="44"/>
        <v>0.3662109375</v>
      </c>
      <c r="W284" s="1131"/>
      <c r="X284" s="1117">
        <v>0</v>
      </c>
      <c r="Z284" s="1100" t="s">
        <v>2932</v>
      </c>
      <c r="AA284" s="1100">
        <v>279</v>
      </c>
      <c r="AB284" s="1100">
        <f t="shared" si="42"/>
        <v>1</v>
      </c>
    </row>
    <row r="285" spans="1:28" ht="15" customHeight="1">
      <c r="A285" s="1117" t="s">
        <v>293</v>
      </c>
      <c r="B285" s="1152"/>
      <c r="C285" s="1118" t="s">
        <v>1253</v>
      </c>
      <c r="D285" s="1118" t="s">
        <v>64</v>
      </c>
      <c r="E285" s="1118" t="s">
        <v>748</v>
      </c>
      <c r="F285" s="1119" t="str">
        <f t="shared" si="40"/>
        <v>町立富来病院東病棟</v>
      </c>
      <c r="G285" s="1119">
        <f t="shared" si="41"/>
        <v>287</v>
      </c>
      <c r="H285" s="1120" t="s">
        <v>2684</v>
      </c>
      <c r="I285" s="1118" t="s">
        <v>2697</v>
      </c>
      <c r="J285" s="1118">
        <v>60</v>
      </c>
      <c r="K285" s="1118">
        <v>57</v>
      </c>
      <c r="L285" s="1118">
        <v>17</v>
      </c>
      <c r="M285" s="1118">
        <v>659</v>
      </c>
      <c r="N285" s="1118">
        <v>16736</v>
      </c>
      <c r="O285" s="1118">
        <v>664</v>
      </c>
      <c r="P285" s="1121">
        <f t="shared" si="36"/>
        <v>45.852054794520548</v>
      </c>
      <c r="Q285" s="1122">
        <f t="shared" si="37"/>
        <v>0.76420091324200912</v>
      </c>
      <c r="R285" s="1123">
        <f t="shared" si="43"/>
        <v>25.300075585789873</v>
      </c>
      <c r="S285" s="1118">
        <v>149</v>
      </c>
      <c r="T285" s="1122">
        <v>0.20300000000000001</v>
      </c>
      <c r="U285" s="1118">
        <v>0</v>
      </c>
      <c r="V285" s="1122">
        <f t="shared" si="44"/>
        <v>0</v>
      </c>
      <c r="W285" s="1124" t="s">
        <v>2790</v>
      </c>
      <c r="X285" s="1117">
        <v>0</v>
      </c>
      <c r="Z285" s="1100" t="s">
        <v>2933</v>
      </c>
      <c r="AA285" s="1100">
        <v>280</v>
      </c>
      <c r="AB285" s="1100">
        <f t="shared" si="42"/>
        <v>1</v>
      </c>
    </row>
    <row r="286" spans="1:28" ht="15" customHeight="1">
      <c r="A286" s="1117" t="s">
        <v>293</v>
      </c>
      <c r="B286" s="1125"/>
      <c r="C286" s="1118" t="s">
        <v>1257</v>
      </c>
      <c r="D286" s="1118" t="s">
        <v>753</v>
      </c>
      <c r="E286" s="1118" t="s">
        <v>317</v>
      </c>
      <c r="F286" s="1119" t="str">
        <f t="shared" si="40"/>
        <v>町立宝達志水病院1病棟</v>
      </c>
      <c r="G286" s="1119">
        <f t="shared" si="41"/>
        <v>288</v>
      </c>
      <c r="H286" s="1120" t="s">
        <v>2684</v>
      </c>
      <c r="I286" s="1118" t="s">
        <v>2704</v>
      </c>
      <c r="J286" s="1118">
        <v>43</v>
      </c>
      <c r="K286" s="1118">
        <v>37</v>
      </c>
      <c r="L286" s="1118">
        <v>21</v>
      </c>
      <c r="M286" s="1118">
        <v>585</v>
      </c>
      <c r="N286" s="1118">
        <v>10617</v>
      </c>
      <c r="O286" s="1118">
        <v>590</v>
      </c>
      <c r="P286" s="1121">
        <f t="shared" si="36"/>
        <v>29.087671232876712</v>
      </c>
      <c r="Q286" s="1122">
        <f t="shared" si="37"/>
        <v>0.67645747053201655</v>
      </c>
      <c r="R286" s="1123">
        <f t="shared" si="43"/>
        <v>18.071489361702127</v>
      </c>
      <c r="S286" s="1118">
        <v>238</v>
      </c>
      <c r="T286" s="1122">
        <v>0.46799999999999997</v>
      </c>
      <c r="U286" s="1118">
        <v>1</v>
      </c>
      <c r="V286" s="1122">
        <f t="shared" si="44"/>
        <v>1.7094017094017094E-3</v>
      </c>
      <c r="W286" s="1124" t="s">
        <v>2791</v>
      </c>
      <c r="X286" s="1117">
        <v>0</v>
      </c>
      <c r="Z286" s="1100" t="s">
        <v>2942</v>
      </c>
      <c r="AA286" s="1100">
        <v>281</v>
      </c>
      <c r="AB286" s="1100">
        <f t="shared" si="42"/>
        <v>1</v>
      </c>
    </row>
    <row r="287" spans="1:28" ht="15" customHeight="1">
      <c r="A287" s="1117" t="s">
        <v>293</v>
      </c>
      <c r="B287" s="1125"/>
      <c r="C287" s="1118" t="s">
        <v>1239</v>
      </c>
      <c r="D287" s="1118" t="s">
        <v>67</v>
      </c>
      <c r="E287" s="1118" t="s">
        <v>755</v>
      </c>
      <c r="F287" s="1119" t="str">
        <f t="shared" si="40"/>
        <v>恵寿総合病院５病棟４階</v>
      </c>
      <c r="G287" s="1119">
        <f t="shared" si="41"/>
        <v>289</v>
      </c>
      <c r="H287" s="1120" t="s">
        <v>2689</v>
      </c>
      <c r="I287" s="1118"/>
      <c r="J287" s="1118">
        <v>47</v>
      </c>
      <c r="K287" s="1118">
        <v>47</v>
      </c>
      <c r="L287" s="1118">
        <v>31</v>
      </c>
      <c r="M287" s="1118">
        <v>275</v>
      </c>
      <c r="N287" s="1118">
        <v>15484</v>
      </c>
      <c r="O287" s="1118">
        <v>283</v>
      </c>
      <c r="P287" s="1121">
        <f t="shared" si="36"/>
        <v>42.421917808219177</v>
      </c>
      <c r="Q287" s="1122">
        <f t="shared" si="37"/>
        <v>0.90259399591955702</v>
      </c>
      <c r="R287" s="1123">
        <f t="shared" si="43"/>
        <v>55.498207885304659</v>
      </c>
      <c r="S287" s="1118">
        <v>0</v>
      </c>
      <c r="T287" s="1122">
        <v>0</v>
      </c>
      <c r="U287" s="1118">
        <v>185</v>
      </c>
      <c r="V287" s="1122">
        <f t="shared" si="44"/>
        <v>0.67272727272727273</v>
      </c>
      <c r="W287" s="1124"/>
      <c r="X287" s="1117">
        <v>0</v>
      </c>
      <c r="Z287" s="1100" t="s">
        <v>2939</v>
      </c>
      <c r="AA287" s="1100">
        <v>282</v>
      </c>
      <c r="AB287" s="1100">
        <f t="shared" si="42"/>
        <v>1</v>
      </c>
    </row>
    <row r="288" spans="1:28" ht="15" customHeight="1">
      <c r="A288" s="1117" t="s">
        <v>293</v>
      </c>
      <c r="B288" s="1125"/>
      <c r="C288" s="1118" t="s">
        <v>1239</v>
      </c>
      <c r="D288" s="1118" t="s">
        <v>67</v>
      </c>
      <c r="E288" s="1118" t="s">
        <v>740</v>
      </c>
      <c r="F288" s="1119" t="str">
        <f t="shared" si="40"/>
        <v>恵寿総合病院５病棟３階</v>
      </c>
      <c r="G288" s="1119">
        <f t="shared" si="41"/>
        <v>290</v>
      </c>
      <c r="H288" s="1120" t="s">
        <v>2684</v>
      </c>
      <c r="I288" s="1118" t="s">
        <v>2700</v>
      </c>
      <c r="J288" s="1118">
        <v>46</v>
      </c>
      <c r="K288" s="1118">
        <v>44</v>
      </c>
      <c r="L288" s="1118">
        <v>13</v>
      </c>
      <c r="M288" s="1118">
        <v>869</v>
      </c>
      <c r="N288" s="1118">
        <v>15030</v>
      </c>
      <c r="O288" s="1118">
        <v>875</v>
      </c>
      <c r="P288" s="1121">
        <f t="shared" si="36"/>
        <v>41.178082191780824</v>
      </c>
      <c r="Q288" s="1122">
        <f t="shared" si="37"/>
        <v>0.89517569982132217</v>
      </c>
      <c r="R288" s="1123">
        <f t="shared" si="43"/>
        <v>17.236238532110093</v>
      </c>
      <c r="S288" s="1118">
        <v>0</v>
      </c>
      <c r="T288" s="1122">
        <v>0</v>
      </c>
      <c r="U288" s="1118">
        <v>371</v>
      </c>
      <c r="V288" s="1122">
        <f t="shared" si="44"/>
        <v>0.42692750287686998</v>
      </c>
      <c r="W288" s="1124"/>
      <c r="X288" s="1117">
        <v>0</v>
      </c>
      <c r="Z288" s="1100" t="s">
        <v>2940</v>
      </c>
      <c r="AA288" s="1100">
        <v>283</v>
      </c>
      <c r="AB288" s="1100">
        <f t="shared" si="42"/>
        <v>1</v>
      </c>
    </row>
    <row r="289" spans="1:28" ht="15" customHeight="1">
      <c r="A289" s="1117" t="s">
        <v>293</v>
      </c>
      <c r="B289" s="1125"/>
      <c r="C289" s="1118" t="s">
        <v>1239</v>
      </c>
      <c r="D289" s="1118" t="s">
        <v>66</v>
      </c>
      <c r="E289" s="1118" t="s">
        <v>534</v>
      </c>
      <c r="F289" s="1119" t="str">
        <f t="shared" si="40"/>
        <v>公立能登総合病院5階西病棟</v>
      </c>
      <c r="G289" s="1119">
        <f t="shared" si="41"/>
        <v>291</v>
      </c>
      <c r="H289" s="1120" t="s">
        <v>2689</v>
      </c>
      <c r="I289" s="1118" t="s">
        <v>2700</v>
      </c>
      <c r="J289" s="1118">
        <v>54</v>
      </c>
      <c r="K289" s="1118">
        <v>53</v>
      </c>
      <c r="L289" s="1118">
        <v>32</v>
      </c>
      <c r="M289" s="1118">
        <v>1497</v>
      </c>
      <c r="N289" s="1118">
        <v>17890</v>
      </c>
      <c r="O289" s="1118">
        <v>1489</v>
      </c>
      <c r="P289" s="1121">
        <f t="shared" si="36"/>
        <v>49.013698630136986</v>
      </c>
      <c r="Q289" s="1122">
        <f t="shared" si="37"/>
        <v>0.90766108574327753</v>
      </c>
      <c r="R289" s="1123">
        <f t="shared" si="43"/>
        <v>11.982585398526457</v>
      </c>
      <c r="S289" s="1118">
        <v>3</v>
      </c>
      <c r="T289" s="1122">
        <v>0</v>
      </c>
      <c r="U289" s="1118">
        <v>827</v>
      </c>
      <c r="V289" s="1122">
        <f t="shared" si="44"/>
        <v>0.55243820975283897</v>
      </c>
      <c r="W289" s="1124"/>
      <c r="X289" s="1117">
        <v>0</v>
      </c>
      <c r="Z289" s="1100" t="s">
        <v>2943</v>
      </c>
      <c r="AA289" s="1100">
        <v>284</v>
      </c>
      <c r="AB289" s="1100">
        <f t="shared" si="42"/>
        <v>1</v>
      </c>
    </row>
    <row r="290" spans="1:28" ht="15" customHeight="1">
      <c r="A290" s="1117" t="s">
        <v>296</v>
      </c>
      <c r="B290" s="1125" t="s">
        <v>361</v>
      </c>
      <c r="C290" s="1118" t="s">
        <v>1257</v>
      </c>
      <c r="D290" s="1118" t="s">
        <v>753</v>
      </c>
      <c r="E290" s="1118" t="s">
        <v>362</v>
      </c>
      <c r="F290" s="1119" t="str">
        <f t="shared" si="40"/>
        <v>町立宝達志水病院2病棟</v>
      </c>
      <c r="G290" s="1119">
        <f t="shared" si="41"/>
        <v>292</v>
      </c>
      <c r="H290" s="1120" t="s">
        <v>2684</v>
      </c>
      <c r="I290" s="1118" t="s">
        <v>2716</v>
      </c>
      <c r="J290" s="1118">
        <v>27</v>
      </c>
      <c r="K290" s="1118">
        <v>27</v>
      </c>
      <c r="L290" s="1118">
        <v>19</v>
      </c>
      <c r="M290" s="1118">
        <v>67</v>
      </c>
      <c r="N290" s="1118">
        <v>9008</v>
      </c>
      <c r="O290" s="1118">
        <v>65</v>
      </c>
      <c r="P290" s="1121">
        <f t="shared" si="36"/>
        <v>24.67945205479452</v>
      </c>
      <c r="Q290" s="1122">
        <f t="shared" si="37"/>
        <v>0.91405377980720448</v>
      </c>
      <c r="R290" s="1123">
        <f t="shared" si="43"/>
        <v>136.4848484848485</v>
      </c>
      <c r="S290" s="1118">
        <v>0</v>
      </c>
      <c r="T290" s="1122">
        <v>0</v>
      </c>
      <c r="U290" s="1118">
        <v>67</v>
      </c>
      <c r="V290" s="1122">
        <f t="shared" si="44"/>
        <v>1</v>
      </c>
      <c r="W290" s="1124"/>
      <c r="X290" s="1117">
        <v>0</v>
      </c>
      <c r="Z290" s="1100" t="s">
        <v>2941</v>
      </c>
      <c r="AA290" s="1100">
        <v>285</v>
      </c>
      <c r="AB290" s="1100">
        <f t="shared" si="42"/>
        <v>1</v>
      </c>
    </row>
    <row r="291" spans="1:28" ht="15" customHeight="1">
      <c r="A291" s="1117" t="s">
        <v>296</v>
      </c>
      <c r="B291" s="1125"/>
      <c r="C291" s="1118" t="s">
        <v>1239</v>
      </c>
      <c r="D291" s="1118" t="s">
        <v>2793</v>
      </c>
      <c r="E291" s="1118" t="s">
        <v>762</v>
      </c>
      <c r="F291" s="1119" t="str">
        <f t="shared" si="40"/>
        <v>七尾病院３階病棟</v>
      </c>
      <c r="G291" s="1119">
        <f t="shared" si="41"/>
        <v>293</v>
      </c>
      <c r="H291" s="1120" t="s">
        <v>2714</v>
      </c>
      <c r="I291" s="1118"/>
      <c r="J291" s="1118">
        <v>52</v>
      </c>
      <c r="K291" s="1118">
        <v>52</v>
      </c>
      <c r="L291" s="1118">
        <v>0</v>
      </c>
      <c r="M291" s="1118">
        <v>50</v>
      </c>
      <c r="N291" s="1118">
        <v>18700</v>
      </c>
      <c r="O291" s="1118">
        <v>46</v>
      </c>
      <c r="P291" s="1121">
        <f t="shared" si="36"/>
        <v>51.232876712328768</v>
      </c>
      <c r="Q291" s="1122">
        <f t="shared" si="37"/>
        <v>0.98524762908324548</v>
      </c>
      <c r="R291" s="1123">
        <f t="shared" si="43"/>
        <v>389.58333333333331</v>
      </c>
      <c r="S291" s="1118">
        <v>0</v>
      </c>
      <c r="T291" s="1122">
        <v>0</v>
      </c>
      <c r="U291" s="1118">
        <v>0</v>
      </c>
      <c r="V291" s="1122">
        <f t="shared" si="44"/>
        <v>0</v>
      </c>
      <c r="W291" s="1124"/>
      <c r="X291" s="1117">
        <v>0</v>
      </c>
      <c r="Z291" s="1100" t="s">
        <v>2944</v>
      </c>
      <c r="AA291" s="1100">
        <v>286</v>
      </c>
      <c r="AB291" s="1100">
        <f t="shared" si="42"/>
        <v>1</v>
      </c>
    </row>
    <row r="292" spans="1:28" ht="15" customHeight="1">
      <c r="A292" s="1117" t="s">
        <v>296</v>
      </c>
      <c r="B292" s="1125"/>
      <c r="C292" s="1183" t="s">
        <v>1239</v>
      </c>
      <c r="D292" s="1184" t="s">
        <v>2793</v>
      </c>
      <c r="E292" s="1184" t="s">
        <v>761</v>
      </c>
      <c r="F292" s="1119" t="str">
        <f t="shared" si="40"/>
        <v>七尾病院１階病棟</v>
      </c>
      <c r="G292" s="1119">
        <f t="shared" si="41"/>
        <v>294</v>
      </c>
      <c r="H292" s="1185" t="s">
        <v>2715</v>
      </c>
      <c r="I292" s="1186" t="s">
        <v>2781</v>
      </c>
      <c r="J292" s="1118">
        <v>52</v>
      </c>
      <c r="K292" s="1118">
        <v>52</v>
      </c>
      <c r="L292" s="1118">
        <v>0</v>
      </c>
      <c r="M292" s="1118">
        <v>5</v>
      </c>
      <c r="N292" s="1118">
        <v>13938</v>
      </c>
      <c r="O292" s="1118">
        <v>5</v>
      </c>
      <c r="P292" s="1121">
        <f t="shared" si="36"/>
        <v>38.186301369863017</v>
      </c>
      <c r="Q292" s="1122">
        <f t="shared" si="37"/>
        <v>0.73435194942044257</v>
      </c>
      <c r="R292" s="1123">
        <f t="shared" si="43"/>
        <v>2787.6</v>
      </c>
      <c r="S292" s="1146">
        <v>0</v>
      </c>
      <c r="T292" s="1130">
        <v>0</v>
      </c>
      <c r="U292" s="1146">
        <v>0</v>
      </c>
      <c r="V292" s="1130">
        <f t="shared" si="44"/>
        <v>0</v>
      </c>
      <c r="W292" s="1124"/>
      <c r="X292" s="1117">
        <v>0</v>
      </c>
      <c r="Z292" s="1100" t="s">
        <v>2945</v>
      </c>
      <c r="AA292" s="1100">
        <v>287</v>
      </c>
      <c r="AB292" s="1100">
        <f t="shared" si="42"/>
        <v>1</v>
      </c>
    </row>
    <row r="293" spans="1:28" ht="15" customHeight="1">
      <c r="A293" s="1117" t="s">
        <v>290</v>
      </c>
      <c r="B293" s="1125"/>
      <c r="C293" s="1126" t="s">
        <v>1239</v>
      </c>
      <c r="D293" s="1127" t="s">
        <v>2793</v>
      </c>
      <c r="E293" s="1127" t="s">
        <v>465</v>
      </c>
      <c r="F293" s="1119" t="str">
        <f t="shared" si="40"/>
        <v>七尾病院２階病棟</v>
      </c>
      <c r="G293" s="1119">
        <f t="shared" si="41"/>
        <v>295</v>
      </c>
      <c r="H293" s="1128" t="s">
        <v>2714</v>
      </c>
      <c r="I293" s="1129" t="s">
        <v>2781</v>
      </c>
      <c r="J293" s="1132">
        <v>52</v>
      </c>
      <c r="K293" s="1132">
        <v>52</v>
      </c>
      <c r="L293" s="1132">
        <v>0</v>
      </c>
      <c r="M293" s="1132">
        <v>84</v>
      </c>
      <c r="N293" s="1132">
        <v>18285</v>
      </c>
      <c r="O293" s="1132">
        <v>87</v>
      </c>
      <c r="P293" s="1147">
        <f t="shared" si="36"/>
        <v>50.095890410958901</v>
      </c>
      <c r="Q293" s="1144">
        <f t="shared" si="37"/>
        <v>0.9633825079030558</v>
      </c>
      <c r="R293" s="1145">
        <f t="shared" si="43"/>
        <v>213.85964912280701</v>
      </c>
      <c r="S293" s="1132">
        <v>0</v>
      </c>
      <c r="T293" s="1130">
        <v>0</v>
      </c>
      <c r="U293" s="1132">
        <v>0</v>
      </c>
      <c r="V293" s="1122">
        <f t="shared" si="44"/>
        <v>0</v>
      </c>
      <c r="W293" s="1131"/>
      <c r="X293" s="1117">
        <v>0</v>
      </c>
      <c r="Z293" s="1100" t="s">
        <v>2946</v>
      </c>
      <c r="AA293" s="1100">
        <v>288</v>
      </c>
      <c r="AB293" s="1100">
        <f t="shared" si="42"/>
        <v>1</v>
      </c>
    </row>
    <row r="294" spans="1:28" ht="15" customHeight="1">
      <c r="A294" s="1117" t="s">
        <v>296</v>
      </c>
      <c r="B294" s="1132"/>
      <c r="C294" s="1183" t="s">
        <v>1239</v>
      </c>
      <c r="D294" s="1184" t="s">
        <v>2793</v>
      </c>
      <c r="E294" s="1184" t="s">
        <v>696</v>
      </c>
      <c r="F294" s="1119" t="str">
        <f t="shared" si="40"/>
        <v>七尾病院４階病棟</v>
      </c>
      <c r="G294" s="1119">
        <f t="shared" si="41"/>
        <v>296</v>
      </c>
      <c r="H294" s="1185" t="s">
        <v>2714</v>
      </c>
      <c r="I294" s="1186" t="s">
        <v>2781</v>
      </c>
      <c r="J294" s="1118">
        <v>43</v>
      </c>
      <c r="K294" s="1146">
        <v>43</v>
      </c>
      <c r="L294" s="1146">
        <v>0</v>
      </c>
      <c r="M294" s="1146">
        <v>98</v>
      </c>
      <c r="N294" s="1146">
        <v>15964</v>
      </c>
      <c r="O294" s="1146">
        <v>96</v>
      </c>
      <c r="P294" s="1121">
        <f t="shared" si="36"/>
        <v>43.736986301369861</v>
      </c>
      <c r="Q294" s="1122">
        <f t="shared" si="37"/>
        <v>1.017139216310927</v>
      </c>
      <c r="R294" s="1228">
        <f t="shared" si="43"/>
        <v>164.57731958762886</v>
      </c>
      <c r="S294" s="1146">
        <v>0</v>
      </c>
      <c r="T294" s="1130">
        <v>0</v>
      </c>
      <c r="U294" s="1146">
        <v>0</v>
      </c>
      <c r="V294" s="1130">
        <f t="shared" si="44"/>
        <v>0</v>
      </c>
      <c r="W294" s="1131"/>
      <c r="X294" s="1117">
        <v>0</v>
      </c>
      <c r="Z294" s="1100" t="s">
        <v>2947</v>
      </c>
      <c r="AA294" s="1100">
        <v>289</v>
      </c>
      <c r="AB294" s="1100">
        <f t="shared" si="42"/>
        <v>1</v>
      </c>
    </row>
    <row r="295" spans="1:28" ht="15" customHeight="1">
      <c r="A295" s="1117" t="s">
        <v>296</v>
      </c>
      <c r="B295" s="1152"/>
      <c r="C295" s="1126" t="s">
        <v>1239</v>
      </c>
      <c r="D295" s="1127" t="s">
        <v>67</v>
      </c>
      <c r="E295" s="1127" t="s">
        <v>756</v>
      </c>
      <c r="F295" s="1119" t="str">
        <f t="shared" si="40"/>
        <v>恵寿総合病院５病棟５階</v>
      </c>
      <c r="G295" s="1119">
        <f t="shared" si="41"/>
        <v>297</v>
      </c>
      <c r="H295" s="1128" t="s">
        <v>2684</v>
      </c>
      <c r="I295" s="1129" t="s">
        <v>2792</v>
      </c>
      <c r="J295" s="1132">
        <v>47</v>
      </c>
      <c r="K295" s="1132">
        <v>47</v>
      </c>
      <c r="L295" s="1132">
        <v>20</v>
      </c>
      <c r="M295" s="1132">
        <v>154</v>
      </c>
      <c r="N295" s="1132">
        <v>11695</v>
      </c>
      <c r="O295" s="1132">
        <v>166</v>
      </c>
      <c r="P295" s="1147">
        <f t="shared" si="36"/>
        <v>32.041095890410958</v>
      </c>
      <c r="Q295" s="1144">
        <f t="shared" si="37"/>
        <v>0.68172544447682892</v>
      </c>
      <c r="R295" s="1145">
        <f t="shared" si="43"/>
        <v>73.09375</v>
      </c>
      <c r="S295" s="1132">
        <v>0</v>
      </c>
      <c r="T295" s="1130">
        <v>0</v>
      </c>
      <c r="U295" s="1132">
        <v>153</v>
      </c>
      <c r="V295" s="1122">
        <f t="shared" si="44"/>
        <v>0.99350649350649356</v>
      </c>
      <c r="W295" s="1131"/>
      <c r="X295" s="1117">
        <v>0</v>
      </c>
      <c r="Z295" s="1100" t="s">
        <v>2948</v>
      </c>
      <c r="AA295" s="1100">
        <v>290</v>
      </c>
      <c r="AB295" s="1100">
        <f t="shared" si="42"/>
        <v>1</v>
      </c>
    </row>
    <row r="296" spans="1:28" ht="15" customHeight="1">
      <c r="A296" s="1117" t="s">
        <v>296</v>
      </c>
      <c r="B296" s="1132"/>
      <c r="C296" s="1183" t="s">
        <v>1239</v>
      </c>
      <c r="D296" s="1184" t="s">
        <v>68</v>
      </c>
      <c r="E296" s="1184" t="s">
        <v>764</v>
      </c>
      <c r="F296" s="1119" t="str">
        <f t="shared" si="40"/>
        <v>北村病院１病棟</v>
      </c>
      <c r="G296" s="1119">
        <f t="shared" si="41"/>
        <v>298</v>
      </c>
      <c r="H296" s="1185" t="s">
        <v>2684</v>
      </c>
      <c r="I296" s="1186" t="s">
        <v>2716</v>
      </c>
      <c r="J296" s="1118">
        <v>24</v>
      </c>
      <c r="K296" s="1146">
        <v>24</v>
      </c>
      <c r="L296" s="1146">
        <v>21</v>
      </c>
      <c r="M296" s="1146">
        <v>16</v>
      </c>
      <c r="N296" s="1146">
        <v>8395</v>
      </c>
      <c r="O296" s="1146">
        <v>16</v>
      </c>
      <c r="P296" s="1121">
        <f t="shared" si="36"/>
        <v>23</v>
      </c>
      <c r="Q296" s="1122">
        <f t="shared" si="37"/>
        <v>0.95833333333333337</v>
      </c>
      <c r="R296" s="1228">
        <f t="shared" si="43"/>
        <v>524.6875</v>
      </c>
      <c r="S296" s="1146">
        <v>0</v>
      </c>
      <c r="T296" s="1130">
        <v>0</v>
      </c>
      <c r="U296" s="1146">
        <v>0</v>
      </c>
      <c r="V296" s="1130">
        <f t="shared" si="44"/>
        <v>0</v>
      </c>
      <c r="W296" s="1131"/>
      <c r="X296" s="1117">
        <v>0</v>
      </c>
      <c r="Z296" s="1100" t="s">
        <v>2949</v>
      </c>
      <c r="AA296" s="1100">
        <v>291</v>
      </c>
      <c r="AB296" s="1100">
        <f t="shared" si="42"/>
        <v>1</v>
      </c>
    </row>
    <row r="297" spans="1:28" ht="15" customHeight="1">
      <c r="A297" s="1117" t="s">
        <v>290</v>
      </c>
      <c r="B297" s="1152"/>
      <c r="C297" s="1126" t="s">
        <v>1270</v>
      </c>
      <c r="D297" s="1127" t="s">
        <v>71</v>
      </c>
      <c r="E297" s="1127" t="s">
        <v>696</v>
      </c>
      <c r="F297" s="1119" t="str">
        <f t="shared" si="40"/>
        <v>公立穴水総合病院４階病棟</v>
      </c>
      <c r="G297" s="1119">
        <f t="shared" si="41"/>
        <v>299</v>
      </c>
      <c r="H297" s="1128" t="s">
        <v>2684</v>
      </c>
      <c r="I297" s="1129" t="s">
        <v>2706</v>
      </c>
      <c r="J297" s="1132">
        <v>45</v>
      </c>
      <c r="K297" s="1132">
        <v>43</v>
      </c>
      <c r="L297" s="1132">
        <v>25</v>
      </c>
      <c r="M297" s="1132">
        <v>812</v>
      </c>
      <c r="N297" s="1132">
        <v>13642</v>
      </c>
      <c r="O297" s="1132">
        <v>814</v>
      </c>
      <c r="P297" s="1147">
        <f t="shared" si="36"/>
        <v>37.375342465753427</v>
      </c>
      <c r="Q297" s="1144">
        <f t="shared" si="37"/>
        <v>0.83056316590563162</v>
      </c>
      <c r="R297" s="1145">
        <f t="shared" si="43"/>
        <v>16.779827798277982</v>
      </c>
      <c r="S297" s="1132">
        <v>261</v>
      </c>
      <c r="T297" s="1130">
        <v>0.16800000000000001</v>
      </c>
      <c r="U297" s="1132">
        <v>14</v>
      </c>
      <c r="V297" s="1122">
        <f t="shared" si="44"/>
        <v>1.7241379310344827E-2</v>
      </c>
      <c r="W297" s="1131"/>
      <c r="X297" s="1117">
        <v>0</v>
      </c>
      <c r="Z297" s="1100" t="s">
        <v>2950</v>
      </c>
      <c r="AA297" s="1100">
        <v>292</v>
      </c>
      <c r="AB297" s="1100">
        <f t="shared" si="42"/>
        <v>1</v>
      </c>
    </row>
    <row r="298" spans="1:28" ht="15" customHeight="1">
      <c r="A298" s="1117" t="s">
        <v>290</v>
      </c>
      <c r="B298" s="1132" t="s">
        <v>291</v>
      </c>
      <c r="C298" s="1183" t="s">
        <v>1270</v>
      </c>
      <c r="D298" s="1184" t="s">
        <v>71</v>
      </c>
      <c r="E298" s="1184" t="s">
        <v>762</v>
      </c>
      <c r="F298" s="1119" t="str">
        <f t="shared" si="40"/>
        <v>公立穴水総合病院３階病棟</v>
      </c>
      <c r="G298" s="1119">
        <f t="shared" si="41"/>
        <v>300</v>
      </c>
      <c r="H298" s="1185" t="s">
        <v>2684</v>
      </c>
      <c r="I298" s="1186" t="s">
        <v>2706</v>
      </c>
      <c r="J298" s="1118">
        <v>55</v>
      </c>
      <c r="K298" s="1146">
        <v>55</v>
      </c>
      <c r="L298" s="1146">
        <v>23</v>
      </c>
      <c r="M298" s="1146">
        <v>1111</v>
      </c>
      <c r="N298" s="1146">
        <v>16639</v>
      </c>
      <c r="O298" s="1146">
        <v>1124</v>
      </c>
      <c r="P298" s="1121">
        <f t="shared" si="36"/>
        <v>45.586301369863016</v>
      </c>
      <c r="Q298" s="1122">
        <f t="shared" si="37"/>
        <v>0.82884184308841846</v>
      </c>
      <c r="R298" s="1228">
        <f t="shared" si="43"/>
        <v>14.889485458612976</v>
      </c>
      <c r="S298" s="1146">
        <v>196</v>
      </c>
      <c r="T298" s="1130">
        <v>0.183</v>
      </c>
      <c r="U298" s="1146">
        <v>8</v>
      </c>
      <c r="V298" s="1130">
        <f t="shared" si="44"/>
        <v>7.2007200720072004E-3</v>
      </c>
      <c r="W298" s="1131"/>
      <c r="X298" s="1117">
        <v>0</v>
      </c>
      <c r="Z298" s="1100" t="s">
        <v>2954</v>
      </c>
      <c r="AA298" s="1100">
        <v>293</v>
      </c>
      <c r="AB298" s="1100">
        <f t="shared" si="42"/>
        <v>1</v>
      </c>
    </row>
    <row r="299" spans="1:28" ht="15" customHeight="1">
      <c r="A299" s="1117" t="s">
        <v>290</v>
      </c>
      <c r="B299" s="1213"/>
      <c r="C299" s="1213" t="s">
        <v>1262</v>
      </c>
      <c r="D299" s="1213" t="s">
        <v>72</v>
      </c>
      <c r="E299" s="1213" t="s">
        <v>531</v>
      </c>
      <c r="F299" s="1119" t="str">
        <f t="shared" si="40"/>
        <v>市立輪島病院4階東病棟</v>
      </c>
      <c r="G299" s="1119">
        <f t="shared" si="41"/>
        <v>301</v>
      </c>
      <c r="H299" s="1221" t="s">
        <v>2684</v>
      </c>
      <c r="I299" s="1213" t="s">
        <v>2704</v>
      </c>
      <c r="J299" s="1213">
        <v>50</v>
      </c>
      <c r="K299" s="1213">
        <v>50</v>
      </c>
      <c r="L299" s="1213">
        <v>0</v>
      </c>
      <c r="M299" s="1213">
        <v>242</v>
      </c>
      <c r="N299" s="1213">
        <v>2643</v>
      </c>
      <c r="O299" s="1213">
        <v>259</v>
      </c>
      <c r="P299" s="1226">
        <f t="shared" si="36"/>
        <v>7.2410958904109588</v>
      </c>
      <c r="Q299" s="1227">
        <f t="shared" si="37"/>
        <v>0.14482191780821918</v>
      </c>
      <c r="R299" s="1229">
        <f t="shared" si="43"/>
        <v>10.550898203592814</v>
      </c>
      <c r="S299" s="1213">
        <v>152</v>
      </c>
      <c r="T299" s="1227">
        <v>0.37200000000000005</v>
      </c>
      <c r="U299" s="1213">
        <v>40</v>
      </c>
      <c r="V299" s="1227">
        <f t="shared" si="44"/>
        <v>0.16528925619834711</v>
      </c>
      <c r="W299" s="1232"/>
      <c r="X299" s="1117">
        <v>0</v>
      </c>
      <c r="Z299" s="1100" t="s">
        <v>2952</v>
      </c>
      <c r="AA299" s="1100">
        <v>294</v>
      </c>
      <c r="AB299" s="1100">
        <f t="shared" si="42"/>
        <v>1</v>
      </c>
    </row>
    <row r="300" spans="1:28" ht="15" customHeight="1">
      <c r="A300" s="1117" t="s">
        <v>290</v>
      </c>
      <c r="B300" s="1152"/>
      <c r="C300" s="1183" t="s">
        <v>1266</v>
      </c>
      <c r="D300" s="1184" t="s">
        <v>74</v>
      </c>
      <c r="E300" s="1184" t="s">
        <v>775</v>
      </c>
      <c r="F300" s="1119" t="str">
        <f t="shared" si="40"/>
        <v>珠洲市総合病院３階南病棟</v>
      </c>
      <c r="G300" s="1119">
        <f t="shared" si="41"/>
        <v>303</v>
      </c>
      <c r="H300" s="1185" t="s">
        <v>2684</v>
      </c>
      <c r="I300" s="1186" t="s">
        <v>2704</v>
      </c>
      <c r="J300" s="1118">
        <v>56</v>
      </c>
      <c r="K300" s="1118">
        <v>51</v>
      </c>
      <c r="L300" s="1118">
        <v>26</v>
      </c>
      <c r="M300" s="1118">
        <v>895</v>
      </c>
      <c r="N300" s="1118">
        <v>14174</v>
      </c>
      <c r="O300" s="1118">
        <v>901</v>
      </c>
      <c r="P300" s="1121">
        <f t="shared" si="36"/>
        <v>38.832876712328769</v>
      </c>
      <c r="Q300" s="1122">
        <f t="shared" si="37"/>
        <v>0.69344422700587083</v>
      </c>
      <c r="R300" s="1123">
        <f t="shared" si="43"/>
        <v>15.783964365256125</v>
      </c>
      <c r="S300" s="1118">
        <v>164</v>
      </c>
      <c r="T300" s="1130">
        <v>5.0000000000000001E-3</v>
      </c>
      <c r="U300" s="1146">
        <v>19</v>
      </c>
      <c r="V300" s="1130">
        <f t="shared" si="44"/>
        <v>2.1229050279329607E-2</v>
      </c>
      <c r="W300" s="1131"/>
      <c r="X300" s="1117">
        <v>0</v>
      </c>
      <c r="Z300" s="1100" t="s">
        <v>2953</v>
      </c>
      <c r="AA300" s="1100">
        <v>295</v>
      </c>
      <c r="AB300" s="1100">
        <f t="shared" si="42"/>
        <v>1</v>
      </c>
    </row>
    <row r="301" spans="1:28" ht="15" customHeight="1">
      <c r="A301" s="1117" t="s">
        <v>290</v>
      </c>
      <c r="B301" s="1132"/>
      <c r="C301" s="1183" t="s">
        <v>1273</v>
      </c>
      <c r="D301" s="1184" t="s">
        <v>73</v>
      </c>
      <c r="E301" s="1184" t="s">
        <v>696</v>
      </c>
      <c r="F301" s="1119" t="str">
        <f t="shared" si="40"/>
        <v>公立宇出津総合病院４階病棟</v>
      </c>
      <c r="G301" s="1119">
        <f t="shared" si="41"/>
        <v>304</v>
      </c>
      <c r="H301" s="1185" t="s">
        <v>2687</v>
      </c>
      <c r="I301" s="1186" t="s">
        <v>2697</v>
      </c>
      <c r="J301" s="1118">
        <v>50</v>
      </c>
      <c r="K301" s="1146">
        <v>48</v>
      </c>
      <c r="L301" s="1146">
        <v>0</v>
      </c>
      <c r="M301" s="1146">
        <v>705</v>
      </c>
      <c r="N301" s="1146">
        <v>12945</v>
      </c>
      <c r="O301" s="1146">
        <v>695</v>
      </c>
      <c r="P301" s="1121">
        <f t="shared" ref="P301:P312" si="45">N301/365</f>
        <v>35.465753424657535</v>
      </c>
      <c r="Q301" s="1122">
        <f t="shared" ref="Q301:Q312" si="46">N301/(J301*365)</f>
        <v>0.70931506849315074</v>
      </c>
      <c r="R301" s="1228">
        <f t="shared" si="43"/>
        <v>18.492857142857144</v>
      </c>
      <c r="S301" s="1146">
        <v>79</v>
      </c>
      <c r="T301" s="1130">
        <v>0.20499999999999999</v>
      </c>
      <c r="U301" s="1146">
        <v>8</v>
      </c>
      <c r="V301" s="1130">
        <f t="shared" si="44"/>
        <v>1.1347517730496455E-2</v>
      </c>
      <c r="W301" s="1131"/>
      <c r="X301" s="1117">
        <v>0</v>
      </c>
      <c r="Z301" s="1100" t="s">
        <v>2955</v>
      </c>
      <c r="AA301" s="1100">
        <v>296</v>
      </c>
      <c r="AB301" s="1100">
        <f t="shared" si="42"/>
        <v>1</v>
      </c>
    </row>
    <row r="302" spans="1:28" ht="15" customHeight="1">
      <c r="A302" s="1117" t="s">
        <v>293</v>
      </c>
      <c r="B302" s="1152"/>
      <c r="C302" s="1118" t="s">
        <v>1266</v>
      </c>
      <c r="D302" s="1118" t="s">
        <v>74</v>
      </c>
      <c r="E302" s="1118" t="s">
        <v>777</v>
      </c>
      <c r="F302" s="1119" t="str">
        <f t="shared" si="40"/>
        <v>珠洲市総合病院２階南病棟</v>
      </c>
      <c r="G302" s="1119">
        <f t="shared" si="41"/>
        <v>306</v>
      </c>
      <c r="H302" s="1120" t="s">
        <v>2684</v>
      </c>
      <c r="I302" s="1118" t="s">
        <v>2699</v>
      </c>
      <c r="J302" s="1118">
        <v>52</v>
      </c>
      <c r="K302" s="1118">
        <v>43</v>
      </c>
      <c r="L302" s="1118">
        <v>19</v>
      </c>
      <c r="M302" s="1118">
        <v>475</v>
      </c>
      <c r="N302" s="1118">
        <v>10889</v>
      </c>
      <c r="O302" s="1118">
        <v>491</v>
      </c>
      <c r="P302" s="1121">
        <f t="shared" si="45"/>
        <v>29.832876712328765</v>
      </c>
      <c r="Q302" s="1122">
        <f t="shared" si="46"/>
        <v>0.57370916754478396</v>
      </c>
      <c r="R302" s="1123">
        <f t="shared" si="43"/>
        <v>22.544513457556935</v>
      </c>
      <c r="S302" s="1118">
        <v>0</v>
      </c>
      <c r="T302" s="1122">
        <v>0</v>
      </c>
      <c r="U302" s="1118">
        <v>287</v>
      </c>
      <c r="V302" s="1122">
        <f t="shared" si="44"/>
        <v>0.60421052631578942</v>
      </c>
      <c r="W302" s="1124"/>
      <c r="X302" s="1117">
        <v>0</v>
      </c>
      <c r="Z302" s="1100" t="s">
        <v>2951</v>
      </c>
      <c r="AA302" s="1100">
        <v>297</v>
      </c>
      <c r="AB302" s="1100">
        <f t="shared" si="42"/>
        <v>1</v>
      </c>
    </row>
    <row r="303" spans="1:28" ht="15" customHeight="1">
      <c r="A303" s="1117"/>
      <c r="B303" s="1125"/>
      <c r="C303" s="1118" t="s">
        <v>1262</v>
      </c>
      <c r="D303" s="1118" t="s">
        <v>72</v>
      </c>
      <c r="E303" s="1118" t="s">
        <v>532</v>
      </c>
      <c r="F303" s="1119" t="str">
        <f t="shared" si="40"/>
        <v>市立輪島病院4階西病棟</v>
      </c>
      <c r="G303" s="1119">
        <f t="shared" si="41"/>
        <v>307</v>
      </c>
      <c r="H303" s="1120" t="s">
        <v>2689</v>
      </c>
      <c r="I303" s="1118" t="s">
        <v>2699</v>
      </c>
      <c r="J303" s="1118">
        <v>39</v>
      </c>
      <c r="K303" s="1118">
        <v>39</v>
      </c>
      <c r="L303" s="1118">
        <v>0</v>
      </c>
      <c r="M303" s="1118">
        <v>821</v>
      </c>
      <c r="N303" s="1118">
        <v>15643</v>
      </c>
      <c r="O303" s="1118">
        <v>711</v>
      </c>
      <c r="P303" s="1121">
        <f t="shared" si="45"/>
        <v>42.857534246575341</v>
      </c>
      <c r="Q303" s="1122">
        <f t="shared" si="46"/>
        <v>1.0989111345275728</v>
      </c>
      <c r="R303" s="1123">
        <f t="shared" si="43"/>
        <v>20.421671018276761</v>
      </c>
      <c r="S303" s="1118">
        <v>0</v>
      </c>
      <c r="T303" s="1122">
        <v>0</v>
      </c>
      <c r="U303" s="1118">
        <v>351</v>
      </c>
      <c r="V303" s="1122">
        <f t="shared" si="44"/>
        <v>0.42752740560292324</v>
      </c>
      <c r="W303" s="1124"/>
      <c r="X303" s="1117"/>
      <c r="Z303" s="1100" t="s">
        <v>2956</v>
      </c>
      <c r="AA303" s="1100">
        <v>298</v>
      </c>
      <c r="AB303" s="1100">
        <f t="shared" si="42"/>
        <v>1</v>
      </c>
    </row>
    <row r="304" spans="1:28" ht="15" customHeight="1">
      <c r="A304" s="1117" t="s">
        <v>290</v>
      </c>
      <c r="B304" s="1125"/>
      <c r="C304" s="1118" t="s">
        <v>1273</v>
      </c>
      <c r="D304" s="1118" t="s">
        <v>73</v>
      </c>
      <c r="E304" s="1118" t="s">
        <v>771</v>
      </c>
      <c r="F304" s="1119" t="str">
        <f t="shared" si="40"/>
        <v>公立宇出津総合病院５階病棟</v>
      </c>
      <c r="G304" s="1119" t="e">
        <f t="shared" si="41"/>
        <v>#N/A</v>
      </c>
      <c r="H304" s="1120" t="s">
        <v>2689</v>
      </c>
      <c r="I304" s="1118" t="s">
        <v>2697</v>
      </c>
      <c r="J304" s="1118">
        <v>50</v>
      </c>
      <c r="K304" s="1118">
        <v>42</v>
      </c>
      <c r="L304" s="1118">
        <v>0</v>
      </c>
      <c r="M304" s="1118">
        <v>401</v>
      </c>
      <c r="N304" s="1118">
        <v>12844</v>
      </c>
      <c r="O304" s="1118">
        <v>397</v>
      </c>
      <c r="P304" s="1121">
        <f t="shared" si="45"/>
        <v>35.18904109589041</v>
      </c>
      <c r="Q304" s="1122">
        <f t="shared" si="46"/>
        <v>0.70378082191780822</v>
      </c>
      <c r="R304" s="1123">
        <f t="shared" si="43"/>
        <v>32.19047619047619</v>
      </c>
      <c r="S304" s="1118">
        <v>278</v>
      </c>
      <c r="T304" s="1122">
        <v>0.16699999999999998</v>
      </c>
      <c r="U304" s="1118">
        <v>43</v>
      </c>
      <c r="V304" s="1122">
        <f t="shared" si="44"/>
        <v>0.10723192019950124</v>
      </c>
      <c r="W304" s="1124" t="s">
        <v>2794</v>
      </c>
      <c r="X304" s="1117">
        <v>0</v>
      </c>
      <c r="Z304" s="1100" t="s">
        <v>2958</v>
      </c>
      <c r="AA304" s="1100">
        <v>299</v>
      </c>
      <c r="AB304" s="1100">
        <f t="shared" si="42"/>
        <v>1</v>
      </c>
    </row>
    <row r="305" spans="1:28" ht="15" customHeight="1">
      <c r="A305" s="1117" t="s">
        <v>290</v>
      </c>
      <c r="B305" s="1125"/>
      <c r="C305" s="1118" t="s">
        <v>1266</v>
      </c>
      <c r="D305" s="1118" t="s">
        <v>74</v>
      </c>
      <c r="E305" s="1118" t="s">
        <v>776</v>
      </c>
      <c r="F305" s="1119" t="str">
        <f t="shared" si="40"/>
        <v>珠洲市総合病院２階東病棟</v>
      </c>
      <c r="G305" s="1119">
        <f t="shared" si="41"/>
        <v>309</v>
      </c>
      <c r="H305" s="1120" t="s">
        <v>2689</v>
      </c>
      <c r="I305" s="1118" t="s">
        <v>2704</v>
      </c>
      <c r="J305" s="1118">
        <v>48</v>
      </c>
      <c r="K305" s="1118">
        <v>38</v>
      </c>
      <c r="L305" s="1118">
        <v>14</v>
      </c>
      <c r="M305" s="1118">
        <v>621</v>
      </c>
      <c r="N305" s="1118">
        <v>10351</v>
      </c>
      <c r="O305" s="1118">
        <v>626</v>
      </c>
      <c r="P305" s="1121">
        <f t="shared" si="45"/>
        <v>28.358904109589041</v>
      </c>
      <c r="Q305" s="1122">
        <f t="shared" si="46"/>
        <v>0.59081050228310505</v>
      </c>
      <c r="R305" s="1123">
        <f t="shared" si="43"/>
        <v>16.601443464314354</v>
      </c>
      <c r="S305" s="1118">
        <v>18</v>
      </c>
      <c r="T305" s="1122">
        <v>2.1000000000000001E-2</v>
      </c>
      <c r="U305" s="1118">
        <v>10</v>
      </c>
      <c r="V305" s="1122">
        <f t="shared" si="44"/>
        <v>1.610305958132045E-2</v>
      </c>
      <c r="W305" s="1124"/>
      <c r="X305" s="1117">
        <v>19</v>
      </c>
      <c r="Z305" s="1100" t="s">
        <v>2957</v>
      </c>
      <c r="AA305" s="1100">
        <v>300</v>
      </c>
      <c r="AB305" s="1100">
        <f t="shared" si="42"/>
        <v>1</v>
      </c>
    </row>
    <row r="306" spans="1:28" ht="15" customHeight="1">
      <c r="A306" s="1237" t="s">
        <v>270</v>
      </c>
      <c r="B306" s="1125"/>
      <c r="C306" s="1118" t="s">
        <v>1065</v>
      </c>
      <c r="D306" s="1118" t="s">
        <v>2739</v>
      </c>
      <c r="E306" s="1118" t="s">
        <v>458</v>
      </c>
      <c r="F306" s="1119" t="str">
        <f t="shared" si="40"/>
        <v>金沢医療センターＣＣＵ</v>
      </c>
      <c r="G306" s="1119" t="e">
        <f t="shared" si="41"/>
        <v>#N/A</v>
      </c>
      <c r="H306" s="1120" t="s">
        <v>2695</v>
      </c>
      <c r="I306" s="1118" t="s">
        <v>2720</v>
      </c>
      <c r="J306" s="1118">
        <v>4</v>
      </c>
      <c r="K306" s="1118">
        <v>4</v>
      </c>
      <c r="L306" s="1118">
        <v>0</v>
      </c>
      <c r="M306" s="1118">
        <v>261</v>
      </c>
      <c r="N306" s="1118">
        <v>732</v>
      </c>
      <c r="O306" s="1118">
        <v>260</v>
      </c>
      <c r="P306" s="1121">
        <f t="shared" si="45"/>
        <v>2.0054794520547947</v>
      </c>
      <c r="Q306" s="1122">
        <f t="shared" si="46"/>
        <v>0.50136986301369868</v>
      </c>
      <c r="R306" s="1123">
        <f t="shared" si="43"/>
        <v>2.8099808061420344</v>
      </c>
      <c r="S306" s="1118">
        <v>116</v>
      </c>
      <c r="T306" s="1122">
        <v>0</v>
      </c>
      <c r="U306" s="1118">
        <v>144</v>
      </c>
      <c r="V306" s="1122">
        <f t="shared" si="44"/>
        <v>0.55172413793103448</v>
      </c>
      <c r="W306" s="1124"/>
      <c r="X306" s="1117">
        <v>0</v>
      </c>
      <c r="Z306" s="1100" t="s">
        <v>2959</v>
      </c>
      <c r="AA306" s="1100">
        <v>301</v>
      </c>
      <c r="AB306" s="1100">
        <f t="shared" si="42"/>
        <v>1</v>
      </c>
    </row>
    <row r="307" spans="1:28" ht="15" customHeight="1">
      <c r="A307" s="1237" t="s">
        <v>290</v>
      </c>
      <c r="B307" s="1125"/>
      <c r="C307" s="1118" t="s">
        <v>1208</v>
      </c>
      <c r="D307" s="1118" t="s">
        <v>16</v>
      </c>
      <c r="E307" s="1118" t="s">
        <v>536</v>
      </c>
      <c r="F307" s="1119" t="str">
        <f t="shared" si="40"/>
        <v>公立つるぎ病院急性期一般病棟</v>
      </c>
      <c r="G307" s="1119" t="e">
        <f t="shared" si="41"/>
        <v>#N/A</v>
      </c>
      <c r="H307" s="1120" t="s">
        <v>2684</v>
      </c>
      <c r="I307" s="1118" t="s">
        <v>2704</v>
      </c>
      <c r="J307" s="1118">
        <v>45</v>
      </c>
      <c r="K307" s="1118">
        <v>42</v>
      </c>
      <c r="L307" s="1118">
        <v>20</v>
      </c>
      <c r="M307" s="1118">
        <v>733</v>
      </c>
      <c r="N307" s="1118">
        <v>13031</v>
      </c>
      <c r="O307" s="1118">
        <v>730</v>
      </c>
      <c r="P307" s="1121">
        <f t="shared" si="45"/>
        <v>35.701369863013696</v>
      </c>
      <c r="Q307" s="1122">
        <f t="shared" si="46"/>
        <v>0.79336377473363773</v>
      </c>
      <c r="R307" s="1123">
        <f t="shared" si="43"/>
        <v>17.814080656185919</v>
      </c>
      <c r="S307" s="1118">
        <v>461</v>
      </c>
      <c r="T307" s="1122">
        <v>0.24299999999999999</v>
      </c>
      <c r="U307" s="1118">
        <v>17</v>
      </c>
      <c r="V307" s="1122">
        <f t="shared" si="44"/>
        <v>2.3192360163710776E-2</v>
      </c>
      <c r="W307" s="1124"/>
      <c r="X307" s="1237">
        <v>0</v>
      </c>
      <c r="Z307" s="1100" t="s">
        <v>2968</v>
      </c>
      <c r="AA307" s="1100">
        <v>302</v>
      </c>
      <c r="AB307" s="1100">
        <f t="shared" si="42"/>
        <v>0</v>
      </c>
    </row>
    <row r="308" spans="1:28" ht="15" customHeight="1">
      <c r="A308" s="1117" t="s">
        <v>290</v>
      </c>
      <c r="B308" s="1125"/>
      <c r="C308" s="1118" t="s">
        <v>1065</v>
      </c>
      <c r="D308" s="1118" t="s">
        <v>610</v>
      </c>
      <c r="E308" s="1118" t="s">
        <v>611</v>
      </c>
      <c r="F308" s="1119" t="str">
        <f t="shared" si="40"/>
        <v>恵寿金沢病院2階病棟</v>
      </c>
      <c r="G308" s="1119" t="e">
        <f t="shared" si="41"/>
        <v>#N/A</v>
      </c>
      <c r="H308" s="1120" t="s">
        <v>2727</v>
      </c>
      <c r="I308" s="1118" t="s">
        <v>2686</v>
      </c>
      <c r="J308" s="1118">
        <v>44</v>
      </c>
      <c r="K308" s="1118">
        <v>42</v>
      </c>
      <c r="L308" s="1118">
        <v>15</v>
      </c>
      <c r="M308" s="1118">
        <v>963</v>
      </c>
      <c r="N308" s="1118">
        <v>11271</v>
      </c>
      <c r="O308" s="1118">
        <v>957</v>
      </c>
      <c r="P308" s="1121">
        <f t="shared" si="45"/>
        <v>30.87945205479452</v>
      </c>
      <c r="Q308" s="1122">
        <f t="shared" si="46"/>
        <v>0.70180572851805734</v>
      </c>
      <c r="R308" s="1123">
        <f t="shared" si="43"/>
        <v>11.740625</v>
      </c>
      <c r="S308" s="1143">
        <v>61</v>
      </c>
      <c r="T308" s="1122">
        <v>0.57999999999999996</v>
      </c>
      <c r="U308" s="1118">
        <v>5</v>
      </c>
      <c r="V308" s="1122">
        <f t="shared" si="44"/>
        <v>5.1921079958463139E-3</v>
      </c>
      <c r="W308" s="1124"/>
      <c r="X308" s="1117">
        <v>0</v>
      </c>
      <c r="Z308" s="1100" t="s">
        <v>2962</v>
      </c>
      <c r="AA308" s="1100">
        <v>303</v>
      </c>
      <c r="AB308" s="1100">
        <f t="shared" si="42"/>
        <v>1</v>
      </c>
    </row>
    <row r="309" spans="1:28" ht="15" customHeight="1">
      <c r="A309" s="1117" t="s">
        <v>293</v>
      </c>
      <c r="B309" s="1125" t="s">
        <v>336</v>
      </c>
      <c r="C309" s="1118" t="s">
        <v>1208</v>
      </c>
      <c r="D309" s="1118" t="s">
        <v>16</v>
      </c>
      <c r="E309" s="1118" t="s">
        <v>623</v>
      </c>
      <c r="F309" s="1119" t="str">
        <f t="shared" si="40"/>
        <v>公立つるぎ病院回復期リハビリ病棟</v>
      </c>
      <c r="G309" s="1119" t="e">
        <f t="shared" si="41"/>
        <v>#N/A</v>
      </c>
      <c r="H309" s="1120" t="s">
        <v>2711</v>
      </c>
      <c r="I309" s="1118" t="s">
        <v>2701</v>
      </c>
      <c r="J309" s="1118">
        <v>53</v>
      </c>
      <c r="K309" s="1118">
        <v>53</v>
      </c>
      <c r="L309" s="1118">
        <v>34</v>
      </c>
      <c r="M309" s="1118">
        <v>322</v>
      </c>
      <c r="N309" s="1118">
        <v>16731</v>
      </c>
      <c r="O309" s="1118">
        <v>321</v>
      </c>
      <c r="P309" s="1121">
        <f t="shared" si="45"/>
        <v>45.838356164383562</v>
      </c>
      <c r="Q309" s="1122">
        <f t="shared" si="46"/>
        <v>0.8648746446110106</v>
      </c>
      <c r="R309" s="1123">
        <f t="shared" si="43"/>
        <v>52.040435458786938</v>
      </c>
      <c r="S309" s="1118">
        <v>0</v>
      </c>
      <c r="T309" s="1122">
        <v>0</v>
      </c>
      <c r="U309" s="1118">
        <v>140</v>
      </c>
      <c r="V309" s="1122">
        <f t="shared" si="44"/>
        <v>0.43478260869565216</v>
      </c>
      <c r="W309" s="1124"/>
      <c r="X309" s="1117">
        <v>0</v>
      </c>
      <c r="Z309" s="1100" t="s">
        <v>2960</v>
      </c>
      <c r="AA309" s="1100">
        <v>304</v>
      </c>
      <c r="AB309" s="1100">
        <f t="shared" si="42"/>
        <v>1</v>
      </c>
    </row>
    <row r="310" spans="1:28" ht="15" customHeight="1">
      <c r="A310" s="1117" t="s">
        <v>290</v>
      </c>
      <c r="B310" s="1125"/>
      <c r="C310" s="1183" t="s">
        <v>1208</v>
      </c>
      <c r="D310" s="1184" t="s">
        <v>16</v>
      </c>
      <c r="E310" s="1184" t="s">
        <v>538</v>
      </c>
      <c r="F310" s="1119" t="str">
        <f t="shared" si="40"/>
        <v>公立つるぎ病院地域包括ケア病棟</v>
      </c>
      <c r="G310" s="1119" t="e">
        <f t="shared" si="41"/>
        <v>#N/A</v>
      </c>
      <c r="H310" s="1185" t="s">
        <v>2684</v>
      </c>
      <c r="I310" s="1186" t="s">
        <v>2700</v>
      </c>
      <c r="J310" s="1118">
        <v>54</v>
      </c>
      <c r="K310" s="1118">
        <v>54</v>
      </c>
      <c r="L310" s="1118">
        <v>30</v>
      </c>
      <c r="M310" s="1118">
        <v>464</v>
      </c>
      <c r="N310" s="1118">
        <v>16372</v>
      </c>
      <c r="O310" s="1118">
        <v>454</v>
      </c>
      <c r="P310" s="1121">
        <f t="shared" si="45"/>
        <v>44.854794520547948</v>
      </c>
      <c r="Q310" s="1122">
        <f t="shared" si="46"/>
        <v>0.83064434297311007</v>
      </c>
      <c r="R310" s="1123">
        <f t="shared" si="43"/>
        <v>35.668845315904143</v>
      </c>
      <c r="S310" s="1146">
        <v>0</v>
      </c>
      <c r="T310" s="1130">
        <v>0</v>
      </c>
      <c r="U310" s="1146">
        <v>112</v>
      </c>
      <c r="V310" s="1130">
        <f t="shared" si="44"/>
        <v>0.2413793103448276</v>
      </c>
      <c r="W310" s="1124"/>
      <c r="X310" s="1117">
        <v>0</v>
      </c>
      <c r="Z310" s="1100" t="s">
        <v>2969</v>
      </c>
      <c r="AA310" s="1100">
        <v>305</v>
      </c>
      <c r="AB310" s="1100">
        <f t="shared" si="42"/>
        <v>0</v>
      </c>
    </row>
    <row r="311" spans="1:28" ht="15" customHeight="1">
      <c r="A311" s="1117" t="s">
        <v>290</v>
      </c>
      <c r="B311" s="1125"/>
      <c r="C311" s="1126" t="s">
        <v>1262</v>
      </c>
      <c r="D311" s="1127" t="s">
        <v>72</v>
      </c>
      <c r="E311" s="1127" t="s">
        <v>529</v>
      </c>
      <c r="F311" s="1119" t="str">
        <f t="shared" si="40"/>
        <v>市立輪島病院3階西病棟</v>
      </c>
      <c r="G311" s="1119" t="e">
        <f t="shared" si="41"/>
        <v>#N/A</v>
      </c>
      <c r="H311" s="1128" t="s">
        <v>2684</v>
      </c>
      <c r="I311" s="1129" t="s">
        <v>2704</v>
      </c>
      <c r="J311" s="1132">
        <v>46</v>
      </c>
      <c r="K311" s="1132">
        <v>46</v>
      </c>
      <c r="L311" s="1132">
        <v>0</v>
      </c>
      <c r="M311" s="1132">
        <v>960</v>
      </c>
      <c r="N311" s="1132">
        <v>12852</v>
      </c>
      <c r="O311" s="1132">
        <v>2099</v>
      </c>
      <c r="P311" s="1147">
        <f t="shared" si="45"/>
        <v>35.210958904109589</v>
      </c>
      <c r="Q311" s="1144">
        <f t="shared" si="46"/>
        <v>0.76545562835020842</v>
      </c>
      <c r="R311" s="1145">
        <f t="shared" si="43"/>
        <v>8.4027459954233414</v>
      </c>
      <c r="S311" s="1132">
        <v>367</v>
      </c>
      <c r="T311" s="1130">
        <v>0.37799999999999995</v>
      </c>
      <c r="U311" s="1132">
        <v>18</v>
      </c>
      <c r="V311" s="1122">
        <f t="shared" si="44"/>
        <v>1.8749999999999999E-2</v>
      </c>
      <c r="W311" s="1131"/>
      <c r="X311" s="1117">
        <v>116</v>
      </c>
      <c r="Z311" s="1100" t="s">
        <v>2965</v>
      </c>
      <c r="AA311" s="1100">
        <v>306</v>
      </c>
      <c r="AB311" s="1100">
        <f t="shared" si="42"/>
        <v>1</v>
      </c>
    </row>
    <row r="312" spans="1:28" ht="15" customHeight="1">
      <c r="A312" s="1117" t="s">
        <v>293</v>
      </c>
      <c r="B312" s="1132" t="s">
        <v>336</v>
      </c>
      <c r="C312" s="1183" t="s">
        <v>1262</v>
      </c>
      <c r="D312" s="1184" t="s">
        <v>72</v>
      </c>
      <c r="E312" s="1184" t="s">
        <v>528</v>
      </c>
      <c r="F312" s="1119" t="str">
        <f t="shared" si="40"/>
        <v>市立輪島病院3階東病棟</v>
      </c>
      <c r="G312" s="1119" t="e">
        <f t="shared" si="41"/>
        <v>#N/A</v>
      </c>
      <c r="H312" s="1185" t="s">
        <v>2689</v>
      </c>
      <c r="I312" s="1186" t="s">
        <v>2699</v>
      </c>
      <c r="J312" s="1118">
        <v>36</v>
      </c>
      <c r="K312" s="1146">
        <v>33</v>
      </c>
      <c r="L312" s="1146">
        <v>0</v>
      </c>
      <c r="M312" s="1146">
        <v>161</v>
      </c>
      <c r="N312" s="1146">
        <v>7233</v>
      </c>
      <c r="O312" s="1146">
        <v>230</v>
      </c>
      <c r="P312" s="1121">
        <f t="shared" si="45"/>
        <v>19.816438356164383</v>
      </c>
      <c r="Q312" s="1122">
        <f t="shared" si="46"/>
        <v>0.55045662100456616</v>
      </c>
      <c r="R312" s="1228">
        <f t="shared" si="43"/>
        <v>36.997442455242968</v>
      </c>
      <c r="S312" s="1146">
        <v>0</v>
      </c>
      <c r="T312" s="1130">
        <v>0</v>
      </c>
      <c r="U312" s="1146">
        <v>161</v>
      </c>
      <c r="V312" s="1130">
        <f t="shared" si="44"/>
        <v>1</v>
      </c>
      <c r="W312" s="1131"/>
      <c r="X312" s="1117">
        <v>0</v>
      </c>
      <c r="Z312" s="1100" t="s">
        <v>2964</v>
      </c>
      <c r="AA312" s="1100">
        <v>307</v>
      </c>
      <c r="AB312" s="1100">
        <f t="shared" si="42"/>
        <v>1</v>
      </c>
    </row>
    <row r="313" spans="1:28" ht="15" customHeight="1">
      <c r="A313" s="1210" t="s">
        <v>230</v>
      </c>
      <c r="B313" s="1214"/>
      <c r="C313" s="1206"/>
      <c r="D313" s="1206"/>
      <c r="E313" s="1206"/>
      <c r="F313" s="1206"/>
      <c r="G313" s="1206"/>
      <c r="H313" s="1206"/>
      <c r="I313" s="1206"/>
      <c r="J313" s="1207" t="s">
        <v>231</v>
      </c>
      <c r="K313" s="1207"/>
      <c r="L313" s="1207"/>
      <c r="M313" s="1207"/>
      <c r="N313" s="1207"/>
      <c r="O313" s="1207"/>
      <c r="P313" s="1207"/>
      <c r="Q313" s="1207"/>
      <c r="R313" s="1207"/>
      <c r="S313" s="1112"/>
      <c r="T313" s="1114"/>
      <c r="U313" s="1112"/>
      <c r="V313" s="1112"/>
      <c r="W313" s="1216"/>
      <c r="X313" s="1110"/>
      <c r="Z313" s="1100" t="s">
        <v>2963</v>
      </c>
      <c r="AA313" s="1100">
        <v>309</v>
      </c>
      <c r="AB313" s="1100">
        <f t="shared" si="42"/>
        <v>1</v>
      </c>
    </row>
    <row r="314" spans="1:28" ht="15" customHeight="1">
      <c r="A314" s="1212"/>
      <c r="B314" s="1215" t="s">
        <v>232</v>
      </c>
      <c r="C314" s="1216" t="s">
        <v>233</v>
      </c>
      <c r="D314" s="1216" t="s">
        <v>234</v>
      </c>
      <c r="E314" s="1217" t="s">
        <v>235</v>
      </c>
      <c r="F314" s="1220"/>
      <c r="G314" s="1220"/>
      <c r="H314" s="1216" t="s">
        <v>236</v>
      </c>
      <c r="I314" s="1224" t="s">
        <v>237</v>
      </c>
      <c r="J314" s="1111" t="s">
        <v>238</v>
      </c>
      <c r="K314" s="1111" t="s">
        <v>239</v>
      </c>
      <c r="L314" s="1111" t="s">
        <v>240</v>
      </c>
      <c r="M314" s="1112" t="s">
        <v>241</v>
      </c>
      <c r="N314" s="1112" t="s">
        <v>241</v>
      </c>
      <c r="O314" s="1112" t="s">
        <v>241</v>
      </c>
      <c r="P314" s="1113" t="s">
        <v>242</v>
      </c>
      <c r="Q314" s="1114" t="s">
        <v>243</v>
      </c>
      <c r="R314" s="1115" t="s">
        <v>244</v>
      </c>
      <c r="S314" s="1112"/>
      <c r="T314" s="1114"/>
      <c r="U314" s="1112"/>
      <c r="V314" s="1112"/>
      <c r="W314" s="1234"/>
      <c r="X314" s="1235"/>
    </row>
    <row r="315" spans="1:28" ht="15" customHeight="1">
      <c r="A315" s="1117"/>
      <c r="B315" s="1125"/>
      <c r="C315" s="1183" t="s">
        <v>288</v>
      </c>
      <c r="D315" s="1184"/>
      <c r="E315" s="1184"/>
      <c r="F315" s="1188"/>
      <c r="G315" s="1188"/>
      <c r="H315" s="1185"/>
      <c r="I315" s="1186"/>
      <c r="J315" s="1118">
        <f t="shared" ref="J315:O315" si="47">SUM(J2:J314)</f>
        <v>12623</v>
      </c>
      <c r="K315" s="1118">
        <f t="shared" si="47"/>
        <v>11704</v>
      </c>
      <c r="L315" s="1118">
        <f t="shared" si="47"/>
        <v>5124</v>
      </c>
      <c r="M315" s="1118">
        <f t="shared" si="47"/>
        <v>176450</v>
      </c>
      <c r="N315" s="1118">
        <f t="shared" si="47"/>
        <v>3370742</v>
      </c>
      <c r="O315" s="1118">
        <f t="shared" si="47"/>
        <v>177875</v>
      </c>
      <c r="P315" s="1121">
        <f>N315/365</f>
        <v>9234.9095890410954</v>
      </c>
      <c r="Q315" s="1122">
        <f>N315/(J315*365)</f>
        <v>0.73159388331150244</v>
      </c>
      <c r="R315" s="1123">
        <f>N315/((M315+O315)/2)</f>
        <v>19.026272489945672</v>
      </c>
      <c r="S315" s="1118">
        <f>SUM(S2:S314)</f>
        <v>39154</v>
      </c>
      <c r="T315" s="1130"/>
      <c r="U315" s="1118">
        <f>SUM(U2:U314)</f>
        <v>33574</v>
      </c>
      <c r="V315" s="1122">
        <f>U315/M315</f>
        <v>0.19027486540096344</v>
      </c>
      <c r="W315" s="1150"/>
      <c r="X315" s="1117"/>
    </row>
    <row r="316" spans="1:28" ht="15" customHeight="1">
      <c r="A316" s="1117"/>
      <c r="B316" s="1132"/>
      <c r="C316" s="1133" t="s">
        <v>289</v>
      </c>
      <c r="D316" s="1134"/>
      <c r="E316" s="1134"/>
      <c r="F316" s="1188"/>
      <c r="G316" s="1188"/>
      <c r="H316" s="1135"/>
      <c r="I316" s="1136"/>
      <c r="J316" s="1137">
        <v>154</v>
      </c>
      <c r="K316" s="1138"/>
      <c r="L316" s="1138"/>
      <c r="M316" s="1138"/>
      <c r="N316" s="1138"/>
      <c r="O316" s="1138"/>
      <c r="P316" s="1139">
        <v>139</v>
      </c>
      <c r="Q316" s="1140">
        <v>0.9</v>
      </c>
      <c r="R316" s="1138"/>
      <c r="S316" s="1138"/>
      <c r="T316" s="1141"/>
      <c r="U316" s="1138"/>
      <c r="V316" s="1138"/>
      <c r="W316" s="1151"/>
      <c r="X316" s="1117"/>
    </row>
    <row r="317" spans="1:28" ht="15" customHeight="1">
      <c r="A317" s="1117"/>
      <c r="B317" s="1152" t="s">
        <v>359</v>
      </c>
      <c r="C317" s="1183" t="s">
        <v>288</v>
      </c>
      <c r="D317" s="1184"/>
      <c r="E317" s="1184"/>
      <c r="F317" s="1188"/>
      <c r="G317" s="1188"/>
      <c r="H317" s="1185"/>
      <c r="I317" s="1186"/>
      <c r="J317" s="1118">
        <f t="shared" ref="J317:O317" si="48">SUM(J315,J311,J300)</f>
        <v>12725</v>
      </c>
      <c r="K317" s="1118">
        <f t="shared" si="48"/>
        <v>11801</v>
      </c>
      <c r="L317" s="1118">
        <f t="shared" si="48"/>
        <v>5150</v>
      </c>
      <c r="M317" s="1118">
        <f t="shared" si="48"/>
        <v>178305</v>
      </c>
      <c r="N317" s="1118">
        <f t="shared" si="48"/>
        <v>3397768</v>
      </c>
      <c r="O317" s="1118">
        <f t="shared" si="48"/>
        <v>180875</v>
      </c>
      <c r="P317" s="1121">
        <f>N317/365</f>
        <v>9308.9534246575349</v>
      </c>
      <c r="Q317" s="1122">
        <f>N317/(J317*365)</f>
        <v>0.73154840272357835</v>
      </c>
      <c r="R317" s="1123">
        <f>N317/((M317+O317)/2)</f>
        <v>18.919583495740298</v>
      </c>
      <c r="S317" s="1118">
        <f>SUM(S315,S311,S300)</f>
        <v>39685</v>
      </c>
      <c r="T317" s="1130"/>
      <c r="U317" s="1118">
        <f>SUM(U315,U311,U300)</f>
        <v>33611</v>
      </c>
      <c r="V317" s="1122">
        <f>U317/M317</f>
        <v>0.18850284624659994</v>
      </c>
      <c r="W317" s="1150"/>
      <c r="X317" s="1117"/>
    </row>
    <row r="318" spans="1:28" ht="15" customHeight="1">
      <c r="A318" s="1117"/>
      <c r="B318" s="1132"/>
      <c r="C318" s="1133" t="s">
        <v>289</v>
      </c>
      <c r="D318" s="1134"/>
      <c r="E318" s="1134"/>
      <c r="F318" s="1188"/>
      <c r="G318" s="1188"/>
      <c r="H318" s="1135"/>
      <c r="I318" s="1136"/>
      <c r="J318" s="1137">
        <v>343</v>
      </c>
      <c r="K318" s="1138"/>
      <c r="L318" s="1138"/>
      <c r="M318" s="1138"/>
      <c r="N318" s="1138"/>
      <c r="O318" s="1138"/>
      <c r="P318" s="1139">
        <v>285</v>
      </c>
      <c r="Q318" s="1153" t="s">
        <v>360</v>
      </c>
      <c r="R318" s="1138"/>
      <c r="S318" s="1138"/>
      <c r="T318" s="1141"/>
      <c r="U318" s="1138"/>
      <c r="V318" s="1138"/>
      <c r="W318" s="1151"/>
      <c r="X318" s="1117"/>
    </row>
    <row r="319" spans="1:28" ht="15" customHeight="1">
      <c r="A319" s="1117" t="s">
        <v>296</v>
      </c>
      <c r="B319" s="1152" t="s">
        <v>361</v>
      </c>
      <c r="C319" s="1118" t="s">
        <v>1273</v>
      </c>
      <c r="D319" s="1118" t="s">
        <v>2795</v>
      </c>
      <c r="E319" s="1118" t="s">
        <v>764</v>
      </c>
      <c r="F319" s="1119"/>
      <c r="G319" s="1119"/>
      <c r="H319" s="1120" t="s">
        <v>2684</v>
      </c>
      <c r="I319" s="1118" t="s">
        <v>2716</v>
      </c>
      <c r="J319" s="1118">
        <v>36</v>
      </c>
      <c r="K319" s="1118">
        <v>36</v>
      </c>
      <c r="L319" s="1118">
        <v>25</v>
      </c>
      <c r="M319" s="1118">
        <v>23</v>
      </c>
      <c r="N319" s="1118">
        <v>10272</v>
      </c>
      <c r="O319" s="1118">
        <v>18</v>
      </c>
      <c r="P319" s="1121">
        <f>N319/365</f>
        <v>28.142465753424659</v>
      </c>
      <c r="Q319" s="1122">
        <f>N319/(J319*365)</f>
        <v>0.78173515981735164</v>
      </c>
      <c r="R319" s="1123">
        <f>N319/((M319+O319)/2)</f>
        <v>501.07317073170731</v>
      </c>
      <c r="S319" s="1118">
        <v>0</v>
      </c>
      <c r="T319" s="1122">
        <v>0</v>
      </c>
      <c r="U319" s="1118">
        <v>0</v>
      </c>
      <c r="V319" s="1122">
        <f>U319/M319</f>
        <v>0</v>
      </c>
      <c r="W319" s="1124"/>
      <c r="X319" s="1117">
        <v>0</v>
      </c>
    </row>
    <row r="320" spans="1:28" ht="15" customHeight="1">
      <c r="A320" s="1117"/>
      <c r="B320" s="1125"/>
      <c r="C320" s="1126" t="s">
        <v>288</v>
      </c>
      <c r="D320" s="1127"/>
      <c r="E320" s="1127"/>
      <c r="F320" s="1189"/>
      <c r="G320" s="1189"/>
      <c r="H320" s="1128"/>
      <c r="I320" s="1129"/>
      <c r="J320" s="1132">
        <f t="shared" ref="J320:O320" si="49">SUM(J319:J319)</f>
        <v>36</v>
      </c>
      <c r="K320" s="1132">
        <f t="shared" si="49"/>
        <v>36</v>
      </c>
      <c r="L320" s="1132">
        <f t="shared" si="49"/>
        <v>25</v>
      </c>
      <c r="M320" s="1132">
        <f t="shared" si="49"/>
        <v>23</v>
      </c>
      <c r="N320" s="1132">
        <f t="shared" si="49"/>
        <v>10272</v>
      </c>
      <c r="O320" s="1132">
        <f t="shared" si="49"/>
        <v>18</v>
      </c>
      <c r="P320" s="1147">
        <f>N320/365</f>
        <v>28.142465753424659</v>
      </c>
      <c r="Q320" s="1144">
        <f>N320/(J320*365)</f>
        <v>0.78173515981735164</v>
      </c>
      <c r="R320" s="1145">
        <f>N320/((M320+O320)/2)</f>
        <v>501.07317073170731</v>
      </c>
      <c r="S320" s="1132">
        <f>SUM(S319:S319)</f>
        <v>0</v>
      </c>
      <c r="T320" s="1130"/>
      <c r="U320" s="1132">
        <f>SUM(U319:U319)</f>
        <v>0</v>
      </c>
      <c r="V320" s="1122">
        <f>U320/M320</f>
        <v>0</v>
      </c>
      <c r="W320" s="1150"/>
      <c r="X320" s="1117"/>
    </row>
    <row r="321" spans="1:24" ht="15" customHeight="1">
      <c r="A321" s="1117"/>
      <c r="B321" s="1132"/>
      <c r="C321" s="1133" t="s">
        <v>289</v>
      </c>
      <c r="D321" s="1134"/>
      <c r="E321" s="1134"/>
      <c r="F321" s="1188"/>
      <c r="G321" s="1188"/>
      <c r="H321" s="1135"/>
      <c r="I321" s="1136"/>
      <c r="J321" s="1137">
        <v>108</v>
      </c>
      <c r="K321" s="1138"/>
      <c r="L321" s="1138"/>
      <c r="M321" s="1138"/>
      <c r="N321" s="1138"/>
      <c r="O321" s="1138"/>
      <c r="P321" s="1139">
        <v>100</v>
      </c>
      <c r="Q321" s="1140">
        <v>0.92</v>
      </c>
      <c r="R321" s="1138"/>
      <c r="S321" s="1138"/>
      <c r="T321" s="1141"/>
      <c r="U321" s="1138"/>
      <c r="V321" s="1138"/>
      <c r="W321" s="1151"/>
      <c r="X321" s="1117"/>
    </row>
    <row r="322" spans="1:24" ht="15" customHeight="1">
      <c r="A322" s="1117"/>
      <c r="B322" s="1152" t="s">
        <v>382</v>
      </c>
      <c r="C322" s="1126" t="s">
        <v>288</v>
      </c>
      <c r="D322" s="1127"/>
      <c r="E322" s="1127"/>
      <c r="F322" s="1189"/>
      <c r="G322" s="1189"/>
      <c r="H322" s="1128"/>
      <c r="I322" s="1129"/>
      <c r="J322" s="1132">
        <f t="shared" ref="J322:O322" si="50">SUM(J320,J317)</f>
        <v>12761</v>
      </c>
      <c r="K322" s="1132">
        <f t="shared" si="50"/>
        <v>11837</v>
      </c>
      <c r="L322" s="1132">
        <f t="shared" si="50"/>
        <v>5175</v>
      </c>
      <c r="M322" s="1132">
        <f t="shared" si="50"/>
        <v>178328</v>
      </c>
      <c r="N322" s="1132">
        <f t="shared" si="50"/>
        <v>3408040</v>
      </c>
      <c r="O322" s="1132">
        <f t="shared" si="50"/>
        <v>180893</v>
      </c>
      <c r="P322" s="1147">
        <f>N322/365</f>
        <v>9337.0958904109593</v>
      </c>
      <c r="Q322" s="1144">
        <f>N322/(J322*365)</f>
        <v>0.73168998435945132</v>
      </c>
      <c r="R322" s="1145">
        <f>N322/((M322+O322)/2)</f>
        <v>18.974614513071341</v>
      </c>
      <c r="S322" s="1132">
        <f>SUM(S320,S317)</f>
        <v>39685</v>
      </c>
      <c r="T322" s="1130"/>
      <c r="U322" s="1132">
        <f>SUM(U320,U317)</f>
        <v>33611</v>
      </c>
      <c r="V322" s="1122">
        <f>U322/M322</f>
        <v>0.18847853393746355</v>
      </c>
      <c r="W322" s="1150"/>
      <c r="X322" s="1117"/>
    </row>
    <row r="323" spans="1:24" ht="15" customHeight="1">
      <c r="A323" s="1117"/>
      <c r="B323" s="1132"/>
      <c r="C323" s="1133" t="s">
        <v>289</v>
      </c>
      <c r="D323" s="1134"/>
      <c r="E323" s="1134"/>
      <c r="F323" s="1188"/>
      <c r="G323" s="1188"/>
      <c r="H323" s="1135"/>
      <c r="I323" s="1136"/>
      <c r="J323" s="1137">
        <v>451</v>
      </c>
      <c r="K323" s="1138"/>
      <c r="L323" s="1138"/>
      <c r="M323" s="1138"/>
      <c r="N323" s="1138"/>
      <c r="O323" s="1138"/>
      <c r="P323" s="1139">
        <v>385</v>
      </c>
      <c r="Q323" s="1153" t="s">
        <v>360</v>
      </c>
      <c r="R323" s="1138"/>
      <c r="S323" s="1138"/>
      <c r="T323" s="1141"/>
      <c r="U323" s="1138"/>
      <c r="V323" s="1138"/>
      <c r="W323" s="1151"/>
      <c r="X323" s="1117"/>
    </row>
    <row r="324" spans="1:24" ht="15" customHeight="1">
      <c r="A324" s="1117"/>
      <c r="B324" s="1152" t="s">
        <v>386</v>
      </c>
      <c r="C324" s="1126" t="s">
        <v>288</v>
      </c>
      <c r="D324" s="1127"/>
      <c r="E324" s="1127"/>
      <c r="F324" s="1189"/>
      <c r="G324" s="1189"/>
      <c r="H324" s="1128"/>
      <c r="I324" s="1129"/>
      <c r="J324" s="1132">
        <f t="shared" ref="J324:O324" si="51">J322</f>
        <v>12761</v>
      </c>
      <c r="K324" s="1132">
        <f t="shared" si="51"/>
        <v>11837</v>
      </c>
      <c r="L324" s="1132">
        <f t="shared" si="51"/>
        <v>5175</v>
      </c>
      <c r="M324" s="1132">
        <f t="shared" si="51"/>
        <v>178328</v>
      </c>
      <c r="N324" s="1132">
        <f t="shared" si="51"/>
        <v>3408040</v>
      </c>
      <c r="O324" s="1132">
        <f t="shared" si="51"/>
        <v>180893</v>
      </c>
      <c r="P324" s="1147">
        <f>N324/365</f>
        <v>9337.0958904109593</v>
      </c>
      <c r="Q324" s="1144">
        <f>N324/(J324*365)</f>
        <v>0.73168998435945132</v>
      </c>
      <c r="R324" s="1145">
        <f>N324/((M324+O324)/2)</f>
        <v>18.974614513071341</v>
      </c>
      <c r="S324" s="1132">
        <f>S322</f>
        <v>39685</v>
      </c>
      <c r="T324" s="1130"/>
      <c r="U324" s="1132">
        <f>U322</f>
        <v>33611</v>
      </c>
      <c r="V324" s="1122">
        <f>U324/M324</f>
        <v>0.18847853393746355</v>
      </c>
      <c r="W324" s="1150"/>
      <c r="X324" s="1117"/>
    </row>
    <row r="325" spans="1:24" ht="15" customHeight="1">
      <c r="A325" s="1117"/>
      <c r="B325" s="1132"/>
      <c r="C325" s="1133" t="s">
        <v>289</v>
      </c>
      <c r="D325" s="1134"/>
      <c r="E325" s="1134"/>
      <c r="F325" s="1188"/>
      <c r="G325" s="1188"/>
      <c r="H325" s="1135"/>
      <c r="I325" s="1136"/>
      <c r="J325" s="1137">
        <v>451</v>
      </c>
      <c r="K325" s="1138"/>
      <c r="L325" s="1138"/>
      <c r="M325" s="1138"/>
      <c r="N325" s="1138"/>
      <c r="O325" s="1138"/>
      <c r="P325" s="1139">
        <v>385</v>
      </c>
      <c r="Q325" s="1153" t="s">
        <v>360</v>
      </c>
      <c r="R325" s="1138"/>
      <c r="S325" s="1138"/>
      <c r="T325" s="1141"/>
      <c r="U325" s="1138"/>
      <c r="V325" s="1138"/>
      <c r="W325" s="1151"/>
      <c r="X325" s="1117"/>
    </row>
    <row r="326" spans="1:24" ht="15" customHeight="1">
      <c r="J326" s="1102"/>
      <c r="K326" s="1102"/>
      <c r="L326" s="1102"/>
      <c r="M326" s="1102"/>
      <c r="N326" s="1102"/>
      <c r="O326" s="1102"/>
      <c r="P326" s="1190"/>
      <c r="Q326" s="1191"/>
      <c r="R326" s="1176"/>
      <c r="S326" s="1102"/>
      <c r="T326" s="1191"/>
      <c r="U326" s="1102"/>
      <c r="V326" s="1102"/>
    </row>
    <row r="327" spans="1:24" ht="15" customHeight="1"/>
    <row r="328" spans="1:24" ht="15" customHeight="1">
      <c r="A328" s="1117"/>
      <c r="B328" s="1152" t="s">
        <v>389</v>
      </c>
      <c r="C328" s="1183" t="s">
        <v>288</v>
      </c>
      <c r="D328" s="1184"/>
      <c r="E328" s="1184"/>
      <c r="F328" s="1188"/>
      <c r="G328" s="1188"/>
      <c r="H328" s="1185"/>
      <c r="I328" s="1186"/>
      <c r="J328" s="1118" t="e">
        <f>SUM(#REF!,J76,J256,J300)</f>
        <v>#REF!</v>
      </c>
      <c r="K328" s="1118" t="e">
        <f>SUM(#REF!,K76,K256,K300)</f>
        <v>#REF!</v>
      </c>
      <c r="L328" s="1118" t="e">
        <f>SUM(#REF!,L76,L256,L300)</f>
        <v>#REF!</v>
      </c>
      <c r="M328" s="1118" t="e">
        <f>SUM(#REF!,M76,M256,M300)</f>
        <v>#REF!</v>
      </c>
      <c r="N328" s="1118" t="e">
        <f>SUM(#REF!,N76,N256,N300)</f>
        <v>#REF!</v>
      </c>
      <c r="O328" s="1118" t="e">
        <f>SUM(#REF!,O76,O256,O300)</f>
        <v>#REF!</v>
      </c>
      <c r="P328" s="1121" t="e">
        <f>N328/365</f>
        <v>#REF!</v>
      </c>
      <c r="Q328" s="1122" t="e">
        <f>N328/(J328*365)</f>
        <v>#REF!</v>
      </c>
      <c r="R328" s="1123" t="e">
        <f>N328/((M328+O328)/2)</f>
        <v>#REF!</v>
      </c>
      <c r="S328" s="1118" t="e">
        <f>SUM(#REF!,S76,S256,S300)</f>
        <v>#REF!</v>
      </c>
      <c r="T328" s="1130"/>
      <c r="U328" s="1118" t="e">
        <f>SUM(#REF!,U76,U256,U300)</f>
        <v>#REF!</v>
      </c>
      <c r="V328" s="1122" t="e">
        <f t="shared" ref="V328" si="52">U328/M328</f>
        <v>#REF!</v>
      </c>
      <c r="W328" s="1131"/>
      <c r="X328" s="1117"/>
    </row>
    <row r="329" spans="1:24" ht="15" customHeight="1">
      <c r="A329" s="1117"/>
      <c r="B329" s="1132"/>
      <c r="C329" s="1133" t="s">
        <v>289</v>
      </c>
      <c r="D329" s="1134"/>
      <c r="E329" s="1134"/>
      <c r="F329" s="1188"/>
      <c r="G329" s="1188"/>
      <c r="H329" s="1135"/>
      <c r="I329" s="1136"/>
      <c r="J329" s="1137">
        <v>1226</v>
      </c>
      <c r="K329" s="1138"/>
      <c r="L329" s="1138"/>
      <c r="M329" s="1138"/>
      <c r="N329" s="1138"/>
      <c r="O329" s="1138"/>
      <c r="P329" s="1139">
        <v>919</v>
      </c>
      <c r="Q329" s="1140">
        <v>0.75</v>
      </c>
      <c r="R329" s="1138"/>
      <c r="S329" s="1138"/>
      <c r="T329" s="1141"/>
      <c r="U329" s="1138"/>
      <c r="V329" s="1138"/>
      <c r="W329" s="1142"/>
      <c r="X329" s="1117"/>
    </row>
    <row r="330" spans="1:24" ht="15" customHeight="1">
      <c r="A330" s="1117"/>
      <c r="B330" s="1125" t="s">
        <v>291</v>
      </c>
      <c r="C330" s="1126" t="s">
        <v>288</v>
      </c>
      <c r="D330" s="1127"/>
      <c r="E330" s="1127"/>
      <c r="F330" s="1189"/>
      <c r="G330" s="1189"/>
      <c r="H330" s="1128"/>
      <c r="I330" s="1129"/>
      <c r="J330" s="1132" t="e">
        <f>SUM(#REF!,J145,J273,J311)</f>
        <v>#REF!</v>
      </c>
      <c r="K330" s="1132" t="e">
        <f>SUM(#REF!,K145,K273,K311)</f>
        <v>#REF!</v>
      </c>
      <c r="L330" s="1132" t="e">
        <f>SUM(#REF!,L145,L273,L311)</f>
        <v>#REF!</v>
      </c>
      <c r="M330" s="1132" t="e">
        <f>SUM(#REF!,M145,M273,M311)</f>
        <v>#REF!</v>
      </c>
      <c r="N330" s="1132" t="e">
        <f>SUM(#REF!,N145,N273,N311)</f>
        <v>#REF!</v>
      </c>
      <c r="O330" s="1132" t="e">
        <f>SUM(#REF!,O145,O273,O311)</f>
        <v>#REF!</v>
      </c>
      <c r="P330" s="1147" t="e">
        <f t="shared" ref="P330" si="53">N330/365</f>
        <v>#REF!</v>
      </c>
      <c r="Q330" s="1144" t="e">
        <f t="shared" ref="Q330" si="54">N330/(J330*365)</f>
        <v>#REF!</v>
      </c>
      <c r="R330" s="1145" t="e">
        <f t="shared" ref="R330" si="55">N330/((M330+O330)/2)</f>
        <v>#REF!</v>
      </c>
      <c r="S330" s="1132" t="e">
        <f>SUM(#REF!,S145,S273,S311)</f>
        <v>#REF!</v>
      </c>
      <c r="T330" s="1130"/>
      <c r="U330" s="1132" t="e">
        <f>SUM(#REF!,U145,U273,U311)</f>
        <v>#REF!</v>
      </c>
      <c r="V330" s="1122" t="e">
        <f t="shared" ref="V330" si="56">U330/M330</f>
        <v>#REF!</v>
      </c>
      <c r="W330" s="1131"/>
      <c r="X330" s="1117"/>
    </row>
    <row r="331" spans="1:24" ht="15" customHeight="1">
      <c r="A331" s="1117"/>
      <c r="B331" s="1132"/>
      <c r="C331" s="1133" t="s">
        <v>289</v>
      </c>
      <c r="D331" s="1134"/>
      <c r="E331" s="1134"/>
      <c r="F331" s="1188"/>
      <c r="G331" s="1188"/>
      <c r="H331" s="1135"/>
      <c r="I331" s="1136"/>
      <c r="J331" s="1137">
        <v>3929</v>
      </c>
      <c r="K331" s="1138"/>
      <c r="L331" s="1138"/>
      <c r="M331" s="1138"/>
      <c r="N331" s="1138"/>
      <c r="O331" s="1138"/>
      <c r="P331" s="1139">
        <v>3065</v>
      </c>
      <c r="Q331" s="1140">
        <v>0.78</v>
      </c>
      <c r="R331" s="1138"/>
      <c r="S331" s="1138"/>
      <c r="T331" s="1141"/>
      <c r="U331" s="1138"/>
      <c r="V331" s="1138"/>
      <c r="W331" s="1142"/>
      <c r="X331" s="1117"/>
    </row>
    <row r="332" spans="1:24" ht="15" customHeight="1">
      <c r="A332" s="1117"/>
      <c r="B332" s="1125" t="s">
        <v>336</v>
      </c>
      <c r="C332" s="1183" t="s">
        <v>288</v>
      </c>
      <c r="D332" s="1184"/>
      <c r="E332" s="1184"/>
      <c r="F332" s="1188"/>
      <c r="G332" s="1188"/>
      <c r="H332" s="1185"/>
      <c r="I332" s="1186"/>
      <c r="J332" s="1118" t="e">
        <f>SUM(#REF!,J179,J281,J315)</f>
        <v>#REF!</v>
      </c>
      <c r="K332" s="1118" t="e">
        <f>SUM(#REF!,K179,K281,K315)</f>
        <v>#REF!</v>
      </c>
      <c r="L332" s="1118" t="e">
        <f>SUM(#REF!,L179,L281,L315)</f>
        <v>#REF!</v>
      </c>
      <c r="M332" s="1118" t="e">
        <f>SUM(#REF!,M179,M281,M315)</f>
        <v>#REF!</v>
      </c>
      <c r="N332" s="1118" t="e">
        <f>SUM(#REF!,N179,N281,N315)</f>
        <v>#REF!</v>
      </c>
      <c r="O332" s="1118" t="e">
        <f>SUM(#REF!,O179,O281,O315)</f>
        <v>#REF!</v>
      </c>
      <c r="P332" s="1121" t="e">
        <f t="shared" ref="P332" si="57">N332/365</f>
        <v>#REF!</v>
      </c>
      <c r="Q332" s="1122" t="e">
        <f t="shared" ref="Q332" si="58">N332/(J332*365)</f>
        <v>#REF!</v>
      </c>
      <c r="R332" s="1123" t="e">
        <f t="shared" ref="R332" si="59">N332/((M332+O332)/2)</f>
        <v>#REF!</v>
      </c>
      <c r="S332" s="1118" t="e">
        <f>SUM(#REF!,S179,S281,S315)</f>
        <v>#REF!</v>
      </c>
      <c r="T332" s="1130"/>
      <c r="U332" s="1118" t="e">
        <f>SUM(#REF!,U179,U281,U315)</f>
        <v>#REF!</v>
      </c>
      <c r="V332" s="1122" t="e">
        <f t="shared" ref="V332" si="60">U332/M332</f>
        <v>#REF!</v>
      </c>
      <c r="W332" s="1150"/>
      <c r="X332" s="1117"/>
    </row>
    <row r="333" spans="1:24" ht="15" customHeight="1">
      <c r="A333" s="1117"/>
      <c r="B333" s="1132"/>
      <c r="C333" s="1133" t="s">
        <v>289</v>
      </c>
      <c r="D333" s="1134"/>
      <c r="E333" s="1134"/>
      <c r="F333" s="1188"/>
      <c r="G333" s="1188"/>
      <c r="H333" s="1135"/>
      <c r="I333" s="1136"/>
      <c r="J333" s="1137">
        <v>3695</v>
      </c>
      <c r="K333" s="1138"/>
      <c r="L333" s="1138"/>
      <c r="M333" s="1138"/>
      <c r="N333" s="1138"/>
      <c r="O333" s="1138"/>
      <c r="P333" s="1139">
        <v>3327</v>
      </c>
      <c r="Q333" s="1140">
        <v>0.9</v>
      </c>
      <c r="R333" s="1138"/>
      <c r="S333" s="1138"/>
      <c r="T333" s="1141"/>
      <c r="U333" s="1138"/>
      <c r="V333" s="1138"/>
      <c r="W333" s="1151"/>
      <c r="X333" s="1117"/>
    </row>
    <row r="334" spans="1:24" ht="15" customHeight="1">
      <c r="A334" s="1117"/>
      <c r="B334" s="1152" t="s">
        <v>359</v>
      </c>
      <c r="C334" s="1183" t="s">
        <v>288</v>
      </c>
      <c r="D334" s="1184"/>
      <c r="E334" s="1184"/>
      <c r="F334" s="1188"/>
      <c r="G334" s="1188"/>
      <c r="H334" s="1185"/>
      <c r="I334" s="1186"/>
      <c r="J334" s="1118" t="e">
        <f>SUM(#REF!,J181,J283,J317)</f>
        <v>#REF!</v>
      </c>
      <c r="K334" s="1118" t="e">
        <f>SUM(#REF!,K181,K283,K317)</f>
        <v>#REF!</v>
      </c>
      <c r="L334" s="1118" t="e">
        <f>SUM(#REF!,L181,L283,L317)</f>
        <v>#REF!</v>
      </c>
      <c r="M334" s="1118" t="e">
        <f>SUM(#REF!,M181,M283,M317)</f>
        <v>#REF!</v>
      </c>
      <c r="N334" s="1118" t="e">
        <f>SUM(#REF!,N181,N283,N317)</f>
        <v>#REF!</v>
      </c>
      <c r="O334" s="1118" t="e">
        <f>SUM(#REF!,O181,O283,O317)</f>
        <v>#REF!</v>
      </c>
      <c r="P334" s="1121" t="e">
        <f>N334/365</f>
        <v>#REF!</v>
      </c>
      <c r="Q334" s="1122" t="e">
        <f>N334/(J334*365)</f>
        <v>#REF!</v>
      </c>
      <c r="R334" s="1123" t="e">
        <f>N334/((M334+O334)/2)</f>
        <v>#REF!</v>
      </c>
      <c r="S334" s="1118" t="e">
        <f>SUM(#REF!,S181,S283,S317)</f>
        <v>#REF!</v>
      </c>
      <c r="T334" s="1130"/>
      <c r="U334" s="1118" t="e">
        <f>SUM(#REF!,U181,U283,U317)</f>
        <v>#REF!</v>
      </c>
      <c r="V334" s="1122" t="e">
        <f t="shared" ref="V334" si="61">U334/M334</f>
        <v>#REF!</v>
      </c>
      <c r="W334" s="1150"/>
      <c r="X334" s="1117"/>
    </row>
    <row r="335" spans="1:24" ht="15" customHeight="1">
      <c r="A335" s="1117"/>
      <c r="B335" s="1132"/>
      <c r="C335" s="1133" t="s">
        <v>289</v>
      </c>
      <c r="D335" s="1134"/>
      <c r="E335" s="1134"/>
      <c r="F335" s="1188"/>
      <c r="G335" s="1188"/>
      <c r="H335" s="1135"/>
      <c r="I335" s="1136"/>
      <c r="J335" s="1137">
        <v>8850</v>
      </c>
      <c r="K335" s="1138"/>
      <c r="L335" s="1138"/>
      <c r="M335" s="1138"/>
      <c r="N335" s="1138"/>
      <c r="O335" s="1138"/>
      <c r="P335" s="1139">
        <v>7311</v>
      </c>
      <c r="Q335" s="1153" t="s">
        <v>360</v>
      </c>
      <c r="R335" s="1138"/>
      <c r="S335" s="1138"/>
      <c r="T335" s="1141"/>
      <c r="U335" s="1138"/>
      <c r="V335" s="1138"/>
      <c r="W335" s="1151"/>
      <c r="X335" s="1117"/>
    </row>
    <row r="336" spans="1:24" ht="15" customHeight="1">
      <c r="A336" s="1117"/>
      <c r="B336" s="1125" t="s">
        <v>361</v>
      </c>
      <c r="C336" s="1126" t="s">
        <v>288</v>
      </c>
      <c r="D336" s="1127"/>
      <c r="E336" s="1127"/>
      <c r="F336" s="1189"/>
      <c r="G336" s="1189"/>
      <c r="H336" s="1128"/>
      <c r="I336" s="1129"/>
      <c r="J336" s="1132" t="e">
        <f>SUM(#REF!,J239,J293,J320)</f>
        <v>#REF!</v>
      </c>
      <c r="K336" s="1132" t="e">
        <f>SUM(#REF!,K239,K293,K320)</f>
        <v>#REF!</v>
      </c>
      <c r="L336" s="1132" t="e">
        <f>SUM(#REF!,L239,L293,L320)</f>
        <v>#REF!</v>
      </c>
      <c r="M336" s="1132" t="e">
        <f>SUM(#REF!,M239,M293,M320)</f>
        <v>#REF!</v>
      </c>
      <c r="N336" s="1132" t="e">
        <f>SUM(#REF!,N239,N293,N320)</f>
        <v>#REF!</v>
      </c>
      <c r="O336" s="1132" t="e">
        <f>SUM(#REF!,O239,O293,O320)</f>
        <v>#REF!</v>
      </c>
      <c r="P336" s="1147" t="e">
        <f t="shared" ref="P336" si="62">N336/365</f>
        <v>#REF!</v>
      </c>
      <c r="Q336" s="1144" t="e">
        <f t="shared" ref="Q336" si="63">N336/(J336*365)</f>
        <v>#REF!</v>
      </c>
      <c r="R336" s="1145" t="e">
        <f t="shared" ref="R336" si="64">N336/((M336+O336)/2)</f>
        <v>#REF!</v>
      </c>
      <c r="S336" s="1132" t="e">
        <f>SUM(#REF!,S239,S293,S320)</f>
        <v>#REF!</v>
      </c>
      <c r="T336" s="1130"/>
      <c r="U336" s="1132" t="e">
        <f>SUM(#REF!,U239,U293,U320)</f>
        <v>#REF!</v>
      </c>
      <c r="V336" s="1122" t="e">
        <f t="shared" ref="V336" si="65">U336/M336</f>
        <v>#REF!</v>
      </c>
      <c r="W336" s="1150"/>
      <c r="X336" s="1117"/>
    </row>
    <row r="337" spans="1:25" ht="15" customHeight="1">
      <c r="A337" s="1117"/>
      <c r="B337" s="1132"/>
      <c r="C337" s="1133" t="s">
        <v>289</v>
      </c>
      <c r="D337" s="1134"/>
      <c r="E337" s="1134"/>
      <c r="F337" s="1188"/>
      <c r="G337" s="1188"/>
      <c r="H337" s="1135"/>
      <c r="I337" s="1136"/>
      <c r="J337" s="1137">
        <v>3050</v>
      </c>
      <c r="K337" s="1138"/>
      <c r="L337" s="1138"/>
      <c r="M337" s="1138"/>
      <c r="N337" s="1138"/>
      <c r="O337" s="1138"/>
      <c r="P337" s="1139">
        <v>2807</v>
      </c>
      <c r="Q337" s="1140">
        <v>0.92</v>
      </c>
      <c r="R337" s="1138"/>
      <c r="S337" s="1138"/>
      <c r="T337" s="1141"/>
      <c r="U337" s="1138"/>
      <c r="V337" s="1138"/>
      <c r="W337" s="1151"/>
      <c r="X337" s="1117"/>
    </row>
    <row r="338" spans="1:25" ht="15" customHeight="1">
      <c r="A338" s="1117"/>
      <c r="B338" s="1152" t="s">
        <v>382</v>
      </c>
      <c r="C338" s="1126" t="s">
        <v>288</v>
      </c>
      <c r="D338" s="1127"/>
      <c r="E338" s="1127"/>
      <c r="F338" s="1189"/>
      <c r="G338" s="1189"/>
      <c r="H338" s="1128"/>
      <c r="I338" s="1129"/>
      <c r="J338" s="1132" t="e">
        <f>SUM(J336,J334)</f>
        <v>#REF!</v>
      </c>
      <c r="K338" s="1132" t="e">
        <f t="shared" ref="K338:O338" si="66">SUM(K336,K334)</f>
        <v>#REF!</v>
      </c>
      <c r="L338" s="1132" t="e">
        <f t="shared" si="66"/>
        <v>#REF!</v>
      </c>
      <c r="M338" s="1132" t="e">
        <f t="shared" si="66"/>
        <v>#REF!</v>
      </c>
      <c r="N338" s="1132" t="e">
        <f t="shared" si="66"/>
        <v>#REF!</v>
      </c>
      <c r="O338" s="1132" t="e">
        <f t="shared" si="66"/>
        <v>#REF!</v>
      </c>
      <c r="P338" s="1147" t="e">
        <f>N338/365</f>
        <v>#REF!</v>
      </c>
      <c r="Q338" s="1144" t="e">
        <f>N338/(J338*365)</f>
        <v>#REF!</v>
      </c>
      <c r="R338" s="1145" t="e">
        <f>N338/((M338+O338)/2)</f>
        <v>#REF!</v>
      </c>
      <c r="S338" s="1132" t="e">
        <f t="shared" ref="S338" si="67">SUM(S336,S334)</f>
        <v>#REF!</v>
      </c>
      <c r="T338" s="1130"/>
      <c r="U338" s="1132" t="e">
        <f t="shared" ref="U338" si="68">SUM(U336,U334)</f>
        <v>#REF!</v>
      </c>
      <c r="V338" s="1122" t="e">
        <f t="shared" ref="V338" si="69">U338/M338</f>
        <v>#REF!</v>
      </c>
      <c r="W338" s="1150"/>
      <c r="X338" s="1117"/>
    </row>
    <row r="339" spans="1:25" ht="15" customHeight="1">
      <c r="A339" s="1117"/>
      <c r="B339" s="1132"/>
      <c r="C339" s="1133" t="s">
        <v>289</v>
      </c>
      <c r="D339" s="1134"/>
      <c r="E339" s="1134"/>
      <c r="F339" s="1188"/>
      <c r="G339" s="1188"/>
      <c r="H339" s="1135"/>
      <c r="I339" s="1136"/>
      <c r="J339" s="1137">
        <v>11900</v>
      </c>
      <c r="K339" s="1138"/>
      <c r="L339" s="1138"/>
      <c r="M339" s="1138"/>
      <c r="N339" s="1138"/>
      <c r="O339" s="1138"/>
      <c r="P339" s="1139">
        <v>10118</v>
      </c>
      <c r="Q339" s="1153" t="s">
        <v>360</v>
      </c>
      <c r="R339" s="1138"/>
      <c r="S339" s="1138"/>
      <c r="T339" s="1141"/>
      <c r="U339" s="1138"/>
      <c r="V339" s="1138"/>
      <c r="W339" s="1151"/>
      <c r="X339" s="1117"/>
    </row>
    <row r="340" spans="1:25" ht="15" customHeight="1">
      <c r="A340" s="1192"/>
      <c r="B340" s="1154" t="s">
        <v>383</v>
      </c>
      <c r="C340" s="1168" t="s">
        <v>288</v>
      </c>
      <c r="D340" s="1169"/>
      <c r="E340" s="1169"/>
      <c r="F340" s="1189"/>
      <c r="G340" s="1189"/>
      <c r="H340" s="1170"/>
      <c r="I340" s="1171"/>
      <c r="J340" s="1167" t="e">
        <f>SUM(J249,#REF!)</f>
        <v>#REF!</v>
      </c>
      <c r="K340" s="1167" t="e">
        <f>SUM(K249,#REF!)</f>
        <v>#REF!</v>
      </c>
      <c r="L340" s="1167" t="e">
        <f>SUM(L249,#REF!)</f>
        <v>#REF!</v>
      </c>
      <c r="M340" s="1167" t="e">
        <f>SUM(M249,#REF!)</f>
        <v>#REF!</v>
      </c>
      <c r="N340" s="1167" t="e">
        <f>SUM(N249,#REF!)</f>
        <v>#REF!</v>
      </c>
      <c r="O340" s="1167" t="e">
        <f>SUM(O249,#REF!)</f>
        <v>#REF!</v>
      </c>
      <c r="P340" s="1172" t="e">
        <f>N340/365</f>
        <v>#REF!</v>
      </c>
      <c r="Q340" s="1173" t="e">
        <f>N340/(J340*365)</f>
        <v>#REF!</v>
      </c>
      <c r="R340" s="1174">
        <v>0</v>
      </c>
      <c r="S340" s="1167" t="e">
        <f>SUM(S249,#REF!)</f>
        <v>#REF!</v>
      </c>
      <c r="T340" s="1166"/>
      <c r="U340" s="1167" t="e">
        <f>SUM(U249,#REF!)</f>
        <v>#REF!</v>
      </c>
      <c r="V340" s="1165"/>
      <c r="W340" s="1175"/>
      <c r="X340" s="1192"/>
      <c r="Y340" s="1193"/>
    </row>
    <row r="341" spans="1:25" ht="15" customHeight="1">
      <c r="A341" s="1192"/>
      <c r="B341" s="1167"/>
      <c r="C341" s="1163" t="s">
        <v>289</v>
      </c>
      <c r="D341" s="1194"/>
      <c r="E341" s="1194"/>
      <c r="F341" s="1188"/>
      <c r="G341" s="1188"/>
      <c r="H341" s="1195"/>
      <c r="I341" s="1164"/>
      <c r="J341" s="1155">
        <v>0</v>
      </c>
      <c r="K341" s="1165"/>
      <c r="L341" s="1165"/>
      <c r="M341" s="1165"/>
      <c r="N341" s="1165"/>
      <c r="O341" s="1165"/>
      <c r="P341" s="1157">
        <v>0</v>
      </c>
      <c r="Q341" s="1196" t="s">
        <v>360</v>
      </c>
      <c r="R341" s="1165"/>
      <c r="S341" s="1165"/>
      <c r="T341" s="1166"/>
      <c r="U341" s="1165"/>
      <c r="V341" s="1165"/>
      <c r="W341" s="1175"/>
      <c r="X341" s="1192"/>
      <c r="Y341" s="1193"/>
    </row>
    <row r="342" spans="1:25" ht="15" customHeight="1">
      <c r="A342" s="1117"/>
      <c r="B342" s="1152" t="s">
        <v>780</v>
      </c>
      <c r="C342" s="1126" t="s">
        <v>288</v>
      </c>
      <c r="D342" s="1127"/>
      <c r="E342" s="1127"/>
      <c r="F342" s="1189"/>
      <c r="G342" s="1189"/>
      <c r="H342" s="1128"/>
      <c r="I342" s="1129"/>
      <c r="J342" s="1132" t="e">
        <f>SUM(J340,J338)</f>
        <v>#REF!</v>
      </c>
      <c r="K342" s="1132" t="e">
        <f t="shared" ref="K342:O342" si="70">SUM(K340,K338)</f>
        <v>#REF!</v>
      </c>
      <c r="L342" s="1132" t="e">
        <f t="shared" si="70"/>
        <v>#REF!</v>
      </c>
      <c r="M342" s="1132" t="e">
        <f t="shared" si="70"/>
        <v>#REF!</v>
      </c>
      <c r="N342" s="1132" t="e">
        <f t="shared" si="70"/>
        <v>#REF!</v>
      </c>
      <c r="O342" s="1132" t="e">
        <f t="shared" si="70"/>
        <v>#REF!</v>
      </c>
      <c r="P342" s="1147" t="e">
        <f>N342/365</f>
        <v>#REF!</v>
      </c>
      <c r="Q342" s="1144" t="e">
        <f>N342/(J342*365)</f>
        <v>#REF!</v>
      </c>
      <c r="R342" s="1145" t="e">
        <f>N342/((M342+O342)/2)</f>
        <v>#REF!</v>
      </c>
      <c r="S342" s="1132" t="e">
        <f t="shared" ref="S342" si="71">SUM(S340,S338)</f>
        <v>#REF!</v>
      </c>
      <c r="T342" s="1130"/>
      <c r="U342" s="1132" t="e">
        <f t="shared" ref="U342" si="72">SUM(U340,U338)</f>
        <v>#REF!</v>
      </c>
      <c r="V342" s="1122" t="e">
        <f t="shared" ref="V342" si="73">U342/M342</f>
        <v>#REF!</v>
      </c>
      <c r="W342" s="1150"/>
      <c r="X342" s="1117"/>
    </row>
    <row r="343" spans="1:25" ht="15" customHeight="1">
      <c r="A343" s="1117"/>
      <c r="B343" s="1132"/>
      <c r="C343" s="1133" t="s">
        <v>289</v>
      </c>
      <c r="D343" s="1134"/>
      <c r="E343" s="1134"/>
      <c r="F343" s="1188"/>
      <c r="G343" s="1188"/>
      <c r="H343" s="1135"/>
      <c r="I343" s="1136"/>
      <c r="J343" s="1137">
        <v>11900</v>
      </c>
      <c r="K343" s="1138"/>
      <c r="L343" s="1138"/>
      <c r="M343" s="1138"/>
      <c r="N343" s="1138"/>
      <c r="O343" s="1138"/>
      <c r="P343" s="1139">
        <v>10118</v>
      </c>
      <c r="Q343" s="1153" t="s">
        <v>360</v>
      </c>
      <c r="R343" s="1138"/>
      <c r="S343" s="1138"/>
      <c r="T343" s="1141"/>
      <c r="U343" s="1138"/>
      <c r="V343" s="1138"/>
      <c r="W343" s="1151"/>
      <c r="X343" s="1117"/>
    </row>
    <row r="344" spans="1:25" ht="15" customHeight="1"/>
    <row r="345" spans="1:25" ht="15" customHeight="1">
      <c r="C345" s="1197" t="s">
        <v>1945</v>
      </c>
      <c r="D345" s="1313" t="s">
        <v>1946</v>
      </c>
      <c r="E345" s="1313"/>
      <c r="F345" s="1313"/>
      <c r="G345" s="1313"/>
      <c r="H345" s="1313"/>
      <c r="I345" s="1313"/>
      <c r="J345" s="1313"/>
      <c r="K345" s="1313"/>
      <c r="L345" s="1313"/>
      <c r="M345" s="1313"/>
      <c r="N345" s="1313"/>
      <c r="O345" s="1313"/>
      <c r="P345" s="1190"/>
      <c r="Q345" s="1191"/>
      <c r="R345" s="1176"/>
      <c r="S345" s="1102"/>
      <c r="T345" s="1191"/>
      <c r="U345" s="1102"/>
      <c r="V345" s="1102"/>
    </row>
    <row r="346" spans="1:25" ht="15" customHeight="1">
      <c r="C346" s="1197"/>
      <c r="D346" s="1314" t="s">
        <v>1947</v>
      </c>
      <c r="E346" s="1314"/>
      <c r="F346" s="1314"/>
      <c r="G346" s="1314"/>
      <c r="H346" s="1314"/>
      <c r="I346" s="1314"/>
      <c r="J346" s="1314"/>
      <c r="K346" s="1314"/>
      <c r="L346" s="1314"/>
      <c r="M346" s="1314"/>
      <c r="N346" s="1314"/>
      <c r="O346" s="1314"/>
    </row>
    <row r="347" spans="1:25" ht="15" customHeight="1">
      <c r="C347" s="1197"/>
      <c r="D347" s="1198"/>
      <c r="E347" s="1198"/>
      <c r="F347" s="1199"/>
      <c r="G347" s="1199"/>
      <c r="H347" s="1198"/>
      <c r="I347" s="1198"/>
      <c r="J347" s="1198"/>
      <c r="K347" s="1198"/>
      <c r="L347" s="1198"/>
      <c r="M347" s="1198"/>
      <c r="N347" s="1198"/>
      <c r="O347" s="1198"/>
    </row>
    <row r="348" spans="1:25" ht="15" customHeight="1">
      <c r="C348" s="1200"/>
      <c r="D348" s="1198"/>
      <c r="E348" s="1312"/>
      <c r="F348" s="1201"/>
      <c r="G348" s="1201"/>
      <c r="H348" s="1312" t="s">
        <v>781</v>
      </c>
      <c r="I348" s="1197"/>
      <c r="J348" s="1202" t="s">
        <v>782</v>
      </c>
      <c r="K348" s="1198"/>
    </row>
    <row r="349" spans="1:25" ht="15" customHeight="1">
      <c r="C349" s="1197" t="s">
        <v>783</v>
      </c>
      <c r="D349" s="1198"/>
      <c r="E349" s="1312"/>
      <c r="F349" s="1201"/>
      <c r="G349" s="1201"/>
      <c r="H349" s="1312"/>
      <c r="I349" s="1197"/>
      <c r="J349" s="1203" t="s">
        <v>784</v>
      </c>
      <c r="K349" s="1198"/>
    </row>
    <row r="350" spans="1:25" ht="15" customHeight="1">
      <c r="C350" s="1197"/>
      <c r="D350" s="1198"/>
      <c r="E350" s="1204"/>
      <c r="F350" s="1205"/>
      <c r="G350" s="1205"/>
      <c r="H350" s="1204"/>
      <c r="I350" s="1197"/>
      <c r="J350" s="1197"/>
      <c r="K350" s="1198"/>
    </row>
    <row r="351" spans="1:25" ht="15" customHeight="1">
      <c r="C351" s="1197"/>
      <c r="D351" s="1198"/>
      <c r="E351" s="1312"/>
      <c r="F351" s="1201"/>
      <c r="G351" s="1201"/>
      <c r="H351" s="1312" t="s">
        <v>785</v>
      </c>
      <c r="I351" s="1197"/>
      <c r="J351" s="1202" t="s">
        <v>786</v>
      </c>
      <c r="K351" s="1198"/>
    </row>
    <row r="352" spans="1:25" ht="15" customHeight="1">
      <c r="C352" s="1200"/>
      <c r="D352" s="1198"/>
      <c r="E352" s="1312"/>
      <c r="F352" s="1201"/>
      <c r="G352" s="1201"/>
      <c r="H352" s="1312"/>
      <c r="I352" s="1197"/>
      <c r="J352" s="1203" t="s">
        <v>787</v>
      </c>
      <c r="K352" s="1198"/>
    </row>
    <row r="353" spans="3:11" ht="15" customHeight="1">
      <c r="C353" s="1200"/>
      <c r="D353" s="1198"/>
      <c r="E353" s="1198"/>
      <c r="F353" s="1199"/>
      <c r="G353" s="1199"/>
      <c r="H353" s="1198"/>
      <c r="I353" s="1198"/>
      <c r="J353" s="1198"/>
      <c r="K353" s="1198"/>
    </row>
    <row r="354" spans="3:11" ht="15" customHeight="1"/>
    <row r="355" spans="3:11" ht="15" customHeight="1"/>
    <row r="356" spans="3:11" ht="15" customHeight="1"/>
    <row r="357" spans="3:11" ht="15" customHeight="1"/>
    <row r="358" spans="3:11" ht="15" customHeight="1"/>
    <row r="359" spans="3:11" ht="15" customHeight="1"/>
    <row r="360" spans="3:11" ht="15" customHeight="1"/>
    <row r="361" spans="3:11" ht="15" customHeight="1"/>
    <row r="362" spans="3:11" ht="15" customHeight="1"/>
    <row r="363" spans="3:11" ht="15" customHeight="1"/>
    <row r="364" spans="3:11" ht="15" customHeight="1"/>
    <row r="365" spans="3:11" ht="15" customHeight="1"/>
    <row r="366" spans="3:11" ht="15" customHeight="1"/>
    <row r="367" spans="3:11" ht="15" customHeight="1"/>
    <row r="368" spans="3:11"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spans="1:27" ht="15" customHeight="1"/>
    <row r="402" spans="1:27" s="1193" customFormat="1" ht="15" customHeight="1">
      <c r="A402" s="1100"/>
      <c r="B402" s="1102"/>
      <c r="C402" s="1102"/>
      <c r="D402" s="1102"/>
      <c r="E402" s="1102"/>
      <c r="F402" s="1104"/>
      <c r="G402" s="1104"/>
      <c r="H402" s="1105"/>
      <c r="I402" s="1102"/>
      <c r="J402" s="1100"/>
      <c r="K402" s="1100"/>
      <c r="L402" s="1100"/>
      <c r="M402" s="1100"/>
      <c r="N402" s="1100"/>
      <c r="O402" s="1100"/>
      <c r="P402" s="1106"/>
      <c r="Q402" s="1108"/>
      <c r="R402" s="1107"/>
      <c r="S402" s="1100"/>
      <c r="T402" s="1108"/>
      <c r="U402" s="1100"/>
      <c r="V402" s="1100"/>
      <c r="W402" s="1109"/>
      <c r="X402" s="1100"/>
      <c r="Y402" s="1100"/>
      <c r="Z402" s="1100"/>
      <c r="AA402" s="1100"/>
    </row>
    <row r="403" spans="1:27" s="1193" customFormat="1" ht="15" customHeight="1">
      <c r="A403" s="1100"/>
      <c r="B403" s="1102"/>
      <c r="C403" s="1102"/>
      <c r="D403" s="1102"/>
      <c r="E403" s="1102"/>
      <c r="F403" s="1104"/>
      <c r="G403" s="1104"/>
      <c r="H403" s="1105"/>
      <c r="I403" s="1102"/>
      <c r="J403" s="1100"/>
      <c r="K403" s="1100"/>
      <c r="L403" s="1100"/>
      <c r="M403" s="1100"/>
      <c r="N403" s="1100"/>
      <c r="O403" s="1100"/>
      <c r="P403" s="1106"/>
      <c r="Q403" s="1108"/>
      <c r="R403" s="1107"/>
      <c r="S403" s="1100"/>
      <c r="T403" s="1108"/>
      <c r="U403" s="1100"/>
      <c r="V403" s="1100"/>
      <c r="W403" s="1109"/>
      <c r="X403" s="1100"/>
      <c r="Y403" s="1100"/>
    </row>
    <row r="404" spans="1:27" ht="15" customHeight="1">
      <c r="Z404" s="1193"/>
      <c r="AA404" s="1193"/>
    </row>
    <row r="405" spans="1:27" ht="15" customHeight="1"/>
    <row r="407" spans="1:27" ht="15.75" customHeight="1"/>
  </sheetData>
  <autoFilter ref="A1:X325" xr:uid="{CDB0FE28-745A-4F87-AF3D-D92F3DCD72BF}">
    <sortState xmlns:xlrd2="http://schemas.microsoft.com/office/spreadsheetml/2017/richdata2" ref="A2:X325">
      <sortCondition ref="G1:G325"/>
    </sortState>
  </autoFilter>
  <mergeCells count="6">
    <mergeCell ref="E351:E352"/>
    <mergeCell ref="H351:H352"/>
    <mergeCell ref="D345:O345"/>
    <mergeCell ref="D346:O346"/>
    <mergeCell ref="E348:E349"/>
    <mergeCell ref="H348:H349"/>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152E-85A3-4404-B89B-88C88C381EF5}">
  <sheetPr codeName="Sheet8" filterMode="1">
    <tabColor theme="5"/>
  </sheetPr>
  <dimension ref="A1:GU365"/>
  <sheetViews>
    <sheetView topLeftCell="A2" workbookViewId="0">
      <selection activeCell="L147" sqref="L147"/>
    </sheetView>
  </sheetViews>
  <sheetFormatPr defaultColWidth="9" defaultRowHeight="18"/>
  <cols>
    <col min="1" max="1" width="4.33203125" style="980" customWidth="1"/>
    <col min="2" max="2" width="11" style="980" customWidth="1"/>
    <col min="3" max="3" width="4" style="980" customWidth="1"/>
    <col min="4" max="4" width="12" style="980" customWidth="1"/>
    <col min="5" max="5" width="27" style="980" customWidth="1"/>
    <col min="6" max="6" width="12" style="980" hidden="1" customWidth="1"/>
    <col min="7" max="7" width="11" style="980" hidden="1" customWidth="1"/>
    <col min="8" max="8" width="13" style="980" hidden="1" customWidth="1"/>
    <col min="9" max="9" width="10" style="980" customWidth="1"/>
    <col min="10" max="10" width="12" style="980" hidden="1" customWidth="1"/>
    <col min="11" max="11" width="12" style="980" customWidth="1"/>
    <col min="12" max="12" width="8" style="980" hidden="1" customWidth="1"/>
    <col min="13" max="13" width="27" style="980" customWidth="1"/>
    <col min="14" max="14" width="11" style="980" hidden="1" customWidth="1"/>
    <col min="15" max="15" width="22" style="980" customWidth="1"/>
    <col min="16" max="16" width="9" style="980" hidden="1" customWidth="1"/>
    <col min="17" max="17" width="7" style="980" hidden="1" customWidth="1"/>
    <col min="18" max="18" width="25" style="1033" customWidth="1"/>
    <col min="19" max="19" width="31" style="980" hidden="1" customWidth="1"/>
    <col min="20" max="20" width="20" style="980" hidden="1" customWidth="1"/>
    <col min="21" max="21" width="37" style="980" hidden="1" customWidth="1"/>
    <col min="22" max="22" width="20" style="980" hidden="1" customWidth="1"/>
    <col min="23" max="23" width="26" style="980" hidden="1" customWidth="1"/>
    <col min="24" max="24" width="41" style="980" hidden="1" customWidth="1"/>
    <col min="25" max="26" width="20" style="980" customWidth="1"/>
    <col min="27" max="27" width="23" style="980" customWidth="1"/>
    <col min="28" max="28" width="21" style="980" hidden="1" customWidth="1"/>
    <col min="29" max="29" width="12" style="980" hidden="1" customWidth="1"/>
    <col min="30" max="31" width="15" style="980" hidden="1" customWidth="1"/>
    <col min="32" max="36" width="15" style="980" customWidth="1"/>
    <col min="37" max="37" width="17" style="980" customWidth="1"/>
    <col min="38" max="39" width="19" style="980" customWidth="1"/>
    <col min="40" max="40" width="29" style="980" customWidth="1"/>
    <col min="41" max="41" width="35" style="980" customWidth="1"/>
    <col min="42" max="42" width="17" style="980" customWidth="1"/>
    <col min="43" max="44" width="19" style="980" customWidth="1"/>
    <col min="45" max="45" width="29" style="980" customWidth="1"/>
    <col min="46" max="46" width="25" style="980" customWidth="1"/>
    <col min="47" max="48" width="27" style="980" customWidth="1"/>
    <col min="49" max="49" width="37" style="980" customWidth="1"/>
    <col min="50" max="50" width="26" style="980" customWidth="1"/>
    <col min="51" max="52" width="28" style="980" customWidth="1"/>
    <col min="53" max="53" width="38" style="980" customWidth="1"/>
    <col min="54" max="54" width="33" style="980" customWidth="1"/>
    <col min="55" max="56" width="35" style="980" customWidth="1"/>
    <col min="57" max="57" width="22" style="980" customWidth="1"/>
    <col min="58" max="58" width="50" style="980" customWidth="1"/>
    <col min="59" max="59" width="27" style="980" customWidth="1"/>
    <col min="60" max="60" width="12" style="980" customWidth="1"/>
    <col min="61" max="61" width="34" style="980" customWidth="1"/>
    <col min="62" max="62" width="12" style="980" customWidth="1"/>
    <col min="63" max="63" width="34" style="980" customWidth="1"/>
    <col min="64" max="64" width="12" style="980" customWidth="1"/>
    <col min="65" max="65" width="38" style="980" customWidth="1"/>
    <col min="66" max="66" width="28" style="980" customWidth="1"/>
    <col min="67" max="68" width="15" style="980" customWidth="1"/>
    <col min="69" max="69" width="27" style="980" customWidth="1"/>
    <col min="70" max="70" width="12" style="980" customWidth="1"/>
    <col min="71" max="71" width="34" style="980" customWidth="1"/>
    <col min="72" max="72" width="12" style="980" customWidth="1"/>
    <col min="73" max="73" width="34" style="980" customWidth="1"/>
    <col min="74" max="74" width="12" style="980" customWidth="1"/>
    <col min="75" max="75" width="38" style="980" customWidth="1"/>
    <col min="76" max="76" width="28" style="980" customWidth="1"/>
    <col min="77" max="77" width="27" style="980" customWidth="1"/>
    <col min="78" max="78" width="12" style="980" customWidth="1"/>
    <col min="79" max="79" width="34" style="980" customWidth="1"/>
    <col min="80" max="80" width="12" style="980" customWidth="1"/>
    <col min="81" max="81" width="34" style="980" customWidth="1"/>
    <col min="82" max="82" width="12" style="980" customWidth="1"/>
    <col min="83" max="83" width="38" style="980" customWidth="1"/>
    <col min="84" max="84" width="28" style="980" customWidth="1"/>
    <col min="85" max="85" width="27" style="980" customWidth="1"/>
    <col min="86" max="86" width="12" style="980" customWidth="1"/>
    <col min="87" max="87" width="34" style="980" customWidth="1"/>
    <col min="88" max="88" width="12" style="980" customWidth="1"/>
    <col min="89" max="89" width="34" style="980" customWidth="1"/>
    <col min="90" max="90" width="12" style="980" customWidth="1"/>
    <col min="91" max="91" width="38" style="980" customWidth="1"/>
    <col min="92" max="92" width="28" style="980" customWidth="1"/>
    <col min="93" max="93" width="13" style="980" customWidth="1"/>
    <col min="94" max="95" width="14" style="980" customWidth="1"/>
    <col min="96" max="97" width="15" style="980" customWidth="1"/>
    <col min="98" max="98" width="16" style="980" customWidth="1"/>
    <col min="99" max="99" width="13" style="980" customWidth="1"/>
    <col min="100" max="100" width="14" style="980" customWidth="1"/>
    <col min="101" max="101" width="15" style="980" customWidth="1"/>
    <col min="102" max="102" width="16" style="980" customWidth="1"/>
    <col min="103" max="103" width="15" style="980" customWidth="1"/>
    <col min="104" max="104" width="16" style="980" customWidth="1"/>
    <col min="105" max="105" width="15" style="980" customWidth="1"/>
    <col min="106" max="106" width="16" style="980" customWidth="1"/>
    <col min="107" max="107" width="13" style="980" customWidth="1"/>
    <col min="108" max="108" width="14" style="980" customWidth="1"/>
    <col min="109" max="109" width="16" style="980" customWidth="1"/>
    <col min="110" max="110" width="17" style="980" customWidth="1"/>
    <col min="111" max="111" width="15" style="980" customWidth="1"/>
    <col min="112" max="112" width="16" style="980" customWidth="1"/>
    <col min="113" max="113" width="15" style="980" customWidth="1"/>
    <col min="114" max="114" width="16" style="980" customWidth="1"/>
    <col min="115" max="115" width="33" style="980" customWidth="1"/>
    <col min="116" max="116" width="14" style="980" customWidth="1"/>
    <col min="117" max="119" width="18" style="980" customWidth="1"/>
    <col min="120" max="120" width="15" style="980" customWidth="1"/>
    <col min="121" max="121" width="33" style="980" customWidth="1"/>
    <col min="122" max="122" width="29" style="980" customWidth="1"/>
    <col min="123" max="124" width="25" style="980" customWidth="1"/>
    <col min="125" max="125" width="16" style="980" customWidth="1"/>
    <col min="126" max="126" width="15" style="980" customWidth="1"/>
    <col min="127" max="127" width="25" style="980" customWidth="1"/>
    <col min="128" max="128" width="21" style="980" customWidth="1"/>
    <col min="129" max="129" width="27" style="980" customWidth="1"/>
    <col min="130" max="130" width="28" style="980" customWidth="1"/>
    <col min="131" max="131" width="24" style="980" customWidth="1"/>
    <col min="132" max="132" width="19" style="980" customWidth="1"/>
    <col min="133" max="133" width="17" style="980" customWidth="1"/>
    <col min="134" max="134" width="13" style="980" customWidth="1"/>
    <col min="135" max="135" width="23" style="980" customWidth="1"/>
    <col min="136" max="136" width="19" style="980" customWidth="1"/>
    <col min="137" max="138" width="25" style="980" customWidth="1"/>
    <col min="139" max="139" width="26" style="980" customWidth="1"/>
    <col min="140" max="140" width="22" style="980" customWidth="1"/>
    <col min="141" max="141" width="32" style="980" customWidth="1"/>
    <col min="142" max="142" width="23" style="980" customWidth="1"/>
    <col min="143" max="143" width="17" style="980" customWidth="1"/>
    <col min="144" max="144" width="21" style="980" customWidth="1"/>
    <col min="145" max="145" width="36" style="980" customWidth="1"/>
    <col min="146" max="146" width="37" style="980" customWidth="1"/>
    <col min="147" max="148" width="38" style="980" customWidth="1"/>
    <col min="149" max="149" width="30" style="980" customWidth="1"/>
    <col min="150" max="150" width="39" style="980" customWidth="1"/>
    <col min="151" max="152" width="40" style="980" customWidth="1"/>
    <col min="153" max="154" width="22" style="980" customWidth="1"/>
    <col min="155" max="155" width="30" style="980" customWidth="1"/>
    <col min="156" max="157" width="22" style="980" customWidth="1"/>
    <col min="158" max="158" width="42" style="1088" customWidth="1"/>
    <col min="159" max="159" width="39" style="980" customWidth="1"/>
    <col min="160" max="161" width="40" style="980" customWidth="1"/>
    <col min="162" max="162" width="21" style="980" customWidth="1"/>
    <col min="163" max="163" width="22" style="980" customWidth="1"/>
    <col min="164" max="164" width="30" style="980" customWidth="1"/>
    <col min="165" max="166" width="22" style="980" customWidth="1"/>
    <col min="167" max="167" width="42" style="980" customWidth="1"/>
    <col min="168" max="168" width="39" style="980" customWidth="1"/>
    <col min="169" max="170" width="40" style="980" customWidth="1"/>
    <col min="171" max="172" width="21" style="980" customWidth="1"/>
    <col min="173" max="173" width="31" style="980" customWidth="1"/>
    <col min="174" max="174" width="21" style="980" customWidth="1"/>
    <col min="175" max="175" width="22" style="980" customWidth="1"/>
    <col min="176" max="176" width="41" style="980" customWidth="1"/>
    <col min="177" max="177" width="42" style="980" customWidth="1"/>
    <col min="178" max="178" width="28" style="980" customWidth="1"/>
    <col min="179" max="179" width="26" style="980" customWidth="1"/>
    <col min="180" max="180" width="21" style="980" customWidth="1"/>
    <col min="181" max="181" width="39" style="980" customWidth="1"/>
    <col min="182" max="182" width="38" style="980" customWidth="1"/>
    <col min="183" max="183" width="35" style="980" customWidth="1"/>
    <col min="184" max="184" width="37" style="980" customWidth="1"/>
    <col min="185" max="188" width="42" style="980" customWidth="1"/>
    <col min="189" max="192" width="40" style="980" customWidth="1"/>
    <col min="193" max="196" width="23" style="980" customWidth="1"/>
    <col min="197" max="201" width="16" style="980" customWidth="1"/>
    <col min="202" max="202" width="185" style="980" customWidth="1"/>
    <col min="203" max="203" width="4.33203125" style="980" customWidth="1"/>
    <col min="204" max="16384" width="9" style="980"/>
  </cols>
  <sheetData>
    <row r="1" spans="1:203">
      <c r="A1" s="978"/>
      <c r="B1" s="978"/>
      <c r="C1" s="978"/>
      <c r="D1" s="978"/>
      <c r="E1" s="978"/>
      <c r="F1" s="978"/>
      <c r="G1" s="978"/>
      <c r="H1" s="978"/>
      <c r="I1" s="978"/>
      <c r="J1" s="978"/>
      <c r="K1" s="978"/>
      <c r="L1" s="978"/>
      <c r="M1" s="978"/>
      <c r="N1" s="978"/>
      <c r="O1" s="978"/>
      <c r="P1" s="978"/>
      <c r="Q1" s="978"/>
      <c r="R1" s="1024"/>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1079"/>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9"/>
    </row>
    <row r="2" spans="1:203" ht="23.5">
      <c r="A2" s="978"/>
      <c r="B2" s="981" t="s">
        <v>788</v>
      </c>
      <c r="C2" s="981"/>
      <c r="D2" s="981"/>
      <c r="E2" s="981"/>
      <c r="F2" s="981"/>
      <c r="G2" s="981"/>
      <c r="H2" s="981"/>
      <c r="I2" s="981"/>
      <c r="J2" s="981"/>
      <c r="K2" s="981"/>
      <c r="L2" s="981"/>
      <c r="M2" s="981"/>
      <c r="N2" s="981"/>
      <c r="O2" s="981"/>
      <c r="P2" s="981"/>
      <c r="Q2" s="981"/>
      <c r="R2" s="1025"/>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A2" s="981"/>
      <c r="CB2" s="981"/>
      <c r="CC2" s="981"/>
      <c r="CD2" s="981"/>
      <c r="CE2" s="981"/>
      <c r="CF2" s="981"/>
      <c r="CG2" s="981"/>
      <c r="CH2" s="981"/>
      <c r="CI2" s="981"/>
      <c r="CJ2" s="981"/>
      <c r="CK2" s="981"/>
      <c r="CL2" s="981"/>
      <c r="CM2" s="981"/>
      <c r="CN2" s="981"/>
      <c r="CO2" s="981"/>
      <c r="CP2" s="981"/>
      <c r="CQ2" s="981"/>
      <c r="CR2" s="981"/>
      <c r="CS2" s="981"/>
      <c r="CT2" s="981"/>
      <c r="CU2" s="981"/>
      <c r="CV2" s="981"/>
      <c r="CW2" s="981"/>
      <c r="CX2" s="981"/>
      <c r="CY2" s="981"/>
      <c r="CZ2" s="981"/>
      <c r="DA2" s="981"/>
      <c r="DB2" s="981"/>
      <c r="DC2" s="981"/>
      <c r="DD2" s="981"/>
      <c r="DE2" s="981"/>
      <c r="DF2" s="981"/>
      <c r="DG2" s="981"/>
      <c r="DH2" s="981"/>
      <c r="DI2" s="981"/>
      <c r="DJ2" s="981"/>
      <c r="DK2" s="981"/>
      <c r="DL2" s="981"/>
      <c r="DM2" s="981"/>
      <c r="DN2" s="981"/>
      <c r="DO2" s="981"/>
      <c r="DP2" s="981"/>
      <c r="DQ2" s="981"/>
      <c r="DR2" s="981"/>
      <c r="DS2" s="981"/>
      <c r="DT2" s="981"/>
      <c r="DU2" s="981"/>
      <c r="DV2" s="981"/>
      <c r="DW2" s="981"/>
      <c r="DX2" s="981"/>
      <c r="DY2" s="981"/>
      <c r="DZ2" s="981"/>
      <c r="EA2" s="981"/>
      <c r="EB2" s="981"/>
      <c r="EC2" s="981"/>
      <c r="ED2" s="981"/>
      <c r="EE2" s="981"/>
      <c r="EF2" s="981"/>
      <c r="EG2" s="981"/>
      <c r="EH2" s="981"/>
      <c r="EI2" s="981"/>
      <c r="EJ2" s="981"/>
      <c r="EK2" s="981"/>
      <c r="EL2" s="981"/>
      <c r="EM2" s="981"/>
      <c r="EN2" s="981"/>
      <c r="EO2" s="981"/>
      <c r="EP2" s="981"/>
      <c r="EQ2" s="981"/>
      <c r="ER2" s="981"/>
      <c r="ES2" s="981"/>
      <c r="ET2" s="981"/>
      <c r="EU2" s="981"/>
      <c r="EV2" s="981"/>
      <c r="EW2" s="981"/>
      <c r="EX2" s="981"/>
      <c r="EY2" s="981"/>
      <c r="EZ2" s="981"/>
      <c r="FA2" s="981"/>
      <c r="FB2" s="1080"/>
      <c r="FC2" s="981"/>
      <c r="FD2" s="981"/>
      <c r="FE2" s="981"/>
      <c r="FF2" s="981"/>
      <c r="FG2" s="981"/>
      <c r="FH2" s="981"/>
      <c r="FI2" s="981"/>
      <c r="FJ2" s="981"/>
      <c r="FK2" s="981"/>
      <c r="FL2" s="981"/>
      <c r="FM2" s="981"/>
      <c r="FN2" s="981"/>
      <c r="FO2" s="981"/>
      <c r="FP2" s="981"/>
      <c r="FQ2" s="981"/>
      <c r="FR2" s="981"/>
      <c r="FS2" s="981"/>
      <c r="FT2" s="981"/>
      <c r="FU2" s="981"/>
      <c r="FV2" s="981"/>
      <c r="FW2" s="981"/>
      <c r="FX2" s="981"/>
      <c r="FY2" s="981"/>
      <c r="FZ2" s="981"/>
      <c r="GA2" s="981"/>
      <c r="GB2" s="981"/>
      <c r="GC2" s="981"/>
      <c r="GD2" s="981"/>
      <c r="GE2" s="981"/>
      <c r="GF2" s="981"/>
      <c r="GG2" s="981"/>
      <c r="GH2" s="981"/>
      <c r="GI2" s="981"/>
      <c r="GJ2" s="981"/>
      <c r="GK2" s="981"/>
      <c r="GL2" s="981"/>
      <c r="GM2" s="981"/>
      <c r="GN2" s="981"/>
      <c r="GO2" s="981"/>
      <c r="GP2" s="981"/>
      <c r="GQ2" s="981"/>
      <c r="GR2" s="981"/>
      <c r="GS2" s="981"/>
      <c r="GT2" s="981"/>
      <c r="GU2" s="979"/>
    </row>
    <row r="3" spans="1:203">
      <c r="A3" s="978"/>
      <c r="B3" s="982" t="s">
        <v>2259</v>
      </c>
      <c r="C3" s="982"/>
      <c r="D3" s="982"/>
      <c r="E3" s="982"/>
      <c r="F3" s="982"/>
      <c r="G3" s="982"/>
      <c r="H3" s="982"/>
      <c r="I3" s="982"/>
      <c r="J3" s="982"/>
      <c r="K3" s="982"/>
      <c r="L3" s="982"/>
      <c r="M3" s="982"/>
      <c r="N3" s="982"/>
      <c r="O3" s="982"/>
      <c r="P3" s="982"/>
      <c r="Q3" s="982"/>
      <c r="R3" s="1026"/>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1081"/>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79"/>
    </row>
    <row r="4" spans="1:203">
      <c r="A4" s="983"/>
      <c r="B4" s="983"/>
      <c r="C4" s="983"/>
      <c r="D4" s="983"/>
      <c r="E4" s="983"/>
      <c r="F4" s="983"/>
      <c r="G4" s="983"/>
      <c r="H4" s="983"/>
      <c r="I4" s="983"/>
      <c r="J4" s="983"/>
      <c r="K4" s="983"/>
      <c r="L4" s="983"/>
      <c r="M4" s="983"/>
      <c r="N4" s="983"/>
      <c r="O4" s="983"/>
      <c r="P4" s="983"/>
      <c r="Q4" s="983"/>
      <c r="R4" s="1027"/>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1082"/>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4"/>
    </row>
    <row r="5" spans="1:203">
      <c r="A5" s="985"/>
      <c r="B5" s="985"/>
      <c r="C5" s="985"/>
      <c r="D5" s="985"/>
      <c r="E5" s="985"/>
      <c r="F5" s="985"/>
      <c r="G5" s="985"/>
      <c r="H5" s="985"/>
      <c r="I5" s="985"/>
      <c r="J5" s="985"/>
      <c r="K5" s="985"/>
      <c r="L5" s="985"/>
      <c r="M5" s="985"/>
      <c r="N5" s="985"/>
      <c r="O5" s="985"/>
      <c r="P5" s="985"/>
      <c r="Q5" s="985"/>
      <c r="R5" s="1024">
        <v>1</v>
      </c>
      <c r="S5" s="985"/>
      <c r="T5" s="985"/>
      <c r="U5" s="985"/>
      <c r="V5" s="985"/>
      <c r="W5" s="985"/>
      <c r="X5" s="985"/>
      <c r="Y5" s="985" t="s">
        <v>389</v>
      </c>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c r="BP5" s="985"/>
      <c r="BQ5" s="985"/>
      <c r="BR5" s="985"/>
      <c r="BS5" s="985"/>
      <c r="BT5" s="985"/>
      <c r="BU5" s="985"/>
      <c r="BV5" s="985"/>
      <c r="BW5" s="985"/>
      <c r="BX5" s="985"/>
      <c r="BY5" s="985"/>
      <c r="BZ5" s="985"/>
      <c r="CA5" s="985"/>
      <c r="CB5" s="985"/>
      <c r="CC5" s="985"/>
      <c r="CD5" s="985"/>
      <c r="CE5" s="985"/>
      <c r="CF5" s="985"/>
      <c r="CG5" s="985"/>
      <c r="CH5" s="985"/>
      <c r="CI5" s="985"/>
      <c r="CJ5" s="985"/>
      <c r="CK5" s="985"/>
      <c r="CL5" s="985"/>
      <c r="CM5" s="985"/>
      <c r="CN5" s="985"/>
      <c r="CO5" s="985"/>
      <c r="CP5" s="985"/>
      <c r="CQ5" s="985"/>
      <c r="CR5" s="985"/>
      <c r="CS5" s="985"/>
      <c r="CT5" s="985"/>
      <c r="CU5" s="985"/>
      <c r="CV5" s="985"/>
      <c r="CW5" s="985"/>
      <c r="CX5" s="985"/>
      <c r="CY5" s="985"/>
      <c r="CZ5" s="985"/>
      <c r="DA5" s="985"/>
      <c r="DB5" s="985"/>
      <c r="DC5" s="985"/>
      <c r="DD5" s="985"/>
      <c r="DE5" s="985"/>
      <c r="DF5" s="985"/>
      <c r="DG5" s="985"/>
      <c r="DH5" s="985"/>
      <c r="DI5" s="985"/>
      <c r="DJ5" s="985"/>
      <c r="DK5" s="985"/>
      <c r="DL5" s="985"/>
      <c r="DM5" s="985"/>
      <c r="DN5" s="985"/>
      <c r="DO5" s="985"/>
      <c r="DP5" s="985"/>
      <c r="DQ5" s="985"/>
      <c r="DR5" s="985"/>
      <c r="DS5" s="985"/>
      <c r="DT5" s="985"/>
      <c r="DU5" s="985"/>
      <c r="DV5" s="985"/>
      <c r="DW5" s="985"/>
      <c r="DX5" s="985"/>
      <c r="DY5" s="985"/>
      <c r="DZ5" s="985"/>
      <c r="EA5" s="985"/>
      <c r="EB5" s="985"/>
      <c r="EC5" s="985"/>
      <c r="ED5" s="985"/>
      <c r="EE5" s="985"/>
      <c r="EF5" s="985"/>
      <c r="EG5" s="985"/>
      <c r="EH5" s="985"/>
      <c r="EI5" s="985"/>
      <c r="EJ5" s="985"/>
      <c r="EK5" s="985"/>
      <c r="EL5" s="985"/>
      <c r="EM5" s="985"/>
      <c r="EN5" s="985"/>
      <c r="EO5" s="985"/>
      <c r="EP5" s="985"/>
      <c r="EQ5" s="985"/>
      <c r="ER5" s="985"/>
      <c r="ES5" s="985"/>
      <c r="ET5" s="985"/>
      <c r="EU5" s="985"/>
      <c r="EV5" s="985"/>
      <c r="EW5" s="985"/>
      <c r="EX5" s="985"/>
      <c r="EY5" s="985"/>
      <c r="EZ5" s="985"/>
      <c r="FA5" s="985"/>
      <c r="FB5" s="1079"/>
      <c r="FC5" s="985"/>
      <c r="FD5" s="985"/>
      <c r="FE5" s="985"/>
      <c r="FF5" s="985"/>
      <c r="FG5" s="985"/>
      <c r="FH5" s="985"/>
      <c r="FI5" s="985"/>
      <c r="FJ5" s="985"/>
      <c r="FK5" s="985"/>
      <c r="FL5" s="985"/>
      <c r="FM5" s="985"/>
      <c r="FN5" s="985"/>
      <c r="FO5" s="985"/>
      <c r="FP5" s="985"/>
      <c r="FQ5" s="985"/>
      <c r="FR5" s="985"/>
      <c r="FS5" s="985"/>
      <c r="FT5" s="985"/>
      <c r="FU5" s="985"/>
      <c r="FV5" s="985"/>
      <c r="FW5" s="985"/>
      <c r="FX5" s="985"/>
      <c r="FY5" s="985"/>
      <c r="FZ5" s="985"/>
      <c r="GA5" s="985"/>
      <c r="GB5" s="985"/>
      <c r="GC5" s="985"/>
      <c r="GD5" s="985"/>
      <c r="GE5" s="985"/>
      <c r="GF5" s="985"/>
      <c r="GG5" s="985"/>
      <c r="GH5" s="985"/>
      <c r="GI5" s="985"/>
      <c r="GJ5" s="985"/>
      <c r="GK5" s="985"/>
      <c r="GL5" s="985"/>
      <c r="GM5" s="985"/>
      <c r="GN5" s="985"/>
      <c r="GO5" s="985"/>
      <c r="GP5" s="985"/>
      <c r="GQ5" s="985"/>
      <c r="GR5" s="985"/>
      <c r="GS5" s="985"/>
      <c r="GT5" s="985"/>
      <c r="GU5" s="986"/>
    </row>
    <row r="6" spans="1:203">
      <c r="A6" s="985"/>
      <c r="B6" s="987" t="s">
        <v>789</v>
      </c>
      <c r="C6" s="987"/>
      <c r="D6" s="987"/>
      <c r="E6" s="987"/>
      <c r="F6" s="987"/>
      <c r="G6" s="987"/>
      <c r="H6" s="987"/>
      <c r="I6" s="987"/>
      <c r="J6" s="987"/>
      <c r="K6" s="987"/>
      <c r="L6" s="987"/>
      <c r="M6" s="987"/>
      <c r="N6" s="987"/>
      <c r="O6" s="987"/>
      <c r="P6" s="987"/>
      <c r="Q6" s="987"/>
      <c r="R6" s="1028">
        <v>2</v>
      </c>
      <c r="S6" s="987"/>
      <c r="T6" s="987"/>
      <c r="U6" s="987"/>
      <c r="V6" s="987"/>
      <c r="W6" s="987"/>
      <c r="X6" s="987"/>
      <c r="Y6" s="1034" t="s">
        <v>291</v>
      </c>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7"/>
      <c r="BZ6" s="987"/>
      <c r="CA6" s="987"/>
      <c r="CB6" s="987"/>
      <c r="CC6" s="987"/>
      <c r="CD6" s="987"/>
      <c r="CE6" s="987"/>
      <c r="CF6" s="987"/>
      <c r="CG6" s="987"/>
      <c r="CH6" s="987"/>
      <c r="CI6" s="987"/>
      <c r="CJ6" s="987"/>
      <c r="CK6" s="987"/>
      <c r="CL6" s="987"/>
      <c r="CM6" s="987"/>
      <c r="CN6" s="987"/>
      <c r="CO6" s="987"/>
      <c r="CP6" s="987"/>
      <c r="CQ6" s="987"/>
      <c r="CR6" s="987"/>
      <c r="CS6" s="987"/>
      <c r="CT6" s="987"/>
      <c r="CU6" s="987"/>
      <c r="CV6" s="987"/>
      <c r="CW6" s="987"/>
      <c r="CX6" s="987"/>
      <c r="CY6" s="987"/>
      <c r="CZ6" s="987"/>
      <c r="DA6" s="987"/>
      <c r="DB6" s="987"/>
      <c r="DC6" s="987"/>
      <c r="DD6" s="987"/>
      <c r="DE6" s="987"/>
      <c r="DF6" s="987"/>
      <c r="DG6" s="987"/>
      <c r="DH6" s="987"/>
      <c r="DI6" s="987"/>
      <c r="DJ6" s="987"/>
      <c r="DK6" s="987"/>
      <c r="DL6" s="987"/>
      <c r="DM6" s="987"/>
      <c r="DN6" s="987"/>
      <c r="DO6" s="987"/>
      <c r="DP6" s="987"/>
      <c r="DQ6" s="987"/>
      <c r="DR6" s="987"/>
      <c r="DS6" s="987"/>
      <c r="DT6" s="987"/>
      <c r="DU6" s="987"/>
      <c r="DV6" s="987"/>
      <c r="DW6" s="987"/>
      <c r="DX6" s="987"/>
      <c r="DY6" s="987"/>
      <c r="DZ6" s="987"/>
      <c r="EA6" s="987"/>
      <c r="EB6" s="987"/>
      <c r="EC6" s="987"/>
      <c r="ED6" s="987"/>
      <c r="EE6" s="987"/>
      <c r="EF6" s="987"/>
      <c r="EG6" s="987"/>
      <c r="EH6" s="987"/>
      <c r="EI6" s="987"/>
      <c r="EJ6" s="987"/>
      <c r="EK6" s="987"/>
      <c r="EL6" s="987"/>
      <c r="EM6" s="987"/>
      <c r="EN6" s="987"/>
      <c r="EO6" s="987"/>
      <c r="EP6" s="987"/>
      <c r="EQ6" s="987"/>
      <c r="ER6" s="987"/>
      <c r="ES6" s="987"/>
      <c r="ET6" s="987"/>
      <c r="EU6" s="987"/>
      <c r="EV6" s="987"/>
      <c r="EW6" s="987"/>
      <c r="EX6" s="987"/>
      <c r="EY6" s="987"/>
      <c r="EZ6" s="987"/>
      <c r="FA6" s="987"/>
      <c r="FB6" s="1083"/>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6"/>
    </row>
    <row r="7" spans="1:203">
      <c r="A7" s="985"/>
      <c r="B7" s="988" t="s">
        <v>790</v>
      </c>
      <c r="C7" s="988"/>
      <c r="D7" s="988"/>
      <c r="E7" s="988"/>
      <c r="F7" s="988"/>
      <c r="G7" s="988"/>
      <c r="H7" s="988"/>
      <c r="I7" s="988"/>
      <c r="J7" s="988"/>
      <c r="K7" s="988"/>
      <c r="L7" s="988"/>
      <c r="M7" s="988"/>
      <c r="N7" s="988"/>
      <c r="O7" s="988"/>
      <c r="P7" s="988"/>
      <c r="Q7" s="988"/>
      <c r="R7" s="1029">
        <v>3</v>
      </c>
      <c r="S7" s="988"/>
      <c r="T7" s="988"/>
      <c r="U7" s="988"/>
      <c r="V7" s="988"/>
      <c r="W7" s="988"/>
      <c r="X7" s="988"/>
      <c r="Y7" s="1035" t="s">
        <v>2806</v>
      </c>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8"/>
      <c r="AY7" s="988"/>
      <c r="AZ7" s="988"/>
      <c r="BA7" s="988"/>
      <c r="BB7" s="988"/>
      <c r="BC7" s="988"/>
      <c r="BD7" s="988"/>
      <c r="BE7" s="988"/>
      <c r="BF7" s="988"/>
      <c r="BG7" s="988"/>
      <c r="BH7" s="988"/>
      <c r="BI7" s="988"/>
      <c r="BJ7" s="988"/>
      <c r="BK7" s="988"/>
      <c r="BL7" s="988"/>
      <c r="BM7" s="988"/>
      <c r="BN7" s="988"/>
      <c r="BO7" s="988"/>
      <c r="BP7" s="988"/>
      <c r="BQ7" s="988"/>
      <c r="BR7" s="988"/>
      <c r="BS7" s="988"/>
      <c r="BT7" s="988"/>
      <c r="BU7" s="988"/>
      <c r="BV7" s="988"/>
      <c r="BW7" s="988"/>
      <c r="BX7" s="988"/>
      <c r="BY7" s="988"/>
      <c r="BZ7" s="988"/>
      <c r="CA7" s="988"/>
      <c r="CB7" s="988"/>
      <c r="CC7" s="988"/>
      <c r="CD7" s="988"/>
      <c r="CE7" s="988"/>
      <c r="CF7" s="988"/>
      <c r="CG7" s="988"/>
      <c r="CH7" s="988"/>
      <c r="CI7" s="988"/>
      <c r="CJ7" s="988"/>
      <c r="CK7" s="988"/>
      <c r="CL7" s="988"/>
      <c r="CM7" s="988"/>
      <c r="CN7" s="988"/>
      <c r="CO7" s="988"/>
      <c r="CP7" s="988"/>
      <c r="CQ7" s="988"/>
      <c r="CR7" s="988"/>
      <c r="CS7" s="988"/>
      <c r="CT7" s="988"/>
      <c r="CU7" s="988"/>
      <c r="CV7" s="988"/>
      <c r="CW7" s="988"/>
      <c r="CX7" s="988"/>
      <c r="CY7" s="988"/>
      <c r="CZ7" s="988"/>
      <c r="DA7" s="988"/>
      <c r="DB7" s="988"/>
      <c r="DC7" s="988"/>
      <c r="DD7" s="988"/>
      <c r="DE7" s="988"/>
      <c r="DF7" s="988"/>
      <c r="DG7" s="988"/>
      <c r="DH7" s="988"/>
      <c r="DI7" s="988"/>
      <c r="DJ7" s="988"/>
      <c r="DK7" s="988"/>
      <c r="DL7" s="988"/>
      <c r="DM7" s="988"/>
      <c r="DN7" s="988"/>
      <c r="DO7" s="988"/>
      <c r="DP7" s="988"/>
      <c r="DQ7" s="988"/>
      <c r="DR7" s="988"/>
      <c r="DS7" s="988"/>
      <c r="DT7" s="988"/>
      <c r="DU7" s="988"/>
      <c r="DV7" s="988"/>
      <c r="DW7" s="988"/>
      <c r="DX7" s="988"/>
      <c r="DY7" s="988"/>
      <c r="DZ7" s="988"/>
      <c r="EA7" s="988"/>
      <c r="EB7" s="988"/>
      <c r="EC7" s="988"/>
      <c r="ED7" s="988"/>
      <c r="EE7" s="988"/>
      <c r="EF7" s="988"/>
      <c r="EG7" s="988"/>
      <c r="EH7" s="988"/>
      <c r="EI7" s="988"/>
      <c r="EJ7" s="988"/>
      <c r="EK7" s="988"/>
      <c r="EL7" s="988"/>
      <c r="EM7" s="988"/>
      <c r="EN7" s="988"/>
      <c r="EO7" s="988"/>
      <c r="EP7" s="988"/>
      <c r="EQ7" s="988"/>
      <c r="ER7" s="988"/>
      <c r="ES7" s="988"/>
      <c r="ET7" s="988"/>
      <c r="EU7" s="988"/>
      <c r="EV7" s="988"/>
      <c r="EW7" s="988"/>
      <c r="EX7" s="988"/>
      <c r="EY7" s="988"/>
      <c r="EZ7" s="988"/>
      <c r="FA7" s="988"/>
      <c r="FB7" s="1084"/>
      <c r="FC7" s="988"/>
      <c r="FD7" s="988"/>
      <c r="FE7" s="988"/>
      <c r="FF7" s="988"/>
      <c r="FG7" s="988"/>
      <c r="FH7" s="988"/>
      <c r="FI7" s="988"/>
      <c r="FJ7" s="988"/>
      <c r="FK7" s="988"/>
      <c r="FL7" s="988"/>
      <c r="FM7" s="988"/>
      <c r="FN7" s="988"/>
      <c r="FO7" s="988"/>
      <c r="FP7" s="988"/>
      <c r="FQ7" s="988"/>
      <c r="FR7" s="988"/>
      <c r="FS7" s="988"/>
      <c r="FT7" s="988"/>
      <c r="FU7" s="988"/>
      <c r="FV7" s="988"/>
      <c r="FW7" s="988"/>
      <c r="FX7" s="988"/>
      <c r="FY7" s="988"/>
      <c r="FZ7" s="988"/>
      <c r="GA7" s="988"/>
      <c r="GB7" s="988"/>
      <c r="GC7" s="988"/>
      <c r="GD7" s="988"/>
      <c r="GE7" s="988"/>
      <c r="GF7" s="988"/>
      <c r="GG7" s="988"/>
      <c r="GH7" s="988"/>
      <c r="GI7" s="988"/>
      <c r="GJ7" s="988"/>
      <c r="GK7" s="988"/>
      <c r="GL7" s="988"/>
      <c r="GM7" s="988"/>
      <c r="GN7" s="988"/>
      <c r="GO7" s="988"/>
      <c r="GP7" s="988"/>
      <c r="GQ7" s="988"/>
      <c r="GR7" s="988"/>
      <c r="GS7" s="988"/>
      <c r="GT7" s="988"/>
      <c r="GU7" s="986"/>
    </row>
    <row r="8" spans="1:203">
      <c r="A8" s="985"/>
      <c r="B8" s="988" t="s">
        <v>791</v>
      </c>
      <c r="C8" s="988"/>
      <c r="D8" s="988"/>
      <c r="E8" s="988"/>
      <c r="F8" s="988"/>
      <c r="G8" s="988"/>
      <c r="H8" s="988"/>
      <c r="I8" s="988"/>
      <c r="J8" s="988"/>
      <c r="K8" s="988"/>
      <c r="L8" s="988"/>
      <c r="M8" s="988"/>
      <c r="N8" s="988"/>
      <c r="O8" s="988"/>
      <c r="P8" s="988"/>
      <c r="Q8" s="988"/>
      <c r="R8" s="1029">
        <v>4</v>
      </c>
      <c r="S8" s="988"/>
      <c r="T8" s="988"/>
      <c r="U8" s="988"/>
      <c r="V8" s="988"/>
      <c r="W8" s="988"/>
      <c r="X8" s="988"/>
      <c r="Y8" s="1035" t="s">
        <v>361</v>
      </c>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8"/>
      <c r="AY8" s="988"/>
      <c r="AZ8" s="988"/>
      <c r="BA8" s="988"/>
      <c r="BB8" s="988"/>
      <c r="BC8" s="988"/>
      <c r="BD8" s="988"/>
      <c r="BE8" s="988"/>
      <c r="BF8" s="988"/>
      <c r="BG8" s="988"/>
      <c r="BH8" s="988"/>
      <c r="BI8" s="988"/>
      <c r="BJ8" s="988"/>
      <c r="BK8" s="988"/>
      <c r="BL8" s="988"/>
      <c r="BM8" s="988"/>
      <c r="BN8" s="988"/>
      <c r="BO8" s="988"/>
      <c r="BP8" s="988"/>
      <c r="BQ8" s="988"/>
      <c r="BR8" s="988"/>
      <c r="BS8" s="988"/>
      <c r="BT8" s="988"/>
      <c r="BU8" s="988"/>
      <c r="BV8" s="988"/>
      <c r="BW8" s="988"/>
      <c r="BX8" s="988"/>
      <c r="BY8" s="988"/>
      <c r="BZ8" s="988"/>
      <c r="CA8" s="988"/>
      <c r="CB8" s="988"/>
      <c r="CC8" s="988"/>
      <c r="CD8" s="988"/>
      <c r="CE8" s="988"/>
      <c r="CF8" s="988"/>
      <c r="CG8" s="988"/>
      <c r="CH8" s="988"/>
      <c r="CI8" s="988"/>
      <c r="CJ8" s="988"/>
      <c r="CK8" s="988"/>
      <c r="CL8" s="988"/>
      <c r="CM8" s="988"/>
      <c r="CN8" s="988"/>
      <c r="CO8" s="988"/>
      <c r="CP8" s="988"/>
      <c r="CQ8" s="988"/>
      <c r="CR8" s="988"/>
      <c r="CS8" s="988"/>
      <c r="CT8" s="988"/>
      <c r="CU8" s="988"/>
      <c r="CV8" s="988"/>
      <c r="CW8" s="988"/>
      <c r="CX8" s="988"/>
      <c r="CY8" s="988"/>
      <c r="CZ8" s="988"/>
      <c r="DA8" s="988"/>
      <c r="DB8" s="988"/>
      <c r="DC8" s="988"/>
      <c r="DD8" s="988"/>
      <c r="DE8" s="988"/>
      <c r="DF8" s="988"/>
      <c r="DG8" s="988"/>
      <c r="DH8" s="988"/>
      <c r="DI8" s="988"/>
      <c r="DJ8" s="988"/>
      <c r="DK8" s="988"/>
      <c r="DL8" s="988"/>
      <c r="DM8" s="988"/>
      <c r="DN8" s="988"/>
      <c r="DO8" s="988"/>
      <c r="DP8" s="988"/>
      <c r="DQ8" s="988"/>
      <c r="DR8" s="988"/>
      <c r="DS8" s="988"/>
      <c r="DT8" s="988"/>
      <c r="DU8" s="988"/>
      <c r="DV8" s="988"/>
      <c r="DW8" s="988"/>
      <c r="DX8" s="988"/>
      <c r="DY8" s="988"/>
      <c r="DZ8" s="988"/>
      <c r="EA8" s="988"/>
      <c r="EB8" s="988"/>
      <c r="EC8" s="988"/>
      <c r="ED8" s="988"/>
      <c r="EE8" s="988"/>
      <c r="EF8" s="988"/>
      <c r="EG8" s="988"/>
      <c r="EH8" s="988"/>
      <c r="EI8" s="988"/>
      <c r="EJ8" s="988"/>
      <c r="EK8" s="988"/>
      <c r="EL8" s="988"/>
      <c r="EM8" s="988"/>
      <c r="EN8" s="988"/>
      <c r="EO8" s="988"/>
      <c r="EP8" s="988"/>
      <c r="EQ8" s="988"/>
      <c r="ER8" s="988"/>
      <c r="ES8" s="988"/>
      <c r="ET8" s="988"/>
      <c r="EU8" s="988"/>
      <c r="EV8" s="988"/>
      <c r="EW8" s="988"/>
      <c r="EX8" s="988"/>
      <c r="EY8" s="988"/>
      <c r="EZ8" s="988"/>
      <c r="FA8" s="988"/>
      <c r="FB8" s="1084"/>
      <c r="FC8" s="988"/>
      <c r="FD8" s="988"/>
      <c r="FE8" s="988"/>
      <c r="FF8" s="988"/>
      <c r="FG8" s="988"/>
      <c r="FH8" s="988"/>
      <c r="FI8" s="988"/>
      <c r="FJ8" s="988"/>
      <c r="FK8" s="988"/>
      <c r="FL8" s="988"/>
      <c r="FM8" s="988"/>
      <c r="FN8" s="988"/>
      <c r="FO8" s="988"/>
      <c r="FP8" s="988"/>
      <c r="FQ8" s="988"/>
      <c r="FR8" s="988"/>
      <c r="FS8" s="988"/>
      <c r="FT8" s="988"/>
      <c r="FU8" s="988"/>
      <c r="FV8" s="988"/>
      <c r="FW8" s="988"/>
      <c r="FX8" s="988"/>
      <c r="FY8" s="988"/>
      <c r="FZ8" s="988"/>
      <c r="GA8" s="988"/>
      <c r="GB8" s="988"/>
      <c r="GC8" s="988"/>
      <c r="GD8" s="988"/>
      <c r="GE8" s="988"/>
      <c r="GF8" s="988"/>
      <c r="GG8" s="988"/>
      <c r="GH8" s="988"/>
      <c r="GI8" s="988"/>
      <c r="GJ8" s="988"/>
      <c r="GK8" s="988"/>
      <c r="GL8" s="988"/>
      <c r="GM8" s="988"/>
      <c r="GN8" s="988"/>
      <c r="GO8" s="988"/>
      <c r="GP8" s="988"/>
      <c r="GQ8" s="988"/>
      <c r="GR8" s="988"/>
      <c r="GS8" s="988"/>
      <c r="GT8" s="988"/>
      <c r="GU8" s="986"/>
    </row>
    <row r="9" spans="1:203">
      <c r="A9" s="985"/>
      <c r="B9" s="988"/>
      <c r="C9" s="988"/>
      <c r="D9" s="988"/>
      <c r="E9" s="988"/>
      <c r="F9" s="988"/>
      <c r="G9" s="988"/>
      <c r="H9" s="988"/>
      <c r="I9" s="988"/>
      <c r="J9" s="988"/>
      <c r="K9" s="988"/>
      <c r="L9" s="988"/>
      <c r="M9" s="988"/>
      <c r="N9" s="988"/>
      <c r="O9" s="988"/>
      <c r="P9" s="988"/>
      <c r="Q9" s="988"/>
      <c r="R9" s="1029">
        <v>5</v>
      </c>
      <c r="S9" s="988"/>
      <c r="T9" s="988"/>
      <c r="U9" s="988"/>
      <c r="V9" s="988"/>
      <c r="W9" s="988"/>
      <c r="X9" s="988"/>
      <c r="Y9" s="1035" t="s">
        <v>2807</v>
      </c>
      <c r="Z9" s="988"/>
      <c r="AA9" s="988"/>
      <c r="AB9" s="988"/>
      <c r="AC9" s="988"/>
      <c r="AD9" s="988"/>
      <c r="AE9" s="988"/>
      <c r="AF9" s="988"/>
      <c r="AG9" s="988"/>
      <c r="AH9" s="988"/>
      <c r="AI9" s="988"/>
      <c r="AJ9" s="988"/>
      <c r="AK9" s="988"/>
      <c r="AL9" s="988"/>
      <c r="AM9" s="988"/>
      <c r="AN9" s="988"/>
      <c r="AO9" s="988"/>
      <c r="AP9" s="988"/>
      <c r="AQ9" s="988"/>
      <c r="AR9" s="988"/>
      <c r="AS9" s="988"/>
      <c r="AT9" s="988"/>
      <c r="AU9" s="988"/>
      <c r="AV9" s="988"/>
      <c r="AW9" s="988"/>
      <c r="AX9" s="988"/>
      <c r="AY9" s="988"/>
      <c r="AZ9" s="988"/>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8"/>
      <c r="CH9" s="988"/>
      <c r="CI9" s="988"/>
      <c r="CJ9" s="988"/>
      <c r="CK9" s="988"/>
      <c r="CL9" s="988"/>
      <c r="CM9" s="988"/>
      <c r="CN9" s="988"/>
      <c r="CO9" s="988"/>
      <c r="CP9" s="988"/>
      <c r="CQ9" s="988"/>
      <c r="CR9" s="988"/>
      <c r="CS9" s="988"/>
      <c r="CT9" s="988"/>
      <c r="CU9" s="988"/>
      <c r="CV9" s="988"/>
      <c r="CW9" s="988"/>
      <c r="CX9" s="988"/>
      <c r="CY9" s="988"/>
      <c r="CZ9" s="988"/>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8"/>
      <c r="DY9" s="988"/>
      <c r="DZ9" s="988"/>
      <c r="EA9" s="988"/>
      <c r="EB9" s="988"/>
      <c r="EC9" s="988"/>
      <c r="ED9" s="988"/>
      <c r="EE9" s="988"/>
      <c r="EF9" s="988"/>
      <c r="EG9" s="988"/>
      <c r="EH9" s="988"/>
      <c r="EI9" s="988"/>
      <c r="EJ9" s="988"/>
      <c r="EK9" s="988"/>
      <c r="EL9" s="988"/>
      <c r="EM9" s="988"/>
      <c r="EN9" s="988"/>
      <c r="EO9" s="988"/>
      <c r="EP9" s="988"/>
      <c r="EQ9" s="988"/>
      <c r="ER9" s="988"/>
      <c r="ES9" s="988"/>
      <c r="ET9" s="988"/>
      <c r="EU9" s="988"/>
      <c r="EV9" s="988"/>
      <c r="EW9" s="988"/>
      <c r="EX9" s="988"/>
      <c r="EY9" s="988"/>
      <c r="EZ9" s="988"/>
      <c r="FA9" s="988"/>
      <c r="FB9" s="1084"/>
      <c r="FC9" s="988"/>
      <c r="FD9" s="988"/>
      <c r="FE9" s="988"/>
      <c r="FF9" s="988"/>
      <c r="FG9" s="988"/>
      <c r="FH9" s="988"/>
      <c r="FI9" s="988"/>
      <c r="FJ9" s="988"/>
      <c r="FK9" s="988"/>
      <c r="FL9" s="988"/>
      <c r="FM9" s="988"/>
      <c r="FN9" s="988"/>
      <c r="FO9" s="988"/>
      <c r="FP9" s="988"/>
      <c r="FQ9" s="988"/>
      <c r="FR9" s="988"/>
      <c r="FS9" s="988"/>
      <c r="FT9" s="988"/>
      <c r="FU9" s="988"/>
      <c r="FV9" s="988"/>
      <c r="FW9" s="988"/>
      <c r="FX9" s="988"/>
      <c r="FY9" s="988"/>
      <c r="FZ9" s="988"/>
      <c r="GA9" s="988"/>
      <c r="GB9" s="988"/>
      <c r="GC9" s="988"/>
      <c r="GD9" s="988"/>
      <c r="GE9" s="988"/>
      <c r="GF9" s="988"/>
      <c r="GG9" s="988"/>
      <c r="GH9" s="988"/>
      <c r="GI9" s="988"/>
      <c r="GJ9" s="988"/>
      <c r="GK9" s="988"/>
      <c r="GL9" s="988"/>
      <c r="GM9" s="988"/>
      <c r="GN9" s="988"/>
      <c r="GO9" s="988"/>
      <c r="GP9" s="988"/>
      <c r="GQ9" s="988"/>
      <c r="GR9" s="988"/>
      <c r="GS9" s="988"/>
      <c r="GT9" s="988"/>
      <c r="GU9" s="986"/>
    </row>
    <row r="10" spans="1:203">
      <c r="A10" s="985"/>
      <c r="B10" s="988"/>
      <c r="C10" s="988"/>
      <c r="D10" s="988"/>
      <c r="E10" s="988"/>
      <c r="F10" s="988"/>
      <c r="G10" s="988"/>
      <c r="H10" s="988"/>
      <c r="I10" s="988"/>
      <c r="J10" s="988"/>
      <c r="K10" s="988"/>
      <c r="L10" s="988"/>
      <c r="M10" s="988"/>
      <c r="N10" s="988"/>
      <c r="O10" s="988"/>
      <c r="P10" s="988"/>
      <c r="Q10" s="988"/>
      <c r="R10" s="1029">
        <v>6</v>
      </c>
      <c r="S10" s="988"/>
      <c r="T10" s="988"/>
      <c r="U10" s="988"/>
      <c r="V10" s="988"/>
      <c r="W10" s="988"/>
      <c r="X10" s="988"/>
      <c r="Y10" s="1035" t="s">
        <v>2808</v>
      </c>
      <c r="Z10" s="988"/>
      <c r="AA10" s="988"/>
      <c r="AB10" s="988"/>
      <c r="AC10" s="988"/>
      <c r="AD10" s="988"/>
      <c r="AE10" s="988"/>
      <c r="AF10" s="988"/>
      <c r="AG10" s="988"/>
      <c r="AH10" s="988"/>
      <c r="AI10" s="988"/>
      <c r="AJ10" s="988"/>
      <c r="AK10" s="988"/>
      <c r="AL10" s="988"/>
      <c r="AM10" s="988"/>
      <c r="AN10" s="988"/>
      <c r="AO10" s="988"/>
      <c r="AP10" s="988"/>
      <c r="AQ10" s="988"/>
      <c r="AR10" s="988"/>
      <c r="AS10" s="988"/>
      <c r="AT10" s="988"/>
      <c r="AU10" s="988"/>
      <c r="AV10" s="988"/>
      <c r="AW10" s="988"/>
      <c r="AX10" s="988"/>
      <c r="AY10" s="988"/>
      <c r="AZ10" s="988"/>
      <c r="BA10" s="988"/>
      <c r="BB10" s="988"/>
      <c r="BC10" s="988"/>
      <c r="BD10" s="988"/>
      <c r="BE10" s="988"/>
      <c r="BF10" s="988"/>
      <c r="BG10" s="988"/>
      <c r="BH10" s="988"/>
      <c r="BI10" s="988"/>
      <c r="BJ10" s="988"/>
      <c r="BK10" s="988"/>
      <c r="BL10" s="988"/>
      <c r="BM10" s="988"/>
      <c r="BN10" s="988"/>
      <c r="BO10" s="988"/>
      <c r="BP10" s="988"/>
      <c r="BQ10" s="988"/>
      <c r="BR10" s="988"/>
      <c r="BS10" s="988"/>
      <c r="BT10" s="988"/>
      <c r="BU10" s="988"/>
      <c r="BV10" s="988"/>
      <c r="BW10" s="988"/>
      <c r="BX10" s="988"/>
      <c r="BY10" s="988"/>
      <c r="BZ10" s="988"/>
      <c r="CA10" s="988"/>
      <c r="CB10" s="988"/>
      <c r="CC10" s="988"/>
      <c r="CD10" s="988"/>
      <c r="CE10" s="988"/>
      <c r="CF10" s="988"/>
      <c r="CG10" s="988"/>
      <c r="CH10" s="988"/>
      <c r="CI10" s="988"/>
      <c r="CJ10" s="988"/>
      <c r="CK10" s="988"/>
      <c r="CL10" s="988"/>
      <c r="CM10" s="988"/>
      <c r="CN10" s="988"/>
      <c r="CO10" s="988"/>
      <c r="CP10" s="988"/>
      <c r="CQ10" s="988"/>
      <c r="CR10" s="988"/>
      <c r="CS10" s="988"/>
      <c r="CT10" s="988"/>
      <c r="CU10" s="988"/>
      <c r="CV10" s="988"/>
      <c r="CW10" s="988"/>
      <c r="CX10" s="988"/>
      <c r="CY10" s="988"/>
      <c r="CZ10" s="988"/>
      <c r="DA10" s="988"/>
      <c r="DB10" s="988"/>
      <c r="DC10" s="988"/>
      <c r="DD10" s="988"/>
      <c r="DE10" s="988"/>
      <c r="DF10" s="988"/>
      <c r="DG10" s="988"/>
      <c r="DH10" s="988"/>
      <c r="DI10" s="988"/>
      <c r="DJ10" s="988"/>
      <c r="DK10" s="988"/>
      <c r="DL10" s="988"/>
      <c r="DM10" s="988"/>
      <c r="DN10" s="988"/>
      <c r="DO10" s="988"/>
      <c r="DP10" s="988"/>
      <c r="DQ10" s="988"/>
      <c r="DR10" s="988"/>
      <c r="DS10" s="988"/>
      <c r="DT10" s="988"/>
      <c r="DU10" s="988"/>
      <c r="DV10" s="988"/>
      <c r="DW10" s="988"/>
      <c r="DX10" s="988"/>
      <c r="DY10" s="988"/>
      <c r="DZ10" s="988"/>
      <c r="EA10" s="988"/>
      <c r="EB10" s="988"/>
      <c r="EC10" s="988"/>
      <c r="ED10" s="988"/>
      <c r="EE10" s="988"/>
      <c r="EF10" s="988"/>
      <c r="EG10" s="988"/>
      <c r="EH10" s="988"/>
      <c r="EI10" s="988"/>
      <c r="EJ10" s="988"/>
      <c r="EK10" s="988"/>
      <c r="EL10" s="988"/>
      <c r="EM10" s="988"/>
      <c r="EN10" s="988"/>
      <c r="EO10" s="988"/>
      <c r="EP10" s="988"/>
      <c r="EQ10" s="988"/>
      <c r="ER10" s="988"/>
      <c r="ES10" s="988"/>
      <c r="ET10" s="988"/>
      <c r="EU10" s="988"/>
      <c r="EV10" s="988"/>
      <c r="EW10" s="988"/>
      <c r="EX10" s="988"/>
      <c r="EY10" s="988"/>
      <c r="EZ10" s="988"/>
      <c r="FA10" s="988"/>
      <c r="FB10" s="1084"/>
      <c r="FC10" s="988"/>
      <c r="FD10" s="988"/>
      <c r="FE10" s="988"/>
      <c r="FF10" s="988"/>
      <c r="FG10" s="988"/>
      <c r="FH10" s="988"/>
      <c r="FI10" s="988"/>
      <c r="FJ10" s="988"/>
      <c r="FK10" s="988"/>
      <c r="FL10" s="988"/>
      <c r="FM10" s="988"/>
      <c r="FN10" s="988"/>
      <c r="FO10" s="988"/>
      <c r="FP10" s="988"/>
      <c r="FQ10" s="988"/>
      <c r="FR10" s="988"/>
      <c r="FS10" s="988"/>
      <c r="FT10" s="988"/>
      <c r="FU10" s="988"/>
      <c r="FV10" s="988"/>
      <c r="FW10" s="988"/>
      <c r="FX10" s="988"/>
      <c r="FY10" s="988"/>
      <c r="FZ10" s="988"/>
      <c r="GA10" s="988"/>
      <c r="GB10" s="988"/>
      <c r="GC10" s="988"/>
      <c r="GD10" s="988"/>
      <c r="GE10" s="988"/>
      <c r="GF10" s="988"/>
      <c r="GG10" s="988"/>
      <c r="GH10" s="988"/>
      <c r="GI10" s="988"/>
      <c r="GJ10" s="988"/>
      <c r="GK10" s="988"/>
      <c r="GL10" s="988"/>
      <c r="GM10" s="988"/>
      <c r="GN10" s="988"/>
      <c r="GO10" s="988"/>
      <c r="GP10" s="988"/>
      <c r="GQ10" s="988"/>
      <c r="GR10" s="988"/>
      <c r="GS10" s="988"/>
      <c r="GT10" s="988"/>
      <c r="GU10" s="986"/>
    </row>
    <row r="11" spans="1:203">
      <c r="A11" s="985"/>
      <c r="B11" s="985"/>
      <c r="C11" s="985"/>
      <c r="D11" s="985"/>
      <c r="E11" s="985"/>
      <c r="F11" s="985"/>
      <c r="G11" s="985"/>
      <c r="H11" s="985"/>
      <c r="I11" s="985"/>
      <c r="J11" s="985"/>
      <c r="K11" s="985"/>
      <c r="L11" s="985"/>
      <c r="M11" s="985"/>
      <c r="N11" s="985"/>
      <c r="O11" s="985"/>
      <c r="P11" s="985"/>
      <c r="Q11" s="985"/>
      <c r="R11" s="1024" t="s">
        <v>2805</v>
      </c>
      <c r="S11" s="985"/>
      <c r="T11" s="985"/>
      <c r="U11" s="985"/>
      <c r="V11" s="985"/>
      <c r="W11" s="985"/>
      <c r="X11" s="985"/>
      <c r="Y11" s="985"/>
      <c r="Z11" s="985"/>
      <c r="AA11" s="985"/>
      <c r="AB11" s="985"/>
      <c r="AC11" s="985"/>
      <c r="AD11" s="985"/>
      <c r="AE11" s="985"/>
      <c r="AF11" s="1024" t="s">
        <v>2810</v>
      </c>
      <c r="AG11" s="1024" t="s">
        <v>2810</v>
      </c>
      <c r="AH11" s="1024" t="s">
        <v>2810</v>
      </c>
      <c r="AI11" s="1024" t="s">
        <v>2810</v>
      </c>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985"/>
      <c r="BU11" s="985"/>
      <c r="BV11" s="985"/>
      <c r="BW11" s="985"/>
      <c r="BX11" s="985"/>
      <c r="BY11" s="985"/>
      <c r="BZ11" s="985"/>
      <c r="CA11" s="985"/>
      <c r="CB11" s="985"/>
      <c r="CC11" s="985"/>
      <c r="CD11" s="985"/>
      <c r="CE11" s="985"/>
      <c r="CF11" s="985"/>
      <c r="CG11" s="985"/>
      <c r="CH11" s="985"/>
      <c r="CI11" s="985"/>
      <c r="CJ11" s="985"/>
      <c r="CK11" s="985"/>
      <c r="CL11" s="985"/>
      <c r="CM11" s="985"/>
      <c r="CN11" s="985"/>
      <c r="CO11" s="985"/>
      <c r="CP11" s="985"/>
      <c r="CQ11" s="985"/>
      <c r="CR11" s="985"/>
      <c r="CS11" s="985"/>
      <c r="CT11" s="985"/>
      <c r="CU11" s="985"/>
      <c r="CV11" s="985"/>
      <c r="CW11" s="985"/>
      <c r="CX11" s="985"/>
      <c r="CY11" s="985"/>
      <c r="CZ11" s="985"/>
      <c r="DA11" s="985"/>
      <c r="DB11" s="985"/>
      <c r="DC11" s="985"/>
      <c r="DD11" s="985"/>
      <c r="DE11" s="985"/>
      <c r="DF11" s="985"/>
      <c r="DG11" s="985"/>
      <c r="DH11" s="985"/>
      <c r="DI11" s="985"/>
      <c r="DJ11" s="985"/>
      <c r="DK11" s="985"/>
      <c r="DL11" s="985"/>
      <c r="DM11" s="985"/>
      <c r="DN11" s="985"/>
      <c r="DO11" s="985"/>
      <c r="DP11" s="985"/>
      <c r="DQ11" s="985"/>
      <c r="DR11" s="985"/>
      <c r="DS11" s="985"/>
      <c r="DT11" s="985"/>
      <c r="DU11" s="985"/>
      <c r="DV11" s="985"/>
      <c r="DW11" s="985"/>
      <c r="DX11" s="985"/>
      <c r="DY11" s="985"/>
      <c r="DZ11" s="985"/>
      <c r="EA11" s="985"/>
      <c r="EB11" s="985"/>
      <c r="EC11" s="985"/>
      <c r="ED11" s="985"/>
      <c r="EE11" s="985" t="s">
        <v>2796</v>
      </c>
      <c r="EF11" s="985" t="s">
        <v>2797</v>
      </c>
      <c r="EG11" s="985" t="s">
        <v>2798</v>
      </c>
      <c r="EH11" s="985" t="s">
        <v>2799</v>
      </c>
      <c r="EI11" s="985" t="s">
        <v>2800</v>
      </c>
      <c r="EJ11" s="985" t="s">
        <v>2804</v>
      </c>
      <c r="EK11" s="985" t="s">
        <v>2803</v>
      </c>
      <c r="EL11" s="985" t="s">
        <v>2801</v>
      </c>
      <c r="EM11" s="985" t="s">
        <v>2802</v>
      </c>
      <c r="EN11" s="985"/>
      <c r="EO11" s="985"/>
      <c r="EP11" s="985"/>
      <c r="EQ11" s="985"/>
      <c r="ER11" s="985"/>
      <c r="ES11" s="985"/>
      <c r="ET11" s="985"/>
      <c r="EU11" s="985"/>
      <c r="EV11" s="985"/>
      <c r="EW11" s="985"/>
      <c r="EX11" s="985"/>
      <c r="EY11" s="985"/>
      <c r="EZ11" s="985"/>
      <c r="FA11" s="985"/>
      <c r="FB11" s="1079" t="s">
        <v>2812</v>
      </c>
      <c r="FC11" s="985"/>
      <c r="FD11" s="985"/>
      <c r="FE11" s="985"/>
      <c r="FF11" s="985"/>
      <c r="FG11" s="985"/>
      <c r="FH11" s="985"/>
      <c r="FI11" s="985"/>
      <c r="FJ11" s="985"/>
      <c r="FK11" s="985"/>
      <c r="FL11" s="985"/>
      <c r="FM11" s="985"/>
      <c r="FN11" s="985"/>
      <c r="FO11" s="985"/>
      <c r="FP11" s="985"/>
      <c r="FQ11" s="985"/>
      <c r="FR11" s="985"/>
      <c r="FS11" s="985"/>
      <c r="FT11" s="985"/>
      <c r="FU11" s="985"/>
      <c r="FV11" s="985"/>
      <c r="FW11" s="985"/>
      <c r="FX11" s="985"/>
      <c r="FY11" s="985"/>
      <c r="FZ11" s="985"/>
      <c r="GA11" s="985"/>
      <c r="GB11" s="985"/>
      <c r="GC11" s="985"/>
      <c r="GD11" s="985"/>
      <c r="GE11" s="985"/>
      <c r="GF11" s="985"/>
      <c r="GG11" s="985"/>
      <c r="GH11" s="985"/>
      <c r="GI11" s="985"/>
      <c r="GJ11" s="985"/>
      <c r="GK11" s="985"/>
      <c r="GL11" s="985"/>
      <c r="GM11" s="985"/>
      <c r="GN11" s="985"/>
      <c r="GO11" s="985"/>
      <c r="GP11" s="985"/>
      <c r="GQ11" s="985"/>
      <c r="GR11" s="985"/>
      <c r="GS11" s="985"/>
      <c r="GT11" s="985"/>
      <c r="GU11" s="986"/>
    </row>
    <row r="12" spans="1:203">
      <c r="A12" s="985"/>
      <c r="B12" s="1316" t="s">
        <v>792</v>
      </c>
      <c r="C12" s="1316"/>
      <c r="D12" s="989" t="s">
        <v>793</v>
      </c>
      <c r="E12" s="989" t="s">
        <v>794</v>
      </c>
      <c r="F12" s="989" t="s">
        <v>795</v>
      </c>
      <c r="G12" s="989" t="s">
        <v>796</v>
      </c>
      <c r="H12" s="989" t="s">
        <v>797</v>
      </c>
      <c r="I12" s="989" t="s">
        <v>798</v>
      </c>
      <c r="J12" s="989" t="s">
        <v>799</v>
      </c>
      <c r="K12" s="989" t="s">
        <v>800</v>
      </c>
      <c r="L12" s="989" t="s">
        <v>801</v>
      </c>
      <c r="M12" s="989" t="s">
        <v>802</v>
      </c>
      <c r="N12" s="989" t="s">
        <v>803</v>
      </c>
      <c r="O12" s="989" t="s">
        <v>804</v>
      </c>
      <c r="P12" s="989" t="s">
        <v>805</v>
      </c>
      <c r="Q12" s="989" t="s">
        <v>806</v>
      </c>
      <c r="R12" s="1030" t="s">
        <v>2260</v>
      </c>
      <c r="S12" s="989" t="s">
        <v>808</v>
      </c>
      <c r="T12" s="989" t="s">
        <v>809</v>
      </c>
      <c r="U12" s="989" t="s">
        <v>810</v>
      </c>
      <c r="V12" s="989" t="s">
        <v>811</v>
      </c>
      <c r="W12" s="989" t="s">
        <v>812</v>
      </c>
      <c r="X12" s="989" t="s">
        <v>813</v>
      </c>
      <c r="Y12" s="989" t="s">
        <v>814</v>
      </c>
      <c r="Z12" s="989"/>
      <c r="AA12" s="989" t="s">
        <v>815</v>
      </c>
      <c r="AB12" s="989" t="s">
        <v>816</v>
      </c>
      <c r="AC12" s="989" t="s">
        <v>817</v>
      </c>
      <c r="AD12" s="989" t="s">
        <v>818</v>
      </c>
      <c r="AE12" s="989" t="s">
        <v>819</v>
      </c>
      <c r="AF12" s="1075" t="s">
        <v>1909</v>
      </c>
      <c r="AG12" s="1075" t="s">
        <v>1910</v>
      </c>
      <c r="AH12" s="1075" t="s">
        <v>2261</v>
      </c>
      <c r="AI12" s="1076">
        <v>2025</v>
      </c>
      <c r="AJ12" s="207" t="s">
        <v>2246</v>
      </c>
      <c r="AK12" s="989" t="s">
        <v>820</v>
      </c>
      <c r="AL12" s="989" t="s">
        <v>821</v>
      </c>
      <c r="AM12" s="989" t="s">
        <v>822</v>
      </c>
      <c r="AN12" s="989" t="s">
        <v>823</v>
      </c>
      <c r="AO12" s="989" t="s">
        <v>824</v>
      </c>
      <c r="AP12" s="989" t="s">
        <v>825</v>
      </c>
      <c r="AQ12" s="989" t="s">
        <v>826</v>
      </c>
      <c r="AR12" s="989" t="s">
        <v>827</v>
      </c>
      <c r="AS12" s="989" t="s">
        <v>828</v>
      </c>
      <c r="AT12" s="989" t="s">
        <v>829</v>
      </c>
      <c r="AU12" s="989" t="s">
        <v>830</v>
      </c>
      <c r="AV12" s="989" t="s">
        <v>831</v>
      </c>
      <c r="AW12" s="989" t="s">
        <v>832</v>
      </c>
      <c r="AX12" s="989" t="s">
        <v>833</v>
      </c>
      <c r="AY12" s="989" t="s">
        <v>834</v>
      </c>
      <c r="AZ12" s="989" t="s">
        <v>835</v>
      </c>
      <c r="BA12" s="989" t="s">
        <v>836</v>
      </c>
      <c r="BB12" s="989" t="s">
        <v>837</v>
      </c>
      <c r="BC12" s="989" t="s">
        <v>838</v>
      </c>
      <c r="BD12" s="989" t="s">
        <v>839</v>
      </c>
      <c r="BE12" s="989" t="s">
        <v>840</v>
      </c>
      <c r="BF12" s="989" t="s">
        <v>2262</v>
      </c>
      <c r="BG12" s="989" t="s">
        <v>2263</v>
      </c>
      <c r="BH12" s="989" t="s">
        <v>845</v>
      </c>
      <c r="BI12" s="989" t="s">
        <v>2264</v>
      </c>
      <c r="BJ12" s="989" t="s">
        <v>847</v>
      </c>
      <c r="BK12" s="989" t="s">
        <v>2265</v>
      </c>
      <c r="BL12" s="989" t="s">
        <v>2266</v>
      </c>
      <c r="BM12" s="989" t="s">
        <v>2267</v>
      </c>
      <c r="BN12" s="989" t="s">
        <v>2268</v>
      </c>
      <c r="BO12" s="989" t="s">
        <v>2811</v>
      </c>
      <c r="BP12" s="989" t="s">
        <v>2269</v>
      </c>
      <c r="BQ12" s="989" t="s">
        <v>2270</v>
      </c>
      <c r="BR12" s="989" t="s">
        <v>855</v>
      </c>
      <c r="BS12" s="989" t="s">
        <v>2271</v>
      </c>
      <c r="BT12" s="989" t="s">
        <v>857</v>
      </c>
      <c r="BU12" s="989" t="s">
        <v>2272</v>
      </c>
      <c r="BV12" s="989" t="s">
        <v>2273</v>
      </c>
      <c r="BW12" s="989" t="s">
        <v>2274</v>
      </c>
      <c r="BX12" s="989" t="s">
        <v>2275</v>
      </c>
      <c r="BY12" s="989" t="s">
        <v>2276</v>
      </c>
      <c r="BZ12" s="989" t="s">
        <v>863</v>
      </c>
      <c r="CA12" s="989" t="s">
        <v>2277</v>
      </c>
      <c r="CB12" s="989" t="s">
        <v>865</v>
      </c>
      <c r="CC12" s="989" t="s">
        <v>2278</v>
      </c>
      <c r="CD12" s="989" t="s">
        <v>2279</v>
      </c>
      <c r="CE12" s="989" t="s">
        <v>2280</v>
      </c>
      <c r="CF12" s="989" t="s">
        <v>2281</v>
      </c>
      <c r="CG12" s="989" t="s">
        <v>2282</v>
      </c>
      <c r="CH12" s="989" t="s">
        <v>871</v>
      </c>
      <c r="CI12" s="989" t="s">
        <v>2283</v>
      </c>
      <c r="CJ12" s="989" t="s">
        <v>873</v>
      </c>
      <c r="CK12" s="989" t="s">
        <v>2284</v>
      </c>
      <c r="CL12" s="989" t="s">
        <v>2285</v>
      </c>
      <c r="CM12" s="989" t="s">
        <v>2286</v>
      </c>
      <c r="CN12" s="989" t="s">
        <v>2287</v>
      </c>
      <c r="CO12" s="989" t="s">
        <v>2288</v>
      </c>
      <c r="CP12" s="989" t="s">
        <v>2289</v>
      </c>
      <c r="CQ12" s="989" t="s">
        <v>2290</v>
      </c>
      <c r="CR12" s="989" t="s">
        <v>2291</v>
      </c>
      <c r="CS12" s="989" t="s">
        <v>2292</v>
      </c>
      <c r="CT12" s="989" t="s">
        <v>2293</v>
      </c>
      <c r="CU12" s="989" t="s">
        <v>2294</v>
      </c>
      <c r="CV12" s="989" t="s">
        <v>2295</v>
      </c>
      <c r="CW12" s="989" t="s">
        <v>2296</v>
      </c>
      <c r="CX12" s="989" t="s">
        <v>2297</v>
      </c>
      <c r="CY12" s="989" t="s">
        <v>2298</v>
      </c>
      <c r="CZ12" s="989" t="s">
        <v>2299</v>
      </c>
      <c r="DA12" s="989" t="s">
        <v>2300</v>
      </c>
      <c r="DB12" s="989" t="s">
        <v>2301</v>
      </c>
      <c r="DC12" s="989" t="s">
        <v>2302</v>
      </c>
      <c r="DD12" s="989" t="s">
        <v>2303</v>
      </c>
      <c r="DE12" s="989" t="s">
        <v>2304</v>
      </c>
      <c r="DF12" s="989" t="s">
        <v>2305</v>
      </c>
      <c r="DG12" s="989" t="s">
        <v>2306</v>
      </c>
      <c r="DH12" s="989" t="s">
        <v>2307</v>
      </c>
      <c r="DI12" s="989" t="s">
        <v>2308</v>
      </c>
      <c r="DJ12" s="989" t="s">
        <v>2309</v>
      </c>
      <c r="DK12" s="989" t="s">
        <v>2310</v>
      </c>
      <c r="DL12" s="989" t="s">
        <v>2311</v>
      </c>
      <c r="DM12" s="989" t="s">
        <v>2312</v>
      </c>
      <c r="DN12" s="989" t="s">
        <v>2313</v>
      </c>
      <c r="DO12" s="989" t="s">
        <v>2314</v>
      </c>
      <c r="DP12" s="989" t="s">
        <v>2315</v>
      </c>
      <c r="DQ12" s="989" t="s">
        <v>2316</v>
      </c>
      <c r="DR12" s="989" t="s">
        <v>2317</v>
      </c>
      <c r="DS12" s="989" t="s">
        <v>2318</v>
      </c>
      <c r="DT12" s="989" t="s">
        <v>2319</v>
      </c>
      <c r="DU12" s="989" t="s">
        <v>2320</v>
      </c>
      <c r="DV12" s="989" t="s">
        <v>2321</v>
      </c>
      <c r="DW12" s="989" t="s">
        <v>2322</v>
      </c>
      <c r="DX12" s="989" t="s">
        <v>2323</v>
      </c>
      <c r="DY12" s="989" t="s">
        <v>2324</v>
      </c>
      <c r="DZ12" s="989" t="s">
        <v>2325</v>
      </c>
      <c r="EA12" s="989" t="s">
        <v>2326</v>
      </c>
      <c r="EB12" s="989" t="s">
        <v>2327</v>
      </c>
      <c r="EC12" s="989" t="s">
        <v>2328</v>
      </c>
      <c r="ED12" s="989" t="s">
        <v>2329</v>
      </c>
      <c r="EE12" s="989" t="s">
        <v>2330</v>
      </c>
      <c r="EF12" s="989" t="s">
        <v>2331</v>
      </c>
      <c r="EG12" s="989" t="s">
        <v>2332</v>
      </c>
      <c r="EH12" s="989" t="s">
        <v>2333</v>
      </c>
      <c r="EI12" s="989" t="s">
        <v>2334</v>
      </c>
      <c r="EJ12" s="989" t="s">
        <v>2335</v>
      </c>
      <c r="EK12" s="989" t="s">
        <v>2336</v>
      </c>
      <c r="EL12" s="989" t="s">
        <v>2337</v>
      </c>
      <c r="EM12" s="989" t="s">
        <v>2338</v>
      </c>
      <c r="EN12" s="989" t="s">
        <v>2339</v>
      </c>
      <c r="EO12" s="989" t="s">
        <v>2340</v>
      </c>
      <c r="EP12" s="989" t="s">
        <v>2341</v>
      </c>
      <c r="EQ12" s="989" t="s">
        <v>2342</v>
      </c>
      <c r="ER12" s="989" t="s">
        <v>2343</v>
      </c>
      <c r="ES12" s="989" t="s">
        <v>2344</v>
      </c>
      <c r="ET12" s="989" t="s">
        <v>2345</v>
      </c>
      <c r="EU12" s="989" t="s">
        <v>2346</v>
      </c>
      <c r="EV12" s="989" t="s">
        <v>2347</v>
      </c>
      <c r="EW12" s="989" t="s">
        <v>2348</v>
      </c>
      <c r="EX12" s="989" t="s">
        <v>2349</v>
      </c>
      <c r="EY12" s="989" t="s">
        <v>2350</v>
      </c>
      <c r="EZ12" s="989" t="s">
        <v>2351</v>
      </c>
      <c r="FA12" s="989" t="s">
        <v>2352</v>
      </c>
      <c r="FB12" s="1085" t="s">
        <v>2353</v>
      </c>
      <c r="FC12" s="989" t="s">
        <v>2354</v>
      </c>
      <c r="FD12" s="989" t="s">
        <v>2355</v>
      </c>
      <c r="FE12" s="989" t="s">
        <v>2356</v>
      </c>
      <c r="FF12" s="989" t="s">
        <v>2357</v>
      </c>
      <c r="FG12" s="989" t="s">
        <v>2358</v>
      </c>
      <c r="FH12" s="989" t="s">
        <v>2359</v>
      </c>
      <c r="FI12" s="989" t="s">
        <v>2360</v>
      </c>
      <c r="FJ12" s="989" t="s">
        <v>2361</v>
      </c>
      <c r="FK12" s="989" t="s">
        <v>2362</v>
      </c>
      <c r="FL12" s="989" t="s">
        <v>2363</v>
      </c>
      <c r="FM12" s="989" t="s">
        <v>2364</v>
      </c>
      <c r="FN12" s="989" t="s">
        <v>2365</v>
      </c>
      <c r="FO12" s="989" t="s">
        <v>2366</v>
      </c>
      <c r="FP12" s="989" t="s">
        <v>2367</v>
      </c>
      <c r="FQ12" s="989" t="s">
        <v>2368</v>
      </c>
      <c r="FR12" s="989" t="s">
        <v>2369</v>
      </c>
      <c r="FS12" s="989" t="s">
        <v>2370</v>
      </c>
      <c r="FT12" s="989" t="s">
        <v>2371</v>
      </c>
      <c r="FU12" s="989" t="s">
        <v>2372</v>
      </c>
      <c r="FV12" s="989" t="s">
        <v>2373</v>
      </c>
      <c r="FW12" s="989" t="s">
        <v>2374</v>
      </c>
      <c r="FX12" s="989" t="s">
        <v>2375</v>
      </c>
      <c r="FY12" s="989" t="s">
        <v>2376</v>
      </c>
      <c r="FZ12" s="989" t="s">
        <v>2377</v>
      </c>
      <c r="GA12" s="989" t="s">
        <v>2378</v>
      </c>
      <c r="GB12" s="989" t="s">
        <v>2379</v>
      </c>
      <c r="GC12" s="989" t="s">
        <v>2380</v>
      </c>
      <c r="GD12" s="989" t="s">
        <v>2381</v>
      </c>
      <c r="GE12" s="989" t="s">
        <v>2382</v>
      </c>
      <c r="GF12" s="989" t="s">
        <v>2383</v>
      </c>
      <c r="GG12" s="989" t="s">
        <v>2384</v>
      </c>
      <c r="GH12" s="989" t="s">
        <v>2385</v>
      </c>
      <c r="GI12" s="989" t="s">
        <v>2386</v>
      </c>
      <c r="GJ12" s="989" t="s">
        <v>2387</v>
      </c>
      <c r="GK12" s="989" t="s">
        <v>2388</v>
      </c>
      <c r="GL12" s="989" t="s">
        <v>2389</v>
      </c>
      <c r="GM12" s="989" t="s">
        <v>2390</v>
      </c>
      <c r="GN12" s="989" t="s">
        <v>2391</v>
      </c>
      <c r="GO12" s="989" t="s">
        <v>978</v>
      </c>
      <c r="GP12" s="989" t="s">
        <v>979</v>
      </c>
      <c r="GQ12" s="989" t="s">
        <v>980</v>
      </c>
      <c r="GR12" s="989" t="s">
        <v>981</v>
      </c>
      <c r="GS12" s="989" t="s">
        <v>982</v>
      </c>
      <c r="GT12" s="989" t="s">
        <v>2392</v>
      </c>
      <c r="GU12" s="986"/>
    </row>
    <row r="13" spans="1:203" hidden="1">
      <c r="A13" s="985"/>
      <c r="B13" s="1315" t="s">
        <v>369</v>
      </c>
      <c r="C13" s="1315"/>
      <c r="D13" s="990" t="s">
        <v>984</v>
      </c>
      <c r="E13" s="990" t="s">
        <v>985</v>
      </c>
      <c r="F13" s="990" t="s">
        <v>437</v>
      </c>
      <c r="G13" s="990" t="s">
        <v>986</v>
      </c>
      <c r="H13" s="990" t="s">
        <v>987</v>
      </c>
      <c r="I13" s="990" t="s">
        <v>988</v>
      </c>
      <c r="J13" s="990" t="s">
        <v>989</v>
      </c>
      <c r="K13" s="990" t="s">
        <v>990</v>
      </c>
      <c r="L13" s="991">
        <v>1</v>
      </c>
      <c r="M13" s="990" t="s">
        <v>985</v>
      </c>
      <c r="N13" s="990" t="s">
        <v>991</v>
      </c>
      <c r="O13" s="990" t="s">
        <v>371</v>
      </c>
      <c r="P13" s="990" t="s">
        <v>992</v>
      </c>
      <c r="Q13" s="990" t="s">
        <v>290</v>
      </c>
      <c r="R13" s="990" t="s">
        <v>296</v>
      </c>
      <c r="S13" s="992" t="b">
        <v>0</v>
      </c>
      <c r="T13" s="991">
        <v>0</v>
      </c>
      <c r="U13" s="992" t="b">
        <v>0</v>
      </c>
      <c r="V13" s="991">
        <v>0</v>
      </c>
      <c r="W13" s="992" t="b">
        <v>0</v>
      </c>
      <c r="X13" s="992" t="b">
        <v>1</v>
      </c>
      <c r="Y13" s="990" t="s">
        <v>296</v>
      </c>
      <c r="Z13" s="990" t="b">
        <f>R256=Y256</f>
        <v>1</v>
      </c>
      <c r="AA13" s="990" t="s">
        <v>993</v>
      </c>
      <c r="AB13" s="992" t="b">
        <v>0</v>
      </c>
      <c r="AC13" s="990" t="s">
        <v>993</v>
      </c>
      <c r="AD13" s="990" t="s">
        <v>993</v>
      </c>
      <c r="AE13" s="990" t="s">
        <v>993</v>
      </c>
      <c r="AF13" s="1077">
        <f>AK13+AP13</f>
        <v>33</v>
      </c>
      <c r="AG13" s="1077">
        <f t="shared" ref="AF13:AI29" si="0">AL13+AQ13</f>
        <v>33</v>
      </c>
      <c r="AH13" s="1077">
        <f t="shared" si="0"/>
        <v>32</v>
      </c>
      <c r="AI13" s="1077">
        <f t="shared" si="0"/>
        <v>33</v>
      </c>
      <c r="AJ13" s="183">
        <f>AF13-AI13</f>
        <v>0</v>
      </c>
      <c r="AK13" s="991">
        <v>0</v>
      </c>
      <c r="AL13" s="991">
        <v>0</v>
      </c>
      <c r="AM13" s="991">
        <v>0</v>
      </c>
      <c r="AN13" s="991">
        <v>0</v>
      </c>
      <c r="AO13" s="991">
        <v>0</v>
      </c>
      <c r="AP13" s="991">
        <v>33</v>
      </c>
      <c r="AQ13" s="991">
        <v>33</v>
      </c>
      <c r="AR13" s="991">
        <v>32</v>
      </c>
      <c r="AS13" s="991">
        <v>33</v>
      </c>
      <c r="AT13" s="991">
        <v>33</v>
      </c>
      <c r="AU13" s="991">
        <v>33</v>
      </c>
      <c r="AV13" s="991">
        <v>32</v>
      </c>
      <c r="AW13" s="991">
        <v>33</v>
      </c>
      <c r="AX13" s="991">
        <v>0</v>
      </c>
      <c r="AY13" s="991">
        <v>0</v>
      </c>
      <c r="AZ13" s="991">
        <v>0</v>
      </c>
      <c r="BA13" s="991">
        <v>0</v>
      </c>
      <c r="BB13" s="991">
        <v>0</v>
      </c>
      <c r="BC13" s="991">
        <v>0</v>
      </c>
      <c r="BD13" s="991">
        <v>0</v>
      </c>
      <c r="BE13" s="992" t="b">
        <v>0</v>
      </c>
      <c r="BF13" s="992"/>
      <c r="BG13" s="990" t="s">
        <v>422</v>
      </c>
      <c r="BH13" s="991">
        <v>33</v>
      </c>
      <c r="BI13" s="990" t="s">
        <v>993</v>
      </c>
      <c r="BJ13" s="991">
        <v>0</v>
      </c>
      <c r="BK13" s="990" t="s">
        <v>993</v>
      </c>
      <c r="BL13" s="991">
        <v>0</v>
      </c>
      <c r="BM13" s="991">
        <v>0</v>
      </c>
      <c r="BN13" s="991">
        <v>0</v>
      </c>
      <c r="BO13" s="990" t="s">
        <v>993</v>
      </c>
      <c r="BP13" s="990" t="s">
        <v>993</v>
      </c>
      <c r="BQ13" s="990" t="s">
        <v>993</v>
      </c>
      <c r="BR13" s="991">
        <v>0</v>
      </c>
      <c r="BS13" s="990" t="s">
        <v>993</v>
      </c>
      <c r="BT13" s="991">
        <v>0</v>
      </c>
      <c r="BU13" s="990" t="s">
        <v>993</v>
      </c>
      <c r="BV13" s="991">
        <v>0</v>
      </c>
      <c r="BW13" s="991">
        <v>0</v>
      </c>
      <c r="BX13" s="991">
        <v>0</v>
      </c>
      <c r="BY13" s="990" t="s">
        <v>993</v>
      </c>
      <c r="BZ13" s="991">
        <v>0</v>
      </c>
      <c r="CA13" s="990" t="s">
        <v>993</v>
      </c>
      <c r="CB13" s="991">
        <v>0</v>
      </c>
      <c r="CC13" s="990" t="s">
        <v>993</v>
      </c>
      <c r="CD13" s="991">
        <v>0</v>
      </c>
      <c r="CE13" s="991">
        <v>0</v>
      </c>
      <c r="CF13" s="991">
        <v>0</v>
      </c>
      <c r="CG13" s="990" t="s">
        <v>993</v>
      </c>
      <c r="CH13" s="991">
        <v>0</v>
      </c>
      <c r="CI13" s="990" t="s">
        <v>993</v>
      </c>
      <c r="CJ13" s="991">
        <v>0</v>
      </c>
      <c r="CK13" s="990" t="s">
        <v>993</v>
      </c>
      <c r="CL13" s="991">
        <v>0</v>
      </c>
      <c r="CM13" s="991">
        <v>0</v>
      </c>
      <c r="CN13" s="991">
        <v>0</v>
      </c>
      <c r="CO13" s="991">
        <v>6</v>
      </c>
      <c r="CP13" s="991">
        <v>0.8</v>
      </c>
      <c r="CQ13" s="991">
        <v>2</v>
      </c>
      <c r="CR13" s="991">
        <v>1</v>
      </c>
      <c r="CS13" s="991">
        <v>6</v>
      </c>
      <c r="CT13" s="991">
        <v>1.2</v>
      </c>
      <c r="CU13" s="991">
        <v>0</v>
      </c>
      <c r="CV13" s="991">
        <v>0</v>
      </c>
      <c r="CW13" s="991">
        <v>0</v>
      </c>
      <c r="CX13" s="991">
        <v>0</v>
      </c>
      <c r="CY13" s="991">
        <v>0</v>
      </c>
      <c r="CZ13" s="991">
        <v>0</v>
      </c>
      <c r="DA13" s="991">
        <v>0</v>
      </c>
      <c r="DB13" s="991">
        <v>0</v>
      </c>
      <c r="DC13" s="991">
        <v>0</v>
      </c>
      <c r="DD13" s="991">
        <v>0</v>
      </c>
      <c r="DE13" s="991">
        <v>0</v>
      </c>
      <c r="DF13" s="991">
        <v>0</v>
      </c>
      <c r="DG13" s="991">
        <v>0</v>
      </c>
      <c r="DH13" s="991">
        <v>0</v>
      </c>
      <c r="DI13" s="991">
        <v>0</v>
      </c>
      <c r="DJ13" s="991">
        <v>0</v>
      </c>
      <c r="DK13" s="992" t="b">
        <v>0</v>
      </c>
      <c r="DL13" s="990" t="s">
        <v>525</v>
      </c>
      <c r="DM13" s="990" t="s">
        <v>993</v>
      </c>
      <c r="DN13" s="990" t="s">
        <v>993</v>
      </c>
      <c r="DO13" s="990" t="s">
        <v>993</v>
      </c>
      <c r="DP13" s="991">
        <v>11</v>
      </c>
      <c r="DQ13" s="991">
        <v>9</v>
      </c>
      <c r="DR13" s="991">
        <v>2</v>
      </c>
      <c r="DS13" s="991">
        <v>0</v>
      </c>
      <c r="DT13" s="991">
        <v>12000</v>
      </c>
      <c r="DU13" s="991">
        <v>10</v>
      </c>
      <c r="DV13" s="991">
        <v>11</v>
      </c>
      <c r="DW13" s="991">
        <v>0</v>
      </c>
      <c r="DX13" s="991">
        <v>1</v>
      </c>
      <c r="DY13" s="991">
        <v>9</v>
      </c>
      <c r="DZ13" s="991">
        <v>1</v>
      </c>
      <c r="EA13" s="991">
        <v>0</v>
      </c>
      <c r="EB13" s="991">
        <v>0</v>
      </c>
      <c r="EC13" s="991">
        <v>0</v>
      </c>
      <c r="ED13" s="991">
        <v>10</v>
      </c>
      <c r="EE13" s="991">
        <v>0</v>
      </c>
      <c r="EF13" s="991">
        <v>0</v>
      </c>
      <c r="EG13" s="991">
        <v>1</v>
      </c>
      <c r="EH13" s="991">
        <v>0</v>
      </c>
      <c r="EI13" s="991">
        <v>0</v>
      </c>
      <c r="EJ13" s="991">
        <v>0</v>
      </c>
      <c r="EK13" s="991">
        <v>0</v>
      </c>
      <c r="EL13" s="991">
        <v>9</v>
      </c>
      <c r="EM13" s="991">
        <v>0</v>
      </c>
      <c r="EN13" s="991">
        <v>10</v>
      </c>
      <c r="EO13" s="991">
        <v>10</v>
      </c>
      <c r="EP13" s="991">
        <v>0</v>
      </c>
      <c r="EQ13" s="991">
        <v>0</v>
      </c>
      <c r="ER13" s="991">
        <v>0</v>
      </c>
      <c r="ES13" s="991">
        <v>0</v>
      </c>
      <c r="ET13" s="992" t="b">
        <v>0</v>
      </c>
      <c r="EU13" s="992" t="b">
        <v>0</v>
      </c>
      <c r="EV13" s="992" t="b">
        <v>0</v>
      </c>
      <c r="EW13" s="993">
        <v>0</v>
      </c>
      <c r="EX13" s="993">
        <v>0</v>
      </c>
      <c r="EY13" s="993">
        <v>0</v>
      </c>
      <c r="EZ13" s="993">
        <v>0</v>
      </c>
      <c r="FA13" s="993">
        <v>0</v>
      </c>
      <c r="FB13" s="993">
        <v>0</v>
      </c>
      <c r="FC13" s="992" t="b">
        <v>0</v>
      </c>
      <c r="FD13" s="992" t="b">
        <v>0</v>
      </c>
      <c r="FE13" s="992" t="b">
        <v>0</v>
      </c>
      <c r="FF13" s="993">
        <v>0</v>
      </c>
      <c r="FG13" s="993">
        <v>0</v>
      </c>
      <c r="FH13" s="993">
        <v>0</v>
      </c>
      <c r="FI13" s="993">
        <v>0</v>
      </c>
      <c r="FJ13" s="993">
        <v>0</v>
      </c>
      <c r="FK13" s="993">
        <v>0</v>
      </c>
      <c r="FL13" s="992" t="b">
        <v>0</v>
      </c>
      <c r="FM13" s="992" t="b">
        <v>0</v>
      </c>
      <c r="FN13" s="992" t="b">
        <v>0</v>
      </c>
      <c r="FO13" s="993">
        <v>0</v>
      </c>
      <c r="FP13" s="993">
        <v>0</v>
      </c>
      <c r="FQ13" s="993">
        <v>0</v>
      </c>
      <c r="FR13" s="993">
        <v>0</v>
      </c>
      <c r="FS13" s="993">
        <v>0</v>
      </c>
      <c r="FT13" s="993">
        <v>0</v>
      </c>
      <c r="FU13" s="990" t="s">
        <v>993</v>
      </c>
      <c r="FV13" s="993">
        <v>0</v>
      </c>
      <c r="FW13" s="991">
        <v>0</v>
      </c>
      <c r="FX13" s="991">
        <v>10</v>
      </c>
      <c r="FY13" s="991">
        <v>0</v>
      </c>
      <c r="FZ13" s="991">
        <v>0</v>
      </c>
      <c r="GA13" s="991">
        <v>0</v>
      </c>
      <c r="GB13" s="991">
        <v>0</v>
      </c>
      <c r="GC13" s="991">
        <v>0</v>
      </c>
      <c r="GD13" s="991">
        <v>0</v>
      </c>
      <c r="GE13" s="991">
        <v>0</v>
      </c>
      <c r="GF13" s="991">
        <v>0</v>
      </c>
      <c r="GG13" s="991">
        <v>0</v>
      </c>
      <c r="GH13" s="991">
        <v>0</v>
      </c>
      <c r="GI13" s="991">
        <v>0</v>
      </c>
      <c r="GJ13" s="991">
        <v>0</v>
      </c>
      <c r="GK13" s="991">
        <v>0</v>
      </c>
      <c r="GL13" s="991">
        <v>0</v>
      </c>
      <c r="GM13" s="991">
        <v>0</v>
      </c>
      <c r="GN13" s="991">
        <v>0</v>
      </c>
      <c r="GO13" s="992" t="b">
        <v>0</v>
      </c>
      <c r="GP13" s="990" t="s">
        <v>993</v>
      </c>
      <c r="GQ13" s="990" t="s">
        <v>993</v>
      </c>
      <c r="GR13" s="990" t="s">
        <v>993</v>
      </c>
      <c r="GS13" s="990" t="s">
        <v>993</v>
      </c>
      <c r="GT13" s="992"/>
      <c r="GU13" s="986"/>
    </row>
    <row r="14" spans="1:203" hidden="1">
      <c r="A14" s="985"/>
      <c r="B14" s="1315" t="s">
        <v>344</v>
      </c>
      <c r="C14" s="1315"/>
      <c r="D14" s="990" t="s">
        <v>994</v>
      </c>
      <c r="E14" s="990" t="s">
        <v>995</v>
      </c>
      <c r="F14" s="990" t="s">
        <v>437</v>
      </c>
      <c r="G14" s="990" t="s">
        <v>986</v>
      </c>
      <c r="H14" s="990" t="s">
        <v>987</v>
      </c>
      <c r="I14" s="990" t="s">
        <v>988</v>
      </c>
      <c r="J14" s="990" t="s">
        <v>989</v>
      </c>
      <c r="K14" s="990" t="s">
        <v>990</v>
      </c>
      <c r="L14" s="991">
        <v>1</v>
      </c>
      <c r="M14" s="990" t="s">
        <v>995</v>
      </c>
      <c r="N14" s="990" t="s">
        <v>996</v>
      </c>
      <c r="O14" s="990" t="s">
        <v>346</v>
      </c>
      <c r="P14" s="990" t="s">
        <v>997</v>
      </c>
      <c r="Q14" s="990" t="s">
        <v>290</v>
      </c>
      <c r="R14" s="990" t="s">
        <v>293</v>
      </c>
      <c r="S14" s="992" t="b">
        <v>1</v>
      </c>
      <c r="T14" s="991">
        <v>2</v>
      </c>
      <c r="U14" s="992" t="b">
        <v>0</v>
      </c>
      <c r="V14" s="991">
        <v>0</v>
      </c>
      <c r="W14" s="992" t="b">
        <v>1</v>
      </c>
      <c r="X14" s="992" t="b">
        <v>0</v>
      </c>
      <c r="Y14" s="990" t="s">
        <v>293</v>
      </c>
      <c r="Z14" s="990" t="b">
        <f>R14=Y14</f>
        <v>1</v>
      </c>
      <c r="AA14" s="990" t="s">
        <v>993</v>
      </c>
      <c r="AB14" s="992" t="b">
        <v>0</v>
      </c>
      <c r="AC14" s="990" t="s">
        <v>993</v>
      </c>
      <c r="AD14" s="990" t="s">
        <v>993</v>
      </c>
      <c r="AE14" s="990" t="s">
        <v>993</v>
      </c>
      <c r="AF14" s="1077">
        <f t="shared" si="0"/>
        <v>59</v>
      </c>
      <c r="AG14" s="1077">
        <f t="shared" si="0"/>
        <v>56</v>
      </c>
      <c r="AH14" s="1077">
        <f t="shared" si="0"/>
        <v>28</v>
      </c>
      <c r="AI14" s="1077">
        <f t="shared" si="0"/>
        <v>59</v>
      </c>
      <c r="AJ14" s="183">
        <f t="shared" ref="AJ14:AJ77" si="1">AF14-AI14</f>
        <v>0</v>
      </c>
      <c r="AK14" s="991">
        <v>59</v>
      </c>
      <c r="AL14" s="991">
        <v>56</v>
      </c>
      <c r="AM14" s="991">
        <v>28</v>
      </c>
      <c r="AN14" s="991">
        <v>59</v>
      </c>
      <c r="AO14" s="991">
        <v>0</v>
      </c>
      <c r="AP14" s="991">
        <v>0</v>
      </c>
      <c r="AQ14" s="991">
        <v>0</v>
      </c>
      <c r="AR14" s="991">
        <v>0</v>
      </c>
      <c r="AS14" s="991">
        <v>0</v>
      </c>
      <c r="AT14" s="991">
        <v>0</v>
      </c>
      <c r="AU14" s="991">
        <v>0</v>
      </c>
      <c r="AV14" s="991">
        <v>0</v>
      </c>
      <c r="AW14" s="991">
        <v>0</v>
      </c>
      <c r="AX14" s="991">
        <v>0</v>
      </c>
      <c r="AY14" s="991">
        <v>0</v>
      </c>
      <c r="AZ14" s="991">
        <v>0</v>
      </c>
      <c r="BA14" s="991">
        <v>0</v>
      </c>
      <c r="BB14" s="991">
        <v>0</v>
      </c>
      <c r="BC14" s="991">
        <v>0</v>
      </c>
      <c r="BD14" s="991">
        <v>0</v>
      </c>
      <c r="BE14" s="992" t="b">
        <v>0</v>
      </c>
      <c r="BF14" s="992"/>
      <c r="BG14" s="990" t="s">
        <v>296</v>
      </c>
      <c r="BH14" s="991">
        <v>59</v>
      </c>
      <c r="BI14" s="990" t="s">
        <v>1330</v>
      </c>
      <c r="BJ14" s="991">
        <v>42</v>
      </c>
      <c r="BK14" s="990" t="s">
        <v>993</v>
      </c>
      <c r="BL14" s="991">
        <v>0</v>
      </c>
      <c r="BM14" s="991">
        <v>0</v>
      </c>
      <c r="BN14" s="991">
        <v>0</v>
      </c>
      <c r="BO14" s="990" t="s">
        <v>420</v>
      </c>
      <c r="BP14" s="990" t="s">
        <v>270</v>
      </c>
      <c r="BQ14" s="990" t="s">
        <v>296</v>
      </c>
      <c r="BR14" s="991">
        <v>59</v>
      </c>
      <c r="BS14" s="990" t="s">
        <v>1330</v>
      </c>
      <c r="BT14" s="991">
        <v>49</v>
      </c>
      <c r="BU14" s="990" t="s">
        <v>993</v>
      </c>
      <c r="BV14" s="991">
        <v>0</v>
      </c>
      <c r="BW14" s="991">
        <v>0</v>
      </c>
      <c r="BX14" s="991">
        <v>0</v>
      </c>
      <c r="BY14" s="990" t="s">
        <v>993</v>
      </c>
      <c r="BZ14" s="991">
        <v>0</v>
      </c>
      <c r="CA14" s="990" t="s">
        <v>993</v>
      </c>
      <c r="CB14" s="991">
        <v>0</v>
      </c>
      <c r="CC14" s="990" t="s">
        <v>993</v>
      </c>
      <c r="CD14" s="991">
        <v>0</v>
      </c>
      <c r="CE14" s="991">
        <v>0</v>
      </c>
      <c r="CF14" s="991">
        <v>0</v>
      </c>
      <c r="CG14" s="990" t="s">
        <v>993</v>
      </c>
      <c r="CH14" s="991">
        <v>0</v>
      </c>
      <c r="CI14" s="990" t="s">
        <v>993</v>
      </c>
      <c r="CJ14" s="991">
        <v>0</v>
      </c>
      <c r="CK14" s="990" t="s">
        <v>993</v>
      </c>
      <c r="CL14" s="991">
        <v>0</v>
      </c>
      <c r="CM14" s="991">
        <v>0</v>
      </c>
      <c r="CN14" s="991">
        <v>0</v>
      </c>
      <c r="CO14" s="991">
        <v>20</v>
      </c>
      <c r="CP14" s="991">
        <v>1.2</v>
      </c>
      <c r="CQ14" s="991">
        <v>8</v>
      </c>
      <c r="CR14" s="991">
        <v>0</v>
      </c>
      <c r="CS14" s="991">
        <v>2</v>
      </c>
      <c r="CT14" s="991">
        <v>0.5</v>
      </c>
      <c r="CU14" s="991">
        <v>0</v>
      </c>
      <c r="CV14" s="991">
        <v>0</v>
      </c>
      <c r="CW14" s="991">
        <v>3</v>
      </c>
      <c r="CX14" s="991">
        <v>0</v>
      </c>
      <c r="CY14" s="991">
        <v>0</v>
      </c>
      <c r="CZ14" s="991">
        <v>0</v>
      </c>
      <c r="DA14" s="991">
        <v>0</v>
      </c>
      <c r="DB14" s="991">
        <v>0</v>
      </c>
      <c r="DC14" s="991">
        <v>2</v>
      </c>
      <c r="DD14" s="991">
        <v>0</v>
      </c>
      <c r="DE14" s="991">
        <v>0</v>
      </c>
      <c r="DF14" s="991">
        <v>0</v>
      </c>
      <c r="DG14" s="991">
        <v>1</v>
      </c>
      <c r="DH14" s="991">
        <v>0</v>
      </c>
      <c r="DI14" s="991">
        <v>0</v>
      </c>
      <c r="DJ14" s="991">
        <v>0</v>
      </c>
      <c r="DK14" s="992" t="b">
        <v>0</v>
      </c>
      <c r="DL14" s="990" t="s">
        <v>999</v>
      </c>
      <c r="DM14" s="990" t="s">
        <v>1000</v>
      </c>
      <c r="DN14" s="990" t="s">
        <v>270</v>
      </c>
      <c r="DO14" s="990" t="s">
        <v>434</v>
      </c>
      <c r="DP14" s="991">
        <v>681</v>
      </c>
      <c r="DQ14" s="991">
        <v>271</v>
      </c>
      <c r="DR14" s="991">
        <v>251</v>
      </c>
      <c r="DS14" s="991">
        <v>159</v>
      </c>
      <c r="DT14" s="991">
        <v>17204</v>
      </c>
      <c r="DU14" s="991">
        <v>676</v>
      </c>
      <c r="DV14" s="991">
        <v>681</v>
      </c>
      <c r="DW14" s="991">
        <v>4</v>
      </c>
      <c r="DX14" s="991">
        <v>550</v>
      </c>
      <c r="DY14" s="991">
        <v>57</v>
      </c>
      <c r="DZ14" s="991">
        <v>70</v>
      </c>
      <c r="EA14" s="991">
        <v>0</v>
      </c>
      <c r="EB14" s="991">
        <v>0</v>
      </c>
      <c r="EC14" s="991">
        <v>0</v>
      </c>
      <c r="ED14" s="991">
        <v>676</v>
      </c>
      <c r="EE14" s="991">
        <v>48</v>
      </c>
      <c r="EF14" s="991">
        <v>417</v>
      </c>
      <c r="EG14" s="991">
        <v>41</v>
      </c>
      <c r="EH14" s="991">
        <v>51</v>
      </c>
      <c r="EI14" s="991">
        <v>59</v>
      </c>
      <c r="EJ14" s="991">
        <v>0</v>
      </c>
      <c r="EK14" s="991">
        <v>40</v>
      </c>
      <c r="EL14" s="991">
        <v>20</v>
      </c>
      <c r="EM14" s="991">
        <v>0</v>
      </c>
      <c r="EN14" s="991">
        <v>628</v>
      </c>
      <c r="EO14" s="991">
        <v>20</v>
      </c>
      <c r="EP14" s="991">
        <v>0</v>
      </c>
      <c r="EQ14" s="991">
        <v>0</v>
      </c>
      <c r="ER14" s="991">
        <v>608</v>
      </c>
      <c r="ES14" s="991">
        <v>0</v>
      </c>
      <c r="ET14" s="992" t="b">
        <v>0</v>
      </c>
      <c r="EU14" s="992" t="b">
        <v>0</v>
      </c>
      <c r="EV14" s="992" t="b">
        <v>0</v>
      </c>
      <c r="EW14" s="993">
        <v>0.42299999999999999</v>
      </c>
      <c r="EX14" s="993">
        <v>0.214</v>
      </c>
      <c r="EY14" s="993">
        <v>0.17699999999999999</v>
      </c>
      <c r="EZ14" s="993">
        <v>3.9E-2</v>
      </c>
      <c r="FA14" s="993">
        <v>0.122</v>
      </c>
      <c r="FB14" s="993">
        <v>0.29399999999999998</v>
      </c>
      <c r="FC14" s="992" t="b">
        <v>0</v>
      </c>
      <c r="FD14" s="992" t="b">
        <v>0</v>
      </c>
      <c r="FE14" s="992" t="b">
        <v>0</v>
      </c>
      <c r="FF14" s="993">
        <v>0.18899999999999997</v>
      </c>
      <c r="FG14" s="993">
        <v>2.7999999999999997E-2</v>
      </c>
      <c r="FH14" s="993">
        <v>0</v>
      </c>
      <c r="FI14" s="993">
        <v>3.0000000000000001E-3</v>
      </c>
      <c r="FJ14" s="993">
        <v>7.2000000000000008E-2</v>
      </c>
      <c r="FK14" s="993">
        <v>7.400000000000001E-2</v>
      </c>
      <c r="FL14" s="992" t="b">
        <v>0</v>
      </c>
      <c r="FM14" s="992" t="b">
        <v>0</v>
      </c>
      <c r="FN14" s="992" t="b">
        <v>0</v>
      </c>
      <c r="FO14" s="993">
        <v>0</v>
      </c>
      <c r="FP14" s="993">
        <v>0</v>
      </c>
      <c r="FQ14" s="993">
        <v>0</v>
      </c>
      <c r="FR14" s="993">
        <v>0</v>
      </c>
      <c r="FS14" s="993">
        <v>0</v>
      </c>
      <c r="FT14" s="993">
        <v>0</v>
      </c>
      <c r="FU14" s="990" t="s">
        <v>293</v>
      </c>
      <c r="FV14" s="993">
        <v>0</v>
      </c>
      <c r="FW14" s="991">
        <v>0</v>
      </c>
      <c r="FX14" s="991">
        <v>628</v>
      </c>
      <c r="FY14" s="991">
        <v>0</v>
      </c>
      <c r="FZ14" s="991">
        <v>0</v>
      </c>
      <c r="GA14" s="991">
        <v>0</v>
      </c>
      <c r="GB14" s="991">
        <v>0</v>
      </c>
      <c r="GC14" s="991">
        <v>0</v>
      </c>
      <c r="GD14" s="991">
        <v>0</v>
      </c>
      <c r="GE14" s="991">
        <v>0</v>
      </c>
      <c r="GF14" s="991">
        <v>0</v>
      </c>
      <c r="GG14" s="991">
        <v>0</v>
      </c>
      <c r="GH14" s="991">
        <v>0</v>
      </c>
      <c r="GI14" s="991">
        <v>0</v>
      </c>
      <c r="GJ14" s="991">
        <v>0</v>
      </c>
      <c r="GK14" s="991">
        <v>0</v>
      </c>
      <c r="GL14" s="991">
        <v>0</v>
      </c>
      <c r="GM14" s="991">
        <v>0</v>
      </c>
      <c r="GN14" s="991">
        <v>0</v>
      </c>
      <c r="GO14" s="992" t="b">
        <v>0</v>
      </c>
      <c r="GP14" s="990" t="s">
        <v>993</v>
      </c>
      <c r="GQ14" s="990" t="s">
        <v>993</v>
      </c>
      <c r="GR14" s="990" t="s">
        <v>993</v>
      </c>
      <c r="GS14" s="990" t="s">
        <v>993</v>
      </c>
      <c r="GT14" s="992"/>
      <c r="GU14" s="986"/>
    </row>
    <row r="15" spans="1:203" hidden="1">
      <c r="A15" s="985"/>
      <c r="B15" s="1315" t="s">
        <v>344</v>
      </c>
      <c r="C15" s="1315"/>
      <c r="D15" s="990" t="s">
        <v>994</v>
      </c>
      <c r="E15" s="990" t="s">
        <v>995</v>
      </c>
      <c r="F15" s="990" t="s">
        <v>437</v>
      </c>
      <c r="G15" s="990" t="s">
        <v>986</v>
      </c>
      <c r="H15" s="990" t="s">
        <v>987</v>
      </c>
      <c r="I15" s="990" t="s">
        <v>988</v>
      </c>
      <c r="J15" s="990" t="s">
        <v>989</v>
      </c>
      <c r="K15" s="990" t="s">
        <v>990</v>
      </c>
      <c r="L15" s="991">
        <v>2</v>
      </c>
      <c r="M15" s="990" t="s">
        <v>995</v>
      </c>
      <c r="N15" s="990" t="s">
        <v>991</v>
      </c>
      <c r="O15" s="990" t="s">
        <v>373</v>
      </c>
      <c r="P15" s="990" t="s">
        <v>1001</v>
      </c>
      <c r="Q15" s="990" t="s">
        <v>290</v>
      </c>
      <c r="R15" s="990" t="s">
        <v>296</v>
      </c>
      <c r="S15" s="992" t="b">
        <v>0</v>
      </c>
      <c r="T15" s="991">
        <v>0</v>
      </c>
      <c r="U15" s="992" t="b">
        <v>0</v>
      </c>
      <c r="V15" s="991">
        <v>0</v>
      </c>
      <c r="W15" s="992" t="b">
        <v>1</v>
      </c>
      <c r="X15" s="992" t="b">
        <v>0</v>
      </c>
      <c r="Y15" s="990" t="s">
        <v>296</v>
      </c>
      <c r="Z15" s="990" t="b">
        <f>R15=Y15</f>
        <v>1</v>
      </c>
      <c r="AA15" s="990" t="s">
        <v>993</v>
      </c>
      <c r="AB15" s="992" t="b">
        <v>0</v>
      </c>
      <c r="AC15" s="990" t="s">
        <v>993</v>
      </c>
      <c r="AD15" s="990" t="s">
        <v>993</v>
      </c>
      <c r="AE15" s="990" t="s">
        <v>993</v>
      </c>
      <c r="AF15" s="1077">
        <f t="shared" si="0"/>
        <v>40</v>
      </c>
      <c r="AG15" s="1077">
        <f t="shared" si="0"/>
        <v>40</v>
      </c>
      <c r="AH15" s="1077">
        <f t="shared" si="0"/>
        <v>35</v>
      </c>
      <c r="AI15" s="1077">
        <f t="shared" si="0"/>
        <v>40</v>
      </c>
      <c r="AJ15" s="183">
        <f t="shared" si="1"/>
        <v>0</v>
      </c>
      <c r="AK15" s="991">
        <v>0</v>
      </c>
      <c r="AL15" s="991">
        <v>0</v>
      </c>
      <c r="AM15" s="991">
        <v>0</v>
      </c>
      <c r="AN15" s="991">
        <v>0</v>
      </c>
      <c r="AO15" s="991">
        <v>0</v>
      </c>
      <c r="AP15" s="991">
        <v>40</v>
      </c>
      <c r="AQ15" s="991">
        <v>40</v>
      </c>
      <c r="AR15" s="991">
        <v>35</v>
      </c>
      <c r="AS15" s="991">
        <v>40</v>
      </c>
      <c r="AT15" s="991">
        <v>40</v>
      </c>
      <c r="AU15" s="991">
        <v>40</v>
      </c>
      <c r="AV15" s="991">
        <v>35</v>
      </c>
      <c r="AW15" s="991">
        <v>40</v>
      </c>
      <c r="AX15" s="991">
        <v>0</v>
      </c>
      <c r="AY15" s="991">
        <v>0</v>
      </c>
      <c r="AZ15" s="991">
        <v>0</v>
      </c>
      <c r="BA15" s="991">
        <v>0</v>
      </c>
      <c r="BB15" s="991">
        <v>0</v>
      </c>
      <c r="BC15" s="991">
        <v>0</v>
      </c>
      <c r="BD15" s="991">
        <v>0</v>
      </c>
      <c r="BE15" s="992" t="b">
        <v>0</v>
      </c>
      <c r="BF15" s="992"/>
      <c r="BG15" s="990" t="s">
        <v>422</v>
      </c>
      <c r="BH15" s="991">
        <v>40</v>
      </c>
      <c r="BI15" s="990" t="s">
        <v>993</v>
      </c>
      <c r="BJ15" s="991">
        <v>0</v>
      </c>
      <c r="BK15" s="990" t="s">
        <v>993</v>
      </c>
      <c r="BL15" s="991">
        <v>0</v>
      </c>
      <c r="BM15" s="991">
        <v>0</v>
      </c>
      <c r="BN15" s="991">
        <v>0</v>
      </c>
      <c r="BO15" s="990" t="s">
        <v>993</v>
      </c>
      <c r="BP15" s="990" t="s">
        <v>993</v>
      </c>
      <c r="BQ15" s="990" t="s">
        <v>993</v>
      </c>
      <c r="BR15" s="991">
        <v>0</v>
      </c>
      <c r="BS15" s="990" t="s">
        <v>993</v>
      </c>
      <c r="BT15" s="991">
        <v>0</v>
      </c>
      <c r="BU15" s="990" t="s">
        <v>993</v>
      </c>
      <c r="BV15" s="991">
        <v>0</v>
      </c>
      <c r="BW15" s="991">
        <v>0</v>
      </c>
      <c r="BX15" s="991">
        <v>0</v>
      </c>
      <c r="BY15" s="990" t="s">
        <v>993</v>
      </c>
      <c r="BZ15" s="991">
        <v>0</v>
      </c>
      <c r="CA15" s="990" t="s">
        <v>993</v>
      </c>
      <c r="CB15" s="991">
        <v>0</v>
      </c>
      <c r="CC15" s="990" t="s">
        <v>993</v>
      </c>
      <c r="CD15" s="991">
        <v>0</v>
      </c>
      <c r="CE15" s="991">
        <v>0</v>
      </c>
      <c r="CF15" s="991">
        <v>0</v>
      </c>
      <c r="CG15" s="990" t="s">
        <v>993</v>
      </c>
      <c r="CH15" s="991">
        <v>0</v>
      </c>
      <c r="CI15" s="990" t="s">
        <v>993</v>
      </c>
      <c r="CJ15" s="991">
        <v>0</v>
      </c>
      <c r="CK15" s="990" t="s">
        <v>993</v>
      </c>
      <c r="CL15" s="991">
        <v>0</v>
      </c>
      <c r="CM15" s="991">
        <v>0</v>
      </c>
      <c r="CN15" s="991">
        <v>0</v>
      </c>
      <c r="CO15" s="991">
        <v>12</v>
      </c>
      <c r="CP15" s="991">
        <v>0</v>
      </c>
      <c r="CQ15" s="991">
        <v>8</v>
      </c>
      <c r="CR15" s="991">
        <v>1.2</v>
      </c>
      <c r="CS15" s="991">
        <v>2</v>
      </c>
      <c r="CT15" s="991">
        <v>0</v>
      </c>
      <c r="CU15" s="991">
        <v>0</v>
      </c>
      <c r="CV15" s="991">
        <v>0</v>
      </c>
      <c r="CW15" s="991">
        <v>0</v>
      </c>
      <c r="CX15" s="991">
        <v>0</v>
      </c>
      <c r="CY15" s="991">
        <v>1</v>
      </c>
      <c r="CZ15" s="991">
        <v>0</v>
      </c>
      <c r="DA15" s="991">
        <v>0</v>
      </c>
      <c r="DB15" s="991">
        <v>0</v>
      </c>
      <c r="DC15" s="991">
        <v>0</v>
      </c>
      <c r="DD15" s="991">
        <v>0</v>
      </c>
      <c r="DE15" s="991">
        <v>0</v>
      </c>
      <c r="DF15" s="991">
        <v>0</v>
      </c>
      <c r="DG15" s="991">
        <v>0</v>
      </c>
      <c r="DH15" s="991">
        <v>0</v>
      </c>
      <c r="DI15" s="991">
        <v>0</v>
      </c>
      <c r="DJ15" s="991">
        <v>0</v>
      </c>
      <c r="DK15" s="992" t="b">
        <v>0</v>
      </c>
      <c r="DL15" s="990" t="s">
        <v>999</v>
      </c>
      <c r="DM15" s="990" t="s">
        <v>270</v>
      </c>
      <c r="DN15" s="990" t="s">
        <v>434</v>
      </c>
      <c r="DO15" s="990" t="s">
        <v>1000</v>
      </c>
      <c r="DP15" s="991">
        <v>104</v>
      </c>
      <c r="DQ15" s="991">
        <v>70</v>
      </c>
      <c r="DR15" s="991">
        <v>34</v>
      </c>
      <c r="DS15" s="991">
        <v>0</v>
      </c>
      <c r="DT15" s="991">
        <v>14349</v>
      </c>
      <c r="DU15" s="991">
        <v>111</v>
      </c>
      <c r="DV15" s="991">
        <v>104</v>
      </c>
      <c r="DW15" s="991">
        <v>47</v>
      </c>
      <c r="DX15" s="991">
        <v>33</v>
      </c>
      <c r="DY15" s="991">
        <v>14</v>
      </c>
      <c r="DZ15" s="991">
        <v>10</v>
      </c>
      <c r="EA15" s="991">
        <v>0</v>
      </c>
      <c r="EB15" s="991">
        <v>0</v>
      </c>
      <c r="EC15" s="991">
        <v>0</v>
      </c>
      <c r="ED15" s="991">
        <v>111</v>
      </c>
      <c r="EE15" s="991">
        <v>3</v>
      </c>
      <c r="EF15" s="991">
        <v>46</v>
      </c>
      <c r="EG15" s="991">
        <v>2</v>
      </c>
      <c r="EH15" s="991">
        <v>3</v>
      </c>
      <c r="EI15" s="991">
        <v>12</v>
      </c>
      <c r="EJ15" s="991">
        <v>0</v>
      </c>
      <c r="EK15" s="991">
        <v>1</v>
      </c>
      <c r="EL15" s="991">
        <v>44</v>
      </c>
      <c r="EM15" s="991">
        <v>0</v>
      </c>
      <c r="EN15" s="991">
        <v>108</v>
      </c>
      <c r="EO15" s="991">
        <v>107</v>
      </c>
      <c r="EP15" s="991">
        <v>1</v>
      </c>
      <c r="EQ15" s="991">
        <v>0</v>
      </c>
      <c r="ER15" s="991">
        <v>0</v>
      </c>
      <c r="ES15" s="991">
        <v>0</v>
      </c>
      <c r="ET15" s="992" t="b">
        <v>0</v>
      </c>
      <c r="EU15" s="992" t="b">
        <v>0</v>
      </c>
      <c r="EV15" s="992" t="b">
        <v>0</v>
      </c>
      <c r="EW15" s="993">
        <v>0</v>
      </c>
      <c r="EX15" s="993">
        <v>0</v>
      </c>
      <c r="EY15" s="993">
        <v>0</v>
      </c>
      <c r="EZ15" s="993">
        <v>0</v>
      </c>
      <c r="FA15" s="993">
        <v>0</v>
      </c>
      <c r="FB15" s="993">
        <v>0</v>
      </c>
      <c r="FC15" s="992" t="b">
        <v>0</v>
      </c>
      <c r="FD15" s="992" t="b">
        <v>0</v>
      </c>
      <c r="FE15" s="992" t="b">
        <v>0</v>
      </c>
      <c r="FF15" s="993">
        <v>0</v>
      </c>
      <c r="FG15" s="993">
        <v>0</v>
      </c>
      <c r="FH15" s="993">
        <v>0</v>
      </c>
      <c r="FI15" s="993">
        <v>0</v>
      </c>
      <c r="FJ15" s="993">
        <v>0</v>
      </c>
      <c r="FK15" s="993">
        <v>0</v>
      </c>
      <c r="FL15" s="992" t="b">
        <v>0</v>
      </c>
      <c r="FM15" s="992" t="b">
        <v>0</v>
      </c>
      <c r="FN15" s="992" t="b">
        <v>0</v>
      </c>
      <c r="FO15" s="993">
        <v>0</v>
      </c>
      <c r="FP15" s="993">
        <v>0</v>
      </c>
      <c r="FQ15" s="993">
        <v>0</v>
      </c>
      <c r="FR15" s="993">
        <v>0</v>
      </c>
      <c r="FS15" s="993">
        <v>0</v>
      </c>
      <c r="FT15" s="993">
        <v>0</v>
      </c>
      <c r="FU15" s="990" t="s">
        <v>993</v>
      </c>
      <c r="FV15" s="993">
        <v>0</v>
      </c>
      <c r="FW15" s="991">
        <v>0</v>
      </c>
      <c r="FX15" s="991">
        <v>108</v>
      </c>
      <c r="FY15" s="991">
        <v>0</v>
      </c>
      <c r="FZ15" s="991">
        <v>0</v>
      </c>
      <c r="GA15" s="991">
        <v>0</v>
      </c>
      <c r="GB15" s="991">
        <v>0</v>
      </c>
      <c r="GC15" s="991">
        <v>0</v>
      </c>
      <c r="GD15" s="991">
        <v>0</v>
      </c>
      <c r="GE15" s="991">
        <v>0</v>
      </c>
      <c r="GF15" s="991">
        <v>0</v>
      </c>
      <c r="GG15" s="991">
        <v>0</v>
      </c>
      <c r="GH15" s="991">
        <v>0</v>
      </c>
      <c r="GI15" s="991">
        <v>0</v>
      </c>
      <c r="GJ15" s="991">
        <v>0</v>
      </c>
      <c r="GK15" s="991">
        <v>0</v>
      </c>
      <c r="GL15" s="991">
        <v>0</v>
      </c>
      <c r="GM15" s="991">
        <v>0</v>
      </c>
      <c r="GN15" s="991">
        <v>0</v>
      </c>
      <c r="GO15" s="992" t="b">
        <v>0</v>
      </c>
      <c r="GP15" s="990" t="s">
        <v>993</v>
      </c>
      <c r="GQ15" s="990" t="s">
        <v>993</v>
      </c>
      <c r="GR15" s="990" t="s">
        <v>993</v>
      </c>
      <c r="GS15" s="990" t="s">
        <v>993</v>
      </c>
      <c r="GT15" s="992"/>
      <c r="GU15" s="986"/>
    </row>
    <row r="16" spans="1:203" hidden="1">
      <c r="A16" s="985"/>
      <c r="B16" s="1315" t="s">
        <v>374</v>
      </c>
      <c r="C16" s="1315"/>
      <c r="D16" s="990" t="s">
        <v>1002</v>
      </c>
      <c r="E16" s="990" t="s">
        <v>1003</v>
      </c>
      <c r="F16" s="990" t="s">
        <v>437</v>
      </c>
      <c r="G16" s="990" t="s">
        <v>986</v>
      </c>
      <c r="H16" s="990" t="s">
        <v>987</v>
      </c>
      <c r="I16" s="990" t="s">
        <v>988</v>
      </c>
      <c r="J16" s="990" t="s">
        <v>989</v>
      </c>
      <c r="K16" s="990" t="s">
        <v>990</v>
      </c>
      <c r="L16" s="991">
        <v>1</v>
      </c>
      <c r="M16" s="990" t="s">
        <v>1003</v>
      </c>
      <c r="N16" s="990" t="s">
        <v>991</v>
      </c>
      <c r="O16" s="990" t="s">
        <v>376</v>
      </c>
      <c r="P16" s="990" t="s">
        <v>1004</v>
      </c>
      <c r="Q16" s="990" t="s">
        <v>293</v>
      </c>
      <c r="R16" s="990" t="s">
        <v>296</v>
      </c>
      <c r="S16" s="992" t="b">
        <v>0</v>
      </c>
      <c r="T16" s="991">
        <v>0</v>
      </c>
      <c r="U16" s="992" t="b">
        <v>0</v>
      </c>
      <c r="V16" s="991">
        <v>0</v>
      </c>
      <c r="W16" s="992" t="b">
        <v>0</v>
      </c>
      <c r="X16" s="992" t="b">
        <v>1</v>
      </c>
      <c r="Y16" s="990" t="s">
        <v>296</v>
      </c>
      <c r="Z16" s="990" t="b">
        <f>R259=Y259</f>
        <v>1</v>
      </c>
      <c r="AA16" s="990" t="s">
        <v>993</v>
      </c>
      <c r="AB16" s="992" t="b">
        <v>0</v>
      </c>
      <c r="AC16" s="990" t="s">
        <v>993</v>
      </c>
      <c r="AD16" s="990" t="s">
        <v>993</v>
      </c>
      <c r="AE16" s="990" t="s">
        <v>993</v>
      </c>
      <c r="AF16" s="1077">
        <f t="shared" si="0"/>
        <v>38</v>
      </c>
      <c r="AG16" s="1077">
        <f t="shared" si="0"/>
        <v>38</v>
      </c>
      <c r="AH16" s="1077">
        <f t="shared" si="0"/>
        <v>30</v>
      </c>
      <c r="AI16" s="1077">
        <f t="shared" si="0"/>
        <v>38</v>
      </c>
      <c r="AJ16" s="183">
        <f t="shared" si="1"/>
        <v>0</v>
      </c>
      <c r="AK16" s="991">
        <v>0</v>
      </c>
      <c r="AL16" s="991">
        <v>0</v>
      </c>
      <c r="AM16" s="991">
        <v>0</v>
      </c>
      <c r="AN16" s="991">
        <v>0</v>
      </c>
      <c r="AO16" s="991">
        <v>0</v>
      </c>
      <c r="AP16" s="991">
        <v>38</v>
      </c>
      <c r="AQ16" s="991">
        <v>38</v>
      </c>
      <c r="AR16" s="991">
        <v>30</v>
      </c>
      <c r="AS16" s="991">
        <v>38</v>
      </c>
      <c r="AT16" s="991">
        <v>38</v>
      </c>
      <c r="AU16" s="991">
        <v>38</v>
      </c>
      <c r="AV16" s="991">
        <v>30</v>
      </c>
      <c r="AW16" s="991">
        <v>38</v>
      </c>
      <c r="AX16" s="991">
        <v>0</v>
      </c>
      <c r="AY16" s="991">
        <v>0</v>
      </c>
      <c r="AZ16" s="991">
        <v>0</v>
      </c>
      <c r="BA16" s="991">
        <v>0</v>
      </c>
      <c r="BB16" s="991">
        <v>0</v>
      </c>
      <c r="BC16" s="991">
        <v>0</v>
      </c>
      <c r="BD16" s="991">
        <v>0</v>
      </c>
      <c r="BE16" s="992" t="b">
        <v>0</v>
      </c>
      <c r="BF16" s="992"/>
      <c r="BG16" s="990" t="s">
        <v>422</v>
      </c>
      <c r="BH16" s="991">
        <v>38</v>
      </c>
      <c r="BI16" s="990" t="s">
        <v>993</v>
      </c>
      <c r="BJ16" s="991">
        <v>0</v>
      </c>
      <c r="BK16" s="990" t="s">
        <v>993</v>
      </c>
      <c r="BL16" s="991">
        <v>0</v>
      </c>
      <c r="BM16" s="991">
        <v>0</v>
      </c>
      <c r="BN16" s="991">
        <v>0</v>
      </c>
      <c r="BO16" s="990" t="s">
        <v>993</v>
      </c>
      <c r="BP16" s="990" t="s">
        <v>993</v>
      </c>
      <c r="BQ16" s="990" t="s">
        <v>993</v>
      </c>
      <c r="BR16" s="991">
        <v>0</v>
      </c>
      <c r="BS16" s="990" t="s">
        <v>993</v>
      </c>
      <c r="BT16" s="991">
        <v>0</v>
      </c>
      <c r="BU16" s="990" t="s">
        <v>993</v>
      </c>
      <c r="BV16" s="991">
        <v>0</v>
      </c>
      <c r="BW16" s="991">
        <v>0</v>
      </c>
      <c r="BX16" s="991">
        <v>0</v>
      </c>
      <c r="BY16" s="990" t="s">
        <v>993</v>
      </c>
      <c r="BZ16" s="991">
        <v>0</v>
      </c>
      <c r="CA16" s="990" t="s">
        <v>993</v>
      </c>
      <c r="CB16" s="991">
        <v>0</v>
      </c>
      <c r="CC16" s="990" t="s">
        <v>993</v>
      </c>
      <c r="CD16" s="991">
        <v>0</v>
      </c>
      <c r="CE16" s="991">
        <v>0</v>
      </c>
      <c r="CF16" s="991">
        <v>0</v>
      </c>
      <c r="CG16" s="990" t="s">
        <v>993</v>
      </c>
      <c r="CH16" s="991">
        <v>0</v>
      </c>
      <c r="CI16" s="990" t="s">
        <v>993</v>
      </c>
      <c r="CJ16" s="991">
        <v>0</v>
      </c>
      <c r="CK16" s="990" t="s">
        <v>993</v>
      </c>
      <c r="CL16" s="991">
        <v>0</v>
      </c>
      <c r="CM16" s="991">
        <v>0</v>
      </c>
      <c r="CN16" s="991">
        <v>0</v>
      </c>
      <c r="CO16" s="991">
        <v>2</v>
      </c>
      <c r="CP16" s="991">
        <v>0.8</v>
      </c>
      <c r="CQ16" s="991">
        <v>6</v>
      </c>
      <c r="CR16" s="991">
        <v>1</v>
      </c>
      <c r="CS16" s="991">
        <v>7</v>
      </c>
      <c r="CT16" s="991">
        <v>1.5</v>
      </c>
      <c r="CU16" s="991">
        <v>0</v>
      </c>
      <c r="CV16" s="991">
        <v>0</v>
      </c>
      <c r="CW16" s="991">
        <v>0</v>
      </c>
      <c r="CX16" s="991">
        <v>0</v>
      </c>
      <c r="CY16" s="991">
        <v>0</v>
      </c>
      <c r="CZ16" s="991">
        <v>0</v>
      </c>
      <c r="DA16" s="991">
        <v>0</v>
      </c>
      <c r="DB16" s="991">
        <v>0</v>
      </c>
      <c r="DC16" s="991">
        <v>1</v>
      </c>
      <c r="DD16" s="991">
        <v>0</v>
      </c>
      <c r="DE16" s="991">
        <v>0</v>
      </c>
      <c r="DF16" s="991">
        <v>0</v>
      </c>
      <c r="DG16" s="991">
        <v>2</v>
      </c>
      <c r="DH16" s="991">
        <v>0</v>
      </c>
      <c r="DI16" s="991">
        <v>0</v>
      </c>
      <c r="DJ16" s="991">
        <v>0</v>
      </c>
      <c r="DK16" s="992" t="b">
        <v>0</v>
      </c>
      <c r="DL16" s="990" t="s">
        <v>270</v>
      </c>
      <c r="DM16" s="990" t="s">
        <v>993</v>
      </c>
      <c r="DN16" s="990" t="s">
        <v>993</v>
      </c>
      <c r="DO16" s="990" t="s">
        <v>993</v>
      </c>
      <c r="DP16" s="991">
        <v>74</v>
      </c>
      <c r="DQ16" s="991">
        <v>26</v>
      </c>
      <c r="DR16" s="991">
        <v>0</v>
      </c>
      <c r="DS16" s="991">
        <v>48</v>
      </c>
      <c r="DT16" s="991">
        <v>12553</v>
      </c>
      <c r="DU16" s="991">
        <v>76</v>
      </c>
      <c r="DV16" s="991">
        <v>74</v>
      </c>
      <c r="DW16" s="991">
        <v>4</v>
      </c>
      <c r="DX16" s="991">
        <v>15</v>
      </c>
      <c r="DY16" s="991">
        <v>21</v>
      </c>
      <c r="DZ16" s="991">
        <v>34</v>
      </c>
      <c r="EA16" s="991">
        <v>0</v>
      </c>
      <c r="EB16" s="991">
        <v>0</v>
      </c>
      <c r="EC16" s="991">
        <v>0</v>
      </c>
      <c r="ED16" s="991">
        <v>76</v>
      </c>
      <c r="EE16" s="991">
        <v>3</v>
      </c>
      <c r="EF16" s="991">
        <v>14</v>
      </c>
      <c r="EG16" s="991">
        <v>1</v>
      </c>
      <c r="EH16" s="991">
        <v>0</v>
      </c>
      <c r="EI16" s="991">
        <v>22</v>
      </c>
      <c r="EJ16" s="991">
        <v>0</v>
      </c>
      <c r="EK16" s="991">
        <v>2</v>
      </c>
      <c r="EL16" s="991">
        <v>34</v>
      </c>
      <c r="EM16" s="991">
        <v>0</v>
      </c>
      <c r="EN16" s="991">
        <v>73</v>
      </c>
      <c r="EO16" s="991">
        <v>49</v>
      </c>
      <c r="EP16" s="991">
        <v>24</v>
      </c>
      <c r="EQ16" s="991">
        <v>0</v>
      </c>
      <c r="ER16" s="991">
        <v>0</v>
      </c>
      <c r="ES16" s="991">
        <v>0</v>
      </c>
      <c r="ET16" s="992" t="b">
        <v>0</v>
      </c>
      <c r="EU16" s="992" t="b">
        <v>0</v>
      </c>
      <c r="EV16" s="992" t="b">
        <v>0</v>
      </c>
      <c r="EW16" s="993">
        <v>0</v>
      </c>
      <c r="EX16" s="993">
        <v>0</v>
      </c>
      <c r="EY16" s="993">
        <v>0</v>
      </c>
      <c r="EZ16" s="993">
        <v>0</v>
      </c>
      <c r="FA16" s="993">
        <v>0</v>
      </c>
      <c r="FB16" s="993">
        <v>0</v>
      </c>
      <c r="FC16" s="992" t="b">
        <v>0</v>
      </c>
      <c r="FD16" s="992" t="b">
        <v>0</v>
      </c>
      <c r="FE16" s="992" t="b">
        <v>0</v>
      </c>
      <c r="FF16" s="993">
        <v>0</v>
      </c>
      <c r="FG16" s="993">
        <v>0</v>
      </c>
      <c r="FH16" s="993">
        <v>0</v>
      </c>
      <c r="FI16" s="993">
        <v>0</v>
      </c>
      <c r="FJ16" s="993">
        <v>0</v>
      </c>
      <c r="FK16" s="993">
        <v>0</v>
      </c>
      <c r="FL16" s="992" t="b">
        <v>0</v>
      </c>
      <c r="FM16" s="992" t="b">
        <v>0</v>
      </c>
      <c r="FN16" s="992" t="b">
        <v>0</v>
      </c>
      <c r="FO16" s="993">
        <v>0</v>
      </c>
      <c r="FP16" s="993">
        <v>0</v>
      </c>
      <c r="FQ16" s="993">
        <v>0</v>
      </c>
      <c r="FR16" s="993">
        <v>0</v>
      </c>
      <c r="FS16" s="993">
        <v>0</v>
      </c>
      <c r="FT16" s="993">
        <v>0</v>
      </c>
      <c r="FU16" s="990" t="s">
        <v>993</v>
      </c>
      <c r="FV16" s="993">
        <v>0</v>
      </c>
      <c r="FW16" s="991">
        <v>0</v>
      </c>
      <c r="FX16" s="991">
        <v>73</v>
      </c>
      <c r="FY16" s="991">
        <v>0</v>
      </c>
      <c r="FZ16" s="991">
        <v>0</v>
      </c>
      <c r="GA16" s="991">
        <v>0</v>
      </c>
      <c r="GB16" s="991">
        <v>0</v>
      </c>
      <c r="GC16" s="991">
        <v>0</v>
      </c>
      <c r="GD16" s="991">
        <v>0</v>
      </c>
      <c r="GE16" s="991">
        <v>0</v>
      </c>
      <c r="GF16" s="991">
        <v>0</v>
      </c>
      <c r="GG16" s="991">
        <v>0</v>
      </c>
      <c r="GH16" s="991">
        <v>0</v>
      </c>
      <c r="GI16" s="991">
        <v>0</v>
      </c>
      <c r="GJ16" s="991">
        <v>0</v>
      </c>
      <c r="GK16" s="991">
        <v>0</v>
      </c>
      <c r="GL16" s="991">
        <v>0</v>
      </c>
      <c r="GM16" s="991">
        <v>0</v>
      </c>
      <c r="GN16" s="991">
        <v>0</v>
      </c>
      <c r="GO16" s="992" t="b">
        <v>0</v>
      </c>
      <c r="GP16" s="990" t="s">
        <v>993</v>
      </c>
      <c r="GQ16" s="990" t="s">
        <v>993</v>
      </c>
      <c r="GR16" s="990" t="s">
        <v>993</v>
      </c>
      <c r="GS16" s="990" t="s">
        <v>993</v>
      </c>
      <c r="GT16" s="992"/>
      <c r="GU16" s="986"/>
    </row>
    <row r="17" spans="1:203" hidden="1">
      <c r="A17" s="985"/>
      <c r="B17" s="1315" t="s">
        <v>349</v>
      </c>
      <c r="C17" s="1315"/>
      <c r="D17" s="990" t="s">
        <v>1005</v>
      </c>
      <c r="E17" s="990" t="s">
        <v>1</v>
      </c>
      <c r="F17" s="990" t="s">
        <v>437</v>
      </c>
      <c r="G17" s="990" t="s">
        <v>986</v>
      </c>
      <c r="H17" s="990" t="s">
        <v>987</v>
      </c>
      <c r="I17" s="990" t="s">
        <v>988</v>
      </c>
      <c r="J17" s="990" t="s">
        <v>989</v>
      </c>
      <c r="K17" s="990" t="s">
        <v>990</v>
      </c>
      <c r="L17" s="991">
        <v>1</v>
      </c>
      <c r="M17" s="990" t="s">
        <v>1</v>
      </c>
      <c r="N17" s="990" t="s">
        <v>996</v>
      </c>
      <c r="O17" s="990" t="s">
        <v>350</v>
      </c>
      <c r="P17" s="990" t="s">
        <v>1006</v>
      </c>
      <c r="Q17" s="990" t="s">
        <v>296</v>
      </c>
      <c r="R17" s="990" t="s">
        <v>293</v>
      </c>
      <c r="S17" s="992" t="b">
        <v>0</v>
      </c>
      <c r="T17" s="991">
        <v>0</v>
      </c>
      <c r="U17" s="992" t="b">
        <v>0</v>
      </c>
      <c r="V17" s="991">
        <v>0</v>
      </c>
      <c r="W17" s="992" t="b">
        <v>0</v>
      </c>
      <c r="X17" s="992" t="b">
        <v>1</v>
      </c>
      <c r="Y17" s="990" t="s">
        <v>293</v>
      </c>
      <c r="Z17" s="990" t="b">
        <f>R260=Y260</f>
        <v>1</v>
      </c>
      <c r="AA17" s="990" t="s">
        <v>993</v>
      </c>
      <c r="AB17" s="992" t="b">
        <v>0</v>
      </c>
      <c r="AC17" s="990" t="s">
        <v>993</v>
      </c>
      <c r="AD17" s="990" t="s">
        <v>993</v>
      </c>
      <c r="AE17" s="990" t="s">
        <v>993</v>
      </c>
      <c r="AF17" s="1077">
        <f t="shared" si="0"/>
        <v>48</v>
      </c>
      <c r="AG17" s="1077">
        <f t="shared" si="0"/>
        <v>48</v>
      </c>
      <c r="AH17" s="1077">
        <f t="shared" si="0"/>
        <v>31</v>
      </c>
      <c r="AI17" s="1077">
        <f t="shared" si="0"/>
        <v>48</v>
      </c>
      <c r="AJ17" s="183">
        <f t="shared" si="1"/>
        <v>0</v>
      </c>
      <c r="AK17" s="991">
        <v>48</v>
      </c>
      <c r="AL17" s="991">
        <v>48</v>
      </c>
      <c r="AM17" s="991">
        <v>31</v>
      </c>
      <c r="AN17" s="991">
        <v>48</v>
      </c>
      <c r="AO17" s="991">
        <v>0</v>
      </c>
      <c r="AP17" s="991">
        <v>0</v>
      </c>
      <c r="AQ17" s="991">
        <v>0</v>
      </c>
      <c r="AR17" s="991">
        <v>0</v>
      </c>
      <c r="AS17" s="991">
        <v>0</v>
      </c>
      <c r="AT17" s="991">
        <v>0</v>
      </c>
      <c r="AU17" s="991">
        <v>0</v>
      </c>
      <c r="AV17" s="991">
        <v>0</v>
      </c>
      <c r="AW17" s="991">
        <v>0</v>
      </c>
      <c r="AX17" s="991">
        <v>0</v>
      </c>
      <c r="AY17" s="991">
        <v>0</v>
      </c>
      <c r="AZ17" s="991">
        <v>0</v>
      </c>
      <c r="BA17" s="991">
        <v>0</v>
      </c>
      <c r="BB17" s="991">
        <v>0</v>
      </c>
      <c r="BC17" s="991">
        <v>0</v>
      </c>
      <c r="BD17" s="991">
        <v>0</v>
      </c>
      <c r="BE17" s="992" t="b">
        <v>0</v>
      </c>
      <c r="BF17" s="992"/>
      <c r="BG17" s="990" t="s">
        <v>298</v>
      </c>
      <c r="BH17" s="991">
        <v>48</v>
      </c>
      <c r="BI17" s="990" t="s">
        <v>1330</v>
      </c>
      <c r="BJ17" s="991">
        <v>43</v>
      </c>
      <c r="BK17" s="990" t="s">
        <v>993</v>
      </c>
      <c r="BL17" s="991">
        <v>0</v>
      </c>
      <c r="BM17" s="991">
        <v>0</v>
      </c>
      <c r="BN17" s="991">
        <v>0</v>
      </c>
      <c r="BO17" s="990" t="s">
        <v>993</v>
      </c>
      <c r="BP17" s="990" t="s">
        <v>993</v>
      </c>
      <c r="BQ17" s="990" t="s">
        <v>993</v>
      </c>
      <c r="BR17" s="991">
        <v>0</v>
      </c>
      <c r="BS17" s="990" t="s">
        <v>993</v>
      </c>
      <c r="BT17" s="991">
        <v>0</v>
      </c>
      <c r="BU17" s="990" t="s">
        <v>993</v>
      </c>
      <c r="BV17" s="991">
        <v>0</v>
      </c>
      <c r="BW17" s="991">
        <v>0</v>
      </c>
      <c r="BX17" s="991">
        <v>0</v>
      </c>
      <c r="BY17" s="990" t="s">
        <v>993</v>
      </c>
      <c r="BZ17" s="991">
        <v>0</v>
      </c>
      <c r="CA17" s="990" t="s">
        <v>993</v>
      </c>
      <c r="CB17" s="991">
        <v>0</v>
      </c>
      <c r="CC17" s="990" t="s">
        <v>993</v>
      </c>
      <c r="CD17" s="991">
        <v>0</v>
      </c>
      <c r="CE17" s="991">
        <v>0</v>
      </c>
      <c r="CF17" s="991">
        <v>0</v>
      </c>
      <c r="CG17" s="990" t="s">
        <v>993</v>
      </c>
      <c r="CH17" s="991">
        <v>0</v>
      </c>
      <c r="CI17" s="990" t="s">
        <v>993</v>
      </c>
      <c r="CJ17" s="991">
        <v>0</v>
      </c>
      <c r="CK17" s="990" t="s">
        <v>993</v>
      </c>
      <c r="CL17" s="991">
        <v>0</v>
      </c>
      <c r="CM17" s="991">
        <v>0</v>
      </c>
      <c r="CN17" s="991">
        <v>0</v>
      </c>
      <c r="CO17" s="991">
        <v>21</v>
      </c>
      <c r="CP17" s="991">
        <v>2.4</v>
      </c>
      <c r="CQ17" s="991">
        <v>6</v>
      </c>
      <c r="CR17" s="991">
        <v>0</v>
      </c>
      <c r="CS17" s="991">
        <v>2</v>
      </c>
      <c r="CT17" s="991">
        <v>0</v>
      </c>
      <c r="CU17" s="991">
        <v>0</v>
      </c>
      <c r="CV17" s="991">
        <v>0</v>
      </c>
      <c r="CW17" s="991">
        <v>1</v>
      </c>
      <c r="CX17" s="991">
        <v>0</v>
      </c>
      <c r="CY17" s="991">
        <v>0</v>
      </c>
      <c r="CZ17" s="991">
        <v>0</v>
      </c>
      <c r="DA17" s="991">
        <v>0</v>
      </c>
      <c r="DB17" s="991">
        <v>0</v>
      </c>
      <c r="DC17" s="991">
        <v>3</v>
      </c>
      <c r="DD17" s="991">
        <v>0</v>
      </c>
      <c r="DE17" s="991">
        <v>0</v>
      </c>
      <c r="DF17" s="991">
        <v>0</v>
      </c>
      <c r="DG17" s="991">
        <v>2</v>
      </c>
      <c r="DH17" s="991">
        <v>0</v>
      </c>
      <c r="DI17" s="991">
        <v>0</v>
      </c>
      <c r="DJ17" s="991">
        <v>0</v>
      </c>
      <c r="DK17" s="992" t="b">
        <v>0</v>
      </c>
      <c r="DL17" s="990" t="s">
        <v>270</v>
      </c>
      <c r="DM17" s="990" t="s">
        <v>993</v>
      </c>
      <c r="DN17" s="990" t="s">
        <v>993</v>
      </c>
      <c r="DO17" s="990" t="s">
        <v>993</v>
      </c>
      <c r="DP17" s="991">
        <v>892</v>
      </c>
      <c r="DQ17" s="991">
        <v>463</v>
      </c>
      <c r="DR17" s="991">
        <v>370</v>
      </c>
      <c r="DS17" s="991">
        <v>59</v>
      </c>
      <c r="DT17" s="991">
        <v>16172</v>
      </c>
      <c r="DU17" s="991">
        <v>891</v>
      </c>
      <c r="DV17" s="991">
        <v>892</v>
      </c>
      <c r="DW17" s="991">
        <v>0</v>
      </c>
      <c r="DX17" s="991">
        <v>520</v>
      </c>
      <c r="DY17" s="991">
        <v>70</v>
      </c>
      <c r="DZ17" s="991">
        <v>302</v>
      </c>
      <c r="EA17" s="991">
        <v>0</v>
      </c>
      <c r="EB17" s="991">
        <v>0</v>
      </c>
      <c r="EC17" s="991">
        <v>0</v>
      </c>
      <c r="ED17" s="991">
        <v>891</v>
      </c>
      <c r="EE17" s="991">
        <v>0</v>
      </c>
      <c r="EF17" s="991">
        <v>499</v>
      </c>
      <c r="EG17" s="991">
        <v>48</v>
      </c>
      <c r="EH17" s="991">
        <v>5</v>
      </c>
      <c r="EI17" s="991">
        <v>189</v>
      </c>
      <c r="EJ17" s="991">
        <v>0</v>
      </c>
      <c r="EK17" s="991">
        <v>79</v>
      </c>
      <c r="EL17" s="991">
        <v>71</v>
      </c>
      <c r="EM17" s="991">
        <v>0</v>
      </c>
      <c r="EN17" s="991">
        <v>891</v>
      </c>
      <c r="EO17" s="991">
        <v>788</v>
      </c>
      <c r="EP17" s="991">
        <v>86</v>
      </c>
      <c r="EQ17" s="991">
        <v>17</v>
      </c>
      <c r="ER17" s="991">
        <v>0</v>
      </c>
      <c r="ES17" s="991">
        <v>0</v>
      </c>
      <c r="ET17" s="992" t="b">
        <v>0</v>
      </c>
      <c r="EU17" s="992" t="b">
        <v>0</v>
      </c>
      <c r="EV17" s="992" t="b">
        <v>0</v>
      </c>
      <c r="EW17" s="993">
        <v>0.24100000000000002</v>
      </c>
      <c r="EX17" s="993">
        <v>6.9000000000000006E-2</v>
      </c>
      <c r="EY17" s="993">
        <v>5.5999999999999994E-2</v>
      </c>
      <c r="EZ17" s="993">
        <v>2.3E-2</v>
      </c>
      <c r="FA17" s="993">
        <v>0</v>
      </c>
      <c r="FB17" s="993">
        <v>5.5999999999999994E-2</v>
      </c>
      <c r="FC17" s="992" t="b">
        <v>0</v>
      </c>
      <c r="FD17" s="992" t="b">
        <v>0</v>
      </c>
      <c r="FE17" s="992" t="b">
        <v>0</v>
      </c>
      <c r="FF17" s="993">
        <v>0.27399999999999997</v>
      </c>
      <c r="FG17" s="993">
        <v>5.7000000000000002E-2</v>
      </c>
      <c r="FH17" s="993">
        <v>0</v>
      </c>
      <c r="FI17" s="993">
        <v>1.3000000000000001E-2</v>
      </c>
      <c r="FJ17" s="993">
        <v>2E-3</v>
      </c>
      <c r="FK17" s="993">
        <v>1.4999999999999999E-2</v>
      </c>
      <c r="FL17" s="992" t="b">
        <v>0</v>
      </c>
      <c r="FM17" s="992" t="b">
        <v>0</v>
      </c>
      <c r="FN17" s="992" t="b">
        <v>0</v>
      </c>
      <c r="FO17" s="993">
        <v>0</v>
      </c>
      <c r="FP17" s="993">
        <v>0</v>
      </c>
      <c r="FQ17" s="993">
        <v>0</v>
      </c>
      <c r="FR17" s="993">
        <v>0</v>
      </c>
      <c r="FS17" s="993">
        <v>0</v>
      </c>
      <c r="FT17" s="993">
        <v>0</v>
      </c>
      <c r="FU17" s="990" t="s">
        <v>993</v>
      </c>
      <c r="FV17" s="993">
        <v>0</v>
      </c>
      <c r="FW17" s="991">
        <v>0</v>
      </c>
      <c r="FX17" s="991">
        <v>891</v>
      </c>
      <c r="FY17" s="991">
        <v>0</v>
      </c>
      <c r="FZ17" s="991">
        <v>0</v>
      </c>
      <c r="GA17" s="991">
        <v>0</v>
      </c>
      <c r="GB17" s="991">
        <v>0</v>
      </c>
      <c r="GC17" s="991">
        <v>0</v>
      </c>
      <c r="GD17" s="991">
        <v>0</v>
      </c>
      <c r="GE17" s="991">
        <v>0</v>
      </c>
      <c r="GF17" s="991">
        <v>0</v>
      </c>
      <c r="GG17" s="991">
        <v>0</v>
      </c>
      <c r="GH17" s="991">
        <v>0</v>
      </c>
      <c r="GI17" s="991">
        <v>0</v>
      </c>
      <c r="GJ17" s="991">
        <v>0</v>
      </c>
      <c r="GK17" s="991">
        <v>0</v>
      </c>
      <c r="GL17" s="991">
        <v>0</v>
      </c>
      <c r="GM17" s="991">
        <v>0</v>
      </c>
      <c r="GN17" s="991">
        <v>0</v>
      </c>
      <c r="GO17" s="992" t="b">
        <v>0</v>
      </c>
      <c r="GP17" s="990" t="s">
        <v>993</v>
      </c>
      <c r="GQ17" s="990" t="s">
        <v>993</v>
      </c>
      <c r="GR17" s="990" t="s">
        <v>993</v>
      </c>
      <c r="GS17" s="990" t="s">
        <v>993</v>
      </c>
      <c r="GT17" s="992"/>
      <c r="GU17" s="986"/>
    </row>
    <row r="18" spans="1:203" hidden="1">
      <c r="A18" s="985"/>
      <c r="B18" s="1315" t="s">
        <v>278</v>
      </c>
      <c r="C18" s="1315"/>
      <c r="D18" s="990" t="s">
        <v>1007</v>
      </c>
      <c r="E18" s="990" t="s">
        <v>1008</v>
      </c>
      <c r="F18" s="990" t="s">
        <v>437</v>
      </c>
      <c r="G18" s="990" t="s">
        <v>986</v>
      </c>
      <c r="H18" s="990" t="s">
        <v>987</v>
      </c>
      <c r="I18" s="990" t="s">
        <v>988</v>
      </c>
      <c r="J18" s="990" t="s">
        <v>989</v>
      </c>
      <c r="K18" s="990" t="s">
        <v>990</v>
      </c>
      <c r="L18" s="991">
        <v>2</v>
      </c>
      <c r="M18" s="990" t="s">
        <v>1008</v>
      </c>
      <c r="N18" s="990" t="s">
        <v>1019</v>
      </c>
      <c r="O18" s="990" t="s">
        <v>315</v>
      </c>
      <c r="P18" s="990" t="s">
        <v>1020</v>
      </c>
      <c r="Q18" s="990" t="s">
        <v>290</v>
      </c>
      <c r="R18" s="990" t="s">
        <v>290</v>
      </c>
      <c r="S18" s="992" t="b">
        <v>0</v>
      </c>
      <c r="T18" s="991">
        <v>0</v>
      </c>
      <c r="U18" s="992" t="b">
        <v>0</v>
      </c>
      <c r="V18" s="991">
        <v>0</v>
      </c>
      <c r="W18" s="992" t="b">
        <v>0</v>
      </c>
      <c r="X18" s="992" t="b">
        <v>1</v>
      </c>
      <c r="Y18" s="990" t="s">
        <v>290</v>
      </c>
      <c r="Z18" s="990" t="b">
        <f t="shared" ref="Z18:Z25" si="2">R18=Y18</f>
        <v>1</v>
      </c>
      <c r="AA18" s="990" t="s">
        <v>993</v>
      </c>
      <c r="AB18" s="992" t="b">
        <v>0</v>
      </c>
      <c r="AC18" s="990" t="s">
        <v>993</v>
      </c>
      <c r="AD18" s="990" t="s">
        <v>993</v>
      </c>
      <c r="AE18" s="990" t="s">
        <v>993</v>
      </c>
      <c r="AF18" s="1077">
        <f t="shared" si="0"/>
        <v>44</v>
      </c>
      <c r="AG18" s="1077">
        <f t="shared" si="0"/>
        <v>44</v>
      </c>
      <c r="AH18" s="1077">
        <f t="shared" si="0"/>
        <v>0</v>
      </c>
      <c r="AI18" s="1077">
        <f t="shared" si="0"/>
        <v>44</v>
      </c>
      <c r="AJ18" s="183">
        <f t="shared" si="1"/>
        <v>0</v>
      </c>
      <c r="AK18" s="991">
        <v>44</v>
      </c>
      <c r="AL18" s="991">
        <v>44</v>
      </c>
      <c r="AM18" s="991">
        <v>0</v>
      </c>
      <c r="AN18" s="991">
        <v>44</v>
      </c>
      <c r="AO18" s="991">
        <v>0</v>
      </c>
      <c r="AP18" s="991">
        <v>0</v>
      </c>
      <c r="AQ18" s="991">
        <v>0</v>
      </c>
      <c r="AR18" s="991">
        <v>0</v>
      </c>
      <c r="AS18" s="991">
        <v>0</v>
      </c>
      <c r="AT18" s="991">
        <v>0</v>
      </c>
      <c r="AU18" s="991">
        <v>0</v>
      </c>
      <c r="AV18" s="991">
        <v>0</v>
      </c>
      <c r="AW18" s="991">
        <v>0</v>
      </c>
      <c r="AX18" s="991">
        <v>0</v>
      </c>
      <c r="AY18" s="991">
        <v>0</v>
      </c>
      <c r="AZ18" s="991">
        <v>0</v>
      </c>
      <c r="BA18" s="991">
        <v>0</v>
      </c>
      <c r="BB18" s="991">
        <v>0</v>
      </c>
      <c r="BC18" s="991">
        <v>0</v>
      </c>
      <c r="BD18" s="991">
        <v>0</v>
      </c>
      <c r="BE18" s="992" t="b">
        <v>0</v>
      </c>
      <c r="BF18" s="992"/>
      <c r="BG18" s="990" t="s">
        <v>270</v>
      </c>
      <c r="BH18" s="991">
        <v>44</v>
      </c>
      <c r="BI18" s="990" t="s">
        <v>993</v>
      </c>
      <c r="BJ18" s="991">
        <v>0</v>
      </c>
      <c r="BK18" s="990" t="s">
        <v>993</v>
      </c>
      <c r="BL18" s="991">
        <v>0</v>
      </c>
      <c r="BM18" s="991">
        <v>0</v>
      </c>
      <c r="BN18" s="991">
        <v>0</v>
      </c>
      <c r="BO18" s="990" t="s">
        <v>993</v>
      </c>
      <c r="BP18" s="990" t="s">
        <v>993</v>
      </c>
      <c r="BQ18" s="990" t="s">
        <v>993</v>
      </c>
      <c r="BR18" s="991">
        <v>0</v>
      </c>
      <c r="BS18" s="990" t="s">
        <v>993</v>
      </c>
      <c r="BT18" s="991">
        <v>0</v>
      </c>
      <c r="BU18" s="990" t="s">
        <v>993</v>
      </c>
      <c r="BV18" s="991">
        <v>0</v>
      </c>
      <c r="BW18" s="991">
        <v>0</v>
      </c>
      <c r="BX18" s="991">
        <v>0</v>
      </c>
      <c r="BY18" s="990" t="s">
        <v>993</v>
      </c>
      <c r="BZ18" s="991">
        <v>0</v>
      </c>
      <c r="CA18" s="990" t="s">
        <v>993</v>
      </c>
      <c r="CB18" s="991">
        <v>0</v>
      </c>
      <c r="CC18" s="990" t="s">
        <v>993</v>
      </c>
      <c r="CD18" s="991">
        <v>0</v>
      </c>
      <c r="CE18" s="991">
        <v>0</v>
      </c>
      <c r="CF18" s="991">
        <v>0</v>
      </c>
      <c r="CG18" s="990" t="s">
        <v>993</v>
      </c>
      <c r="CH18" s="991">
        <v>0</v>
      </c>
      <c r="CI18" s="990" t="s">
        <v>993</v>
      </c>
      <c r="CJ18" s="991">
        <v>0</v>
      </c>
      <c r="CK18" s="990" t="s">
        <v>993</v>
      </c>
      <c r="CL18" s="991">
        <v>0</v>
      </c>
      <c r="CM18" s="991">
        <v>0</v>
      </c>
      <c r="CN18" s="991">
        <v>0</v>
      </c>
      <c r="CO18" s="991">
        <v>25</v>
      </c>
      <c r="CP18" s="991">
        <v>0.5</v>
      </c>
      <c r="CQ18" s="991">
        <v>1</v>
      </c>
      <c r="CR18" s="991">
        <v>0</v>
      </c>
      <c r="CS18" s="991">
        <v>2</v>
      </c>
      <c r="CT18" s="991">
        <v>2.1</v>
      </c>
      <c r="CU18" s="991">
        <v>0</v>
      </c>
      <c r="CV18" s="991">
        <v>0</v>
      </c>
      <c r="CW18" s="991">
        <v>0</v>
      </c>
      <c r="CX18" s="991">
        <v>0</v>
      </c>
      <c r="CY18" s="991">
        <v>0</v>
      </c>
      <c r="CZ18" s="991">
        <v>0</v>
      </c>
      <c r="DA18" s="991">
        <v>0</v>
      </c>
      <c r="DB18" s="991">
        <v>0</v>
      </c>
      <c r="DC18" s="991">
        <v>0</v>
      </c>
      <c r="DD18" s="991">
        <v>0</v>
      </c>
      <c r="DE18" s="991">
        <v>0</v>
      </c>
      <c r="DF18" s="991">
        <v>0</v>
      </c>
      <c r="DG18" s="991">
        <v>0</v>
      </c>
      <c r="DH18" s="991">
        <v>0</v>
      </c>
      <c r="DI18" s="991">
        <v>0</v>
      </c>
      <c r="DJ18" s="991">
        <v>0</v>
      </c>
      <c r="DK18" s="992" t="b">
        <v>0</v>
      </c>
      <c r="DL18" s="990" t="s">
        <v>999</v>
      </c>
      <c r="DM18" s="990" t="s">
        <v>270</v>
      </c>
      <c r="DN18" s="990" t="s">
        <v>525</v>
      </c>
      <c r="DO18" s="990" t="s">
        <v>1000</v>
      </c>
      <c r="DP18" s="991">
        <v>651</v>
      </c>
      <c r="DQ18" s="991">
        <v>448</v>
      </c>
      <c r="DR18" s="991">
        <v>45</v>
      </c>
      <c r="DS18" s="991">
        <v>158</v>
      </c>
      <c r="DT18" s="991">
        <v>8927</v>
      </c>
      <c r="DU18" s="991">
        <v>657</v>
      </c>
      <c r="DV18" s="991">
        <v>651</v>
      </c>
      <c r="DW18" s="991">
        <v>252</v>
      </c>
      <c r="DX18" s="991">
        <v>361</v>
      </c>
      <c r="DY18" s="991">
        <v>19</v>
      </c>
      <c r="DZ18" s="991">
        <v>19</v>
      </c>
      <c r="EA18" s="991">
        <v>0</v>
      </c>
      <c r="EB18" s="991">
        <v>0</v>
      </c>
      <c r="EC18" s="991">
        <v>0</v>
      </c>
      <c r="ED18" s="991">
        <v>657</v>
      </c>
      <c r="EE18" s="991">
        <v>87</v>
      </c>
      <c r="EF18" s="991">
        <v>374</v>
      </c>
      <c r="EG18" s="991">
        <v>110</v>
      </c>
      <c r="EH18" s="991">
        <v>5</v>
      </c>
      <c r="EI18" s="991">
        <v>16</v>
      </c>
      <c r="EJ18" s="991">
        <v>0</v>
      </c>
      <c r="EK18" s="991">
        <v>20</v>
      </c>
      <c r="EL18" s="991">
        <v>45</v>
      </c>
      <c r="EM18" s="991">
        <v>0</v>
      </c>
      <c r="EN18" s="991">
        <v>570</v>
      </c>
      <c r="EO18" s="991">
        <v>560</v>
      </c>
      <c r="EP18" s="991">
        <v>0</v>
      </c>
      <c r="EQ18" s="991">
        <v>10</v>
      </c>
      <c r="ER18" s="991">
        <v>0</v>
      </c>
      <c r="ES18" s="991">
        <v>0</v>
      </c>
      <c r="ET18" s="992" t="b">
        <v>0</v>
      </c>
      <c r="EU18" s="992" t="b">
        <v>0</v>
      </c>
      <c r="EV18" s="992" t="b">
        <v>0</v>
      </c>
      <c r="EW18" s="993">
        <v>0.435</v>
      </c>
      <c r="EX18" s="993">
        <v>0.27899999999999997</v>
      </c>
      <c r="EY18" s="993">
        <v>0.19</v>
      </c>
      <c r="EZ18" s="993">
        <v>0.109</v>
      </c>
      <c r="FA18" s="993">
        <v>0.121</v>
      </c>
      <c r="FB18" s="993">
        <v>0.311</v>
      </c>
      <c r="FC18" s="992" t="b">
        <v>0</v>
      </c>
      <c r="FD18" s="992" t="b">
        <v>0</v>
      </c>
      <c r="FE18" s="992" t="b">
        <v>0</v>
      </c>
      <c r="FF18" s="993">
        <v>0</v>
      </c>
      <c r="FG18" s="993">
        <v>0</v>
      </c>
      <c r="FH18" s="993">
        <v>0</v>
      </c>
      <c r="FI18" s="993">
        <v>0</v>
      </c>
      <c r="FJ18" s="993">
        <v>0</v>
      </c>
      <c r="FK18" s="993">
        <v>0</v>
      </c>
      <c r="FL18" s="992" t="b">
        <v>0</v>
      </c>
      <c r="FM18" s="992" t="b">
        <v>0</v>
      </c>
      <c r="FN18" s="992" t="b">
        <v>0</v>
      </c>
      <c r="FO18" s="993">
        <v>0.435</v>
      </c>
      <c r="FP18" s="993">
        <v>0.27899999999999997</v>
      </c>
      <c r="FQ18" s="993">
        <v>0.19</v>
      </c>
      <c r="FR18" s="993">
        <v>0.109</v>
      </c>
      <c r="FS18" s="993">
        <v>0.121</v>
      </c>
      <c r="FT18" s="993">
        <v>0.311</v>
      </c>
      <c r="FU18" s="990" t="s">
        <v>993</v>
      </c>
      <c r="FV18" s="993">
        <v>0</v>
      </c>
      <c r="FW18" s="991">
        <v>0</v>
      </c>
      <c r="FX18" s="991">
        <v>570</v>
      </c>
      <c r="FY18" s="991">
        <v>0</v>
      </c>
      <c r="FZ18" s="991">
        <v>0</v>
      </c>
      <c r="GA18" s="991">
        <v>0</v>
      </c>
      <c r="GB18" s="991">
        <v>0</v>
      </c>
      <c r="GC18" s="991">
        <v>0</v>
      </c>
      <c r="GD18" s="991">
        <v>0</v>
      </c>
      <c r="GE18" s="991">
        <v>0</v>
      </c>
      <c r="GF18" s="991">
        <v>0</v>
      </c>
      <c r="GG18" s="991">
        <v>0</v>
      </c>
      <c r="GH18" s="991">
        <v>0</v>
      </c>
      <c r="GI18" s="991">
        <v>0</v>
      </c>
      <c r="GJ18" s="991">
        <v>0</v>
      </c>
      <c r="GK18" s="991">
        <v>0</v>
      </c>
      <c r="GL18" s="991">
        <v>0</v>
      </c>
      <c r="GM18" s="991">
        <v>0</v>
      </c>
      <c r="GN18" s="991">
        <v>0</v>
      </c>
      <c r="GO18" s="992" t="b">
        <v>0</v>
      </c>
      <c r="GP18" s="990" t="s">
        <v>993</v>
      </c>
      <c r="GQ18" s="990" t="s">
        <v>993</v>
      </c>
      <c r="GR18" s="990" t="s">
        <v>993</v>
      </c>
      <c r="GS18" s="990" t="s">
        <v>993</v>
      </c>
      <c r="GT18" s="992"/>
      <c r="GU18" s="986"/>
    </row>
    <row r="19" spans="1:203" hidden="1">
      <c r="A19" s="985"/>
      <c r="B19" s="1315" t="s">
        <v>278</v>
      </c>
      <c r="C19" s="1315"/>
      <c r="D19" s="990" t="s">
        <v>1007</v>
      </c>
      <c r="E19" s="990" t="s">
        <v>1008</v>
      </c>
      <c r="F19" s="990" t="s">
        <v>437</v>
      </c>
      <c r="G19" s="990" t="s">
        <v>986</v>
      </c>
      <c r="H19" s="990" t="s">
        <v>987</v>
      </c>
      <c r="I19" s="990" t="s">
        <v>988</v>
      </c>
      <c r="J19" s="990" t="s">
        <v>989</v>
      </c>
      <c r="K19" s="990" t="s">
        <v>990</v>
      </c>
      <c r="L19" s="991">
        <v>7</v>
      </c>
      <c r="M19" s="990" t="s">
        <v>1008</v>
      </c>
      <c r="N19" s="990" t="s">
        <v>1018</v>
      </c>
      <c r="O19" s="990" t="s">
        <v>314</v>
      </c>
      <c r="P19" s="990" t="s">
        <v>1010</v>
      </c>
      <c r="Q19" s="990" t="s">
        <v>290</v>
      </c>
      <c r="R19" s="990" t="s">
        <v>290</v>
      </c>
      <c r="S19" s="992" t="b">
        <v>0</v>
      </c>
      <c r="T19" s="991">
        <v>0</v>
      </c>
      <c r="U19" s="992" t="b">
        <v>0</v>
      </c>
      <c r="V19" s="991">
        <v>0</v>
      </c>
      <c r="W19" s="992" t="b">
        <v>0</v>
      </c>
      <c r="X19" s="992" t="b">
        <v>1</v>
      </c>
      <c r="Y19" s="990" t="s">
        <v>290</v>
      </c>
      <c r="Z19" s="990" t="b">
        <f t="shared" si="2"/>
        <v>1</v>
      </c>
      <c r="AA19" s="990" t="s">
        <v>993</v>
      </c>
      <c r="AB19" s="992" t="b">
        <v>0</v>
      </c>
      <c r="AC19" s="990" t="s">
        <v>993</v>
      </c>
      <c r="AD19" s="990" t="s">
        <v>993</v>
      </c>
      <c r="AE19" s="990" t="s">
        <v>993</v>
      </c>
      <c r="AF19" s="1077">
        <f t="shared" si="0"/>
        <v>44</v>
      </c>
      <c r="AG19" s="1077">
        <f t="shared" si="0"/>
        <v>44</v>
      </c>
      <c r="AH19" s="1077">
        <f t="shared" si="0"/>
        <v>15</v>
      </c>
      <c r="AI19" s="1077">
        <f t="shared" si="0"/>
        <v>44</v>
      </c>
      <c r="AJ19" s="183">
        <f t="shared" si="1"/>
        <v>0</v>
      </c>
      <c r="AK19" s="991">
        <v>44</v>
      </c>
      <c r="AL19" s="991">
        <v>44</v>
      </c>
      <c r="AM19" s="991">
        <v>15</v>
      </c>
      <c r="AN19" s="991">
        <v>44</v>
      </c>
      <c r="AO19" s="991">
        <v>0</v>
      </c>
      <c r="AP19" s="991">
        <v>0</v>
      </c>
      <c r="AQ19" s="991">
        <v>0</v>
      </c>
      <c r="AR19" s="991">
        <v>0</v>
      </c>
      <c r="AS19" s="991">
        <v>0</v>
      </c>
      <c r="AT19" s="991">
        <v>0</v>
      </c>
      <c r="AU19" s="991">
        <v>0</v>
      </c>
      <c r="AV19" s="991">
        <v>0</v>
      </c>
      <c r="AW19" s="991">
        <v>0</v>
      </c>
      <c r="AX19" s="991">
        <v>0</v>
      </c>
      <c r="AY19" s="991">
        <v>0</v>
      </c>
      <c r="AZ19" s="991">
        <v>0</v>
      </c>
      <c r="BA19" s="991">
        <v>0</v>
      </c>
      <c r="BB19" s="991">
        <v>0</v>
      </c>
      <c r="BC19" s="991">
        <v>0</v>
      </c>
      <c r="BD19" s="991">
        <v>0</v>
      </c>
      <c r="BE19" s="992" t="b">
        <v>0</v>
      </c>
      <c r="BF19" s="992"/>
      <c r="BG19" s="990" t="s">
        <v>270</v>
      </c>
      <c r="BH19" s="991">
        <v>44</v>
      </c>
      <c r="BI19" s="990" t="s">
        <v>993</v>
      </c>
      <c r="BJ19" s="991">
        <v>0</v>
      </c>
      <c r="BK19" s="990" t="s">
        <v>993</v>
      </c>
      <c r="BL19" s="991">
        <v>0</v>
      </c>
      <c r="BM19" s="991">
        <v>0</v>
      </c>
      <c r="BN19" s="991">
        <v>0</v>
      </c>
      <c r="BO19" s="990" t="s">
        <v>993</v>
      </c>
      <c r="BP19" s="990" t="s">
        <v>993</v>
      </c>
      <c r="BQ19" s="990" t="s">
        <v>993</v>
      </c>
      <c r="BR19" s="991">
        <v>0</v>
      </c>
      <c r="BS19" s="990" t="s">
        <v>993</v>
      </c>
      <c r="BT19" s="991">
        <v>0</v>
      </c>
      <c r="BU19" s="990" t="s">
        <v>993</v>
      </c>
      <c r="BV19" s="991">
        <v>0</v>
      </c>
      <c r="BW19" s="991">
        <v>0</v>
      </c>
      <c r="BX19" s="991">
        <v>0</v>
      </c>
      <c r="BY19" s="990" t="s">
        <v>993</v>
      </c>
      <c r="BZ19" s="991">
        <v>0</v>
      </c>
      <c r="CA19" s="990" t="s">
        <v>993</v>
      </c>
      <c r="CB19" s="991">
        <v>0</v>
      </c>
      <c r="CC19" s="990" t="s">
        <v>993</v>
      </c>
      <c r="CD19" s="991">
        <v>0</v>
      </c>
      <c r="CE19" s="991">
        <v>0</v>
      </c>
      <c r="CF19" s="991">
        <v>0</v>
      </c>
      <c r="CG19" s="990" t="s">
        <v>993</v>
      </c>
      <c r="CH19" s="991">
        <v>0</v>
      </c>
      <c r="CI19" s="990" t="s">
        <v>993</v>
      </c>
      <c r="CJ19" s="991">
        <v>0</v>
      </c>
      <c r="CK19" s="990" t="s">
        <v>993</v>
      </c>
      <c r="CL19" s="991">
        <v>0</v>
      </c>
      <c r="CM19" s="991">
        <v>0</v>
      </c>
      <c r="CN19" s="991">
        <v>0</v>
      </c>
      <c r="CO19" s="991">
        <v>27</v>
      </c>
      <c r="CP19" s="991">
        <v>2.5</v>
      </c>
      <c r="CQ19" s="991">
        <v>0</v>
      </c>
      <c r="CR19" s="991">
        <v>0</v>
      </c>
      <c r="CS19" s="991">
        <v>2</v>
      </c>
      <c r="CT19" s="991">
        <v>0.8</v>
      </c>
      <c r="CU19" s="991">
        <v>0</v>
      </c>
      <c r="CV19" s="991">
        <v>0</v>
      </c>
      <c r="CW19" s="991">
        <v>0</v>
      </c>
      <c r="CX19" s="991">
        <v>0</v>
      </c>
      <c r="CY19" s="991">
        <v>0</v>
      </c>
      <c r="CZ19" s="991">
        <v>0</v>
      </c>
      <c r="DA19" s="991">
        <v>0</v>
      </c>
      <c r="DB19" s="991">
        <v>0</v>
      </c>
      <c r="DC19" s="991">
        <v>0</v>
      </c>
      <c r="DD19" s="991">
        <v>0</v>
      </c>
      <c r="DE19" s="991">
        <v>0</v>
      </c>
      <c r="DF19" s="991">
        <v>0</v>
      </c>
      <c r="DG19" s="991">
        <v>0</v>
      </c>
      <c r="DH19" s="991">
        <v>0</v>
      </c>
      <c r="DI19" s="991">
        <v>0</v>
      </c>
      <c r="DJ19" s="991">
        <v>0</v>
      </c>
      <c r="DK19" s="992" t="b">
        <v>0</v>
      </c>
      <c r="DL19" s="990" t="s">
        <v>999</v>
      </c>
      <c r="DM19" s="990" t="s">
        <v>270</v>
      </c>
      <c r="DN19" s="990" t="s">
        <v>434</v>
      </c>
      <c r="DO19" s="990" t="s">
        <v>1014</v>
      </c>
      <c r="DP19" s="991">
        <v>1103</v>
      </c>
      <c r="DQ19" s="991">
        <v>804</v>
      </c>
      <c r="DR19" s="991">
        <v>103</v>
      </c>
      <c r="DS19" s="991">
        <v>196</v>
      </c>
      <c r="DT19" s="991">
        <v>14363</v>
      </c>
      <c r="DU19" s="991">
        <v>1106</v>
      </c>
      <c r="DV19" s="991">
        <v>1103</v>
      </c>
      <c r="DW19" s="991">
        <v>357</v>
      </c>
      <c r="DX19" s="991">
        <v>696</v>
      </c>
      <c r="DY19" s="991">
        <v>22</v>
      </c>
      <c r="DZ19" s="991">
        <v>28</v>
      </c>
      <c r="EA19" s="991">
        <v>0</v>
      </c>
      <c r="EB19" s="991">
        <v>0</v>
      </c>
      <c r="EC19" s="991">
        <v>0</v>
      </c>
      <c r="ED19" s="991">
        <v>1106</v>
      </c>
      <c r="EE19" s="991">
        <v>71</v>
      </c>
      <c r="EF19" s="991">
        <v>805</v>
      </c>
      <c r="EG19" s="991">
        <v>118</v>
      </c>
      <c r="EH19" s="991">
        <v>7</v>
      </c>
      <c r="EI19" s="991">
        <v>40</v>
      </c>
      <c r="EJ19" s="991">
        <v>0</v>
      </c>
      <c r="EK19" s="991">
        <v>28</v>
      </c>
      <c r="EL19" s="991">
        <v>37</v>
      </c>
      <c r="EM19" s="991">
        <v>0</v>
      </c>
      <c r="EN19" s="991">
        <v>1035</v>
      </c>
      <c r="EO19" s="991">
        <v>989</v>
      </c>
      <c r="EP19" s="991">
        <v>5</v>
      </c>
      <c r="EQ19" s="991">
        <v>37</v>
      </c>
      <c r="ER19" s="991">
        <v>4</v>
      </c>
      <c r="ES19" s="991">
        <v>0</v>
      </c>
      <c r="ET19" s="992" t="b">
        <v>0</v>
      </c>
      <c r="EU19" s="992" t="b">
        <v>0</v>
      </c>
      <c r="EV19" s="992" t="b">
        <v>0</v>
      </c>
      <c r="EW19" s="993">
        <v>0.30599999999999999</v>
      </c>
      <c r="EX19" s="993">
        <v>0.193</v>
      </c>
      <c r="EY19" s="993">
        <v>0.10800000000000001</v>
      </c>
      <c r="EZ19" s="993">
        <v>6.2E-2</v>
      </c>
      <c r="FA19" s="993">
        <v>7.400000000000001E-2</v>
      </c>
      <c r="FB19" s="993">
        <v>0.19399999999999998</v>
      </c>
      <c r="FC19" s="992" t="b">
        <v>0</v>
      </c>
      <c r="FD19" s="992" t="b">
        <v>0</v>
      </c>
      <c r="FE19" s="992" t="b">
        <v>0</v>
      </c>
      <c r="FF19" s="993">
        <v>0</v>
      </c>
      <c r="FG19" s="993">
        <v>0</v>
      </c>
      <c r="FH19" s="993">
        <v>0</v>
      </c>
      <c r="FI19" s="993">
        <v>0</v>
      </c>
      <c r="FJ19" s="993">
        <v>0</v>
      </c>
      <c r="FK19" s="993">
        <v>0</v>
      </c>
      <c r="FL19" s="992" t="b">
        <v>0</v>
      </c>
      <c r="FM19" s="992" t="b">
        <v>0</v>
      </c>
      <c r="FN19" s="992" t="b">
        <v>0</v>
      </c>
      <c r="FO19" s="993">
        <v>0.30599999999999999</v>
      </c>
      <c r="FP19" s="993">
        <v>0.193</v>
      </c>
      <c r="FQ19" s="993">
        <v>0.10800000000000001</v>
      </c>
      <c r="FR19" s="993">
        <v>6.2E-2</v>
      </c>
      <c r="FS19" s="993">
        <v>7.400000000000001E-2</v>
      </c>
      <c r="FT19" s="993">
        <v>0.19399999999999998</v>
      </c>
      <c r="FU19" s="990" t="s">
        <v>993</v>
      </c>
      <c r="FV19" s="993">
        <v>0</v>
      </c>
      <c r="FW19" s="991">
        <v>0</v>
      </c>
      <c r="FX19" s="991">
        <v>1035</v>
      </c>
      <c r="FY19" s="991">
        <v>0</v>
      </c>
      <c r="FZ19" s="991">
        <v>0</v>
      </c>
      <c r="GA19" s="991">
        <v>0</v>
      </c>
      <c r="GB19" s="991">
        <v>0</v>
      </c>
      <c r="GC19" s="991">
        <v>0</v>
      </c>
      <c r="GD19" s="991">
        <v>0</v>
      </c>
      <c r="GE19" s="991">
        <v>0</v>
      </c>
      <c r="GF19" s="991">
        <v>0</v>
      </c>
      <c r="GG19" s="991">
        <v>0</v>
      </c>
      <c r="GH19" s="991">
        <v>0</v>
      </c>
      <c r="GI19" s="991">
        <v>0</v>
      </c>
      <c r="GJ19" s="991">
        <v>0</v>
      </c>
      <c r="GK19" s="991">
        <v>0</v>
      </c>
      <c r="GL19" s="991">
        <v>0</v>
      </c>
      <c r="GM19" s="991">
        <v>0</v>
      </c>
      <c r="GN19" s="991">
        <v>0</v>
      </c>
      <c r="GO19" s="992" t="b">
        <v>0</v>
      </c>
      <c r="GP19" s="990" t="s">
        <v>993</v>
      </c>
      <c r="GQ19" s="990" t="s">
        <v>993</v>
      </c>
      <c r="GR19" s="990" t="s">
        <v>993</v>
      </c>
      <c r="GS19" s="990" t="s">
        <v>993</v>
      </c>
      <c r="GT19" s="992"/>
      <c r="GU19" s="986"/>
    </row>
    <row r="20" spans="1:203" hidden="1">
      <c r="A20" s="985"/>
      <c r="B20" s="1315" t="s">
        <v>278</v>
      </c>
      <c r="C20" s="1315"/>
      <c r="D20" s="990" t="s">
        <v>1007</v>
      </c>
      <c r="E20" s="990" t="s">
        <v>1008</v>
      </c>
      <c r="F20" s="990" t="s">
        <v>437</v>
      </c>
      <c r="G20" s="990" t="s">
        <v>986</v>
      </c>
      <c r="H20" s="990" t="s">
        <v>987</v>
      </c>
      <c r="I20" s="990" t="s">
        <v>988</v>
      </c>
      <c r="J20" s="990" t="s">
        <v>989</v>
      </c>
      <c r="K20" s="990" t="s">
        <v>990</v>
      </c>
      <c r="L20" s="991">
        <v>4</v>
      </c>
      <c r="M20" s="990" t="s">
        <v>1008</v>
      </c>
      <c r="N20" s="990" t="s">
        <v>1013</v>
      </c>
      <c r="O20" s="990" t="s">
        <v>310</v>
      </c>
      <c r="P20" s="990" t="s">
        <v>1010</v>
      </c>
      <c r="Q20" s="990" t="s">
        <v>290</v>
      </c>
      <c r="R20" s="990" t="s">
        <v>290</v>
      </c>
      <c r="S20" s="992" t="b">
        <v>0</v>
      </c>
      <c r="T20" s="991">
        <v>0</v>
      </c>
      <c r="U20" s="992" t="b">
        <v>0</v>
      </c>
      <c r="V20" s="991">
        <v>0</v>
      </c>
      <c r="W20" s="992" t="b">
        <v>0</v>
      </c>
      <c r="X20" s="992" t="b">
        <v>1</v>
      </c>
      <c r="Y20" s="990" t="s">
        <v>290</v>
      </c>
      <c r="Z20" s="990" t="b">
        <f t="shared" si="2"/>
        <v>1</v>
      </c>
      <c r="AA20" s="990" t="s">
        <v>993</v>
      </c>
      <c r="AB20" s="992" t="b">
        <v>0</v>
      </c>
      <c r="AC20" s="990" t="s">
        <v>993</v>
      </c>
      <c r="AD20" s="990" t="s">
        <v>993</v>
      </c>
      <c r="AE20" s="990" t="s">
        <v>993</v>
      </c>
      <c r="AF20" s="1077">
        <f t="shared" si="0"/>
        <v>46</v>
      </c>
      <c r="AG20" s="1077">
        <f t="shared" si="0"/>
        <v>46</v>
      </c>
      <c r="AH20" s="1077">
        <f t="shared" si="0"/>
        <v>22</v>
      </c>
      <c r="AI20" s="1077">
        <f t="shared" si="0"/>
        <v>46</v>
      </c>
      <c r="AJ20" s="183">
        <f t="shared" si="1"/>
        <v>0</v>
      </c>
      <c r="AK20" s="991">
        <v>46</v>
      </c>
      <c r="AL20" s="991">
        <v>46</v>
      </c>
      <c r="AM20" s="991">
        <v>22</v>
      </c>
      <c r="AN20" s="991">
        <v>46</v>
      </c>
      <c r="AO20" s="991">
        <v>0</v>
      </c>
      <c r="AP20" s="991">
        <v>0</v>
      </c>
      <c r="AQ20" s="991">
        <v>0</v>
      </c>
      <c r="AR20" s="991">
        <v>0</v>
      </c>
      <c r="AS20" s="991">
        <v>0</v>
      </c>
      <c r="AT20" s="991">
        <v>0</v>
      </c>
      <c r="AU20" s="991">
        <v>0</v>
      </c>
      <c r="AV20" s="991">
        <v>0</v>
      </c>
      <c r="AW20" s="991">
        <v>0</v>
      </c>
      <c r="AX20" s="991">
        <v>0</v>
      </c>
      <c r="AY20" s="991">
        <v>0</v>
      </c>
      <c r="AZ20" s="991">
        <v>0</v>
      </c>
      <c r="BA20" s="991">
        <v>0</v>
      </c>
      <c r="BB20" s="991">
        <v>0</v>
      </c>
      <c r="BC20" s="991">
        <v>0</v>
      </c>
      <c r="BD20" s="991">
        <v>0</v>
      </c>
      <c r="BE20" s="992" t="b">
        <v>0</v>
      </c>
      <c r="BF20" s="992"/>
      <c r="BG20" s="990" t="s">
        <v>270</v>
      </c>
      <c r="BH20" s="991">
        <v>46</v>
      </c>
      <c r="BI20" s="990" t="s">
        <v>993</v>
      </c>
      <c r="BJ20" s="991">
        <v>0</v>
      </c>
      <c r="BK20" s="990" t="s">
        <v>993</v>
      </c>
      <c r="BL20" s="991">
        <v>0</v>
      </c>
      <c r="BM20" s="991">
        <v>0</v>
      </c>
      <c r="BN20" s="991">
        <v>0</v>
      </c>
      <c r="BO20" s="990" t="s">
        <v>993</v>
      </c>
      <c r="BP20" s="990" t="s">
        <v>993</v>
      </c>
      <c r="BQ20" s="990" t="s">
        <v>993</v>
      </c>
      <c r="BR20" s="991">
        <v>0</v>
      </c>
      <c r="BS20" s="990" t="s">
        <v>993</v>
      </c>
      <c r="BT20" s="991">
        <v>0</v>
      </c>
      <c r="BU20" s="990" t="s">
        <v>993</v>
      </c>
      <c r="BV20" s="991">
        <v>0</v>
      </c>
      <c r="BW20" s="991">
        <v>0</v>
      </c>
      <c r="BX20" s="991">
        <v>0</v>
      </c>
      <c r="BY20" s="990" t="s">
        <v>993</v>
      </c>
      <c r="BZ20" s="991">
        <v>0</v>
      </c>
      <c r="CA20" s="990" t="s">
        <v>993</v>
      </c>
      <c r="CB20" s="991">
        <v>0</v>
      </c>
      <c r="CC20" s="990" t="s">
        <v>993</v>
      </c>
      <c r="CD20" s="991">
        <v>0</v>
      </c>
      <c r="CE20" s="991">
        <v>0</v>
      </c>
      <c r="CF20" s="991">
        <v>0</v>
      </c>
      <c r="CG20" s="990" t="s">
        <v>993</v>
      </c>
      <c r="CH20" s="991">
        <v>0</v>
      </c>
      <c r="CI20" s="990" t="s">
        <v>993</v>
      </c>
      <c r="CJ20" s="991">
        <v>0</v>
      </c>
      <c r="CK20" s="990" t="s">
        <v>993</v>
      </c>
      <c r="CL20" s="991">
        <v>0</v>
      </c>
      <c r="CM20" s="991">
        <v>0</v>
      </c>
      <c r="CN20" s="991">
        <v>0</v>
      </c>
      <c r="CO20" s="991">
        <v>27</v>
      </c>
      <c r="CP20" s="991">
        <v>0.8</v>
      </c>
      <c r="CQ20" s="991">
        <v>0</v>
      </c>
      <c r="CR20" s="991">
        <v>0</v>
      </c>
      <c r="CS20" s="991">
        <v>2</v>
      </c>
      <c r="CT20" s="991">
        <v>2.7</v>
      </c>
      <c r="CU20" s="991">
        <v>0</v>
      </c>
      <c r="CV20" s="991">
        <v>0</v>
      </c>
      <c r="CW20" s="991">
        <v>0</v>
      </c>
      <c r="CX20" s="991">
        <v>0</v>
      </c>
      <c r="CY20" s="991">
        <v>0</v>
      </c>
      <c r="CZ20" s="991">
        <v>0</v>
      </c>
      <c r="DA20" s="991">
        <v>0</v>
      </c>
      <c r="DB20" s="991">
        <v>0</v>
      </c>
      <c r="DC20" s="991">
        <v>0</v>
      </c>
      <c r="DD20" s="991">
        <v>0</v>
      </c>
      <c r="DE20" s="991">
        <v>0</v>
      </c>
      <c r="DF20" s="991">
        <v>0</v>
      </c>
      <c r="DG20" s="991">
        <v>0</v>
      </c>
      <c r="DH20" s="991">
        <v>0</v>
      </c>
      <c r="DI20" s="991">
        <v>0</v>
      </c>
      <c r="DJ20" s="991">
        <v>0</v>
      </c>
      <c r="DK20" s="992" t="b">
        <v>0</v>
      </c>
      <c r="DL20" s="990" t="s">
        <v>999</v>
      </c>
      <c r="DM20" s="990" t="s">
        <v>434</v>
      </c>
      <c r="DN20" s="990" t="s">
        <v>270</v>
      </c>
      <c r="DO20" s="990" t="s">
        <v>1014</v>
      </c>
      <c r="DP20" s="991">
        <v>1307</v>
      </c>
      <c r="DQ20" s="991">
        <v>978</v>
      </c>
      <c r="DR20" s="991">
        <v>55</v>
      </c>
      <c r="DS20" s="991">
        <v>274</v>
      </c>
      <c r="DT20" s="991">
        <v>14234</v>
      </c>
      <c r="DU20" s="991">
        <v>1296</v>
      </c>
      <c r="DV20" s="991">
        <v>1307</v>
      </c>
      <c r="DW20" s="991">
        <v>318</v>
      </c>
      <c r="DX20" s="991">
        <v>901</v>
      </c>
      <c r="DY20" s="991">
        <v>36</v>
      </c>
      <c r="DZ20" s="991">
        <v>50</v>
      </c>
      <c r="EA20" s="991">
        <v>0</v>
      </c>
      <c r="EB20" s="991">
        <v>2</v>
      </c>
      <c r="EC20" s="991">
        <v>0</v>
      </c>
      <c r="ED20" s="991">
        <v>1296</v>
      </c>
      <c r="EE20" s="991">
        <v>266</v>
      </c>
      <c r="EF20" s="991">
        <v>867</v>
      </c>
      <c r="EG20" s="991">
        <v>49</v>
      </c>
      <c r="EH20" s="991">
        <v>3</v>
      </c>
      <c r="EI20" s="991">
        <v>21</v>
      </c>
      <c r="EJ20" s="991">
        <v>0</v>
      </c>
      <c r="EK20" s="991">
        <v>18</v>
      </c>
      <c r="EL20" s="991">
        <v>72</v>
      </c>
      <c r="EM20" s="991">
        <v>0</v>
      </c>
      <c r="EN20" s="991">
        <v>1030</v>
      </c>
      <c r="EO20" s="991">
        <v>988</v>
      </c>
      <c r="EP20" s="991">
        <v>3</v>
      </c>
      <c r="EQ20" s="991">
        <v>37</v>
      </c>
      <c r="ER20" s="991">
        <v>2</v>
      </c>
      <c r="ES20" s="991">
        <v>2</v>
      </c>
      <c r="ET20" s="992" t="b">
        <v>0</v>
      </c>
      <c r="EU20" s="992" t="b">
        <v>0</v>
      </c>
      <c r="EV20" s="992" t="b">
        <v>0</v>
      </c>
      <c r="EW20" s="993">
        <v>0.45500000000000002</v>
      </c>
      <c r="EX20" s="993">
        <v>0.36499999999999999</v>
      </c>
      <c r="EY20" s="993">
        <v>0.151</v>
      </c>
      <c r="EZ20" s="993">
        <v>0.124</v>
      </c>
      <c r="FA20" s="993">
        <v>0.20600000000000002</v>
      </c>
      <c r="FB20" s="993">
        <v>0.32700000000000001</v>
      </c>
      <c r="FC20" s="992" t="b">
        <v>0</v>
      </c>
      <c r="FD20" s="992" t="b">
        <v>0</v>
      </c>
      <c r="FE20" s="992" t="b">
        <v>0</v>
      </c>
      <c r="FF20" s="993">
        <v>0</v>
      </c>
      <c r="FG20" s="993">
        <v>0</v>
      </c>
      <c r="FH20" s="993">
        <v>0</v>
      </c>
      <c r="FI20" s="993">
        <v>0</v>
      </c>
      <c r="FJ20" s="993">
        <v>0</v>
      </c>
      <c r="FK20" s="993">
        <v>0</v>
      </c>
      <c r="FL20" s="992" t="b">
        <v>0</v>
      </c>
      <c r="FM20" s="992" t="b">
        <v>0</v>
      </c>
      <c r="FN20" s="992" t="b">
        <v>0</v>
      </c>
      <c r="FO20" s="993">
        <v>0.45500000000000002</v>
      </c>
      <c r="FP20" s="993">
        <v>0.36499999999999999</v>
      </c>
      <c r="FQ20" s="993">
        <v>0.151</v>
      </c>
      <c r="FR20" s="993">
        <v>0.124</v>
      </c>
      <c r="FS20" s="993">
        <v>0.20600000000000002</v>
      </c>
      <c r="FT20" s="993">
        <v>0.32700000000000001</v>
      </c>
      <c r="FU20" s="990" t="s">
        <v>993</v>
      </c>
      <c r="FV20" s="993">
        <v>0</v>
      </c>
      <c r="FW20" s="991">
        <v>0</v>
      </c>
      <c r="FX20" s="991">
        <v>1030</v>
      </c>
      <c r="FY20" s="991">
        <v>0</v>
      </c>
      <c r="FZ20" s="991">
        <v>0</v>
      </c>
      <c r="GA20" s="991">
        <v>0</v>
      </c>
      <c r="GB20" s="991">
        <v>0</v>
      </c>
      <c r="GC20" s="991">
        <v>0</v>
      </c>
      <c r="GD20" s="991">
        <v>0</v>
      </c>
      <c r="GE20" s="991">
        <v>0</v>
      </c>
      <c r="GF20" s="991">
        <v>0</v>
      </c>
      <c r="GG20" s="991">
        <v>0</v>
      </c>
      <c r="GH20" s="991">
        <v>0</v>
      </c>
      <c r="GI20" s="991">
        <v>0</v>
      </c>
      <c r="GJ20" s="991">
        <v>0</v>
      </c>
      <c r="GK20" s="991">
        <v>0</v>
      </c>
      <c r="GL20" s="991">
        <v>0</v>
      </c>
      <c r="GM20" s="991">
        <v>0</v>
      </c>
      <c r="GN20" s="991">
        <v>0</v>
      </c>
      <c r="GO20" s="992" t="b">
        <v>0</v>
      </c>
      <c r="GP20" s="990" t="s">
        <v>993</v>
      </c>
      <c r="GQ20" s="990" t="s">
        <v>993</v>
      </c>
      <c r="GR20" s="990" t="s">
        <v>993</v>
      </c>
      <c r="GS20" s="990" t="s">
        <v>993</v>
      </c>
      <c r="GT20" s="992"/>
      <c r="GU20" s="986"/>
    </row>
    <row r="21" spans="1:203" hidden="1">
      <c r="A21" s="985"/>
      <c r="B21" s="1315" t="s">
        <v>278</v>
      </c>
      <c r="C21" s="1315"/>
      <c r="D21" s="990" t="s">
        <v>1007</v>
      </c>
      <c r="E21" s="990" t="s">
        <v>1008</v>
      </c>
      <c r="F21" s="990" t="s">
        <v>437</v>
      </c>
      <c r="G21" s="990" t="s">
        <v>986</v>
      </c>
      <c r="H21" s="990" t="s">
        <v>987</v>
      </c>
      <c r="I21" s="990" t="s">
        <v>988</v>
      </c>
      <c r="J21" s="990" t="s">
        <v>989</v>
      </c>
      <c r="K21" s="990" t="s">
        <v>990</v>
      </c>
      <c r="L21" s="991">
        <v>3</v>
      </c>
      <c r="M21" s="990" t="s">
        <v>1008</v>
      </c>
      <c r="N21" s="990" t="s">
        <v>1012</v>
      </c>
      <c r="O21" s="990" t="s">
        <v>309</v>
      </c>
      <c r="P21" s="990" t="s">
        <v>1010</v>
      </c>
      <c r="Q21" s="990" t="s">
        <v>290</v>
      </c>
      <c r="R21" s="990" t="s">
        <v>290</v>
      </c>
      <c r="S21" s="992" t="b">
        <v>0</v>
      </c>
      <c r="T21" s="991">
        <v>0</v>
      </c>
      <c r="U21" s="992" t="b">
        <v>0</v>
      </c>
      <c r="V21" s="991">
        <v>0</v>
      </c>
      <c r="W21" s="992" t="b">
        <v>0</v>
      </c>
      <c r="X21" s="992" t="b">
        <v>1</v>
      </c>
      <c r="Y21" s="990" t="s">
        <v>290</v>
      </c>
      <c r="Z21" s="990" t="b">
        <f t="shared" si="2"/>
        <v>1</v>
      </c>
      <c r="AA21" s="990" t="s">
        <v>993</v>
      </c>
      <c r="AB21" s="992" t="b">
        <v>0</v>
      </c>
      <c r="AC21" s="990" t="s">
        <v>993</v>
      </c>
      <c r="AD21" s="990" t="s">
        <v>993</v>
      </c>
      <c r="AE21" s="990" t="s">
        <v>993</v>
      </c>
      <c r="AF21" s="1077">
        <f t="shared" si="0"/>
        <v>48</v>
      </c>
      <c r="AG21" s="1077">
        <f t="shared" si="0"/>
        <v>42</v>
      </c>
      <c r="AH21" s="1077">
        <f t="shared" si="0"/>
        <v>11</v>
      </c>
      <c r="AI21" s="1077">
        <f t="shared" si="0"/>
        <v>48</v>
      </c>
      <c r="AJ21" s="183">
        <f t="shared" si="1"/>
        <v>0</v>
      </c>
      <c r="AK21" s="991">
        <v>48</v>
      </c>
      <c r="AL21" s="991">
        <v>42</v>
      </c>
      <c r="AM21" s="991">
        <v>11</v>
      </c>
      <c r="AN21" s="991">
        <v>48</v>
      </c>
      <c r="AO21" s="991">
        <v>0</v>
      </c>
      <c r="AP21" s="991">
        <v>0</v>
      </c>
      <c r="AQ21" s="991">
        <v>0</v>
      </c>
      <c r="AR21" s="991">
        <v>0</v>
      </c>
      <c r="AS21" s="991">
        <v>0</v>
      </c>
      <c r="AT21" s="991">
        <v>0</v>
      </c>
      <c r="AU21" s="991">
        <v>0</v>
      </c>
      <c r="AV21" s="991">
        <v>0</v>
      </c>
      <c r="AW21" s="991">
        <v>0</v>
      </c>
      <c r="AX21" s="991">
        <v>0</v>
      </c>
      <c r="AY21" s="991">
        <v>0</v>
      </c>
      <c r="AZ21" s="991">
        <v>0</v>
      </c>
      <c r="BA21" s="991">
        <v>0</v>
      </c>
      <c r="BB21" s="991">
        <v>0</v>
      </c>
      <c r="BC21" s="991">
        <v>0</v>
      </c>
      <c r="BD21" s="991">
        <v>0</v>
      </c>
      <c r="BE21" s="992" t="b">
        <v>0</v>
      </c>
      <c r="BF21" s="992"/>
      <c r="BG21" s="990" t="s">
        <v>270</v>
      </c>
      <c r="BH21" s="991">
        <v>48</v>
      </c>
      <c r="BI21" s="990" t="s">
        <v>993</v>
      </c>
      <c r="BJ21" s="991">
        <v>0</v>
      </c>
      <c r="BK21" s="990" t="s">
        <v>993</v>
      </c>
      <c r="BL21" s="991">
        <v>0</v>
      </c>
      <c r="BM21" s="991">
        <v>0</v>
      </c>
      <c r="BN21" s="991">
        <v>0</v>
      </c>
      <c r="BO21" s="990" t="s">
        <v>993</v>
      </c>
      <c r="BP21" s="990" t="s">
        <v>993</v>
      </c>
      <c r="BQ21" s="990" t="s">
        <v>993</v>
      </c>
      <c r="BR21" s="991">
        <v>0</v>
      </c>
      <c r="BS21" s="990" t="s">
        <v>993</v>
      </c>
      <c r="BT21" s="991">
        <v>0</v>
      </c>
      <c r="BU21" s="990" t="s">
        <v>993</v>
      </c>
      <c r="BV21" s="991">
        <v>0</v>
      </c>
      <c r="BW21" s="991">
        <v>0</v>
      </c>
      <c r="BX21" s="991">
        <v>0</v>
      </c>
      <c r="BY21" s="990" t="s">
        <v>993</v>
      </c>
      <c r="BZ21" s="991">
        <v>0</v>
      </c>
      <c r="CA21" s="990" t="s">
        <v>993</v>
      </c>
      <c r="CB21" s="991">
        <v>0</v>
      </c>
      <c r="CC21" s="990" t="s">
        <v>993</v>
      </c>
      <c r="CD21" s="991">
        <v>0</v>
      </c>
      <c r="CE21" s="991">
        <v>0</v>
      </c>
      <c r="CF21" s="991">
        <v>0</v>
      </c>
      <c r="CG21" s="990" t="s">
        <v>993</v>
      </c>
      <c r="CH21" s="991">
        <v>0</v>
      </c>
      <c r="CI21" s="990" t="s">
        <v>993</v>
      </c>
      <c r="CJ21" s="991">
        <v>0</v>
      </c>
      <c r="CK21" s="990" t="s">
        <v>993</v>
      </c>
      <c r="CL21" s="991">
        <v>0</v>
      </c>
      <c r="CM21" s="991">
        <v>0</v>
      </c>
      <c r="CN21" s="991">
        <v>0</v>
      </c>
      <c r="CO21" s="991">
        <v>20</v>
      </c>
      <c r="CP21" s="991">
        <v>0.5</v>
      </c>
      <c r="CQ21" s="991">
        <v>0</v>
      </c>
      <c r="CR21" s="991">
        <v>0</v>
      </c>
      <c r="CS21" s="991">
        <v>2</v>
      </c>
      <c r="CT21" s="991">
        <v>0.8</v>
      </c>
      <c r="CU21" s="991">
        <v>4</v>
      </c>
      <c r="CV21" s="991">
        <v>0</v>
      </c>
      <c r="CW21" s="991">
        <v>0</v>
      </c>
      <c r="CX21" s="991">
        <v>0</v>
      </c>
      <c r="CY21" s="991">
        <v>0</v>
      </c>
      <c r="CZ21" s="991">
        <v>0</v>
      </c>
      <c r="DA21" s="991">
        <v>0</v>
      </c>
      <c r="DB21" s="991">
        <v>0</v>
      </c>
      <c r="DC21" s="991">
        <v>0</v>
      </c>
      <c r="DD21" s="991">
        <v>0</v>
      </c>
      <c r="DE21" s="991">
        <v>0</v>
      </c>
      <c r="DF21" s="991">
        <v>0</v>
      </c>
      <c r="DG21" s="991">
        <v>0</v>
      </c>
      <c r="DH21" s="991">
        <v>0</v>
      </c>
      <c r="DI21" s="991">
        <v>0</v>
      </c>
      <c r="DJ21" s="991">
        <v>0</v>
      </c>
      <c r="DK21" s="992" t="b">
        <v>0</v>
      </c>
      <c r="DL21" s="990" t="s">
        <v>999</v>
      </c>
      <c r="DM21" s="990" t="s">
        <v>270</v>
      </c>
      <c r="DN21" s="990" t="s">
        <v>1011</v>
      </c>
      <c r="DO21" s="990" t="s">
        <v>521</v>
      </c>
      <c r="DP21" s="991">
        <v>1500</v>
      </c>
      <c r="DQ21" s="991">
        <v>950</v>
      </c>
      <c r="DR21" s="991">
        <v>66</v>
      </c>
      <c r="DS21" s="991">
        <v>484</v>
      </c>
      <c r="DT21" s="991">
        <v>12704</v>
      </c>
      <c r="DU21" s="991">
        <v>1513</v>
      </c>
      <c r="DV21" s="991">
        <v>1500</v>
      </c>
      <c r="DW21" s="991">
        <v>194</v>
      </c>
      <c r="DX21" s="991">
        <v>1237</v>
      </c>
      <c r="DY21" s="991">
        <v>16</v>
      </c>
      <c r="DZ21" s="991">
        <v>34</v>
      </c>
      <c r="EA21" s="991">
        <v>0</v>
      </c>
      <c r="EB21" s="991">
        <v>19</v>
      </c>
      <c r="EC21" s="991">
        <v>0</v>
      </c>
      <c r="ED21" s="991">
        <v>1513</v>
      </c>
      <c r="EE21" s="991">
        <v>78</v>
      </c>
      <c r="EF21" s="991">
        <v>1298</v>
      </c>
      <c r="EG21" s="991">
        <v>57</v>
      </c>
      <c r="EH21" s="991">
        <v>1</v>
      </c>
      <c r="EI21" s="991">
        <v>26</v>
      </c>
      <c r="EJ21" s="991">
        <v>0</v>
      </c>
      <c r="EK21" s="991">
        <v>19</v>
      </c>
      <c r="EL21" s="991">
        <v>34</v>
      </c>
      <c r="EM21" s="991">
        <v>0</v>
      </c>
      <c r="EN21" s="991">
        <v>1435</v>
      </c>
      <c r="EO21" s="991">
        <v>1416</v>
      </c>
      <c r="EP21" s="991">
        <v>4</v>
      </c>
      <c r="EQ21" s="991">
        <v>13</v>
      </c>
      <c r="ER21" s="991">
        <v>2</v>
      </c>
      <c r="ES21" s="991">
        <v>44</v>
      </c>
      <c r="ET21" s="992" t="b">
        <v>0</v>
      </c>
      <c r="EU21" s="992" t="b">
        <v>0</v>
      </c>
      <c r="EV21" s="992" t="b">
        <v>0</v>
      </c>
      <c r="EW21" s="993">
        <v>0.44700000000000001</v>
      </c>
      <c r="EX21" s="993">
        <v>0.36099999999999999</v>
      </c>
      <c r="EY21" s="993">
        <v>0.158</v>
      </c>
      <c r="EZ21" s="993">
        <v>0.10300000000000001</v>
      </c>
      <c r="FA21" s="993">
        <v>0.20699999999999999</v>
      </c>
      <c r="FB21" s="993">
        <v>0.36299999999999999</v>
      </c>
      <c r="FC21" s="992" t="b">
        <v>0</v>
      </c>
      <c r="FD21" s="992" t="b">
        <v>0</v>
      </c>
      <c r="FE21" s="992" t="b">
        <v>0</v>
      </c>
      <c r="FF21" s="993">
        <v>0</v>
      </c>
      <c r="FG21" s="993">
        <v>0</v>
      </c>
      <c r="FH21" s="993">
        <v>0</v>
      </c>
      <c r="FI21" s="993">
        <v>0</v>
      </c>
      <c r="FJ21" s="993">
        <v>0</v>
      </c>
      <c r="FK21" s="993">
        <v>0</v>
      </c>
      <c r="FL21" s="992" t="b">
        <v>0</v>
      </c>
      <c r="FM21" s="992" t="b">
        <v>0</v>
      </c>
      <c r="FN21" s="992" t="b">
        <v>0</v>
      </c>
      <c r="FO21" s="993">
        <v>0.44700000000000001</v>
      </c>
      <c r="FP21" s="993">
        <v>0.36099999999999999</v>
      </c>
      <c r="FQ21" s="993">
        <v>0.158</v>
      </c>
      <c r="FR21" s="993">
        <v>0.10300000000000001</v>
      </c>
      <c r="FS21" s="993">
        <v>0.20699999999999999</v>
      </c>
      <c r="FT21" s="993">
        <v>0.36299999999999999</v>
      </c>
      <c r="FU21" s="990" t="s">
        <v>993</v>
      </c>
      <c r="FV21" s="993">
        <v>0</v>
      </c>
      <c r="FW21" s="991">
        <v>0</v>
      </c>
      <c r="FX21" s="991">
        <v>1435</v>
      </c>
      <c r="FY21" s="991">
        <v>0</v>
      </c>
      <c r="FZ21" s="991">
        <v>0</v>
      </c>
      <c r="GA21" s="991">
        <v>0</v>
      </c>
      <c r="GB21" s="991">
        <v>0</v>
      </c>
      <c r="GC21" s="991">
        <v>0</v>
      </c>
      <c r="GD21" s="991">
        <v>0</v>
      </c>
      <c r="GE21" s="991">
        <v>0</v>
      </c>
      <c r="GF21" s="991">
        <v>0</v>
      </c>
      <c r="GG21" s="991">
        <v>0</v>
      </c>
      <c r="GH21" s="991">
        <v>0</v>
      </c>
      <c r="GI21" s="991">
        <v>0</v>
      </c>
      <c r="GJ21" s="991">
        <v>0</v>
      </c>
      <c r="GK21" s="991">
        <v>0</v>
      </c>
      <c r="GL21" s="991">
        <v>0</v>
      </c>
      <c r="GM21" s="991">
        <v>0</v>
      </c>
      <c r="GN21" s="991">
        <v>0</v>
      </c>
      <c r="GO21" s="992" t="b">
        <v>0</v>
      </c>
      <c r="GP21" s="990" t="s">
        <v>993</v>
      </c>
      <c r="GQ21" s="990" t="s">
        <v>993</v>
      </c>
      <c r="GR21" s="990" t="s">
        <v>993</v>
      </c>
      <c r="GS21" s="990" t="s">
        <v>993</v>
      </c>
      <c r="GT21" s="992"/>
      <c r="GU21" s="986"/>
    </row>
    <row r="22" spans="1:203" hidden="1">
      <c r="A22" s="985"/>
      <c r="B22" s="1315" t="s">
        <v>278</v>
      </c>
      <c r="C22" s="1315"/>
      <c r="D22" s="990" t="s">
        <v>1007</v>
      </c>
      <c r="E22" s="990" t="s">
        <v>1008</v>
      </c>
      <c r="F22" s="990" t="s">
        <v>437</v>
      </c>
      <c r="G22" s="990" t="s">
        <v>986</v>
      </c>
      <c r="H22" s="990" t="s">
        <v>987</v>
      </c>
      <c r="I22" s="990" t="s">
        <v>988</v>
      </c>
      <c r="J22" s="990" t="s">
        <v>989</v>
      </c>
      <c r="K22" s="990" t="s">
        <v>990</v>
      </c>
      <c r="L22" s="991">
        <v>1</v>
      </c>
      <c r="M22" s="990" t="s">
        <v>1008</v>
      </c>
      <c r="N22" s="990" t="s">
        <v>1009</v>
      </c>
      <c r="O22" s="990" t="s">
        <v>281</v>
      </c>
      <c r="P22" s="990" t="s">
        <v>1010</v>
      </c>
      <c r="Q22" s="990" t="s">
        <v>290</v>
      </c>
      <c r="R22" s="990" t="s">
        <v>270</v>
      </c>
      <c r="S22" s="992" t="b">
        <v>1</v>
      </c>
      <c r="T22" s="991">
        <v>2</v>
      </c>
      <c r="U22" s="992" t="b">
        <v>0</v>
      </c>
      <c r="V22" s="991">
        <v>0</v>
      </c>
      <c r="W22" s="992" t="b">
        <v>0</v>
      </c>
      <c r="X22" s="992" t="b">
        <v>1</v>
      </c>
      <c r="Y22" s="990" t="s">
        <v>270</v>
      </c>
      <c r="Z22" s="990" t="b">
        <f t="shared" si="2"/>
        <v>1</v>
      </c>
      <c r="AA22" s="990" t="s">
        <v>993</v>
      </c>
      <c r="AB22" s="992" t="b">
        <v>0</v>
      </c>
      <c r="AC22" s="990" t="s">
        <v>993</v>
      </c>
      <c r="AD22" s="990" t="s">
        <v>993</v>
      </c>
      <c r="AE22" s="990" t="s">
        <v>993</v>
      </c>
      <c r="AF22" s="1077">
        <f t="shared" si="0"/>
        <v>15</v>
      </c>
      <c r="AG22" s="1077">
        <f t="shared" si="0"/>
        <v>15</v>
      </c>
      <c r="AH22" s="1077">
        <f t="shared" si="0"/>
        <v>2</v>
      </c>
      <c r="AI22" s="1077">
        <f t="shared" si="0"/>
        <v>15</v>
      </c>
      <c r="AJ22" s="183">
        <f t="shared" si="1"/>
        <v>0</v>
      </c>
      <c r="AK22" s="991">
        <v>15</v>
      </c>
      <c r="AL22" s="991">
        <v>15</v>
      </c>
      <c r="AM22" s="991">
        <v>2</v>
      </c>
      <c r="AN22" s="991">
        <v>15</v>
      </c>
      <c r="AO22" s="991">
        <v>0</v>
      </c>
      <c r="AP22" s="991">
        <v>0</v>
      </c>
      <c r="AQ22" s="991">
        <v>0</v>
      </c>
      <c r="AR22" s="991">
        <v>0</v>
      </c>
      <c r="AS22" s="991">
        <v>0</v>
      </c>
      <c r="AT22" s="991">
        <v>0</v>
      </c>
      <c r="AU22" s="991">
        <v>0</v>
      </c>
      <c r="AV22" s="991">
        <v>0</v>
      </c>
      <c r="AW22" s="991">
        <v>0</v>
      </c>
      <c r="AX22" s="991">
        <v>0</v>
      </c>
      <c r="AY22" s="991">
        <v>0</v>
      </c>
      <c r="AZ22" s="991">
        <v>0</v>
      </c>
      <c r="BA22" s="991">
        <v>0</v>
      </c>
      <c r="BB22" s="991">
        <v>0</v>
      </c>
      <c r="BC22" s="991">
        <v>0</v>
      </c>
      <c r="BD22" s="991">
        <v>0</v>
      </c>
      <c r="BE22" s="992" t="b">
        <v>0</v>
      </c>
      <c r="BF22" s="992"/>
      <c r="BG22" s="990" t="s">
        <v>1011</v>
      </c>
      <c r="BH22" s="991">
        <v>12</v>
      </c>
      <c r="BI22" s="990" t="s">
        <v>993</v>
      </c>
      <c r="BJ22" s="991">
        <v>0</v>
      </c>
      <c r="BK22" s="990" t="s">
        <v>993</v>
      </c>
      <c r="BL22" s="991">
        <v>0</v>
      </c>
      <c r="BM22" s="991">
        <v>0</v>
      </c>
      <c r="BN22" s="991">
        <v>3</v>
      </c>
      <c r="BO22" s="990" t="s">
        <v>993</v>
      </c>
      <c r="BP22" s="990" t="s">
        <v>993</v>
      </c>
      <c r="BQ22" s="990" t="s">
        <v>993</v>
      </c>
      <c r="BR22" s="991">
        <v>0</v>
      </c>
      <c r="BS22" s="990" t="s">
        <v>993</v>
      </c>
      <c r="BT22" s="991">
        <v>0</v>
      </c>
      <c r="BU22" s="990" t="s">
        <v>993</v>
      </c>
      <c r="BV22" s="991">
        <v>0</v>
      </c>
      <c r="BW22" s="991">
        <v>0</v>
      </c>
      <c r="BX22" s="991">
        <v>0</v>
      </c>
      <c r="BY22" s="990" t="s">
        <v>993</v>
      </c>
      <c r="BZ22" s="991">
        <v>0</v>
      </c>
      <c r="CA22" s="990" t="s">
        <v>993</v>
      </c>
      <c r="CB22" s="991">
        <v>0</v>
      </c>
      <c r="CC22" s="990" t="s">
        <v>993</v>
      </c>
      <c r="CD22" s="991">
        <v>0</v>
      </c>
      <c r="CE22" s="991">
        <v>0</v>
      </c>
      <c r="CF22" s="991">
        <v>0</v>
      </c>
      <c r="CG22" s="990" t="s">
        <v>993</v>
      </c>
      <c r="CH22" s="991">
        <v>0</v>
      </c>
      <c r="CI22" s="990" t="s">
        <v>993</v>
      </c>
      <c r="CJ22" s="991">
        <v>0</v>
      </c>
      <c r="CK22" s="990" t="s">
        <v>993</v>
      </c>
      <c r="CL22" s="991">
        <v>0</v>
      </c>
      <c r="CM22" s="991">
        <v>0</v>
      </c>
      <c r="CN22" s="991">
        <v>0</v>
      </c>
      <c r="CO22" s="991">
        <v>21</v>
      </c>
      <c r="CP22" s="991">
        <v>0.9</v>
      </c>
      <c r="CQ22" s="991">
        <v>0</v>
      </c>
      <c r="CR22" s="991">
        <v>0</v>
      </c>
      <c r="CS22" s="991">
        <v>1</v>
      </c>
      <c r="CT22" s="991">
        <v>1.7</v>
      </c>
      <c r="CU22" s="991">
        <v>0</v>
      </c>
      <c r="CV22" s="991">
        <v>0</v>
      </c>
      <c r="CW22" s="991">
        <v>0</v>
      </c>
      <c r="CX22" s="991">
        <v>0</v>
      </c>
      <c r="CY22" s="991">
        <v>0</v>
      </c>
      <c r="CZ22" s="991">
        <v>0</v>
      </c>
      <c r="DA22" s="991">
        <v>0</v>
      </c>
      <c r="DB22" s="991">
        <v>0</v>
      </c>
      <c r="DC22" s="991">
        <v>0</v>
      </c>
      <c r="DD22" s="991">
        <v>0</v>
      </c>
      <c r="DE22" s="991">
        <v>0</v>
      </c>
      <c r="DF22" s="991">
        <v>0</v>
      </c>
      <c r="DG22" s="991">
        <v>0</v>
      </c>
      <c r="DH22" s="991">
        <v>0</v>
      </c>
      <c r="DI22" s="991">
        <v>0</v>
      </c>
      <c r="DJ22" s="991">
        <v>0</v>
      </c>
      <c r="DK22" s="992" t="b">
        <v>0</v>
      </c>
      <c r="DL22" s="990" t="s">
        <v>999</v>
      </c>
      <c r="DM22" s="990" t="s">
        <v>270</v>
      </c>
      <c r="DN22" s="990" t="s">
        <v>525</v>
      </c>
      <c r="DO22" s="990" t="s">
        <v>434</v>
      </c>
      <c r="DP22" s="991">
        <v>893</v>
      </c>
      <c r="DQ22" s="991">
        <v>177</v>
      </c>
      <c r="DR22" s="991">
        <v>27</v>
      </c>
      <c r="DS22" s="991">
        <v>689</v>
      </c>
      <c r="DT22" s="991">
        <v>3630</v>
      </c>
      <c r="DU22" s="991">
        <v>890</v>
      </c>
      <c r="DV22" s="991">
        <v>893</v>
      </c>
      <c r="DW22" s="991">
        <v>163</v>
      </c>
      <c r="DX22" s="991">
        <v>631</v>
      </c>
      <c r="DY22" s="991">
        <v>35</v>
      </c>
      <c r="DZ22" s="991">
        <v>64</v>
      </c>
      <c r="EA22" s="991">
        <v>0</v>
      </c>
      <c r="EB22" s="991">
        <v>0</v>
      </c>
      <c r="EC22" s="991">
        <v>0</v>
      </c>
      <c r="ED22" s="991">
        <v>890</v>
      </c>
      <c r="EE22" s="991">
        <v>741</v>
      </c>
      <c r="EF22" s="991">
        <v>75</v>
      </c>
      <c r="EG22" s="991">
        <v>19</v>
      </c>
      <c r="EH22" s="991">
        <v>1</v>
      </c>
      <c r="EI22" s="991">
        <v>1</v>
      </c>
      <c r="EJ22" s="991">
        <v>0</v>
      </c>
      <c r="EK22" s="991">
        <v>2</v>
      </c>
      <c r="EL22" s="991">
        <v>51</v>
      </c>
      <c r="EM22" s="991">
        <v>0</v>
      </c>
      <c r="EN22" s="991">
        <v>149</v>
      </c>
      <c r="EO22" s="991">
        <v>148</v>
      </c>
      <c r="EP22" s="991">
        <v>0</v>
      </c>
      <c r="EQ22" s="991">
        <v>1</v>
      </c>
      <c r="ER22" s="991">
        <v>0</v>
      </c>
      <c r="ES22" s="991">
        <v>0</v>
      </c>
      <c r="ET22" s="992" t="b">
        <v>0</v>
      </c>
      <c r="EU22" s="992" t="b">
        <v>0</v>
      </c>
      <c r="EV22" s="992" t="b">
        <v>0</v>
      </c>
      <c r="EW22" s="993">
        <v>0</v>
      </c>
      <c r="EX22" s="993">
        <v>0</v>
      </c>
      <c r="EY22" s="993">
        <v>0</v>
      </c>
      <c r="EZ22" s="993">
        <v>0</v>
      </c>
      <c r="FA22" s="993">
        <v>0</v>
      </c>
      <c r="FB22" s="993">
        <v>0</v>
      </c>
      <c r="FC22" s="992" t="b">
        <v>0</v>
      </c>
      <c r="FD22" s="992" t="b">
        <v>0</v>
      </c>
      <c r="FE22" s="992" t="b">
        <v>0</v>
      </c>
      <c r="FF22" s="993">
        <v>0</v>
      </c>
      <c r="FG22" s="993">
        <v>0</v>
      </c>
      <c r="FH22" s="993">
        <v>0</v>
      </c>
      <c r="FI22" s="993">
        <v>0</v>
      </c>
      <c r="FJ22" s="993">
        <v>0</v>
      </c>
      <c r="FK22" s="993">
        <v>0</v>
      </c>
      <c r="FL22" s="992" t="b">
        <v>0</v>
      </c>
      <c r="FM22" s="992" t="b">
        <v>0</v>
      </c>
      <c r="FN22" s="992" t="b">
        <v>0</v>
      </c>
      <c r="FO22" s="993">
        <v>0</v>
      </c>
      <c r="FP22" s="993">
        <v>0</v>
      </c>
      <c r="FQ22" s="993">
        <v>0</v>
      </c>
      <c r="FR22" s="993">
        <v>0</v>
      </c>
      <c r="FS22" s="993">
        <v>0</v>
      </c>
      <c r="FT22" s="993">
        <v>0</v>
      </c>
      <c r="FU22" s="990" t="s">
        <v>993</v>
      </c>
      <c r="FV22" s="993">
        <v>0</v>
      </c>
      <c r="FW22" s="991">
        <v>0</v>
      </c>
      <c r="FX22" s="991">
        <v>149</v>
      </c>
      <c r="FY22" s="991">
        <v>0</v>
      </c>
      <c r="FZ22" s="991">
        <v>0</v>
      </c>
      <c r="GA22" s="991">
        <v>0</v>
      </c>
      <c r="GB22" s="991">
        <v>0</v>
      </c>
      <c r="GC22" s="991">
        <v>0</v>
      </c>
      <c r="GD22" s="991">
        <v>0</v>
      </c>
      <c r="GE22" s="991">
        <v>0</v>
      </c>
      <c r="GF22" s="991">
        <v>0</v>
      </c>
      <c r="GG22" s="991">
        <v>0</v>
      </c>
      <c r="GH22" s="991">
        <v>0</v>
      </c>
      <c r="GI22" s="991">
        <v>0</v>
      </c>
      <c r="GJ22" s="991">
        <v>0</v>
      </c>
      <c r="GK22" s="991">
        <v>0</v>
      </c>
      <c r="GL22" s="991">
        <v>0</v>
      </c>
      <c r="GM22" s="991">
        <v>0</v>
      </c>
      <c r="GN22" s="991">
        <v>0</v>
      </c>
      <c r="GO22" s="992" t="b">
        <v>0</v>
      </c>
      <c r="GP22" s="990" t="s">
        <v>993</v>
      </c>
      <c r="GQ22" s="990" t="s">
        <v>993</v>
      </c>
      <c r="GR22" s="990" t="s">
        <v>993</v>
      </c>
      <c r="GS22" s="990" t="s">
        <v>993</v>
      </c>
      <c r="GT22" s="992"/>
      <c r="GU22" s="986"/>
    </row>
    <row r="23" spans="1:203" hidden="1">
      <c r="A23" s="985"/>
      <c r="B23" s="1315" t="s">
        <v>278</v>
      </c>
      <c r="C23" s="1315"/>
      <c r="D23" s="990" t="s">
        <v>1007</v>
      </c>
      <c r="E23" s="990" t="s">
        <v>1008</v>
      </c>
      <c r="F23" s="990" t="s">
        <v>437</v>
      </c>
      <c r="G23" s="990" t="s">
        <v>986</v>
      </c>
      <c r="H23" s="990" t="s">
        <v>987</v>
      </c>
      <c r="I23" s="990" t="s">
        <v>988</v>
      </c>
      <c r="J23" s="990" t="s">
        <v>989</v>
      </c>
      <c r="K23" s="990" t="s">
        <v>990</v>
      </c>
      <c r="L23" s="991">
        <v>5</v>
      </c>
      <c r="M23" s="990" t="s">
        <v>1008</v>
      </c>
      <c r="N23" s="990" t="s">
        <v>1015</v>
      </c>
      <c r="O23" s="990" t="s">
        <v>311</v>
      </c>
      <c r="P23" s="990" t="s">
        <v>1010</v>
      </c>
      <c r="Q23" s="990" t="s">
        <v>290</v>
      </c>
      <c r="R23" s="990" t="s">
        <v>290</v>
      </c>
      <c r="S23" s="992" t="b">
        <v>0</v>
      </c>
      <c r="T23" s="991">
        <v>0</v>
      </c>
      <c r="U23" s="992" t="b">
        <v>0</v>
      </c>
      <c r="V23" s="991">
        <v>0</v>
      </c>
      <c r="W23" s="992" t="b">
        <v>0</v>
      </c>
      <c r="X23" s="992" t="b">
        <v>1</v>
      </c>
      <c r="Y23" s="990" t="s">
        <v>290</v>
      </c>
      <c r="Z23" s="990" t="b">
        <f t="shared" si="2"/>
        <v>1</v>
      </c>
      <c r="AA23" s="990" t="s">
        <v>993</v>
      </c>
      <c r="AB23" s="992" t="b">
        <v>1</v>
      </c>
      <c r="AC23" s="990" t="s">
        <v>282</v>
      </c>
      <c r="AD23" s="990" t="s">
        <v>1263</v>
      </c>
      <c r="AE23" s="990" t="s">
        <v>301</v>
      </c>
      <c r="AF23" s="1077">
        <f t="shared" si="0"/>
        <v>17</v>
      </c>
      <c r="AG23" s="1077">
        <f t="shared" si="0"/>
        <v>17</v>
      </c>
      <c r="AH23" s="1077">
        <f t="shared" si="0"/>
        <v>0</v>
      </c>
      <c r="AI23" s="1077">
        <f t="shared" si="0"/>
        <v>17</v>
      </c>
      <c r="AJ23" s="183">
        <f t="shared" si="1"/>
        <v>0</v>
      </c>
      <c r="AK23" s="991">
        <v>17</v>
      </c>
      <c r="AL23" s="991">
        <v>17</v>
      </c>
      <c r="AM23" s="991">
        <v>0</v>
      </c>
      <c r="AN23" s="991">
        <v>17</v>
      </c>
      <c r="AO23" s="991">
        <v>0</v>
      </c>
      <c r="AP23" s="991">
        <v>0</v>
      </c>
      <c r="AQ23" s="991">
        <v>0</v>
      </c>
      <c r="AR23" s="991">
        <v>0</v>
      </c>
      <c r="AS23" s="991">
        <v>0</v>
      </c>
      <c r="AT23" s="991">
        <v>0</v>
      </c>
      <c r="AU23" s="991">
        <v>0</v>
      </c>
      <c r="AV23" s="991">
        <v>0</v>
      </c>
      <c r="AW23" s="991">
        <v>0</v>
      </c>
      <c r="AX23" s="991">
        <v>0</v>
      </c>
      <c r="AY23" s="991">
        <v>0</v>
      </c>
      <c r="AZ23" s="991">
        <v>0</v>
      </c>
      <c r="BA23" s="991">
        <v>0</v>
      </c>
      <c r="BB23" s="991">
        <v>0</v>
      </c>
      <c r="BC23" s="991">
        <v>0</v>
      </c>
      <c r="BD23" s="991">
        <v>0</v>
      </c>
      <c r="BE23" s="992" t="b">
        <v>0</v>
      </c>
      <c r="BF23" s="992"/>
      <c r="BG23" s="990" t="s">
        <v>993</v>
      </c>
      <c r="BH23" s="991">
        <v>0</v>
      </c>
      <c r="BI23" s="990" t="s">
        <v>993</v>
      </c>
      <c r="BJ23" s="991">
        <v>0</v>
      </c>
      <c r="BK23" s="990" t="s">
        <v>993</v>
      </c>
      <c r="BL23" s="991">
        <v>0</v>
      </c>
      <c r="BM23" s="991">
        <v>0</v>
      </c>
      <c r="BN23" s="991">
        <v>17</v>
      </c>
      <c r="BO23" s="990" t="s">
        <v>993</v>
      </c>
      <c r="BP23" s="990" t="s">
        <v>993</v>
      </c>
      <c r="BQ23" s="990" t="s">
        <v>993</v>
      </c>
      <c r="BR23" s="991">
        <v>0</v>
      </c>
      <c r="BS23" s="990" t="s">
        <v>993</v>
      </c>
      <c r="BT23" s="991">
        <v>0</v>
      </c>
      <c r="BU23" s="990" t="s">
        <v>993</v>
      </c>
      <c r="BV23" s="991">
        <v>0</v>
      </c>
      <c r="BW23" s="991">
        <v>0</v>
      </c>
      <c r="BX23" s="991">
        <v>0</v>
      </c>
      <c r="BY23" s="990" t="s">
        <v>993</v>
      </c>
      <c r="BZ23" s="991">
        <v>0</v>
      </c>
      <c r="CA23" s="990" t="s">
        <v>993</v>
      </c>
      <c r="CB23" s="991">
        <v>0</v>
      </c>
      <c r="CC23" s="990" t="s">
        <v>993</v>
      </c>
      <c r="CD23" s="991">
        <v>0</v>
      </c>
      <c r="CE23" s="991">
        <v>0</v>
      </c>
      <c r="CF23" s="991">
        <v>0</v>
      </c>
      <c r="CG23" s="990" t="s">
        <v>993</v>
      </c>
      <c r="CH23" s="991">
        <v>0</v>
      </c>
      <c r="CI23" s="990" t="s">
        <v>993</v>
      </c>
      <c r="CJ23" s="991">
        <v>0</v>
      </c>
      <c r="CK23" s="990" t="s">
        <v>993</v>
      </c>
      <c r="CL23" s="991">
        <v>0</v>
      </c>
      <c r="CM23" s="991">
        <v>0</v>
      </c>
      <c r="CN23" s="991">
        <v>0</v>
      </c>
      <c r="CO23" s="991">
        <v>0</v>
      </c>
      <c r="CP23" s="991">
        <v>0</v>
      </c>
      <c r="CQ23" s="991">
        <v>0</v>
      </c>
      <c r="CR23" s="991">
        <v>0</v>
      </c>
      <c r="CS23" s="991">
        <v>0</v>
      </c>
      <c r="CT23" s="991">
        <v>0</v>
      </c>
      <c r="CU23" s="991">
        <v>0</v>
      </c>
      <c r="CV23" s="991">
        <v>0</v>
      </c>
      <c r="CW23" s="991">
        <v>0</v>
      </c>
      <c r="CX23" s="991">
        <v>0</v>
      </c>
      <c r="CY23" s="991">
        <v>0</v>
      </c>
      <c r="CZ23" s="991">
        <v>0</v>
      </c>
      <c r="DA23" s="991">
        <v>0</v>
      </c>
      <c r="DB23" s="991">
        <v>0</v>
      </c>
      <c r="DC23" s="991">
        <v>0</v>
      </c>
      <c r="DD23" s="991">
        <v>0</v>
      </c>
      <c r="DE23" s="991">
        <v>0</v>
      </c>
      <c r="DF23" s="991">
        <v>0</v>
      </c>
      <c r="DG23" s="991">
        <v>0</v>
      </c>
      <c r="DH23" s="991">
        <v>0</v>
      </c>
      <c r="DI23" s="991">
        <v>0</v>
      </c>
      <c r="DJ23" s="991">
        <v>0</v>
      </c>
      <c r="DK23" s="992" t="b">
        <v>1</v>
      </c>
      <c r="DL23" s="990" t="s">
        <v>999</v>
      </c>
      <c r="DM23" s="990" t="s">
        <v>270</v>
      </c>
      <c r="DN23" s="990" t="s">
        <v>434</v>
      </c>
      <c r="DO23" s="990" t="s">
        <v>525</v>
      </c>
      <c r="DP23" s="991">
        <v>908</v>
      </c>
      <c r="DQ23" s="991">
        <v>691</v>
      </c>
      <c r="DR23" s="991">
        <v>52</v>
      </c>
      <c r="DS23" s="991">
        <v>165</v>
      </c>
      <c r="DT23" s="991">
        <v>11447</v>
      </c>
      <c r="DU23" s="991">
        <v>950</v>
      </c>
      <c r="DV23" s="991">
        <v>908</v>
      </c>
      <c r="DW23" s="991">
        <v>251</v>
      </c>
      <c r="DX23" s="991">
        <v>624</v>
      </c>
      <c r="DY23" s="991">
        <v>20</v>
      </c>
      <c r="DZ23" s="991">
        <v>13</v>
      </c>
      <c r="EA23" s="991">
        <v>0</v>
      </c>
      <c r="EB23" s="991">
        <v>0</v>
      </c>
      <c r="EC23" s="991">
        <v>0</v>
      </c>
      <c r="ED23" s="991">
        <v>950</v>
      </c>
      <c r="EE23" s="991">
        <v>146</v>
      </c>
      <c r="EF23" s="991">
        <v>637</v>
      </c>
      <c r="EG23" s="991">
        <v>90</v>
      </c>
      <c r="EH23" s="991">
        <v>2</v>
      </c>
      <c r="EI23" s="991">
        <v>21</v>
      </c>
      <c r="EJ23" s="991">
        <v>0</v>
      </c>
      <c r="EK23" s="991">
        <v>13</v>
      </c>
      <c r="EL23" s="991">
        <v>41</v>
      </c>
      <c r="EM23" s="991">
        <v>0</v>
      </c>
      <c r="EN23" s="991">
        <v>804</v>
      </c>
      <c r="EO23" s="991">
        <v>784</v>
      </c>
      <c r="EP23" s="991">
        <v>2</v>
      </c>
      <c r="EQ23" s="991">
        <v>18</v>
      </c>
      <c r="ER23" s="991">
        <v>0</v>
      </c>
      <c r="ES23" s="991">
        <v>0</v>
      </c>
      <c r="ET23" s="992" t="b">
        <v>0</v>
      </c>
      <c r="EU23" s="992" t="b">
        <v>0</v>
      </c>
      <c r="EV23" s="992" t="b">
        <v>0</v>
      </c>
      <c r="EW23" s="993">
        <v>0.42499999999999999</v>
      </c>
      <c r="EX23" s="993">
        <v>0.32299999999999995</v>
      </c>
      <c r="EY23" s="993">
        <v>0.14899999999999999</v>
      </c>
      <c r="EZ23" s="993">
        <v>0.11900000000000001</v>
      </c>
      <c r="FA23" s="993">
        <v>9.4E-2</v>
      </c>
      <c r="FB23" s="993">
        <v>0.27300000000000002</v>
      </c>
      <c r="FC23" s="992" t="b">
        <v>0</v>
      </c>
      <c r="FD23" s="992" t="b">
        <v>0</v>
      </c>
      <c r="FE23" s="992" t="b">
        <v>0</v>
      </c>
      <c r="FF23" s="993">
        <v>0</v>
      </c>
      <c r="FG23" s="993">
        <v>0</v>
      </c>
      <c r="FH23" s="993">
        <v>0</v>
      </c>
      <c r="FI23" s="993">
        <v>0</v>
      </c>
      <c r="FJ23" s="993">
        <v>0</v>
      </c>
      <c r="FK23" s="993">
        <v>0</v>
      </c>
      <c r="FL23" s="992" t="b">
        <v>0</v>
      </c>
      <c r="FM23" s="992" t="b">
        <v>0</v>
      </c>
      <c r="FN23" s="992" t="b">
        <v>0</v>
      </c>
      <c r="FO23" s="993">
        <v>0.42499999999999999</v>
      </c>
      <c r="FP23" s="993">
        <v>0.32299999999999995</v>
      </c>
      <c r="FQ23" s="993">
        <v>0.14899999999999999</v>
      </c>
      <c r="FR23" s="993">
        <v>0.11900000000000001</v>
      </c>
      <c r="FS23" s="993">
        <v>9.4E-2</v>
      </c>
      <c r="FT23" s="993">
        <v>0.27300000000000002</v>
      </c>
      <c r="FU23" s="990" t="s">
        <v>993</v>
      </c>
      <c r="FV23" s="993">
        <v>0</v>
      </c>
      <c r="FW23" s="991">
        <v>0</v>
      </c>
      <c r="FX23" s="991">
        <v>804</v>
      </c>
      <c r="FY23" s="991">
        <v>0</v>
      </c>
      <c r="FZ23" s="991">
        <v>0</v>
      </c>
      <c r="GA23" s="991">
        <v>0</v>
      </c>
      <c r="GB23" s="991">
        <v>0</v>
      </c>
      <c r="GC23" s="991">
        <v>0</v>
      </c>
      <c r="GD23" s="991">
        <v>0</v>
      </c>
      <c r="GE23" s="991">
        <v>0</v>
      </c>
      <c r="GF23" s="991">
        <v>0</v>
      </c>
      <c r="GG23" s="991">
        <v>0</v>
      </c>
      <c r="GH23" s="991">
        <v>0</v>
      </c>
      <c r="GI23" s="991">
        <v>0</v>
      </c>
      <c r="GJ23" s="991">
        <v>0</v>
      </c>
      <c r="GK23" s="991">
        <v>0</v>
      </c>
      <c r="GL23" s="991">
        <v>0</v>
      </c>
      <c r="GM23" s="991">
        <v>0</v>
      </c>
      <c r="GN23" s="991">
        <v>0</v>
      </c>
      <c r="GO23" s="992" t="b">
        <v>0</v>
      </c>
      <c r="GP23" s="990" t="s">
        <v>993</v>
      </c>
      <c r="GQ23" s="990" t="s">
        <v>993</v>
      </c>
      <c r="GR23" s="990" t="s">
        <v>993</v>
      </c>
      <c r="GS23" s="990" t="s">
        <v>993</v>
      </c>
      <c r="GT23" s="992"/>
      <c r="GU23" s="986"/>
    </row>
    <row r="24" spans="1:203" hidden="1">
      <c r="A24" s="985"/>
      <c r="B24" s="1315" t="s">
        <v>278</v>
      </c>
      <c r="C24" s="1315"/>
      <c r="D24" s="990" t="s">
        <v>1007</v>
      </c>
      <c r="E24" s="990" t="s">
        <v>1008</v>
      </c>
      <c r="F24" s="990" t="s">
        <v>437</v>
      </c>
      <c r="G24" s="990" t="s">
        <v>986</v>
      </c>
      <c r="H24" s="990" t="s">
        <v>987</v>
      </c>
      <c r="I24" s="990" t="s">
        <v>988</v>
      </c>
      <c r="J24" s="990" t="s">
        <v>989</v>
      </c>
      <c r="K24" s="990" t="s">
        <v>990</v>
      </c>
      <c r="L24" s="991">
        <v>6</v>
      </c>
      <c r="M24" s="990" t="s">
        <v>1008</v>
      </c>
      <c r="N24" s="990" t="s">
        <v>1016</v>
      </c>
      <c r="O24" s="990" t="s">
        <v>312</v>
      </c>
      <c r="P24" s="990" t="s">
        <v>1010</v>
      </c>
      <c r="Q24" s="990" t="s">
        <v>290</v>
      </c>
      <c r="R24" s="990" t="s">
        <v>290</v>
      </c>
      <c r="S24" s="992" t="b">
        <v>1</v>
      </c>
      <c r="T24" s="991">
        <v>17</v>
      </c>
      <c r="U24" s="992" t="b">
        <v>1</v>
      </c>
      <c r="V24" s="991">
        <v>17</v>
      </c>
      <c r="W24" s="992" t="b">
        <v>0</v>
      </c>
      <c r="X24" s="992" t="b">
        <v>1</v>
      </c>
      <c r="Y24" s="990" t="s">
        <v>290</v>
      </c>
      <c r="Z24" s="990" t="b">
        <f t="shared" si="2"/>
        <v>1</v>
      </c>
      <c r="AA24" s="990" t="s">
        <v>993</v>
      </c>
      <c r="AB24" s="992" t="b">
        <v>0</v>
      </c>
      <c r="AC24" s="990" t="s">
        <v>993</v>
      </c>
      <c r="AD24" s="990" t="s">
        <v>993</v>
      </c>
      <c r="AE24" s="990" t="s">
        <v>993</v>
      </c>
      <c r="AF24" s="1077">
        <f t="shared" si="0"/>
        <v>47</v>
      </c>
      <c r="AG24" s="1077">
        <f t="shared" si="0"/>
        <v>33</v>
      </c>
      <c r="AH24" s="1077">
        <f t="shared" si="0"/>
        <v>3</v>
      </c>
      <c r="AI24" s="1077">
        <f t="shared" si="0"/>
        <v>47</v>
      </c>
      <c r="AJ24" s="183">
        <f t="shared" si="1"/>
        <v>0</v>
      </c>
      <c r="AK24" s="991">
        <v>47</v>
      </c>
      <c r="AL24" s="991">
        <v>33</v>
      </c>
      <c r="AM24" s="991">
        <v>3</v>
      </c>
      <c r="AN24" s="991">
        <v>47</v>
      </c>
      <c r="AO24" s="991">
        <v>0</v>
      </c>
      <c r="AP24" s="991">
        <v>0</v>
      </c>
      <c r="AQ24" s="991">
        <v>0</v>
      </c>
      <c r="AR24" s="991">
        <v>0</v>
      </c>
      <c r="AS24" s="991">
        <v>0</v>
      </c>
      <c r="AT24" s="991">
        <v>0</v>
      </c>
      <c r="AU24" s="991">
        <v>0</v>
      </c>
      <c r="AV24" s="991">
        <v>0</v>
      </c>
      <c r="AW24" s="991">
        <v>0</v>
      </c>
      <c r="AX24" s="991">
        <v>0</v>
      </c>
      <c r="AY24" s="991">
        <v>0</v>
      </c>
      <c r="AZ24" s="991">
        <v>0</v>
      </c>
      <c r="BA24" s="991">
        <v>0</v>
      </c>
      <c r="BB24" s="991">
        <v>0</v>
      </c>
      <c r="BC24" s="991">
        <v>0</v>
      </c>
      <c r="BD24" s="991">
        <v>0</v>
      </c>
      <c r="BE24" s="992" t="b">
        <v>0</v>
      </c>
      <c r="BF24" s="992"/>
      <c r="BG24" s="990" t="s">
        <v>270</v>
      </c>
      <c r="BH24" s="991">
        <v>47</v>
      </c>
      <c r="BI24" s="990" t="s">
        <v>993</v>
      </c>
      <c r="BJ24" s="991">
        <v>0</v>
      </c>
      <c r="BK24" s="990" t="s">
        <v>993</v>
      </c>
      <c r="BL24" s="991">
        <v>0</v>
      </c>
      <c r="BM24" s="991">
        <v>0</v>
      </c>
      <c r="BN24" s="991">
        <v>0</v>
      </c>
      <c r="BO24" s="990" t="s">
        <v>993</v>
      </c>
      <c r="BP24" s="990" t="s">
        <v>993</v>
      </c>
      <c r="BQ24" s="990" t="s">
        <v>993</v>
      </c>
      <c r="BR24" s="991">
        <v>0</v>
      </c>
      <c r="BS24" s="990" t="s">
        <v>993</v>
      </c>
      <c r="BT24" s="991">
        <v>0</v>
      </c>
      <c r="BU24" s="990" t="s">
        <v>993</v>
      </c>
      <c r="BV24" s="991">
        <v>0</v>
      </c>
      <c r="BW24" s="991">
        <v>0</v>
      </c>
      <c r="BX24" s="991">
        <v>0</v>
      </c>
      <c r="BY24" s="990" t="s">
        <v>993</v>
      </c>
      <c r="BZ24" s="991">
        <v>0</v>
      </c>
      <c r="CA24" s="990" t="s">
        <v>993</v>
      </c>
      <c r="CB24" s="991">
        <v>0</v>
      </c>
      <c r="CC24" s="990" t="s">
        <v>993</v>
      </c>
      <c r="CD24" s="991">
        <v>0</v>
      </c>
      <c r="CE24" s="991">
        <v>0</v>
      </c>
      <c r="CF24" s="991">
        <v>0</v>
      </c>
      <c r="CG24" s="990" t="s">
        <v>993</v>
      </c>
      <c r="CH24" s="991">
        <v>0</v>
      </c>
      <c r="CI24" s="990" t="s">
        <v>993</v>
      </c>
      <c r="CJ24" s="991">
        <v>0</v>
      </c>
      <c r="CK24" s="990" t="s">
        <v>993</v>
      </c>
      <c r="CL24" s="991">
        <v>0</v>
      </c>
      <c r="CM24" s="991">
        <v>0</v>
      </c>
      <c r="CN24" s="991">
        <v>0</v>
      </c>
      <c r="CO24" s="991">
        <v>23</v>
      </c>
      <c r="CP24" s="991">
        <v>0.4</v>
      </c>
      <c r="CQ24" s="991">
        <v>0</v>
      </c>
      <c r="CR24" s="991">
        <v>0</v>
      </c>
      <c r="CS24" s="991">
        <v>2</v>
      </c>
      <c r="CT24" s="991">
        <v>0.7</v>
      </c>
      <c r="CU24" s="991">
        <v>0</v>
      </c>
      <c r="CV24" s="991">
        <v>0</v>
      </c>
      <c r="CW24" s="991">
        <v>0</v>
      </c>
      <c r="CX24" s="991">
        <v>0</v>
      </c>
      <c r="CY24" s="991">
        <v>0</v>
      </c>
      <c r="CZ24" s="991">
        <v>0</v>
      </c>
      <c r="DA24" s="991">
        <v>0</v>
      </c>
      <c r="DB24" s="991">
        <v>0</v>
      </c>
      <c r="DC24" s="991">
        <v>0</v>
      </c>
      <c r="DD24" s="991">
        <v>0</v>
      </c>
      <c r="DE24" s="991">
        <v>0</v>
      </c>
      <c r="DF24" s="991">
        <v>0</v>
      </c>
      <c r="DG24" s="991">
        <v>0</v>
      </c>
      <c r="DH24" s="991">
        <v>0</v>
      </c>
      <c r="DI24" s="991">
        <v>0</v>
      </c>
      <c r="DJ24" s="991">
        <v>0</v>
      </c>
      <c r="DK24" s="992" t="b">
        <v>0</v>
      </c>
      <c r="DL24" s="990" t="s">
        <v>999</v>
      </c>
      <c r="DM24" s="990" t="s">
        <v>270</v>
      </c>
      <c r="DN24" s="990" t="s">
        <v>427</v>
      </c>
      <c r="DO24" s="990" t="s">
        <v>1011</v>
      </c>
      <c r="DP24" s="991">
        <v>853</v>
      </c>
      <c r="DQ24" s="991">
        <v>71</v>
      </c>
      <c r="DR24" s="991">
        <v>167</v>
      </c>
      <c r="DS24" s="991">
        <v>615</v>
      </c>
      <c r="DT24" s="991">
        <v>7149</v>
      </c>
      <c r="DU24" s="991">
        <v>834</v>
      </c>
      <c r="DV24" s="991">
        <v>853</v>
      </c>
      <c r="DW24" s="991">
        <v>51</v>
      </c>
      <c r="DX24" s="991">
        <v>648</v>
      </c>
      <c r="DY24" s="991">
        <v>23</v>
      </c>
      <c r="DZ24" s="991">
        <v>119</v>
      </c>
      <c r="EA24" s="991">
        <v>0</v>
      </c>
      <c r="EB24" s="991">
        <v>12</v>
      </c>
      <c r="EC24" s="991">
        <v>0</v>
      </c>
      <c r="ED24" s="991">
        <v>834</v>
      </c>
      <c r="EE24" s="991">
        <v>424</v>
      </c>
      <c r="EF24" s="991">
        <v>309</v>
      </c>
      <c r="EG24" s="991">
        <v>35</v>
      </c>
      <c r="EH24" s="991">
        <v>6</v>
      </c>
      <c r="EI24" s="991">
        <v>14</v>
      </c>
      <c r="EJ24" s="991">
        <v>0</v>
      </c>
      <c r="EK24" s="991">
        <v>10</v>
      </c>
      <c r="EL24" s="991">
        <v>36</v>
      </c>
      <c r="EM24" s="991">
        <v>0</v>
      </c>
      <c r="EN24" s="991">
        <v>410</v>
      </c>
      <c r="EO24" s="991">
        <v>394</v>
      </c>
      <c r="EP24" s="991">
        <v>2</v>
      </c>
      <c r="EQ24" s="991">
        <v>14</v>
      </c>
      <c r="ER24" s="991">
        <v>0</v>
      </c>
      <c r="ES24" s="991">
        <v>17</v>
      </c>
      <c r="ET24" s="992" t="b">
        <v>0</v>
      </c>
      <c r="EU24" s="992" t="b">
        <v>0</v>
      </c>
      <c r="EV24" s="992" t="b">
        <v>0</v>
      </c>
      <c r="EW24" s="993">
        <v>0.43099999999999999</v>
      </c>
      <c r="EX24" s="993">
        <v>0.314</v>
      </c>
      <c r="EY24" s="993">
        <v>0.21299999999999999</v>
      </c>
      <c r="EZ24" s="993">
        <v>0.16200000000000001</v>
      </c>
      <c r="FA24" s="993">
        <v>2.3E-2</v>
      </c>
      <c r="FB24" s="993">
        <v>0.27500000000000002</v>
      </c>
      <c r="FC24" s="992" t="b">
        <v>0</v>
      </c>
      <c r="FD24" s="992" t="b">
        <v>0</v>
      </c>
      <c r="FE24" s="992" t="b">
        <v>0</v>
      </c>
      <c r="FF24" s="993">
        <v>0</v>
      </c>
      <c r="FG24" s="993">
        <v>0</v>
      </c>
      <c r="FH24" s="993">
        <v>0</v>
      </c>
      <c r="FI24" s="993">
        <v>0</v>
      </c>
      <c r="FJ24" s="993">
        <v>0</v>
      </c>
      <c r="FK24" s="993">
        <v>0</v>
      </c>
      <c r="FL24" s="992" t="b">
        <v>0</v>
      </c>
      <c r="FM24" s="992" t="b">
        <v>0</v>
      </c>
      <c r="FN24" s="992" t="b">
        <v>0</v>
      </c>
      <c r="FO24" s="993">
        <v>0.43099999999999999</v>
      </c>
      <c r="FP24" s="993">
        <v>0.314</v>
      </c>
      <c r="FQ24" s="993">
        <v>0.21299999999999999</v>
      </c>
      <c r="FR24" s="993">
        <v>0.16200000000000001</v>
      </c>
      <c r="FS24" s="993">
        <v>2.3E-2</v>
      </c>
      <c r="FT24" s="993">
        <v>0.27500000000000002</v>
      </c>
      <c r="FU24" s="990" t="s">
        <v>993</v>
      </c>
      <c r="FV24" s="993">
        <v>0</v>
      </c>
      <c r="FW24" s="991">
        <v>0</v>
      </c>
      <c r="FX24" s="991">
        <v>410</v>
      </c>
      <c r="FY24" s="991">
        <v>0</v>
      </c>
      <c r="FZ24" s="991">
        <v>0</v>
      </c>
      <c r="GA24" s="991">
        <v>0</v>
      </c>
      <c r="GB24" s="991">
        <v>0</v>
      </c>
      <c r="GC24" s="991">
        <v>0</v>
      </c>
      <c r="GD24" s="991">
        <v>0</v>
      </c>
      <c r="GE24" s="991">
        <v>0</v>
      </c>
      <c r="GF24" s="991">
        <v>0</v>
      </c>
      <c r="GG24" s="991">
        <v>0</v>
      </c>
      <c r="GH24" s="991">
        <v>0</v>
      </c>
      <c r="GI24" s="991">
        <v>0</v>
      </c>
      <c r="GJ24" s="991">
        <v>0</v>
      </c>
      <c r="GK24" s="991">
        <v>0</v>
      </c>
      <c r="GL24" s="991">
        <v>0</v>
      </c>
      <c r="GM24" s="991">
        <v>0</v>
      </c>
      <c r="GN24" s="991">
        <v>0</v>
      </c>
      <c r="GO24" s="992" t="b">
        <v>0</v>
      </c>
      <c r="GP24" s="990" t="s">
        <v>993</v>
      </c>
      <c r="GQ24" s="990" t="s">
        <v>993</v>
      </c>
      <c r="GR24" s="990" t="s">
        <v>993</v>
      </c>
      <c r="GS24" s="990" t="s">
        <v>993</v>
      </c>
      <c r="GT24" s="992"/>
      <c r="GU24" s="986"/>
    </row>
    <row r="25" spans="1:203" hidden="1">
      <c r="A25" s="985"/>
      <c r="B25" s="1315" t="s">
        <v>278</v>
      </c>
      <c r="C25" s="1315"/>
      <c r="D25" s="990" t="s">
        <v>1007</v>
      </c>
      <c r="E25" s="990" t="s">
        <v>1008</v>
      </c>
      <c r="F25" s="990" t="s">
        <v>437</v>
      </c>
      <c r="G25" s="990" t="s">
        <v>986</v>
      </c>
      <c r="H25" s="990" t="s">
        <v>987</v>
      </c>
      <c r="I25" s="990" t="s">
        <v>988</v>
      </c>
      <c r="J25" s="990" t="s">
        <v>989</v>
      </c>
      <c r="K25" s="990" t="s">
        <v>990</v>
      </c>
      <c r="L25" s="991">
        <v>8</v>
      </c>
      <c r="M25" s="990" t="s">
        <v>1008</v>
      </c>
      <c r="N25" s="990" t="s">
        <v>1112</v>
      </c>
      <c r="O25" s="990" t="s">
        <v>2393</v>
      </c>
      <c r="P25" s="990" t="s">
        <v>1020</v>
      </c>
      <c r="Q25" s="990" t="s">
        <v>290</v>
      </c>
      <c r="R25" s="990" t="s">
        <v>290</v>
      </c>
      <c r="S25" s="992" t="b">
        <v>0</v>
      </c>
      <c r="T25" s="991">
        <v>0</v>
      </c>
      <c r="U25" s="992" t="b">
        <v>0</v>
      </c>
      <c r="V25" s="991">
        <v>0</v>
      </c>
      <c r="W25" s="992" t="b">
        <v>0</v>
      </c>
      <c r="X25" s="992" t="b">
        <v>1</v>
      </c>
      <c r="Y25" s="990" t="s">
        <v>290</v>
      </c>
      <c r="Z25" s="990" t="b">
        <f t="shared" si="2"/>
        <v>1</v>
      </c>
      <c r="AA25" s="990" t="s">
        <v>993</v>
      </c>
      <c r="AB25" s="992" t="b">
        <v>0</v>
      </c>
      <c r="AC25" s="990" t="s">
        <v>993</v>
      </c>
      <c r="AD25" s="990" t="s">
        <v>993</v>
      </c>
      <c r="AE25" s="990" t="s">
        <v>993</v>
      </c>
      <c r="AF25" s="1077">
        <f t="shared" si="0"/>
        <v>39</v>
      </c>
      <c r="AG25" s="1077">
        <f t="shared" si="0"/>
        <v>32</v>
      </c>
      <c r="AH25" s="1077">
        <f t="shared" si="0"/>
        <v>17</v>
      </c>
      <c r="AI25" s="1077">
        <f t="shared" si="0"/>
        <v>39</v>
      </c>
      <c r="AJ25" s="183">
        <f t="shared" si="1"/>
        <v>0</v>
      </c>
      <c r="AK25" s="991">
        <v>39</v>
      </c>
      <c r="AL25" s="991">
        <v>32</v>
      </c>
      <c r="AM25" s="991">
        <v>17</v>
      </c>
      <c r="AN25" s="991">
        <v>39</v>
      </c>
      <c r="AO25" s="991">
        <v>0</v>
      </c>
      <c r="AP25" s="991">
        <v>0</v>
      </c>
      <c r="AQ25" s="991">
        <v>0</v>
      </c>
      <c r="AR25" s="991">
        <v>0</v>
      </c>
      <c r="AS25" s="991">
        <v>0</v>
      </c>
      <c r="AT25" s="991">
        <v>0</v>
      </c>
      <c r="AU25" s="991">
        <v>0</v>
      </c>
      <c r="AV25" s="991">
        <v>0</v>
      </c>
      <c r="AW25" s="991">
        <v>0</v>
      </c>
      <c r="AX25" s="991">
        <v>0</v>
      </c>
      <c r="AY25" s="991">
        <v>0</v>
      </c>
      <c r="AZ25" s="991">
        <v>0</v>
      </c>
      <c r="BA25" s="991">
        <v>0</v>
      </c>
      <c r="BB25" s="991">
        <v>0</v>
      </c>
      <c r="BC25" s="991">
        <v>0</v>
      </c>
      <c r="BD25" s="991">
        <v>0</v>
      </c>
      <c r="BE25" s="992" t="b">
        <v>0</v>
      </c>
      <c r="BF25" s="992"/>
      <c r="BG25" s="990" t="s">
        <v>270</v>
      </c>
      <c r="BH25" s="991">
        <v>39</v>
      </c>
      <c r="BI25" s="990" t="s">
        <v>993</v>
      </c>
      <c r="BJ25" s="991">
        <v>0</v>
      </c>
      <c r="BK25" s="990" t="s">
        <v>993</v>
      </c>
      <c r="BL25" s="991">
        <v>0</v>
      </c>
      <c r="BM25" s="991">
        <v>0</v>
      </c>
      <c r="BN25" s="991">
        <v>0</v>
      </c>
      <c r="BO25" s="990" t="s">
        <v>993</v>
      </c>
      <c r="BP25" s="990" t="s">
        <v>993</v>
      </c>
      <c r="BQ25" s="990" t="s">
        <v>993</v>
      </c>
      <c r="BR25" s="991">
        <v>0</v>
      </c>
      <c r="BS25" s="990" t="s">
        <v>993</v>
      </c>
      <c r="BT25" s="991">
        <v>0</v>
      </c>
      <c r="BU25" s="990" t="s">
        <v>993</v>
      </c>
      <c r="BV25" s="991">
        <v>0</v>
      </c>
      <c r="BW25" s="991">
        <v>0</v>
      </c>
      <c r="BX25" s="991">
        <v>0</v>
      </c>
      <c r="BY25" s="990" t="s">
        <v>993</v>
      </c>
      <c r="BZ25" s="991">
        <v>0</v>
      </c>
      <c r="CA25" s="990" t="s">
        <v>993</v>
      </c>
      <c r="CB25" s="991">
        <v>0</v>
      </c>
      <c r="CC25" s="990" t="s">
        <v>993</v>
      </c>
      <c r="CD25" s="991">
        <v>0</v>
      </c>
      <c r="CE25" s="991">
        <v>0</v>
      </c>
      <c r="CF25" s="991">
        <v>0</v>
      </c>
      <c r="CG25" s="990" t="s">
        <v>993</v>
      </c>
      <c r="CH25" s="991">
        <v>0</v>
      </c>
      <c r="CI25" s="990" t="s">
        <v>993</v>
      </c>
      <c r="CJ25" s="991">
        <v>0</v>
      </c>
      <c r="CK25" s="990" t="s">
        <v>993</v>
      </c>
      <c r="CL25" s="991">
        <v>0</v>
      </c>
      <c r="CM25" s="991">
        <v>0</v>
      </c>
      <c r="CN25" s="991">
        <v>0</v>
      </c>
      <c r="CO25" s="991">
        <v>29</v>
      </c>
      <c r="CP25" s="991">
        <v>0</v>
      </c>
      <c r="CQ25" s="991">
        <v>1</v>
      </c>
      <c r="CR25" s="991">
        <v>0</v>
      </c>
      <c r="CS25" s="991">
        <v>1</v>
      </c>
      <c r="CT25" s="991">
        <v>1.5</v>
      </c>
      <c r="CU25" s="991">
        <v>0</v>
      </c>
      <c r="CV25" s="991">
        <v>0</v>
      </c>
      <c r="CW25" s="991">
        <v>0</v>
      </c>
      <c r="CX25" s="991">
        <v>0</v>
      </c>
      <c r="CY25" s="991">
        <v>0</v>
      </c>
      <c r="CZ25" s="991">
        <v>0</v>
      </c>
      <c r="DA25" s="991">
        <v>0</v>
      </c>
      <c r="DB25" s="991">
        <v>0</v>
      </c>
      <c r="DC25" s="991">
        <v>0</v>
      </c>
      <c r="DD25" s="991">
        <v>0</v>
      </c>
      <c r="DE25" s="991">
        <v>0</v>
      </c>
      <c r="DF25" s="991">
        <v>0</v>
      </c>
      <c r="DG25" s="991">
        <v>0</v>
      </c>
      <c r="DH25" s="991">
        <v>0</v>
      </c>
      <c r="DI25" s="991">
        <v>0</v>
      </c>
      <c r="DJ25" s="991">
        <v>0</v>
      </c>
      <c r="DK25" s="992" t="b">
        <v>0</v>
      </c>
      <c r="DL25" s="990" t="s">
        <v>999</v>
      </c>
      <c r="DM25" s="990" t="s">
        <v>270</v>
      </c>
      <c r="DN25" s="990" t="s">
        <v>1014</v>
      </c>
      <c r="DO25" s="990" t="s">
        <v>434</v>
      </c>
      <c r="DP25" s="991">
        <v>117</v>
      </c>
      <c r="DQ25" s="991">
        <v>89</v>
      </c>
      <c r="DR25" s="991">
        <v>3</v>
      </c>
      <c r="DS25" s="991">
        <v>25</v>
      </c>
      <c r="DT25" s="991">
        <v>1379</v>
      </c>
      <c r="DU25" s="991">
        <v>90</v>
      </c>
      <c r="DV25" s="991">
        <v>117</v>
      </c>
      <c r="DW25" s="991">
        <v>26</v>
      </c>
      <c r="DX25" s="991">
        <v>88</v>
      </c>
      <c r="DY25" s="991">
        <v>2</v>
      </c>
      <c r="DZ25" s="991">
        <v>1</v>
      </c>
      <c r="EA25" s="991">
        <v>0</v>
      </c>
      <c r="EB25" s="991">
        <v>0</v>
      </c>
      <c r="EC25" s="991">
        <v>0</v>
      </c>
      <c r="ED25" s="991">
        <v>90</v>
      </c>
      <c r="EE25" s="991">
        <v>3</v>
      </c>
      <c r="EF25" s="991">
        <v>82</v>
      </c>
      <c r="EG25" s="991">
        <v>3</v>
      </c>
      <c r="EH25" s="991">
        <v>0</v>
      </c>
      <c r="EI25" s="991">
        <v>0</v>
      </c>
      <c r="EJ25" s="991">
        <v>1</v>
      </c>
      <c r="EK25" s="991">
        <v>0</v>
      </c>
      <c r="EL25" s="991">
        <v>1</v>
      </c>
      <c r="EM25" s="991">
        <v>0</v>
      </c>
      <c r="EN25" s="991">
        <v>87</v>
      </c>
      <c r="EO25" s="991">
        <v>84</v>
      </c>
      <c r="EP25" s="991">
        <v>2</v>
      </c>
      <c r="EQ25" s="991">
        <v>1</v>
      </c>
      <c r="ER25" s="991">
        <v>0</v>
      </c>
      <c r="ES25" s="991">
        <v>0</v>
      </c>
      <c r="ET25" s="992" t="b">
        <v>0</v>
      </c>
      <c r="EU25" s="992" t="b">
        <v>0</v>
      </c>
      <c r="EV25" s="992" t="b">
        <v>0</v>
      </c>
      <c r="EW25" s="993">
        <v>0.65500000000000003</v>
      </c>
      <c r="EX25" s="993">
        <v>0.60599999999999998</v>
      </c>
      <c r="EY25" s="993">
        <v>8.199999999999999E-2</v>
      </c>
      <c r="EZ25" s="993">
        <v>0.14400000000000002</v>
      </c>
      <c r="FA25" s="993">
        <v>9.0000000000000011E-3</v>
      </c>
      <c r="FB25" s="993">
        <v>0.20399999999999999</v>
      </c>
      <c r="FC25" s="992" t="b">
        <v>0</v>
      </c>
      <c r="FD25" s="992" t="b">
        <v>0</v>
      </c>
      <c r="FE25" s="992" t="b">
        <v>0</v>
      </c>
      <c r="FF25" s="993">
        <v>0</v>
      </c>
      <c r="FG25" s="993">
        <v>0</v>
      </c>
      <c r="FH25" s="993">
        <v>0</v>
      </c>
      <c r="FI25" s="993">
        <v>0</v>
      </c>
      <c r="FJ25" s="993">
        <v>0</v>
      </c>
      <c r="FK25" s="993">
        <v>0</v>
      </c>
      <c r="FL25" s="992" t="b">
        <v>0</v>
      </c>
      <c r="FM25" s="992" t="b">
        <v>0</v>
      </c>
      <c r="FN25" s="992" t="b">
        <v>0</v>
      </c>
      <c r="FO25" s="993">
        <v>0.65500000000000003</v>
      </c>
      <c r="FP25" s="993">
        <v>0.60599999999999998</v>
      </c>
      <c r="FQ25" s="993">
        <v>8.199999999999999E-2</v>
      </c>
      <c r="FR25" s="993">
        <v>0.14400000000000002</v>
      </c>
      <c r="FS25" s="993">
        <v>9.0000000000000011E-3</v>
      </c>
      <c r="FT25" s="993">
        <v>0.20399999999999999</v>
      </c>
      <c r="FU25" s="990" t="s">
        <v>993</v>
      </c>
      <c r="FV25" s="993">
        <v>0</v>
      </c>
      <c r="FW25" s="991">
        <v>0</v>
      </c>
      <c r="FX25" s="991">
        <v>87</v>
      </c>
      <c r="FY25" s="991">
        <v>0</v>
      </c>
      <c r="FZ25" s="991">
        <v>0</v>
      </c>
      <c r="GA25" s="991">
        <v>0</v>
      </c>
      <c r="GB25" s="991">
        <v>0</v>
      </c>
      <c r="GC25" s="991">
        <v>0</v>
      </c>
      <c r="GD25" s="991">
        <v>0</v>
      </c>
      <c r="GE25" s="991">
        <v>0</v>
      </c>
      <c r="GF25" s="991">
        <v>0</v>
      </c>
      <c r="GG25" s="991">
        <v>0</v>
      </c>
      <c r="GH25" s="991">
        <v>0</v>
      </c>
      <c r="GI25" s="991">
        <v>0</v>
      </c>
      <c r="GJ25" s="991">
        <v>0</v>
      </c>
      <c r="GK25" s="991">
        <v>0</v>
      </c>
      <c r="GL25" s="991">
        <v>0</v>
      </c>
      <c r="GM25" s="991">
        <v>0</v>
      </c>
      <c r="GN25" s="991">
        <v>0</v>
      </c>
      <c r="GO25" s="992" t="b">
        <v>0</v>
      </c>
      <c r="GP25" s="990" t="s">
        <v>993</v>
      </c>
      <c r="GQ25" s="990" t="s">
        <v>993</v>
      </c>
      <c r="GR25" s="990" t="s">
        <v>993</v>
      </c>
      <c r="GS25" s="990" t="s">
        <v>993</v>
      </c>
      <c r="GT25" s="992"/>
      <c r="GU25" s="986"/>
    </row>
    <row r="26" spans="1:203" hidden="1">
      <c r="A26" s="985"/>
      <c r="B26" s="1315" t="s">
        <v>377</v>
      </c>
      <c r="C26" s="1315"/>
      <c r="D26" s="990" t="s">
        <v>1021</v>
      </c>
      <c r="E26" s="990" t="s">
        <v>2</v>
      </c>
      <c r="F26" s="990" t="s">
        <v>437</v>
      </c>
      <c r="G26" s="990" t="s">
        <v>986</v>
      </c>
      <c r="H26" s="990" t="s">
        <v>987</v>
      </c>
      <c r="I26" s="990" t="s">
        <v>988</v>
      </c>
      <c r="J26" s="990" t="s">
        <v>989</v>
      </c>
      <c r="K26" s="990" t="s">
        <v>990</v>
      </c>
      <c r="L26" s="991">
        <v>1</v>
      </c>
      <c r="M26" s="990" t="s">
        <v>2</v>
      </c>
      <c r="N26" s="990" t="s">
        <v>991</v>
      </c>
      <c r="O26" s="990" t="s">
        <v>270</v>
      </c>
      <c r="P26" s="990" t="s">
        <v>1022</v>
      </c>
      <c r="Q26" s="990" t="s">
        <v>290</v>
      </c>
      <c r="R26" s="990" t="s">
        <v>296</v>
      </c>
      <c r="S26" s="992" t="b">
        <v>0</v>
      </c>
      <c r="T26" s="991">
        <v>0</v>
      </c>
      <c r="U26" s="992" t="b">
        <v>0</v>
      </c>
      <c r="V26" s="991">
        <v>0</v>
      </c>
      <c r="W26" s="992" t="b">
        <v>0</v>
      </c>
      <c r="X26" s="992" t="b">
        <v>1</v>
      </c>
      <c r="Y26" s="990" t="s">
        <v>296</v>
      </c>
      <c r="Z26" s="990" t="b">
        <f>R269=Y269</f>
        <v>1</v>
      </c>
      <c r="AA26" s="990" t="s">
        <v>993</v>
      </c>
      <c r="AB26" s="992" t="b">
        <v>0</v>
      </c>
      <c r="AC26" s="990" t="s">
        <v>993</v>
      </c>
      <c r="AD26" s="990" t="s">
        <v>993</v>
      </c>
      <c r="AE26" s="990" t="s">
        <v>993</v>
      </c>
      <c r="AF26" s="1077">
        <f t="shared" si="0"/>
        <v>52</v>
      </c>
      <c r="AG26" s="1077">
        <f t="shared" si="0"/>
        <v>49</v>
      </c>
      <c r="AH26" s="1077">
        <f t="shared" si="0"/>
        <v>48</v>
      </c>
      <c r="AI26" s="1077">
        <f t="shared" si="0"/>
        <v>52</v>
      </c>
      <c r="AJ26" s="183">
        <f t="shared" si="1"/>
        <v>0</v>
      </c>
      <c r="AK26" s="991">
        <v>52</v>
      </c>
      <c r="AL26" s="991">
        <v>49</v>
      </c>
      <c r="AM26" s="991">
        <v>48</v>
      </c>
      <c r="AN26" s="991">
        <v>52</v>
      </c>
      <c r="AO26" s="991">
        <v>0</v>
      </c>
      <c r="AP26" s="991">
        <v>0</v>
      </c>
      <c r="AQ26" s="991">
        <v>0</v>
      </c>
      <c r="AR26" s="991">
        <v>0</v>
      </c>
      <c r="AS26" s="991">
        <v>0</v>
      </c>
      <c r="AT26" s="991">
        <v>0</v>
      </c>
      <c r="AU26" s="991">
        <v>0</v>
      </c>
      <c r="AV26" s="991">
        <v>0</v>
      </c>
      <c r="AW26" s="991">
        <v>0</v>
      </c>
      <c r="AX26" s="991">
        <v>0</v>
      </c>
      <c r="AY26" s="991">
        <v>0</v>
      </c>
      <c r="AZ26" s="991">
        <v>0</v>
      </c>
      <c r="BA26" s="991">
        <v>0</v>
      </c>
      <c r="BB26" s="991">
        <v>0</v>
      </c>
      <c r="BC26" s="991">
        <v>0</v>
      </c>
      <c r="BD26" s="991">
        <v>0</v>
      </c>
      <c r="BE26" s="992" t="b">
        <v>0</v>
      </c>
      <c r="BF26" s="992"/>
      <c r="BG26" s="990" t="s">
        <v>993</v>
      </c>
      <c r="BH26" s="991">
        <v>0</v>
      </c>
      <c r="BI26" s="990" t="s">
        <v>993</v>
      </c>
      <c r="BJ26" s="991">
        <v>0</v>
      </c>
      <c r="BK26" s="990" t="s">
        <v>993</v>
      </c>
      <c r="BL26" s="991">
        <v>0</v>
      </c>
      <c r="BM26" s="991">
        <v>0</v>
      </c>
      <c r="BN26" s="991">
        <v>52</v>
      </c>
      <c r="BO26" s="990" t="s">
        <v>993</v>
      </c>
      <c r="BP26" s="990" t="s">
        <v>993</v>
      </c>
      <c r="BQ26" s="990" t="s">
        <v>993</v>
      </c>
      <c r="BR26" s="991">
        <v>0</v>
      </c>
      <c r="BS26" s="990" t="s">
        <v>993</v>
      </c>
      <c r="BT26" s="991">
        <v>0</v>
      </c>
      <c r="BU26" s="990" t="s">
        <v>993</v>
      </c>
      <c r="BV26" s="991">
        <v>0</v>
      </c>
      <c r="BW26" s="991">
        <v>0</v>
      </c>
      <c r="BX26" s="991">
        <v>0</v>
      </c>
      <c r="BY26" s="990" t="s">
        <v>993</v>
      </c>
      <c r="BZ26" s="991">
        <v>0</v>
      </c>
      <c r="CA26" s="990" t="s">
        <v>993</v>
      </c>
      <c r="CB26" s="991">
        <v>0</v>
      </c>
      <c r="CC26" s="990" t="s">
        <v>993</v>
      </c>
      <c r="CD26" s="991">
        <v>0</v>
      </c>
      <c r="CE26" s="991">
        <v>0</v>
      </c>
      <c r="CF26" s="991">
        <v>0</v>
      </c>
      <c r="CG26" s="990" t="s">
        <v>993</v>
      </c>
      <c r="CH26" s="991">
        <v>0</v>
      </c>
      <c r="CI26" s="990" t="s">
        <v>993</v>
      </c>
      <c r="CJ26" s="991">
        <v>0</v>
      </c>
      <c r="CK26" s="990" t="s">
        <v>993</v>
      </c>
      <c r="CL26" s="991">
        <v>0</v>
      </c>
      <c r="CM26" s="991">
        <v>0</v>
      </c>
      <c r="CN26" s="991">
        <v>0</v>
      </c>
      <c r="CO26" s="991">
        <v>30</v>
      </c>
      <c r="CP26" s="991">
        <v>4.2</v>
      </c>
      <c r="CQ26" s="991">
        <v>2</v>
      </c>
      <c r="CR26" s="991">
        <v>2.6</v>
      </c>
      <c r="CS26" s="991">
        <v>8</v>
      </c>
      <c r="CT26" s="991">
        <v>1.3</v>
      </c>
      <c r="CU26" s="991">
        <v>0</v>
      </c>
      <c r="CV26" s="991">
        <v>0</v>
      </c>
      <c r="CW26" s="991">
        <v>2</v>
      </c>
      <c r="CX26" s="991">
        <v>0</v>
      </c>
      <c r="CY26" s="991">
        <v>2</v>
      </c>
      <c r="CZ26" s="991">
        <v>0</v>
      </c>
      <c r="DA26" s="991">
        <v>1</v>
      </c>
      <c r="DB26" s="991">
        <v>0</v>
      </c>
      <c r="DC26" s="991">
        <v>1</v>
      </c>
      <c r="DD26" s="991">
        <v>0</v>
      </c>
      <c r="DE26" s="991">
        <v>0</v>
      </c>
      <c r="DF26" s="991">
        <v>0</v>
      </c>
      <c r="DG26" s="991">
        <v>1</v>
      </c>
      <c r="DH26" s="991">
        <v>0</v>
      </c>
      <c r="DI26" s="991">
        <v>0</v>
      </c>
      <c r="DJ26" s="991">
        <v>0</v>
      </c>
      <c r="DK26" s="992" t="b">
        <v>0</v>
      </c>
      <c r="DL26" s="990" t="s">
        <v>427</v>
      </c>
      <c r="DM26" s="990" t="s">
        <v>993</v>
      </c>
      <c r="DN26" s="990" t="s">
        <v>993</v>
      </c>
      <c r="DO26" s="990" t="s">
        <v>993</v>
      </c>
      <c r="DP26" s="991">
        <v>22</v>
      </c>
      <c r="DQ26" s="991">
        <v>22</v>
      </c>
      <c r="DR26" s="991">
        <v>0</v>
      </c>
      <c r="DS26" s="991">
        <v>0</v>
      </c>
      <c r="DT26" s="991">
        <v>17557</v>
      </c>
      <c r="DU26" s="991">
        <v>23</v>
      </c>
      <c r="DV26" s="991">
        <v>22</v>
      </c>
      <c r="DW26" s="991">
        <v>0</v>
      </c>
      <c r="DX26" s="991">
        <v>11</v>
      </c>
      <c r="DY26" s="991">
        <v>11</v>
      </c>
      <c r="DZ26" s="991">
        <v>0</v>
      </c>
      <c r="EA26" s="991">
        <v>0</v>
      </c>
      <c r="EB26" s="991">
        <v>0</v>
      </c>
      <c r="EC26" s="991">
        <v>0</v>
      </c>
      <c r="ED26" s="991">
        <v>23</v>
      </c>
      <c r="EE26" s="991">
        <v>0</v>
      </c>
      <c r="EF26" s="991">
        <v>11</v>
      </c>
      <c r="EG26" s="991">
        <v>12</v>
      </c>
      <c r="EH26" s="991">
        <v>0</v>
      </c>
      <c r="EI26" s="991">
        <v>0</v>
      </c>
      <c r="EJ26" s="991">
        <v>0</v>
      </c>
      <c r="EK26" s="991">
        <v>0</v>
      </c>
      <c r="EL26" s="991">
        <v>0</v>
      </c>
      <c r="EM26" s="991">
        <v>0</v>
      </c>
      <c r="EN26" s="991">
        <v>23</v>
      </c>
      <c r="EO26" s="991">
        <v>12</v>
      </c>
      <c r="EP26" s="991">
        <v>0</v>
      </c>
      <c r="EQ26" s="991">
        <v>11</v>
      </c>
      <c r="ER26" s="991">
        <v>0</v>
      </c>
      <c r="ES26" s="991">
        <v>0</v>
      </c>
      <c r="ET26" s="992" t="b">
        <v>0</v>
      </c>
      <c r="EU26" s="992" t="b">
        <v>0</v>
      </c>
      <c r="EV26" s="992" t="b">
        <v>0</v>
      </c>
      <c r="EW26" s="993">
        <v>0</v>
      </c>
      <c r="EX26" s="993">
        <v>0</v>
      </c>
      <c r="EY26" s="993">
        <v>0</v>
      </c>
      <c r="EZ26" s="993">
        <v>0</v>
      </c>
      <c r="FA26" s="993">
        <v>0</v>
      </c>
      <c r="FB26" s="993">
        <v>0</v>
      </c>
      <c r="FC26" s="992" t="b">
        <v>0</v>
      </c>
      <c r="FD26" s="992" t="b">
        <v>0</v>
      </c>
      <c r="FE26" s="992" t="b">
        <v>0</v>
      </c>
      <c r="FF26" s="993">
        <v>0</v>
      </c>
      <c r="FG26" s="993">
        <v>0</v>
      </c>
      <c r="FH26" s="993">
        <v>0</v>
      </c>
      <c r="FI26" s="993">
        <v>0</v>
      </c>
      <c r="FJ26" s="993">
        <v>0</v>
      </c>
      <c r="FK26" s="993">
        <v>0</v>
      </c>
      <c r="FL26" s="992" t="b">
        <v>0</v>
      </c>
      <c r="FM26" s="992" t="b">
        <v>0</v>
      </c>
      <c r="FN26" s="992" t="b">
        <v>0</v>
      </c>
      <c r="FO26" s="993">
        <v>0</v>
      </c>
      <c r="FP26" s="993">
        <v>0</v>
      </c>
      <c r="FQ26" s="993">
        <v>0</v>
      </c>
      <c r="FR26" s="993">
        <v>0</v>
      </c>
      <c r="FS26" s="993">
        <v>0</v>
      </c>
      <c r="FT26" s="993">
        <v>0</v>
      </c>
      <c r="FU26" s="990" t="s">
        <v>993</v>
      </c>
      <c r="FV26" s="993">
        <v>0</v>
      </c>
      <c r="FW26" s="991">
        <v>0</v>
      </c>
      <c r="FX26" s="991">
        <v>23</v>
      </c>
      <c r="FY26" s="991">
        <v>0</v>
      </c>
      <c r="FZ26" s="991">
        <v>0</v>
      </c>
      <c r="GA26" s="991">
        <v>0</v>
      </c>
      <c r="GB26" s="991">
        <v>0</v>
      </c>
      <c r="GC26" s="991">
        <v>0</v>
      </c>
      <c r="GD26" s="991">
        <v>0</v>
      </c>
      <c r="GE26" s="991">
        <v>0</v>
      </c>
      <c r="GF26" s="991">
        <v>0</v>
      </c>
      <c r="GG26" s="991">
        <v>0</v>
      </c>
      <c r="GH26" s="991">
        <v>0</v>
      </c>
      <c r="GI26" s="991">
        <v>0</v>
      </c>
      <c r="GJ26" s="991">
        <v>0</v>
      </c>
      <c r="GK26" s="991">
        <v>0</v>
      </c>
      <c r="GL26" s="991">
        <v>0</v>
      </c>
      <c r="GM26" s="991">
        <v>0</v>
      </c>
      <c r="GN26" s="991">
        <v>0</v>
      </c>
      <c r="GO26" s="992" t="b">
        <v>0</v>
      </c>
      <c r="GP26" s="990" t="s">
        <v>993</v>
      </c>
      <c r="GQ26" s="990" t="s">
        <v>993</v>
      </c>
      <c r="GR26" s="990" t="s">
        <v>993</v>
      </c>
      <c r="GS26" s="990" t="s">
        <v>993</v>
      </c>
      <c r="GT26" s="992"/>
      <c r="GU26" s="986"/>
    </row>
    <row r="27" spans="1:203" hidden="1">
      <c r="A27" s="985"/>
      <c r="B27" s="1315" t="s">
        <v>316</v>
      </c>
      <c r="C27" s="1315"/>
      <c r="D27" s="990" t="s">
        <v>1023</v>
      </c>
      <c r="E27" s="990" t="s">
        <v>0</v>
      </c>
      <c r="F27" s="990" t="s">
        <v>437</v>
      </c>
      <c r="G27" s="990" t="s">
        <v>986</v>
      </c>
      <c r="H27" s="990" t="s">
        <v>987</v>
      </c>
      <c r="I27" s="990" t="s">
        <v>988</v>
      </c>
      <c r="J27" s="990" t="s">
        <v>989</v>
      </c>
      <c r="K27" s="990" t="s">
        <v>990</v>
      </c>
      <c r="L27" s="991">
        <v>1</v>
      </c>
      <c r="M27" s="990" t="s">
        <v>0</v>
      </c>
      <c r="N27" s="990" t="s">
        <v>996</v>
      </c>
      <c r="O27" s="990" t="s">
        <v>317</v>
      </c>
      <c r="P27" s="990" t="s">
        <v>1024</v>
      </c>
      <c r="Q27" s="990" t="s">
        <v>293</v>
      </c>
      <c r="R27" s="990" t="s">
        <v>293</v>
      </c>
      <c r="S27" s="992" t="b">
        <v>1</v>
      </c>
      <c r="T27" s="991">
        <v>4</v>
      </c>
      <c r="U27" s="992" t="b">
        <v>0</v>
      </c>
      <c r="V27" s="991">
        <v>0</v>
      </c>
      <c r="W27" s="992" t="b">
        <v>0</v>
      </c>
      <c r="X27" s="992" t="b">
        <v>0</v>
      </c>
      <c r="Y27" s="990" t="s">
        <v>293</v>
      </c>
      <c r="Z27" s="990" t="b">
        <f>R27=Y27</f>
        <v>1</v>
      </c>
      <c r="AA27" s="990" t="s">
        <v>993</v>
      </c>
      <c r="AB27" s="992" t="b">
        <v>0</v>
      </c>
      <c r="AC27" s="990" t="s">
        <v>993</v>
      </c>
      <c r="AD27" s="990" t="s">
        <v>993</v>
      </c>
      <c r="AE27" s="990" t="s">
        <v>993</v>
      </c>
      <c r="AF27" s="1078">
        <v>31</v>
      </c>
      <c r="AG27" s="1077">
        <f t="shared" si="0"/>
        <v>32</v>
      </c>
      <c r="AH27" s="1077">
        <f t="shared" si="0"/>
        <v>15</v>
      </c>
      <c r="AI27" s="1077">
        <v>31</v>
      </c>
      <c r="AJ27" s="183">
        <f>AF27-AI27</f>
        <v>0</v>
      </c>
      <c r="AK27" s="991">
        <v>42</v>
      </c>
      <c r="AL27" s="991">
        <v>32</v>
      </c>
      <c r="AM27" s="991">
        <v>15</v>
      </c>
      <c r="AN27" s="991">
        <v>42</v>
      </c>
      <c r="AO27" s="991">
        <v>0</v>
      </c>
      <c r="AP27" s="991">
        <v>0</v>
      </c>
      <c r="AQ27" s="991">
        <v>0</v>
      </c>
      <c r="AR27" s="991">
        <v>0</v>
      </c>
      <c r="AS27" s="991">
        <v>0</v>
      </c>
      <c r="AT27" s="991">
        <v>0</v>
      </c>
      <c r="AU27" s="991">
        <v>0</v>
      </c>
      <c r="AV27" s="991">
        <v>0</v>
      </c>
      <c r="AW27" s="991">
        <v>0</v>
      </c>
      <c r="AX27" s="991">
        <v>0</v>
      </c>
      <c r="AY27" s="991">
        <v>0</v>
      </c>
      <c r="AZ27" s="991">
        <v>0</v>
      </c>
      <c r="BA27" s="991">
        <v>0</v>
      </c>
      <c r="BB27" s="991">
        <v>0</v>
      </c>
      <c r="BC27" s="991">
        <v>0</v>
      </c>
      <c r="BD27" s="991">
        <v>0</v>
      </c>
      <c r="BE27" s="992" t="b">
        <v>0</v>
      </c>
      <c r="BF27" s="992"/>
      <c r="BG27" s="990" t="s">
        <v>417</v>
      </c>
      <c r="BH27" s="991">
        <v>42</v>
      </c>
      <c r="BI27" s="990" t="s">
        <v>1330</v>
      </c>
      <c r="BJ27" s="991">
        <v>31</v>
      </c>
      <c r="BK27" s="990" t="s">
        <v>993</v>
      </c>
      <c r="BL27" s="991">
        <v>0</v>
      </c>
      <c r="BM27" s="991">
        <v>0</v>
      </c>
      <c r="BN27" s="991">
        <v>0</v>
      </c>
      <c r="BO27" s="990" t="s">
        <v>993</v>
      </c>
      <c r="BP27" s="990" t="s">
        <v>993</v>
      </c>
      <c r="BQ27" s="990" t="s">
        <v>993</v>
      </c>
      <c r="BR27" s="991">
        <v>0</v>
      </c>
      <c r="BS27" s="990" t="s">
        <v>993</v>
      </c>
      <c r="BT27" s="991">
        <v>0</v>
      </c>
      <c r="BU27" s="990" t="s">
        <v>993</v>
      </c>
      <c r="BV27" s="991">
        <v>0</v>
      </c>
      <c r="BW27" s="991">
        <v>0</v>
      </c>
      <c r="BX27" s="991">
        <v>0</v>
      </c>
      <c r="BY27" s="990" t="s">
        <v>993</v>
      </c>
      <c r="BZ27" s="991">
        <v>0</v>
      </c>
      <c r="CA27" s="990" t="s">
        <v>993</v>
      </c>
      <c r="CB27" s="991">
        <v>0</v>
      </c>
      <c r="CC27" s="990" t="s">
        <v>993</v>
      </c>
      <c r="CD27" s="991">
        <v>0</v>
      </c>
      <c r="CE27" s="991">
        <v>0</v>
      </c>
      <c r="CF27" s="991">
        <v>0</v>
      </c>
      <c r="CG27" s="990" t="s">
        <v>993</v>
      </c>
      <c r="CH27" s="991">
        <v>0</v>
      </c>
      <c r="CI27" s="990" t="s">
        <v>993</v>
      </c>
      <c r="CJ27" s="991">
        <v>0</v>
      </c>
      <c r="CK27" s="990" t="s">
        <v>993</v>
      </c>
      <c r="CL27" s="991">
        <v>0</v>
      </c>
      <c r="CM27" s="991">
        <v>0</v>
      </c>
      <c r="CN27" s="991">
        <v>0</v>
      </c>
      <c r="CO27" s="991">
        <v>6</v>
      </c>
      <c r="CP27" s="991">
        <v>2.2999999999999998</v>
      </c>
      <c r="CQ27" s="991">
        <v>7</v>
      </c>
      <c r="CR27" s="991">
        <v>0.8</v>
      </c>
      <c r="CS27" s="991">
        <v>2</v>
      </c>
      <c r="CT27" s="991">
        <v>0.4</v>
      </c>
      <c r="CU27" s="991">
        <v>0</v>
      </c>
      <c r="CV27" s="991">
        <v>0</v>
      </c>
      <c r="CW27" s="991">
        <v>0</v>
      </c>
      <c r="CX27" s="991">
        <v>0</v>
      </c>
      <c r="CY27" s="991">
        <v>1</v>
      </c>
      <c r="CZ27" s="991">
        <v>0</v>
      </c>
      <c r="DA27" s="991">
        <v>0</v>
      </c>
      <c r="DB27" s="991">
        <v>0</v>
      </c>
      <c r="DC27" s="991">
        <v>0</v>
      </c>
      <c r="DD27" s="991">
        <v>0</v>
      </c>
      <c r="DE27" s="991">
        <v>0</v>
      </c>
      <c r="DF27" s="991">
        <v>0</v>
      </c>
      <c r="DG27" s="991">
        <v>0</v>
      </c>
      <c r="DH27" s="991">
        <v>0</v>
      </c>
      <c r="DI27" s="991">
        <v>0</v>
      </c>
      <c r="DJ27" s="991">
        <v>0</v>
      </c>
      <c r="DK27" s="992" t="b">
        <v>0</v>
      </c>
      <c r="DL27" s="990" t="s">
        <v>999</v>
      </c>
      <c r="DM27" s="990" t="s">
        <v>290</v>
      </c>
      <c r="DN27" s="990" t="s">
        <v>293</v>
      </c>
      <c r="DO27" s="990" t="s">
        <v>296</v>
      </c>
      <c r="DP27" s="991">
        <v>291</v>
      </c>
      <c r="DQ27" s="991">
        <v>155</v>
      </c>
      <c r="DR27" s="991">
        <v>125</v>
      </c>
      <c r="DS27" s="991">
        <v>11</v>
      </c>
      <c r="DT27" s="991">
        <v>181</v>
      </c>
      <c r="DU27" s="991">
        <v>292</v>
      </c>
      <c r="DV27" s="991">
        <v>291</v>
      </c>
      <c r="DW27" s="991">
        <v>45</v>
      </c>
      <c r="DX27" s="991">
        <v>146</v>
      </c>
      <c r="DY27" s="991">
        <v>59</v>
      </c>
      <c r="DZ27" s="991">
        <v>39</v>
      </c>
      <c r="EA27" s="991">
        <v>0</v>
      </c>
      <c r="EB27" s="991">
        <v>0</v>
      </c>
      <c r="EC27" s="991">
        <v>2</v>
      </c>
      <c r="ED27" s="991">
        <v>292</v>
      </c>
      <c r="EE27" s="991">
        <v>45</v>
      </c>
      <c r="EF27" s="991">
        <v>137</v>
      </c>
      <c r="EG27" s="991">
        <v>11</v>
      </c>
      <c r="EH27" s="991">
        <v>9</v>
      </c>
      <c r="EI27" s="991">
        <v>23</v>
      </c>
      <c r="EJ27" s="991">
        <v>0</v>
      </c>
      <c r="EK27" s="991">
        <v>14</v>
      </c>
      <c r="EL27" s="991">
        <v>53</v>
      </c>
      <c r="EM27" s="991">
        <v>0</v>
      </c>
      <c r="EN27" s="991">
        <v>247</v>
      </c>
      <c r="EO27" s="991">
        <v>223</v>
      </c>
      <c r="EP27" s="991">
        <v>5</v>
      </c>
      <c r="EQ27" s="991">
        <v>16</v>
      </c>
      <c r="ER27" s="991">
        <v>3</v>
      </c>
      <c r="ES27" s="991">
        <v>0</v>
      </c>
      <c r="ET27" s="992" t="b">
        <v>0</v>
      </c>
      <c r="EU27" s="992" t="b">
        <v>0</v>
      </c>
      <c r="EV27" s="992" t="b">
        <v>1</v>
      </c>
      <c r="EW27" s="993">
        <v>0</v>
      </c>
      <c r="EX27" s="993">
        <v>0</v>
      </c>
      <c r="EY27" s="993">
        <v>0</v>
      </c>
      <c r="EZ27" s="993">
        <v>0</v>
      </c>
      <c r="FA27" s="993">
        <v>0</v>
      </c>
      <c r="FB27" s="993">
        <v>0</v>
      </c>
      <c r="FC27" s="992" t="b">
        <v>0</v>
      </c>
      <c r="FD27" s="992" t="b">
        <v>0</v>
      </c>
      <c r="FE27" s="992" t="b">
        <v>0</v>
      </c>
      <c r="FF27" s="993">
        <v>0.23499999999999999</v>
      </c>
      <c r="FG27" s="993">
        <v>4.2000000000000003E-2</v>
      </c>
      <c r="FH27" s="993">
        <v>0.04</v>
      </c>
      <c r="FI27" s="993">
        <v>1.8000000000000002E-2</v>
      </c>
      <c r="FJ27" s="993">
        <v>0</v>
      </c>
      <c r="FK27" s="993">
        <v>4.5999999999999999E-2</v>
      </c>
      <c r="FL27" s="992" t="b">
        <v>0</v>
      </c>
      <c r="FM27" s="992" t="b">
        <v>0</v>
      </c>
      <c r="FN27" s="992" t="b">
        <v>1</v>
      </c>
      <c r="FO27" s="993">
        <v>0</v>
      </c>
      <c r="FP27" s="993">
        <v>0</v>
      </c>
      <c r="FQ27" s="993">
        <v>0</v>
      </c>
      <c r="FR27" s="993">
        <v>0</v>
      </c>
      <c r="FS27" s="993">
        <v>0</v>
      </c>
      <c r="FT27" s="993">
        <v>0</v>
      </c>
      <c r="FU27" s="990" t="s">
        <v>993</v>
      </c>
      <c r="FV27" s="993">
        <v>0</v>
      </c>
      <c r="FW27" s="991">
        <v>0</v>
      </c>
      <c r="FX27" s="991">
        <v>247</v>
      </c>
      <c r="FY27" s="991">
        <v>0</v>
      </c>
      <c r="FZ27" s="991">
        <v>0</v>
      </c>
      <c r="GA27" s="991">
        <v>0</v>
      </c>
      <c r="GB27" s="991">
        <v>0</v>
      </c>
      <c r="GC27" s="991">
        <v>0</v>
      </c>
      <c r="GD27" s="991">
        <v>0</v>
      </c>
      <c r="GE27" s="991">
        <v>0</v>
      </c>
      <c r="GF27" s="991">
        <v>0</v>
      </c>
      <c r="GG27" s="991">
        <v>0</v>
      </c>
      <c r="GH27" s="991">
        <v>0</v>
      </c>
      <c r="GI27" s="991">
        <v>0</v>
      </c>
      <c r="GJ27" s="991">
        <v>0</v>
      </c>
      <c r="GK27" s="991">
        <v>0</v>
      </c>
      <c r="GL27" s="991">
        <v>0</v>
      </c>
      <c r="GM27" s="991">
        <v>0</v>
      </c>
      <c r="GN27" s="991">
        <v>0</v>
      </c>
      <c r="GO27" s="992" t="b">
        <v>0</v>
      </c>
      <c r="GP27" s="990" t="s">
        <v>993</v>
      </c>
      <c r="GQ27" s="990" t="s">
        <v>993</v>
      </c>
      <c r="GR27" s="990" t="s">
        <v>993</v>
      </c>
      <c r="GS27" s="990" t="s">
        <v>993</v>
      </c>
      <c r="GT27" s="992"/>
      <c r="GU27" s="986"/>
    </row>
    <row r="28" spans="1:203" s="1074" customFormat="1" hidden="1">
      <c r="A28" s="1068"/>
      <c r="B28" s="1317" t="s">
        <v>316</v>
      </c>
      <c r="C28" s="1317"/>
      <c r="D28" s="1069" t="s">
        <v>1023</v>
      </c>
      <c r="E28" s="1069" t="s">
        <v>0</v>
      </c>
      <c r="F28" s="1069" t="s">
        <v>437</v>
      </c>
      <c r="G28" s="1069" t="s">
        <v>986</v>
      </c>
      <c r="H28" s="1069" t="s">
        <v>987</v>
      </c>
      <c r="I28" s="1069" t="s">
        <v>988</v>
      </c>
      <c r="J28" s="1069" t="s">
        <v>989</v>
      </c>
      <c r="K28" s="1069" t="s">
        <v>990</v>
      </c>
      <c r="L28" s="1070">
        <v>1</v>
      </c>
      <c r="M28" s="1069" t="s">
        <v>0</v>
      </c>
      <c r="N28" s="1069" t="s">
        <v>996</v>
      </c>
      <c r="O28" s="1069" t="s">
        <v>2809</v>
      </c>
      <c r="P28" s="1069" t="s">
        <v>1024</v>
      </c>
      <c r="Q28" s="1069" t="s">
        <v>293</v>
      </c>
      <c r="R28" s="1069">
        <v>2</v>
      </c>
      <c r="S28" s="1071"/>
      <c r="T28" s="1070"/>
      <c r="U28" s="1071"/>
      <c r="V28" s="1070"/>
      <c r="W28" s="1071"/>
      <c r="X28" s="1071"/>
      <c r="Y28" s="1069">
        <v>2</v>
      </c>
      <c r="Z28" s="990" t="b">
        <f>R28=Y28</f>
        <v>1</v>
      </c>
      <c r="AA28" s="1069"/>
      <c r="AB28" s="1071"/>
      <c r="AC28" s="1069"/>
      <c r="AD28" s="1069"/>
      <c r="AE28" s="1069"/>
      <c r="AF28" s="1078">
        <v>11</v>
      </c>
      <c r="AG28" s="1078"/>
      <c r="AH28" s="1078"/>
      <c r="AI28" s="1078">
        <v>11</v>
      </c>
      <c r="AJ28" s="510">
        <f>AF28-AI28</f>
        <v>0</v>
      </c>
      <c r="AK28" s="1070"/>
      <c r="AL28" s="1070"/>
      <c r="AM28" s="1070"/>
      <c r="AN28" s="1070"/>
      <c r="AO28" s="1070"/>
      <c r="AP28" s="1070"/>
      <c r="AQ28" s="1070"/>
      <c r="AR28" s="1070"/>
      <c r="AS28" s="1070"/>
      <c r="AT28" s="1070"/>
      <c r="AU28" s="1070"/>
      <c r="AV28" s="1070"/>
      <c r="AW28" s="1070"/>
      <c r="AX28" s="1070"/>
      <c r="AY28" s="1070"/>
      <c r="AZ28" s="1070"/>
      <c r="BA28" s="1070"/>
      <c r="BB28" s="1070"/>
      <c r="BC28" s="1070"/>
      <c r="BD28" s="1070"/>
      <c r="BE28" s="1071"/>
      <c r="BF28" s="1071"/>
      <c r="BG28" s="1069" t="s">
        <v>417</v>
      </c>
      <c r="BH28" s="1070">
        <v>42</v>
      </c>
      <c r="BI28" s="1069" t="s">
        <v>1330</v>
      </c>
      <c r="BJ28" s="1070">
        <v>31</v>
      </c>
      <c r="BK28" s="1069" t="s">
        <v>993</v>
      </c>
      <c r="BL28" s="1070">
        <v>0</v>
      </c>
      <c r="BM28" s="1070">
        <v>0</v>
      </c>
      <c r="BN28" s="1070">
        <v>0</v>
      </c>
      <c r="BO28" s="1069" t="s">
        <v>993</v>
      </c>
      <c r="BP28" s="1069" t="s">
        <v>993</v>
      </c>
      <c r="BQ28" s="1069" t="s">
        <v>993</v>
      </c>
      <c r="BR28" s="1070">
        <v>0</v>
      </c>
      <c r="BS28" s="1069" t="s">
        <v>993</v>
      </c>
      <c r="BT28" s="1070">
        <v>0</v>
      </c>
      <c r="BU28" s="1069" t="s">
        <v>993</v>
      </c>
      <c r="BV28" s="1070">
        <v>0</v>
      </c>
      <c r="BW28" s="1070">
        <v>0</v>
      </c>
      <c r="BX28" s="1070">
        <v>0</v>
      </c>
      <c r="BY28" s="1069" t="s">
        <v>993</v>
      </c>
      <c r="BZ28" s="1070">
        <v>0</v>
      </c>
      <c r="CA28" s="1069" t="s">
        <v>993</v>
      </c>
      <c r="CB28" s="1070">
        <v>0</v>
      </c>
      <c r="CC28" s="1069" t="s">
        <v>993</v>
      </c>
      <c r="CD28" s="1070">
        <v>0</v>
      </c>
      <c r="CE28" s="1070">
        <v>0</v>
      </c>
      <c r="CF28" s="1070">
        <v>0</v>
      </c>
      <c r="CG28" s="1069" t="s">
        <v>993</v>
      </c>
      <c r="CH28" s="1070">
        <v>0</v>
      </c>
      <c r="CI28" s="1069" t="s">
        <v>993</v>
      </c>
      <c r="CJ28" s="1070">
        <v>0</v>
      </c>
      <c r="CK28" s="1069" t="s">
        <v>993</v>
      </c>
      <c r="CL28" s="1070">
        <v>0</v>
      </c>
      <c r="CM28" s="1070">
        <v>0</v>
      </c>
      <c r="CN28" s="1070">
        <v>0</v>
      </c>
      <c r="CO28" s="1070">
        <v>6</v>
      </c>
      <c r="CP28" s="1070">
        <v>2.2999999999999998</v>
      </c>
      <c r="CQ28" s="1070">
        <v>7</v>
      </c>
      <c r="CR28" s="1070">
        <v>0.8</v>
      </c>
      <c r="CS28" s="1070">
        <v>2</v>
      </c>
      <c r="CT28" s="1070">
        <v>0.4</v>
      </c>
      <c r="CU28" s="1070">
        <v>0</v>
      </c>
      <c r="CV28" s="1070">
        <v>0</v>
      </c>
      <c r="CW28" s="1070">
        <v>0</v>
      </c>
      <c r="CX28" s="1070">
        <v>0</v>
      </c>
      <c r="CY28" s="1070">
        <v>1</v>
      </c>
      <c r="CZ28" s="1070">
        <v>0</v>
      </c>
      <c r="DA28" s="1070">
        <v>0</v>
      </c>
      <c r="DB28" s="1070">
        <v>0</v>
      </c>
      <c r="DC28" s="1070">
        <v>0</v>
      </c>
      <c r="DD28" s="1070">
        <v>0</v>
      </c>
      <c r="DE28" s="1070">
        <v>0</v>
      </c>
      <c r="DF28" s="1070">
        <v>0</v>
      </c>
      <c r="DG28" s="1070">
        <v>0</v>
      </c>
      <c r="DH28" s="1070">
        <v>0</v>
      </c>
      <c r="DI28" s="1070">
        <v>0</v>
      </c>
      <c r="DJ28" s="1070">
        <v>0</v>
      </c>
      <c r="DK28" s="1071" t="b">
        <v>0</v>
      </c>
      <c r="DL28" s="1069" t="s">
        <v>999</v>
      </c>
      <c r="DM28" s="1069" t="s">
        <v>290</v>
      </c>
      <c r="DN28" s="1069" t="s">
        <v>293</v>
      </c>
      <c r="DO28" s="1069" t="s">
        <v>296</v>
      </c>
      <c r="DP28" s="1070">
        <v>291</v>
      </c>
      <c r="DQ28" s="1070">
        <v>155</v>
      </c>
      <c r="DR28" s="1070">
        <v>125</v>
      </c>
      <c r="DS28" s="1070">
        <v>11</v>
      </c>
      <c r="DT28" s="1070">
        <v>181</v>
      </c>
      <c r="DU28" s="1070">
        <v>292</v>
      </c>
      <c r="DV28" s="1070">
        <v>291</v>
      </c>
      <c r="DW28" s="1070">
        <v>45</v>
      </c>
      <c r="DX28" s="1070">
        <v>146</v>
      </c>
      <c r="DY28" s="1070">
        <v>59</v>
      </c>
      <c r="DZ28" s="1070">
        <v>39</v>
      </c>
      <c r="EA28" s="1070">
        <v>0</v>
      </c>
      <c r="EB28" s="1070">
        <v>0</v>
      </c>
      <c r="EC28" s="1070">
        <v>2</v>
      </c>
      <c r="ED28" s="1070">
        <v>292</v>
      </c>
      <c r="EE28" s="1070">
        <v>45</v>
      </c>
      <c r="EF28" s="1070">
        <v>137</v>
      </c>
      <c r="EG28" s="1070">
        <v>11</v>
      </c>
      <c r="EH28" s="1070">
        <v>9</v>
      </c>
      <c r="EI28" s="1070">
        <v>23</v>
      </c>
      <c r="EJ28" s="1070">
        <v>0</v>
      </c>
      <c r="EK28" s="1070">
        <v>14</v>
      </c>
      <c r="EL28" s="1070">
        <v>53</v>
      </c>
      <c r="EM28" s="1070">
        <v>0</v>
      </c>
      <c r="EN28" s="1070">
        <v>247</v>
      </c>
      <c r="EO28" s="1070">
        <v>223</v>
      </c>
      <c r="EP28" s="1070">
        <v>5</v>
      </c>
      <c r="EQ28" s="1070">
        <v>16</v>
      </c>
      <c r="ER28" s="1070">
        <v>3</v>
      </c>
      <c r="ES28" s="1070">
        <v>0</v>
      </c>
      <c r="ET28" s="1071" t="b">
        <v>0</v>
      </c>
      <c r="EU28" s="1071" t="b">
        <v>0</v>
      </c>
      <c r="EV28" s="1071" t="b">
        <v>1</v>
      </c>
      <c r="EW28" s="1072">
        <v>0</v>
      </c>
      <c r="EX28" s="1072">
        <v>0</v>
      </c>
      <c r="EY28" s="1072">
        <v>0</v>
      </c>
      <c r="EZ28" s="1072">
        <v>0</v>
      </c>
      <c r="FA28" s="1072">
        <v>0</v>
      </c>
      <c r="FB28" s="1072">
        <v>0</v>
      </c>
      <c r="FC28" s="1071" t="b">
        <v>0</v>
      </c>
      <c r="FD28" s="1071" t="b">
        <v>0</v>
      </c>
      <c r="FE28" s="1071" t="b">
        <v>0</v>
      </c>
      <c r="FF28" s="1072">
        <v>0.23499999999999999</v>
      </c>
      <c r="FG28" s="1072">
        <v>4.2000000000000003E-2</v>
      </c>
      <c r="FH28" s="1072">
        <v>0.04</v>
      </c>
      <c r="FI28" s="1072">
        <v>1.8000000000000002E-2</v>
      </c>
      <c r="FJ28" s="1072">
        <v>0</v>
      </c>
      <c r="FK28" s="1072">
        <v>4.5999999999999999E-2</v>
      </c>
      <c r="FL28" s="1071" t="b">
        <v>0</v>
      </c>
      <c r="FM28" s="1071" t="b">
        <v>0</v>
      </c>
      <c r="FN28" s="1071" t="b">
        <v>1</v>
      </c>
      <c r="FO28" s="1072">
        <v>0</v>
      </c>
      <c r="FP28" s="1072">
        <v>0</v>
      </c>
      <c r="FQ28" s="1072">
        <v>0</v>
      </c>
      <c r="FR28" s="1072">
        <v>0</v>
      </c>
      <c r="FS28" s="1072">
        <v>0</v>
      </c>
      <c r="FT28" s="1072">
        <v>0</v>
      </c>
      <c r="FU28" s="1069" t="s">
        <v>993</v>
      </c>
      <c r="FV28" s="1072">
        <v>0</v>
      </c>
      <c r="FW28" s="1070">
        <v>0</v>
      </c>
      <c r="FX28" s="1070">
        <v>247</v>
      </c>
      <c r="FY28" s="1070">
        <v>0</v>
      </c>
      <c r="FZ28" s="1070">
        <v>0</v>
      </c>
      <c r="GA28" s="1070">
        <v>0</v>
      </c>
      <c r="GB28" s="1070">
        <v>0</v>
      </c>
      <c r="GC28" s="1070">
        <v>0</v>
      </c>
      <c r="GD28" s="1070">
        <v>0</v>
      </c>
      <c r="GE28" s="1070">
        <v>0</v>
      </c>
      <c r="GF28" s="1070">
        <v>0</v>
      </c>
      <c r="GG28" s="1070">
        <v>0</v>
      </c>
      <c r="GH28" s="1070">
        <v>0</v>
      </c>
      <c r="GI28" s="1070">
        <v>0</v>
      </c>
      <c r="GJ28" s="1070">
        <v>0</v>
      </c>
      <c r="GK28" s="1070">
        <v>0</v>
      </c>
      <c r="GL28" s="1070">
        <v>0</v>
      </c>
      <c r="GM28" s="1070">
        <v>0</v>
      </c>
      <c r="GN28" s="1070">
        <v>0</v>
      </c>
      <c r="GO28" s="1071" t="b">
        <v>0</v>
      </c>
      <c r="GP28" s="1069" t="s">
        <v>993</v>
      </c>
      <c r="GQ28" s="1069" t="s">
        <v>993</v>
      </c>
      <c r="GR28" s="1069" t="s">
        <v>993</v>
      </c>
      <c r="GS28" s="1069" t="s">
        <v>993</v>
      </c>
      <c r="GT28" s="1071"/>
      <c r="GU28" s="1073"/>
    </row>
    <row r="29" spans="1:203" hidden="1">
      <c r="A29" s="985"/>
      <c r="B29" s="1315" t="s">
        <v>320</v>
      </c>
      <c r="C29" s="1315"/>
      <c r="D29" s="990" t="s">
        <v>1025</v>
      </c>
      <c r="E29" s="990" t="s">
        <v>1026</v>
      </c>
      <c r="F29" s="990" t="s">
        <v>437</v>
      </c>
      <c r="G29" s="990" t="s">
        <v>986</v>
      </c>
      <c r="H29" s="990" t="s">
        <v>987</v>
      </c>
      <c r="I29" s="990" t="s">
        <v>988</v>
      </c>
      <c r="J29" s="990" t="s">
        <v>989</v>
      </c>
      <c r="K29" s="990" t="s">
        <v>990</v>
      </c>
      <c r="L29" s="991">
        <v>4</v>
      </c>
      <c r="M29" s="990" t="s">
        <v>1026</v>
      </c>
      <c r="N29" s="990" t="s">
        <v>1030</v>
      </c>
      <c r="O29" s="990" t="s">
        <v>354</v>
      </c>
      <c r="P29" s="990" t="s">
        <v>1027</v>
      </c>
      <c r="Q29" s="990" t="s">
        <v>290</v>
      </c>
      <c r="R29" s="990" t="s">
        <v>293</v>
      </c>
      <c r="S29" s="992" t="b">
        <v>0</v>
      </c>
      <c r="T29" s="991">
        <v>0</v>
      </c>
      <c r="U29" s="992" t="b">
        <v>0</v>
      </c>
      <c r="V29" s="991">
        <v>0</v>
      </c>
      <c r="W29" s="992" t="b">
        <v>1</v>
      </c>
      <c r="X29" s="992" t="b">
        <v>1</v>
      </c>
      <c r="Y29" s="990" t="s">
        <v>293</v>
      </c>
      <c r="Z29" s="990" t="b">
        <f t="shared" ref="Z29" si="3">R29=Y29</f>
        <v>1</v>
      </c>
      <c r="AA29" s="990" t="s">
        <v>993</v>
      </c>
      <c r="AB29" s="992" t="b">
        <v>0</v>
      </c>
      <c r="AC29" s="990" t="s">
        <v>993</v>
      </c>
      <c r="AD29" s="990" t="s">
        <v>993</v>
      </c>
      <c r="AE29" s="990" t="s">
        <v>993</v>
      </c>
      <c r="AF29" s="1077">
        <f t="shared" si="0"/>
        <v>54</v>
      </c>
      <c r="AG29" s="1077">
        <f t="shared" si="0"/>
        <v>52</v>
      </c>
      <c r="AH29" s="1077">
        <f t="shared" si="0"/>
        <v>16</v>
      </c>
      <c r="AI29" s="1077">
        <f t="shared" si="0"/>
        <v>54</v>
      </c>
      <c r="AJ29" s="183">
        <f t="shared" si="1"/>
        <v>0</v>
      </c>
      <c r="AK29" s="991">
        <v>54</v>
      </c>
      <c r="AL29" s="991">
        <v>52</v>
      </c>
      <c r="AM29" s="991">
        <v>16</v>
      </c>
      <c r="AN29" s="991">
        <v>54</v>
      </c>
      <c r="AO29" s="991">
        <v>0</v>
      </c>
      <c r="AP29" s="991">
        <v>0</v>
      </c>
      <c r="AQ29" s="991">
        <v>0</v>
      </c>
      <c r="AR29" s="991">
        <v>0</v>
      </c>
      <c r="AS29" s="991">
        <v>0</v>
      </c>
      <c r="AT29" s="991">
        <v>0</v>
      </c>
      <c r="AU29" s="991">
        <v>0</v>
      </c>
      <c r="AV29" s="991">
        <v>0</v>
      </c>
      <c r="AW29" s="991">
        <v>0</v>
      </c>
      <c r="AX29" s="991">
        <v>0</v>
      </c>
      <c r="AY29" s="991">
        <v>0</v>
      </c>
      <c r="AZ29" s="991">
        <v>0</v>
      </c>
      <c r="BA29" s="991">
        <v>0</v>
      </c>
      <c r="BB29" s="991">
        <v>0</v>
      </c>
      <c r="BC29" s="991">
        <v>0</v>
      </c>
      <c r="BD29" s="991">
        <v>0</v>
      </c>
      <c r="BE29" s="992" t="b">
        <v>0</v>
      </c>
      <c r="BF29" s="992"/>
      <c r="BG29" s="990" t="s">
        <v>1059</v>
      </c>
      <c r="BH29" s="991">
        <v>54</v>
      </c>
      <c r="BI29" s="990" t="s">
        <v>993</v>
      </c>
      <c r="BJ29" s="991">
        <v>0</v>
      </c>
      <c r="BK29" s="990" t="s">
        <v>993</v>
      </c>
      <c r="BL29" s="991">
        <v>0</v>
      </c>
      <c r="BM29" s="991">
        <v>0</v>
      </c>
      <c r="BN29" s="991">
        <v>0</v>
      </c>
      <c r="BO29" s="990" t="s">
        <v>993</v>
      </c>
      <c r="BP29" s="990" t="s">
        <v>993</v>
      </c>
      <c r="BQ29" s="990" t="s">
        <v>993</v>
      </c>
      <c r="BR29" s="991">
        <v>0</v>
      </c>
      <c r="BS29" s="990" t="s">
        <v>993</v>
      </c>
      <c r="BT29" s="991">
        <v>0</v>
      </c>
      <c r="BU29" s="990" t="s">
        <v>993</v>
      </c>
      <c r="BV29" s="991">
        <v>0</v>
      </c>
      <c r="BW29" s="991">
        <v>0</v>
      </c>
      <c r="BX29" s="991">
        <v>0</v>
      </c>
      <c r="BY29" s="990" t="s">
        <v>993</v>
      </c>
      <c r="BZ29" s="991">
        <v>0</v>
      </c>
      <c r="CA29" s="990" t="s">
        <v>993</v>
      </c>
      <c r="CB29" s="991">
        <v>0</v>
      </c>
      <c r="CC29" s="990" t="s">
        <v>993</v>
      </c>
      <c r="CD29" s="991">
        <v>0</v>
      </c>
      <c r="CE29" s="991">
        <v>0</v>
      </c>
      <c r="CF29" s="991">
        <v>0</v>
      </c>
      <c r="CG29" s="990" t="s">
        <v>993</v>
      </c>
      <c r="CH29" s="991">
        <v>0</v>
      </c>
      <c r="CI29" s="990" t="s">
        <v>993</v>
      </c>
      <c r="CJ29" s="991">
        <v>0</v>
      </c>
      <c r="CK29" s="990" t="s">
        <v>993</v>
      </c>
      <c r="CL29" s="991">
        <v>0</v>
      </c>
      <c r="CM29" s="991">
        <v>0</v>
      </c>
      <c r="CN29" s="991">
        <v>0</v>
      </c>
      <c r="CO29" s="991">
        <v>21</v>
      </c>
      <c r="CP29" s="991">
        <v>0.8</v>
      </c>
      <c r="CQ29" s="991">
        <v>2</v>
      </c>
      <c r="CR29" s="991">
        <v>0</v>
      </c>
      <c r="CS29" s="991">
        <v>1</v>
      </c>
      <c r="CT29" s="991">
        <v>1.6</v>
      </c>
      <c r="CU29" s="991">
        <v>0</v>
      </c>
      <c r="CV29" s="991">
        <v>0</v>
      </c>
      <c r="CW29" s="991">
        <v>10</v>
      </c>
      <c r="CX29" s="991">
        <v>0</v>
      </c>
      <c r="CY29" s="991">
        <v>1</v>
      </c>
      <c r="CZ29" s="991">
        <v>0</v>
      </c>
      <c r="DA29" s="991">
        <v>0</v>
      </c>
      <c r="DB29" s="991">
        <v>0</v>
      </c>
      <c r="DC29" s="991">
        <v>0</v>
      </c>
      <c r="DD29" s="991">
        <v>0</v>
      </c>
      <c r="DE29" s="991">
        <v>0</v>
      </c>
      <c r="DF29" s="991">
        <v>0</v>
      </c>
      <c r="DG29" s="991">
        <v>0</v>
      </c>
      <c r="DH29" s="991">
        <v>0</v>
      </c>
      <c r="DI29" s="991">
        <v>0</v>
      </c>
      <c r="DJ29" s="991">
        <v>0</v>
      </c>
      <c r="DK29" s="992" t="b">
        <v>0</v>
      </c>
      <c r="DL29" s="990" t="s">
        <v>999</v>
      </c>
      <c r="DM29" s="990" t="s">
        <v>1000</v>
      </c>
      <c r="DN29" s="990" t="s">
        <v>296</v>
      </c>
      <c r="DO29" s="990" t="s">
        <v>293</v>
      </c>
      <c r="DP29" s="991">
        <v>1081</v>
      </c>
      <c r="DQ29" s="991">
        <v>878</v>
      </c>
      <c r="DR29" s="991">
        <v>203</v>
      </c>
      <c r="DS29" s="991">
        <v>0</v>
      </c>
      <c r="DT29" s="991">
        <v>16089</v>
      </c>
      <c r="DU29" s="991">
        <v>1076</v>
      </c>
      <c r="DV29" s="991">
        <v>1081</v>
      </c>
      <c r="DW29" s="991">
        <v>489</v>
      </c>
      <c r="DX29" s="991">
        <v>504</v>
      </c>
      <c r="DY29" s="991">
        <v>71</v>
      </c>
      <c r="DZ29" s="991">
        <v>17</v>
      </c>
      <c r="EA29" s="991">
        <v>0</v>
      </c>
      <c r="EB29" s="991">
        <v>0</v>
      </c>
      <c r="EC29" s="991">
        <v>0</v>
      </c>
      <c r="ED29" s="991">
        <v>1076</v>
      </c>
      <c r="EE29" s="991">
        <v>31</v>
      </c>
      <c r="EF29" s="991">
        <v>968</v>
      </c>
      <c r="EG29" s="991">
        <v>12</v>
      </c>
      <c r="EH29" s="991">
        <v>11</v>
      </c>
      <c r="EI29" s="991">
        <v>17</v>
      </c>
      <c r="EJ29" s="991">
        <v>0</v>
      </c>
      <c r="EK29" s="991">
        <v>25</v>
      </c>
      <c r="EL29" s="991">
        <v>12</v>
      </c>
      <c r="EM29" s="991">
        <v>0</v>
      </c>
      <c r="EN29" s="991">
        <v>1045</v>
      </c>
      <c r="EO29" s="991">
        <v>1020</v>
      </c>
      <c r="EP29" s="991">
        <v>2</v>
      </c>
      <c r="EQ29" s="991">
        <v>23</v>
      </c>
      <c r="ER29" s="991">
        <v>0</v>
      </c>
      <c r="ES29" s="991">
        <v>0</v>
      </c>
      <c r="ET29" s="992" t="b">
        <v>0</v>
      </c>
      <c r="EU29" s="992" t="b">
        <v>0</v>
      </c>
      <c r="EV29" s="992" t="b">
        <v>0</v>
      </c>
      <c r="EW29" s="993">
        <v>0</v>
      </c>
      <c r="EX29" s="993">
        <v>0</v>
      </c>
      <c r="EY29" s="993">
        <v>0</v>
      </c>
      <c r="EZ29" s="993">
        <v>0</v>
      </c>
      <c r="FA29" s="993">
        <v>0</v>
      </c>
      <c r="FB29" s="993">
        <v>0</v>
      </c>
      <c r="FC29" s="992" t="b">
        <v>0</v>
      </c>
      <c r="FD29" s="992" t="b">
        <v>0</v>
      </c>
      <c r="FE29" s="992" t="b">
        <v>0</v>
      </c>
      <c r="FF29" s="993">
        <v>0.151</v>
      </c>
      <c r="FG29" s="993">
        <v>0.05</v>
      </c>
      <c r="FH29" s="993">
        <v>2E-3</v>
      </c>
      <c r="FI29" s="993">
        <v>1.1000000000000001E-2</v>
      </c>
      <c r="FJ29" s="993">
        <v>3.9E-2</v>
      </c>
      <c r="FK29" s="993">
        <v>0.05</v>
      </c>
      <c r="FL29" s="992" t="b">
        <v>0</v>
      </c>
      <c r="FM29" s="992" t="b">
        <v>0</v>
      </c>
      <c r="FN29" s="992" t="b">
        <v>0</v>
      </c>
      <c r="FO29" s="993">
        <v>0</v>
      </c>
      <c r="FP29" s="993">
        <v>0</v>
      </c>
      <c r="FQ29" s="993">
        <v>0</v>
      </c>
      <c r="FR29" s="993">
        <v>0</v>
      </c>
      <c r="FS29" s="993">
        <v>0</v>
      </c>
      <c r="FT29" s="993">
        <v>0</v>
      </c>
      <c r="FU29" s="990" t="s">
        <v>993</v>
      </c>
      <c r="FV29" s="993">
        <v>0</v>
      </c>
      <c r="FW29" s="991">
        <v>0</v>
      </c>
      <c r="FX29" s="991">
        <v>1045</v>
      </c>
      <c r="FY29" s="991">
        <v>0</v>
      </c>
      <c r="FZ29" s="991">
        <v>0</v>
      </c>
      <c r="GA29" s="991">
        <v>0</v>
      </c>
      <c r="GB29" s="991">
        <v>0</v>
      </c>
      <c r="GC29" s="991">
        <v>0</v>
      </c>
      <c r="GD29" s="991">
        <v>0</v>
      </c>
      <c r="GE29" s="991">
        <v>0</v>
      </c>
      <c r="GF29" s="991">
        <v>0</v>
      </c>
      <c r="GG29" s="991">
        <v>0</v>
      </c>
      <c r="GH29" s="991">
        <v>0</v>
      </c>
      <c r="GI29" s="991">
        <v>0</v>
      </c>
      <c r="GJ29" s="991">
        <v>0</v>
      </c>
      <c r="GK29" s="991">
        <v>0</v>
      </c>
      <c r="GL29" s="991">
        <v>0</v>
      </c>
      <c r="GM29" s="991">
        <v>0</v>
      </c>
      <c r="GN29" s="991">
        <v>0</v>
      </c>
      <c r="GO29" s="992" t="b">
        <v>0</v>
      </c>
      <c r="GP29" s="990" t="s">
        <v>993</v>
      </c>
      <c r="GQ29" s="990" t="s">
        <v>993</v>
      </c>
      <c r="GR29" s="990" t="s">
        <v>993</v>
      </c>
      <c r="GS29" s="990" t="s">
        <v>993</v>
      </c>
      <c r="GT29" s="992"/>
      <c r="GU29" s="986"/>
    </row>
    <row r="30" spans="1:203" hidden="1">
      <c r="A30" s="985"/>
      <c r="B30" s="1315" t="s">
        <v>320</v>
      </c>
      <c r="C30" s="1315"/>
      <c r="D30" s="990" t="s">
        <v>1025</v>
      </c>
      <c r="E30" s="990" t="s">
        <v>1026</v>
      </c>
      <c r="F30" s="990" t="s">
        <v>437</v>
      </c>
      <c r="G30" s="990" t="s">
        <v>986</v>
      </c>
      <c r="H30" s="990" t="s">
        <v>987</v>
      </c>
      <c r="I30" s="990" t="s">
        <v>988</v>
      </c>
      <c r="J30" s="990" t="s">
        <v>989</v>
      </c>
      <c r="K30" s="990" t="s">
        <v>990</v>
      </c>
      <c r="L30" s="991">
        <v>3</v>
      </c>
      <c r="M30" s="990" t="s">
        <v>1026</v>
      </c>
      <c r="N30" s="990" t="s">
        <v>996</v>
      </c>
      <c r="O30" s="990" t="s">
        <v>352</v>
      </c>
      <c r="P30" s="990" t="s">
        <v>1027</v>
      </c>
      <c r="Q30" s="990" t="s">
        <v>290</v>
      </c>
      <c r="R30" s="990" t="s">
        <v>293</v>
      </c>
      <c r="S30" s="992" t="b">
        <v>0</v>
      </c>
      <c r="T30" s="991">
        <v>0</v>
      </c>
      <c r="U30" s="992" t="b">
        <v>0</v>
      </c>
      <c r="V30" s="991">
        <v>0</v>
      </c>
      <c r="W30" s="992" t="b">
        <v>1</v>
      </c>
      <c r="X30" s="992" t="b">
        <v>1</v>
      </c>
      <c r="Y30" s="990" t="s">
        <v>293</v>
      </c>
      <c r="Z30" s="990" t="b">
        <f t="shared" ref="Z30:Z80" si="4">R272=Y272</f>
        <v>1</v>
      </c>
      <c r="AA30" s="990" t="s">
        <v>993</v>
      </c>
      <c r="AB30" s="992" t="b">
        <v>0</v>
      </c>
      <c r="AC30" s="990" t="s">
        <v>993</v>
      </c>
      <c r="AD30" s="990" t="s">
        <v>993</v>
      </c>
      <c r="AE30" s="990" t="s">
        <v>993</v>
      </c>
      <c r="AF30" s="1077">
        <f t="shared" ref="AF30:AI93" si="5">AK30+AP30</f>
        <v>44</v>
      </c>
      <c r="AG30" s="1077">
        <f t="shared" si="5"/>
        <v>42</v>
      </c>
      <c r="AH30" s="1077">
        <f t="shared" si="5"/>
        <v>22</v>
      </c>
      <c r="AI30" s="1077">
        <f t="shared" si="5"/>
        <v>44</v>
      </c>
      <c r="AJ30" s="183">
        <f t="shared" si="1"/>
        <v>0</v>
      </c>
      <c r="AK30" s="991">
        <v>44</v>
      </c>
      <c r="AL30" s="991">
        <v>42</v>
      </c>
      <c r="AM30" s="991">
        <v>22</v>
      </c>
      <c r="AN30" s="991">
        <v>44</v>
      </c>
      <c r="AO30" s="991">
        <v>0</v>
      </c>
      <c r="AP30" s="991">
        <v>0</v>
      </c>
      <c r="AQ30" s="991">
        <v>0</v>
      </c>
      <c r="AR30" s="991">
        <v>0</v>
      </c>
      <c r="AS30" s="991">
        <v>0</v>
      </c>
      <c r="AT30" s="991">
        <v>0</v>
      </c>
      <c r="AU30" s="991">
        <v>0</v>
      </c>
      <c r="AV30" s="991">
        <v>0</v>
      </c>
      <c r="AW30" s="991">
        <v>0</v>
      </c>
      <c r="AX30" s="991">
        <v>0</v>
      </c>
      <c r="AY30" s="991">
        <v>0</v>
      </c>
      <c r="AZ30" s="991">
        <v>0</v>
      </c>
      <c r="BA30" s="991">
        <v>0</v>
      </c>
      <c r="BB30" s="991">
        <v>0</v>
      </c>
      <c r="BC30" s="991">
        <v>0</v>
      </c>
      <c r="BD30" s="991">
        <v>0</v>
      </c>
      <c r="BE30" s="992" t="b">
        <v>0</v>
      </c>
      <c r="BF30" s="992"/>
      <c r="BG30" s="990" t="s">
        <v>1028</v>
      </c>
      <c r="BH30" s="991">
        <v>44</v>
      </c>
      <c r="BI30" s="990" t="s">
        <v>993</v>
      </c>
      <c r="BJ30" s="991">
        <v>0</v>
      </c>
      <c r="BK30" s="990" t="s">
        <v>993</v>
      </c>
      <c r="BL30" s="991">
        <v>0</v>
      </c>
      <c r="BM30" s="991">
        <v>0</v>
      </c>
      <c r="BN30" s="991">
        <v>0</v>
      </c>
      <c r="BO30" s="990" t="s">
        <v>993</v>
      </c>
      <c r="BP30" s="990" t="s">
        <v>993</v>
      </c>
      <c r="BQ30" s="990" t="s">
        <v>993</v>
      </c>
      <c r="BR30" s="991">
        <v>0</v>
      </c>
      <c r="BS30" s="990" t="s">
        <v>993</v>
      </c>
      <c r="BT30" s="991">
        <v>0</v>
      </c>
      <c r="BU30" s="990" t="s">
        <v>993</v>
      </c>
      <c r="BV30" s="991">
        <v>0</v>
      </c>
      <c r="BW30" s="991">
        <v>0</v>
      </c>
      <c r="BX30" s="991">
        <v>0</v>
      </c>
      <c r="BY30" s="990" t="s">
        <v>993</v>
      </c>
      <c r="BZ30" s="991">
        <v>0</v>
      </c>
      <c r="CA30" s="990" t="s">
        <v>993</v>
      </c>
      <c r="CB30" s="991">
        <v>0</v>
      </c>
      <c r="CC30" s="990" t="s">
        <v>993</v>
      </c>
      <c r="CD30" s="991">
        <v>0</v>
      </c>
      <c r="CE30" s="991">
        <v>0</v>
      </c>
      <c r="CF30" s="991">
        <v>0</v>
      </c>
      <c r="CG30" s="990" t="s">
        <v>993</v>
      </c>
      <c r="CH30" s="991">
        <v>0</v>
      </c>
      <c r="CI30" s="990" t="s">
        <v>993</v>
      </c>
      <c r="CJ30" s="991">
        <v>0</v>
      </c>
      <c r="CK30" s="990" t="s">
        <v>993</v>
      </c>
      <c r="CL30" s="991">
        <v>0</v>
      </c>
      <c r="CM30" s="991">
        <v>0</v>
      </c>
      <c r="CN30" s="991">
        <v>0</v>
      </c>
      <c r="CO30" s="991">
        <v>18</v>
      </c>
      <c r="CP30" s="991">
        <v>1.6</v>
      </c>
      <c r="CQ30" s="991">
        <v>2</v>
      </c>
      <c r="CR30" s="991">
        <v>0</v>
      </c>
      <c r="CS30" s="991">
        <v>2</v>
      </c>
      <c r="CT30" s="991">
        <v>1.6</v>
      </c>
      <c r="CU30" s="991">
        <v>0</v>
      </c>
      <c r="CV30" s="991">
        <v>0</v>
      </c>
      <c r="CW30" s="991">
        <v>14</v>
      </c>
      <c r="CX30" s="991">
        <v>0</v>
      </c>
      <c r="CY30" s="991">
        <v>7</v>
      </c>
      <c r="CZ30" s="991">
        <v>0.8</v>
      </c>
      <c r="DA30" s="991">
        <v>5</v>
      </c>
      <c r="DB30" s="991">
        <v>0.3</v>
      </c>
      <c r="DC30" s="991">
        <v>0</v>
      </c>
      <c r="DD30" s="991">
        <v>0</v>
      </c>
      <c r="DE30" s="991">
        <v>0</v>
      </c>
      <c r="DF30" s="991">
        <v>0</v>
      </c>
      <c r="DG30" s="991">
        <v>0</v>
      </c>
      <c r="DH30" s="991">
        <v>0</v>
      </c>
      <c r="DI30" s="991">
        <v>0</v>
      </c>
      <c r="DJ30" s="991">
        <v>0</v>
      </c>
      <c r="DK30" s="992" t="b">
        <v>0</v>
      </c>
      <c r="DL30" s="990" t="s">
        <v>1029</v>
      </c>
      <c r="DM30" s="990" t="s">
        <v>993</v>
      </c>
      <c r="DN30" s="990" t="s">
        <v>993</v>
      </c>
      <c r="DO30" s="990" t="s">
        <v>993</v>
      </c>
      <c r="DP30" s="991">
        <v>265</v>
      </c>
      <c r="DQ30" s="991">
        <v>264</v>
      </c>
      <c r="DR30" s="991">
        <v>1</v>
      </c>
      <c r="DS30" s="991">
        <v>0</v>
      </c>
      <c r="DT30" s="991">
        <v>13904</v>
      </c>
      <c r="DU30" s="991">
        <v>265</v>
      </c>
      <c r="DV30" s="991">
        <v>265</v>
      </c>
      <c r="DW30" s="991">
        <v>114</v>
      </c>
      <c r="DX30" s="991">
        <v>4</v>
      </c>
      <c r="DY30" s="991">
        <v>147</v>
      </c>
      <c r="DZ30" s="991">
        <v>0</v>
      </c>
      <c r="EA30" s="991">
        <v>0</v>
      </c>
      <c r="EB30" s="991">
        <v>0</v>
      </c>
      <c r="EC30" s="991">
        <v>0</v>
      </c>
      <c r="ED30" s="991">
        <v>265</v>
      </c>
      <c r="EE30" s="991">
        <v>46</v>
      </c>
      <c r="EF30" s="991">
        <v>163</v>
      </c>
      <c r="EG30" s="991">
        <v>11</v>
      </c>
      <c r="EH30" s="991">
        <v>7</v>
      </c>
      <c r="EI30" s="991">
        <v>28</v>
      </c>
      <c r="EJ30" s="991">
        <v>0</v>
      </c>
      <c r="EK30" s="991">
        <v>10</v>
      </c>
      <c r="EL30" s="991">
        <v>0</v>
      </c>
      <c r="EM30" s="991">
        <v>0</v>
      </c>
      <c r="EN30" s="991">
        <v>219</v>
      </c>
      <c r="EO30" s="991">
        <v>213</v>
      </c>
      <c r="EP30" s="991">
        <v>0</v>
      </c>
      <c r="EQ30" s="991">
        <v>6</v>
      </c>
      <c r="ER30" s="991">
        <v>0</v>
      </c>
      <c r="ES30" s="991">
        <v>0</v>
      </c>
      <c r="ET30" s="992" t="b">
        <v>0</v>
      </c>
      <c r="EU30" s="992" t="b">
        <v>0</v>
      </c>
      <c r="EV30" s="992" t="b">
        <v>0</v>
      </c>
      <c r="EW30" s="993">
        <v>0</v>
      </c>
      <c r="EX30" s="993">
        <v>0</v>
      </c>
      <c r="EY30" s="993">
        <v>0</v>
      </c>
      <c r="EZ30" s="993">
        <v>0</v>
      </c>
      <c r="FA30" s="993">
        <v>0</v>
      </c>
      <c r="FB30" s="993">
        <v>0</v>
      </c>
      <c r="FC30" s="992" t="b">
        <v>0</v>
      </c>
      <c r="FD30" s="992" t="b">
        <v>0</v>
      </c>
      <c r="FE30" s="992" t="b">
        <v>0</v>
      </c>
      <c r="FF30" s="993">
        <v>0</v>
      </c>
      <c r="FG30" s="993">
        <v>0</v>
      </c>
      <c r="FH30" s="993">
        <v>0</v>
      </c>
      <c r="FI30" s="993">
        <v>0</v>
      </c>
      <c r="FJ30" s="993">
        <v>0</v>
      </c>
      <c r="FK30" s="993">
        <v>0</v>
      </c>
      <c r="FL30" s="992" t="b">
        <v>0</v>
      </c>
      <c r="FM30" s="992" t="b">
        <v>0</v>
      </c>
      <c r="FN30" s="992" t="b">
        <v>0</v>
      </c>
      <c r="FO30" s="993">
        <v>0</v>
      </c>
      <c r="FP30" s="993">
        <v>0</v>
      </c>
      <c r="FQ30" s="993">
        <v>0</v>
      </c>
      <c r="FR30" s="993">
        <v>0</v>
      </c>
      <c r="FS30" s="993">
        <v>0</v>
      </c>
      <c r="FT30" s="993">
        <v>0</v>
      </c>
      <c r="FU30" s="990" t="s">
        <v>270</v>
      </c>
      <c r="FV30" s="993">
        <v>0.9890000000000001</v>
      </c>
      <c r="FW30" s="991">
        <v>6.3</v>
      </c>
      <c r="FX30" s="991">
        <v>219</v>
      </c>
      <c r="FY30" s="991">
        <v>105</v>
      </c>
      <c r="FZ30" s="991">
        <v>105</v>
      </c>
      <c r="GA30" s="991">
        <v>99</v>
      </c>
      <c r="GB30" s="991">
        <v>99</v>
      </c>
      <c r="GC30" s="991">
        <v>130</v>
      </c>
      <c r="GD30" s="991">
        <v>121</v>
      </c>
      <c r="GE30" s="991">
        <v>124</v>
      </c>
      <c r="GF30" s="991">
        <v>134</v>
      </c>
      <c r="GG30" s="991">
        <v>119</v>
      </c>
      <c r="GH30" s="991">
        <v>110</v>
      </c>
      <c r="GI30" s="991">
        <v>118</v>
      </c>
      <c r="GJ30" s="991">
        <v>131</v>
      </c>
      <c r="GK30" s="991">
        <v>57.4</v>
      </c>
      <c r="GL30" s="991">
        <v>60.2</v>
      </c>
      <c r="GM30" s="991">
        <v>54.4</v>
      </c>
      <c r="GN30" s="991">
        <v>50</v>
      </c>
      <c r="GO30" s="992" t="b">
        <v>0</v>
      </c>
      <c r="GP30" s="990" t="s">
        <v>993</v>
      </c>
      <c r="GQ30" s="990" t="s">
        <v>993</v>
      </c>
      <c r="GR30" s="990" t="s">
        <v>993</v>
      </c>
      <c r="GS30" s="990" t="s">
        <v>993</v>
      </c>
      <c r="GT30" s="992"/>
      <c r="GU30" s="986"/>
    </row>
    <row r="31" spans="1:203" hidden="1">
      <c r="A31" s="985"/>
      <c r="B31" s="1315" t="s">
        <v>320</v>
      </c>
      <c r="C31" s="1315"/>
      <c r="D31" s="990" t="s">
        <v>1025</v>
      </c>
      <c r="E31" s="990" t="s">
        <v>1026</v>
      </c>
      <c r="F31" s="990" t="s">
        <v>437</v>
      </c>
      <c r="G31" s="990" t="s">
        <v>986</v>
      </c>
      <c r="H31" s="990" t="s">
        <v>987</v>
      </c>
      <c r="I31" s="990" t="s">
        <v>988</v>
      </c>
      <c r="J31" s="990" t="s">
        <v>989</v>
      </c>
      <c r="K31" s="990" t="s">
        <v>990</v>
      </c>
      <c r="L31" s="991">
        <v>2</v>
      </c>
      <c r="M31" s="990" t="s">
        <v>1026</v>
      </c>
      <c r="N31" s="990" t="s">
        <v>1012</v>
      </c>
      <c r="O31" s="990" t="s">
        <v>323</v>
      </c>
      <c r="P31" s="990" t="s">
        <v>1027</v>
      </c>
      <c r="Q31" s="990" t="s">
        <v>290</v>
      </c>
      <c r="R31" s="990" t="s">
        <v>290</v>
      </c>
      <c r="S31" s="992" t="b">
        <v>1</v>
      </c>
      <c r="T31" s="991">
        <v>8</v>
      </c>
      <c r="U31" s="992" t="b">
        <v>1</v>
      </c>
      <c r="V31" s="991">
        <v>1</v>
      </c>
      <c r="W31" s="992" t="b">
        <v>1</v>
      </c>
      <c r="X31" s="992" t="b">
        <v>1</v>
      </c>
      <c r="Y31" s="990" t="s">
        <v>290</v>
      </c>
      <c r="Z31" s="990" t="b">
        <f>R31=Y31</f>
        <v>1</v>
      </c>
      <c r="AA31" s="990" t="s">
        <v>993</v>
      </c>
      <c r="AB31" s="992" t="b">
        <v>0</v>
      </c>
      <c r="AC31" s="990" t="s">
        <v>993</v>
      </c>
      <c r="AD31" s="990" t="s">
        <v>993</v>
      </c>
      <c r="AE31" s="990" t="s">
        <v>993</v>
      </c>
      <c r="AF31" s="1077">
        <f t="shared" si="5"/>
        <v>58</v>
      </c>
      <c r="AG31" s="1077">
        <f t="shared" si="5"/>
        <v>50</v>
      </c>
      <c r="AH31" s="1077">
        <f t="shared" si="5"/>
        <v>12</v>
      </c>
      <c r="AI31" s="1077">
        <f t="shared" si="5"/>
        <v>58</v>
      </c>
      <c r="AJ31" s="183">
        <f t="shared" si="1"/>
        <v>0</v>
      </c>
      <c r="AK31" s="991">
        <v>58</v>
      </c>
      <c r="AL31" s="991">
        <v>50</v>
      </c>
      <c r="AM31" s="991">
        <v>12</v>
      </c>
      <c r="AN31" s="991">
        <v>58</v>
      </c>
      <c r="AO31" s="991">
        <v>0</v>
      </c>
      <c r="AP31" s="991">
        <v>0</v>
      </c>
      <c r="AQ31" s="991">
        <v>0</v>
      </c>
      <c r="AR31" s="991">
        <v>0</v>
      </c>
      <c r="AS31" s="991">
        <v>0</v>
      </c>
      <c r="AT31" s="991">
        <v>0</v>
      </c>
      <c r="AU31" s="991">
        <v>0</v>
      </c>
      <c r="AV31" s="991">
        <v>0</v>
      </c>
      <c r="AW31" s="991">
        <v>0</v>
      </c>
      <c r="AX31" s="991">
        <v>0</v>
      </c>
      <c r="AY31" s="991">
        <v>0</v>
      </c>
      <c r="AZ31" s="991">
        <v>0</v>
      </c>
      <c r="BA31" s="991">
        <v>0</v>
      </c>
      <c r="BB31" s="991">
        <v>0</v>
      </c>
      <c r="BC31" s="991">
        <v>0</v>
      </c>
      <c r="BD31" s="991">
        <v>0</v>
      </c>
      <c r="BE31" s="992" t="b">
        <v>0</v>
      </c>
      <c r="BF31" s="992"/>
      <c r="BG31" s="990" t="s">
        <v>270</v>
      </c>
      <c r="BH31" s="991">
        <v>58</v>
      </c>
      <c r="BI31" s="990" t="s">
        <v>993</v>
      </c>
      <c r="BJ31" s="991">
        <v>0</v>
      </c>
      <c r="BK31" s="990" t="s">
        <v>993</v>
      </c>
      <c r="BL31" s="991">
        <v>0</v>
      </c>
      <c r="BM31" s="991">
        <v>0</v>
      </c>
      <c r="BN31" s="991">
        <v>0</v>
      </c>
      <c r="BO31" s="990" t="s">
        <v>993</v>
      </c>
      <c r="BP31" s="990" t="s">
        <v>993</v>
      </c>
      <c r="BQ31" s="990" t="s">
        <v>993</v>
      </c>
      <c r="BR31" s="991">
        <v>0</v>
      </c>
      <c r="BS31" s="990" t="s">
        <v>993</v>
      </c>
      <c r="BT31" s="991">
        <v>0</v>
      </c>
      <c r="BU31" s="990" t="s">
        <v>993</v>
      </c>
      <c r="BV31" s="991">
        <v>0</v>
      </c>
      <c r="BW31" s="991">
        <v>0</v>
      </c>
      <c r="BX31" s="991">
        <v>0</v>
      </c>
      <c r="BY31" s="990" t="s">
        <v>993</v>
      </c>
      <c r="BZ31" s="991">
        <v>0</v>
      </c>
      <c r="CA31" s="990" t="s">
        <v>993</v>
      </c>
      <c r="CB31" s="991">
        <v>0</v>
      </c>
      <c r="CC31" s="990" t="s">
        <v>993</v>
      </c>
      <c r="CD31" s="991">
        <v>0</v>
      </c>
      <c r="CE31" s="991">
        <v>0</v>
      </c>
      <c r="CF31" s="991">
        <v>0</v>
      </c>
      <c r="CG31" s="990" t="s">
        <v>993</v>
      </c>
      <c r="CH31" s="991">
        <v>0</v>
      </c>
      <c r="CI31" s="990" t="s">
        <v>993</v>
      </c>
      <c r="CJ31" s="991">
        <v>0</v>
      </c>
      <c r="CK31" s="990" t="s">
        <v>993</v>
      </c>
      <c r="CL31" s="991">
        <v>0</v>
      </c>
      <c r="CM31" s="991">
        <v>0</v>
      </c>
      <c r="CN31" s="991">
        <v>0</v>
      </c>
      <c r="CO31" s="991">
        <v>30</v>
      </c>
      <c r="CP31" s="991">
        <v>0</v>
      </c>
      <c r="CQ31" s="991">
        <v>0</v>
      </c>
      <c r="CR31" s="991">
        <v>0</v>
      </c>
      <c r="CS31" s="991">
        <v>6</v>
      </c>
      <c r="CT31" s="991">
        <v>2</v>
      </c>
      <c r="CU31" s="991">
        <v>0</v>
      </c>
      <c r="CV31" s="991">
        <v>0</v>
      </c>
      <c r="CW31" s="991">
        <v>6</v>
      </c>
      <c r="CX31" s="991">
        <v>0</v>
      </c>
      <c r="CY31" s="991">
        <v>0</v>
      </c>
      <c r="CZ31" s="991">
        <v>0</v>
      </c>
      <c r="DA31" s="991">
        <v>0</v>
      </c>
      <c r="DB31" s="991">
        <v>0</v>
      </c>
      <c r="DC31" s="991">
        <v>0</v>
      </c>
      <c r="DD31" s="991">
        <v>0</v>
      </c>
      <c r="DE31" s="991">
        <v>0</v>
      </c>
      <c r="DF31" s="991">
        <v>0</v>
      </c>
      <c r="DG31" s="991">
        <v>0</v>
      </c>
      <c r="DH31" s="991">
        <v>0</v>
      </c>
      <c r="DI31" s="991">
        <v>0</v>
      </c>
      <c r="DJ31" s="991">
        <v>0</v>
      </c>
      <c r="DK31" s="992" t="b">
        <v>0</v>
      </c>
      <c r="DL31" s="990" t="s">
        <v>999</v>
      </c>
      <c r="DM31" s="990" t="s">
        <v>293</v>
      </c>
      <c r="DN31" s="990" t="s">
        <v>296</v>
      </c>
      <c r="DO31" s="990" t="s">
        <v>290</v>
      </c>
      <c r="DP31" s="991">
        <v>1553</v>
      </c>
      <c r="DQ31" s="991">
        <v>648</v>
      </c>
      <c r="DR31" s="991">
        <v>260</v>
      </c>
      <c r="DS31" s="991">
        <v>645</v>
      </c>
      <c r="DT31" s="991">
        <v>15046</v>
      </c>
      <c r="DU31" s="991">
        <v>1555</v>
      </c>
      <c r="DV31" s="991">
        <v>1553</v>
      </c>
      <c r="DW31" s="991">
        <v>76</v>
      </c>
      <c r="DX31" s="991">
        <v>1395</v>
      </c>
      <c r="DY31" s="991">
        <v>16</v>
      </c>
      <c r="DZ31" s="991">
        <v>66</v>
      </c>
      <c r="EA31" s="991">
        <v>0</v>
      </c>
      <c r="EB31" s="991">
        <v>0</v>
      </c>
      <c r="EC31" s="991">
        <v>0</v>
      </c>
      <c r="ED31" s="991">
        <v>1555</v>
      </c>
      <c r="EE31" s="991">
        <v>121</v>
      </c>
      <c r="EF31" s="991">
        <v>1283</v>
      </c>
      <c r="EG31" s="991">
        <v>48</v>
      </c>
      <c r="EH31" s="991">
        <v>11</v>
      </c>
      <c r="EI31" s="991">
        <v>25</v>
      </c>
      <c r="EJ31" s="991">
        <v>0</v>
      </c>
      <c r="EK31" s="991">
        <v>21</v>
      </c>
      <c r="EL31" s="991">
        <v>46</v>
      </c>
      <c r="EM31" s="991">
        <v>0</v>
      </c>
      <c r="EN31" s="991">
        <v>1434</v>
      </c>
      <c r="EO31" s="991">
        <v>1384</v>
      </c>
      <c r="EP31" s="991">
        <v>3</v>
      </c>
      <c r="EQ31" s="991">
        <v>47</v>
      </c>
      <c r="ER31" s="991">
        <v>0</v>
      </c>
      <c r="ES31" s="991">
        <v>0</v>
      </c>
      <c r="ET31" s="992" t="b">
        <v>0</v>
      </c>
      <c r="EU31" s="992" t="b">
        <v>0</v>
      </c>
      <c r="EV31" s="992" t="b">
        <v>0</v>
      </c>
      <c r="EW31" s="993">
        <v>0.46399999999999997</v>
      </c>
      <c r="EX31" s="993">
        <v>0.32400000000000001</v>
      </c>
      <c r="EY31" s="993">
        <v>0.18100000000000002</v>
      </c>
      <c r="EZ31" s="993">
        <v>0.14099999999999999</v>
      </c>
      <c r="FA31" s="993">
        <v>7.6999999999999999E-2</v>
      </c>
      <c r="FB31" s="993">
        <v>0.27399999999999997</v>
      </c>
      <c r="FC31" s="992" t="b">
        <v>0</v>
      </c>
      <c r="FD31" s="992" t="b">
        <v>0</v>
      </c>
      <c r="FE31" s="992" t="b">
        <v>0</v>
      </c>
      <c r="FF31" s="993">
        <v>0</v>
      </c>
      <c r="FG31" s="993">
        <v>0</v>
      </c>
      <c r="FH31" s="993">
        <v>0</v>
      </c>
      <c r="FI31" s="993">
        <v>0</v>
      </c>
      <c r="FJ31" s="993">
        <v>0</v>
      </c>
      <c r="FK31" s="993">
        <v>0</v>
      </c>
      <c r="FL31" s="992" t="b">
        <v>0</v>
      </c>
      <c r="FM31" s="992" t="b">
        <v>0</v>
      </c>
      <c r="FN31" s="992" t="b">
        <v>0</v>
      </c>
      <c r="FO31" s="993">
        <v>0</v>
      </c>
      <c r="FP31" s="993">
        <v>0</v>
      </c>
      <c r="FQ31" s="993">
        <v>0</v>
      </c>
      <c r="FR31" s="993">
        <v>0</v>
      </c>
      <c r="FS31" s="993">
        <v>0</v>
      </c>
      <c r="FT31" s="993">
        <v>0</v>
      </c>
      <c r="FU31" s="990" t="s">
        <v>993</v>
      </c>
      <c r="FV31" s="993">
        <v>0</v>
      </c>
      <c r="FW31" s="991">
        <v>0</v>
      </c>
      <c r="FX31" s="991">
        <v>1434</v>
      </c>
      <c r="FY31" s="991">
        <v>0</v>
      </c>
      <c r="FZ31" s="991">
        <v>0</v>
      </c>
      <c r="GA31" s="991">
        <v>0</v>
      </c>
      <c r="GB31" s="991">
        <v>0</v>
      </c>
      <c r="GC31" s="991">
        <v>0</v>
      </c>
      <c r="GD31" s="991">
        <v>0</v>
      </c>
      <c r="GE31" s="991">
        <v>0</v>
      </c>
      <c r="GF31" s="991">
        <v>0</v>
      </c>
      <c r="GG31" s="991">
        <v>0</v>
      </c>
      <c r="GH31" s="991">
        <v>0</v>
      </c>
      <c r="GI31" s="991">
        <v>0</v>
      </c>
      <c r="GJ31" s="991">
        <v>0</v>
      </c>
      <c r="GK31" s="991">
        <v>0</v>
      </c>
      <c r="GL31" s="991">
        <v>0</v>
      </c>
      <c r="GM31" s="991">
        <v>0</v>
      </c>
      <c r="GN31" s="991">
        <v>0</v>
      </c>
      <c r="GO31" s="992" t="b">
        <v>0</v>
      </c>
      <c r="GP31" s="990" t="s">
        <v>993</v>
      </c>
      <c r="GQ31" s="990" t="s">
        <v>993</v>
      </c>
      <c r="GR31" s="990" t="s">
        <v>993</v>
      </c>
      <c r="GS31" s="990" t="s">
        <v>993</v>
      </c>
      <c r="GT31" s="992"/>
      <c r="GU31" s="986"/>
    </row>
    <row r="32" spans="1:203" hidden="1">
      <c r="A32" s="985"/>
      <c r="B32" s="1315" t="s">
        <v>320</v>
      </c>
      <c r="C32" s="1315"/>
      <c r="D32" s="990" t="s">
        <v>1025</v>
      </c>
      <c r="E32" s="990" t="s">
        <v>1026</v>
      </c>
      <c r="F32" s="990" t="s">
        <v>437</v>
      </c>
      <c r="G32" s="990" t="s">
        <v>986</v>
      </c>
      <c r="H32" s="990" t="s">
        <v>987</v>
      </c>
      <c r="I32" s="990" t="s">
        <v>988</v>
      </c>
      <c r="J32" s="990" t="s">
        <v>989</v>
      </c>
      <c r="K32" s="990" t="s">
        <v>990</v>
      </c>
      <c r="L32" s="991">
        <v>1</v>
      </c>
      <c r="M32" s="990" t="s">
        <v>1026</v>
      </c>
      <c r="N32" s="990" t="s">
        <v>1019</v>
      </c>
      <c r="O32" s="990" t="s">
        <v>322</v>
      </c>
      <c r="P32" s="990" t="s">
        <v>1027</v>
      </c>
      <c r="Q32" s="990" t="s">
        <v>290</v>
      </c>
      <c r="R32" s="990" t="s">
        <v>290</v>
      </c>
      <c r="S32" s="992" t="b">
        <v>0</v>
      </c>
      <c r="T32" s="991">
        <v>0</v>
      </c>
      <c r="U32" s="992" t="b">
        <v>0</v>
      </c>
      <c r="V32" s="991">
        <v>0</v>
      </c>
      <c r="W32" s="992" t="b">
        <v>1</v>
      </c>
      <c r="X32" s="992" t="b">
        <v>1</v>
      </c>
      <c r="Y32" s="990" t="s">
        <v>290</v>
      </c>
      <c r="Z32" s="990" t="b">
        <f t="shared" si="4"/>
        <v>1</v>
      </c>
      <c r="AA32" s="990" t="s">
        <v>993</v>
      </c>
      <c r="AB32" s="992" t="b">
        <v>0</v>
      </c>
      <c r="AC32" s="990" t="s">
        <v>993</v>
      </c>
      <c r="AD32" s="990" t="s">
        <v>993</v>
      </c>
      <c r="AE32" s="990" t="s">
        <v>993</v>
      </c>
      <c r="AF32" s="1077">
        <f t="shared" si="5"/>
        <v>52</v>
      </c>
      <c r="AG32" s="1077">
        <f t="shared" si="5"/>
        <v>52</v>
      </c>
      <c r="AH32" s="1077">
        <f t="shared" si="5"/>
        <v>2</v>
      </c>
      <c r="AI32" s="1077">
        <f t="shared" si="5"/>
        <v>52</v>
      </c>
      <c r="AJ32" s="183">
        <f t="shared" si="1"/>
        <v>0</v>
      </c>
      <c r="AK32" s="991">
        <v>52</v>
      </c>
      <c r="AL32" s="991">
        <v>52</v>
      </c>
      <c r="AM32" s="991">
        <v>2</v>
      </c>
      <c r="AN32" s="991">
        <v>52</v>
      </c>
      <c r="AO32" s="991">
        <v>0</v>
      </c>
      <c r="AP32" s="991">
        <v>0</v>
      </c>
      <c r="AQ32" s="991">
        <v>0</v>
      </c>
      <c r="AR32" s="991">
        <v>0</v>
      </c>
      <c r="AS32" s="991">
        <v>0</v>
      </c>
      <c r="AT32" s="991">
        <v>0</v>
      </c>
      <c r="AU32" s="991">
        <v>0</v>
      </c>
      <c r="AV32" s="991">
        <v>0</v>
      </c>
      <c r="AW32" s="991">
        <v>0</v>
      </c>
      <c r="AX32" s="991">
        <v>0</v>
      </c>
      <c r="AY32" s="991">
        <v>0</v>
      </c>
      <c r="AZ32" s="991">
        <v>0</v>
      </c>
      <c r="BA32" s="991">
        <v>0</v>
      </c>
      <c r="BB32" s="991">
        <v>0</v>
      </c>
      <c r="BC32" s="991">
        <v>0</v>
      </c>
      <c r="BD32" s="991">
        <v>0</v>
      </c>
      <c r="BE32" s="992" t="b">
        <v>0</v>
      </c>
      <c r="BF32" s="992"/>
      <c r="BG32" s="990" t="s">
        <v>270</v>
      </c>
      <c r="BH32" s="991">
        <v>52</v>
      </c>
      <c r="BI32" s="990" t="s">
        <v>993</v>
      </c>
      <c r="BJ32" s="991">
        <v>0</v>
      </c>
      <c r="BK32" s="990" t="s">
        <v>993</v>
      </c>
      <c r="BL32" s="991">
        <v>0</v>
      </c>
      <c r="BM32" s="991">
        <v>0</v>
      </c>
      <c r="BN32" s="991">
        <v>0</v>
      </c>
      <c r="BO32" s="990" t="s">
        <v>993</v>
      </c>
      <c r="BP32" s="990" t="s">
        <v>993</v>
      </c>
      <c r="BQ32" s="990" t="s">
        <v>993</v>
      </c>
      <c r="BR32" s="991">
        <v>0</v>
      </c>
      <c r="BS32" s="990" t="s">
        <v>993</v>
      </c>
      <c r="BT32" s="991">
        <v>0</v>
      </c>
      <c r="BU32" s="990" t="s">
        <v>993</v>
      </c>
      <c r="BV32" s="991">
        <v>0</v>
      </c>
      <c r="BW32" s="991">
        <v>0</v>
      </c>
      <c r="BX32" s="991">
        <v>0</v>
      </c>
      <c r="BY32" s="990" t="s">
        <v>993</v>
      </c>
      <c r="BZ32" s="991">
        <v>0</v>
      </c>
      <c r="CA32" s="990" t="s">
        <v>993</v>
      </c>
      <c r="CB32" s="991">
        <v>0</v>
      </c>
      <c r="CC32" s="990" t="s">
        <v>993</v>
      </c>
      <c r="CD32" s="991">
        <v>0</v>
      </c>
      <c r="CE32" s="991">
        <v>0</v>
      </c>
      <c r="CF32" s="991">
        <v>0</v>
      </c>
      <c r="CG32" s="990" t="s">
        <v>993</v>
      </c>
      <c r="CH32" s="991">
        <v>0</v>
      </c>
      <c r="CI32" s="990" t="s">
        <v>993</v>
      </c>
      <c r="CJ32" s="991">
        <v>0</v>
      </c>
      <c r="CK32" s="990" t="s">
        <v>993</v>
      </c>
      <c r="CL32" s="991">
        <v>0</v>
      </c>
      <c r="CM32" s="991">
        <v>0</v>
      </c>
      <c r="CN32" s="991">
        <v>0</v>
      </c>
      <c r="CO32" s="991">
        <v>27</v>
      </c>
      <c r="CP32" s="991">
        <v>0</v>
      </c>
      <c r="CQ32" s="991">
        <v>2</v>
      </c>
      <c r="CR32" s="991">
        <v>0</v>
      </c>
      <c r="CS32" s="991">
        <v>2</v>
      </c>
      <c r="CT32" s="991">
        <v>2.6</v>
      </c>
      <c r="CU32" s="991">
        <v>0</v>
      </c>
      <c r="CV32" s="991">
        <v>0</v>
      </c>
      <c r="CW32" s="991">
        <v>16</v>
      </c>
      <c r="CX32" s="991">
        <v>0</v>
      </c>
      <c r="CY32" s="991">
        <v>0</v>
      </c>
      <c r="CZ32" s="991">
        <v>0</v>
      </c>
      <c r="DA32" s="991">
        <v>0</v>
      </c>
      <c r="DB32" s="991">
        <v>0</v>
      </c>
      <c r="DC32" s="991">
        <v>0</v>
      </c>
      <c r="DD32" s="991">
        <v>0</v>
      </c>
      <c r="DE32" s="991">
        <v>0</v>
      </c>
      <c r="DF32" s="991">
        <v>0</v>
      </c>
      <c r="DG32" s="991">
        <v>0</v>
      </c>
      <c r="DH32" s="991">
        <v>0</v>
      </c>
      <c r="DI32" s="991">
        <v>0</v>
      </c>
      <c r="DJ32" s="991">
        <v>0</v>
      </c>
      <c r="DK32" s="992" t="b">
        <v>0</v>
      </c>
      <c r="DL32" s="990" t="s">
        <v>1000</v>
      </c>
      <c r="DM32" s="990" t="s">
        <v>993</v>
      </c>
      <c r="DN32" s="990" t="s">
        <v>993</v>
      </c>
      <c r="DO32" s="990" t="s">
        <v>993</v>
      </c>
      <c r="DP32" s="991">
        <v>1314</v>
      </c>
      <c r="DQ32" s="991">
        <v>824</v>
      </c>
      <c r="DR32" s="991">
        <v>184</v>
      </c>
      <c r="DS32" s="991">
        <v>306</v>
      </c>
      <c r="DT32" s="991">
        <v>16032</v>
      </c>
      <c r="DU32" s="991">
        <v>1319</v>
      </c>
      <c r="DV32" s="991">
        <v>1314</v>
      </c>
      <c r="DW32" s="991">
        <v>40</v>
      </c>
      <c r="DX32" s="991">
        <v>1210</v>
      </c>
      <c r="DY32" s="991">
        <v>11</v>
      </c>
      <c r="DZ32" s="991">
        <v>53</v>
      </c>
      <c r="EA32" s="991">
        <v>0</v>
      </c>
      <c r="EB32" s="991">
        <v>0</v>
      </c>
      <c r="EC32" s="991">
        <v>0</v>
      </c>
      <c r="ED32" s="991">
        <v>1319</v>
      </c>
      <c r="EE32" s="991">
        <v>521</v>
      </c>
      <c r="EF32" s="991">
        <v>767</v>
      </c>
      <c r="EG32" s="991">
        <v>10</v>
      </c>
      <c r="EH32" s="991">
        <v>2</v>
      </c>
      <c r="EI32" s="991">
        <v>4</v>
      </c>
      <c r="EJ32" s="991">
        <v>0</v>
      </c>
      <c r="EK32" s="991">
        <v>10</v>
      </c>
      <c r="EL32" s="991">
        <v>5</v>
      </c>
      <c r="EM32" s="991">
        <v>0</v>
      </c>
      <c r="EN32" s="991">
        <v>798</v>
      </c>
      <c r="EO32" s="991">
        <v>792</v>
      </c>
      <c r="EP32" s="991">
        <v>0</v>
      </c>
      <c r="EQ32" s="991">
        <v>6</v>
      </c>
      <c r="ER32" s="991">
        <v>0</v>
      </c>
      <c r="ES32" s="991">
        <v>0</v>
      </c>
      <c r="ET32" s="992" t="b">
        <v>0</v>
      </c>
      <c r="EU32" s="992" t="b">
        <v>0</v>
      </c>
      <c r="EV32" s="992" t="b">
        <v>0</v>
      </c>
      <c r="EW32" s="993">
        <v>0.35799999999999998</v>
      </c>
      <c r="EX32" s="993">
        <v>0.221</v>
      </c>
      <c r="EY32" s="993">
        <v>0.121</v>
      </c>
      <c r="EZ32" s="993">
        <v>8.199999999999999E-2</v>
      </c>
      <c r="FA32" s="993">
        <v>0.39399999999999996</v>
      </c>
      <c r="FB32" s="993">
        <v>0.47399999999999998</v>
      </c>
      <c r="FC32" s="992" t="b">
        <v>0</v>
      </c>
      <c r="FD32" s="992" t="b">
        <v>0</v>
      </c>
      <c r="FE32" s="992" t="b">
        <v>0</v>
      </c>
      <c r="FF32" s="993">
        <v>0</v>
      </c>
      <c r="FG32" s="993">
        <v>0</v>
      </c>
      <c r="FH32" s="993">
        <v>0</v>
      </c>
      <c r="FI32" s="993">
        <v>0</v>
      </c>
      <c r="FJ32" s="993">
        <v>0</v>
      </c>
      <c r="FK32" s="993">
        <v>0</v>
      </c>
      <c r="FL32" s="992" t="b">
        <v>0</v>
      </c>
      <c r="FM32" s="992" t="b">
        <v>0</v>
      </c>
      <c r="FN32" s="992" t="b">
        <v>0</v>
      </c>
      <c r="FO32" s="993">
        <v>0</v>
      </c>
      <c r="FP32" s="993">
        <v>0</v>
      </c>
      <c r="FQ32" s="993">
        <v>0</v>
      </c>
      <c r="FR32" s="993">
        <v>0</v>
      </c>
      <c r="FS32" s="993">
        <v>0</v>
      </c>
      <c r="FT32" s="993">
        <v>0</v>
      </c>
      <c r="FU32" s="990" t="s">
        <v>993</v>
      </c>
      <c r="FV32" s="993">
        <v>0</v>
      </c>
      <c r="FW32" s="991">
        <v>0</v>
      </c>
      <c r="FX32" s="991">
        <v>798</v>
      </c>
      <c r="FY32" s="991">
        <v>0</v>
      </c>
      <c r="FZ32" s="991">
        <v>0</v>
      </c>
      <c r="GA32" s="991">
        <v>0</v>
      </c>
      <c r="GB32" s="991">
        <v>0</v>
      </c>
      <c r="GC32" s="991">
        <v>0</v>
      </c>
      <c r="GD32" s="991">
        <v>0</v>
      </c>
      <c r="GE32" s="991">
        <v>0</v>
      </c>
      <c r="GF32" s="991">
        <v>0</v>
      </c>
      <c r="GG32" s="991">
        <v>0</v>
      </c>
      <c r="GH32" s="991">
        <v>0</v>
      </c>
      <c r="GI32" s="991">
        <v>0</v>
      </c>
      <c r="GJ32" s="991">
        <v>0</v>
      </c>
      <c r="GK32" s="991">
        <v>0</v>
      </c>
      <c r="GL32" s="991">
        <v>0</v>
      </c>
      <c r="GM32" s="991">
        <v>0</v>
      </c>
      <c r="GN32" s="991">
        <v>0</v>
      </c>
      <c r="GO32" s="992" t="b">
        <v>0</v>
      </c>
      <c r="GP32" s="990" t="s">
        <v>993</v>
      </c>
      <c r="GQ32" s="990" t="s">
        <v>993</v>
      </c>
      <c r="GR32" s="990" t="s">
        <v>993</v>
      </c>
      <c r="GS32" s="990" t="s">
        <v>993</v>
      </c>
      <c r="GT32" s="992"/>
      <c r="GU32" s="986"/>
    </row>
    <row r="33" spans="1:203" hidden="1">
      <c r="A33" s="985"/>
      <c r="B33" s="1315" t="s">
        <v>271</v>
      </c>
      <c r="C33" s="1315"/>
      <c r="D33" s="990" t="s">
        <v>1034</v>
      </c>
      <c r="E33" s="990" t="s">
        <v>274</v>
      </c>
      <c r="F33" s="990" t="s">
        <v>437</v>
      </c>
      <c r="G33" s="990" t="s">
        <v>986</v>
      </c>
      <c r="H33" s="990" t="s">
        <v>987</v>
      </c>
      <c r="I33" s="990" t="s">
        <v>988</v>
      </c>
      <c r="J33" s="990" t="s">
        <v>1035</v>
      </c>
      <c r="K33" s="990" t="s">
        <v>1036</v>
      </c>
      <c r="L33" s="991">
        <v>5</v>
      </c>
      <c r="M33" s="990" t="s">
        <v>274</v>
      </c>
      <c r="N33" s="990" t="s">
        <v>1015</v>
      </c>
      <c r="O33" s="990" t="s">
        <v>299</v>
      </c>
      <c r="P33" s="990" t="s">
        <v>1037</v>
      </c>
      <c r="Q33" s="990" t="s">
        <v>293</v>
      </c>
      <c r="R33" s="990" t="s">
        <v>290</v>
      </c>
      <c r="S33" s="992" t="b">
        <v>0</v>
      </c>
      <c r="T33" s="991">
        <v>0</v>
      </c>
      <c r="U33" s="992" t="b">
        <v>0</v>
      </c>
      <c r="V33" s="991">
        <v>0</v>
      </c>
      <c r="W33" s="992" t="b">
        <v>1</v>
      </c>
      <c r="X33" s="992" t="b">
        <v>1</v>
      </c>
      <c r="Y33" s="990" t="s">
        <v>290</v>
      </c>
      <c r="Z33" s="990" t="b">
        <f t="shared" ref="Z33:Z35" si="6">R33=Y33</f>
        <v>1</v>
      </c>
      <c r="AA33" s="990" t="s">
        <v>993</v>
      </c>
      <c r="AB33" s="992" t="b">
        <v>0</v>
      </c>
      <c r="AC33" s="990" t="s">
        <v>993</v>
      </c>
      <c r="AD33" s="990" t="s">
        <v>993</v>
      </c>
      <c r="AE33" s="990" t="s">
        <v>993</v>
      </c>
      <c r="AF33" s="1077">
        <f t="shared" si="5"/>
        <v>41</v>
      </c>
      <c r="AG33" s="1077">
        <f t="shared" si="5"/>
        <v>41</v>
      </c>
      <c r="AH33" s="1077">
        <f t="shared" si="5"/>
        <v>28</v>
      </c>
      <c r="AI33" s="1077">
        <f t="shared" si="5"/>
        <v>41</v>
      </c>
      <c r="AJ33" s="183">
        <f t="shared" si="1"/>
        <v>0</v>
      </c>
      <c r="AK33" s="991">
        <v>41</v>
      </c>
      <c r="AL33" s="991">
        <v>41</v>
      </c>
      <c r="AM33" s="991">
        <v>28</v>
      </c>
      <c r="AN33" s="991">
        <v>41</v>
      </c>
      <c r="AO33" s="991">
        <v>0</v>
      </c>
      <c r="AP33" s="991">
        <v>0</v>
      </c>
      <c r="AQ33" s="991">
        <v>0</v>
      </c>
      <c r="AR33" s="991">
        <v>0</v>
      </c>
      <c r="AS33" s="991">
        <v>0</v>
      </c>
      <c r="AT33" s="991">
        <v>0</v>
      </c>
      <c r="AU33" s="991">
        <v>0</v>
      </c>
      <c r="AV33" s="991">
        <v>0</v>
      </c>
      <c r="AW33" s="991">
        <v>0</v>
      </c>
      <c r="AX33" s="991">
        <v>0</v>
      </c>
      <c r="AY33" s="991">
        <v>0</v>
      </c>
      <c r="AZ33" s="991">
        <v>0</v>
      </c>
      <c r="BA33" s="991">
        <v>0</v>
      </c>
      <c r="BB33" s="991">
        <v>0</v>
      </c>
      <c r="BC33" s="991">
        <v>0</v>
      </c>
      <c r="BD33" s="991">
        <v>0</v>
      </c>
      <c r="BE33" s="992" t="b">
        <v>0</v>
      </c>
      <c r="BF33" s="992"/>
      <c r="BG33" s="990" t="s">
        <v>270</v>
      </c>
      <c r="BH33" s="991">
        <v>41</v>
      </c>
      <c r="BI33" s="990" t="s">
        <v>993</v>
      </c>
      <c r="BJ33" s="991">
        <v>0</v>
      </c>
      <c r="BK33" s="990" t="s">
        <v>993</v>
      </c>
      <c r="BL33" s="991">
        <v>0</v>
      </c>
      <c r="BM33" s="991">
        <v>0</v>
      </c>
      <c r="BN33" s="991">
        <v>0</v>
      </c>
      <c r="BO33" s="990" t="s">
        <v>993</v>
      </c>
      <c r="BP33" s="990" t="s">
        <v>993</v>
      </c>
      <c r="BQ33" s="990" t="s">
        <v>993</v>
      </c>
      <c r="BR33" s="991">
        <v>0</v>
      </c>
      <c r="BS33" s="990" t="s">
        <v>993</v>
      </c>
      <c r="BT33" s="991">
        <v>0</v>
      </c>
      <c r="BU33" s="990" t="s">
        <v>993</v>
      </c>
      <c r="BV33" s="991">
        <v>0</v>
      </c>
      <c r="BW33" s="991">
        <v>0</v>
      </c>
      <c r="BX33" s="991">
        <v>0</v>
      </c>
      <c r="BY33" s="990" t="s">
        <v>993</v>
      </c>
      <c r="BZ33" s="991">
        <v>0</v>
      </c>
      <c r="CA33" s="990" t="s">
        <v>993</v>
      </c>
      <c r="CB33" s="991">
        <v>0</v>
      </c>
      <c r="CC33" s="990" t="s">
        <v>993</v>
      </c>
      <c r="CD33" s="991">
        <v>0</v>
      </c>
      <c r="CE33" s="991">
        <v>0</v>
      </c>
      <c r="CF33" s="991">
        <v>0</v>
      </c>
      <c r="CG33" s="990" t="s">
        <v>993</v>
      </c>
      <c r="CH33" s="991">
        <v>0</v>
      </c>
      <c r="CI33" s="990" t="s">
        <v>993</v>
      </c>
      <c r="CJ33" s="991">
        <v>0</v>
      </c>
      <c r="CK33" s="990" t="s">
        <v>993</v>
      </c>
      <c r="CL33" s="991">
        <v>0</v>
      </c>
      <c r="CM33" s="991">
        <v>0</v>
      </c>
      <c r="CN33" s="991">
        <v>0</v>
      </c>
      <c r="CO33" s="991">
        <v>31</v>
      </c>
      <c r="CP33" s="991">
        <v>0</v>
      </c>
      <c r="CQ33" s="991">
        <v>0</v>
      </c>
      <c r="CR33" s="991">
        <v>0.7</v>
      </c>
      <c r="CS33" s="991">
        <v>0</v>
      </c>
      <c r="CT33" s="991">
        <v>2.2999999999999998</v>
      </c>
      <c r="CU33" s="991">
        <v>0</v>
      </c>
      <c r="CV33" s="991">
        <v>0</v>
      </c>
      <c r="CW33" s="991">
        <v>0</v>
      </c>
      <c r="CX33" s="991">
        <v>0</v>
      </c>
      <c r="CY33" s="991">
        <v>0</v>
      </c>
      <c r="CZ33" s="991">
        <v>0</v>
      </c>
      <c r="DA33" s="991">
        <v>0</v>
      </c>
      <c r="DB33" s="991">
        <v>0</v>
      </c>
      <c r="DC33" s="991">
        <v>0</v>
      </c>
      <c r="DD33" s="991">
        <v>0</v>
      </c>
      <c r="DE33" s="991">
        <v>0</v>
      </c>
      <c r="DF33" s="991">
        <v>0</v>
      </c>
      <c r="DG33" s="991">
        <v>0</v>
      </c>
      <c r="DH33" s="991">
        <v>0</v>
      </c>
      <c r="DI33" s="991">
        <v>0</v>
      </c>
      <c r="DJ33" s="991">
        <v>0</v>
      </c>
      <c r="DK33" s="992" t="b">
        <v>0</v>
      </c>
      <c r="DL33" s="990" t="s">
        <v>999</v>
      </c>
      <c r="DM33" s="990" t="s">
        <v>525</v>
      </c>
      <c r="DN33" s="990" t="s">
        <v>270</v>
      </c>
      <c r="DO33" s="990" t="s">
        <v>521</v>
      </c>
      <c r="DP33" s="991">
        <v>1072</v>
      </c>
      <c r="DQ33" s="991">
        <v>567</v>
      </c>
      <c r="DR33" s="991">
        <v>107</v>
      </c>
      <c r="DS33" s="991">
        <v>398</v>
      </c>
      <c r="DT33" s="991">
        <v>13327</v>
      </c>
      <c r="DU33" s="991">
        <v>1071</v>
      </c>
      <c r="DV33" s="991">
        <v>1072</v>
      </c>
      <c r="DW33" s="991">
        <v>194</v>
      </c>
      <c r="DX33" s="991">
        <v>788</v>
      </c>
      <c r="DY33" s="991">
        <v>25</v>
      </c>
      <c r="DZ33" s="991">
        <v>65</v>
      </c>
      <c r="EA33" s="991">
        <v>0</v>
      </c>
      <c r="EB33" s="991">
        <v>0</v>
      </c>
      <c r="EC33" s="991">
        <v>0</v>
      </c>
      <c r="ED33" s="991">
        <v>1071</v>
      </c>
      <c r="EE33" s="991">
        <v>248</v>
      </c>
      <c r="EF33" s="991">
        <v>688</v>
      </c>
      <c r="EG33" s="991">
        <v>38</v>
      </c>
      <c r="EH33" s="991">
        <v>16</v>
      </c>
      <c r="EI33" s="991">
        <v>8</v>
      </c>
      <c r="EJ33" s="991">
        <v>3</v>
      </c>
      <c r="EK33" s="991">
        <v>24</v>
      </c>
      <c r="EL33" s="991">
        <v>45</v>
      </c>
      <c r="EM33" s="991">
        <v>1</v>
      </c>
      <c r="EN33" s="991">
        <v>823</v>
      </c>
      <c r="EO33" s="991">
        <v>796</v>
      </c>
      <c r="EP33" s="991">
        <v>17</v>
      </c>
      <c r="EQ33" s="991">
        <v>6</v>
      </c>
      <c r="ER33" s="991">
        <v>4</v>
      </c>
      <c r="ES33" s="991">
        <v>0</v>
      </c>
      <c r="ET33" s="992" t="b">
        <v>0</v>
      </c>
      <c r="EU33" s="992" t="b">
        <v>0</v>
      </c>
      <c r="EV33" s="992" t="b">
        <v>0</v>
      </c>
      <c r="EW33" s="993">
        <v>0.376</v>
      </c>
      <c r="EX33" s="993">
        <v>0.255</v>
      </c>
      <c r="EY33" s="993">
        <v>0.19699999999999998</v>
      </c>
      <c r="EZ33" s="993">
        <v>0.124</v>
      </c>
      <c r="FA33" s="993">
        <v>0.106</v>
      </c>
      <c r="FB33" s="1086">
        <v>0.30099999999999999</v>
      </c>
      <c r="FC33" s="992" t="b">
        <v>0</v>
      </c>
      <c r="FD33" s="992" t="b">
        <v>0</v>
      </c>
      <c r="FE33" s="992" t="b">
        <v>0</v>
      </c>
      <c r="FF33" s="993">
        <v>0</v>
      </c>
      <c r="FG33" s="993">
        <v>0</v>
      </c>
      <c r="FH33" s="993">
        <v>0</v>
      </c>
      <c r="FI33" s="993">
        <v>0</v>
      </c>
      <c r="FJ33" s="993">
        <v>0</v>
      </c>
      <c r="FK33" s="993">
        <v>0</v>
      </c>
      <c r="FL33" s="992" t="b">
        <v>0</v>
      </c>
      <c r="FM33" s="992" t="b">
        <v>0</v>
      </c>
      <c r="FN33" s="992" t="b">
        <v>0</v>
      </c>
      <c r="FO33" s="993">
        <v>0</v>
      </c>
      <c r="FP33" s="993">
        <v>0</v>
      </c>
      <c r="FQ33" s="993">
        <v>0</v>
      </c>
      <c r="FR33" s="993">
        <v>0</v>
      </c>
      <c r="FS33" s="993">
        <v>0</v>
      </c>
      <c r="FT33" s="993">
        <v>0</v>
      </c>
      <c r="FU33" s="990" t="s">
        <v>993</v>
      </c>
      <c r="FV33" s="993">
        <v>0</v>
      </c>
      <c r="FW33" s="991">
        <v>0</v>
      </c>
      <c r="FX33" s="991">
        <v>823</v>
      </c>
      <c r="FY33" s="991">
        <v>0</v>
      </c>
      <c r="FZ33" s="991">
        <v>0</v>
      </c>
      <c r="GA33" s="991">
        <v>0</v>
      </c>
      <c r="GB33" s="991">
        <v>0</v>
      </c>
      <c r="GC33" s="991">
        <v>0</v>
      </c>
      <c r="GD33" s="991">
        <v>0</v>
      </c>
      <c r="GE33" s="991">
        <v>0</v>
      </c>
      <c r="GF33" s="991">
        <v>0</v>
      </c>
      <c r="GG33" s="991">
        <v>0</v>
      </c>
      <c r="GH33" s="991">
        <v>0</v>
      </c>
      <c r="GI33" s="991">
        <v>0</v>
      </c>
      <c r="GJ33" s="991">
        <v>0</v>
      </c>
      <c r="GK33" s="991">
        <v>0</v>
      </c>
      <c r="GL33" s="991">
        <v>0</v>
      </c>
      <c r="GM33" s="991">
        <v>0</v>
      </c>
      <c r="GN33" s="991">
        <v>0</v>
      </c>
      <c r="GO33" s="992" t="b">
        <v>0</v>
      </c>
      <c r="GP33" s="990" t="s">
        <v>993</v>
      </c>
      <c r="GQ33" s="990" t="s">
        <v>993</v>
      </c>
      <c r="GR33" s="990" t="s">
        <v>993</v>
      </c>
      <c r="GS33" s="990" t="s">
        <v>993</v>
      </c>
      <c r="GT33" s="992"/>
      <c r="GU33" s="986"/>
    </row>
    <row r="34" spans="1:203" hidden="1">
      <c r="A34" s="985"/>
      <c r="B34" s="1315" t="s">
        <v>271</v>
      </c>
      <c r="C34" s="1315"/>
      <c r="D34" s="990" t="s">
        <v>1034</v>
      </c>
      <c r="E34" s="990" t="s">
        <v>274</v>
      </c>
      <c r="F34" s="990" t="s">
        <v>437</v>
      </c>
      <c r="G34" s="990" t="s">
        <v>986</v>
      </c>
      <c r="H34" s="990" t="s">
        <v>987</v>
      </c>
      <c r="I34" s="990" t="s">
        <v>988</v>
      </c>
      <c r="J34" s="990" t="s">
        <v>1035</v>
      </c>
      <c r="K34" s="990" t="s">
        <v>1036</v>
      </c>
      <c r="L34" s="991">
        <v>6</v>
      </c>
      <c r="M34" s="990" t="s">
        <v>274</v>
      </c>
      <c r="N34" s="990" t="s">
        <v>1016</v>
      </c>
      <c r="O34" s="990" t="s">
        <v>302</v>
      </c>
      <c r="P34" s="990" t="s">
        <v>1037</v>
      </c>
      <c r="Q34" s="990" t="s">
        <v>293</v>
      </c>
      <c r="R34" s="990" t="s">
        <v>290</v>
      </c>
      <c r="S34" s="992" t="b">
        <v>0</v>
      </c>
      <c r="T34" s="991">
        <v>0</v>
      </c>
      <c r="U34" s="992" t="b">
        <v>0</v>
      </c>
      <c r="V34" s="991">
        <v>0</v>
      </c>
      <c r="W34" s="992" t="b">
        <v>1</v>
      </c>
      <c r="X34" s="992" t="b">
        <v>1</v>
      </c>
      <c r="Y34" s="990" t="s">
        <v>290</v>
      </c>
      <c r="Z34" s="990" t="b">
        <f t="shared" si="6"/>
        <v>1</v>
      </c>
      <c r="AA34" s="990" t="s">
        <v>993</v>
      </c>
      <c r="AB34" s="992" t="b">
        <v>0</v>
      </c>
      <c r="AC34" s="990" t="s">
        <v>993</v>
      </c>
      <c r="AD34" s="990" t="s">
        <v>993</v>
      </c>
      <c r="AE34" s="990" t="s">
        <v>993</v>
      </c>
      <c r="AF34" s="1077">
        <f t="shared" si="5"/>
        <v>41</v>
      </c>
      <c r="AG34" s="1077">
        <f t="shared" si="5"/>
        <v>41</v>
      </c>
      <c r="AH34" s="1077">
        <f t="shared" si="5"/>
        <v>30</v>
      </c>
      <c r="AI34" s="1077">
        <f t="shared" si="5"/>
        <v>41</v>
      </c>
      <c r="AJ34" s="183">
        <f t="shared" si="1"/>
        <v>0</v>
      </c>
      <c r="AK34" s="991">
        <v>41</v>
      </c>
      <c r="AL34" s="991">
        <v>41</v>
      </c>
      <c r="AM34" s="991">
        <v>30</v>
      </c>
      <c r="AN34" s="991">
        <v>41</v>
      </c>
      <c r="AO34" s="991">
        <v>0</v>
      </c>
      <c r="AP34" s="991">
        <v>0</v>
      </c>
      <c r="AQ34" s="991">
        <v>0</v>
      </c>
      <c r="AR34" s="991">
        <v>0</v>
      </c>
      <c r="AS34" s="991">
        <v>0</v>
      </c>
      <c r="AT34" s="991">
        <v>0</v>
      </c>
      <c r="AU34" s="991">
        <v>0</v>
      </c>
      <c r="AV34" s="991">
        <v>0</v>
      </c>
      <c r="AW34" s="991">
        <v>0</v>
      </c>
      <c r="AX34" s="991">
        <v>0</v>
      </c>
      <c r="AY34" s="991">
        <v>0</v>
      </c>
      <c r="AZ34" s="991">
        <v>0</v>
      </c>
      <c r="BA34" s="991">
        <v>0</v>
      </c>
      <c r="BB34" s="991">
        <v>0</v>
      </c>
      <c r="BC34" s="991">
        <v>0</v>
      </c>
      <c r="BD34" s="991">
        <v>0</v>
      </c>
      <c r="BE34" s="992" t="b">
        <v>0</v>
      </c>
      <c r="BF34" s="992"/>
      <c r="BG34" s="990" t="s">
        <v>270</v>
      </c>
      <c r="BH34" s="991">
        <v>41</v>
      </c>
      <c r="BI34" s="990" t="s">
        <v>993</v>
      </c>
      <c r="BJ34" s="991">
        <v>0</v>
      </c>
      <c r="BK34" s="990" t="s">
        <v>993</v>
      </c>
      <c r="BL34" s="991">
        <v>0</v>
      </c>
      <c r="BM34" s="991">
        <v>0</v>
      </c>
      <c r="BN34" s="991">
        <v>0</v>
      </c>
      <c r="BO34" s="990" t="s">
        <v>993</v>
      </c>
      <c r="BP34" s="990" t="s">
        <v>993</v>
      </c>
      <c r="BQ34" s="990" t="s">
        <v>993</v>
      </c>
      <c r="BR34" s="991">
        <v>0</v>
      </c>
      <c r="BS34" s="990" t="s">
        <v>993</v>
      </c>
      <c r="BT34" s="991">
        <v>0</v>
      </c>
      <c r="BU34" s="990" t="s">
        <v>993</v>
      </c>
      <c r="BV34" s="991">
        <v>0</v>
      </c>
      <c r="BW34" s="991">
        <v>0</v>
      </c>
      <c r="BX34" s="991">
        <v>0</v>
      </c>
      <c r="BY34" s="990" t="s">
        <v>993</v>
      </c>
      <c r="BZ34" s="991">
        <v>0</v>
      </c>
      <c r="CA34" s="990" t="s">
        <v>993</v>
      </c>
      <c r="CB34" s="991">
        <v>0</v>
      </c>
      <c r="CC34" s="990" t="s">
        <v>993</v>
      </c>
      <c r="CD34" s="991">
        <v>0</v>
      </c>
      <c r="CE34" s="991">
        <v>0</v>
      </c>
      <c r="CF34" s="991">
        <v>0</v>
      </c>
      <c r="CG34" s="990" t="s">
        <v>993</v>
      </c>
      <c r="CH34" s="991">
        <v>0</v>
      </c>
      <c r="CI34" s="990" t="s">
        <v>993</v>
      </c>
      <c r="CJ34" s="991">
        <v>0</v>
      </c>
      <c r="CK34" s="990" t="s">
        <v>993</v>
      </c>
      <c r="CL34" s="991">
        <v>0</v>
      </c>
      <c r="CM34" s="991">
        <v>0</v>
      </c>
      <c r="CN34" s="991">
        <v>0</v>
      </c>
      <c r="CO34" s="991">
        <v>31</v>
      </c>
      <c r="CP34" s="991">
        <v>0</v>
      </c>
      <c r="CQ34" s="991">
        <v>0</v>
      </c>
      <c r="CR34" s="991">
        <v>0</v>
      </c>
      <c r="CS34" s="991">
        <v>3</v>
      </c>
      <c r="CT34" s="991">
        <v>0</v>
      </c>
      <c r="CU34" s="991">
        <v>0</v>
      </c>
      <c r="CV34" s="991">
        <v>0</v>
      </c>
      <c r="CW34" s="991">
        <v>0</v>
      </c>
      <c r="CX34" s="991">
        <v>0</v>
      </c>
      <c r="CY34" s="991">
        <v>0</v>
      </c>
      <c r="CZ34" s="991">
        <v>0</v>
      </c>
      <c r="DA34" s="991">
        <v>0</v>
      </c>
      <c r="DB34" s="991">
        <v>0</v>
      </c>
      <c r="DC34" s="991">
        <v>0</v>
      </c>
      <c r="DD34" s="991">
        <v>0</v>
      </c>
      <c r="DE34" s="991">
        <v>0</v>
      </c>
      <c r="DF34" s="991">
        <v>0</v>
      </c>
      <c r="DG34" s="991">
        <v>0</v>
      </c>
      <c r="DH34" s="991">
        <v>0</v>
      </c>
      <c r="DI34" s="991">
        <v>0</v>
      </c>
      <c r="DJ34" s="991">
        <v>0</v>
      </c>
      <c r="DK34" s="992" t="b">
        <v>0</v>
      </c>
      <c r="DL34" s="990" t="s">
        <v>999</v>
      </c>
      <c r="DM34" s="990" t="s">
        <v>1000</v>
      </c>
      <c r="DN34" s="990" t="s">
        <v>270</v>
      </c>
      <c r="DO34" s="990" t="s">
        <v>427</v>
      </c>
      <c r="DP34" s="991">
        <v>823</v>
      </c>
      <c r="DQ34" s="991">
        <v>203</v>
      </c>
      <c r="DR34" s="991">
        <v>204</v>
      </c>
      <c r="DS34" s="991">
        <v>416</v>
      </c>
      <c r="DT34" s="991">
        <v>13300</v>
      </c>
      <c r="DU34" s="991">
        <v>819</v>
      </c>
      <c r="DV34" s="991">
        <v>823</v>
      </c>
      <c r="DW34" s="991">
        <v>103</v>
      </c>
      <c r="DX34" s="991">
        <v>641</v>
      </c>
      <c r="DY34" s="991">
        <v>22</v>
      </c>
      <c r="DZ34" s="991">
        <v>55</v>
      </c>
      <c r="EA34" s="991">
        <v>0</v>
      </c>
      <c r="EB34" s="991">
        <v>0</v>
      </c>
      <c r="EC34" s="991">
        <v>2</v>
      </c>
      <c r="ED34" s="991">
        <v>819</v>
      </c>
      <c r="EE34" s="991">
        <v>311</v>
      </c>
      <c r="EF34" s="991">
        <v>389</v>
      </c>
      <c r="EG34" s="991">
        <v>42</v>
      </c>
      <c r="EH34" s="991">
        <v>11</v>
      </c>
      <c r="EI34" s="991">
        <v>17</v>
      </c>
      <c r="EJ34" s="991">
        <v>0</v>
      </c>
      <c r="EK34" s="991">
        <v>5</v>
      </c>
      <c r="EL34" s="991">
        <v>42</v>
      </c>
      <c r="EM34" s="991">
        <v>2</v>
      </c>
      <c r="EN34" s="991">
        <v>508</v>
      </c>
      <c r="EO34" s="991">
        <v>494</v>
      </c>
      <c r="EP34" s="991">
        <v>4</v>
      </c>
      <c r="EQ34" s="991">
        <v>8</v>
      </c>
      <c r="ER34" s="991">
        <v>2</v>
      </c>
      <c r="ES34" s="991">
        <v>0</v>
      </c>
      <c r="ET34" s="992" t="b">
        <v>0</v>
      </c>
      <c r="EU34" s="992" t="b">
        <v>0</v>
      </c>
      <c r="EV34" s="992" t="b">
        <v>0</v>
      </c>
      <c r="EW34" s="993">
        <v>0.37799999999999995</v>
      </c>
      <c r="EX34" s="993">
        <v>0.22699999999999998</v>
      </c>
      <c r="EY34" s="993">
        <v>0.2</v>
      </c>
      <c r="EZ34" s="993">
        <v>9.9000000000000005E-2</v>
      </c>
      <c r="FA34" s="993">
        <v>0.16899999999999998</v>
      </c>
      <c r="FB34" s="1086">
        <v>0.33</v>
      </c>
      <c r="FC34" s="992" t="b">
        <v>0</v>
      </c>
      <c r="FD34" s="992" t="b">
        <v>0</v>
      </c>
      <c r="FE34" s="992" t="b">
        <v>0</v>
      </c>
      <c r="FF34" s="993">
        <v>0</v>
      </c>
      <c r="FG34" s="993">
        <v>0</v>
      </c>
      <c r="FH34" s="993">
        <v>0</v>
      </c>
      <c r="FI34" s="993">
        <v>0</v>
      </c>
      <c r="FJ34" s="993">
        <v>0</v>
      </c>
      <c r="FK34" s="993">
        <v>0</v>
      </c>
      <c r="FL34" s="992" t="b">
        <v>0</v>
      </c>
      <c r="FM34" s="992" t="b">
        <v>0</v>
      </c>
      <c r="FN34" s="992" t="b">
        <v>0</v>
      </c>
      <c r="FO34" s="993">
        <v>0</v>
      </c>
      <c r="FP34" s="993">
        <v>0</v>
      </c>
      <c r="FQ34" s="993">
        <v>0</v>
      </c>
      <c r="FR34" s="993">
        <v>0</v>
      </c>
      <c r="FS34" s="993">
        <v>0</v>
      </c>
      <c r="FT34" s="993">
        <v>0</v>
      </c>
      <c r="FU34" s="990" t="s">
        <v>993</v>
      </c>
      <c r="FV34" s="993">
        <v>0</v>
      </c>
      <c r="FW34" s="991">
        <v>0</v>
      </c>
      <c r="FX34" s="991">
        <v>508</v>
      </c>
      <c r="FY34" s="991">
        <v>0</v>
      </c>
      <c r="FZ34" s="991">
        <v>0</v>
      </c>
      <c r="GA34" s="991">
        <v>0</v>
      </c>
      <c r="GB34" s="991">
        <v>0</v>
      </c>
      <c r="GC34" s="991">
        <v>0</v>
      </c>
      <c r="GD34" s="991">
        <v>0</v>
      </c>
      <c r="GE34" s="991">
        <v>0</v>
      </c>
      <c r="GF34" s="991">
        <v>0</v>
      </c>
      <c r="GG34" s="991">
        <v>0</v>
      </c>
      <c r="GH34" s="991">
        <v>0</v>
      </c>
      <c r="GI34" s="991">
        <v>0</v>
      </c>
      <c r="GJ34" s="991">
        <v>0</v>
      </c>
      <c r="GK34" s="991">
        <v>0</v>
      </c>
      <c r="GL34" s="991">
        <v>0</v>
      </c>
      <c r="GM34" s="991">
        <v>0</v>
      </c>
      <c r="GN34" s="991">
        <v>0</v>
      </c>
      <c r="GO34" s="992" t="b">
        <v>0</v>
      </c>
      <c r="GP34" s="990" t="s">
        <v>993</v>
      </c>
      <c r="GQ34" s="990" t="s">
        <v>993</v>
      </c>
      <c r="GR34" s="990" t="s">
        <v>993</v>
      </c>
      <c r="GS34" s="990" t="s">
        <v>993</v>
      </c>
      <c r="GT34" s="992"/>
      <c r="GU34" s="986"/>
    </row>
    <row r="35" spans="1:203" hidden="1">
      <c r="A35" s="985"/>
      <c r="B35" s="1315" t="s">
        <v>271</v>
      </c>
      <c r="C35" s="1315"/>
      <c r="D35" s="990" t="s">
        <v>1034</v>
      </c>
      <c r="E35" s="990" t="s">
        <v>274</v>
      </c>
      <c r="F35" s="990" t="s">
        <v>437</v>
      </c>
      <c r="G35" s="990" t="s">
        <v>986</v>
      </c>
      <c r="H35" s="990" t="s">
        <v>987</v>
      </c>
      <c r="I35" s="990" t="s">
        <v>988</v>
      </c>
      <c r="J35" s="990" t="s">
        <v>1035</v>
      </c>
      <c r="K35" s="990" t="s">
        <v>1036</v>
      </c>
      <c r="L35" s="991">
        <v>8</v>
      </c>
      <c r="M35" s="990" t="s">
        <v>274</v>
      </c>
      <c r="N35" s="990" t="s">
        <v>1030</v>
      </c>
      <c r="O35" s="990" t="s">
        <v>337</v>
      </c>
      <c r="P35" s="990" t="s">
        <v>1037</v>
      </c>
      <c r="Q35" s="990" t="s">
        <v>293</v>
      </c>
      <c r="R35" s="990" t="s">
        <v>293</v>
      </c>
      <c r="S35" s="992" t="b">
        <v>0</v>
      </c>
      <c r="T35" s="991">
        <v>0</v>
      </c>
      <c r="U35" s="992" t="b">
        <v>0</v>
      </c>
      <c r="V35" s="991">
        <v>0</v>
      </c>
      <c r="W35" s="992" t="b">
        <v>1</v>
      </c>
      <c r="X35" s="992" t="b">
        <v>1</v>
      </c>
      <c r="Y35" s="990" t="s">
        <v>293</v>
      </c>
      <c r="Z35" s="990" t="b">
        <f t="shared" si="6"/>
        <v>1</v>
      </c>
      <c r="AA35" s="990" t="s">
        <v>993</v>
      </c>
      <c r="AB35" s="992" t="b">
        <v>0</v>
      </c>
      <c r="AC35" s="990" t="s">
        <v>993</v>
      </c>
      <c r="AD35" s="990" t="s">
        <v>993</v>
      </c>
      <c r="AE35" s="990" t="s">
        <v>993</v>
      </c>
      <c r="AF35" s="1077">
        <f t="shared" si="5"/>
        <v>41</v>
      </c>
      <c r="AG35" s="1077">
        <f t="shared" si="5"/>
        <v>39</v>
      </c>
      <c r="AH35" s="1077">
        <f t="shared" si="5"/>
        <v>29</v>
      </c>
      <c r="AI35" s="1077">
        <f t="shared" si="5"/>
        <v>41</v>
      </c>
      <c r="AJ35" s="183">
        <f t="shared" si="1"/>
        <v>0</v>
      </c>
      <c r="AK35" s="991">
        <v>41</v>
      </c>
      <c r="AL35" s="991">
        <v>39</v>
      </c>
      <c r="AM35" s="991">
        <v>29</v>
      </c>
      <c r="AN35" s="991">
        <v>41</v>
      </c>
      <c r="AO35" s="991">
        <v>0</v>
      </c>
      <c r="AP35" s="991">
        <v>0</v>
      </c>
      <c r="AQ35" s="991">
        <v>0</v>
      </c>
      <c r="AR35" s="991">
        <v>0</v>
      </c>
      <c r="AS35" s="991">
        <v>0</v>
      </c>
      <c r="AT35" s="991">
        <v>0</v>
      </c>
      <c r="AU35" s="991">
        <v>0</v>
      </c>
      <c r="AV35" s="991">
        <v>0</v>
      </c>
      <c r="AW35" s="991">
        <v>0</v>
      </c>
      <c r="AX35" s="991">
        <v>0</v>
      </c>
      <c r="AY35" s="991">
        <v>0</v>
      </c>
      <c r="AZ35" s="991">
        <v>0</v>
      </c>
      <c r="BA35" s="991">
        <v>0</v>
      </c>
      <c r="BB35" s="991">
        <v>0</v>
      </c>
      <c r="BC35" s="991">
        <v>0</v>
      </c>
      <c r="BD35" s="991">
        <v>0</v>
      </c>
      <c r="BE35" s="992" t="b">
        <v>0</v>
      </c>
      <c r="BF35" s="992"/>
      <c r="BG35" s="990" t="s">
        <v>1059</v>
      </c>
      <c r="BH35" s="991">
        <v>41</v>
      </c>
      <c r="BI35" s="990" t="s">
        <v>993</v>
      </c>
      <c r="BJ35" s="991">
        <v>0</v>
      </c>
      <c r="BK35" s="990" t="s">
        <v>993</v>
      </c>
      <c r="BL35" s="991">
        <v>0</v>
      </c>
      <c r="BM35" s="991">
        <v>0</v>
      </c>
      <c r="BN35" s="991">
        <v>0</v>
      </c>
      <c r="BO35" s="990" t="s">
        <v>993</v>
      </c>
      <c r="BP35" s="990" t="s">
        <v>993</v>
      </c>
      <c r="BQ35" s="990" t="s">
        <v>993</v>
      </c>
      <c r="BR35" s="991">
        <v>0</v>
      </c>
      <c r="BS35" s="990" t="s">
        <v>993</v>
      </c>
      <c r="BT35" s="991">
        <v>0</v>
      </c>
      <c r="BU35" s="990" t="s">
        <v>993</v>
      </c>
      <c r="BV35" s="991">
        <v>0</v>
      </c>
      <c r="BW35" s="991">
        <v>0</v>
      </c>
      <c r="BX35" s="991">
        <v>0</v>
      </c>
      <c r="BY35" s="990" t="s">
        <v>993</v>
      </c>
      <c r="BZ35" s="991">
        <v>0</v>
      </c>
      <c r="CA35" s="990" t="s">
        <v>993</v>
      </c>
      <c r="CB35" s="991">
        <v>0</v>
      </c>
      <c r="CC35" s="990" t="s">
        <v>993</v>
      </c>
      <c r="CD35" s="991">
        <v>0</v>
      </c>
      <c r="CE35" s="991">
        <v>0</v>
      </c>
      <c r="CF35" s="991">
        <v>0</v>
      </c>
      <c r="CG35" s="990" t="s">
        <v>993</v>
      </c>
      <c r="CH35" s="991">
        <v>0</v>
      </c>
      <c r="CI35" s="990" t="s">
        <v>993</v>
      </c>
      <c r="CJ35" s="991">
        <v>0</v>
      </c>
      <c r="CK35" s="990" t="s">
        <v>993</v>
      </c>
      <c r="CL35" s="991">
        <v>0</v>
      </c>
      <c r="CM35" s="991">
        <v>0</v>
      </c>
      <c r="CN35" s="991">
        <v>0</v>
      </c>
      <c r="CO35" s="991">
        <v>21</v>
      </c>
      <c r="CP35" s="991">
        <v>0</v>
      </c>
      <c r="CQ35" s="991">
        <v>0</v>
      </c>
      <c r="CR35" s="991">
        <v>0</v>
      </c>
      <c r="CS35" s="991">
        <v>9</v>
      </c>
      <c r="CT35" s="991">
        <v>0</v>
      </c>
      <c r="CU35" s="991">
        <v>0</v>
      </c>
      <c r="CV35" s="991">
        <v>0</v>
      </c>
      <c r="CW35" s="991">
        <v>0</v>
      </c>
      <c r="CX35" s="991">
        <v>0</v>
      </c>
      <c r="CY35" s="991">
        <v>1</v>
      </c>
      <c r="CZ35" s="991">
        <v>0</v>
      </c>
      <c r="DA35" s="991">
        <v>0</v>
      </c>
      <c r="DB35" s="991">
        <v>0</v>
      </c>
      <c r="DC35" s="991">
        <v>0</v>
      </c>
      <c r="DD35" s="991">
        <v>0</v>
      </c>
      <c r="DE35" s="991">
        <v>0</v>
      </c>
      <c r="DF35" s="991">
        <v>0</v>
      </c>
      <c r="DG35" s="991">
        <v>0</v>
      </c>
      <c r="DH35" s="991">
        <v>0</v>
      </c>
      <c r="DI35" s="991">
        <v>0</v>
      </c>
      <c r="DJ35" s="991">
        <v>0</v>
      </c>
      <c r="DK35" s="992" t="b">
        <v>0</v>
      </c>
      <c r="DL35" s="990" t="s">
        <v>999</v>
      </c>
      <c r="DM35" s="990" t="s">
        <v>270</v>
      </c>
      <c r="DN35" s="990" t="s">
        <v>525</v>
      </c>
      <c r="DO35" s="990" t="s">
        <v>1000</v>
      </c>
      <c r="DP35" s="991">
        <v>756</v>
      </c>
      <c r="DQ35" s="991">
        <v>663</v>
      </c>
      <c r="DR35" s="991">
        <v>92</v>
      </c>
      <c r="DS35" s="991">
        <v>1</v>
      </c>
      <c r="DT35" s="991">
        <v>12117</v>
      </c>
      <c r="DU35" s="991">
        <v>748</v>
      </c>
      <c r="DV35" s="991">
        <v>756</v>
      </c>
      <c r="DW35" s="991">
        <v>343</v>
      </c>
      <c r="DX35" s="991">
        <v>406</v>
      </c>
      <c r="DY35" s="991">
        <v>3</v>
      </c>
      <c r="DZ35" s="991">
        <v>4</v>
      </c>
      <c r="EA35" s="991">
        <v>0</v>
      </c>
      <c r="EB35" s="991">
        <v>0</v>
      </c>
      <c r="EC35" s="991">
        <v>0</v>
      </c>
      <c r="ED35" s="991">
        <v>748</v>
      </c>
      <c r="EE35" s="991">
        <v>19</v>
      </c>
      <c r="EF35" s="991">
        <v>603</v>
      </c>
      <c r="EG35" s="991">
        <v>54</v>
      </c>
      <c r="EH35" s="991">
        <v>19</v>
      </c>
      <c r="EI35" s="991">
        <v>12</v>
      </c>
      <c r="EJ35" s="991">
        <v>1</v>
      </c>
      <c r="EK35" s="991">
        <v>20</v>
      </c>
      <c r="EL35" s="991">
        <v>20</v>
      </c>
      <c r="EM35" s="991">
        <v>0</v>
      </c>
      <c r="EN35" s="991">
        <v>729</v>
      </c>
      <c r="EO35" s="991">
        <v>699</v>
      </c>
      <c r="EP35" s="991">
        <v>19</v>
      </c>
      <c r="EQ35" s="991">
        <v>10</v>
      </c>
      <c r="ER35" s="991">
        <v>1</v>
      </c>
      <c r="ES35" s="991">
        <v>0</v>
      </c>
      <c r="ET35" s="992" t="b">
        <v>0</v>
      </c>
      <c r="EU35" s="992" t="b">
        <v>0</v>
      </c>
      <c r="EV35" s="992" t="b">
        <v>0</v>
      </c>
      <c r="EW35" s="993">
        <v>0</v>
      </c>
      <c r="EX35" s="993">
        <v>0</v>
      </c>
      <c r="EY35" s="993">
        <v>0</v>
      </c>
      <c r="EZ35" s="993">
        <v>0</v>
      </c>
      <c r="FA35" s="993">
        <v>0</v>
      </c>
      <c r="FB35" s="1086">
        <v>0</v>
      </c>
      <c r="FC35" s="992" t="b">
        <v>0</v>
      </c>
      <c r="FD35" s="992" t="b">
        <v>0</v>
      </c>
      <c r="FE35" s="992" t="b">
        <v>0</v>
      </c>
      <c r="FF35" s="993">
        <v>0</v>
      </c>
      <c r="FG35" s="993">
        <v>0</v>
      </c>
      <c r="FH35" s="993">
        <v>0</v>
      </c>
      <c r="FI35" s="993">
        <v>0</v>
      </c>
      <c r="FJ35" s="993">
        <v>0</v>
      </c>
      <c r="FK35" s="993">
        <v>0</v>
      </c>
      <c r="FL35" s="992" t="b">
        <v>0</v>
      </c>
      <c r="FM35" s="992" t="b">
        <v>0</v>
      </c>
      <c r="FN35" s="992" t="b">
        <v>0</v>
      </c>
      <c r="FO35" s="993">
        <v>0</v>
      </c>
      <c r="FP35" s="993">
        <v>0</v>
      </c>
      <c r="FQ35" s="993">
        <v>0</v>
      </c>
      <c r="FR35" s="993">
        <v>0</v>
      </c>
      <c r="FS35" s="993">
        <v>0</v>
      </c>
      <c r="FT35" s="993">
        <v>0</v>
      </c>
      <c r="FU35" s="990" t="s">
        <v>993</v>
      </c>
      <c r="FV35" s="993">
        <v>0</v>
      </c>
      <c r="FW35" s="991">
        <v>0</v>
      </c>
      <c r="FX35" s="991">
        <v>729</v>
      </c>
      <c r="FY35" s="991">
        <v>0</v>
      </c>
      <c r="FZ35" s="991">
        <v>0</v>
      </c>
      <c r="GA35" s="991">
        <v>0</v>
      </c>
      <c r="GB35" s="991">
        <v>0</v>
      </c>
      <c r="GC35" s="991">
        <v>0</v>
      </c>
      <c r="GD35" s="991">
        <v>0</v>
      </c>
      <c r="GE35" s="991">
        <v>0</v>
      </c>
      <c r="GF35" s="991">
        <v>0</v>
      </c>
      <c r="GG35" s="991">
        <v>0</v>
      </c>
      <c r="GH35" s="991">
        <v>0</v>
      </c>
      <c r="GI35" s="991">
        <v>0</v>
      </c>
      <c r="GJ35" s="991">
        <v>0</v>
      </c>
      <c r="GK35" s="991">
        <v>0</v>
      </c>
      <c r="GL35" s="991">
        <v>0</v>
      </c>
      <c r="GM35" s="991">
        <v>0</v>
      </c>
      <c r="GN35" s="991">
        <v>0</v>
      </c>
      <c r="GO35" s="992" t="b">
        <v>0</v>
      </c>
      <c r="GP35" s="990" t="s">
        <v>993</v>
      </c>
      <c r="GQ35" s="990" t="s">
        <v>993</v>
      </c>
      <c r="GR35" s="990" t="s">
        <v>993</v>
      </c>
      <c r="GS35" s="990" t="s">
        <v>993</v>
      </c>
      <c r="GT35" s="992"/>
      <c r="GU35" s="986"/>
    </row>
    <row r="36" spans="1:203" hidden="1">
      <c r="A36" s="985"/>
      <c r="B36" s="1315" t="s">
        <v>271</v>
      </c>
      <c r="C36" s="1315"/>
      <c r="D36" s="990" t="s">
        <v>1034</v>
      </c>
      <c r="E36" s="990" t="s">
        <v>274</v>
      </c>
      <c r="F36" s="990" t="s">
        <v>437</v>
      </c>
      <c r="G36" s="990" t="s">
        <v>986</v>
      </c>
      <c r="H36" s="990" t="s">
        <v>987</v>
      </c>
      <c r="I36" s="990" t="s">
        <v>988</v>
      </c>
      <c r="J36" s="990" t="s">
        <v>1035</v>
      </c>
      <c r="K36" s="990" t="s">
        <v>1036</v>
      </c>
      <c r="L36" s="991">
        <v>4</v>
      </c>
      <c r="M36" s="990" t="s">
        <v>274</v>
      </c>
      <c r="N36" s="990" t="s">
        <v>1013</v>
      </c>
      <c r="O36" s="990" t="s">
        <v>297</v>
      </c>
      <c r="P36" s="990" t="s">
        <v>1037</v>
      </c>
      <c r="Q36" s="990" t="s">
        <v>293</v>
      </c>
      <c r="R36" s="990" t="s">
        <v>290</v>
      </c>
      <c r="S36" s="992" t="b">
        <v>1</v>
      </c>
      <c r="T36" s="991">
        <v>41</v>
      </c>
      <c r="U36" s="992" t="b">
        <v>0</v>
      </c>
      <c r="V36" s="991">
        <v>0</v>
      </c>
      <c r="W36" s="992" t="b">
        <v>0</v>
      </c>
      <c r="X36" s="992" t="b">
        <v>0</v>
      </c>
      <c r="Y36" s="990" t="s">
        <v>290</v>
      </c>
      <c r="Z36" s="990" t="b">
        <f t="shared" si="4"/>
        <v>0</v>
      </c>
      <c r="AA36" s="990" t="s">
        <v>993</v>
      </c>
      <c r="AB36" s="992" t="b">
        <v>0</v>
      </c>
      <c r="AC36" s="990" t="s">
        <v>993</v>
      </c>
      <c r="AD36" s="990" t="s">
        <v>993</v>
      </c>
      <c r="AE36" s="990" t="s">
        <v>993</v>
      </c>
      <c r="AF36" s="1077">
        <f t="shared" si="5"/>
        <v>41</v>
      </c>
      <c r="AG36" s="1077">
        <f t="shared" si="5"/>
        <v>20</v>
      </c>
      <c r="AH36" s="1077">
        <f t="shared" si="5"/>
        <v>2</v>
      </c>
      <c r="AI36" s="1077">
        <f t="shared" si="5"/>
        <v>41</v>
      </c>
      <c r="AJ36" s="183">
        <f t="shared" si="1"/>
        <v>0</v>
      </c>
      <c r="AK36" s="991">
        <v>41</v>
      </c>
      <c r="AL36" s="991">
        <v>20</v>
      </c>
      <c r="AM36" s="991">
        <v>2</v>
      </c>
      <c r="AN36" s="991">
        <v>41</v>
      </c>
      <c r="AO36" s="991">
        <v>0</v>
      </c>
      <c r="AP36" s="991">
        <v>0</v>
      </c>
      <c r="AQ36" s="991">
        <v>0</v>
      </c>
      <c r="AR36" s="991">
        <v>0</v>
      </c>
      <c r="AS36" s="991">
        <v>0</v>
      </c>
      <c r="AT36" s="991">
        <v>0</v>
      </c>
      <c r="AU36" s="991">
        <v>0</v>
      </c>
      <c r="AV36" s="991">
        <v>0</v>
      </c>
      <c r="AW36" s="991">
        <v>0</v>
      </c>
      <c r="AX36" s="991">
        <v>0</v>
      </c>
      <c r="AY36" s="991">
        <v>0</v>
      </c>
      <c r="AZ36" s="991">
        <v>0</v>
      </c>
      <c r="BA36" s="991">
        <v>0</v>
      </c>
      <c r="BB36" s="991">
        <v>0</v>
      </c>
      <c r="BC36" s="991">
        <v>0</v>
      </c>
      <c r="BD36" s="991">
        <v>0</v>
      </c>
      <c r="BE36" s="992" t="b">
        <v>0</v>
      </c>
      <c r="BF36" s="992"/>
      <c r="BG36" s="990" t="s">
        <v>270</v>
      </c>
      <c r="BH36" s="991">
        <v>41</v>
      </c>
      <c r="BI36" s="990" t="s">
        <v>993</v>
      </c>
      <c r="BJ36" s="991">
        <v>0</v>
      </c>
      <c r="BK36" s="990" t="s">
        <v>993</v>
      </c>
      <c r="BL36" s="991">
        <v>0</v>
      </c>
      <c r="BM36" s="991">
        <v>0</v>
      </c>
      <c r="BN36" s="991">
        <v>0</v>
      </c>
      <c r="BO36" s="990" t="s">
        <v>993</v>
      </c>
      <c r="BP36" s="990" t="s">
        <v>993</v>
      </c>
      <c r="BQ36" s="990" t="s">
        <v>993</v>
      </c>
      <c r="BR36" s="991">
        <v>0</v>
      </c>
      <c r="BS36" s="990" t="s">
        <v>993</v>
      </c>
      <c r="BT36" s="991">
        <v>0</v>
      </c>
      <c r="BU36" s="990" t="s">
        <v>993</v>
      </c>
      <c r="BV36" s="991">
        <v>0</v>
      </c>
      <c r="BW36" s="991">
        <v>0</v>
      </c>
      <c r="BX36" s="991">
        <v>0</v>
      </c>
      <c r="BY36" s="990" t="s">
        <v>993</v>
      </c>
      <c r="BZ36" s="991">
        <v>0</v>
      </c>
      <c r="CA36" s="990" t="s">
        <v>993</v>
      </c>
      <c r="CB36" s="991">
        <v>0</v>
      </c>
      <c r="CC36" s="990" t="s">
        <v>993</v>
      </c>
      <c r="CD36" s="991">
        <v>0</v>
      </c>
      <c r="CE36" s="991">
        <v>0</v>
      </c>
      <c r="CF36" s="991">
        <v>0</v>
      </c>
      <c r="CG36" s="990" t="s">
        <v>993</v>
      </c>
      <c r="CH36" s="991">
        <v>0</v>
      </c>
      <c r="CI36" s="990" t="s">
        <v>993</v>
      </c>
      <c r="CJ36" s="991">
        <v>0</v>
      </c>
      <c r="CK36" s="990" t="s">
        <v>993</v>
      </c>
      <c r="CL36" s="991">
        <v>0</v>
      </c>
      <c r="CM36" s="991">
        <v>0</v>
      </c>
      <c r="CN36" s="991">
        <v>0</v>
      </c>
      <c r="CO36" s="991">
        <v>26</v>
      </c>
      <c r="CP36" s="991">
        <v>0</v>
      </c>
      <c r="CQ36" s="991">
        <v>0</v>
      </c>
      <c r="CR36" s="991">
        <v>0</v>
      </c>
      <c r="CS36" s="991">
        <v>1</v>
      </c>
      <c r="CT36" s="991">
        <v>0.9</v>
      </c>
      <c r="CU36" s="991">
        <v>0</v>
      </c>
      <c r="CV36" s="991">
        <v>0</v>
      </c>
      <c r="CW36" s="991">
        <v>0</v>
      </c>
      <c r="CX36" s="991">
        <v>0</v>
      </c>
      <c r="CY36" s="991">
        <v>0</v>
      </c>
      <c r="CZ36" s="991">
        <v>0</v>
      </c>
      <c r="DA36" s="991">
        <v>0</v>
      </c>
      <c r="DB36" s="991">
        <v>0</v>
      </c>
      <c r="DC36" s="991">
        <v>0</v>
      </c>
      <c r="DD36" s="991">
        <v>0</v>
      </c>
      <c r="DE36" s="991">
        <v>0</v>
      </c>
      <c r="DF36" s="991">
        <v>0</v>
      </c>
      <c r="DG36" s="991">
        <v>0</v>
      </c>
      <c r="DH36" s="991">
        <v>0</v>
      </c>
      <c r="DI36" s="991">
        <v>0</v>
      </c>
      <c r="DJ36" s="991">
        <v>0</v>
      </c>
      <c r="DK36" s="992" t="b">
        <v>0</v>
      </c>
      <c r="DL36" s="990" t="s">
        <v>270</v>
      </c>
      <c r="DM36" s="990" t="s">
        <v>993</v>
      </c>
      <c r="DN36" s="990" t="s">
        <v>993</v>
      </c>
      <c r="DO36" s="990" t="s">
        <v>993</v>
      </c>
      <c r="DP36" s="991">
        <v>444</v>
      </c>
      <c r="DQ36" s="991">
        <v>43</v>
      </c>
      <c r="DR36" s="991">
        <v>212</v>
      </c>
      <c r="DS36" s="991">
        <v>189</v>
      </c>
      <c r="DT36" s="991">
        <v>12117</v>
      </c>
      <c r="DU36" s="991">
        <v>441</v>
      </c>
      <c r="DV36" s="991">
        <v>444</v>
      </c>
      <c r="DW36" s="991">
        <v>34</v>
      </c>
      <c r="DX36" s="991">
        <v>336</v>
      </c>
      <c r="DY36" s="991">
        <v>6</v>
      </c>
      <c r="DZ36" s="991">
        <v>68</v>
      </c>
      <c r="EA36" s="991">
        <v>0</v>
      </c>
      <c r="EB36" s="991">
        <v>0</v>
      </c>
      <c r="EC36" s="991">
        <v>0</v>
      </c>
      <c r="ED36" s="991">
        <v>441</v>
      </c>
      <c r="EE36" s="991">
        <v>91</v>
      </c>
      <c r="EF36" s="991">
        <v>282</v>
      </c>
      <c r="EG36" s="991">
        <v>19</v>
      </c>
      <c r="EH36" s="991">
        <v>9</v>
      </c>
      <c r="EI36" s="991">
        <v>16</v>
      </c>
      <c r="EJ36" s="991">
        <v>1</v>
      </c>
      <c r="EK36" s="991">
        <v>12</v>
      </c>
      <c r="EL36" s="991">
        <v>11</v>
      </c>
      <c r="EM36" s="991">
        <v>0</v>
      </c>
      <c r="EN36" s="991">
        <v>350</v>
      </c>
      <c r="EO36" s="991">
        <v>344</v>
      </c>
      <c r="EP36" s="991">
        <v>3</v>
      </c>
      <c r="EQ36" s="991">
        <v>3</v>
      </c>
      <c r="ER36" s="991">
        <v>0</v>
      </c>
      <c r="ES36" s="991">
        <v>0</v>
      </c>
      <c r="ET36" s="992" t="b">
        <v>0</v>
      </c>
      <c r="EU36" s="992" t="b">
        <v>0</v>
      </c>
      <c r="EV36" s="992" t="b">
        <v>0</v>
      </c>
      <c r="EW36" s="993">
        <v>0.44500000000000001</v>
      </c>
      <c r="EX36" s="993">
        <v>0.317</v>
      </c>
      <c r="EY36" s="993">
        <v>0.249</v>
      </c>
      <c r="EZ36" s="993">
        <v>0.20100000000000001</v>
      </c>
      <c r="FA36" s="993">
        <v>5.0000000000000001E-3</v>
      </c>
      <c r="FB36" s="1086">
        <v>0.28699999999999998</v>
      </c>
      <c r="FC36" s="992" t="b">
        <v>0</v>
      </c>
      <c r="FD36" s="992" t="b">
        <v>0</v>
      </c>
      <c r="FE36" s="992" t="b">
        <v>0</v>
      </c>
      <c r="FF36" s="993">
        <v>0</v>
      </c>
      <c r="FG36" s="993">
        <v>0</v>
      </c>
      <c r="FH36" s="993">
        <v>0</v>
      </c>
      <c r="FI36" s="993">
        <v>0</v>
      </c>
      <c r="FJ36" s="993">
        <v>0</v>
      </c>
      <c r="FK36" s="993">
        <v>0</v>
      </c>
      <c r="FL36" s="992" t="b">
        <v>0</v>
      </c>
      <c r="FM36" s="992" t="b">
        <v>0</v>
      </c>
      <c r="FN36" s="992" t="b">
        <v>0</v>
      </c>
      <c r="FO36" s="993">
        <v>0</v>
      </c>
      <c r="FP36" s="993">
        <v>0</v>
      </c>
      <c r="FQ36" s="993">
        <v>0</v>
      </c>
      <c r="FR36" s="993">
        <v>0</v>
      </c>
      <c r="FS36" s="993">
        <v>0</v>
      </c>
      <c r="FT36" s="993">
        <v>0</v>
      </c>
      <c r="FU36" s="990" t="s">
        <v>993</v>
      </c>
      <c r="FV36" s="993">
        <v>0</v>
      </c>
      <c r="FW36" s="991">
        <v>0</v>
      </c>
      <c r="FX36" s="991">
        <v>350</v>
      </c>
      <c r="FY36" s="991">
        <v>0</v>
      </c>
      <c r="FZ36" s="991">
        <v>0</v>
      </c>
      <c r="GA36" s="991">
        <v>0</v>
      </c>
      <c r="GB36" s="991">
        <v>0</v>
      </c>
      <c r="GC36" s="991">
        <v>0</v>
      </c>
      <c r="GD36" s="991">
        <v>0</v>
      </c>
      <c r="GE36" s="991">
        <v>0</v>
      </c>
      <c r="GF36" s="991">
        <v>0</v>
      </c>
      <c r="GG36" s="991">
        <v>0</v>
      </c>
      <c r="GH36" s="991">
        <v>0</v>
      </c>
      <c r="GI36" s="991">
        <v>0</v>
      </c>
      <c r="GJ36" s="991">
        <v>0</v>
      </c>
      <c r="GK36" s="991">
        <v>0</v>
      </c>
      <c r="GL36" s="991">
        <v>0</v>
      </c>
      <c r="GM36" s="991">
        <v>0</v>
      </c>
      <c r="GN36" s="991">
        <v>0</v>
      </c>
      <c r="GO36" s="992" t="b">
        <v>0</v>
      </c>
      <c r="GP36" s="990" t="s">
        <v>993</v>
      </c>
      <c r="GQ36" s="990" t="s">
        <v>993</v>
      </c>
      <c r="GR36" s="990" t="s">
        <v>993</v>
      </c>
      <c r="GS36" s="990" t="s">
        <v>993</v>
      </c>
      <c r="GT36" s="992"/>
      <c r="GU36" s="986"/>
    </row>
    <row r="37" spans="1:203" hidden="1">
      <c r="A37" s="985"/>
      <c r="B37" s="1315" t="s">
        <v>271</v>
      </c>
      <c r="C37" s="1315"/>
      <c r="D37" s="990" t="s">
        <v>1034</v>
      </c>
      <c r="E37" s="990" t="s">
        <v>274</v>
      </c>
      <c r="F37" s="990" t="s">
        <v>437</v>
      </c>
      <c r="G37" s="990" t="s">
        <v>986</v>
      </c>
      <c r="H37" s="990" t="s">
        <v>987</v>
      </c>
      <c r="I37" s="990" t="s">
        <v>988</v>
      </c>
      <c r="J37" s="990" t="s">
        <v>1035</v>
      </c>
      <c r="K37" s="990" t="s">
        <v>1036</v>
      </c>
      <c r="L37" s="991">
        <v>3</v>
      </c>
      <c r="M37" s="990" t="s">
        <v>274</v>
      </c>
      <c r="N37" s="990" t="s">
        <v>1012</v>
      </c>
      <c r="O37" s="990" t="s">
        <v>294</v>
      </c>
      <c r="P37" s="990" t="s">
        <v>1037</v>
      </c>
      <c r="Q37" s="990" t="s">
        <v>293</v>
      </c>
      <c r="R37" s="990" t="s">
        <v>290</v>
      </c>
      <c r="S37" s="992" t="b">
        <v>0</v>
      </c>
      <c r="T37" s="991">
        <v>0</v>
      </c>
      <c r="U37" s="992" t="b">
        <v>0</v>
      </c>
      <c r="V37" s="991">
        <v>0</v>
      </c>
      <c r="W37" s="992" t="b">
        <v>1</v>
      </c>
      <c r="X37" s="992" t="b">
        <v>1</v>
      </c>
      <c r="Y37" s="990" t="s">
        <v>290</v>
      </c>
      <c r="Z37" s="990" t="b">
        <f t="shared" ref="Z37:Z40" si="7">R37=Y37</f>
        <v>1</v>
      </c>
      <c r="AA37" s="990" t="s">
        <v>993</v>
      </c>
      <c r="AB37" s="992" t="b">
        <v>0</v>
      </c>
      <c r="AC37" s="990" t="s">
        <v>993</v>
      </c>
      <c r="AD37" s="990" t="s">
        <v>993</v>
      </c>
      <c r="AE37" s="990" t="s">
        <v>993</v>
      </c>
      <c r="AF37" s="1077">
        <f t="shared" si="5"/>
        <v>41</v>
      </c>
      <c r="AG37" s="1077">
        <f t="shared" si="5"/>
        <v>41</v>
      </c>
      <c r="AH37" s="1077">
        <f t="shared" si="5"/>
        <v>30</v>
      </c>
      <c r="AI37" s="1077">
        <f t="shared" si="5"/>
        <v>41</v>
      </c>
      <c r="AJ37" s="183">
        <f t="shared" si="1"/>
        <v>0</v>
      </c>
      <c r="AK37" s="991">
        <v>41</v>
      </c>
      <c r="AL37" s="991">
        <v>41</v>
      </c>
      <c r="AM37" s="991">
        <v>30</v>
      </c>
      <c r="AN37" s="991">
        <v>41</v>
      </c>
      <c r="AO37" s="991">
        <v>0</v>
      </c>
      <c r="AP37" s="991">
        <v>0</v>
      </c>
      <c r="AQ37" s="991">
        <v>0</v>
      </c>
      <c r="AR37" s="991">
        <v>0</v>
      </c>
      <c r="AS37" s="991">
        <v>0</v>
      </c>
      <c r="AT37" s="991">
        <v>0</v>
      </c>
      <c r="AU37" s="991">
        <v>0</v>
      </c>
      <c r="AV37" s="991">
        <v>0</v>
      </c>
      <c r="AW37" s="991">
        <v>0</v>
      </c>
      <c r="AX37" s="991">
        <v>0</v>
      </c>
      <c r="AY37" s="991">
        <v>0</v>
      </c>
      <c r="AZ37" s="991">
        <v>0</v>
      </c>
      <c r="BA37" s="991">
        <v>0</v>
      </c>
      <c r="BB37" s="991">
        <v>0</v>
      </c>
      <c r="BC37" s="991">
        <v>0</v>
      </c>
      <c r="BD37" s="991">
        <v>0</v>
      </c>
      <c r="BE37" s="992" t="b">
        <v>0</v>
      </c>
      <c r="BF37" s="992"/>
      <c r="BG37" s="990" t="s">
        <v>270</v>
      </c>
      <c r="BH37" s="991">
        <v>41</v>
      </c>
      <c r="BI37" s="990" t="s">
        <v>993</v>
      </c>
      <c r="BJ37" s="991">
        <v>0</v>
      </c>
      <c r="BK37" s="990" t="s">
        <v>993</v>
      </c>
      <c r="BL37" s="991">
        <v>0</v>
      </c>
      <c r="BM37" s="991">
        <v>0</v>
      </c>
      <c r="BN37" s="991">
        <v>0</v>
      </c>
      <c r="BO37" s="990" t="s">
        <v>993</v>
      </c>
      <c r="BP37" s="990" t="s">
        <v>993</v>
      </c>
      <c r="BQ37" s="990" t="s">
        <v>993</v>
      </c>
      <c r="BR37" s="991">
        <v>0</v>
      </c>
      <c r="BS37" s="990" t="s">
        <v>993</v>
      </c>
      <c r="BT37" s="991">
        <v>0</v>
      </c>
      <c r="BU37" s="990" t="s">
        <v>993</v>
      </c>
      <c r="BV37" s="991">
        <v>0</v>
      </c>
      <c r="BW37" s="991">
        <v>0</v>
      </c>
      <c r="BX37" s="991">
        <v>0</v>
      </c>
      <c r="BY37" s="990" t="s">
        <v>993</v>
      </c>
      <c r="BZ37" s="991">
        <v>0</v>
      </c>
      <c r="CA37" s="990" t="s">
        <v>993</v>
      </c>
      <c r="CB37" s="991">
        <v>0</v>
      </c>
      <c r="CC37" s="990" t="s">
        <v>993</v>
      </c>
      <c r="CD37" s="991">
        <v>0</v>
      </c>
      <c r="CE37" s="991">
        <v>0</v>
      </c>
      <c r="CF37" s="991">
        <v>0</v>
      </c>
      <c r="CG37" s="990" t="s">
        <v>993</v>
      </c>
      <c r="CH37" s="991">
        <v>0</v>
      </c>
      <c r="CI37" s="990" t="s">
        <v>993</v>
      </c>
      <c r="CJ37" s="991">
        <v>0</v>
      </c>
      <c r="CK37" s="990" t="s">
        <v>993</v>
      </c>
      <c r="CL37" s="991">
        <v>0</v>
      </c>
      <c r="CM37" s="991">
        <v>0</v>
      </c>
      <c r="CN37" s="991">
        <v>0</v>
      </c>
      <c r="CO37" s="991">
        <v>33</v>
      </c>
      <c r="CP37" s="991">
        <v>0</v>
      </c>
      <c r="CQ37" s="991">
        <v>2</v>
      </c>
      <c r="CR37" s="991">
        <v>0</v>
      </c>
      <c r="CS37" s="991">
        <v>1</v>
      </c>
      <c r="CT37" s="991">
        <v>0</v>
      </c>
      <c r="CU37" s="991">
        <v>0</v>
      </c>
      <c r="CV37" s="991">
        <v>0</v>
      </c>
      <c r="CW37" s="991">
        <v>0</v>
      </c>
      <c r="CX37" s="991">
        <v>0</v>
      </c>
      <c r="CY37" s="991">
        <v>0</v>
      </c>
      <c r="CZ37" s="991">
        <v>0</v>
      </c>
      <c r="DA37" s="991">
        <v>0</v>
      </c>
      <c r="DB37" s="991">
        <v>0</v>
      </c>
      <c r="DC37" s="991">
        <v>0</v>
      </c>
      <c r="DD37" s="991">
        <v>0</v>
      </c>
      <c r="DE37" s="991">
        <v>0</v>
      </c>
      <c r="DF37" s="991">
        <v>0</v>
      </c>
      <c r="DG37" s="991">
        <v>0</v>
      </c>
      <c r="DH37" s="991">
        <v>0</v>
      </c>
      <c r="DI37" s="991">
        <v>0</v>
      </c>
      <c r="DJ37" s="991">
        <v>0</v>
      </c>
      <c r="DK37" s="992" t="b">
        <v>0</v>
      </c>
      <c r="DL37" s="990" t="s">
        <v>999</v>
      </c>
      <c r="DM37" s="990" t="s">
        <v>434</v>
      </c>
      <c r="DN37" s="990" t="s">
        <v>270</v>
      </c>
      <c r="DO37" s="990" t="s">
        <v>993</v>
      </c>
      <c r="DP37" s="991">
        <v>1076</v>
      </c>
      <c r="DQ37" s="991">
        <v>409</v>
      </c>
      <c r="DR37" s="991">
        <v>250</v>
      </c>
      <c r="DS37" s="991">
        <v>417</v>
      </c>
      <c r="DT37" s="991">
        <v>13282</v>
      </c>
      <c r="DU37" s="991">
        <v>1082</v>
      </c>
      <c r="DV37" s="991">
        <v>1076</v>
      </c>
      <c r="DW37" s="991">
        <v>92</v>
      </c>
      <c r="DX37" s="991">
        <v>907</v>
      </c>
      <c r="DY37" s="991">
        <v>24</v>
      </c>
      <c r="DZ37" s="991">
        <v>53</v>
      </c>
      <c r="EA37" s="991">
        <v>0</v>
      </c>
      <c r="EB37" s="991">
        <v>0</v>
      </c>
      <c r="EC37" s="991">
        <v>0</v>
      </c>
      <c r="ED37" s="991">
        <v>1082</v>
      </c>
      <c r="EE37" s="991">
        <v>177</v>
      </c>
      <c r="EF37" s="991">
        <v>754</v>
      </c>
      <c r="EG37" s="991">
        <v>44</v>
      </c>
      <c r="EH37" s="991">
        <v>16</v>
      </c>
      <c r="EI37" s="991">
        <v>11</v>
      </c>
      <c r="EJ37" s="991">
        <v>1</v>
      </c>
      <c r="EK37" s="991">
        <v>16</v>
      </c>
      <c r="EL37" s="991">
        <v>63</v>
      </c>
      <c r="EM37" s="991">
        <v>0</v>
      </c>
      <c r="EN37" s="991">
        <v>905</v>
      </c>
      <c r="EO37" s="991">
        <v>881</v>
      </c>
      <c r="EP37" s="991">
        <v>15</v>
      </c>
      <c r="EQ37" s="991">
        <v>9</v>
      </c>
      <c r="ER37" s="991">
        <v>0</v>
      </c>
      <c r="ES37" s="991">
        <v>0</v>
      </c>
      <c r="ET37" s="992" t="b">
        <v>0</v>
      </c>
      <c r="EU37" s="992" t="b">
        <v>0</v>
      </c>
      <c r="EV37" s="992" t="b">
        <v>0</v>
      </c>
      <c r="EW37" s="993">
        <v>0.54600000000000004</v>
      </c>
      <c r="EX37" s="993">
        <v>0.373</v>
      </c>
      <c r="EY37" s="993">
        <v>0.24100000000000002</v>
      </c>
      <c r="EZ37" s="993">
        <v>0.20399999999999999</v>
      </c>
      <c r="FA37" s="993">
        <v>0.36499999999999999</v>
      </c>
      <c r="FB37" s="1086">
        <v>0</v>
      </c>
      <c r="FC37" s="992" t="b">
        <v>0</v>
      </c>
      <c r="FD37" s="992" t="b">
        <v>0</v>
      </c>
      <c r="FE37" s="992" t="b">
        <v>0</v>
      </c>
      <c r="FF37" s="993">
        <v>0</v>
      </c>
      <c r="FG37" s="993">
        <v>0</v>
      </c>
      <c r="FH37" s="993">
        <v>0</v>
      </c>
      <c r="FI37" s="993">
        <v>0</v>
      </c>
      <c r="FJ37" s="993">
        <v>0</v>
      </c>
      <c r="FK37" s="993">
        <v>0</v>
      </c>
      <c r="FL37" s="992" t="b">
        <v>0</v>
      </c>
      <c r="FM37" s="992" t="b">
        <v>0</v>
      </c>
      <c r="FN37" s="992" t="b">
        <v>0</v>
      </c>
      <c r="FO37" s="993">
        <v>0</v>
      </c>
      <c r="FP37" s="993">
        <v>0</v>
      </c>
      <c r="FQ37" s="993">
        <v>0</v>
      </c>
      <c r="FR37" s="993">
        <v>0</v>
      </c>
      <c r="FS37" s="993">
        <v>0</v>
      </c>
      <c r="FT37" s="993">
        <v>0</v>
      </c>
      <c r="FU37" s="990" t="s">
        <v>993</v>
      </c>
      <c r="FV37" s="993">
        <v>0</v>
      </c>
      <c r="FW37" s="991">
        <v>0</v>
      </c>
      <c r="FX37" s="991">
        <v>905</v>
      </c>
      <c r="FY37" s="991">
        <v>0</v>
      </c>
      <c r="FZ37" s="991">
        <v>0</v>
      </c>
      <c r="GA37" s="991">
        <v>0</v>
      </c>
      <c r="GB37" s="991">
        <v>0</v>
      </c>
      <c r="GC37" s="991">
        <v>0</v>
      </c>
      <c r="GD37" s="991">
        <v>0</v>
      </c>
      <c r="GE37" s="991">
        <v>0</v>
      </c>
      <c r="GF37" s="991">
        <v>0</v>
      </c>
      <c r="GG37" s="991">
        <v>0</v>
      </c>
      <c r="GH37" s="991">
        <v>0</v>
      </c>
      <c r="GI37" s="991">
        <v>0</v>
      </c>
      <c r="GJ37" s="991">
        <v>0</v>
      </c>
      <c r="GK37" s="991">
        <v>0</v>
      </c>
      <c r="GL37" s="991">
        <v>0</v>
      </c>
      <c r="GM37" s="991">
        <v>0</v>
      </c>
      <c r="GN37" s="991">
        <v>0</v>
      </c>
      <c r="GO37" s="992" t="b">
        <v>0</v>
      </c>
      <c r="GP37" s="990" t="s">
        <v>993</v>
      </c>
      <c r="GQ37" s="990" t="s">
        <v>993</v>
      </c>
      <c r="GR37" s="990" t="s">
        <v>993</v>
      </c>
      <c r="GS37" s="990" t="s">
        <v>993</v>
      </c>
      <c r="GT37" s="992"/>
      <c r="GU37" s="986"/>
    </row>
    <row r="38" spans="1:203" hidden="1">
      <c r="A38" s="985"/>
      <c r="B38" s="1315" t="s">
        <v>271</v>
      </c>
      <c r="C38" s="1315"/>
      <c r="D38" s="990" t="s">
        <v>1034</v>
      </c>
      <c r="E38" s="990" t="s">
        <v>274</v>
      </c>
      <c r="F38" s="990" t="s">
        <v>437</v>
      </c>
      <c r="G38" s="990" t="s">
        <v>986</v>
      </c>
      <c r="H38" s="990" t="s">
        <v>987</v>
      </c>
      <c r="I38" s="990" t="s">
        <v>988</v>
      </c>
      <c r="J38" s="990" t="s">
        <v>1035</v>
      </c>
      <c r="K38" s="990" t="s">
        <v>1036</v>
      </c>
      <c r="L38" s="991">
        <v>7</v>
      </c>
      <c r="M38" s="990" t="s">
        <v>274</v>
      </c>
      <c r="N38" s="990" t="s">
        <v>996</v>
      </c>
      <c r="O38" s="990" t="s">
        <v>340</v>
      </c>
      <c r="P38" s="990" t="s">
        <v>1037</v>
      </c>
      <c r="Q38" s="990" t="s">
        <v>293</v>
      </c>
      <c r="R38" s="990" t="s">
        <v>293</v>
      </c>
      <c r="S38" s="992" t="b">
        <v>0</v>
      </c>
      <c r="T38" s="991">
        <v>0</v>
      </c>
      <c r="U38" s="992" t="b">
        <v>0</v>
      </c>
      <c r="V38" s="991">
        <v>0</v>
      </c>
      <c r="W38" s="992" t="b">
        <v>1</v>
      </c>
      <c r="X38" s="992" t="b">
        <v>1</v>
      </c>
      <c r="Y38" s="990" t="s">
        <v>293</v>
      </c>
      <c r="Z38" s="990" t="b">
        <f t="shared" si="7"/>
        <v>1</v>
      </c>
      <c r="AA38" s="990" t="s">
        <v>993</v>
      </c>
      <c r="AB38" s="992" t="b">
        <v>0</v>
      </c>
      <c r="AC38" s="990" t="s">
        <v>993</v>
      </c>
      <c r="AD38" s="990" t="s">
        <v>993</v>
      </c>
      <c r="AE38" s="990" t="s">
        <v>993</v>
      </c>
      <c r="AF38" s="1077">
        <f t="shared" si="5"/>
        <v>45</v>
      </c>
      <c r="AG38" s="1077">
        <f t="shared" si="5"/>
        <v>45</v>
      </c>
      <c r="AH38" s="1077">
        <f t="shared" si="5"/>
        <v>38</v>
      </c>
      <c r="AI38" s="1077">
        <f t="shared" si="5"/>
        <v>45</v>
      </c>
      <c r="AJ38" s="183">
        <f t="shared" si="1"/>
        <v>0</v>
      </c>
      <c r="AK38" s="991">
        <v>45</v>
      </c>
      <c r="AL38" s="991">
        <v>45</v>
      </c>
      <c r="AM38" s="991">
        <v>38</v>
      </c>
      <c r="AN38" s="991">
        <v>45</v>
      </c>
      <c r="AO38" s="991">
        <v>0</v>
      </c>
      <c r="AP38" s="991">
        <v>0</v>
      </c>
      <c r="AQ38" s="991">
        <v>0</v>
      </c>
      <c r="AR38" s="991">
        <v>0</v>
      </c>
      <c r="AS38" s="991">
        <v>0</v>
      </c>
      <c r="AT38" s="991">
        <v>0</v>
      </c>
      <c r="AU38" s="991">
        <v>0</v>
      </c>
      <c r="AV38" s="991">
        <v>0</v>
      </c>
      <c r="AW38" s="991">
        <v>0</v>
      </c>
      <c r="AX38" s="991">
        <v>0</v>
      </c>
      <c r="AY38" s="991">
        <v>0</v>
      </c>
      <c r="AZ38" s="991">
        <v>0</v>
      </c>
      <c r="BA38" s="991">
        <v>0</v>
      </c>
      <c r="BB38" s="991">
        <v>0</v>
      </c>
      <c r="BC38" s="991">
        <v>0</v>
      </c>
      <c r="BD38" s="991">
        <v>0</v>
      </c>
      <c r="BE38" s="992" t="b">
        <v>0</v>
      </c>
      <c r="BF38" s="992"/>
      <c r="BG38" s="990" t="s">
        <v>1028</v>
      </c>
      <c r="BH38" s="991">
        <v>45</v>
      </c>
      <c r="BI38" s="990" t="s">
        <v>993</v>
      </c>
      <c r="BJ38" s="991">
        <v>0</v>
      </c>
      <c r="BK38" s="990" t="s">
        <v>993</v>
      </c>
      <c r="BL38" s="991">
        <v>0</v>
      </c>
      <c r="BM38" s="991">
        <v>0</v>
      </c>
      <c r="BN38" s="991">
        <v>0</v>
      </c>
      <c r="BO38" s="990" t="s">
        <v>993</v>
      </c>
      <c r="BP38" s="990" t="s">
        <v>993</v>
      </c>
      <c r="BQ38" s="990" t="s">
        <v>993</v>
      </c>
      <c r="BR38" s="991">
        <v>0</v>
      </c>
      <c r="BS38" s="990" t="s">
        <v>993</v>
      </c>
      <c r="BT38" s="991">
        <v>0</v>
      </c>
      <c r="BU38" s="990" t="s">
        <v>993</v>
      </c>
      <c r="BV38" s="991">
        <v>0</v>
      </c>
      <c r="BW38" s="991">
        <v>0</v>
      </c>
      <c r="BX38" s="991">
        <v>0</v>
      </c>
      <c r="BY38" s="990" t="s">
        <v>993</v>
      </c>
      <c r="BZ38" s="991">
        <v>0</v>
      </c>
      <c r="CA38" s="990" t="s">
        <v>993</v>
      </c>
      <c r="CB38" s="991">
        <v>0</v>
      </c>
      <c r="CC38" s="990" t="s">
        <v>993</v>
      </c>
      <c r="CD38" s="991">
        <v>0</v>
      </c>
      <c r="CE38" s="991">
        <v>0</v>
      </c>
      <c r="CF38" s="991">
        <v>0</v>
      </c>
      <c r="CG38" s="990" t="s">
        <v>993</v>
      </c>
      <c r="CH38" s="991">
        <v>0</v>
      </c>
      <c r="CI38" s="990" t="s">
        <v>993</v>
      </c>
      <c r="CJ38" s="991">
        <v>0</v>
      </c>
      <c r="CK38" s="990" t="s">
        <v>993</v>
      </c>
      <c r="CL38" s="991">
        <v>0</v>
      </c>
      <c r="CM38" s="991">
        <v>0</v>
      </c>
      <c r="CN38" s="991">
        <v>0</v>
      </c>
      <c r="CO38" s="991">
        <v>21</v>
      </c>
      <c r="CP38" s="991">
        <v>0</v>
      </c>
      <c r="CQ38" s="991">
        <v>2</v>
      </c>
      <c r="CR38" s="991">
        <v>0</v>
      </c>
      <c r="CS38" s="991">
        <v>6</v>
      </c>
      <c r="CT38" s="991">
        <v>0.9</v>
      </c>
      <c r="CU38" s="991">
        <v>0</v>
      </c>
      <c r="CV38" s="991">
        <v>0</v>
      </c>
      <c r="CW38" s="991">
        <v>6</v>
      </c>
      <c r="CX38" s="991">
        <v>0</v>
      </c>
      <c r="CY38" s="991">
        <v>3</v>
      </c>
      <c r="CZ38" s="991">
        <v>0</v>
      </c>
      <c r="DA38" s="991">
        <v>1</v>
      </c>
      <c r="DB38" s="991">
        <v>0</v>
      </c>
      <c r="DC38" s="991">
        <v>0</v>
      </c>
      <c r="DD38" s="991">
        <v>0</v>
      </c>
      <c r="DE38" s="991">
        <v>0</v>
      </c>
      <c r="DF38" s="991">
        <v>0</v>
      </c>
      <c r="DG38" s="991">
        <v>0</v>
      </c>
      <c r="DH38" s="991">
        <v>0</v>
      </c>
      <c r="DI38" s="991">
        <v>0</v>
      </c>
      <c r="DJ38" s="991">
        <v>0</v>
      </c>
      <c r="DK38" s="992" t="b">
        <v>0</v>
      </c>
      <c r="DL38" s="990" t="s">
        <v>999</v>
      </c>
      <c r="DM38" s="990" t="s">
        <v>1000</v>
      </c>
      <c r="DN38" s="990" t="s">
        <v>525</v>
      </c>
      <c r="DO38" s="990" t="s">
        <v>993</v>
      </c>
      <c r="DP38" s="991">
        <v>298</v>
      </c>
      <c r="DQ38" s="991">
        <v>296</v>
      </c>
      <c r="DR38" s="991">
        <v>2</v>
      </c>
      <c r="DS38" s="991">
        <v>0</v>
      </c>
      <c r="DT38" s="991">
        <v>15474</v>
      </c>
      <c r="DU38" s="991">
        <v>283</v>
      </c>
      <c r="DV38" s="991">
        <v>298</v>
      </c>
      <c r="DW38" s="991">
        <v>296</v>
      </c>
      <c r="DX38" s="991">
        <v>0</v>
      </c>
      <c r="DY38" s="991">
        <v>2</v>
      </c>
      <c r="DZ38" s="991">
        <v>0</v>
      </c>
      <c r="EA38" s="991">
        <v>0</v>
      </c>
      <c r="EB38" s="991">
        <v>0</v>
      </c>
      <c r="EC38" s="991">
        <v>0</v>
      </c>
      <c r="ED38" s="991">
        <v>283</v>
      </c>
      <c r="EE38" s="991">
        <v>22</v>
      </c>
      <c r="EF38" s="991">
        <v>179</v>
      </c>
      <c r="EG38" s="991">
        <v>27</v>
      </c>
      <c r="EH38" s="991">
        <v>25</v>
      </c>
      <c r="EI38" s="991">
        <v>8</v>
      </c>
      <c r="EJ38" s="991">
        <v>1</v>
      </c>
      <c r="EK38" s="991">
        <v>14</v>
      </c>
      <c r="EL38" s="991">
        <v>7</v>
      </c>
      <c r="EM38" s="991">
        <v>0</v>
      </c>
      <c r="EN38" s="991">
        <v>261</v>
      </c>
      <c r="EO38" s="991">
        <v>254</v>
      </c>
      <c r="EP38" s="991">
        <v>4</v>
      </c>
      <c r="EQ38" s="991">
        <v>1</v>
      </c>
      <c r="ER38" s="991">
        <v>2</v>
      </c>
      <c r="ES38" s="991">
        <v>0</v>
      </c>
      <c r="ET38" s="992" t="b">
        <v>0</v>
      </c>
      <c r="EU38" s="992" t="b">
        <v>0</v>
      </c>
      <c r="EV38" s="992" t="b">
        <v>0</v>
      </c>
      <c r="EW38" s="993">
        <v>0</v>
      </c>
      <c r="EX38" s="993">
        <v>0</v>
      </c>
      <c r="EY38" s="993">
        <v>0</v>
      </c>
      <c r="EZ38" s="993">
        <v>0</v>
      </c>
      <c r="FA38" s="993">
        <v>0</v>
      </c>
      <c r="FB38" s="1086">
        <v>0</v>
      </c>
      <c r="FC38" s="992" t="b">
        <v>0</v>
      </c>
      <c r="FD38" s="992" t="b">
        <v>0</v>
      </c>
      <c r="FE38" s="992" t="b">
        <v>0</v>
      </c>
      <c r="FF38" s="993">
        <v>0</v>
      </c>
      <c r="FG38" s="993">
        <v>0</v>
      </c>
      <c r="FH38" s="993">
        <v>0</v>
      </c>
      <c r="FI38" s="993">
        <v>0</v>
      </c>
      <c r="FJ38" s="993">
        <v>0</v>
      </c>
      <c r="FK38" s="993">
        <v>0</v>
      </c>
      <c r="FL38" s="992" t="b">
        <v>0</v>
      </c>
      <c r="FM38" s="992" t="b">
        <v>0</v>
      </c>
      <c r="FN38" s="992" t="b">
        <v>0</v>
      </c>
      <c r="FO38" s="993">
        <v>0</v>
      </c>
      <c r="FP38" s="993">
        <v>0</v>
      </c>
      <c r="FQ38" s="993">
        <v>0</v>
      </c>
      <c r="FR38" s="993">
        <v>0</v>
      </c>
      <c r="FS38" s="993">
        <v>0</v>
      </c>
      <c r="FT38" s="993">
        <v>0</v>
      </c>
      <c r="FU38" s="990" t="s">
        <v>290</v>
      </c>
      <c r="FV38" s="993">
        <v>1</v>
      </c>
      <c r="FW38" s="991">
        <v>4.0999999999999996</v>
      </c>
      <c r="FX38" s="991">
        <v>261</v>
      </c>
      <c r="FY38" s="991">
        <v>183</v>
      </c>
      <c r="FZ38" s="991">
        <v>154</v>
      </c>
      <c r="GA38" s="991">
        <v>118</v>
      </c>
      <c r="GB38" s="991">
        <v>109</v>
      </c>
      <c r="GC38" s="991">
        <v>134</v>
      </c>
      <c r="GD38" s="991">
        <v>129</v>
      </c>
      <c r="GE38" s="991">
        <v>113</v>
      </c>
      <c r="GF38" s="991">
        <v>106</v>
      </c>
      <c r="GG38" s="991">
        <v>88</v>
      </c>
      <c r="GH38" s="991">
        <v>81</v>
      </c>
      <c r="GI38" s="991">
        <v>66</v>
      </c>
      <c r="GJ38" s="991">
        <v>73</v>
      </c>
      <c r="GK38" s="991">
        <v>74.900000000000006</v>
      </c>
      <c r="GL38" s="991">
        <v>73.8</v>
      </c>
      <c r="GM38" s="991">
        <v>63.5</v>
      </c>
      <c r="GN38" s="991">
        <v>63.7</v>
      </c>
      <c r="GO38" s="992" t="b">
        <v>0</v>
      </c>
      <c r="GP38" s="990" t="s">
        <v>993</v>
      </c>
      <c r="GQ38" s="990" t="s">
        <v>993</v>
      </c>
      <c r="GR38" s="990" t="s">
        <v>993</v>
      </c>
      <c r="GS38" s="990" t="s">
        <v>993</v>
      </c>
      <c r="GT38" s="992"/>
      <c r="GU38" s="986"/>
    </row>
    <row r="39" spans="1:203" hidden="1">
      <c r="A39" s="985"/>
      <c r="B39" s="1315" t="s">
        <v>271</v>
      </c>
      <c r="C39" s="1315"/>
      <c r="D39" s="990" t="s">
        <v>1034</v>
      </c>
      <c r="E39" s="990" t="s">
        <v>274</v>
      </c>
      <c r="F39" s="990" t="s">
        <v>437</v>
      </c>
      <c r="G39" s="990" t="s">
        <v>986</v>
      </c>
      <c r="H39" s="990" t="s">
        <v>987</v>
      </c>
      <c r="I39" s="990" t="s">
        <v>988</v>
      </c>
      <c r="J39" s="990" t="s">
        <v>1035</v>
      </c>
      <c r="K39" s="990" t="s">
        <v>1036</v>
      </c>
      <c r="L39" s="991">
        <v>2</v>
      </c>
      <c r="M39" s="990" t="s">
        <v>274</v>
      </c>
      <c r="N39" s="990" t="s">
        <v>1019</v>
      </c>
      <c r="O39" s="990" t="s">
        <v>292</v>
      </c>
      <c r="P39" s="990" t="s">
        <v>1037</v>
      </c>
      <c r="Q39" s="990" t="s">
        <v>293</v>
      </c>
      <c r="R39" s="990" t="s">
        <v>290</v>
      </c>
      <c r="S39" s="992" t="b">
        <v>0</v>
      </c>
      <c r="T39" s="991">
        <v>0</v>
      </c>
      <c r="U39" s="992" t="b">
        <v>0</v>
      </c>
      <c r="V39" s="991">
        <v>0</v>
      </c>
      <c r="W39" s="992" t="b">
        <v>1</v>
      </c>
      <c r="X39" s="992" t="b">
        <v>1</v>
      </c>
      <c r="Y39" s="990" t="s">
        <v>290</v>
      </c>
      <c r="Z39" s="990" t="b">
        <f t="shared" si="7"/>
        <v>1</v>
      </c>
      <c r="AA39" s="990" t="s">
        <v>993</v>
      </c>
      <c r="AB39" s="992" t="b">
        <v>0</v>
      </c>
      <c r="AC39" s="990" t="s">
        <v>993</v>
      </c>
      <c r="AD39" s="990" t="s">
        <v>993</v>
      </c>
      <c r="AE39" s="990" t="s">
        <v>993</v>
      </c>
      <c r="AF39" s="1077">
        <f t="shared" si="5"/>
        <v>40</v>
      </c>
      <c r="AG39" s="1077">
        <f t="shared" si="5"/>
        <v>37</v>
      </c>
      <c r="AH39" s="1077">
        <f t="shared" si="5"/>
        <v>23</v>
      </c>
      <c r="AI39" s="1077">
        <f t="shared" si="5"/>
        <v>40</v>
      </c>
      <c r="AJ39" s="183">
        <f t="shared" si="1"/>
        <v>0</v>
      </c>
      <c r="AK39" s="991">
        <v>40</v>
      </c>
      <c r="AL39" s="991">
        <v>37</v>
      </c>
      <c r="AM39" s="991">
        <v>23</v>
      </c>
      <c r="AN39" s="991">
        <v>40</v>
      </c>
      <c r="AO39" s="991">
        <v>0</v>
      </c>
      <c r="AP39" s="991">
        <v>0</v>
      </c>
      <c r="AQ39" s="991">
        <v>0</v>
      </c>
      <c r="AR39" s="991">
        <v>0</v>
      </c>
      <c r="AS39" s="991">
        <v>0</v>
      </c>
      <c r="AT39" s="991">
        <v>0</v>
      </c>
      <c r="AU39" s="991">
        <v>0</v>
      </c>
      <c r="AV39" s="991">
        <v>0</v>
      </c>
      <c r="AW39" s="991">
        <v>0</v>
      </c>
      <c r="AX39" s="991">
        <v>0</v>
      </c>
      <c r="AY39" s="991">
        <v>0</v>
      </c>
      <c r="AZ39" s="991">
        <v>0</v>
      </c>
      <c r="BA39" s="991">
        <v>0</v>
      </c>
      <c r="BB39" s="991">
        <v>0</v>
      </c>
      <c r="BC39" s="991">
        <v>0</v>
      </c>
      <c r="BD39" s="991">
        <v>0</v>
      </c>
      <c r="BE39" s="992" t="b">
        <v>0</v>
      </c>
      <c r="BF39" s="992"/>
      <c r="BG39" s="990" t="s">
        <v>270</v>
      </c>
      <c r="BH39" s="991">
        <v>40</v>
      </c>
      <c r="BI39" s="990" t="s">
        <v>993</v>
      </c>
      <c r="BJ39" s="991">
        <v>0</v>
      </c>
      <c r="BK39" s="990" t="s">
        <v>993</v>
      </c>
      <c r="BL39" s="991">
        <v>0</v>
      </c>
      <c r="BM39" s="991">
        <v>0</v>
      </c>
      <c r="BN39" s="991">
        <v>0</v>
      </c>
      <c r="BO39" s="990" t="s">
        <v>993</v>
      </c>
      <c r="BP39" s="990" t="s">
        <v>993</v>
      </c>
      <c r="BQ39" s="990" t="s">
        <v>993</v>
      </c>
      <c r="BR39" s="991">
        <v>0</v>
      </c>
      <c r="BS39" s="990" t="s">
        <v>993</v>
      </c>
      <c r="BT39" s="991">
        <v>0</v>
      </c>
      <c r="BU39" s="990" t="s">
        <v>993</v>
      </c>
      <c r="BV39" s="991">
        <v>0</v>
      </c>
      <c r="BW39" s="991">
        <v>0</v>
      </c>
      <c r="BX39" s="991">
        <v>0</v>
      </c>
      <c r="BY39" s="990" t="s">
        <v>993</v>
      </c>
      <c r="BZ39" s="991">
        <v>0</v>
      </c>
      <c r="CA39" s="990" t="s">
        <v>993</v>
      </c>
      <c r="CB39" s="991">
        <v>0</v>
      </c>
      <c r="CC39" s="990" t="s">
        <v>993</v>
      </c>
      <c r="CD39" s="991">
        <v>0</v>
      </c>
      <c r="CE39" s="991">
        <v>0</v>
      </c>
      <c r="CF39" s="991">
        <v>0</v>
      </c>
      <c r="CG39" s="990" t="s">
        <v>993</v>
      </c>
      <c r="CH39" s="991">
        <v>0</v>
      </c>
      <c r="CI39" s="990" t="s">
        <v>993</v>
      </c>
      <c r="CJ39" s="991">
        <v>0</v>
      </c>
      <c r="CK39" s="990" t="s">
        <v>993</v>
      </c>
      <c r="CL39" s="991">
        <v>0</v>
      </c>
      <c r="CM39" s="991">
        <v>0</v>
      </c>
      <c r="CN39" s="991">
        <v>0</v>
      </c>
      <c r="CO39" s="991">
        <v>18</v>
      </c>
      <c r="CP39" s="991">
        <v>0</v>
      </c>
      <c r="CQ39" s="991">
        <v>0</v>
      </c>
      <c r="CR39" s="991">
        <v>0</v>
      </c>
      <c r="CS39" s="991">
        <v>0</v>
      </c>
      <c r="CT39" s="991">
        <v>1.9</v>
      </c>
      <c r="CU39" s="991">
        <v>10</v>
      </c>
      <c r="CV39" s="991">
        <v>0</v>
      </c>
      <c r="CW39" s="991">
        <v>0</v>
      </c>
      <c r="CX39" s="991">
        <v>0</v>
      </c>
      <c r="CY39" s="991">
        <v>0</v>
      </c>
      <c r="CZ39" s="991">
        <v>0</v>
      </c>
      <c r="DA39" s="991">
        <v>0</v>
      </c>
      <c r="DB39" s="991">
        <v>0</v>
      </c>
      <c r="DC39" s="991">
        <v>0</v>
      </c>
      <c r="DD39" s="991">
        <v>0</v>
      </c>
      <c r="DE39" s="991">
        <v>0</v>
      </c>
      <c r="DF39" s="991">
        <v>0</v>
      </c>
      <c r="DG39" s="991">
        <v>0</v>
      </c>
      <c r="DH39" s="991">
        <v>0</v>
      </c>
      <c r="DI39" s="991">
        <v>0</v>
      </c>
      <c r="DJ39" s="991">
        <v>0</v>
      </c>
      <c r="DK39" s="992" t="b">
        <v>0</v>
      </c>
      <c r="DL39" s="990" t="s">
        <v>999</v>
      </c>
      <c r="DM39" s="990" t="s">
        <v>270</v>
      </c>
      <c r="DN39" s="990" t="s">
        <v>1011</v>
      </c>
      <c r="DO39" s="990" t="s">
        <v>427</v>
      </c>
      <c r="DP39" s="991">
        <v>1047</v>
      </c>
      <c r="DQ39" s="991">
        <v>364</v>
      </c>
      <c r="DR39" s="991">
        <v>270</v>
      </c>
      <c r="DS39" s="991">
        <v>413</v>
      </c>
      <c r="DT39" s="991">
        <v>11259</v>
      </c>
      <c r="DU39" s="991">
        <v>1051</v>
      </c>
      <c r="DV39" s="991">
        <v>1047</v>
      </c>
      <c r="DW39" s="991">
        <v>113</v>
      </c>
      <c r="DX39" s="991">
        <v>854</v>
      </c>
      <c r="DY39" s="991">
        <v>18</v>
      </c>
      <c r="DZ39" s="991">
        <v>46</v>
      </c>
      <c r="EA39" s="991">
        <v>0</v>
      </c>
      <c r="EB39" s="991">
        <v>15</v>
      </c>
      <c r="EC39" s="991">
        <v>1</v>
      </c>
      <c r="ED39" s="991">
        <v>1051</v>
      </c>
      <c r="EE39" s="991">
        <v>115</v>
      </c>
      <c r="EF39" s="991">
        <v>735</v>
      </c>
      <c r="EG39" s="991">
        <v>36</v>
      </c>
      <c r="EH39" s="991">
        <v>15</v>
      </c>
      <c r="EI39" s="991">
        <v>12</v>
      </c>
      <c r="EJ39" s="991">
        <v>2</v>
      </c>
      <c r="EK39" s="991">
        <v>17</v>
      </c>
      <c r="EL39" s="991">
        <v>119</v>
      </c>
      <c r="EM39" s="991">
        <v>0</v>
      </c>
      <c r="EN39" s="991">
        <v>936</v>
      </c>
      <c r="EO39" s="991">
        <v>919</v>
      </c>
      <c r="EP39" s="991">
        <v>7</v>
      </c>
      <c r="EQ39" s="991">
        <v>10</v>
      </c>
      <c r="ER39" s="991">
        <v>0</v>
      </c>
      <c r="ES39" s="991">
        <v>144</v>
      </c>
      <c r="ET39" s="992" t="b">
        <v>0</v>
      </c>
      <c r="EU39" s="992" t="b">
        <v>0</v>
      </c>
      <c r="EV39" s="992" t="b">
        <v>0</v>
      </c>
      <c r="EW39" s="993">
        <v>0.50900000000000001</v>
      </c>
      <c r="EX39" s="993">
        <v>0.317</v>
      </c>
      <c r="EY39" s="993">
        <v>0.21199999999999999</v>
      </c>
      <c r="EZ39" s="993">
        <v>0.13699999999999998</v>
      </c>
      <c r="FA39" s="993">
        <v>4.4000000000000004E-2</v>
      </c>
      <c r="FB39" s="1086">
        <v>0.27100000000000002</v>
      </c>
      <c r="FC39" s="992" t="b">
        <v>0</v>
      </c>
      <c r="FD39" s="992" t="b">
        <v>0</v>
      </c>
      <c r="FE39" s="992" t="b">
        <v>0</v>
      </c>
      <c r="FF39" s="993">
        <v>0</v>
      </c>
      <c r="FG39" s="993">
        <v>0</v>
      </c>
      <c r="FH39" s="993">
        <v>0</v>
      </c>
      <c r="FI39" s="993">
        <v>0</v>
      </c>
      <c r="FJ39" s="993">
        <v>0</v>
      </c>
      <c r="FK39" s="993">
        <v>0</v>
      </c>
      <c r="FL39" s="992" t="b">
        <v>0</v>
      </c>
      <c r="FM39" s="992" t="b">
        <v>0</v>
      </c>
      <c r="FN39" s="992" t="b">
        <v>0</v>
      </c>
      <c r="FO39" s="993">
        <v>0</v>
      </c>
      <c r="FP39" s="993">
        <v>0</v>
      </c>
      <c r="FQ39" s="993">
        <v>0</v>
      </c>
      <c r="FR39" s="993">
        <v>0</v>
      </c>
      <c r="FS39" s="993">
        <v>0</v>
      </c>
      <c r="FT39" s="993">
        <v>0</v>
      </c>
      <c r="FU39" s="990" t="s">
        <v>993</v>
      </c>
      <c r="FV39" s="993">
        <v>0</v>
      </c>
      <c r="FW39" s="991">
        <v>0</v>
      </c>
      <c r="FX39" s="991">
        <v>936</v>
      </c>
      <c r="FY39" s="991">
        <v>0</v>
      </c>
      <c r="FZ39" s="991">
        <v>0</v>
      </c>
      <c r="GA39" s="991">
        <v>0</v>
      </c>
      <c r="GB39" s="991">
        <v>0</v>
      </c>
      <c r="GC39" s="991">
        <v>0</v>
      </c>
      <c r="GD39" s="991">
        <v>0</v>
      </c>
      <c r="GE39" s="991">
        <v>0</v>
      </c>
      <c r="GF39" s="991">
        <v>0</v>
      </c>
      <c r="GG39" s="991">
        <v>0</v>
      </c>
      <c r="GH39" s="991">
        <v>0</v>
      </c>
      <c r="GI39" s="991">
        <v>0</v>
      </c>
      <c r="GJ39" s="991">
        <v>0</v>
      </c>
      <c r="GK39" s="991">
        <v>0</v>
      </c>
      <c r="GL39" s="991">
        <v>0</v>
      </c>
      <c r="GM39" s="991">
        <v>0</v>
      </c>
      <c r="GN39" s="991">
        <v>0</v>
      </c>
      <c r="GO39" s="992" t="b">
        <v>0</v>
      </c>
      <c r="GP39" s="990" t="s">
        <v>993</v>
      </c>
      <c r="GQ39" s="990" t="s">
        <v>993</v>
      </c>
      <c r="GR39" s="990" t="s">
        <v>993</v>
      </c>
      <c r="GS39" s="990" t="s">
        <v>993</v>
      </c>
      <c r="GT39" s="992"/>
      <c r="GU39" s="986"/>
    </row>
    <row r="40" spans="1:203" hidden="1">
      <c r="A40" s="985"/>
      <c r="B40" s="1315" t="s">
        <v>271</v>
      </c>
      <c r="C40" s="1315"/>
      <c r="D40" s="990" t="s">
        <v>1034</v>
      </c>
      <c r="E40" s="990" t="s">
        <v>274</v>
      </c>
      <c r="F40" s="990" t="s">
        <v>437</v>
      </c>
      <c r="G40" s="990" t="s">
        <v>986</v>
      </c>
      <c r="H40" s="990" t="s">
        <v>987</v>
      </c>
      <c r="I40" s="990" t="s">
        <v>988</v>
      </c>
      <c r="J40" s="990" t="s">
        <v>1035</v>
      </c>
      <c r="K40" s="990" t="s">
        <v>1036</v>
      </c>
      <c r="L40" s="991">
        <v>1</v>
      </c>
      <c r="M40" s="990" t="s">
        <v>274</v>
      </c>
      <c r="N40" s="990" t="s">
        <v>1009</v>
      </c>
      <c r="O40" s="990" t="s">
        <v>275</v>
      </c>
      <c r="P40" s="990" t="s">
        <v>1037</v>
      </c>
      <c r="Q40" s="990" t="s">
        <v>293</v>
      </c>
      <c r="R40" s="990" t="s">
        <v>270</v>
      </c>
      <c r="S40" s="992" t="b">
        <v>0</v>
      </c>
      <c r="T40" s="991">
        <v>0</v>
      </c>
      <c r="U40" s="992" t="b">
        <v>0</v>
      </c>
      <c r="V40" s="991">
        <v>0</v>
      </c>
      <c r="W40" s="992" t="b">
        <v>1</v>
      </c>
      <c r="X40" s="992" t="b">
        <v>1</v>
      </c>
      <c r="Y40" s="990" t="s">
        <v>270</v>
      </c>
      <c r="Z40" s="990" t="b">
        <f t="shared" si="7"/>
        <v>1</v>
      </c>
      <c r="AA40" s="990" t="s">
        <v>993</v>
      </c>
      <c r="AB40" s="992" t="b">
        <v>0</v>
      </c>
      <c r="AC40" s="990" t="s">
        <v>993</v>
      </c>
      <c r="AD40" s="990" t="s">
        <v>993</v>
      </c>
      <c r="AE40" s="990" t="s">
        <v>993</v>
      </c>
      <c r="AF40" s="1077">
        <f t="shared" si="5"/>
        <v>10</v>
      </c>
      <c r="AG40" s="1077">
        <f t="shared" si="5"/>
        <v>10</v>
      </c>
      <c r="AH40" s="1077">
        <f t="shared" si="5"/>
        <v>4</v>
      </c>
      <c r="AI40" s="1077">
        <f t="shared" si="5"/>
        <v>10</v>
      </c>
      <c r="AJ40" s="183">
        <f t="shared" si="1"/>
        <v>0</v>
      </c>
      <c r="AK40" s="991">
        <v>10</v>
      </c>
      <c r="AL40" s="991">
        <v>10</v>
      </c>
      <c r="AM40" s="991">
        <v>4</v>
      </c>
      <c r="AN40" s="991">
        <v>10</v>
      </c>
      <c r="AO40" s="991">
        <v>0</v>
      </c>
      <c r="AP40" s="991">
        <v>0</v>
      </c>
      <c r="AQ40" s="991">
        <v>0</v>
      </c>
      <c r="AR40" s="991">
        <v>0</v>
      </c>
      <c r="AS40" s="991">
        <v>0</v>
      </c>
      <c r="AT40" s="991">
        <v>0</v>
      </c>
      <c r="AU40" s="991">
        <v>0</v>
      </c>
      <c r="AV40" s="991">
        <v>0</v>
      </c>
      <c r="AW40" s="991">
        <v>0</v>
      </c>
      <c r="AX40" s="991">
        <v>0</v>
      </c>
      <c r="AY40" s="991">
        <v>0</v>
      </c>
      <c r="AZ40" s="991">
        <v>0</v>
      </c>
      <c r="BA40" s="991">
        <v>0</v>
      </c>
      <c r="BB40" s="991">
        <v>0</v>
      </c>
      <c r="BC40" s="991">
        <v>0</v>
      </c>
      <c r="BD40" s="991">
        <v>0</v>
      </c>
      <c r="BE40" s="992" t="b">
        <v>0</v>
      </c>
      <c r="BF40" s="992"/>
      <c r="BG40" s="990" t="s">
        <v>1011</v>
      </c>
      <c r="BH40" s="991">
        <v>10</v>
      </c>
      <c r="BI40" s="990" t="s">
        <v>993</v>
      </c>
      <c r="BJ40" s="991">
        <v>0</v>
      </c>
      <c r="BK40" s="990" t="s">
        <v>993</v>
      </c>
      <c r="BL40" s="991">
        <v>0</v>
      </c>
      <c r="BM40" s="991">
        <v>0</v>
      </c>
      <c r="BN40" s="991">
        <v>0</v>
      </c>
      <c r="BO40" s="990" t="s">
        <v>993</v>
      </c>
      <c r="BP40" s="990" t="s">
        <v>993</v>
      </c>
      <c r="BQ40" s="990" t="s">
        <v>993</v>
      </c>
      <c r="BR40" s="991">
        <v>0</v>
      </c>
      <c r="BS40" s="990" t="s">
        <v>993</v>
      </c>
      <c r="BT40" s="991">
        <v>0</v>
      </c>
      <c r="BU40" s="990" t="s">
        <v>993</v>
      </c>
      <c r="BV40" s="991">
        <v>0</v>
      </c>
      <c r="BW40" s="991">
        <v>0</v>
      </c>
      <c r="BX40" s="991">
        <v>0</v>
      </c>
      <c r="BY40" s="990" t="s">
        <v>993</v>
      </c>
      <c r="BZ40" s="991">
        <v>0</v>
      </c>
      <c r="CA40" s="990" t="s">
        <v>993</v>
      </c>
      <c r="CB40" s="991">
        <v>0</v>
      </c>
      <c r="CC40" s="990" t="s">
        <v>993</v>
      </c>
      <c r="CD40" s="991">
        <v>0</v>
      </c>
      <c r="CE40" s="991">
        <v>0</v>
      </c>
      <c r="CF40" s="991">
        <v>0</v>
      </c>
      <c r="CG40" s="990" t="s">
        <v>993</v>
      </c>
      <c r="CH40" s="991">
        <v>0</v>
      </c>
      <c r="CI40" s="990" t="s">
        <v>993</v>
      </c>
      <c r="CJ40" s="991">
        <v>0</v>
      </c>
      <c r="CK40" s="990" t="s">
        <v>993</v>
      </c>
      <c r="CL40" s="991">
        <v>0</v>
      </c>
      <c r="CM40" s="991">
        <v>0</v>
      </c>
      <c r="CN40" s="991">
        <v>0</v>
      </c>
      <c r="CO40" s="991">
        <v>21</v>
      </c>
      <c r="CP40" s="991">
        <v>0</v>
      </c>
      <c r="CQ40" s="991">
        <v>0</v>
      </c>
      <c r="CR40" s="991">
        <v>0</v>
      </c>
      <c r="CS40" s="991">
        <v>0</v>
      </c>
      <c r="CT40" s="991">
        <v>0.9</v>
      </c>
      <c r="CU40" s="991">
        <v>0</v>
      </c>
      <c r="CV40" s="991">
        <v>0</v>
      </c>
      <c r="CW40" s="991">
        <v>0</v>
      </c>
      <c r="CX40" s="991">
        <v>0</v>
      </c>
      <c r="CY40" s="991">
        <v>0</v>
      </c>
      <c r="CZ40" s="991">
        <v>0</v>
      </c>
      <c r="DA40" s="991">
        <v>0</v>
      </c>
      <c r="DB40" s="991">
        <v>0</v>
      </c>
      <c r="DC40" s="991">
        <v>0</v>
      </c>
      <c r="DD40" s="991">
        <v>0</v>
      </c>
      <c r="DE40" s="991">
        <v>0</v>
      </c>
      <c r="DF40" s="991">
        <v>0</v>
      </c>
      <c r="DG40" s="991">
        <v>0</v>
      </c>
      <c r="DH40" s="991">
        <v>0</v>
      </c>
      <c r="DI40" s="991">
        <v>0</v>
      </c>
      <c r="DJ40" s="991">
        <v>0</v>
      </c>
      <c r="DK40" s="992" t="b">
        <v>0</v>
      </c>
      <c r="DL40" s="990" t="s">
        <v>999</v>
      </c>
      <c r="DM40" s="990" t="s">
        <v>270</v>
      </c>
      <c r="DN40" s="990" t="s">
        <v>525</v>
      </c>
      <c r="DO40" s="990" t="s">
        <v>434</v>
      </c>
      <c r="DP40" s="991">
        <v>745</v>
      </c>
      <c r="DQ40" s="991">
        <v>276</v>
      </c>
      <c r="DR40" s="991">
        <v>10</v>
      </c>
      <c r="DS40" s="991">
        <v>459</v>
      </c>
      <c r="DT40" s="991">
        <v>2914</v>
      </c>
      <c r="DU40" s="991">
        <v>748</v>
      </c>
      <c r="DV40" s="991">
        <v>745</v>
      </c>
      <c r="DW40" s="991">
        <v>273</v>
      </c>
      <c r="DX40" s="991">
        <v>392</v>
      </c>
      <c r="DY40" s="991">
        <v>29</v>
      </c>
      <c r="DZ40" s="991">
        <v>51</v>
      </c>
      <c r="EA40" s="991">
        <v>0</v>
      </c>
      <c r="EB40" s="991">
        <v>0</v>
      </c>
      <c r="EC40" s="991">
        <v>0</v>
      </c>
      <c r="ED40" s="991">
        <v>748</v>
      </c>
      <c r="EE40" s="991">
        <v>645</v>
      </c>
      <c r="EF40" s="991">
        <v>25</v>
      </c>
      <c r="EG40" s="991">
        <v>13</v>
      </c>
      <c r="EH40" s="991">
        <v>0</v>
      </c>
      <c r="EI40" s="991">
        <v>0</v>
      </c>
      <c r="EJ40" s="991">
        <v>3</v>
      </c>
      <c r="EK40" s="991">
        <v>62</v>
      </c>
      <c r="EL40" s="991">
        <v>0</v>
      </c>
      <c r="EM40" s="991">
        <v>0</v>
      </c>
      <c r="EN40" s="991">
        <v>103</v>
      </c>
      <c r="EO40" s="991">
        <v>102</v>
      </c>
      <c r="EP40" s="991">
        <v>1</v>
      </c>
      <c r="EQ40" s="991">
        <v>0</v>
      </c>
      <c r="ER40" s="991">
        <v>0</v>
      </c>
      <c r="ES40" s="991">
        <v>0</v>
      </c>
      <c r="ET40" s="992" t="b">
        <v>0</v>
      </c>
      <c r="EU40" s="992" t="b">
        <v>0</v>
      </c>
      <c r="EV40" s="992" t="b">
        <v>0</v>
      </c>
      <c r="EW40" s="993">
        <v>0</v>
      </c>
      <c r="EX40" s="993">
        <v>0</v>
      </c>
      <c r="EY40" s="993">
        <v>0</v>
      </c>
      <c r="EZ40" s="993">
        <v>0</v>
      </c>
      <c r="FA40" s="993">
        <v>0</v>
      </c>
      <c r="FB40" s="1086">
        <v>0</v>
      </c>
      <c r="FC40" s="992" t="b">
        <v>0</v>
      </c>
      <c r="FD40" s="992" t="b">
        <v>0</v>
      </c>
      <c r="FE40" s="992" t="b">
        <v>0</v>
      </c>
      <c r="FF40" s="993">
        <v>0</v>
      </c>
      <c r="FG40" s="993">
        <v>0</v>
      </c>
      <c r="FH40" s="993">
        <v>0</v>
      </c>
      <c r="FI40" s="993">
        <v>0</v>
      </c>
      <c r="FJ40" s="993">
        <v>0</v>
      </c>
      <c r="FK40" s="993">
        <v>0</v>
      </c>
      <c r="FL40" s="992" t="b">
        <v>0</v>
      </c>
      <c r="FM40" s="992" t="b">
        <v>0</v>
      </c>
      <c r="FN40" s="992" t="b">
        <v>0</v>
      </c>
      <c r="FO40" s="993">
        <v>0</v>
      </c>
      <c r="FP40" s="993">
        <v>0</v>
      </c>
      <c r="FQ40" s="993">
        <v>0</v>
      </c>
      <c r="FR40" s="993">
        <v>0</v>
      </c>
      <c r="FS40" s="993">
        <v>0</v>
      </c>
      <c r="FT40" s="993">
        <v>0</v>
      </c>
      <c r="FU40" s="990" t="s">
        <v>993</v>
      </c>
      <c r="FV40" s="993">
        <v>0</v>
      </c>
      <c r="FW40" s="991">
        <v>0</v>
      </c>
      <c r="FX40" s="991">
        <v>103</v>
      </c>
      <c r="FY40" s="991">
        <v>0</v>
      </c>
      <c r="FZ40" s="991">
        <v>0</v>
      </c>
      <c r="GA40" s="991">
        <v>0</v>
      </c>
      <c r="GB40" s="991">
        <v>0</v>
      </c>
      <c r="GC40" s="991">
        <v>0</v>
      </c>
      <c r="GD40" s="991">
        <v>0</v>
      </c>
      <c r="GE40" s="991">
        <v>0</v>
      </c>
      <c r="GF40" s="991">
        <v>0</v>
      </c>
      <c r="GG40" s="991">
        <v>0</v>
      </c>
      <c r="GH40" s="991">
        <v>0</v>
      </c>
      <c r="GI40" s="991">
        <v>0</v>
      </c>
      <c r="GJ40" s="991">
        <v>0</v>
      </c>
      <c r="GK40" s="991">
        <v>0</v>
      </c>
      <c r="GL40" s="991">
        <v>0</v>
      </c>
      <c r="GM40" s="991">
        <v>0</v>
      </c>
      <c r="GN40" s="991">
        <v>0</v>
      </c>
      <c r="GO40" s="992" t="b">
        <v>0</v>
      </c>
      <c r="GP40" s="990" t="s">
        <v>993</v>
      </c>
      <c r="GQ40" s="990" t="s">
        <v>993</v>
      </c>
      <c r="GR40" s="990" t="s">
        <v>993</v>
      </c>
      <c r="GS40" s="990" t="s">
        <v>993</v>
      </c>
      <c r="GT40" s="992"/>
      <c r="GU40" s="986"/>
    </row>
    <row r="41" spans="1:203" hidden="1">
      <c r="A41" s="985"/>
      <c r="B41" s="1315" t="s">
        <v>342</v>
      </c>
      <c r="C41" s="1315"/>
      <c r="D41" s="990" t="s">
        <v>1038</v>
      </c>
      <c r="E41" s="990" t="s">
        <v>1039</v>
      </c>
      <c r="F41" s="990" t="s">
        <v>437</v>
      </c>
      <c r="G41" s="990" t="s">
        <v>986</v>
      </c>
      <c r="H41" s="990" t="s">
        <v>987</v>
      </c>
      <c r="I41" s="990" t="s">
        <v>988</v>
      </c>
      <c r="J41" s="990" t="s">
        <v>1035</v>
      </c>
      <c r="K41" s="990" t="s">
        <v>1036</v>
      </c>
      <c r="L41" s="991">
        <v>3</v>
      </c>
      <c r="M41" s="990" t="s">
        <v>1039</v>
      </c>
      <c r="N41" s="990" t="s">
        <v>1040</v>
      </c>
      <c r="O41" s="990" t="s">
        <v>363</v>
      </c>
      <c r="P41" s="990" t="s">
        <v>993</v>
      </c>
      <c r="Q41" s="990" t="s">
        <v>290</v>
      </c>
      <c r="R41" s="990" t="s">
        <v>296</v>
      </c>
      <c r="S41" s="992" t="b">
        <v>0</v>
      </c>
      <c r="T41" s="991">
        <v>0</v>
      </c>
      <c r="U41" s="992" t="b">
        <v>0</v>
      </c>
      <c r="V41" s="991">
        <v>0</v>
      </c>
      <c r="W41" s="992" t="b">
        <v>0</v>
      </c>
      <c r="X41" s="992" t="b">
        <v>1</v>
      </c>
      <c r="Y41" s="990" t="s">
        <v>296</v>
      </c>
      <c r="Z41" s="990" t="b">
        <f t="shared" si="4"/>
        <v>1</v>
      </c>
      <c r="AA41" s="990" t="s">
        <v>993</v>
      </c>
      <c r="AB41" s="992" t="b">
        <v>0</v>
      </c>
      <c r="AC41" s="990" t="s">
        <v>993</v>
      </c>
      <c r="AD41" s="990" t="s">
        <v>993</v>
      </c>
      <c r="AE41" s="990" t="s">
        <v>993</v>
      </c>
      <c r="AF41" s="1077">
        <f t="shared" si="5"/>
        <v>55</v>
      </c>
      <c r="AG41" s="1077">
        <f t="shared" si="5"/>
        <v>52</v>
      </c>
      <c r="AH41" s="1077">
        <f t="shared" si="5"/>
        <v>44</v>
      </c>
      <c r="AI41" s="1077">
        <f t="shared" si="5"/>
        <v>55</v>
      </c>
      <c r="AJ41" s="183">
        <f t="shared" si="1"/>
        <v>0</v>
      </c>
      <c r="AK41" s="991">
        <v>55</v>
      </c>
      <c r="AL41" s="991">
        <v>52</v>
      </c>
      <c r="AM41" s="991">
        <v>44</v>
      </c>
      <c r="AN41" s="991">
        <v>55</v>
      </c>
      <c r="AO41" s="991">
        <v>0</v>
      </c>
      <c r="AP41" s="991">
        <v>0</v>
      </c>
      <c r="AQ41" s="991">
        <v>0</v>
      </c>
      <c r="AR41" s="991">
        <v>0</v>
      </c>
      <c r="AS41" s="991">
        <v>0</v>
      </c>
      <c r="AT41" s="991">
        <v>0</v>
      </c>
      <c r="AU41" s="991">
        <v>0</v>
      </c>
      <c r="AV41" s="991">
        <v>0</v>
      </c>
      <c r="AW41" s="991">
        <v>0</v>
      </c>
      <c r="AX41" s="991">
        <v>0</v>
      </c>
      <c r="AY41" s="991">
        <v>0</v>
      </c>
      <c r="AZ41" s="991">
        <v>0</v>
      </c>
      <c r="BA41" s="991">
        <v>0</v>
      </c>
      <c r="BB41" s="991">
        <v>0</v>
      </c>
      <c r="BC41" s="991">
        <v>0</v>
      </c>
      <c r="BD41" s="991">
        <v>0</v>
      </c>
      <c r="BE41" s="992" t="b">
        <v>0</v>
      </c>
      <c r="BF41" s="992"/>
      <c r="BG41" s="990" t="s">
        <v>993</v>
      </c>
      <c r="BH41" s="991">
        <v>0</v>
      </c>
      <c r="BI41" s="990" t="s">
        <v>993</v>
      </c>
      <c r="BJ41" s="991">
        <v>0</v>
      </c>
      <c r="BK41" s="990" t="s">
        <v>993</v>
      </c>
      <c r="BL41" s="991">
        <v>0</v>
      </c>
      <c r="BM41" s="991">
        <v>0</v>
      </c>
      <c r="BN41" s="991">
        <v>55</v>
      </c>
      <c r="BO41" s="990" t="s">
        <v>993</v>
      </c>
      <c r="BP41" s="990" t="s">
        <v>993</v>
      </c>
      <c r="BQ41" s="990" t="s">
        <v>993</v>
      </c>
      <c r="BR41" s="991">
        <v>0</v>
      </c>
      <c r="BS41" s="990" t="s">
        <v>993</v>
      </c>
      <c r="BT41" s="991">
        <v>0</v>
      </c>
      <c r="BU41" s="990" t="s">
        <v>993</v>
      </c>
      <c r="BV41" s="991">
        <v>0</v>
      </c>
      <c r="BW41" s="991">
        <v>0</v>
      </c>
      <c r="BX41" s="991">
        <v>0</v>
      </c>
      <c r="BY41" s="990" t="s">
        <v>993</v>
      </c>
      <c r="BZ41" s="991">
        <v>0</v>
      </c>
      <c r="CA41" s="990" t="s">
        <v>993</v>
      </c>
      <c r="CB41" s="991">
        <v>0</v>
      </c>
      <c r="CC41" s="990" t="s">
        <v>993</v>
      </c>
      <c r="CD41" s="991">
        <v>0</v>
      </c>
      <c r="CE41" s="991">
        <v>0</v>
      </c>
      <c r="CF41" s="991">
        <v>0</v>
      </c>
      <c r="CG41" s="990" t="s">
        <v>993</v>
      </c>
      <c r="CH41" s="991">
        <v>0</v>
      </c>
      <c r="CI41" s="990" t="s">
        <v>993</v>
      </c>
      <c r="CJ41" s="991">
        <v>0</v>
      </c>
      <c r="CK41" s="990" t="s">
        <v>993</v>
      </c>
      <c r="CL41" s="991">
        <v>0</v>
      </c>
      <c r="CM41" s="991">
        <v>0</v>
      </c>
      <c r="CN41" s="991">
        <v>0</v>
      </c>
      <c r="CO41" s="991">
        <v>28</v>
      </c>
      <c r="CP41" s="991">
        <v>0</v>
      </c>
      <c r="CQ41" s="991">
        <v>0</v>
      </c>
      <c r="CR41" s="991">
        <v>0</v>
      </c>
      <c r="CS41" s="991">
        <v>6</v>
      </c>
      <c r="CT41" s="991">
        <v>0</v>
      </c>
      <c r="CU41" s="991">
        <v>0</v>
      </c>
      <c r="CV41" s="991">
        <v>0</v>
      </c>
      <c r="CW41" s="991">
        <v>0</v>
      </c>
      <c r="CX41" s="991">
        <v>0</v>
      </c>
      <c r="CY41" s="991">
        <v>0</v>
      </c>
      <c r="CZ41" s="991">
        <v>0</v>
      </c>
      <c r="DA41" s="991">
        <v>0</v>
      </c>
      <c r="DB41" s="991">
        <v>0</v>
      </c>
      <c r="DC41" s="991">
        <v>0</v>
      </c>
      <c r="DD41" s="991">
        <v>0</v>
      </c>
      <c r="DE41" s="991">
        <v>0</v>
      </c>
      <c r="DF41" s="991">
        <v>0</v>
      </c>
      <c r="DG41" s="991">
        <v>0</v>
      </c>
      <c r="DH41" s="991">
        <v>0</v>
      </c>
      <c r="DI41" s="991">
        <v>0</v>
      </c>
      <c r="DJ41" s="991">
        <v>0</v>
      </c>
      <c r="DK41" s="992" t="b">
        <v>0</v>
      </c>
      <c r="DL41" s="990" t="s">
        <v>298</v>
      </c>
      <c r="DM41" s="990" t="s">
        <v>993</v>
      </c>
      <c r="DN41" s="990" t="s">
        <v>993</v>
      </c>
      <c r="DO41" s="990" t="s">
        <v>993</v>
      </c>
      <c r="DP41" s="991">
        <v>71</v>
      </c>
      <c r="DQ41" s="991">
        <v>51</v>
      </c>
      <c r="DR41" s="991">
        <v>0</v>
      </c>
      <c r="DS41" s="991">
        <v>20</v>
      </c>
      <c r="DT41" s="991">
        <v>17363</v>
      </c>
      <c r="DU41" s="991">
        <v>0</v>
      </c>
      <c r="DV41" s="991">
        <v>71</v>
      </c>
      <c r="DW41" s="991">
        <v>51</v>
      </c>
      <c r="DX41" s="991">
        <v>20</v>
      </c>
      <c r="DY41" s="991">
        <v>0</v>
      </c>
      <c r="DZ41" s="991">
        <v>0</v>
      </c>
      <c r="EA41" s="991">
        <v>0</v>
      </c>
      <c r="EB41" s="991">
        <v>0</v>
      </c>
      <c r="EC41" s="991">
        <v>0</v>
      </c>
      <c r="ED41" s="991">
        <v>0</v>
      </c>
      <c r="EE41" s="991">
        <v>0</v>
      </c>
      <c r="EF41" s="991">
        <v>0</v>
      </c>
      <c r="EG41" s="991">
        <v>0</v>
      </c>
      <c r="EH41" s="991">
        <v>0</v>
      </c>
      <c r="EI41" s="991">
        <v>0</v>
      </c>
      <c r="EJ41" s="991">
        <v>0</v>
      </c>
      <c r="EK41" s="991">
        <v>0</v>
      </c>
      <c r="EL41" s="991">
        <v>0</v>
      </c>
      <c r="EM41" s="991">
        <v>0</v>
      </c>
      <c r="EN41" s="991">
        <v>0</v>
      </c>
      <c r="EO41" s="991">
        <v>0</v>
      </c>
      <c r="EP41" s="991">
        <v>0</v>
      </c>
      <c r="EQ41" s="991">
        <v>0</v>
      </c>
      <c r="ER41" s="991">
        <v>0</v>
      </c>
      <c r="ES41" s="991">
        <v>0</v>
      </c>
      <c r="ET41" s="992" t="b">
        <v>0</v>
      </c>
      <c r="EU41" s="992" t="b">
        <v>0</v>
      </c>
      <c r="EV41" s="992" t="b">
        <v>0</v>
      </c>
      <c r="EW41" s="993">
        <v>0</v>
      </c>
      <c r="EX41" s="993">
        <v>0</v>
      </c>
      <c r="EY41" s="993">
        <v>0</v>
      </c>
      <c r="EZ41" s="993">
        <v>0</v>
      </c>
      <c r="FA41" s="993">
        <v>0</v>
      </c>
      <c r="FB41" s="993">
        <v>0</v>
      </c>
      <c r="FC41" s="992" t="b">
        <v>0</v>
      </c>
      <c r="FD41" s="992" t="b">
        <v>0</v>
      </c>
      <c r="FE41" s="992" t="b">
        <v>0</v>
      </c>
      <c r="FF41" s="993">
        <v>0</v>
      </c>
      <c r="FG41" s="993">
        <v>0</v>
      </c>
      <c r="FH41" s="993">
        <v>0</v>
      </c>
      <c r="FI41" s="993">
        <v>0</v>
      </c>
      <c r="FJ41" s="993">
        <v>0</v>
      </c>
      <c r="FK41" s="993">
        <v>0</v>
      </c>
      <c r="FL41" s="992" t="b">
        <v>0</v>
      </c>
      <c r="FM41" s="992" t="b">
        <v>0</v>
      </c>
      <c r="FN41" s="992" t="b">
        <v>0</v>
      </c>
      <c r="FO41" s="993">
        <v>0</v>
      </c>
      <c r="FP41" s="993">
        <v>0</v>
      </c>
      <c r="FQ41" s="993">
        <v>0</v>
      </c>
      <c r="FR41" s="993">
        <v>0</v>
      </c>
      <c r="FS41" s="993">
        <v>0</v>
      </c>
      <c r="FT41" s="993">
        <v>0</v>
      </c>
      <c r="FU41" s="990" t="s">
        <v>993</v>
      </c>
      <c r="FV41" s="993">
        <v>0</v>
      </c>
      <c r="FW41" s="991">
        <v>0</v>
      </c>
      <c r="FX41" s="991">
        <v>0</v>
      </c>
      <c r="FY41" s="991">
        <v>0</v>
      </c>
      <c r="FZ41" s="991">
        <v>0</v>
      </c>
      <c r="GA41" s="991">
        <v>0</v>
      </c>
      <c r="GB41" s="991">
        <v>0</v>
      </c>
      <c r="GC41" s="991">
        <v>0</v>
      </c>
      <c r="GD41" s="991">
        <v>0</v>
      </c>
      <c r="GE41" s="991">
        <v>0</v>
      </c>
      <c r="GF41" s="991">
        <v>0</v>
      </c>
      <c r="GG41" s="991">
        <v>0</v>
      </c>
      <c r="GH41" s="991">
        <v>0</v>
      </c>
      <c r="GI41" s="991">
        <v>0</v>
      </c>
      <c r="GJ41" s="991">
        <v>0</v>
      </c>
      <c r="GK41" s="991">
        <v>0</v>
      </c>
      <c r="GL41" s="991">
        <v>0</v>
      </c>
      <c r="GM41" s="991">
        <v>0</v>
      </c>
      <c r="GN41" s="991">
        <v>0</v>
      </c>
      <c r="GO41" s="992" t="b">
        <v>0</v>
      </c>
      <c r="GP41" s="990" t="s">
        <v>993</v>
      </c>
      <c r="GQ41" s="990" t="s">
        <v>993</v>
      </c>
      <c r="GR41" s="990" t="s">
        <v>993</v>
      </c>
      <c r="GS41" s="990" t="s">
        <v>993</v>
      </c>
      <c r="GT41" s="992"/>
      <c r="GU41" s="986"/>
    </row>
    <row r="42" spans="1:203" hidden="1">
      <c r="A42" s="985"/>
      <c r="B42" s="1315" t="s">
        <v>342</v>
      </c>
      <c r="C42" s="1315"/>
      <c r="D42" s="990" t="s">
        <v>1038</v>
      </c>
      <c r="E42" s="990" t="s">
        <v>1039</v>
      </c>
      <c r="F42" s="990" t="s">
        <v>437</v>
      </c>
      <c r="G42" s="990" t="s">
        <v>986</v>
      </c>
      <c r="H42" s="990" t="s">
        <v>987</v>
      </c>
      <c r="I42" s="990" t="s">
        <v>988</v>
      </c>
      <c r="J42" s="990" t="s">
        <v>1035</v>
      </c>
      <c r="K42" s="990" t="s">
        <v>1036</v>
      </c>
      <c r="L42" s="991">
        <v>2</v>
      </c>
      <c r="M42" s="990" t="s">
        <v>1039</v>
      </c>
      <c r="N42" s="990" t="s">
        <v>991</v>
      </c>
      <c r="O42" s="990" t="s">
        <v>362</v>
      </c>
      <c r="P42" s="990" t="s">
        <v>993</v>
      </c>
      <c r="Q42" s="990" t="s">
        <v>290</v>
      </c>
      <c r="R42" s="990" t="s">
        <v>296</v>
      </c>
      <c r="S42" s="992" t="b">
        <v>0</v>
      </c>
      <c r="T42" s="991">
        <v>0</v>
      </c>
      <c r="U42" s="992" t="b">
        <v>0</v>
      </c>
      <c r="V42" s="991">
        <v>0</v>
      </c>
      <c r="W42" s="992" t="b">
        <v>0</v>
      </c>
      <c r="X42" s="992" t="b">
        <v>1</v>
      </c>
      <c r="Y42" s="990" t="s">
        <v>296</v>
      </c>
      <c r="Z42" s="990" t="b">
        <f t="shared" si="4"/>
        <v>1</v>
      </c>
      <c r="AA42" s="990" t="s">
        <v>993</v>
      </c>
      <c r="AB42" s="992" t="b">
        <v>0</v>
      </c>
      <c r="AC42" s="990" t="s">
        <v>993</v>
      </c>
      <c r="AD42" s="990" t="s">
        <v>993</v>
      </c>
      <c r="AE42" s="990" t="s">
        <v>993</v>
      </c>
      <c r="AF42" s="1077">
        <f t="shared" si="5"/>
        <v>55</v>
      </c>
      <c r="AG42" s="1077">
        <f t="shared" si="5"/>
        <v>51</v>
      </c>
      <c r="AH42" s="1077">
        <f t="shared" si="5"/>
        <v>41</v>
      </c>
      <c r="AI42" s="1077">
        <f t="shared" si="5"/>
        <v>55</v>
      </c>
      <c r="AJ42" s="183">
        <f t="shared" si="1"/>
        <v>0</v>
      </c>
      <c r="AK42" s="991">
        <v>55</v>
      </c>
      <c r="AL42" s="991">
        <v>51</v>
      </c>
      <c r="AM42" s="991">
        <v>41</v>
      </c>
      <c r="AN42" s="991">
        <v>55</v>
      </c>
      <c r="AO42" s="991">
        <v>0</v>
      </c>
      <c r="AP42" s="991">
        <v>0</v>
      </c>
      <c r="AQ42" s="991">
        <v>0</v>
      </c>
      <c r="AR42" s="991">
        <v>0</v>
      </c>
      <c r="AS42" s="991">
        <v>0</v>
      </c>
      <c r="AT42" s="991">
        <v>0</v>
      </c>
      <c r="AU42" s="991">
        <v>0</v>
      </c>
      <c r="AV42" s="991">
        <v>0</v>
      </c>
      <c r="AW42" s="991">
        <v>0</v>
      </c>
      <c r="AX42" s="991">
        <v>0</v>
      </c>
      <c r="AY42" s="991">
        <v>0</v>
      </c>
      <c r="AZ42" s="991">
        <v>0</v>
      </c>
      <c r="BA42" s="991">
        <v>0</v>
      </c>
      <c r="BB42" s="991">
        <v>0</v>
      </c>
      <c r="BC42" s="991">
        <v>0</v>
      </c>
      <c r="BD42" s="991">
        <v>0</v>
      </c>
      <c r="BE42" s="992" t="b">
        <v>0</v>
      </c>
      <c r="BF42" s="992"/>
      <c r="BG42" s="990" t="s">
        <v>993</v>
      </c>
      <c r="BH42" s="991">
        <v>0</v>
      </c>
      <c r="BI42" s="990" t="s">
        <v>993</v>
      </c>
      <c r="BJ42" s="991">
        <v>0</v>
      </c>
      <c r="BK42" s="990" t="s">
        <v>993</v>
      </c>
      <c r="BL42" s="991">
        <v>0</v>
      </c>
      <c r="BM42" s="991">
        <v>0</v>
      </c>
      <c r="BN42" s="991">
        <v>55</v>
      </c>
      <c r="BO42" s="990" t="s">
        <v>993</v>
      </c>
      <c r="BP42" s="990" t="s">
        <v>993</v>
      </c>
      <c r="BQ42" s="990" t="s">
        <v>993</v>
      </c>
      <c r="BR42" s="991">
        <v>0</v>
      </c>
      <c r="BS42" s="990" t="s">
        <v>993</v>
      </c>
      <c r="BT42" s="991">
        <v>0</v>
      </c>
      <c r="BU42" s="990" t="s">
        <v>993</v>
      </c>
      <c r="BV42" s="991">
        <v>0</v>
      </c>
      <c r="BW42" s="991">
        <v>0</v>
      </c>
      <c r="BX42" s="991">
        <v>0</v>
      </c>
      <c r="BY42" s="990" t="s">
        <v>993</v>
      </c>
      <c r="BZ42" s="991">
        <v>0</v>
      </c>
      <c r="CA42" s="990" t="s">
        <v>993</v>
      </c>
      <c r="CB42" s="991">
        <v>0</v>
      </c>
      <c r="CC42" s="990" t="s">
        <v>993</v>
      </c>
      <c r="CD42" s="991">
        <v>0</v>
      </c>
      <c r="CE42" s="991">
        <v>0</v>
      </c>
      <c r="CF42" s="991">
        <v>0</v>
      </c>
      <c r="CG42" s="990" t="s">
        <v>993</v>
      </c>
      <c r="CH42" s="991">
        <v>0</v>
      </c>
      <c r="CI42" s="990" t="s">
        <v>993</v>
      </c>
      <c r="CJ42" s="991">
        <v>0</v>
      </c>
      <c r="CK42" s="990" t="s">
        <v>993</v>
      </c>
      <c r="CL42" s="991">
        <v>0</v>
      </c>
      <c r="CM42" s="991">
        <v>0</v>
      </c>
      <c r="CN42" s="991">
        <v>0</v>
      </c>
      <c r="CO42" s="991">
        <v>23</v>
      </c>
      <c r="CP42" s="991">
        <v>0</v>
      </c>
      <c r="CQ42" s="991">
        <v>0</v>
      </c>
      <c r="CR42" s="991">
        <v>0</v>
      </c>
      <c r="CS42" s="991">
        <v>0</v>
      </c>
      <c r="CT42" s="991">
        <v>0</v>
      </c>
      <c r="CU42" s="991">
        <v>0</v>
      </c>
      <c r="CV42" s="991">
        <v>0</v>
      </c>
      <c r="CW42" s="991">
        <v>0</v>
      </c>
      <c r="CX42" s="991">
        <v>0</v>
      </c>
      <c r="CY42" s="991">
        <v>0</v>
      </c>
      <c r="CZ42" s="991">
        <v>0</v>
      </c>
      <c r="DA42" s="991">
        <v>0</v>
      </c>
      <c r="DB42" s="991">
        <v>0</v>
      </c>
      <c r="DC42" s="991">
        <v>0</v>
      </c>
      <c r="DD42" s="991">
        <v>0</v>
      </c>
      <c r="DE42" s="991">
        <v>0</v>
      </c>
      <c r="DF42" s="991">
        <v>0</v>
      </c>
      <c r="DG42" s="991">
        <v>0</v>
      </c>
      <c r="DH42" s="991">
        <v>0</v>
      </c>
      <c r="DI42" s="991">
        <v>0</v>
      </c>
      <c r="DJ42" s="991">
        <v>0</v>
      </c>
      <c r="DK42" s="992" t="b">
        <v>0</v>
      </c>
      <c r="DL42" s="990" t="s">
        <v>270</v>
      </c>
      <c r="DM42" s="990" t="s">
        <v>993</v>
      </c>
      <c r="DN42" s="990" t="s">
        <v>993</v>
      </c>
      <c r="DO42" s="990" t="s">
        <v>993</v>
      </c>
      <c r="DP42" s="991">
        <v>78</v>
      </c>
      <c r="DQ42" s="991">
        <v>39</v>
      </c>
      <c r="DR42" s="991">
        <v>36</v>
      </c>
      <c r="DS42" s="991">
        <v>3</v>
      </c>
      <c r="DT42" s="991">
        <v>16782</v>
      </c>
      <c r="DU42" s="991">
        <v>0</v>
      </c>
      <c r="DV42" s="991">
        <v>78</v>
      </c>
      <c r="DW42" s="991">
        <v>39</v>
      </c>
      <c r="DX42" s="991">
        <v>39</v>
      </c>
      <c r="DY42" s="991">
        <v>0</v>
      </c>
      <c r="DZ42" s="991">
        <v>0</v>
      </c>
      <c r="EA42" s="991">
        <v>0</v>
      </c>
      <c r="EB42" s="991">
        <v>0</v>
      </c>
      <c r="EC42" s="991">
        <v>0</v>
      </c>
      <c r="ED42" s="991">
        <v>0</v>
      </c>
      <c r="EE42" s="991">
        <v>0</v>
      </c>
      <c r="EF42" s="991">
        <v>0</v>
      </c>
      <c r="EG42" s="991">
        <v>0</v>
      </c>
      <c r="EH42" s="991">
        <v>0</v>
      </c>
      <c r="EI42" s="991">
        <v>0</v>
      </c>
      <c r="EJ42" s="991">
        <v>0</v>
      </c>
      <c r="EK42" s="991">
        <v>0</v>
      </c>
      <c r="EL42" s="991">
        <v>0</v>
      </c>
      <c r="EM42" s="991">
        <v>0</v>
      </c>
      <c r="EN42" s="991">
        <v>0</v>
      </c>
      <c r="EO42" s="991">
        <v>0</v>
      </c>
      <c r="EP42" s="991">
        <v>0</v>
      </c>
      <c r="EQ42" s="991">
        <v>0</v>
      </c>
      <c r="ER42" s="991">
        <v>0</v>
      </c>
      <c r="ES42" s="991">
        <v>0</v>
      </c>
      <c r="ET42" s="992" t="b">
        <v>0</v>
      </c>
      <c r="EU42" s="992" t="b">
        <v>0</v>
      </c>
      <c r="EV42" s="992" t="b">
        <v>0</v>
      </c>
      <c r="EW42" s="993">
        <v>0</v>
      </c>
      <c r="EX42" s="993">
        <v>0</v>
      </c>
      <c r="EY42" s="993">
        <v>0</v>
      </c>
      <c r="EZ42" s="993">
        <v>0</v>
      </c>
      <c r="FA42" s="993">
        <v>0</v>
      </c>
      <c r="FB42" s="993">
        <v>0</v>
      </c>
      <c r="FC42" s="992" t="b">
        <v>0</v>
      </c>
      <c r="FD42" s="992" t="b">
        <v>0</v>
      </c>
      <c r="FE42" s="992" t="b">
        <v>0</v>
      </c>
      <c r="FF42" s="993">
        <v>0</v>
      </c>
      <c r="FG42" s="993">
        <v>0</v>
      </c>
      <c r="FH42" s="993">
        <v>0</v>
      </c>
      <c r="FI42" s="993">
        <v>0</v>
      </c>
      <c r="FJ42" s="993">
        <v>0</v>
      </c>
      <c r="FK42" s="993">
        <v>0</v>
      </c>
      <c r="FL42" s="992" t="b">
        <v>0</v>
      </c>
      <c r="FM42" s="992" t="b">
        <v>0</v>
      </c>
      <c r="FN42" s="992" t="b">
        <v>0</v>
      </c>
      <c r="FO42" s="993">
        <v>0</v>
      </c>
      <c r="FP42" s="993">
        <v>0</v>
      </c>
      <c r="FQ42" s="993">
        <v>0</v>
      </c>
      <c r="FR42" s="993">
        <v>0</v>
      </c>
      <c r="FS42" s="993">
        <v>0</v>
      </c>
      <c r="FT42" s="993">
        <v>0</v>
      </c>
      <c r="FU42" s="990" t="s">
        <v>993</v>
      </c>
      <c r="FV42" s="993">
        <v>0</v>
      </c>
      <c r="FW42" s="991">
        <v>0</v>
      </c>
      <c r="FX42" s="991">
        <v>0</v>
      </c>
      <c r="FY42" s="991">
        <v>0</v>
      </c>
      <c r="FZ42" s="991">
        <v>0</v>
      </c>
      <c r="GA42" s="991">
        <v>0</v>
      </c>
      <c r="GB42" s="991">
        <v>0</v>
      </c>
      <c r="GC42" s="991">
        <v>0</v>
      </c>
      <c r="GD42" s="991">
        <v>0</v>
      </c>
      <c r="GE42" s="991">
        <v>0</v>
      </c>
      <c r="GF42" s="991">
        <v>0</v>
      </c>
      <c r="GG42" s="991">
        <v>0</v>
      </c>
      <c r="GH42" s="991">
        <v>0</v>
      </c>
      <c r="GI42" s="991">
        <v>0</v>
      </c>
      <c r="GJ42" s="991">
        <v>0</v>
      </c>
      <c r="GK42" s="991">
        <v>0</v>
      </c>
      <c r="GL42" s="991">
        <v>0</v>
      </c>
      <c r="GM42" s="991">
        <v>0</v>
      </c>
      <c r="GN42" s="991">
        <v>0</v>
      </c>
      <c r="GO42" s="992" t="b">
        <v>0</v>
      </c>
      <c r="GP42" s="990" t="s">
        <v>993</v>
      </c>
      <c r="GQ42" s="990" t="s">
        <v>993</v>
      </c>
      <c r="GR42" s="990" t="s">
        <v>993</v>
      </c>
      <c r="GS42" s="990" t="s">
        <v>993</v>
      </c>
      <c r="GT42" s="992"/>
      <c r="GU42" s="986"/>
    </row>
    <row r="43" spans="1:203" hidden="1">
      <c r="A43" s="985"/>
      <c r="B43" s="1315" t="s">
        <v>342</v>
      </c>
      <c r="C43" s="1315"/>
      <c r="D43" s="990" t="s">
        <v>1038</v>
      </c>
      <c r="E43" s="990" t="s">
        <v>1039</v>
      </c>
      <c r="F43" s="990" t="s">
        <v>437</v>
      </c>
      <c r="G43" s="990" t="s">
        <v>986</v>
      </c>
      <c r="H43" s="990" t="s">
        <v>987</v>
      </c>
      <c r="I43" s="990" t="s">
        <v>988</v>
      </c>
      <c r="J43" s="990" t="s">
        <v>1035</v>
      </c>
      <c r="K43" s="990" t="s">
        <v>1036</v>
      </c>
      <c r="L43" s="991">
        <v>1</v>
      </c>
      <c r="M43" s="990" t="s">
        <v>1039</v>
      </c>
      <c r="N43" s="990" t="s">
        <v>996</v>
      </c>
      <c r="O43" s="990" t="s">
        <v>317</v>
      </c>
      <c r="P43" s="990" t="s">
        <v>993</v>
      </c>
      <c r="Q43" s="990" t="s">
        <v>290</v>
      </c>
      <c r="R43" s="990" t="s">
        <v>293</v>
      </c>
      <c r="S43" s="992" t="b">
        <v>1</v>
      </c>
      <c r="T43" s="991">
        <v>1</v>
      </c>
      <c r="U43" s="992" t="b">
        <v>0</v>
      </c>
      <c r="V43" s="991">
        <v>0</v>
      </c>
      <c r="W43" s="992" t="b">
        <v>1</v>
      </c>
      <c r="X43" s="992" t="b">
        <v>0</v>
      </c>
      <c r="Y43" s="990" t="s">
        <v>293</v>
      </c>
      <c r="Z43" s="990" t="b">
        <f t="shared" si="4"/>
        <v>1</v>
      </c>
      <c r="AA43" s="990" t="s">
        <v>993</v>
      </c>
      <c r="AB43" s="992" t="b">
        <v>0</v>
      </c>
      <c r="AC43" s="990" t="s">
        <v>993</v>
      </c>
      <c r="AD43" s="990" t="s">
        <v>993</v>
      </c>
      <c r="AE43" s="990" t="s">
        <v>993</v>
      </c>
      <c r="AF43" s="1077">
        <f t="shared" si="5"/>
        <v>55</v>
      </c>
      <c r="AG43" s="1077">
        <f t="shared" si="5"/>
        <v>42</v>
      </c>
      <c r="AH43" s="1077">
        <f t="shared" si="5"/>
        <v>24</v>
      </c>
      <c r="AI43" s="1077">
        <f t="shared" si="5"/>
        <v>55</v>
      </c>
      <c r="AJ43" s="183">
        <f t="shared" si="1"/>
        <v>0</v>
      </c>
      <c r="AK43" s="991">
        <v>55</v>
      </c>
      <c r="AL43" s="991">
        <v>42</v>
      </c>
      <c r="AM43" s="991">
        <v>24</v>
      </c>
      <c r="AN43" s="991">
        <v>55</v>
      </c>
      <c r="AO43" s="991">
        <v>0</v>
      </c>
      <c r="AP43" s="991">
        <v>0</v>
      </c>
      <c r="AQ43" s="991">
        <v>0</v>
      </c>
      <c r="AR43" s="991">
        <v>0</v>
      </c>
      <c r="AS43" s="991">
        <v>0</v>
      </c>
      <c r="AT43" s="991">
        <v>0</v>
      </c>
      <c r="AU43" s="991">
        <v>0</v>
      </c>
      <c r="AV43" s="991">
        <v>0</v>
      </c>
      <c r="AW43" s="991">
        <v>0</v>
      </c>
      <c r="AX43" s="991">
        <v>0</v>
      </c>
      <c r="AY43" s="991">
        <v>0</v>
      </c>
      <c r="AZ43" s="991">
        <v>0</v>
      </c>
      <c r="BA43" s="991">
        <v>0</v>
      </c>
      <c r="BB43" s="991">
        <v>0</v>
      </c>
      <c r="BC43" s="991">
        <v>0</v>
      </c>
      <c r="BD43" s="991">
        <v>0</v>
      </c>
      <c r="BE43" s="992" t="b">
        <v>0</v>
      </c>
      <c r="BF43" s="992"/>
      <c r="BG43" s="990" t="s">
        <v>1059</v>
      </c>
      <c r="BH43" s="991">
        <v>55</v>
      </c>
      <c r="BI43" s="990" t="s">
        <v>993</v>
      </c>
      <c r="BJ43" s="991">
        <v>0</v>
      </c>
      <c r="BK43" s="990" t="s">
        <v>993</v>
      </c>
      <c r="BL43" s="991">
        <v>0</v>
      </c>
      <c r="BM43" s="991">
        <v>0</v>
      </c>
      <c r="BN43" s="991">
        <v>0</v>
      </c>
      <c r="BO43" s="990" t="s">
        <v>993</v>
      </c>
      <c r="BP43" s="990" t="s">
        <v>993</v>
      </c>
      <c r="BQ43" s="990" t="s">
        <v>993</v>
      </c>
      <c r="BR43" s="991">
        <v>0</v>
      </c>
      <c r="BS43" s="990" t="s">
        <v>993</v>
      </c>
      <c r="BT43" s="991">
        <v>0</v>
      </c>
      <c r="BU43" s="990" t="s">
        <v>993</v>
      </c>
      <c r="BV43" s="991">
        <v>0</v>
      </c>
      <c r="BW43" s="991">
        <v>0</v>
      </c>
      <c r="BX43" s="991">
        <v>0</v>
      </c>
      <c r="BY43" s="990" t="s">
        <v>993</v>
      </c>
      <c r="BZ43" s="991">
        <v>0</v>
      </c>
      <c r="CA43" s="990" t="s">
        <v>993</v>
      </c>
      <c r="CB43" s="991">
        <v>0</v>
      </c>
      <c r="CC43" s="990" t="s">
        <v>993</v>
      </c>
      <c r="CD43" s="991">
        <v>0</v>
      </c>
      <c r="CE43" s="991">
        <v>0</v>
      </c>
      <c r="CF43" s="991">
        <v>0</v>
      </c>
      <c r="CG43" s="990" t="s">
        <v>993</v>
      </c>
      <c r="CH43" s="991">
        <v>0</v>
      </c>
      <c r="CI43" s="990" t="s">
        <v>993</v>
      </c>
      <c r="CJ43" s="991">
        <v>0</v>
      </c>
      <c r="CK43" s="990" t="s">
        <v>993</v>
      </c>
      <c r="CL43" s="991">
        <v>0</v>
      </c>
      <c r="CM43" s="991">
        <v>0</v>
      </c>
      <c r="CN43" s="991">
        <v>0</v>
      </c>
      <c r="CO43" s="991">
        <v>20</v>
      </c>
      <c r="CP43" s="991">
        <v>0</v>
      </c>
      <c r="CQ43" s="991">
        <v>0</v>
      </c>
      <c r="CR43" s="991">
        <v>0</v>
      </c>
      <c r="CS43" s="991">
        <v>0</v>
      </c>
      <c r="CT43" s="991">
        <v>0</v>
      </c>
      <c r="CU43" s="991">
        <v>0</v>
      </c>
      <c r="CV43" s="991">
        <v>0</v>
      </c>
      <c r="CW43" s="991">
        <v>0</v>
      </c>
      <c r="CX43" s="991">
        <v>0</v>
      </c>
      <c r="CY43" s="991">
        <v>0</v>
      </c>
      <c r="CZ43" s="991">
        <v>0</v>
      </c>
      <c r="DA43" s="991">
        <v>0</v>
      </c>
      <c r="DB43" s="991">
        <v>0</v>
      </c>
      <c r="DC43" s="991">
        <v>0</v>
      </c>
      <c r="DD43" s="991">
        <v>0</v>
      </c>
      <c r="DE43" s="991">
        <v>0</v>
      </c>
      <c r="DF43" s="991">
        <v>0</v>
      </c>
      <c r="DG43" s="991">
        <v>0</v>
      </c>
      <c r="DH43" s="991">
        <v>0</v>
      </c>
      <c r="DI43" s="991">
        <v>0</v>
      </c>
      <c r="DJ43" s="991">
        <v>0</v>
      </c>
      <c r="DK43" s="992" t="b">
        <v>0</v>
      </c>
      <c r="DL43" s="990" t="s">
        <v>270</v>
      </c>
      <c r="DM43" s="990" t="s">
        <v>993</v>
      </c>
      <c r="DN43" s="990" t="s">
        <v>993</v>
      </c>
      <c r="DO43" s="990" t="s">
        <v>993</v>
      </c>
      <c r="DP43" s="991">
        <v>531</v>
      </c>
      <c r="DQ43" s="991">
        <v>178</v>
      </c>
      <c r="DR43" s="991">
        <v>295</v>
      </c>
      <c r="DS43" s="991">
        <v>58</v>
      </c>
      <c r="DT43" s="991">
        <v>12183</v>
      </c>
      <c r="DU43" s="991">
        <v>0</v>
      </c>
      <c r="DV43" s="991">
        <v>531</v>
      </c>
      <c r="DW43" s="991">
        <v>10</v>
      </c>
      <c r="DX43" s="991">
        <v>377</v>
      </c>
      <c r="DY43" s="991">
        <v>144</v>
      </c>
      <c r="DZ43" s="991">
        <v>0</v>
      </c>
      <c r="EA43" s="991">
        <v>0</v>
      </c>
      <c r="EB43" s="991">
        <v>0</v>
      </c>
      <c r="EC43" s="991">
        <v>0</v>
      </c>
      <c r="ED43" s="991">
        <v>0</v>
      </c>
      <c r="EE43" s="991">
        <v>0</v>
      </c>
      <c r="EF43" s="991">
        <v>0</v>
      </c>
      <c r="EG43" s="991">
        <v>0</v>
      </c>
      <c r="EH43" s="991">
        <v>0</v>
      </c>
      <c r="EI43" s="991">
        <v>0</v>
      </c>
      <c r="EJ43" s="991">
        <v>0</v>
      </c>
      <c r="EK43" s="991">
        <v>0</v>
      </c>
      <c r="EL43" s="991">
        <v>0</v>
      </c>
      <c r="EM43" s="991">
        <v>0</v>
      </c>
      <c r="EN43" s="991">
        <v>0</v>
      </c>
      <c r="EO43" s="991">
        <v>0</v>
      </c>
      <c r="EP43" s="991">
        <v>0</v>
      </c>
      <c r="EQ43" s="991">
        <v>0</v>
      </c>
      <c r="ER43" s="991">
        <v>0</v>
      </c>
      <c r="ES43" s="991">
        <v>0</v>
      </c>
      <c r="ET43" s="992" t="b">
        <v>0</v>
      </c>
      <c r="EU43" s="992" t="b">
        <v>0</v>
      </c>
      <c r="EV43" s="992" t="b">
        <v>0</v>
      </c>
      <c r="EW43" s="993">
        <v>0</v>
      </c>
      <c r="EX43" s="993">
        <v>0</v>
      </c>
      <c r="EY43" s="993">
        <v>0</v>
      </c>
      <c r="EZ43" s="993">
        <v>0</v>
      </c>
      <c r="FA43" s="993">
        <v>0</v>
      </c>
      <c r="FB43" s="993">
        <v>0</v>
      </c>
      <c r="FC43" s="992" t="b">
        <v>0</v>
      </c>
      <c r="FD43" s="992" t="b">
        <v>0</v>
      </c>
      <c r="FE43" s="992" t="b">
        <v>0</v>
      </c>
      <c r="FF43" s="993">
        <v>0</v>
      </c>
      <c r="FG43" s="993">
        <v>0</v>
      </c>
      <c r="FH43" s="993">
        <v>0</v>
      </c>
      <c r="FI43" s="993">
        <v>0</v>
      </c>
      <c r="FJ43" s="993">
        <v>0</v>
      </c>
      <c r="FK43" s="993">
        <v>0</v>
      </c>
      <c r="FL43" s="992" t="b">
        <v>0</v>
      </c>
      <c r="FM43" s="992" t="b">
        <v>0</v>
      </c>
      <c r="FN43" s="992" t="b">
        <v>0</v>
      </c>
      <c r="FO43" s="993">
        <v>0</v>
      </c>
      <c r="FP43" s="993">
        <v>0</v>
      </c>
      <c r="FQ43" s="993">
        <v>0</v>
      </c>
      <c r="FR43" s="993">
        <v>0</v>
      </c>
      <c r="FS43" s="993">
        <v>0</v>
      </c>
      <c r="FT43" s="993">
        <v>0</v>
      </c>
      <c r="FU43" s="990" t="s">
        <v>993</v>
      </c>
      <c r="FV43" s="993">
        <v>0</v>
      </c>
      <c r="FW43" s="991">
        <v>0</v>
      </c>
      <c r="FX43" s="991">
        <v>0</v>
      </c>
      <c r="FY43" s="991">
        <v>0</v>
      </c>
      <c r="FZ43" s="991">
        <v>0</v>
      </c>
      <c r="GA43" s="991">
        <v>0</v>
      </c>
      <c r="GB43" s="991">
        <v>0</v>
      </c>
      <c r="GC43" s="991">
        <v>0</v>
      </c>
      <c r="GD43" s="991">
        <v>0</v>
      </c>
      <c r="GE43" s="991">
        <v>0</v>
      </c>
      <c r="GF43" s="991">
        <v>0</v>
      </c>
      <c r="GG43" s="991">
        <v>0</v>
      </c>
      <c r="GH43" s="991">
        <v>0</v>
      </c>
      <c r="GI43" s="991">
        <v>0</v>
      </c>
      <c r="GJ43" s="991">
        <v>0</v>
      </c>
      <c r="GK43" s="991">
        <v>0</v>
      </c>
      <c r="GL43" s="991">
        <v>0</v>
      </c>
      <c r="GM43" s="991">
        <v>0</v>
      </c>
      <c r="GN43" s="991">
        <v>0</v>
      </c>
      <c r="GO43" s="992" t="b">
        <v>0</v>
      </c>
      <c r="GP43" s="990" t="s">
        <v>993</v>
      </c>
      <c r="GQ43" s="990" t="s">
        <v>993</v>
      </c>
      <c r="GR43" s="990" t="s">
        <v>993</v>
      </c>
      <c r="GS43" s="990" t="s">
        <v>993</v>
      </c>
      <c r="GT43" s="992"/>
      <c r="GU43" s="986"/>
    </row>
    <row r="44" spans="1:203" hidden="1">
      <c r="A44" s="985"/>
      <c r="B44" s="1315" t="s">
        <v>342</v>
      </c>
      <c r="C44" s="1315"/>
      <c r="D44" s="990" t="s">
        <v>1038</v>
      </c>
      <c r="E44" s="990" t="s">
        <v>1039</v>
      </c>
      <c r="F44" s="990" t="s">
        <v>437</v>
      </c>
      <c r="G44" s="990" t="s">
        <v>986</v>
      </c>
      <c r="H44" s="990" t="s">
        <v>987</v>
      </c>
      <c r="I44" s="990" t="s">
        <v>988</v>
      </c>
      <c r="J44" s="990" t="s">
        <v>1035</v>
      </c>
      <c r="K44" s="990" t="s">
        <v>1036</v>
      </c>
      <c r="L44" s="991">
        <v>4</v>
      </c>
      <c r="M44" s="990" t="s">
        <v>1039</v>
      </c>
      <c r="N44" s="990" t="s">
        <v>1041</v>
      </c>
      <c r="O44" s="990" t="s">
        <v>365</v>
      </c>
      <c r="P44" s="990" t="s">
        <v>993</v>
      </c>
      <c r="Q44" s="990" t="s">
        <v>290</v>
      </c>
      <c r="R44" s="990" t="s">
        <v>296</v>
      </c>
      <c r="S44" s="992" t="b">
        <v>0</v>
      </c>
      <c r="T44" s="991">
        <v>0</v>
      </c>
      <c r="U44" s="992" t="b">
        <v>0</v>
      </c>
      <c r="V44" s="991">
        <v>0</v>
      </c>
      <c r="W44" s="992" t="b">
        <v>0</v>
      </c>
      <c r="X44" s="992" t="b">
        <v>1</v>
      </c>
      <c r="Y44" s="990" t="s">
        <v>296</v>
      </c>
      <c r="Z44" s="990" t="b">
        <f t="shared" si="4"/>
        <v>1</v>
      </c>
      <c r="AA44" s="990" t="s">
        <v>993</v>
      </c>
      <c r="AB44" s="992" t="b">
        <v>0</v>
      </c>
      <c r="AC44" s="990" t="s">
        <v>993</v>
      </c>
      <c r="AD44" s="990" t="s">
        <v>993</v>
      </c>
      <c r="AE44" s="990" t="s">
        <v>993</v>
      </c>
      <c r="AF44" s="1077">
        <f t="shared" si="5"/>
        <v>50</v>
      </c>
      <c r="AG44" s="1077">
        <f t="shared" si="5"/>
        <v>50</v>
      </c>
      <c r="AH44" s="1077">
        <f t="shared" si="5"/>
        <v>44</v>
      </c>
      <c r="AI44" s="1077">
        <f t="shared" si="5"/>
        <v>50</v>
      </c>
      <c r="AJ44" s="183">
        <f t="shared" si="1"/>
        <v>0</v>
      </c>
      <c r="AK44" s="991">
        <v>50</v>
      </c>
      <c r="AL44" s="991">
        <v>50</v>
      </c>
      <c r="AM44" s="991">
        <v>44</v>
      </c>
      <c r="AN44" s="991">
        <v>50</v>
      </c>
      <c r="AO44" s="991">
        <v>0</v>
      </c>
      <c r="AP44" s="991">
        <v>0</v>
      </c>
      <c r="AQ44" s="991">
        <v>0</v>
      </c>
      <c r="AR44" s="991">
        <v>0</v>
      </c>
      <c r="AS44" s="991">
        <v>0</v>
      </c>
      <c r="AT44" s="991">
        <v>0</v>
      </c>
      <c r="AU44" s="991">
        <v>0</v>
      </c>
      <c r="AV44" s="991">
        <v>0</v>
      </c>
      <c r="AW44" s="991">
        <v>0</v>
      </c>
      <c r="AX44" s="991">
        <v>0</v>
      </c>
      <c r="AY44" s="991">
        <v>0</v>
      </c>
      <c r="AZ44" s="991">
        <v>0</v>
      </c>
      <c r="BA44" s="991">
        <v>0</v>
      </c>
      <c r="BB44" s="991">
        <v>0</v>
      </c>
      <c r="BC44" s="991">
        <v>0</v>
      </c>
      <c r="BD44" s="991">
        <v>0</v>
      </c>
      <c r="BE44" s="992" t="b">
        <v>0</v>
      </c>
      <c r="BF44" s="992"/>
      <c r="BG44" s="990" t="s">
        <v>993</v>
      </c>
      <c r="BH44" s="991">
        <v>0</v>
      </c>
      <c r="BI44" s="990" t="s">
        <v>993</v>
      </c>
      <c r="BJ44" s="991">
        <v>0</v>
      </c>
      <c r="BK44" s="990" t="s">
        <v>993</v>
      </c>
      <c r="BL44" s="991">
        <v>0</v>
      </c>
      <c r="BM44" s="991">
        <v>0</v>
      </c>
      <c r="BN44" s="991">
        <v>50</v>
      </c>
      <c r="BO44" s="990" t="s">
        <v>993</v>
      </c>
      <c r="BP44" s="990" t="s">
        <v>993</v>
      </c>
      <c r="BQ44" s="990" t="s">
        <v>993</v>
      </c>
      <c r="BR44" s="991">
        <v>0</v>
      </c>
      <c r="BS44" s="990" t="s">
        <v>993</v>
      </c>
      <c r="BT44" s="991">
        <v>0</v>
      </c>
      <c r="BU44" s="990" t="s">
        <v>993</v>
      </c>
      <c r="BV44" s="991">
        <v>0</v>
      </c>
      <c r="BW44" s="991">
        <v>0</v>
      </c>
      <c r="BX44" s="991">
        <v>0</v>
      </c>
      <c r="BY44" s="990" t="s">
        <v>993</v>
      </c>
      <c r="BZ44" s="991">
        <v>0</v>
      </c>
      <c r="CA44" s="990" t="s">
        <v>993</v>
      </c>
      <c r="CB44" s="991">
        <v>0</v>
      </c>
      <c r="CC44" s="990" t="s">
        <v>993</v>
      </c>
      <c r="CD44" s="991">
        <v>0</v>
      </c>
      <c r="CE44" s="991">
        <v>0</v>
      </c>
      <c r="CF44" s="991">
        <v>0</v>
      </c>
      <c r="CG44" s="990" t="s">
        <v>993</v>
      </c>
      <c r="CH44" s="991">
        <v>0</v>
      </c>
      <c r="CI44" s="990" t="s">
        <v>993</v>
      </c>
      <c r="CJ44" s="991">
        <v>0</v>
      </c>
      <c r="CK44" s="990" t="s">
        <v>993</v>
      </c>
      <c r="CL44" s="991">
        <v>0</v>
      </c>
      <c r="CM44" s="991">
        <v>0</v>
      </c>
      <c r="CN44" s="991">
        <v>0</v>
      </c>
      <c r="CO44" s="991">
        <v>22</v>
      </c>
      <c r="CP44" s="991">
        <v>1.4</v>
      </c>
      <c r="CQ44" s="991">
        <v>0</v>
      </c>
      <c r="CR44" s="991">
        <v>0</v>
      </c>
      <c r="CS44" s="991">
        <v>3</v>
      </c>
      <c r="CT44" s="991">
        <v>1.7</v>
      </c>
      <c r="CU44" s="991">
        <v>0</v>
      </c>
      <c r="CV44" s="991">
        <v>0</v>
      </c>
      <c r="CW44" s="991">
        <v>0</v>
      </c>
      <c r="CX44" s="991">
        <v>0</v>
      </c>
      <c r="CY44" s="991">
        <v>0</v>
      </c>
      <c r="CZ44" s="991">
        <v>0</v>
      </c>
      <c r="DA44" s="991">
        <v>0</v>
      </c>
      <c r="DB44" s="991">
        <v>0</v>
      </c>
      <c r="DC44" s="991">
        <v>0</v>
      </c>
      <c r="DD44" s="991">
        <v>0</v>
      </c>
      <c r="DE44" s="991">
        <v>0</v>
      </c>
      <c r="DF44" s="991">
        <v>0</v>
      </c>
      <c r="DG44" s="991">
        <v>0</v>
      </c>
      <c r="DH44" s="991">
        <v>0</v>
      </c>
      <c r="DI44" s="991">
        <v>0</v>
      </c>
      <c r="DJ44" s="991">
        <v>0</v>
      </c>
      <c r="DK44" s="992" t="b">
        <v>0</v>
      </c>
      <c r="DL44" s="990" t="s">
        <v>427</v>
      </c>
      <c r="DM44" s="990" t="s">
        <v>993</v>
      </c>
      <c r="DN44" s="990" t="s">
        <v>993</v>
      </c>
      <c r="DO44" s="990" t="s">
        <v>993</v>
      </c>
      <c r="DP44" s="991">
        <v>155</v>
      </c>
      <c r="DQ44" s="991">
        <v>155</v>
      </c>
      <c r="DR44" s="991">
        <v>0</v>
      </c>
      <c r="DS44" s="991">
        <v>0</v>
      </c>
      <c r="DT44" s="991">
        <v>16822</v>
      </c>
      <c r="DU44" s="991">
        <v>0</v>
      </c>
      <c r="DV44" s="991">
        <v>155</v>
      </c>
      <c r="DW44" s="991">
        <v>2</v>
      </c>
      <c r="DX44" s="991">
        <v>153</v>
      </c>
      <c r="DY44" s="991">
        <v>0</v>
      </c>
      <c r="DZ44" s="991">
        <v>0</v>
      </c>
      <c r="EA44" s="991">
        <v>0</v>
      </c>
      <c r="EB44" s="991">
        <v>0</v>
      </c>
      <c r="EC44" s="991">
        <v>0</v>
      </c>
      <c r="ED44" s="991">
        <v>0</v>
      </c>
      <c r="EE44" s="991">
        <v>0</v>
      </c>
      <c r="EF44" s="991">
        <v>0</v>
      </c>
      <c r="EG44" s="991">
        <v>0</v>
      </c>
      <c r="EH44" s="991">
        <v>0</v>
      </c>
      <c r="EI44" s="991">
        <v>0</v>
      </c>
      <c r="EJ44" s="991">
        <v>0</v>
      </c>
      <c r="EK44" s="991">
        <v>0</v>
      </c>
      <c r="EL44" s="991">
        <v>0</v>
      </c>
      <c r="EM44" s="991">
        <v>0</v>
      </c>
      <c r="EN44" s="991">
        <v>0</v>
      </c>
      <c r="EO44" s="991">
        <v>0</v>
      </c>
      <c r="EP44" s="991">
        <v>0</v>
      </c>
      <c r="EQ44" s="991">
        <v>0</v>
      </c>
      <c r="ER44" s="991">
        <v>0</v>
      </c>
      <c r="ES44" s="991">
        <v>0</v>
      </c>
      <c r="ET44" s="992" t="b">
        <v>0</v>
      </c>
      <c r="EU44" s="992" t="b">
        <v>0</v>
      </c>
      <c r="EV44" s="992" t="b">
        <v>0</v>
      </c>
      <c r="EW44" s="993">
        <v>0</v>
      </c>
      <c r="EX44" s="993">
        <v>0</v>
      </c>
      <c r="EY44" s="993">
        <v>0</v>
      </c>
      <c r="EZ44" s="993">
        <v>0</v>
      </c>
      <c r="FA44" s="993">
        <v>0</v>
      </c>
      <c r="FB44" s="993">
        <v>0</v>
      </c>
      <c r="FC44" s="992" t="b">
        <v>0</v>
      </c>
      <c r="FD44" s="992" t="b">
        <v>0</v>
      </c>
      <c r="FE44" s="992" t="b">
        <v>0</v>
      </c>
      <c r="FF44" s="993">
        <v>0</v>
      </c>
      <c r="FG44" s="993">
        <v>0</v>
      </c>
      <c r="FH44" s="993">
        <v>0</v>
      </c>
      <c r="FI44" s="993">
        <v>0</v>
      </c>
      <c r="FJ44" s="993">
        <v>0</v>
      </c>
      <c r="FK44" s="993">
        <v>0</v>
      </c>
      <c r="FL44" s="992" t="b">
        <v>0</v>
      </c>
      <c r="FM44" s="992" t="b">
        <v>0</v>
      </c>
      <c r="FN44" s="992" t="b">
        <v>0</v>
      </c>
      <c r="FO44" s="993">
        <v>0</v>
      </c>
      <c r="FP44" s="993">
        <v>0</v>
      </c>
      <c r="FQ44" s="993">
        <v>0</v>
      </c>
      <c r="FR44" s="993">
        <v>0</v>
      </c>
      <c r="FS44" s="993">
        <v>0</v>
      </c>
      <c r="FT44" s="993">
        <v>0</v>
      </c>
      <c r="FU44" s="990" t="s">
        <v>993</v>
      </c>
      <c r="FV44" s="993">
        <v>0</v>
      </c>
      <c r="FW44" s="991">
        <v>0</v>
      </c>
      <c r="FX44" s="991">
        <v>0</v>
      </c>
      <c r="FY44" s="991">
        <v>0</v>
      </c>
      <c r="FZ44" s="991">
        <v>0</v>
      </c>
      <c r="GA44" s="991">
        <v>0</v>
      </c>
      <c r="GB44" s="991">
        <v>0</v>
      </c>
      <c r="GC44" s="991">
        <v>0</v>
      </c>
      <c r="GD44" s="991">
        <v>0</v>
      </c>
      <c r="GE44" s="991">
        <v>0</v>
      </c>
      <c r="GF44" s="991">
        <v>0</v>
      </c>
      <c r="GG44" s="991">
        <v>0</v>
      </c>
      <c r="GH44" s="991">
        <v>0</v>
      </c>
      <c r="GI44" s="991">
        <v>0</v>
      </c>
      <c r="GJ44" s="991">
        <v>0</v>
      </c>
      <c r="GK44" s="991">
        <v>0</v>
      </c>
      <c r="GL44" s="991">
        <v>0</v>
      </c>
      <c r="GM44" s="991">
        <v>0</v>
      </c>
      <c r="GN44" s="991">
        <v>0</v>
      </c>
      <c r="GO44" s="992" t="b">
        <v>0</v>
      </c>
      <c r="GP44" s="990" t="s">
        <v>993</v>
      </c>
      <c r="GQ44" s="990" t="s">
        <v>993</v>
      </c>
      <c r="GR44" s="990" t="s">
        <v>993</v>
      </c>
      <c r="GS44" s="990" t="s">
        <v>993</v>
      </c>
      <c r="GT44" s="992"/>
      <c r="GU44" s="986"/>
    </row>
    <row r="45" spans="1:203" hidden="1">
      <c r="A45" s="985"/>
      <c r="B45" s="1315" t="s">
        <v>304</v>
      </c>
      <c r="C45" s="1315"/>
      <c r="D45" s="990" t="s">
        <v>1042</v>
      </c>
      <c r="E45" s="990" t="s">
        <v>1043</v>
      </c>
      <c r="F45" s="990" t="s">
        <v>437</v>
      </c>
      <c r="G45" s="990" t="s">
        <v>986</v>
      </c>
      <c r="H45" s="990" t="s">
        <v>987</v>
      </c>
      <c r="I45" s="990" t="s">
        <v>988</v>
      </c>
      <c r="J45" s="990" t="s">
        <v>1035</v>
      </c>
      <c r="K45" s="990" t="s">
        <v>1036</v>
      </c>
      <c r="L45" s="991">
        <v>3</v>
      </c>
      <c r="M45" s="990" t="s">
        <v>1043</v>
      </c>
      <c r="N45" s="990" t="s">
        <v>1045</v>
      </c>
      <c r="O45" s="990" t="s">
        <v>368</v>
      </c>
      <c r="P45" s="990" t="s">
        <v>1044</v>
      </c>
      <c r="Q45" s="990" t="s">
        <v>293</v>
      </c>
      <c r="R45" s="990" t="s">
        <v>296</v>
      </c>
      <c r="S45" s="992" t="b">
        <v>0</v>
      </c>
      <c r="T45" s="991">
        <v>0</v>
      </c>
      <c r="U45" s="992" t="b">
        <v>0</v>
      </c>
      <c r="V45" s="991">
        <v>0</v>
      </c>
      <c r="W45" s="992" t="b">
        <v>0</v>
      </c>
      <c r="X45" s="992" t="b">
        <v>1</v>
      </c>
      <c r="Y45" s="990" t="s">
        <v>296</v>
      </c>
      <c r="Z45" s="990" t="b">
        <f t="shared" ref="Z45:Z47" si="8">R45=Y45</f>
        <v>1</v>
      </c>
      <c r="AA45" s="990" t="s">
        <v>993</v>
      </c>
      <c r="AB45" s="992" t="b">
        <v>0</v>
      </c>
      <c r="AC45" s="990" t="s">
        <v>993</v>
      </c>
      <c r="AD45" s="990" t="s">
        <v>993</v>
      </c>
      <c r="AE45" s="990" t="s">
        <v>993</v>
      </c>
      <c r="AF45" s="1077">
        <f t="shared" si="5"/>
        <v>51</v>
      </c>
      <c r="AG45" s="1077">
        <f t="shared" si="5"/>
        <v>50</v>
      </c>
      <c r="AH45" s="1077">
        <f t="shared" si="5"/>
        <v>39</v>
      </c>
      <c r="AI45" s="1077">
        <f t="shared" si="5"/>
        <v>51</v>
      </c>
      <c r="AJ45" s="183">
        <f t="shared" si="1"/>
        <v>0</v>
      </c>
      <c r="AK45" s="991">
        <v>0</v>
      </c>
      <c r="AL45" s="991">
        <v>0</v>
      </c>
      <c r="AM45" s="991">
        <v>0</v>
      </c>
      <c r="AN45" s="991">
        <v>0</v>
      </c>
      <c r="AO45" s="991">
        <v>0</v>
      </c>
      <c r="AP45" s="991">
        <v>51</v>
      </c>
      <c r="AQ45" s="991">
        <v>50</v>
      </c>
      <c r="AR45" s="991">
        <v>39</v>
      </c>
      <c r="AS45" s="991">
        <v>51</v>
      </c>
      <c r="AT45" s="991">
        <v>51</v>
      </c>
      <c r="AU45" s="991">
        <v>50</v>
      </c>
      <c r="AV45" s="991">
        <v>39</v>
      </c>
      <c r="AW45" s="991">
        <v>51</v>
      </c>
      <c r="AX45" s="991">
        <v>0</v>
      </c>
      <c r="AY45" s="991">
        <v>0</v>
      </c>
      <c r="AZ45" s="991">
        <v>0</v>
      </c>
      <c r="BA45" s="991">
        <v>0</v>
      </c>
      <c r="BB45" s="991">
        <v>0</v>
      </c>
      <c r="BC45" s="991">
        <v>0</v>
      </c>
      <c r="BD45" s="991">
        <v>0</v>
      </c>
      <c r="BE45" s="992" t="b">
        <v>0</v>
      </c>
      <c r="BF45" s="992"/>
      <c r="BG45" s="990" t="s">
        <v>422</v>
      </c>
      <c r="BH45" s="991">
        <v>51</v>
      </c>
      <c r="BI45" s="990" t="s">
        <v>993</v>
      </c>
      <c r="BJ45" s="991">
        <v>0</v>
      </c>
      <c r="BK45" s="990" t="s">
        <v>993</v>
      </c>
      <c r="BL45" s="991">
        <v>0</v>
      </c>
      <c r="BM45" s="991">
        <v>0</v>
      </c>
      <c r="BN45" s="991">
        <v>0</v>
      </c>
      <c r="BO45" s="990" t="s">
        <v>993</v>
      </c>
      <c r="BP45" s="990" t="s">
        <v>993</v>
      </c>
      <c r="BQ45" s="990" t="s">
        <v>993</v>
      </c>
      <c r="BR45" s="991">
        <v>0</v>
      </c>
      <c r="BS45" s="990" t="s">
        <v>993</v>
      </c>
      <c r="BT45" s="991">
        <v>0</v>
      </c>
      <c r="BU45" s="990" t="s">
        <v>993</v>
      </c>
      <c r="BV45" s="991">
        <v>0</v>
      </c>
      <c r="BW45" s="991">
        <v>0</v>
      </c>
      <c r="BX45" s="991">
        <v>0</v>
      </c>
      <c r="BY45" s="990" t="s">
        <v>993</v>
      </c>
      <c r="BZ45" s="991">
        <v>0</v>
      </c>
      <c r="CA45" s="990" t="s">
        <v>993</v>
      </c>
      <c r="CB45" s="991">
        <v>0</v>
      </c>
      <c r="CC45" s="990" t="s">
        <v>993</v>
      </c>
      <c r="CD45" s="991">
        <v>0</v>
      </c>
      <c r="CE45" s="991">
        <v>0</v>
      </c>
      <c r="CF45" s="991">
        <v>0</v>
      </c>
      <c r="CG45" s="990" t="s">
        <v>993</v>
      </c>
      <c r="CH45" s="991">
        <v>0</v>
      </c>
      <c r="CI45" s="990" t="s">
        <v>993</v>
      </c>
      <c r="CJ45" s="991">
        <v>0</v>
      </c>
      <c r="CK45" s="990" t="s">
        <v>993</v>
      </c>
      <c r="CL45" s="991">
        <v>0</v>
      </c>
      <c r="CM45" s="991">
        <v>0</v>
      </c>
      <c r="CN45" s="991">
        <v>0</v>
      </c>
      <c r="CO45" s="991">
        <v>8</v>
      </c>
      <c r="CP45" s="991">
        <v>0.9</v>
      </c>
      <c r="CQ45" s="991">
        <v>4</v>
      </c>
      <c r="CR45" s="991">
        <v>0.5</v>
      </c>
      <c r="CS45" s="991">
        <v>11</v>
      </c>
      <c r="CT45" s="991">
        <v>0.7</v>
      </c>
      <c r="CU45" s="991">
        <v>0</v>
      </c>
      <c r="CV45" s="991">
        <v>0</v>
      </c>
      <c r="CW45" s="991">
        <v>0</v>
      </c>
      <c r="CX45" s="991">
        <v>0</v>
      </c>
      <c r="CY45" s="991">
        <v>0</v>
      </c>
      <c r="CZ45" s="991">
        <v>0</v>
      </c>
      <c r="DA45" s="991">
        <v>0</v>
      </c>
      <c r="DB45" s="991">
        <v>0</v>
      </c>
      <c r="DC45" s="991">
        <v>0</v>
      </c>
      <c r="DD45" s="991">
        <v>0</v>
      </c>
      <c r="DE45" s="991">
        <v>0</v>
      </c>
      <c r="DF45" s="991">
        <v>0</v>
      </c>
      <c r="DG45" s="991">
        <v>0</v>
      </c>
      <c r="DH45" s="991">
        <v>0</v>
      </c>
      <c r="DI45" s="991">
        <v>0</v>
      </c>
      <c r="DJ45" s="991">
        <v>0</v>
      </c>
      <c r="DK45" s="992" t="b">
        <v>0</v>
      </c>
      <c r="DL45" s="990" t="s">
        <v>999</v>
      </c>
      <c r="DM45" s="990" t="s">
        <v>270</v>
      </c>
      <c r="DN45" s="990" t="s">
        <v>296</v>
      </c>
      <c r="DO45" s="990" t="s">
        <v>1000</v>
      </c>
      <c r="DP45" s="991">
        <v>82</v>
      </c>
      <c r="DQ45" s="991">
        <v>82</v>
      </c>
      <c r="DR45" s="991">
        <v>0</v>
      </c>
      <c r="DS45" s="991">
        <v>0</v>
      </c>
      <c r="DT45" s="991">
        <v>16578</v>
      </c>
      <c r="DU45" s="991">
        <v>83</v>
      </c>
      <c r="DV45" s="991">
        <v>82</v>
      </c>
      <c r="DW45" s="991">
        <v>82</v>
      </c>
      <c r="DX45" s="991">
        <v>0</v>
      </c>
      <c r="DY45" s="991">
        <v>0</v>
      </c>
      <c r="DZ45" s="991">
        <v>0</v>
      </c>
      <c r="EA45" s="991">
        <v>0</v>
      </c>
      <c r="EB45" s="991">
        <v>0</v>
      </c>
      <c r="EC45" s="991">
        <v>0</v>
      </c>
      <c r="ED45" s="991">
        <v>83</v>
      </c>
      <c r="EE45" s="991">
        <v>0</v>
      </c>
      <c r="EF45" s="991">
        <v>3</v>
      </c>
      <c r="EG45" s="991">
        <v>2</v>
      </c>
      <c r="EH45" s="991">
        <v>5</v>
      </c>
      <c r="EI45" s="991">
        <v>9</v>
      </c>
      <c r="EJ45" s="991">
        <v>7</v>
      </c>
      <c r="EK45" s="991">
        <v>2</v>
      </c>
      <c r="EL45" s="991">
        <v>55</v>
      </c>
      <c r="EM45" s="991">
        <v>0</v>
      </c>
      <c r="EN45" s="991">
        <v>83</v>
      </c>
      <c r="EO45" s="991">
        <v>55</v>
      </c>
      <c r="EP45" s="991">
        <v>26</v>
      </c>
      <c r="EQ45" s="991">
        <v>2</v>
      </c>
      <c r="ER45" s="991">
        <v>0</v>
      </c>
      <c r="ES45" s="991">
        <v>0</v>
      </c>
      <c r="ET45" s="992" t="b">
        <v>0</v>
      </c>
      <c r="EU45" s="992" t="b">
        <v>0</v>
      </c>
      <c r="EV45" s="992" t="b">
        <v>0</v>
      </c>
      <c r="EW45" s="993">
        <v>0</v>
      </c>
      <c r="EX45" s="993">
        <v>0</v>
      </c>
      <c r="EY45" s="993">
        <v>0</v>
      </c>
      <c r="EZ45" s="993">
        <v>0</v>
      </c>
      <c r="FA45" s="993">
        <v>0</v>
      </c>
      <c r="FB45" s="993">
        <v>0</v>
      </c>
      <c r="FC45" s="992" t="b">
        <v>0</v>
      </c>
      <c r="FD45" s="992" t="b">
        <v>0</v>
      </c>
      <c r="FE45" s="992" t="b">
        <v>0</v>
      </c>
      <c r="FF45" s="993">
        <v>0</v>
      </c>
      <c r="FG45" s="993">
        <v>0</v>
      </c>
      <c r="FH45" s="993">
        <v>0</v>
      </c>
      <c r="FI45" s="993">
        <v>0</v>
      </c>
      <c r="FJ45" s="993">
        <v>0</v>
      </c>
      <c r="FK45" s="993">
        <v>0</v>
      </c>
      <c r="FL45" s="992" t="b">
        <v>0</v>
      </c>
      <c r="FM45" s="992" t="b">
        <v>0</v>
      </c>
      <c r="FN45" s="992" t="b">
        <v>0</v>
      </c>
      <c r="FO45" s="993">
        <v>0</v>
      </c>
      <c r="FP45" s="993">
        <v>0</v>
      </c>
      <c r="FQ45" s="993">
        <v>0</v>
      </c>
      <c r="FR45" s="993">
        <v>0</v>
      </c>
      <c r="FS45" s="993">
        <v>0</v>
      </c>
      <c r="FT45" s="993">
        <v>0</v>
      </c>
      <c r="FU45" s="990" t="s">
        <v>993</v>
      </c>
      <c r="FV45" s="993">
        <v>0</v>
      </c>
      <c r="FW45" s="991">
        <v>0</v>
      </c>
      <c r="FX45" s="991">
        <v>83</v>
      </c>
      <c r="FY45" s="991">
        <v>0</v>
      </c>
      <c r="FZ45" s="991">
        <v>0</v>
      </c>
      <c r="GA45" s="991">
        <v>0</v>
      </c>
      <c r="GB45" s="991">
        <v>0</v>
      </c>
      <c r="GC45" s="991">
        <v>0</v>
      </c>
      <c r="GD45" s="991">
        <v>0</v>
      </c>
      <c r="GE45" s="991">
        <v>0</v>
      </c>
      <c r="GF45" s="991">
        <v>0</v>
      </c>
      <c r="GG45" s="991">
        <v>0</v>
      </c>
      <c r="GH45" s="991">
        <v>0</v>
      </c>
      <c r="GI45" s="991">
        <v>0</v>
      </c>
      <c r="GJ45" s="991">
        <v>0</v>
      </c>
      <c r="GK45" s="991">
        <v>0</v>
      </c>
      <c r="GL45" s="991">
        <v>0</v>
      </c>
      <c r="GM45" s="991">
        <v>0</v>
      </c>
      <c r="GN45" s="991">
        <v>0</v>
      </c>
      <c r="GO45" s="992" t="b">
        <v>0</v>
      </c>
      <c r="GP45" s="990" t="s">
        <v>993</v>
      </c>
      <c r="GQ45" s="990" t="s">
        <v>993</v>
      </c>
      <c r="GR45" s="990" t="s">
        <v>993</v>
      </c>
      <c r="GS45" s="990" t="s">
        <v>993</v>
      </c>
      <c r="GT45" s="992"/>
      <c r="GU45" s="986"/>
    </row>
    <row r="46" spans="1:203" hidden="1">
      <c r="A46" s="985"/>
      <c r="B46" s="1315" t="s">
        <v>304</v>
      </c>
      <c r="C46" s="1315"/>
      <c r="D46" s="990" t="s">
        <v>1042</v>
      </c>
      <c r="E46" s="990" t="s">
        <v>1043</v>
      </c>
      <c r="F46" s="990" t="s">
        <v>437</v>
      </c>
      <c r="G46" s="990" t="s">
        <v>986</v>
      </c>
      <c r="H46" s="990" t="s">
        <v>987</v>
      </c>
      <c r="I46" s="990" t="s">
        <v>988</v>
      </c>
      <c r="J46" s="990" t="s">
        <v>1035</v>
      </c>
      <c r="K46" s="990" t="s">
        <v>1036</v>
      </c>
      <c r="L46" s="991">
        <v>2</v>
      </c>
      <c r="M46" s="990" t="s">
        <v>1043</v>
      </c>
      <c r="N46" s="990" t="s">
        <v>1040</v>
      </c>
      <c r="O46" s="990" t="s">
        <v>367</v>
      </c>
      <c r="P46" s="990" t="s">
        <v>1044</v>
      </c>
      <c r="Q46" s="990" t="s">
        <v>293</v>
      </c>
      <c r="R46" s="990" t="s">
        <v>296</v>
      </c>
      <c r="S46" s="992" t="b">
        <v>0</v>
      </c>
      <c r="T46" s="991">
        <v>0</v>
      </c>
      <c r="U46" s="992" t="b">
        <v>0</v>
      </c>
      <c r="V46" s="991">
        <v>0</v>
      </c>
      <c r="W46" s="992" t="b">
        <v>1</v>
      </c>
      <c r="X46" s="992" t="b">
        <v>0</v>
      </c>
      <c r="Y46" s="990" t="s">
        <v>296</v>
      </c>
      <c r="Z46" s="990" t="b">
        <f t="shared" si="8"/>
        <v>1</v>
      </c>
      <c r="AA46" s="990" t="s">
        <v>993</v>
      </c>
      <c r="AB46" s="992" t="b">
        <v>0</v>
      </c>
      <c r="AC46" s="990" t="s">
        <v>993</v>
      </c>
      <c r="AD46" s="990" t="s">
        <v>993</v>
      </c>
      <c r="AE46" s="990" t="s">
        <v>993</v>
      </c>
      <c r="AF46" s="1077">
        <f t="shared" si="5"/>
        <v>60</v>
      </c>
      <c r="AG46" s="1077">
        <f t="shared" si="5"/>
        <v>59</v>
      </c>
      <c r="AH46" s="1077">
        <f t="shared" si="5"/>
        <v>46</v>
      </c>
      <c r="AI46" s="1077">
        <f t="shared" si="5"/>
        <v>60</v>
      </c>
      <c r="AJ46" s="183">
        <f t="shared" si="1"/>
        <v>0</v>
      </c>
      <c r="AK46" s="991">
        <v>0</v>
      </c>
      <c r="AL46" s="991">
        <v>0</v>
      </c>
      <c r="AM46" s="991">
        <v>0</v>
      </c>
      <c r="AN46" s="991">
        <v>0</v>
      </c>
      <c r="AO46" s="991">
        <v>0</v>
      </c>
      <c r="AP46" s="991">
        <v>60</v>
      </c>
      <c r="AQ46" s="991">
        <v>59</v>
      </c>
      <c r="AR46" s="991">
        <v>46</v>
      </c>
      <c r="AS46" s="991">
        <v>60</v>
      </c>
      <c r="AT46" s="991">
        <v>60</v>
      </c>
      <c r="AU46" s="991">
        <v>59</v>
      </c>
      <c r="AV46" s="991">
        <v>46</v>
      </c>
      <c r="AW46" s="991">
        <v>60</v>
      </c>
      <c r="AX46" s="991">
        <v>0</v>
      </c>
      <c r="AY46" s="991">
        <v>0</v>
      </c>
      <c r="AZ46" s="991">
        <v>0</v>
      </c>
      <c r="BA46" s="991">
        <v>0</v>
      </c>
      <c r="BB46" s="991">
        <v>0</v>
      </c>
      <c r="BC46" s="991">
        <v>0</v>
      </c>
      <c r="BD46" s="991">
        <v>0</v>
      </c>
      <c r="BE46" s="992" t="b">
        <v>0</v>
      </c>
      <c r="BF46" s="992"/>
      <c r="BG46" s="990" t="s">
        <v>422</v>
      </c>
      <c r="BH46" s="991">
        <v>60</v>
      </c>
      <c r="BI46" s="990" t="s">
        <v>993</v>
      </c>
      <c r="BJ46" s="991">
        <v>0</v>
      </c>
      <c r="BK46" s="990" t="s">
        <v>993</v>
      </c>
      <c r="BL46" s="991">
        <v>0</v>
      </c>
      <c r="BM46" s="991">
        <v>0</v>
      </c>
      <c r="BN46" s="991">
        <v>0</v>
      </c>
      <c r="BO46" s="990" t="s">
        <v>993</v>
      </c>
      <c r="BP46" s="990" t="s">
        <v>993</v>
      </c>
      <c r="BQ46" s="990" t="s">
        <v>993</v>
      </c>
      <c r="BR46" s="991">
        <v>0</v>
      </c>
      <c r="BS46" s="990" t="s">
        <v>993</v>
      </c>
      <c r="BT46" s="991">
        <v>0</v>
      </c>
      <c r="BU46" s="990" t="s">
        <v>993</v>
      </c>
      <c r="BV46" s="991">
        <v>0</v>
      </c>
      <c r="BW46" s="991">
        <v>0</v>
      </c>
      <c r="BX46" s="991">
        <v>0</v>
      </c>
      <c r="BY46" s="990" t="s">
        <v>993</v>
      </c>
      <c r="BZ46" s="991">
        <v>0</v>
      </c>
      <c r="CA46" s="990" t="s">
        <v>993</v>
      </c>
      <c r="CB46" s="991">
        <v>0</v>
      </c>
      <c r="CC46" s="990" t="s">
        <v>993</v>
      </c>
      <c r="CD46" s="991">
        <v>0</v>
      </c>
      <c r="CE46" s="991">
        <v>0</v>
      </c>
      <c r="CF46" s="991">
        <v>0</v>
      </c>
      <c r="CG46" s="990" t="s">
        <v>993</v>
      </c>
      <c r="CH46" s="991">
        <v>0</v>
      </c>
      <c r="CI46" s="990" t="s">
        <v>993</v>
      </c>
      <c r="CJ46" s="991">
        <v>0</v>
      </c>
      <c r="CK46" s="990" t="s">
        <v>993</v>
      </c>
      <c r="CL46" s="991">
        <v>0</v>
      </c>
      <c r="CM46" s="991">
        <v>0</v>
      </c>
      <c r="CN46" s="991">
        <v>0</v>
      </c>
      <c r="CO46" s="991">
        <v>11</v>
      </c>
      <c r="CP46" s="991">
        <v>1.9</v>
      </c>
      <c r="CQ46" s="991">
        <v>1</v>
      </c>
      <c r="CR46" s="991">
        <v>0</v>
      </c>
      <c r="CS46" s="991">
        <v>12</v>
      </c>
      <c r="CT46" s="991">
        <v>1.3</v>
      </c>
      <c r="CU46" s="991">
        <v>0</v>
      </c>
      <c r="CV46" s="991">
        <v>0</v>
      </c>
      <c r="CW46" s="991">
        <v>0</v>
      </c>
      <c r="CX46" s="991">
        <v>0</v>
      </c>
      <c r="CY46" s="991">
        <v>0</v>
      </c>
      <c r="CZ46" s="991">
        <v>0</v>
      </c>
      <c r="DA46" s="991">
        <v>0</v>
      </c>
      <c r="DB46" s="991">
        <v>0</v>
      </c>
      <c r="DC46" s="991">
        <v>0</v>
      </c>
      <c r="DD46" s="991">
        <v>0</v>
      </c>
      <c r="DE46" s="991">
        <v>0</v>
      </c>
      <c r="DF46" s="991">
        <v>0</v>
      </c>
      <c r="DG46" s="991">
        <v>0</v>
      </c>
      <c r="DH46" s="991">
        <v>0</v>
      </c>
      <c r="DI46" s="991">
        <v>0</v>
      </c>
      <c r="DJ46" s="991">
        <v>0</v>
      </c>
      <c r="DK46" s="992" t="b">
        <v>0</v>
      </c>
      <c r="DL46" s="990" t="s">
        <v>999</v>
      </c>
      <c r="DM46" s="990" t="s">
        <v>270</v>
      </c>
      <c r="DN46" s="990" t="s">
        <v>434</v>
      </c>
      <c r="DO46" s="990" t="s">
        <v>296</v>
      </c>
      <c r="DP46" s="991">
        <v>112</v>
      </c>
      <c r="DQ46" s="991">
        <v>111</v>
      </c>
      <c r="DR46" s="991">
        <v>1</v>
      </c>
      <c r="DS46" s="991">
        <v>0</v>
      </c>
      <c r="DT46" s="991">
        <v>19520</v>
      </c>
      <c r="DU46" s="991">
        <v>115</v>
      </c>
      <c r="DV46" s="991">
        <v>112</v>
      </c>
      <c r="DW46" s="991">
        <v>66</v>
      </c>
      <c r="DX46" s="991">
        <v>17</v>
      </c>
      <c r="DY46" s="991">
        <v>29</v>
      </c>
      <c r="DZ46" s="991">
        <v>0</v>
      </c>
      <c r="EA46" s="991">
        <v>0</v>
      </c>
      <c r="EB46" s="991">
        <v>0</v>
      </c>
      <c r="EC46" s="991">
        <v>0</v>
      </c>
      <c r="ED46" s="991">
        <v>115</v>
      </c>
      <c r="EE46" s="991">
        <v>6</v>
      </c>
      <c r="EF46" s="991">
        <v>20</v>
      </c>
      <c r="EG46" s="991">
        <v>4</v>
      </c>
      <c r="EH46" s="991">
        <v>6</v>
      </c>
      <c r="EI46" s="991">
        <v>10</v>
      </c>
      <c r="EJ46" s="991">
        <v>6</v>
      </c>
      <c r="EK46" s="991">
        <v>0</v>
      </c>
      <c r="EL46" s="991">
        <v>63</v>
      </c>
      <c r="EM46" s="991">
        <v>0</v>
      </c>
      <c r="EN46" s="991">
        <v>109</v>
      </c>
      <c r="EO46" s="991">
        <v>63</v>
      </c>
      <c r="EP46" s="991">
        <v>42</v>
      </c>
      <c r="EQ46" s="991">
        <v>4</v>
      </c>
      <c r="ER46" s="991">
        <v>0</v>
      </c>
      <c r="ES46" s="991">
        <v>0</v>
      </c>
      <c r="ET46" s="992" t="b">
        <v>0</v>
      </c>
      <c r="EU46" s="992" t="b">
        <v>0</v>
      </c>
      <c r="EV46" s="992" t="b">
        <v>0</v>
      </c>
      <c r="EW46" s="993">
        <v>0</v>
      </c>
      <c r="EX46" s="993">
        <v>0</v>
      </c>
      <c r="EY46" s="993">
        <v>0</v>
      </c>
      <c r="EZ46" s="993">
        <v>0</v>
      </c>
      <c r="FA46" s="993">
        <v>0</v>
      </c>
      <c r="FB46" s="993">
        <v>0</v>
      </c>
      <c r="FC46" s="992" t="b">
        <v>0</v>
      </c>
      <c r="FD46" s="992" t="b">
        <v>0</v>
      </c>
      <c r="FE46" s="992" t="b">
        <v>0</v>
      </c>
      <c r="FF46" s="993">
        <v>0</v>
      </c>
      <c r="FG46" s="993">
        <v>0</v>
      </c>
      <c r="FH46" s="993">
        <v>0</v>
      </c>
      <c r="FI46" s="993">
        <v>0</v>
      </c>
      <c r="FJ46" s="993">
        <v>0</v>
      </c>
      <c r="FK46" s="993">
        <v>0</v>
      </c>
      <c r="FL46" s="992" t="b">
        <v>0</v>
      </c>
      <c r="FM46" s="992" t="b">
        <v>0</v>
      </c>
      <c r="FN46" s="992" t="b">
        <v>0</v>
      </c>
      <c r="FO46" s="993">
        <v>0</v>
      </c>
      <c r="FP46" s="993">
        <v>0</v>
      </c>
      <c r="FQ46" s="993">
        <v>0</v>
      </c>
      <c r="FR46" s="993">
        <v>0</v>
      </c>
      <c r="FS46" s="993">
        <v>0</v>
      </c>
      <c r="FT46" s="993">
        <v>0</v>
      </c>
      <c r="FU46" s="990" t="s">
        <v>993</v>
      </c>
      <c r="FV46" s="993">
        <v>0</v>
      </c>
      <c r="FW46" s="991">
        <v>0</v>
      </c>
      <c r="FX46" s="991">
        <v>109</v>
      </c>
      <c r="FY46" s="991">
        <v>0</v>
      </c>
      <c r="FZ46" s="991">
        <v>0</v>
      </c>
      <c r="GA46" s="991">
        <v>0</v>
      </c>
      <c r="GB46" s="991">
        <v>0</v>
      </c>
      <c r="GC46" s="991">
        <v>0</v>
      </c>
      <c r="GD46" s="991">
        <v>0</v>
      </c>
      <c r="GE46" s="991">
        <v>0</v>
      </c>
      <c r="GF46" s="991">
        <v>0</v>
      </c>
      <c r="GG46" s="991">
        <v>0</v>
      </c>
      <c r="GH46" s="991">
        <v>0</v>
      </c>
      <c r="GI46" s="991">
        <v>0</v>
      </c>
      <c r="GJ46" s="991">
        <v>0</v>
      </c>
      <c r="GK46" s="991">
        <v>0</v>
      </c>
      <c r="GL46" s="991">
        <v>0</v>
      </c>
      <c r="GM46" s="991">
        <v>0</v>
      </c>
      <c r="GN46" s="991">
        <v>0</v>
      </c>
      <c r="GO46" s="992" t="b">
        <v>0</v>
      </c>
      <c r="GP46" s="990" t="s">
        <v>993</v>
      </c>
      <c r="GQ46" s="990" t="s">
        <v>993</v>
      </c>
      <c r="GR46" s="990" t="s">
        <v>993</v>
      </c>
      <c r="GS46" s="990" t="s">
        <v>993</v>
      </c>
      <c r="GT46" s="992"/>
      <c r="GU46" s="986"/>
    </row>
    <row r="47" spans="1:203" hidden="1">
      <c r="A47" s="985"/>
      <c r="B47" s="1315" t="s">
        <v>304</v>
      </c>
      <c r="C47" s="1315"/>
      <c r="D47" s="990" t="s">
        <v>1042</v>
      </c>
      <c r="E47" s="990" t="s">
        <v>1043</v>
      </c>
      <c r="F47" s="990" t="s">
        <v>437</v>
      </c>
      <c r="G47" s="990" t="s">
        <v>986</v>
      </c>
      <c r="H47" s="990" t="s">
        <v>987</v>
      </c>
      <c r="I47" s="990" t="s">
        <v>988</v>
      </c>
      <c r="J47" s="990" t="s">
        <v>1035</v>
      </c>
      <c r="K47" s="990" t="s">
        <v>1036</v>
      </c>
      <c r="L47" s="991">
        <v>1</v>
      </c>
      <c r="M47" s="990" t="s">
        <v>1043</v>
      </c>
      <c r="N47" s="990" t="s">
        <v>1019</v>
      </c>
      <c r="O47" s="990" t="s">
        <v>306</v>
      </c>
      <c r="P47" s="990" t="s">
        <v>1044</v>
      </c>
      <c r="Q47" s="990" t="s">
        <v>293</v>
      </c>
      <c r="R47" s="990" t="s">
        <v>290</v>
      </c>
      <c r="S47" s="992" t="b">
        <v>0</v>
      </c>
      <c r="T47" s="991">
        <v>0</v>
      </c>
      <c r="U47" s="992" t="b">
        <v>0</v>
      </c>
      <c r="V47" s="991">
        <v>0</v>
      </c>
      <c r="W47" s="992" t="b">
        <v>0</v>
      </c>
      <c r="X47" s="992" t="b">
        <v>1</v>
      </c>
      <c r="Y47" s="990" t="s">
        <v>290</v>
      </c>
      <c r="Z47" s="990" t="b">
        <f t="shared" si="8"/>
        <v>1</v>
      </c>
      <c r="AA47" s="990" t="s">
        <v>993</v>
      </c>
      <c r="AB47" s="992" t="b">
        <v>0</v>
      </c>
      <c r="AC47" s="990" t="s">
        <v>993</v>
      </c>
      <c r="AD47" s="990" t="s">
        <v>993</v>
      </c>
      <c r="AE47" s="990" t="s">
        <v>993</v>
      </c>
      <c r="AF47" s="1077">
        <f t="shared" si="5"/>
        <v>55</v>
      </c>
      <c r="AG47" s="1077">
        <f t="shared" si="5"/>
        <v>52</v>
      </c>
      <c r="AH47" s="1077">
        <f t="shared" si="5"/>
        <v>30</v>
      </c>
      <c r="AI47" s="1077">
        <f t="shared" si="5"/>
        <v>55</v>
      </c>
      <c r="AJ47" s="183">
        <f t="shared" si="1"/>
        <v>0</v>
      </c>
      <c r="AK47" s="991">
        <v>55</v>
      </c>
      <c r="AL47" s="991">
        <v>52</v>
      </c>
      <c r="AM47" s="991">
        <v>30</v>
      </c>
      <c r="AN47" s="991">
        <v>55</v>
      </c>
      <c r="AO47" s="991">
        <v>0</v>
      </c>
      <c r="AP47" s="991">
        <v>0</v>
      </c>
      <c r="AQ47" s="991">
        <v>0</v>
      </c>
      <c r="AR47" s="991">
        <v>0</v>
      </c>
      <c r="AS47" s="991">
        <v>0</v>
      </c>
      <c r="AT47" s="991">
        <v>0</v>
      </c>
      <c r="AU47" s="991">
        <v>0</v>
      </c>
      <c r="AV47" s="991">
        <v>0</v>
      </c>
      <c r="AW47" s="991">
        <v>0</v>
      </c>
      <c r="AX47" s="991">
        <v>0</v>
      </c>
      <c r="AY47" s="991">
        <v>0</v>
      </c>
      <c r="AZ47" s="991">
        <v>0</v>
      </c>
      <c r="BA47" s="991">
        <v>0</v>
      </c>
      <c r="BB47" s="991">
        <v>0</v>
      </c>
      <c r="BC47" s="991">
        <v>0</v>
      </c>
      <c r="BD47" s="991">
        <v>0</v>
      </c>
      <c r="BE47" s="992" t="b">
        <v>0</v>
      </c>
      <c r="BF47" s="992"/>
      <c r="BG47" s="990" t="s">
        <v>301</v>
      </c>
      <c r="BH47" s="991">
        <v>55</v>
      </c>
      <c r="BI47" s="990" t="s">
        <v>1330</v>
      </c>
      <c r="BJ47" s="991">
        <v>45</v>
      </c>
      <c r="BK47" s="990" t="s">
        <v>993</v>
      </c>
      <c r="BL47" s="991">
        <v>0</v>
      </c>
      <c r="BM47" s="991">
        <v>0</v>
      </c>
      <c r="BN47" s="991">
        <v>0</v>
      </c>
      <c r="BO47" s="990" t="s">
        <v>993</v>
      </c>
      <c r="BP47" s="990" t="s">
        <v>993</v>
      </c>
      <c r="BQ47" s="990" t="s">
        <v>993</v>
      </c>
      <c r="BR47" s="991">
        <v>0</v>
      </c>
      <c r="BS47" s="990" t="s">
        <v>993</v>
      </c>
      <c r="BT47" s="991">
        <v>0</v>
      </c>
      <c r="BU47" s="990" t="s">
        <v>993</v>
      </c>
      <c r="BV47" s="991">
        <v>0</v>
      </c>
      <c r="BW47" s="991">
        <v>0</v>
      </c>
      <c r="BX47" s="991">
        <v>0</v>
      </c>
      <c r="BY47" s="990" t="s">
        <v>993</v>
      </c>
      <c r="BZ47" s="991">
        <v>0</v>
      </c>
      <c r="CA47" s="990" t="s">
        <v>993</v>
      </c>
      <c r="CB47" s="991">
        <v>0</v>
      </c>
      <c r="CC47" s="990" t="s">
        <v>993</v>
      </c>
      <c r="CD47" s="991">
        <v>0</v>
      </c>
      <c r="CE47" s="991">
        <v>0</v>
      </c>
      <c r="CF47" s="991">
        <v>0</v>
      </c>
      <c r="CG47" s="990" t="s">
        <v>993</v>
      </c>
      <c r="CH47" s="991">
        <v>0</v>
      </c>
      <c r="CI47" s="990" t="s">
        <v>993</v>
      </c>
      <c r="CJ47" s="991">
        <v>0</v>
      </c>
      <c r="CK47" s="990" t="s">
        <v>993</v>
      </c>
      <c r="CL47" s="991">
        <v>0</v>
      </c>
      <c r="CM47" s="991">
        <v>0</v>
      </c>
      <c r="CN47" s="991">
        <v>0</v>
      </c>
      <c r="CO47" s="991">
        <v>15</v>
      </c>
      <c r="CP47" s="991">
        <v>1.6</v>
      </c>
      <c r="CQ47" s="991">
        <v>6</v>
      </c>
      <c r="CR47" s="991">
        <v>0.7</v>
      </c>
      <c r="CS47" s="991">
        <v>8</v>
      </c>
      <c r="CT47" s="991">
        <v>0</v>
      </c>
      <c r="CU47" s="991">
        <v>0</v>
      </c>
      <c r="CV47" s="991">
        <v>0</v>
      </c>
      <c r="CW47" s="991">
        <v>1</v>
      </c>
      <c r="CX47" s="991">
        <v>0</v>
      </c>
      <c r="CY47" s="991">
        <v>0</v>
      </c>
      <c r="CZ47" s="991">
        <v>0</v>
      </c>
      <c r="DA47" s="991">
        <v>0</v>
      </c>
      <c r="DB47" s="991">
        <v>0</v>
      </c>
      <c r="DC47" s="991">
        <v>0</v>
      </c>
      <c r="DD47" s="991">
        <v>0</v>
      </c>
      <c r="DE47" s="991">
        <v>0</v>
      </c>
      <c r="DF47" s="991">
        <v>0</v>
      </c>
      <c r="DG47" s="991">
        <v>0</v>
      </c>
      <c r="DH47" s="991">
        <v>0</v>
      </c>
      <c r="DI47" s="991">
        <v>0</v>
      </c>
      <c r="DJ47" s="991">
        <v>0</v>
      </c>
      <c r="DK47" s="992" t="b">
        <v>0</v>
      </c>
      <c r="DL47" s="990" t="s">
        <v>999</v>
      </c>
      <c r="DM47" s="990" t="s">
        <v>270</v>
      </c>
      <c r="DN47" s="990" t="s">
        <v>1000</v>
      </c>
      <c r="DO47" s="990" t="s">
        <v>434</v>
      </c>
      <c r="DP47" s="991">
        <v>616</v>
      </c>
      <c r="DQ47" s="991">
        <v>275</v>
      </c>
      <c r="DR47" s="991">
        <v>341</v>
      </c>
      <c r="DS47" s="991">
        <v>0</v>
      </c>
      <c r="DT47" s="991">
        <v>15516</v>
      </c>
      <c r="DU47" s="991">
        <v>633</v>
      </c>
      <c r="DV47" s="991">
        <v>616</v>
      </c>
      <c r="DW47" s="991">
        <v>0</v>
      </c>
      <c r="DX47" s="991">
        <v>337</v>
      </c>
      <c r="DY47" s="991">
        <v>73</v>
      </c>
      <c r="DZ47" s="991">
        <v>203</v>
      </c>
      <c r="EA47" s="991">
        <v>3</v>
      </c>
      <c r="EB47" s="991">
        <v>0</v>
      </c>
      <c r="EC47" s="991">
        <v>0</v>
      </c>
      <c r="ED47" s="991">
        <v>633</v>
      </c>
      <c r="EE47" s="991">
        <v>140</v>
      </c>
      <c r="EF47" s="991">
        <v>303</v>
      </c>
      <c r="EG47" s="991">
        <v>10</v>
      </c>
      <c r="EH47" s="991">
        <v>17</v>
      </c>
      <c r="EI47" s="991">
        <v>73</v>
      </c>
      <c r="EJ47" s="991">
        <v>8</v>
      </c>
      <c r="EK47" s="991">
        <v>24</v>
      </c>
      <c r="EL47" s="991">
        <v>58</v>
      </c>
      <c r="EM47" s="991">
        <v>0</v>
      </c>
      <c r="EN47" s="991">
        <v>493</v>
      </c>
      <c r="EO47" s="991">
        <v>58</v>
      </c>
      <c r="EP47" s="991">
        <v>425</v>
      </c>
      <c r="EQ47" s="991">
        <v>10</v>
      </c>
      <c r="ER47" s="991">
        <v>0</v>
      </c>
      <c r="ES47" s="991">
        <v>0</v>
      </c>
      <c r="ET47" s="992" t="b">
        <v>0</v>
      </c>
      <c r="EU47" s="992" t="b">
        <v>0</v>
      </c>
      <c r="EV47" s="992" t="b">
        <v>0</v>
      </c>
      <c r="EW47" s="993">
        <v>0.44299999999999995</v>
      </c>
      <c r="EX47" s="993">
        <v>0.111</v>
      </c>
      <c r="EY47" s="993">
        <v>9.4E-2</v>
      </c>
      <c r="EZ47" s="993">
        <v>3.5000000000000003E-2</v>
      </c>
      <c r="FA47" s="993">
        <v>0</v>
      </c>
      <c r="FB47" s="993">
        <v>0.10099999999999999</v>
      </c>
      <c r="FC47" s="992" t="b">
        <v>0</v>
      </c>
      <c r="FD47" s="992" t="b">
        <v>0</v>
      </c>
      <c r="FE47" s="992" t="b">
        <v>0</v>
      </c>
      <c r="FF47" s="993">
        <v>0.30199999999999999</v>
      </c>
      <c r="FG47" s="993">
        <v>6.2E-2</v>
      </c>
      <c r="FH47" s="993">
        <v>2E-3</v>
      </c>
      <c r="FI47" s="993">
        <v>2.3E-2</v>
      </c>
      <c r="FJ47" s="993">
        <v>1E-3</v>
      </c>
      <c r="FK47" s="993">
        <v>2.4E-2</v>
      </c>
      <c r="FL47" s="992" t="b">
        <v>0</v>
      </c>
      <c r="FM47" s="992" t="b">
        <v>0</v>
      </c>
      <c r="FN47" s="992" t="b">
        <v>0</v>
      </c>
      <c r="FO47" s="993">
        <v>0</v>
      </c>
      <c r="FP47" s="993">
        <v>0</v>
      </c>
      <c r="FQ47" s="993">
        <v>0</v>
      </c>
      <c r="FR47" s="993">
        <v>0</v>
      </c>
      <c r="FS47" s="993">
        <v>0</v>
      </c>
      <c r="FT47" s="993">
        <v>0</v>
      </c>
      <c r="FU47" s="990" t="s">
        <v>993</v>
      </c>
      <c r="FV47" s="993">
        <v>0</v>
      </c>
      <c r="FW47" s="991">
        <v>0</v>
      </c>
      <c r="FX47" s="991">
        <v>493</v>
      </c>
      <c r="FY47" s="991">
        <v>0</v>
      </c>
      <c r="FZ47" s="991">
        <v>0</v>
      </c>
      <c r="GA47" s="991">
        <v>0</v>
      </c>
      <c r="GB47" s="991">
        <v>0</v>
      </c>
      <c r="GC47" s="991">
        <v>0</v>
      </c>
      <c r="GD47" s="991">
        <v>0</v>
      </c>
      <c r="GE47" s="991">
        <v>0</v>
      </c>
      <c r="GF47" s="991">
        <v>0</v>
      </c>
      <c r="GG47" s="991">
        <v>0</v>
      </c>
      <c r="GH47" s="991">
        <v>0</v>
      </c>
      <c r="GI47" s="991">
        <v>0</v>
      </c>
      <c r="GJ47" s="991">
        <v>0</v>
      </c>
      <c r="GK47" s="991">
        <v>0</v>
      </c>
      <c r="GL47" s="991">
        <v>0</v>
      </c>
      <c r="GM47" s="991">
        <v>0</v>
      </c>
      <c r="GN47" s="991">
        <v>0</v>
      </c>
      <c r="GO47" s="992" t="b">
        <v>0</v>
      </c>
      <c r="GP47" s="990" t="s">
        <v>993</v>
      </c>
      <c r="GQ47" s="990" t="s">
        <v>993</v>
      </c>
      <c r="GR47" s="990" t="s">
        <v>993</v>
      </c>
      <c r="GS47" s="990" t="s">
        <v>993</v>
      </c>
      <c r="GT47" s="992"/>
      <c r="GU47" s="986"/>
    </row>
    <row r="48" spans="1:203" hidden="1">
      <c r="A48" s="985"/>
      <c r="B48" s="1315" t="s">
        <v>304</v>
      </c>
      <c r="C48" s="1315"/>
      <c r="D48" s="990" t="s">
        <v>1042</v>
      </c>
      <c r="E48" s="990" t="s">
        <v>1043</v>
      </c>
      <c r="F48" s="990" t="s">
        <v>437</v>
      </c>
      <c r="G48" s="990" t="s">
        <v>986</v>
      </c>
      <c r="H48" s="990" t="s">
        <v>987</v>
      </c>
      <c r="I48" s="990" t="s">
        <v>988</v>
      </c>
      <c r="J48" s="990" t="s">
        <v>1035</v>
      </c>
      <c r="K48" s="990" t="s">
        <v>1036</v>
      </c>
      <c r="L48" s="991">
        <v>4</v>
      </c>
      <c r="M48" s="990" t="s">
        <v>1043</v>
      </c>
      <c r="N48" s="990" t="s">
        <v>1046</v>
      </c>
      <c r="O48" s="990" t="s">
        <v>384</v>
      </c>
      <c r="P48" s="990" t="s">
        <v>993</v>
      </c>
      <c r="Q48" s="990" t="s">
        <v>993</v>
      </c>
      <c r="R48" s="990" t="s">
        <v>282</v>
      </c>
      <c r="S48" s="992" t="b">
        <v>0</v>
      </c>
      <c r="T48" s="991">
        <v>0</v>
      </c>
      <c r="U48" s="992" t="b">
        <v>0</v>
      </c>
      <c r="V48" s="991">
        <v>0</v>
      </c>
      <c r="W48" s="992" t="b">
        <v>0</v>
      </c>
      <c r="X48" s="992" t="b">
        <v>1</v>
      </c>
      <c r="Y48" s="990" t="s">
        <v>282</v>
      </c>
      <c r="Z48" s="990" t="b">
        <f t="shared" si="4"/>
        <v>1</v>
      </c>
      <c r="AA48" s="990" t="s">
        <v>993</v>
      </c>
      <c r="AB48" s="992" t="b">
        <v>0</v>
      </c>
      <c r="AC48" s="990" t="s">
        <v>993</v>
      </c>
      <c r="AD48" s="990" t="s">
        <v>993</v>
      </c>
      <c r="AE48" s="990" t="s">
        <v>993</v>
      </c>
      <c r="AF48" s="1077">
        <f t="shared" si="5"/>
        <v>33</v>
      </c>
      <c r="AG48" s="1077">
        <f t="shared" si="5"/>
        <v>0</v>
      </c>
      <c r="AH48" s="1077">
        <f t="shared" si="5"/>
        <v>0</v>
      </c>
      <c r="AI48" s="1077">
        <f t="shared" si="5"/>
        <v>33</v>
      </c>
      <c r="AJ48" s="183">
        <f t="shared" si="1"/>
        <v>0</v>
      </c>
      <c r="AK48" s="991">
        <v>0</v>
      </c>
      <c r="AL48" s="991">
        <v>0</v>
      </c>
      <c r="AM48" s="991">
        <v>0</v>
      </c>
      <c r="AN48" s="991">
        <v>0</v>
      </c>
      <c r="AO48" s="991">
        <v>0</v>
      </c>
      <c r="AP48" s="991">
        <v>33</v>
      </c>
      <c r="AQ48" s="991">
        <v>0</v>
      </c>
      <c r="AR48" s="991">
        <v>0</v>
      </c>
      <c r="AS48" s="991">
        <v>33</v>
      </c>
      <c r="AT48" s="991">
        <v>33</v>
      </c>
      <c r="AU48" s="991">
        <v>0</v>
      </c>
      <c r="AV48" s="991">
        <v>0</v>
      </c>
      <c r="AW48" s="991">
        <v>33</v>
      </c>
      <c r="AX48" s="991">
        <v>0</v>
      </c>
      <c r="AY48" s="991">
        <v>0</v>
      </c>
      <c r="AZ48" s="991">
        <v>0</v>
      </c>
      <c r="BA48" s="991">
        <v>0</v>
      </c>
      <c r="BB48" s="991">
        <v>0</v>
      </c>
      <c r="BC48" s="991">
        <v>0</v>
      </c>
      <c r="BD48" s="991">
        <v>0</v>
      </c>
      <c r="BE48" s="992" t="b">
        <v>0</v>
      </c>
      <c r="BF48" s="990" t="s">
        <v>2394</v>
      </c>
      <c r="BG48" s="990" t="s">
        <v>993</v>
      </c>
      <c r="BH48" s="991">
        <v>0</v>
      </c>
      <c r="BI48" s="990" t="s">
        <v>993</v>
      </c>
      <c r="BJ48" s="991">
        <v>0</v>
      </c>
      <c r="BK48" s="990" t="s">
        <v>993</v>
      </c>
      <c r="BL48" s="991">
        <v>0</v>
      </c>
      <c r="BM48" s="991">
        <v>0</v>
      </c>
      <c r="BN48" s="991">
        <v>33</v>
      </c>
      <c r="BO48" s="990" t="s">
        <v>993</v>
      </c>
      <c r="BP48" s="990" t="s">
        <v>993</v>
      </c>
      <c r="BQ48" s="990" t="s">
        <v>993</v>
      </c>
      <c r="BR48" s="991">
        <v>0</v>
      </c>
      <c r="BS48" s="990" t="s">
        <v>993</v>
      </c>
      <c r="BT48" s="991">
        <v>0</v>
      </c>
      <c r="BU48" s="990" t="s">
        <v>993</v>
      </c>
      <c r="BV48" s="991">
        <v>0</v>
      </c>
      <c r="BW48" s="991">
        <v>0</v>
      </c>
      <c r="BX48" s="991">
        <v>0</v>
      </c>
      <c r="BY48" s="990" t="s">
        <v>993</v>
      </c>
      <c r="BZ48" s="991">
        <v>0</v>
      </c>
      <c r="CA48" s="990" t="s">
        <v>993</v>
      </c>
      <c r="CB48" s="991">
        <v>0</v>
      </c>
      <c r="CC48" s="990" t="s">
        <v>993</v>
      </c>
      <c r="CD48" s="991">
        <v>0</v>
      </c>
      <c r="CE48" s="991">
        <v>0</v>
      </c>
      <c r="CF48" s="991">
        <v>0</v>
      </c>
      <c r="CG48" s="990" t="s">
        <v>993</v>
      </c>
      <c r="CH48" s="991">
        <v>0</v>
      </c>
      <c r="CI48" s="990" t="s">
        <v>993</v>
      </c>
      <c r="CJ48" s="991">
        <v>0</v>
      </c>
      <c r="CK48" s="990" t="s">
        <v>993</v>
      </c>
      <c r="CL48" s="991">
        <v>0</v>
      </c>
      <c r="CM48" s="991">
        <v>0</v>
      </c>
      <c r="CN48" s="991">
        <v>0</v>
      </c>
      <c r="CO48" s="991">
        <v>0</v>
      </c>
      <c r="CP48" s="991">
        <v>0</v>
      </c>
      <c r="CQ48" s="991">
        <v>0</v>
      </c>
      <c r="CR48" s="991">
        <v>0</v>
      </c>
      <c r="CS48" s="991">
        <v>0</v>
      </c>
      <c r="CT48" s="991">
        <v>0</v>
      </c>
      <c r="CU48" s="991">
        <v>0</v>
      </c>
      <c r="CV48" s="991">
        <v>0</v>
      </c>
      <c r="CW48" s="991">
        <v>0</v>
      </c>
      <c r="CX48" s="991">
        <v>0</v>
      </c>
      <c r="CY48" s="991">
        <v>0</v>
      </c>
      <c r="CZ48" s="991">
        <v>0</v>
      </c>
      <c r="DA48" s="991">
        <v>0</v>
      </c>
      <c r="DB48" s="991">
        <v>0</v>
      </c>
      <c r="DC48" s="991">
        <v>0</v>
      </c>
      <c r="DD48" s="991">
        <v>0</v>
      </c>
      <c r="DE48" s="991">
        <v>0</v>
      </c>
      <c r="DF48" s="991">
        <v>0</v>
      </c>
      <c r="DG48" s="991">
        <v>0</v>
      </c>
      <c r="DH48" s="991">
        <v>0</v>
      </c>
      <c r="DI48" s="991">
        <v>0</v>
      </c>
      <c r="DJ48" s="991">
        <v>0</v>
      </c>
      <c r="DK48" s="992" t="b">
        <v>1</v>
      </c>
      <c r="DL48" s="990" t="s">
        <v>270</v>
      </c>
      <c r="DM48" s="990" t="s">
        <v>993</v>
      </c>
      <c r="DN48" s="990" t="s">
        <v>993</v>
      </c>
      <c r="DO48" s="990" t="s">
        <v>993</v>
      </c>
      <c r="DP48" s="991">
        <v>0</v>
      </c>
      <c r="DQ48" s="991">
        <v>0</v>
      </c>
      <c r="DR48" s="991">
        <v>0</v>
      </c>
      <c r="DS48" s="991">
        <v>0</v>
      </c>
      <c r="DT48" s="991">
        <v>0</v>
      </c>
      <c r="DU48" s="991">
        <v>0</v>
      </c>
      <c r="DV48" s="991">
        <v>0</v>
      </c>
      <c r="DW48" s="991">
        <v>0</v>
      </c>
      <c r="DX48" s="991">
        <v>0</v>
      </c>
      <c r="DY48" s="991">
        <v>0</v>
      </c>
      <c r="DZ48" s="991">
        <v>0</v>
      </c>
      <c r="EA48" s="991">
        <v>0</v>
      </c>
      <c r="EB48" s="991">
        <v>0</v>
      </c>
      <c r="EC48" s="991">
        <v>0</v>
      </c>
      <c r="ED48" s="991">
        <v>0</v>
      </c>
      <c r="EE48" s="991">
        <v>0</v>
      </c>
      <c r="EF48" s="991">
        <v>0</v>
      </c>
      <c r="EG48" s="991">
        <v>0</v>
      </c>
      <c r="EH48" s="991">
        <v>0</v>
      </c>
      <c r="EI48" s="991">
        <v>0</v>
      </c>
      <c r="EJ48" s="991">
        <v>0</v>
      </c>
      <c r="EK48" s="991">
        <v>0</v>
      </c>
      <c r="EL48" s="991">
        <v>0</v>
      </c>
      <c r="EM48" s="991">
        <v>0</v>
      </c>
      <c r="EN48" s="991">
        <v>0</v>
      </c>
      <c r="EO48" s="991">
        <v>0</v>
      </c>
      <c r="EP48" s="991">
        <v>0</v>
      </c>
      <c r="EQ48" s="991">
        <v>0</v>
      </c>
      <c r="ER48" s="991">
        <v>0</v>
      </c>
      <c r="ES48" s="991">
        <v>0</v>
      </c>
      <c r="ET48" s="992" t="b">
        <v>0</v>
      </c>
      <c r="EU48" s="992" t="b">
        <v>0</v>
      </c>
      <c r="EV48" s="992" t="b">
        <v>0</v>
      </c>
      <c r="EW48" s="993">
        <v>0</v>
      </c>
      <c r="EX48" s="993">
        <v>0</v>
      </c>
      <c r="EY48" s="993">
        <v>0</v>
      </c>
      <c r="EZ48" s="993">
        <v>0</v>
      </c>
      <c r="FA48" s="993">
        <v>0</v>
      </c>
      <c r="FB48" s="993">
        <v>0</v>
      </c>
      <c r="FC48" s="992" t="b">
        <v>0</v>
      </c>
      <c r="FD48" s="992" t="b">
        <v>0</v>
      </c>
      <c r="FE48" s="992" t="b">
        <v>0</v>
      </c>
      <c r="FF48" s="993">
        <v>0</v>
      </c>
      <c r="FG48" s="993">
        <v>0</v>
      </c>
      <c r="FH48" s="993">
        <v>0</v>
      </c>
      <c r="FI48" s="993">
        <v>0</v>
      </c>
      <c r="FJ48" s="993">
        <v>0</v>
      </c>
      <c r="FK48" s="993">
        <v>0</v>
      </c>
      <c r="FL48" s="992" t="b">
        <v>0</v>
      </c>
      <c r="FM48" s="992" t="b">
        <v>0</v>
      </c>
      <c r="FN48" s="992" t="b">
        <v>0</v>
      </c>
      <c r="FO48" s="993">
        <v>0</v>
      </c>
      <c r="FP48" s="993">
        <v>0</v>
      </c>
      <c r="FQ48" s="993">
        <v>0</v>
      </c>
      <c r="FR48" s="993">
        <v>0</v>
      </c>
      <c r="FS48" s="993">
        <v>0</v>
      </c>
      <c r="FT48" s="993">
        <v>0</v>
      </c>
      <c r="FU48" s="990" t="s">
        <v>993</v>
      </c>
      <c r="FV48" s="993">
        <v>0</v>
      </c>
      <c r="FW48" s="991">
        <v>0</v>
      </c>
      <c r="FX48" s="991">
        <v>0</v>
      </c>
      <c r="FY48" s="991">
        <v>0</v>
      </c>
      <c r="FZ48" s="991">
        <v>0</v>
      </c>
      <c r="GA48" s="991">
        <v>0</v>
      </c>
      <c r="GB48" s="991">
        <v>0</v>
      </c>
      <c r="GC48" s="991">
        <v>0</v>
      </c>
      <c r="GD48" s="991">
        <v>0</v>
      </c>
      <c r="GE48" s="991">
        <v>0</v>
      </c>
      <c r="GF48" s="991">
        <v>0</v>
      </c>
      <c r="GG48" s="991">
        <v>0</v>
      </c>
      <c r="GH48" s="991">
        <v>0</v>
      </c>
      <c r="GI48" s="991">
        <v>0</v>
      </c>
      <c r="GJ48" s="991">
        <v>0</v>
      </c>
      <c r="GK48" s="991">
        <v>0</v>
      </c>
      <c r="GL48" s="991">
        <v>0</v>
      </c>
      <c r="GM48" s="991">
        <v>0</v>
      </c>
      <c r="GN48" s="991">
        <v>0</v>
      </c>
      <c r="GO48" s="992" t="b">
        <v>0</v>
      </c>
      <c r="GP48" s="990" t="s">
        <v>993</v>
      </c>
      <c r="GQ48" s="990" t="s">
        <v>993</v>
      </c>
      <c r="GR48" s="990" t="s">
        <v>993</v>
      </c>
      <c r="GS48" s="990" t="s">
        <v>993</v>
      </c>
      <c r="GT48" s="992"/>
      <c r="GU48" s="986"/>
    </row>
    <row r="49" spans="1:203" hidden="1">
      <c r="A49" s="985"/>
      <c r="B49" s="1315" t="s">
        <v>379</v>
      </c>
      <c r="C49" s="1315"/>
      <c r="D49" s="990" t="s">
        <v>1048</v>
      </c>
      <c r="E49" s="990" t="s">
        <v>3</v>
      </c>
      <c r="F49" s="990" t="s">
        <v>437</v>
      </c>
      <c r="G49" s="990" t="s">
        <v>986</v>
      </c>
      <c r="H49" s="990" t="s">
        <v>987</v>
      </c>
      <c r="I49" s="990" t="s">
        <v>988</v>
      </c>
      <c r="J49" s="990" t="s">
        <v>1049</v>
      </c>
      <c r="K49" s="990" t="s">
        <v>1050</v>
      </c>
      <c r="L49" s="991">
        <v>1</v>
      </c>
      <c r="M49" s="990" t="s">
        <v>3</v>
      </c>
      <c r="N49" s="990" t="s">
        <v>991</v>
      </c>
      <c r="O49" s="990" t="s">
        <v>380</v>
      </c>
      <c r="P49" s="990" t="s">
        <v>1051</v>
      </c>
      <c r="Q49" s="990" t="s">
        <v>290</v>
      </c>
      <c r="R49" s="990" t="s">
        <v>296</v>
      </c>
      <c r="S49" s="992" t="b">
        <v>0</v>
      </c>
      <c r="T49" s="991">
        <v>0</v>
      </c>
      <c r="U49" s="992" t="b">
        <v>0</v>
      </c>
      <c r="V49" s="991">
        <v>0</v>
      </c>
      <c r="W49" s="992" t="b">
        <v>1</v>
      </c>
      <c r="X49" s="992" t="b">
        <v>0</v>
      </c>
      <c r="Y49" s="990" t="s">
        <v>296</v>
      </c>
      <c r="Z49" s="990" t="b">
        <f t="shared" si="4"/>
        <v>1</v>
      </c>
      <c r="AA49" s="990" t="s">
        <v>993</v>
      </c>
      <c r="AB49" s="992" t="b">
        <v>0</v>
      </c>
      <c r="AC49" s="990" t="s">
        <v>993</v>
      </c>
      <c r="AD49" s="990" t="s">
        <v>993</v>
      </c>
      <c r="AE49" s="990" t="s">
        <v>993</v>
      </c>
      <c r="AF49" s="1077">
        <f t="shared" si="5"/>
        <v>55</v>
      </c>
      <c r="AG49" s="1077">
        <f t="shared" si="5"/>
        <v>55</v>
      </c>
      <c r="AH49" s="1077">
        <f t="shared" si="5"/>
        <v>0</v>
      </c>
      <c r="AI49" s="1077">
        <f t="shared" si="5"/>
        <v>55</v>
      </c>
      <c r="AJ49" s="183">
        <f t="shared" si="1"/>
        <v>0</v>
      </c>
      <c r="AK49" s="991">
        <v>0</v>
      </c>
      <c r="AL49" s="991">
        <v>0</v>
      </c>
      <c r="AM49" s="991">
        <v>0</v>
      </c>
      <c r="AN49" s="991">
        <v>0</v>
      </c>
      <c r="AO49" s="991">
        <v>0</v>
      </c>
      <c r="AP49" s="991">
        <v>55</v>
      </c>
      <c r="AQ49" s="991">
        <v>55</v>
      </c>
      <c r="AR49" s="991">
        <v>0</v>
      </c>
      <c r="AS49" s="991">
        <v>55</v>
      </c>
      <c r="AT49" s="991">
        <v>55</v>
      </c>
      <c r="AU49" s="991">
        <v>55</v>
      </c>
      <c r="AV49" s="991">
        <v>0</v>
      </c>
      <c r="AW49" s="991">
        <v>0</v>
      </c>
      <c r="AX49" s="991">
        <v>0</v>
      </c>
      <c r="AY49" s="991">
        <v>0</v>
      </c>
      <c r="AZ49" s="991">
        <v>0</v>
      </c>
      <c r="BA49" s="991">
        <v>55</v>
      </c>
      <c r="BB49" s="991">
        <v>0</v>
      </c>
      <c r="BC49" s="991">
        <v>0</v>
      </c>
      <c r="BD49" s="991">
        <v>0</v>
      </c>
      <c r="BE49" s="992" t="b">
        <v>0</v>
      </c>
      <c r="BF49" s="992"/>
      <c r="BG49" s="990" t="s">
        <v>422</v>
      </c>
      <c r="BH49" s="991">
        <v>55</v>
      </c>
      <c r="BI49" s="990" t="s">
        <v>993</v>
      </c>
      <c r="BJ49" s="991">
        <v>0</v>
      </c>
      <c r="BK49" s="990" t="s">
        <v>993</v>
      </c>
      <c r="BL49" s="991">
        <v>0</v>
      </c>
      <c r="BM49" s="991">
        <v>0</v>
      </c>
      <c r="BN49" s="991">
        <v>0</v>
      </c>
      <c r="BO49" s="990" t="s">
        <v>993</v>
      </c>
      <c r="BP49" s="990" t="s">
        <v>993</v>
      </c>
      <c r="BQ49" s="990" t="s">
        <v>993</v>
      </c>
      <c r="BR49" s="991">
        <v>0</v>
      </c>
      <c r="BS49" s="990" t="s">
        <v>993</v>
      </c>
      <c r="BT49" s="991">
        <v>0</v>
      </c>
      <c r="BU49" s="990" t="s">
        <v>993</v>
      </c>
      <c r="BV49" s="991">
        <v>0</v>
      </c>
      <c r="BW49" s="991">
        <v>0</v>
      </c>
      <c r="BX49" s="991">
        <v>0</v>
      </c>
      <c r="BY49" s="990" t="s">
        <v>993</v>
      </c>
      <c r="BZ49" s="991">
        <v>0</v>
      </c>
      <c r="CA49" s="990" t="s">
        <v>993</v>
      </c>
      <c r="CB49" s="991">
        <v>0</v>
      </c>
      <c r="CC49" s="990" t="s">
        <v>993</v>
      </c>
      <c r="CD49" s="991">
        <v>0</v>
      </c>
      <c r="CE49" s="991">
        <v>0</v>
      </c>
      <c r="CF49" s="991">
        <v>0</v>
      </c>
      <c r="CG49" s="990" t="s">
        <v>993</v>
      </c>
      <c r="CH49" s="991">
        <v>0</v>
      </c>
      <c r="CI49" s="990" t="s">
        <v>993</v>
      </c>
      <c r="CJ49" s="991">
        <v>0</v>
      </c>
      <c r="CK49" s="990" t="s">
        <v>993</v>
      </c>
      <c r="CL49" s="991">
        <v>0</v>
      </c>
      <c r="CM49" s="991">
        <v>0</v>
      </c>
      <c r="CN49" s="991">
        <v>0</v>
      </c>
      <c r="CO49" s="991">
        <v>8</v>
      </c>
      <c r="CP49" s="991">
        <v>1.4</v>
      </c>
      <c r="CQ49" s="991">
        <v>1</v>
      </c>
      <c r="CR49" s="991">
        <v>2.5</v>
      </c>
      <c r="CS49" s="991">
        <v>11</v>
      </c>
      <c r="CT49" s="991">
        <v>1.7</v>
      </c>
      <c r="CU49" s="991">
        <v>0</v>
      </c>
      <c r="CV49" s="991">
        <v>0</v>
      </c>
      <c r="CW49" s="991">
        <v>1</v>
      </c>
      <c r="CX49" s="991">
        <v>0</v>
      </c>
      <c r="CY49" s="991">
        <v>1</v>
      </c>
      <c r="CZ49" s="991">
        <v>0</v>
      </c>
      <c r="DA49" s="991">
        <v>0</v>
      </c>
      <c r="DB49" s="991">
        <v>0</v>
      </c>
      <c r="DC49" s="991">
        <v>1</v>
      </c>
      <c r="DD49" s="991">
        <v>0</v>
      </c>
      <c r="DE49" s="991">
        <v>0</v>
      </c>
      <c r="DF49" s="991">
        <v>0</v>
      </c>
      <c r="DG49" s="991">
        <v>1</v>
      </c>
      <c r="DH49" s="991">
        <v>0</v>
      </c>
      <c r="DI49" s="991">
        <v>0</v>
      </c>
      <c r="DJ49" s="991">
        <v>0</v>
      </c>
      <c r="DK49" s="992" t="b">
        <v>0</v>
      </c>
      <c r="DL49" s="990" t="s">
        <v>270</v>
      </c>
      <c r="DM49" s="990" t="s">
        <v>993</v>
      </c>
      <c r="DN49" s="990" t="s">
        <v>993</v>
      </c>
      <c r="DO49" s="990" t="s">
        <v>993</v>
      </c>
      <c r="DP49" s="991">
        <v>76</v>
      </c>
      <c r="DQ49" s="991">
        <v>57</v>
      </c>
      <c r="DR49" s="991">
        <v>19</v>
      </c>
      <c r="DS49" s="991">
        <v>0</v>
      </c>
      <c r="DT49" s="991">
        <v>19037</v>
      </c>
      <c r="DU49" s="991">
        <v>79</v>
      </c>
      <c r="DV49" s="991">
        <v>76</v>
      </c>
      <c r="DW49" s="991">
        <v>0</v>
      </c>
      <c r="DX49" s="991">
        <v>28</v>
      </c>
      <c r="DY49" s="991">
        <v>41</v>
      </c>
      <c r="DZ49" s="991">
        <v>7</v>
      </c>
      <c r="EA49" s="991">
        <v>0</v>
      </c>
      <c r="EB49" s="991">
        <v>0</v>
      </c>
      <c r="EC49" s="991">
        <v>0</v>
      </c>
      <c r="ED49" s="991">
        <v>79</v>
      </c>
      <c r="EE49" s="991">
        <v>0</v>
      </c>
      <c r="EF49" s="991">
        <v>27</v>
      </c>
      <c r="EG49" s="991">
        <v>9</v>
      </c>
      <c r="EH49" s="991">
        <v>6</v>
      </c>
      <c r="EI49" s="991">
        <v>0</v>
      </c>
      <c r="EJ49" s="991">
        <v>0</v>
      </c>
      <c r="EK49" s="991">
        <v>2</v>
      </c>
      <c r="EL49" s="991">
        <v>35</v>
      </c>
      <c r="EM49" s="991">
        <v>0</v>
      </c>
      <c r="EN49" s="991">
        <v>79</v>
      </c>
      <c r="EO49" s="991">
        <v>75</v>
      </c>
      <c r="EP49" s="991">
        <v>4</v>
      </c>
      <c r="EQ49" s="991">
        <v>0</v>
      </c>
      <c r="ER49" s="991">
        <v>0</v>
      </c>
      <c r="ES49" s="991">
        <v>0</v>
      </c>
      <c r="ET49" s="992" t="b">
        <v>0</v>
      </c>
      <c r="EU49" s="992" t="b">
        <v>0</v>
      </c>
      <c r="EV49" s="992" t="b">
        <v>0</v>
      </c>
      <c r="EW49" s="993">
        <v>0</v>
      </c>
      <c r="EX49" s="993">
        <v>0</v>
      </c>
      <c r="EY49" s="993">
        <v>0</v>
      </c>
      <c r="EZ49" s="993">
        <v>0</v>
      </c>
      <c r="FA49" s="993">
        <v>0</v>
      </c>
      <c r="FB49" s="993">
        <v>0</v>
      </c>
      <c r="FC49" s="992" t="b">
        <v>0</v>
      </c>
      <c r="FD49" s="992" t="b">
        <v>0</v>
      </c>
      <c r="FE49" s="992" t="b">
        <v>0</v>
      </c>
      <c r="FF49" s="993">
        <v>0</v>
      </c>
      <c r="FG49" s="993">
        <v>0</v>
      </c>
      <c r="FH49" s="993">
        <v>0</v>
      </c>
      <c r="FI49" s="993">
        <v>0</v>
      </c>
      <c r="FJ49" s="993">
        <v>0</v>
      </c>
      <c r="FK49" s="993">
        <v>0</v>
      </c>
      <c r="FL49" s="992" t="b">
        <v>0</v>
      </c>
      <c r="FM49" s="992" t="b">
        <v>0</v>
      </c>
      <c r="FN49" s="992" t="b">
        <v>0</v>
      </c>
      <c r="FO49" s="993">
        <v>0</v>
      </c>
      <c r="FP49" s="993">
        <v>0</v>
      </c>
      <c r="FQ49" s="993">
        <v>0</v>
      </c>
      <c r="FR49" s="993">
        <v>0</v>
      </c>
      <c r="FS49" s="993">
        <v>0</v>
      </c>
      <c r="FT49" s="993">
        <v>0</v>
      </c>
      <c r="FU49" s="990" t="s">
        <v>993</v>
      </c>
      <c r="FV49" s="993">
        <v>0</v>
      </c>
      <c r="FW49" s="991">
        <v>0</v>
      </c>
      <c r="FX49" s="991">
        <v>79</v>
      </c>
      <c r="FY49" s="991">
        <v>0</v>
      </c>
      <c r="FZ49" s="991">
        <v>0</v>
      </c>
      <c r="GA49" s="991">
        <v>0</v>
      </c>
      <c r="GB49" s="991">
        <v>0</v>
      </c>
      <c r="GC49" s="991">
        <v>0</v>
      </c>
      <c r="GD49" s="991">
        <v>0</v>
      </c>
      <c r="GE49" s="991">
        <v>0</v>
      </c>
      <c r="GF49" s="991">
        <v>0</v>
      </c>
      <c r="GG49" s="991">
        <v>0</v>
      </c>
      <c r="GH49" s="991">
        <v>0</v>
      </c>
      <c r="GI49" s="991">
        <v>0</v>
      </c>
      <c r="GJ49" s="991">
        <v>0</v>
      </c>
      <c r="GK49" s="991">
        <v>0</v>
      </c>
      <c r="GL49" s="991">
        <v>0</v>
      </c>
      <c r="GM49" s="991">
        <v>0</v>
      </c>
      <c r="GN49" s="991">
        <v>0</v>
      </c>
      <c r="GO49" s="992" t="b">
        <v>0</v>
      </c>
      <c r="GP49" s="990" t="s">
        <v>993</v>
      </c>
      <c r="GQ49" s="990" t="s">
        <v>993</v>
      </c>
      <c r="GR49" s="990" t="s">
        <v>993</v>
      </c>
      <c r="GS49" s="990" t="s">
        <v>993</v>
      </c>
      <c r="GT49" s="992"/>
      <c r="GU49" s="986"/>
    </row>
    <row r="50" spans="1:203" hidden="1">
      <c r="A50" s="985"/>
      <c r="B50" s="1315" t="s">
        <v>325</v>
      </c>
      <c r="C50" s="1315"/>
      <c r="D50" s="990" t="s">
        <v>1052</v>
      </c>
      <c r="E50" s="990" t="s">
        <v>1053</v>
      </c>
      <c r="F50" s="990" t="s">
        <v>437</v>
      </c>
      <c r="G50" s="990" t="s">
        <v>986</v>
      </c>
      <c r="H50" s="990" t="s">
        <v>987</v>
      </c>
      <c r="I50" s="990" t="s">
        <v>988</v>
      </c>
      <c r="J50" s="990" t="s">
        <v>1049</v>
      </c>
      <c r="K50" s="990" t="s">
        <v>1050</v>
      </c>
      <c r="L50" s="991">
        <v>2</v>
      </c>
      <c r="M50" s="990" t="s">
        <v>1053</v>
      </c>
      <c r="N50" s="990" t="s">
        <v>991</v>
      </c>
      <c r="O50" s="990" t="s">
        <v>330</v>
      </c>
      <c r="P50" s="990" t="s">
        <v>1054</v>
      </c>
      <c r="Q50" s="990" t="s">
        <v>293</v>
      </c>
      <c r="R50" s="990" t="s">
        <v>290</v>
      </c>
      <c r="S50" s="992" t="b">
        <v>1</v>
      </c>
      <c r="T50" s="991">
        <v>10</v>
      </c>
      <c r="U50" s="992" t="b">
        <v>1</v>
      </c>
      <c r="V50" s="991">
        <v>10</v>
      </c>
      <c r="W50" s="992" t="b">
        <v>0</v>
      </c>
      <c r="X50" s="992" t="b">
        <v>0</v>
      </c>
      <c r="Y50" s="990" t="s">
        <v>296</v>
      </c>
      <c r="Z50" s="990" t="b">
        <f t="shared" ref="Z50:Z51" si="9">R50=Y50</f>
        <v>0</v>
      </c>
      <c r="AA50" s="990" t="s">
        <v>993</v>
      </c>
      <c r="AB50" s="992" t="b">
        <v>1</v>
      </c>
      <c r="AC50" s="990" t="s">
        <v>296</v>
      </c>
      <c r="AD50" s="990" t="s">
        <v>1263</v>
      </c>
      <c r="AE50" s="990" t="s">
        <v>420</v>
      </c>
      <c r="AF50" s="1077">
        <f t="shared" si="5"/>
        <v>40</v>
      </c>
      <c r="AG50" s="1077">
        <f t="shared" si="5"/>
        <v>20</v>
      </c>
      <c r="AH50" s="1077">
        <f t="shared" si="5"/>
        <v>0</v>
      </c>
      <c r="AI50" s="1077">
        <f t="shared" si="5"/>
        <v>40</v>
      </c>
      <c r="AJ50" s="183">
        <f t="shared" si="1"/>
        <v>0</v>
      </c>
      <c r="AK50" s="991">
        <v>20</v>
      </c>
      <c r="AL50" s="991">
        <v>20</v>
      </c>
      <c r="AM50" s="991">
        <v>0</v>
      </c>
      <c r="AN50" s="991">
        <v>0</v>
      </c>
      <c r="AO50" s="991">
        <v>0</v>
      </c>
      <c r="AP50" s="991">
        <v>20</v>
      </c>
      <c r="AQ50" s="991">
        <v>0</v>
      </c>
      <c r="AR50" s="991">
        <v>0</v>
      </c>
      <c r="AS50" s="991">
        <v>40</v>
      </c>
      <c r="AT50" s="991">
        <v>20</v>
      </c>
      <c r="AU50" s="991">
        <v>0</v>
      </c>
      <c r="AV50" s="991">
        <v>0</v>
      </c>
      <c r="AW50" s="991">
        <v>0</v>
      </c>
      <c r="AX50" s="991">
        <v>0</v>
      </c>
      <c r="AY50" s="991">
        <v>0</v>
      </c>
      <c r="AZ50" s="991">
        <v>0</v>
      </c>
      <c r="BA50" s="991">
        <v>40</v>
      </c>
      <c r="BB50" s="991">
        <v>0</v>
      </c>
      <c r="BC50" s="991">
        <v>0</v>
      </c>
      <c r="BD50" s="991">
        <v>0</v>
      </c>
      <c r="BE50" s="992" t="b">
        <v>0</v>
      </c>
      <c r="BF50" s="992"/>
      <c r="BG50" s="990" t="s">
        <v>282</v>
      </c>
      <c r="BH50" s="991">
        <v>20</v>
      </c>
      <c r="BI50" s="990" t="s">
        <v>993</v>
      </c>
      <c r="BJ50" s="991">
        <v>0</v>
      </c>
      <c r="BK50" s="990" t="s">
        <v>993</v>
      </c>
      <c r="BL50" s="991">
        <v>0</v>
      </c>
      <c r="BM50" s="991">
        <v>0</v>
      </c>
      <c r="BN50" s="991">
        <v>20</v>
      </c>
      <c r="BO50" s="990" t="s">
        <v>993</v>
      </c>
      <c r="BP50" s="990" t="s">
        <v>993</v>
      </c>
      <c r="BQ50" s="990" t="s">
        <v>993</v>
      </c>
      <c r="BR50" s="991">
        <v>0</v>
      </c>
      <c r="BS50" s="990" t="s">
        <v>993</v>
      </c>
      <c r="BT50" s="991">
        <v>0</v>
      </c>
      <c r="BU50" s="990" t="s">
        <v>993</v>
      </c>
      <c r="BV50" s="991">
        <v>0</v>
      </c>
      <c r="BW50" s="991">
        <v>0</v>
      </c>
      <c r="BX50" s="991">
        <v>0</v>
      </c>
      <c r="BY50" s="990" t="s">
        <v>993</v>
      </c>
      <c r="BZ50" s="991">
        <v>0</v>
      </c>
      <c r="CA50" s="990" t="s">
        <v>993</v>
      </c>
      <c r="CB50" s="991">
        <v>0</v>
      </c>
      <c r="CC50" s="990" t="s">
        <v>993</v>
      </c>
      <c r="CD50" s="991">
        <v>0</v>
      </c>
      <c r="CE50" s="991">
        <v>0</v>
      </c>
      <c r="CF50" s="991">
        <v>0</v>
      </c>
      <c r="CG50" s="990" t="s">
        <v>993</v>
      </c>
      <c r="CH50" s="991">
        <v>0</v>
      </c>
      <c r="CI50" s="990" t="s">
        <v>993</v>
      </c>
      <c r="CJ50" s="991">
        <v>0</v>
      </c>
      <c r="CK50" s="990" t="s">
        <v>993</v>
      </c>
      <c r="CL50" s="991">
        <v>0</v>
      </c>
      <c r="CM50" s="991">
        <v>0</v>
      </c>
      <c r="CN50" s="991">
        <v>0</v>
      </c>
      <c r="CO50" s="991">
        <v>8</v>
      </c>
      <c r="CP50" s="991">
        <v>1.5</v>
      </c>
      <c r="CQ50" s="991">
        <v>0</v>
      </c>
      <c r="CR50" s="991">
        <v>0.5</v>
      </c>
      <c r="CS50" s="991">
        <v>5</v>
      </c>
      <c r="CT50" s="991">
        <v>0</v>
      </c>
      <c r="CU50" s="991">
        <v>0</v>
      </c>
      <c r="CV50" s="991">
        <v>0</v>
      </c>
      <c r="CW50" s="991">
        <v>0</v>
      </c>
      <c r="CX50" s="991">
        <v>0</v>
      </c>
      <c r="CY50" s="991">
        <v>0</v>
      </c>
      <c r="CZ50" s="991">
        <v>0</v>
      </c>
      <c r="DA50" s="991">
        <v>0</v>
      </c>
      <c r="DB50" s="991">
        <v>0</v>
      </c>
      <c r="DC50" s="991">
        <v>0</v>
      </c>
      <c r="DD50" s="991">
        <v>0</v>
      </c>
      <c r="DE50" s="991">
        <v>0</v>
      </c>
      <c r="DF50" s="991">
        <v>0</v>
      </c>
      <c r="DG50" s="991">
        <v>0</v>
      </c>
      <c r="DH50" s="991">
        <v>0</v>
      </c>
      <c r="DI50" s="991">
        <v>0</v>
      </c>
      <c r="DJ50" s="991">
        <v>0</v>
      </c>
      <c r="DK50" s="992" t="b">
        <v>0</v>
      </c>
      <c r="DL50" s="990" t="s">
        <v>999</v>
      </c>
      <c r="DM50" s="990" t="s">
        <v>270</v>
      </c>
      <c r="DN50" s="990" t="s">
        <v>1000</v>
      </c>
      <c r="DO50" s="990" t="s">
        <v>993</v>
      </c>
      <c r="DP50" s="991">
        <v>203</v>
      </c>
      <c r="DQ50" s="991">
        <v>14</v>
      </c>
      <c r="DR50" s="991">
        <v>183</v>
      </c>
      <c r="DS50" s="991">
        <v>6</v>
      </c>
      <c r="DT50" s="991">
        <v>2358</v>
      </c>
      <c r="DU50" s="991">
        <v>206</v>
      </c>
      <c r="DV50" s="991">
        <v>203</v>
      </c>
      <c r="DW50" s="991">
        <v>5</v>
      </c>
      <c r="DX50" s="991">
        <v>125</v>
      </c>
      <c r="DY50" s="991">
        <v>8</v>
      </c>
      <c r="DZ50" s="991">
        <v>64</v>
      </c>
      <c r="EA50" s="991">
        <v>0</v>
      </c>
      <c r="EB50" s="991">
        <v>0</v>
      </c>
      <c r="EC50" s="991">
        <v>1</v>
      </c>
      <c r="ED50" s="991">
        <v>206</v>
      </c>
      <c r="EE50" s="991">
        <v>22</v>
      </c>
      <c r="EF50" s="991">
        <v>113</v>
      </c>
      <c r="EG50" s="991">
        <v>9</v>
      </c>
      <c r="EH50" s="991">
        <v>9</v>
      </c>
      <c r="EI50" s="991">
        <v>25</v>
      </c>
      <c r="EJ50" s="991">
        <v>0</v>
      </c>
      <c r="EK50" s="991">
        <v>15</v>
      </c>
      <c r="EL50" s="991">
        <v>12</v>
      </c>
      <c r="EM50" s="991">
        <v>1</v>
      </c>
      <c r="EN50" s="991">
        <v>184</v>
      </c>
      <c r="EO50" s="991">
        <v>176</v>
      </c>
      <c r="EP50" s="991">
        <v>3</v>
      </c>
      <c r="EQ50" s="991">
        <v>4</v>
      </c>
      <c r="ER50" s="991">
        <v>1</v>
      </c>
      <c r="ES50" s="991">
        <v>0</v>
      </c>
      <c r="ET50" s="992" t="b">
        <v>0</v>
      </c>
      <c r="EU50" s="992" t="b">
        <v>0</v>
      </c>
      <c r="EV50" s="992" t="b">
        <v>0</v>
      </c>
      <c r="EW50" s="993">
        <v>0.46799999999999997</v>
      </c>
      <c r="EX50" s="993">
        <v>0.28000000000000003</v>
      </c>
      <c r="EY50" s="993">
        <v>0.22500000000000001</v>
      </c>
      <c r="EZ50" s="993">
        <v>0.121</v>
      </c>
      <c r="FA50" s="993">
        <v>0</v>
      </c>
      <c r="FB50" s="993">
        <v>0.23199999999999998</v>
      </c>
      <c r="FC50" s="992" t="b">
        <v>0</v>
      </c>
      <c r="FD50" s="992" t="b">
        <v>0</v>
      </c>
      <c r="FE50" s="992" t="b">
        <v>0</v>
      </c>
      <c r="FF50" s="993">
        <v>0</v>
      </c>
      <c r="FG50" s="993">
        <v>0</v>
      </c>
      <c r="FH50" s="993">
        <v>0</v>
      </c>
      <c r="FI50" s="993">
        <v>0</v>
      </c>
      <c r="FJ50" s="993">
        <v>0</v>
      </c>
      <c r="FK50" s="993">
        <v>0</v>
      </c>
      <c r="FL50" s="992" t="b">
        <v>0</v>
      </c>
      <c r="FM50" s="992" t="b">
        <v>0</v>
      </c>
      <c r="FN50" s="992" t="b">
        <v>0</v>
      </c>
      <c r="FO50" s="993">
        <v>0</v>
      </c>
      <c r="FP50" s="993">
        <v>0</v>
      </c>
      <c r="FQ50" s="993">
        <v>0</v>
      </c>
      <c r="FR50" s="993">
        <v>0</v>
      </c>
      <c r="FS50" s="993">
        <v>0</v>
      </c>
      <c r="FT50" s="993">
        <v>0</v>
      </c>
      <c r="FU50" s="990" t="s">
        <v>993</v>
      </c>
      <c r="FV50" s="993">
        <v>0</v>
      </c>
      <c r="FW50" s="991">
        <v>0</v>
      </c>
      <c r="FX50" s="991">
        <v>184</v>
      </c>
      <c r="FY50" s="991">
        <v>0</v>
      </c>
      <c r="FZ50" s="991">
        <v>0</v>
      </c>
      <c r="GA50" s="991">
        <v>0</v>
      </c>
      <c r="GB50" s="991">
        <v>0</v>
      </c>
      <c r="GC50" s="991">
        <v>0</v>
      </c>
      <c r="GD50" s="991">
        <v>0</v>
      </c>
      <c r="GE50" s="991">
        <v>0</v>
      </c>
      <c r="GF50" s="991">
        <v>0</v>
      </c>
      <c r="GG50" s="991">
        <v>0</v>
      </c>
      <c r="GH50" s="991">
        <v>0</v>
      </c>
      <c r="GI50" s="991">
        <v>0</v>
      </c>
      <c r="GJ50" s="991">
        <v>0</v>
      </c>
      <c r="GK50" s="991">
        <v>0</v>
      </c>
      <c r="GL50" s="991">
        <v>0</v>
      </c>
      <c r="GM50" s="991">
        <v>0</v>
      </c>
      <c r="GN50" s="991">
        <v>0</v>
      </c>
      <c r="GO50" s="992" t="b">
        <v>0</v>
      </c>
      <c r="GP50" s="990" t="s">
        <v>993</v>
      </c>
      <c r="GQ50" s="990" t="s">
        <v>993</v>
      </c>
      <c r="GR50" s="990" t="s">
        <v>993</v>
      </c>
      <c r="GS50" s="990" t="s">
        <v>993</v>
      </c>
      <c r="GT50" s="992"/>
      <c r="GU50" s="986"/>
    </row>
    <row r="51" spans="1:203" hidden="1">
      <c r="A51" s="985"/>
      <c r="B51" s="1315" t="s">
        <v>325</v>
      </c>
      <c r="C51" s="1315"/>
      <c r="D51" s="990" t="s">
        <v>1052</v>
      </c>
      <c r="E51" s="990" t="s">
        <v>1053</v>
      </c>
      <c r="F51" s="990" t="s">
        <v>437</v>
      </c>
      <c r="G51" s="990" t="s">
        <v>986</v>
      </c>
      <c r="H51" s="990" t="s">
        <v>987</v>
      </c>
      <c r="I51" s="990" t="s">
        <v>988</v>
      </c>
      <c r="J51" s="990" t="s">
        <v>1049</v>
      </c>
      <c r="K51" s="990" t="s">
        <v>1050</v>
      </c>
      <c r="L51" s="991">
        <v>1</v>
      </c>
      <c r="M51" s="990" t="s">
        <v>1053</v>
      </c>
      <c r="N51" s="990" t="s">
        <v>1012</v>
      </c>
      <c r="O51" s="990" t="s">
        <v>327</v>
      </c>
      <c r="P51" s="990" t="s">
        <v>1054</v>
      </c>
      <c r="Q51" s="990" t="s">
        <v>293</v>
      </c>
      <c r="R51" s="990" t="s">
        <v>293</v>
      </c>
      <c r="S51" s="992" t="b">
        <v>0</v>
      </c>
      <c r="T51" s="991">
        <v>0</v>
      </c>
      <c r="U51" s="992" t="b">
        <v>0</v>
      </c>
      <c r="V51" s="991">
        <v>0</v>
      </c>
      <c r="W51" s="992" t="b">
        <v>1</v>
      </c>
      <c r="X51" s="992" t="b">
        <v>1</v>
      </c>
      <c r="Y51" s="990" t="s">
        <v>293</v>
      </c>
      <c r="Z51" s="990" t="b">
        <f t="shared" si="9"/>
        <v>1</v>
      </c>
      <c r="AA51" s="990" t="s">
        <v>993</v>
      </c>
      <c r="AB51" s="992" t="b">
        <v>0</v>
      </c>
      <c r="AC51" s="990" t="s">
        <v>993</v>
      </c>
      <c r="AD51" s="990" t="s">
        <v>993</v>
      </c>
      <c r="AE51" s="990" t="s">
        <v>993</v>
      </c>
      <c r="AF51" s="1077">
        <f t="shared" si="5"/>
        <v>60</v>
      </c>
      <c r="AG51" s="1077">
        <f t="shared" si="5"/>
        <v>53</v>
      </c>
      <c r="AH51" s="1077">
        <f t="shared" si="5"/>
        <v>30</v>
      </c>
      <c r="AI51" s="1077">
        <f t="shared" si="5"/>
        <v>60</v>
      </c>
      <c r="AJ51" s="183">
        <f t="shared" si="1"/>
        <v>0</v>
      </c>
      <c r="AK51" s="991">
        <v>60</v>
      </c>
      <c r="AL51" s="991">
        <v>53</v>
      </c>
      <c r="AM51" s="991">
        <v>30</v>
      </c>
      <c r="AN51" s="991">
        <v>60</v>
      </c>
      <c r="AO51" s="991">
        <v>0</v>
      </c>
      <c r="AP51" s="991">
        <v>0</v>
      </c>
      <c r="AQ51" s="991">
        <v>0</v>
      </c>
      <c r="AR51" s="991">
        <v>0</v>
      </c>
      <c r="AS51" s="991">
        <v>0</v>
      </c>
      <c r="AT51" s="991">
        <v>0</v>
      </c>
      <c r="AU51" s="991">
        <v>0</v>
      </c>
      <c r="AV51" s="991">
        <v>0</v>
      </c>
      <c r="AW51" s="991">
        <v>0</v>
      </c>
      <c r="AX51" s="991">
        <v>0</v>
      </c>
      <c r="AY51" s="991">
        <v>0</v>
      </c>
      <c r="AZ51" s="991">
        <v>0</v>
      </c>
      <c r="BA51" s="991">
        <v>0</v>
      </c>
      <c r="BB51" s="991">
        <v>0</v>
      </c>
      <c r="BC51" s="991">
        <v>0</v>
      </c>
      <c r="BD51" s="991">
        <v>0</v>
      </c>
      <c r="BE51" s="992" t="b">
        <v>0</v>
      </c>
      <c r="BF51" s="992"/>
      <c r="BG51" s="990" t="s">
        <v>282</v>
      </c>
      <c r="BH51" s="991">
        <v>60</v>
      </c>
      <c r="BI51" s="990" t="s">
        <v>1330</v>
      </c>
      <c r="BJ51" s="991">
        <v>35</v>
      </c>
      <c r="BK51" s="990" t="s">
        <v>993</v>
      </c>
      <c r="BL51" s="991">
        <v>0</v>
      </c>
      <c r="BM51" s="991">
        <v>0</v>
      </c>
      <c r="BN51" s="991">
        <v>0</v>
      </c>
      <c r="BO51" s="990" t="s">
        <v>993</v>
      </c>
      <c r="BP51" s="990" t="s">
        <v>993</v>
      </c>
      <c r="BQ51" s="990" t="s">
        <v>993</v>
      </c>
      <c r="BR51" s="991">
        <v>0</v>
      </c>
      <c r="BS51" s="990" t="s">
        <v>993</v>
      </c>
      <c r="BT51" s="991">
        <v>0</v>
      </c>
      <c r="BU51" s="990" t="s">
        <v>993</v>
      </c>
      <c r="BV51" s="991">
        <v>0</v>
      </c>
      <c r="BW51" s="991">
        <v>0</v>
      </c>
      <c r="BX51" s="991">
        <v>0</v>
      </c>
      <c r="BY51" s="990" t="s">
        <v>993</v>
      </c>
      <c r="BZ51" s="991">
        <v>0</v>
      </c>
      <c r="CA51" s="990" t="s">
        <v>993</v>
      </c>
      <c r="CB51" s="991">
        <v>0</v>
      </c>
      <c r="CC51" s="990" t="s">
        <v>993</v>
      </c>
      <c r="CD51" s="991">
        <v>0</v>
      </c>
      <c r="CE51" s="991">
        <v>0</v>
      </c>
      <c r="CF51" s="991">
        <v>0</v>
      </c>
      <c r="CG51" s="990" t="s">
        <v>993</v>
      </c>
      <c r="CH51" s="991">
        <v>0</v>
      </c>
      <c r="CI51" s="990" t="s">
        <v>993</v>
      </c>
      <c r="CJ51" s="991">
        <v>0</v>
      </c>
      <c r="CK51" s="990" t="s">
        <v>993</v>
      </c>
      <c r="CL51" s="991">
        <v>0</v>
      </c>
      <c r="CM51" s="991">
        <v>0</v>
      </c>
      <c r="CN51" s="991">
        <v>0</v>
      </c>
      <c r="CO51" s="991">
        <v>27</v>
      </c>
      <c r="CP51" s="991">
        <v>1.5</v>
      </c>
      <c r="CQ51" s="991">
        <v>1</v>
      </c>
      <c r="CR51" s="991">
        <v>0.6</v>
      </c>
      <c r="CS51" s="991">
        <v>1</v>
      </c>
      <c r="CT51" s="991">
        <v>6</v>
      </c>
      <c r="CU51" s="991">
        <v>0</v>
      </c>
      <c r="CV51" s="991">
        <v>0</v>
      </c>
      <c r="CW51" s="991">
        <v>0</v>
      </c>
      <c r="CX51" s="991">
        <v>0</v>
      </c>
      <c r="CY51" s="991">
        <v>1</v>
      </c>
      <c r="CZ51" s="991">
        <v>0</v>
      </c>
      <c r="DA51" s="991">
        <v>0</v>
      </c>
      <c r="DB51" s="991">
        <v>0</v>
      </c>
      <c r="DC51" s="991">
        <v>0</v>
      </c>
      <c r="DD51" s="991">
        <v>0</v>
      </c>
      <c r="DE51" s="991">
        <v>0</v>
      </c>
      <c r="DF51" s="991">
        <v>0</v>
      </c>
      <c r="DG51" s="991">
        <v>0</v>
      </c>
      <c r="DH51" s="991">
        <v>0</v>
      </c>
      <c r="DI51" s="991">
        <v>0</v>
      </c>
      <c r="DJ51" s="991">
        <v>0</v>
      </c>
      <c r="DK51" s="992" t="b">
        <v>0</v>
      </c>
      <c r="DL51" s="990" t="s">
        <v>999</v>
      </c>
      <c r="DM51" s="990" t="s">
        <v>270</v>
      </c>
      <c r="DN51" s="990" t="s">
        <v>1000</v>
      </c>
      <c r="DO51" s="990" t="s">
        <v>1055</v>
      </c>
      <c r="DP51" s="991">
        <v>811</v>
      </c>
      <c r="DQ51" s="991">
        <v>372</v>
      </c>
      <c r="DR51" s="991">
        <v>353</v>
      </c>
      <c r="DS51" s="991">
        <v>86</v>
      </c>
      <c r="DT51" s="991">
        <v>15872</v>
      </c>
      <c r="DU51" s="991">
        <v>819</v>
      </c>
      <c r="DV51" s="991">
        <v>811</v>
      </c>
      <c r="DW51" s="991">
        <v>18</v>
      </c>
      <c r="DX51" s="991">
        <v>644</v>
      </c>
      <c r="DY51" s="991">
        <v>58</v>
      </c>
      <c r="DZ51" s="991">
        <v>91</v>
      </c>
      <c r="EA51" s="991">
        <v>0</v>
      </c>
      <c r="EB51" s="991">
        <v>0</v>
      </c>
      <c r="EC51" s="991">
        <v>0</v>
      </c>
      <c r="ED51" s="991">
        <v>819</v>
      </c>
      <c r="EE51" s="991">
        <v>2</v>
      </c>
      <c r="EF51" s="991">
        <v>589</v>
      </c>
      <c r="EG51" s="991">
        <v>65</v>
      </c>
      <c r="EH51" s="991">
        <v>39</v>
      </c>
      <c r="EI51" s="991">
        <v>49</v>
      </c>
      <c r="EJ51" s="991">
        <v>0</v>
      </c>
      <c r="EK51" s="991">
        <v>23</v>
      </c>
      <c r="EL51" s="991">
        <v>51</v>
      </c>
      <c r="EM51" s="991">
        <v>1</v>
      </c>
      <c r="EN51" s="991">
        <v>817</v>
      </c>
      <c r="EO51" s="991">
        <v>762</v>
      </c>
      <c r="EP51" s="991">
        <v>25</v>
      </c>
      <c r="EQ51" s="991">
        <v>26</v>
      </c>
      <c r="ER51" s="991">
        <v>4</v>
      </c>
      <c r="ES51" s="991">
        <v>0</v>
      </c>
      <c r="ET51" s="992" t="b">
        <v>0</v>
      </c>
      <c r="EU51" s="992" t="b">
        <v>0</v>
      </c>
      <c r="EV51" s="992" t="b">
        <v>0</v>
      </c>
      <c r="EW51" s="993">
        <v>0.41</v>
      </c>
      <c r="EX51" s="993">
        <v>0.183</v>
      </c>
      <c r="EY51" s="993">
        <v>0.14400000000000002</v>
      </c>
      <c r="EZ51" s="993">
        <v>6.4000000000000001E-2</v>
      </c>
      <c r="FA51" s="993">
        <v>3.6000000000000004E-2</v>
      </c>
      <c r="FB51" s="993">
        <v>0.17899999999999999</v>
      </c>
      <c r="FC51" s="992" t="b">
        <v>0</v>
      </c>
      <c r="FD51" s="992" t="b">
        <v>0</v>
      </c>
      <c r="FE51" s="992" t="b">
        <v>0</v>
      </c>
      <c r="FF51" s="993">
        <v>0.24399999999999999</v>
      </c>
      <c r="FG51" s="993">
        <v>8.199999999999999E-2</v>
      </c>
      <c r="FH51" s="993">
        <v>0</v>
      </c>
      <c r="FI51" s="993">
        <v>1.3999999999999999E-2</v>
      </c>
      <c r="FJ51" s="993">
        <v>0</v>
      </c>
      <c r="FK51" s="993">
        <v>0</v>
      </c>
      <c r="FL51" s="992" t="b">
        <v>0</v>
      </c>
      <c r="FM51" s="992" t="b">
        <v>0</v>
      </c>
      <c r="FN51" s="992" t="b">
        <v>0</v>
      </c>
      <c r="FO51" s="993">
        <v>0</v>
      </c>
      <c r="FP51" s="993">
        <v>0</v>
      </c>
      <c r="FQ51" s="993">
        <v>0</v>
      </c>
      <c r="FR51" s="993">
        <v>0</v>
      </c>
      <c r="FS51" s="993">
        <v>0</v>
      </c>
      <c r="FT51" s="993">
        <v>0</v>
      </c>
      <c r="FU51" s="990" t="s">
        <v>993</v>
      </c>
      <c r="FV51" s="993">
        <v>0</v>
      </c>
      <c r="FW51" s="991">
        <v>0</v>
      </c>
      <c r="FX51" s="991">
        <v>817</v>
      </c>
      <c r="FY51" s="991">
        <v>0</v>
      </c>
      <c r="FZ51" s="991">
        <v>0</v>
      </c>
      <c r="GA51" s="991">
        <v>0</v>
      </c>
      <c r="GB51" s="991">
        <v>0</v>
      </c>
      <c r="GC51" s="991">
        <v>0</v>
      </c>
      <c r="GD51" s="991">
        <v>0</v>
      </c>
      <c r="GE51" s="991">
        <v>0</v>
      </c>
      <c r="GF51" s="991">
        <v>0</v>
      </c>
      <c r="GG51" s="991">
        <v>0</v>
      </c>
      <c r="GH51" s="991">
        <v>0</v>
      </c>
      <c r="GI51" s="991">
        <v>0</v>
      </c>
      <c r="GJ51" s="991">
        <v>0</v>
      </c>
      <c r="GK51" s="991">
        <v>0</v>
      </c>
      <c r="GL51" s="991">
        <v>0</v>
      </c>
      <c r="GM51" s="991">
        <v>0</v>
      </c>
      <c r="GN51" s="991">
        <v>0</v>
      </c>
      <c r="GO51" s="992" t="b">
        <v>0</v>
      </c>
      <c r="GP51" s="990" t="s">
        <v>993</v>
      </c>
      <c r="GQ51" s="990" t="s">
        <v>993</v>
      </c>
      <c r="GR51" s="990" t="s">
        <v>993</v>
      </c>
      <c r="GS51" s="990" t="s">
        <v>993</v>
      </c>
      <c r="GT51" s="992"/>
      <c r="GU51" s="986"/>
    </row>
    <row r="52" spans="1:203" hidden="1">
      <c r="A52" s="985"/>
      <c r="B52" s="1315" t="s">
        <v>283</v>
      </c>
      <c r="C52" s="1315"/>
      <c r="D52" s="990" t="s">
        <v>1056</v>
      </c>
      <c r="E52" s="990" t="s">
        <v>1057</v>
      </c>
      <c r="F52" s="990" t="s">
        <v>437</v>
      </c>
      <c r="G52" s="990" t="s">
        <v>986</v>
      </c>
      <c r="H52" s="990" t="s">
        <v>987</v>
      </c>
      <c r="I52" s="990" t="s">
        <v>988</v>
      </c>
      <c r="J52" s="990" t="s">
        <v>1049</v>
      </c>
      <c r="K52" s="990" t="s">
        <v>1050</v>
      </c>
      <c r="L52" s="991">
        <v>4</v>
      </c>
      <c r="M52" s="990" t="s">
        <v>1057</v>
      </c>
      <c r="N52" s="990" t="s">
        <v>1013</v>
      </c>
      <c r="O52" s="990" t="s">
        <v>331</v>
      </c>
      <c r="P52" s="990" t="s">
        <v>1058</v>
      </c>
      <c r="Q52" s="990" t="s">
        <v>293</v>
      </c>
      <c r="R52" s="990" t="s">
        <v>290</v>
      </c>
      <c r="S52" s="992" t="b">
        <v>0</v>
      </c>
      <c r="T52" s="991">
        <v>0</v>
      </c>
      <c r="U52" s="992" t="b">
        <v>0</v>
      </c>
      <c r="V52" s="991">
        <v>0</v>
      </c>
      <c r="W52" s="992" t="b">
        <v>0</v>
      </c>
      <c r="X52" s="992" t="b">
        <v>1</v>
      </c>
      <c r="Y52" s="990" t="s">
        <v>290</v>
      </c>
      <c r="Z52" s="990" t="b">
        <f t="shared" si="4"/>
        <v>1</v>
      </c>
      <c r="AA52" s="990" t="s">
        <v>993</v>
      </c>
      <c r="AB52" s="992" t="b">
        <v>1</v>
      </c>
      <c r="AC52" s="990" t="s">
        <v>282</v>
      </c>
      <c r="AD52" s="990" t="s">
        <v>2395</v>
      </c>
      <c r="AE52" s="990" t="s">
        <v>296</v>
      </c>
      <c r="AF52" s="1077">
        <f t="shared" si="5"/>
        <v>16</v>
      </c>
      <c r="AG52" s="1077">
        <f t="shared" si="5"/>
        <v>16</v>
      </c>
      <c r="AH52" s="1077">
        <f t="shared" si="5"/>
        <v>9</v>
      </c>
      <c r="AI52" s="1077">
        <f t="shared" si="5"/>
        <v>16</v>
      </c>
      <c r="AJ52" s="183">
        <f t="shared" si="1"/>
        <v>0</v>
      </c>
      <c r="AK52" s="991">
        <v>16</v>
      </c>
      <c r="AL52" s="991">
        <v>16</v>
      </c>
      <c r="AM52" s="991">
        <v>9</v>
      </c>
      <c r="AN52" s="991">
        <v>16</v>
      </c>
      <c r="AO52" s="991">
        <v>0</v>
      </c>
      <c r="AP52" s="991">
        <v>0</v>
      </c>
      <c r="AQ52" s="991">
        <v>0</v>
      </c>
      <c r="AR52" s="991">
        <v>0</v>
      </c>
      <c r="AS52" s="991">
        <v>0</v>
      </c>
      <c r="AT52" s="991">
        <v>0</v>
      </c>
      <c r="AU52" s="991">
        <v>0</v>
      </c>
      <c r="AV52" s="991">
        <v>0</v>
      </c>
      <c r="AW52" s="991">
        <v>0</v>
      </c>
      <c r="AX52" s="991">
        <v>0</v>
      </c>
      <c r="AY52" s="991">
        <v>0</v>
      </c>
      <c r="AZ52" s="991">
        <v>0</v>
      </c>
      <c r="BA52" s="991">
        <v>0</v>
      </c>
      <c r="BB52" s="991">
        <v>0</v>
      </c>
      <c r="BC52" s="991">
        <v>0</v>
      </c>
      <c r="BD52" s="991">
        <v>0</v>
      </c>
      <c r="BE52" s="992" t="b">
        <v>0</v>
      </c>
      <c r="BF52" s="992"/>
      <c r="BG52" s="990" t="s">
        <v>270</v>
      </c>
      <c r="BH52" s="991">
        <v>16</v>
      </c>
      <c r="BI52" s="990" t="s">
        <v>993</v>
      </c>
      <c r="BJ52" s="991">
        <v>0</v>
      </c>
      <c r="BK52" s="990" t="s">
        <v>993</v>
      </c>
      <c r="BL52" s="991">
        <v>0</v>
      </c>
      <c r="BM52" s="991">
        <v>0</v>
      </c>
      <c r="BN52" s="991">
        <v>0</v>
      </c>
      <c r="BO52" s="990" t="s">
        <v>993</v>
      </c>
      <c r="BP52" s="990" t="s">
        <v>993</v>
      </c>
      <c r="BQ52" s="990" t="s">
        <v>993</v>
      </c>
      <c r="BR52" s="991">
        <v>0</v>
      </c>
      <c r="BS52" s="990" t="s">
        <v>993</v>
      </c>
      <c r="BT52" s="991">
        <v>0</v>
      </c>
      <c r="BU52" s="990" t="s">
        <v>993</v>
      </c>
      <c r="BV52" s="991">
        <v>0</v>
      </c>
      <c r="BW52" s="991">
        <v>0</v>
      </c>
      <c r="BX52" s="991">
        <v>0</v>
      </c>
      <c r="BY52" s="990" t="s">
        <v>993</v>
      </c>
      <c r="BZ52" s="991">
        <v>0</v>
      </c>
      <c r="CA52" s="990" t="s">
        <v>993</v>
      </c>
      <c r="CB52" s="991">
        <v>0</v>
      </c>
      <c r="CC52" s="990" t="s">
        <v>993</v>
      </c>
      <c r="CD52" s="991">
        <v>0</v>
      </c>
      <c r="CE52" s="991">
        <v>0</v>
      </c>
      <c r="CF52" s="991">
        <v>0</v>
      </c>
      <c r="CG52" s="990" t="s">
        <v>993</v>
      </c>
      <c r="CH52" s="991">
        <v>0</v>
      </c>
      <c r="CI52" s="990" t="s">
        <v>993</v>
      </c>
      <c r="CJ52" s="991">
        <v>0</v>
      </c>
      <c r="CK52" s="990" t="s">
        <v>993</v>
      </c>
      <c r="CL52" s="991">
        <v>0</v>
      </c>
      <c r="CM52" s="991">
        <v>0</v>
      </c>
      <c r="CN52" s="991">
        <v>0</v>
      </c>
      <c r="CO52" s="991">
        <v>14</v>
      </c>
      <c r="CP52" s="991">
        <v>1.7</v>
      </c>
      <c r="CQ52" s="991">
        <v>0</v>
      </c>
      <c r="CR52" s="991">
        <v>0</v>
      </c>
      <c r="CS52" s="991">
        <v>0</v>
      </c>
      <c r="CT52" s="991">
        <v>0.5</v>
      </c>
      <c r="CU52" s="991">
        <v>0</v>
      </c>
      <c r="CV52" s="991">
        <v>0</v>
      </c>
      <c r="CW52" s="991">
        <v>2</v>
      </c>
      <c r="CX52" s="991">
        <v>0</v>
      </c>
      <c r="CY52" s="991">
        <v>1</v>
      </c>
      <c r="CZ52" s="991">
        <v>0.4</v>
      </c>
      <c r="DA52" s="991">
        <v>0</v>
      </c>
      <c r="DB52" s="991">
        <v>0</v>
      </c>
      <c r="DC52" s="991">
        <v>0</v>
      </c>
      <c r="DD52" s="991">
        <v>0</v>
      </c>
      <c r="DE52" s="991">
        <v>0</v>
      </c>
      <c r="DF52" s="991">
        <v>0</v>
      </c>
      <c r="DG52" s="991">
        <v>0</v>
      </c>
      <c r="DH52" s="991">
        <v>0</v>
      </c>
      <c r="DI52" s="991">
        <v>0</v>
      </c>
      <c r="DJ52" s="991">
        <v>0</v>
      </c>
      <c r="DK52" s="992" t="b">
        <v>0</v>
      </c>
      <c r="DL52" s="990" t="s">
        <v>434</v>
      </c>
      <c r="DM52" s="990" t="s">
        <v>993</v>
      </c>
      <c r="DN52" s="990" t="s">
        <v>993</v>
      </c>
      <c r="DO52" s="990" t="s">
        <v>993</v>
      </c>
      <c r="DP52" s="991">
        <v>436</v>
      </c>
      <c r="DQ52" s="991">
        <v>280</v>
      </c>
      <c r="DR52" s="991">
        <v>104</v>
      </c>
      <c r="DS52" s="991">
        <v>52</v>
      </c>
      <c r="DT52" s="991">
        <v>6298</v>
      </c>
      <c r="DU52" s="991">
        <v>448</v>
      </c>
      <c r="DV52" s="991">
        <v>436</v>
      </c>
      <c r="DW52" s="991">
        <v>107</v>
      </c>
      <c r="DX52" s="991">
        <v>296</v>
      </c>
      <c r="DY52" s="991">
        <v>19</v>
      </c>
      <c r="DZ52" s="991">
        <v>14</v>
      </c>
      <c r="EA52" s="991">
        <v>0</v>
      </c>
      <c r="EB52" s="991">
        <v>0</v>
      </c>
      <c r="EC52" s="991">
        <v>0</v>
      </c>
      <c r="ED52" s="991">
        <v>448</v>
      </c>
      <c r="EE52" s="991">
        <v>153</v>
      </c>
      <c r="EF52" s="991">
        <v>243</v>
      </c>
      <c r="EG52" s="991">
        <v>10</v>
      </c>
      <c r="EH52" s="991">
        <v>2</v>
      </c>
      <c r="EI52" s="991">
        <v>4</v>
      </c>
      <c r="EJ52" s="991">
        <v>1</v>
      </c>
      <c r="EK52" s="991">
        <v>7</v>
      </c>
      <c r="EL52" s="991">
        <v>28</v>
      </c>
      <c r="EM52" s="991">
        <v>0</v>
      </c>
      <c r="EN52" s="991">
        <v>295</v>
      </c>
      <c r="EO52" s="991">
        <v>270</v>
      </c>
      <c r="EP52" s="991">
        <v>10</v>
      </c>
      <c r="EQ52" s="991">
        <v>15</v>
      </c>
      <c r="ER52" s="991">
        <v>0</v>
      </c>
      <c r="ES52" s="991">
        <v>0</v>
      </c>
      <c r="ET52" s="992" t="b">
        <v>0</v>
      </c>
      <c r="EU52" s="992" t="b">
        <v>0</v>
      </c>
      <c r="EV52" s="992" t="b">
        <v>0</v>
      </c>
      <c r="EW52" s="993">
        <v>0.42899999999999999</v>
      </c>
      <c r="EX52" s="993">
        <v>0.25900000000000001</v>
      </c>
      <c r="EY52" s="993">
        <v>0.18100000000000002</v>
      </c>
      <c r="EZ52" s="993">
        <v>0.124</v>
      </c>
      <c r="FA52" s="993">
        <v>6.0999999999999999E-2</v>
      </c>
      <c r="FB52" s="993">
        <v>0.25900000000000001</v>
      </c>
      <c r="FC52" s="992" t="b">
        <v>0</v>
      </c>
      <c r="FD52" s="992" t="b">
        <v>0</v>
      </c>
      <c r="FE52" s="992" t="b">
        <v>0</v>
      </c>
      <c r="FF52" s="993">
        <v>0</v>
      </c>
      <c r="FG52" s="993">
        <v>0</v>
      </c>
      <c r="FH52" s="993">
        <v>0</v>
      </c>
      <c r="FI52" s="993">
        <v>0</v>
      </c>
      <c r="FJ52" s="993">
        <v>0</v>
      </c>
      <c r="FK52" s="993">
        <v>0</v>
      </c>
      <c r="FL52" s="992" t="b">
        <v>0</v>
      </c>
      <c r="FM52" s="992" t="b">
        <v>0</v>
      </c>
      <c r="FN52" s="992" t="b">
        <v>0</v>
      </c>
      <c r="FO52" s="993">
        <v>0</v>
      </c>
      <c r="FP52" s="993">
        <v>0</v>
      </c>
      <c r="FQ52" s="993">
        <v>0</v>
      </c>
      <c r="FR52" s="993">
        <v>0</v>
      </c>
      <c r="FS52" s="993">
        <v>0</v>
      </c>
      <c r="FT52" s="993">
        <v>0</v>
      </c>
      <c r="FU52" s="990" t="s">
        <v>993</v>
      </c>
      <c r="FV52" s="993">
        <v>0</v>
      </c>
      <c r="FW52" s="991">
        <v>0</v>
      </c>
      <c r="FX52" s="991">
        <v>295</v>
      </c>
      <c r="FY52" s="991">
        <v>0</v>
      </c>
      <c r="FZ52" s="991">
        <v>0</v>
      </c>
      <c r="GA52" s="991">
        <v>0</v>
      </c>
      <c r="GB52" s="991">
        <v>0</v>
      </c>
      <c r="GC52" s="991">
        <v>0</v>
      </c>
      <c r="GD52" s="991">
        <v>0</v>
      </c>
      <c r="GE52" s="991">
        <v>0</v>
      </c>
      <c r="GF52" s="991">
        <v>0</v>
      </c>
      <c r="GG52" s="991">
        <v>0</v>
      </c>
      <c r="GH52" s="991">
        <v>0</v>
      </c>
      <c r="GI52" s="991">
        <v>0</v>
      </c>
      <c r="GJ52" s="991">
        <v>0</v>
      </c>
      <c r="GK52" s="991">
        <v>0</v>
      </c>
      <c r="GL52" s="991">
        <v>0</v>
      </c>
      <c r="GM52" s="991">
        <v>0</v>
      </c>
      <c r="GN52" s="991">
        <v>0</v>
      </c>
      <c r="GO52" s="992" t="b">
        <v>0</v>
      </c>
      <c r="GP52" s="990" t="s">
        <v>993</v>
      </c>
      <c r="GQ52" s="990" t="s">
        <v>993</v>
      </c>
      <c r="GR52" s="990" t="s">
        <v>993</v>
      </c>
      <c r="GS52" s="990" t="s">
        <v>993</v>
      </c>
      <c r="GT52" s="992"/>
      <c r="GU52" s="986"/>
    </row>
    <row r="53" spans="1:203" hidden="1">
      <c r="A53" s="985"/>
      <c r="B53" s="1315" t="s">
        <v>283</v>
      </c>
      <c r="C53" s="1315"/>
      <c r="D53" s="990" t="s">
        <v>1056</v>
      </c>
      <c r="E53" s="990" t="s">
        <v>1057</v>
      </c>
      <c r="F53" s="990" t="s">
        <v>437</v>
      </c>
      <c r="G53" s="990" t="s">
        <v>986</v>
      </c>
      <c r="H53" s="990" t="s">
        <v>987</v>
      </c>
      <c r="I53" s="990" t="s">
        <v>988</v>
      </c>
      <c r="J53" s="990" t="s">
        <v>1049</v>
      </c>
      <c r="K53" s="990" t="s">
        <v>1050</v>
      </c>
      <c r="L53" s="991">
        <v>6</v>
      </c>
      <c r="M53" s="990" t="s">
        <v>1057</v>
      </c>
      <c r="N53" s="990" t="s">
        <v>991</v>
      </c>
      <c r="O53" s="990" t="s">
        <v>381</v>
      </c>
      <c r="P53" s="990" t="s">
        <v>1058</v>
      </c>
      <c r="Q53" s="990" t="s">
        <v>293</v>
      </c>
      <c r="R53" s="990" t="s">
        <v>296</v>
      </c>
      <c r="S53" s="992" t="b">
        <v>0</v>
      </c>
      <c r="T53" s="991">
        <v>0</v>
      </c>
      <c r="U53" s="992" t="b">
        <v>0</v>
      </c>
      <c r="V53" s="991">
        <v>0</v>
      </c>
      <c r="W53" s="992" t="b">
        <v>0</v>
      </c>
      <c r="X53" s="992" t="b">
        <v>1</v>
      </c>
      <c r="Y53" s="990" t="s">
        <v>296</v>
      </c>
      <c r="Z53" s="990" t="b">
        <f t="shared" si="4"/>
        <v>1</v>
      </c>
      <c r="AA53" s="990" t="s">
        <v>993</v>
      </c>
      <c r="AB53" s="992" t="b">
        <v>0</v>
      </c>
      <c r="AC53" s="990" t="s">
        <v>993</v>
      </c>
      <c r="AD53" s="990" t="s">
        <v>993</v>
      </c>
      <c r="AE53" s="990" t="s">
        <v>993</v>
      </c>
      <c r="AF53" s="1077">
        <f t="shared" si="5"/>
        <v>30</v>
      </c>
      <c r="AG53" s="1077">
        <f t="shared" si="5"/>
        <v>30</v>
      </c>
      <c r="AH53" s="1077">
        <f t="shared" si="5"/>
        <v>23</v>
      </c>
      <c r="AI53" s="1077">
        <f t="shared" si="5"/>
        <v>30</v>
      </c>
      <c r="AJ53" s="183">
        <f t="shared" si="1"/>
        <v>0</v>
      </c>
      <c r="AK53" s="991">
        <v>30</v>
      </c>
      <c r="AL53" s="991">
        <v>30</v>
      </c>
      <c r="AM53" s="991">
        <v>23</v>
      </c>
      <c r="AN53" s="991">
        <v>30</v>
      </c>
      <c r="AO53" s="991">
        <v>0</v>
      </c>
      <c r="AP53" s="991">
        <v>0</v>
      </c>
      <c r="AQ53" s="991">
        <v>0</v>
      </c>
      <c r="AR53" s="991">
        <v>0</v>
      </c>
      <c r="AS53" s="991">
        <v>0</v>
      </c>
      <c r="AT53" s="991">
        <v>0</v>
      </c>
      <c r="AU53" s="991">
        <v>0</v>
      </c>
      <c r="AV53" s="991">
        <v>0</v>
      </c>
      <c r="AW53" s="991">
        <v>0</v>
      </c>
      <c r="AX53" s="991">
        <v>0</v>
      </c>
      <c r="AY53" s="991">
        <v>0</v>
      </c>
      <c r="AZ53" s="991">
        <v>0</v>
      </c>
      <c r="BA53" s="991">
        <v>0</v>
      </c>
      <c r="BB53" s="991">
        <v>0</v>
      </c>
      <c r="BC53" s="991">
        <v>0</v>
      </c>
      <c r="BD53" s="991">
        <v>0</v>
      </c>
      <c r="BE53" s="992" t="b">
        <v>0</v>
      </c>
      <c r="BF53" s="992"/>
      <c r="BG53" s="990" t="s">
        <v>447</v>
      </c>
      <c r="BH53" s="991">
        <v>30</v>
      </c>
      <c r="BI53" s="990" t="s">
        <v>993</v>
      </c>
      <c r="BJ53" s="991">
        <v>0</v>
      </c>
      <c r="BK53" s="990" t="s">
        <v>993</v>
      </c>
      <c r="BL53" s="991">
        <v>0</v>
      </c>
      <c r="BM53" s="991">
        <v>0</v>
      </c>
      <c r="BN53" s="991">
        <v>0</v>
      </c>
      <c r="BO53" s="990" t="s">
        <v>993</v>
      </c>
      <c r="BP53" s="990" t="s">
        <v>993</v>
      </c>
      <c r="BQ53" s="990" t="s">
        <v>993</v>
      </c>
      <c r="BR53" s="991">
        <v>0</v>
      </c>
      <c r="BS53" s="990" t="s">
        <v>993</v>
      </c>
      <c r="BT53" s="991">
        <v>0</v>
      </c>
      <c r="BU53" s="990" t="s">
        <v>993</v>
      </c>
      <c r="BV53" s="991">
        <v>0</v>
      </c>
      <c r="BW53" s="991">
        <v>0</v>
      </c>
      <c r="BX53" s="991">
        <v>0</v>
      </c>
      <c r="BY53" s="990" t="s">
        <v>993</v>
      </c>
      <c r="BZ53" s="991">
        <v>0</v>
      </c>
      <c r="CA53" s="990" t="s">
        <v>993</v>
      </c>
      <c r="CB53" s="991">
        <v>0</v>
      </c>
      <c r="CC53" s="990" t="s">
        <v>993</v>
      </c>
      <c r="CD53" s="991">
        <v>0</v>
      </c>
      <c r="CE53" s="991">
        <v>0</v>
      </c>
      <c r="CF53" s="991">
        <v>0</v>
      </c>
      <c r="CG53" s="990" t="s">
        <v>993</v>
      </c>
      <c r="CH53" s="991">
        <v>0</v>
      </c>
      <c r="CI53" s="990" t="s">
        <v>993</v>
      </c>
      <c r="CJ53" s="991">
        <v>0</v>
      </c>
      <c r="CK53" s="990" t="s">
        <v>993</v>
      </c>
      <c r="CL53" s="991">
        <v>0</v>
      </c>
      <c r="CM53" s="991">
        <v>0</v>
      </c>
      <c r="CN53" s="991">
        <v>0</v>
      </c>
      <c r="CO53" s="991">
        <v>13</v>
      </c>
      <c r="CP53" s="991">
        <v>0.6</v>
      </c>
      <c r="CQ53" s="991">
        <v>2</v>
      </c>
      <c r="CR53" s="991">
        <v>0</v>
      </c>
      <c r="CS53" s="991">
        <v>0</v>
      </c>
      <c r="CT53" s="991">
        <v>0.8</v>
      </c>
      <c r="CU53" s="991">
        <v>0</v>
      </c>
      <c r="CV53" s="991">
        <v>0</v>
      </c>
      <c r="CW53" s="991">
        <v>1</v>
      </c>
      <c r="CX53" s="991">
        <v>0</v>
      </c>
      <c r="CY53" s="991">
        <v>0</v>
      </c>
      <c r="CZ53" s="991">
        <v>0</v>
      </c>
      <c r="DA53" s="991">
        <v>0</v>
      </c>
      <c r="DB53" s="991">
        <v>0</v>
      </c>
      <c r="DC53" s="991">
        <v>0</v>
      </c>
      <c r="DD53" s="991">
        <v>0</v>
      </c>
      <c r="DE53" s="991">
        <v>0</v>
      </c>
      <c r="DF53" s="991">
        <v>0</v>
      </c>
      <c r="DG53" s="991">
        <v>0</v>
      </c>
      <c r="DH53" s="991">
        <v>0</v>
      </c>
      <c r="DI53" s="991">
        <v>0</v>
      </c>
      <c r="DJ53" s="991">
        <v>0</v>
      </c>
      <c r="DK53" s="992" t="b">
        <v>0</v>
      </c>
      <c r="DL53" s="990" t="s">
        <v>270</v>
      </c>
      <c r="DM53" s="990" t="s">
        <v>993</v>
      </c>
      <c r="DN53" s="990" t="s">
        <v>993</v>
      </c>
      <c r="DO53" s="990" t="s">
        <v>993</v>
      </c>
      <c r="DP53" s="991">
        <v>60</v>
      </c>
      <c r="DQ53" s="991">
        <v>60</v>
      </c>
      <c r="DR53" s="991">
        <v>0</v>
      </c>
      <c r="DS53" s="991">
        <v>0</v>
      </c>
      <c r="DT53" s="991">
        <v>9994</v>
      </c>
      <c r="DU53" s="991">
        <v>63</v>
      </c>
      <c r="DV53" s="991">
        <v>60</v>
      </c>
      <c r="DW53" s="991">
        <v>60</v>
      </c>
      <c r="DX53" s="991">
        <v>0</v>
      </c>
      <c r="DY53" s="991">
        <v>0</v>
      </c>
      <c r="DZ53" s="991">
        <v>0</v>
      </c>
      <c r="EA53" s="991">
        <v>0</v>
      </c>
      <c r="EB53" s="991">
        <v>0</v>
      </c>
      <c r="EC53" s="991">
        <v>0</v>
      </c>
      <c r="ED53" s="991">
        <v>63</v>
      </c>
      <c r="EE53" s="991">
        <v>4</v>
      </c>
      <c r="EF53" s="991">
        <v>4</v>
      </c>
      <c r="EG53" s="991">
        <v>4</v>
      </c>
      <c r="EH53" s="991">
        <v>1</v>
      </c>
      <c r="EI53" s="991">
        <v>2</v>
      </c>
      <c r="EJ53" s="991">
        <v>7</v>
      </c>
      <c r="EK53" s="991">
        <v>3</v>
      </c>
      <c r="EL53" s="991">
        <v>38</v>
      </c>
      <c r="EM53" s="991">
        <v>0</v>
      </c>
      <c r="EN53" s="991">
        <v>59</v>
      </c>
      <c r="EO53" s="991">
        <v>57</v>
      </c>
      <c r="EP53" s="991">
        <v>1</v>
      </c>
      <c r="EQ53" s="991">
        <v>1</v>
      </c>
      <c r="ER53" s="991">
        <v>0</v>
      </c>
      <c r="ES53" s="991">
        <v>0</v>
      </c>
      <c r="ET53" s="992" t="b">
        <v>0</v>
      </c>
      <c r="EU53" s="992" t="b">
        <v>0</v>
      </c>
      <c r="EV53" s="992" t="b">
        <v>0</v>
      </c>
      <c r="EW53" s="993">
        <v>0</v>
      </c>
      <c r="EX53" s="993">
        <v>0</v>
      </c>
      <c r="EY53" s="993">
        <v>0</v>
      </c>
      <c r="EZ53" s="993">
        <v>0</v>
      </c>
      <c r="FA53" s="993">
        <v>0</v>
      </c>
      <c r="FB53" s="993">
        <v>0</v>
      </c>
      <c r="FC53" s="992" t="b">
        <v>0</v>
      </c>
      <c r="FD53" s="992" t="b">
        <v>0</v>
      </c>
      <c r="FE53" s="992" t="b">
        <v>0</v>
      </c>
      <c r="FF53" s="993">
        <v>0</v>
      </c>
      <c r="FG53" s="993">
        <v>0</v>
      </c>
      <c r="FH53" s="993">
        <v>0</v>
      </c>
      <c r="FI53" s="993">
        <v>0</v>
      </c>
      <c r="FJ53" s="993">
        <v>0</v>
      </c>
      <c r="FK53" s="993">
        <v>0</v>
      </c>
      <c r="FL53" s="992" t="b">
        <v>0</v>
      </c>
      <c r="FM53" s="992" t="b">
        <v>0</v>
      </c>
      <c r="FN53" s="992" t="b">
        <v>0</v>
      </c>
      <c r="FO53" s="993">
        <v>0</v>
      </c>
      <c r="FP53" s="993">
        <v>0</v>
      </c>
      <c r="FQ53" s="993">
        <v>0</v>
      </c>
      <c r="FR53" s="993">
        <v>0</v>
      </c>
      <c r="FS53" s="993">
        <v>0</v>
      </c>
      <c r="FT53" s="993">
        <v>0</v>
      </c>
      <c r="FU53" s="990" t="s">
        <v>993</v>
      </c>
      <c r="FV53" s="993">
        <v>0</v>
      </c>
      <c r="FW53" s="991">
        <v>0</v>
      </c>
      <c r="FX53" s="991">
        <v>59</v>
      </c>
      <c r="FY53" s="991">
        <v>0</v>
      </c>
      <c r="FZ53" s="991">
        <v>0</v>
      </c>
      <c r="GA53" s="991">
        <v>0</v>
      </c>
      <c r="GB53" s="991">
        <v>0</v>
      </c>
      <c r="GC53" s="991">
        <v>0</v>
      </c>
      <c r="GD53" s="991">
        <v>0</v>
      </c>
      <c r="GE53" s="991">
        <v>0</v>
      </c>
      <c r="GF53" s="991">
        <v>0</v>
      </c>
      <c r="GG53" s="991">
        <v>0</v>
      </c>
      <c r="GH53" s="991">
        <v>0</v>
      </c>
      <c r="GI53" s="991">
        <v>0</v>
      </c>
      <c r="GJ53" s="991">
        <v>0</v>
      </c>
      <c r="GK53" s="991">
        <v>0</v>
      </c>
      <c r="GL53" s="991">
        <v>0</v>
      </c>
      <c r="GM53" s="991">
        <v>0</v>
      </c>
      <c r="GN53" s="991">
        <v>0</v>
      </c>
      <c r="GO53" s="992" t="b">
        <v>0</v>
      </c>
      <c r="GP53" s="990" t="s">
        <v>993</v>
      </c>
      <c r="GQ53" s="990" t="s">
        <v>993</v>
      </c>
      <c r="GR53" s="990" t="s">
        <v>993</v>
      </c>
      <c r="GS53" s="990" t="s">
        <v>993</v>
      </c>
      <c r="GT53" s="992"/>
      <c r="GU53" s="986"/>
    </row>
    <row r="54" spans="1:203" hidden="1">
      <c r="A54" s="985"/>
      <c r="B54" s="1315" t="s">
        <v>283</v>
      </c>
      <c r="C54" s="1315"/>
      <c r="D54" s="990" t="s">
        <v>1056</v>
      </c>
      <c r="E54" s="990" t="s">
        <v>1057</v>
      </c>
      <c r="F54" s="990" t="s">
        <v>437</v>
      </c>
      <c r="G54" s="990" t="s">
        <v>986</v>
      </c>
      <c r="H54" s="990" t="s">
        <v>987</v>
      </c>
      <c r="I54" s="990" t="s">
        <v>988</v>
      </c>
      <c r="J54" s="990" t="s">
        <v>1049</v>
      </c>
      <c r="K54" s="990" t="s">
        <v>1050</v>
      </c>
      <c r="L54" s="991">
        <v>1</v>
      </c>
      <c r="M54" s="990" t="s">
        <v>1057</v>
      </c>
      <c r="N54" s="990" t="s">
        <v>1009</v>
      </c>
      <c r="O54" s="990" t="s">
        <v>286</v>
      </c>
      <c r="P54" s="990" t="s">
        <v>1058</v>
      </c>
      <c r="Q54" s="990" t="s">
        <v>293</v>
      </c>
      <c r="R54" s="990" t="s">
        <v>270</v>
      </c>
      <c r="S54" s="992" t="b">
        <v>1</v>
      </c>
      <c r="T54" s="991">
        <v>1</v>
      </c>
      <c r="U54" s="992" t="b">
        <v>0</v>
      </c>
      <c r="V54" s="991">
        <v>0</v>
      </c>
      <c r="W54" s="992" t="b">
        <v>0</v>
      </c>
      <c r="X54" s="992" t="b">
        <v>1</v>
      </c>
      <c r="Y54" s="990" t="s">
        <v>270</v>
      </c>
      <c r="Z54" s="990" t="b">
        <f t="shared" si="4"/>
        <v>1</v>
      </c>
      <c r="AA54" s="990" t="s">
        <v>993</v>
      </c>
      <c r="AB54" s="992" t="b">
        <v>0</v>
      </c>
      <c r="AC54" s="990" t="s">
        <v>993</v>
      </c>
      <c r="AD54" s="990" t="s">
        <v>993</v>
      </c>
      <c r="AE54" s="990" t="s">
        <v>993</v>
      </c>
      <c r="AF54" s="1077">
        <f t="shared" si="5"/>
        <v>15</v>
      </c>
      <c r="AG54" s="1077">
        <f t="shared" si="5"/>
        <v>15</v>
      </c>
      <c r="AH54" s="1077">
        <f t="shared" si="5"/>
        <v>8</v>
      </c>
      <c r="AI54" s="1077">
        <f t="shared" si="5"/>
        <v>15</v>
      </c>
      <c r="AJ54" s="183">
        <f t="shared" si="1"/>
        <v>0</v>
      </c>
      <c r="AK54" s="991">
        <v>15</v>
      </c>
      <c r="AL54" s="991">
        <v>15</v>
      </c>
      <c r="AM54" s="991">
        <v>8</v>
      </c>
      <c r="AN54" s="991">
        <v>15</v>
      </c>
      <c r="AO54" s="991">
        <v>0</v>
      </c>
      <c r="AP54" s="991">
        <v>0</v>
      </c>
      <c r="AQ54" s="991">
        <v>0</v>
      </c>
      <c r="AR54" s="991">
        <v>0</v>
      </c>
      <c r="AS54" s="991">
        <v>0</v>
      </c>
      <c r="AT54" s="991">
        <v>0</v>
      </c>
      <c r="AU54" s="991">
        <v>0</v>
      </c>
      <c r="AV54" s="991">
        <v>0</v>
      </c>
      <c r="AW54" s="991">
        <v>0</v>
      </c>
      <c r="AX54" s="991">
        <v>0</v>
      </c>
      <c r="AY54" s="991">
        <v>0</v>
      </c>
      <c r="AZ54" s="991">
        <v>0</v>
      </c>
      <c r="BA54" s="991">
        <v>0</v>
      </c>
      <c r="BB54" s="991">
        <v>0</v>
      </c>
      <c r="BC54" s="991">
        <v>0</v>
      </c>
      <c r="BD54" s="991">
        <v>0</v>
      </c>
      <c r="BE54" s="992" t="b">
        <v>0</v>
      </c>
      <c r="BF54" s="992"/>
      <c r="BG54" s="990" t="s">
        <v>270</v>
      </c>
      <c r="BH54" s="991">
        <v>15</v>
      </c>
      <c r="BI54" s="990" t="s">
        <v>993</v>
      </c>
      <c r="BJ54" s="991">
        <v>0</v>
      </c>
      <c r="BK54" s="990" t="s">
        <v>993</v>
      </c>
      <c r="BL54" s="991">
        <v>0</v>
      </c>
      <c r="BM54" s="991">
        <v>0</v>
      </c>
      <c r="BN54" s="991">
        <v>0</v>
      </c>
      <c r="BO54" s="990" t="s">
        <v>993</v>
      </c>
      <c r="BP54" s="990" t="s">
        <v>993</v>
      </c>
      <c r="BQ54" s="990" t="s">
        <v>993</v>
      </c>
      <c r="BR54" s="991">
        <v>0</v>
      </c>
      <c r="BS54" s="990" t="s">
        <v>993</v>
      </c>
      <c r="BT54" s="991">
        <v>0</v>
      </c>
      <c r="BU54" s="990" t="s">
        <v>993</v>
      </c>
      <c r="BV54" s="991">
        <v>0</v>
      </c>
      <c r="BW54" s="991">
        <v>0</v>
      </c>
      <c r="BX54" s="991">
        <v>0</v>
      </c>
      <c r="BY54" s="990" t="s">
        <v>993</v>
      </c>
      <c r="BZ54" s="991">
        <v>0</v>
      </c>
      <c r="CA54" s="990" t="s">
        <v>993</v>
      </c>
      <c r="CB54" s="991">
        <v>0</v>
      </c>
      <c r="CC54" s="990" t="s">
        <v>993</v>
      </c>
      <c r="CD54" s="991">
        <v>0</v>
      </c>
      <c r="CE54" s="991">
        <v>0</v>
      </c>
      <c r="CF54" s="991">
        <v>0</v>
      </c>
      <c r="CG54" s="990" t="s">
        <v>993</v>
      </c>
      <c r="CH54" s="991">
        <v>0</v>
      </c>
      <c r="CI54" s="990" t="s">
        <v>993</v>
      </c>
      <c r="CJ54" s="991">
        <v>0</v>
      </c>
      <c r="CK54" s="990" t="s">
        <v>993</v>
      </c>
      <c r="CL54" s="991">
        <v>0</v>
      </c>
      <c r="CM54" s="991">
        <v>0</v>
      </c>
      <c r="CN54" s="991">
        <v>0</v>
      </c>
      <c r="CO54" s="991">
        <v>14</v>
      </c>
      <c r="CP54" s="991">
        <v>0</v>
      </c>
      <c r="CQ54" s="991">
        <v>1</v>
      </c>
      <c r="CR54" s="991">
        <v>0</v>
      </c>
      <c r="CS54" s="991">
        <v>1</v>
      </c>
      <c r="CT54" s="991">
        <v>0</v>
      </c>
      <c r="CU54" s="991">
        <v>0</v>
      </c>
      <c r="CV54" s="991">
        <v>0</v>
      </c>
      <c r="CW54" s="991">
        <v>2</v>
      </c>
      <c r="CX54" s="991">
        <v>0</v>
      </c>
      <c r="CY54" s="991">
        <v>2</v>
      </c>
      <c r="CZ54" s="991">
        <v>0</v>
      </c>
      <c r="DA54" s="991">
        <v>0</v>
      </c>
      <c r="DB54" s="991">
        <v>0</v>
      </c>
      <c r="DC54" s="991">
        <v>0</v>
      </c>
      <c r="DD54" s="991">
        <v>0</v>
      </c>
      <c r="DE54" s="991">
        <v>0</v>
      </c>
      <c r="DF54" s="991">
        <v>0</v>
      </c>
      <c r="DG54" s="991">
        <v>0</v>
      </c>
      <c r="DH54" s="991">
        <v>0</v>
      </c>
      <c r="DI54" s="991">
        <v>0</v>
      </c>
      <c r="DJ54" s="991">
        <v>0</v>
      </c>
      <c r="DK54" s="992" t="b">
        <v>0</v>
      </c>
      <c r="DL54" s="990" t="s">
        <v>270</v>
      </c>
      <c r="DM54" s="990" t="s">
        <v>993</v>
      </c>
      <c r="DN54" s="990" t="s">
        <v>993</v>
      </c>
      <c r="DO54" s="990" t="s">
        <v>993</v>
      </c>
      <c r="DP54" s="991">
        <v>712</v>
      </c>
      <c r="DQ54" s="991">
        <v>235</v>
      </c>
      <c r="DR54" s="991">
        <v>142</v>
      </c>
      <c r="DS54" s="991">
        <v>335</v>
      </c>
      <c r="DT54" s="991">
        <v>4814</v>
      </c>
      <c r="DU54" s="991">
        <v>728</v>
      </c>
      <c r="DV54" s="991">
        <v>712</v>
      </c>
      <c r="DW54" s="991">
        <v>173</v>
      </c>
      <c r="DX54" s="991">
        <v>446</v>
      </c>
      <c r="DY54" s="991">
        <v>10</v>
      </c>
      <c r="DZ54" s="991">
        <v>82</v>
      </c>
      <c r="EA54" s="991">
        <v>1</v>
      </c>
      <c r="EB54" s="991">
        <v>0</v>
      </c>
      <c r="EC54" s="991">
        <v>0</v>
      </c>
      <c r="ED54" s="991">
        <v>728</v>
      </c>
      <c r="EE54" s="991">
        <v>603</v>
      </c>
      <c r="EF54" s="991">
        <v>77</v>
      </c>
      <c r="EG54" s="991">
        <v>17</v>
      </c>
      <c r="EH54" s="991">
        <v>1</v>
      </c>
      <c r="EI54" s="991">
        <v>0</v>
      </c>
      <c r="EJ54" s="991">
        <v>0</v>
      </c>
      <c r="EK54" s="991">
        <v>2</v>
      </c>
      <c r="EL54" s="991">
        <v>28</v>
      </c>
      <c r="EM54" s="991">
        <v>0</v>
      </c>
      <c r="EN54" s="991">
        <v>125</v>
      </c>
      <c r="EO54" s="991">
        <v>121</v>
      </c>
      <c r="EP54" s="991">
        <v>1</v>
      </c>
      <c r="EQ54" s="991">
        <v>3</v>
      </c>
      <c r="ER54" s="991">
        <v>0</v>
      </c>
      <c r="ES54" s="991">
        <v>0</v>
      </c>
      <c r="ET54" s="992" t="b">
        <v>0</v>
      </c>
      <c r="EU54" s="992" t="b">
        <v>0</v>
      </c>
      <c r="EV54" s="992" t="b">
        <v>0</v>
      </c>
      <c r="EW54" s="993">
        <v>0.71599999999999997</v>
      </c>
      <c r="EX54" s="993">
        <v>0.52200000000000002</v>
      </c>
      <c r="EY54" s="993">
        <v>0.38799999999999996</v>
      </c>
      <c r="EZ54" s="993">
        <v>0.33100000000000002</v>
      </c>
      <c r="FA54" s="993">
        <v>0.11199999999999999</v>
      </c>
      <c r="FB54" s="993">
        <v>0.52</v>
      </c>
      <c r="FC54" s="992" t="b">
        <v>0</v>
      </c>
      <c r="FD54" s="992" t="b">
        <v>0</v>
      </c>
      <c r="FE54" s="992" t="b">
        <v>0</v>
      </c>
      <c r="FF54" s="993">
        <v>0</v>
      </c>
      <c r="FG54" s="993">
        <v>0</v>
      </c>
      <c r="FH54" s="993">
        <v>0</v>
      </c>
      <c r="FI54" s="993">
        <v>0</v>
      </c>
      <c r="FJ54" s="993">
        <v>0</v>
      </c>
      <c r="FK54" s="993">
        <v>0</v>
      </c>
      <c r="FL54" s="992" t="b">
        <v>0</v>
      </c>
      <c r="FM54" s="992" t="b">
        <v>0</v>
      </c>
      <c r="FN54" s="992" t="b">
        <v>0</v>
      </c>
      <c r="FO54" s="993">
        <v>0</v>
      </c>
      <c r="FP54" s="993">
        <v>0</v>
      </c>
      <c r="FQ54" s="993">
        <v>0</v>
      </c>
      <c r="FR54" s="993">
        <v>0</v>
      </c>
      <c r="FS54" s="993">
        <v>0</v>
      </c>
      <c r="FT54" s="993">
        <v>0</v>
      </c>
      <c r="FU54" s="990" t="s">
        <v>993</v>
      </c>
      <c r="FV54" s="993">
        <v>0</v>
      </c>
      <c r="FW54" s="991">
        <v>0</v>
      </c>
      <c r="FX54" s="991">
        <v>125</v>
      </c>
      <c r="FY54" s="991">
        <v>0</v>
      </c>
      <c r="FZ54" s="991">
        <v>0</v>
      </c>
      <c r="GA54" s="991">
        <v>0</v>
      </c>
      <c r="GB54" s="991">
        <v>0</v>
      </c>
      <c r="GC54" s="991">
        <v>0</v>
      </c>
      <c r="GD54" s="991">
        <v>0</v>
      </c>
      <c r="GE54" s="991">
        <v>0</v>
      </c>
      <c r="GF54" s="991">
        <v>0</v>
      </c>
      <c r="GG54" s="991">
        <v>0</v>
      </c>
      <c r="GH54" s="991">
        <v>0</v>
      </c>
      <c r="GI54" s="991">
        <v>0</v>
      </c>
      <c r="GJ54" s="991">
        <v>0</v>
      </c>
      <c r="GK54" s="991">
        <v>0</v>
      </c>
      <c r="GL54" s="991">
        <v>0</v>
      </c>
      <c r="GM54" s="991">
        <v>0</v>
      </c>
      <c r="GN54" s="991">
        <v>0</v>
      </c>
      <c r="GO54" s="992" t="b">
        <v>0</v>
      </c>
      <c r="GP54" s="990" t="s">
        <v>993</v>
      </c>
      <c r="GQ54" s="990" t="s">
        <v>993</v>
      </c>
      <c r="GR54" s="990" t="s">
        <v>993</v>
      </c>
      <c r="GS54" s="990" t="s">
        <v>993</v>
      </c>
      <c r="GT54" s="992"/>
      <c r="GU54" s="986"/>
    </row>
    <row r="55" spans="1:203" hidden="1">
      <c r="A55" s="985"/>
      <c r="B55" s="1315" t="s">
        <v>283</v>
      </c>
      <c r="C55" s="1315"/>
      <c r="D55" s="990" t="s">
        <v>1056</v>
      </c>
      <c r="E55" s="990" t="s">
        <v>1057</v>
      </c>
      <c r="F55" s="990" t="s">
        <v>437</v>
      </c>
      <c r="G55" s="990" t="s">
        <v>986</v>
      </c>
      <c r="H55" s="990" t="s">
        <v>987</v>
      </c>
      <c r="I55" s="990" t="s">
        <v>988</v>
      </c>
      <c r="J55" s="990" t="s">
        <v>1049</v>
      </c>
      <c r="K55" s="990" t="s">
        <v>1050</v>
      </c>
      <c r="L55" s="991">
        <v>2</v>
      </c>
      <c r="M55" s="990" t="s">
        <v>1057</v>
      </c>
      <c r="N55" s="990" t="s">
        <v>1019</v>
      </c>
      <c r="O55" s="990" t="s">
        <v>333</v>
      </c>
      <c r="P55" s="990" t="s">
        <v>1058</v>
      </c>
      <c r="Q55" s="990" t="s">
        <v>293</v>
      </c>
      <c r="R55" s="990" t="s">
        <v>290</v>
      </c>
      <c r="S55" s="992" t="b">
        <v>0</v>
      </c>
      <c r="T55" s="991">
        <v>0</v>
      </c>
      <c r="U55" s="992" t="b">
        <v>0</v>
      </c>
      <c r="V55" s="991">
        <v>0</v>
      </c>
      <c r="W55" s="992" t="b">
        <v>1</v>
      </c>
      <c r="X55" s="992" t="b">
        <v>1</v>
      </c>
      <c r="Y55" s="990" t="s">
        <v>290</v>
      </c>
      <c r="Z55" s="990" t="b">
        <f t="shared" si="4"/>
        <v>1</v>
      </c>
      <c r="AA55" s="990" t="s">
        <v>993</v>
      </c>
      <c r="AB55" s="992" t="b">
        <v>0</v>
      </c>
      <c r="AC55" s="990" t="s">
        <v>993</v>
      </c>
      <c r="AD55" s="990" t="s">
        <v>993</v>
      </c>
      <c r="AE55" s="990" t="s">
        <v>993</v>
      </c>
      <c r="AF55" s="1077">
        <f t="shared" si="5"/>
        <v>45</v>
      </c>
      <c r="AG55" s="1077">
        <f t="shared" si="5"/>
        <v>45</v>
      </c>
      <c r="AH55" s="1077">
        <f t="shared" si="5"/>
        <v>19</v>
      </c>
      <c r="AI55" s="1077">
        <f t="shared" si="5"/>
        <v>45</v>
      </c>
      <c r="AJ55" s="183">
        <f t="shared" si="1"/>
        <v>0</v>
      </c>
      <c r="AK55" s="991">
        <v>45</v>
      </c>
      <c r="AL55" s="991">
        <v>45</v>
      </c>
      <c r="AM55" s="991">
        <v>19</v>
      </c>
      <c r="AN55" s="991">
        <v>45</v>
      </c>
      <c r="AO55" s="991">
        <v>0</v>
      </c>
      <c r="AP55" s="991">
        <v>0</v>
      </c>
      <c r="AQ55" s="991">
        <v>0</v>
      </c>
      <c r="AR55" s="991">
        <v>0</v>
      </c>
      <c r="AS55" s="991">
        <v>0</v>
      </c>
      <c r="AT55" s="991">
        <v>0</v>
      </c>
      <c r="AU55" s="991">
        <v>0</v>
      </c>
      <c r="AV55" s="991">
        <v>0</v>
      </c>
      <c r="AW55" s="991">
        <v>0</v>
      </c>
      <c r="AX55" s="991">
        <v>0</v>
      </c>
      <c r="AY55" s="991">
        <v>0</v>
      </c>
      <c r="AZ55" s="991">
        <v>0</v>
      </c>
      <c r="BA55" s="991">
        <v>0</v>
      </c>
      <c r="BB55" s="991">
        <v>0</v>
      </c>
      <c r="BC55" s="991">
        <v>0</v>
      </c>
      <c r="BD55" s="991">
        <v>0</v>
      </c>
      <c r="BE55" s="992" t="b">
        <v>0</v>
      </c>
      <c r="BF55" s="992"/>
      <c r="BG55" s="990" t="s">
        <v>1331</v>
      </c>
      <c r="BH55" s="991">
        <v>45</v>
      </c>
      <c r="BI55" s="990" t="s">
        <v>993</v>
      </c>
      <c r="BJ55" s="991">
        <v>0</v>
      </c>
      <c r="BK55" s="990" t="s">
        <v>993</v>
      </c>
      <c r="BL55" s="991">
        <v>0</v>
      </c>
      <c r="BM55" s="991">
        <v>0</v>
      </c>
      <c r="BN55" s="991">
        <v>0</v>
      </c>
      <c r="BO55" s="990" t="s">
        <v>993</v>
      </c>
      <c r="BP55" s="990" t="s">
        <v>993</v>
      </c>
      <c r="BQ55" s="990" t="s">
        <v>993</v>
      </c>
      <c r="BR55" s="991">
        <v>0</v>
      </c>
      <c r="BS55" s="990" t="s">
        <v>993</v>
      </c>
      <c r="BT55" s="991">
        <v>0</v>
      </c>
      <c r="BU55" s="990" t="s">
        <v>993</v>
      </c>
      <c r="BV55" s="991">
        <v>0</v>
      </c>
      <c r="BW55" s="991">
        <v>0</v>
      </c>
      <c r="BX55" s="991">
        <v>0</v>
      </c>
      <c r="BY55" s="990" t="s">
        <v>993</v>
      </c>
      <c r="BZ55" s="991">
        <v>0</v>
      </c>
      <c r="CA55" s="990" t="s">
        <v>993</v>
      </c>
      <c r="CB55" s="991">
        <v>0</v>
      </c>
      <c r="CC55" s="990" t="s">
        <v>993</v>
      </c>
      <c r="CD55" s="991">
        <v>0</v>
      </c>
      <c r="CE55" s="991">
        <v>0</v>
      </c>
      <c r="CF55" s="991">
        <v>0</v>
      </c>
      <c r="CG55" s="990" t="s">
        <v>993</v>
      </c>
      <c r="CH55" s="991">
        <v>0</v>
      </c>
      <c r="CI55" s="990" t="s">
        <v>993</v>
      </c>
      <c r="CJ55" s="991">
        <v>0</v>
      </c>
      <c r="CK55" s="990" t="s">
        <v>993</v>
      </c>
      <c r="CL55" s="991">
        <v>0</v>
      </c>
      <c r="CM55" s="991">
        <v>0</v>
      </c>
      <c r="CN55" s="991">
        <v>0</v>
      </c>
      <c r="CO55" s="991">
        <v>15</v>
      </c>
      <c r="CP55" s="991">
        <v>0.8</v>
      </c>
      <c r="CQ55" s="991">
        <v>2</v>
      </c>
      <c r="CR55" s="991">
        <v>0</v>
      </c>
      <c r="CS55" s="991">
        <v>10</v>
      </c>
      <c r="CT55" s="991">
        <v>0.6</v>
      </c>
      <c r="CU55" s="991">
        <v>0</v>
      </c>
      <c r="CV55" s="991">
        <v>0</v>
      </c>
      <c r="CW55" s="991">
        <v>5</v>
      </c>
      <c r="CX55" s="991">
        <v>0</v>
      </c>
      <c r="CY55" s="991">
        <v>3</v>
      </c>
      <c r="CZ55" s="991">
        <v>0.7</v>
      </c>
      <c r="DA55" s="991">
        <v>2</v>
      </c>
      <c r="DB55" s="991">
        <v>0</v>
      </c>
      <c r="DC55" s="991">
        <v>0</v>
      </c>
      <c r="DD55" s="991">
        <v>0</v>
      </c>
      <c r="DE55" s="991">
        <v>0</v>
      </c>
      <c r="DF55" s="991">
        <v>0</v>
      </c>
      <c r="DG55" s="991">
        <v>0</v>
      </c>
      <c r="DH55" s="991">
        <v>0</v>
      </c>
      <c r="DI55" s="991">
        <v>0</v>
      </c>
      <c r="DJ55" s="991">
        <v>0</v>
      </c>
      <c r="DK55" s="992" t="b">
        <v>0</v>
      </c>
      <c r="DL55" s="990" t="s">
        <v>270</v>
      </c>
      <c r="DM55" s="990" t="s">
        <v>993</v>
      </c>
      <c r="DN55" s="990" t="s">
        <v>993</v>
      </c>
      <c r="DO55" s="990" t="s">
        <v>993</v>
      </c>
      <c r="DP55" s="991">
        <v>867</v>
      </c>
      <c r="DQ55" s="991">
        <v>711</v>
      </c>
      <c r="DR55" s="991">
        <v>115</v>
      </c>
      <c r="DS55" s="991">
        <v>41</v>
      </c>
      <c r="DT55" s="991">
        <v>13808</v>
      </c>
      <c r="DU55" s="991">
        <v>877</v>
      </c>
      <c r="DV55" s="991">
        <v>867</v>
      </c>
      <c r="DW55" s="991">
        <v>338</v>
      </c>
      <c r="DX55" s="991">
        <v>478</v>
      </c>
      <c r="DY55" s="991">
        <v>33</v>
      </c>
      <c r="DZ55" s="991">
        <v>18</v>
      </c>
      <c r="EA55" s="991">
        <v>0</v>
      </c>
      <c r="EB55" s="991">
        <v>0</v>
      </c>
      <c r="EC55" s="991">
        <v>0</v>
      </c>
      <c r="ED55" s="991">
        <v>877</v>
      </c>
      <c r="EE55" s="991">
        <v>97</v>
      </c>
      <c r="EF55" s="991">
        <v>677</v>
      </c>
      <c r="EG55" s="991">
        <v>18</v>
      </c>
      <c r="EH55" s="991">
        <v>13</v>
      </c>
      <c r="EI55" s="991">
        <v>16</v>
      </c>
      <c r="EJ55" s="991">
        <v>7</v>
      </c>
      <c r="EK55" s="991">
        <v>37</v>
      </c>
      <c r="EL55" s="991">
        <v>12</v>
      </c>
      <c r="EM55" s="991">
        <v>0</v>
      </c>
      <c r="EN55" s="991">
        <v>780</v>
      </c>
      <c r="EO55" s="991">
        <v>709</v>
      </c>
      <c r="EP55" s="991">
        <v>32</v>
      </c>
      <c r="EQ55" s="991">
        <v>39</v>
      </c>
      <c r="ER55" s="991">
        <v>0</v>
      </c>
      <c r="ES55" s="991">
        <v>0</v>
      </c>
      <c r="ET55" s="992" t="b">
        <v>0</v>
      </c>
      <c r="EU55" s="992" t="b">
        <v>0</v>
      </c>
      <c r="EV55" s="992" t="b">
        <v>0</v>
      </c>
      <c r="EW55" s="993">
        <v>0</v>
      </c>
      <c r="EX55" s="993">
        <v>0</v>
      </c>
      <c r="EY55" s="993">
        <v>0</v>
      </c>
      <c r="EZ55" s="993">
        <v>0</v>
      </c>
      <c r="FA55" s="993">
        <v>0</v>
      </c>
      <c r="FB55" s="993">
        <v>0</v>
      </c>
      <c r="FC55" s="992" t="b">
        <v>0</v>
      </c>
      <c r="FD55" s="992" t="b">
        <v>0</v>
      </c>
      <c r="FE55" s="992" t="b">
        <v>0</v>
      </c>
      <c r="FF55" s="993">
        <v>0.18899999999999997</v>
      </c>
      <c r="FG55" s="993">
        <v>7.9000000000000001E-2</v>
      </c>
      <c r="FH55" s="993">
        <v>3.0000000000000001E-3</v>
      </c>
      <c r="FI55" s="993">
        <v>2.5000000000000001E-2</v>
      </c>
      <c r="FJ55" s="993">
        <v>2.2000000000000002E-2</v>
      </c>
      <c r="FK55" s="993">
        <v>0.20899999999999999</v>
      </c>
      <c r="FL55" s="992" t="b">
        <v>0</v>
      </c>
      <c r="FM55" s="992" t="b">
        <v>0</v>
      </c>
      <c r="FN55" s="992" t="b">
        <v>0</v>
      </c>
      <c r="FO55" s="993">
        <v>0</v>
      </c>
      <c r="FP55" s="993">
        <v>0</v>
      </c>
      <c r="FQ55" s="993">
        <v>0</v>
      </c>
      <c r="FR55" s="993">
        <v>0</v>
      </c>
      <c r="FS55" s="993">
        <v>0</v>
      </c>
      <c r="FT55" s="993">
        <v>0</v>
      </c>
      <c r="FU55" s="990" t="s">
        <v>993</v>
      </c>
      <c r="FV55" s="993">
        <v>0</v>
      </c>
      <c r="FW55" s="991">
        <v>0</v>
      </c>
      <c r="FX55" s="991">
        <v>780</v>
      </c>
      <c r="FY55" s="991">
        <v>0</v>
      </c>
      <c r="FZ55" s="991">
        <v>0</v>
      </c>
      <c r="GA55" s="991">
        <v>0</v>
      </c>
      <c r="GB55" s="991">
        <v>0</v>
      </c>
      <c r="GC55" s="991">
        <v>0</v>
      </c>
      <c r="GD55" s="991">
        <v>0</v>
      </c>
      <c r="GE55" s="991">
        <v>0</v>
      </c>
      <c r="GF55" s="991">
        <v>0</v>
      </c>
      <c r="GG55" s="991">
        <v>0</v>
      </c>
      <c r="GH55" s="991">
        <v>0</v>
      </c>
      <c r="GI55" s="991">
        <v>0</v>
      </c>
      <c r="GJ55" s="991">
        <v>0</v>
      </c>
      <c r="GK55" s="991">
        <v>0</v>
      </c>
      <c r="GL55" s="991">
        <v>0</v>
      </c>
      <c r="GM55" s="991">
        <v>0</v>
      </c>
      <c r="GN55" s="991">
        <v>0</v>
      </c>
      <c r="GO55" s="992" t="b">
        <v>0</v>
      </c>
      <c r="GP55" s="990" t="s">
        <v>993</v>
      </c>
      <c r="GQ55" s="990" t="s">
        <v>993</v>
      </c>
      <c r="GR55" s="990" t="s">
        <v>993</v>
      </c>
      <c r="GS55" s="990" t="s">
        <v>993</v>
      </c>
      <c r="GT55" s="992"/>
      <c r="GU55" s="986"/>
    </row>
    <row r="56" spans="1:203" hidden="1">
      <c r="A56" s="985"/>
      <c r="B56" s="1315" t="s">
        <v>283</v>
      </c>
      <c r="C56" s="1315"/>
      <c r="D56" s="990" t="s">
        <v>1056</v>
      </c>
      <c r="E56" s="990" t="s">
        <v>1057</v>
      </c>
      <c r="F56" s="990" t="s">
        <v>437</v>
      </c>
      <c r="G56" s="990" t="s">
        <v>986</v>
      </c>
      <c r="H56" s="990" t="s">
        <v>987</v>
      </c>
      <c r="I56" s="990" t="s">
        <v>988</v>
      </c>
      <c r="J56" s="990" t="s">
        <v>1049</v>
      </c>
      <c r="K56" s="990" t="s">
        <v>1050</v>
      </c>
      <c r="L56" s="991">
        <v>3</v>
      </c>
      <c r="M56" s="990" t="s">
        <v>1057</v>
      </c>
      <c r="N56" s="990" t="s">
        <v>1012</v>
      </c>
      <c r="O56" s="990" t="s">
        <v>332</v>
      </c>
      <c r="P56" s="990" t="s">
        <v>1058</v>
      </c>
      <c r="Q56" s="990" t="s">
        <v>293</v>
      </c>
      <c r="R56" s="990" t="s">
        <v>290</v>
      </c>
      <c r="S56" s="992" t="b">
        <v>1</v>
      </c>
      <c r="T56" s="991">
        <v>7</v>
      </c>
      <c r="U56" s="992" t="b">
        <v>1</v>
      </c>
      <c r="V56" s="991">
        <v>4</v>
      </c>
      <c r="W56" s="992" t="b">
        <v>1</v>
      </c>
      <c r="X56" s="992" t="b">
        <v>1</v>
      </c>
      <c r="Y56" s="990" t="s">
        <v>290</v>
      </c>
      <c r="Z56" s="990" t="b">
        <f t="shared" si="4"/>
        <v>1</v>
      </c>
      <c r="AA56" s="990" t="s">
        <v>993</v>
      </c>
      <c r="AB56" s="992" t="b">
        <v>0</v>
      </c>
      <c r="AC56" s="990" t="s">
        <v>993</v>
      </c>
      <c r="AD56" s="990" t="s">
        <v>993</v>
      </c>
      <c r="AE56" s="990" t="s">
        <v>993</v>
      </c>
      <c r="AF56" s="1077">
        <f t="shared" si="5"/>
        <v>35</v>
      </c>
      <c r="AG56" s="1077">
        <f t="shared" si="5"/>
        <v>34</v>
      </c>
      <c r="AH56" s="1077">
        <f t="shared" si="5"/>
        <v>20</v>
      </c>
      <c r="AI56" s="1077">
        <f t="shared" si="5"/>
        <v>35</v>
      </c>
      <c r="AJ56" s="183">
        <f t="shared" si="1"/>
        <v>0</v>
      </c>
      <c r="AK56" s="991">
        <v>35</v>
      </c>
      <c r="AL56" s="991">
        <v>34</v>
      </c>
      <c r="AM56" s="991">
        <v>20</v>
      </c>
      <c r="AN56" s="991">
        <v>35</v>
      </c>
      <c r="AO56" s="991">
        <v>0</v>
      </c>
      <c r="AP56" s="991">
        <v>0</v>
      </c>
      <c r="AQ56" s="991">
        <v>0</v>
      </c>
      <c r="AR56" s="991">
        <v>0</v>
      </c>
      <c r="AS56" s="991">
        <v>0</v>
      </c>
      <c r="AT56" s="991">
        <v>0</v>
      </c>
      <c r="AU56" s="991">
        <v>0</v>
      </c>
      <c r="AV56" s="991">
        <v>0</v>
      </c>
      <c r="AW56" s="991">
        <v>0</v>
      </c>
      <c r="AX56" s="991">
        <v>0</v>
      </c>
      <c r="AY56" s="991">
        <v>0</v>
      </c>
      <c r="AZ56" s="991">
        <v>0</v>
      </c>
      <c r="BA56" s="991">
        <v>0</v>
      </c>
      <c r="BB56" s="991">
        <v>0</v>
      </c>
      <c r="BC56" s="991">
        <v>0</v>
      </c>
      <c r="BD56" s="991">
        <v>0</v>
      </c>
      <c r="BE56" s="992" t="b">
        <v>0</v>
      </c>
      <c r="BF56" s="992"/>
      <c r="BG56" s="990" t="s">
        <v>270</v>
      </c>
      <c r="BH56" s="991">
        <v>35</v>
      </c>
      <c r="BI56" s="990" t="s">
        <v>993</v>
      </c>
      <c r="BJ56" s="991">
        <v>0</v>
      </c>
      <c r="BK56" s="990" t="s">
        <v>993</v>
      </c>
      <c r="BL56" s="991">
        <v>0</v>
      </c>
      <c r="BM56" s="991">
        <v>0</v>
      </c>
      <c r="BN56" s="991">
        <v>0</v>
      </c>
      <c r="BO56" s="990" t="s">
        <v>993</v>
      </c>
      <c r="BP56" s="990" t="s">
        <v>993</v>
      </c>
      <c r="BQ56" s="990" t="s">
        <v>993</v>
      </c>
      <c r="BR56" s="991">
        <v>0</v>
      </c>
      <c r="BS56" s="990" t="s">
        <v>993</v>
      </c>
      <c r="BT56" s="991">
        <v>0</v>
      </c>
      <c r="BU56" s="990" t="s">
        <v>993</v>
      </c>
      <c r="BV56" s="991">
        <v>0</v>
      </c>
      <c r="BW56" s="991">
        <v>0</v>
      </c>
      <c r="BX56" s="991">
        <v>0</v>
      </c>
      <c r="BY56" s="990" t="s">
        <v>993</v>
      </c>
      <c r="BZ56" s="991">
        <v>0</v>
      </c>
      <c r="CA56" s="990" t="s">
        <v>993</v>
      </c>
      <c r="CB56" s="991">
        <v>0</v>
      </c>
      <c r="CC56" s="990" t="s">
        <v>993</v>
      </c>
      <c r="CD56" s="991">
        <v>0</v>
      </c>
      <c r="CE56" s="991">
        <v>0</v>
      </c>
      <c r="CF56" s="991">
        <v>0</v>
      </c>
      <c r="CG56" s="990" t="s">
        <v>993</v>
      </c>
      <c r="CH56" s="991">
        <v>0</v>
      </c>
      <c r="CI56" s="990" t="s">
        <v>993</v>
      </c>
      <c r="CJ56" s="991">
        <v>0</v>
      </c>
      <c r="CK56" s="990" t="s">
        <v>993</v>
      </c>
      <c r="CL56" s="991">
        <v>0</v>
      </c>
      <c r="CM56" s="991">
        <v>0</v>
      </c>
      <c r="CN56" s="991">
        <v>0</v>
      </c>
      <c r="CO56" s="991">
        <v>20</v>
      </c>
      <c r="CP56" s="991">
        <v>2</v>
      </c>
      <c r="CQ56" s="991">
        <v>0</v>
      </c>
      <c r="CR56" s="991">
        <v>0</v>
      </c>
      <c r="CS56" s="991">
        <v>1</v>
      </c>
      <c r="CT56" s="991">
        <v>1.4</v>
      </c>
      <c r="CU56" s="991">
        <v>0</v>
      </c>
      <c r="CV56" s="991">
        <v>0</v>
      </c>
      <c r="CW56" s="991">
        <v>3</v>
      </c>
      <c r="CX56" s="991">
        <v>0</v>
      </c>
      <c r="CY56" s="991">
        <v>3</v>
      </c>
      <c r="CZ56" s="991">
        <v>0</v>
      </c>
      <c r="DA56" s="991">
        <v>2</v>
      </c>
      <c r="DB56" s="991">
        <v>0</v>
      </c>
      <c r="DC56" s="991">
        <v>0</v>
      </c>
      <c r="DD56" s="991">
        <v>0</v>
      </c>
      <c r="DE56" s="991">
        <v>0</v>
      </c>
      <c r="DF56" s="991">
        <v>0</v>
      </c>
      <c r="DG56" s="991">
        <v>0</v>
      </c>
      <c r="DH56" s="991">
        <v>0</v>
      </c>
      <c r="DI56" s="991">
        <v>0</v>
      </c>
      <c r="DJ56" s="991">
        <v>0</v>
      </c>
      <c r="DK56" s="992" t="b">
        <v>0</v>
      </c>
      <c r="DL56" s="990" t="s">
        <v>270</v>
      </c>
      <c r="DM56" s="990" t="s">
        <v>993</v>
      </c>
      <c r="DN56" s="990" t="s">
        <v>993</v>
      </c>
      <c r="DO56" s="990" t="s">
        <v>993</v>
      </c>
      <c r="DP56" s="991">
        <v>621</v>
      </c>
      <c r="DQ56" s="991">
        <v>358</v>
      </c>
      <c r="DR56" s="991">
        <v>152</v>
      </c>
      <c r="DS56" s="991">
        <v>111</v>
      </c>
      <c r="DT56" s="991">
        <v>10873</v>
      </c>
      <c r="DU56" s="991">
        <v>625</v>
      </c>
      <c r="DV56" s="991">
        <v>621</v>
      </c>
      <c r="DW56" s="991">
        <v>155</v>
      </c>
      <c r="DX56" s="991">
        <v>414</v>
      </c>
      <c r="DY56" s="991">
        <v>16</v>
      </c>
      <c r="DZ56" s="991">
        <v>36</v>
      </c>
      <c r="EA56" s="991">
        <v>0</v>
      </c>
      <c r="EB56" s="991">
        <v>0</v>
      </c>
      <c r="EC56" s="991">
        <v>0</v>
      </c>
      <c r="ED56" s="991">
        <v>625</v>
      </c>
      <c r="EE56" s="991">
        <v>251</v>
      </c>
      <c r="EF56" s="991">
        <v>309</v>
      </c>
      <c r="EG56" s="991">
        <v>12</v>
      </c>
      <c r="EH56" s="991">
        <v>5</v>
      </c>
      <c r="EI56" s="991">
        <v>4</v>
      </c>
      <c r="EJ56" s="991">
        <v>2</v>
      </c>
      <c r="EK56" s="991">
        <v>13</v>
      </c>
      <c r="EL56" s="991">
        <v>29</v>
      </c>
      <c r="EM56" s="991">
        <v>0</v>
      </c>
      <c r="EN56" s="991">
        <v>374</v>
      </c>
      <c r="EO56" s="991">
        <v>346</v>
      </c>
      <c r="EP56" s="991">
        <v>15</v>
      </c>
      <c r="EQ56" s="991">
        <v>13</v>
      </c>
      <c r="ER56" s="991">
        <v>0</v>
      </c>
      <c r="ES56" s="991">
        <v>0</v>
      </c>
      <c r="ET56" s="992" t="b">
        <v>0</v>
      </c>
      <c r="EU56" s="992" t="b">
        <v>0</v>
      </c>
      <c r="EV56" s="992" t="b">
        <v>0</v>
      </c>
      <c r="EW56" s="993">
        <v>0.36099999999999999</v>
      </c>
      <c r="EX56" s="993">
        <v>0.192</v>
      </c>
      <c r="EY56" s="993">
        <v>0.106</v>
      </c>
      <c r="EZ56" s="993">
        <v>9.1999999999999998E-2</v>
      </c>
      <c r="FA56" s="993">
        <v>5.5E-2</v>
      </c>
      <c r="FB56" s="993">
        <v>0.17699999999999999</v>
      </c>
      <c r="FC56" s="992" t="b">
        <v>0</v>
      </c>
      <c r="FD56" s="992" t="b">
        <v>0</v>
      </c>
      <c r="FE56" s="992" t="b">
        <v>0</v>
      </c>
      <c r="FF56" s="993">
        <v>0</v>
      </c>
      <c r="FG56" s="993">
        <v>0</v>
      </c>
      <c r="FH56" s="993">
        <v>0</v>
      </c>
      <c r="FI56" s="993">
        <v>0</v>
      </c>
      <c r="FJ56" s="993">
        <v>0</v>
      </c>
      <c r="FK56" s="993">
        <v>0</v>
      </c>
      <c r="FL56" s="992" t="b">
        <v>0</v>
      </c>
      <c r="FM56" s="992" t="b">
        <v>0</v>
      </c>
      <c r="FN56" s="992" t="b">
        <v>0</v>
      </c>
      <c r="FO56" s="993">
        <v>0</v>
      </c>
      <c r="FP56" s="993">
        <v>0</v>
      </c>
      <c r="FQ56" s="993">
        <v>0</v>
      </c>
      <c r="FR56" s="993">
        <v>0</v>
      </c>
      <c r="FS56" s="993">
        <v>0</v>
      </c>
      <c r="FT56" s="993">
        <v>0</v>
      </c>
      <c r="FU56" s="990" t="s">
        <v>993</v>
      </c>
      <c r="FV56" s="993">
        <v>0</v>
      </c>
      <c r="FW56" s="991">
        <v>0</v>
      </c>
      <c r="FX56" s="991">
        <v>374</v>
      </c>
      <c r="FY56" s="991">
        <v>0</v>
      </c>
      <c r="FZ56" s="991">
        <v>0</v>
      </c>
      <c r="GA56" s="991">
        <v>0</v>
      </c>
      <c r="GB56" s="991">
        <v>0</v>
      </c>
      <c r="GC56" s="991">
        <v>0</v>
      </c>
      <c r="GD56" s="991">
        <v>0</v>
      </c>
      <c r="GE56" s="991">
        <v>0</v>
      </c>
      <c r="GF56" s="991">
        <v>0</v>
      </c>
      <c r="GG56" s="991">
        <v>0</v>
      </c>
      <c r="GH56" s="991">
        <v>0</v>
      </c>
      <c r="GI56" s="991">
        <v>0</v>
      </c>
      <c r="GJ56" s="991">
        <v>0</v>
      </c>
      <c r="GK56" s="991">
        <v>0</v>
      </c>
      <c r="GL56" s="991">
        <v>0</v>
      </c>
      <c r="GM56" s="991">
        <v>0</v>
      </c>
      <c r="GN56" s="991">
        <v>0</v>
      </c>
      <c r="GO56" s="992" t="b">
        <v>0</v>
      </c>
      <c r="GP56" s="990" t="s">
        <v>993</v>
      </c>
      <c r="GQ56" s="990" t="s">
        <v>993</v>
      </c>
      <c r="GR56" s="990" t="s">
        <v>993</v>
      </c>
      <c r="GS56" s="990" t="s">
        <v>993</v>
      </c>
      <c r="GT56" s="992"/>
      <c r="GU56" s="986"/>
    </row>
    <row r="57" spans="1:203" hidden="1">
      <c r="A57" s="985"/>
      <c r="B57" s="1315" t="s">
        <v>283</v>
      </c>
      <c r="C57" s="1315"/>
      <c r="D57" s="990" t="s">
        <v>1056</v>
      </c>
      <c r="E57" s="990" t="s">
        <v>1057</v>
      </c>
      <c r="F57" s="990" t="s">
        <v>437</v>
      </c>
      <c r="G57" s="990" t="s">
        <v>986</v>
      </c>
      <c r="H57" s="990" t="s">
        <v>987</v>
      </c>
      <c r="I57" s="990" t="s">
        <v>988</v>
      </c>
      <c r="J57" s="990" t="s">
        <v>1049</v>
      </c>
      <c r="K57" s="990" t="s">
        <v>1050</v>
      </c>
      <c r="L57" s="991">
        <v>5</v>
      </c>
      <c r="M57" s="990" t="s">
        <v>1057</v>
      </c>
      <c r="N57" s="990" t="s">
        <v>996</v>
      </c>
      <c r="O57" s="990" t="s">
        <v>356</v>
      </c>
      <c r="P57" s="990" t="s">
        <v>1058</v>
      </c>
      <c r="Q57" s="990" t="s">
        <v>293</v>
      </c>
      <c r="R57" s="990" t="s">
        <v>293</v>
      </c>
      <c r="S57" s="992" t="b">
        <v>0</v>
      </c>
      <c r="T57" s="991">
        <v>0</v>
      </c>
      <c r="U57" s="992" t="b">
        <v>0</v>
      </c>
      <c r="V57" s="991">
        <v>0</v>
      </c>
      <c r="W57" s="992" t="b">
        <v>1</v>
      </c>
      <c r="X57" s="992" t="b">
        <v>1</v>
      </c>
      <c r="Y57" s="990" t="s">
        <v>293</v>
      </c>
      <c r="Z57" s="990" t="b">
        <f t="shared" si="4"/>
        <v>1</v>
      </c>
      <c r="AA57" s="990" t="s">
        <v>993</v>
      </c>
      <c r="AB57" s="992" t="b">
        <v>0</v>
      </c>
      <c r="AC57" s="990" t="s">
        <v>993</v>
      </c>
      <c r="AD57" s="990" t="s">
        <v>993</v>
      </c>
      <c r="AE57" s="990" t="s">
        <v>993</v>
      </c>
      <c r="AF57" s="1077">
        <f t="shared" si="5"/>
        <v>42</v>
      </c>
      <c r="AG57" s="1077">
        <f t="shared" si="5"/>
        <v>42</v>
      </c>
      <c r="AH57" s="1077">
        <f t="shared" si="5"/>
        <v>19</v>
      </c>
      <c r="AI57" s="1077">
        <f t="shared" si="5"/>
        <v>42</v>
      </c>
      <c r="AJ57" s="183">
        <f t="shared" si="1"/>
        <v>0</v>
      </c>
      <c r="AK57" s="991">
        <v>42</v>
      </c>
      <c r="AL57" s="991">
        <v>42</v>
      </c>
      <c r="AM57" s="991">
        <v>19</v>
      </c>
      <c r="AN57" s="991">
        <v>42</v>
      </c>
      <c r="AO57" s="991">
        <v>0</v>
      </c>
      <c r="AP57" s="991">
        <v>0</v>
      </c>
      <c r="AQ57" s="991">
        <v>0</v>
      </c>
      <c r="AR57" s="991">
        <v>0</v>
      </c>
      <c r="AS57" s="991">
        <v>0</v>
      </c>
      <c r="AT57" s="991">
        <v>0</v>
      </c>
      <c r="AU57" s="991">
        <v>0</v>
      </c>
      <c r="AV57" s="991">
        <v>0</v>
      </c>
      <c r="AW57" s="991">
        <v>0</v>
      </c>
      <c r="AX57" s="991">
        <v>0</v>
      </c>
      <c r="AY57" s="991">
        <v>0</v>
      </c>
      <c r="AZ57" s="991">
        <v>0</v>
      </c>
      <c r="BA57" s="991">
        <v>0</v>
      </c>
      <c r="BB57" s="991">
        <v>0</v>
      </c>
      <c r="BC57" s="991">
        <v>0</v>
      </c>
      <c r="BD57" s="991">
        <v>0</v>
      </c>
      <c r="BE57" s="992" t="b">
        <v>0</v>
      </c>
      <c r="BF57" s="992"/>
      <c r="BG57" s="990" t="s">
        <v>1028</v>
      </c>
      <c r="BH57" s="991">
        <v>42</v>
      </c>
      <c r="BI57" s="990" t="s">
        <v>1330</v>
      </c>
      <c r="BJ57" s="991">
        <v>24</v>
      </c>
      <c r="BK57" s="990" t="s">
        <v>993</v>
      </c>
      <c r="BL57" s="991">
        <v>0</v>
      </c>
      <c r="BM57" s="991">
        <v>0</v>
      </c>
      <c r="BN57" s="991">
        <v>0</v>
      </c>
      <c r="BO57" s="990" t="s">
        <v>993</v>
      </c>
      <c r="BP57" s="990" t="s">
        <v>993</v>
      </c>
      <c r="BQ57" s="990" t="s">
        <v>993</v>
      </c>
      <c r="BR57" s="991">
        <v>0</v>
      </c>
      <c r="BS57" s="990" t="s">
        <v>993</v>
      </c>
      <c r="BT57" s="991">
        <v>0</v>
      </c>
      <c r="BU57" s="990" t="s">
        <v>993</v>
      </c>
      <c r="BV57" s="991">
        <v>0</v>
      </c>
      <c r="BW57" s="991">
        <v>0</v>
      </c>
      <c r="BX57" s="991">
        <v>0</v>
      </c>
      <c r="BY57" s="990" t="s">
        <v>993</v>
      </c>
      <c r="BZ57" s="991">
        <v>0</v>
      </c>
      <c r="CA57" s="990" t="s">
        <v>993</v>
      </c>
      <c r="CB57" s="991">
        <v>0</v>
      </c>
      <c r="CC57" s="990" t="s">
        <v>993</v>
      </c>
      <c r="CD57" s="991">
        <v>0</v>
      </c>
      <c r="CE57" s="991">
        <v>0</v>
      </c>
      <c r="CF57" s="991">
        <v>0</v>
      </c>
      <c r="CG57" s="990" t="s">
        <v>993</v>
      </c>
      <c r="CH57" s="991">
        <v>0</v>
      </c>
      <c r="CI57" s="990" t="s">
        <v>993</v>
      </c>
      <c r="CJ57" s="991">
        <v>0</v>
      </c>
      <c r="CK57" s="990" t="s">
        <v>993</v>
      </c>
      <c r="CL57" s="991">
        <v>0</v>
      </c>
      <c r="CM57" s="991">
        <v>0</v>
      </c>
      <c r="CN57" s="991">
        <v>0</v>
      </c>
      <c r="CO57" s="991">
        <v>17</v>
      </c>
      <c r="CP57" s="991">
        <v>0.7</v>
      </c>
      <c r="CQ57" s="991">
        <v>0</v>
      </c>
      <c r="CR57" s="991">
        <v>0.5</v>
      </c>
      <c r="CS57" s="991">
        <v>7</v>
      </c>
      <c r="CT57" s="991">
        <v>1.8</v>
      </c>
      <c r="CU57" s="991">
        <v>0</v>
      </c>
      <c r="CV57" s="991">
        <v>0</v>
      </c>
      <c r="CW57" s="991">
        <v>9</v>
      </c>
      <c r="CX57" s="991">
        <v>0</v>
      </c>
      <c r="CY57" s="991">
        <v>7</v>
      </c>
      <c r="CZ57" s="991">
        <v>0</v>
      </c>
      <c r="DA57" s="991">
        <v>1</v>
      </c>
      <c r="DB57" s="991">
        <v>0</v>
      </c>
      <c r="DC57" s="991">
        <v>0</v>
      </c>
      <c r="DD57" s="991">
        <v>0</v>
      </c>
      <c r="DE57" s="991">
        <v>0</v>
      </c>
      <c r="DF57" s="991">
        <v>0</v>
      </c>
      <c r="DG57" s="991">
        <v>0</v>
      </c>
      <c r="DH57" s="991">
        <v>0</v>
      </c>
      <c r="DI57" s="991">
        <v>0</v>
      </c>
      <c r="DJ57" s="991">
        <v>0</v>
      </c>
      <c r="DK57" s="992" t="b">
        <v>0</v>
      </c>
      <c r="DL57" s="990" t="s">
        <v>1000</v>
      </c>
      <c r="DM57" s="990" t="s">
        <v>993</v>
      </c>
      <c r="DN57" s="990" t="s">
        <v>993</v>
      </c>
      <c r="DO57" s="990" t="s">
        <v>993</v>
      </c>
      <c r="DP57" s="991">
        <v>300</v>
      </c>
      <c r="DQ57" s="991">
        <v>225</v>
      </c>
      <c r="DR57" s="991">
        <v>73</v>
      </c>
      <c r="DS57" s="991">
        <v>2</v>
      </c>
      <c r="DT57" s="991">
        <v>12697</v>
      </c>
      <c r="DU57" s="991">
        <v>305</v>
      </c>
      <c r="DV57" s="991">
        <v>300</v>
      </c>
      <c r="DW57" s="991">
        <v>180</v>
      </c>
      <c r="DX57" s="991">
        <v>109</v>
      </c>
      <c r="DY57" s="991">
        <v>6</v>
      </c>
      <c r="DZ57" s="991">
        <v>5</v>
      </c>
      <c r="EA57" s="991">
        <v>0</v>
      </c>
      <c r="EB57" s="991">
        <v>0</v>
      </c>
      <c r="EC57" s="991">
        <v>0</v>
      </c>
      <c r="ED57" s="991">
        <v>305</v>
      </c>
      <c r="EE57" s="991">
        <v>27</v>
      </c>
      <c r="EF57" s="991">
        <v>212</v>
      </c>
      <c r="EG57" s="991">
        <v>8</v>
      </c>
      <c r="EH57" s="991">
        <v>20</v>
      </c>
      <c r="EI57" s="991">
        <v>13</v>
      </c>
      <c r="EJ57" s="991">
        <v>2</v>
      </c>
      <c r="EK57" s="991">
        <v>23</v>
      </c>
      <c r="EL57" s="991">
        <v>0</v>
      </c>
      <c r="EM57" s="991">
        <v>0</v>
      </c>
      <c r="EN57" s="991">
        <v>278</v>
      </c>
      <c r="EO57" s="991">
        <v>260</v>
      </c>
      <c r="EP57" s="991">
        <v>8</v>
      </c>
      <c r="EQ57" s="991">
        <v>10</v>
      </c>
      <c r="ER57" s="991">
        <v>0</v>
      </c>
      <c r="ES57" s="991">
        <v>0</v>
      </c>
      <c r="ET57" s="992" t="b">
        <v>0</v>
      </c>
      <c r="EU57" s="992" t="b">
        <v>0</v>
      </c>
      <c r="EV57" s="992" t="b">
        <v>0</v>
      </c>
      <c r="EW57" s="993">
        <v>0</v>
      </c>
      <c r="EX57" s="993">
        <v>0</v>
      </c>
      <c r="EY57" s="993">
        <v>0</v>
      </c>
      <c r="EZ57" s="993">
        <v>0</v>
      </c>
      <c r="FA57" s="993">
        <v>0</v>
      </c>
      <c r="FB57" s="993">
        <v>0</v>
      </c>
      <c r="FC57" s="992" t="b">
        <v>0</v>
      </c>
      <c r="FD57" s="992" t="b">
        <v>0</v>
      </c>
      <c r="FE57" s="992" t="b">
        <v>0</v>
      </c>
      <c r="FF57" s="993">
        <v>0.10300000000000001</v>
      </c>
      <c r="FG57" s="993">
        <v>2.5000000000000001E-2</v>
      </c>
      <c r="FH57" s="993">
        <v>2E-3</v>
      </c>
      <c r="FI57" s="993">
        <v>2E-3</v>
      </c>
      <c r="FJ57" s="993">
        <v>3.2000000000000001E-2</v>
      </c>
      <c r="FK57" s="993">
        <v>0.13100000000000001</v>
      </c>
      <c r="FL57" s="992" t="b">
        <v>0</v>
      </c>
      <c r="FM57" s="992" t="b">
        <v>0</v>
      </c>
      <c r="FN57" s="992" t="b">
        <v>0</v>
      </c>
      <c r="FO57" s="993">
        <v>0</v>
      </c>
      <c r="FP57" s="993">
        <v>0</v>
      </c>
      <c r="FQ57" s="993">
        <v>0</v>
      </c>
      <c r="FR57" s="993">
        <v>0</v>
      </c>
      <c r="FS57" s="993">
        <v>0</v>
      </c>
      <c r="FT57" s="993">
        <v>0</v>
      </c>
      <c r="FU57" s="990" t="s">
        <v>293</v>
      </c>
      <c r="FV57" s="993">
        <v>0.91299999999999992</v>
      </c>
      <c r="FW57" s="991">
        <v>3.9</v>
      </c>
      <c r="FX57" s="991">
        <v>278</v>
      </c>
      <c r="FY57" s="991">
        <v>115</v>
      </c>
      <c r="FZ57" s="991">
        <v>115</v>
      </c>
      <c r="GA57" s="991">
        <v>58</v>
      </c>
      <c r="GB57" s="991">
        <v>58</v>
      </c>
      <c r="GC57" s="991">
        <v>117</v>
      </c>
      <c r="GD57" s="991">
        <v>120</v>
      </c>
      <c r="GE57" s="991">
        <v>113</v>
      </c>
      <c r="GF57" s="991">
        <v>120</v>
      </c>
      <c r="GG57" s="991">
        <v>87</v>
      </c>
      <c r="GH57" s="991">
        <v>89</v>
      </c>
      <c r="GI57" s="991">
        <v>83</v>
      </c>
      <c r="GJ57" s="991">
        <v>88</v>
      </c>
      <c r="GK57" s="991">
        <v>54.7</v>
      </c>
      <c r="GL57" s="991">
        <v>52.9</v>
      </c>
      <c r="GM57" s="991">
        <v>53.3</v>
      </c>
      <c r="GN57" s="991">
        <v>47.5</v>
      </c>
      <c r="GO57" s="992" t="b">
        <v>0</v>
      </c>
      <c r="GP57" s="990" t="s">
        <v>993</v>
      </c>
      <c r="GQ57" s="990" t="s">
        <v>993</v>
      </c>
      <c r="GR57" s="990" t="s">
        <v>993</v>
      </c>
      <c r="GS57" s="990" t="s">
        <v>993</v>
      </c>
      <c r="GT57" s="992"/>
      <c r="GU57" s="986"/>
    </row>
    <row r="58" spans="1:203" hidden="1">
      <c r="A58" s="985"/>
      <c r="B58" s="1315" t="s">
        <v>547</v>
      </c>
      <c r="C58" s="1315"/>
      <c r="D58" s="990" t="s">
        <v>1061</v>
      </c>
      <c r="E58" s="990" t="s">
        <v>548</v>
      </c>
      <c r="F58" s="990" t="s">
        <v>437</v>
      </c>
      <c r="G58" s="990" t="s">
        <v>986</v>
      </c>
      <c r="H58" s="990" t="s">
        <v>1062</v>
      </c>
      <c r="I58" s="990" t="s">
        <v>1063</v>
      </c>
      <c r="J58" s="990" t="s">
        <v>1064</v>
      </c>
      <c r="K58" s="990" t="s">
        <v>1065</v>
      </c>
      <c r="L58" s="991">
        <v>2</v>
      </c>
      <c r="M58" s="990" t="s">
        <v>548</v>
      </c>
      <c r="N58" s="990" t="s">
        <v>1030</v>
      </c>
      <c r="O58" s="990" t="s">
        <v>538</v>
      </c>
      <c r="P58" s="990" t="s">
        <v>1054</v>
      </c>
      <c r="Q58" s="990" t="s">
        <v>293</v>
      </c>
      <c r="R58" s="1031" t="s">
        <v>293</v>
      </c>
      <c r="S58" s="992" t="b">
        <v>0</v>
      </c>
      <c r="T58" s="991">
        <v>0</v>
      </c>
      <c r="U58" s="992" t="b">
        <v>0</v>
      </c>
      <c r="V58" s="991">
        <v>0</v>
      </c>
      <c r="W58" s="992" t="b">
        <v>0</v>
      </c>
      <c r="X58" s="992" t="b">
        <v>1</v>
      </c>
      <c r="Y58" s="990" t="s">
        <v>293</v>
      </c>
      <c r="Z58" s="990" t="b">
        <f t="shared" ref="Z58:Z63" si="10">R58=Y58</f>
        <v>1</v>
      </c>
      <c r="AA58" s="990" t="s">
        <v>993</v>
      </c>
      <c r="AB58" s="992" t="b">
        <v>0</v>
      </c>
      <c r="AC58" s="990" t="s">
        <v>993</v>
      </c>
      <c r="AD58" s="990" t="s">
        <v>993</v>
      </c>
      <c r="AE58" s="990" t="s">
        <v>993</v>
      </c>
      <c r="AF58" s="1077">
        <f t="shared" si="5"/>
        <v>13</v>
      </c>
      <c r="AG58" s="1077">
        <f t="shared" si="5"/>
        <v>12</v>
      </c>
      <c r="AH58" s="1077">
        <f t="shared" si="5"/>
        <v>5</v>
      </c>
      <c r="AI58" s="1077">
        <f t="shared" si="5"/>
        <v>17</v>
      </c>
      <c r="AJ58" s="183">
        <f t="shared" si="1"/>
        <v>-4</v>
      </c>
      <c r="AK58" s="991">
        <v>13</v>
      </c>
      <c r="AL58" s="991">
        <v>12</v>
      </c>
      <c r="AM58" s="991">
        <v>5</v>
      </c>
      <c r="AN58" s="991">
        <v>17</v>
      </c>
      <c r="AO58" s="991">
        <v>13</v>
      </c>
      <c r="AP58" s="991">
        <v>0</v>
      </c>
      <c r="AQ58" s="991">
        <v>0</v>
      </c>
      <c r="AR58" s="991">
        <v>0</v>
      </c>
      <c r="AS58" s="991">
        <v>0</v>
      </c>
      <c r="AT58" s="991">
        <v>0</v>
      </c>
      <c r="AU58" s="991">
        <v>0</v>
      </c>
      <c r="AV58" s="991">
        <v>0</v>
      </c>
      <c r="AW58" s="991">
        <v>0</v>
      </c>
      <c r="AX58" s="991">
        <v>0</v>
      </c>
      <c r="AY58" s="991">
        <v>0</v>
      </c>
      <c r="AZ58" s="991">
        <v>0</v>
      </c>
      <c r="BA58" s="991">
        <v>0</v>
      </c>
      <c r="BB58" s="991">
        <v>0</v>
      </c>
      <c r="BC58" s="991">
        <v>0</v>
      </c>
      <c r="BD58" s="991">
        <v>0</v>
      </c>
      <c r="BE58" s="992" t="b">
        <v>0</v>
      </c>
      <c r="BF58" s="992"/>
      <c r="BG58" s="990" t="s">
        <v>998</v>
      </c>
      <c r="BH58" s="991">
        <v>13</v>
      </c>
      <c r="BI58" s="990" t="s">
        <v>993</v>
      </c>
      <c r="BJ58" s="991">
        <v>0</v>
      </c>
      <c r="BK58" s="990" t="s">
        <v>993</v>
      </c>
      <c r="BL58" s="991">
        <v>0</v>
      </c>
      <c r="BM58" s="991">
        <v>0</v>
      </c>
      <c r="BN58" s="991">
        <v>0</v>
      </c>
      <c r="BO58" s="990" t="s">
        <v>420</v>
      </c>
      <c r="BP58" s="990" t="s">
        <v>270</v>
      </c>
      <c r="BQ58" s="990" t="s">
        <v>998</v>
      </c>
      <c r="BR58" s="991">
        <v>17</v>
      </c>
      <c r="BS58" s="990" t="s">
        <v>993</v>
      </c>
      <c r="BT58" s="991">
        <v>0</v>
      </c>
      <c r="BU58" s="990" t="s">
        <v>993</v>
      </c>
      <c r="BV58" s="991">
        <v>0</v>
      </c>
      <c r="BW58" s="991">
        <v>0</v>
      </c>
      <c r="BX58" s="991">
        <v>0</v>
      </c>
      <c r="BY58" s="990" t="s">
        <v>993</v>
      </c>
      <c r="BZ58" s="991">
        <v>0</v>
      </c>
      <c r="CA58" s="990" t="s">
        <v>993</v>
      </c>
      <c r="CB58" s="991">
        <v>0</v>
      </c>
      <c r="CC58" s="990" t="s">
        <v>993</v>
      </c>
      <c r="CD58" s="991">
        <v>0</v>
      </c>
      <c r="CE58" s="991">
        <v>0</v>
      </c>
      <c r="CF58" s="991">
        <v>0</v>
      </c>
      <c r="CG58" s="990" t="s">
        <v>993</v>
      </c>
      <c r="CH58" s="991">
        <v>0</v>
      </c>
      <c r="CI58" s="990" t="s">
        <v>993</v>
      </c>
      <c r="CJ58" s="991">
        <v>0</v>
      </c>
      <c r="CK58" s="990" t="s">
        <v>993</v>
      </c>
      <c r="CL58" s="991">
        <v>0</v>
      </c>
      <c r="CM58" s="991">
        <v>0</v>
      </c>
      <c r="CN58" s="991">
        <v>0</v>
      </c>
      <c r="CO58" s="991">
        <v>0</v>
      </c>
      <c r="CP58" s="991">
        <v>0</v>
      </c>
      <c r="CQ58" s="991">
        <v>0</v>
      </c>
      <c r="CR58" s="991">
        <v>0</v>
      </c>
      <c r="CS58" s="991">
        <v>0</v>
      </c>
      <c r="CT58" s="991">
        <v>0</v>
      </c>
      <c r="CU58" s="991">
        <v>0</v>
      </c>
      <c r="CV58" s="991">
        <v>0</v>
      </c>
      <c r="CW58" s="991">
        <v>0</v>
      </c>
      <c r="CX58" s="991">
        <v>0</v>
      </c>
      <c r="CY58" s="991">
        <v>0</v>
      </c>
      <c r="CZ58" s="991">
        <v>0</v>
      </c>
      <c r="DA58" s="991">
        <v>0</v>
      </c>
      <c r="DB58" s="991">
        <v>0</v>
      </c>
      <c r="DC58" s="991">
        <v>0</v>
      </c>
      <c r="DD58" s="991">
        <v>0</v>
      </c>
      <c r="DE58" s="991">
        <v>0</v>
      </c>
      <c r="DF58" s="991">
        <v>0</v>
      </c>
      <c r="DG58" s="991">
        <v>0</v>
      </c>
      <c r="DH58" s="991">
        <v>0</v>
      </c>
      <c r="DI58" s="991">
        <v>0</v>
      </c>
      <c r="DJ58" s="991">
        <v>0</v>
      </c>
      <c r="DK58" s="992" t="b">
        <v>1</v>
      </c>
      <c r="DL58" s="990" t="s">
        <v>999</v>
      </c>
      <c r="DM58" s="990" t="s">
        <v>1000</v>
      </c>
      <c r="DN58" s="990" t="s">
        <v>270</v>
      </c>
      <c r="DO58" s="990" t="s">
        <v>993</v>
      </c>
      <c r="DP58" s="991">
        <v>50</v>
      </c>
      <c r="DQ58" s="991">
        <v>50</v>
      </c>
      <c r="DR58" s="991">
        <v>0</v>
      </c>
      <c r="DS58" s="991">
        <v>0</v>
      </c>
      <c r="DT58" s="991">
        <v>3295</v>
      </c>
      <c r="DU58" s="991">
        <v>128</v>
      </c>
      <c r="DV58" s="991">
        <v>50</v>
      </c>
      <c r="DW58" s="991">
        <v>50</v>
      </c>
      <c r="DX58" s="991">
        <v>0</v>
      </c>
      <c r="DY58" s="991">
        <v>0</v>
      </c>
      <c r="DZ58" s="991">
        <v>0</v>
      </c>
      <c r="EA58" s="991">
        <v>0</v>
      </c>
      <c r="EB58" s="991">
        <v>0</v>
      </c>
      <c r="EC58" s="991">
        <v>0</v>
      </c>
      <c r="ED58" s="991">
        <v>128</v>
      </c>
      <c r="EE58" s="991">
        <v>0</v>
      </c>
      <c r="EF58" s="991">
        <v>128</v>
      </c>
      <c r="EG58" s="991">
        <v>0</v>
      </c>
      <c r="EH58" s="991">
        <v>0</v>
      </c>
      <c r="EI58" s="991">
        <v>0</v>
      </c>
      <c r="EJ58" s="991">
        <v>0</v>
      </c>
      <c r="EK58" s="991">
        <v>0</v>
      </c>
      <c r="EL58" s="991">
        <v>0</v>
      </c>
      <c r="EM58" s="991">
        <v>0</v>
      </c>
      <c r="EN58" s="991">
        <v>128</v>
      </c>
      <c r="EO58" s="991">
        <v>128</v>
      </c>
      <c r="EP58" s="991">
        <v>0</v>
      </c>
      <c r="EQ58" s="991">
        <v>0</v>
      </c>
      <c r="ER58" s="991">
        <v>0</v>
      </c>
      <c r="ES58" s="991">
        <v>0</v>
      </c>
      <c r="ET58" s="992" t="b">
        <v>0</v>
      </c>
      <c r="EU58" s="992" t="b">
        <v>0</v>
      </c>
      <c r="EV58" s="992" t="b">
        <v>1</v>
      </c>
      <c r="EW58" s="993">
        <v>0</v>
      </c>
      <c r="EX58" s="993">
        <v>0</v>
      </c>
      <c r="EY58" s="993">
        <v>0</v>
      </c>
      <c r="EZ58" s="993">
        <v>0</v>
      </c>
      <c r="FA58" s="993">
        <v>0</v>
      </c>
      <c r="FB58" s="993">
        <v>0</v>
      </c>
      <c r="FC58" s="992" t="b">
        <v>0</v>
      </c>
      <c r="FD58" s="992" t="b">
        <v>0</v>
      </c>
      <c r="FE58" s="992" t="b">
        <v>0</v>
      </c>
      <c r="FF58" s="993">
        <v>9.8000000000000004E-2</v>
      </c>
      <c r="FG58" s="993">
        <v>1.4999999999999999E-2</v>
      </c>
      <c r="FH58" s="993">
        <v>0</v>
      </c>
      <c r="FI58" s="993">
        <v>1.3000000000000001E-2</v>
      </c>
      <c r="FJ58" s="993">
        <v>0.191</v>
      </c>
      <c r="FK58" s="993">
        <v>0.20399999999999999</v>
      </c>
      <c r="FL58" s="992" t="b">
        <v>0</v>
      </c>
      <c r="FM58" s="992" t="b">
        <v>0</v>
      </c>
      <c r="FN58" s="992" t="b">
        <v>1</v>
      </c>
      <c r="FO58" s="993">
        <v>0</v>
      </c>
      <c r="FP58" s="993">
        <v>0</v>
      </c>
      <c r="FQ58" s="993">
        <v>0</v>
      </c>
      <c r="FR58" s="993">
        <v>0</v>
      </c>
      <c r="FS58" s="993">
        <v>0</v>
      </c>
      <c r="FT58" s="993">
        <v>0</v>
      </c>
      <c r="FU58" s="990" t="s">
        <v>293</v>
      </c>
      <c r="FV58" s="993">
        <v>0</v>
      </c>
      <c r="FW58" s="991">
        <v>0</v>
      </c>
      <c r="FX58" s="991">
        <v>128</v>
      </c>
      <c r="FY58" s="991">
        <v>0</v>
      </c>
      <c r="FZ58" s="991">
        <v>0</v>
      </c>
      <c r="GA58" s="991">
        <v>0</v>
      </c>
      <c r="GB58" s="991">
        <v>0</v>
      </c>
      <c r="GC58" s="991">
        <v>0</v>
      </c>
      <c r="GD58" s="991">
        <v>0</v>
      </c>
      <c r="GE58" s="991">
        <v>0</v>
      </c>
      <c r="GF58" s="991">
        <v>0</v>
      </c>
      <c r="GG58" s="991">
        <v>0</v>
      </c>
      <c r="GH58" s="991">
        <v>0</v>
      </c>
      <c r="GI58" s="991">
        <v>0</v>
      </c>
      <c r="GJ58" s="991">
        <v>0</v>
      </c>
      <c r="GK58" s="991">
        <v>0</v>
      </c>
      <c r="GL58" s="991">
        <v>0</v>
      </c>
      <c r="GM58" s="991">
        <v>0</v>
      </c>
      <c r="GN58" s="991">
        <v>0</v>
      </c>
      <c r="GO58" s="992" t="b">
        <v>0</v>
      </c>
      <c r="GP58" s="990" t="s">
        <v>993</v>
      </c>
      <c r="GQ58" s="990" t="s">
        <v>993</v>
      </c>
      <c r="GR58" s="990" t="s">
        <v>993</v>
      </c>
      <c r="GS58" s="990" t="s">
        <v>993</v>
      </c>
      <c r="GT58" s="992"/>
      <c r="GU58" s="986"/>
    </row>
    <row r="59" spans="1:203" hidden="1">
      <c r="A59" s="985"/>
      <c r="B59" s="1315" t="s">
        <v>547</v>
      </c>
      <c r="C59" s="1315"/>
      <c r="D59" s="990" t="s">
        <v>1061</v>
      </c>
      <c r="E59" s="990" t="s">
        <v>548</v>
      </c>
      <c r="F59" s="990" t="s">
        <v>437</v>
      </c>
      <c r="G59" s="990" t="s">
        <v>986</v>
      </c>
      <c r="H59" s="990" t="s">
        <v>1062</v>
      </c>
      <c r="I59" s="990" t="s">
        <v>1063</v>
      </c>
      <c r="J59" s="990" t="s">
        <v>1064</v>
      </c>
      <c r="K59" s="990" t="s">
        <v>1065</v>
      </c>
      <c r="L59" s="991">
        <v>1</v>
      </c>
      <c r="M59" s="990" t="s">
        <v>548</v>
      </c>
      <c r="N59" s="990" t="s">
        <v>1019</v>
      </c>
      <c r="O59" s="990" t="s">
        <v>346</v>
      </c>
      <c r="P59" s="990" t="s">
        <v>1054</v>
      </c>
      <c r="Q59" s="990" t="s">
        <v>293</v>
      </c>
      <c r="R59" s="1031" t="s">
        <v>290</v>
      </c>
      <c r="S59" s="992" t="b">
        <v>0</v>
      </c>
      <c r="T59" s="991">
        <v>0</v>
      </c>
      <c r="U59" s="992" t="b">
        <v>0</v>
      </c>
      <c r="V59" s="991">
        <v>0</v>
      </c>
      <c r="W59" s="992" t="b">
        <v>0</v>
      </c>
      <c r="X59" s="992" t="b">
        <v>1</v>
      </c>
      <c r="Y59" s="990" t="s">
        <v>290</v>
      </c>
      <c r="Z59" s="990" t="b">
        <f t="shared" si="10"/>
        <v>1</v>
      </c>
      <c r="AA59" s="990" t="s">
        <v>993</v>
      </c>
      <c r="AB59" s="992" t="b">
        <v>0</v>
      </c>
      <c r="AC59" s="990" t="s">
        <v>993</v>
      </c>
      <c r="AD59" s="990" t="s">
        <v>993</v>
      </c>
      <c r="AE59" s="990" t="s">
        <v>993</v>
      </c>
      <c r="AF59" s="1077">
        <f t="shared" si="5"/>
        <v>41</v>
      </c>
      <c r="AG59" s="1077">
        <f t="shared" si="5"/>
        <v>36</v>
      </c>
      <c r="AH59" s="1077">
        <f t="shared" si="5"/>
        <v>12</v>
      </c>
      <c r="AI59" s="1077">
        <f t="shared" si="5"/>
        <v>37</v>
      </c>
      <c r="AJ59" s="183">
        <f t="shared" si="1"/>
        <v>4</v>
      </c>
      <c r="AK59" s="991">
        <v>41</v>
      </c>
      <c r="AL59" s="991">
        <v>36</v>
      </c>
      <c r="AM59" s="991">
        <v>12</v>
      </c>
      <c r="AN59" s="991">
        <v>37</v>
      </c>
      <c r="AO59" s="991">
        <v>41</v>
      </c>
      <c r="AP59" s="991">
        <v>0</v>
      </c>
      <c r="AQ59" s="991">
        <v>0</v>
      </c>
      <c r="AR59" s="991">
        <v>0</v>
      </c>
      <c r="AS59" s="991">
        <v>0</v>
      </c>
      <c r="AT59" s="991">
        <v>0</v>
      </c>
      <c r="AU59" s="991">
        <v>0</v>
      </c>
      <c r="AV59" s="991">
        <v>0</v>
      </c>
      <c r="AW59" s="991">
        <v>0</v>
      </c>
      <c r="AX59" s="991">
        <v>0</v>
      </c>
      <c r="AY59" s="991">
        <v>0</v>
      </c>
      <c r="AZ59" s="991">
        <v>0</v>
      </c>
      <c r="BA59" s="991">
        <v>0</v>
      </c>
      <c r="BB59" s="991">
        <v>0</v>
      </c>
      <c r="BC59" s="991">
        <v>0</v>
      </c>
      <c r="BD59" s="991">
        <v>0</v>
      </c>
      <c r="BE59" s="992" t="b">
        <v>0</v>
      </c>
      <c r="BF59" s="992"/>
      <c r="BG59" s="990" t="s">
        <v>296</v>
      </c>
      <c r="BH59" s="991">
        <v>41</v>
      </c>
      <c r="BI59" s="990" t="s">
        <v>993</v>
      </c>
      <c r="BJ59" s="991">
        <v>0</v>
      </c>
      <c r="BK59" s="990" t="s">
        <v>993</v>
      </c>
      <c r="BL59" s="991">
        <v>0</v>
      </c>
      <c r="BM59" s="991">
        <v>0</v>
      </c>
      <c r="BN59" s="991">
        <v>0</v>
      </c>
      <c r="BO59" s="990" t="s">
        <v>420</v>
      </c>
      <c r="BP59" s="990" t="s">
        <v>270</v>
      </c>
      <c r="BQ59" s="990" t="s">
        <v>296</v>
      </c>
      <c r="BR59" s="991">
        <v>37</v>
      </c>
      <c r="BS59" s="990" t="s">
        <v>993</v>
      </c>
      <c r="BT59" s="991">
        <v>0</v>
      </c>
      <c r="BU59" s="990" t="s">
        <v>993</v>
      </c>
      <c r="BV59" s="991">
        <v>0</v>
      </c>
      <c r="BW59" s="991">
        <v>0</v>
      </c>
      <c r="BX59" s="991">
        <v>0</v>
      </c>
      <c r="BY59" s="990" t="s">
        <v>993</v>
      </c>
      <c r="BZ59" s="991">
        <v>0</v>
      </c>
      <c r="CA59" s="990" t="s">
        <v>993</v>
      </c>
      <c r="CB59" s="991">
        <v>0</v>
      </c>
      <c r="CC59" s="990" t="s">
        <v>993</v>
      </c>
      <c r="CD59" s="991">
        <v>0</v>
      </c>
      <c r="CE59" s="991">
        <v>0</v>
      </c>
      <c r="CF59" s="991">
        <v>0</v>
      </c>
      <c r="CG59" s="990" t="s">
        <v>993</v>
      </c>
      <c r="CH59" s="991">
        <v>0</v>
      </c>
      <c r="CI59" s="990" t="s">
        <v>993</v>
      </c>
      <c r="CJ59" s="991">
        <v>0</v>
      </c>
      <c r="CK59" s="990" t="s">
        <v>993</v>
      </c>
      <c r="CL59" s="991">
        <v>0</v>
      </c>
      <c r="CM59" s="991">
        <v>0</v>
      </c>
      <c r="CN59" s="991">
        <v>0</v>
      </c>
      <c r="CO59" s="991">
        <v>20</v>
      </c>
      <c r="CP59" s="991">
        <v>0.8</v>
      </c>
      <c r="CQ59" s="991">
        <v>0</v>
      </c>
      <c r="CR59" s="991">
        <v>0</v>
      </c>
      <c r="CS59" s="991">
        <v>7</v>
      </c>
      <c r="CT59" s="991">
        <v>0</v>
      </c>
      <c r="CU59" s="991">
        <v>0</v>
      </c>
      <c r="CV59" s="991">
        <v>0</v>
      </c>
      <c r="CW59" s="991">
        <v>0</v>
      </c>
      <c r="CX59" s="991">
        <v>0</v>
      </c>
      <c r="CY59" s="991">
        <v>0</v>
      </c>
      <c r="CZ59" s="991">
        <v>0</v>
      </c>
      <c r="DA59" s="991">
        <v>0</v>
      </c>
      <c r="DB59" s="991">
        <v>0</v>
      </c>
      <c r="DC59" s="991">
        <v>0</v>
      </c>
      <c r="DD59" s="991">
        <v>0</v>
      </c>
      <c r="DE59" s="991">
        <v>0</v>
      </c>
      <c r="DF59" s="991">
        <v>0</v>
      </c>
      <c r="DG59" s="991">
        <v>0</v>
      </c>
      <c r="DH59" s="991">
        <v>0</v>
      </c>
      <c r="DI59" s="991">
        <v>0</v>
      </c>
      <c r="DJ59" s="991">
        <v>0</v>
      </c>
      <c r="DK59" s="992" t="b">
        <v>0</v>
      </c>
      <c r="DL59" s="990" t="s">
        <v>999</v>
      </c>
      <c r="DM59" s="990" t="s">
        <v>1000</v>
      </c>
      <c r="DN59" s="990" t="s">
        <v>270</v>
      </c>
      <c r="DO59" s="990" t="s">
        <v>993</v>
      </c>
      <c r="DP59" s="991">
        <v>437</v>
      </c>
      <c r="DQ59" s="991">
        <v>437</v>
      </c>
      <c r="DR59" s="991">
        <v>0</v>
      </c>
      <c r="DS59" s="991">
        <v>0</v>
      </c>
      <c r="DT59" s="991">
        <v>7689</v>
      </c>
      <c r="DU59" s="991">
        <v>355</v>
      </c>
      <c r="DV59" s="991">
        <v>437</v>
      </c>
      <c r="DW59" s="991">
        <v>0</v>
      </c>
      <c r="DX59" s="991">
        <v>350</v>
      </c>
      <c r="DY59" s="991">
        <v>38</v>
      </c>
      <c r="DZ59" s="991">
        <v>49</v>
      </c>
      <c r="EA59" s="991">
        <v>0</v>
      </c>
      <c r="EB59" s="991">
        <v>0</v>
      </c>
      <c r="EC59" s="991">
        <v>0</v>
      </c>
      <c r="ED59" s="991">
        <v>355</v>
      </c>
      <c r="EE59" s="991">
        <v>79</v>
      </c>
      <c r="EF59" s="991">
        <v>192</v>
      </c>
      <c r="EG59" s="991">
        <v>55</v>
      </c>
      <c r="EH59" s="991">
        <v>0</v>
      </c>
      <c r="EI59" s="991">
        <v>29</v>
      </c>
      <c r="EJ59" s="991">
        <v>0</v>
      </c>
      <c r="EK59" s="991">
        <v>0</v>
      </c>
      <c r="EL59" s="991">
        <v>0</v>
      </c>
      <c r="EM59" s="991">
        <v>0</v>
      </c>
      <c r="EN59" s="991">
        <v>276</v>
      </c>
      <c r="EO59" s="991">
        <v>276</v>
      </c>
      <c r="EP59" s="991">
        <v>0</v>
      </c>
      <c r="EQ59" s="991">
        <v>0</v>
      </c>
      <c r="ER59" s="991">
        <v>0</v>
      </c>
      <c r="ES59" s="991">
        <v>0</v>
      </c>
      <c r="ET59" s="992" t="b">
        <v>0</v>
      </c>
      <c r="EU59" s="992" t="b">
        <v>0</v>
      </c>
      <c r="EV59" s="992" t="b">
        <v>0</v>
      </c>
      <c r="EW59" s="993">
        <v>4.4000000000000004E-2</v>
      </c>
      <c r="EX59" s="993">
        <v>4.4000000000000004E-2</v>
      </c>
      <c r="EY59" s="993">
        <v>2.4E-2</v>
      </c>
      <c r="EZ59" s="993">
        <v>0.02</v>
      </c>
      <c r="FA59" s="993">
        <v>0.13600000000000001</v>
      </c>
      <c r="FB59" s="993">
        <v>0.18</v>
      </c>
      <c r="FC59" s="992" t="b">
        <v>0</v>
      </c>
      <c r="FD59" s="992" t="b">
        <v>0</v>
      </c>
      <c r="FE59" s="992" t="b">
        <v>1</v>
      </c>
      <c r="FF59" s="993">
        <v>0</v>
      </c>
      <c r="FG59" s="993">
        <v>0</v>
      </c>
      <c r="FH59" s="993">
        <v>0</v>
      </c>
      <c r="FI59" s="993">
        <v>0</v>
      </c>
      <c r="FJ59" s="993">
        <v>0</v>
      </c>
      <c r="FK59" s="993">
        <v>0</v>
      </c>
      <c r="FL59" s="992" t="b">
        <v>0</v>
      </c>
      <c r="FM59" s="992" t="b">
        <v>0</v>
      </c>
      <c r="FN59" s="992" t="b">
        <v>1</v>
      </c>
      <c r="FO59" s="993">
        <v>0</v>
      </c>
      <c r="FP59" s="993">
        <v>0</v>
      </c>
      <c r="FQ59" s="993">
        <v>0</v>
      </c>
      <c r="FR59" s="993">
        <v>0</v>
      </c>
      <c r="FS59" s="993">
        <v>0</v>
      </c>
      <c r="FT59" s="993">
        <v>0</v>
      </c>
      <c r="FU59" s="990" t="s">
        <v>293</v>
      </c>
      <c r="FV59" s="993">
        <v>0</v>
      </c>
      <c r="FW59" s="991">
        <v>0</v>
      </c>
      <c r="FX59" s="991">
        <v>276</v>
      </c>
      <c r="FY59" s="991">
        <v>0</v>
      </c>
      <c r="FZ59" s="991">
        <v>0</v>
      </c>
      <c r="GA59" s="991">
        <v>0</v>
      </c>
      <c r="GB59" s="991">
        <v>0</v>
      </c>
      <c r="GC59" s="991">
        <v>0</v>
      </c>
      <c r="GD59" s="991">
        <v>0</v>
      </c>
      <c r="GE59" s="991">
        <v>0</v>
      </c>
      <c r="GF59" s="991">
        <v>0</v>
      </c>
      <c r="GG59" s="991">
        <v>0</v>
      </c>
      <c r="GH59" s="991">
        <v>0</v>
      </c>
      <c r="GI59" s="991">
        <v>0</v>
      </c>
      <c r="GJ59" s="991">
        <v>0</v>
      </c>
      <c r="GK59" s="991">
        <v>0</v>
      </c>
      <c r="GL59" s="991">
        <v>0</v>
      </c>
      <c r="GM59" s="991">
        <v>0</v>
      </c>
      <c r="GN59" s="991">
        <v>0</v>
      </c>
      <c r="GO59" s="992" t="b">
        <v>0</v>
      </c>
      <c r="GP59" s="990" t="s">
        <v>993</v>
      </c>
      <c r="GQ59" s="990" t="s">
        <v>993</v>
      </c>
      <c r="GR59" s="990" t="s">
        <v>993</v>
      </c>
      <c r="GS59" s="990" t="s">
        <v>993</v>
      </c>
      <c r="GT59" s="992"/>
      <c r="GU59" s="986"/>
    </row>
    <row r="60" spans="1:203" hidden="1">
      <c r="A60" s="985"/>
      <c r="B60" s="1315" t="s">
        <v>550</v>
      </c>
      <c r="C60" s="1315"/>
      <c r="D60" s="990" t="s">
        <v>1066</v>
      </c>
      <c r="E60" s="990" t="s">
        <v>1067</v>
      </c>
      <c r="F60" s="990" t="s">
        <v>437</v>
      </c>
      <c r="G60" s="990" t="s">
        <v>986</v>
      </c>
      <c r="H60" s="990" t="s">
        <v>1062</v>
      </c>
      <c r="I60" s="990" t="s">
        <v>1063</v>
      </c>
      <c r="J60" s="990" t="s">
        <v>1064</v>
      </c>
      <c r="K60" s="990" t="s">
        <v>1065</v>
      </c>
      <c r="L60" s="991">
        <v>1</v>
      </c>
      <c r="M60" s="990" t="s">
        <v>1067</v>
      </c>
      <c r="N60" s="990" t="s">
        <v>1019</v>
      </c>
      <c r="O60" s="990" t="s">
        <v>552</v>
      </c>
      <c r="P60" s="990" t="s">
        <v>993</v>
      </c>
      <c r="Q60" s="990" t="s">
        <v>993</v>
      </c>
      <c r="R60" s="1031" t="s">
        <v>290</v>
      </c>
      <c r="S60" s="992" t="b">
        <v>0</v>
      </c>
      <c r="T60" s="991">
        <v>0</v>
      </c>
      <c r="U60" s="992" t="b">
        <v>0</v>
      </c>
      <c r="V60" s="991">
        <v>0</v>
      </c>
      <c r="W60" s="992" t="b">
        <v>0</v>
      </c>
      <c r="X60" s="992" t="b">
        <v>1</v>
      </c>
      <c r="Y60" s="990" t="s">
        <v>290</v>
      </c>
      <c r="Z60" s="990" t="b">
        <f t="shared" si="10"/>
        <v>1</v>
      </c>
      <c r="AA60" s="990" t="s">
        <v>993</v>
      </c>
      <c r="AB60" s="992" t="b">
        <v>0</v>
      </c>
      <c r="AC60" s="990" t="s">
        <v>993</v>
      </c>
      <c r="AD60" s="990" t="s">
        <v>993</v>
      </c>
      <c r="AE60" s="990" t="s">
        <v>993</v>
      </c>
      <c r="AF60" s="1077">
        <f t="shared" si="5"/>
        <v>44</v>
      </c>
      <c r="AG60" s="1077">
        <f t="shared" si="5"/>
        <v>44</v>
      </c>
      <c r="AH60" s="1077">
        <f t="shared" si="5"/>
        <v>0</v>
      </c>
      <c r="AI60" s="1077">
        <f t="shared" si="5"/>
        <v>44</v>
      </c>
      <c r="AJ60" s="183">
        <f t="shared" si="1"/>
        <v>0</v>
      </c>
      <c r="AK60" s="991">
        <v>44</v>
      </c>
      <c r="AL60" s="991">
        <v>44</v>
      </c>
      <c r="AM60" s="991">
        <v>0</v>
      </c>
      <c r="AN60" s="991">
        <v>44</v>
      </c>
      <c r="AO60" s="991">
        <v>0</v>
      </c>
      <c r="AP60" s="991">
        <v>0</v>
      </c>
      <c r="AQ60" s="991">
        <v>0</v>
      </c>
      <c r="AR60" s="991">
        <v>0</v>
      </c>
      <c r="AS60" s="991">
        <v>0</v>
      </c>
      <c r="AT60" s="991">
        <v>0</v>
      </c>
      <c r="AU60" s="991">
        <v>0</v>
      </c>
      <c r="AV60" s="991">
        <v>0</v>
      </c>
      <c r="AW60" s="991">
        <v>0</v>
      </c>
      <c r="AX60" s="991">
        <v>0</v>
      </c>
      <c r="AY60" s="991">
        <v>0</v>
      </c>
      <c r="AZ60" s="991">
        <v>0</v>
      </c>
      <c r="BA60" s="991">
        <v>0</v>
      </c>
      <c r="BB60" s="991">
        <v>0</v>
      </c>
      <c r="BC60" s="991">
        <v>0</v>
      </c>
      <c r="BD60" s="991">
        <v>0</v>
      </c>
      <c r="BE60" s="992" t="b">
        <v>0</v>
      </c>
      <c r="BF60" s="992"/>
      <c r="BG60" s="990" t="s">
        <v>993</v>
      </c>
      <c r="BH60" s="991">
        <v>0</v>
      </c>
      <c r="BI60" s="990" t="s">
        <v>993</v>
      </c>
      <c r="BJ60" s="991">
        <v>0</v>
      </c>
      <c r="BK60" s="990" t="s">
        <v>993</v>
      </c>
      <c r="BL60" s="991">
        <v>0</v>
      </c>
      <c r="BM60" s="991">
        <v>0</v>
      </c>
      <c r="BN60" s="991">
        <v>44</v>
      </c>
      <c r="BO60" s="990" t="s">
        <v>993</v>
      </c>
      <c r="BP60" s="990" t="s">
        <v>993</v>
      </c>
      <c r="BQ60" s="990" t="s">
        <v>993</v>
      </c>
      <c r="BR60" s="991">
        <v>0</v>
      </c>
      <c r="BS60" s="990" t="s">
        <v>993</v>
      </c>
      <c r="BT60" s="991">
        <v>0</v>
      </c>
      <c r="BU60" s="990" t="s">
        <v>993</v>
      </c>
      <c r="BV60" s="991">
        <v>0</v>
      </c>
      <c r="BW60" s="991">
        <v>0</v>
      </c>
      <c r="BX60" s="991">
        <v>0</v>
      </c>
      <c r="BY60" s="990" t="s">
        <v>993</v>
      </c>
      <c r="BZ60" s="991">
        <v>0</v>
      </c>
      <c r="CA60" s="990" t="s">
        <v>993</v>
      </c>
      <c r="CB60" s="991">
        <v>0</v>
      </c>
      <c r="CC60" s="990" t="s">
        <v>993</v>
      </c>
      <c r="CD60" s="991">
        <v>0</v>
      </c>
      <c r="CE60" s="991">
        <v>0</v>
      </c>
      <c r="CF60" s="991">
        <v>0</v>
      </c>
      <c r="CG60" s="990" t="s">
        <v>993</v>
      </c>
      <c r="CH60" s="991">
        <v>0</v>
      </c>
      <c r="CI60" s="990" t="s">
        <v>993</v>
      </c>
      <c r="CJ60" s="991">
        <v>0</v>
      </c>
      <c r="CK60" s="990" t="s">
        <v>993</v>
      </c>
      <c r="CL60" s="991">
        <v>0</v>
      </c>
      <c r="CM60" s="991">
        <v>0</v>
      </c>
      <c r="CN60" s="991">
        <v>0</v>
      </c>
      <c r="CO60" s="991">
        <v>20</v>
      </c>
      <c r="CP60" s="991">
        <v>0</v>
      </c>
      <c r="CQ60" s="991">
        <v>2</v>
      </c>
      <c r="CR60" s="991">
        <v>0</v>
      </c>
      <c r="CS60" s="991">
        <v>1</v>
      </c>
      <c r="CT60" s="991">
        <v>0.8</v>
      </c>
      <c r="CU60" s="991">
        <v>0</v>
      </c>
      <c r="CV60" s="991">
        <v>0</v>
      </c>
      <c r="CW60" s="991">
        <v>2</v>
      </c>
      <c r="CX60" s="991">
        <v>0</v>
      </c>
      <c r="CY60" s="991">
        <v>1</v>
      </c>
      <c r="CZ60" s="991">
        <v>0</v>
      </c>
      <c r="DA60" s="991">
        <v>0</v>
      </c>
      <c r="DB60" s="991">
        <v>0</v>
      </c>
      <c r="DC60" s="991">
        <v>0</v>
      </c>
      <c r="DD60" s="991">
        <v>0</v>
      </c>
      <c r="DE60" s="991">
        <v>0</v>
      </c>
      <c r="DF60" s="991">
        <v>0</v>
      </c>
      <c r="DG60" s="991">
        <v>0</v>
      </c>
      <c r="DH60" s="991">
        <v>0</v>
      </c>
      <c r="DI60" s="991">
        <v>0</v>
      </c>
      <c r="DJ60" s="991">
        <v>0</v>
      </c>
      <c r="DK60" s="992" t="b">
        <v>0</v>
      </c>
      <c r="DL60" s="990" t="s">
        <v>999</v>
      </c>
      <c r="DM60" s="990" t="s">
        <v>270</v>
      </c>
      <c r="DN60" s="990" t="s">
        <v>434</v>
      </c>
      <c r="DO60" s="990" t="s">
        <v>1000</v>
      </c>
      <c r="DP60" s="991">
        <v>0</v>
      </c>
      <c r="DQ60" s="991">
        <v>0</v>
      </c>
      <c r="DR60" s="991">
        <v>0</v>
      </c>
      <c r="DS60" s="991">
        <v>0</v>
      </c>
      <c r="DT60" s="991">
        <v>13996</v>
      </c>
      <c r="DU60" s="991">
        <v>0</v>
      </c>
      <c r="DV60" s="991">
        <v>0</v>
      </c>
      <c r="DW60" s="991">
        <v>0</v>
      </c>
      <c r="DX60" s="991">
        <v>0</v>
      </c>
      <c r="DY60" s="991">
        <v>0</v>
      </c>
      <c r="DZ60" s="991">
        <v>0</v>
      </c>
      <c r="EA60" s="991">
        <v>0</v>
      </c>
      <c r="EB60" s="991">
        <v>0</v>
      </c>
      <c r="EC60" s="991">
        <v>0</v>
      </c>
      <c r="ED60" s="991">
        <v>0</v>
      </c>
      <c r="EE60" s="991">
        <v>0</v>
      </c>
      <c r="EF60" s="991">
        <v>0</v>
      </c>
      <c r="EG60" s="991">
        <v>0</v>
      </c>
      <c r="EH60" s="991">
        <v>0</v>
      </c>
      <c r="EI60" s="991">
        <v>0</v>
      </c>
      <c r="EJ60" s="991">
        <v>0</v>
      </c>
      <c r="EK60" s="991">
        <v>0</v>
      </c>
      <c r="EL60" s="991">
        <v>0</v>
      </c>
      <c r="EM60" s="991">
        <v>0</v>
      </c>
      <c r="EN60" s="991">
        <v>0</v>
      </c>
      <c r="EO60" s="991">
        <v>0</v>
      </c>
      <c r="EP60" s="991">
        <v>0</v>
      </c>
      <c r="EQ60" s="991">
        <v>0</v>
      </c>
      <c r="ER60" s="991">
        <v>0</v>
      </c>
      <c r="ES60" s="991">
        <v>0</v>
      </c>
      <c r="ET60" s="992" t="b">
        <v>0</v>
      </c>
      <c r="EU60" s="992" t="b">
        <v>0</v>
      </c>
      <c r="EV60" s="992" t="b">
        <v>0</v>
      </c>
      <c r="EW60" s="993">
        <v>0</v>
      </c>
      <c r="EX60" s="993">
        <v>0</v>
      </c>
      <c r="EY60" s="993">
        <v>0</v>
      </c>
      <c r="EZ60" s="993">
        <v>0</v>
      </c>
      <c r="FA60" s="993">
        <v>0</v>
      </c>
      <c r="FB60" s="993">
        <v>0</v>
      </c>
      <c r="FC60" s="992" t="b">
        <v>0</v>
      </c>
      <c r="FD60" s="992" t="b">
        <v>0</v>
      </c>
      <c r="FE60" s="992" t="b">
        <v>0</v>
      </c>
      <c r="FF60" s="993">
        <v>0</v>
      </c>
      <c r="FG60" s="993">
        <v>0</v>
      </c>
      <c r="FH60" s="993">
        <v>0</v>
      </c>
      <c r="FI60" s="993">
        <v>0</v>
      </c>
      <c r="FJ60" s="993">
        <v>0</v>
      </c>
      <c r="FK60" s="993">
        <v>0</v>
      </c>
      <c r="FL60" s="992" t="b">
        <v>0</v>
      </c>
      <c r="FM60" s="992" t="b">
        <v>0</v>
      </c>
      <c r="FN60" s="992" t="b">
        <v>0</v>
      </c>
      <c r="FO60" s="993">
        <v>0</v>
      </c>
      <c r="FP60" s="993">
        <v>0</v>
      </c>
      <c r="FQ60" s="993">
        <v>0</v>
      </c>
      <c r="FR60" s="993">
        <v>0</v>
      </c>
      <c r="FS60" s="993">
        <v>0</v>
      </c>
      <c r="FT60" s="993">
        <v>0</v>
      </c>
      <c r="FU60" s="990" t="s">
        <v>993</v>
      </c>
      <c r="FV60" s="993">
        <v>0</v>
      </c>
      <c r="FW60" s="991">
        <v>0</v>
      </c>
      <c r="FX60" s="991">
        <v>0</v>
      </c>
      <c r="FY60" s="991">
        <v>0</v>
      </c>
      <c r="FZ60" s="991">
        <v>0</v>
      </c>
      <c r="GA60" s="991">
        <v>0</v>
      </c>
      <c r="GB60" s="991">
        <v>0</v>
      </c>
      <c r="GC60" s="991">
        <v>0</v>
      </c>
      <c r="GD60" s="991">
        <v>0</v>
      </c>
      <c r="GE60" s="991">
        <v>0</v>
      </c>
      <c r="GF60" s="991">
        <v>0</v>
      </c>
      <c r="GG60" s="991">
        <v>0</v>
      </c>
      <c r="GH60" s="991">
        <v>0</v>
      </c>
      <c r="GI60" s="991">
        <v>0</v>
      </c>
      <c r="GJ60" s="991">
        <v>0</v>
      </c>
      <c r="GK60" s="991">
        <v>0</v>
      </c>
      <c r="GL60" s="991">
        <v>0</v>
      </c>
      <c r="GM60" s="991">
        <v>0</v>
      </c>
      <c r="GN60" s="991">
        <v>0</v>
      </c>
      <c r="GO60" s="992" t="b">
        <v>0</v>
      </c>
      <c r="GP60" s="990" t="s">
        <v>993</v>
      </c>
      <c r="GQ60" s="990" t="s">
        <v>993</v>
      </c>
      <c r="GR60" s="990" t="s">
        <v>993</v>
      </c>
      <c r="GS60" s="990" t="s">
        <v>993</v>
      </c>
      <c r="GT60" s="992"/>
      <c r="GU60" s="986"/>
    </row>
    <row r="61" spans="1:203" hidden="1">
      <c r="A61" s="985"/>
      <c r="B61" s="1315" t="s">
        <v>550</v>
      </c>
      <c r="C61" s="1315"/>
      <c r="D61" s="990" t="s">
        <v>1066</v>
      </c>
      <c r="E61" s="990" t="s">
        <v>1067</v>
      </c>
      <c r="F61" s="990" t="s">
        <v>437</v>
      </c>
      <c r="G61" s="990" t="s">
        <v>986</v>
      </c>
      <c r="H61" s="990" t="s">
        <v>1062</v>
      </c>
      <c r="I61" s="990" t="s">
        <v>1063</v>
      </c>
      <c r="J61" s="990" t="s">
        <v>1064</v>
      </c>
      <c r="K61" s="990" t="s">
        <v>1065</v>
      </c>
      <c r="L61" s="991">
        <v>3</v>
      </c>
      <c r="M61" s="990" t="s">
        <v>1067</v>
      </c>
      <c r="N61" s="990" t="s">
        <v>1030</v>
      </c>
      <c r="O61" s="990" t="s">
        <v>633</v>
      </c>
      <c r="P61" s="990" t="s">
        <v>993</v>
      </c>
      <c r="Q61" s="990" t="s">
        <v>993</v>
      </c>
      <c r="R61" s="1031" t="s">
        <v>293</v>
      </c>
      <c r="S61" s="992" t="b">
        <v>0</v>
      </c>
      <c r="T61" s="991">
        <v>0</v>
      </c>
      <c r="U61" s="992" t="b">
        <v>0</v>
      </c>
      <c r="V61" s="991">
        <v>0</v>
      </c>
      <c r="W61" s="992" t="b">
        <v>0</v>
      </c>
      <c r="X61" s="992" t="b">
        <v>1</v>
      </c>
      <c r="Y61" s="990" t="s">
        <v>293</v>
      </c>
      <c r="Z61" s="990" t="b">
        <f t="shared" si="10"/>
        <v>1</v>
      </c>
      <c r="AA61" s="990" t="s">
        <v>993</v>
      </c>
      <c r="AB61" s="992" t="b">
        <v>0</v>
      </c>
      <c r="AC61" s="990" t="s">
        <v>993</v>
      </c>
      <c r="AD61" s="990" t="s">
        <v>993</v>
      </c>
      <c r="AE61" s="990" t="s">
        <v>993</v>
      </c>
      <c r="AF61" s="1077">
        <f t="shared" si="5"/>
        <v>48</v>
      </c>
      <c r="AG61" s="1077">
        <f t="shared" si="5"/>
        <v>48</v>
      </c>
      <c r="AH61" s="1077">
        <f t="shared" si="5"/>
        <v>0</v>
      </c>
      <c r="AI61" s="1077">
        <f t="shared" si="5"/>
        <v>48</v>
      </c>
      <c r="AJ61" s="183">
        <f t="shared" si="1"/>
        <v>0</v>
      </c>
      <c r="AK61" s="991">
        <v>48</v>
      </c>
      <c r="AL61" s="991">
        <v>48</v>
      </c>
      <c r="AM61" s="991">
        <v>0</v>
      </c>
      <c r="AN61" s="991">
        <v>48</v>
      </c>
      <c r="AO61" s="991">
        <v>0</v>
      </c>
      <c r="AP61" s="991">
        <v>0</v>
      </c>
      <c r="AQ61" s="991">
        <v>0</v>
      </c>
      <c r="AR61" s="991">
        <v>0</v>
      </c>
      <c r="AS61" s="991">
        <v>0</v>
      </c>
      <c r="AT61" s="991">
        <v>0</v>
      </c>
      <c r="AU61" s="991">
        <v>0</v>
      </c>
      <c r="AV61" s="991">
        <v>0</v>
      </c>
      <c r="AW61" s="991">
        <v>0</v>
      </c>
      <c r="AX61" s="991">
        <v>0</v>
      </c>
      <c r="AY61" s="991">
        <v>0</v>
      </c>
      <c r="AZ61" s="991">
        <v>0</v>
      </c>
      <c r="BA61" s="991">
        <v>0</v>
      </c>
      <c r="BB61" s="991">
        <v>0</v>
      </c>
      <c r="BC61" s="991">
        <v>0</v>
      </c>
      <c r="BD61" s="991">
        <v>0</v>
      </c>
      <c r="BE61" s="992" t="b">
        <v>0</v>
      </c>
      <c r="BF61" s="992"/>
      <c r="BG61" s="990" t="s">
        <v>993</v>
      </c>
      <c r="BH61" s="991">
        <v>0</v>
      </c>
      <c r="BI61" s="990" t="s">
        <v>993</v>
      </c>
      <c r="BJ61" s="991">
        <v>0</v>
      </c>
      <c r="BK61" s="990" t="s">
        <v>993</v>
      </c>
      <c r="BL61" s="991">
        <v>0</v>
      </c>
      <c r="BM61" s="991">
        <v>0</v>
      </c>
      <c r="BN61" s="991">
        <v>48</v>
      </c>
      <c r="BO61" s="990" t="s">
        <v>993</v>
      </c>
      <c r="BP61" s="990" t="s">
        <v>993</v>
      </c>
      <c r="BQ61" s="990" t="s">
        <v>993</v>
      </c>
      <c r="BR61" s="991">
        <v>0</v>
      </c>
      <c r="BS61" s="990" t="s">
        <v>993</v>
      </c>
      <c r="BT61" s="991">
        <v>0</v>
      </c>
      <c r="BU61" s="990" t="s">
        <v>993</v>
      </c>
      <c r="BV61" s="991">
        <v>0</v>
      </c>
      <c r="BW61" s="991">
        <v>0</v>
      </c>
      <c r="BX61" s="991">
        <v>0</v>
      </c>
      <c r="BY61" s="990" t="s">
        <v>993</v>
      </c>
      <c r="BZ61" s="991">
        <v>0</v>
      </c>
      <c r="CA61" s="990" t="s">
        <v>993</v>
      </c>
      <c r="CB61" s="991">
        <v>0</v>
      </c>
      <c r="CC61" s="990" t="s">
        <v>993</v>
      </c>
      <c r="CD61" s="991">
        <v>0</v>
      </c>
      <c r="CE61" s="991">
        <v>0</v>
      </c>
      <c r="CF61" s="991">
        <v>0</v>
      </c>
      <c r="CG61" s="990" t="s">
        <v>993</v>
      </c>
      <c r="CH61" s="991">
        <v>0</v>
      </c>
      <c r="CI61" s="990" t="s">
        <v>993</v>
      </c>
      <c r="CJ61" s="991">
        <v>0</v>
      </c>
      <c r="CK61" s="990" t="s">
        <v>993</v>
      </c>
      <c r="CL61" s="991">
        <v>0</v>
      </c>
      <c r="CM61" s="991">
        <v>0</v>
      </c>
      <c r="CN61" s="991">
        <v>0</v>
      </c>
      <c r="CO61" s="991">
        <v>20</v>
      </c>
      <c r="CP61" s="991">
        <v>1.6</v>
      </c>
      <c r="CQ61" s="991">
        <v>3</v>
      </c>
      <c r="CR61" s="991">
        <v>0.5</v>
      </c>
      <c r="CS61" s="991">
        <v>2</v>
      </c>
      <c r="CT61" s="991">
        <v>0</v>
      </c>
      <c r="CU61" s="991">
        <v>0</v>
      </c>
      <c r="CV61" s="991">
        <v>0</v>
      </c>
      <c r="CW61" s="991">
        <v>3</v>
      </c>
      <c r="CX61" s="991">
        <v>0</v>
      </c>
      <c r="CY61" s="991">
        <v>1</v>
      </c>
      <c r="CZ61" s="991">
        <v>0</v>
      </c>
      <c r="DA61" s="991">
        <v>1</v>
      </c>
      <c r="DB61" s="991">
        <v>0</v>
      </c>
      <c r="DC61" s="991">
        <v>0</v>
      </c>
      <c r="DD61" s="991">
        <v>0</v>
      </c>
      <c r="DE61" s="991">
        <v>0</v>
      </c>
      <c r="DF61" s="991">
        <v>0</v>
      </c>
      <c r="DG61" s="991">
        <v>0</v>
      </c>
      <c r="DH61" s="991">
        <v>0</v>
      </c>
      <c r="DI61" s="991">
        <v>0</v>
      </c>
      <c r="DJ61" s="991">
        <v>0</v>
      </c>
      <c r="DK61" s="992" t="b">
        <v>0</v>
      </c>
      <c r="DL61" s="990" t="s">
        <v>999</v>
      </c>
      <c r="DM61" s="990" t="s">
        <v>270</v>
      </c>
      <c r="DN61" s="990" t="s">
        <v>434</v>
      </c>
      <c r="DO61" s="990" t="s">
        <v>1000</v>
      </c>
      <c r="DP61" s="991">
        <v>0</v>
      </c>
      <c r="DQ61" s="991">
        <v>0</v>
      </c>
      <c r="DR61" s="991">
        <v>0</v>
      </c>
      <c r="DS61" s="991">
        <v>0</v>
      </c>
      <c r="DT61" s="991">
        <v>15663</v>
      </c>
      <c r="DU61" s="991">
        <v>0</v>
      </c>
      <c r="DV61" s="991">
        <v>0</v>
      </c>
      <c r="DW61" s="991">
        <v>0</v>
      </c>
      <c r="DX61" s="991">
        <v>0</v>
      </c>
      <c r="DY61" s="991">
        <v>0</v>
      </c>
      <c r="DZ61" s="991">
        <v>0</v>
      </c>
      <c r="EA61" s="991">
        <v>0</v>
      </c>
      <c r="EB61" s="991">
        <v>0</v>
      </c>
      <c r="EC61" s="991">
        <v>0</v>
      </c>
      <c r="ED61" s="991">
        <v>0</v>
      </c>
      <c r="EE61" s="991">
        <v>0</v>
      </c>
      <c r="EF61" s="991">
        <v>0</v>
      </c>
      <c r="EG61" s="991">
        <v>0</v>
      </c>
      <c r="EH61" s="991">
        <v>0</v>
      </c>
      <c r="EI61" s="991">
        <v>0</v>
      </c>
      <c r="EJ61" s="991">
        <v>0</v>
      </c>
      <c r="EK61" s="991">
        <v>0</v>
      </c>
      <c r="EL61" s="991">
        <v>0</v>
      </c>
      <c r="EM61" s="991">
        <v>0</v>
      </c>
      <c r="EN61" s="991">
        <v>0</v>
      </c>
      <c r="EO61" s="991">
        <v>0</v>
      </c>
      <c r="EP61" s="991">
        <v>0</v>
      </c>
      <c r="EQ61" s="991">
        <v>0</v>
      </c>
      <c r="ER61" s="991">
        <v>0</v>
      </c>
      <c r="ES61" s="991">
        <v>0</v>
      </c>
      <c r="ET61" s="992" t="b">
        <v>0</v>
      </c>
      <c r="EU61" s="992" t="b">
        <v>0</v>
      </c>
      <c r="EV61" s="992" t="b">
        <v>0</v>
      </c>
      <c r="EW61" s="993">
        <v>0</v>
      </c>
      <c r="EX61" s="993">
        <v>0</v>
      </c>
      <c r="EY61" s="993">
        <v>0</v>
      </c>
      <c r="EZ61" s="993">
        <v>0</v>
      </c>
      <c r="FA61" s="993">
        <v>0</v>
      </c>
      <c r="FB61" s="993">
        <v>0</v>
      </c>
      <c r="FC61" s="992" t="b">
        <v>0</v>
      </c>
      <c r="FD61" s="992" t="b">
        <v>0</v>
      </c>
      <c r="FE61" s="992" t="b">
        <v>0</v>
      </c>
      <c r="FF61" s="993">
        <v>0</v>
      </c>
      <c r="FG61" s="993">
        <v>0</v>
      </c>
      <c r="FH61" s="993">
        <v>0</v>
      </c>
      <c r="FI61" s="993">
        <v>0</v>
      </c>
      <c r="FJ61" s="993">
        <v>0</v>
      </c>
      <c r="FK61" s="993">
        <v>0</v>
      </c>
      <c r="FL61" s="992" t="b">
        <v>0</v>
      </c>
      <c r="FM61" s="992" t="b">
        <v>0</v>
      </c>
      <c r="FN61" s="992" t="b">
        <v>0</v>
      </c>
      <c r="FO61" s="993">
        <v>0</v>
      </c>
      <c r="FP61" s="993">
        <v>0</v>
      </c>
      <c r="FQ61" s="993">
        <v>0</v>
      </c>
      <c r="FR61" s="993">
        <v>0</v>
      </c>
      <c r="FS61" s="993">
        <v>0</v>
      </c>
      <c r="FT61" s="993">
        <v>0</v>
      </c>
      <c r="FU61" s="990" t="s">
        <v>993</v>
      </c>
      <c r="FV61" s="993">
        <v>0</v>
      </c>
      <c r="FW61" s="991">
        <v>0</v>
      </c>
      <c r="FX61" s="991">
        <v>0</v>
      </c>
      <c r="FY61" s="991">
        <v>0</v>
      </c>
      <c r="FZ61" s="991">
        <v>0</v>
      </c>
      <c r="GA61" s="991">
        <v>0</v>
      </c>
      <c r="GB61" s="991">
        <v>0</v>
      </c>
      <c r="GC61" s="991">
        <v>0</v>
      </c>
      <c r="GD61" s="991">
        <v>0</v>
      </c>
      <c r="GE61" s="991">
        <v>0</v>
      </c>
      <c r="GF61" s="991">
        <v>0</v>
      </c>
      <c r="GG61" s="991">
        <v>0</v>
      </c>
      <c r="GH61" s="991">
        <v>0</v>
      </c>
      <c r="GI61" s="991">
        <v>0</v>
      </c>
      <c r="GJ61" s="991">
        <v>0</v>
      </c>
      <c r="GK61" s="991">
        <v>0</v>
      </c>
      <c r="GL61" s="991">
        <v>0</v>
      </c>
      <c r="GM61" s="991">
        <v>0</v>
      </c>
      <c r="GN61" s="991">
        <v>0</v>
      </c>
      <c r="GO61" s="992" t="b">
        <v>0</v>
      </c>
      <c r="GP61" s="990" t="s">
        <v>993</v>
      </c>
      <c r="GQ61" s="990" t="s">
        <v>993</v>
      </c>
      <c r="GR61" s="990" t="s">
        <v>993</v>
      </c>
      <c r="GS61" s="990" t="s">
        <v>993</v>
      </c>
      <c r="GT61" s="992"/>
      <c r="GU61" s="986"/>
    </row>
    <row r="62" spans="1:203" hidden="1">
      <c r="A62" s="985"/>
      <c r="B62" s="1315" t="s">
        <v>550</v>
      </c>
      <c r="C62" s="1315"/>
      <c r="D62" s="990" t="s">
        <v>1066</v>
      </c>
      <c r="E62" s="990" t="s">
        <v>1067</v>
      </c>
      <c r="F62" s="990" t="s">
        <v>437</v>
      </c>
      <c r="G62" s="990" t="s">
        <v>986</v>
      </c>
      <c r="H62" s="990" t="s">
        <v>1062</v>
      </c>
      <c r="I62" s="990" t="s">
        <v>1063</v>
      </c>
      <c r="J62" s="990" t="s">
        <v>1064</v>
      </c>
      <c r="K62" s="990" t="s">
        <v>1065</v>
      </c>
      <c r="L62" s="991">
        <v>2</v>
      </c>
      <c r="M62" s="990" t="s">
        <v>1067</v>
      </c>
      <c r="N62" s="990" t="s">
        <v>996</v>
      </c>
      <c r="O62" s="990" t="s">
        <v>632</v>
      </c>
      <c r="P62" s="990" t="s">
        <v>993</v>
      </c>
      <c r="Q62" s="990" t="s">
        <v>993</v>
      </c>
      <c r="R62" s="1031" t="s">
        <v>293</v>
      </c>
      <c r="S62" s="992" t="b">
        <v>0</v>
      </c>
      <c r="T62" s="991">
        <v>0</v>
      </c>
      <c r="U62" s="992" t="b">
        <v>0</v>
      </c>
      <c r="V62" s="991">
        <v>0</v>
      </c>
      <c r="W62" s="992" t="b">
        <v>0</v>
      </c>
      <c r="X62" s="992" t="b">
        <v>1</v>
      </c>
      <c r="Y62" s="990" t="s">
        <v>293</v>
      </c>
      <c r="Z62" s="990" t="b">
        <f t="shared" si="10"/>
        <v>1</v>
      </c>
      <c r="AA62" s="990" t="s">
        <v>993</v>
      </c>
      <c r="AB62" s="992" t="b">
        <v>0</v>
      </c>
      <c r="AC62" s="990" t="s">
        <v>993</v>
      </c>
      <c r="AD62" s="990" t="s">
        <v>993</v>
      </c>
      <c r="AE62" s="990" t="s">
        <v>993</v>
      </c>
      <c r="AF62" s="1077">
        <f t="shared" si="5"/>
        <v>36</v>
      </c>
      <c r="AG62" s="1077">
        <f t="shared" si="5"/>
        <v>36</v>
      </c>
      <c r="AH62" s="1077">
        <f t="shared" si="5"/>
        <v>0</v>
      </c>
      <c r="AI62" s="1077">
        <f t="shared" si="5"/>
        <v>36</v>
      </c>
      <c r="AJ62" s="183">
        <f t="shared" si="1"/>
        <v>0</v>
      </c>
      <c r="AK62" s="991">
        <v>0</v>
      </c>
      <c r="AL62" s="991">
        <v>0</v>
      </c>
      <c r="AM62" s="991">
        <v>0</v>
      </c>
      <c r="AN62" s="991">
        <v>0</v>
      </c>
      <c r="AO62" s="991">
        <v>0</v>
      </c>
      <c r="AP62" s="991">
        <v>36</v>
      </c>
      <c r="AQ62" s="991">
        <v>36</v>
      </c>
      <c r="AR62" s="991">
        <v>0</v>
      </c>
      <c r="AS62" s="991">
        <v>36</v>
      </c>
      <c r="AT62" s="991">
        <v>36</v>
      </c>
      <c r="AU62" s="991">
        <v>36</v>
      </c>
      <c r="AV62" s="991">
        <v>0</v>
      </c>
      <c r="AW62" s="991">
        <v>0</v>
      </c>
      <c r="AX62" s="991">
        <v>0</v>
      </c>
      <c r="AY62" s="991">
        <v>0</v>
      </c>
      <c r="AZ62" s="991">
        <v>0</v>
      </c>
      <c r="BA62" s="991">
        <v>36</v>
      </c>
      <c r="BB62" s="991">
        <v>0</v>
      </c>
      <c r="BC62" s="991">
        <v>0</v>
      </c>
      <c r="BD62" s="991">
        <v>0</v>
      </c>
      <c r="BE62" s="992" t="b">
        <v>0</v>
      </c>
      <c r="BF62" s="992"/>
      <c r="BG62" s="990" t="s">
        <v>993</v>
      </c>
      <c r="BH62" s="991">
        <v>0</v>
      </c>
      <c r="BI62" s="990" t="s">
        <v>993</v>
      </c>
      <c r="BJ62" s="991">
        <v>0</v>
      </c>
      <c r="BK62" s="990" t="s">
        <v>993</v>
      </c>
      <c r="BL62" s="991">
        <v>0</v>
      </c>
      <c r="BM62" s="991">
        <v>0</v>
      </c>
      <c r="BN62" s="991">
        <v>36</v>
      </c>
      <c r="BO62" s="990" t="s">
        <v>993</v>
      </c>
      <c r="BP62" s="990" t="s">
        <v>993</v>
      </c>
      <c r="BQ62" s="990" t="s">
        <v>993</v>
      </c>
      <c r="BR62" s="991">
        <v>0</v>
      </c>
      <c r="BS62" s="990" t="s">
        <v>993</v>
      </c>
      <c r="BT62" s="991">
        <v>0</v>
      </c>
      <c r="BU62" s="990" t="s">
        <v>993</v>
      </c>
      <c r="BV62" s="991">
        <v>0</v>
      </c>
      <c r="BW62" s="991">
        <v>0</v>
      </c>
      <c r="BX62" s="991">
        <v>0</v>
      </c>
      <c r="BY62" s="990" t="s">
        <v>993</v>
      </c>
      <c r="BZ62" s="991">
        <v>0</v>
      </c>
      <c r="CA62" s="990" t="s">
        <v>993</v>
      </c>
      <c r="CB62" s="991">
        <v>0</v>
      </c>
      <c r="CC62" s="990" t="s">
        <v>993</v>
      </c>
      <c r="CD62" s="991">
        <v>0</v>
      </c>
      <c r="CE62" s="991">
        <v>0</v>
      </c>
      <c r="CF62" s="991">
        <v>0</v>
      </c>
      <c r="CG62" s="990" t="s">
        <v>993</v>
      </c>
      <c r="CH62" s="991">
        <v>0</v>
      </c>
      <c r="CI62" s="990" t="s">
        <v>993</v>
      </c>
      <c r="CJ62" s="991">
        <v>0</v>
      </c>
      <c r="CK62" s="990" t="s">
        <v>993</v>
      </c>
      <c r="CL62" s="991">
        <v>0</v>
      </c>
      <c r="CM62" s="991">
        <v>0</v>
      </c>
      <c r="CN62" s="991">
        <v>0</v>
      </c>
      <c r="CO62" s="991">
        <v>8</v>
      </c>
      <c r="CP62" s="991">
        <v>2</v>
      </c>
      <c r="CQ62" s="991">
        <v>6</v>
      </c>
      <c r="CR62" s="991">
        <v>0</v>
      </c>
      <c r="CS62" s="991">
        <v>2</v>
      </c>
      <c r="CT62" s="991">
        <v>1.5</v>
      </c>
      <c r="CU62" s="991">
        <v>0</v>
      </c>
      <c r="CV62" s="991">
        <v>0</v>
      </c>
      <c r="CW62" s="991">
        <v>8</v>
      </c>
      <c r="CX62" s="991">
        <v>0</v>
      </c>
      <c r="CY62" s="991">
        <v>2</v>
      </c>
      <c r="CZ62" s="991">
        <v>1.5</v>
      </c>
      <c r="DA62" s="991">
        <v>1</v>
      </c>
      <c r="DB62" s="991">
        <v>0</v>
      </c>
      <c r="DC62" s="991">
        <v>0</v>
      </c>
      <c r="DD62" s="991">
        <v>0</v>
      </c>
      <c r="DE62" s="991">
        <v>0</v>
      </c>
      <c r="DF62" s="991">
        <v>0</v>
      </c>
      <c r="DG62" s="991">
        <v>0</v>
      </c>
      <c r="DH62" s="991">
        <v>0</v>
      </c>
      <c r="DI62" s="991">
        <v>0</v>
      </c>
      <c r="DJ62" s="991">
        <v>0</v>
      </c>
      <c r="DK62" s="992" t="b">
        <v>0</v>
      </c>
      <c r="DL62" s="990" t="s">
        <v>999</v>
      </c>
      <c r="DM62" s="990" t="s">
        <v>1000</v>
      </c>
      <c r="DN62" s="990" t="s">
        <v>298</v>
      </c>
      <c r="DO62" s="990" t="s">
        <v>993</v>
      </c>
      <c r="DP62" s="991">
        <v>0</v>
      </c>
      <c r="DQ62" s="991">
        <v>0</v>
      </c>
      <c r="DR62" s="991">
        <v>0</v>
      </c>
      <c r="DS62" s="991">
        <v>0</v>
      </c>
      <c r="DT62" s="991">
        <v>12435</v>
      </c>
      <c r="DU62" s="991">
        <v>0</v>
      </c>
      <c r="DV62" s="991">
        <v>0</v>
      </c>
      <c r="DW62" s="991">
        <v>0</v>
      </c>
      <c r="DX62" s="991">
        <v>0</v>
      </c>
      <c r="DY62" s="991">
        <v>0</v>
      </c>
      <c r="DZ62" s="991">
        <v>0</v>
      </c>
      <c r="EA62" s="991">
        <v>0</v>
      </c>
      <c r="EB62" s="991">
        <v>0</v>
      </c>
      <c r="EC62" s="991">
        <v>0</v>
      </c>
      <c r="ED62" s="991">
        <v>0</v>
      </c>
      <c r="EE62" s="991">
        <v>0</v>
      </c>
      <c r="EF62" s="991">
        <v>0</v>
      </c>
      <c r="EG62" s="991">
        <v>0</v>
      </c>
      <c r="EH62" s="991">
        <v>0</v>
      </c>
      <c r="EI62" s="991">
        <v>0</v>
      </c>
      <c r="EJ62" s="991">
        <v>0</v>
      </c>
      <c r="EK62" s="991">
        <v>0</v>
      </c>
      <c r="EL62" s="991">
        <v>0</v>
      </c>
      <c r="EM62" s="991">
        <v>0</v>
      </c>
      <c r="EN62" s="991">
        <v>0</v>
      </c>
      <c r="EO62" s="991">
        <v>0</v>
      </c>
      <c r="EP62" s="991">
        <v>0</v>
      </c>
      <c r="EQ62" s="991">
        <v>0</v>
      </c>
      <c r="ER62" s="991">
        <v>0</v>
      </c>
      <c r="ES62" s="991">
        <v>0</v>
      </c>
      <c r="ET62" s="992" t="b">
        <v>0</v>
      </c>
      <c r="EU62" s="992" t="b">
        <v>0</v>
      </c>
      <c r="EV62" s="992" t="b">
        <v>0</v>
      </c>
      <c r="EW62" s="993">
        <v>0</v>
      </c>
      <c r="EX62" s="993">
        <v>0</v>
      </c>
      <c r="EY62" s="993">
        <v>0</v>
      </c>
      <c r="EZ62" s="993">
        <v>0</v>
      </c>
      <c r="FA62" s="993">
        <v>0</v>
      </c>
      <c r="FB62" s="993">
        <v>0</v>
      </c>
      <c r="FC62" s="992" t="b">
        <v>0</v>
      </c>
      <c r="FD62" s="992" t="b">
        <v>0</v>
      </c>
      <c r="FE62" s="992" t="b">
        <v>0</v>
      </c>
      <c r="FF62" s="993">
        <v>0</v>
      </c>
      <c r="FG62" s="993">
        <v>0</v>
      </c>
      <c r="FH62" s="993">
        <v>0</v>
      </c>
      <c r="FI62" s="993">
        <v>0</v>
      </c>
      <c r="FJ62" s="993">
        <v>0</v>
      </c>
      <c r="FK62" s="993">
        <v>0</v>
      </c>
      <c r="FL62" s="992" t="b">
        <v>0</v>
      </c>
      <c r="FM62" s="992" t="b">
        <v>0</v>
      </c>
      <c r="FN62" s="992" t="b">
        <v>0</v>
      </c>
      <c r="FO62" s="993">
        <v>0</v>
      </c>
      <c r="FP62" s="993">
        <v>0</v>
      </c>
      <c r="FQ62" s="993">
        <v>0</v>
      </c>
      <c r="FR62" s="993">
        <v>0</v>
      </c>
      <c r="FS62" s="993">
        <v>0</v>
      </c>
      <c r="FT62" s="993">
        <v>0</v>
      </c>
      <c r="FU62" s="990" t="s">
        <v>993</v>
      </c>
      <c r="FV62" s="993">
        <v>0</v>
      </c>
      <c r="FW62" s="991">
        <v>0</v>
      </c>
      <c r="FX62" s="991">
        <v>0</v>
      </c>
      <c r="FY62" s="991">
        <v>0</v>
      </c>
      <c r="FZ62" s="991">
        <v>0</v>
      </c>
      <c r="GA62" s="991">
        <v>0</v>
      </c>
      <c r="GB62" s="991">
        <v>0</v>
      </c>
      <c r="GC62" s="991">
        <v>0</v>
      </c>
      <c r="GD62" s="991">
        <v>0</v>
      </c>
      <c r="GE62" s="991">
        <v>0</v>
      </c>
      <c r="GF62" s="991">
        <v>0</v>
      </c>
      <c r="GG62" s="991">
        <v>0</v>
      </c>
      <c r="GH62" s="991">
        <v>0</v>
      </c>
      <c r="GI62" s="991">
        <v>0</v>
      </c>
      <c r="GJ62" s="991">
        <v>0</v>
      </c>
      <c r="GK62" s="991">
        <v>0</v>
      </c>
      <c r="GL62" s="991">
        <v>0</v>
      </c>
      <c r="GM62" s="991">
        <v>0</v>
      </c>
      <c r="GN62" s="991">
        <v>0</v>
      </c>
      <c r="GO62" s="992" t="b">
        <v>0</v>
      </c>
      <c r="GP62" s="990" t="s">
        <v>993</v>
      </c>
      <c r="GQ62" s="990" t="s">
        <v>993</v>
      </c>
      <c r="GR62" s="990" t="s">
        <v>993</v>
      </c>
      <c r="GS62" s="990" t="s">
        <v>993</v>
      </c>
      <c r="GT62" s="992"/>
      <c r="GU62" s="986"/>
    </row>
    <row r="63" spans="1:203" hidden="1">
      <c r="A63" s="985"/>
      <c r="B63" s="1315" t="s">
        <v>550</v>
      </c>
      <c r="C63" s="1315"/>
      <c r="D63" s="990" t="s">
        <v>1066</v>
      </c>
      <c r="E63" s="990" t="s">
        <v>1067</v>
      </c>
      <c r="F63" s="990" t="s">
        <v>437</v>
      </c>
      <c r="G63" s="990" t="s">
        <v>986</v>
      </c>
      <c r="H63" s="990" t="s">
        <v>1062</v>
      </c>
      <c r="I63" s="990" t="s">
        <v>1063</v>
      </c>
      <c r="J63" s="990" t="s">
        <v>1064</v>
      </c>
      <c r="K63" s="990" t="s">
        <v>1065</v>
      </c>
      <c r="L63" s="991">
        <v>4</v>
      </c>
      <c r="M63" s="990" t="s">
        <v>1067</v>
      </c>
      <c r="N63" s="990" t="s">
        <v>991</v>
      </c>
      <c r="O63" s="990" t="s">
        <v>654</v>
      </c>
      <c r="P63" s="990" t="s">
        <v>993</v>
      </c>
      <c r="Q63" s="990" t="s">
        <v>993</v>
      </c>
      <c r="R63" s="1031" t="s">
        <v>296</v>
      </c>
      <c r="S63" s="992" t="b">
        <v>0</v>
      </c>
      <c r="T63" s="991">
        <v>0</v>
      </c>
      <c r="U63" s="992" t="b">
        <v>0</v>
      </c>
      <c r="V63" s="991">
        <v>0</v>
      </c>
      <c r="W63" s="992" t="b">
        <v>0</v>
      </c>
      <c r="X63" s="992" t="b">
        <v>1</v>
      </c>
      <c r="Y63" s="990" t="s">
        <v>296</v>
      </c>
      <c r="Z63" s="990" t="b">
        <f t="shared" si="10"/>
        <v>1</v>
      </c>
      <c r="AA63" s="990" t="s">
        <v>993</v>
      </c>
      <c r="AB63" s="992" t="b">
        <v>0</v>
      </c>
      <c r="AC63" s="990" t="s">
        <v>993</v>
      </c>
      <c r="AD63" s="990" t="s">
        <v>993</v>
      </c>
      <c r="AE63" s="990" t="s">
        <v>993</v>
      </c>
      <c r="AF63" s="1077">
        <f t="shared" si="5"/>
        <v>38</v>
      </c>
      <c r="AG63" s="1077">
        <f t="shared" si="5"/>
        <v>38</v>
      </c>
      <c r="AH63" s="1077">
        <f t="shared" si="5"/>
        <v>0</v>
      </c>
      <c r="AI63" s="1077">
        <f t="shared" si="5"/>
        <v>38</v>
      </c>
      <c r="AJ63" s="183">
        <f t="shared" si="1"/>
        <v>0</v>
      </c>
      <c r="AK63" s="991">
        <v>0</v>
      </c>
      <c r="AL63" s="991">
        <v>0</v>
      </c>
      <c r="AM63" s="991">
        <v>0</v>
      </c>
      <c r="AN63" s="991">
        <v>0</v>
      </c>
      <c r="AO63" s="991">
        <v>0</v>
      </c>
      <c r="AP63" s="991">
        <v>38</v>
      </c>
      <c r="AQ63" s="991">
        <v>38</v>
      </c>
      <c r="AR63" s="991">
        <v>0</v>
      </c>
      <c r="AS63" s="991">
        <v>38</v>
      </c>
      <c r="AT63" s="991">
        <v>38</v>
      </c>
      <c r="AU63" s="991">
        <v>38</v>
      </c>
      <c r="AV63" s="991">
        <v>0</v>
      </c>
      <c r="AW63" s="991">
        <v>0</v>
      </c>
      <c r="AX63" s="991">
        <v>0</v>
      </c>
      <c r="AY63" s="991">
        <v>0</v>
      </c>
      <c r="AZ63" s="991">
        <v>0</v>
      </c>
      <c r="BA63" s="991">
        <v>38</v>
      </c>
      <c r="BB63" s="991">
        <v>0</v>
      </c>
      <c r="BC63" s="991">
        <v>0</v>
      </c>
      <c r="BD63" s="991">
        <v>0</v>
      </c>
      <c r="BE63" s="992" t="b">
        <v>0</v>
      </c>
      <c r="BF63" s="992"/>
      <c r="BG63" s="990" t="s">
        <v>993</v>
      </c>
      <c r="BH63" s="991">
        <v>0</v>
      </c>
      <c r="BI63" s="990" t="s">
        <v>993</v>
      </c>
      <c r="BJ63" s="991">
        <v>0</v>
      </c>
      <c r="BK63" s="990" t="s">
        <v>993</v>
      </c>
      <c r="BL63" s="991">
        <v>0</v>
      </c>
      <c r="BM63" s="991">
        <v>0</v>
      </c>
      <c r="BN63" s="991">
        <v>38</v>
      </c>
      <c r="BO63" s="990" t="s">
        <v>993</v>
      </c>
      <c r="BP63" s="990" t="s">
        <v>993</v>
      </c>
      <c r="BQ63" s="990" t="s">
        <v>993</v>
      </c>
      <c r="BR63" s="991">
        <v>0</v>
      </c>
      <c r="BS63" s="990" t="s">
        <v>993</v>
      </c>
      <c r="BT63" s="991">
        <v>0</v>
      </c>
      <c r="BU63" s="990" t="s">
        <v>993</v>
      </c>
      <c r="BV63" s="991">
        <v>0</v>
      </c>
      <c r="BW63" s="991">
        <v>0</v>
      </c>
      <c r="BX63" s="991">
        <v>0</v>
      </c>
      <c r="BY63" s="990" t="s">
        <v>993</v>
      </c>
      <c r="BZ63" s="991">
        <v>0</v>
      </c>
      <c r="CA63" s="990" t="s">
        <v>993</v>
      </c>
      <c r="CB63" s="991">
        <v>0</v>
      </c>
      <c r="CC63" s="990" t="s">
        <v>993</v>
      </c>
      <c r="CD63" s="991">
        <v>0</v>
      </c>
      <c r="CE63" s="991">
        <v>0</v>
      </c>
      <c r="CF63" s="991">
        <v>0</v>
      </c>
      <c r="CG63" s="990" t="s">
        <v>993</v>
      </c>
      <c r="CH63" s="991">
        <v>0</v>
      </c>
      <c r="CI63" s="990" t="s">
        <v>993</v>
      </c>
      <c r="CJ63" s="991">
        <v>0</v>
      </c>
      <c r="CK63" s="990" t="s">
        <v>993</v>
      </c>
      <c r="CL63" s="991">
        <v>0</v>
      </c>
      <c r="CM63" s="991">
        <v>0</v>
      </c>
      <c r="CN63" s="991">
        <v>0</v>
      </c>
      <c r="CO63" s="991">
        <v>8</v>
      </c>
      <c r="CP63" s="991">
        <v>0</v>
      </c>
      <c r="CQ63" s="991">
        <v>2</v>
      </c>
      <c r="CR63" s="991">
        <v>0.5</v>
      </c>
      <c r="CS63" s="991">
        <v>6</v>
      </c>
      <c r="CT63" s="991">
        <v>0</v>
      </c>
      <c r="CU63" s="991">
        <v>0</v>
      </c>
      <c r="CV63" s="991">
        <v>0</v>
      </c>
      <c r="CW63" s="991">
        <v>0</v>
      </c>
      <c r="CX63" s="991">
        <v>0</v>
      </c>
      <c r="CY63" s="991">
        <v>1</v>
      </c>
      <c r="CZ63" s="991">
        <v>0</v>
      </c>
      <c r="DA63" s="991">
        <v>0</v>
      </c>
      <c r="DB63" s="991">
        <v>0.3</v>
      </c>
      <c r="DC63" s="991">
        <v>0</v>
      </c>
      <c r="DD63" s="991">
        <v>0</v>
      </c>
      <c r="DE63" s="991">
        <v>0</v>
      </c>
      <c r="DF63" s="991">
        <v>0</v>
      </c>
      <c r="DG63" s="991">
        <v>0</v>
      </c>
      <c r="DH63" s="991">
        <v>0</v>
      </c>
      <c r="DI63" s="991">
        <v>0</v>
      </c>
      <c r="DJ63" s="991">
        <v>0</v>
      </c>
      <c r="DK63" s="992" t="b">
        <v>0</v>
      </c>
      <c r="DL63" s="990" t="s">
        <v>999</v>
      </c>
      <c r="DM63" s="990" t="s">
        <v>270</v>
      </c>
      <c r="DN63" s="990" t="s">
        <v>434</v>
      </c>
      <c r="DO63" s="990" t="s">
        <v>298</v>
      </c>
      <c r="DP63" s="991">
        <v>0</v>
      </c>
      <c r="DQ63" s="991">
        <v>0</v>
      </c>
      <c r="DR63" s="991">
        <v>0</v>
      </c>
      <c r="DS63" s="991">
        <v>0</v>
      </c>
      <c r="DT63" s="991">
        <v>13730</v>
      </c>
      <c r="DU63" s="991">
        <v>0</v>
      </c>
      <c r="DV63" s="991">
        <v>0</v>
      </c>
      <c r="DW63" s="991">
        <v>0</v>
      </c>
      <c r="DX63" s="991">
        <v>0</v>
      </c>
      <c r="DY63" s="991">
        <v>0</v>
      </c>
      <c r="DZ63" s="991">
        <v>0</v>
      </c>
      <c r="EA63" s="991">
        <v>0</v>
      </c>
      <c r="EB63" s="991">
        <v>0</v>
      </c>
      <c r="EC63" s="991">
        <v>0</v>
      </c>
      <c r="ED63" s="991">
        <v>0</v>
      </c>
      <c r="EE63" s="991">
        <v>0</v>
      </c>
      <c r="EF63" s="991">
        <v>0</v>
      </c>
      <c r="EG63" s="991">
        <v>0</v>
      </c>
      <c r="EH63" s="991">
        <v>0</v>
      </c>
      <c r="EI63" s="991">
        <v>0</v>
      </c>
      <c r="EJ63" s="991">
        <v>0</v>
      </c>
      <c r="EK63" s="991">
        <v>0</v>
      </c>
      <c r="EL63" s="991">
        <v>0</v>
      </c>
      <c r="EM63" s="991">
        <v>0</v>
      </c>
      <c r="EN63" s="991">
        <v>0</v>
      </c>
      <c r="EO63" s="991">
        <v>0</v>
      </c>
      <c r="EP63" s="991">
        <v>0</v>
      </c>
      <c r="EQ63" s="991">
        <v>0</v>
      </c>
      <c r="ER63" s="991">
        <v>0</v>
      </c>
      <c r="ES63" s="991">
        <v>0</v>
      </c>
      <c r="ET63" s="992" t="b">
        <v>0</v>
      </c>
      <c r="EU63" s="992" t="b">
        <v>0</v>
      </c>
      <c r="EV63" s="992" t="b">
        <v>0</v>
      </c>
      <c r="EW63" s="993">
        <v>0</v>
      </c>
      <c r="EX63" s="993">
        <v>0</v>
      </c>
      <c r="EY63" s="993">
        <v>0</v>
      </c>
      <c r="EZ63" s="993">
        <v>0</v>
      </c>
      <c r="FA63" s="993">
        <v>0</v>
      </c>
      <c r="FB63" s="993">
        <v>0</v>
      </c>
      <c r="FC63" s="992" t="b">
        <v>0</v>
      </c>
      <c r="FD63" s="992" t="b">
        <v>0</v>
      </c>
      <c r="FE63" s="992" t="b">
        <v>0</v>
      </c>
      <c r="FF63" s="993">
        <v>0</v>
      </c>
      <c r="FG63" s="993">
        <v>0</v>
      </c>
      <c r="FH63" s="993">
        <v>0</v>
      </c>
      <c r="FI63" s="993">
        <v>0</v>
      </c>
      <c r="FJ63" s="993">
        <v>0</v>
      </c>
      <c r="FK63" s="993">
        <v>0</v>
      </c>
      <c r="FL63" s="992" t="b">
        <v>0</v>
      </c>
      <c r="FM63" s="992" t="b">
        <v>0</v>
      </c>
      <c r="FN63" s="992" t="b">
        <v>0</v>
      </c>
      <c r="FO63" s="993">
        <v>0</v>
      </c>
      <c r="FP63" s="993">
        <v>0</v>
      </c>
      <c r="FQ63" s="993">
        <v>0</v>
      </c>
      <c r="FR63" s="993">
        <v>0</v>
      </c>
      <c r="FS63" s="993">
        <v>0</v>
      </c>
      <c r="FT63" s="993">
        <v>0</v>
      </c>
      <c r="FU63" s="990" t="s">
        <v>993</v>
      </c>
      <c r="FV63" s="993">
        <v>0</v>
      </c>
      <c r="FW63" s="991">
        <v>0</v>
      </c>
      <c r="FX63" s="991">
        <v>0</v>
      </c>
      <c r="FY63" s="991">
        <v>0</v>
      </c>
      <c r="FZ63" s="991">
        <v>0</v>
      </c>
      <c r="GA63" s="991">
        <v>0</v>
      </c>
      <c r="GB63" s="991">
        <v>0</v>
      </c>
      <c r="GC63" s="991">
        <v>0</v>
      </c>
      <c r="GD63" s="991">
        <v>0</v>
      </c>
      <c r="GE63" s="991">
        <v>0</v>
      </c>
      <c r="GF63" s="991">
        <v>0</v>
      </c>
      <c r="GG63" s="991">
        <v>0</v>
      </c>
      <c r="GH63" s="991">
        <v>0</v>
      </c>
      <c r="GI63" s="991">
        <v>0</v>
      </c>
      <c r="GJ63" s="991">
        <v>0</v>
      </c>
      <c r="GK63" s="991">
        <v>0</v>
      </c>
      <c r="GL63" s="991">
        <v>0</v>
      </c>
      <c r="GM63" s="991">
        <v>0</v>
      </c>
      <c r="GN63" s="991">
        <v>0</v>
      </c>
      <c r="GO63" s="992" t="b">
        <v>0</v>
      </c>
      <c r="GP63" s="990" t="s">
        <v>993</v>
      </c>
      <c r="GQ63" s="990" t="s">
        <v>993</v>
      </c>
      <c r="GR63" s="990" t="s">
        <v>993</v>
      </c>
      <c r="GS63" s="990" t="s">
        <v>993</v>
      </c>
      <c r="GT63" s="992"/>
      <c r="GU63" s="986"/>
    </row>
    <row r="64" spans="1:203" hidden="1">
      <c r="A64" s="985"/>
      <c r="B64" s="1315" t="s">
        <v>634</v>
      </c>
      <c r="C64" s="1315"/>
      <c r="D64" s="990" t="s">
        <v>1068</v>
      </c>
      <c r="E64" s="990" t="s">
        <v>24</v>
      </c>
      <c r="F64" s="990" t="s">
        <v>437</v>
      </c>
      <c r="G64" s="990" t="s">
        <v>986</v>
      </c>
      <c r="H64" s="990" t="s">
        <v>1062</v>
      </c>
      <c r="I64" s="990" t="s">
        <v>1063</v>
      </c>
      <c r="J64" s="990" t="s">
        <v>1064</v>
      </c>
      <c r="K64" s="990" t="s">
        <v>1065</v>
      </c>
      <c r="L64" s="991">
        <v>2</v>
      </c>
      <c r="M64" s="990" t="s">
        <v>24</v>
      </c>
      <c r="N64" s="990" t="s">
        <v>991</v>
      </c>
      <c r="O64" s="990" t="s">
        <v>655</v>
      </c>
      <c r="P64" s="990" t="s">
        <v>993</v>
      </c>
      <c r="Q64" s="990" t="s">
        <v>993</v>
      </c>
      <c r="R64" s="1031" t="s">
        <v>296</v>
      </c>
      <c r="S64" s="992" t="b">
        <v>0</v>
      </c>
      <c r="T64" s="991">
        <v>0</v>
      </c>
      <c r="U64" s="992" t="b">
        <v>0</v>
      </c>
      <c r="V64" s="991">
        <v>0</v>
      </c>
      <c r="W64" s="992" t="b">
        <v>1</v>
      </c>
      <c r="X64" s="992" t="b">
        <v>0</v>
      </c>
      <c r="Y64" s="990" t="s">
        <v>296</v>
      </c>
      <c r="Z64" s="990" t="b">
        <f t="shared" si="4"/>
        <v>1</v>
      </c>
      <c r="AA64" s="990" t="s">
        <v>993</v>
      </c>
      <c r="AB64" s="992" t="b">
        <v>0</v>
      </c>
      <c r="AC64" s="990" t="s">
        <v>993</v>
      </c>
      <c r="AD64" s="990" t="s">
        <v>993</v>
      </c>
      <c r="AE64" s="990" t="s">
        <v>993</v>
      </c>
      <c r="AF64" s="1077">
        <f t="shared" si="5"/>
        <v>56</v>
      </c>
      <c r="AG64" s="1077">
        <f t="shared" si="5"/>
        <v>56</v>
      </c>
      <c r="AH64" s="1077">
        <f t="shared" si="5"/>
        <v>48</v>
      </c>
      <c r="AI64" s="1077">
        <f t="shared" si="5"/>
        <v>56</v>
      </c>
      <c r="AJ64" s="183">
        <f t="shared" si="1"/>
        <v>0</v>
      </c>
      <c r="AK64" s="991">
        <v>0</v>
      </c>
      <c r="AL64" s="991">
        <v>0</v>
      </c>
      <c r="AM64" s="991">
        <v>0</v>
      </c>
      <c r="AN64" s="991">
        <v>0</v>
      </c>
      <c r="AO64" s="991">
        <v>0</v>
      </c>
      <c r="AP64" s="991">
        <v>56</v>
      </c>
      <c r="AQ64" s="991">
        <v>56</v>
      </c>
      <c r="AR64" s="991">
        <v>48</v>
      </c>
      <c r="AS64" s="991">
        <v>56</v>
      </c>
      <c r="AT64" s="991">
        <v>56</v>
      </c>
      <c r="AU64" s="991">
        <v>56</v>
      </c>
      <c r="AV64" s="991">
        <v>48</v>
      </c>
      <c r="AW64" s="991">
        <v>56</v>
      </c>
      <c r="AX64" s="991">
        <v>0</v>
      </c>
      <c r="AY64" s="991">
        <v>0</v>
      </c>
      <c r="AZ64" s="991">
        <v>0</v>
      </c>
      <c r="BA64" s="991">
        <v>0</v>
      </c>
      <c r="BB64" s="991">
        <v>0</v>
      </c>
      <c r="BC64" s="991">
        <v>0</v>
      </c>
      <c r="BD64" s="991">
        <v>0</v>
      </c>
      <c r="BE64" s="992" t="b">
        <v>0</v>
      </c>
      <c r="BF64" s="992"/>
      <c r="BG64" s="990" t="s">
        <v>422</v>
      </c>
      <c r="BH64" s="991">
        <v>56</v>
      </c>
      <c r="BI64" s="990" t="s">
        <v>993</v>
      </c>
      <c r="BJ64" s="991">
        <v>0</v>
      </c>
      <c r="BK64" s="990" t="s">
        <v>993</v>
      </c>
      <c r="BL64" s="991">
        <v>0</v>
      </c>
      <c r="BM64" s="991">
        <v>0</v>
      </c>
      <c r="BN64" s="991">
        <v>0</v>
      </c>
      <c r="BO64" s="990" t="s">
        <v>993</v>
      </c>
      <c r="BP64" s="990" t="s">
        <v>993</v>
      </c>
      <c r="BQ64" s="990" t="s">
        <v>993</v>
      </c>
      <c r="BR64" s="991">
        <v>0</v>
      </c>
      <c r="BS64" s="990" t="s">
        <v>993</v>
      </c>
      <c r="BT64" s="991">
        <v>0</v>
      </c>
      <c r="BU64" s="990" t="s">
        <v>993</v>
      </c>
      <c r="BV64" s="991">
        <v>0</v>
      </c>
      <c r="BW64" s="991">
        <v>0</v>
      </c>
      <c r="BX64" s="991">
        <v>0</v>
      </c>
      <c r="BY64" s="990" t="s">
        <v>993</v>
      </c>
      <c r="BZ64" s="991">
        <v>0</v>
      </c>
      <c r="CA64" s="990" t="s">
        <v>993</v>
      </c>
      <c r="CB64" s="991">
        <v>0</v>
      </c>
      <c r="CC64" s="990" t="s">
        <v>993</v>
      </c>
      <c r="CD64" s="991">
        <v>0</v>
      </c>
      <c r="CE64" s="991">
        <v>0</v>
      </c>
      <c r="CF64" s="991">
        <v>0</v>
      </c>
      <c r="CG64" s="990" t="s">
        <v>993</v>
      </c>
      <c r="CH64" s="991">
        <v>0</v>
      </c>
      <c r="CI64" s="990" t="s">
        <v>993</v>
      </c>
      <c r="CJ64" s="991">
        <v>0</v>
      </c>
      <c r="CK64" s="990" t="s">
        <v>993</v>
      </c>
      <c r="CL64" s="991">
        <v>0</v>
      </c>
      <c r="CM64" s="991">
        <v>0</v>
      </c>
      <c r="CN64" s="991">
        <v>0</v>
      </c>
      <c r="CO64" s="991">
        <v>11</v>
      </c>
      <c r="CP64" s="991">
        <v>3.5</v>
      </c>
      <c r="CQ64" s="991">
        <v>2</v>
      </c>
      <c r="CR64" s="991">
        <v>0.5</v>
      </c>
      <c r="CS64" s="991">
        <v>15</v>
      </c>
      <c r="CT64" s="991">
        <v>0</v>
      </c>
      <c r="CU64" s="991">
        <v>0</v>
      </c>
      <c r="CV64" s="991">
        <v>0</v>
      </c>
      <c r="CW64" s="991">
        <v>1</v>
      </c>
      <c r="CX64" s="991">
        <v>0</v>
      </c>
      <c r="CY64" s="991">
        <v>2</v>
      </c>
      <c r="CZ64" s="991">
        <v>0</v>
      </c>
      <c r="DA64" s="991">
        <v>0</v>
      </c>
      <c r="DB64" s="991">
        <v>0</v>
      </c>
      <c r="DC64" s="991">
        <v>1</v>
      </c>
      <c r="DD64" s="991">
        <v>0</v>
      </c>
      <c r="DE64" s="991">
        <v>0</v>
      </c>
      <c r="DF64" s="991">
        <v>0</v>
      </c>
      <c r="DG64" s="991">
        <v>0</v>
      </c>
      <c r="DH64" s="991">
        <v>0</v>
      </c>
      <c r="DI64" s="991">
        <v>0</v>
      </c>
      <c r="DJ64" s="991">
        <v>0</v>
      </c>
      <c r="DK64" s="992" t="b">
        <v>0</v>
      </c>
      <c r="DL64" s="990" t="s">
        <v>270</v>
      </c>
      <c r="DM64" s="990" t="s">
        <v>993</v>
      </c>
      <c r="DN64" s="990" t="s">
        <v>993</v>
      </c>
      <c r="DO64" s="990" t="s">
        <v>993</v>
      </c>
      <c r="DP64" s="991">
        <v>101</v>
      </c>
      <c r="DQ64" s="991">
        <v>99</v>
      </c>
      <c r="DR64" s="991">
        <v>2</v>
      </c>
      <c r="DS64" s="991">
        <v>0</v>
      </c>
      <c r="DT64" s="991">
        <v>19808</v>
      </c>
      <c r="DU64" s="991">
        <v>100</v>
      </c>
      <c r="DV64" s="991">
        <v>101</v>
      </c>
      <c r="DW64" s="991">
        <v>98</v>
      </c>
      <c r="DX64" s="991">
        <v>3</v>
      </c>
      <c r="DY64" s="991">
        <v>0</v>
      </c>
      <c r="DZ64" s="991">
        <v>0</v>
      </c>
      <c r="EA64" s="991">
        <v>0</v>
      </c>
      <c r="EB64" s="991">
        <v>0</v>
      </c>
      <c r="EC64" s="991">
        <v>0</v>
      </c>
      <c r="ED64" s="991">
        <v>100</v>
      </c>
      <c r="EE64" s="991">
        <v>0</v>
      </c>
      <c r="EF64" s="991">
        <v>11</v>
      </c>
      <c r="EG64" s="991">
        <v>8</v>
      </c>
      <c r="EH64" s="991">
        <v>3</v>
      </c>
      <c r="EI64" s="991">
        <v>0</v>
      </c>
      <c r="EJ64" s="991">
        <v>0</v>
      </c>
      <c r="EK64" s="991">
        <v>10</v>
      </c>
      <c r="EL64" s="991">
        <v>68</v>
      </c>
      <c r="EM64" s="991">
        <v>0</v>
      </c>
      <c r="EN64" s="991">
        <v>100</v>
      </c>
      <c r="EO64" s="991">
        <v>84</v>
      </c>
      <c r="EP64" s="991">
        <v>1</v>
      </c>
      <c r="EQ64" s="991">
        <v>6</v>
      </c>
      <c r="ER64" s="991">
        <v>9</v>
      </c>
      <c r="ES64" s="991">
        <v>0</v>
      </c>
      <c r="ET64" s="992" t="b">
        <v>0</v>
      </c>
      <c r="EU64" s="992" t="b">
        <v>0</v>
      </c>
      <c r="EV64" s="992" t="b">
        <v>0</v>
      </c>
      <c r="EW64" s="993">
        <v>0</v>
      </c>
      <c r="EX64" s="993">
        <v>0</v>
      </c>
      <c r="EY64" s="993">
        <v>0</v>
      </c>
      <c r="EZ64" s="993">
        <v>0</v>
      </c>
      <c r="FA64" s="993">
        <v>0</v>
      </c>
      <c r="FB64" s="993">
        <v>0</v>
      </c>
      <c r="FC64" s="992" t="b">
        <v>0</v>
      </c>
      <c r="FD64" s="992" t="b">
        <v>0</v>
      </c>
      <c r="FE64" s="992" t="b">
        <v>0</v>
      </c>
      <c r="FF64" s="993">
        <v>0</v>
      </c>
      <c r="FG64" s="993">
        <v>0</v>
      </c>
      <c r="FH64" s="993">
        <v>0</v>
      </c>
      <c r="FI64" s="993">
        <v>0</v>
      </c>
      <c r="FJ64" s="993">
        <v>0</v>
      </c>
      <c r="FK64" s="993">
        <v>0</v>
      </c>
      <c r="FL64" s="992" t="b">
        <v>0</v>
      </c>
      <c r="FM64" s="992" t="b">
        <v>0</v>
      </c>
      <c r="FN64" s="992" t="b">
        <v>0</v>
      </c>
      <c r="FO64" s="993">
        <v>0</v>
      </c>
      <c r="FP64" s="993">
        <v>0</v>
      </c>
      <c r="FQ64" s="993">
        <v>0</v>
      </c>
      <c r="FR64" s="993">
        <v>0</v>
      </c>
      <c r="FS64" s="993">
        <v>0</v>
      </c>
      <c r="FT64" s="993">
        <v>0</v>
      </c>
      <c r="FU64" s="990" t="s">
        <v>993</v>
      </c>
      <c r="FV64" s="993">
        <v>0</v>
      </c>
      <c r="FW64" s="991">
        <v>0</v>
      </c>
      <c r="FX64" s="991">
        <v>100</v>
      </c>
      <c r="FY64" s="991">
        <v>0</v>
      </c>
      <c r="FZ64" s="991">
        <v>0</v>
      </c>
      <c r="GA64" s="991">
        <v>0</v>
      </c>
      <c r="GB64" s="991">
        <v>0</v>
      </c>
      <c r="GC64" s="991">
        <v>0</v>
      </c>
      <c r="GD64" s="991">
        <v>0</v>
      </c>
      <c r="GE64" s="991">
        <v>0</v>
      </c>
      <c r="GF64" s="991">
        <v>0</v>
      </c>
      <c r="GG64" s="991">
        <v>0</v>
      </c>
      <c r="GH64" s="991">
        <v>0</v>
      </c>
      <c r="GI64" s="991">
        <v>0</v>
      </c>
      <c r="GJ64" s="991">
        <v>0</v>
      </c>
      <c r="GK64" s="991">
        <v>0</v>
      </c>
      <c r="GL64" s="991">
        <v>0</v>
      </c>
      <c r="GM64" s="991">
        <v>0</v>
      </c>
      <c r="GN64" s="991">
        <v>0</v>
      </c>
      <c r="GO64" s="992" t="b">
        <v>0</v>
      </c>
      <c r="GP64" s="990" t="s">
        <v>993</v>
      </c>
      <c r="GQ64" s="990" t="s">
        <v>993</v>
      </c>
      <c r="GR64" s="990" t="s">
        <v>993</v>
      </c>
      <c r="GS64" s="990" t="s">
        <v>993</v>
      </c>
      <c r="GT64" s="992"/>
      <c r="GU64" s="986"/>
    </row>
    <row r="65" spans="1:203" hidden="1">
      <c r="A65" s="985"/>
      <c r="B65" s="1315" t="s">
        <v>634</v>
      </c>
      <c r="C65" s="1315"/>
      <c r="D65" s="990" t="s">
        <v>1068</v>
      </c>
      <c r="E65" s="990" t="s">
        <v>24</v>
      </c>
      <c r="F65" s="990" t="s">
        <v>437</v>
      </c>
      <c r="G65" s="990" t="s">
        <v>986</v>
      </c>
      <c r="H65" s="990" t="s">
        <v>1062</v>
      </c>
      <c r="I65" s="990" t="s">
        <v>1063</v>
      </c>
      <c r="J65" s="990" t="s">
        <v>1064</v>
      </c>
      <c r="K65" s="990" t="s">
        <v>1065</v>
      </c>
      <c r="L65" s="991">
        <v>3</v>
      </c>
      <c r="M65" s="990" t="s">
        <v>24</v>
      </c>
      <c r="N65" s="990" t="s">
        <v>1040</v>
      </c>
      <c r="O65" s="990" t="s">
        <v>656</v>
      </c>
      <c r="P65" s="990" t="s">
        <v>993</v>
      </c>
      <c r="Q65" s="990" t="s">
        <v>993</v>
      </c>
      <c r="R65" s="1031" t="s">
        <v>296</v>
      </c>
      <c r="S65" s="992" t="b">
        <v>0</v>
      </c>
      <c r="T65" s="991">
        <v>0</v>
      </c>
      <c r="U65" s="992" t="b">
        <v>0</v>
      </c>
      <c r="V65" s="991">
        <v>0</v>
      </c>
      <c r="W65" s="992" t="b">
        <v>1</v>
      </c>
      <c r="X65" s="992" t="b">
        <v>0</v>
      </c>
      <c r="Y65" s="990" t="s">
        <v>296</v>
      </c>
      <c r="Z65" s="990" t="b">
        <f t="shared" si="4"/>
        <v>1</v>
      </c>
      <c r="AA65" s="990" t="s">
        <v>993</v>
      </c>
      <c r="AB65" s="992" t="b">
        <v>0</v>
      </c>
      <c r="AC65" s="990" t="s">
        <v>993</v>
      </c>
      <c r="AD65" s="990" t="s">
        <v>993</v>
      </c>
      <c r="AE65" s="990" t="s">
        <v>993</v>
      </c>
      <c r="AF65" s="1077">
        <f t="shared" si="5"/>
        <v>56</v>
      </c>
      <c r="AG65" s="1077">
        <f t="shared" si="5"/>
        <v>56</v>
      </c>
      <c r="AH65" s="1077">
        <f t="shared" si="5"/>
        <v>52</v>
      </c>
      <c r="AI65" s="1077">
        <f t="shared" si="5"/>
        <v>56</v>
      </c>
      <c r="AJ65" s="183">
        <f t="shared" si="1"/>
        <v>0</v>
      </c>
      <c r="AK65" s="991">
        <v>0</v>
      </c>
      <c r="AL65" s="991">
        <v>0</v>
      </c>
      <c r="AM65" s="991">
        <v>0</v>
      </c>
      <c r="AN65" s="991">
        <v>0</v>
      </c>
      <c r="AO65" s="991">
        <v>0</v>
      </c>
      <c r="AP65" s="991">
        <v>56</v>
      </c>
      <c r="AQ65" s="991">
        <v>56</v>
      </c>
      <c r="AR65" s="991">
        <v>52</v>
      </c>
      <c r="AS65" s="991">
        <v>56</v>
      </c>
      <c r="AT65" s="991">
        <v>56</v>
      </c>
      <c r="AU65" s="991">
        <v>56</v>
      </c>
      <c r="AV65" s="991">
        <v>52</v>
      </c>
      <c r="AW65" s="991">
        <v>56</v>
      </c>
      <c r="AX65" s="991">
        <v>0</v>
      </c>
      <c r="AY65" s="991">
        <v>0</v>
      </c>
      <c r="AZ65" s="991">
        <v>0</v>
      </c>
      <c r="BA65" s="991">
        <v>0</v>
      </c>
      <c r="BB65" s="991">
        <v>0</v>
      </c>
      <c r="BC65" s="991">
        <v>0</v>
      </c>
      <c r="BD65" s="991">
        <v>0</v>
      </c>
      <c r="BE65" s="992" t="b">
        <v>0</v>
      </c>
      <c r="BF65" s="992"/>
      <c r="BG65" s="990" t="s">
        <v>422</v>
      </c>
      <c r="BH65" s="991">
        <v>56</v>
      </c>
      <c r="BI65" s="990" t="s">
        <v>993</v>
      </c>
      <c r="BJ65" s="991">
        <v>0</v>
      </c>
      <c r="BK65" s="990" t="s">
        <v>993</v>
      </c>
      <c r="BL65" s="991">
        <v>0</v>
      </c>
      <c r="BM65" s="991">
        <v>0</v>
      </c>
      <c r="BN65" s="991">
        <v>0</v>
      </c>
      <c r="BO65" s="990" t="s">
        <v>993</v>
      </c>
      <c r="BP65" s="990" t="s">
        <v>993</v>
      </c>
      <c r="BQ65" s="990" t="s">
        <v>993</v>
      </c>
      <c r="BR65" s="991">
        <v>0</v>
      </c>
      <c r="BS65" s="990" t="s">
        <v>993</v>
      </c>
      <c r="BT65" s="991">
        <v>0</v>
      </c>
      <c r="BU65" s="990" t="s">
        <v>993</v>
      </c>
      <c r="BV65" s="991">
        <v>0</v>
      </c>
      <c r="BW65" s="991">
        <v>0</v>
      </c>
      <c r="BX65" s="991">
        <v>0</v>
      </c>
      <c r="BY65" s="990" t="s">
        <v>993</v>
      </c>
      <c r="BZ65" s="991">
        <v>0</v>
      </c>
      <c r="CA65" s="990" t="s">
        <v>993</v>
      </c>
      <c r="CB65" s="991">
        <v>0</v>
      </c>
      <c r="CC65" s="990" t="s">
        <v>993</v>
      </c>
      <c r="CD65" s="991">
        <v>0</v>
      </c>
      <c r="CE65" s="991">
        <v>0</v>
      </c>
      <c r="CF65" s="991">
        <v>0</v>
      </c>
      <c r="CG65" s="990" t="s">
        <v>993</v>
      </c>
      <c r="CH65" s="991">
        <v>0</v>
      </c>
      <c r="CI65" s="990" t="s">
        <v>993</v>
      </c>
      <c r="CJ65" s="991">
        <v>0</v>
      </c>
      <c r="CK65" s="990" t="s">
        <v>993</v>
      </c>
      <c r="CL65" s="991">
        <v>0</v>
      </c>
      <c r="CM65" s="991">
        <v>0</v>
      </c>
      <c r="CN65" s="991">
        <v>0</v>
      </c>
      <c r="CO65" s="991">
        <v>14</v>
      </c>
      <c r="CP65" s="991">
        <v>1.6</v>
      </c>
      <c r="CQ65" s="991">
        <v>2</v>
      </c>
      <c r="CR65" s="991">
        <v>0.7</v>
      </c>
      <c r="CS65" s="991">
        <v>13</v>
      </c>
      <c r="CT65" s="991">
        <v>0.8</v>
      </c>
      <c r="CU65" s="991">
        <v>0</v>
      </c>
      <c r="CV65" s="991">
        <v>0</v>
      </c>
      <c r="CW65" s="991">
        <v>2</v>
      </c>
      <c r="CX65" s="991">
        <v>0</v>
      </c>
      <c r="CY65" s="991">
        <v>1</v>
      </c>
      <c r="CZ65" s="991">
        <v>0</v>
      </c>
      <c r="DA65" s="991">
        <v>0</v>
      </c>
      <c r="DB65" s="991">
        <v>0</v>
      </c>
      <c r="DC65" s="991">
        <v>0</v>
      </c>
      <c r="DD65" s="991">
        <v>1.1000000000000001</v>
      </c>
      <c r="DE65" s="991">
        <v>0</v>
      </c>
      <c r="DF65" s="991">
        <v>0</v>
      </c>
      <c r="DG65" s="991">
        <v>0</v>
      </c>
      <c r="DH65" s="991">
        <v>0</v>
      </c>
      <c r="DI65" s="991">
        <v>0</v>
      </c>
      <c r="DJ65" s="991">
        <v>0</v>
      </c>
      <c r="DK65" s="992" t="b">
        <v>0</v>
      </c>
      <c r="DL65" s="990" t="s">
        <v>270</v>
      </c>
      <c r="DM65" s="990" t="s">
        <v>993</v>
      </c>
      <c r="DN65" s="990" t="s">
        <v>993</v>
      </c>
      <c r="DO65" s="990" t="s">
        <v>993</v>
      </c>
      <c r="DP65" s="991">
        <v>70</v>
      </c>
      <c r="DQ65" s="991">
        <v>70</v>
      </c>
      <c r="DR65" s="991">
        <v>0</v>
      </c>
      <c r="DS65" s="991">
        <v>0</v>
      </c>
      <c r="DT65" s="991">
        <v>20129</v>
      </c>
      <c r="DU65" s="991">
        <v>71</v>
      </c>
      <c r="DV65" s="991">
        <v>70</v>
      </c>
      <c r="DW65" s="991">
        <v>67</v>
      </c>
      <c r="DX65" s="991">
        <v>3</v>
      </c>
      <c r="DY65" s="991">
        <v>0</v>
      </c>
      <c r="DZ65" s="991">
        <v>0</v>
      </c>
      <c r="EA65" s="991">
        <v>0</v>
      </c>
      <c r="EB65" s="991">
        <v>0</v>
      </c>
      <c r="EC65" s="991">
        <v>0</v>
      </c>
      <c r="ED65" s="991">
        <v>71</v>
      </c>
      <c r="EE65" s="991">
        <v>5</v>
      </c>
      <c r="EF65" s="991">
        <v>4</v>
      </c>
      <c r="EG65" s="991">
        <v>1</v>
      </c>
      <c r="EH65" s="991">
        <v>2</v>
      </c>
      <c r="EI65" s="991">
        <v>2</v>
      </c>
      <c r="EJ65" s="991">
        <v>0</v>
      </c>
      <c r="EK65" s="991">
        <v>5</v>
      </c>
      <c r="EL65" s="991">
        <v>52</v>
      </c>
      <c r="EM65" s="991">
        <v>0</v>
      </c>
      <c r="EN65" s="991">
        <v>66</v>
      </c>
      <c r="EO65" s="991">
        <v>60</v>
      </c>
      <c r="EP65" s="991">
        <v>0</v>
      </c>
      <c r="EQ65" s="991">
        <v>4</v>
      </c>
      <c r="ER65" s="991">
        <v>2</v>
      </c>
      <c r="ES65" s="991">
        <v>0</v>
      </c>
      <c r="ET65" s="992" t="b">
        <v>0</v>
      </c>
      <c r="EU65" s="992" t="b">
        <v>0</v>
      </c>
      <c r="EV65" s="992" t="b">
        <v>0</v>
      </c>
      <c r="EW65" s="993">
        <v>0</v>
      </c>
      <c r="EX65" s="993">
        <v>0</v>
      </c>
      <c r="EY65" s="993">
        <v>0</v>
      </c>
      <c r="EZ65" s="993">
        <v>0</v>
      </c>
      <c r="FA65" s="993">
        <v>0</v>
      </c>
      <c r="FB65" s="993">
        <v>0</v>
      </c>
      <c r="FC65" s="992" t="b">
        <v>0</v>
      </c>
      <c r="FD65" s="992" t="b">
        <v>0</v>
      </c>
      <c r="FE65" s="992" t="b">
        <v>0</v>
      </c>
      <c r="FF65" s="993">
        <v>0</v>
      </c>
      <c r="FG65" s="993">
        <v>0</v>
      </c>
      <c r="FH65" s="993">
        <v>0</v>
      </c>
      <c r="FI65" s="993">
        <v>0</v>
      </c>
      <c r="FJ65" s="993">
        <v>0</v>
      </c>
      <c r="FK65" s="993">
        <v>0</v>
      </c>
      <c r="FL65" s="992" t="b">
        <v>0</v>
      </c>
      <c r="FM65" s="992" t="b">
        <v>0</v>
      </c>
      <c r="FN65" s="992" t="b">
        <v>0</v>
      </c>
      <c r="FO65" s="993">
        <v>0</v>
      </c>
      <c r="FP65" s="993">
        <v>0</v>
      </c>
      <c r="FQ65" s="993">
        <v>0</v>
      </c>
      <c r="FR65" s="993">
        <v>0</v>
      </c>
      <c r="FS65" s="993">
        <v>0</v>
      </c>
      <c r="FT65" s="993">
        <v>0</v>
      </c>
      <c r="FU65" s="990" t="s">
        <v>993</v>
      </c>
      <c r="FV65" s="993">
        <v>0</v>
      </c>
      <c r="FW65" s="991">
        <v>0</v>
      </c>
      <c r="FX65" s="991">
        <v>66</v>
      </c>
      <c r="FY65" s="991">
        <v>0</v>
      </c>
      <c r="FZ65" s="991">
        <v>0</v>
      </c>
      <c r="GA65" s="991">
        <v>0</v>
      </c>
      <c r="GB65" s="991">
        <v>0</v>
      </c>
      <c r="GC65" s="991">
        <v>0</v>
      </c>
      <c r="GD65" s="991">
        <v>0</v>
      </c>
      <c r="GE65" s="991">
        <v>0</v>
      </c>
      <c r="GF65" s="991">
        <v>0</v>
      </c>
      <c r="GG65" s="991">
        <v>0</v>
      </c>
      <c r="GH65" s="991">
        <v>0</v>
      </c>
      <c r="GI65" s="991">
        <v>0</v>
      </c>
      <c r="GJ65" s="991">
        <v>0</v>
      </c>
      <c r="GK65" s="991">
        <v>0</v>
      </c>
      <c r="GL65" s="991">
        <v>0</v>
      </c>
      <c r="GM65" s="991">
        <v>0</v>
      </c>
      <c r="GN65" s="991">
        <v>0</v>
      </c>
      <c r="GO65" s="992" t="b">
        <v>0</v>
      </c>
      <c r="GP65" s="990" t="s">
        <v>993</v>
      </c>
      <c r="GQ65" s="990" t="s">
        <v>993</v>
      </c>
      <c r="GR65" s="990" t="s">
        <v>993</v>
      </c>
      <c r="GS65" s="990" t="s">
        <v>993</v>
      </c>
      <c r="GT65" s="992"/>
      <c r="GU65" s="986"/>
    </row>
    <row r="66" spans="1:203" hidden="1">
      <c r="A66" s="985"/>
      <c r="B66" s="1315" t="s">
        <v>634</v>
      </c>
      <c r="C66" s="1315"/>
      <c r="D66" s="990" t="s">
        <v>1068</v>
      </c>
      <c r="E66" s="990" t="s">
        <v>24</v>
      </c>
      <c r="F66" s="990" t="s">
        <v>437</v>
      </c>
      <c r="G66" s="990" t="s">
        <v>986</v>
      </c>
      <c r="H66" s="990" t="s">
        <v>1062</v>
      </c>
      <c r="I66" s="990" t="s">
        <v>1063</v>
      </c>
      <c r="J66" s="990" t="s">
        <v>1064</v>
      </c>
      <c r="K66" s="990" t="s">
        <v>1065</v>
      </c>
      <c r="L66" s="991">
        <v>1</v>
      </c>
      <c r="M66" s="990" t="s">
        <v>24</v>
      </c>
      <c r="N66" s="990" t="s">
        <v>996</v>
      </c>
      <c r="O66" s="990" t="s">
        <v>635</v>
      </c>
      <c r="P66" s="990" t="s">
        <v>993</v>
      </c>
      <c r="Q66" s="990" t="s">
        <v>993</v>
      </c>
      <c r="R66" s="1031" t="s">
        <v>293</v>
      </c>
      <c r="S66" s="992" t="b">
        <v>0</v>
      </c>
      <c r="T66" s="991">
        <v>0</v>
      </c>
      <c r="U66" s="992" t="b">
        <v>0</v>
      </c>
      <c r="V66" s="991">
        <v>0</v>
      </c>
      <c r="W66" s="992" t="b">
        <v>1</v>
      </c>
      <c r="X66" s="992" t="b">
        <v>0</v>
      </c>
      <c r="Y66" s="990" t="s">
        <v>293</v>
      </c>
      <c r="Z66" s="990" t="b">
        <f t="shared" si="4"/>
        <v>1</v>
      </c>
      <c r="AA66" s="990" t="s">
        <v>993</v>
      </c>
      <c r="AB66" s="992" t="b">
        <v>0</v>
      </c>
      <c r="AC66" s="990" t="s">
        <v>993</v>
      </c>
      <c r="AD66" s="990" t="s">
        <v>993</v>
      </c>
      <c r="AE66" s="990" t="s">
        <v>993</v>
      </c>
      <c r="AF66" s="1077">
        <f t="shared" si="5"/>
        <v>38</v>
      </c>
      <c r="AG66" s="1077">
        <f t="shared" si="5"/>
        <v>38</v>
      </c>
      <c r="AH66" s="1077">
        <f t="shared" si="5"/>
        <v>28</v>
      </c>
      <c r="AI66" s="1077">
        <f t="shared" si="5"/>
        <v>38</v>
      </c>
      <c r="AJ66" s="183">
        <f t="shared" si="1"/>
        <v>0</v>
      </c>
      <c r="AK66" s="991">
        <v>38</v>
      </c>
      <c r="AL66" s="991">
        <v>38</v>
      </c>
      <c r="AM66" s="991">
        <v>28</v>
      </c>
      <c r="AN66" s="991">
        <v>38</v>
      </c>
      <c r="AO66" s="991">
        <v>0</v>
      </c>
      <c r="AP66" s="991">
        <v>0</v>
      </c>
      <c r="AQ66" s="991">
        <v>0</v>
      </c>
      <c r="AR66" s="991">
        <v>0</v>
      </c>
      <c r="AS66" s="991">
        <v>0</v>
      </c>
      <c r="AT66" s="991">
        <v>0</v>
      </c>
      <c r="AU66" s="991">
        <v>0</v>
      </c>
      <c r="AV66" s="991">
        <v>0</v>
      </c>
      <c r="AW66" s="991">
        <v>0</v>
      </c>
      <c r="AX66" s="991">
        <v>0</v>
      </c>
      <c r="AY66" s="991">
        <v>0</v>
      </c>
      <c r="AZ66" s="991">
        <v>0</v>
      </c>
      <c r="BA66" s="991">
        <v>0</v>
      </c>
      <c r="BB66" s="991">
        <v>0</v>
      </c>
      <c r="BC66" s="991">
        <v>0</v>
      </c>
      <c r="BD66" s="991">
        <v>0</v>
      </c>
      <c r="BE66" s="992" t="b">
        <v>1</v>
      </c>
      <c r="BF66" s="992"/>
      <c r="BG66" s="990" t="s">
        <v>296</v>
      </c>
      <c r="BH66" s="991">
        <v>24</v>
      </c>
      <c r="BI66" s="990" t="s">
        <v>1330</v>
      </c>
      <c r="BJ66" s="991">
        <v>14</v>
      </c>
      <c r="BK66" s="990" t="s">
        <v>993</v>
      </c>
      <c r="BL66" s="991">
        <v>0</v>
      </c>
      <c r="BM66" s="991">
        <v>0</v>
      </c>
      <c r="BN66" s="991">
        <v>14</v>
      </c>
      <c r="BO66" s="990" t="s">
        <v>993</v>
      </c>
      <c r="BP66" s="990" t="s">
        <v>993</v>
      </c>
      <c r="BQ66" s="990" t="s">
        <v>993</v>
      </c>
      <c r="BR66" s="991">
        <v>0</v>
      </c>
      <c r="BS66" s="990" t="s">
        <v>993</v>
      </c>
      <c r="BT66" s="991">
        <v>0</v>
      </c>
      <c r="BU66" s="990" t="s">
        <v>993</v>
      </c>
      <c r="BV66" s="991">
        <v>0</v>
      </c>
      <c r="BW66" s="991">
        <v>0</v>
      </c>
      <c r="BX66" s="991">
        <v>0</v>
      </c>
      <c r="BY66" s="990" t="s">
        <v>993</v>
      </c>
      <c r="BZ66" s="991">
        <v>0</v>
      </c>
      <c r="CA66" s="990" t="s">
        <v>993</v>
      </c>
      <c r="CB66" s="991">
        <v>0</v>
      </c>
      <c r="CC66" s="990" t="s">
        <v>993</v>
      </c>
      <c r="CD66" s="991">
        <v>0</v>
      </c>
      <c r="CE66" s="991">
        <v>0</v>
      </c>
      <c r="CF66" s="991">
        <v>0</v>
      </c>
      <c r="CG66" s="990" t="s">
        <v>993</v>
      </c>
      <c r="CH66" s="991">
        <v>0</v>
      </c>
      <c r="CI66" s="990" t="s">
        <v>993</v>
      </c>
      <c r="CJ66" s="991">
        <v>0</v>
      </c>
      <c r="CK66" s="990" t="s">
        <v>993</v>
      </c>
      <c r="CL66" s="991">
        <v>0</v>
      </c>
      <c r="CM66" s="991">
        <v>0</v>
      </c>
      <c r="CN66" s="991">
        <v>0</v>
      </c>
      <c r="CO66" s="991">
        <v>19</v>
      </c>
      <c r="CP66" s="991">
        <v>0.9</v>
      </c>
      <c r="CQ66" s="991">
        <v>1</v>
      </c>
      <c r="CR66" s="991">
        <v>0.2</v>
      </c>
      <c r="CS66" s="991">
        <v>5</v>
      </c>
      <c r="CT66" s="991">
        <v>0</v>
      </c>
      <c r="CU66" s="991">
        <v>0</v>
      </c>
      <c r="CV66" s="991">
        <v>0</v>
      </c>
      <c r="CW66" s="991">
        <v>2</v>
      </c>
      <c r="CX66" s="991">
        <v>0</v>
      </c>
      <c r="CY66" s="991">
        <v>2</v>
      </c>
      <c r="CZ66" s="991">
        <v>0</v>
      </c>
      <c r="DA66" s="991">
        <v>1</v>
      </c>
      <c r="DB66" s="991">
        <v>0</v>
      </c>
      <c r="DC66" s="991">
        <v>1</v>
      </c>
      <c r="DD66" s="991">
        <v>0</v>
      </c>
      <c r="DE66" s="991">
        <v>0</v>
      </c>
      <c r="DF66" s="991">
        <v>0</v>
      </c>
      <c r="DG66" s="991">
        <v>1</v>
      </c>
      <c r="DH66" s="991">
        <v>0</v>
      </c>
      <c r="DI66" s="991">
        <v>0</v>
      </c>
      <c r="DJ66" s="991">
        <v>0</v>
      </c>
      <c r="DK66" s="992" t="b">
        <v>0</v>
      </c>
      <c r="DL66" s="990" t="s">
        <v>270</v>
      </c>
      <c r="DM66" s="990" t="s">
        <v>993</v>
      </c>
      <c r="DN66" s="990" t="s">
        <v>993</v>
      </c>
      <c r="DO66" s="990" t="s">
        <v>993</v>
      </c>
      <c r="DP66" s="991">
        <v>465</v>
      </c>
      <c r="DQ66" s="991">
        <v>319</v>
      </c>
      <c r="DR66" s="991">
        <v>118</v>
      </c>
      <c r="DS66" s="991">
        <v>28</v>
      </c>
      <c r="DT66" s="991">
        <v>12493</v>
      </c>
      <c r="DU66" s="991">
        <v>462</v>
      </c>
      <c r="DV66" s="991">
        <v>465</v>
      </c>
      <c r="DW66" s="991">
        <v>0</v>
      </c>
      <c r="DX66" s="991">
        <v>218</v>
      </c>
      <c r="DY66" s="991">
        <v>158</v>
      </c>
      <c r="DZ66" s="991">
        <v>89</v>
      </c>
      <c r="EA66" s="991">
        <v>0</v>
      </c>
      <c r="EB66" s="991">
        <v>0</v>
      </c>
      <c r="EC66" s="991">
        <v>0</v>
      </c>
      <c r="ED66" s="991">
        <v>462</v>
      </c>
      <c r="EE66" s="991">
        <v>160</v>
      </c>
      <c r="EF66" s="991">
        <v>152</v>
      </c>
      <c r="EG66" s="991">
        <v>13</v>
      </c>
      <c r="EH66" s="991">
        <v>17</v>
      </c>
      <c r="EI66" s="991">
        <v>31</v>
      </c>
      <c r="EJ66" s="991">
        <v>0</v>
      </c>
      <c r="EK66" s="991">
        <v>26</v>
      </c>
      <c r="EL66" s="991">
        <v>63</v>
      </c>
      <c r="EM66" s="991">
        <v>0</v>
      </c>
      <c r="EN66" s="991">
        <v>302</v>
      </c>
      <c r="EO66" s="991">
        <v>262</v>
      </c>
      <c r="EP66" s="991">
        <v>10</v>
      </c>
      <c r="EQ66" s="991">
        <v>30</v>
      </c>
      <c r="ER66" s="991">
        <v>0</v>
      </c>
      <c r="ES66" s="991">
        <v>0</v>
      </c>
      <c r="ET66" s="992" t="b">
        <v>0</v>
      </c>
      <c r="EU66" s="992" t="b">
        <v>0</v>
      </c>
      <c r="EV66" s="992" t="b">
        <v>0</v>
      </c>
      <c r="EW66" s="993">
        <v>0.442</v>
      </c>
      <c r="EX66" s="993">
        <v>0.252</v>
      </c>
      <c r="EY66" s="993">
        <v>0.247</v>
      </c>
      <c r="EZ66" s="993">
        <v>0.121</v>
      </c>
      <c r="FA66" s="993">
        <v>1E-3</v>
      </c>
      <c r="FB66" s="993">
        <v>0.249</v>
      </c>
      <c r="FC66" s="992" t="b">
        <v>0</v>
      </c>
      <c r="FD66" s="992" t="b">
        <v>0</v>
      </c>
      <c r="FE66" s="992" t="b">
        <v>0</v>
      </c>
      <c r="FF66" s="993">
        <v>0.153</v>
      </c>
      <c r="FG66" s="993">
        <v>2.6000000000000002E-2</v>
      </c>
      <c r="FH66" s="993">
        <v>3.0000000000000001E-3</v>
      </c>
      <c r="FI66" s="993">
        <v>8.0000000000000002E-3</v>
      </c>
      <c r="FJ66" s="993">
        <v>0</v>
      </c>
      <c r="FK66" s="993">
        <v>9.0000000000000011E-3</v>
      </c>
      <c r="FL66" s="992" t="b">
        <v>0</v>
      </c>
      <c r="FM66" s="992" t="b">
        <v>0</v>
      </c>
      <c r="FN66" s="992" t="b">
        <v>0</v>
      </c>
      <c r="FO66" s="993">
        <v>0</v>
      </c>
      <c r="FP66" s="993">
        <v>0</v>
      </c>
      <c r="FQ66" s="993">
        <v>0</v>
      </c>
      <c r="FR66" s="993">
        <v>0</v>
      </c>
      <c r="FS66" s="993">
        <v>0</v>
      </c>
      <c r="FT66" s="993">
        <v>0</v>
      </c>
      <c r="FU66" s="990" t="s">
        <v>993</v>
      </c>
      <c r="FV66" s="993">
        <v>0</v>
      </c>
      <c r="FW66" s="991">
        <v>0</v>
      </c>
      <c r="FX66" s="991">
        <v>302</v>
      </c>
      <c r="FY66" s="991">
        <v>0</v>
      </c>
      <c r="FZ66" s="991">
        <v>0</v>
      </c>
      <c r="GA66" s="991">
        <v>0</v>
      </c>
      <c r="GB66" s="991">
        <v>0</v>
      </c>
      <c r="GC66" s="991">
        <v>0</v>
      </c>
      <c r="GD66" s="991">
        <v>0</v>
      </c>
      <c r="GE66" s="991">
        <v>0</v>
      </c>
      <c r="GF66" s="991">
        <v>0</v>
      </c>
      <c r="GG66" s="991">
        <v>0</v>
      </c>
      <c r="GH66" s="991">
        <v>0</v>
      </c>
      <c r="GI66" s="991">
        <v>0</v>
      </c>
      <c r="GJ66" s="991">
        <v>0</v>
      </c>
      <c r="GK66" s="991">
        <v>0</v>
      </c>
      <c r="GL66" s="991">
        <v>0</v>
      </c>
      <c r="GM66" s="991">
        <v>0</v>
      </c>
      <c r="GN66" s="991">
        <v>0</v>
      </c>
      <c r="GO66" s="992" t="b">
        <v>0</v>
      </c>
      <c r="GP66" s="990" t="s">
        <v>993</v>
      </c>
      <c r="GQ66" s="990" t="s">
        <v>993</v>
      </c>
      <c r="GR66" s="990" t="s">
        <v>993</v>
      </c>
      <c r="GS66" s="990" t="s">
        <v>993</v>
      </c>
      <c r="GT66" s="992"/>
      <c r="GU66" s="986"/>
    </row>
    <row r="67" spans="1:203" hidden="1">
      <c r="A67" s="985"/>
      <c r="B67" s="1315" t="s">
        <v>657</v>
      </c>
      <c r="C67" s="1315"/>
      <c r="D67" s="990" t="s">
        <v>1069</v>
      </c>
      <c r="E67" s="990" t="s">
        <v>1070</v>
      </c>
      <c r="F67" s="990" t="s">
        <v>437</v>
      </c>
      <c r="G67" s="990" t="s">
        <v>986</v>
      </c>
      <c r="H67" s="990" t="s">
        <v>1062</v>
      </c>
      <c r="I67" s="990" t="s">
        <v>1063</v>
      </c>
      <c r="J67" s="990" t="s">
        <v>1064</v>
      </c>
      <c r="K67" s="990" t="s">
        <v>1065</v>
      </c>
      <c r="L67" s="991">
        <v>2</v>
      </c>
      <c r="M67" s="990" t="s">
        <v>1070</v>
      </c>
      <c r="N67" s="990" t="s">
        <v>1040</v>
      </c>
      <c r="O67" s="990" t="s">
        <v>661</v>
      </c>
      <c r="P67" s="990" t="s">
        <v>1072</v>
      </c>
      <c r="Q67" s="990" t="s">
        <v>290</v>
      </c>
      <c r="R67" s="1031" t="s">
        <v>282</v>
      </c>
      <c r="S67" s="992" t="b">
        <v>0</v>
      </c>
      <c r="T67" s="991">
        <v>0</v>
      </c>
      <c r="U67" s="992" t="b">
        <v>0</v>
      </c>
      <c r="V67" s="991">
        <v>0</v>
      </c>
      <c r="W67" s="992" t="b">
        <v>0</v>
      </c>
      <c r="X67" s="992" t="b">
        <v>1</v>
      </c>
      <c r="Y67" s="990" t="s">
        <v>296</v>
      </c>
      <c r="Z67" s="990" t="b">
        <f t="shared" si="4"/>
        <v>1</v>
      </c>
      <c r="AA67" s="990" t="s">
        <v>993</v>
      </c>
      <c r="AB67" s="992" t="b">
        <v>0</v>
      </c>
      <c r="AC67" s="990" t="s">
        <v>993</v>
      </c>
      <c r="AD67" s="990" t="s">
        <v>993</v>
      </c>
      <c r="AE67" s="990" t="s">
        <v>993</v>
      </c>
      <c r="AF67" s="1077">
        <f t="shared" si="5"/>
        <v>60</v>
      </c>
      <c r="AG67" s="1077">
        <f t="shared" si="5"/>
        <v>47</v>
      </c>
      <c r="AH67" s="1077">
        <f t="shared" si="5"/>
        <v>0</v>
      </c>
      <c r="AI67" s="1077">
        <f t="shared" si="5"/>
        <v>60</v>
      </c>
      <c r="AJ67" s="183">
        <f t="shared" si="1"/>
        <v>0</v>
      </c>
      <c r="AK67" s="991">
        <v>0</v>
      </c>
      <c r="AL67" s="991">
        <v>0</v>
      </c>
      <c r="AM67" s="991">
        <v>0</v>
      </c>
      <c r="AN67" s="991">
        <v>0</v>
      </c>
      <c r="AO67" s="991">
        <v>0</v>
      </c>
      <c r="AP67" s="991">
        <v>60</v>
      </c>
      <c r="AQ67" s="991">
        <v>47</v>
      </c>
      <c r="AR67" s="991">
        <v>0</v>
      </c>
      <c r="AS67" s="991">
        <v>60</v>
      </c>
      <c r="AT67" s="991">
        <v>60</v>
      </c>
      <c r="AU67" s="991">
        <v>47</v>
      </c>
      <c r="AV67" s="991">
        <v>0</v>
      </c>
      <c r="AW67" s="991">
        <v>60</v>
      </c>
      <c r="AX67" s="991">
        <v>0</v>
      </c>
      <c r="AY67" s="991">
        <v>0</v>
      </c>
      <c r="AZ67" s="991">
        <v>0</v>
      </c>
      <c r="BA67" s="991">
        <v>0</v>
      </c>
      <c r="BB67" s="991">
        <v>0</v>
      </c>
      <c r="BC67" s="991">
        <v>0</v>
      </c>
      <c r="BD67" s="991">
        <v>0</v>
      </c>
      <c r="BE67" s="992" t="b">
        <v>0</v>
      </c>
      <c r="BF67" s="992"/>
      <c r="BG67" s="990" t="s">
        <v>993</v>
      </c>
      <c r="BH67" s="991">
        <v>0</v>
      </c>
      <c r="BI67" s="990" t="s">
        <v>993</v>
      </c>
      <c r="BJ67" s="991">
        <v>0</v>
      </c>
      <c r="BK67" s="990" t="s">
        <v>993</v>
      </c>
      <c r="BL67" s="991">
        <v>0</v>
      </c>
      <c r="BM67" s="991">
        <v>0</v>
      </c>
      <c r="BN67" s="991">
        <v>60</v>
      </c>
      <c r="BO67" s="990" t="s">
        <v>993</v>
      </c>
      <c r="BP67" s="990" t="s">
        <v>993</v>
      </c>
      <c r="BQ67" s="990" t="s">
        <v>993</v>
      </c>
      <c r="BR67" s="991">
        <v>0</v>
      </c>
      <c r="BS67" s="990" t="s">
        <v>993</v>
      </c>
      <c r="BT67" s="991">
        <v>0</v>
      </c>
      <c r="BU67" s="990" t="s">
        <v>993</v>
      </c>
      <c r="BV67" s="991">
        <v>0</v>
      </c>
      <c r="BW67" s="991">
        <v>0</v>
      </c>
      <c r="BX67" s="991">
        <v>0</v>
      </c>
      <c r="BY67" s="990" t="s">
        <v>993</v>
      </c>
      <c r="BZ67" s="991">
        <v>0</v>
      </c>
      <c r="CA67" s="990" t="s">
        <v>993</v>
      </c>
      <c r="CB67" s="991">
        <v>0</v>
      </c>
      <c r="CC67" s="990" t="s">
        <v>993</v>
      </c>
      <c r="CD67" s="991">
        <v>0</v>
      </c>
      <c r="CE67" s="991">
        <v>0</v>
      </c>
      <c r="CF67" s="991">
        <v>0</v>
      </c>
      <c r="CG67" s="990" t="s">
        <v>993</v>
      </c>
      <c r="CH67" s="991">
        <v>0</v>
      </c>
      <c r="CI67" s="990" t="s">
        <v>993</v>
      </c>
      <c r="CJ67" s="991">
        <v>0</v>
      </c>
      <c r="CK67" s="990" t="s">
        <v>993</v>
      </c>
      <c r="CL67" s="991">
        <v>0</v>
      </c>
      <c r="CM67" s="991">
        <v>0</v>
      </c>
      <c r="CN67" s="991">
        <v>0</v>
      </c>
      <c r="CO67" s="991">
        <v>0</v>
      </c>
      <c r="CP67" s="991">
        <v>0</v>
      </c>
      <c r="CQ67" s="991">
        <v>0</v>
      </c>
      <c r="CR67" s="991">
        <v>0</v>
      </c>
      <c r="CS67" s="991">
        <v>0</v>
      </c>
      <c r="CT67" s="991">
        <v>0</v>
      </c>
      <c r="CU67" s="991">
        <v>0</v>
      </c>
      <c r="CV67" s="991">
        <v>0</v>
      </c>
      <c r="CW67" s="991">
        <v>0</v>
      </c>
      <c r="CX67" s="991">
        <v>0</v>
      </c>
      <c r="CY67" s="991">
        <v>0</v>
      </c>
      <c r="CZ67" s="991">
        <v>0</v>
      </c>
      <c r="DA67" s="991">
        <v>0</v>
      </c>
      <c r="DB67" s="991">
        <v>0</v>
      </c>
      <c r="DC67" s="991">
        <v>0</v>
      </c>
      <c r="DD67" s="991">
        <v>0</v>
      </c>
      <c r="DE67" s="991">
        <v>0</v>
      </c>
      <c r="DF67" s="991">
        <v>0</v>
      </c>
      <c r="DG67" s="991">
        <v>0</v>
      </c>
      <c r="DH67" s="991">
        <v>0</v>
      </c>
      <c r="DI67" s="991">
        <v>0</v>
      </c>
      <c r="DJ67" s="991">
        <v>0</v>
      </c>
      <c r="DK67" s="992" t="b">
        <v>1</v>
      </c>
      <c r="DL67" s="990" t="s">
        <v>270</v>
      </c>
      <c r="DM67" s="990" t="s">
        <v>993</v>
      </c>
      <c r="DN67" s="990" t="s">
        <v>993</v>
      </c>
      <c r="DO67" s="990" t="s">
        <v>993</v>
      </c>
      <c r="DP67" s="991">
        <v>17</v>
      </c>
      <c r="DQ67" s="991">
        <v>17</v>
      </c>
      <c r="DR67" s="991">
        <v>0</v>
      </c>
      <c r="DS67" s="991">
        <v>0</v>
      </c>
      <c r="DT67" s="991">
        <v>14786</v>
      </c>
      <c r="DU67" s="991">
        <v>34</v>
      </c>
      <c r="DV67" s="991">
        <v>17</v>
      </c>
      <c r="DW67" s="991">
        <v>0</v>
      </c>
      <c r="DX67" s="991">
        <v>0</v>
      </c>
      <c r="DY67" s="991">
        <v>16</v>
      </c>
      <c r="DZ67" s="991">
        <v>1</v>
      </c>
      <c r="EA67" s="991">
        <v>0</v>
      </c>
      <c r="EB67" s="991">
        <v>0</v>
      </c>
      <c r="EC67" s="991">
        <v>0</v>
      </c>
      <c r="ED67" s="991">
        <v>34</v>
      </c>
      <c r="EE67" s="991">
        <v>0</v>
      </c>
      <c r="EF67" s="991">
        <v>0</v>
      </c>
      <c r="EG67" s="991">
        <v>0</v>
      </c>
      <c r="EH67" s="991">
        <v>0</v>
      </c>
      <c r="EI67" s="991">
        <v>0</v>
      </c>
      <c r="EJ67" s="991">
        <v>5</v>
      </c>
      <c r="EK67" s="991">
        <v>0</v>
      </c>
      <c r="EL67" s="991">
        <v>29</v>
      </c>
      <c r="EM67" s="991">
        <v>0</v>
      </c>
      <c r="EN67" s="991">
        <v>34</v>
      </c>
      <c r="EO67" s="991">
        <v>34</v>
      </c>
      <c r="EP67" s="991">
        <v>0</v>
      </c>
      <c r="EQ67" s="991">
        <v>0</v>
      </c>
      <c r="ER67" s="991">
        <v>0</v>
      </c>
      <c r="ES67" s="991">
        <v>0</v>
      </c>
      <c r="ET67" s="992" t="b">
        <v>0</v>
      </c>
      <c r="EU67" s="992" t="b">
        <v>0</v>
      </c>
      <c r="EV67" s="992" t="b">
        <v>0</v>
      </c>
      <c r="EW67" s="993">
        <v>0</v>
      </c>
      <c r="EX67" s="993">
        <v>0</v>
      </c>
      <c r="EY67" s="993">
        <v>0</v>
      </c>
      <c r="EZ67" s="993">
        <v>0</v>
      </c>
      <c r="FA67" s="993">
        <v>0</v>
      </c>
      <c r="FB67" s="993">
        <v>0</v>
      </c>
      <c r="FC67" s="992" t="b">
        <v>0</v>
      </c>
      <c r="FD67" s="992" t="b">
        <v>0</v>
      </c>
      <c r="FE67" s="992" t="b">
        <v>0</v>
      </c>
      <c r="FF67" s="993">
        <v>0</v>
      </c>
      <c r="FG67" s="993">
        <v>0</v>
      </c>
      <c r="FH67" s="993">
        <v>0</v>
      </c>
      <c r="FI67" s="993">
        <v>0</v>
      </c>
      <c r="FJ67" s="993">
        <v>0</v>
      </c>
      <c r="FK67" s="993">
        <v>0</v>
      </c>
      <c r="FL67" s="992" t="b">
        <v>0</v>
      </c>
      <c r="FM67" s="992" t="b">
        <v>0</v>
      </c>
      <c r="FN67" s="992" t="b">
        <v>0</v>
      </c>
      <c r="FO67" s="993">
        <v>0</v>
      </c>
      <c r="FP67" s="993">
        <v>0</v>
      </c>
      <c r="FQ67" s="993">
        <v>0</v>
      </c>
      <c r="FR67" s="993">
        <v>0</v>
      </c>
      <c r="FS67" s="993">
        <v>0</v>
      </c>
      <c r="FT67" s="993">
        <v>0</v>
      </c>
      <c r="FU67" s="990" t="s">
        <v>993</v>
      </c>
      <c r="FV67" s="993">
        <v>0</v>
      </c>
      <c r="FW67" s="991">
        <v>0</v>
      </c>
      <c r="FX67" s="991">
        <v>34</v>
      </c>
      <c r="FY67" s="991">
        <v>0</v>
      </c>
      <c r="FZ67" s="991">
        <v>0</v>
      </c>
      <c r="GA67" s="991">
        <v>0</v>
      </c>
      <c r="GB67" s="991">
        <v>0</v>
      </c>
      <c r="GC67" s="991">
        <v>0</v>
      </c>
      <c r="GD67" s="991">
        <v>0</v>
      </c>
      <c r="GE67" s="991">
        <v>0</v>
      </c>
      <c r="GF67" s="991">
        <v>0</v>
      </c>
      <c r="GG67" s="991">
        <v>0</v>
      </c>
      <c r="GH67" s="991">
        <v>0</v>
      </c>
      <c r="GI67" s="991">
        <v>0</v>
      </c>
      <c r="GJ67" s="991">
        <v>0</v>
      </c>
      <c r="GK67" s="991">
        <v>0</v>
      </c>
      <c r="GL67" s="991">
        <v>0</v>
      </c>
      <c r="GM67" s="991">
        <v>0</v>
      </c>
      <c r="GN67" s="991">
        <v>0</v>
      </c>
      <c r="GO67" s="992" t="b">
        <v>1</v>
      </c>
      <c r="GP67" s="990" t="s">
        <v>296</v>
      </c>
      <c r="GQ67" s="990" t="s">
        <v>296</v>
      </c>
      <c r="GR67" s="990" t="s">
        <v>282</v>
      </c>
      <c r="GS67" s="990" t="s">
        <v>293</v>
      </c>
      <c r="GT67" s="990" t="s">
        <v>2396</v>
      </c>
      <c r="GU67" s="986"/>
    </row>
    <row r="68" spans="1:203" hidden="1">
      <c r="A68" s="985"/>
      <c r="B68" s="1315" t="s">
        <v>657</v>
      </c>
      <c r="C68" s="1315"/>
      <c r="D68" s="990" t="s">
        <v>1069</v>
      </c>
      <c r="E68" s="990" t="s">
        <v>1070</v>
      </c>
      <c r="F68" s="990" t="s">
        <v>437</v>
      </c>
      <c r="G68" s="990" t="s">
        <v>986</v>
      </c>
      <c r="H68" s="990" t="s">
        <v>1062</v>
      </c>
      <c r="I68" s="990" t="s">
        <v>1063</v>
      </c>
      <c r="J68" s="990" t="s">
        <v>1064</v>
      </c>
      <c r="K68" s="990" t="s">
        <v>1065</v>
      </c>
      <c r="L68" s="991">
        <v>1</v>
      </c>
      <c r="M68" s="990" t="s">
        <v>1070</v>
      </c>
      <c r="N68" s="990" t="s">
        <v>991</v>
      </c>
      <c r="O68" s="990" t="s">
        <v>659</v>
      </c>
      <c r="P68" s="990" t="s">
        <v>1071</v>
      </c>
      <c r="Q68" s="990" t="s">
        <v>290</v>
      </c>
      <c r="R68" s="1031" t="s">
        <v>296</v>
      </c>
      <c r="S68" s="992" t="b">
        <v>0</v>
      </c>
      <c r="T68" s="991">
        <v>0</v>
      </c>
      <c r="U68" s="992" t="b">
        <v>0</v>
      </c>
      <c r="V68" s="991">
        <v>0</v>
      </c>
      <c r="W68" s="992" t="b">
        <v>1</v>
      </c>
      <c r="X68" s="992" t="b">
        <v>0</v>
      </c>
      <c r="Y68" s="990" t="s">
        <v>296</v>
      </c>
      <c r="Z68" s="990" t="b">
        <f t="shared" si="4"/>
        <v>1</v>
      </c>
      <c r="AA68" s="990" t="s">
        <v>993</v>
      </c>
      <c r="AB68" s="992" t="b">
        <v>0</v>
      </c>
      <c r="AC68" s="990" t="s">
        <v>993</v>
      </c>
      <c r="AD68" s="990" t="s">
        <v>993</v>
      </c>
      <c r="AE68" s="990" t="s">
        <v>993</v>
      </c>
      <c r="AF68" s="1077">
        <f t="shared" si="5"/>
        <v>60</v>
      </c>
      <c r="AG68" s="1077">
        <f t="shared" si="5"/>
        <v>54</v>
      </c>
      <c r="AH68" s="1077">
        <f t="shared" si="5"/>
        <v>26</v>
      </c>
      <c r="AI68" s="1077">
        <f t="shared" si="5"/>
        <v>60</v>
      </c>
      <c r="AJ68" s="183">
        <f t="shared" si="1"/>
        <v>0</v>
      </c>
      <c r="AK68" s="991">
        <v>0</v>
      </c>
      <c r="AL68" s="991">
        <v>0</v>
      </c>
      <c r="AM68" s="991">
        <v>0</v>
      </c>
      <c r="AN68" s="991">
        <v>0</v>
      </c>
      <c r="AO68" s="991">
        <v>0</v>
      </c>
      <c r="AP68" s="991">
        <v>60</v>
      </c>
      <c r="AQ68" s="991">
        <v>54</v>
      </c>
      <c r="AR68" s="991">
        <v>26</v>
      </c>
      <c r="AS68" s="991">
        <v>60</v>
      </c>
      <c r="AT68" s="991">
        <v>60</v>
      </c>
      <c r="AU68" s="991">
        <v>54</v>
      </c>
      <c r="AV68" s="991">
        <v>26</v>
      </c>
      <c r="AW68" s="991">
        <v>60</v>
      </c>
      <c r="AX68" s="991">
        <v>0</v>
      </c>
      <c r="AY68" s="991">
        <v>0</v>
      </c>
      <c r="AZ68" s="991">
        <v>0</v>
      </c>
      <c r="BA68" s="991">
        <v>0</v>
      </c>
      <c r="BB68" s="991">
        <v>0</v>
      </c>
      <c r="BC68" s="991">
        <v>0</v>
      </c>
      <c r="BD68" s="991">
        <v>0</v>
      </c>
      <c r="BE68" s="992" t="b">
        <v>0</v>
      </c>
      <c r="BF68" s="992"/>
      <c r="BG68" s="990" t="s">
        <v>425</v>
      </c>
      <c r="BH68" s="991">
        <v>60</v>
      </c>
      <c r="BI68" s="990" t="s">
        <v>993</v>
      </c>
      <c r="BJ68" s="991">
        <v>0</v>
      </c>
      <c r="BK68" s="990" t="s">
        <v>993</v>
      </c>
      <c r="BL68" s="991">
        <v>0</v>
      </c>
      <c r="BM68" s="991">
        <v>0</v>
      </c>
      <c r="BN68" s="991">
        <v>0</v>
      </c>
      <c r="BO68" s="990" t="s">
        <v>993</v>
      </c>
      <c r="BP68" s="990" t="s">
        <v>993</v>
      </c>
      <c r="BQ68" s="990" t="s">
        <v>993</v>
      </c>
      <c r="BR68" s="991">
        <v>0</v>
      </c>
      <c r="BS68" s="990" t="s">
        <v>993</v>
      </c>
      <c r="BT68" s="991">
        <v>0</v>
      </c>
      <c r="BU68" s="990" t="s">
        <v>993</v>
      </c>
      <c r="BV68" s="991">
        <v>0</v>
      </c>
      <c r="BW68" s="991">
        <v>0</v>
      </c>
      <c r="BX68" s="991">
        <v>0</v>
      </c>
      <c r="BY68" s="990" t="s">
        <v>993</v>
      </c>
      <c r="BZ68" s="991">
        <v>0</v>
      </c>
      <c r="CA68" s="990" t="s">
        <v>993</v>
      </c>
      <c r="CB68" s="991">
        <v>0</v>
      </c>
      <c r="CC68" s="990" t="s">
        <v>993</v>
      </c>
      <c r="CD68" s="991">
        <v>0</v>
      </c>
      <c r="CE68" s="991">
        <v>0</v>
      </c>
      <c r="CF68" s="991">
        <v>0</v>
      </c>
      <c r="CG68" s="990" t="s">
        <v>993</v>
      </c>
      <c r="CH68" s="991">
        <v>0</v>
      </c>
      <c r="CI68" s="990" t="s">
        <v>993</v>
      </c>
      <c r="CJ68" s="991">
        <v>0</v>
      </c>
      <c r="CK68" s="990" t="s">
        <v>993</v>
      </c>
      <c r="CL68" s="991">
        <v>0</v>
      </c>
      <c r="CM68" s="991">
        <v>0</v>
      </c>
      <c r="CN68" s="991">
        <v>0</v>
      </c>
      <c r="CO68" s="991">
        <v>8</v>
      </c>
      <c r="CP68" s="991">
        <v>0.4</v>
      </c>
      <c r="CQ68" s="991">
        <v>8</v>
      </c>
      <c r="CR68" s="991">
        <v>1.6</v>
      </c>
      <c r="CS68" s="991">
        <v>15</v>
      </c>
      <c r="CT68" s="991">
        <v>0.8</v>
      </c>
      <c r="CU68" s="991">
        <v>0</v>
      </c>
      <c r="CV68" s="991">
        <v>0</v>
      </c>
      <c r="CW68" s="991">
        <v>0</v>
      </c>
      <c r="CX68" s="991">
        <v>0</v>
      </c>
      <c r="CY68" s="991">
        <v>0</v>
      </c>
      <c r="CZ68" s="991">
        <v>0</v>
      </c>
      <c r="DA68" s="991">
        <v>0</v>
      </c>
      <c r="DB68" s="991">
        <v>0</v>
      </c>
      <c r="DC68" s="991">
        <v>0</v>
      </c>
      <c r="DD68" s="991">
        <v>0</v>
      </c>
      <c r="DE68" s="991">
        <v>0</v>
      </c>
      <c r="DF68" s="991">
        <v>0</v>
      </c>
      <c r="DG68" s="991">
        <v>0</v>
      </c>
      <c r="DH68" s="991">
        <v>0</v>
      </c>
      <c r="DI68" s="991">
        <v>0</v>
      </c>
      <c r="DJ68" s="991">
        <v>0</v>
      </c>
      <c r="DK68" s="992" t="b">
        <v>0</v>
      </c>
      <c r="DL68" s="990" t="s">
        <v>270</v>
      </c>
      <c r="DM68" s="990" t="s">
        <v>993</v>
      </c>
      <c r="DN68" s="990" t="s">
        <v>993</v>
      </c>
      <c r="DO68" s="990" t="s">
        <v>993</v>
      </c>
      <c r="DP68" s="991">
        <v>22</v>
      </c>
      <c r="DQ68" s="991">
        <v>22</v>
      </c>
      <c r="DR68" s="991">
        <v>0</v>
      </c>
      <c r="DS68" s="991">
        <v>0</v>
      </c>
      <c r="DT68" s="991">
        <v>12143</v>
      </c>
      <c r="DU68" s="991">
        <v>32</v>
      </c>
      <c r="DV68" s="991">
        <v>22</v>
      </c>
      <c r="DW68" s="991">
        <v>0</v>
      </c>
      <c r="DX68" s="991">
        <v>0</v>
      </c>
      <c r="DY68" s="991">
        <v>20</v>
      </c>
      <c r="DZ68" s="991">
        <v>1</v>
      </c>
      <c r="EA68" s="991">
        <v>1</v>
      </c>
      <c r="EB68" s="991">
        <v>0</v>
      </c>
      <c r="EC68" s="991">
        <v>0</v>
      </c>
      <c r="ED68" s="991">
        <v>32</v>
      </c>
      <c r="EE68" s="991">
        <v>0</v>
      </c>
      <c r="EF68" s="991">
        <v>0</v>
      </c>
      <c r="EG68" s="991">
        <v>2</v>
      </c>
      <c r="EH68" s="991">
        <v>0</v>
      </c>
      <c r="EI68" s="991">
        <v>0</v>
      </c>
      <c r="EJ68" s="991">
        <v>4</v>
      </c>
      <c r="EK68" s="991">
        <v>0</v>
      </c>
      <c r="EL68" s="991">
        <v>26</v>
      </c>
      <c r="EM68" s="991">
        <v>0</v>
      </c>
      <c r="EN68" s="991">
        <v>32</v>
      </c>
      <c r="EO68" s="991">
        <v>32</v>
      </c>
      <c r="EP68" s="991">
        <v>0</v>
      </c>
      <c r="EQ68" s="991">
        <v>0</v>
      </c>
      <c r="ER68" s="991">
        <v>0</v>
      </c>
      <c r="ES68" s="991">
        <v>0</v>
      </c>
      <c r="ET68" s="992" t="b">
        <v>0</v>
      </c>
      <c r="EU68" s="992" t="b">
        <v>0</v>
      </c>
      <c r="EV68" s="992" t="b">
        <v>0</v>
      </c>
      <c r="EW68" s="993">
        <v>0</v>
      </c>
      <c r="EX68" s="993">
        <v>0</v>
      </c>
      <c r="EY68" s="993">
        <v>0</v>
      </c>
      <c r="EZ68" s="993">
        <v>0</v>
      </c>
      <c r="FA68" s="993">
        <v>0</v>
      </c>
      <c r="FB68" s="993">
        <v>0</v>
      </c>
      <c r="FC68" s="992" t="b">
        <v>0</v>
      </c>
      <c r="FD68" s="992" t="b">
        <v>0</v>
      </c>
      <c r="FE68" s="992" t="b">
        <v>0</v>
      </c>
      <c r="FF68" s="993">
        <v>0</v>
      </c>
      <c r="FG68" s="993">
        <v>0</v>
      </c>
      <c r="FH68" s="993">
        <v>0</v>
      </c>
      <c r="FI68" s="993">
        <v>0</v>
      </c>
      <c r="FJ68" s="993">
        <v>0</v>
      </c>
      <c r="FK68" s="993">
        <v>0</v>
      </c>
      <c r="FL68" s="992" t="b">
        <v>0</v>
      </c>
      <c r="FM68" s="992" t="b">
        <v>0</v>
      </c>
      <c r="FN68" s="992" t="b">
        <v>0</v>
      </c>
      <c r="FO68" s="993">
        <v>0</v>
      </c>
      <c r="FP68" s="993">
        <v>0</v>
      </c>
      <c r="FQ68" s="993">
        <v>0</v>
      </c>
      <c r="FR68" s="993">
        <v>0</v>
      </c>
      <c r="FS68" s="993">
        <v>0</v>
      </c>
      <c r="FT68" s="993">
        <v>0</v>
      </c>
      <c r="FU68" s="990" t="s">
        <v>993</v>
      </c>
      <c r="FV68" s="993">
        <v>0</v>
      </c>
      <c r="FW68" s="991">
        <v>0</v>
      </c>
      <c r="FX68" s="991">
        <v>32</v>
      </c>
      <c r="FY68" s="991">
        <v>0</v>
      </c>
      <c r="FZ68" s="991">
        <v>0</v>
      </c>
      <c r="GA68" s="991">
        <v>0</v>
      </c>
      <c r="GB68" s="991">
        <v>0</v>
      </c>
      <c r="GC68" s="991">
        <v>0</v>
      </c>
      <c r="GD68" s="991">
        <v>0</v>
      </c>
      <c r="GE68" s="991">
        <v>0</v>
      </c>
      <c r="GF68" s="991">
        <v>0</v>
      </c>
      <c r="GG68" s="991">
        <v>0</v>
      </c>
      <c r="GH68" s="991">
        <v>0</v>
      </c>
      <c r="GI68" s="991">
        <v>0</v>
      </c>
      <c r="GJ68" s="991">
        <v>0</v>
      </c>
      <c r="GK68" s="991">
        <v>0</v>
      </c>
      <c r="GL68" s="991">
        <v>0</v>
      </c>
      <c r="GM68" s="991">
        <v>0</v>
      </c>
      <c r="GN68" s="991">
        <v>0</v>
      </c>
      <c r="GO68" s="992" t="b">
        <v>0</v>
      </c>
      <c r="GP68" s="990" t="s">
        <v>993</v>
      </c>
      <c r="GQ68" s="990" t="s">
        <v>993</v>
      </c>
      <c r="GR68" s="990" t="s">
        <v>993</v>
      </c>
      <c r="GS68" s="990" t="s">
        <v>993</v>
      </c>
      <c r="GT68" s="992"/>
      <c r="GU68" s="986"/>
    </row>
    <row r="69" spans="1:203" hidden="1">
      <c r="A69" s="985"/>
      <c r="B69" s="1315" t="s">
        <v>657</v>
      </c>
      <c r="C69" s="1315"/>
      <c r="D69" s="990" t="s">
        <v>1069</v>
      </c>
      <c r="E69" s="990" t="s">
        <v>1070</v>
      </c>
      <c r="F69" s="990" t="s">
        <v>437</v>
      </c>
      <c r="G69" s="990" t="s">
        <v>986</v>
      </c>
      <c r="H69" s="990" t="s">
        <v>1062</v>
      </c>
      <c r="I69" s="990" t="s">
        <v>1063</v>
      </c>
      <c r="J69" s="990" t="s">
        <v>1064</v>
      </c>
      <c r="K69" s="990" t="s">
        <v>1065</v>
      </c>
      <c r="L69" s="991">
        <v>3</v>
      </c>
      <c r="M69" s="990" t="s">
        <v>1070</v>
      </c>
      <c r="N69" s="990" t="s">
        <v>1046</v>
      </c>
      <c r="O69" s="990" t="s">
        <v>722</v>
      </c>
      <c r="P69" s="990" t="s">
        <v>1072</v>
      </c>
      <c r="Q69" s="990" t="s">
        <v>290</v>
      </c>
      <c r="R69" s="1031" t="s">
        <v>282</v>
      </c>
      <c r="S69" s="992" t="b">
        <v>0</v>
      </c>
      <c r="T69" s="991">
        <v>0</v>
      </c>
      <c r="U69" s="992" t="b">
        <v>0</v>
      </c>
      <c r="V69" s="991">
        <v>0</v>
      </c>
      <c r="W69" s="992" t="b">
        <v>0</v>
      </c>
      <c r="X69" s="992" t="b">
        <v>1</v>
      </c>
      <c r="Y69" s="990" t="s">
        <v>296</v>
      </c>
      <c r="Z69" s="990" t="b">
        <f t="shared" si="4"/>
        <v>1</v>
      </c>
      <c r="AA69" s="990" t="s">
        <v>993</v>
      </c>
      <c r="AB69" s="992" t="b">
        <v>0</v>
      </c>
      <c r="AC69" s="990" t="s">
        <v>993</v>
      </c>
      <c r="AD69" s="990" t="s">
        <v>993</v>
      </c>
      <c r="AE69" s="990" t="s">
        <v>993</v>
      </c>
      <c r="AF69" s="1077">
        <f t="shared" si="5"/>
        <v>60</v>
      </c>
      <c r="AG69" s="1077">
        <f t="shared" si="5"/>
        <v>0</v>
      </c>
      <c r="AH69" s="1077">
        <f t="shared" si="5"/>
        <v>0</v>
      </c>
      <c r="AI69" s="1077">
        <f t="shared" si="5"/>
        <v>60</v>
      </c>
      <c r="AJ69" s="183">
        <f t="shared" si="1"/>
        <v>0</v>
      </c>
      <c r="AK69" s="991">
        <v>0</v>
      </c>
      <c r="AL69" s="991">
        <v>0</v>
      </c>
      <c r="AM69" s="991">
        <v>0</v>
      </c>
      <c r="AN69" s="991">
        <v>0</v>
      </c>
      <c r="AO69" s="991">
        <v>0</v>
      </c>
      <c r="AP69" s="991">
        <v>60</v>
      </c>
      <c r="AQ69" s="991">
        <v>0</v>
      </c>
      <c r="AR69" s="991">
        <v>0</v>
      </c>
      <c r="AS69" s="991">
        <v>60</v>
      </c>
      <c r="AT69" s="991">
        <v>60</v>
      </c>
      <c r="AU69" s="991">
        <v>0</v>
      </c>
      <c r="AV69" s="991">
        <v>0</v>
      </c>
      <c r="AW69" s="991">
        <v>60</v>
      </c>
      <c r="AX69" s="991">
        <v>0</v>
      </c>
      <c r="AY69" s="991">
        <v>0</v>
      </c>
      <c r="AZ69" s="991">
        <v>0</v>
      </c>
      <c r="BA69" s="991">
        <v>0</v>
      </c>
      <c r="BB69" s="991">
        <v>0</v>
      </c>
      <c r="BC69" s="991">
        <v>0</v>
      </c>
      <c r="BD69" s="991">
        <v>0</v>
      </c>
      <c r="BE69" s="992" t="b">
        <v>0</v>
      </c>
      <c r="BF69" s="990" t="s">
        <v>1073</v>
      </c>
      <c r="BG69" s="990" t="s">
        <v>993</v>
      </c>
      <c r="BH69" s="991">
        <v>0</v>
      </c>
      <c r="BI69" s="990" t="s">
        <v>993</v>
      </c>
      <c r="BJ69" s="991">
        <v>0</v>
      </c>
      <c r="BK69" s="990" t="s">
        <v>993</v>
      </c>
      <c r="BL69" s="991">
        <v>0</v>
      </c>
      <c r="BM69" s="991">
        <v>0</v>
      </c>
      <c r="BN69" s="991">
        <v>60</v>
      </c>
      <c r="BO69" s="990" t="s">
        <v>993</v>
      </c>
      <c r="BP69" s="990" t="s">
        <v>993</v>
      </c>
      <c r="BQ69" s="990" t="s">
        <v>993</v>
      </c>
      <c r="BR69" s="991">
        <v>0</v>
      </c>
      <c r="BS69" s="990" t="s">
        <v>993</v>
      </c>
      <c r="BT69" s="991">
        <v>0</v>
      </c>
      <c r="BU69" s="990" t="s">
        <v>993</v>
      </c>
      <c r="BV69" s="991">
        <v>0</v>
      </c>
      <c r="BW69" s="991">
        <v>0</v>
      </c>
      <c r="BX69" s="991">
        <v>0</v>
      </c>
      <c r="BY69" s="990" t="s">
        <v>993</v>
      </c>
      <c r="BZ69" s="991">
        <v>0</v>
      </c>
      <c r="CA69" s="990" t="s">
        <v>993</v>
      </c>
      <c r="CB69" s="991">
        <v>0</v>
      </c>
      <c r="CC69" s="990" t="s">
        <v>993</v>
      </c>
      <c r="CD69" s="991">
        <v>0</v>
      </c>
      <c r="CE69" s="991">
        <v>0</v>
      </c>
      <c r="CF69" s="991">
        <v>0</v>
      </c>
      <c r="CG69" s="990" t="s">
        <v>993</v>
      </c>
      <c r="CH69" s="991">
        <v>0</v>
      </c>
      <c r="CI69" s="990" t="s">
        <v>993</v>
      </c>
      <c r="CJ69" s="991">
        <v>0</v>
      </c>
      <c r="CK69" s="990" t="s">
        <v>993</v>
      </c>
      <c r="CL69" s="991">
        <v>0</v>
      </c>
      <c r="CM69" s="991">
        <v>0</v>
      </c>
      <c r="CN69" s="991">
        <v>0</v>
      </c>
      <c r="CO69" s="991">
        <v>0</v>
      </c>
      <c r="CP69" s="991">
        <v>0</v>
      </c>
      <c r="CQ69" s="991">
        <v>0</v>
      </c>
      <c r="CR69" s="991">
        <v>0</v>
      </c>
      <c r="CS69" s="991">
        <v>0</v>
      </c>
      <c r="CT69" s="991">
        <v>0</v>
      </c>
      <c r="CU69" s="991">
        <v>0</v>
      </c>
      <c r="CV69" s="991">
        <v>0</v>
      </c>
      <c r="CW69" s="991">
        <v>0</v>
      </c>
      <c r="CX69" s="991">
        <v>0</v>
      </c>
      <c r="CY69" s="991">
        <v>0</v>
      </c>
      <c r="CZ69" s="991">
        <v>0</v>
      </c>
      <c r="DA69" s="991">
        <v>0</v>
      </c>
      <c r="DB69" s="991">
        <v>0</v>
      </c>
      <c r="DC69" s="991">
        <v>0</v>
      </c>
      <c r="DD69" s="991">
        <v>0</v>
      </c>
      <c r="DE69" s="991">
        <v>0</v>
      </c>
      <c r="DF69" s="991">
        <v>0</v>
      </c>
      <c r="DG69" s="991">
        <v>0</v>
      </c>
      <c r="DH69" s="991">
        <v>0</v>
      </c>
      <c r="DI69" s="991">
        <v>0</v>
      </c>
      <c r="DJ69" s="991">
        <v>0</v>
      </c>
      <c r="DK69" s="992" t="b">
        <v>1</v>
      </c>
      <c r="DL69" s="990" t="s">
        <v>270</v>
      </c>
      <c r="DM69" s="990" t="s">
        <v>993</v>
      </c>
      <c r="DN69" s="990" t="s">
        <v>993</v>
      </c>
      <c r="DO69" s="990" t="s">
        <v>993</v>
      </c>
      <c r="DP69" s="991">
        <v>0</v>
      </c>
      <c r="DQ69" s="991">
        <v>0</v>
      </c>
      <c r="DR69" s="991">
        <v>0</v>
      </c>
      <c r="DS69" s="991">
        <v>0</v>
      </c>
      <c r="DT69" s="991">
        <v>0</v>
      </c>
      <c r="DU69" s="991">
        <v>0</v>
      </c>
      <c r="DV69" s="991">
        <v>0</v>
      </c>
      <c r="DW69" s="991">
        <v>0</v>
      </c>
      <c r="DX69" s="991">
        <v>0</v>
      </c>
      <c r="DY69" s="991">
        <v>0</v>
      </c>
      <c r="DZ69" s="991">
        <v>0</v>
      </c>
      <c r="EA69" s="991">
        <v>0</v>
      </c>
      <c r="EB69" s="991">
        <v>0</v>
      </c>
      <c r="EC69" s="991">
        <v>0</v>
      </c>
      <c r="ED69" s="991">
        <v>0</v>
      </c>
      <c r="EE69" s="991">
        <v>0</v>
      </c>
      <c r="EF69" s="991">
        <v>0</v>
      </c>
      <c r="EG69" s="991">
        <v>0</v>
      </c>
      <c r="EH69" s="991">
        <v>0</v>
      </c>
      <c r="EI69" s="991">
        <v>0</v>
      </c>
      <c r="EJ69" s="991">
        <v>0</v>
      </c>
      <c r="EK69" s="991">
        <v>0</v>
      </c>
      <c r="EL69" s="991">
        <v>0</v>
      </c>
      <c r="EM69" s="991">
        <v>0</v>
      </c>
      <c r="EN69" s="991">
        <v>0</v>
      </c>
      <c r="EO69" s="991">
        <v>0</v>
      </c>
      <c r="EP69" s="991">
        <v>0</v>
      </c>
      <c r="EQ69" s="991">
        <v>0</v>
      </c>
      <c r="ER69" s="991">
        <v>0</v>
      </c>
      <c r="ES69" s="991">
        <v>0</v>
      </c>
      <c r="ET69" s="992" t="b">
        <v>0</v>
      </c>
      <c r="EU69" s="992" t="b">
        <v>0</v>
      </c>
      <c r="EV69" s="992" t="b">
        <v>0</v>
      </c>
      <c r="EW69" s="993">
        <v>0</v>
      </c>
      <c r="EX69" s="993">
        <v>0</v>
      </c>
      <c r="EY69" s="993">
        <v>0</v>
      </c>
      <c r="EZ69" s="993">
        <v>0</v>
      </c>
      <c r="FA69" s="993">
        <v>0</v>
      </c>
      <c r="FB69" s="993">
        <v>0</v>
      </c>
      <c r="FC69" s="992" t="b">
        <v>0</v>
      </c>
      <c r="FD69" s="992" t="b">
        <v>0</v>
      </c>
      <c r="FE69" s="992" t="b">
        <v>0</v>
      </c>
      <c r="FF69" s="993">
        <v>0</v>
      </c>
      <c r="FG69" s="993">
        <v>0</v>
      </c>
      <c r="FH69" s="993">
        <v>0</v>
      </c>
      <c r="FI69" s="993">
        <v>0</v>
      </c>
      <c r="FJ69" s="993">
        <v>0</v>
      </c>
      <c r="FK69" s="993">
        <v>0</v>
      </c>
      <c r="FL69" s="992" t="b">
        <v>0</v>
      </c>
      <c r="FM69" s="992" t="b">
        <v>0</v>
      </c>
      <c r="FN69" s="992" t="b">
        <v>0</v>
      </c>
      <c r="FO69" s="993">
        <v>0</v>
      </c>
      <c r="FP69" s="993">
        <v>0</v>
      </c>
      <c r="FQ69" s="993">
        <v>0</v>
      </c>
      <c r="FR69" s="993">
        <v>0</v>
      </c>
      <c r="FS69" s="993">
        <v>0</v>
      </c>
      <c r="FT69" s="993">
        <v>0</v>
      </c>
      <c r="FU69" s="990" t="s">
        <v>993</v>
      </c>
      <c r="FV69" s="993">
        <v>0</v>
      </c>
      <c r="FW69" s="991">
        <v>0</v>
      </c>
      <c r="FX69" s="991">
        <v>0</v>
      </c>
      <c r="FY69" s="991">
        <v>0</v>
      </c>
      <c r="FZ69" s="991">
        <v>0</v>
      </c>
      <c r="GA69" s="991">
        <v>0</v>
      </c>
      <c r="GB69" s="991">
        <v>0</v>
      </c>
      <c r="GC69" s="991">
        <v>0</v>
      </c>
      <c r="GD69" s="991">
        <v>0</v>
      </c>
      <c r="GE69" s="991">
        <v>0</v>
      </c>
      <c r="GF69" s="991">
        <v>0</v>
      </c>
      <c r="GG69" s="991">
        <v>0</v>
      </c>
      <c r="GH69" s="991">
        <v>0</v>
      </c>
      <c r="GI69" s="991">
        <v>0</v>
      </c>
      <c r="GJ69" s="991">
        <v>0</v>
      </c>
      <c r="GK69" s="991">
        <v>0</v>
      </c>
      <c r="GL69" s="991">
        <v>0</v>
      </c>
      <c r="GM69" s="991">
        <v>0</v>
      </c>
      <c r="GN69" s="991">
        <v>0</v>
      </c>
      <c r="GO69" s="992" t="b">
        <v>0</v>
      </c>
      <c r="GP69" s="990" t="s">
        <v>993</v>
      </c>
      <c r="GQ69" s="990" t="s">
        <v>993</v>
      </c>
      <c r="GR69" s="990" t="s">
        <v>993</v>
      </c>
      <c r="GS69" s="990" t="s">
        <v>993</v>
      </c>
      <c r="GT69" s="992"/>
      <c r="GU69" s="986"/>
    </row>
    <row r="70" spans="1:203" hidden="1">
      <c r="A70" s="985"/>
      <c r="B70" s="1315" t="s">
        <v>553</v>
      </c>
      <c r="C70" s="1315"/>
      <c r="D70" s="990" t="s">
        <v>1074</v>
      </c>
      <c r="E70" s="990" t="s">
        <v>1075</v>
      </c>
      <c r="F70" s="990" t="s">
        <v>437</v>
      </c>
      <c r="G70" s="990" t="s">
        <v>986</v>
      </c>
      <c r="H70" s="990" t="s">
        <v>1062</v>
      </c>
      <c r="I70" s="990" t="s">
        <v>1063</v>
      </c>
      <c r="J70" s="990" t="s">
        <v>1064</v>
      </c>
      <c r="K70" s="990" t="s">
        <v>1065</v>
      </c>
      <c r="L70" s="991">
        <v>2</v>
      </c>
      <c r="M70" s="990" t="s">
        <v>1075</v>
      </c>
      <c r="N70" s="990" t="s">
        <v>1012</v>
      </c>
      <c r="O70" s="990" t="s">
        <v>354</v>
      </c>
      <c r="P70" s="990" t="s">
        <v>997</v>
      </c>
      <c r="Q70" s="990" t="s">
        <v>293</v>
      </c>
      <c r="R70" s="1031" t="s">
        <v>290</v>
      </c>
      <c r="S70" s="992" t="b">
        <v>1</v>
      </c>
      <c r="T70" s="991">
        <v>2</v>
      </c>
      <c r="U70" s="992" t="b">
        <v>0</v>
      </c>
      <c r="V70" s="991">
        <v>0</v>
      </c>
      <c r="W70" s="992" t="b">
        <v>1</v>
      </c>
      <c r="X70" s="992" t="b">
        <v>0</v>
      </c>
      <c r="Y70" s="990" t="s">
        <v>290</v>
      </c>
      <c r="Z70" s="990" t="b">
        <f t="shared" ref="Z70:Z72" si="11">R70=Y70</f>
        <v>1</v>
      </c>
      <c r="AA70" s="990" t="s">
        <v>993</v>
      </c>
      <c r="AB70" s="992" t="b">
        <v>0</v>
      </c>
      <c r="AC70" s="990" t="s">
        <v>993</v>
      </c>
      <c r="AD70" s="990" t="s">
        <v>993</v>
      </c>
      <c r="AE70" s="990" t="s">
        <v>993</v>
      </c>
      <c r="AF70" s="1077">
        <f t="shared" si="5"/>
        <v>43</v>
      </c>
      <c r="AG70" s="1077">
        <f t="shared" si="5"/>
        <v>38</v>
      </c>
      <c r="AH70" s="1077">
        <f t="shared" si="5"/>
        <v>8</v>
      </c>
      <c r="AI70" s="1077">
        <f t="shared" si="5"/>
        <v>43</v>
      </c>
      <c r="AJ70" s="183">
        <f t="shared" si="1"/>
        <v>0</v>
      </c>
      <c r="AK70" s="991">
        <v>43</v>
      </c>
      <c r="AL70" s="991">
        <v>38</v>
      </c>
      <c r="AM70" s="991">
        <v>8</v>
      </c>
      <c r="AN70" s="991">
        <v>43</v>
      </c>
      <c r="AO70" s="991">
        <v>0</v>
      </c>
      <c r="AP70" s="991">
        <v>0</v>
      </c>
      <c r="AQ70" s="991">
        <v>0</v>
      </c>
      <c r="AR70" s="991">
        <v>0</v>
      </c>
      <c r="AS70" s="991">
        <v>0</v>
      </c>
      <c r="AT70" s="991">
        <v>0</v>
      </c>
      <c r="AU70" s="991">
        <v>0</v>
      </c>
      <c r="AV70" s="991">
        <v>0</v>
      </c>
      <c r="AW70" s="991">
        <v>0</v>
      </c>
      <c r="AX70" s="991">
        <v>0</v>
      </c>
      <c r="AY70" s="991">
        <v>0</v>
      </c>
      <c r="AZ70" s="991">
        <v>0</v>
      </c>
      <c r="BA70" s="991">
        <v>0</v>
      </c>
      <c r="BB70" s="991">
        <v>0</v>
      </c>
      <c r="BC70" s="991">
        <v>0</v>
      </c>
      <c r="BD70" s="991">
        <v>0</v>
      </c>
      <c r="BE70" s="992" t="b">
        <v>0</v>
      </c>
      <c r="BF70" s="992"/>
      <c r="BG70" s="990" t="s">
        <v>1331</v>
      </c>
      <c r="BH70" s="991">
        <v>43</v>
      </c>
      <c r="BI70" s="990" t="s">
        <v>993</v>
      </c>
      <c r="BJ70" s="991">
        <v>0</v>
      </c>
      <c r="BK70" s="990" t="s">
        <v>993</v>
      </c>
      <c r="BL70" s="991">
        <v>0</v>
      </c>
      <c r="BM70" s="991">
        <v>0</v>
      </c>
      <c r="BN70" s="991">
        <v>0</v>
      </c>
      <c r="BO70" s="990" t="s">
        <v>993</v>
      </c>
      <c r="BP70" s="990" t="s">
        <v>993</v>
      </c>
      <c r="BQ70" s="990" t="s">
        <v>993</v>
      </c>
      <c r="BR70" s="991">
        <v>0</v>
      </c>
      <c r="BS70" s="990" t="s">
        <v>993</v>
      </c>
      <c r="BT70" s="991">
        <v>0</v>
      </c>
      <c r="BU70" s="990" t="s">
        <v>993</v>
      </c>
      <c r="BV70" s="991">
        <v>0</v>
      </c>
      <c r="BW70" s="991">
        <v>0</v>
      </c>
      <c r="BX70" s="991">
        <v>0</v>
      </c>
      <c r="BY70" s="990" t="s">
        <v>993</v>
      </c>
      <c r="BZ70" s="991">
        <v>0</v>
      </c>
      <c r="CA70" s="990" t="s">
        <v>993</v>
      </c>
      <c r="CB70" s="991">
        <v>0</v>
      </c>
      <c r="CC70" s="990" t="s">
        <v>993</v>
      </c>
      <c r="CD70" s="991">
        <v>0</v>
      </c>
      <c r="CE70" s="991">
        <v>0</v>
      </c>
      <c r="CF70" s="991">
        <v>0</v>
      </c>
      <c r="CG70" s="990" t="s">
        <v>993</v>
      </c>
      <c r="CH70" s="991">
        <v>0</v>
      </c>
      <c r="CI70" s="990" t="s">
        <v>993</v>
      </c>
      <c r="CJ70" s="991">
        <v>0</v>
      </c>
      <c r="CK70" s="990" t="s">
        <v>993</v>
      </c>
      <c r="CL70" s="991">
        <v>0</v>
      </c>
      <c r="CM70" s="991">
        <v>0</v>
      </c>
      <c r="CN70" s="991">
        <v>0</v>
      </c>
      <c r="CO70" s="991">
        <v>17</v>
      </c>
      <c r="CP70" s="991">
        <v>2</v>
      </c>
      <c r="CQ70" s="991">
        <v>0</v>
      </c>
      <c r="CR70" s="991">
        <v>0</v>
      </c>
      <c r="CS70" s="991">
        <v>0</v>
      </c>
      <c r="CT70" s="991">
        <v>5.4</v>
      </c>
      <c r="CU70" s="991">
        <v>0</v>
      </c>
      <c r="CV70" s="991">
        <v>0</v>
      </c>
      <c r="CW70" s="991">
        <v>0</v>
      </c>
      <c r="CX70" s="991">
        <v>0</v>
      </c>
      <c r="CY70" s="991">
        <v>0</v>
      </c>
      <c r="CZ70" s="991">
        <v>0</v>
      </c>
      <c r="DA70" s="991">
        <v>0</v>
      </c>
      <c r="DB70" s="991">
        <v>0</v>
      </c>
      <c r="DC70" s="991">
        <v>0</v>
      </c>
      <c r="DD70" s="991">
        <v>0</v>
      </c>
      <c r="DE70" s="991">
        <v>0</v>
      </c>
      <c r="DF70" s="991">
        <v>0</v>
      </c>
      <c r="DG70" s="991">
        <v>0</v>
      </c>
      <c r="DH70" s="991">
        <v>0</v>
      </c>
      <c r="DI70" s="991">
        <v>0</v>
      </c>
      <c r="DJ70" s="991">
        <v>0</v>
      </c>
      <c r="DK70" s="992" t="b">
        <v>0</v>
      </c>
      <c r="DL70" s="990" t="s">
        <v>999</v>
      </c>
      <c r="DM70" s="990" t="s">
        <v>270</v>
      </c>
      <c r="DN70" s="990" t="s">
        <v>434</v>
      </c>
      <c r="DO70" s="990" t="s">
        <v>1000</v>
      </c>
      <c r="DP70" s="991">
        <v>723</v>
      </c>
      <c r="DQ70" s="991">
        <v>426</v>
      </c>
      <c r="DR70" s="991">
        <v>226</v>
      </c>
      <c r="DS70" s="991">
        <v>71</v>
      </c>
      <c r="DT70" s="991">
        <v>10302</v>
      </c>
      <c r="DU70" s="991">
        <v>719</v>
      </c>
      <c r="DV70" s="991">
        <v>723</v>
      </c>
      <c r="DW70" s="991">
        <v>114</v>
      </c>
      <c r="DX70" s="991">
        <v>519</v>
      </c>
      <c r="DY70" s="991">
        <v>34</v>
      </c>
      <c r="DZ70" s="991">
        <v>56</v>
      </c>
      <c r="EA70" s="991">
        <v>0</v>
      </c>
      <c r="EB70" s="991">
        <v>0</v>
      </c>
      <c r="EC70" s="991">
        <v>0</v>
      </c>
      <c r="ED70" s="991">
        <v>719</v>
      </c>
      <c r="EE70" s="991">
        <v>55</v>
      </c>
      <c r="EF70" s="991">
        <v>536</v>
      </c>
      <c r="EG70" s="991">
        <v>34</v>
      </c>
      <c r="EH70" s="991">
        <v>6</v>
      </c>
      <c r="EI70" s="991">
        <v>21</v>
      </c>
      <c r="EJ70" s="991">
        <v>0</v>
      </c>
      <c r="EK70" s="991">
        <v>37</v>
      </c>
      <c r="EL70" s="991">
        <v>26</v>
      </c>
      <c r="EM70" s="991">
        <v>4</v>
      </c>
      <c r="EN70" s="991">
        <v>664</v>
      </c>
      <c r="EO70" s="991">
        <v>555</v>
      </c>
      <c r="EP70" s="991">
        <v>30</v>
      </c>
      <c r="EQ70" s="991">
        <v>79</v>
      </c>
      <c r="ER70" s="991">
        <v>0</v>
      </c>
      <c r="ES70" s="991">
        <v>0</v>
      </c>
      <c r="ET70" s="992" t="b">
        <v>0</v>
      </c>
      <c r="EU70" s="992" t="b">
        <v>0</v>
      </c>
      <c r="EV70" s="992" t="b">
        <v>0</v>
      </c>
      <c r="EW70" s="993">
        <v>0</v>
      </c>
      <c r="EX70" s="993">
        <v>0</v>
      </c>
      <c r="EY70" s="993">
        <v>0</v>
      </c>
      <c r="EZ70" s="993">
        <v>0</v>
      </c>
      <c r="FA70" s="993">
        <v>0</v>
      </c>
      <c r="FB70" s="993">
        <v>0</v>
      </c>
      <c r="FC70" s="992" t="b">
        <v>0</v>
      </c>
      <c r="FD70" s="992" t="b">
        <v>0</v>
      </c>
      <c r="FE70" s="992" t="b">
        <v>0</v>
      </c>
      <c r="FF70" s="993">
        <v>0.222</v>
      </c>
      <c r="FG70" s="993">
        <v>7.6999999999999999E-2</v>
      </c>
      <c r="FH70" s="993">
        <v>0</v>
      </c>
      <c r="FI70" s="993">
        <v>2.6000000000000002E-2</v>
      </c>
      <c r="FJ70" s="993">
        <v>1.1000000000000001E-2</v>
      </c>
      <c r="FK70" s="993">
        <v>3.6000000000000004E-2</v>
      </c>
      <c r="FL70" s="992" t="b">
        <v>0</v>
      </c>
      <c r="FM70" s="992" t="b">
        <v>0</v>
      </c>
      <c r="FN70" s="992" t="b">
        <v>0</v>
      </c>
      <c r="FO70" s="993">
        <v>0</v>
      </c>
      <c r="FP70" s="993">
        <v>0</v>
      </c>
      <c r="FQ70" s="993">
        <v>0</v>
      </c>
      <c r="FR70" s="993">
        <v>0</v>
      </c>
      <c r="FS70" s="993">
        <v>0</v>
      </c>
      <c r="FT70" s="993">
        <v>0</v>
      </c>
      <c r="FU70" s="990" t="s">
        <v>993</v>
      </c>
      <c r="FV70" s="993">
        <v>0</v>
      </c>
      <c r="FW70" s="991">
        <v>0</v>
      </c>
      <c r="FX70" s="991">
        <v>664</v>
      </c>
      <c r="FY70" s="991">
        <v>0</v>
      </c>
      <c r="FZ70" s="991">
        <v>0</v>
      </c>
      <c r="GA70" s="991">
        <v>0</v>
      </c>
      <c r="GB70" s="991">
        <v>0</v>
      </c>
      <c r="GC70" s="991">
        <v>0</v>
      </c>
      <c r="GD70" s="991">
        <v>0</v>
      </c>
      <c r="GE70" s="991">
        <v>0</v>
      </c>
      <c r="GF70" s="991">
        <v>0</v>
      </c>
      <c r="GG70" s="991">
        <v>0</v>
      </c>
      <c r="GH70" s="991">
        <v>0</v>
      </c>
      <c r="GI70" s="991">
        <v>0</v>
      </c>
      <c r="GJ70" s="991">
        <v>0</v>
      </c>
      <c r="GK70" s="991">
        <v>0</v>
      </c>
      <c r="GL70" s="991">
        <v>0</v>
      </c>
      <c r="GM70" s="991">
        <v>0</v>
      </c>
      <c r="GN70" s="991">
        <v>0</v>
      </c>
      <c r="GO70" s="992" t="b">
        <v>0</v>
      </c>
      <c r="GP70" s="990" t="s">
        <v>993</v>
      </c>
      <c r="GQ70" s="990" t="s">
        <v>993</v>
      </c>
      <c r="GR70" s="990" t="s">
        <v>993</v>
      </c>
      <c r="GS70" s="990" t="s">
        <v>993</v>
      </c>
      <c r="GT70" s="992"/>
      <c r="GU70" s="986"/>
    </row>
    <row r="71" spans="1:203" hidden="1">
      <c r="A71" s="985"/>
      <c r="B71" s="1315" t="s">
        <v>553</v>
      </c>
      <c r="C71" s="1315"/>
      <c r="D71" s="990" t="s">
        <v>1074</v>
      </c>
      <c r="E71" s="990" t="s">
        <v>1075</v>
      </c>
      <c r="F71" s="990" t="s">
        <v>437</v>
      </c>
      <c r="G71" s="990" t="s">
        <v>986</v>
      </c>
      <c r="H71" s="990" t="s">
        <v>1062</v>
      </c>
      <c r="I71" s="990" t="s">
        <v>1063</v>
      </c>
      <c r="J71" s="990" t="s">
        <v>1064</v>
      </c>
      <c r="K71" s="990" t="s">
        <v>1065</v>
      </c>
      <c r="L71" s="991">
        <v>1</v>
      </c>
      <c r="M71" s="990" t="s">
        <v>1075</v>
      </c>
      <c r="N71" s="990" t="s">
        <v>1019</v>
      </c>
      <c r="O71" s="990" t="s">
        <v>352</v>
      </c>
      <c r="P71" s="990" t="s">
        <v>997</v>
      </c>
      <c r="Q71" s="990" t="s">
        <v>293</v>
      </c>
      <c r="R71" s="1031" t="s">
        <v>290</v>
      </c>
      <c r="S71" s="992" t="b">
        <v>0</v>
      </c>
      <c r="T71" s="991">
        <v>0</v>
      </c>
      <c r="U71" s="992" t="b">
        <v>0</v>
      </c>
      <c r="V71" s="991">
        <v>0</v>
      </c>
      <c r="W71" s="992" t="b">
        <v>1</v>
      </c>
      <c r="X71" s="992" t="b">
        <v>1</v>
      </c>
      <c r="Y71" s="990" t="s">
        <v>290</v>
      </c>
      <c r="Z71" s="990" t="b">
        <f t="shared" si="11"/>
        <v>1</v>
      </c>
      <c r="AA71" s="990" t="s">
        <v>993</v>
      </c>
      <c r="AB71" s="992" t="b">
        <v>0</v>
      </c>
      <c r="AC71" s="990" t="s">
        <v>993</v>
      </c>
      <c r="AD71" s="990" t="s">
        <v>993</v>
      </c>
      <c r="AE71" s="990" t="s">
        <v>993</v>
      </c>
      <c r="AF71" s="1077">
        <f t="shared" si="5"/>
        <v>40</v>
      </c>
      <c r="AG71" s="1077">
        <f t="shared" si="5"/>
        <v>37</v>
      </c>
      <c r="AH71" s="1077">
        <f t="shared" si="5"/>
        <v>15</v>
      </c>
      <c r="AI71" s="1077">
        <f t="shared" si="5"/>
        <v>40</v>
      </c>
      <c r="AJ71" s="183">
        <f t="shared" si="1"/>
        <v>0</v>
      </c>
      <c r="AK71" s="991">
        <v>40</v>
      </c>
      <c r="AL71" s="991">
        <v>37</v>
      </c>
      <c r="AM71" s="991">
        <v>15</v>
      </c>
      <c r="AN71" s="991">
        <v>40</v>
      </c>
      <c r="AO71" s="991">
        <v>0</v>
      </c>
      <c r="AP71" s="991">
        <v>0</v>
      </c>
      <c r="AQ71" s="991">
        <v>0</v>
      </c>
      <c r="AR71" s="991">
        <v>0</v>
      </c>
      <c r="AS71" s="991">
        <v>0</v>
      </c>
      <c r="AT71" s="991">
        <v>0</v>
      </c>
      <c r="AU71" s="991">
        <v>0</v>
      </c>
      <c r="AV71" s="991">
        <v>0</v>
      </c>
      <c r="AW71" s="991">
        <v>0</v>
      </c>
      <c r="AX71" s="991">
        <v>0</v>
      </c>
      <c r="AY71" s="991">
        <v>0</v>
      </c>
      <c r="AZ71" s="991">
        <v>0</v>
      </c>
      <c r="BA71" s="991">
        <v>0</v>
      </c>
      <c r="BB71" s="991">
        <v>0</v>
      </c>
      <c r="BC71" s="991">
        <v>0</v>
      </c>
      <c r="BD71" s="991">
        <v>0</v>
      </c>
      <c r="BE71" s="992" t="b">
        <v>0</v>
      </c>
      <c r="BF71" s="992"/>
      <c r="BG71" s="990" t="s">
        <v>296</v>
      </c>
      <c r="BH71" s="991">
        <v>39</v>
      </c>
      <c r="BI71" s="990" t="s">
        <v>993</v>
      </c>
      <c r="BJ71" s="991">
        <v>0</v>
      </c>
      <c r="BK71" s="990" t="s">
        <v>993</v>
      </c>
      <c r="BL71" s="991">
        <v>0</v>
      </c>
      <c r="BM71" s="991">
        <v>0</v>
      </c>
      <c r="BN71" s="991">
        <v>1</v>
      </c>
      <c r="BO71" s="990" t="s">
        <v>993</v>
      </c>
      <c r="BP71" s="990" t="s">
        <v>993</v>
      </c>
      <c r="BQ71" s="990" t="s">
        <v>993</v>
      </c>
      <c r="BR71" s="991">
        <v>0</v>
      </c>
      <c r="BS71" s="990" t="s">
        <v>993</v>
      </c>
      <c r="BT71" s="991">
        <v>0</v>
      </c>
      <c r="BU71" s="990" t="s">
        <v>993</v>
      </c>
      <c r="BV71" s="991">
        <v>0</v>
      </c>
      <c r="BW71" s="991">
        <v>0</v>
      </c>
      <c r="BX71" s="991">
        <v>0</v>
      </c>
      <c r="BY71" s="990" t="s">
        <v>993</v>
      </c>
      <c r="BZ71" s="991">
        <v>0</v>
      </c>
      <c r="CA71" s="990" t="s">
        <v>993</v>
      </c>
      <c r="CB71" s="991">
        <v>0</v>
      </c>
      <c r="CC71" s="990" t="s">
        <v>993</v>
      </c>
      <c r="CD71" s="991">
        <v>0</v>
      </c>
      <c r="CE71" s="991">
        <v>0</v>
      </c>
      <c r="CF71" s="991">
        <v>0</v>
      </c>
      <c r="CG71" s="990" t="s">
        <v>993</v>
      </c>
      <c r="CH71" s="991">
        <v>0</v>
      </c>
      <c r="CI71" s="990" t="s">
        <v>993</v>
      </c>
      <c r="CJ71" s="991">
        <v>0</v>
      </c>
      <c r="CK71" s="990" t="s">
        <v>993</v>
      </c>
      <c r="CL71" s="991">
        <v>0</v>
      </c>
      <c r="CM71" s="991">
        <v>0</v>
      </c>
      <c r="CN71" s="991">
        <v>0</v>
      </c>
      <c r="CO71" s="991">
        <v>19</v>
      </c>
      <c r="CP71" s="991">
        <v>0</v>
      </c>
      <c r="CQ71" s="991">
        <v>0</v>
      </c>
      <c r="CR71" s="991">
        <v>0</v>
      </c>
      <c r="CS71" s="991">
        <v>0</v>
      </c>
      <c r="CT71" s="991">
        <v>6</v>
      </c>
      <c r="CU71" s="991">
        <v>0</v>
      </c>
      <c r="CV71" s="991">
        <v>0</v>
      </c>
      <c r="CW71" s="991">
        <v>0</v>
      </c>
      <c r="CX71" s="991">
        <v>0</v>
      </c>
      <c r="CY71" s="991">
        <v>0</v>
      </c>
      <c r="CZ71" s="991">
        <v>0</v>
      </c>
      <c r="DA71" s="991">
        <v>0</v>
      </c>
      <c r="DB71" s="991">
        <v>0</v>
      </c>
      <c r="DC71" s="991">
        <v>0</v>
      </c>
      <c r="DD71" s="991">
        <v>0</v>
      </c>
      <c r="DE71" s="991">
        <v>0</v>
      </c>
      <c r="DF71" s="991">
        <v>0</v>
      </c>
      <c r="DG71" s="991">
        <v>0</v>
      </c>
      <c r="DH71" s="991">
        <v>0</v>
      </c>
      <c r="DI71" s="991">
        <v>0</v>
      </c>
      <c r="DJ71" s="991">
        <v>0</v>
      </c>
      <c r="DK71" s="992" t="b">
        <v>0</v>
      </c>
      <c r="DL71" s="990" t="s">
        <v>999</v>
      </c>
      <c r="DM71" s="990" t="s">
        <v>270</v>
      </c>
      <c r="DN71" s="990" t="s">
        <v>434</v>
      </c>
      <c r="DO71" s="990" t="s">
        <v>1000</v>
      </c>
      <c r="DP71" s="991">
        <v>829</v>
      </c>
      <c r="DQ71" s="991">
        <v>504</v>
      </c>
      <c r="DR71" s="991">
        <v>307</v>
      </c>
      <c r="DS71" s="991">
        <v>18</v>
      </c>
      <c r="DT71" s="991">
        <v>10513</v>
      </c>
      <c r="DU71" s="991">
        <v>836</v>
      </c>
      <c r="DV71" s="991">
        <v>829</v>
      </c>
      <c r="DW71" s="991">
        <v>18</v>
      </c>
      <c r="DX71" s="991">
        <v>734</v>
      </c>
      <c r="DY71" s="991">
        <v>25</v>
      </c>
      <c r="DZ71" s="991">
        <v>52</v>
      </c>
      <c r="EA71" s="991">
        <v>0</v>
      </c>
      <c r="EB71" s="991">
        <v>0</v>
      </c>
      <c r="EC71" s="991">
        <v>0</v>
      </c>
      <c r="ED71" s="991">
        <v>836</v>
      </c>
      <c r="EE71" s="991">
        <v>210</v>
      </c>
      <c r="EF71" s="991">
        <v>571</v>
      </c>
      <c r="EG71" s="991">
        <v>14</v>
      </c>
      <c r="EH71" s="991">
        <v>1</v>
      </c>
      <c r="EI71" s="991">
        <v>3</v>
      </c>
      <c r="EJ71" s="991">
        <v>0</v>
      </c>
      <c r="EK71" s="991">
        <v>15</v>
      </c>
      <c r="EL71" s="991">
        <v>22</v>
      </c>
      <c r="EM71" s="991">
        <v>0</v>
      </c>
      <c r="EN71" s="991">
        <v>626</v>
      </c>
      <c r="EO71" s="991">
        <v>578</v>
      </c>
      <c r="EP71" s="991">
        <v>16</v>
      </c>
      <c r="EQ71" s="991">
        <v>32</v>
      </c>
      <c r="ER71" s="991">
        <v>0</v>
      </c>
      <c r="ES71" s="991">
        <v>0</v>
      </c>
      <c r="ET71" s="992" t="b">
        <v>0</v>
      </c>
      <c r="EU71" s="992" t="b">
        <v>0</v>
      </c>
      <c r="EV71" s="992" t="b">
        <v>0</v>
      </c>
      <c r="EW71" s="993">
        <v>0.40700000000000003</v>
      </c>
      <c r="EX71" s="993">
        <v>0.26</v>
      </c>
      <c r="EY71" s="993">
        <v>0.16500000000000001</v>
      </c>
      <c r="EZ71" s="993">
        <v>0.15</v>
      </c>
      <c r="FA71" s="993">
        <v>0.215</v>
      </c>
      <c r="FB71" s="993">
        <v>0.35299999999999998</v>
      </c>
      <c r="FC71" s="992" t="b">
        <v>0</v>
      </c>
      <c r="FD71" s="992" t="b">
        <v>0</v>
      </c>
      <c r="FE71" s="992" t="b">
        <v>0</v>
      </c>
      <c r="FF71" s="993">
        <v>0</v>
      </c>
      <c r="FG71" s="993">
        <v>0</v>
      </c>
      <c r="FH71" s="993">
        <v>0</v>
      </c>
      <c r="FI71" s="993">
        <v>0</v>
      </c>
      <c r="FJ71" s="993">
        <v>0</v>
      </c>
      <c r="FK71" s="993">
        <v>0</v>
      </c>
      <c r="FL71" s="992" t="b">
        <v>0</v>
      </c>
      <c r="FM71" s="992" t="b">
        <v>0</v>
      </c>
      <c r="FN71" s="992" t="b">
        <v>0</v>
      </c>
      <c r="FO71" s="993">
        <v>0</v>
      </c>
      <c r="FP71" s="993">
        <v>0</v>
      </c>
      <c r="FQ71" s="993">
        <v>0</v>
      </c>
      <c r="FR71" s="993">
        <v>0</v>
      </c>
      <c r="FS71" s="993">
        <v>0</v>
      </c>
      <c r="FT71" s="993">
        <v>0</v>
      </c>
      <c r="FU71" s="990" t="s">
        <v>993</v>
      </c>
      <c r="FV71" s="993">
        <v>0</v>
      </c>
      <c r="FW71" s="991">
        <v>0</v>
      </c>
      <c r="FX71" s="991">
        <v>626</v>
      </c>
      <c r="FY71" s="991">
        <v>0</v>
      </c>
      <c r="FZ71" s="991">
        <v>0</v>
      </c>
      <c r="GA71" s="991">
        <v>0</v>
      </c>
      <c r="GB71" s="991">
        <v>0</v>
      </c>
      <c r="GC71" s="991">
        <v>0</v>
      </c>
      <c r="GD71" s="991">
        <v>0</v>
      </c>
      <c r="GE71" s="991">
        <v>0</v>
      </c>
      <c r="GF71" s="991">
        <v>0</v>
      </c>
      <c r="GG71" s="991">
        <v>0</v>
      </c>
      <c r="GH71" s="991">
        <v>0</v>
      </c>
      <c r="GI71" s="991">
        <v>0</v>
      </c>
      <c r="GJ71" s="991">
        <v>0</v>
      </c>
      <c r="GK71" s="991">
        <v>0</v>
      </c>
      <c r="GL71" s="991">
        <v>0</v>
      </c>
      <c r="GM71" s="991">
        <v>0</v>
      </c>
      <c r="GN71" s="991">
        <v>0</v>
      </c>
      <c r="GO71" s="992" t="b">
        <v>0</v>
      </c>
      <c r="GP71" s="990" t="s">
        <v>993</v>
      </c>
      <c r="GQ71" s="990" t="s">
        <v>993</v>
      </c>
      <c r="GR71" s="990" t="s">
        <v>993</v>
      </c>
      <c r="GS71" s="990" t="s">
        <v>993</v>
      </c>
      <c r="GT71" s="992"/>
      <c r="GU71" s="986"/>
    </row>
    <row r="72" spans="1:203" hidden="1">
      <c r="A72" s="985"/>
      <c r="B72" s="1315" t="s">
        <v>553</v>
      </c>
      <c r="C72" s="1315"/>
      <c r="D72" s="990" t="s">
        <v>1074</v>
      </c>
      <c r="E72" s="990" t="s">
        <v>1075</v>
      </c>
      <c r="F72" s="990" t="s">
        <v>437</v>
      </c>
      <c r="G72" s="990" t="s">
        <v>986</v>
      </c>
      <c r="H72" s="990" t="s">
        <v>1062</v>
      </c>
      <c r="I72" s="990" t="s">
        <v>1063</v>
      </c>
      <c r="J72" s="990" t="s">
        <v>1064</v>
      </c>
      <c r="K72" s="990" t="s">
        <v>1065</v>
      </c>
      <c r="L72" s="991">
        <v>3</v>
      </c>
      <c r="M72" s="990" t="s">
        <v>1075</v>
      </c>
      <c r="N72" s="990" t="s">
        <v>1076</v>
      </c>
      <c r="O72" s="990" t="s">
        <v>322</v>
      </c>
      <c r="P72" s="990" t="s">
        <v>993</v>
      </c>
      <c r="Q72" s="990" t="s">
        <v>293</v>
      </c>
      <c r="R72" s="1031" t="s">
        <v>293</v>
      </c>
      <c r="S72" s="992" t="b">
        <v>0</v>
      </c>
      <c r="T72" s="991">
        <v>0</v>
      </c>
      <c r="U72" s="992" t="b">
        <v>0</v>
      </c>
      <c r="V72" s="991">
        <v>0</v>
      </c>
      <c r="W72" s="992" t="b">
        <v>1</v>
      </c>
      <c r="X72" s="992" t="b">
        <v>0</v>
      </c>
      <c r="Y72" s="990" t="s">
        <v>293</v>
      </c>
      <c r="Z72" s="990" t="b">
        <f t="shared" si="11"/>
        <v>1</v>
      </c>
      <c r="AA72" s="990" t="s">
        <v>993</v>
      </c>
      <c r="AB72" s="992" t="b">
        <v>0</v>
      </c>
      <c r="AC72" s="990" t="s">
        <v>993</v>
      </c>
      <c r="AD72" s="990" t="s">
        <v>993</v>
      </c>
      <c r="AE72" s="990" t="s">
        <v>993</v>
      </c>
      <c r="AF72" s="1077">
        <f t="shared" si="5"/>
        <v>42</v>
      </c>
      <c r="AG72" s="1077">
        <f t="shared" si="5"/>
        <v>42</v>
      </c>
      <c r="AH72" s="1077">
        <f t="shared" si="5"/>
        <v>20</v>
      </c>
      <c r="AI72" s="1077">
        <f t="shared" si="5"/>
        <v>42</v>
      </c>
      <c r="AJ72" s="183">
        <f t="shared" si="1"/>
        <v>0</v>
      </c>
      <c r="AK72" s="991">
        <v>42</v>
      </c>
      <c r="AL72" s="991">
        <v>42</v>
      </c>
      <c r="AM72" s="991">
        <v>20</v>
      </c>
      <c r="AN72" s="991">
        <v>42</v>
      </c>
      <c r="AO72" s="991">
        <v>0</v>
      </c>
      <c r="AP72" s="991">
        <v>0</v>
      </c>
      <c r="AQ72" s="991">
        <v>0</v>
      </c>
      <c r="AR72" s="991">
        <v>0</v>
      </c>
      <c r="AS72" s="991">
        <v>0</v>
      </c>
      <c r="AT72" s="991">
        <v>0</v>
      </c>
      <c r="AU72" s="991">
        <v>0</v>
      </c>
      <c r="AV72" s="991">
        <v>0</v>
      </c>
      <c r="AW72" s="991">
        <v>0</v>
      </c>
      <c r="AX72" s="991">
        <v>0</v>
      </c>
      <c r="AY72" s="991">
        <v>0</v>
      </c>
      <c r="AZ72" s="991">
        <v>0</v>
      </c>
      <c r="BA72" s="991">
        <v>0</v>
      </c>
      <c r="BB72" s="991">
        <v>0</v>
      </c>
      <c r="BC72" s="991">
        <v>0</v>
      </c>
      <c r="BD72" s="991">
        <v>0</v>
      </c>
      <c r="BE72" s="992" t="b">
        <v>0</v>
      </c>
      <c r="BF72" s="992"/>
      <c r="BG72" s="990" t="s">
        <v>1331</v>
      </c>
      <c r="BH72" s="991">
        <v>42</v>
      </c>
      <c r="BI72" s="990" t="s">
        <v>993</v>
      </c>
      <c r="BJ72" s="991">
        <v>0</v>
      </c>
      <c r="BK72" s="990" t="s">
        <v>993</v>
      </c>
      <c r="BL72" s="991">
        <v>0</v>
      </c>
      <c r="BM72" s="991">
        <v>0</v>
      </c>
      <c r="BN72" s="991">
        <v>0</v>
      </c>
      <c r="BO72" s="990" t="s">
        <v>993</v>
      </c>
      <c r="BP72" s="990" t="s">
        <v>993</v>
      </c>
      <c r="BQ72" s="990" t="s">
        <v>993</v>
      </c>
      <c r="BR72" s="991">
        <v>0</v>
      </c>
      <c r="BS72" s="990" t="s">
        <v>993</v>
      </c>
      <c r="BT72" s="991">
        <v>0</v>
      </c>
      <c r="BU72" s="990" t="s">
        <v>993</v>
      </c>
      <c r="BV72" s="991">
        <v>0</v>
      </c>
      <c r="BW72" s="991">
        <v>0</v>
      </c>
      <c r="BX72" s="991">
        <v>0</v>
      </c>
      <c r="BY72" s="990" t="s">
        <v>993</v>
      </c>
      <c r="BZ72" s="991">
        <v>0</v>
      </c>
      <c r="CA72" s="990" t="s">
        <v>993</v>
      </c>
      <c r="CB72" s="991">
        <v>0</v>
      </c>
      <c r="CC72" s="990" t="s">
        <v>993</v>
      </c>
      <c r="CD72" s="991">
        <v>0</v>
      </c>
      <c r="CE72" s="991">
        <v>0</v>
      </c>
      <c r="CF72" s="991">
        <v>0</v>
      </c>
      <c r="CG72" s="990" t="s">
        <v>993</v>
      </c>
      <c r="CH72" s="991">
        <v>0</v>
      </c>
      <c r="CI72" s="990" t="s">
        <v>993</v>
      </c>
      <c r="CJ72" s="991">
        <v>0</v>
      </c>
      <c r="CK72" s="990" t="s">
        <v>993</v>
      </c>
      <c r="CL72" s="991">
        <v>0</v>
      </c>
      <c r="CM72" s="991">
        <v>0</v>
      </c>
      <c r="CN72" s="991">
        <v>0</v>
      </c>
      <c r="CO72" s="991">
        <v>17</v>
      </c>
      <c r="CP72" s="991">
        <v>1</v>
      </c>
      <c r="CQ72" s="991">
        <v>0</v>
      </c>
      <c r="CR72" s="991">
        <v>0</v>
      </c>
      <c r="CS72" s="991">
        <v>0</v>
      </c>
      <c r="CT72" s="991">
        <v>6.9</v>
      </c>
      <c r="CU72" s="991">
        <v>0</v>
      </c>
      <c r="CV72" s="991">
        <v>0</v>
      </c>
      <c r="CW72" s="991">
        <v>0</v>
      </c>
      <c r="CX72" s="991">
        <v>0</v>
      </c>
      <c r="CY72" s="991">
        <v>0</v>
      </c>
      <c r="CZ72" s="991">
        <v>0</v>
      </c>
      <c r="DA72" s="991">
        <v>0</v>
      </c>
      <c r="DB72" s="991">
        <v>0</v>
      </c>
      <c r="DC72" s="991">
        <v>0</v>
      </c>
      <c r="DD72" s="991">
        <v>0</v>
      </c>
      <c r="DE72" s="991">
        <v>0</v>
      </c>
      <c r="DF72" s="991">
        <v>0</v>
      </c>
      <c r="DG72" s="991">
        <v>0</v>
      </c>
      <c r="DH72" s="991">
        <v>0</v>
      </c>
      <c r="DI72" s="991">
        <v>0</v>
      </c>
      <c r="DJ72" s="991">
        <v>0</v>
      </c>
      <c r="DK72" s="992" t="b">
        <v>0</v>
      </c>
      <c r="DL72" s="990" t="s">
        <v>999</v>
      </c>
      <c r="DM72" s="990" t="s">
        <v>270</v>
      </c>
      <c r="DN72" s="990" t="s">
        <v>434</v>
      </c>
      <c r="DO72" s="990" t="s">
        <v>1000</v>
      </c>
      <c r="DP72" s="991">
        <v>797</v>
      </c>
      <c r="DQ72" s="991">
        <v>507</v>
      </c>
      <c r="DR72" s="991">
        <v>268</v>
      </c>
      <c r="DS72" s="991">
        <v>22</v>
      </c>
      <c r="DT72" s="991">
        <v>12960</v>
      </c>
      <c r="DU72" s="991">
        <v>793</v>
      </c>
      <c r="DV72" s="991">
        <v>797</v>
      </c>
      <c r="DW72" s="991">
        <v>151</v>
      </c>
      <c r="DX72" s="991">
        <v>562</v>
      </c>
      <c r="DY72" s="991">
        <v>42</v>
      </c>
      <c r="DZ72" s="991">
        <v>42</v>
      </c>
      <c r="EA72" s="991">
        <v>0</v>
      </c>
      <c r="EB72" s="991">
        <v>0</v>
      </c>
      <c r="EC72" s="991">
        <v>0</v>
      </c>
      <c r="ED72" s="991">
        <v>793</v>
      </c>
      <c r="EE72" s="991">
        <v>12</v>
      </c>
      <c r="EF72" s="991">
        <v>639</v>
      </c>
      <c r="EG72" s="991">
        <v>33</v>
      </c>
      <c r="EH72" s="991">
        <v>8</v>
      </c>
      <c r="EI72" s="991">
        <v>15</v>
      </c>
      <c r="EJ72" s="991">
        <v>0</v>
      </c>
      <c r="EK72" s="991">
        <v>57</v>
      </c>
      <c r="EL72" s="991">
        <v>29</v>
      </c>
      <c r="EM72" s="991">
        <v>0</v>
      </c>
      <c r="EN72" s="991">
        <v>781</v>
      </c>
      <c r="EO72" s="991">
        <v>631</v>
      </c>
      <c r="EP72" s="991">
        <v>42</v>
      </c>
      <c r="EQ72" s="991">
        <v>108</v>
      </c>
      <c r="ER72" s="991">
        <v>0</v>
      </c>
      <c r="ES72" s="991">
        <v>0</v>
      </c>
      <c r="ET72" s="992" t="b">
        <v>0</v>
      </c>
      <c r="EU72" s="992" t="b">
        <v>0</v>
      </c>
      <c r="EV72" s="992" t="b">
        <v>0</v>
      </c>
      <c r="EW72" s="993">
        <v>0</v>
      </c>
      <c r="EX72" s="993">
        <v>0</v>
      </c>
      <c r="EY72" s="993">
        <v>0</v>
      </c>
      <c r="EZ72" s="993">
        <v>0</v>
      </c>
      <c r="FA72" s="993">
        <v>0</v>
      </c>
      <c r="FB72" s="993">
        <v>0</v>
      </c>
      <c r="FC72" s="992" t="b">
        <v>0</v>
      </c>
      <c r="FD72" s="992" t="b">
        <v>0</v>
      </c>
      <c r="FE72" s="992" t="b">
        <v>0</v>
      </c>
      <c r="FF72" s="993">
        <v>0.20100000000000001</v>
      </c>
      <c r="FG72" s="993">
        <v>6.4000000000000001E-2</v>
      </c>
      <c r="FH72" s="993">
        <v>0</v>
      </c>
      <c r="FI72" s="993">
        <v>2.1000000000000001E-2</v>
      </c>
      <c r="FJ72" s="993">
        <v>6.9999999999999993E-3</v>
      </c>
      <c r="FK72" s="993">
        <v>2.7000000000000003E-2</v>
      </c>
      <c r="FL72" s="992" t="b">
        <v>0</v>
      </c>
      <c r="FM72" s="992" t="b">
        <v>0</v>
      </c>
      <c r="FN72" s="992" t="b">
        <v>0</v>
      </c>
      <c r="FO72" s="993">
        <v>0</v>
      </c>
      <c r="FP72" s="993">
        <v>0</v>
      </c>
      <c r="FQ72" s="993">
        <v>0</v>
      </c>
      <c r="FR72" s="993">
        <v>0</v>
      </c>
      <c r="FS72" s="993">
        <v>0</v>
      </c>
      <c r="FT72" s="993">
        <v>0</v>
      </c>
      <c r="FU72" s="990" t="s">
        <v>993</v>
      </c>
      <c r="FV72" s="993">
        <v>0</v>
      </c>
      <c r="FW72" s="991">
        <v>0</v>
      </c>
      <c r="FX72" s="991">
        <v>781</v>
      </c>
      <c r="FY72" s="991">
        <v>0</v>
      </c>
      <c r="FZ72" s="991">
        <v>0</v>
      </c>
      <c r="GA72" s="991">
        <v>0</v>
      </c>
      <c r="GB72" s="991">
        <v>0</v>
      </c>
      <c r="GC72" s="991">
        <v>0</v>
      </c>
      <c r="GD72" s="991">
        <v>0</v>
      </c>
      <c r="GE72" s="991">
        <v>0</v>
      </c>
      <c r="GF72" s="991">
        <v>0</v>
      </c>
      <c r="GG72" s="991">
        <v>0</v>
      </c>
      <c r="GH72" s="991">
        <v>0</v>
      </c>
      <c r="GI72" s="991">
        <v>0</v>
      </c>
      <c r="GJ72" s="991">
        <v>0</v>
      </c>
      <c r="GK72" s="991">
        <v>0</v>
      </c>
      <c r="GL72" s="991">
        <v>0</v>
      </c>
      <c r="GM72" s="991">
        <v>0</v>
      </c>
      <c r="GN72" s="991">
        <v>0</v>
      </c>
      <c r="GO72" s="992" t="b">
        <v>0</v>
      </c>
      <c r="GP72" s="990" t="s">
        <v>993</v>
      </c>
      <c r="GQ72" s="990" t="s">
        <v>993</v>
      </c>
      <c r="GR72" s="990" t="s">
        <v>993</v>
      </c>
      <c r="GS72" s="990" t="s">
        <v>993</v>
      </c>
      <c r="GT72" s="992"/>
      <c r="GU72" s="986"/>
    </row>
    <row r="73" spans="1:203" hidden="1">
      <c r="A73" s="985"/>
      <c r="B73" s="1315" t="s">
        <v>555</v>
      </c>
      <c r="C73" s="1315"/>
      <c r="D73" s="990" t="s">
        <v>1077</v>
      </c>
      <c r="E73" s="990" t="s">
        <v>21</v>
      </c>
      <c r="F73" s="990" t="s">
        <v>437</v>
      </c>
      <c r="G73" s="990" t="s">
        <v>986</v>
      </c>
      <c r="H73" s="990" t="s">
        <v>1062</v>
      </c>
      <c r="I73" s="990" t="s">
        <v>1063</v>
      </c>
      <c r="J73" s="990" t="s">
        <v>1064</v>
      </c>
      <c r="K73" s="990" t="s">
        <v>1065</v>
      </c>
      <c r="L73" s="991">
        <v>1</v>
      </c>
      <c r="M73" s="990" t="s">
        <v>21</v>
      </c>
      <c r="N73" s="990" t="s">
        <v>1009</v>
      </c>
      <c r="O73" s="990" t="s">
        <v>1080</v>
      </c>
      <c r="P73" s="990" t="s">
        <v>993</v>
      </c>
      <c r="Q73" s="990" t="s">
        <v>993</v>
      </c>
      <c r="R73" s="1031" t="s">
        <v>270</v>
      </c>
      <c r="S73" s="992" t="b">
        <v>0</v>
      </c>
      <c r="T73" s="991">
        <v>0</v>
      </c>
      <c r="U73" s="992" t="b">
        <v>0</v>
      </c>
      <c r="V73" s="991">
        <v>0</v>
      </c>
      <c r="W73" s="992" t="b">
        <v>0</v>
      </c>
      <c r="X73" s="992" t="b">
        <v>1</v>
      </c>
      <c r="Y73" s="990" t="s">
        <v>270</v>
      </c>
      <c r="Z73" s="990" t="b">
        <f t="shared" si="4"/>
        <v>1</v>
      </c>
      <c r="AA73" s="990" t="s">
        <v>993</v>
      </c>
      <c r="AB73" s="992" t="b">
        <v>0</v>
      </c>
      <c r="AC73" s="990" t="s">
        <v>993</v>
      </c>
      <c r="AD73" s="990" t="s">
        <v>993</v>
      </c>
      <c r="AE73" s="990" t="s">
        <v>993</v>
      </c>
      <c r="AF73" s="1077">
        <f t="shared" si="5"/>
        <v>4</v>
      </c>
      <c r="AG73" s="1077">
        <f t="shared" si="5"/>
        <v>4</v>
      </c>
      <c r="AH73" s="1077">
        <f t="shared" si="5"/>
        <v>0</v>
      </c>
      <c r="AI73" s="1077">
        <f t="shared" si="5"/>
        <v>4</v>
      </c>
      <c r="AJ73" s="183">
        <f t="shared" si="1"/>
        <v>0</v>
      </c>
      <c r="AK73" s="991">
        <v>4</v>
      </c>
      <c r="AL73" s="991">
        <v>4</v>
      </c>
      <c r="AM73" s="991">
        <v>0</v>
      </c>
      <c r="AN73" s="991">
        <v>4</v>
      </c>
      <c r="AO73" s="991">
        <v>0</v>
      </c>
      <c r="AP73" s="991">
        <v>0</v>
      </c>
      <c r="AQ73" s="991">
        <v>0</v>
      </c>
      <c r="AR73" s="991">
        <v>0</v>
      </c>
      <c r="AS73" s="991">
        <v>0</v>
      </c>
      <c r="AT73" s="991">
        <v>0</v>
      </c>
      <c r="AU73" s="991">
        <v>0</v>
      </c>
      <c r="AV73" s="991">
        <v>0</v>
      </c>
      <c r="AW73" s="991">
        <v>0</v>
      </c>
      <c r="AX73" s="991">
        <v>0</v>
      </c>
      <c r="AY73" s="991">
        <v>0</v>
      </c>
      <c r="AZ73" s="991">
        <v>0</v>
      </c>
      <c r="BA73" s="991">
        <v>0</v>
      </c>
      <c r="BB73" s="991">
        <v>0</v>
      </c>
      <c r="BC73" s="991">
        <v>0</v>
      </c>
      <c r="BD73" s="991">
        <v>0</v>
      </c>
      <c r="BE73" s="992" t="b">
        <v>0</v>
      </c>
      <c r="BF73" s="992"/>
      <c r="BG73" s="990" t="s">
        <v>1011</v>
      </c>
      <c r="BH73" s="991">
        <v>4</v>
      </c>
      <c r="BI73" s="990" t="s">
        <v>993</v>
      </c>
      <c r="BJ73" s="991">
        <v>0</v>
      </c>
      <c r="BK73" s="990" t="s">
        <v>993</v>
      </c>
      <c r="BL73" s="991">
        <v>0</v>
      </c>
      <c r="BM73" s="991">
        <v>0</v>
      </c>
      <c r="BN73" s="991">
        <v>0</v>
      </c>
      <c r="BO73" s="990" t="s">
        <v>993</v>
      </c>
      <c r="BP73" s="990" t="s">
        <v>993</v>
      </c>
      <c r="BQ73" s="990" t="s">
        <v>993</v>
      </c>
      <c r="BR73" s="991">
        <v>0</v>
      </c>
      <c r="BS73" s="990" t="s">
        <v>993</v>
      </c>
      <c r="BT73" s="991">
        <v>0</v>
      </c>
      <c r="BU73" s="990" t="s">
        <v>993</v>
      </c>
      <c r="BV73" s="991">
        <v>0</v>
      </c>
      <c r="BW73" s="991">
        <v>0</v>
      </c>
      <c r="BX73" s="991">
        <v>0</v>
      </c>
      <c r="BY73" s="990" t="s">
        <v>993</v>
      </c>
      <c r="BZ73" s="991">
        <v>0</v>
      </c>
      <c r="CA73" s="990" t="s">
        <v>993</v>
      </c>
      <c r="CB73" s="991">
        <v>0</v>
      </c>
      <c r="CC73" s="990" t="s">
        <v>993</v>
      </c>
      <c r="CD73" s="991">
        <v>0</v>
      </c>
      <c r="CE73" s="991">
        <v>0</v>
      </c>
      <c r="CF73" s="991">
        <v>0</v>
      </c>
      <c r="CG73" s="990" t="s">
        <v>993</v>
      </c>
      <c r="CH73" s="991">
        <v>0</v>
      </c>
      <c r="CI73" s="990" t="s">
        <v>993</v>
      </c>
      <c r="CJ73" s="991">
        <v>0</v>
      </c>
      <c r="CK73" s="990" t="s">
        <v>993</v>
      </c>
      <c r="CL73" s="991">
        <v>0</v>
      </c>
      <c r="CM73" s="991">
        <v>0</v>
      </c>
      <c r="CN73" s="991">
        <v>0</v>
      </c>
      <c r="CO73" s="991">
        <v>9</v>
      </c>
      <c r="CP73" s="991">
        <v>0</v>
      </c>
      <c r="CQ73" s="991">
        <v>0</v>
      </c>
      <c r="CR73" s="991">
        <v>0</v>
      </c>
      <c r="CS73" s="991">
        <v>0</v>
      </c>
      <c r="CT73" s="991">
        <v>0</v>
      </c>
      <c r="CU73" s="991">
        <v>1</v>
      </c>
      <c r="CV73" s="991">
        <v>0</v>
      </c>
      <c r="CW73" s="991">
        <v>0</v>
      </c>
      <c r="CX73" s="991">
        <v>0</v>
      </c>
      <c r="CY73" s="991">
        <v>0</v>
      </c>
      <c r="CZ73" s="991">
        <v>0</v>
      </c>
      <c r="DA73" s="991">
        <v>0</v>
      </c>
      <c r="DB73" s="991">
        <v>0</v>
      </c>
      <c r="DC73" s="991">
        <v>0</v>
      </c>
      <c r="DD73" s="991">
        <v>0</v>
      </c>
      <c r="DE73" s="991">
        <v>0</v>
      </c>
      <c r="DF73" s="991">
        <v>0</v>
      </c>
      <c r="DG73" s="991">
        <v>0</v>
      </c>
      <c r="DH73" s="991">
        <v>0</v>
      </c>
      <c r="DI73" s="991">
        <v>0</v>
      </c>
      <c r="DJ73" s="991">
        <v>0</v>
      </c>
      <c r="DK73" s="992" t="b">
        <v>0</v>
      </c>
      <c r="DL73" s="990" t="s">
        <v>270</v>
      </c>
      <c r="DM73" s="990" t="s">
        <v>993</v>
      </c>
      <c r="DN73" s="990" t="s">
        <v>993</v>
      </c>
      <c r="DO73" s="990" t="s">
        <v>993</v>
      </c>
      <c r="DP73" s="991">
        <v>122</v>
      </c>
      <c r="DQ73" s="991">
        <v>88</v>
      </c>
      <c r="DR73" s="991">
        <v>1</v>
      </c>
      <c r="DS73" s="991">
        <v>33</v>
      </c>
      <c r="DT73" s="991">
        <v>775</v>
      </c>
      <c r="DU73" s="991">
        <v>33</v>
      </c>
      <c r="DV73" s="991">
        <v>122</v>
      </c>
      <c r="DW73" s="991">
        <v>88</v>
      </c>
      <c r="DX73" s="991">
        <v>20</v>
      </c>
      <c r="DY73" s="991">
        <v>0</v>
      </c>
      <c r="DZ73" s="991">
        <v>14</v>
      </c>
      <c r="EA73" s="991">
        <v>0</v>
      </c>
      <c r="EB73" s="991">
        <v>0</v>
      </c>
      <c r="EC73" s="991">
        <v>0</v>
      </c>
      <c r="ED73" s="991">
        <v>33</v>
      </c>
      <c r="EE73" s="991">
        <v>2</v>
      </c>
      <c r="EF73" s="991">
        <v>3</v>
      </c>
      <c r="EG73" s="991">
        <v>8</v>
      </c>
      <c r="EH73" s="991">
        <v>0</v>
      </c>
      <c r="EI73" s="991">
        <v>0</v>
      </c>
      <c r="EJ73" s="991">
        <v>0</v>
      </c>
      <c r="EK73" s="991">
        <v>0</v>
      </c>
      <c r="EL73" s="991">
        <v>20</v>
      </c>
      <c r="EM73" s="991">
        <v>0</v>
      </c>
      <c r="EN73" s="991">
        <v>31</v>
      </c>
      <c r="EO73" s="991">
        <v>30</v>
      </c>
      <c r="EP73" s="991">
        <v>0</v>
      </c>
      <c r="EQ73" s="991">
        <v>1</v>
      </c>
      <c r="ER73" s="991">
        <v>0</v>
      </c>
      <c r="ES73" s="991">
        <v>0</v>
      </c>
      <c r="ET73" s="992" t="b">
        <v>0</v>
      </c>
      <c r="EU73" s="992" t="b">
        <v>0</v>
      </c>
      <c r="EV73" s="992" t="b">
        <v>1</v>
      </c>
      <c r="EW73" s="993">
        <v>0</v>
      </c>
      <c r="EX73" s="993">
        <v>0</v>
      </c>
      <c r="EY73" s="993">
        <v>0</v>
      </c>
      <c r="EZ73" s="993">
        <v>0</v>
      </c>
      <c r="FA73" s="993">
        <v>0</v>
      </c>
      <c r="FB73" s="993">
        <v>0</v>
      </c>
      <c r="FC73" s="992" t="b">
        <v>0</v>
      </c>
      <c r="FD73" s="992" t="b">
        <v>0</v>
      </c>
      <c r="FE73" s="992" t="b">
        <v>0</v>
      </c>
      <c r="FF73" s="993">
        <v>0</v>
      </c>
      <c r="FG73" s="993">
        <v>0</v>
      </c>
      <c r="FH73" s="993">
        <v>0</v>
      </c>
      <c r="FI73" s="993">
        <v>0</v>
      </c>
      <c r="FJ73" s="993">
        <v>0</v>
      </c>
      <c r="FK73" s="993">
        <v>0</v>
      </c>
      <c r="FL73" s="992" t="b">
        <v>0</v>
      </c>
      <c r="FM73" s="992" t="b">
        <v>0</v>
      </c>
      <c r="FN73" s="992" t="b">
        <v>0</v>
      </c>
      <c r="FO73" s="993">
        <v>0</v>
      </c>
      <c r="FP73" s="993">
        <v>0</v>
      </c>
      <c r="FQ73" s="993">
        <v>0</v>
      </c>
      <c r="FR73" s="993">
        <v>0</v>
      </c>
      <c r="FS73" s="993">
        <v>0</v>
      </c>
      <c r="FT73" s="993">
        <v>0</v>
      </c>
      <c r="FU73" s="990" t="s">
        <v>993</v>
      </c>
      <c r="FV73" s="993">
        <v>0</v>
      </c>
      <c r="FW73" s="991">
        <v>0</v>
      </c>
      <c r="FX73" s="991">
        <v>31</v>
      </c>
      <c r="FY73" s="991">
        <v>0</v>
      </c>
      <c r="FZ73" s="991">
        <v>0</v>
      </c>
      <c r="GA73" s="991">
        <v>0</v>
      </c>
      <c r="GB73" s="991">
        <v>0</v>
      </c>
      <c r="GC73" s="991">
        <v>0</v>
      </c>
      <c r="GD73" s="991">
        <v>0</v>
      </c>
      <c r="GE73" s="991">
        <v>0</v>
      </c>
      <c r="GF73" s="991">
        <v>0</v>
      </c>
      <c r="GG73" s="991">
        <v>0</v>
      </c>
      <c r="GH73" s="991">
        <v>0</v>
      </c>
      <c r="GI73" s="991">
        <v>0</v>
      </c>
      <c r="GJ73" s="991">
        <v>0</v>
      </c>
      <c r="GK73" s="991">
        <v>0</v>
      </c>
      <c r="GL73" s="991">
        <v>0</v>
      </c>
      <c r="GM73" s="991">
        <v>0</v>
      </c>
      <c r="GN73" s="991">
        <v>0</v>
      </c>
      <c r="GO73" s="992" t="b">
        <v>0</v>
      </c>
      <c r="GP73" s="990" t="s">
        <v>993</v>
      </c>
      <c r="GQ73" s="990" t="s">
        <v>993</v>
      </c>
      <c r="GR73" s="990" t="s">
        <v>993</v>
      </c>
      <c r="GS73" s="990" t="s">
        <v>993</v>
      </c>
      <c r="GT73" s="992"/>
      <c r="GU73" s="986"/>
    </row>
    <row r="74" spans="1:203" hidden="1">
      <c r="A74" s="985"/>
      <c r="B74" s="1315" t="s">
        <v>555</v>
      </c>
      <c r="C74" s="1315"/>
      <c r="D74" s="990" t="s">
        <v>1077</v>
      </c>
      <c r="E74" s="990" t="s">
        <v>21</v>
      </c>
      <c r="F74" s="990" t="s">
        <v>437</v>
      </c>
      <c r="G74" s="990" t="s">
        <v>986</v>
      </c>
      <c r="H74" s="990" t="s">
        <v>1062</v>
      </c>
      <c r="I74" s="990" t="s">
        <v>1063</v>
      </c>
      <c r="J74" s="990" t="s">
        <v>1064</v>
      </c>
      <c r="K74" s="990" t="s">
        <v>1065</v>
      </c>
      <c r="L74" s="991">
        <v>3</v>
      </c>
      <c r="M74" s="990" t="s">
        <v>21</v>
      </c>
      <c r="N74" s="990" t="s">
        <v>1013</v>
      </c>
      <c r="O74" s="990" t="s">
        <v>556</v>
      </c>
      <c r="P74" s="990" t="s">
        <v>1054</v>
      </c>
      <c r="Q74" s="990" t="s">
        <v>296</v>
      </c>
      <c r="R74" s="1031" t="s">
        <v>290</v>
      </c>
      <c r="S74" s="992" t="b">
        <v>0</v>
      </c>
      <c r="T74" s="991">
        <v>0</v>
      </c>
      <c r="U74" s="992" t="b">
        <v>0</v>
      </c>
      <c r="V74" s="991">
        <v>0</v>
      </c>
      <c r="W74" s="992" t="b">
        <v>0</v>
      </c>
      <c r="X74" s="992" t="b">
        <v>1</v>
      </c>
      <c r="Y74" s="990" t="s">
        <v>270</v>
      </c>
      <c r="Z74" s="990" t="b">
        <f t="shared" si="4"/>
        <v>1</v>
      </c>
      <c r="AA74" s="990" t="s">
        <v>993</v>
      </c>
      <c r="AB74" s="992" t="b">
        <v>0</v>
      </c>
      <c r="AC74" s="990" t="s">
        <v>993</v>
      </c>
      <c r="AD74" s="990" t="s">
        <v>993</v>
      </c>
      <c r="AE74" s="990" t="s">
        <v>993</v>
      </c>
      <c r="AF74" s="1077">
        <f t="shared" si="5"/>
        <v>55</v>
      </c>
      <c r="AG74" s="1077">
        <f t="shared" si="5"/>
        <v>48</v>
      </c>
      <c r="AH74" s="1077">
        <f t="shared" si="5"/>
        <v>14</v>
      </c>
      <c r="AI74" s="1077">
        <f t="shared" si="5"/>
        <v>55</v>
      </c>
      <c r="AJ74" s="183">
        <f t="shared" si="1"/>
        <v>0</v>
      </c>
      <c r="AK74" s="991">
        <v>55</v>
      </c>
      <c r="AL74" s="991">
        <v>48</v>
      </c>
      <c r="AM74" s="991">
        <v>14</v>
      </c>
      <c r="AN74" s="991">
        <v>55</v>
      </c>
      <c r="AO74" s="991">
        <v>42</v>
      </c>
      <c r="AP74" s="991">
        <v>0</v>
      </c>
      <c r="AQ74" s="991">
        <v>0</v>
      </c>
      <c r="AR74" s="991">
        <v>0</v>
      </c>
      <c r="AS74" s="991">
        <v>0</v>
      </c>
      <c r="AT74" s="991">
        <v>0</v>
      </c>
      <c r="AU74" s="991">
        <v>0</v>
      </c>
      <c r="AV74" s="991">
        <v>0</v>
      </c>
      <c r="AW74" s="991">
        <v>0</v>
      </c>
      <c r="AX74" s="991">
        <v>0</v>
      </c>
      <c r="AY74" s="991">
        <v>0</v>
      </c>
      <c r="AZ74" s="991">
        <v>0</v>
      </c>
      <c r="BA74" s="991">
        <v>0</v>
      </c>
      <c r="BB74" s="991">
        <v>0</v>
      </c>
      <c r="BC74" s="991">
        <v>0</v>
      </c>
      <c r="BD74" s="991">
        <v>0</v>
      </c>
      <c r="BE74" s="992" t="b">
        <v>0</v>
      </c>
      <c r="BF74" s="992"/>
      <c r="BG74" s="990" t="s">
        <v>270</v>
      </c>
      <c r="BH74" s="991">
        <v>55</v>
      </c>
      <c r="BI74" s="990" t="s">
        <v>993</v>
      </c>
      <c r="BJ74" s="991">
        <v>0</v>
      </c>
      <c r="BK74" s="990" t="s">
        <v>993</v>
      </c>
      <c r="BL74" s="991">
        <v>0</v>
      </c>
      <c r="BM74" s="991">
        <v>0</v>
      </c>
      <c r="BN74" s="991">
        <v>0</v>
      </c>
      <c r="BO74" s="990" t="s">
        <v>993</v>
      </c>
      <c r="BP74" s="990" t="s">
        <v>993</v>
      </c>
      <c r="BQ74" s="990" t="s">
        <v>993</v>
      </c>
      <c r="BR74" s="991">
        <v>0</v>
      </c>
      <c r="BS74" s="990" t="s">
        <v>993</v>
      </c>
      <c r="BT74" s="991">
        <v>0</v>
      </c>
      <c r="BU74" s="990" t="s">
        <v>993</v>
      </c>
      <c r="BV74" s="991">
        <v>0</v>
      </c>
      <c r="BW74" s="991">
        <v>0</v>
      </c>
      <c r="BX74" s="991">
        <v>0</v>
      </c>
      <c r="BY74" s="990" t="s">
        <v>993</v>
      </c>
      <c r="BZ74" s="991">
        <v>0</v>
      </c>
      <c r="CA74" s="990" t="s">
        <v>993</v>
      </c>
      <c r="CB74" s="991">
        <v>0</v>
      </c>
      <c r="CC74" s="990" t="s">
        <v>993</v>
      </c>
      <c r="CD74" s="991">
        <v>0</v>
      </c>
      <c r="CE74" s="991">
        <v>0</v>
      </c>
      <c r="CF74" s="991">
        <v>0</v>
      </c>
      <c r="CG74" s="990" t="s">
        <v>993</v>
      </c>
      <c r="CH74" s="991">
        <v>0</v>
      </c>
      <c r="CI74" s="990" t="s">
        <v>993</v>
      </c>
      <c r="CJ74" s="991">
        <v>0</v>
      </c>
      <c r="CK74" s="990" t="s">
        <v>993</v>
      </c>
      <c r="CL74" s="991">
        <v>0</v>
      </c>
      <c r="CM74" s="991">
        <v>0</v>
      </c>
      <c r="CN74" s="991">
        <v>0</v>
      </c>
      <c r="CO74" s="991">
        <v>31</v>
      </c>
      <c r="CP74" s="991">
        <v>0</v>
      </c>
      <c r="CQ74" s="991">
        <v>0</v>
      </c>
      <c r="CR74" s="991">
        <v>0</v>
      </c>
      <c r="CS74" s="991">
        <v>0</v>
      </c>
      <c r="CT74" s="991">
        <v>1.8</v>
      </c>
      <c r="CU74" s="991">
        <v>0</v>
      </c>
      <c r="CV74" s="991">
        <v>0</v>
      </c>
      <c r="CW74" s="991">
        <v>0</v>
      </c>
      <c r="CX74" s="991">
        <v>0</v>
      </c>
      <c r="CY74" s="991">
        <v>0</v>
      </c>
      <c r="CZ74" s="991">
        <v>0</v>
      </c>
      <c r="DA74" s="991">
        <v>0</v>
      </c>
      <c r="DB74" s="991">
        <v>0</v>
      </c>
      <c r="DC74" s="991">
        <v>0</v>
      </c>
      <c r="DD74" s="991">
        <v>0</v>
      </c>
      <c r="DE74" s="991">
        <v>0</v>
      </c>
      <c r="DF74" s="991">
        <v>0</v>
      </c>
      <c r="DG74" s="991">
        <v>0</v>
      </c>
      <c r="DH74" s="991">
        <v>0</v>
      </c>
      <c r="DI74" s="991">
        <v>0</v>
      </c>
      <c r="DJ74" s="991">
        <v>0</v>
      </c>
      <c r="DK74" s="992" t="b">
        <v>0</v>
      </c>
      <c r="DL74" s="990" t="s">
        <v>270</v>
      </c>
      <c r="DM74" s="990" t="s">
        <v>993</v>
      </c>
      <c r="DN74" s="990" t="s">
        <v>993</v>
      </c>
      <c r="DO74" s="990" t="s">
        <v>993</v>
      </c>
      <c r="DP74" s="991">
        <v>1106</v>
      </c>
      <c r="DQ74" s="991">
        <v>462</v>
      </c>
      <c r="DR74" s="991">
        <v>56</v>
      </c>
      <c r="DS74" s="991">
        <v>588</v>
      </c>
      <c r="DT74" s="991">
        <v>13377</v>
      </c>
      <c r="DU74" s="991">
        <v>1111</v>
      </c>
      <c r="DV74" s="991">
        <v>1106</v>
      </c>
      <c r="DW74" s="991">
        <v>14</v>
      </c>
      <c r="DX74" s="991">
        <v>873</v>
      </c>
      <c r="DY74" s="991">
        <v>16</v>
      </c>
      <c r="DZ74" s="991">
        <v>203</v>
      </c>
      <c r="EA74" s="991">
        <v>0</v>
      </c>
      <c r="EB74" s="991">
        <v>0</v>
      </c>
      <c r="EC74" s="991">
        <v>0</v>
      </c>
      <c r="ED74" s="991">
        <v>1111</v>
      </c>
      <c r="EE74" s="991">
        <v>140</v>
      </c>
      <c r="EF74" s="991">
        <v>767</v>
      </c>
      <c r="EG74" s="991">
        <v>23</v>
      </c>
      <c r="EH74" s="991">
        <v>10</v>
      </c>
      <c r="EI74" s="991">
        <v>67</v>
      </c>
      <c r="EJ74" s="991">
        <v>0</v>
      </c>
      <c r="EK74" s="991">
        <v>51</v>
      </c>
      <c r="EL74" s="991">
        <v>53</v>
      </c>
      <c r="EM74" s="991">
        <v>0</v>
      </c>
      <c r="EN74" s="991">
        <v>971</v>
      </c>
      <c r="EO74" s="991">
        <v>813</v>
      </c>
      <c r="EP74" s="991">
        <v>0</v>
      </c>
      <c r="EQ74" s="991">
        <v>158</v>
      </c>
      <c r="ER74" s="991">
        <v>0</v>
      </c>
      <c r="ES74" s="991">
        <v>0</v>
      </c>
      <c r="ET74" s="992" t="b">
        <v>0</v>
      </c>
      <c r="EU74" s="992" t="b">
        <v>0</v>
      </c>
      <c r="EV74" s="992" t="b">
        <v>0</v>
      </c>
      <c r="EW74" s="993">
        <v>0.58099999999999996</v>
      </c>
      <c r="EX74" s="993">
        <v>0.39700000000000002</v>
      </c>
      <c r="EY74" s="993">
        <v>0.25600000000000001</v>
      </c>
      <c r="EZ74" s="993">
        <v>0.18600000000000003</v>
      </c>
      <c r="FA74" s="993">
        <v>5.5E-2</v>
      </c>
      <c r="FB74" s="993">
        <v>0.34700000000000003</v>
      </c>
      <c r="FC74" s="992" t="b">
        <v>0</v>
      </c>
      <c r="FD74" s="992" t="b">
        <v>0</v>
      </c>
      <c r="FE74" s="992" t="b">
        <v>0</v>
      </c>
      <c r="FF74" s="993">
        <v>0</v>
      </c>
      <c r="FG74" s="993">
        <v>0</v>
      </c>
      <c r="FH74" s="993">
        <v>0</v>
      </c>
      <c r="FI74" s="993">
        <v>0</v>
      </c>
      <c r="FJ74" s="993">
        <v>0</v>
      </c>
      <c r="FK74" s="993">
        <v>0</v>
      </c>
      <c r="FL74" s="992" t="b">
        <v>0</v>
      </c>
      <c r="FM74" s="992" t="b">
        <v>0</v>
      </c>
      <c r="FN74" s="992" t="b">
        <v>0</v>
      </c>
      <c r="FO74" s="993">
        <v>0</v>
      </c>
      <c r="FP74" s="993">
        <v>0</v>
      </c>
      <c r="FQ74" s="993">
        <v>0</v>
      </c>
      <c r="FR74" s="993">
        <v>0</v>
      </c>
      <c r="FS74" s="993">
        <v>0</v>
      </c>
      <c r="FT74" s="993">
        <v>0</v>
      </c>
      <c r="FU74" s="990" t="s">
        <v>993</v>
      </c>
      <c r="FV74" s="993">
        <v>0</v>
      </c>
      <c r="FW74" s="991">
        <v>0</v>
      </c>
      <c r="FX74" s="991">
        <v>971</v>
      </c>
      <c r="FY74" s="991">
        <v>0</v>
      </c>
      <c r="FZ74" s="991">
        <v>0</v>
      </c>
      <c r="GA74" s="991">
        <v>0</v>
      </c>
      <c r="GB74" s="991">
        <v>0</v>
      </c>
      <c r="GC74" s="991">
        <v>0</v>
      </c>
      <c r="GD74" s="991">
        <v>0</v>
      </c>
      <c r="GE74" s="991">
        <v>0</v>
      </c>
      <c r="GF74" s="991">
        <v>0</v>
      </c>
      <c r="GG74" s="991">
        <v>0</v>
      </c>
      <c r="GH74" s="991">
        <v>0</v>
      </c>
      <c r="GI74" s="991">
        <v>0</v>
      </c>
      <c r="GJ74" s="991">
        <v>0</v>
      </c>
      <c r="GK74" s="991">
        <v>0</v>
      </c>
      <c r="GL74" s="991">
        <v>0</v>
      </c>
      <c r="GM74" s="991">
        <v>0</v>
      </c>
      <c r="GN74" s="991">
        <v>0</v>
      </c>
      <c r="GO74" s="992" t="b">
        <v>0</v>
      </c>
      <c r="GP74" s="990" t="s">
        <v>993</v>
      </c>
      <c r="GQ74" s="990" t="s">
        <v>993</v>
      </c>
      <c r="GR74" s="990" t="s">
        <v>993</v>
      </c>
      <c r="GS74" s="990" t="s">
        <v>993</v>
      </c>
      <c r="GT74" s="992"/>
      <c r="GU74" s="986"/>
    </row>
    <row r="75" spans="1:203" hidden="1">
      <c r="A75" s="985"/>
      <c r="B75" s="1315" t="s">
        <v>555</v>
      </c>
      <c r="C75" s="1315"/>
      <c r="D75" s="990" t="s">
        <v>1077</v>
      </c>
      <c r="E75" s="990" t="s">
        <v>21</v>
      </c>
      <c r="F75" s="990" t="s">
        <v>437</v>
      </c>
      <c r="G75" s="990" t="s">
        <v>986</v>
      </c>
      <c r="H75" s="990" t="s">
        <v>1062</v>
      </c>
      <c r="I75" s="990" t="s">
        <v>1063</v>
      </c>
      <c r="J75" s="990" t="s">
        <v>1064</v>
      </c>
      <c r="K75" s="990" t="s">
        <v>1065</v>
      </c>
      <c r="L75" s="991">
        <v>4</v>
      </c>
      <c r="M75" s="990" t="s">
        <v>21</v>
      </c>
      <c r="N75" s="990" t="s">
        <v>1078</v>
      </c>
      <c r="O75" s="990" t="s">
        <v>534</v>
      </c>
      <c r="P75" s="990" t="s">
        <v>1054</v>
      </c>
      <c r="Q75" s="990" t="s">
        <v>296</v>
      </c>
      <c r="R75" s="1031" t="s">
        <v>290</v>
      </c>
      <c r="S75" s="992" t="b">
        <v>0</v>
      </c>
      <c r="T75" s="991">
        <v>0</v>
      </c>
      <c r="U75" s="992" t="b">
        <v>0</v>
      </c>
      <c r="V75" s="991">
        <v>0</v>
      </c>
      <c r="W75" s="992" t="b">
        <v>0</v>
      </c>
      <c r="X75" s="992" t="b">
        <v>1</v>
      </c>
      <c r="Y75" s="990" t="s">
        <v>290</v>
      </c>
      <c r="Z75" s="990" t="b">
        <f t="shared" si="4"/>
        <v>1</v>
      </c>
      <c r="AA75" s="990" t="s">
        <v>993</v>
      </c>
      <c r="AB75" s="992" t="b">
        <v>0</v>
      </c>
      <c r="AC75" s="990" t="s">
        <v>993</v>
      </c>
      <c r="AD75" s="990" t="s">
        <v>993</v>
      </c>
      <c r="AE75" s="990" t="s">
        <v>993</v>
      </c>
      <c r="AF75" s="1077">
        <f t="shared" si="5"/>
        <v>44</v>
      </c>
      <c r="AG75" s="1077">
        <f t="shared" si="5"/>
        <v>37</v>
      </c>
      <c r="AH75" s="1077">
        <f t="shared" si="5"/>
        <v>12</v>
      </c>
      <c r="AI75" s="1077">
        <f t="shared" si="5"/>
        <v>44</v>
      </c>
      <c r="AJ75" s="183">
        <f t="shared" si="1"/>
        <v>0</v>
      </c>
      <c r="AK75" s="991">
        <v>44</v>
      </c>
      <c r="AL75" s="991">
        <v>37</v>
      </c>
      <c r="AM75" s="991">
        <v>12</v>
      </c>
      <c r="AN75" s="991">
        <v>44</v>
      </c>
      <c r="AO75" s="991">
        <v>34</v>
      </c>
      <c r="AP75" s="991">
        <v>0</v>
      </c>
      <c r="AQ75" s="991">
        <v>0</v>
      </c>
      <c r="AR75" s="991">
        <v>0</v>
      </c>
      <c r="AS75" s="991">
        <v>0</v>
      </c>
      <c r="AT75" s="991">
        <v>0</v>
      </c>
      <c r="AU75" s="991">
        <v>0</v>
      </c>
      <c r="AV75" s="991">
        <v>0</v>
      </c>
      <c r="AW75" s="991">
        <v>0</v>
      </c>
      <c r="AX75" s="991">
        <v>0</v>
      </c>
      <c r="AY75" s="991">
        <v>0</v>
      </c>
      <c r="AZ75" s="991">
        <v>0</v>
      </c>
      <c r="BA75" s="991">
        <v>0</v>
      </c>
      <c r="BB75" s="991">
        <v>0</v>
      </c>
      <c r="BC75" s="991">
        <v>0</v>
      </c>
      <c r="BD75" s="991">
        <v>0</v>
      </c>
      <c r="BE75" s="992" t="b">
        <v>0</v>
      </c>
      <c r="BF75" s="992"/>
      <c r="BG75" s="990" t="s">
        <v>270</v>
      </c>
      <c r="BH75" s="991">
        <v>44</v>
      </c>
      <c r="BI75" s="990" t="s">
        <v>993</v>
      </c>
      <c r="BJ75" s="991">
        <v>0</v>
      </c>
      <c r="BK75" s="990" t="s">
        <v>993</v>
      </c>
      <c r="BL75" s="991">
        <v>0</v>
      </c>
      <c r="BM75" s="991">
        <v>0</v>
      </c>
      <c r="BN75" s="991">
        <v>0</v>
      </c>
      <c r="BO75" s="990" t="s">
        <v>993</v>
      </c>
      <c r="BP75" s="990" t="s">
        <v>993</v>
      </c>
      <c r="BQ75" s="990" t="s">
        <v>993</v>
      </c>
      <c r="BR75" s="991">
        <v>0</v>
      </c>
      <c r="BS75" s="990" t="s">
        <v>993</v>
      </c>
      <c r="BT75" s="991">
        <v>0</v>
      </c>
      <c r="BU75" s="990" t="s">
        <v>993</v>
      </c>
      <c r="BV75" s="991">
        <v>0</v>
      </c>
      <c r="BW75" s="991">
        <v>0</v>
      </c>
      <c r="BX75" s="991">
        <v>0</v>
      </c>
      <c r="BY75" s="990" t="s">
        <v>993</v>
      </c>
      <c r="BZ75" s="991">
        <v>0</v>
      </c>
      <c r="CA75" s="990" t="s">
        <v>993</v>
      </c>
      <c r="CB75" s="991">
        <v>0</v>
      </c>
      <c r="CC75" s="990" t="s">
        <v>993</v>
      </c>
      <c r="CD75" s="991">
        <v>0</v>
      </c>
      <c r="CE75" s="991">
        <v>0</v>
      </c>
      <c r="CF75" s="991">
        <v>0</v>
      </c>
      <c r="CG75" s="990" t="s">
        <v>993</v>
      </c>
      <c r="CH75" s="991">
        <v>0</v>
      </c>
      <c r="CI75" s="990" t="s">
        <v>993</v>
      </c>
      <c r="CJ75" s="991">
        <v>0</v>
      </c>
      <c r="CK75" s="990" t="s">
        <v>993</v>
      </c>
      <c r="CL75" s="991">
        <v>0</v>
      </c>
      <c r="CM75" s="991">
        <v>0</v>
      </c>
      <c r="CN75" s="991">
        <v>0</v>
      </c>
      <c r="CO75" s="991">
        <v>24</v>
      </c>
      <c r="CP75" s="991">
        <v>0</v>
      </c>
      <c r="CQ75" s="991">
        <v>0</v>
      </c>
      <c r="CR75" s="991">
        <v>0</v>
      </c>
      <c r="CS75" s="991">
        <v>0</v>
      </c>
      <c r="CT75" s="991">
        <v>1.4</v>
      </c>
      <c r="CU75" s="991">
        <v>1</v>
      </c>
      <c r="CV75" s="991">
        <v>0</v>
      </c>
      <c r="CW75" s="991">
        <v>0</v>
      </c>
      <c r="CX75" s="991">
        <v>0</v>
      </c>
      <c r="CY75" s="991">
        <v>0</v>
      </c>
      <c r="CZ75" s="991">
        <v>0</v>
      </c>
      <c r="DA75" s="991">
        <v>0</v>
      </c>
      <c r="DB75" s="991">
        <v>0</v>
      </c>
      <c r="DC75" s="991">
        <v>0</v>
      </c>
      <c r="DD75" s="991">
        <v>0</v>
      </c>
      <c r="DE75" s="991">
        <v>0</v>
      </c>
      <c r="DF75" s="991">
        <v>0</v>
      </c>
      <c r="DG75" s="991">
        <v>0</v>
      </c>
      <c r="DH75" s="991">
        <v>0</v>
      </c>
      <c r="DI75" s="991">
        <v>0</v>
      </c>
      <c r="DJ75" s="991">
        <v>0</v>
      </c>
      <c r="DK75" s="992" t="b">
        <v>0</v>
      </c>
      <c r="DL75" s="990" t="s">
        <v>270</v>
      </c>
      <c r="DM75" s="990" t="s">
        <v>993</v>
      </c>
      <c r="DN75" s="990" t="s">
        <v>993</v>
      </c>
      <c r="DO75" s="990" t="s">
        <v>993</v>
      </c>
      <c r="DP75" s="991">
        <v>877</v>
      </c>
      <c r="DQ75" s="991">
        <v>376</v>
      </c>
      <c r="DR75" s="991">
        <v>75</v>
      </c>
      <c r="DS75" s="991">
        <v>426</v>
      </c>
      <c r="DT75" s="991">
        <v>10190</v>
      </c>
      <c r="DU75" s="991">
        <v>871</v>
      </c>
      <c r="DV75" s="991">
        <v>877</v>
      </c>
      <c r="DW75" s="991">
        <v>5</v>
      </c>
      <c r="DX75" s="991">
        <v>677</v>
      </c>
      <c r="DY75" s="991">
        <v>13</v>
      </c>
      <c r="DZ75" s="991">
        <v>177</v>
      </c>
      <c r="EA75" s="991">
        <v>0</v>
      </c>
      <c r="EB75" s="991">
        <v>5</v>
      </c>
      <c r="EC75" s="991">
        <v>0</v>
      </c>
      <c r="ED75" s="991">
        <v>871</v>
      </c>
      <c r="EE75" s="991">
        <v>104</v>
      </c>
      <c r="EF75" s="991">
        <v>595</v>
      </c>
      <c r="EG75" s="991">
        <v>17</v>
      </c>
      <c r="EH75" s="991">
        <v>5</v>
      </c>
      <c r="EI75" s="991">
        <v>77</v>
      </c>
      <c r="EJ75" s="991">
        <v>0</v>
      </c>
      <c r="EK75" s="991">
        <v>52</v>
      </c>
      <c r="EL75" s="991">
        <v>21</v>
      </c>
      <c r="EM75" s="991">
        <v>0</v>
      </c>
      <c r="EN75" s="991">
        <v>767</v>
      </c>
      <c r="EO75" s="991">
        <v>616</v>
      </c>
      <c r="EP75" s="991">
        <v>0</v>
      </c>
      <c r="EQ75" s="991">
        <v>151</v>
      </c>
      <c r="ER75" s="991">
        <v>0</v>
      </c>
      <c r="ES75" s="991">
        <v>22</v>
      </c>
      <c r="ET75" s="992" t="b">
        <v>0</v>
      </c>
      <c r="EU75" s="992" t="b">
        <v>0</v>
      </c>
      <c r="EV75" s="992" t="b">
        <v>0</v>
      </c>
      <c r="EW75" s="993">
        <v>0.36599999999999999</v>
      </c>
      <c r="EX75" s="993">
        <v>0.255</v>
      </c>
      <c r="EY75" s="993">
        <v>0.192</v>
      </c>
      <c r="EZ75" s="993">
        <v>8.6999999999999994E-2</v>
      </c>
      <c r="FA75" s="993">
        <v>3.7000000000000005E-2</v>
      </c>
      <c r="FB75" s="993">
        <v>0.23699999999999999</v>
      </c>
      <c r="FC75" s="992" t="b">
        <v>0</v>
      </c>
      <c r="FD75" s="992" t="b">
        <v>0</v>
      </c>
      <c r="FE75" s="992" t="b">
        <v>0</v>
      </c>
      <c r="FF75" s="993">
        <v>0</v>
      </c>
      <c r="FG75" s="993">
        <v>0</v>
      </c>
      <c r="FH75" s="993">
        <v>0</v>
      </c>
      <c r="FI75" s="993">
        <v>0</v>
      </c>
      <c r="FJ75" s="993">
        <v>0</v>
      </c>
      <c r="FK75" s="993">
        <v>0</v>
      </c>
      <c r="FL75" s="992" t="b">
        <v>0</v>
      </c>
      <c r="FM75" s="992" t="b">
        <v>0</v>
      </c>
      <c r="FN75" s="992" t="b">
        <v>0</v>
      </c>
      <c r="FO75" s="993">
        <v>0</v>
      </c>
      <c r="FP75" s="993">
        <v>0</v>
      </c>
      <c r="FQ75" s="993">
        <v>0</v>
      </c>
      <c r="FR75" s="993">
        <v>0</v>
      </c>
      <c r="FS75" s="993">
        <v>0</v>
      </c>
      <c r="FT75" s="993">
        <v>0</v>
      </c>
      <c r="FU75" s="990" t="s">
        <v>993</v>
      </c>
      <c r="FV75" s="993">
        <v>0</v>
      </c>
      <c r="FW75" s="991">
        <v>0</v>
      </c>
      <c r="FX75" s="991">
        <v>767</v>
      </c>
      <c r="FY75" s="991">
        <v>0</v>
      </c>
      <c r="FZ75" s="991">
        <v>0</v>
      </c>
      <c r="GA75" s="991">
        <v>0</v>
      </c>
      <c r="GB75" s="991">
        <v>0</v>
      </c>
      <c r="GC75" s="991">
        <v>0</v>
      </c>
      <c r="GD75" s="991">
        <v>0</v>
      </c>
      <c r="GE75" s="991">
        <v>0</v>
      </c>
      <c r="GF75" s="991">
        <v>0</v>
      </c>
      <c r="GG75" s="991">
        <v>0</v>
      </c>
      <c r="GH75" s="991">
        <v>0</v>
      </c>
      <c r="GI75" s="991">
        <v>0</v>
      </c>
      <c r="GJ75" s="991">
        <v>0</v>
      </c>
      <c r="GK75" s="991">
        <v>0</v>
      </c>
      <c r="GL75" s="991">
        <v>0</v>
      </c>
      <c r="GM75" s="991">
        <v>0</v>
      </c>
      <c r="GN75" s="991">
        <v>0</v>
      </c>
      <c r="GO75" s="992" t="b">
        <v>0</v>
      </c>
      <c r="GP75" s="990" t="s">
        <v>993</v>
      </c>
      <c r="GQ75" s="990" t="s">
        <v>993</v>
      </c>
      <c r="GR75" s="990" t="s">
        <v>993</v>
      </c>
      <c r="GS75" s="990" t="s">
        <v>993</v>
      </c>
      <c r="GT75" s="992"/>
      <c r="GU75" s="986"/>
    </row>
    <row r="76" spans="1:203" hidden="1">
      <c r="A76" s="985"/>
      <c r="B76" s="1315" t="s">
        <v>555</v>
      </c>
      <c r="C76" s="1315"/>
      <c r="D76" s="990" t="s">
        <v>1077</v>
      </c>
      <c r="E76" s="990" t="s">
        <v>21</v>
      </c>
      <c r="F76" s="990" t="s">
        <v>437</v>
      </c>
      <c r="G76" s="990" t="s">
        <v>986</v>
      </c>
      <c r="H76" s="990" t="s">
        <v>1062</v>
      </c>
      <c r="I76" s="990" t="s">
        <v>1063</v>
      </c>
      <c r="J76" s="990" t="s">
        <v>1064</v>
      </c>
      <c r="K76" s="990" t="s">
        <v>1065</v>
      </c>
      <c r="L76" s="991">
        <v>5</v>
      </c>
      <c r="M76" s="990" t="s">
        <v>21</v>
      </c>
      <c r="N76" s="990" t="s">
        <v>1015</v>
      </c>
      <c r="O76" s="990" t="s">
        <v>323</v>
      </c>
      <c r="P76" s="990" t="s">
        <v>1054</v>
      </c>
      <c r="Q76" s="990" t="s">
        <v>296</v>
      </c>
      <c r="R76" s="1031" t="s">
        <v>290</v>
      </c>
      <c r="S76" s="992" t="b">
        <v>1</v>
      </c>
      <c r="T76" s="991">
        <v>45</v>
      </c>
      <c r="U76" s="992" t="b">
        <v>1</v>
      </c>
      <c r="V76" s="991">
        <v>23</v>
      </c>
      <c r="W76" s="992" t="b">
        <v>0</v>
      </c>
      <c r="X76" s="992" t="b">
        <v>0</v>
      </c>
      <c r="Y76" s="990" t="s">
        <v>290</v>
      </c>
      <c r="Z76" s="990" t="b">
        <f t="shared" si="4"/>
        <v>1</v>
      </c>
      <c r="AA76" s="990" t="s">
        <v>993</v>
      </c>
      <c r="AB76" s="992" t="b">
        <v>0</v>
      </c>
      <c r="AC76" s="990" t="s">
        <v>993</v>
      </c>
      <c r="AD76" s="990" t="s">
        <v>993</v>
      </c>
      <c r="AE76" s="990" t="s">
        <v>993</v>
      </c>
      <c r="AF76" s="1077">
        <f t="shared" si="5"/>
        <v>50</v>
      </c>
      <c r="AG76" s="1077">
        <f t="shared" si="5"/>
        <v>38</v>
      </c>
      <c r="AH76" s="1077">
        <f t="shared" si="5"/>
        <v>0</v>
      </c>
      <c r="AI76" s="1077">
        <f t="shared" si="5"/>
        <v>50</v>
      </c>
      <c r="AJ76" s="183">
        <f t="shared" si="1"/>
        <v>0</v>
      </c>
      <c r="AK76" s="991">
        <v>50</v>
      </c>
      <c r="AL76" s="991">
        <v>38</v>
      </c>
      <c r="AM76" s="991">
        <v>0</v>
      </c>
      <c r="AN76" s="991">
        <v>50</v>
      </c>
      <c r="AO76" s="991">
        <v>0</v>
      </c>
      <c r="AP76" s="991">
        <v>0</v>
      </c>
      <c r="AQ76" s="991">
        <v>0</v>
      </c>
      <c r="AR76" s="991">
        <v>0</v>
      </c>
      <c r="AS76" s="991">
        <v>0</v>
      </c>
      <c r="AT76" s="991">
        <v>0</v>
      </c>
      <c r="AU76" s="991">
        <v>0</v>
      </c>
      <c r="AV76" s="991">
        <v>0</v>
      </c>
      <c r="AW76" s="991">
        <v>0</v>
      </c>
      <c r="AX76" s="991">
        <v>0</v>
      </c>
      <c r="AY76" s="991">
        <v>0</v>
      </c>
      <c r="AZ76" s="991">
        <v>0</v>
      </c>
      <c r="BA76" s="991">
        <v>0</v>
      </c>
      <c r="BB76" s="991">
        <v>0</v>
      </c>
      <c r="BC76" s="991">
        <v>0</v>
      </c>
      <c r="BD76" s="991">
        <v>0</v>
      </c>
      <c r="BE76" s="992" t="b">
        <v>0</v>
      </c>
      <c r="BF76" s="992"/>
      <c r="BG76" s="990" t="s">
        <v>270</v>
      </c>
      <c r="BH76" s="991">
        <v>45</v>
      </c>
      <c r="BI76" s="990" t="s">
        <v>993</v>
      </c>
      <c r="BJ76" s="991">
        <v>0</v>
      </c>
      <c r="BK76" s="990" t="s">
        <v>993</v>
      </c>
      <c r="BL76" s="991">
        <v>0</v>
      </c>
      <c r="BM76" s="991">
        <v>0</v>
      </c>
      <c r="BN76" s="991">
        <v>5</v>
      </c>
      <c r="BO76" s="990" t="s">
        <v>993</v>
      </c>
      <c r="BP76" s="990" t="s">
        <v>993</v>
      </c>
      <c r="BQ76" s="990" t="s">
        <v>993</v>
      </c>
      <c r="BR76" s="991">
        <v>0</v>
      </c>
      <c r="BS76" s="990" t="s">
        <v>993</v>
      </c>
      <c r="BT76" s="991">
        <v>0</v>
      </c>
      <c r="BU76" s="990" t="s">
        <v>993</v>
      </c>
      <c r="BV76" s="991">
        <v>0</v>
      </c>
      <c r="BW76" s="991">
        <v>0</v>
      </c>
      <c r="BX76" s="991">
        <v>0</v>
      </c>
      <c r="BY76" s="990" t="s">
        <v>993</v>
      </c>
      <c r="BZ76" s="991">
        <v>0</v>
      </c>
      <c r="CA76" s="990" t="s">
        <v>993</v>
      </c>
      <c r="CB76" s="991">
        <v>0</v>
      </c>
      <c r="CC76" s="990" t="s">
        <v>993</v>
      </c>
      <c r="CD76" s="991">
        <v>0</v>
      </c>
      <c r="CE76" s="991">
        <v>0</v>
      </c>
      <c r="CF76" s="991">
        <v>0</v>
      </c>
      <c r="CG76" s="990" t="s">
        <v>993</v>
      </c>
      <c r="CH76" s="991">
        <v>0</v>
      </c>
      <c r="CI76" s="990" t="s">
        <v>993</v>
      </c>
      <c r="CJ76" s="991">
        <v>0</v>
      </c>
      <c r="CK76" s="990" t="s">
        <v>993</v>
      </c>
      <c r="CL76" s="991">
        <v>0</v>
      </c>
      <c r="CM76" s="991">
        <v>0</v>
      </c>
      <c r="CN76" s="991">
        <v>0</v>
      </c>
      <c r="CO76" s="991">
        <v>21</v>
      </c>
      <c r="CP76" s="991">
        <v>1.2</v>
      </c>
      <c r="CQ76" s="991">
        <v>0</v>
      </c>
      <c r="CR76" s="991">
        <v>0</v>
      </c>
      <c r="CS76" s="991">
        <v>0</v>
      </c>
      <c r="CT76" s="991">
        <v>0</v>
      </c>
      <c r="CU76" s="991">
        <v>0</v>
      </c>
      <c r="CV76" s="991">
        <v>0</v>
      </c>
      <c r="CW76" s="991">
        <v>0</v>
      </c>
      <c r="CX76" s="991">
        <v>0</v>
      </c>
      <c r="CY76" s="991">
        <v>0</v>
      </c>
      <c r="CZ76" s="991">
        <v>0</v>
      </c>
      <c r="DA76" s="991">
        <v>0</v>
      </c>
      <c r="DB76" s="991">
        <v>0</v>
      </c>
      <c r="DC76" s="991">
        <v>0</v>
      </c>
      <c r="DD76" s="991">
        <v>0</v>
      </c>
      <c r="DE76" s="991">
        <v>0</v>
      </c>
      <c r="DF76" s="991">
        <v>0</v>
      </c>
      <c r="DG76" s="991">
        <v>0</v>
      </c>
      <c r="DH76" s="991">
        <v>0</v>
      </c>
      <c r="DI76" s="991">
        <v>0</v>
      </c>
      <c r="DJ76" s="991">
        <v>0</v>
      </c>
      <c r="DK76" s="992" t="b">
        <v>0</v>
      </c>
      <c r="DL76" s="990" t="s">
        <v>270</v>
      </c>
      <c r="DM76" s="990" t="s">
        <v>993</v>
      </c>
      <c r="DN76" s="990" t="s">
        <v>993</v>
      </c>
      <c r="DO76" s="990" t="s">
        <v>993</v>
      </c>
      <c r="DP76" s="991">
        <v>294</v>
      </c>
      <c r="DQ76" s="991">
        <v>100</v>
      </c>
      <c r="DR76" s="991">
        <v>11</v>
      </c>
      <c r="DS76" s="991">
        <v>183</v>
      </c>
      <c r="DT76" s="991">
        <v>2734</v>
      </c>
      <c r="DU76" s="991">
        <v>290</v>
      </c>
      <c r="DV76" s="991">
        <v>294</v>
      </c>
      <c r="DW76" s="991">
        <v>91</v>
      </c>
      <c r="DX76" s="991">
        <v>114</v>
      </c>
      <c r="DY76" s="991">
        <v>5</v>
      </c>
      <c r="DZ76" s="991">
        <v>84</v>
      </c>
      <c r="EA76" s="991">
        <v>0</v>
      </c>
      <c r="EB76" s="991">
        <v>0</v>
      </c>
      <c r="EC76" s="991">
        <v>0</v>
      </c>
      <c r="ED76" s="991">
        <v>290</v>
      </c>
      <c r="EE76" s="991">
        <v>81</v>
      </c>
      <c r="EF76" s="991">
        <v>133</v>
      </c>
      <c r="EG76" s="991">
        <v>23</v>
      </c>
      <c r="EH76" s="991">
        <v>7</v>
      </c>
      <c r="EI76" s="991">
        <v>23</v>
      </c>
      <c r="EJ76" s="991">
        <v>0</v>
      </c>
      <c r="EK76" s="991">
        <v>8</v>
      </c>
      <c r="EL76" s="991">
        <v>9</v>
      </c>
      <c r="EM76" s="991">
        <v>6</v>
      </c>
      <c r="EN76" s="991">
        <v>209</v>
      </c>
      <c r="EO76" s="991">
        <v>165</v>
      </c>
      <c r="EP76" s="991">
        <v>0</v>
      </c>
      <c r="EQ76" s="991">
        <v>44</v>
      </c>
      <c r="ER76" s="991">
        <v>0</v>
      </c>
      <c r="ES76" s="991">
        <v>0</v>
      </c>
      <c r="ET76" s="992" t="b">
        <v>0</v>
      </c>
      <c r="EU76" s="992" t="b">
        <v>0</v>
      </c>
      <c r="EV76" s="992" t="b">
        <v>0</v>
      </c>
      <c r="EW76" s="993">
        <v>0.51100000000000001</v>
      </c>
      <c r="EX76" s="993">
        <v>0.36299999999999999</v>
      </c>
      <c r="EY76" s="993">
        <v>0.28999999999999998</v>
      </c>
      <c r="EZ76" s="993">
        <v>0.19</v>
      </c>
      <c r="FA76" s="993">
        <v>5.0000000000000001E-3</v>
      </c>
      <c r="FB76" s="993">
        <v>0.316</v>
      </c>
      <c r="FC76" s="992" t="b">
        <v>0</v>
      </c>
      <c r="FD76" s="992" t="b">
        <v>0</v>
      </c>
      <c r="FE76" s="992" t="b">
        <v>0</v>
      </c>
      <c r="FF76" s="993">
        <v>0</v>
      </c>
      <c r="FG76" s="993">
        <v>0</v>
      </c>
      <c r="FH76" s="993">
        <v>0</v>
      </c>
      <c r="FI76" s="993">
        <v>0</v>
      </c>
      <c r="FJ76" s="993">
        <v>0</v>
      </c>
      <c r="FK76" s="993">
        <v>0</v>
      </c>
      <c r="FL76" s="992" t="b">
        <v>0</v>
      </c>
      <c r="FM76" s="992" t="b">
        <v>0</v>
      </c>
      <c r="FN76" s="992" t="b">
        <v>0</v>
      </c>
      <c r="FO76" s="993">
        <v>0</v>
      </c>
      <c r="FP76" s="993">
        <v>0</v>
      </c>
      <c r="FQ76" s="993">
        <v>0</v>
      </c>
      <c r="FR76" s="993">
        <v>0</v>
      </c>
      <c r="FS76" s="993">
        <v>0</v>
      </c>
      <c r="FT76" s="993">
        <v>0</v>
      </c>
      <c r="FU76" s="990" t="s">
        <v>993</v>
      </c>
      <c r="FV76" s="993">
        <v>0</v>
      </c>
      <c r="FW76" s="991">
        <v>0</v>
      </c>
      <c r="FX76" s="991">
        <v>209</v>
      </c>
      <c r="FY76" s="991">
        <v>0</v>
      </c>
      <c r="FZ76" s="991">
        <v>0</v>
      </c>
      <c r="GA76" s="991">
        <v>0</v>
      </c>
      <c r="GB76" s="991">
        <v>0</v>
      </c>
      <c r="GC76" s="991">
        <v>0</v>
      </c>
      <c r="GD76" s="991">
        <v>0</v>
      </c>
      <c r="GE76" s="991">
        <v>0</v>
      </c>
      <c r="GF76" s="991">
        <v>0</v>
      </c>
      <c r="GG76" s="991">
        <v>0</v>
      </c>
      <c r="GH76" s="991">
        <v>0</v>
      </c>
      <c r="GI76" s="991">
        <v>0</v>
      </c>
      <c r="GJ76" s="991">
        <v>0</v>
      </c>
      <c r="GK76" s="991">
        <v>0</v>
      </c>
      <c r="GL76" s="991">
        <v>0</v>
      </c>
      <c r="GM76" s="991">
        <v>0</v>
      </c>
      <c r="GN76" s="991">
        <v>0</v>
      </c>
      <c r="GO76" s="992" t="b">
        <v>0</v>
      </c>
      <c r="GP76" s="990" t="s">
        <v>993</v>
      </c>
      <c r="GQ76" s="990" t="s">
        <v>993</v>
      </c>
      <c r="GR76" s="990" t="s">
        <v>993</v>
      </c>
      <c r="GS76" s="990" t="s">
        <v>993</v>
      </c>
      <c r="GT76" s="992"/>
      <c r="GU76" s="986"/>
    </row>
    <row r="77" spans="1:203" hidden="1">
      <c r="A77" s="985"/>
      <c r="B77" s="1315" t="s">
        <v>555</v>
      </c>
      <c r="C77" s="1315"/>
      <c r="D77" s="990" t="s">
        <v>1077</v>
      </c>
      <c r="E77" s="990" t="s">
        <v>21</v>
      </c>
      <c r="F77" s="990" t="s">
        <v>437</v>
      </c>
      <c r="G77" s="990" t="s">
        <v>986</v>
      </c>
      <c r="H77" s="990" t="s">
        <v>1062</v>
      </c>
      <c r="I77" s="990" t="s">
        <v>1063</v>
      </c>
      <c r="J77" s="990" t="s">
        <v>1064</v>
      </c>
      <c r="K77" s="990" t="s">
        <v>1065</v>
      </c>
      <c r="L77" s="991">
        <v>2</v>
      </c>
      <c r="M77" s="990" t="s">
        <v>21</v>
      </c>
      <c r="N77" s="990" t="s">
        <v>1019</v>
      </c>
      <c r="O77" s="990" t="s">
        <v>528</v>
      </c>
      <c r="P77" s="990" t="s">
        <v>1054</v>
      </c>
      <c r="Q77" s="990" t="s">
        <v>296</v>
      </c>
      <c r="R77" s="1031" t="s">
        <v>290</v>
      </c>
      <c r="S77" s="992" t="b">
        <v>0</v>
      </c>
      <c r="T77" s="991">
        <v>0</v>
      </c>
      <c r="U77" s="992" t="b">
        <v>0</v>
      </c>
      <c r="V77" s="991">
        <v>0</v>
      </c>
      <c r="W77" s="992" t="b">
        <v>0</v>
      </c>
      <c r="X77" s="992" t="b">
        <v>1</v>
      </c>
      <c r="Y77" s="990" t="s">
        <v>290</v>
      </c>
      <c r="Z77" s="990" t="b">
        <f>R77=Y77</f>
        <v>1</v>
      </c>
      <c r="AA77" s="990" t="s">
        <v>993</v>
      </c>
      <c r="AB77" s="992" t="b">
        <v>0</v>
      </c>
      <c r="AC77" s="990" t="s">
        <v>993</v>
      </c>
      <c r="AD77" s="990" t="s">
        <v>993</v>
      </c>
      <c r="AE77" s="990" t="s">
        <v>993</v>
      </c>
      <c r="AF77" s="1077">
        <f t="shared" si="5"/>
        <v>60</v>
      </c>
      <c r="AG77" s="1077">
        <f t="shared" si="5"/>
        <v>55</v>
      </c>
      <c r="AH77" s="1077">
        <f t="shared" si="5"/>
        <v>26</v>
      </c>
      <c r="AI77" s="1077">
        <f t="shared" si="5"/>
        <v>60</v>
      </c>
      <c r="AJ77" s="183">
        <f t="shared" si="1"/>
        <v>0</v>
      </c>
      <c r="AK77" s="991">
        <v>60</v>
      </c>
      <c r="AL77" s="991">
        <v>55</v>
      </c>
      <c r="AM77" s="991">
        <v>26</v>
      </c>
      <c r="AN77" s="991">
        <v>60</v>
      </c>
      <c r="AO77" s="991">
        <v>42</v>
      </c>
      <c r="AP77" s="991">
        <v>0</v>
      </c>
      <c r="AQ77" s="991">
        <v>0</v>
      </c>
      <c r="AR77" s="991">
        <v>0</v>
      </c>
      <c r="AS77" s="991">
        <v>0</v>
      </c>
      <c r="AT77" s="991">
        <v>0</v>
      </c>
      <c r="AU77" s="991">
        <v>0</v>
      </c>
      <c r="AV77" s="991">
        <v>0</v>
      </c>
      <c r="AW77" s="991">
        <v>0</v>
      </c>
      <c r="AX77" s="991">
        <v>0</v>
      </c>
      <c r="AY77" s="991">
        <v>0</v>
      </c>
      <c r="AZ77" s="991">
        <v>0</v>
      </c>
      <c r="BA77" s="991">
        <v>0</v>
      </c>
      <c r="BB77" s="991">
        <v>0</v>
      </c>
      <c r="BC77" s="991">
        <v>0</v>
      </c>
      <c r="BD77" s="991">
        <v>0</v>
      </c>
      <c r="BE77" s="992" t="b">
        <v>0</v>
      </c>
      <c r="BF77" s="992"/>
      <c r="BG77" s="990" t="s">
        <v>270</v>
      </c>
      <c r="BH77" s="991">
        <v>60</v>
      </c>
      <c r="BI77" s="990" t="s">
        <v>993</v>
      </c>
      <c r="BJ77" s="991">
        <v>0</v>
      </c>
      <c r="BK77" s="990" t="s">
        <v>993</v>
      </c>
      <c r="BL77" s="991">
        <v>0</v>
      </c>
      <c r="BM77" s="991">
        <v>0</v>
      </c>
      <c r="BN77" s="991">
        <v>0</v>
      </c>
      <c r="BO77" s="990" t="s">
        <v>993</v>
      </c>
      <c r="BP77" s="990" t="s">
        <v>993</v>
      </c>
      <c r="BQ77" s="990" t="s">
        <v>993</v>
      </c>
      <c r="BR77" s="991">
        <v>0</v>
      </c>
      <c r="BS77" s="990" t="s">
        <v>993</v>
      </c>
      <c r="BT77" s="991">
        <v>0</v>
      </c>
      <c r="BU77" s="990" t="s">
        <v>993</v>
      </c>
      <c r="BV77" s="991">
        <v>0</v>
      </c>
      <c r="BW77" s="991">
        <v>0</v>
      </c>
      <c r="BX77" s="991">
        <v>0</v>
      </c>
      <c r="BY77" s="990" t="s">
        <v>993</v>
      </c>
      <c r="BZ77" s="991">
        <v>0</v>
      </c>
      <c r="CA77" s="990" t="s">
        <v>993</v>
      </c>
      <c r="CB77" s="991">
        <v>0</v>
      </c>
      <c r="CC77" s="990" t="s">
        <v>993</v>
      </c>
      <c r="CD77" s="991">
        <v>0</v>
      </c>
      <c r="CE77" s="991">
        <v>0</v>
      </c>
      <c r="CF77" s="991">
        <v>0</v>
      </c>
      <c r="CG77" s="990" t="s">
        <v>993</v>
      </c>
      <c r="CH77" s="991">
        <v>0</v>
      </c>
      <c r="CI77" s="990" t="s">
        <v>993</v>
      </c>
      <c r="CJ77" s="991">
        <v>0</v>
      </c>
      <c r="CK77" s="990" t="s">
        <v>993</v>
      </c>
      <c r="CL77" s="991">
        <v>0</v>
      </c>
      <c r="CM77" s="991">
        <v>0</v>
      </c>
      <c r="CN77" s="991">
        <v>0</v>
      </c>
      <c r="CO77" s="991">
        <v>36</v>
      </c>
      <c r="CP77" s="991">
        <v>0</v>
      </c>
      <c r="CQ77" s="991">
        <v>0</v>
      </c>
      <c r="CR77" s="991">
        <v>0</v>
      </c>
      <c r="CS77" s="991">
        <v>0</v>
      </c>
      <c r="CT77" s="991">
        <v>1.8</v>
      </c>
      <c r="CU77" s="991">
        <v>0</v>
      </c>
      <c r="CV77" s="991">
        <v>0</v>
      </c>
      <c r="CW77" s="991">
        <v>0</v>
      </c>
      <c r="CX77" s="991">
        <v>0</v>
      </c>
      <c r="CY77" s="991">
        <v>0</v>
      </c>
      <c r="CZ77" s="991">
        <v>0</v>
      </c>
      <c r="DA77" s="991">
        <v>0</v>
      </c>
      <c r="DB77" s="991">
        <v>0</v>
      </c>
      <c r="DC77" s="991">
        <v>0</v>
      </c>
      <c r="DD77" s="991">
        <v>0</v>
      </c>
      <c r="DE77" s="991">
        <v>0</v>
      </c>
      <c r="DF77" s="991">
        <v>0</v>
      </c>
      <c r="DG77" s="991">
        <v>0</v>
      </c>
      <c r="DH77" s="991">
        <v>0</v>
      </c>
      <c r="DI77" s="991">
        <v>0</v>
      </c>
      <c r="DJ77" s="991">
        <v>0</v>
      </c>
      <c r="DK77" s="992" t="b">
        <v>0</v>
      </c>
      <c r="DL77" s="990" t="s">
        <v>999</v>
      </c>
      <c r="DM77" s="990" t="s">
        <v>270</v>
      </c>
      <c r="DN77" s="990" t="s">
        <v>525</v>
      </c>
      <c r="DO77" s="990" t="s">
        <v>1000</v>
      </c>
      <c r="DP77" s="991">
        <v>950</v>
      </c>
      <c r="DQ77" s="991">
        <v>329</v>
      </c>
      <c r="DR77" s="991">
        <v>52</v>
      </c>
      <c r="DS77" s="991">
        <v>569</v>
      </c>
      <c r="DT77" s="991">
        <v>15333</v>
      </c>
      <c r="DU77" s="991">
        <v>950</v>
      </c>
      <c r="DV77" s="991">
        <v>950</v>
      </c>
      <c r="DW77" s="991">
        <v>18</v>
      </c>
      <c r="DX77" s="991">
        <v>810</v>
      </c>
      <c r="DY77" s="991">
        <v>23</v>
      </c>
      <c r="DZ77" s="991">
        <v>99</v>
      </c>
      <c r="EA77" s="991">
        <v>0</v>
      </c>
      <c r="EB77" s="991">
        <v>0</v>
      </c>
      <c r="EC77" s="991">
        <v>0</v>
      </c>
      <c r="ED77" s="991">
        <v>950</v>
      </c>
      <c r="EE77" s="991">
        <v>127</v>
      </c>
      <c r="EF77" s="991">
        <v>653</v>
      </c>
      <c r="EG77" s="991">
        <v>66</v>
      </c>
      <c r="EH77" s="991">
        <v>7</v>
      </c>
      <c r="EI77" s="991">
        <v>49</v>
      </c>
      <c r="EJ77" s="991">
        <v>1</v>
      </c>
      <c r="EK77" s="991">
        <v>23</v>
      </c>
      <c r="EL77" s="991">
        <v>24</v>
      </c>
      <c r="EM77" s="991">
        <v>0</v>
      </c>
      <c r="EN77" s="991">
        <v>823</v>
      </c>
      <c r="EO77" s="991">
        <v>733</v>
      </c>
      <c r="EP77" s="991">
        <v>0</v>
      </c>
      <c r="EQ77" s="991">
        <v>90</v>
      </c>
      <c r="ER77" s="991">
        <v>0</v>
      </c>
      <c r="ES77" s="991">
        <v>0</v>
      </c>
      <c r="ET77" s="992" t="b">
        <v>0</v>
      </c>
      <c r="EU77" s="992" t="b">
        <v>0</v>
      </c>
      <c r="EV77" s="992" t="b">
        <v>0</v>
      </c>
      <c r="EW77" s="993">
        <v>0.40500000000000003</v>
      </c>
      <c r="EX77" s="993">
        <v>0.32100000000000001</v>
      </c>
      <c r="EY77" s="993">
        <v>0.22399999999999998</v>
      </c>
      <c r="EZ77" s="993">
        <v>0.153</v>
      </c>
      <c r="FA77" s="993">
        <v>0.16800000000000001</v>
      </c>
      <c r="FB77" s="993">
        <v>0.36099999999999999</v>
      </c>
      <c r="FC77" s="992" t="b">
        <v>0</v>
      </c>
      <c r="FD77" s="992" t="b">
        <v>0</v>
      </c>
      <c r="FE77" s="992" t="b">
        <v>0</v>
      </c>
      <c r="FF77" s="993">
        <v>0</v>
      </c>
      <c r="FG77" s="993">
        <v>0</v>
      </c>
      <c r="FH77" s="993">
        <v>0</v>
      </c>
      <c r="FI77" s="993">
        <v>0</v>
      </c>
      <c r="FJ77" s="993">
        <v>0</v>
      </c>
      <c r="FK77" s="993">
        <v>0</v>
      </c>
      <c r="FL77" s="992" t="b">
        <v>0</v>
      </c>
      <c r="FM77" s="992" t="b">
        <v>0</v>
      </c>
      <c r="FN77" s="992" t="b">
        <v>0</v>
      </c>
      <c r="FO77" s="993">
        <v>0</v>
      </c>
      <c r="FP77" s="993">
        <v>0</v>
      </c>
      <c r="FQ77" s="993">
        <v>0</v>
      </c>
      <c r="FR77" s="993">
        <v>0</v>
      </c>
      <c r="FS77" s="993">
        <v>0</v>
      </c>
      <c r="FT77" s="993">
        <v>0</v>
      </c>
      <c r="FU77" s="990" t="s">
        <v>993</v>
      </c>
      <c r="FV77" s="993">
        <v>0</v>
      </c>
      <c r="FW77" s="991">
        <v>0</v>
      </c>
      <c r="FX77" s="991">
        <v>823</v>
      </c>
      <c r="FY77" s="991">
        <v>0</v>
      </c>
      <c r="FZ77" s="991">
        <v>0</v>
      </c>
      <c r="GA77" s="991">
        <v>0</v>
      </c>
      <c r="GB77" s="991">
        <v>0</v>
      </c>
      <c r="GC77" s="991">
        <v>0</v>
      </c>
      <c r="GD77" s="991">
        <v>0</v>
      </c>
      <c r="GE77" s="991">
        <v>0</v>
      </c>
      <c r="GF77" s="991">
        <v>0</v>
      </c>
      <c r="GG77" s="991">
        <v>0</v>
      </c>
      <c r="GH77" s="991">
        <v>0</v>
      </c>
      <c r="GI77" s="991">
        <v>0</v>
      </c>
      <c r="GJ77" s="991">
        <v>0</v>
      </c>
      <c r="GK77" s="991">
        <v>0</v>
      </c>
      <c r="GL77" s="991">
        <v>0</v>
      </c>
      <c r="GM77" s="991">
        <v>0</v>
      </c>
      <c r="GN77" s="991">
        <v>0</v>
      </c>
      <c r="GO77" s="992" t="b">
        <v>0</v>
      </c>
      <c r="GP77" s="990" t="s">
        <v>993</v>
      </c>
      <c r="GQ77" s="990" t="s">
        <v>993</v>
      </c>
      <c r="GR77" s="990" t="s">
        <v>993</v>
      </c>
      <c r="GS77" s="990" t="s">
        <v>993</v>
      </c>
      <c r="GT77" s="992"/>
      <c r="GU77" s="986"/>
    </row>
    <row r="78" spans="1:203" hidden="1">
      <c r="A78" s="985"/>
      <c r="B78" s="1315" t="s">
        <v>555</v>
      </c>
      <c r="C78" s="1315"/>
      <c r="D78" s="990" t="s">
        <v>1077</v>
      </c>
      <c r="E78" s="990" t="s">
        <v>21</v>
      </c>
      <c r="F78" s="990" t="s">
        <v>437</v>
      </c>
      <c r="G78" s="990" t="s">
        <v>986</v>
      </c>
      <c r="H78" s="990" t="s">
        <v>1062</v>
      </c>
      <c r="I78" s="990" t="s">
        <v>1063</v>
      </c>
      <c r="J78" s="990" t="s">
        <v>1064</v>
      </c>
      <c r="K78" s="990" t="s">
        <v>1065</v>
      </c>
      <c r="L78" s="991">
        <v>6</v>
      </c>
      <c r="M78" s="990" t="s">
        <v>21</v>
      </c>
      <c r="N78" s="990" t="s">
        <v>1079</v>
      </c>
      <c r="O78" s="990" t="s">
        <v>557</v>
      </c>
      <c r="P78" s="990" t="s">
        <v>1001</v>
      </c>
      <c r="Q78" s="990" t="s">
        <v>296</v>
      </c>
      <c r="R78" s="1031" t="s">
        <v>290</v>
      </c>
      <c r="S78" s="992" t="b">
        <v>0</v>
      </c>
      <c r="T78" s="991">
        <v>0</v>
      </c>
      <c r="U78" s="992" t="b">
        <v>0</v>
      </c>
      <c r="V78" s="991">
        <v>0</v>
      </c>
      <c r="W78" s="992" t="b">
        <v>0</v>
      </c>
      <c r="X78" s="992" t="b">
        <v>1</v>
      </c>
      <c r="Y78" s="990" t="s">
        <v>290</v>
      </c>
      <c r="Z78" s="990" t="b">
        <f t="shared" si="4"/>
        <v>1</v>
      </c>
      <c r="AA78" s="990" t="s">
        <v>993</v>
      </c>
      <c r="AB78" s="992" t="b">
        <v>0</v>
      </c>
      <c r="AC78" s="990" t="s">
        <v>993</v>
      </c>
      <c r="AD78" s="990" t="s">
        <v>993</v>
      </c>
      <c r="AE78" s="990" t="s">
        <v>993</v>
      </c>
      <c r="AF78" s="1077">
        <f t="shared" si="5"/>
        <v>8</v>
      </c>
      <c r="AG78" s="1077">
        <f t="shared" si="5"/>
        <v>8</v>
      </c>
      <c r="AH78" s="1077">
        <f t="shared" si="5"/>
        <v>0</v>
      </c>
      <c r="AI78" s="1077">
        <f t="shared" si="5"/>
        <v>8</v>
      </c>
      <c r="AJ78" s="183">
        <f t="shared" ref="AJ78:AJ141" si="12">AF78-AI78</f>
        <v>0</v>
      </c>
      <c r="AK78" s="991">
        <v>8</v>
      </c>
      <c r="AL78" s="991">
        <v>8</v>
      </c>
      <c r="AM78" s="991">
        <v>0</v>
      </c>
      <c r="AN78" s="991">
        <v>8</v>
      </c>
      <c r="AO78" s="991">
        <v>0</v>
      </c>
      <c r="AP78" s="991">
        <v>0</v>
      </c>
      <c r="AQ78" s="991">
        <v>0</v>
      </c>
      <c r="AR78" s="991">
        <v>0</v>
      </c>
      <c r="AS78" s="991">
        <v>0</v>
      </c>
      <c r="AT78" s="991">
        <v>0</v>
      </c>
      <c r="AU78" s="991">
        <v>0</v>
      </c>
      <c r="AV78" s="991">
        <v>0</v>
      </c>
      <c r="AW78" s="991">
        <v>0</v>
      </c>
      <c r="AX78" s="991">
        <v>0</v>
      </c>
      <c r="AY78" s="991">
        <v>0</v>
      </c>
      <c r="AZ78" s="991">
        <v>0</v>
      </c>
      <c r="BA78" s="991">
        <v>0</v>
      </c>
      <c r="BB78" s="991">
        <v>0</v>
      </c>
      <c r="BC78" s="991">
        <v>0</v>
      </c>
      <c r="BD78" s="991">
        <v>0</v>
      </c>
      <c r="BE78" s="992" t="b">
        <v>0</v>
      </c>
      <c r="BF78" s="992"/>
      <c r="BG78" s="990" t="s">
        <v>993</v>
      </c>
      <c r="BH78" s="991">
        <v>0</v>
      </c>
      <c r="BI78" s="990" t="s">
        <v>993</v>
      </c>
      <c r="BJ78" s="991">
        <v>0</v>
      </c>
      <c r="BK78" s="990" t="s">
        <v>993</v>
      </c>
      <c r="BL78" s="991">
        <v>0</v>
      </c>
      <c r="BM78" s="991">
        <v>0</v>
      </c>
      <c r="BN78" s="991">
        <v>8</v>
      </c>
      <c r="BO78" s="990" t="s">
        <v>993</v>
      </c>
      <c r="BP78" s="990" t="s">
        <v>993</v>
      </c>
      <c r="BQ78" s="990" t="s">
        <v>993</v>
      </c>
      <c r="BR78" s="991">
        <v>0</v>
      </c>
      <c r="BS78" s="990" t="s">
        <v>993</v>
      </c>
      <c r="BT78" s="991">
        <v>0</v>
      </c>
      <c r="BU78" s="990" t="s">
        <v>993</v>
      </c>
      <c r="BV78" s="991">
        <v>0</v>
      </c>
      <c r="BW78" s="991">
        <v>0</v>
      </c>
      <c r="BX78" s="991">
        <v>0</v>
      </c>
      <c r="BY78" s="990" t="s">
        <v>993</v>
      </c>
      <c r="BZ78" s="991">
        <v>0</v>
      </c>
      <c r="CA78" s="990" t="s">
        <v>993</v>
      </c>
      <c r="CB78" s="991">
        <v>0</v>
      </c>
      <c r="CC78" s="990" t="s">
        <v>993</v>
      </c>
      <c r="CD78" s="991">
        <v>0</v>
      </c>
      <c r="CE78" s="991">
        <v>0</v>
      </c>
      <c r="CF78" s="991">
        <v>0</v>
      </c>
      <c r="CG78" s="990" t="s">
        <v>993</v>
      </c>
      <c r="CH78" s="991">
        <v>0</v>
      </c>
      <c r="CI78" s="990" t="s">
        <v>993</v>
      </c>
      <c r="CJ78" s="991">
        <v>0</v>
      </c>
      <c r="CK78" s="990" t="s">
        <v>993</v>
      </c>
      <c r="CL78" s="991">
        <v>0</v>
      </c>
      <c r="CM78" s="991">
        <v>0</v>
      </c>
      <c r="CN78" s="991">
        <v>0</v>
      </c>
      <c r="CO78" s="991">
        <v>1</v>
      </c>
      <c r="CP78" s="991">
        <v>0</v>
      </c>
      <c r="CQ78" s="991">
        <v>0</v>
      </c>
      <c r="CR78" s="991">
        <v>0</v>
      </c>
      <c r="CS78" s="991">
        <v>0</v>
      </c>
      <c r="CT78" s="991">
        <v>0</v>
      </c>
      <c r="CU78" s="991">
        <v>0</v>
      </c>
      <c r="CV78" s="991">
        <v>0</v>
      </c>
      <c r="CW78" s="991">
        <v>0</v>
      </c>
      <c r="CX78" s="991">
        <v>0</v>
      </c>
      <c r="CY78" s="991">
        <v>0</v>
      </c>
      <c r="CZ78" s="991">
        <v>0</v>
      </c>
      <c r="DA78" s="991">
        <v>0</v>
      </c>
      <c r="DB78" s="991">
        <v>0</v>
      </c>
      <c r="DC78" s="991">
        <v>0</v>
      </c>
      <c r="DD78" s="991">
        <v>0</v>
      </c>
      <c r="DE78" s="991">
        <v>0</v>
      </c>
      <c r="DF78" s="991">
        <v>0</v>
      </c>
      <c r="DG78" s="991">
        <v>0</v>
      </c>
      <c r="DH78" s="991">
        <v>0</v>
      </c>
      <c r="DI78" s="991">
        <v>0</v>
      </c>
      <c r="DJ78" s="991">
        <v>0</v>
      </c>
      <c r="DK78" s="992" t="b">
        <v>0</v>
      </c>
      <c r="DL78" s="990" t="s">
        <v>270</v>
      </c>
      <c r="DM78" s="990" t="s">
        <v>993</v>
      </c>
      <c r="DN78" s="990" t="s">
        <v>993</v>
      </c>
      <c r="DO78" s="990" t="s">
        <v>993</v>
      </c>
      <c r="DP78" s="991">
        <v>285</v>
      </c>
      <c r="DQ78" s="991">
        <v>285</v>
      </c>
      <c r="DR78" s="991">
        <v>0</v>
      </c>
      <c r="DS78" s="991">
        <v>0</v>
      </c>
      <c r="DT78" s="991">
        <v>570</v>
      </c>
      <c r="DU78" s="991">
        <v>285</v>
      </c>
      <c r="DV78" s="991">
        <v>285</v>
      </c>
      <c r="DW78" s="991">
        <v>0</v>
      </c>
      <c r="DX78" s="991">
        <v>285</v>
      </c>
      <c r="DY78" s="991">
        <v>0</v>
      </c>
      <c r="DZ78" s="991">
        <v>0</v>
      </c>
      <c r="EA78" s="991">
        <v>0</v>
      </c>
      <c r="EB78" s="991">
        <v>0</v>
      </c>
      <c r="EC78" s="991">
        <v>0</v>
      </c>
      <c r="ED78" s="991">
        <v>285</v>
      </c>
      <c r="EE78" s="991">
        <v>0</v>
      </c>
      <c r="EF78" s="991">
        <v>285</v>
      </c>
      <c r="EG78" s="991">
        <v>0</v>
      </c>
      <c r="EH78" s="991">
        <v>0</v>
      </c>
      <c r="EI78" s="991">
        <v>0</v>
      </c>
      <c r="EJ78" s="991">
        <v>0</v>
      </c>
      <c r="EK78" s="991">
        <v>0</v>
      </c>
      <c r="EL78" s="991">
        <v>0</v>
      </c>
      <c r="EM78" s="991">
        <v>0</v>
      </c>
      <c r="EN78" s="991">
        <v>285</v>
      </c>
      <c r="EO78" s="991">
        <v>285</v>
      </c>
      <c r="EP78" s="991">
        <v>0</v>
      </c>
      <c r="EQ78" s="991">
        <v>0</v>
      </c>
      <c r="ER78" s="991">
        <v>0</v>
      </c>
      <c r="ES78" s="991">
        <v>0</v>
      </c>
      <c r="ET78" s="992" t="b">
        <v>0</v>
      </c>
      <c r="EU78" s="992" t="b">
        <v>0</v>
      </c>
      <c r="EV78" s="992" t="b">
        <v>1</v>
      </c>
      <c r="EW78" s="993">
        <v>0</v>
      </c>
      <c r="EX78" s="993">
        <v>0</v>
      </c>
      <c r="EY78" s="993">
        <v>0</v>
      </c>
      <c r="EZ78" s="993">
        <v>0</v>
      </c>
      <c r="FA78" s="993">
        <v>0</v>
      </c>
      <c r="FB78" s="993">
        <v>0</v>
      </c>
      <c r="FC78" s="992" t="b">
        <v>0</v>
      </c>
      <c r="FD78" s="992" t="b">
        <v>0</v>
      </c>
      <c r="FE78" s="992" t="b">
        <v>0</v>
      </c>
      <c r="FF78" s="993">
        <v>0</v>
      </c>
      <c r="FG78" s="993">
        <v>0</v>
      </c>
      <c r="FH78" s="993">
        <v>0</v>
      </c>
      <c r="FI78" s="993">
        <v>0</v>
      </c>
      <c r="FJ78" s="993">
        <v>0</v>
      </c>
      <c r="FK78" s="993">
        <v>0</v>
      </c>
      <c r="FL78" s="992" t="b">
        <v>0</v>
      </c>
      <c r="FM78" s="992" t="b">
        <v>0</v>
      </c>
      <c r="FN78" s="992" t="b">
        <v>0</v>
      </c>
      <c r="FO78" s="993">
        <v>0</v>
      </c>
      <c r="FP78" s="993">
        <v>0</v>
      </c>
      <c r="FQ78" s="993">
        <v>0</v>
      </c>
      <c r="FR78" s="993">
        <v>0</v>
      </c>
      <c r="FS78" s="993">
        <v>0</v>
      </c>
      <c r="FT78" s="993">
        <v>0</v>
      </c>
      <c r="FU78" s="990" t="s">
        <v>993</v>
      </c>
      <c r="FV78" s="993">
        <v>0</v>
      </c>
      <c r="FW78" s="991">
        <v>0</v>
      </c>
      <c r="FX78" s="991">
        <v>285</v>
      </c>
      <c r="FY78" s="991">
        <v>0</v>
      </c>
      <c r="FZ78" s="991">
        <v>0</v>
      </c>
      <c r="GA78" s="991">
        <v>0</v>
      </c>
      <c r="GB78" s="991">
        <v>0</v>
      </c>
      <c r="GC78" s="991">
        <v>0</v>
      </c>
      <c r="GD78" s="991">
        <v>0</v>
      </c>
      <c r="GE78" s="991">
        <v>0</v>
      </c>
      <c r="GF78" s="991">
        <v>0</v>
      </c>
      <c r="GG78" s="991">
        <v>0</v>
      </c>
      <c r="GH78" s="991">
        <v>0</v>
      </c>
      <c r="GI78" s="991">
        <v>0</v>
      </c>
      <c r="GJ78" s="991">
        <v>0</v>
      </c>
      <c r="GK78" s="991">
        <v>0</v>
      </c>
      <c r="GL78" s="991">
        <v>0</v>
      </c>
      <c r="GM78" s="991">
        <v>0</v>
      </c>
      <c r="GN78" s="991">
        <v>0</v>
      </c>
      <c r="GO78" s="992" t="b">
        <v>0</v>
      </c>
      <c r="GP78" s="990" t="s">
        <v>993</v>
      </c>
      <c r="GQ78" s="990" t="s">
        <v>993</v>
      </c>
      <c r="GR78" s="990" t="s">
        <v>993</v>
      </c>
      <c r="GS78" s="990" t="s">
        <v>993</v>
      </c>
      <c r="GT78" s="992"/>
      <c r="GU78" s="986"/>
    </row>
    <row r="79" spans="1:203" hidden="1">
      <c r="A79" s="985"/>
      <c r="B79" s="1315" t="s">
        <v>555</v>
      </c>
      <c r="C79" s="1315"/>
      <c r="D79" s="990" t="s">
        <v>1077</v>
      </c>
      <c r="E79" s="990" t="s">
        <v>21</v>
      </c>
      <c r="F79" s="990" t="s">
        <v>437</v>
      </c>
      <c r="G79" s="990" t="s">
        <v>986</v>
      </c>
      <c r="H79" s="990" t="s">
        <v>1062</v>
      </c>
      <c r="I79" s="990" t="s">
        <v>1063</v>
      </c>
      <c r="J79" s="990" t="s">
        <v>1064</v>
      </c>
      <c r="K79" s="990" t="s">
        <v>1065</v>
      </c>
      <c r="L79" s="991">
        <v>7</v>
      </c>
      <c r="M79" s="990" t="s">
        <v>21</v>
      </c>
      <c r="N79" s="990" t="s">
        <v>1030</v>
      </c>
      <c r="O79" s="990" t="s">
        <v>531</v>
      </c>
      <c r="P79" s="990" t="s">
        <v>1054</v>
      </c>
      <c r="Q79" s="990" t="s">
        <v>296</v>
      </c>
      <c r="R79" s="1031" t="s">
        <v>293</v>
      </c>
      <c r="S79" s="992" t="b">
        <v>0</v>
      </c>
      <c r="T79" s="991">
        <v>0</v>
      </c>
      <c r="U79" s="992" t="b">
        <v>0</v>
      </c>
      <c r="V79" s="991">
        <v>0</v>
      </c>
      <c r="W79" s="992" t="b">
        <v>0</v>
      </c>
      <c r="X79" s="992" t="b">
        <v>1</v>
      </c>
      <c r="Y79" s="990" t="s">
        <v>293</v>
      </c>
      <c r="Z79" s="990" t="b">
        <f t="shared" si="4"/>
        <v>1</v>
      </c>
      <c r="AA79" s="990" t="s">
        <v>993</v>
      </c>
      <c r="AB79" s="992" t="b">
        <v>0</v>
      </c>
      <c r="AC79" s="990" t="s">
        <v>993</v>
      </c>
      <c r="AD79" s="990" t="s">
        <v>993</v>
      </c>
      <c r="AE79" s="990" t="s">
        <v>993</v>
      </c>
      <c r="AF79" s="1077">
        <f t="shared" si="5"/>
        <v>54</v>
      </c>
      <c r="AG79" s="1077">
        <f t="shared" si="5"/>
        <v>48</v>
      </c>
      <c r="AH79" s="1077">
        <f t="shared" si="5"/>
        <v>26</v>
      </c>
      <c r="AI79" s="1077">
        <f t="shared" si="5"/>
        <v>54</v>
      </c>
      <c r="AJ79" s="183">
        <f t="shared" si="12"/>
        <v>0</v>
      </c>
      <c r="AK79" s="991">
        <v>54</v>
      </c>
      <c r="AL79" s="991">
        <v>48</v>
      </c>
      <c r="AM79" s="991">
        <v>26</v>
      </c>
      <c r="AN79" s="991">
        <v>54</v>
      </c>
      <c r="AO79" s="991">
        <v>0</v>
      </c>
      <c r="AP79" s="991">
        <v>0</v>
      </c>
      <c r="AQ79" s="991">
        <v>0</v>
      </c>
      <c r="AR79" s="991">
        <v>0</v>
      </c>
      <c r="AS79" s="991">
        <v>0</v>
      </c>
      <c r="AT79" s="991">
        <v>0</v>
      </c>
      <c r="AU79" s="991">
        <v>0</v>
      </c>
      <c r="AV79" s="991">
        <v>0</v>
      </c>
      <c r="AW79" s="991">
        <v>0</v>
      </c>
      <c r="AX79" s="991">
        <v>0</v>
      </c>
      <c r="AY79" s="991">
        <v>0</v>
      </c>
      <c r="AZ79" s="991">
        <v>0</v>
      </c>
      <c r="BA79" s="991">
        <v>0</v>
      </c>
      <c r="BB79" s="991">
        <v>0</v>
      </c>
      <c r="BC79" s="991">
        <v>0</v>
      </c>
      <c r="BD79" s="991">
        <v>0</v>
      </c>
      <c r="BE79" s="992" t="b">
        <v>0</v>
      </c>
      <c r="BF79" s="992"/>
      <c r="BG79" s="990" t="s">
        <v>1059</v>
      </c>
      <c r="BH79" s="991">
        <v>54</v>
      </c>
      <c r="BI79" s="990" t="s">
        <v>993</v>
      </c>
      <c r="BJ79" s="991">
        <v>0</v>
      </c>
      <c r="BK79" s="990" t="s">
        <v>993</v>
      </c>
      <c r="BL79" s="991">
        <v>0</v>
      </c>
      <c r="BM79" s="991">
        <v>0</v>
      </c>
      <c r="BN79" s="991">
        <v>0</v>
      </c>
      <c r="BO79" s="990" t="s">
        <v>993</v>
      </c>
      <c r="BP79" s="990" t="s">
        <v>993</v>
      </c>
      <c r="BQ79" s="990" t="s">
        <v>993</v>
      </c>
      <c r="BR79" s="991">
        <v>0</v>
      </c>
      <c r="BS79" s="990" t="s">
        <v>993</v>
      </c>
      <c r="BT79" s="991">
        <v>0</v>
      </c>
      <c r="BU79" s="990" t="s">
        <v>993</v>
      </c>
      <c r="BV79" s="991">
        <v>0</v>
      </c>
      <c r="BW79" s="991">
        <v>0</v>
      </c>
      <c r="BX79" s="991">
        <v>0</v>
      </c>
      <c r="BY79" s="990" t="s">
        <v>993</v>
      </c>
      <c r="BZ79" s="991">
        <v>0</v>
      </c>
      <c r="CA79" s="990" t="s">
        <v>993</v>
      </c>
      <c r="CB79" s="991">
        <v>0</v>
      </c>
      <c r="CC79" s="990" t="s">
        <v>993</v>
      </c>
      <c r="CD79" s="991">
        <v>0</v>
      </c>
      <c r="CE79" s="991">
        <v>0</v>
      </c>
      <c r="CF79" s="991">
        <v>0</v>
      </c>
      <c r="CG79" s="990" t="s">
        <v>993</v>
      </c>
      <c r="CH79" s="991">
        <v>0</v>
      </c>
      <c r="CI79" s="990" t="s">
        <v>993</v>
      </c>
      <c r="CJ79" s="991">
        <v>0</v>
      </c>
      <c r="CK79" s="990" t="s">
        <v>993</v>
      </c>
      <c r="CL79" s="991">
        <v>0</v>
      </c>
      <c r="CM79" s="991">
        <v>0</v>
      </c>
      <c r="CN79" s="991">
        <v>0</v>
      </c>
      <c r="CO79" s="991">
        <v>25</v>
      </c>
      <c r="CP79" s="991">
        <v>2.1</v>
      </c>
      <c r="CQ79" s="991">
        <v>0</v>
      </c>
      <c r="CR79" s="991">
        <v>0</v>
      </c>
      <c r="CS79" s="991">
        <v>0</v>
      </c>
      <c r="CT79" s="991">
        <v>4.0999999999999996</v>
      </c>
      <c r="CU79" s="991">
        <v>0</v>
      </c>
      <c r="CV79" s="991">
        <v>0</v>
      </c>
      <c r="CW79" s="991">
        <v>0</v>
      </c>
      <c r="CX79" s="991">
        <v>0</v>
      </c>
      <c r="CY79" s="991">
        <v>0</v>
      </c>
      <c r="CZ79" s="991">
        <v>0</v>
      </c>
      <c r="DA79" s="991">
        <v>0</v>
      </c>
      <c r="DB79" s="991">
        <v>0</v>
      </c>
      <c r="DC79" s="991">
        <v>0</v>
      </c>
      <c r="DD79" s="991">
        <v>0</v>
      </c>
      <c r="DE79" s="991">
        <v>0</v>
      </c>
      <c r="DF79" s="991">
        <v>0</v>
      </c>
      <c r="DG79" s="991">
        <v>0</v>
      </c>
      <c r="DH79" s="991">
        <v>0</v>
      </c>
      <c r="DI79" s="991">
        <v>0</v>
      </c>
      <c r="DJ79" s="991">
        <v>0</v>
      </c>
      <c r="DK79" s="992" t="b">
        <v>0</v>
      </c>
      <c r="DL79" s="990" t="s">
        <v>270</v>
      </c>
      <c r="DM79" s="990" t="s">
        <v>993</v>
      </c>
      <c r="DN79" s="990" t="s">
        <v>993</v>
      </c>
      <c r="DO79" s="990" t="s">
        <v>993</v>
      </c>
      <c r="DP79" s="991">
        <v>795</v>
      </c>
      <c r="DQ79" s="991">
        <v>663</v>
      </c>
      <c r="DR79" s="991">
        <v>132</v>
      </c>
      <c r="DS79" s="991">
        <v>0</v>
      </c>
      <c r="DT79" s="991">
        <v>13853</v>
      </c>
      <c r="DU79" s="991">
        <v>807</v>
      </c>
      <c r="DV79" s="991">
        <v>795</v>
      </c>
      <c r="DW79" s="991">
        <v>429</v>
      </c>
      <c r="DX79" s="991">
        <v>318</v>
      </c>
      <c r="DY79" s="991">
        <v>11</v>
      </c>
      <c r="DZ79" s="991">
        <v>37</v>
      </c>
      <c r="EA79" s="991">
        <v>0</v>
      </c>
      <c r="EB79" s="991">
        <v>0</v>
      </c>
      <c r="EC79" s="991">
        <v>0</v>
      </c>
      <c r="ED79" s="991">
        <v>807</v>
      </c>
      <c r="EE79" s="991">
        <v>11</v>
      </c>
      <c r="EF79" s="991">
        <v>496</v>
      </c>
      <c r="EG79" s="991">
        <v>101</v>
      </c>
      <c r="EH79" s="991">
        <v>29</v>
      </c>
      <c r="EI79" s="991">
        <v>66</v>
      </c>
      <c r="EJ79" s="991">
        <v>0</v>
      </c>
      <c r="EK79" s="991">
        <v>69</v>
      </c>
      <c r="EL79" s="991">
        <v>35</v>
      </c>
      <c r="EM79" s="991">
        <v>0</v>
      </c>
      <c r="EN79" s="991">
        <v>796</v>
      </c>
      <c r="EO79" s="991">
        <v>662</v>
      </c>
      <c r="EP79" s="991">
        <v>0</v>
      </c>
      <c r="EQ79" s="991">
        <v>134</v>
      </c>
      <c r="ER79" s="991">
        <v>0</v>
      </c>
      <c r="ES79" s="991">
        <v>0</v>
      </c>
      <c r="ET79" s="992" t="b">
        <v>0</v>
      </c>
      <c r="EU79" s="992" t="b">
        <v>0</v>
      </c>
      <c r="EV79" s="992" t="b">
        <v>0</v>
      </c>
      <c r="EW79" s="993">
        <v>0</v>
      </c>
      <c r="EX79" s="993">
        <v>0</v>
      </c>
      <c r="EY79" s="993">
        <v>0</v>
      </c>
      <c r="EZ79" s="993">
        <v>0</v>
      </c>
      <c r="FA79" s="993">
        <v>0</v>
      </c>
      <c r="FB79" s="993">
        <v>0</v>
      </c>
      <c r="FC79" s="992" t="b">
        <v>0</v>
      </c>
      <c r="FD79" s="992" t="b">
        <v>0</v>
      </c>
      <c r="FE79" s="992" t="b">
        <v>0</v>
      </c>
      <c r="FF79" s="993">
        <v>0.25800000000000001</v>
      </c>
      <c r="FG79" s="993">
        <v>0.111</v>
      </c>
      <c r="FH79" s="993">
        <v>9.3000000000000013E-2</v>
      </c>
      <c r="FI79" s="993">
        <v>3.6000000000000004E-2</v>
      </c>
      <c r="FJ79" s="993">
        <v>1E-3</v>
      </c>
      <c r="FK79" s="993">
        <v>9.6999999999999989E-2</v>
      </c>
      <c r="FL79" s="992" t="b">
        <v>0</v>
      </c>
      <c r="FM79" s="992" t="b">
        <v>0</v>
      </c>
      <c r="FN79" s="992" t="b">
        <v>0</v>
      </c>
      <c r="FO79" s="993">
        <v>0</v>
      </c>
      <c r="FP79" s="993">
        <v>0</v>
      </c>
      <c r="FQ79" s="993">
        <v>0</v>
      </c>
      <c r="FR79" s="993">
        <v>0</v>
      </c>
      <c r="FS79" s="993">
        <v>0</v>
      </c>
      <c r="FT79" s="993">
        <v>0</v>
      </c>
      <c r="FU79" s="990" t="s">
        <v>993</v>
      </c>
      <c r="FV79" s="993">
        <v>0</v>
      </c>
      <c r="FW79" s="991">
        <v>0</v>
      </c>
      <c r="FX79" s="991">
        <v>796</v>
      </c>
      <c r="FY79" s="991">
        <v>0</v>
      </c>
      <c r="FZ79" s="991">
        <v>0</v>
      </c>
      <c r="GA79" s="991">
        <v>0</v>
      </c>
      <c r="GB79" s="991">
        <v>0</v>
      </c>
      <c r="GC79" s="991">
        <v>0</v>
      </c>
      <c r="GD79" s="991">
        <v>0</v>
      </c>
      <c r="GE79" s="991">
        <v>0</v>
      </c>
      <c r="GF79" s="991">
        <v>0</v>
      </c>
      <c r="GG79" s="991">
        <v>0</v>
      </c>
      <c r="GH79" s="991">
        <v>0</v>
      </c>
      <c r="GI79" s="991">
        <v>0</v>
      </c>
      <c r="GJ79" s="991">
        <v>0</v>
      </c>
      <c r="GK79" s="991">
        <v>0</v>
      </c>
      <c r="GL79" s="991">
        <v>0</v>
      </c>
      <c r="GM79" s="991">
        <v>0</v>
      </c>
      <c r="GN79" s="991">
        <v>0</v>
      </c>
      <c r="GO79" s="992" t="b">
        <v>0</v>
      </c>
      <c r="GP79" s="990" t="s">
        <v>993</v>
      </c>
      <c r="GQ79" s="990" t="s">
        <v>993</v>
      </c>
      <c r="GR79" s="990" t="s">
        <v>993</v>
      </c>
      <c r="GS79" s="990" t="s">
        <v>993</v>
      </c>
      <c r="GT79" s="992"/>
      <c r="GU79" s="986"/>
    </row>
    <row r="80" spans="1:203" hidden="1">
      <c r="A80" s="985"/>
      <c r="B80" s="1315" t="s">
        <v>662</v>
      </c>
      <c r="C80" s="1315"/>
      <c r="D80" s="990" t="s">
        <v>1082</v>
      </c>
      <c r="E80" s="990" t="s">
        <v>1083</v>
      </c>
      <c r="F80" s="990" t="s">
        <v>437</v>
      </c>
      <c r="G80" s="990" t="s">
        <v>986</v>
      </c>
      <c r="H80" s="990" t="s">
        <v>1062</v>
      </c>
      <c r="I80" s="990" t="s">
        <v>1063</v>
      </c>
      <c r="J80" s="990" t="s">
        <v>1064</v>
      </c>
      <c r="K80" s="990" t="s">
        <v>1065</v>
      </c>
      <c r="L80" s="991">
        <v>2</v>
      </c>
      <c r="M80" s="990" t="s">
        <v>1083</v>
      </c>
      <c r="N80" s="990" t="s">
        <v>1040</v>
      </c>
      <c r="O80" s="990" t="s">
        <v>665</v>
      </c>
      <c r="P80" s="990" t="s">
        <v>1084</v>
      </c>
      <c r="Q80" s="990" t="s">
        <v>296</v>
      </c>
      <c r="R80" s="1031" t="s">
        <v>296</v>
      </c>
      <c r="S80" s="992" t="b">
        <v>0</v>
      </c>
      <c r="T80" s="991">
        <v>0</v>
      </c>
      <c r="U80" s="992" t="b">
        <v>0</v>
      </c>
      <c r="V80" s="991">
        <v>0</v>
      </c>
      <c r="W80" s="992" t="b">
        <v>0</v>
      </c>
      <c r="X80" s="992" t="b">
        <v>1</v>
      </c>
      <c r="Y80" s="990" t="s">
        <v>296</v>
      </c>
      <c r="Z80" s="990" t="b">
        <f t="shared" si="4"/>
        <v>1</v>
      </c>
      <c r="AA80" s="990" t="s">
        <v>993</v>
      </c>
      <c r="AB80" s="992" t="b">
        <v>0</v>
      </c>
      <c r="AC80" s="990" t="s">
        <v>993</v>
      </c>
      <c r="AD80" s="990" t="s">
        <v>993</v>
      </c>
      <c r="AE80" s="990" t="s">
        <v>993</v>
      </c>
      <c r="AF80" s="1077">
        <f t="shared" si="5"/>
        <v>17</v>
      </c>
      <c r="AG80" s="1077">
        <f t="shared" si="5"/>
        <v>17</v>
      </c>
      <c r="AH80" s="1077">
        <f t="shared" si="5"/>
        <v>10</v>
      </c>
      <c r="AI80" s="1077">
        <f t="shared" si="5"/>
        <v>17</v>
      </c>
      <c r="AJ80" s="183">
        <f t="shared" si="12"/>
        <v>0</v>
      </c>
      <c r="AK80" s="991">
        <v>0</v>
      </c>
      <c r="AL80" s="991">
        <v>0</v>
      </c>
      <c r="AM80" s="991">
        <v>0</v>
      </c>
      <c r="AN80" s="991">
        <v>0</v>
      </c>
      <c r="AO80" s="991">
        <v>0</v>
      </c>
      <c r="AP80" s="991">
        <v>17</v>
      </c>
      <c r="AQ80" s="991">
        <v>17</v>
      </c>
      <c r="AR80" s="991">
        <v>10</v>
      </c>
      <c r="AS80" s="991">
        <v>17</v>
      </c>
      <c r="AT80" s="991">
        <v>17</v>
      </c>
      <c r="AU80" s="991">
        <v>17</v>
      </c>
      <c r="AV80" s="991">
        <v>10</v>
      </c>
      <c r="AW80" s="991">
        <v>0</v>
      </c>
      <c r="AX80" s="991">
        <v>0</v>
      </c>
      <c r="AY80" s="991">
        <v>0</v>
      </c>
      <c r="AZ80" s="991">
        <v>0</v>
      </c>
      <c r="BA80" s="991">
        <v>17</v>
      </c>
      <c r="BB80" s="991">
        <v>0</v>
      </c>
      <c r="BC80" s="991">
        <v>0</v>
      </c>
      <c r="BD80" s="991">
        <v>0</v>
      </c>
      <c r="BE80" s="992" t="b">
        <v>0</v>
      </c>
      <c r="BF80" s="992"/>
      <c r="BG80" s="990" t="s">
        <v>422</v>
      </c>
      <c r="BH80" s="991">
        <v>17</v>
      </c>
      <c r="BI80" s="990" t="s">
        <v>993</v>
      </c>
      <c r="BJ80" s="991">
        <v>0</v>
      </c>
      <c r="BK80" s="990" t="s">
        <v>993</v>
      </c>
      <c r="BL80" s="991">
        <v>0</v>
      </c>
      <c r="BM80" s="991">
        <v>0</v>
      </c>
      <c r="BN80" s="991">
        <v>0</v>
      </c>
      <c r="BO80" s="990" t="s">
        <v>993</v>
      </c>
      <c r="BP80" s="990" t="s">
        <v>993</v>
      </c>
      <c r="BQ80" s="990" t="s">
        <v>993</v>
      </c>
      <c r="BR80" s="991">
        <v>0</v>
      </c>
      <c r="BS80" s="990" t="s">
        <v>993</v>
      </c>
      <c r="BT80" s="991">
        <v>0</v>
      </c>
      <c r="BU80" s="990" t="s">
        <v>993</v>
      </c>
      <c r="BV80" s="991">
        <v>0</v>
      </c>
      <c r="BW80" s="991">
        <v>0</v>
      </c>
      <c r="BX80" s="991">
        <v>0</v>
      </c>
      <c r="BY80" s="990" t="s">
        <v>993</v>
      </c>
      <c r="BZ80" s="991">
        <v>0</v>
      </c>
      <c r="CA80" s="990" t="s">
        <v>993</v>
      </c>
      <c r="CB80" s="991">
        <v>0</v>
      </c>
      <c r="CC80" s="990" t="s">
        <v>993</v>
      </c>
      <c r="CD80" s="991">
        <v>0</v>
      </c>
      <c r="CE80" s="991">
        <v>0</v>
      </c>
      <c r="CF80" s="991">
        <v>0</v>
      </c>
      <c r="CG80" s="990" t="s">
        <v>993</v>
      </c>
      <c r="CH80" s="991">
        <v>0</v>
      </c>
      <c r="CI80" s="990" t="s">
        <v>993</v>
      </c>
      <c r="CJ80" s="991">
        <v>0</v>
      </c>
      <c r="CK80" s="990" t="s">
        <v>993</v>
      </c>
      <c r="CL80" s="991">
        <v>0</v>
      </c>
      <c r="CM80" s="991">
        <v>0</v>
      </c>
      <c r="CN80" s="991">
        <v>0</v>
      </c>
      <c r="CO80" s="991">
        <v>8</v>
      </c>
      <c r="CP80" s="991">
        <v>0</v>
      </c>
      <c r="CQ80" s="991">
        <v>1</v>
      </c>
      <c r="CR80" s="991">
        <v>0</v>
      </c>
      <c r="CS80" s="991">
        <v>0</v>
      </c>
      <c r="CT80" s="991">
        <v>0</v>
      </c>
      <c r="CU80" s="991">
        <v>0</v>
      </c>
      <c r="CV80" s="991">
        <v>0</v>
      </c>
      <c r="CW80" s="991">
        <v>0</v>
      </c>
      <c r="CX80" s="991">
        <v>0</v>
      </c>
      <c r="CY80" s="991">
        <v>0</v>
      </c>
      <c r="CZ80" s="991">
        <v>0</v>
      </c>
      <c r="DA80" s="991">
        <v>0</v>
      </c>
      <c r="DB80" s="991">
        <v>0</v>
      </c>
      <c r="DC80" s="991">
        <v>0</v>
      </c>
      <c r="DD80" s="991">
        <v>0</v>
      </c>
      <c r="DE80" s="991">
        <v>0</v>
      </c>
      <c r="DF80" s="991">
        <v>0</v>
      </c>
      <c r="DG80" s="991">
        <v>0</v>
      </c>
      <c r="DH80" s="991">
        <v>0</v>
      </c>
      <c r="DI80" s="991">
        <v>0</v>
      </c>
      <c r="DJ80" s="991">
        <v>0</v>
      </c>
      <c r="DK80" s="992" t="b">
        <v>0</v>
      </c>
      <c r="DL80" s="990" t="s">
        <v>270</v>
      </c>
      <c r="DM80" s="990" t="s">
        <v>993</v>
      </c>
      <c r="DN80" s="990" t="s">
        <v>993</v>
      </c>
      <c r="DO80" s="990" t="s">
        <v>993</v>
      </c>
      <c r="DP80" s="991">
        <v>58</v>
      </c>
      <c r="DQ80" s="991">
        <v>58</v>
      </c>
      <c r="DR80" s="991">
        <v>0</v>
      </c>
      <c r="DS80" s="991">
        <v>0</v>
      </c>
      <c r="DT80" s="991">
        <v>4962</v>
      </c>
      <c r="DU80" s="991">
        <v>52</v>
      </c>
      <c r="DV80" s="991">
        <v>58</v>
      </c>
      <c r="DW80" s="991">
        <v>15</v>
      </c>
      <c r="DX80" s="991">
        <v>43</v>
      </c>
      <c r="DY80" s="991">
        <v>0</v>
      </c>
      <c r="DZ80" s="991">
        <v>0</v>
      </c>
      <c r="EA80" s="991">
        <v>0</v>
      </c>
      <c r="EB80" s="991">
        <v>0</v>
      </c>
      <c r="EC80" s="991">
        <v>0</v>
      </c>
      <c r="ED80" s="991">
        <v>52</v>
      </c>
      <c r="EE80" s="991">
        <v>3</v>
      </c>
      <c r="EF80" s="991">
        <v>13</v>
      </c>
      <c r="EG80" s="991">
        <v>9</v>
      </c>
      <c r="EH80" s="991">
        <v>1</v>
      </c>
      <c r="EI80" s="991">
        <v>1</v>
      </c>
      <c r="EJ80" s="991">
        <v>0</v>
      </c>
      <c r="EK80" s="991">
        <v>13</v>
      </c>
      <c r="EL80" s="991">
        <v>12</v>
      </c>
      <c r="EM80" s="991">
        <v>0</v>
      </c>
      <c r="EN80" s="991">
        <v>49</v>
      </c>
      <c r="EO80" s="991">
        <v>12</v>
      </c>
      <c r="EP80" s="991">
        <v>0</v>
      </c>
      <c r="EQ80" s="991">
        <v>0</v>
      </c>
      <c r="ER80" s="991">
        <v>37</v>
      </c>
      <c r="ES80" s="991">
        <v>0</v>
      </c>
      <c r="ET80" s="992" t="b">
        <v>0</v>
      </c>
      <c r="EU80" s="992" t="b">
        <v>0</v>
      </c>
      <c r="EV80" s="992" t="b">
        <v>0</v>
      </c>
      <c r="EW80" s="993">
        <v>0</v>
      </c>
      <c r="EX80" s="993">
        <v>0</v>
      </c>
      <c r="EY80" s="993">
        <v>0</v>
      </c>
      <c r="EZ80" s="993">
        <v>0</v>
      </c>
      <c r="FA80" s="993">
        <v>0</v>
      </c>
      <c r="FB80" s="993">
        <v>0</v>
      </c>
      <c r="FC80" s="992" t="b">
        <v>0</v>
      </c>
      <c r="FD80" s="992" t="b">
        <v>0</v>
      </c>
      <c r="FE80" s="992" t="b">
        <v>0</v>
      </c>
      <c r="FF80" s="993">
        <v>0</v>
      </c>
      <c r="FG80" s="993">
        <v>0</v>
      </c>
      <c r="FH80" s="993">
        <v>0</v>
      </c>
      <c r="FI80" s="993">
        <v>0</v>
      </c>
      <c r="FJ80" s="993">
        <v>0</v>
      </c>
      <c r="FK80" s="993">
        <v>0</v>
      </c>
      <c r="FL80" s="992" t="b">
        <v>0</v>
      </c>
      <c r="FM80" s="992" t="b">
        <v>0</v>
      </c>
      <c r="FN80" s="992" t="b">
        <v>0</v>
      </c>
      <c r="FO80" s="993">
        <v>0</v>
      </c>
      <c r="FP80" s="993">
        <v>0</v>
      </c>
      <c r="FQ80" s="993">
        <v>0</v>
      </c>
      <c r="FR80" s="993">
        <v>0</v>
      </c>
      <c r="FS80" s="993">
        <v>0</v>
      </c>
      <c r="FT80" s="993">
        <v>0</v>
      </c>
      <c r="FU80" s="990" t="s">
        <v>993</v>
      </c>
      <c r="FV80" s="993">
        <v>0</v>
      </c>
      <c r="FW80" s="991">
        <v>0</v>
      </c>
      <c r="FX80" s="991">
        <v>49</v>
      </c>
      <c r="FY80" s="991">
        <v>0</v>
      </c>
      <c r="FZ80" s="991">
        <v>0</v>
      </c>
      <c r="GA80" s="991">
        <v>0</v>
      </c>
      <c r="GB80" s="991">
        <v>0</v>
      </c>
      <c r="GC80" s="991">
        <v>0</v>
      </c>
      <c r="GD80" s="991">
        <v>0</v>
      </c>
      <c r="GE80" s="991">
        <v>0</v>
      </c>
      <c r="GF80" s="991">
        <v>0</v>
      </c>
      <c r="GG80" s="991">
        <v>0</v>
      </c>
      <c r="GH80" s="991">
        <v>0</v>
      </c>
      <c r="GI80" s="991">
        <v>0</v>
      </c>
      <c r="GJ80" s="991">
        <v>0</v>
      </c>
      <c r="GK80" s="991">
        <v>0</v>
      </c>
      <c r="GL80" s="991">
        <v>0</v>
      </c>
      <c r="GM80" s="991">
        <v>0</v>
      </c>
      <c r="GN80" s="991">
        <v>0</v>
      </c>
      <c r="GO80" s="992" t="b">
        <v>0</v>
      </c>
      <c r="GP80" s="990" t="s">
        <v>993</v>
      </c>
      <c r="GQ80" s="990" t="s">
        <v>993</v>
      </c>
      <c r="GR80" s="990" t="s">
        <v>993</v>
      </c>
      <c r="GS80" s="990" t="s">
        <v>993</v>
      </c>
      <c r="GT80" s="992"/>
      <c r="GU80" s="986"/>
    </row>
    <row r="81" spans="1:203" hidden="1">
      <c r="A81" s="985"/>
      <c r="B81" s="1315" t="s">
        <v>662</v>
      </c>
      <c r="C81" s="1315"/>
      <c r="D81" s="990" t="s">
        <v>1082</v>
      </c>
      <c r="E81" s="990" t="s">
        <v>1083</v>
      </c>
      <c r="F81" s="990" t="s">
        <v>437</v>
      </c>
      <c r="G81" s="990" t="s">
        <v>986</v>
      </c>
      <c r="H81" s="990" t="s">
        <v>1062</v>
      </c>
      <c r="I81" s="990" t="s">
        <v>1063</v>
      </c>
      <c r="J81" s="990" t="s">
        <v>1064</v>
      </c>
      <c r="K81" s="990" t="s">
        <v>1065</v>
      </c>
      <c r="L81" s="991">
        <v>1</v>
      </c>
      <c r="M81" s="990" t="s">
        <v>1083</v>
      </c>
      <c r="N81" s="990" t="s">
        <v>991</v>
      </c>
      <c r="O81" s="990" t="s">
        <v>664</v>
      </c>
      <c r="P81" s="990" t="s">
        <v>1084</v>
      </c>
      <c r="Q81" s="990" t="s">
        <v>296</v>
      </c>
      <c r="R81" s="1031" t="s">
        <v>296</v>
      </c>
      <c r="S81" s="992" t="b">
        <v>0</v>
      </c>
      <c r="T81" s="991">
        <v>0</v>
      </c>
      <c r="U81" s="992" t="b">
        <v>0</v>
      </c>
      <c r="V81" s="991">
        <v>0</v>
      </c>
      <c r="W81" s="992" t="b">
        <v>0</v>
      </c>
      <c r="X81" s="992" t="b">
        <v>1</v>
      </c>
      <c r="Y81" s="990" t="s">
        <v>296</v>
      </c>
      <c r="Z81" s="990" t="b">
        <f t="shared" ref="Z81:Z144" si="13">R323=Y323</f>
        <v>1</v>
      </c>
      <c r="AA81" s="990" t="s">
        <v>993</v>
      </c>
      <c r="AB81" s="992" t="b">
        <v>0</v>
      </c>
      <c r="AC81" s="990" t="s">
        <v>993</v>
      </c>
      <c r="AD81" s="990" t="s">
        <v>993</v>
      </c>
      <c r="AE81" s="990" t="s">
        <v>993</v>
      </c>
      <c r="AF81" s="1077">
        <f t="shared" si="5"/>
        <v>13</v>
      </c>
      <c r="AG81" s="1077">
        <f t="shared" si="5"/>
        <v>13</v>
      </c>
      <c r="AH81" s="1077">
        <f t="shared" si="5"/>
        <v>9</v>
      </c>
      <c r="AI81" s="1077">
        <f t="shared" si="5"/>
        <v>13</v>
      </c>
      <c r="AJ81" s="183">
        <f t="shared" si="12"/>
        <v>0</v>
      </c>
      <c r="AK81" s="991">
        <v>0</v>
      </c>
      <c r="AL81" s="991">
        <v>0</v>
      </c>
      <c r="AM81" s="991">
        <v>0</v>
      </c>
      <c r="AN81" s="991">
        <v>0</v>
      </c>
      <c r="AO81" s="991">
        <v>0</v>
      </c>
      <c r="AP81" s="991">
        <v>13</v>
      </c>
      <c r="AQ81" s="991">
        <v>13</v>
      </c>
      <c r="AR81" s="991">
        <v>9</v>
      </c>
      <c r="AS81" s="991">
        <v>13</v>
      </c>
      <c r="AT81" s="991">
        <v>13</v>
      </c>
      <c r="AU81" s="991">
        <v>13</v>
      </c>
      <c r="AV81" s="991">
        <v>9</v>
      </c>
      <c r="AW81" s="991">
        <v>0</v>
      </c>
      <c r="AX81" s="991">
        <v>0</v>
      </c>
      <c r="AY81" s="991">
        <v>0</v>
      </c>
      <c r="AZ81" s="991">
        <v>0</v>
      </c>
      <c r="BA81" s="991">
        <v>13</v>
      </c>
      <c r="BB81" s="991">
        <v>0</v>
      </c>
      <c r="BC81" s="991">
        <v>0</v>
      </c>
      <c r="BD81" s="991">
        <v>0</v>
      </c>
      <c r="BE81" s="992" t="b">
        <v>0</v>
      </c>
      <c r="BF81" s="992"/>
      <c r="BG81" s="990" t="s">
        <v>422</v>
      </c>
      <c r="BH81" s="991">
        <v>13</v>
      </c>
      <c r="BI81" s="990" t="s">
        <v>993</v>
      </c>
      <c r="BJ81" s="991">
        <v>0</v>
      </c>
      <c r="BK81" s="990" t="s">
        <v>993</v>
      </c>
      <c r="BL81" s="991">
        <v>0</v>
      </c>
      <c r="BM81" s="991">
        <v>0</v>
      </c>
      <c r="BN81" s="991">
        <v>0</v>
      </c>
      <c r="BO81" s="990" t="s">
        <v>993</v>
      </c>
      <c r="BP81" s="990" t="s">
        <v>993</v>
      </c>
      <c r="BQ81" s="990" t="s">
        <v>993</v>
      </c>
      <c r="BR81" s="991">
        <v>0</v>
      </c>
      <c r="BS81" s="990" t="s">
        <v>993</v>
      </c>
      <c r="BT81" s="991">
        <v>0</v>
      </c>
      <c r="BU81" s="990" t="s">
        <v>993</v>
      </c>
      <c r="BV81" s="991">
        <v>0</v>
      </c>
      <c r="BW81" s="991">
        <v>0</v>
      </c>
      <c r="BX81" s="991">
        <v>0</v>
      </c>
      <c r="BY81" s="990" t="s">
        <v>993</v>
      </c>
      <c r="BZ81" s="991">
        <v>0</v>
      </c>
      <c r="CA81" s="990" t="s">
        <v>993</v>
      </c>
      <c r="CB81" s="991">
        <v>0</v>
      </c>
      <c r="CC81" s="990" t="s">
        <v>993</v>
      </c>
      <c r="CD81" s="991">
        <v>0</v>
      </c>
      <c r="CE81" s="991">
        <v>0</v>
      </c>
      <c r="CF81" s="991">
        <v>0</v>
      </c>
      <c r="CG81" s="990" t="s">
        <v>993</v>
      </c>
      <c r="CH81" s="991">
        <v>0</v>
      </c>
      <c r="CI81" s="990" t="s">
        <v>993</v>
      </c>
      <c r="CJ81" s="991">
        <v>0</v>
      </c>
      <c r="CK81" s="990" t="s">
        <v>993</v>
      </c>
      <c r="CL81" s="991">
        <v>0</v>
      </c>
      <c r="CM81" s="991">
        <v>0</v>
      </c>
      <c r="CN81" s="991">
        <v>0</v>
      </c>
      <c r="CO81" s="991">
        <v>8</v>
      </c>
      <c r="CP81" s="991">
        <v>0</v>
      </c>
      <c r="CQ81" s="991">
        <v>1</v>
      </c>
      <c r="CR81" s="991">
        <v>0</v>
      </c>
      <c r="CS81" s="991">
        <v>0</v>
      </c>
      <c r="CT81" s="991">
        <v>0</v>
      </c>
      <c r="CU81" s="991">
        <v>0</v>
      </c>
      <c r="CV81" s="991">
        <v>0</v>
      </c>
      <c r="CW81" s="991">
        <v>0</v>
      </c>
      <c r="CX81" s="991">
        <v>0</v>
      </c>
      <c r="CY81" s="991">
        <v>0</v>
      </c>
      <c r="CZ81" s="991">
        <v>0</v>
      </c>
      <c r="DA81" s="991">
        <v>0</v>
      </c>
      <c r="DB81" s="991">
        <v>0</v>
      </c>
      <c r="DC81" s="991">
        <v>0</v>
      </c>
      <c r="DD81" s="991">
        <v>0</v>
      </c>
      <c r="DE81" s="991">
        <v>0</v>
      </c>
      <c r="DF81" s="991">
        <v>0</v>
      </c>
      <c r="DG81" s="991">
        <v>0</v>
      </c>
      <c r="DH81" s="991">
        <v>0</v>
      </c>
      <c r="DI81" s="991">
        <v>0</v>
      </c>
      <c r="DJ81" s="991">
        <v>0</v>
      </c>
      <c r="DK81" s="992" t="b">
        <v>0</v>
      </c>
      <c r="DL81" s="990" t="s">
        <v>270</v>
      </c>
      <c r="DM81" s="990" t="s">
        <v>993</v>
      </c>
      <c r="DN81" s="990" t="s">
        <v>993</v>
      </c>
      <c r="DO81" s="990" t="s">
        <v>993</v>
      </c>
      <c r="DP81" s="991">
        <v>23</v>
      </c>
      <c r="DQ81" s="991">
        <v>23</v>
      </c>
      <c r="DR81" s="991">
        <v>0</v>
      </c>
      <c r="DS81" s="991">
        <v>0</v>
      </c>
      <c r="DT81" s="991">
        <v>4431</v>
      </c>
      <c r="DU81" s="991">
        <v>27</v>
      </c>
      <c r="DV81" s="991">
        <v>23</v>
      </c>
      <c r="DW81" s="991">
        <v>11</v>
      </c>
      <c r="DX81" s="991">
        <v>12</v>
      </c>
      <c r="DY81" s="991">
        <v>0</v>
      </c>
      <c r="DZ81" s="991">
        <v>0</v>
      </c>
      <c r="EA81" s="991">
        <v>0</v>
      </c>
      <c r="EB81" s="991">
        <v>0</v>
      </c>
      <c r="EC81" s="991">
        <v>0</v>
      </c>
      <c r="ED81" s="991">
        <v>27</v>
      </c>
      <c r="EE81" s="991">
        <v>2</v>
      </c>
      <c r="EF81" s="991">
        <v>3</v>
      </c>
      <c r="EG81" s="991">
        <v>7</v>
      </c>
      <c r="EH81" s="991">
        <v>0</v>
      </c>
      <c r="EI81" s="991">
        <v>2</v>
      </c>
      <c r="EJ81" s="991">
        <v>0</v>
      </c>
      <c r="EK81" s="991">
        <v>2</v>
      </c>
      <c r="EL81" s="991">
        <v>11</v>
      </c>
      <c r="EM81" s="991">
        <v>0</v>
      </c>
      <c r="EN81" s="991">
        <v>25</v>
      </c>
      <c r="EO81" s="991">
        <v>11</v>
      </c>
      <c r="EP81" s="991">
        <v>0</v>
      </c>
      <c r="EQ81" s="991">
        <v>0</v>
      </c>
      <c r="ER81" s="991">
        <v>14</v>
      </c>
      <c r="ES81" s="991">
        <v>0</v>
      </c>
      <c r="ET81" s="992" t="b">
        <v>0</v>
      </c>
      <c r="EU81" s="992" t="b">
        <v>0</v>
      </c>
      <c r="EV81" s="992" t="b">
        <v>0</v>
      </c>
      <c r="EW81" s="993">
        <v>0</v>
      </c>
      <c r="EX81" s="993">
        <v>0</v>
      </c>
      <c r="EY81" s="993">
        <v>0</v>
      </c>
      <c r="EZ81" s="993">
        <v>0</v>
      </c>
      <c r="FA81" s="993">
        <v>0</v>
      </c>
      <c r="FB81" s="993">
        <v>0</v>
      </c>
      <c r="FC81" s="992" t="b">
        <v>0</v>
      </c>
      <c r="FD81" s="992" t="b">
        <v>0</v>
      </c>
      <c r="FE81" s="992" t="b">
        <v>0</v>
      </c>
      <c r="FF81" s="993">
        <v>0</v>
      </c>
      <c r="FG81" s="993">
        <v>0</v>
      </c>
      <c r="FH81" s="993">
        <v>0</v>
      </c>
      <c r="FI81" s="993">
        <v>0</v>
      </c>
      <c r="FJ81" s="993">
        <v>0</v>
      </c>
      <c r="FK81" s="993">
        <v>0</v>
      </c>
      <c r="FL81" s="992" t="b">
        <v>0</v>
      </c>
      <c r="FM81" s="992" t="b">
        <v>0</v>
      </c>
      <c r="FN81" s="992" t="b">
        <v>0</v>
      </c>
      <c r="FO81" s="993">
        <v>0</v>
      </c>
      <c r="FP81" s="993">
        <v>0</v>
      </c>
      <c r="FQ81" s="993">
        <v>0</v>
      </c>
      <c r="FR81" s="993">
        <v>0</v>
      </c>
      <c r="FS81" s="993">
        <v>0</v>
      </c>
      <c r="FT81" s="993">
        <v>0</v>
      </c>
      <c r="FU81" s="990" t="s">
        <v>993</v>
      </c>
      <c r="FV81" s="993">
        <v>0</v>
      </c>
      <c r="FW81" s="991">
        <v>0</v>
      </c>
      <c r="FX81" s="991">
        <v>25</v>
      </c>
      <c r="FY81" s="991">
        <v>0</v>
      </c>
      <c r="FZ81" s="991">
        <v>0</v>
      </c>
      <c r="GA81" s="991">
        <v>0</v>
      </c>
      <c r="GB81" s="991">
        <v>0</v>
      </c>
      <c r="GC81" s="991">
        <v>0</v>
      </c>
      <c r="GD81" s="991">
        <v>0</v>
      </c>
      <c r="GE81" s="991">
        <v>0</v>
      </c>
      <c r="GF81" s="991">
        <v>0</v>
      </c>
      <c r="GG81" s="991">
        <v>0</v>
      </c>
      <c r="GH81" s="991">
        <v>0</v>
      </c>
      <c r="GI81" s="991">
        <v>0</v>
      </c>
      <c r="GJ81" s="991">
        <v>0</v>
      </c>
      <c r="GK81" s="991">
        <v>0</v>
      </c>
      <c r="GL81" s="991">
        <v>0</v>
      </c>
      <c r="GM81" s="991">
        <v>0</v>
      </c>
      <c r="GN81" s="991">
        <v>0</v>
      </c>
      <c r="GO81" s="992" t="b">
        <v>0</v>
      </c>
      <c r="GP81" s="990" t="s">
        <v>993</v>
      </c>
      <c r="GQ81" s="990" t="s">
        <v>993</v>
      </c>
      <c r="GR81" s="990" t="s">
        <v>993</v>
      </c>
      <c r="GS81" s="990" t="s">
        <v>993</v>
      </c>
      <c r="GT81" s="992"/>
      <c r="GU81" s="986"/>
    </row>
    <row r="82" spans="1:203" hidden="1">
      <c r="A82" s="985"/>
      <c r="B82" s="1315" t="s">
        <v>666</v>
      </c>
      <c r="C82" s="1315"/>
      <c r="D82" s="990" t="s">
        <v>1085</v>
      </c>
      <c r="E82" s="990" t="s">
        <v>1086</v>
      </c>
      <c r="F82" s="990" t="s">
        <v>437</v>
      </c>
      <c r="G82" s="990" t="s">
        <v>986</v>
      </c>
      <c r="H82" s="990" t="s">
        <v>1062</v>
      </c>
      <c r="I82" s="990" t="s">
        <v>1063</v>
      </c>
      <c r="J82" s="990" t="s">
        <v>1064</v>
      </c>
      <c r="K82" s="990" t="s">
        <v>1065</v>
      </c>
      <c r="L82" s="991">
        <v>5</v>
      </c>
      <c r="M82" s="990" t="s">
        <v>1086</v>
      </c>
      <c r="N82" s="990" t="s">
        <v>1094</v>
      </c>
      <c r="O82" s="990" t="s">
        <v>673</v>
      </c>
      <c r="P82" s="990" t="s">
        <v>1091</v>
      </c>
      <c r="Q82" s="990" t="s">
        <v>293</v>
      </c>
      <c r="R82" s="1031" t="s">
        <v>296</v>
      </c>
      <c r="S82" s="992" t="b">
        <v>0</v>
      </c>
      <c r="T82" s="991">
        <v>0</v>
      </c>
      <c r="U82" s="992" t="b">
        <v>0</v>
      </c>
      <c r="V82" s="991">
        <v>0</v>
      </c>
      <c r="W82" s="992" t="b">
        <v>0</v>
      </c>
      <c r="X82" s="992" t="b">
        <v>1</v>
      </c>
      <c r="Y82" s="990" t="s">
        <v>296</v>
      </c>
      <c r="Z82" s="990" t="b">
        <f t="shared" si="13"/>
        <v>1</v>
      </c>
      <c r="AA82" s="990" t="s">
        <v>993</v>
      </c>
      <c r="AB82" s="992" t="b">
        <v>0</v>
      </c>
      <c r="AC82" s="990" t="s">
        <v>993</v>
      </c>
      <c r="AD82" s="990" t="s">
        <v>993</v>
      </c>
      <c r="AE82" s="990" t="s">
        <v>993</v>
      </c>
      <c r="AF82" s="1077">
        <f t="shared" si="5"/>
        <v>50</v>
      </c>
      <c r="AG82" s="1077">
        <f t="shared" si="5"/>
        <v>50</v>
      </c>
      <c r="AH82" s="1077">
        <f t="shared" si="5"/>
        <v>44</v>
      </c>
      <c r="AI82" s="1077">
        <f t="shared" si="5"/>
        <v>50</v>
      </c>
      <c r="AJ82" s="183">
        <f t="shared" si="12"/>
        <v>0</v>
      </c>
      <c r="AK82" s="991">
        <v>50</v>
      </c>
      <c r="AL82" s="991">
        <v>50</v>
      </c>
      <c r="AM82" s="991">
        <v>44</v>
      </c>
      <c r="AN82" s="991">
        <v>50</v>
      </c>
      <c r="AO82" s="991">
        <v>0</v>
      </c>
      <c r="AP82" s="991">
        <v>0</v>
      </c>
      <c r="AQ82" s="991">
        <v>0</v>
      </c>
      <c r="AR82" s="991">
        <v>0</v>
      </c>
      <c r="AS82" s="991">
        <v>0</v>
      </c>
      <c r="AT82" s="991">
        <v>0</v>
      </c>
      <c r="AU82" s="991">
        <v>0</v>
      </c>
      <c r="AV82" s="991">
        <v>0</v>
      </c>
      <c r="AW82" s="991">
        <v>0</v>
      </c>
      <c r="AX82" s="991">
        <v>0</v>
      </c>
      <c r="AY82" s="991">
        <v>0</v>
      </c>
      <c r="AZ82" s="991">
        <v>0</v>
      </c>
      <c r="BA82" s="991">
        <v>0</v>
      </c>
      <c r="BB82" s="991">
        <v>0</v>
      </c>
      <c r="BC82" s="991">
        <v>0</v>
      </c>
      <c r="BD82" s="991">
        <v>0</v>
      </c>
      <c r="BE82" s="992" t="b">
        <v>1</v>
      </c>
      <c r="BF82" s="992"/>
      <c r="BG82" s="990" t="s">
        <v>444</v>
      </c>
      <c r="BH82" s="991">
        <v>50</v>
      </c>
      <c r="BI82" s="990" t="s">
        <v>993</v>
      </c>
      <c r="BJ82" s="991">
        <v>0</v>
      </c>
      <c r="BK82" s="990" t="s">
        <v>993</v>
      </c>
      <c r="BL82" s="991">
        <v>0</v>
      </c>
      <c r="BM82" s="991">
        <v>0</v>
      </c>
      <c r="BN82" s="991">
        <v>0</v>
      </c>
      <c r="BO82" s="990" t="s">
        <v>993</v>
      </c>
      <c r="BP82" s="990" t="s">
        <v>993</v>
      </c>
      <c r="BQ82" s="990" t="s">
        <v>993</v>
      </c>
      <c r="BR82" s="991">
        <v>0</v>
      </c>
      <c r="BS82" s="990" t="s">
        <v>993</v>
      </c>
      <c r="BT82" s="991">
        <v>0</v>
      </c>
      <c r="BU82" s="990" t="s">
        <v>993</v>
      </c>
      <c r="BV82" s="991">
        <v>0</v>
      </c>
      <c r="BW82" s="991">
        <v>0</v>
      </c>
      <c r="BX82" s="991">
        <v>0</v>
      </c>
      <c r="BY82" s="990" t="s">
        <v>993</v>
      </c>
      <c r="BZ82" s="991">
        <v>0</v>
      </c>
      <c r="CA82" s="990" t="s">
        <v>993</v>
      </c>
      <c r="CB82" s="991">
        <v>0</v>
      </c>
      <c r="CC82" s="990" t="s">
        <v>993</v>
      </c>
      <c r="CD82" s="991">
        <v>0</v>
      </c>
      <c r="CE82" s="991">
        <v>0</v>
      </c>
      <c r="CF82" s="991">
        <v>0</v>
      </c>
      <c r="CG82" s="990" t="s">
        <v>993</v>
      </c>
      <c r="CH82" s="991">
        <v>0</v>
      </c>
      <c r="CI82" s="990" t="s">
        <v>993</v>
      </c>
      <c r="CJ82" s="991">
        <v>0</v>
      </c>
      <c r="CK82" s="990" t="s">
        <v>993</v>
      </c>
      <c r="CL82" s="991">
        <v>0</v>
      </c>
      <c r="CM82" s="991">
        <v>0</v>
      </c>
      <c r="CN82" s="991">
        <v>0</v>
      </c>
      <c r="CO82" s="991">
        <v>28</v>
      </c>
      <c r="CP82" s="991">
        <v>0.9</v>
      </c>
      <c r="CQ82" s="991">
        <v>0</v>
      </c>
      <c r="CR82" s="991">
        <v>0</v>
      </c>
      <c r="CS82" s="991">
        <v>5</v>
      </c>
      <c r="CT82" s="991">
        <v>0</v>
      </c>
      <c r="CU82" s="991">
        <v>0</v>
      </c>
      <c r="CV82" s="991">
        <v>0</v>
      </c>
      <c r="CW82" s="991">
        <v>0</v>
      </c>
      <c r="CX82" s="991">
        <v>0</v>
      </c>
      <c r="CY82" s="991">
        <v>0</v>
      </c>
      <c r="CZ82" s="991">
        <v>0</v>
      </c>
      <c r="DA82" s="991">
        <v>0</v>
      </c>
      <c r="DB82" s="991">
        <v>0</v>
      </c>
      <c r="DC82" s="991">
        <v>0</v>
      </c>
      <c r="DD82" s="991">
        <v>0</v>
      </c>
      <c r="DE82" s="991">
        <v>0</v>
      </c>
      <c r="DF82" s="991">
        <v>0</v>
      </c>
      <c r="DG82" s="991">
        <v>0</v>
      </c>
      <c r="DH82" s="991">
        <v>0</v>
      </c>
      <c r="DI82" s="991">
        <v>0</v>
      </c>
      <c r="DJ82" s="991">
        <v>0</v>
      </c>
      <c r="DK82" s="992" t="b">
        <v>0</v>
      </c>
      <c r="DL82" s="990" t="s">
        <v>427</v>
      </c>
      <c r="DM82" s="990" t="s">
        <v>993</v>
      </c>
      <c r="DN82" s="990" t="s">
        <v>993</v>
      </c>
      <c r="DO82" s="990" t="s">
        <v>993</v>
      </c>
      <c r="DP82" s="991">
        <v>131</v>
      </c>
      <c r="DQ82" s="991">
        <v>121</v>
      </c>
      <c r="DR82" s="991">
        <v>10</v>
      </c>
      <c r="DS82" s="991">
        <v>0</v>
      </c>
      <c r="DT82" s="991">
        <v>17035</v>
      </c>
      <c r="DU82" s="991">
        <v>130</v>
      </c>
      <c r="DV82" s="991">
        <v>131</v>
      </c>
      <c r="DW82" s="991">
        <v>4</v>
      </c>
      <c r="DX82" s="991">
        <v>123</v>
      </c>
      <c r="DY82" s="991">
        <v>3</v>
      </c>
      <c r="DZ82" s="991">
        <v>1</v>
      </c>
      <c r="EA82" s="991">
        <v>0</v>
      </c>
      <c r="EB82" s="991">
        <v>0</v>
      </c>
      <c r="EC82" s="991">
        <v>0</v>
      </c>
      <c r="ED82" s="991">
        <v>130</v>
      </c>
      <c r="EE82" s="991">
        <v>1</v>
      </c>
      <c r="EF82" s="991">
        <v>126</v>
      </c>
      <c r="EG82" s="991">
        <v>3</v>
      </c>
      <c r="EH82" s="991">
        <v>0</v>
      </c>
      <c r="EI82" s="991">
        <v>0</v>
      </c>
      <c r="EJ82" s="991">
        <v>0</v>
      </c>
      <c r="EK82" s="991">
        <v>0</v>
      </c>
      <c r="EL82" s="991">
        <v>0</v>
      </c>
      <c r="EM82" s="991">
        <v>0</v>
      </c>
      <c r="EN82" s="991">
        <v>129</v>
      </c>
      <c r="EO82" s="991">
        <v>93</v>
      </c>
      <c r="EP82" s="991">
        <v>6</v>
      </c>
      <c r="EQ82" s="991">
        <v>30</v>
      </c>
      <c r="ER82" s="991">
        <v>0</v>
      </c>
      <c r="ES82" s="991">
        <v>0</v>
      </c>
      <c r="ET82" s="992" t="b">
        <v>0</v>
      </c>
      <c r="EU82" s="992" t="b">
        <v>0</v>
      </c>
      <c r="EV82" s="992" t="b">
        <v>0</v>
      </c>
      <c r="EW82" s="993">
        <v>0</v>
      </c>
      <c r="EX82" s="993">
        <v>0</v>
      </c>
      <c r="EY82" s="993">
        <v>0</v>
      </c>
      <c r="EZ82" s="993">
        <v>0</v>
      </c>
      <c r="FA82" s="993">
        <v>0</v>
      </c>
      <c r="FB82" s="993">
        <v>0</v>
      </c>
      <c r="FC82" s="992" t="b">
        <v>0</v>
      </c>
      <c r="FD82" s="992" t="b">
        <v>0</v>
      </c>
      <c r="FE82" s="992" t="b">
        <v>0</v>
      </c>
      <c r="FF82" s="993">
        <v>0</v>
      </c>
      <c r="FG82" s="993">
        <v>0</v>
      </c>
      <c r="FH82" s="993">
        <v>0</v>
      </c>
      <c r="FI82" s="993">
        <v>0</v>
      </c>
      <c r="FJ82" s="993">
        <v>0</v>
      </c>
      <c r="FK82" s="993">
        <v>0</v>
      </c>
      <c r="FL82" s="992" t="b">
        <v>0</v>
      </c>
      <c r="FM82" s="992" t="b">
        <v>0</v>
      </c>
      <c r="FN82" s="992" t="b">
        <v>0</v>
      </c>
      <c r="FO82" s="993">
        <v>0</v>
      </c>
      <c r="FP82" s="993">
        <v>0</v>
      </c>
      <c r="FQ82" s="993">
        <v>0</v>
      </c>
      <c r="FR82" s="993">
        <v>0</v>
      </c>
      <c r="FS82" s="993">
        <v>0</v>
      </c>
      <c r="FT82" s="993">
        <v>0</v>
      </c>
      <c r="FU82" s="990" t="s">
        <v>993</v>
      </c>
      <c r="FV82" s="993">
        <v>0</v>
      </c>
      <c r="FW82" s="991">
        <v>0</v>
      </c>
      <c r="FX82" s="991">
        <v>129</v>
      </c>
      <c r="FY82" s="991">
        <v>0</v>
      </c>
      <c r="FZ82" s="991">
        <v>0</v>
      </c>
      <c r="GA82" s="991">
        <v>0</v>
      </c>
      <c r="GB82" s="991">
        <v>0</v>
      </c>
      <c r="GC82" s="991">
        <v>0</v>
      </c>
      <c r="GD82" s="991">
        <v>0</v>
      </c>
      <c r="GE82" s="991">
        <v>0</v>
      </c>
      <c r="GF82" s="991">
        <v>0</v>
      </c>
      <c r="GG82" s="991">
        <v>0</v>
      </c>
      <c r="GH82" s="991">
        <v>0</v>
      </c>
      <c r="GI82" s="991">
        <v>0</v>
      </c>
      <c r="GJ82" s="991">
        <v>0</v>
      </c>
      <c r="GK82" s="991">
        <v>0</v>
      </c>
      <c r="GL82" s="991">
        <v>0</v>
      </c>
      <c r="GM82" s="991">
        <v>0</v>
      </c>
      <c r="GN82" s="991">
        <v>0</v>
      </c>
      <c r="GO82" s="992" t="b">
        <v>0</v>
      </c>
      <c r="GP82" s="990" t="s">
        <v>993</v>
      </c>
      <c r="GQ82" s="990" t="s">
        <v>993</v>
      </c>
      <c r="GR82" s="990" t="s">
        <v>993</v>
      </c>
      <c r="GS82" s="990" t="s">
        <v>993</v>
      </c>
      <c r="GT82" s="992"/>
      <c r="GU82" s="986"/>
    </row>
    <row r="83" spans="1:203" hidden="1">
      <c r="A83" s="985"/>
      <c r="B83" s="1315" t="s">
        <v>666</v>
      </c>
      <c r="C83" s="1315"/>
      <c r="D83" s="990" t="s">
        <v>1085</v>
      </c>
      <c r="E83" s="990" t="s">
        <v>1086</v>
      </c>
      <c r="F83" s="990" t="s">
        <v>437</v>
      </c>
      <c r="G83" s="990" t="s">
        <v>986</v>
      </c>
      <c r="H83" s="990" t="s">
        <v>1062</v>
      </c>
      <c r="I83" s="990" t="s">
        <v>1063</v>
      </c>
      <c r="J83" s="990" t="s">
        <v>1064</v>
      </c>
      <c r="K83" s="990" t="s">
        <v>1065</v>
      </c>
      <c r="L83" s="991">
        <v>4</v>
      </c>
      <c r="M83" s="990" t="s">
        <v>1086</v>
      </c>
      <c r="N83" s="990" t="s">
        <v>1093</v>
      </c>
      <c r="O83" s="990" t="s">
        <v>672</v>
      </c>
      <c r="P83" s="990" t="s">
        <v>1091</v>
      </c>
      <c r="Q83" s="990" t="s">
        <v>293</v>
      </c>
      <c r="R83" s="1031" t="s">
        <v>296</v>
      </c>
      <c r="S83" s="992" t="b">
        <v>0</v>
      </c>
      <c r="T83" s="991">
        <v>0</v>
      </c>
      <c r="U83" s="992" t="b">
        <v>0</v>
      </c>
      <c r="V83" s="991">
        <v>0</v>
      </c>
      <c r="W83" s="992" t="b">
        <v>0</v>
      </c>
      <c r="X83" s="992" t="b">
        <v>1</v>
      </c>
      <c r="Y83" s="990" t="s">
        <v>296</v>
      </c>
      <c r="Z83" s="990" t="b">
        <f t="shared" si="13"/>
        <v>1</v>
      </c>
      <c r="AA83" s="990" t="s">
        <v>993</v>
      </c>
      <c r="AB83" s="992" t="b">
        <v>0</v>
      </c>
      <c r="AC83" s="990" t="s">
        <v>993</v>
      </c>
      <c r="AD83" s="990" t="s">
        <v>993</v>
      </c>
      <c r="AE83" s="990" t="s">
        <v>993</v>
      </c>
      <c r="AF83" s="1077">
        <f t="shared" si="5"/>
        <v>50</v>
      </c>
      <c r="AG83" s="1077">
        <f t="shared" si="5"/>
        <v>50</v>
      </c>
      <c r="AH83" s="1077">
        <f t="shared" si="5"/>
        <v>46</v>
      </c>
      <c r="AI83" s="1077">
        <f t="shared" si="5"/>
        <v>50</v>
      </c>
      <c r="AJ83" s="183">
        <f t="shared" si="12"/>
        <v>0</v>
      </c>
      <c r="AK83" s="991">
        <v>50</v>
      </c>
      <c r="AL83" s="991">
        <v>50</v>
      </c>
      <c r="AM83" s="991">
        <v>46</v>
      </c>
      <c r="AN83" s="991">
        <v>50</v>
      </c>
      <c r="AO83" s="991">
        <v>0</v>
      </c>
      <c r="AP83" s="991">
        <v>0</v>
      </c>
      <c r="AQ83" s="991">
        <v>0</v>
      </c>
      <c r="AR83" s="991">
        <v>0</v>
      </c>
      <c r="AS83" s="991">
        <v>0</v>
      </c>
      <c r="AT83" s="991">
        <v>0</v>
      </c>
      <c r="AU83" s="991">
        <v>0</v>
      </c>
      <c r="AV83" s="991">
        <v>0</v>
      </c>
      <c r="AW83" s="991">
        <v>0</v>
      </c>
      <c r="AX83" s="991">
        <v>0</v>
      </c>
      <c r="AY83" s="991">
        <v>0</v>
      </c>
      <c r="AZ83" s="991">
        <v>0</v>
      </c>
      <c r="BA83" s="991">
        <v>0</v>
      </c>
      <c r="BB83" s="991">
        <v>0</v>
      </c>
      <c r="BC83" s="991">
        <v>0</v>
      </c>
      <c r="BD83" s="991">
        <v>0</v>
      </c>
      <c r="BE83" s="992" t="b">
        <v>0</v>
      </c>
      <c r="BF83" s="992"/>
      <c r="BG83" s="990" t="s">
        <v>444</v>
      </c>
      <c r="BH83" s="991">
        <v>50</v>
      </c>
      <c r="BI83" s="990" t="s">
        <v>993</v>
      </c>
      <c r="BJ83" s="991">
        <v>0</v>
      </c>
      <c r="BK83" s="990" t="s">
        <v>993</v>
      </c>
      <c r="BL83" s="991">
        <v>0</v>
      </c>
      <c r="BM83" s="991">
        <v>0</v>
      </c>
      <c r="BN83" s="991">
        <v>0</v>
      </c>
      <c r="BO83" s="990" t="s">
        <v>993</v>
      </c>
      <c r="BP83" s="990" t="s">
        <v>993</v>
      </c>
      <c r="BQ83" s="990" t="s">
        <v>993</v>
      </c>
      <c r="BR83" s="991">
        <v>0</v>
      </c>
      <c r="BS83" s="990" t="s">
        <v>993</v>
      </c>
      <c r="BT83" s="991">
        <v>0</v>
      </c>
      <c r="BU83" s="990" t="s">
        <v>993</v>
      </c>
      <c r="BV83" s="991">
        <v>0</v>
      </c>
      <c r="BW83" s="991">
        <v>0</v>
      </c>
      <c r="BX83" s="991">
        <v>0</v>
      </c>
      <c r="BY83" s="990" t="s">
        <v>993</v>
      </c>
      <c r="BZ83" s="991">
        <v>0</v>
      </c>
      <c r="CA83" s="990" t="s">
        <v>993</v>
      </c>
      <c r="CB83" s="991">
        <v>0</v>
      </c>
      <c r="CC83" s="990" t="s">
        <v>993</v>
      </c>
      <c r="CD83" s="991">
        <v>0</v>
      </c>
      <c r="CE83" s="991">
        <v>0</v>
      </c>
      <c r="CF83" s="991">
        <v>0</v>
      </c>
      <c r="CG83" s="990" t="s">
        <v>993</v>
      </c>
      <c r="CH83" s="991">
        <v>0</v>
      </c>
      <c r="CI83" s="990" t="s">
        <v>993</v>
      </c>
      <c r="CJ83" s="991">
        <v>0</v>
      </c>
      <c r="CK83" s="990" t="s">
        <v>993</v>
      </c>
      <c r="CL83" s="991">
        <v>0</v>
      </c>
      <c r="CM83" s="991">
        <v>0</v>
      </c>
      <c r="CN83" s="991">
        <v>0</v>
      </c>
      <c r="CO83" s="991">
        <v>31</v>
      </c>
      <c r="CP83" s="991">
        <v>0.4</v>
      </c>
      <c r="CQ83" s="991">
        <v>1</v>
      </c>
      <c r="CR83" s="991">
        <v>0</v>
      </c>
      <c r="CS83" s="991">
        <v>5</v>
      </c>
      <c r="CT83" s="991">
        <v>0</v>
      </c>
      <c r="CU83" s="991">
        <v>0</v>
      </c>
      <c r="CV83" s="991">
        <v>0</v>
      </c>
      <c r="CW83" s="991">
        <v>0</v>
      </c>
      <c r="CX83" s="991">
        <v>0</v>
      </c>
      <c r="CY83" s="991">
        <v>0</v>
      </c>
      <c r="CZ83" s="991">
        <v>0</v>
      </c>
      <c r="DA83" s="991">
        <v>0</v>
      </c>
      <c r="DB83" s="991">
        <v>0</v>
      </c>
      <c r="DC83" s="991">
        <v>0</v>
      </c>
      <c r="DD83" s="991">
        <v>0</v>
      </c>
      <c r="DE83" s="991">
        <v>0</v>
      </c>
      <c r="DF83" s="991">
        <v>0</v>
      </c>
      <c r="DG83" s="991">
        <v>0</v>
      </c>
      <c r="DH83" s="991">
        <v>0</v>
      </c>
      <c r="DI83" s="991">
        <v>0</v>
      </c>
      <c r="DJ83" s="991">
        <v>0</v>
      </c>
      <c r="DK83" s="992" t="b">
        <v>0</v>
      </c>
      <c r="DL83" s="990" t="s">
        <v>427</v>
      </c>
      <c r="DM83" s="990" t="s">
        <v>993</v>
      </c>
      <c r="DN83" s="990" t="s">
        <v>993</v>
      </c>
      <c r="DO83" s="990" t="s">
        <v>993</v>
      </c>
      <c r="DP83" s="991">
        <v>86</v>
      </c>
      <c r="DQ83" s="991">
        <v>80</v>
      </c>
      <c r="DR83" s="991">
        <v>6</v>
      </c>
      <c r="DS83" s="991">
        <v>0</v>
      </c>
      <c r="DT83" s="991">
        <v>17572</v>
      </c>
      <c r="DU83" s="991">
        <v>87</v>
      </c>
      <c r="DV83" s="991">
        <v>86</v>
      </c>
      <c r="DW83" s="991">
        <v>0</v>
      </c>
      <c r="DX83" s="991">
        <v>86</v>
      </c>
      <c r="DY83" s="991">
        <v>0</v>
      </c>
      <c r="DZ83" s="991">
        <v>0</v>
      </c>
      <c r="EA83" s="991">
        <v>0</v>
      </c>
      <c r="EB83" s="991">
        <v>0</v>
      </c>
      <c r="EC83" s="991">
        <v>0</v>
      </c>
      <c r="ED83" s="991">
        <v>87</v>
      </c>
      <c r="EE83" s="991">
        <v>1</v>
      </c>
      <c r="EF83" s="991">
        <v>86</v>
      </c>
      <c r="EG83" s="991">
        <v>0</v>
      </c>
      <c r="EH83" s="991">
        <v>0</v>
      </c>
      <c r="EI83" s="991">
        <v>0</v>
      </c>
      <c r="EJ83" s="991">
        <v>0</v>
      </c>
      <c r="EK83" s="991">
        <v>0</v>
      </c>
      <c r="EL83" s="991">
        <v>0</v>
      </c>
      <c r="EM83" s="991">
        <v>0</v>
      </c>
      <c r="EN83" s="991">
        <v>86</v>
      </c>
      <c r="EO83" s="991">
        <v>52</v>
      </c>
      <c r="EP83" s="991">
        <v>0</v>
      </c>
      <c r="EQ83" s="991">
        <v>34</v>
      </c>
      <c r="ER83" s="991">
        <v>0</v>
      </c>
      <c r="ES83" s="991">
        <v>0</v>
      </c>
      <c r="ET83" s="992" t="b">
        <v>0</v>
      </c>
      <c r="EU83" s="992" t="b">
        <v>0</v>
      </c>
      <c r="EV83" s="992" t="b">
        <v>0</v>
      </c>
      <c r="EW83" s="993">
        <v>0</v>
      </c>
      <c r="EX83" s="993">
        <v>0</v>
      </c>
      <c r="EY83" s="993">
        <v>0</v>
      </c>
      <c r="EZ83" s="993">
        <v>0</v>
      </c>
      <c r="FA83" s="993">
        <v>0</v>
      </c>
      <c r="FB83" s="993">
        <v>0</v>
      </c>
      <c r="FC83" s="992" t="b">
        <v>0</v>
      </c>
      <c r="FD83" s="992" t="b">
        <v>0</v>
      </c>
      <c r="FE83" s="992" t="b">
        <v>0</v>
      </c>
      <c r="FF83" s="993">
        <v>0</v>
      </c>
      <c r="FG83" s="993">
        <v>0</v>
      </c>
      <c r="FH83" s="993">
        <v>0</v>
      </c>
      <c r="FI83" s="993">
        <v>0</v>
      </c>
      <c r="FJ83" s="993">
        <v>0</v>
      </c>
      <c r="FK83" s="993">
        <v>0</v>
      </c>
      <c r="FL83" s="992" t="b">
        <v>0</v>
      </c>
      <c r="FM83" s="992" t="b">
        <v>0</v>
      </c>
      <c r="FN83" s="992" t="b">
        <v>0</v>
      </c>
      <c r="FO83" s="993">
        <v>0</v>
      </c>
      <c r="FP83" s="993">
        <v>0</v>
      </c>
      <c r="FQ83" s="993">
        <v>0</v>
      </c>
      <c r="FR83" s="993">
        <v>0</v>
      </c>
      <c r="FS83" s="993">
        <v>0</v>
      </c>
      <c r="FT83" s="993">
        <v>0</v>
      </c>
      <c r="FU83" s="990" t="s">
        <v>993</v>
      </c>
      <c r="FV83" s="993">
        <v>0</v>
      </c>
      <c r="FW83" s="991">
        <v>0</v>
      </c>
      <c r="FX83" s="991">
        <v>86</v>
      </c>
      <c r="FY83" s="991">
        <v>0</v>
      </c>
      <c r="FZ83" s="991">
        <v>0</v>
      </c>
      <c r="GA83" s="991">
        <v>0</v>
      </c>
      <c r="GB83" s="991">
        <v>0</v>
      </c>
      <c r="GC83" s="991">
        <v>0</v>
      </c>
      <c r="GD83" s="991">
        <v>0</v>
      </c>
      <c r="GE83" s="991">
        <v>0</v>
      </c>
      <c r="GF83" s="991">
        <v>0</v>
      </c>
      <c r="GG83" s="991">
        <v>0</v>
      </c>
      <c r="GH83" s="991">
        <v>0</v>
      </c>
      <c r="GI83" s="991">
        <v>0</v>
      </c>
      <c r="GJ83" s="991">
        <v>0</v>
      </c>
      <c r="GK83" s="991">
        <v>0</v>
      </c>
      <c r="GL83" s="991">
        <v>0</v>
      </c>
      <c r="GM83" s="991">
        <v>0</v>
      </c>
      <c r="GN83" s="991">
        <v>0</v>
      </c>
      <c r="GO83" s="992" t="b">
        <v>0</v>
      </c>
      <c r="GP83" s="990" t="s">
        <v>993</v>
      </c>
      <c r="GQ83" s="990" t="s">
        <v>993</v>
      </c>
      <c r="GR83" s="990" t="s">
        <v>993</v>
      </c>
      <c r="GS83" s="990" t="s">
        <v>993</v>
      </c>
      <c r="GT83" s="992"/>
      <c r="GU83" s="986"/>
    </row>
    <row r="84" spans="1:203" hidden="1">
      <c r="A84" s="985"/>
      <c r="B84" s="1315" t="s">
        <v>666</v>
      </c>
      <c r="C84" s="1315"/>
      <c r="D84" s="990" t="s">
        <v>1085</v>
      </c>
      <c r="E84" s="990" t="s">
        <v>1086</v>
      </c>
      <c r="F84" s="990" t="s">
        <v>437</v>
      </c>
      <c r="G84" s="990" t="s">
        <v>986</v>
      </c>
      <c r="H84" s="990" t="s">
        <v>1062</v>
      </c>
      <c r="I84" s="990" t="s">
        <v>1063</v>
      </c>
      <c r="J84" s="990" t="s">
        <v>1064</v>
      </c>
      <c r="K84" s="990" t="s">
        <v>1065</v>
      </c>
      <c r="L84" s="991">
        <v>6</v>
      </c>
      <c r="M84" s="990" t="s">
        <v>1086</v>
      </c>
      <c r="N84" s="990" t="s">
        <v>1087</v>
      </c>
      <c r="O84" s="990" t="s">
        <v>371</v>
      </c>
      <c r="P84" s="990" t="s">
        <v>1088</v>
      </c>
      <c r="Q84" s="990" t="s">
        <v>296</v>
      </c>
      <c r="R84" s="1031" t="s">
        <v>296</v>
      </c>
      <c r="S84" s="992" t="b">
        <v>0</v>
      </c>
      <c r="T84" s="991">
        <v>0</v>
      </c>
      <c r="U84" s="992" t="b">
        <v>0</v>
      </c>
      <c r="V84" s="991">
        <v>0</v>
      </c>
      <c r="W84" s="992" t="b">
        <v>0</v>
      </c>
      <c r="X84" s="992" t="b">
        <v>1</v>
      </c>
      <c r="Y84" s="990" t="s">
        <v>296</v>
      </c>
      <c r="Z84" s="990" t="b">
        <f t="shared" si="13"/>
        <v>1</v>
      </c>
      <c r="AA84" s="990" t="s">
        <v>993</v>
      </c>
      <c r="AB84" s="992" t="b">
        <v>0</v>
      </c>
      <c r="AC84" s="990" t="s">
        <v>993</v>
      </c>
      <c r="AD84" s="990" t="s">
        <v>993</v>
      </c>
      <c r="AE84" s="990" t="s">
        <v>993</v>
      </c>
      <c r="AF84" s="1077">
        <f t="shared" si="5"/>
        <v>60</v>
      </c>
      <c r="AG84" s="1077">
        <f t="shared" si="5"/>
        <v>57</v>
      </c>
      <c r="AH84" s="1077">
        <f t="shared" si="5"/>
        <v>43</v>
      </c>
      <c r="AI84" s="1077">
        <f t="shared" si="5"/>
        <v>60</v>
      </c>
      <c r="AJ84" s="183">
        <f t="shared" si="12"/>
        <v>0</v>
      </c>
      <c r="AK84" s="991">
        <v>60</v>
      </c>
      <c r="AL84" s="991">
        <v>57</v>
      </c>
      <c r="AM84" s="991">
        <v>43</v>
      </c>
      <c r="AN84" s="991">
        <v>60</v>
      </c>
      <c r="AO84" s="991">
        <v>0</v>
      </c>
      <c r="AP84" s="991">
        <v>0</v>
      </c>
      <c r="AQ84" s="991">
        <v>0</v>
      </c>
      <c r="AR84" s="991">
        <v>0</v>
      </c>
      <c r="AS84" s="991">
        <v>0</v>
      </c>
      <c r="AT84" s="991">
        <v>0</v>
      </c>
      <c r="AU84" s="991">
        <v>0</v>
      </c>
      <c r="AV84" s="991">
        <v>0</v>
      </c>
      <c r="AW84" s="991">
        <v>0</v>
      </c>
      <c r="AX84" s="991">
        <v>0</v>
      </c>
      <c r="AY84" s="991">
        <v>0</v>
      </c>
      <c r="AZ84" s="991">
        <v>0</v>
      </c>
      <c r="BA84" s="991">
        <v>0</v>
      </c>
      <c r="BB84" s="991">
        <v>0</v>
      </c>
      <c r="BC84" s="991">
        <v>0</v>
      </c>
      <c r="BD84" s="991">
        <v>0</v>
      </c>
      <c r="BE84" s="992" t="b">
        <v>0</v>
      </c>
      <c r="BF84" s="992"/>
      <c r="BG84" s="990" t="s">
        <v>444</v>
      </c>
      <c r="BH84" s="991">
        <v>60</v>
      </c>
      <c r="BI84" s="990" t="s">
        <v>993</v>
      </c>
      <c r="BJ84" s="991">
        <v>0</v>
      </c>
      <c r="BK84" s="990" t="s">
        <v>993</v>
      </c>
      <c r="BL84" s="991">
        <v>0</v>
      </c>
      <c r="BM84" s="991">
        <v>0</v>
      </c>
      <c r="BN84" s="991">
        <v>0</v>
      </c>
      <c r="BO84" s="990" t="s">
        <v>993</v>
      </c>
      <c r="BP84" s="990" t="s">
        <v>993</v>
      </c>
      <c r="BQ84" s="990" t="s">
        <v>993</v>
      </c>
      <c r="BR84" s="991">
        <v>0</v>
      </c>
      <c r="BS84" s="990" t="s">
        <v>993</v>
      </c>
      <c r="BT84" s="991">
        <v>0</v>
      </c>
      <c r="BU84" s="990" t="s">
        <v>993</v>
      </c>
      <c r="BV84" s="991">
        <v>0</v>
      </c>
      <c r="BW84" s="991">
        <v>0</v>
      </c>
      <c r="BX84" s="991">
        <v>0</v>
      </c>
      <c r="BY84" s="990" t="s">
        <v>993</v>
      </c>
      <c r="BZ84" s="991">
        <v>0</v>
      </c>
      <c r="CA84" s="990" t="s">
        <v>993</v>
      </c>
      <c r="CB84" s="991">
        <v>0</v>
      </c>
      <c r="CC84" s="990" t="s">
        <v>993</v>
      </c>
      <c r="CD84" s="991">
        <v>0</v>
      </c>
      <c r="CE84" s="991">
        <v>0</v>
      </c>
      <c r="CF84" s="991">
        <v>0</v>
      </c>
      <c r="CG84" s="990" t="s">
        <v>993</v>
      </c>
      <c r="CH84" s="991">
        <v>0</v>
      </c>
      <c r="CI84" s="990" t="s">
        <v>993</v>
      </c>
      <c r="CJ84" s="991">
        <v>0</v>
      </c>
      <c r="CK84" s="990" t="s">
        <v>993</v>
      </c>
      <c r="CL84" s="991">
        <v>0</v>
      </c>
      <c r="CM84" s="991">
        <v>0</v>
      </c>
      <c r="CN84" s="991">
        <v>0</v>
      </c>
      <c r="CO84" s="991">
        <v>34</v>
      </c>
      <c r="CP84" s="991">
        <v>0.5</v>
      </c>
      <c r="CQ84" s="991">
        <v>0</v>
      </c>
      <c r="CR84" s="991">
        <v>0</v>
      </c>
      <c r="CS84" s="991">
        <v>0</v>
      </c>
      <c r="CT84" s="991">
        <v>0</v>
      </c>
      <c r="CU84" s="991">
        <v>0</v>
      </c>
      <c r="CV84" s="991">
        <v>0</v>
      </c>
      <c r="CW84" s="991">
        <v>0</v>
      </c>
      <c r="CX84" s="991">
        <v>0</v>
      </c>
      <c r="CY84" s="991">
        <v>0</v>
      </c>
      <c r="CZ84" s="991">
        <v>0</v>
      </c>
      <c r="DA84" s="991">
        <v>0</v>
      </c>
      <c r="DB84" s="991">
        <v>0</v>
      </c>
      <c r="DC84" s="991">
        <v>0</v>
      </c>
      <c r="DD84" s="991">
        <v>0</v>
      </c>
      <c r="DE84" s="991">
        <v>0</v>
      </c>
      <c r="DF84" s="991">
        <v>0</v>
      </c>
      <c r="DG84" s="991">
        <v>0</v>
      </c>
      <c r="DH84" s="991">
        <v>0</v>
      </c>
      <c r="DI84" s="991">
        <v>0</v>
      </c>
      <c r="DJ84" s="991">
        <v>0</v>
      </c>
      <c r="DK84" s="992" t="b">
        <v>0</v>
      </c>
      <c r="DL84" s="990" t="s">
        <v>298</v>
      </c>
      <c r="DM84" s="990" t="s">
        <v>993</v>
      </c>
      <c r="DN84" s="990" t="s">
        <v>993</v>
      </c>
      <c r="DO84" s="990" t="s">
        <v>993</v>
      </c>
      <c r="DP84" s="991">
        <v>152</v>
      </c>
      <c r="DQ84" s="991">
        <v>132</v>
      </c>
      <c r="DR84" s="991">
        <v>20</v>
      </c>
      <c r="DS84" s="991">
        <v>0</v>
      </c>
      <c r="DT84" s="991">
        <v>18449</v>
      </c>
      <c r="DU84" s="991">
        <v>154</v>
      </c>
      <c r="DV84" s="991">
        <v>152</v>
      </c>
      <c r="DW84" s="991">
        <v>3</v>
      </c>
      <c r="DX84" s="991">
        <v>132</v>
      </c>
      <c r="DY84" s="991">
        <v>12</v>
      </c>
      <c r="DZ84" s="991">
        <v>5</v>
      </c>
      <c r="EA84" s="991">
        <v>0</v>
      </c>
      <c r="EB84" s="991">
        <v>0</v>
      </c>
      <c r="EC84" s="991">
        <v>0</v>
      </c>
      <c r="ED84" s="991">
        <v>154</v>
      </c>
      <c r="EE84" s="991">
        <v>1</v>
      </c>
      <c r="EF84" s="991">
        <v>124</v>
      </c>
      <c r="EG84" s="991">
        <v>7</v>
      </c>
      <c r="EH84" s="991">
        <v>1</v>
      </c>
      <c r="EI84" s="991">
        <v>1</v>
      </c>
      <c r="EJ84" s="991">
        <v>0</v>
      </c>
      <c r="EK84" s="991">
        <v>5</v>
      </c>
      <c r="EL84" s="991">
        <v>15</v>
      </c>
      <c r="EM84" s="991">
        <v>0</v>
      </c>
      <c r="EN84" s="991">
        <v>153</v>
      </c>
      <c r="EO84" s="991">
        <v>124</v>
      </c>
      <c r="EP84" s="991">
        <v>3</v>
      </c>
      <c r="EQ84" s="991">
        <v>26</v>
      </c>
      <c r="ER84" s="991">
        <v>0</v>
      </c>
      <c r="ES84" s="991">
        <v>0</v>
      </c>
      <c r="ET84" s="992" t="b">
        <v>0</v>
      </c>
      <c r="EU84" s="992" t="b">
        <v>0</v>
      </c>
      <c r="EV84" s="992" t="b">
        <v>0</v>
      </c>
      <c r="EW84" s="993">
        <v>0</v>
      </c>
      <c r="EX84" s="993">
        <v>0</v>
      </c>
      <c r="EY84" s="993">
        <v>0</v>
      </c>
      <c r="EZ84" s="993">
        <v>0</v>
      </c>
      <c r="FA84" s="993">
        <v>0</v>
      </c>
      <c r="FB84" s="993">
        <v>0</v>
      </c>
      <c r="FC84" s="992" t="b">
        <v>0</v>
      </c>
      <c r="FD84" s="992" t="b">
        <v>0</v>
      </c>
      <c r="FE84" s="992" t="b">
        <v>0</v>
      </c>
      <c r="FF84" s="993">
        <v>0</v>
      </c>
      <c r="FG84" s="993">
        <v>0</v>
      </c>
      <c r="FH84" s="993">
        <v>0</v>
      </c>
      <c r="FI84" s="993">
        <v>0</v>
      </c>
      <c r="FJ84" s="993">
        <v>0</v>
      </c>
      <c r="FK84" s="993">
        <v>0</v>
      </c>
      <c r="FL84" s="992" t="b">
        <v>0</v>
      </c>
      <c r="FM84" s="992" t="b">
        <v>0</v>
      </c>
      <c r="FN84" s="992" t="b">
        <v>0</v>
      </c>
      <c r="FO84" s="993">
        <v>0</v>
      </c>
      <c r="FP84" s="993">
        <v>0</v>
      </c>
      <c r="FQ84" s="993">
        <v>0</v>
      </c>
      <c r="FR84" s="993">
        <v>0</v>
      </c>
      <c r="FS84" s="993">
        <v>0</v>
      </c>
      <c r="FT84" s="993">
        <v>0</v>
      </c>
      <c r="FU84" s="990" t="s">
        <v>993</v>
      </c>
      <c r="FV84" s="993">
        <v>0</v>
      </c>
      <c r="FW84" s="991">
        <v>0</v>
      </c>
      <c r="FX84" s="991">
        <v>153</v>
      </c>
      <c r="FY84" s="991">
        <v>0</v>
      </c>
      <c r="FZ84" s="991">
        <v>0</v>
      </c>
      <c r="GA84" s="991">
        <v>0</v>
      </c>
      <c r="GB84" s="991">
        <v>0</v>
      </c>
      <c r="GC84" s="991">
        <v>0</v>
      </c>
      <c r="GD84" s="991">
        <v>0</v>
      </c>
      <c r="GE84" s="991">
        <v>0</v>
      </c>
      <c r="GF84" s="991">
        <v>0</v>
      </c>
      <c r="GG84" s="991">
        <v>0</v>
      </c>
      <c r="GH84" s="991">
        <v>0</v>
      </c>
      <c r="GI84" s="991">
        <v>0</v>
      </c>
      <c r="GJ84" s="991">
        <v>0</v>
      </c>
      <c r="GK84" s="991">
        <v>0</v>
      </c>
      <c r="GL84" s="991">
        <v>0</v>
      </c>
      <c r="GM84" s="991">
        <v>0</v>
      </c>
      <c r="GN84" s="991">
        <v>0</v>
      </c>
      <c r="GO84" s="992" t="b">
        <v>0</v>
      </c>
      <c r="GP84" s="990" t="s">
        <v>993</v>
      </c>
      <c r="GQ84" s="990" t="s">
        <v>993</v>
      </c>
      <c r="GR84" s="990" t="s">
        <v>993</v>
      </c>
      <c r="GS84" s="990" t="s">
        <v>993</v>
      </c>
      <c r="GT84" s="992"/>
      <c r="GU84" s="986"/>
    </row>
    <row r="85" spans="1:203" hidden="1">
      <c r="A85" s="985"/>
      <c r="B85" s="1315" t="s">
        <v>666</v>
      </c>
      <c r="C85" s="1315"/>
      <c r="D85" s="990" t="s">
        <v>1085</v>
      </c>
      <c r="E85" s="990" t="s">
        <v>1086</v>
      </c>
      <c r="F85" s="990" t="s">
        <v>437</v>
      </c>
      <c r="G85" s="990" t="s">
        <v>986</v>
      </c>
      <c r="H85" s="990" t="s">
        <v>1062</v>
      </c>
      <c r="I85" s="990" t="s">
        <v>1063</v>
      </c>
      <c r="J85" s="990" t="s">
        <v>1064</v>
      </c>
      <c r="K85" s="990" t="s">
        <v>1065</v>
      </c>
      <c r="L85" s="991">
        <v>1</v>
      </c>
      <c r="M85" s="990" t="s">
        <v>1086</v>
      </c>
      <c r="N85" s="990" t="s">
        <v>1041</v>
      </c>
      <c r="O85" s="990" t="s">
        <v>669</v>
      </c>
      <c r="P85" s="990" t="s">
        <v>1089</v>
      </c>
      <c r="Q85" s="990" t="s">
        <v>293</v>
      </c>
      <c r="R85" s="1031" t="s">
        <v>296</v>
      </c>
      <c r="S85" s="992" t="b">
        <v>1</v>
      </c>
      <c r="T85" s="991">
        <v>3</v>
      </c>
      <c r="U85" s="992" t="b">
        <v>1</v>
      </c>
      <c r="V85" s="991">
        <v>3</v>
      </c>
      <c r="W85" s="992" t="b">
        <v>0</v>
      </c>
      <c r="X85" s="992" t="b">
        <v>0</v>
      </c>
      <c r="Y85" s="990" t="s">
        <v>296</v>
      </c>
      <c r="Z85" s="990" t="b">
        <f t="shared" si="13"/>
        <v>1</v>
      </c>
      <c r="AA85" s="990" t="s">
        <v>993</v>
      </c>
      <c r="AB85" s="992" t="b">
        <v>0</v>
      </c>
      <c r="AC85" s="990" t="s">
        <v>993</v>
      </c>
      <c r="AD85" s="990" t="s">
        <v>993</v>
      </c>
      <c r="AE85" s="990" t="s">
        <v>993</v>
      </c>
      <c r="AF85" s="1077">
        <f t="shared" si="5"/>
        <v>50</v>
      </c>
      <c r="AG85" s="1077">
        <f t="shared" si="5"/>
        <v>33</v>
      </c>
      <c r="AH85" s="1077">
        <f t="shared" si="5"/>
        <v>23</v>
      </c>
      <c r="AI85" s="1077">
        <f t="shared" si="5"/>
        <v>50</v>
      </c>
      <c r="AJ85" s="183">
        <f t="shared" si="12"/>
        <v>0</v>
      </c>
      <c r="AK85" s="991">
        <v>50</v>
      </c>
      <c r="AL85" s="991">
        <v>33</v>
      </c>
      <c r="AM85" s="991">
        <v>23</v>
      </c>
      <c r="AN85" s="991">
        <v>50</v>
      </c>
      <c r="AO85" s="991">
        <v>0</v>
      </c>
      <c r="AP85" s="991">
        <v>0</v>
      </c>
      <c r="AQ85" s="991">
        <v>0</v>
      </c>
      <c r="AR85" s="991">
        <v>0</v>
      </c>
      <c r="AS85" s="991">
        <v>0</v>
      </c>
      <c r="AT85" s="991">
        <v>0</v>
      </c>
      <c r="AU85" s="991">
        <v>0</v>
      </c>
      <c r="AV85" s="991">
        <v>0</v>
      </c>
      <c r="AW85" s="991">
        <v>0</v>
      </c>
      <c r="AX85" s="991">
        <v>0</v>
      </c>
      <c r="AY85" s="991">
        <v>0</v>
      </c>
      <c r="AZ85" s="991">
        <v>0</v>
      </c>
      <c r="BA85" s="991">
        <v>0</v>
      </c>
      <c r="BB85" s="991">
        <v>0</v>
      </c>
      <c r="BC85" s="991">
        <v>0</v>
      </c>
      <c r="BD85" s="991">
        <v>0</v>
      </c>
      <c r="BE85" s="992" t="b">
        <v>0</v>
      </c>
      <c r="BF85" s="992"/>
      <c r="BG85" s="990" t="s">
        <v>444</v>
      </c>
      <c r="BH85" s="991">
        <v>50</v>
      </c>
      <c r="BI85" s="990" t="s">
        <v>993</v>
      </c>
      <c r="BJ85" s="991">
        <v>0</v>
      </c>
      <c r="BK85" s="990" t="s">
        <v>993</v>
      </c>
      <c r="BL85" s="991">
        <v>0</v>
      </c>
      <c r="BM85" s="991">
        <v>0</v>
      </c>
      <c r="BN85" s="991">
        <v>0</v>
      </c>
      <c r="BO85" s="990" t="s">
        <v>993</v>
      </c>
      <c r="BP85" s="990" t="s">
        <v>993</v>
      </c>
      <c r="BQ85" s="990" t="s">
        <v>993</v>
      </c>
      <c r="BR85" s="991">
        <v>0</v>
      </c>
      <c r="BS85" s="990" t="s">
        <v>993</v>
      </c>
      <c r="BT85" s="991">
        <v>0</v>
      </c>
      <c r="BU85" s="990" t="s">
        <v>993</v>
      </c>
      <c r="BV85" s="991">
        <v>0</v>
      </c>
      <c r="BW85" s="991">
        <v>0</v>
      </c>
      <c r="BX85" s="991">
        <v>0</v>
      </c>
      <c r="BY85" s="990" t="s">
        <v>993</v>
      </c>
      <c r="BZ85" s="991">
        <v>0</v>
      </c>
      <c r="CA85" s="990" t="s">
        <v>993</v>
      </c>
      <c r="CB85" s="991">
        <v>0</v>
      </c>
      <c r="CC85" s="990" t="s">
        <v>993</v>
      </c>
      <c r="CD85" s="991">
        <v>0</v>
      </c>
      <c r="CE85" s="991">
        <v>0</v>
      </c>
      <c r="CF85" s="991">
        <v>0</v>
      </c>
      <c r="CG85" s="990" t="s">
        <v>993</v>
      </c>
      <c r="CH85" s="991">
        <v>0</v>
      </c>
      <c r="CI85" s="990" t="s">
        <v>993</v>
      </c>
      <c r="CJ85" s="991">
        <v>0</v>
      </c>
      <c r="CK85" s="990" t="s">
        <v>993</v>
      </c>
      <c r="CL85" s="991">
        <v>0</v>
      </c>
      <c r="CM85" s="991">
        <v>0</v>
      </c>
      <c r="CN85" s="991">
        <v>0</v>
      </c>
      <c r="CO85" s="991">
        <v>20</v>
      </c>
      <c r="CP85" s="991">
        <v>0</v>
      </c>
      <c r="CQ85" s="991">
        <v>0</v>
      </c>
      <c r="CR85" s="991">
        <v>0</v>
      </c>
      <c r="CS85" s="991">
        <v>0</v>
      </c>
      <c r="CT85" s="991">
        <v>0</v>
      </c>
      <c r="CU85" s="991">
        <v>0</v>
      </c>
      <c r="CV85" s="991">
        <v>0</v>
      </c>
      <c r="CW85" s="991">
        <v>0</v>
      </c>
      <c r="CX85" s="991">
        <v>0</v>
      </c>
      <c r="CY85" s="991">
        <v>0</v>
      </c>
      <c r="CZ85" s="991">
        <v>0</v>
      </c>
      <c r="DA85" s="991">
        <v>0</v>
      </c>
      <c r="DB85" s="991">
        <v>0</v>
      </c>
      <c r="DC85" s="991">
        <v>0</v>
      </c>
      <c r="DD85" s="991">
        <v>0</v>
      </c>
      <c r="DE85" s="991">
        <v>0</v>
      </c>
      <c r="DF85" s="991">
        <v>0</v>
      </c>
      <c r="DG85" s="991">
        <v>0</v>
      </c>
      <c r="DH85" s="991">
        <v>0</v>
      </c>
      <c r="DI85" s="991">
        <v>0</v>
      </c>
      <c r="DJ85" s="991">
        <v>0</v>
      </c>
      <c r="DK85" s="992" t="b">
        <v>0</v>
      </c>
      <c r="DL85" s="990" t="s">
        <v>298</v>
      </c>
      <c r="DM85" s="990" t="s">
        <v>993</v>
      </c>
      <c r="DN85" s="990" t="s">
        <v>993</v>
      </c>
      <c r="DO85" s="990" t="s">
        <v>993</v>
      </c>
      <c r="DP85" s="991">
        <v>113</v>
      </c>
      <c r="DQ85" s="991">
        <v>74</v>
      </c>
      <c r="DR85" s="991">
        <v>39</v>
      </c>
      <c r="DS85" s="991">
        <v>0</v>
      </c>
      <c r="DT85" s="991">
        <v>10370</v>
      </c>
      <c r="DU85" s="991">
        <v>110</v>
      </c>
      <c r="DV85" s="991">
        <v>113</v>
      </c>
      <c r="DW85" s="991">
        <v>1</v>
      </c>
      <c r="DX85" s="991">
        <v>91</v>
      </c>
      <c r="DY85" s="991">
        <v>9</v>
      </c>
      <c r="DZ85" s="991">
        <v>12</v>
      </c>
      <c r="EA85" s="991">
        <v>0</v>
      </c>
      <c r="EB85" s="991">
        <v>0</v>
      </c>
      <c r="EC85" s="991">
        <v>0</v>
      </c>
      <c r="ED85" s="991">
        <v>110</v>
      </c>
      <c r="EE85" s="991">
        <v>10</v>
      </c>
      <c r="EF85" s="991">
        <v>77</v>
      </c>
      <c r="EG85" s="991">
        <v>3</v>
      </c>
      <c r="EH85" s="991">
        <v>0</v>
      </c>
      <c r="EI85" s="991">
        <v>4</v>
      </c>
      <c r="EJ85" s="991">
        <v>0</v>
      </c>
      <c r="EK85" s="991">
        <v>3</v>
      </c>
      <c r="EL85" s="991">
        <v>13</v>
      </c>
      <c r="EM85" s="991">
        <v>0</v>
      </c>
      <c r="EN85" s="991">
        <v>100</v>
      </c>
      <c r="EO85" s="991">
        <v>63</v>
      </c>
      <c r="EP85" s="991">
        <v>12</v>
      </c>
      <c r="EQ85" s="991">
        <v>25</v>
      </c>
      <c r="ER85" s="991">
        <v>0</v>
      </c>
      <c r="ES85" s="991">
        <v>0</v>
      </c>
      <c r="ET85" s="992" t="b">
        <v>0</v>
      </c>
      <c r="EU85" s="992" t="b">
        <v>0</v>
      </c>
      <c r="EV85" s="992" t="b">
        <v>0</v>
      </c>
      <c r="EW85" s="993">
        <v>0</v>
      </c>
      <c r="EX85" s="993">
        <v>0</v>
      </c>
      <c r="EY85" s="993">
        <v>0</v>
      </c>
      <c r="EZ85" s="993">
        <v>0</v>
      </c>
      <c r="FA85" s="993">
        <v>0</v>
      </c>
      <c r="FB85" s="993">
        <v>0</v>
      </c>
      <c r="FC85" s="992" t="b">
        <v>0</v>
      </c>
      <c r="FD85" s="992" t="b">
        <v>0</v>
      </c>
      <c r="FE85" s="992" t="b">
        <v>0</v>
      </c>
      <c r="FF85" s="993">
        <v>0</v>
      </c>
      <c r="FG85" s="993">
        <v>0</v>
      </c>
      <c r="FH85" s="993">
        <v>0</v>
      </c>
      <c r="FI85" s="993">
        <v>0</v>
      </c>
      <c r="FJ85" s="993">
        <v>0</v>
      </c>
      <c r="FK85" s="993">
        <v>0</v>
      </c>
      <c r="FL85" s="992" t="b">
        <v>0</v>
      </c>
      <c r="FM85" s="992" t="b">
        <v>0</v>
      </c>
      <c r="FN85" s="992" t="b">
        <v>0</v>
      </c>
      <c r="FO85" s="993">
        <v>0</v>
      </c>
      <c r="FP85" s="993">
        <v>0</v>
      </c>
      <c r="FQ85" s="993">
        <v>0</v>
      </c>
      <c r="FR85" s="993">
        <v>0</v>
      </c>
      <c r="FS85" s="993">
        <v>0</v>
      </c>
      <c r="FT85" s="993">
        <v>0</v>
      </c>
      <c r="FU85" s="990" t="s">
        <v>993</v>
      </c>
      <c r="FV85" s="993">
        <v>0</v>
      </c>
      <c r="FW85" s="991">
        <v>0</v>
      </c>
      <c r="FX85" s="991">
        <v>100</v>
      </c>
      <c r="FY85" s="991">
        <v>0</v>
      </c>
      <c r="FZ85" s="991">
        <v>0</v>
      </c>
      <c r="GA85" s="991">
        <v>0</v>
      </c>
      <c r="GB85" s="991">
        <v>0</v>
      </c>
      <c r="GC85" s="991">
        <v>0</v>
      </c>
      <c r="GD85" s="991">
        <v>0</v>
      </c>
      <c r="GE85" s="991">
        <v>0</v>
      </c>
      <c r="GF85" s="991">
        <v>0</v>
      </c>
      <c r="GG85" s="991">
        <v>0</v>
      </c>
      <c r="GH85" s="991">
        <v>0</v>
      </c>
      <c r="GI85" s="991">
        <v>0</v>
      </c>
      <c r="GJ85" s="991">
        <v>0</v>
      </c>
      <c r="GK85" s="991">
        <v>0</v>
      </c>
      <c r="GL85" s="991">
        <v>0</v>
      </c>
      <c r="GM85" s="991">
        <v>0</v>
      </c>
      <c r="GN85" s="991">
        <v>0</v>
      </c>
      <c r="GO85" s="992" t="b">
        <v>0</v>
      </c>
      <c r="GP85" s="990" t="s">
        <v>993</v>
      </c>
      <c r="GQ85" s="990" t="s">
        <v>993</v>
      </c>
      <c r="GR85" s="990" t="s">
        <v>993</v>
      </c>
      <c r="GS85" s="990" t="s">
        <v>993</v>
      </c>
      <c r="GT85" s="992"/>
      <c r="GU85" s="986"/>
    </row>
    <row r="86" spans="1:203" hidden="1">
      <c r="A86" s="985"/>
      <c r="B86" s="1315" t="s">
        <v>666</v>
      </c>
      <c r="C86" s="1315"/>
      <c r="D86" s="990" t="s">
        <v>1085</v>
      </c>
      <c r="E86" s="990" t="s">
        <v>1086</v>
      </c>
      <c r="F86" s="990" t="s">
        <v>437</v>
      </c>
      <c r="G86" s="990" t="s">
        <v>986</v>
      </c>
      <c r="H86" s="990" t="s">
        <v>1062</v>
      </c>
      <c r="I86" s="990" t="s">
        <v>1063</v>
      </c>
      <c r="J86" s="990" t="s">
        <v>1064</v>
      </c>
      <c r="K86" s="990" t="s">
        <v>1065</v>
      </c>
      <c r="L86" s="991">
        <v>2</v>
      </c>
      <c r="M86" s="990" t="s">
        <v>1086</v>
      </c>
      <c r="N86" s="990" t="s">
        <v>1090</v>
      </c>
      <c r="O86" s="990" t="s">
        <v>670</v>
      </c>
      <c r="P86" s="990" t="s">
        <v>1091</v>
      </c>
      <c r="Q86" s="990" t="s">
        <v>293</v>
      </c>
      <c r="R86" s="1031" t="s">
        <v>296</v>
      </c>
      <c r="S86" s="992" t="b">
        <v>0</v>
      </c>
      <c r="T86" s="991">
        <v>0</v>
      </c>
      <c r="U86" s="992" t="b">
        <v>0</v>
      </c>
      <c r="V86" s="991">
        <v>0</v>
      </c>
      <c r="W86" s="992" t="b">
        <v>0</v>
      </c>
      <c r="X86" s="992" t="b">
        <v>1</v>
      </c>
      <c r="Y86" s="990" t="s">
        <v>296</v>
      </c>
      <c r="Z86" s="990" t="b">
        <f t="shared" si="13"/>
        <v>1</v>
      </c>
      <c r="AA86" s="990" t="s">
        <v>993</v>
      </c>
      <c r="AB86" s="992" t="b">
        <v>0</v>
      </c>
      <c r="AC86" s="990" t="s">
        <v>993</v>
      </c>
      <c r="AD86" s="990" t="s">
        <v>993</v>
      </c>
      <c r="AE86" s="990" t="s">
        <v>993</v>
      </c>
      <c r="AF86" s="1077">
        <f t="shared" si="5"/>
        <v>50</v>
      </c>
      <c r="AG86" s="1077">
        <f t="shared" si="5"/>
        <v>50</v>
      </c>
      <c r="AH86" s="1077">
        <f t="shared" si="5"/>
        <v>46</v>
      </c>
      <c r="AI86" s="1077">
        <f t="shared" si="5"/>
        <v>50</v>
      </c>
      <c r="AJ86" s="183">
        <f t="shared" si="12"/>
        <v>0</v>
      </c>
      <c r="AK86" s="991">
        <v>50</v>
      </c>
      <c r="AL86" s="991">
        <v>50</v>
      </c>
      <c r="AM86" s="991">
        <v>46</v>
      </c>
      <c r="AN86" s="991">
        <v>50</v>
      </c>
      <c r="AO86" s="991">
        <v>0</v>
      </c>
      <c r="AP86" s="991">
        <v>0</v>
      </c>
      <c r="AQ86" s="991">
        <v>0</v>
      </c>
      <c r="AR86" s="991">
        <v>0</v>
      </c>
      <c r="AS86" s="991">
        <v>0</v>
      </c>
      <c r="AT86" s="991">
        <v>0</v>
      </c>
      <c r="AU86" s="991">
        <v>0</v>
      </c>
      <c r="AV86" s="991">
        <v>0</v>
      </c>
      <c r="AW86" s="991">
        <v>0</v>
      </c>
      <c r="AX86" s="991">
        <v>0</v>
      </c>
      <c r="AY86" s="991">
        <v>0</v>
      </c>
      <c r="AZ86" s="991">
        <v>0</v>
      </c>
      <c r="BA86" s="991">
        <v>0</v>
      </c>
      <c r="BB86" s="991">
        <v>0</v>
      </c>
      <c r="BC86" s="991">
        <v>0</v>
      </c>
      <c r="BD86" s="991">
        <v>0</v>
      </c>
      <c r="BE86" s="992" t="b">
        <v>0</v>
      </c>
      <c r="BF86" s="992"/>
      <c r="BG86" s="990" t="s">
        <v>444</v>
      </c>
      <c r="BH86" s="991">
        <v>50</v>
      </c>
      <c r="BI86" s="990" t="s">
        <v>993</v>
      </c>
      <c r="BJ86" s="991">
        <v>0</v>
      </c>
      <c r="BK86" s="990" t="s">
        <v>993</v>
      </c>
      <c r="BL86" s="991">
        <v>0</v>
      </c>
      <c r="BM86" s="991">
        <v>0</v>
      </c>
      <c r="BN86" s="991">
        <v>0</v>
      </c>
      <c r="BO86" s="990" t="s">
        <v>993</v>
      </c>
      <c r="BP86" s="990" t="s">
        <v>993</v>
      </c>
      <c r="BQ86" s="990" t="s">
        <v>993</v>
      </c>
      <c r="BR86" s="991">
        <v>0</v>
      </c>
      <c r="BS86" s="990" t="s">
        <v>993</v>
      </c>
      <c r="BT86" s="991">
        <v>0</v>
      </c>
      <c r="BU86" s="990" t="s">
        <v>993</v>
      </c>
      <c r="BV86" s="991">
        <v>0</v>
      </c>
      <c r="BW86" s="991">
        <v>0</v>
      </c>
      <c r="BX86" s="991">
        <v>0</v>
      </c>
      <c r="BY86" s="990" t="s">
        <v>993</v>
      </c>
      <c r="BZ86" s="991">
        <v>0</v>
      </c>
      <c r="CA86" s="990" t="s">
        <v>993</v>
      </c>
      <c r="CB86" s="991">
        <v>0</v>
      </c>
      <c r="CC86" s="990" t="s">
        <v>993</v>
      </c>
      <c r="CD86" s="991">
        <v>0</v>
      </c>
      <c r="CE86" s="991">
        <v>0</v>
      </c>
      <c r="CF86" s="991">
        <v>0</v>
      </c>
      <c r="CG86" s="990" t="s">
        <v>993</v>
      </c>
      <c r="CH86" s="991">
        <v>0</v>
      </c>
      <c r="CI86" s="990" t="s">
        <v>993</v>
      </c>
      <c r="CJ86" s="991">
        <v>0</v>
      </c>
      <c r="CK86" s="990" t="s">
        <v>993</v>
      </c>
      <c r="CL86" s="991">
        <v>0</v>
      </c>
      <c r="CM86" s="991">
        <v>0</v>
      </c>
      <c r="CN86" s="991">
        <v>0</v>
      </c>
      <c r="CO86" s="991">
        <v>32</v>
      </c>
      <c r="CP86" s="991">
        <v>0.8</v>
      </c>
      <c r="CQ86" s="991">
        <v>0</v>
      </c>
      <c r="CR86" s="991">
        <v>1.2</v>
      </c>
      <c r="CS86" s="991">
        <v>4</v>
      </c>
      <c r="CT86" s="991">
        <v>0</v>
      </c>
      <c r="CU86" s="991">
        <v>0</v>
      </c>
      <c r="CV86" s="991">
        <v>0</v>
      </c>
      <c r="CW86" s="991">
        <v>0</v>
      </c>
      <c r="CX86" s="991">
        <v>0</v>
      </c>
      <c r="CY86" s="991">
        <v>0</v>
      </c>
      <c r="CZ86" s="991">
        <v>0</v>
      </c>
      <c r="DA86" s="991">
        <v>0</v>
      </c>
      <c r="DB86" s="991">
        <v>0</v>
      </c>
      <c r="DC86" s="991">
        <v>0</v>
      </c>
      <c r="DD86" s="991">
        <v>0</v>
      </c>
      <c r="DE86" s="991">
        <v>0</v>
      </c>
      <c r="DF86" s="991">
        <v>0</v>
      </c>
      <c r="DG86" s="991">
        <v>0</v>
      </c>
      <c r="DH86" s="991">
        <v>0</v>
      </c>
      <c r="DI86" s="991">
        <v>0</v>
      </c>
      <c r="DJ86" s="991">
        <v>0</v>
      </c>
      <c r="DK86" s="992" t="b">
        <v>0</v>
      </c>
      <c r="DL86" s="990" t="s">
        <v>298</v>
      </c>
      <c r="DM86" s="990" t="s">
        <v>993</v>
      </c>
      <c r="DN86" s="990" t="s">
        <v>993</v>
      </c>
      <c r="DO86" s="990" t="s">
        <v>993</v>
      </c>
      <c r="DP86" s="991">
        <v>51</v>
      </c>
      <c r="DQ86" s="991">
        <v>39</v>
      </c>
      <c r="DR86" s="991">
        <v>12</v>
      </c>
      <c r="DS86" s="991">
        <v>0</v>
      </c>
      <c r="DT86" s="991">
        <v>17620</v>
      </c>
      <c r="DU86" s="991">
        <v>51</v>
      </c>
      <c r="DV86" s="991">
        <v>51</v>
      </c>
      <c r="DW86" s="991">
        <v>3</v>
      </c>
      <c r="DX86" s="991">
        <v>41</v>
      </c>
      <c r="DY86" s="991">
        <v>5</v>
      </c>
      <c r="DZ86" s="991">
        <v>2</v>
      </c>
      <c r="EA86" s="991">
        <v>0</v>
      </c>
      <c r="EB86" s="991">
        <v>0</v>
      </c>
      <c r="EC86" s="991">
        <v>0</v>
      </c>
      <c r="ED86" s="991">
        <v>51</v>
      </c>
      <c r="EE86" s="991">
        <v>2</v>
      </c>
      <c r="EF86" s="991">
        <v>31</v>
      </c>
      <c r="EG86" s="991">
        <v>5</v>
      </c>
      <c r="EH86" s="991">
        <v>0</v>
      </c>
      <c r="EI86" s="991">
        <v>1</v>
      </c>
      <c r="EJ86" s="991">
        <v>0</v>
      </c>
      <c r="EK86" s="991">
        <v>4</v>
      </c>
      <c r="EL86" s="991">
        <v>8</v>
      </c>
      <c r="EM86" s="991">
        <v>0</v>
      </c>
      <c r="EN86" s="991">
        <v>49</v>
      </c>
      <c r="EO86" s="991">
        <v>37</v>
      </c>
      <c r="EP86" s="991">
        <v>1</v>
      </c>
      <c r="EQ86" s="991">
        <v>11</v>
      </c>
      <c r="ER86" s="991">
        <v>0</v>
      </c>
      <c r="ES86" s="991">
        <v>0</v>
      </c>
      <c r="ET86" s="992" t="b">
        <v>0</v>
      </c>
      <c r="EU86" s="992" t="b">
        <v>0</v>
      </c>
      <c r="EV86" s="992" t="b">
        <v>0</v>
      </c>
      <c r="EW86" s="993">
        <v>0</v>
      </c>
      <c r="EX86" s="993">
        <v>0</v>
      </c>
      <c r="EY86" s="993">
        <v>0</v>
      </c>
      <c r="EZ86" s="993">
        <v>0</v>
      </c>
      <c r="FA86" s="993">
        <v>0</v>
      </c>
      <c r="FB86" s="993">
        <v>0</v>
      </c>
      <c r="FC86" s="992" t="b">
        <v>0</v>
      </c>
      <c r="FD86" s="992" t="b">
        <v>0</v>
      </c>
      <c r="FE86" s="992" t="b">
        <v>0</v>
      </c>
      <c r="FF86" s="993">
        <v>0</v>
      </c>
      <c r="FG86" s="993">
        <v>0</v>
      </c>
      <c r="FH86" s="993">
        <v>0</v>
      </c>
      <c r="FI86" s="993">
        <v>0</v>
      </c>
      <c r="FJ86" s="993">
        <v>0</v>
      </c>
      <c r="FK86" s="993">
        <v>0</v>
      </c>
      <c r="FL86" s="992" t="b">
        <v>0</v>
      </c>
      <c r="FM86" s="992" t="b">
        <v>0</v>
      </c>
      <c r="FN86" s="992" t="b">
        <v>0</v>
      </c>
      <c r="FO86" s="993">
        <v>0</v>
      </c>
      <c r="FP86" s="993">
        <v>0</v>
      </c>
      <c r="FQ86" s="993">
        <v>0</v>
      </c>
      <c r="FR86" s="993">
        <v>0</v>
      </c>
      <c r="FS86" s="993">
        <v>0</v>
      </c>
      <c r="FT86" s="993">
        <v>0</v>
      </c>
      <c r="FU86" s="990" t="s">
        <v>993</v>
      </c>
      <c r="FV86" s="993">
        <v>0</v>
      </c>
      <c r="FW86" s="991">
        <v>0</v>
      </c>
      <c r="FX86" s="991">
        <v>49</v>
      </c>
      <c r="FY86" s="991">
        <v>0</v>
      </c>
      <c r="FZ86" s="991">
        <v>0</v>
      </c>
      <c r="GA86" s="991">
        <v>0</v>
      </c>
      <c r="GB86" s="991">
        <v>0</v>
      </c>
      <c r="GC86" s="991">
        <v>0</v>
      </c>
      <c r="GD86" s="991">
        <v>0</v>
      </c>
      <c r="GE86" s="991">
        <v>0</v>
      </c>
      <c r="GF86" s="991">
        <v>0</v>
      </c>
      <c r="GG86" s="991">
        <v>0</v>
      </c>
      <c r="GH86" s="991">
        <v>0</v>
      </c>
      <c r="GI86" s="991">
        <v>0</v>
      </c>
      <c r="GJ86" s="991">
        <v>0</v>
      </c>
      <c r="GK86" s="991">
        <v>0</v>
      </c>
      <c r="GL86" s="991">
        <v>0</v>
      </c>
      <c r="GM86" s="991">
        <v>0</v>
      </c>
      <c r="GN86" s="991">
        <v>0</v>
      </c>
      <c r="GO86" s="992" t="b">
        <v>0</v>
      </c>
      <c r="GP86" s="990" t="s">
        <v>993</v>
      </c>
      <c r="GQ86" s="990" t="s">
        <v>993</v>
      </c>
      <c r="GR86" s="990" t="s">
        <v>993</v>
      </c>
      <c r="GS86" s="990" t="s">
        <v>993</v>
      </c>
      <c r="GT86" s="992"/>
      <c r="GU86" s="986"/>
    </row>
    <row r="87" spans="1:203" hidden="1">
      <c r="A87" s="985"/>
      <c r="B87" s="1315" t="s">
        <v>666</v>
      </c>
      <c r="C87" s="1315"/>
      <c r="D87" s="990" t="s">
        <v>1085</v>
      </c>
      <c r="E87" s="990" t="s">
        <v>1086</v>
      </c>
      <c r="F87" s="990" t="s">
        <v>437</v>
      </c>
      <c r="G87" s="990" t="s">
        <v>986</v>
      </c>
      <c r="H87" s="990" t="s">
        <v>1062</v>
      </c>
      <c r="I87" s="990" t="s">
        <v>1063</v>
      </c>
      <c r="J87" s="990" t="s">
        <v>1064</v>
      </c>
      <c r="K87" s="990" t="s">
        <v>1065</v>
      </c>
      <c r="L87" s="991">
        <v>3</v>
      </c>
      <c r="M87" s="990" t="s">
        <v>1086</v>
      </c>
      <c r="N87" s="990" t="s">
        <v>1092</v>
      </c>
      <c r="O87" s="990" t="s">
        <v>671</v>
      </c>
      <c r="P87" s="990" t="s">
        <v>1091</v>
      </c>
      <c r="Q87" s="990" t="s">
        <v>293</v>
      </c>
      <c r="R87" s="1031" t="s">
        <v>296</v>
      </c>
      <c r="S87" s="992" t="b">
        <v>0</v>
      </c>
      <c r="T87" s="991">
        <v>0</v>
      </c>
      <c r="U87" s="992" t="b">
        <v>0</v>
      </c>
      <c r="V87" s="991">
        <v>0</v>
      </c>
      <c r="W87" s="992" t="b">
        <v>0</v>
      </c>
      <c r="X87" s="992" t="b">
        <v>1</v>
      </c>
      <c r="Y87" s="990" t="s">
        <v>296</v>
      </c>
      <c r="Z87" s="990" t="b">
        <f t="shared" si="13"/>
        <v>1</v>
      </c>
      <c r="AA87" s="990" t="s">
        <v>993</v>
      </c>
      <c r="AB87" s="992" t="b">
        <v>0</v>
      </c>
      <c r="AC87" s="990" t="s">
        <v>993</v>
      </c>
      <c r="AD87" s="990" t="s">
        <v>993</v>
      </c>
      <c r="AE87" s="990" t="s">
        <v>993</v>
      </c>
      <c r="AF87" s="1077">
        <f t="shared" si="5"/>
        <v>50</v>
      </c>
      <c r="AG87" s="1077">
        <f t="shared" si="5"/>
        <v>50</v>
      </c>
      <c r="AH87" s="1077">
        <f t="shared" si="5"/>
        <v>42</v>
      </c>
      <c r="AI87" s="1077">
        <f t="shared" si="5"/>
        <v>50</v>
      </c>
      <c r="AJ87" s="183">
        <f t="shared" si="12"/>
        <v>0</v>
      </c>
      <c r="AK87" s="991">
        <v>50</v>
      </c>
      <c r="AL87" s="991">
        <v>50</v>
      </c>
      <c r="AM87" s="991">
        <v>42</v>
      </c>
      <c r="AN87" s="991">
        <v>50</v>
      </c>
      <c r="AO87" s="991">
        <v>0</v>
      </c>
      <c r="AP87" s="991">
        <v>0</v>
      </c>
      <c r="AQ87" s="991">
        <v>0</v>
      </c>
      <c r="AR87" s="991">
        <v>0</v>
      </c>
      <c r="AS87" s="991">
        <v>0</v>
      </c>
      <c r="AT87" s="991">
        <v>0</v>
      </c>
      <c r="AU87" s="991">
        <v>0</v>
      </c>
      <c r="AV87" s="991">
        <v>0</v>
      </c>
      <c r="AW87" s="991">
        <v>0</v>
      </c>
      <c r="AX87" s="991">
        <v>0</v>
      </c>
      <c r="AY87" s="991">
        <v>0</v>
      </c>
      <c r="AZ87" s="991">
        <v>0</v>
      </c>
      <c r="BA87" s="991">
        <v>0</v>
      </c>
      <c r="BB87" s="991">
        <v>0</v>
      </c>
      <c r="BC87" s="991">
        <v>0</v>
      </c>
      <c r="BD87" s="991">
        <v>0</v>
      </c>
      <c r="BE87" s="992" t="b">
        <v>0</v>
      </c>
      <c r="BF87" s="992"/>
      <c r="BG87" s="990" t="s">
        <v>444</v>
      </c>
      <c r="BH87" s="991">
        <v>50</v>
      </c>
      <c r="BI87" s="990" t="s">
        <v>993</v>
      </c>
      <c r="BJ87" s="991">
        <v>0</v>
      </c>
      <c r="BK87" s="990" t="s">
        <v>993</v>
      </c>
      <c r="BL87" s="991">
        <v>0</v>
      </c>
      <c r="BM87" s="991">
        <v>0</v>
      </c>
      <c r="BN87" s="991">
        <v>0</v>
      </c>
      <c r="BO87" s="990" t="s">
        <v>993</v>
      </c>
      <c r="BP87" s="990" t="s">
        <v>993</v>
      </c>
      <c r="BQ87" s="990" t="s">
        <v>993</v>
      </c>
      <c r="BR87" s="991">
        <v>0</v>
      </c>
      <c r="BS87" s="990" t="s">
        <v>993</v>
      </c>
      <c r="BT87" s="991">
        <v>0</v>
      </c>
      <c r="BU87" s="990" t="s">
        <v>993</v>
      </c>
      <c r="BV87" s="991">
        <v>0</v>
      </c>
      <c r="BW87" s="991">
        <v>0</v>
      </c>
      <c r="BX87" s="991">
        <v>0</v>
      </c>
      <c r="BY87" s="990" t="s">
        <v>993</v>
      </c>
      <c r="BZ87" s="991">
        <v>0</v>
      </c>
      <c r="CA87" s="990" t="s">
        <v>993</v>
      </c>
      <c r="CB87" s="991">
        <v>0</v>
      </c>
      <c r="CC87" s="990" t="s">
        <v>993</v>
      </c>
      <c r="CD87" s="991">
        <v>0</v>
      </c>
      <c r="CE87" s="991">
        <v>0</v>
      </c>
      <c r="CF87" s="991">
        <v>0</v>
      </c>
      <c r="CG87" s="990" t="s">
        <v>993</v>
      </c>
      <c r="CH87" s="991">
        <v>0</v>
      </c>
      <c r="CI87" s="990" t="s">
        <v>993</v>
      </c>
      <c r="CJ87" s="991">
        <v>0</v>
      </c>
      <c r="CK87" s="990" t="s">
        <v>993</v>
      </c>
      <c r="CL87" s="991">
        <v>0</v>
      </c>
      <c r="CM87" s="991">
        <v>0</v>
      </c>
      <c r="CN87" s="991">
        <v>0</v>
      </c>
      <c r="CO87" s="991">
        <v>31</v>
      </c>
      <c r="CP87" s="991">
        <v>0</v>
      </c>
      <c r="CQ87" s="991">
        <v>1</v>
      </c>
      <c r="CR87" s="991">
        <v>0</v>
      </c>
      <c r="CS87" s="991">
        <v>5</v>
      </c>
      <c r="CT87" s="991">
        <v>0</v>
      </c>
      <c r="CU87" s="991">
        <v>0</v>
      </c>
      <c r="CV87" s="991">
        <v>0</v>
      </c>
      <c r="CW87" s="991">
        <v>0</v>
      </c>
      <c r="CX87" s="991">
        <v>0</v>
      </c>
      <c r="CY87" s="991">
        <v>0</v>
      </c>
      <c r="CZ87" s="991">
        <v>0</v>
      </c>
      <c r="DA87" s="991">
        <v>0</v>
      </c>
      <c r="DB87" s="991">
        <v>0</v>
      </c>
      <c r="DC87" s="991">
        <v>0</v>
      </c>
      <c r="DD87" s="991">
        <v>0</v>
      </c>
      <c r="DE87" s="991">
        <v>0</v>
      </c>
      <c r="DF87" s="991">
        <v>0</v>
      </c>
      <c r="DG87" s="991">
        <v>0</v>
      </c>
      <c r="DH87" s="991">
        <v>0</v>
      </c>
      <c r="DI87" s="991">
        <v>0</v>
      </c>
      <c r="DJ87" s="991">
        <v>0</v>
      </c>
      <c r="DK87" s="992" t="b">
        <v>0</v>
      </c>
      <c r="DL87" s="990" t="s">
        <v>298</v>
      </c>
      <c r="DM87" s="990" t="s">
        <v>993</v>
      </c>
      <c r="DN87" s="990" t="s">
        <v>993</v>
      </c>
      <c r="DO87" s="990" t="s">
        <v>993</v>
      </c>
      <c r="DP87" s="991">
        <v>105</v>
      </c>
      <c r="DQ87" s="991">
        <v>95</v>
      </c>
      <c r="DR87" s="991">
        <v>10</v>
      </c>
      <c r="DS87" s="991">
        <v>0</v>
      </c>
      <c r="DT87" s="991">
        <v>16670</v>
      </c>
      <c r="DU87" s="991">
        <v>104</v>
      </c>
      <c r="DV87" s="991">
        <v>105</v>
      </c>
      <c r="DW87" s="991">
        <v>4</v>
      </c>
      <c r="DX87" s="991">
        <v>83</v>
      </c>
      <c r="DY87" s="991">
        <v>10</v>
      </c>
      <c r="DZ87" s="991">
        <v>8</v>
      </c>
      <c r="EA87" s="991">
        <v>0</v>
      </c>
      <c r="EB87" s="991">
        <v>0</v>
      </c>
      <c r="EC87" s="991">
        <v>0</v>
      </c>
      <c r="ED87" s="991">
        <v>104</v>
      </c>
      <c r="EE87" s="991">
        <v>0</v>
      </c>
      <c r="EF87" s="991">
        <v>88</v>
      </c>
      <c r="EG87" s="991">
        <v>2</v>
      </c>
      <c r="EH87" s="991">
        <v>1</v>
      </c>
      <c r="EI87" s="991">
        <v>2</v>
      </c>
      <c r="EJ87" s="991">
        <v>0</v>
      </c>
      <c r="EK87" s="991">
        <v>4</v>
      </c>
      <c r="EL87" s="991">
        <v>7</v>
      </c>
      <c r="EM87" s="991">
        <v>0</v>
      </c>
      <c r="EN87" s="991">
        <v>104</v>
      </c>
      <c r="EO87" s="991">
        <v>75</v>
      </c>
      <c r="EP87" s="991">
        <v>11</v>
      </c>
      <c r="EQ87" s="991">
        <v>18</v>
      </c>
      <c r="ER87" s="991">
        <v>0</v>
      </c>
      <c r="ES87" s="991">
        <v>0</v>
      </c>
      <c r="ET87" s="992" t="b">
        <v>0</v>
      </c>
      <c r="EU87" s="992" t="b">
        <v>0</v>
      </c>
      <c r="EV87" s="992" t="b">
        <v>0</v>
      </c>
      <c r="EW87" s="993">
        <v>0</v>
      </c>
      <c r="EX87" s="993">
        <v>0</v>
      </c>
      <c r="EY87" s="993">
        <v>0</v>
      </c>
      <c r="EZ87" s="993">
        <v>0</v>
      </c>
      <c r="FA87" s="993">
        <v>0</v>
      </c>
      <c r="FB87" s="993">
        <v>0</v>
      </c>
      <c r="FC87" s="992" t="b">
        <v>0</v>
      </c>
      <c r="FD87" s="992" t="b">
        <v>0</v>
      </c>
      <c r="FE87" s="992" t="b">
        <v>0</v>
      </c>
      <c r="FF87" s="993">
        <v>0</v>
      </c>
      <c r="FG87" s="993">
        <v>0</v>
      </c>
      <c r="FH87" s="993">
        <v>0</v>
      </c>
      <c r="FI87" s="993">
        <v>0</v>
      </c>
      <c r="FJ87" s="993">
        <v>0</v>
      </c>
      <c r="FK87" s="993">
        <v>0</v>
      </c>
      <c r="FL87" s="992" t="b">
        <v>0</v>
      </c>
      <c r="FM87" s="992" t="b">
        <v>0</v>
      </c>
      <c r="FN87" s="992" t="b">
        <v>0</v>
      </c>
      <c r="FO87" s="993">
        <v>0</v>
      </c>
      <c r="FP87" s="993">
        <v>0</v>
      </c>
      <c r="FQ87" s="993">
        <v>0</v>
      </c>
      <c r="FR87" s="993">
        <v>0</v>
      </c>
      <c r="FS87" s="993">
        <v>0</v>
      </c>
      <c r="FT87" s="993">
        <v>0</v>
      </c>
      <c r="FU87" s="990" t="s">
        <v>993</v>
      </c>
      <c r="FV87" s="993">
        <v>0</v>
      </c>
      <c r="FW87" s="991">
        <v>0</v>
      </c>
      <c r="FX87" s="991">
        <v>104</v>
      </c>
      <c r="FY87" s="991">
        <v>0</v>
      </c>
      <c r="FZ87" s="991">
        <v>0</v>
      </c>
      <c r="GA87" s="991">
        <v>0</v>
      </c>
      <c r="GB87" s="991">
        <v>0</v>
      </c>
      <c r="GC87" s="991">
        <v>0</v>
      </c>
      <c r="GD87" s="991">
        <v>0</v>
      </c>
      <c r="GE87" s="991">
        <v>0</v>
      </c>
      <c r="GF87" s="991">
        <v>0</v>
      </c>
      <c r="GG87" s="991">
        <v>0</v>
      </c>
      <c r="GH87" s="991">
        <v>0</v>
      </c>
      <c r="GI87" s="991">
        <v>0</v>
      </c>
      <c r="GJ87" s="991">
        <v>0</v>
      </c>
      <c r="GK87" s="991">
        <v>0</v>
      </c>
      <c r="GL87" s="991">
        <v>0</v>
      </c>
      <c r="GM87" s="991">
        <v>0</v>
      </c>
      <c r="GN87" s="991">
        <v>0</v>
      </c>
      <c r="GO87" s="992" t="b">
        <v>0</v>
      </c>
      <c r="GP87" s="990" t="s">
        <v>993</v>
      </c>
      <c r="GQ87" s="990" t="s">
        <v>993</v>
      </c>
      <c r="GR87" s="990" t="s">
        <v>993</v>
      </c>
      <c r="GS87" s="990" t="s">
        <v>993</v>
      </c>
      <c r="GT87" s="992"/>
      <c r="GU87" s="986"/>
    </row>
    <row r="88" spans="1:203" hidden="1">
      <c r="A88" s="985"/>
      <c r="B88" s="1315" t="s">
        <v>558</v>
      </c>
      <c r="C88" s="1315"/>
      <c r="D88" s="990" t="s">
        <v>1095</v>
      </c>
      <c r="E88" s="990" t="s">
        <v>22</v>
      </c>
      <c r="F88" s="990" t="s">
        <v>437</v>
      </c>
      <c r="G88" s="990" t="s">
        <v>986</v>
      </c>
      <c r="H88" s="990" t="s">
        <v>1062</v>
      </c>
      <c r="I88" s="990" t="s">
        <v>1063</v>
      </c>
      <c r="J88" s="990" t="s">
        <v>1064</v>
      </c>
      <c r="K88" s="990" t="s">
        <v>1065</v>
      </c>
      <c r="L88" s="991">
        <v>4</v>
      </c>
      <c r="M88" s="990" t="s">
        <v>22</v>
      </c>
      <c r="N88" s="990" t="s">
        <v>996</v>
      </c>
      <c r="O88" s="990" t="s">
        <v>637</v>
      </c>
      <c r="P88" s="990" t="s">
        <v>1001</v>
      </c>
      <c r="Q88" s="990" t="s">
        <v>290</v>
      </c>
      <c r="R88" s="1031" t="s">
        <v>293</v>
      </c>
      <c r="S88" s="992" t="b">
        <v>0</v>
      </c>
      <c r="T88" s="991">
        <v>0</v>
      </c>
      <c r="U88" s="992" t="b">
        <v>0</v>
      </c>
      <c r="V88" s="991">
        <v>0</v>
      </c>
      <c r="W88" s="992" t="b">
        <v>0</v>
      </c>
      <c r="X88" s="992" t="b">
        <v>1</v>
      </c>
      <c r="Y88" s="990" t="s">
        <v>293</v>
      </c>
      <c r="Z88" s="990" t="b">
        <f t="shared" si="13"/>
        <v>1</v>
      </c>
      <c r="AA88" s="990" t="s">
        <v>993</v>
      </c>
      <c r="AB88" s="992" t="b">
        <v>0</v>
      </c>
      <c r="AC88" s="990" t="s">
        <v>993</v>
      </c>
      <c r="AD88" s="990" t="s">
        <v>993</v>
      </c>
      <c r="AE88" s="990" t="s">
        <v>993</v>
      </c>
      <c r="AF88" s="1077">
        <f t="shared" si="5"/>
        <v>40</v>
      </c>
      <c r="AG88" s="1077">
        <f t="shared" si="5"/>
        <v>38</v>
      </c>
      <c r="AH88" s="1077">
        <f t="shared" si="5"/>
        <v>20</v>
      </c>
      <c r="AI88" s="1077">
        <f t="shared" si="5"/>
        <v>40</v>
      </c>
      <c r="AJ88" s="183">
        <f t="shared" si="12"/>
        <v>0</v>
      </c>
      <c r="AK88" s="991">
        <v>40</v>
      </c>
      <c r="AL88" s="991">
        <v>38</v>
      </c>
      <c r="AM88" s="991">
        <v>20</v>
      </c>
      <c r="AN88" s="991">
        <v>40</v>
      </c>
      <c r="AO88" s="991">
        <v>0</v>
      </c>
      <c r="AP88" s="991">
        <v>0</v>
      </c>
      <c r="AQ88" s="991">
        <v>0</v>
      </c>
      <c r="AR88" s="991">
        <v>0</v>
      </c>
      <c r="AS88" s="991">
        <v>0</v>
      </c>
      <c r="AT88" s="991">
        <v>0</v>
      </c>
      <c r="AU88" s="991">
        <v>0</v>
      </c>
      <c r="AV88" s="991">
        <v>0</v>
      </c>
      <c r="AW88" s="991">
        <v>0</v>
      </c>
      <c r="AX88" s="991">
        <v>0</v>
      </c>
      <c r="AY88" s="991">
        <v>0</v>
      </c>
      <c r="AZ88" s="991">
        <v>0</v>
      </c>
      <c r="BA88" s="991">
        <v>0</v>
      </c>
      <c r="BB88" s="991">
        <v>0</v>
      </c>
      <c r="BC88" s="991">
        <v>0</v>
      </c>
      <c r="BD88" s="991">
        <v>0</v>
      </c>
      <c r="BE88" s="992" t="b">
        <v>0</v>
      </c>
      <c r="BF88" s="992"/>
      <c r="BG88" s="990" t="s">
        <v>1059</v>
      </c>
      <c r="BH88" s="991">
        <v>40</v>
      </c>
      <c r="BI88" s="990" t="s">
        <v>993</v>
      </c>
      <c r="BJ88" s="991">
        <v>0</v>
      </c>
      <c r="BK88" s="990" t="s">
        <v>993</v>
      </c>
      <c r="BL88" s="991">
        <v>0</v>
      </c>
      <c r="BM88" s="991">
        <v>0</v>
      </c>
      <c r="BN88" s="991">
        <v>0</v>
      </c>
      <c r="BO88" s="990" t="s">
        <v>993</v>
      </c>
      <c r="BP88" s="990" t="s">
        <v>993</v>
      </c>
      <c r="BQ88" s="990" t="s">
        <v>993</v>
      </c>
      <c r="BR88" s="991">
        <v>0</v>
      </c>
      <c r="BS88" s="990" t="s">
        <v>993</v>
      </c>
      <c r="BT88" s="991">
        <v>0</v>
      </c>
      <c r="BU88" s="990" t="s">
        <v>993</v>
      </c>
      <c r="BV88" s="991">
        <v>0</v>
      </c>
      <c r="BW88" s="991">
        <v>0</v>
      </c>
      <c r="BX88" s="991">
        <v>0</v>
      </c>
      <c r="BY88" s="990" t="s">
        <v>993</v>
      </c>
      <c r="BZ88" s="991">
        <v>0</v>
      </c>
      <c r="CA88" s="990" t="s">
        <v>993</v>
      </c>
      <c r="CB88" s="991">
        <v>0</v>
      </c>
      <c r="CC88" s="990" t="s">
        <v>993</v>
      </c>
      <c r="CD88" s="991">
        <v>0</v>
      </c>
      <c r="CE88" s="991">
        <v>0</v>
      </c>
      <c r="CF88" s="991">
        <v>0</v>
      </c>
      <c r="CG88" s="990" t="s">
        <v>993</v>
      </c>
      <c r="CH88" s="991">
        <v>0</v>
      </c>
      <c r="CI88" s="990" t="s">
        <v>993</v>
      </c>
      <c r="CJ88" s="991">
        <v>0</v>
      </c>
      <c r="CK88" s="990" t="s">
        <v>993</v>
      </c>
      <c r="CL88" s="991">
        <v>0</v>
      </c>
      <c r="CM88" s="991">
        <v>0</v>
      </c>
      <c r="CN88" s="991">
        <v>0</v>
      </c>
      <c r="CO88" s="991">
        <v>18</v>
      </c>
      <c r="CP88" s="991">
        <v>0</v>
      </c>
      <c r="CQ88" s="991">
        <v>0</v>
      </c>
      <c r="CR88" s="991">
        <v>0</v>
      </c>
      <c r="CS88" s="991">
        <v>6</v>
      </c>
      <c r="CT88" s="991">
        <v>1.5</v>
      </c>
      <c r="CU88" s="991">
        <v>0</v>
      </c>
      <c r="CV88" s="991">
        <v>0</v>
      </c>
      <c r="CW88" s="991">
        <v>0</v>
      </c>
      <c r="CX88" s="991">
        <v>0</v>
      </c>
      <c r="CY88" s="991">
        <v>0</v>
      </c>
      <c r="CZ88" s="991">
        <v>0</v>
      </c>
      <c r="DA88" s="991">
        <v>0</v>
      </c>
      <c r="DB88" s="991">
        <v>0</v>
      </c>
      <c r="DC88" s="991">
        <v>1</v>
      </c>
      <c r="DD88" s="991">
        <v>0</v>
      </c>
      <c r="DE88" s="991">
        <v>0</v>
      </c>
      <c r="DF88" s="991">
        <v>0</v>
      </c>
      <c r="DG88" s="991">
        <v>0</v>
      </c>
      <c r="DH88" s="991">
        <v>0</v>
      </c>
      <c r="DI88" s="991">
        <v>0</v>
      </c>
      <c r="DJ88" s="991">
        <v>0</v>
      </c>
      <c r="DK88" s="992" t="b">
        <v>0</v>
      </c>
      <c r="DL88" s="990" t="s">
        <v>270</v>
      </c>
      <c r="DM88" s="990" t="s">
        <v>993</v>
      </c>
      <c r="DN88" s="990" t="s">
        <v>993</v>
      </c>
      <c r="DO88" s="990" t="s">
        <v>993</v>
      </c>
      <c r="DP88" s="991">
        <v>660</v>
      </c>
      <c r="DQ88" s="991">
        <v>283</v>
      </c>
      <c r="DR88" s="991">
        <v>25</v>
      </c>
      <c r="DS88" s="991">
        <v>352</v>
      </c>
      <c r="DT88" s="991">
        <v>10930</v>
      </c>
      <c r="DU88" s="991">
        <v>657</v>
      </c>
      <c r="DV88" s="991">
        <v>660</v>
      </c>
      <c r="DW88" s="991">
        <v>195</v>
      </c>
      <c r="DX88" s="991">
        <v>338</v>
      </c>
      <c r="DY88" s="991">
        <v>53</v>
      </c>
      <c r="DZ88" s="991">
        <v>74</v>
      </c>
      <c r="EA88" s="991">
        <v>0</v>
      </c>
      <c r="EB88" s="991">
        <v>0</v>
      </c>
      <c r="EC88" s="991">
        <v>0</v>
      </c>
      <c r="ED88" s="991">
        <v>657</v>
      </c>
      <c r="EE88" s="991">
        <v>23</v>
      </c>
      <c r="EF88" s="991">
        <v>472</v>
      </c>
      <c r="EG88" s="991">
        <v>70</v>
      </c>
      <c r="EH88" s="991">
        <v>15</v>
      </c>
      <c r="EI88" s="991">
        <v>15</v>
      </c>
      <c r="EJ88" s="991">
        <v>1</v>
      </c>
      <c r="EK88" s="991">
        <v>39</v>
      </c>
      <c r="EL88" s="991">
        <v>22</v>
      </c>
      <c r="EM88" s="991">
        <v>0</v>
      </c>
      <c r="EN88" s="991">
        <v>634</v>
      </c>
      <c r="EO88" s="991">
        <v>605</v>
      </c>
      <c r="EP88" s="991">
        <v>0</v>
      </c>
      <c r="EQ88" s="991">
        <v>29</v>
      </c>
      <c r="ER88" s="991">
        <v>0</v>
      </c>
      <c r="ES88" s="991">
        <v>0</v>
      </c>
      <c r="ET88" s="992" t="b">
        <v>0</v>
      </c>
      <c r="EU88" s="992" t="b">
        <v>0</v>
      </c>
      <c r="EV88" s="992" t="b">
        <v>0</v>
      </c>
      <c r="EW88" s="993">
        <v>0</v>
      </c>
      <c r="EX88" s="993">
        <v>0</v>
      </c>
      <c r="EY88" s="993">
        <v>0</v>
      </c>
      <c r="EZ88" s="993">
        <v>0</v>
      </c>
      <c r="FA88" s="993">
        <v>0</v>
      </c>
      <c r="FB88" s="993">
        <v>0</v>
      </c>
      <c r="FC88" s="992" t="b">
        <v>0</v>
      </c>
      <c r="FD88" s="992" t="b">
        <v>0</v>
      </c>
      <c r="FE88" s="992" t="b">
        <v>0</v>
      </c>
      <c r="FF88" s="993">
        <v>0.27</v>
      </c>
      <c r="FG88" s="993">
        <v>7.5999999999999998E-2</v>
      </c>
      <c r="FH88" s="993">
        <v>6.2E-2</v>
      </c>
      <c r="FI88" s="993">
        <v>1.6E-2</v>
      </c>
      <c r="FJ88" s="993">
        <v>2E-3</v>
      </c>
      <c r="FK88" s="993">
        <v>6.5000000000000002E-2</v>
      </c>
      <c r="FL88" s="992" t="b">
        <v>0</v>
      </c>
      <c r="FM88" s="992" t="b">
        <v>0</v>
      </c>
      <c r="FN88" s="992" t="b">
        <v>0</v>
      </c>
      <c r="FO88" s="993">
        <v>0</v>
      </c>
      <c r="FP88" s="993">
        <v>0</v>
      </c>
      <c r="FQ88" s="993">
        <v>0</v>
      </c>
      <c r="FR88" s="993">
        <v>0</v>
      </c>
      <c r="FS88" s="993">
        <v>0</v>
      </c>
      <c r="FT88" s="993">
        <v>0</v>
      </c>
      <c r="FU88" s="990" t="s">
        <v>993</v>
      </c>
      <c r="FV88" s="993">
        <v>0</v>
      </c>
      <c r="FW88" s="991">
        <v>0</v>
      </c>
      <c r="FX88" s="991">
        <v>634</v>
      </c>
      <c r="FY88" s="991">
        <v>0</v>
      </c>
      <c r="FZ88" s="991">
        <v>0</v>
      </c>
      <c r="GA88" s="991">
        <v>0</v>
      </c>
      <c r="GB88" s="991">
        <v>0</v>
      </c>
      <c r="GC88" s="991">
        <v>0</v>
      </c>
      <c r="GD88" s="991">
        <v>0</v>
      </c>
      <c r="GE88" s="991">
        <v>0</v>
      </c>
      <c r="GF88" s="991">
        <v>0</v>
      </c>
      <c r="GG88" s="991">
        <v>0</v>
      </c>
      <c r="GH88" s="991">
        <v>0</v>
      </c>
      <c r="GI88" s="991">
        <v>0</v>
      </c>
      <c r="GJ88" s="991">
        <v>0</v>
      </c>
      <c r="GK88" s="991">
        <v>0</v>
      </c>
      <c r="GL88" s="991">
        <v>0</v>
      </c>
      <c r="GM88" s="991">
        <v>0</v>
      </c>
      <c r="GN88" s="991">
        <v>0</v>
      </c>
      <c r="GO88" s="992" t="b">
        <v>0</v>
      </c>
      <c r="GP88" s="990" t="s">
        <v>993</v>
      </c>
      <c r="GQ88" s="990" t="s">
        <v>993</v>
      </c>
      <c r="GR88" s="990" t="s">
        <v>993</v>
      </c>
      <c r="GS88" s="990" t="s">
        <v>993</v>
      </c>
      <c r="GT88" s="992"/>
      <c r="GU88" s="986"/>
    </row>
    <row r="89" spans="1:203" hidden="1">
      <c r="A89" s="985"/>
      <c r="B89" s="1315" t="s">
        <v>558</v>
      </c>
      <c r="C89" s="1315"/>
      <c r="D89" s="990" t="s">
        <v>1095</v>
      </c>
      <c r="E89" s="990" t="s">
        <v>22</v>
      </c>
      <c r="F89" s="990" t="s">
        <v>437</v>
      </c>
      <c r="G89" s="990" t="s">
        <v>986</v>
      </c>
      <c r="H89" s="990" t="s">
        <v>1062</v>
      </c>
      <c r="I89" s="990" t="s">
        <v>1063</v>
      </c>
      <c r="J89" s="990" t="s">
        <v>1064</v>
      </c>
      <c r="K89" s="990" t="s">
        <v>1065</v>
      </c>
      <c r="L89" s="991">
        <v>6</v>
      </c>
      <c r="M89" s="990" t="s">
        <v>22</v>
      </c>
      <c r="N89" s="990" t="s">
        <v>1076</v>
      </c>
      <c r="O89" s="990" t="s">
        <v>636</v>
      </c>
      <c r="P89" s="990" t="s">
        <v>1001</v>
      </c>
      <c r="Q89" s="990" t="s">
        <v>290</v>
      </c>
      <c r="R89" s="1031" t="s">
        <v>293</v>
      </c>
      <c r="S89" s="992" t="b">
        <v>1</v>
      </c>
      <c r="T89" s="991">
        <v>10</v>
      </c>
      <c r="U89" s="992" t="b">
        <v>0</v>
      </c>
      <c r="V89" s="991">
        <v>0</v>
      </c>
      <c r="W89" s="992" t="b">
        <v>0</v>
      </c>
      <c r="X89" s="992" t="b">
        <v>0</v>
      </c>
      <c r="Y89" s="990" t="s">
        <v>293</v>
      </c>
      <c r="Z89" s="990" t="b">
        <f t="shared" ref="Z89:Z90" si="14">R89=Y89</f>
        <v>1</v>
      </c>
      <c r="AA89" s="990" t="s">
        <v>993</v>
      </c>
      <c r="AB89" s="992" t="b">
        <v>0</v>
      </c>
      <c r="AC89" s="990" t="s">
        <v>993</v>
      </c>
      <c r="AD89" s="990" t="s">
        <v>993</v>
      </c>
      <c r="AE89" s="990" t="s">
        <v>993</v>
      </c>
      <c r="AF89" s="1077">
        <f t="shared" si="5"/>
        <v>40</v>
      </c>
      <c r="AG89" s="1077">
        <f t="shared" si="5"/>
        <v>24</v>
      </c>
      <c r="AH89" s="1077">
        <f t="shared" si="5"/>
        <v>0</v>
      </c>
      <c r="AI89" s="1077">
        <f t="shared" si="5"/>
        <v>40</v>
      </c>
      <c r="AJ89" s="183">
        <f t="shared" si="12"/>
        <v>0</v>
      </c>
      <c r="AK89" s="991">
        <v>40</v>
      </c>
      <c r="AL89" s="991">
        <v>24</v>
      </c>
      <c r="AM89" s="991">
        <v>0</v>
      </c>
      <c r="AN89" s="991">
        <v>40</v>
      </c>
      <c r="AO89" s="991">
        <v>0</v>
      </c>
      <c r="AP89" s="991">
        <v>0</v>
      </c>
      <c r="AQ89" s="991">
        <v>0</v>
      </c>
      <c r="AR89" s="991">
        <v>0</v>
      </c>
      <c r="AS89" s="991">
        <v>0</v>
      </c>
      <c r="AT89" s="991">
        <v>0</v>
      </c>
      <c r="AU89" s="991">
        <v>0</v>
      </c>
      <c r="AV89" s="991">
        <v>0</v>
      </c>
      <c r="AW89" s="991">
        <v>0</v>
      </c>
      <c r="AX89" s="991">
        <v>0</v>
      </c>
      <c r="AY89" s="991">
        <v>0</v>
      </c>
      <c r="AZ89" s="991">
        <v>0</v>
      </c>
      <c r="BA89" s="991">
        <v>0</v>
      </c>
      <c r="BB89" s="991">
        <v>0</v>
      </c>
      <c r="BC89" s="991">
        <v>0</v>
      </c>
      <c r="BD89" s="991">
        <v>0</v>
      </c>
      <c r="BE89" s="992" t="b">
        <v>0</v>
      </c>
      <c r="BF89" s="992"/>
      <c r="BG89" s="990" t="s">
        <v>1059</v>
      </c>
      <c r="BH89" s="991">
        <v>40</v>
      </c>
      <c r="BI89" s="990" t="s">
        <v>993</v>
      </c>
      <c r="BJ89" s="991">
        <v>0</v>
      </c>
      <c r="BK89" s="990" t="s">
        <v>993</v>
      </c>
      <c r="BL89" s="991">
        <v>0</v>
      </c>
      <c r="BM89" s="991">
        <v>0</v>
      </c>
      <c r="BN89" s="991">
        <v>0</v>
      </c>
      <c r="BO89" s="990" t="s">
        <v>993</v>
      </c>
      <c r="BP89" s="990" t="s">
        <v>993</v>
      </c>
      <c r="BQ89" s="990" t="s">
        <v>993</v>
      </c>
      <c r="BR89" s="991">
        <v>0</v>
      </c>
      <c r="BS89" s="990" t="s">
        <v>993</v>
      </c>
      <c r="BT89" s="991">
        <v>0</v>
      </c>
      <c r="BU89" s="990" t="s">
        <v>993</v>
      </c>
      <c r="BV89" s="991">
        <v>0</v>
      </c>
      <c r="BW89" s="991">
        <v>0</v>
      </c>
      <c r="BX89" s="991">
        <v>0</v>
      </c>
      <c r="BY89" s="990" t="s">
        <v>993</v>
      </c>
      <c r="BZ89" s="991">
        <v>0</v>
      </c>
      <c r="CA89" s="990" t="s">
        <v>993</v>
      </c>
      <c r="CB89" s="991">
        <v>0</v>
      </c>
      <c r="CC89" s="990" t="s">
        <v>993</v>
      </c>
      <c r="CD89" s="991">
        <v>0</v>
      </c>
      <c r="CE89" s="991">
        <v>0</v>
      </c>
      <c r="CF89" s="991">
        <v>0</v>
      </c>
      <c r="CG89" s="990" t="s">
        <v>993</v>
      </c>
      <c r="CH89" s="991">
        <v>0</v>
      </c>
      <c r="CI89" s="990" t="s">
        <v>993</v>
      </c>
      <c r="CJ89" s="991">
        <v>0</v>
      </c>
      <c r="CK89" s="990" t="s">
        <v>993</v>
      </c>
      <c r="CL89" s="991">
        <v>0</v>
      </c>
      <c r="CM89" s="991">
        <v>0</v>
      </c>
      <c r="CN89" s="991">
        <v>0</v>
      </c>
      <c r="CO89" s="991">
        <v>18</v>
      </c>
      <c r="CP89" s="991">
        <v>0</v>
      </c>
      <c r="CQ89" s="991">
        <v>0</v>
      </c>
      <c r="CR89" s="991">
        <v>0</v>
      </c>
      <c r="CS89" s="991">
        <v>4</v>
      </c>
      <c r="CT89" s="991">
        <v>0</v>
      </c>
      <c r="CU89" s="991">
        <v>0</v>
      </c>
      <c r="CV89" s="991">
        <v>0</v>
      </c>
      <c r="CW89" s="991">
        <v>0</v>
      </c>
      <c r="CX89" s="991">
        <v>0</v>
      </c>
      <c r="CY89" s="991">
        <v>0</v>
      </c>
      <c r="CZ89" s="991">
        <v>0</v>
      </c>
      <c r="DA89" s="991">
        <v>0</v>
      </c>
      <c r="DB89" s="991">
        <v>0</v>
      </c>
      <c r="DC89" s="991">
        <v>1</v>
      </c>
      <c r="DD89" s="991">
        <v>0</v>
      </c>
      <c r="DE89" s="991">
        <v>0</v>
      </c>
      <c r="DF89" s="991">
        <v>0</v>
      </c>
      <c r="DG89" s="991">
        <v>0</v>
      </c>
      <c r="DH89" s="991">
        <v>0</v>
      </c>
      <c r="DI89" s="991">
        <v>0</v>
      </c>
      <c r="DJ89" s="991">
        <v>0</v>
      </c>
      <c r="DK89" s="992" t="b">
        <v>0</v>
      </c>
      <c r="DL89" s="990" t="s">
        <v>999</v>
      </c>
      <c r="DM89" s="990" t="s">
        <v>270</v>
      </c>
      <c r="DN89" s="990" t="s">
        <v>1000</v>
      </c>
      <c r="DO89" s="990" t="s">
        <v>417</v>
      </c>
      <c r="DP89" s="991">
        <v>378</v>
      </c>
      <c r="DQ89" s="991">
        <v>0</v>
      </c>
      <c r="DR89" s="991">
        <v>56</v>
      </c>
      <c r="DS89" s="991">
        <v>322</v>
      </c>
      <c r="DT89" s="991">
        <v>2972</v>
      </c>
      <c r="DU89" s="991">
        <v>349</v>
      </c>
      <c r="DV89" s="991">
        <v>378</v>
      </c>
      <c r="DW89" s="991">
        <v>23</v>
      </c>
      <c r="DX89" s="991">
        <v>318</v>
      </c>
      <c r="DY89" s="991">
        <v>13</v>
      </c>
      <c r="DZ89" s="991">
        <v>20</v>
      </c>
      <c r="EA89" s="991">
        <v>0</v>
      </c>
      <c r="EB89" s="991">
        <v>0</v>
      </c>
      <c r="EC89" s="991">
        <v>4</v>
      </c>
      <c r="ED89" s="991">
        <v>349</v>
      </c>
      <c r="EE89" s="991">
        <v>54</v>
      </c>
      <c r="EF89" s="991">
        <v>248</v>
      </c>
      <c r="EG89" s="991">
        <v>18</v>
      </c>
      <c r="EH89" s="991">
        <v>6</v>
      </c>
      <c r="EI89" s="991">
        <v>1</v>
      </c>
      <c r="EJ89" s="991">
        <v>0</v>
      </c>
      <c r="EK89" s="991">
        <v>16</v>
      </c>
      <c r="EL89" s="991">
        <v>6</v>
      </c>
      <c r="EM89" s="991">
        <v>0</v>
      </c>
      <c r="EN89" s="991">
        <v>295</v>
      </c>
      <c r="EO89" s="991">
        <v>274</v>
      </c>
      <c r="EP89" s="991">
        <v>2</v>
      </c>
      <c r="EQ89" s="991">
        <v>19</v>
      </c>
      <c r="ER89" s="991">
        <v>0</v>
      </c>
      <c r="ES89" s="991">
        <v>0</v>
      </c>
      <c r="ET89" s="992" t="b">
        <v>0</v>
      </c>
      <c r="EU89" s="992" t="b">
        <v>0</v>
      </c>
      <c r="EV89" s="992" t="b">
        <v>0</v>
      </c>
      <c r="EW89" s="993">
        <v>0</v>
      </c>
      <c r="EX89" s="993">
        <v>0</v>
      </c>
      <c r="EY89" s="993">
        <v>0</v>
      </c>
      <c r="EZ89" s="993">
        <v>0</v>
      </c>
      <c r="FA89" s="993">
        <v>0</v>
      </c>
      <c r="FB89" s="993">
        <v>0</v>
      </c>
      <c r="FC89" s="992" t="b">
        <v>0</v>
      </c>
      <c r="FD89" s="992" t="b">
        <v>0</v>
      </c>
      <c r="FE89" s="992" t="b">
        <v>0</v>
      </c>
      <c r="FF89" s="993">
        <v>0.32</v>
      </c>
      <c r="FG89" s="993">
        <v>0.107</v>
      </c>
      <c r="FH89" s="993">
        <v>8.3000000000000004E-2</v>
      </c>
      <c r="FI89" s="993">
        <v>2.5000000000000001E-2</v>
      </c>
      <c r="FJ89" s="993">
        <v>0</v>
      </c>
      <c r="FK89" s="993">
        <v>8.5999999999999993E-2</v>
      </c>
      <c r="FL89" s="992" t="b">
        <v>0</v>
      </c>
      <c r="FM89" s="992" t="b">
        <v>0</v>
      </c>
      <c r="FN89" s="992" t="b">
        <v>0</v>
      </c>
      <c r="FO89" s="993">
        <v>0</v>
      </c>
      <c r="FP89" s="993">
        <v>0</v>
      </c>
      <c r="FQ89" s="993">
        <v>0</v>
      </c>
      <c r="FR89" s="993">
        <v>0</v>
      </c>
      <c r="FS89" s="993">
        <v>0</v>
      </c>
      <c r="FT89" s="993">
        <v>0</v>
      </c>
      <c r="FU89" s="990" t="s">
        <v>993</v>
      </c>
      <c r="FV89" s="993">
        <v>0</v>
      </c>
      <c r="FW89" s="991">
        <v>0</v>
      </c>
      <c r="FX89" s="991">
        <v>295</v>
      </c>
      <c r="FY89" s="991">
        <v>0</v>
      </c>
      <c r="FZ89" s="991">
        <v>0</v>
      </c>
      <c r="GA89" s="991">
        <v>0</v>
      </c>
      <c r="GB89" s="991">
        <v>0</v>
      </c>
      <c r="GC89" s="991">
        <v>0</v>
      </c>
      <c r="GD89" s="991">
        <v>0</v>
      </c>
      <c r="GE89" s="991">
        <v>0</v>
      </c>
      <c r="GF89" s="991">
        <v>0</v>
      </c>
      <c r="GG89" s="991">
        <v>0</v>
      </c>
      <c r="GH89" s="991">
        <v>0</v>
      </c>
      <c r="GI89" s="991">
        <v>0</v>
      </c>
      <c r="GJ89" s="991">
        <v>0</v>
      </c>
      <c r="GK89" s="991">
        <v>0</v>
      </c>
      <c r="GL89" s="991">
        <v>0</v>
      </c>
      <c r="GM89" s="991">
        <v>0</v>
      </c>
      <c r="GN89" s="991">
        <v>0</v>
      </c>
      <c r="GO89" s="992" t="b">
        <v>0</v>
      </c>
      <c r="GP89" s="990" t="s">
        <v>993</v>
      </c>
      <c r="GQ89" s="990" t="s">
        <v>993</v>
      </c>
      <c r="GR89" s="990" t="s">
        <v>993</v>
      </c>
      <c r="GS89" s="990" t="s">
        <v>993</v>
      </c>
      <c r="GT89" s="992"/>
      <c r="GU89" s="986"/>
    </row>
    <row r="90" spans="1:203" hidden="1">
      <c r="A90" s="985"/>
      <c r="B90" s="1315" t="s">
        <v>558</v>
      </c>
      <c r="C90" s="1315"/>
      <c r="D90" s="990" t="s">
        <v>1095</v>
      </c>
      <c r="E90" s="990" t="s">
        <v>22</v>
      </c>
      <c r="F90" s="990" t="s">
        <v>437</v>
      </c>
      <c r="G90" s="990" t="s">
        <v>986</v>
      </c>
      <c r="H90" s="990" t="s">
        <v>1062</v>
      </c>
      <c r="I90" s="990" t="s">
        <v>1063</v>
      </c>
      <c r="J90" s="990" t="s">
        <v>1064</v>
      </c>
      <c r="K90" s="990" t="s">
        <v>1065</v>
      </c>
      <c r="L90" s="991">
        <v>3</v>
      </c>
      <c r="M90" s="990" t="s">
        <v>22</v>
      </c>
      <c r="N90" s="990" t="s">
        <v>1078</v>
      </c>
      <c r="O90" s="990" t="s">
        <v>561</v>
      </c>
      <c r="P90" s="990" t="s">
        <v>1096</v>
      </c>
      <c r="Q90" s="990" t="s">
        <v>293</v>
      </c>
      <c r="R90" s="1031" t="s">
        <v>290</v>
      </c>
      <c r="S90" s="992" t="b">
        <v>0</v>
      </c>
      <c r="T90" s="991">
        <v>0</v>
      </c>
      <c r="U90" s="992" t="b">
        <v>0</v>
      </c>
      <c r="V90" s="991">
        <v>0</v>
      </c>
      <c r="W90" s="992" t="b">
        <v>0</v>
      </c>
      <c r="X90" s="992" t="b">
        <v>1</v>
      </c>
      <c r="Y90" s="990" t="s">
        <v>290</v>
      </c>
      <c r="Z90" s="990" t="b">
        <f t="shared" si="14"/>
        <v>1</v>
      </c>
      <c r="AA90" s="990" t="s">
        <v>993</v>
      </c>
      <c r="AB90" s="992" t="b">
        <v>0</v>
      </c>
      <c r="AC90" s="990" t="s">
        <v>993</v>
      </c>
      <c r="AD90" s="990" t="s">
        <v>993</v>
      </c>
      <c r="AE90" s="990" t="s">
        <v>993</v>
      </c>
      <c r="AF90" s="1077">
        <f t="shared" si="5"/>
        <v>49</v>
      </c>
      <c r="AG90" s="1077">
        <f t="shared" si="5"/>
        <v>39</v>
      </c>
      <c r="AH90" s="1077">
        <f t="shared" si="5"/>
        <v>17</v>
      </c>
      <c r="AI90" s="1077">
        <f t="shared" si="5"/>
        <v>49</v>
      </c>
      <c r="AJ90" s="183">
        <f t="shared" si="12"/>
        <v>0</v>
      </c>
      <c r="AK90" s="991">
        <v>49</v>
      </c>
      <c r="AL90" s="991">
        <v>39</v>
      </c>
      <c r="AM90" s="991">
        <v>17</v>
      </c>
      <c r="AN90" s="991">
        <v>49</v>
      </c>
      <c r="AO90" s="991">
        <v>0</v>
      </c>
      <c r="AP90" s="991">
        <v>0</v>
      </c>
      <c r="AQ90" s="991">
        <v>0</v>
      </c>
      <c r="AR90" s="991">
        <v>0</v>
      </c>
      <c r="AS90" s="991">
        <v>0</v>
      </c>
      <c r="AT90" s="991">
        <v>0</v>
      </c>
      <c r="AU90" s="991">
        <v>0</v>
      </c>
      <c r="AV90" s="991">
        <v>0</v>
      </c>
      <c r="AW90" s="991">
        <v>0</v>
      </c>
      <c r="AX90" s="991">
        <v>0</v>
      </c>
      <c r="AY90" s="991">
        <v>0</v>
      </c>
      <c r="AZ90" s="991">
        <v>0</v>
      </c>
      <c r="BA90" s="991">
        <v>0</v>
      </c>
      <c r="BB90" s="991">
        <v>0</v>
      </c>
      <c r="BC90" s="991">
        <v>0</v>
      </c>
      <c r="BD90" s="991">
        <v>0</v>
      </c>
      <c r="BE90" s="992" t="b">
        <v>0</v>
      </c>
      <c r="BF90" s="992"/>
      <c r="BG90" s="990" t="s">
        <v>270</v>
      </c>
      <c r="BH90" s="991">
        <v>40</v>
      </c>
      <c r="BI90" s="990" t="s">
        <v>993</v>
      </c>
      <c r="BJ90" s="991">
        <v>0</v>
      </c>
      <c r="BK90" s="990" t="s">
        <v>993</v>
      </c>
      <c r="BL90" s="991">
        <v>0</v>
      </c>
      <c r="BM90" s="991">
        <v>0</v>
      </c>
      <c r="BN90" s="991">
        <v>9</v>
      </c>
      <c r="BO90" s="990" t="s">
        <v>993</v>
      </c>
      <c r="BP90" s="990" t="s">
        <v>993</v>
      </c>
      <c r="BQ90" s="990" t="s">
        <v>993</v>
      </c>
      <c r="BR90" s="991">
        <v>0</v>
      </c>
      <c r="BS90" s="990" t="s">
        <v>993</v>
      </c>
      <c r="BT90" s="991">
        <v>0</v>
      </c>
      <c r="BU90" s="990" t="s">
        <v>993</v>
      </c>
      <c r="BV90" s="991">
        <v>0</v>
      </c>
      <c r="BW90" s="991">
        <v>0</v>
      </c>
      <c r="BX90" s="991">
        <v>0</v>
      </c>
      <c r="BY90" s="990" t="s">
        <v>993</v>
      </c>
      <c r="BZ90" s="991">
        <v>0</v>
      </c>
      <c r="CA90" s="990" t="s">
        <v>993</v>
      </c>
      <c r="CB90" s="991">
        <v>0</v>
      </c>
      <c r="CC90" s="990" t="s">
        <v>993</v>
      </c>
      <c r="CD90" s="991">
        <v>0</v>
      </c>
      <c r="CE90" s="991">
        <v>0</v>
      </c>
      <c r="CF90" s="991">
        <v>0</v>
      </c>
      <c r="CG90" s="990" t="s">
        <v>993</v>
      </c>
      <c r="CH90" s="991">
        <v>0</v>
      </c>
      <c r="CI90" s="990" t="s">
        <v>993</v>
      </c>
      <c r="CJ90" s="991">
        <v>0</v>
      </c>
      <c r="CK90" s="990" t="s">
        <v>993</v>
      </c>
      <c r="CL90" s="991">
        <v>0</v>
      </c>
      <c r="CM90" s="991">
        <v>0</v>
      </c>
      <c r="CN90" s="991">
        <v>0</v>
      </c>
      <c r="CO90" s="991">
        <v>24</v>
      </c>
      <c r="CP90" s="991">
        <v>0</v>
      </c>
      <c r="CQ90" s="991">
        <v>0</v>
      </c>
      <c r="CR90" s="991">
        <v>0</v>
      </c>
      <c r="CS90" s="991">
        <v>3</v>
      </c>
      <c r="CT90" s="991">
        <v>0.8</v>
      </c>
      <c r="CU90" s="991">
        <v>0</v>
      </c>
      <c r="CV90" s="991">
        <v>0</v>
      </c>
      <c r="CW90" s="991">
        <v>0</v>
      </c>
      <c r="CX90" s="991">
        <v>0</v>
      </c>
      <c r="CY90" s="991">
        <v>0</v>
      </c>
      <c r="CZ90" s="991">
        <v>0</v>
      </c>
      <c r="DA90" s="991">
        <v>0</v>
      </c>
      <c r="DB90" s="991">
        <v>0</v>
      </c>
      <c r="DC90" s="991">
        <v>1</v>
      </c>
      <c r="DD90" s="991">
        <v>0</v>
      </c>
      <c r="DE90" s="991">
        <v>0</v>
      </c>
      <c r="DF90" s="991">
        <v>0</v>
      </c>
      <c r="DG90" s="991">
        <v>0</v>
      </c>
      <c r="DH90" s="991">
        <v>0</v>
      </c>
      <c r="DI90" s="991">
        <v>0</v>
      </c>
      <c r="DJ90" s="991">
        <v>0</v>
      </c>
      <c r="DK90" s="992" t="b">
        <v>0</v>
      </c>
      <c r="DL90" s="990" t="s">
        <v>999</v>
      </c>
      <c r="DM90" s="990" t="s">
        <v>270</v>
      </c>
      <c r="DN90" s="990" t="s">
        <v>434</v>
      </c>
      <c r="DO90" s="990" t="s">
        <v>521</v>
      </c>
      <c r="DP90" s="991">
        <v>1193</v>
      </c>
      <c r="DQ90" s="991">
        <v>3</v>
      </c>
      <c r="DR90" s="991">
        <v>767</v>
      </c>
      <c r="DS90" s="991">
        <v>423</v>
      </c>
      <c r="DT90" s="991">
        <v>11314</v>
      </c>
      <c r="DU90" s="991">
        <v>1190</v>
      </c>
      <c r="DV90" s="991">
        <v>1193</v>
      </c>
      <c r="DW90" s="991">
        <v>29</v>
      </c>
      <c r="DX90" s="991">
        <v>1101</v>
      </c>
      <c r="DY90" s="991">
        <v>22</v>
      </c>
      <c r="DZ90" s="991">
        <v>41</v>
      </c>
      <c r="EA90" s="991">
        <v>0</v>
      </c>
      <c r="EB90" s="991">
        <v>0</v>
      </c>
      <c r="EC90" s="991">
        <v>0</v>
      </c>
      <c r="ED90" s="991">
        <v>1190</v>
      </c>
      <c r="EE90" s="991">
        <v>68</v>
      </c>
      <c r="EF90" s="991">
        <v>1023</v>
      </c>
      <c r="EG90" s="991">
        <v>22</v>
      </c>
      <c r="EH90" s="991">
        <v>8</v>
      </c>
      <c r="EI90" s="991">
        <v>6</v>
      </c>
      <c r="EJ90" s="991">
        <v>0</v>
      </c>
      <c r="EK90" s="991">
        <v>16</v>
      </c>
      <c r="EL90" s="991">
        <v>47</v>
      </c>
      <c r="EM90" s="991">
        <v>0</v>
      </c>
      <c r="EN90" s="991">
        <v>1122</v>
      </c>
      <c r="EO90" s="991">
        <v>1086</v>
      </c>
      <c r="EP90" s="991">
        <v>0</v>
      </c>
      <c r="EQ90" s="991">
        <v>36</v>
      </c>
      <c r="ER90" s="991">
        <v>0</v>
      </c>
      <c r="ES90" s="991">
        <v>0</v>
      </c>
      <c r="ET90" s="992" t="b">
        <v>0</v>
      </c>
      <c r="EU90" s="992" t="b">
        <v>0</v>
      </c>
      <c r="EV90" s="992" t="b">
        <v>0</v>
      </c>
      <c r="EW90" s="993">
        <v>0.49299999999999999</v>
      </c>
      <c r="EX90" s="993">
        <v>0.27699999999999997</v>
      </c>
      <c r="EY90" s="993">
        <v>0.153</v>
      </c>
      <c r="EZ90" s="993">
        <v>0.11900000000000001</v>
      </c>
      <c r="FA90" s="993">
        <v>0.191</v>
      </c>
      <c r="FB90" s="993">
        <v>0.33899999999999997</v>
      </c>
      <c r="FC90" s="992" t="b">
        <v>0</v>
      </c>
      <c r="FD90" s="992" t="b">
        <v>0</v>
      </c>
      <c r="FE90" s="992" t="b">
        <v>0</v>
      </c>
      <c r="FF90" s="993">
        <v>0</v>
      </c>
      <c r="FG90" s="993">
        <v>0</v>
      </c>
      <c r="FH90" s="993">
        <v>0</v>
      </c>
      <c r="FI90" s="993">
        <v>0</v>
      </c>
      <c r="FJ90" s="993">
        <v>0</v>
      </c>
      <c r="FK90" s="993">
        <v>0</v>
      </c>
      <c r="FL90" s="992" t="b">
        <v>0</v>
      </c>
      <c r="FM90" s="992" t="b">
        <v>0</v>
      </c>
      <c r="FN90" s="992" t="b">
        <v>0</v>
      </c>
      <c r="FO90" s="993">
        <v>0</v>
      </c>
      <c r="FP90" s="993">
        <v>0</v>
      </c>
      <c r="FQ90" s="993">
        <v>0</v>
      </c>
      <c r="FR90" s="993">
        <v>0</v>
      </c>
      <c r="FS90" s="993">
        <v>0</v>
      </c>
      <c r="FT90" s="993">
        <v>0</v>
      </c>
      <c r="FU90" s="990" t="s">
        <v>993</v>
      </c>
      <c r="FV90" s="993">
        <v>0</v>
      </c>
      <c r="FW90" s="991">
        <v>0</v>
      </c>
      <c r="FX90" s="991">
        <v>1122</v>
      </c>
      <c r="FY90" s="991">
        <v>0</v>
      </c>
      <c r="FZ90" s="991">
        <v>0</v>
      </c>
      <c r="GA90" s="991">
        <v>0</v>
      </c>
      <c r="GB90" s="991">
        <v>0</v>
      </c>
      <c r="GC90" s="991">
        <v>0</v>
      </c>
      <c r="GD90" s="991">
        <v>0</v>
      </c>
      <c r="GE90" s="991">
        <v>0</v>
      </c>
      <c r="GF90" s="991">
        <v>0</v>
      </c>
      <c r="GG90" s="991">
        <v>0</v>
      </c>
      <c r="GH90" s="991">
        <v>0</v>
      </c>
      <c r="GI90" s="991">
        <v>0</v>
      </c>
      <c r="GJ90" s="991">
        <v>0</v>
      </c>
      <c r="GK90" s="991">
        <v>0</v>
      </c>
      <c r="GL90" s="991">
        <v>0</v>
      </c>
      <c r="GM90" s="991">
        <v>0</v>
      </c>
      <c r="GN90" s="991">
        <v>0</v>
      </c>
      <c r="GO90" s="992" t="b">
        <v>0</v>
      </c>
      <c r="GP90" s="990" t="s">
        <v>993</v>
      </c>
      <c r="GQ90" s="990" t="s">
        <v>993</v>
      </c>
      <c r="GR90" s="990" t="s">
        <v>993</v>
      </c>
      <c r="GS90" s="990" t="s">
        <v>993</v>
      </c>
      <c r="GT90" s="992"/>
      <c r="GU90" s="986"/>
    </row>
    <row r="91" spans="1:203" hidden="1">
      <c r="A91" s="985"/>
      <c r="B91" s="1315" t="s">
        <v>558</v>
      </c>
      <c r="C91" s="1315"/>
      <c r="D91" s="990" t="s">
        <v>1095</v>
      </c>
      <c r="E91" s="990" t="s">
        <v>22</v>
      </c>
      <c r="F91" s="990" t="s">
        <v>437</v>
      </c>
      <c r="G91" s="990" t="s">
        <v>986</v>
      </c>
      <c r="H91" s="990" t="s">
        <v>1062</v>
      </c>
      <c r="I91" s="990" t="s">
        <v>1063</v>
      </c>
      <c r="J91" s="990" t="s">
        <v>1064</v>
      </c>
      <c r="K91" s="990" t="s">
        <v>1065</v>
      </c>
      <c r="L91" s="991">
        <v>1</v>
      </c>
      <c r="M91" s="990" t="s">
        <v>22</v>
      </c>
      <c r="N91" s="990" t="s">
        <v>1012</v>
      </c>
      <c r="O91" s="990" t="s">
        <v>559</v>
      </c>
      <c r="P91" s="990" t="s">
        <v>1001</v>
      </c>
      <c r="Q91" s="990" t="s">
        <v>290</v>
      </c>
      <c r="R91" s="1031" t="s">
        <v>290</v>
      </c>
      <c r="S91" s="992" t="b">
        <v>0</v>
      </c>
      <c r="T91" s="991">
        <v>0</v>
      </c>
      <c r="U91" s="992" t="b">
        <v>0</v>
      </c>
      <c r="V91" s="991">
        <v>0</v>
      </c>
      <c r="W91" s="992" t="b">
        <v>0</v>
      </c>
      <c r="X91" s="992" t="b">
        <v>1</v>
      </c>
      <c r="Y91" s="990" t="s">
        <v>290</v>
      </c>
      <c r="Z91" s="990" t="b">
        <f t="shared" si="13"/>
        <v>1</v>
      </c>
      <c r="AA91" s="990" t="s">
        <v>993</v>
      </c>
      <c r="AB91" s="992" t="b">
        <v>0</v>
      </c>
      <c r="AC91" s="990" t="s">
        <v>993</v>
      </c>
      <c r="AD91" s="990" t="s">
        <v>993</v>
      </c>
      <c r="AE91" s="990" t="s">
        <v>993</v>
      </c>
      <c r="AF91" s="1077">
        <f t="shared" si="5"/>
        <v>40</v>
      </c>
      <c r="AG91" s="1077">
        <f t="shared" si="5"/>
        <v>38</v>
      </c>
      <c r="AH91" s="1077">
        <f t="shared" si="5"/>
        <v>13</v>
      </c>
      <c r="AI91" s="1077">
        <f t="shared" si="5"/>
        <v>40</v>
      </c>
      <c r="AJ91" s="183">
        <f t="shared" si="12"/>
        <v>0</v>
      </c>
      <c r="AK91" s="991">
        <v>40</v>
      </c>
      <c r="AL91" s="991">
        <v>38</v>
      </c>
      <c r="AM91" s="991">
        <v>13</v>
      </c>
      <c r="AN91" s="991">
        <v>40</v>
      </c>
      <c r="AO91" s="991">
        <v>0</v>
      </c>
      <c r="AP91" s="991">
        <v>0</v>
      </c>
      <c r="AQ91" s="991">
        <v>0</v>
      </c>
      <c r="AR91" s="991">
        <v>0</v>
      </c>
      <c r="AS91" s="991">
        <v>0</v>
      </c>
      <c r="AT91" s="991">
        <v>0</v>
      </c>
      <c r="AU91" s="991">
        <v>0</v>
      </c>
      <c r="AV91" s="991">
        <v>0</v>
      </c>
      <c r="AW91" s="991">
        <v>0</v>
      </c>
      <c r="AX91" s="991">
        <v>0</v>
      </c>
      <c r="AY91" s="991">
        <v>0</v>
      </c>
      <c r="AZ91" s="991">
        <v>0</v>
      </c>
      <c r="BA91" s="991">
        <v>0</v>
      </c>
      <c r="BB91" s="991">
        <v>0</v>
      </c>
      <c r="BC91" s="991">
        <v>0</v>
      </c>
      <c r="BD91" s="991">
        <v>0</v>
      </c>
      <c r="BE91" s="992" t="b">
        <v>0</v>
      </c>
      <c r="BF91" s="992"/>
      <c r="BG91" s="990" t="s">
        <v>270</v>
      </c>
      <c r="BH91" s="991">
        <v>40</v>
      </c>
      <c r="BI91" s="990" t="s">
        <v>993</v>
      </c>
      <c r="BJ91" s="991">
        <v>0</v>
      </c>
      <c r="BK91" s="990" t="s">
        <v>993</v>
      </c>
      <c r="BL91" s="991">
        <v>0</v>
      </c>
      <c r="BM91" s="991">
        <v>0</v>
      </c>
      <c r="BN91" s="991">
        <v>0</v>
      </c>
      <c r="BO91" s="990" t="s">
        <v>993</v>
      </c>
      <c r="BP91" s="990" t="s">
        <v>993</v>
      </c>
      <c r="BQ91" s="990" t="s">
        <v>993</v>
      </c>
      <c r="BR91" s="991">
        <v>0</v>
      </c>
      <c r="BS91" s="990" t="s">
        <v>993</v>
      </c>
      <c r="BT91" s="991">
        <v>0</v>
      </c>
      <c r="BU91" s="990" t="s">
        <v>993</v>
      </c>
      <c r="BV91" s="991">
        <v>0</v>
      </c>
      <c r="BW91" s="991">
        <v>0</v>
      </c>
      <c r="BX91" s="991">
        <v>0</v>
      </c>
      <c r="BY91" s="990" t="s">
        <v>993</v>
      </c>
      <c r="BZ91" s="991">
        <v>0</v>
      </c>
      <c r="CA91" s="990" t="s">
        <v>993</v>
      </c>
      <c r="CB91" s="991">
        <v>0</v>
      </c>
      <c r="CC91" s="990" t="s">
        <v>993</v>
      </c>
      <c r="CD91" s="991">
        <v>0</v>
      </c>
      <c r="CE91" s="991">
        <v>0</v>
      </c>
      <c r="CF91" s="991">
        <v>0</v>
      </c>
      <c r="CG91" s="990" t="s">
        <v>993</v>
      </c>
      <c r="CH91" s="991">
        <v>0</v>
      </c>
      <c r="CI91" s="990" t="s">
        <v>993</v>
      </c>
      <c r="CJ91" s="991">
        <v>0</v>
      </c>
      <c r="CK91" s="990" t="s">
        <v>993</v>
      </c>
      <c r="CL91" s="991">
        <v>0</v>
      </c>
      <c r="CM91" s="991">
        <v>0</v>
      </c>
      <c r="CN91" s="991">
        <v>0</v>
      </c>
      <c r="CO91" s="991">
        <v>23</v>
      </c>
      <c r="CP91" s="991">
        <v>0</v>
      </c>
      <c r="CQ91" s="991">
        <v>0</v>
      </c>
      <c r="CR91" s="991">
        <v>0</v>
      </c>
      <c r="CS91" s="991">
        <v>7</v>
      </c>
      <c r="CT91" s="991">
        <v>0</v>
      </c>
      <c r="CU91" s="991">
        <v>0</v>
      </c>
      <c r="CV91" s="991">
        <v>0</v>
      </c>
      <c r="CW91" s="991">
        <v>0</v>
      </c>
      <c r="CX91" s="991">
        <v>0</v>
      </c>
      <c r="CY91" s="991">
        <v>0</v>
      </c>
      <c r="CZ91" s="991">
        <v>0</v>
      </c>
      <c r="DA91" s="991">
        <v>0</v>
      </c>
      <c r="DB91" s="991">
        <v>0</v>
      </c>
      <c r="DC91" s="991">
        <v>1</v>
      </c>
      <c r="DD91" s="991">
        <v>0</v>
      </c>
      <c r="DE91" s="991">
        <v>0</v>
      </c>
      <c r="DF91" s="991">
        <v>0</v>
      </c>
      <c r="DG91" s="991">
        <v>0</v>
      </c>
      <c r="DH91" s="991">
        <v>0</v>
      </c>
      <c r="DI91" s="991">
        <v>0</v>
      </c>
      <c r="DJ91" s="991">
        <v>0</v>
      </c>
      <c r="DK91" s="992" t="b">
        <v>0</v>
      </c>
      <c r="DL91" s="990" t="s">
        <v>270</v>
      </c>
      <c r="DM91" s="990" t="s">
        <v>993</v>
      </c>
      <c r="DN91" s="990" t="s">
        <v>993</v>
      </c>
      <c r="DO91" s="990" t="s">
        <v>993</v>
      </c>
      <c r="DP91" s="991">
        <v>671</v>
      </c>
      <c r="DQ91" s="991">
        <v>3</v>
      </c>
      <c r="DR91" s="991">
        <v>242</v>
      </c>
      <c r="DS91" s="991">
        <v>426</v>
      </c>
      <c r="DT91" s="991">
        <v>10738</v>
      </c>
      <c r="DU91" s="991">
        <v>669</v>
      </c>
      <c r="DV91" s="991">
        <v>671</v>
      </c>
      <c r="DW91" s="991">
        <v>25</v>
      </c>
      <c r="DX91" s="991">
        <v>551</v>
      </c>
      <c r="DY91" s="991">
        <v>10</v>
      </c>
      <c r="DZ91" s="991">
        <v>85</v>
      </c>
      <c r="EA91" s="991">
        <v>0</v>
      </c>
      <c r="EB91" s="991">
        <v>0</v>
      </c>
      <c r="EC91" s="991">
        <v>0</v>
      </c>
      <c r="ED91" s="991">
        <v>669</v>
      </c>
      <c r="EE91" s="991">
        <v>94</v>
      </c>
      <c r="EF91" s="991">
        <v>472</v>
      </c>
      <c r="EG91" s="991">
        <v>16</v>
      </c>
      <c r="EH91" s="991">
        <v>4</v>
      </c>
      <c r="EI91" s="991">
        <v>24</v>
      </c>
      <c r="EJ91" s="991">
        <v>0</v>
      </c>
      <c r="EK91" s="991">
        <v>10</v>
      </c>
      <c r="EL91" s="991">
        <v>49</v>
      </c>
      <c r="EM91" s="991">
        <v>0</v>
      </c>
      <c r="EN91" s="991">
        <v>575</v>
      </c>
      <c r="EO91" s="991">
        <v>571</v>
      </c>
      <c r="EP91" s="991">
        <v>0</v>
      </c>
      <c r="EQ91" s="991">
        <v>4</v>
      </c>
      <c r="ER91" s="991">
        <v>0</v>
      </c>
      <c r="ES91" s="991">
        <v>0</v>
      </c>
      <c r="ET91" s="992" t="b">
        <v>0</v>
      </c>
      <c r="EU91" s="992" t="b">
        <v>0</v>
      </c>
      <c r="EV91" s="992" t="b">
        <v>0</v>
      </c>
      <c r="EW91" s="993">
        <v>0.50800000000000001</v>
      </c>
      <c r="EX91" s="993">
        <v>0.28100000000000003</v>
      </c>
      <c r="EY91" s="993">
        <v>0.218</v>
      </c>
      <c r="EZ91" s="993">
        <v>0.14000000000000001</v>
      </c>
      <c r="FA91" s="993">
        <v>2.5000000000000001E-2</v>
      </c>
      <c r="FB91" s="993">
        <v>0.25800000000000001</v>
      </c>
      <c r="FC91" s="992" t="b">
        <v>0</v>
      </c>
      <c r="FD91" s="992" t="b">
        <v>0</v>
      </c>
      <c r="FE91" s="992" t="b">
        <v>0</v>
      </c>
      <c r="FF91" s="993">
        <v>0</v>
      </c>
      <c r="FG91" s="993">
        <v>0</v>
      </c>
      <c r="FH91" s="993">
        <v>0</v>
      </c>
      <c r="FI91" s="993">
        <v>0</v>
      </c>
      <c r="FJ91" s="993">
        <v>0</v>
      </c>
      <c r="FK91" s="993">
        <v>0</v>
      </c>
      <c r="FL91" s="992" t="b">
        <v>0</v>
      </c>
      <c r="FM91" s="992" t="b">
        <v>0</v>
      </c>
      <c r="FN91" s="992" t="b">
        <v>0</v>
      </c>
      <c r="FO91" s="993">
        <v>0</v>
      </c>
      <c r="FP91" s="993">
        <v>0</v>
      </c>
      <c r="FQ91" s="993">
        <v>0</v>
      </c>
      <c r="FR91" s="993">
        <v>0</v>
      </c>
      <c r="FS91" s="993">
        <v>0</v>
      </c>
      <c r="FT91" s="993">
        <v>0</v>
      </c>
      <c r="FU91" s="990" t="s">
        <v>993</v>
      </c>
      <c r="FV91" s="993">
        <v>0</v>
      </c>
      <c r="FW91" s="991">
        <v>0</v>
      </c>
      <c r="FX91" s="991">
        <v>575</v>
      </c>
      <c r="FY91" s="991">
        <v>0</v>
      </c>
      <c r="FZ91" s="991">
        <v>0</v>
      </c>
      <c r="GA91" s="991">
        <v>0</v>
      </c>
      <c r="GB91" s="991">
        <v>0</v>
      </c>
      <c r="GC91" s="991">
        <v>0</v>
      </c>
      <c r="GD91" s="991">
        <v>0</v>
      </c>
      <c r="GE91" s="991">
        <v>0</v>
      </c>
      <c r="GF91" s="991">
        <v>0</v>
      </c>
      <c r="GG91" s="991">
        <v>0</v>
      </c>
      <c r="GH91" s="991">
        <v>0</v>
      </c>
      <c r="GI91" s="991">
        <v>0</v>
      </c>
      <c r="GJ91" s="991">
        <v>0</v>
      </c>
      <c r="GK91" s="991">
        <v>0</v>
      </c>
      <c r="GL91" s="991">
        <v>0</v>
      </c>
      <c r="GM91" s="991">
        <v>0</v>
      </c>
      <c r="GN91" s="991">
        <v>0</v>
      </c>
      <c r="GO91" s="992" t="b">
        <v>0</v>
      </c>
      <c r="GP91" s="990" t="s">
        <v>993</v>
      </c>
      <c r="GQ91" s="990" t="s">
        <v>993</v>
      </c>
      <c r="GR91" s="990" t="s">
        <v>993</v>
      </c>
      <c r="GS91" s="990" t="s">
        <v>993</v>
      </c>
      <c r="GT91" s="992"/>
      <c r="GU91" s="986"/>
    </row>
    <row r="92" spans="1:203" hidden="1">
      <c r="A92" s="985"/>
      <c r="B92" s="1315" t="s">
        <v>558</v>
      </c>
      <c r="C92" s="1315"/>
      <c r="D92" s="990" t="s">
        <v>1095</v>
      </c>
      <c r="E92" s="990" t="s">
        <v>22</v>
      </c>
      <c r="F92" s="990" t="s">
        <v>437</v>
      </c>
      <c r="G92" s="990" t="s">
        <v>986</v>
      </c>
      <c r="H92" s="990" t="s">
        <v>1062</v>
      </c>
      <c r="I92" s="990" t="s">
        <v>1063</v>
      </c>
      <c r="J92" s="990" t="s">
        <v>1064</v>
      </c>
      <c r="K92" s="990" t="s">
        <v>1065</v>
      </c>
      <c r="L92" s="991">
        <v>2</v>
      </c>
      <c r="M92" s="990" t="s">
        <v>22</v>
      </c>
      <c r="N92" s="990" t="s">
        <v>1013</v>
      </c>
      <c r="O92" s="990" t="s">
        <v>560</v>
      </c>
      <c r="P92" s="990" t="s">
        <v>1096</v>
      </c>
      <c r="Q92" s="990" t="s">
        <v>293</v>
      </c>
      <c r="R92" s="1031" t="s">
        <v>290</v>
      </c>
      <c r="S92" s="992" t="b">
        <v>0</v>
      </c>
      <c r="T92" s="991">
        <v>0</v>
      </c>
      <c r="U92" s="992" t="b">
        <v>0</v>
      </c>
      <c r="V92" s="991">
        <v>0</v>
      </c>
      <c r="W92" s="992" t="b">
        <v>0</v>
      </c>
      <c r="X92" s="992" t="b">
        <v>1</v>
      </c>
      <c r="Y92" s="990" t="s">
        <v>290</v>
      </c>
      <c r="Z92" s="990" t="b">
        <f t="shared" si="13"/>
        <v>1</v>
      </c>
      <c r="AA92" s="990" t="s">
        <v>993</v>
      </c>
      <c r="AB92" s="992" t="b">
        <v>0</v>
      </c>
      <c r="AC92" s="990" t="s">
        <v>993</v>
      </c>
      <c r="AD92" s="990" t="s">
        <v>993</v>
      </c>
      <c r="AE92" s="990" t="s">
        <v>993</v>
      </c>
      <c r="AF92" s="1077">
        <f t="shared" si="5"/>
        <v>50</v>
      </c>
      <c r="AG92" s="1077">
        <f t="shared" si="5"/>
        <v>40</v>
      </c>
      <c r="AH92" s="1077">
        <f t="shared" si="5"/>
        <v>20</v>
      </c>
      <c r="AI92" s="1077">
        <f t="shared" si="5"/>
        <v>50</v>
      </c>
      <c r="AJ92" s="183">
        <f t="shared" si="12"/>
        <v>0</v>
      </c>
      <c r="AK92" s="991">
        <v>50</v>
      </c>
      <c r="AL92" s="991">
        <v>40</v>
      </c>
      <c r="AM92" s="991">
        <v>20</v>
      </c>
      <c r="AN92" s="991">
        <v>50</v>
      </c>
      <c r="AO92" s="991">
        <v>0</v>
      </c>
      <c r="AP92" s="991">
        <v>0</v>
      </c>
      <c r="AQ92" s="991">
        <v>0</v>
      </c>
      <c r="AR92" s="991">
        <v>0</v>
      </c>
      <c r="AS92" s="991">
        <v>0</v>
      </c>
      <c r="AT92" s="991">
        <v>0</v>
      </c>
      <c r="AU92" s="991">
        <v>0</v>
      </c>
      <c r="AV92" s="991">
        <v>0</v>
      </c>
      <c r="AW92" s="991">
        <v>0</v>
      </c>
      <c r="AX92" s="991">
        <v>0</v>
      </c>
      <c r="AY92" s="991">
        <v>0</v>
      </c>
      <c r="AZ92" s="991">
        <v>0</v>
      </c>
      <c r="BA92" s="991">
        <v>0</v>
      </c>
      <c r="BB92" s="991">
        <v>0</v>
      </c>
      <c r="BC92" s="991">
        <v>0</v>
      </c>
      <c r="BD92" s="991">
        <v>0</v>
      </c>
      <c r="BE92" s="992" t="b">
        <v>0</v>
      </c>
      <c r="BF92" s="992"/>
      <c r="BG92" s="990" t="s">
        <v>270</v>
      </c>
      <c r="BH92" s="991">
        <v>40</v>
      </c>
      <c r="BI92" s="990" t="s">
        <v>993</v>
      </c>
      <c r="BJ92" s="991">
        <v>0</v>
      </c>
      <c r="BK92" s="990" t="s">
        <v>993</v>
      </c>
      <c r="BL92" s="991">
        <v>0</v>
      </c>
      <c r="BM92" s="991">
        <v>0</v>
      </c>
      <c r="BN92" s="991">
        <v>10</v>
      </c>
      <c r="BO92" s="990" t="s">
        <v>993</v>
      </c>
      <c r="BP92" s="990" t="s">
        <v>993</v>
      </c>
      <c r="BQ92" s="990" t="s">
        <v>993</v>
      </c>
      <c r="BR92" s="991">
        <v>0</v>
      </c>
      <c r="BS92" s="990" t="s">
        <v>993</v>
      </c>
      <c r="BT92" s="991">
        <v>0</v>
      </c>
      <c r="BU92" s="990" t="s">
        <v>993</v>
      </c>
      <c r="BV92" s="991">
        <v>0</v>
      </c>
      <c r="BW92" s="991">
        <v>0</v>
      </c>
      <c r="BX92" s="991">
        <v>0</v>
      </c>
      <c r="BY92" s="990" t="s">
        <v>993</v>
      </c>
      <c r="BZ92" s="991">
        <v>0</v>
      </c>
      <c r="CA92" s="990" t="s">
        <v>993</v>
      </c>
      <c r="CB92" s="991">
        <v>0</v>
      </c>
      <c r="CC92" s="990" t="s">
        <v>993</v>
      </c>
      <c r="CD92" s="991">
        <v>0</v>
      </c>
      <c r="CE92" s="991">
        <v>0</v>
      </c>
      <c r="CF92" s="991">
        <v>0</v>
      </c>
      <c r="CG92" s="990" t="s">
        <v>993</v>
      </c>
      <c r="CH92" s="991">
        <v>0</v>
      </c>
      <c r="CI92" s="990" t="s">
        <v>993</v>
      </c>
      <c r="CJ92" s="991">
        <v>0</v>
      </c>
      <c r="CK92" s="990" t="s">
        <v>993</v>
      </c>
      <c r="CL92" s="991">
        <v>0</v>
      </c>
      <c r="CM92" s="991">
        <v>0</v>
      </c>
      <c r="CN92" s="991">
        <v>0</v>
      </c>
      <c r="CO92" s="991">
        <v>24</v>
      </c>
      <c r="CP92" s="991">
        <v>0</v>
      </c>
      <c r="CQ92" s="991">
        <v>0</v>
      </c>
      <c r="CR92" s="991">
        <v>0</v>
      </c>
      <c r="CS92" s="991">
        <v>2</v>
      </c>
      <c r="CT92" s="991">
        <v>0</v>
      </c>
      <c r="CU92" s="991">
        <v>0</v>
      </c>
      <c r="CV92" s="991">
        <v>0</v>
      </c>
      <c r="CW92" s="991">
        <v>0</v>
      </c>
      <c r="CX92" s="991">
        <v>0</v>
      </c>
      <c r="CY92" s="991">
        <v>0</v>
      </c>
      <c r="CZ92" s="991">
        <v>0</v>
      </c>
      <c r="DA92" s="991">
        <v>0</v>
      </c>
      <c r="DB92" s="991">
        <v>0</v>
      </c>
      <c r="DC92" s="991">
        <v>1</v>
      </c>
      <c r="DD92" s="991">
        <v>0</v>
      </c>
      <c r="DE92" s="991">
        <v>0</v>
      </c>
      <c r="DF92" s="991">
        <v>0</v>
      </c>
      <c r="DG92" s="991">
        <v>0</v>
      </c>
      <c r="DH92" s="991">
        <v>0</v>
      </c>
      <c r="DI92" s="991">
        <v>0</v>
      </c>
      <c r="DJ92" s="991">
        <v>0</v>
      </c>
      <c r="DK92" s="992" t="b">
        <v>0</v>
      </c>
      <c r="DL92" s="990" t="s">
        <v>1000</v>
      </c>
      <c r="DM92" s="990" t="s">
        <v>993</v>
      </c>
      <c r="DN92" s="990" t="s">
        <v>993</v>
      </c>
      <c r="DO92" s="990" t="s">
        <v>993</v>
      </c>
      <c r="DP92" s="991">
        <v>866</v>
      </c>
      <c r="DQ92" s="991">
        <v>1</v>
      </c>
      <c r="DR92" s="991">
        <v>554</v>
      </c>
      <c r="DS92" s="991">
        <v>311</v>
      </c>
      <c r="DT92" s="991">
        <v>10913</v>
      </c>
      <c r="DU92" s="991">
        <v>866</v>
      </c>
      <c r="DV92" s="991">
        <v>866</v>
      </c>
      <c r="DW92" s="991">
        <v>13</v>
      </c>
      <c r="DX92" s="991">
        <v>789</v>
      </c>
      <c r="DY92" s="991">
        <v>14</v>
      </c>
      <c r="DZ92" s="991">
        <v>50</v>
      </c>
      <c r="EA92" s="991">
        <v>0</v>
      </c>
      <c r="EB92" s="991">
        <v>0</v>
      </c>
      <c r="EC92" s="991">
        <v>0</v>
      </c>
      <c r="ED92" s="991">
        <v>866</v>
      </c>
      <c r="EE92" s="991">
        <v>157</v>
      </c>
      <c r="EF92" s="991">
        <v>629</v>
      </c>
      <c r="EG92" s="991">
        <v>24</v>
      </c>
      <c r="EH92" s="991">
        <v>5</v>
      </c>
      <c r="EI92" s="991">
        <v>2</v>
      </c>
      <c r="EJ92" s="991">
        <v>0</v>
      </c>
      <c r="EK92" s="991">
        <v>40</v>
      </c>
      <c r="EL92" s="991">
        <v>9</v>
      </c>
      <c r="EM92" s="991">
        <v>0</v>
      </c>
      <c r="EN92" s="991">
        <v>709</v>
      </c>
      <c r="EO92" s="991">
        <v>708</v>
      </c>
      <c r="EP92" s="991">
        <v>0</v>
      </c>
      <c r="EQ92" s="991">
        <v>1</v>
      </c>
      <c r="ER92" s="991">
        <v>0</v>
      </c>
      <c r="ES92" s="991">
        <v>0</v>
      </c>
      <c r="ET92" s="992" t="b">
        <v>0</v>
      </c>
      <c r="EU92" s="992" t="b">
        <v>0</v>
      </c>
      <c r="EV92" s="992" t="b">
        <v>0</v>
      </c>
      <c r="EW92" s="993">
        <v>0.317</v>
      </c>
      <c r="EX92" s="993">
        <v>0.17699999999999999</v>
      </c>
      <c r="EY92" s="993">
        <v>0.14599999999999999</v>
      </c>
      <c r="EZ92" s="993">
        <v>5.4000000000000006E-2</v>
      </c>
      <c r="FA92" s="993">
        <v>0.19399999999999998</v>
      </c>
      <c r="FB92" s="993">
        <v>0.313</v>
      </c>
      <c r="FC92" s="992" t="b">
        <v>0</v>
      </c>
      <c r="FD92" s="992" t="b">
        <v>0</v>
      </c>
      <c r="FE92" s="992" t="b">
        <v>0</v>
      </c>
      <c r="FF92" s="993">
        <v>0</v>
      </c>
      <c r="FG92" s="993">
        <v>0</v>
      </c>
      <c r="FH92" s="993">
        <v>0</v>
      </c>
      <c r="FI92" s="993">
        <v>0</v>
      </c>
      <c r="FJ92" s="993">
        <v>0</v>
      </c>
      <c r="FK92" s="993">
        <v>0</v>
      </c>
      <c r="FL92" s="992" t="b">
        <v>0</v>
      </c>
      <c r="FM92" s="992" t="b">
        <v>0</v>
      </c>
      <c r="FN92" s="992" t="b">
        <v>0</v>
      </c>
      <c r="FO92" s="993">
        <v>0</v>
      </c>
      <c r="FP92" s="993">
        <v>0</v>
      </c>
      <c r="FQ92" s="993">
        <v>0</v>
      </c>
      <c r="FR92" s="993">
        <v>0</v>
      </c>
      <c r="FS92" s="993">
        <v>0</v>
      </c>
      <c r="FT92" s="993">
        <v>0</v>
      </c>
      <c r="FU92" s="990" t="s">
        <v>993</v>
      </c>
      <c r="FV92" s="993">
        <v>0</v>
      </c>
      <c r="FW92" s="991">
        <v>0</v>
      </c>
      <c r="FX92" s="991">
        <v>709</v>
      </c>
      <c r="FY92" s="991">
        <v>0</v>
      </c>
      <c r="FZ92" s="991">
        <v>0</v>
      </c>
      <c r="GA92" s="991">
        <v>0</v>
      </c>
      <c r="GB92" s="991">
        <v>0</v>
      </c>
      <c r="GC92" s="991">
        <v>0</v>
      </c>
      <c r="GD92" s="991">
        <v>0</v>
      </c>
      <c r="GE92" s="991">
        <v>0</v>
      </c>
      <c r="GF92" s="991">
        <v>0</v>
      </c>
      <c r="GG92" s="991">
        <v>0</v>
      </c>
      <c r="GH92" s="991">
        <v>0</v>
      </c>
      <c r="GI92" s="991">
        <v>0</v>
      </c>
      <c r="GJ92" s="991">
        <v>0</v>
      </c>
      <c r="GK92" s="991">
        <v>0</v>
      </c>
      <c r="GL92" s="991">
        <v>0</v>
      </c>
      <c r="GM92" s="991">
        <v>0</v>
      </c>
      <c r="GN92" s="991">
        <v>0</v>
      </c>
      <c r="GO92" s="992" t="b">
        <v>0</v>
      </c>
      <c r="GP92" s="990" t="s">
        <v>993</v>
      </c>
      <c r="GQ92" s="990" t="s">
        <v>993</v>
      </c>
      <c r="GR92" s="990" t="s">
        <v>993</v>
      </c>
      <c r="GS92" s="990" t="s">
        <v>993</v>
      </c>
      <c r="GT92" s="992"/>
      <c r="GU92" s="986"/>
    </row>
    <row r="93" spans="1:203" hidden="1">
      <c r="A93" s="985"/>
      <c r="B93" s="1315" t="s">
        <v>558</v>
      </c>
      <c r="C93" s="1315"/>
      <c r="D93" s="990" t="s">
        <v>1095</v>
      </c>
      <c r="E93" s="990" t="s">
        <v>22</v>
      </c>
      <c r="F93" s="990" t="s">
        <v>437</v>
      </c>
      <c r="G93" s="990" t="s">
        <v>986</v>
      </c>
      <c r="H93" s="990" t="s">
        <v>1062</v>
      </c>
      <c r="I93" s="990" t="s">
        <v>1063</v>
      </c>
      <c r="J93" s="990" t="s">
        <v>1064</v>
      </c>
      <c r="K93" s="990" t="s">
        <v>1065</v>
      </c>
      <c r="L93" s="991">
        <v>5</v>
      </c>
      <c r="M93" s="990" t="s">
        <v>22</v>
      </c>
      <c r="N93" s="990" t="s">
        <v>1030</v>
      </c>
      <c r="O93" s="990" t="s">
        <v>638</v>
      </c>
      <c r="P93" s="990" t="s">
        <v>1096</v>
      </c>
      <c r="Q93" s="990" t="s">
        <v>293</v>
      </c>
      <c r="R93" s="1031" t="s">
        <v>293</v>
      </c>
      <c r="S93" s="992" t="b">
        <v>0</v>
      </c>
      <c r="T93" s="991">
        <v>0</v>
      </c>
      <c r="U93" s="992" t="b">
        <v>0</v>
      </c>
      <c r="V93" s="991">
        <v>0</v>
      </c>
      <c r="W93" s="992" t="b">
        <v>0</v>
      </c>
      <c r="X93" s="992" t="b">
        <v>1</v>
      </c>
      <c r="Y93" s="990" t="s">
        <v>293</v>
      </c>
      <c r="Z93" s="990" t="b">
        <f t="shared" si="13"/>
        <v>1</v>
      </c>
      <c r="AA93" s="990" t="s">
        <v>993</v>
      </c>
      <c r="AB93" s="992" t="b">
        <v>0</v>
      </c>
      <c r="AC93" s="990" t="s">
        <v>993</v>
      </c>
      <c r="AD93" s="990" t="s">
        <v>993</v>
      </c>
      <c r="AE93" s="990" t="s">
        <v>993</v>
      </c>
      <c r="AF93" s="1077">
        <f t="shared" si="5"/>
        <v>43</v>
      </c>
      <c r="AG93" s="1077">
        <f t="shared" si="5"/>
        <v>39</v>
      </c>
      <c r="AH93" s="1077">
        <f t="shared" si="5"/>
        <v>26</v>
      </c>
      <c r="AI93" s="1077">
        <f t="shared" ref="AI93:AI156" si="15">AN93+AS93</f>
        <v>43</v>
      </c>
      <c r="AJ93" s="183">
        <f t="shared" si="12"/>
        <v>0</v>
      </c>
      <c r="AK93" s="991">
        <v>43</v>
      </c>
      <c r="AL93" s="991">
        <v>39</v>
      </c>
      <c r="AM93" s="991">
        <v>26</v>
      </c>
      <c r="AN93" s="991">
        <v>43</v>
      </c>
      <c r="AO93" s="991">
        <v>0</v>
      </c>
      <c r="AP93" s="991">
        <v>0</v>
      </c>
      <c r="AQ93" s="991">
        <v>0</v>
      </c>
      <c r="AR93" s="991">
        <v>0</v>
      </c>
      <c r="AS93" s="991">
        <v>0</v>
      </c>
      <c r="AT93" s="991">
        <v>0</v>
      </c>
      <c r="AU93" s="991">
        <v>0</v>
      </c>
      <c r="AV93" s="991">
        <v>0</v>
      </c>
      <c r="AW93" s="991">
        <v>0</v>
      </c>
      <c r="AX93" s="991">
        <v>0</v>
      </c>
      <c r="AY93" s="991">
        <v>0</v>
      </c>
      <c r="AZ93" s="991">
        <v>0</v>
      </c>
      <c r="BA93" s="991">
        <v>0</v>
      </c>
      <c r="BB93" s="991">
        <v>0</v>
      </c>
      <c r="BC93" s="991">
        <v>0</v>
      </c>
      <c r="BD93" s="991">
        <v>0</v>
      </c>
      <c r="BE93" s="992" t="b">
        <v>0</v>
      </c>
      <c r="BF93" s="992"/>
      <c r="BG93" s="990" t="s">
        <v>1028</v>
      </c>
      <c r="BH93" s="991">
        <v>43</v>
      </c>
      <c r="BI93" s="990" t="s">
        <v>993</v>
      </c>
      <c r="BJ93" s="991">
        <v>0</v>
      </c>
      <c r="BK93" s="990" t="s">
        <v>993</v>
      </c>
      <c r="BL93" s="991">
        <v>0</v>
      </c>
      <c r="BM93" s="991">
        <v>0</v>
      </c>
      <c r="BN93" s="991">
        <v>0</v>
      </c>
      <c r="BO93" s="990" t="s">
        <v>993</v>
      </c>
      <c r="BP93" s="990" t="s">
        <v>993</v>
      </c>
      <c r="BQ93" s="990" t="s">
        <v>993</v>
      </c>
      <c r="BR93" s="991">
        <v>0</v>
      </c>
      <c r="BS93" s="990" t="s">
        <v>993</v>
      </c>
      <c r="BT93" s="991">
        <v>0</v>
      </c>
      <c r="BU93" s="990" t="s">
        <v>993</v>
      </c>
      <c r="BV93" s="991">
        <v>0</v>
      </c>
      <c r="BW93" s="991">
        <v>0</v>
      </c>
      <c r="BX93" s="991">
        <v>0</v>
      </c>
      <c r="BY93" s="990" t="s">
        <v>993</v>
      </c>
      <c r="BZ93" s="991">
        <v>0</v>
      </c>
      <c r="CA93" s="990" t="s">
        <v>993</v>
      </c>
      <c r="CB93" s="991">
        <v>0</v>
      </c>
      <c r="CC93" s="990" t="s">
        <v>993</v>
      </c>
      <c r="CD93" s="991">
        <v>0</v>
      </c>
      <c r="CE93" s="991">
        <v>0</v>
      </c>
      <c r="CF93" s="991">
        <v>0</v>
      </c>
      <c r="CG93" s="990" t="s">
        <v>993</v>
      </c>
      <c r="CH93" s="991">
        <v>0</v>
      </c>
      <c r="CI93" s="990" t="s">
        <v>993</v>
      </c>
      <c r="CJ93" s="991">
        <v>0</v>
      </c>
      <c r="CK93" s="990" t="s">
        <v>993</v>
      </c>
      <c r="CL93" s="991">
        <v>0</v>
      </c>
      <c r="CM93" s="991">
        <v>0</v>
      </c>
      <c r="CN93" s="991">
        <v>0</v>
      </c>
      <c r="CO93" s="991">
        <v>19</v>
      </c>
      <c r="CP93" s="991">
        <v>0</v>
      </c>
      <c r="CQ93" s="991">
        <v>0</v>
      </c>
      <c r="CR93" s="991">
        <v>0</v>
      </c>
      <c r="CS93" s="991">
        <v>5</v>
      </c>
      <c r="CT93" s="991">
        <v>0.5</v>
      </c>
      <c r="CU93" s="991">
        <v>0</v>
      </c>
      <c r="CV93" s="991">
        <v>0</v>
      </c>
      <c r="CW93" s="991">
        <v>0</v>
      </c>
      <c r="CX93" s="991">
        <v>0</v>
      </c>
      <c r="CY93" s="991">
        <v>0</v>
      </c>
      <c r="CZ93" s="991">
        <v>0</v>
      </c>
      <c r="DA93" s="991">
        <v>0</v>
      </c>
      <c r="DB93" s="991">
        <v>0</v>
      </c>
      <c r="DC93" s="991">
        <v>1</v>
      </c>
      <c r="DD93" s="991">
        <v>0</v>
      </c>
      <c r="DE93" s="991">
        <v>0</v>
      </c>
      <c r="DF93" s="991">
        <v>0</v>
      </c>
      <c r="DG93" s="991">
        <v>0</v>
      </c>
      <c r="DH93" s="991">
        <v>0</v>
      </c>
      <c r="DI93" s="991">
        <v>0</v>
      </c>
      <c r="DJ93" s="991">
        <v>0</v>
      </c>
      <c r="DK93" s="992" t="b">
        <v>0</v>
      </c>
      <c r="DL93" s="990" t="s">
        <v>1029</v>
      </c>
      <c r="DM93" s="990" t="s">
        <v>993</v>
      </c>
      <c r="DN93" s="990" t="s">
        <v>993</v>
      </c>
      <c r="DO93" s="990" t="s">
        <v>993</v>
      </c>
      <c r="DP93" s="991">
        <v>237</v>
      </c>
      <c r="DQ93" s="991">
        <v>114</v>
      </c>
      <c r="DR93" s="991">
        <v>29</v>
      </c>
      <c r="DS93" s="991">
        <v>94</v>
      </c>
      <c r="DT93" s="991">
        <v>12133</v>
      </c>
      <c r="DU93" s="991">
        <v>227</v>
      </c>
      <c r="DV93" s="991">
        <v>237</v>
      </c>
      <c r="DW93" s="991">
        <v>29</v>
      </c>
      <c r="DX93" s="991">
        <v>88</v>
      </c>
      <c r="DY93" s="991">
        <v>103</v>
      </c>
      <c r="DZ93" s="991">
        <v>17</v>
      </c>
      <c r="EA93" s="991">
        <v>0</v>
      </c>
      <c r="EB93" s="991">
        <v>0</v>
      </c>
      <c r="EC93" s="991">
        <v>0</v>
      </c>
      <c r="ED93" s="991">
        <v>227</v>
      </c>
      <c r="EE93" s="991">
        <v>19</v>
      </c>
      <c r="EF93" s="991">
        <v>155</v>
      </c>
      <c r="EG93" s="991">
        <v>17</v>
      </c>
      <c r="EH93" s="991">
        <v>3</v>
      </c>
      <c r="EI93" s="991">
        <v>8</v>
      </c>
      <c r="EJ93" s="991">
        <v>0</v>
      </c>
      <c r="EK93" s="991">
        <v>25</v>
      </c>
      <c r="EL93" s="991">
        <v>0</v>
      </c>
      <c r="EM93" s="991">
        <v>0</v>
      </c>
      <c r="EN93" s="991">
        <v>208</v>
      </c>
      <c r="EO93" s="991">
        <v>190</v>
      </c>
      <c r="EP93" s="991">
        <v>0</v>
      </c>
      <c r="EQ93" s="991">
        <v>18</v>
      </c>
      <c r="ER93" s="991">
        <v>0</v>
      </c>
      <c r="ES93" s="991">
        <v>0</v>
      </c>
      <c r="ET93" s="992" t="b">
        <v>0</v>
      </c>
      <c r="EU93" s="992" t="b">
        <v>0</v>
      </c>
      <c r="EV93" s="992" t="b">
        <v>0</v>
      </c>
      <c r="EW93" s="993">
        <v>0</v>
      </c>
      <c r="EX93" s="993">
        <v>0</v>
      </c>
      <c r="EY93" s="993">
        <v>0</v>
      </c>
      <c r="EZ93" s="993">
        <v>0</v>
      </c>
      <c r="FA93" s="993">
        <v>0</v>
      </c>
      <c r="FB93" s="993">
        <v>0</v>
      </c>
      <c r="FC93" s="992" t="b">
        <v>0</v>
      </c>
      <c r="FD93" s="992" t="b">
        <v>0</v>
      </c>
      <c r="FE93" s="992" t="b">
        <v>0</v>
      </c>
      <c r="FF93" s="993">
        <v>0</v>
      </c>
      <c r="FG93" s="993">
        <v>0</v>
      </c>
      <c r="FH93" s="993">
        <v>0</v>
      </c>
      <c r="FI93" s="993">
        <v>0</v>
      </c>
      <c r="FJ93" s="993">
        <v>0</v>
      </c>
      <c r="FK93" s="993">
        <v>0</v>
      </c>
      <c r="FL93" s="992" t="b">
        <v>0</v>
      </c>
      <c r="FM93" s="992" t="b">
        <v>0</v>
      </c>
      <c r="FN93" s="992" t="b">
        <v>0</v>
      </c>
      <c r="FO93" s="993">
        <v>0</v>
      </c>
      <c r="FP93" s="993">
        <v>0</v>
      </c>
      <c r="FQ93" s="993">
        <v>0</v>
      </c>
      <c r="FR93" s="993">
        <v>0</v>
      </c>
      <c r="FS93" s="993">
        <v>0</v>
      </c>
      <c r="FT93" s="993">
        <v>0</v>
      </c>
      <c r="FU93" s="990" t="s">
        <v>270</v>
      </c>
      <c r="FV93" s="993">
        <v>1</v>
      </c>
      <c r="FW93" s="991">
        <v>4.9000000000000004</v>
      </c>
      <c r="FX93" s="991">
        <v>208</v>
      </c>
      <c r="FY93" s="991">
        <v>97</v>
      </c>
      <c r="FZ93" s="991">
        <v>81</v>
      </c>
      <c r="GA93" s="991">
        <v>62</v>
      </c>
      <c r="GB93" s="991">
        <v>51</v>
      </c>
      <c r="GC93" s="991">
        <v>122</v>
      </c>
      <c r="GD93" s="991">
        <v>122</v>
      </c>
      <c r="GE93" s="991">
        <v>102</v>
      </c>
      <c r="GF93" s="991">
        <v>88</v>
      </c>
      <c r="GG93" s="991">
        <v>99</v>
      </c>
      <c r="GH93" s="991">
        <v>100</v>
      </c>
      <c r="GI93" s="991">
        <v>85</v>
      </c>
      <c r="GJ93" s="991">
        <v>73</v>
      </c>
      <c r="GK93" s="991">
        <v>56.1</v>
      </c>
      <c r="GL93" s="991">
        <v>55.9</v>
      </c>
      <c r="GM93" s="991">
        <v>36.9</v>
      </c>
      <c r="GN93" s="991">
        <v>32.299999999999997</v>
      </c>
      <c r="GO93" s="992" t="b">
        <v>0</v>
      </c>
      <c r="GP93" s="990" t="s">
        <v>993</v>
      </c>
      <c r="GQ93" s="990" t="s">
        <v>993</v>
      </c>
      <c r="GR93" s="990" t="s">
        <v>993</v>
      </c>
      <c r="GS93" s="990" t="s">
        <v>993</v>
      </c>
      <c r="GT93" s="992"/>
      <c r="GU93" s="986"/>
    </row>
    <row r="94" spans="1:203" hidden="1">
      <c r="A94" s="985"/>
      <c r="B94" s="1315" t="s">
        <v>674</v>
      </c>
      <c r="C94" s="1315"/>
      <c r="D94" s="990" t="s">
        <v>1097</v>
      </c>
      <c r="E94" s="990" t="s">
        <v>33</v>
      </c>
      <c r="F94" s="990" t="s">
        <v>437</v>
      </c>
      <c r="G94" s="990" t="s">
        <v>986</v>
      </c>
      <c r="H94" s="990" t="s">
        <v>1062</v>
      </c>
      <c r="I94" s="990" t="s">
        <v>1063</v>
      </c>
      <c r="J94" s="990" t="s">
        <v>1064</v>
      </c>
      <c r="K94" s="990" t="s">
        <v>1065</v>
      </c>
      <c r="L94" s="991">
        <v>1</v>
      </c>
      <c r="M94" s="990" t="s">
        <v>33</v>
      </c>
      <c r="N94" s="990" t="s">
        <v>991</v>
      </c>
      <c r="O94" s="990" t="s">
        <v>675</v>
      </c>
      <c r="P94" s="990" t="s">
        <v>1098</v>
      </c>
      <c r="Q94" s="990" t="s">
        <v>293</v>
      </c>
      <c r="R94" s="1031" t="s">
        <v>296</v>
      </c>
      <c r="S94" s="992" t="b">
        <v>0</v>
      </c>
      <c r="T94" s="991">
        <v>0</v>
      </c>
      <c r="U94" s="992" t="b">
        <v>0</v>
      </c>
      <c r="V94" s="991">
        <v>0</v>
      </c>
      <c r="W94" s="992" t="b">
        <v>0</v>
      </c>
      <c r="X94" s="992" t="b">
        <v>1</v>
      </c>
      <c r="Y94" s="990" t="s">
        <v>296</v>
      </c>
      <c r="Z94" s="990" t="b">
        <f t="shared" si="13"/>
        <v>1</v>
      </c>
      <c r="AA94" s="990" t="s">
        <v>993</v>
      </c>
      <c r="AB94" s="992" t="b">
        <v>0</v>
      </c>
      <c r="AC94" s="990" t="s">
        <v>993</v>
      </c>
      <c r="AD94" s="990" t="s">
        <v>993</v>
      </c>
      <c r="AE94" s="990" t="s">
        <v>993</v>
      </c>
      <c r="AF94" s="1077">
        <f t="shared" ref="AF94:AI157" si="16">AK94+AP94</f>
        <v>45</v>
      </c>
      <c r="AG94" s="1077">
        <f t="shared" si="16"/>
        <v>45</v>
      </c>
      <c r="AH94" s="1077">
        <f t="shared" si="16"/>
        <v>0</v>
      </c>
      <c r="AI94" s="1077">
        <f t="shared" si="15"/>
        <v>45</v>
      </c>
      <c r="AJ94" s="183">
        <f t="shared" si="12"/>
        <v>0</v>
      </c>
      <c r="AK94" s="991">
        <v>0</v>
      </c>
      <c r="AL94" s="991">
        <v>0</v>
      </c>
      <c r="AM94" s="991">
        <v>0</v>
      </c>
      <c r="AN94" s="991">
        <v>45</v>
      </c>
      <c r="AO94" s="991">
        <v>0</v>
      </c>
      <c r="AP94" s="991">
        <v>45</v>
      </c>
      <c r="AQ94" s="991">
        <v>45</v>
      </c>
      <c r="AR94" s="991">
        <v>0</v>
      </c>
      <c r="AS94" s="991">
        <v>0</v>
      </c>
      <c r="AT94" s="991">
        <v>45</v>
      </c>
      <c r="AU94" s="991">
        <v>45</v>
      </c>
      <c r="AV94" s="991">
        <v>0</v>
      </c>
      <c r="AW94" s="991">
        <v>0</v>
      </c>
      <c r="AX94" s="991">
        <v>0</v>
      </c>
      <c r="AY94" s="991">
        <v>0</v>
      </c>
      <c r="AZ94" s="991">
        <v>0</v>
      </c>
      <c r="BA94" s="991">
        <v>0</v>
      </c>
      <c r="BB94" s="991">
        <v>0</v>
      </c>
      <c r="BC94" s="991">
        <v>0</v>
      </c>
      <c r="BD94" s="991">
        <v>0</v>
      </c>
      <c r="BE94" s="992" t="b">
        <v>0</v>
      </c>
      <c r="BF94" s="992"/>
      <c r="BG94" s="990" t="s">
        <v>422</v>
      </c>
      <c r="BH94" s="991">
        <v>45</v>
      </c>
      <c r="BI94" s="990" t="s">
        <v>993</v>
      </c>
      <c r="BJ94" s="991">
        <v>0</v>
      </c>
      <c r="BK94" s="990" t="s">
        <v>993</v>
      </c>
      <c r="BL94" s="991">
        <v>0</v>
      </c>
      <c r="BM94" s="991">
        <v>0</v>
      </c>
      <c r="BN94" s="991">
        <v>0</v>
      </c>
      <c r="BO94" s="990" t="s">
        <v>993</v>
      </c>
      <c r="BP94" s="990" t="s">
        <v>993</v>
      </c>
      <c r="BQ94" s="990" t="s">
        <v>993</v>
      </c>
      <c r="BR94" s="991">
        <v>0</v>
      </c>
      <c r="BS94" s="990" t="s">
        <v>993</v>
      </c>
      <c r="BT94" s="991">
        <v>0</v>
      </c>
      <c r="BU94" s="990" t="s">
        <v>993</v>
      </c>
      <c r="BV94" s="991">
        <v>0</v>
      </c>
      <c r="BW94" s="991">
        <v>0</v>
      </c>
      <c r="BX94" s="991">
        <v>0</v>
      </c>
      <c r="BY94" s="990" t="s">
        <v>993</v>
      </c>
      <c r="BZ94" s="991">
        <v>0</v>
      </c>
      <c r="CA94" s="990" t="s">
        <v>993</v>
      </c>
      <c r="CB94" s="991">
        <v>0</v>
      </c>
      <c r="CC94" s="990" t="s">
        <v>993</v>
      </c>
      <c r="CD94" s="991">
        <v>0</v>
      </c>
      <c r="CE94" s="991">
        <v>0</v>
      </c>
      <c r="CF94" s="991">
        <v>0</v>
      </c>
      <c r="CG94" s="990" t="s">
        <v>993</v>
      </c>
      <c r="CH94" s="991">
        <v>0</v>
      </c>
      <c r="CI94" s="990" t="s">
        <v>993</v>
      </c>
      <c r="CJ94" s="991">
        <v>0</v>
      </c>
      <c r="CK94" s="990" t="s">
        <v>993</v>
      </c>
      <c r="CL94" s="991">
        <v>0</v>
      </c>
      <c r="CM94" s="991">
        <v>0</v>
      </c>
      <c r="CN94" s="991">
        <v>0</v>
      </c>
      <c r="CO94" s="991">
        <v>9</v>
      </c>
      <c r="CP94" s="991">
        <v>0</v>
      </c>
      <c r="CQ94" s="991">
        <v>2</v>
      </c>
      <c r="CR94" s="991">
        <v>0.8</v>
      </c>
      <c r="CS94" s="991">
        <v>12</v>
      </c>
      <c r="CT94" s="991">
        <v>0</v>
      </c>
      <c r="CU94" s="991">
        <v>0</v>
      </c>
      <c r="CV94" s="991">
        <v>0</v>
      </c>
      <c r="CW94" s="991">
        <v>0</v>
      </c>
      <c r="CX94" s="991">
        <v>0</v>
      </c>
      <c r="CY94" s="991">
        <v>0</v>
      </c>
      <c r="CZ94" s="991">
        <v>0</v>
      </c>
      <c r="DA94" s="991">
        <v>0</v>
      </c>
      <c r="DB94" s="991">
        <v>0</v>
      </c>
      <c r="DC94" s="991">
        <v>0</v>
      </c>
      <c r="DD94" s="991">
        <v>0</v>
      </c>
      <c r="DE94" s="991">
        <v>0</v>
      </c>
      <c r="DF94" s="991">
        <v>0</v>
      </c>
      <c r="DG94" s="991">
        <v>0</v>
      </c>
      <c r="DH94" s="991">
        <v>0</v>
      </c>
      <c r="DI94" s="991">
        <v>0</v>
      </c>
      <c r="DJ94" s="991">
        <v>0</v>
      </c>
      <c r="DK94" s="992" t="b">
        <v>0</v>
      </c>
      <c r="DL94" s="990" t="s">
        <v>270</v>
      </c>
      <c r="DM94" s="990" t="s">
        <v>993</v>
      </c>
      <c r="DN94" s="990" t="s">
        <v>993</v>
      </c>
      <c r="DO94" s="990" t="s">
        <v>993</v>
      </c>
      <c r="DP94" s="991">
        <v>97</v>
      </c>
      <c r="DQ94" s="991">
        <v>97</v>
      </c>
      <c r="DR94" s="991">
        <v>0</v>
      </c>
      <c r="DS94" s="991">
        <v>0</v>
      </c>
      <c r="DT94" s="991">
        <v>16352</v>
      </c>
      <c r="DU94" s="991">
        <v>95</v>
      </c>
      <c r="DV94" s="991">
        <v>97</v>
      </c>
      <c r="DW94" s="991">
        <v>21</v>
      </c>
      <c r="DX94" s="991">
        <v>33</v>
      </c>
      <c r="DY94" s="991">
        <v>31</v>
      </c>
      <c r="DZ94" s="991">
        <v>9</v>
      </c>
      <c r="EA94" s="991">
        <v>3</v>
      </c>
      <c r="EB94" s="991">
        <v>0</v>
      </c>
      <c r="EC94" s="991">
        <v>0</v>
      </c>
      <c r="ED94" s="991">
        <v>95</v>
      </c>
      <c r="EE94" s="991">
        <v>21</v>
      </c>
      <c r="EF94" s="991">
        <v>25</v>
      </c>
      <c r="EG94" s="991">
        <v>2</v>
      </c>
      <c r="EH94" s="991">
        <v>0</v>
      </c>
      <c r="EI94" s="991">
        <v>1</v>
      </c>
      <c r="EJ94" s="991">
        <v>14</v>
      </c>
      <c r="EK94" s="991">
        <v>0</v>
      </c>
      <c r="EL94" s="991">
        <v>32</v>
      </c>
      <c r="EM94" s="991">
        <v>0</v>
      </c>
      <c r="EN94" s="991">
        <v>74</v>
      </c>
      <c r="EO94" s="991">
        <v>72</v>
      </c>
      <c r="EP94" s="991">
        <v>2</v>
      </c>
      <c r="EQ94" s="991">
        <v>0</v>
      </c>
      <c r="ER94" s="991">
        <v>0</v>
      </c>
      <c r="ES94" s="991">
        <v>0</v>
      </c>
      <c r="ET94" s="992" t="b">
        <v>0</v>
      </c>
      <c r="EU94" s="992" t="b">
        <v>0</v>
      </c>
      <c r="EV94" s="992" t="b">
        <v>0</v>
      </c>
      <c r="EW94" s="993">
        <v>0</v>
      </c>
      <c r="EX94" s="993">
        <v>0</v>
      </c>
      <c r="EY94" s="993">
        <v>0</v>
      </c>
      <c r="EZ94" s="993">
        <v>0</v>
      </c>
      <c r="FA94" s="993">
        <v>0</v>
      </c>
      <c r="FB94" s="993">
        <v>0</v>
      </c>
      <c r="FC94" s="992" t="b">
        <v>0</v>
      </c>
      <c r="FD94" s="992" t="b">
        <v>0</v>
      </c>
      <c r="FE94" s="992" t="b">
        <v>0</v>
      </c>
      <c r="FF94" s="993">
        <v>0</v>
      </c>
      <c r="FG94" s="993">
        <v>0</v>
      </c>
      <c r="FH94" s="993">
        <v>0</v>
      </c>
      <c r="FI94" s="993">
        <v>0</v>
      </c>
      <c r="FJ94" s="993">
        <v>0</v>
      </c>
      <c r="FK94" s="993">
        <v>0</v>
      </c>
      <c r="FL94" s="992" t="b">
        <v>0</v>
      </c>
      <c r="FM94" s="992" t="b">
        <v>0</v>
      </c>
      <c r="FN94" s="992" t="b">
        <v>0</v>
      </c>
      <c r="FO94" s="993">
        <v>0</v>
      </c>
      <c r="FP94" s="993">
        <v>0</v>
      </c>
      <c r="FQ94" s="993">
        <v>0</v>
      </c>
      <c r="FR94" s="993">
        <v>0</v>
      </c>
      <c r="FS94" s="993">
        <v>0</v>
      </c>
      <c r="FT94" s="993">
        <v>0</v>
      </c>
      <c r="FU94" s="990" t="s">
        <v>993</v>
      </c>
      <c r="FV94" s="993">
        <v>0</v>
      </c>
      <c r="FW94" s="991">
        <v>0</v>
      </c>
      <c r="FX94" s="991">
        <v>74</v>
      </c>
      <c r="FY94" s="991">
        <v>0</v>
      </c>
      <c r="FZ94" s="991">
        <v>0</v>
      </c>
      <c r="GA94" s="991">
        <v>0</v>
      </c>
      <c r="GB94" s="991">
        <v>0</v>
      </c>
      <c r="GC94" s="991">
        <v>0</v>
      </c>
      <c r="GD94" s="991">
        <v>0</v>
      </c>
      <c r="GE94" s="991">
        <v>0</v>
      </c>
      <c r="GF94" s="991">
        <v>0</v>
      </c>
      <c r="GG94" s="991">
        <v>0</v>
      </c>
      <c r="GH94" s="991">
        <v>0</v>
      </c>
      <c r="GI94" s="991">
        <v>0</v>
      </c>
      <c r="GJ94" s="991">
        <v>0</v>
      </c>
      <c r="GK94" s="991">
        <v>0</v>
      </c>
      <c r="GL94" s="991">
        <v>0</v>
      </c>
      <c r="GM94" s="991">
        <v>0</v>
      </c>
      <c r="GN94" s="991">
        <v>0</v>
      </c>
      <c r="GO94" s="992" t="b">
        <v>0</v>
      </c>
      <c r="GP94" s="990" t="s">
        <v>993</v>
      </c>
      <c r="GQ94" s="990" t="s">
        <v>993</v>
      </c>
      <c r="GR94" s="990" t="s">
        <v>993</v>
      </c>
      <c r="GS94" s="990" t="s">
        <v>993</v>
      </c>
      <c r="GT94" s="992"/>
      <c r="GU94" s="986"/>
    </row>
    <row r="95" spans="1:203" hidden="1">
      <c r="A95" s="985"/>
      <c r="B95" s="1315" t="s">
        <v>674</v>
      </c>
      <c r="C95" s="1315"/>
      <c r="D95" s="990" t="s">
        <v>1097</v>
      </c>
      <c r="E95" s="990" t="s">
        <v>33</v>
      </c>
      <c r="F95" s="990" t="s">
        <v>437</v>
      </c>
      <c r="G95" s="990" t="s">
        <v>986</v>
      </c>
      <c r="H95" s="990" t="s">
        <v>1062</v>
      </c>
      <c r="I95" s="990" t="s">
        <v>1063</v>
      </c>
      <c r="J95" s="990" t="s">
        <v>1064</v>
      </c>
      <c r="K95" s="990" t="s">
        <v>1065</v>
      </c>
      <c r="L95" s="991">
        <v>2</v>
      </c>
      <c r="M95" s="990" t="s">
        <v>33</v>
      </c>
      <c r="N95" s="990" t="s">
        <v>1040</v>
      </c>
      <c r="O95" s="990" t="s">
        <v>676</v>
      </c>
      <c r="P95" s="990" t="s">
        <v>1098</v>
      </c>
      <c r="Q95" s="990" t="s">
        <v>293</v>
      </c>
      <c r="R95" s="1031" t="s">
        <v>296</v>
      </c>
      <c r="S95" s="992" t="b">
        <v>0</v>
      </c>
      <c r="T95" s="991">
        <v>0</v>
      </c>
      <c r="U95" s="992" t="b">
        <v>0</v>
      </c>
      <c r="V95" s="991">
        <v>0</v>
      </c>
      <c r="W95" s="992" t="b">
        <v>0</v>
      </c>
      <c r="X95" s="992" t="b">
        <v>1</v>
      </c>
      <c r="Y95" s="990" t="s">
        <v>296</v>
      </c>
      <c r="Z95" s="990" t="b">
        <f t="shared" si="13"/>
        <v>1</v>
      </c>
      <c r="AA95" s="990" t="s">
        <v>993</v>
      </c>
      <c r="AB95" s="992" t="b">
        <v>0</v>
      </c>
      <c r="AC95" s="990" t="s">
        <v>993</v>
      </c>
      <c r="AD95" s="990" t="s">
        <v>993</v>
      </c>
      <c r="AE95" s="990" t="s">
        <v>993</v>
      </c>
      <c r="AF95" s="1077">
        <f t="shared" si="16"/>
        <v>15</v>
      </c>
      <c r="AG95" s="1077">
        <f t="shared" si="16"/>
        <v>15</v>
      </c>
      <c r="AH95" s="1077">
        <f t="shared" si="16"/>
        <v>0</v>
      </c>
      <c r="AI95" s="1077">
        <f t="shared" si="15"/>
        <v>15</v>
      </c>
      <c r="AJ95" s="183">
        <f t="shared" si="12"/>
        <v>0</v>
      </c>
      <c r="AK95" s="991">
        <v>0</v>
      </c>
      <c r="AL95" s="991">
        <v>0</v>
      </c>
      <c r="AM95" s="991">
        <v>0</v>
      </c>
      <c r="AN95" s="991">
        <v>15</v>
      </c>
      <c r="AO95" s="991">
        <v>0</v>
      </c>
      <c r="AP95" s="991">
        <v>15</v>
      </c>
      <c r="AQ95" s="991">
        <v>15</v>
      </c>
      <c r="AR95" s="991">
        <v>0</v>
      </c>
      <c r="AS95" s="991">
        <v>0</v>
      </c>
      <c r="AT95" s="991">
        <v>15</v>
      </c>
      <c r="AU95" s="991">
        <v>15</v>
      </c>
      <c r="AV95" s="991">
        <v>0</v>
      </c>
      <c r="AW95" s="991">
        <v>0</v>
      </c>
      <c r="AX95" s="991">
        <v>0</v>
      </c>
      <c r="AY95" s="991">
        <v>0</v>
      </c>
      <c r="AZ95" s="991">
        <v>0</v>
      </c>
      <c r="BA95" s="991">
        <v>0</v>
      </c>
      <c r="BB95" s="991">
        <v>0</v>
      </c>
      <c r="BC95" s="991">
        <v>0</v>
      </c>
      <c r="BD95" s="991">
        <v>0</v>
      </c>
      <c r="BE95" s="992" t="b">
        <v>0</v>
      </c>
      <c r="BF95" s="992"/>
      <c r="BG95" s="990" t="s">
        <v>422</v>
      </c>
      <c r="BH95" s="991">
        <v>15</v>
      </c>
      <c r="BI95" s="990" t="s">
        <v>993</v>
      </c>
      <c r="BJ95" s="991">
        <v>0</v>
      </c>
      <c r="BK95" s="990" t="s">
        <v>993</v>
      </c>
      <c r="BL95" s="991">
        <v>0</v>
      </c>
      <c r="BM95" s="991">
        <v>0</v>
      </c>
      <c r="BN95" s="991">
        <v>0</v>
      </c>
      <c r="BO95" s="990" t="s">
        <v>993</v>
      </c>
      <c r="BP95" s="990" t="s">
        <v>993</v>
      </c>
      <c r="BQ95" s="990" t="s">
        <v>993</v>
      </c>
      <c r="BR95" s="991">
        <v>0</v>
      </c>
      <c r="BS95" s="990" t="s">
        <v>993</v>
      </c>
      <c r="BT95" s="991">
        <v>0</v>
      </c>
      <c r="BU95" s="990" t="s">
        <v>993</v>
      </c>
      <c r="BV95" s="991">
        <v>0</v>
      </c>
      <c r="BW95" s="991">
        <v>0</v>
      </c>
      <c r="BX95" s="991">
        <v>0</v>
      </c>
      <c r="BY95" s="990" t="s">
        <v>993</v>
      </c>
      <c r="BZ95" s="991">
        <v>0</v>
      </c>
      <c r="CA95" s="990" t="s">
        <v>993</v>
      </c>
      <c r="CB95" s="991">
        <v>0</v>
      </c>
      <c r="CC95" s="990" t="s">
        <v>993</v>
      </c>
      <c r="CD95" s="991">
        <v>0</v>
      </c>
      <c r="CE95" s="991">
        <v>0</v>
      </c>
      <c r="CF95" s="991">
        <v>0</v>
      </c>
      <c r="CG95" s="990" t="s">
        <v>993</v>
      </c>
      <c r="CH95" s="991">
        <v>0</v>
      </c>
      <c r="CI95" s="990" t="s">
        <v>993</v>
      </c>
      <c r="CJ95" s="991">
        <v>0</v>
      </c>
      <c r="CK95" s="990" t="s">
        <v>993</v>
      </c>
      <c r="CL95" s="991">
        <v>0</v>
      </c>
      <c r="CM95" s="991">
        <v>0</v>
      </c>
      <c r="CN95" s="991">
        <v>0</v>
      </c>
      <c r="CO95" s="991">
        <v>0</v>
      </c>
      <c r="CP95" s="991">
        <v>0</v>
      </c>
      <c r="CQ95" s="991">
        <v>0</v>
      </c>
      <c r="CR95" s="991">
        <v>0</v>
      </c>
      <c r="CS95" s="991">
        <v>0</v>
      </c>
      <c r="CT95" s="991">
        <v>0</v>
      </c>
      <c r="CU95" s="991">
        <v>0</v>
      </c>
      <c r="CV95" s="991">
        <v>0</v>
      </c>
      <c r="CW95" s="991">
        <v>0</v>
      </c>
      <c r="CX95" s="991">
        <v>0</v>
      </c>
      <c r="CY95" s="991">
        <v>0</v>
      </c>
      <c r="CZ95" s="991">
        <v>0</v>
      </c>
      <c r="DA95" s="991">
        <v>0</v>
      </c>
      <c r="DB95" s="991">
        <v>0</v>
      </c>
      <c r="DC95" s="991">
        <v>0</v>
      </c>
      <c r="DD95" s="991">
        <v>0</v>
      </c>
      <c r="DE95" s="991">
        <v>0</v>
      </c>
      <c r="DF95" s="991">
        <v>0</v>
      </c>
      <c r="DG95" s="991">
        <v>0</v>
      </c>
      <c r="DH95" s="991">
        <v>0</v>
      </c>
      <c r="DI95" s="991">
        <v>0</v>
      </c>
      <c r="DJ95" s="991">
        <v>0</v>
      </c>
      <c r="DK95" s="992" t="b">
        <v>1</v>
      </c>
      <c r="DL95" s="990" t="s">
        <v>270</v>
      </c>
      <c r="DM95" s="990" t="s">
        <v>993</v>
      </c>
      <c r="DN95" s="990" t="s">
        <v>993</v>
      </c>
      <c r="DO95" s="990" t="s">
        <v>993</v>
      </c>
      <c r="DP95" s="991">
        <v>57</v>
      </c>
      <c r="DQ95" s="991">
        <v>57</v>
      </c>
      <c r="DR95" s="991">
        <v>0</v>
      </c>
      <c r="DS95" s="991">
        <v>0</v>
      </c>
      <c r="DT95" s="991">
        <v>5419</v>
      </c>
      <c r="DU95" s="991">
        <v>57</v>
      </c>
      <c r="DV95" s="991">
        <v>57</v>
      </c>
      <c r="DW95" s="991">
        <v>21</v>
      </c>
      <c r="DX95" s="991">
        <v>16</v>
      </c>
      <c r="DY95" s="991">
        <v>15</v>
      </c>
      <c r="DZ95" s="991">
        <v>4</v>
      </c>
      <c r="EA95" s="991">
        <v>1</v>
      </c>
      <c r="EB95" s="991">
        <v>0</v>
      </c>
      <c r="EC95" s="991">
        <v>0</v>
      </c>
      <c r="ED95" s="991">
        <v>57</v>
      </c>
      <c r="EE95" s="991">
        <v>21</v>
      </c>
      <c r="EF95" s="991">
        <v>13</v>
      </c>
      <c r="EG95" s="991">
        <v>0</v>
      </c>
      <c r="EH95" s="991">
        <v>0</v>
      </c>
      <c r="EI95" s="991">
        <v>0</v>
      </c>
      <c r="EJ95" s="991">
        <v>4</v>
      </c>
      <c r="EK95" s="991">
        <v>0</v>
      </c>
      <c r="EL95" s="991">
        <v>19</v>
      </c>
      <c r="EM95" s="991">
        <v>0</v>
      </c>
      <c r="EN95" s="991">
        <v>36</v>
      </c>
      <c r="EO95" s="991">
        <v>36</v>
      </c>
      <c r="EP95" s="991">
        <v>0</v>
      </c>
      <c r="EQ95" s="991">
        <v>0</v>
      </c>
      <c r="ER95" s="991">
        <v>0</v>
      </c>
      <c r="ES95" s="991">
        <v>0</v>
      </c>
      <c r="ET95" s="992" t="b">
        <v>0</v>
      </c>
      <c r="EU95" s="992" t="b">
        <v>0</v>
      </c>
      <c r="EV95" s="992" t="b">
        <v>0</v>
      </c>
      <c r="EW95" s="993">
        <v>0</v>
      </c>
      <c r="EX95" s="993">
        <v>0</v>
      </c>
      <c r="EY95" s="993">
        <v>0</v>
      </c>
      <c r="EZ95" s="993">
        <v>0</v>
      </c>
      <c r="FA95" s="993">
        <v>0</v>
      </c>
      <c r="FB95" s="993">
        <v>0</v>
      </c>
      <c r="FC95" s="992" t="b">
        <v>0</v>
      </c>
      <c r="FD95" s="992" t="b">
        <v>0</v>
      </c>
      <c r="FE95" s="992" t="b">
        <v>0</v>
      </c>
      <c r="FF95" s="993">
        <v>0</v>
      </c>
      <c r="FG95" s="993">
        <v>0</v>
      </c>
      <c r="FH95" s="993">
        <v>0</v>
      </c>
      <c r="FI95" s="993">
        <v>0</v>
      </c>
      <c r="FJ95" s="993">
        <v>0</v>
      </c>
      <c r="FK95" s="993">
        <v>0</v>
      </c>
      <c r="FL95" s="992" t="b">
        <v>0</v>
      </c>
      <c r="FM95" s="992" t="b">
        <v>0</v>
      </c>
      <c r="FN95" s="992" t="b">
        <v>0</v>
      </c>
      <c r="FO95" s="993">
        <v>0</v>
      </c>
      <c r="FP95" s="993">
        <v>0</v>
      </c>
      <c r="FQ95" s="993">
        <v>0</v>
      </c>
      <c r="FR95" s="993">
        <v>0</v>
      </c>
      <c r="FS95" s="993">
        <v>0</v>
      </c>
      <c r="FT95" s="993">
        <v>0</v>
      </c>
      <c r="FU95" s="990" t="s">
        <v>993</v>
      </c>
      <c r="FV95" s="993">
        <v>0</v>
      </c>
      <c r="FW95" s="991">
        <v>0</v>
      </c>
      <c r="FX95" s="991">
        <v>36</v>
      </c>
      <c r="FY95" s="991">
        <v>0</v>
      </c>
      <c r="FZ95" s="991">
        <v>0</v>
      </c>
      <c r="GA95" s="991">
        <v>0</v>
      </c>
      <c r="GB95" s="991">
        <v>0</v>
      </c>
      <c r="GC95" s="991">
        <v>0</v>
      </c>
      <c r="GD95" s="991">
        <v>0</v>
      </c>
      <c r="GE95" s="991">
        <v>0</v>
      </c>
      <c r="GF95" s="991">
        <v>0</v>
      </c>
      <c r="GG95" s="991">
        <v>0</v>
      </c>
      <c r="GH95" s="991">
        <v>0</v>
      </c>
      <c r="GI95" s="991">
        <v>0</v>
      </c>
      <c r="GJ95" s="991">
        <v>0</v>
      </c>
      <c r="GK95" s="991">
        <v>0</v>
      </c>
      <c r="GL95" s="991">
        <v>0</v>
      </c>
      <c r="GM95" s="991">
        <v>0</v>
      </c>
      <c r="GN95" s="991">
        <v>0</v>
      </c>
      <c r="GO95" s="992" t="b">
        <v>0</v>
      </c>
      <c r="GP95" s="990" t="s">
        <v>993</v>
      </c>
      <c r="GQ95" s="990" t="s">
        <v>993</v>
      </c>
      <c r="GR95" s="990" t="s">
        <v>993</v>
      </c>
      <c r="GS95" s="990" t="s">
        <v>993</v>
      </c>
      <c r="GT95" s="992"/>
      <c r="GU95" s="986"/>
    </row>
    <row r="96" spans="1:203" hidden="1">
      <c r="A96" s="985"/>
      <c r="B96" s="1315" t="s">
        <v>562</v>
      </c>
      <c r="C96" s="1315"/>
      <c r="D96" s="990" t="s">
        <v>1099</v>
      </c>
      <c r="E96" s="990" t="s">
        <v>23</v>
      </c>
      <c r="F96" s="990" t="s">
        <v>437</v>
      </c>
      <c r="G96" s="990" t="s">
        <v>986</v>
      </c>
      <c r="H96" s="990" t="s">
        <v>1062</v>
      </c>
      <c r="I96" s="990" t="s">
        <v>1063</v>
      </c>
      <c r="J96" s="990" t="s">
        <v>1064</v>
      </c>
      <c r="K96" s="990" t="s">
        <v>1065</v>
      </c>
      <c r="L96" s="991">
        <v>2</v>
      </c>
      <c r="M96" s="990" t="s">
        <v>23</v>
      </c>
      <c r="N96" s="990" t="s">
        <v>1012</v>
      </c>
      <c r="O96" s="990" t="s">
        <v>565</v>
      </c>
      <c r="P96" s="990" t="s">
        <v>1100</v>
      </c>
      <c r="Q96" s="990" t="s">
        <v>293</v>
      </c>
      <c r="R96" s="1031" t="s">
        <v>290</v>
      </c>
      <c r="S96" s="992" t="b">
        <v>0</v>
      </c>
      <c r="T96" s="991">
        <v>0</v>
      </c>
      <c r="U96" s="992" t="b">
        <v>0</v>
      </c>
      <c r="V96" s="991">
        <v>0</v>
      </c>
      <c r="W96" s="992" t="b">
        <v>0</v>
      </c>
      <c r="X96" s="992" t="b">
        <v>1</v>
      </c>
      <c r="Y96" s="990" t="s">
        <v>290</v>
      </c>
      <c r="Z96" s="990" t="b">
        <f>R96=Y96</f>
        <v>1</v>
      </c>
      <c r="AA96" s="990" t="s">
        <v>993</v>
      </c>
      <c r="AB96" s="992" t="b">
        <v>0</v>
      </c>
      <c r="AC96" s="990" t="s">
        <v>993</v>
      </c>
      <c r="AD96" s="990" t="s">
        <v>993</v>
      </c>
      <c r="AE96" s="990" t="s">
        <v>993</v>
      </c>
      <c r="AF96" s="1077">
        <f t="shared" si="16"/>
        <v>47</v>
      </c>
      <c r="AG96" s="1077">
        <f t="shared" si="16"/>
        <v>47</v>
      </c>
      <c r="AH96" s="1077">
        <f t="shared" si="16"/>
        <v>19</v>
      </c>
      <c r="AI96" s="1077">
        <f t="shared" si="15"/>
        <v>47</v>
      </c>
      <c r="AJ96" s="183">
        <f t="shared" si="12"/>
        <v>0</v>
      </c>
      <c r="AK96" s="991">
        <v>47</v>
      </c>
      <c r="AL96" s="991">
        <v>47</v>
      </c>
      <c r="AM96" s="991">
        <v>19</v>
      </c>
      <c r="AN96" s="991">
        <v>47</v>
      </c>
      <c r="AO96" s="991">
        <v>35</v>
      </c>
      <c r="AP96" s="991">
        <v>0</v>
      </c>
      <c r="AQ96" s="991">
        <v>0</v>
      </c>
      <c r="AR96" s="991">
        <v>0</v>
      </c>
      <c r="AS96" s="991">
        <v>0</v>
      </c>
      <c r="AT96" s="991">
        <v>0</v>
      </c>
      <c r="AU96" s="991">
        <v>0</v>
      </c>
      <c r="AV96" s="991">
        <v>0</v>
      </c>
      <c r="AW96" s="991">
        <v>0</v>
      </c>
      <c r="AX96" s="991">
        <v>0</v>
      </c>
      <c r="AY96" s="991">
        <v>0</v>
      </c>
      <c r="AZ96" s="991">
        <v>0</v>
      </c>
      <c r="BA96" s="991">
        <v>0</v>
      </c>
      <c r="BB96" s="991">
        <v>0</v>
      </c>
      <c r="BC96" s="991">
        <v>0</v>
      </c>
      <c r="BD96" s="991">
        <v>0</v>
      </c>
      <c r="BE96" s="992" t="b">
        <v>0</v>
      </c>
      <c r="BF96" s="992"/>
      <c r="BG96" s="990" t="s">
        <v>290</v>
      </c>
      <c r="BH96" s="991">
        <v>47</v>
      </c>
      <c r="BI96" s="990" t="s">
        <v>993</v>
      </c>
      <c r="BJ96" s="991">
        <v>0</v>
      </c>
      <c r="BK96" s="990" t="s">
        <v>993</v>
      </c>
      <c r="BL96" s="991">
        <v>0</v>
      </c>
      <c r="BM96" s="991">
        <v>0</v>
      </c>
      <c r="BN96" s="991">
        <v>0</v>
      </c>
      <c r="BO96" s="990" t="s">
        <v>993</v>
      </c>
      <c r="BP96" s="990" t="s">
        <v>993</v>
      </c>
      <c r="BQ96" s="990" t="s">
        <v>993</v>
      </c>
      <c r="BR96" s="991">
        <v>0</v>
      </c>
      <c r="BS96" s="990" t="s">
        <v>993</v>
      </c>
      <c r="BT96" s="991">
        <v>0</v>
      </c>
      <c r="BU96" s="990" t="s">
        <v>993</v>
      </c>
      <c r="BV96" s="991">
        <v>0</v>
      </c>
      <c r="BW96" s="991">
        <v>0</v>
      </c>
      <c r="BX96" s="991">
        <v>0</v>
      </c>
      <c r="BY96" s="990" t="s">
        <v>993</v>
      </c>
      <c r="BZ96" s="991">
        <v>0</v>
      </c>
      <c r="CA96" s="990" t="s">
        <v>993</v>
      </c>
      <c r="CB96" s="991">
        <v>0</v>
      </c>
      <c r="CC96" s="990" t="s">
        <v>993</v>
      </c>
      <c r="CD96" s="991">
        <v>0</v>
      </c>
      <c r="CE96" s="991">
        <v>0</v>
      </c>
      <c r="CF96" s="991">
        <v>0</v>
      </c>
      <c r="CG96" s="990" t="s">
        <v>993</v>
      </c>
      <c r="CH96" s="991">
        <v>0</v>
      </c>
      <c r="CI96" s="990" t="s">
        <v>993</v>
      </c>
      <c r="CJ96" s="991">
        <v>0</v>
      </c>
      <c r="CK96" s="990" t="s">
        <v>993</v>
      </c>
      <c r="CL96" s="991">
        <v>0</v>
      </c>
      <c r="CM96" s="991">
        <v>0</v>
      </c>
      <c r="CN96" s="991">
        <v>0</v>
      </c>
      <c r="CO96" s="991">
        <v>25</v>
      </c>
      <c r="CP96" s="991">
        <v>0</v>
      </c>
      <c r="CQ96" s="991">
        <v>0</v>
      </c>
      <c r="CR96" s="991">
        <v>0</v>
      </c>
      <c r="CS96" s="991">
        <v>1</v>
      </c>
      <c r="CT96" s="991">
        <v>1.5</v>
      </c>
      <c r="CU96" s="991">
        <v>0</v>
      </c>
      <c r="CV96" s="991">
        <v>0</v>
      </c>
      <c r="CW96" s="991">
        <v>0</v>
      </c>
      <c r="CX96" s="991">
        <v>0</v>
      </c>
      <c r="CY96" s="991">
        <v>0</v>
      </c>
      <c r="CZ96" s="991">
        <v>0</v>
      </c>
      <c r="DA96" s="991">
        <v>0</v>
      </c>
      <c r="DB96" s="991">
        <v>0</v>
      </c>
      <c r="DC96" s="991">
        <v>1</v>
      </c>
      <c r="DD96" s="991">
        <v>0</v>
      </c>
      <c r="DE96" s="991">
        <v>0</v>
      </c>
      <c r="DF96" s="991">
        <v>0</v>
      </c>
      <c r="DG96" s="991">
        <v>0</v>
      </c>
      <c r="DH96" s="991">
        <v>0</v>
      </c>
      <c r="DI96" s="991">
        <v>0</v>
      </c>
      <c r="DJ96" s="991">
        <v>0</v>
      </c>
      <c r="DK96" s="992" t="b">
        <v>0</v>
      </c>
      <c r="DL96" s="990" t="s">
        <v>999</v>
      </c>
      <c r="DM96" s="990" t="s">
        <v>270</v>
      </c>
      <c r="DN96" s="990" t="s">
        <v>296</v>
      </c>
      <c r="DO96" s="990" t="s">
        <v>434</v>
      </c>
      <c r="DP96" s="991">
        <v>944</v>
      </c>
      <c r="DQ96" s="991">
        <v>446</v>
      </c>
      <c r="DR96" s="991">
        <v>233</v>
      </c>
      <c r="DS96" s="991">
        <v>265</v>
      </c>
      <c r="DT96" s="991">
        <v>13100</v>
      </c>
      <c r="DU96" s="991">
        <v>938</v>
      </c>
      <c r="DV96" s="991">
        <v>944</v>
      </c>
      <c r="DW96" s="991">
        <v>74</v>
      </c>
      <c r="DX96" s="991">
        <v>762</v>
      </c>
      <c r="DY96" s="991">
        <v>23</v>
      </c>
      <c r="DZ96" s="991">
        <v>85</v>
      </c>
      <c r="EA96" s="991">
        <v>0</v>
      </c>
      <c r="EB96" s="991">
        <v>0</v>
      </c>
      <c r="EC96" s="991">
        <v>0</v>
      </c>
      <c r="ED96" s="991">
        <v>938</v>
      </c>
      <c r="EE96" s="991">
        <v>118</v>
      </c>
      <c r="EF96" s="991">
        <v>684</v>
      </c>
      <c r="EG96" s="991">
        <v>28</v>
      </c>
      <c r="EH96" s="991">
        <v>6</v>
      </c>
      <c r="EI96" s="991">
        <v>15</v>
      </c>
      <c r="EJ96" s="991">
        <v>0</v>
      </c>
      <c r="EK96" s="991">
        <v>40</v>
      </c>
      <c r="EL96" s="991">
        <v>47</v>
      </c>
      <c r="EM96" s="991">
        <v>0</v>
      </c>
      <c r="EN96" s="991">
        <v>820</v>
      </c>
      <c r="EO96" s="991">
        <v>779</v>
      </c>
      <c r="EP96" s="991">
        <v>11</v>
      </c>
      <c r="EQ96" s="991">
        <v>28</v>
      </c>
      <c r="ER96" s="991">
        <v>2</v>
      </c>
      <c r="ES96" s="991">
        <v>0</v>
      </c>
      <c r="ET96" s="992" t="b">
        <v>0</v>
      </c>
      <c r="EU96" s="992" t="b">
        <v>1</v>
      </c>
      <c r="EV96" s="992" t="b">
        <v>0</v>
      </c>
      <c r="EW96" s="993">
        <v>0.51200000000000001</v>
      </c>
      <c r="EX96" s="993">
        <v>0.318</v>
      </c>
      <c r="EY96" s="993">
        <v>0.187</v>
      </c>
      <c r="EZ96" s="993">
        <v>0.17199999999999999</v>
      </c>
      <c r="FA96" s="993">
        <v>9.9000000000000005E-2</v>
      </c>
      <c r="FB96" s="993">
        <v>0.3</v>
      </c>
      <c r="FC96" s="992" t="b">
        <v>0</v>
      </c>
      <c r="FD96" s="992" t="b">
        <v>0</v>
      </c>
      <c r="FE96" s="992" t="b">
        <v>0</v>
      </c>
      <c r="FF96" s="993">
        <v>0</v>
      </c>
      <c r="FG96" s="993">
        <v>0</v>
      </c>
      <c r="FH96" s="993">
        <v>0</v>
      </c>
      <c r="FI96" s="993">
        <v>0</v>
      </c>
      <c r="FJ96" s="993">
        <v>0</v>
      </c>
      <c r="FK96" s="993">
        <v>0</v>
      </c>
      <c r="FL96" s="992" t="b">
        <v>0</v>
      </c>
      <c r="FM96" s="992" t="b">
        <v>0</v>
      </c>
      <c r="FN96" s="992" t="b">
        <v>0</v>
      </c>
      <c r="FO96" s="993">
        <v>0</v>
      </c>
      <c r="FP96" s="993">
        <v>0</v>
      </c>
      <c r="FQ96" s="993">
        <v>0</v>
      </c>
      <c r="FR96" s="993">
        <v>0</v>
      </c>
      <c r="FS96" s="993">
        <v>0</v>
      </c>
      <c r="FT96" s="993">
        <v>0</v>
      </c>
      <c r="FU96" s="990" t="s">
        <v>993</v>
      </c>
      <c r="FV96" s="993">
        <v>0</v>
      </c>
      <c r="FW96" s="991">
        <v>0</v>
      </c>
      <c r="FX96" s="991">
        <v>820</v>
      </c>
      <c r="FY96" s="991">
        <v>0</v>
      </c>
      <c r="FZ96" s="991">
        <v>0</v>
      </c>
      <c r="GA96" s="991">
        <v>0</v>
      </c>
      <c r="GB96" s="991">
        <v>0</v>
      </c>
      <c r="GC96" s="991">
        <v>0</v>
      </c>
      <c r="GD96" s="991">
        <v>0</v>
      </c>
      <c r="GE96" s="991">
        <v>0</v>
      </c>
      <c r="GF96" s="991">
        <v>0</v>
      </c>
      <c r="GG96" s="991">
        <v>0</v>
      </c>
      <c r="GH96" s="991">
        <v>0</v>
      </c>
      <c r="GI96" s="991">
        <v>0</v>
      </c>
      <c r="GJ96" s="991">
        <v>0</v>
      </c>
      <c r="GK96" s="991">
        <v>0</v>
      </c>
      <c r="GL96" s="991">
        <v>0</v>
      </c>
      <c r="GM96" s="991">
        <v>0</v>
      </c>
      <c r="GN96" s="991">
        <v>0</v>
      </c>
      <c r="GO96" s="992" t="b">
        <v>0</v>
      </c>
      <c r="GP96" s="990" t="s">
        <v>993</v>
      </c>
      <c r="GQ96" s="990" t="s">
        <v>993</v>
      </c>
      <c r="GR96" s="990" t="s">
        <v>993</v>
      </c>
      <c r="GS96" s="990" t="s">
        <v>993</v>
      </c>
      <c r="GT96" s="992"/>
      <c r="GU96" s="986"/>
    </row>
    <row r="97" spans="1:203" hidden="1">
      <c r="A97" s="985"/>
      <c r="B97" s="1315" t="s">
        <v>562</v>
      </c>
      <c r="C97" s="1315"/>
      <c r="D97" s="990" t="s">
        <v>1099</v>
      </c>
      <c r="E97" s="990" t="s">
        <v>23</v>
      </c>
      <c r="F97" s="990" t="s">
        <v>437</v>
      </c>
      <c r="G97" s="990" t="s">
        <v>986</v>
      </c>
      <c r="H97" s="990" t="s">
        <v>1062</v>
      </c>
      <c r="I97" s="990" t="s">
        <v>1063</v>
      </c>
      <c r="J97" s="990" t="s">
        <v>1064</v>
      </c>
      <c r="K97" s="990" t="s">
        <v>1065</v>
      </c>
      <c r="L97" s="991">
        <v>1</v>
      </c>
      <c r="M97" s="990" t="s">
        <v>23</v>
      </c>
      <c r="N97" s="990" t="s">
        <v>1019</v>
      </c>
      <c r="O97" s="990" t="s">
        <v>564</v>
      </c>
      <c r="P97" s="990" t="s">
        <v>1100</v>
      </c>
      <c r="Q97" s="990" t="s">
        <v>293</v>
      </c>
      <c r="R97" s="1031" t="s">
        <v>290</v>
      </c>
      <c r="S97" s="992" t="b">
        <v>0</v>
      </c>
      <c r="T97" s="991">
        <v>0</v>
      </c>
      <c r="U97" s="992" t="b">
        <v>0</v>
      </c>
      <c r="V97" s="991">
        <v>0</v>
      </c>
      <c r="W97" s="992" t="b">
        <v>0</v>
      </c>
      <c r="X97" s="992" t="b">
        <v>1</v>
      </c>
      <c r="Y97" s="990" t="s">
        <v>290</v>
      </c>
      <c r="Z97" s="990" t="b">
        <f t="shared" si="13"/>
        <v>1</v>
      </c>
      <c r="AA97" s="990" t="s">
        <v>993</v>
      </c>
      <c r="AB97" s="992" t="b">
        <v>0</v>
      </c>
      <c r="AC97" s="990" t="s">
        <v>993</v>
      </c>
      <c r="AD97" s="990" t="s">
        <v>993</v>
      </c>
      <c r="AE97" s="990" t="s">
        <v>993</v>
      </c>
      <c r="AF97" s="1077">
        <f t="shared" si="16"/>
        <v>45</v>
      </c>
      <c r="AG97" s="1077">
        <f t="shared" si="16"/>
        <v>45</v>
      </c>
      <c r="AH97" s="1077">
        <f t="shared" si="16"/>
        <v>28</v>
      </c>
      <c r="AI97" s="1077">
        <f t="shared" si="15"/>
        <v>45</v>
      </c>
      <c r="AJ97" s="183">
        <f t="shared" si="12"/>
        <v>0</v>
      </c>
      <c r="AK97" s="991">
        <v>45</v>
      </c>
      <c r="AL97" s="991">
        <v>45</v>
      </c>
      <c r="AM97" s="991">
        <v>28</v>
      </c>
      <c r="AN97" s="991">
        <v>45</v>
      </c>
      <c r="AO97" s="991">
        <v>30</v>
      </c>
      <c r="AP97" s="991">
        <v>0</v>
      </c>
      <c r="AQ97" s="991">
        <v>0</v>
      </c>
      <c r="AR97" s="991">
        <v>0</v>
      </c>
      <c r="AS97" s="991">
        <v>0</v>
      </c>
      <c r="AT97" s="991">
        <v>0</v>
      </c>
      <c r="AU97" s="991">
        <v>0</v>
      </c>
      <c r="AV97" s="991">
        <v>0</v>
      </c>
      <c r="AW97" s="991">
        <v>0</v>
      </c>
      <c r="AX97" s="991">
        <v>0</v>
      </c>
      <c r="AY97" s="991">
        <v>0</v>
      </c>
      <c r="AZ97" s="991">
        <v>0</v>
      </c>
      <c r="BA97" s="991">
        <v>0</v>
      </c>
      <c r="BB97" s="991">
        <v>0</v>
      </c>
      <c r="BC97" s="991">
        <v>0</v>
      </c>
      <c r="BD97" s="991">
        <v>0</v>
      </c>
      <c r="BE97" s="992" t="b">
        <v>0</v>
      </c>
      <c r="BF97" s="992"/>
      <c r="BG97" s="990" t="s">
        <v>993</v>
      </c>
      <c r="BH97" s="991">
        <v>0</v>
      </c>
      <c r="BI97" s="990" t="s">
        <v>993</v>
      </c>
      <c r="BJ97" s="991">
        <v>0</v>
      </c>
      <c r="BK97" s="990" t="s">
        <v>993</v>
      </c>
      <c r="BL97" s="991">
        <v>0</v>
      </c>
      <c r="BM97" s="991">
        <v>0</v>
      </c>
      <c r="BN97" s="991">
        <v>45</v>
      </c>
      <c r="BO97" s="990" t="s">
        <v>993</v>
      </c>
      <c r="BP97" s="990" t="s">
        <v>993</v>
      </c>
      <c r="BQ97" s="990" t="s">
        <v>993</v>
      </c>
      <c r="BR97" s="991">
        <v>0</v>
      </c>
      <c r="BS97" s="990" t="s">
        <v>993</v>
      </c>
      <c r="BT97" s="991">
        <v>0</v>
      </c>
      <c r="BU97" s="990" t="s">
        <v>993</v>
      </c>
      <c r="BV97" s="991">
        <v>0</v>
      </c>
      <c r="BW97" s="991">
        <v>0</v>
      </c>
      <c r="BX97" s="991">
        <v>0</v>
      </c>
      <c r="BY97" s="990" t="s">
        <v>993</v>
      </c>
      <c r="BZ97" s="991">
        <v>0</v>
      </c>
      <c r="CA97" s="990" t="s">
        <v>993</v>
      </c>
      <c r="CB97" s="991">
        <v>0</v>
      </c>
      <c r="CC97" s="990" t="s">
        <v>993</v>
      </c>
      <c r="CD97" s="991">
        <v>0</v>
      </c>
      <c r="CE97" s="991">
        <v>0</v>
      </c>
      <c r="CF97" s="991">
        <v>0</v>
      </c>
      <c r="CG97" s="990" t="s">
        <v>993</v>
      </c>
      <c r="CH97" s="991">
        <v>0</v>
      </c>
      <c r="CI97" s="990" t="s">
        <v>993</v>
      </c>
      <c r="CJ97" s="991">
        <v>0</v>
      </c>
      <c r="CK97" s="990" t="s">
        <v>993</v>
      </c>
      <c r="CL97" s="991">
        <v>0</v>
      </c>
      <c r="CM97" s="991">
        <v>0</v>
      </c>
      <c r="CN97" s="991">
        <v>0</v>
      </c>
      <c r="CO97" s="991">
        <v>24</v>
      </c>
      <c r="CP97" s="991">
        <v>0</v>
      </c>
      <c r="CQ97" s="991">
        <v>0</v>
      </c>
      <c r="CR97" s="991">
        <v>0</v>
      </c>
      <c r="CS97" s="991">
        <v>1</v>
      </c>
      <c r="CT97" s="991">
        <v>1.5</v>
      </c>
      <c r="CU97" s="991">
        <v>0</v>
      </c>
      <c r="CV97" s="991">
        <v>0</v>
      </c>
      <c r="CW97" s="991">
        <v>0</v>
      </c>
      <c r="CX97" s="991">
        <v>0</v>
      </c>
      <c r="CY97" s="991">
        <v>0</v>
      </c>
      <c r="CZ97" s="991">
        <v>0</v>
      </c>
      <c r="DA97" s="991">
        <v>0</v>
      </c>
      <c r="DB97" s="991">
        <v>0</v>
      </c>
      <c r="DC97" s="991">
        <v>1</v>
      </c>
      <c r="DD97" s="991">
        <v>0</v>
      </c>
      <c r="DE97" s="991">
        <v>0</v>
      </c>
      <c r="DF97" s="991">
        <v>0</v>
      </c>
      <c r="DG97" s="991">
        <v>0</v>
      </c>
      <c r="DH97" s="991">
        <v>0</v>
      </c>
      <c r="DI97" s="991">
        <v>0</v>
      </c>
      <c r="DJ97" s="991">
        <v>0</v>
      </c>
      <c r="DK97" s="992" t="b">
        <v>0</v>
      </c>
      <c r="DL97" s="990" t="s">
        <v>1000</v>
      </c>
      <c r="DM97" s="990" t="s">
        <v>993</v>
      </c>
      <c r="DN97" s="990" t="s">
        <v>993</v>
      </c>
      <c r="DO97" s="990" t="s">
        <v>993</v>
      </c>
      <c r="DP97" s="991">
        <v>847</v>
      </c>
      <c r="DQ97" s="991">
        <v>319</v>
      </c>
      <c r="DR97" s="991">
        <v>284</v>
      </c>
      <c r="DS97" s="991">
        <v>244</v>
      </c>
      <c r="DT97" s="991">
        <v>14310</v>
      </c>
      <c r="DU97" s="991">
        <v>840</v>
      </c>
      <c r="DV97" s="991">
        <v>847</v>
      </c>
      <c r="DW97" s="991">
        <v>51</v>
      </c>
      <c r="DX97" s="991">
        <v>667</v>
      </c>
      <c r="DY97" s="991">
        <v>37</v>
      </c>
      <c r="DZ97" s="991">
        <v>92</v>
      </c>
      <c r="EA97" s="991">
        <v>0</v>
      </c>
      <c r="EB97" s="991">
        <v>0</v>
      </c>
      <c r="EC97" s="991">
        <v>0</v>
      </c>
      <c r="ED97" s="991">
        <v>840</v>
      </c>
      <c r="EE97" s="991">
        <v>278</v>
      </c>
      <c r="EF97" s="991">
        <v>444</v>
      </c>
      <c r="EG97" s="991">
        <v>39</v>
      </c>
      <c r="EH97" s="991">
        <v>11</v>
      </c>
      <c r="EI97" s="991">
        <v>13</v>
      </c>
      <c r="EJ97" s="991">
        <v>0</v>
      </c>
      <c r="EK97" s="991">
        <v>37</v>
      </c>
      <c r="EL97" s="991">
        <v>18</v>
      </c>
      <c r="EM97" s="991">
        <v>0</v>
      </c>
      <c r="EN97" s="991">
        <v>562</v>
      </c>
      <c r="EO97" s="991">
        <v>532</v>
      </c>
      <c r="EP97" s="991">
        <v>7</v>
      </c>
      <c r="EQ97" s="991">
        <v>21</v>
      </c>
      <c r="ER97" s="991">
        <v>2</v>
      </c>
      <c r="ES97" s="991">
        <v>0</v>
      </c>
      <c r="ET97" s="992" t="b">
        <v>0</v>
      </c>
      <c r="EU97" s="992" t="b">
        <v>1</v>
      </c>
      <c r="EV97" s="992" t="b">
        <v>0</v>
      </c>
      <c r="EW97" s="993">
        <v>0.35499999999999998</v>
      </c>
      <c r="EX97" s="993">
        <v>0.21600000000000003</v>
      </c>
      <c r="EY97" s="993">
        <v>0.16399999999999998</v>
      </c>
      <c r="EZ97" s="993">
        <v>0.11699999999999999</v>
      </c>
      <c r="FA97" s="993">
        <v>0.217</v>
      </c>
      <c r="FB97" s="993">
        <v>0.34299999999999997</v>
      </c>
      <c r="FC97" s="992" t="b">
        <v>0</v>
      </c>
      <c r="FD97" s="992" t="b">
        <v>0</v>
      </c>
      <c r="FE97" s="992" t="b">
        <v>0</v>
      </c>
      <c r="FF97" s="993">
        <v>0</v>
      </c>
      <c r="FG97" s="993">
        <v>0</v>
      </c>
      <c r="FH97" s="993">
        <v>0</v>
      </c>
      <c r="FI97" s="993">
        <v>0</v>
      </c>
      <c r="FJ97" s="993">
        <v>0</v>
      </c>
      <c r="FK97" s="993">
        <v>0</v>
      </c>
      <c r="FL97" s="992" t="b">
        <v>0</v>
      </c>
      <c r="FM97" s="992" t="b">
        <v>0</v>
      </c>
      <c r="FN97" s="992" t="b">
        <v>0</v>
      </c>
      <c r="FO97" s="993">
        <v>0</v>
      </c>
      <c r="FP97" s="993">
        <v>0</v>
      </c>
      <c r="FQ97" s="993">
        <v>0</v>
      </c>
      <c r="FR97" s="993">
        <v>0</v>
      </c>
      <c r="FS97" s="993">
        <v>0</v>
      </c>
      <c r="FT97" s="993">
        <v>0</v>
      </c>
      <c r="FU97" s="990" t="s">
        <v>993</v>
      </c>
      <c r="FV97" s="993">
        <v>0</v>
      </c>
      <c r="FW97" s="991">
        <v>0</v>
      </c>
      <c r="FX97" s="991">
        <v>562</v>
      </c>
      <c r="FY97" s="991">
        <v>0</v>
      </c>
      <c r="FZ97" s="991">
        <v>0</v>
      </c>
      <c r="GA97" s="991">
        <v>0</v>
      </c>
      <c r="GB97" s="991">
        <v>0</v>
      </c>
      <c r="GC97" s="991">
        <v>0</v>
      </c>
      <c r="GD97" s="991">
        <v>0</v>
      </c>
      <c r="GE97" s="991">
        <v>0</v>
      </c>
      <c r="GF97" s="991">
        <v>0</v>
      </c>
      <c r="GG97" s="991">
        <v>0</v>
      </c>
      <c r="GH97" s="991">
        <v>0</v>
      </c>
      <c r="GI97" s="991">
        <v>0</v>
      </c>
      <c r="GJ97" s="991">
        <v>0</v>
      </c>
      <c r="GK97" s="991">
        <v>0</v>
      </c>
      <c r="GL97" s="991">
        <v>0</v>
      </c>
      <c r="GM97" s="991">
        <v>0</v>
      </c>
      <c r="GN97" s="991">
        <v>0</v>
      </c>
      <c r="GO97" s="992" t="b">
        <v>0</v>
      </c>
      <c r="GP97" s="990" t="s">
        <v>993</v>
      </c>
      <c r="GQ97" s="990" t="s">
        <v>993</v>
      </c>
      <c r="GR97" s="990" t="s">
        <v>993</v>
      </c>
      <c r="GS97" s="990" t="s">
        <v>993</v>
      </c>
      <c r="GT97" s="992"/>
      <c r="GU97" s="986"/>
    </row>
    <row r="98" spans="1:203" hidden="1">
      <c r="A98" s="985"/>
      <c r="B98" s="1315" t="s">
        <v>562</v>
      </c>
      <c r="C98" s="1315"/>
      <c r="D98" s="990" t="s">
        <v>1099</v>
      </c>
      <c r="E98" s="990" t="s">
        <v>23</v>
      </c>
      <c r="F98" s="990" t="s">
        <v>437</v>
      </c>
      <c r="G98" s="990" t="s">
        <v>986</v>
      </c>
      <c r="H98" s="990" t="s">
        <v>1062</v>
      </c>
      <c r="I98" s="990" t="s">
        <v>1063</v>
      </c>
      <c r="J98" s="990" t="s">
        <v>1064</v>
      </c>
      <c r="K98" s="990" t="s">
        <v>1065</v>
      </c>
      <c r="L98" s="991">
        <v>3</v>
      </c>
      <c r="M98" s="990" t="s">
        <v>23</v>
      </c>
      <c r="N98" s="990" t="s">
        <v>1013</v>
      </c>
      <c r="O98" s="990" t="s">
        <v>566</v>
      </c>
      <c r="P98" s="990" t="s">
        <v>1100</v>
      </c>
      <c r="Q98" s="990" t="s">
        <v>293</v>
      </c>
      <c r="R98" s="1031" t="s">
        <v>290</v>
      </c>
      <c r="S98" s="992" t="b">
        <v>1</v>
      </c>
      <c r="T98" s="991">
        <v>16</v>
      </c>
      <c r="U98" s="992" t="b">
        <v>0</v>
      </c>
      <c r="V98" s="991">
        <v>0</v>
      </c>
      <c r="W98" s="992" t="b">
        <v>0</v>
      </c>
      <c r="X98" s="992" t="b">
        <v>0</v>
      </c>
      <c r="Y98" s="990" t="s">
        <v>290</v>
      </c>
      <c r="Z98" s="990" t="b">
        <f t="shared" si="13"/>
        <v>1</v>
      </c>
      <c r="AA98" s="990" t="s">
        <v>993</v>
      </c>
      <c r="AB98" s="992" t="b">
        <v>0</v>
      </c>
      <c r="AC98" s="990" t="s">
        <v>993</v>
      </c>
      <c r="AD98" s="990" t="s">
        <v>993</v>
      </c>
      <c r="AE98" s="990" t="s">
        <v>993</v>
      </c>
      <c r="AF98" s="1077">
        <f t="shared" si="16"/>
        <v>45</v>
      </c>
      <c r="AG98" s="1077">
        <f t="shared" si="16"/>
        <v>15</v>
      </c>
      <c r="AH98" s="1077">
        <f t="shared" si="16"/>
        <v>1</v>
      </c>
      <c r="AI98" s="1077">
        <f t="shared" si="15"/>
        <v>45</v>
      </c>
      <c r="AJ98" s="183">
        <f t="shared" si="12"/>
        <v>0</v>
      </c>
      <c r="AK98" s="991">
        <v>45</v>
      </c>
      <c r="AL98" s="991">
        <v>15</v>
      </c>
      <c r="AM98" s="991">
        <v>1</v>
      </c>
      <c r="AN98" s="991">
        <v>45</v>
      </c>
      <c r="AO98" s="991">
        <v>30</v>
      </c>
      <c r="AP98" s="991">
        <v>0</v>
      </c>
      <c r="AQ98" s="991">
        <v>0</v>
      </c>
      <c r="AR98" s="991">
        <v>0</v>
      </c>
      <c r="AS98" s="991">
        <v>0</v>
      </c>
      <c r="AT98" s="991">
        <v>0</v>
      </c>
      <c r="AU98" s="991">
        <v>0</v>
      </c>
      <c r="AV98" s="991">
        <v>0</v>
      </c>
      <c r="AW98" s="991">
        <v>0</v>
      </c>
      <c r="AX98" s="991">
        <v>0</v>
      </c>
      <c r="AY98" s="991">
        <v>0</v>
      </c>
      <c r="AZ98" s="991">
        <v>0</v>
      </c>
      <c r="BA98" s="991">
        <v>0</v>
      </c>
      <c r="BB98" s="991">
        <v>0</v>
      </c>
      <c r="BC98" s="991">
        <v>0</v>
      </c>
      <c r="BD98" s="991">
        <v>0</v>
      </c>
      <c r="BE98" s="992" t="b">
        <v>0</v>
      </c>
      <c r="BF98" s="992"/>
      <c r="BG98" s="990" t="s">
        <v>993</v>
      </c>
      <c r="BH98" s="991">
        <v>0</v>
      </c>
      <c r="BI98" s="990" t="s">
        <v>993</v>
      </c>
      <c r="BJ98" s="991">
        <v>0</v>
      </c>
      <c r="BK98" s="990" t="s">
        <v>993</v>
      </c>
      <c r="BL98" s="991">
        <v>0</v>
      </c>
      <c r="BM98" s="991">
        <v>0</v>
      </c>
      <c r="BN98" s="991">
        <v>45</v>
      </c>
      <c r="BO98" s="990" t="s">
        <v>993</v>
      </c>
      <c r="BP98" s="990" t="s">
        <v>993</v>
      </c>
      <c r="BQ98" s="990" t="s">
        <v>993</v>
      </c>
      <c r="BR98" s="991">
        <v>0</v>
      </c>
      <c r="BS98" s="990" t="s">
        <v>993</v>
      </c>
      <c r="BT98" s="991">
        <v>0</v>
      </c>
      <c r="BU98" s="990" t="s">
        <v>993</v>
      </c>
      <c r="BV98" s="991">
        <v>0</v>
      </c>
      <c r="BW98" s="991">
        <v>0</v>
      </c>
      <c r="BX98" s="991">
        <v>0</v>
      </c>
      <c r="BY98" s="990" t="s">
        <v>993</v>
      </c>
      <c r="BZ98" s="991">
        <v>0</v>
      </c>
      <c r="CA98" s="990" t="s">
        <v>993</v>
      </c>
      <c r="CB98" s="991">
        <v>0</v>
      </c>
      <c r="CC98" s="990" t="s">
        <v>993</v>
      </c>
      <c r="CD98" s="991">
        <v>0</v>
      </c>
      <c r="CE98" s="991">
        <v>0</v>
      </c>
      <c r="CF98" s="991">
        <v>0</v>
      </c>
      <c r="CG98" s="990" t="s">
        <v>993</v>
      </c>
      <c r="CH98" s="991">
        <v>0</v>
      </c>
      <c r="CI98" s="990" t="s">
        <v>993</v>
      </c>
      <c r="CJ98" s="991">
        <v>0</v>
      </c>
      <c r="CK98" s="990" t="s">
        <v>993</v>
      </c>
      <c r="CL98" s="991">
        <v>0</v>
      </c>
      <c r="CM98" s="991">
        <v>0</v>
      </c>
      <c r="CN98" s="991">
        <v>0</v>
      </c>
      <c r="CO98" s="991">
        <v>20</v>
      </c>
      <c r="CP98" s="991">
        <v>0</v>
      </c>
      <c r="CQ98" s="991">
        <v>0</v>
      </c>
      <c r="CR98" s="991">
        <v>0</v>
      </c>
      <c r="CS98" s="991">
        <v>1</v>
      </c>
      <c r="CT98" s="991">
        <v>2.5</v>
      </c>
      <c r="CU98" s="991">
        <v>0</v>
      </c>
      <c r="CV98" s="991">
        <v>0</v>
      </c>
      <c r="CW98" s="991">
        <v>0</v>
      </c>
      <c r="CX98" s="991">
        <v>0</v>
      </c>
      <c r="CY98" s="991">
        <v>0</v>
      </c>
      <c r="CZ98" s="991">
        <v>0</v>
      </c>
      <c r="DA98" s="991">
        <v>0</v>
      </c>
      <c r="DB98" s="991">
        <v>0</v>
      </c>
      <c r="DC98" s="991">
        <v>1</v>
      </c>
      <c r="DD98" s="991">
        <v>0</v>
      </c>
      <c r="DE98" s="991">
        <v>0</v>
      </c>
      <c r="DF98" s="991">
        <v>0</v>
      </c>
      <c r="DG98" s="991">
        <v>0</v>
      </c>
      <c r="DH98" s="991">
        <v>0</v>
      </c>
      <c r="DI98" s="991">
        <v>0</v>
      </c>
      <c r="DJ98" s="991">
        <v>0</v>
      </c>
      <c r="DK98" s="992" t="b">
        <v>0</v>
      </c>
      <c r="DL98" s="990" t="s">
        <v>270</v>
      </c>
      <c r="DM98" s="990" t="s">
        <v>993</v>
      </c>
      <c r="DN98" s="990" t="s">
        <v>993</v>
      </c>
      <c r="DO98" s="990" t="s">
        <v>993</v>
      </c>
      <c r="DP98" s="991">
        <v>436</v>
      </c>
      <c r="DQ98" s="991">
        <v>241</v>
      </c>
      <c r="DR98" s="991">
        <v>129</v>
      </c>
      <c r="DS98" s="991">
        <v>66</v>
      </c>
      <c r="DT98" s="991">
        <v>2226</v>
      </c>
      <c r="DU98" s="991">
        <v>428</v>
      </c>
      <c r="DV98" s="991">
        <v>436</v>
      </c>
      <c r="DW98" s="991">
        <v>29</v>
      </c>
      <c r="DX98" s="991">
        <v>361</v>
      </c>
      <c r="DY98" s="991">
        <v>8</v>
      </c>
      <c r="DZ98" s="991">
        <v>38</v>
      </c>
      <c r="EA98" s="991">
        <v>0</v>
      </c>
      <c r="EB98" s="991">
        <v>0</v>
      </c>
      <c r="EC98" s="991">
        <v>0</v>
      </c>
      <c r="ED98" s="991">
        <v>428</v>
      </c>
      <c r="EE98" s="991">
        <v>120</v>
      </c>
      <c r="EF98" s="991">
        <v>132</v>
      </c>
      <c r="EG98" s="991">
        <v>10</v>
      </c>
      <c r="EH98" s="991">
        <v>0</v>
      </c>
      <c r="EI98" s="991">
        <v>2</v>
      </c>
      <c r="EJ98" s="991">
        <v>0</v>
      </c>
      <c r="EK98" s="991">
        <v>13</v>
      </c>
      <c r="EL98" s="991">
        <v>5</v>
      </c>
      <c r="EM98" s="991">
        <v>146</v>
      </c>
      <c r="EN98" s="991">
        <v>308</v>
      </c>
      <c r="EO98" s="991">
        <v>297</v>
      </c>
      <c r="EP98" s="991">
        <v>0</v>
      </c>
      <c r="EQ98" s="991">
        <v>11</v>
      </c>
      <c r="ER98" s="991">
        <v>0</v>
      </c>
      <c r="ES98" s="991">
        <v>0</v>
      </c>
      <c r="ET98" s="992" t="b">
        <v>0</v>
      </c>
      <c r="EU98" s="992" t="b">
        <v>1</v>
      </c>
      <c r="EV98" s="992" t="b">
        <v>0</v>
      </c>
      <c r="EW98" s="993">
        <v>0.67</v>
      </c>
      <c r="EX98" s="993">
        <v>0.57299999999999995</v>
      </c>
      <c r="EY98" s="993">
        <v>0.23199999999999998</v>
      </c>
      <c r="EZ98" s="993">
        <v>0.17800000000000002</v>
      </c>
      <c r="FA98" s="993">
        <v>6.9999999999999993E-3</v>
      </c>
      <c r="FB98" s="993">
        <v>0.30199999999999999</v>
      </c>
      <c r="FC98" s="992" t="b">
        <v>0</v>
      </c>
      <c r="FD98" s="992" t="b">
        <v>0</v>
      </c>
      <c r="FE98" s="992" t="b">
        <v>0</v>
      </c>
      <c r="FF98" s="993">
        <v>0</v>
      </c>
      <c r="FG98" s="993">
        <v>0</v>
      </c>
      <c r="FH98" s="993">
        <v>0</v>
      </c>
      <c r="FI98" s="993">
        <v>0</v>
      </c>
      <c r="FJ98" s="993">
        <v>0</v>
      </c>
      <c r="FK98" s="993">
        <v>0</v>
      </c>
      <c r="FL98" s="992" t="b">
        <v>0</v>
      </c>
      <c r="FM98" s="992" t="b">
        <v>0</v>
      </c>
      <c r="FN98" s="992" t="b">
        <v>0</v>
      </c>
      <c r="FO98" s="993">
        <v>0</v>
      </c>
      <c r="FP98" s="993">
        <v>0</v>
      </c>
      <c r="FQ98" s="993">
        <v>0</v>
      </c>
      <c r="FR98" s="993">
        <v>0</v>
      </c>
      <c r="FS98" s="993">
        <v>0</v>
      </c>
      <c r="FT98" s="993">
        <v>0</v>
      </c>
      <c r="FU98" s="990" t="s">
        <v>993</v>
      </c>
      <c r="FV98" s="993">
        <v>0</v>
      </c>
      <c r="FW98" s="991">
        <v>0</v>
      </c>
      <c r="FX98" s="991">
        <v>308</v>
      </c>
      <c r="FY98" s="991">
        <v>0</v>
      </c>
      <c r="FZ98" s="991">
        <v>0</v>
      </c>
      <c r="GA98" s="991">
        <v>0</v>
      </c>
      <c r="GB98" s="991">
        <v>0</v>
      </c>
      <c r="GC98" s="991">
        <v>0</v>
      </c>
      <c r="GD98" s="991">
        <v>0</v>
      </c>
      <c r="GE98" s="991">
        <v>0</v>
      </c>
      <c r="GF98" s="991">
        <v>0</v>
      </c>
      <c r="GG98" s="991">
        <v>0</v>
      </c>
      <c r="GH98" s="991">
        <v>0</v>
      </c>
      <c r="GI98" s="991">
        <v>0</v>
      </c>
      <c r="GJ98" s="991">
        <v>0</v>
      </c>
      <c r="GK98" s="991">
        <v>0</v>
      </c>
      <c r="GL98" s="991">
        <v>0</v>
      </c>
      <c r="GM98" s="991">
        <v>0</v>
      </c>
      <c r="GN98" s="991">
        <v>0</v>
      </c>
      <c r="GO98" s="992" t="b">
        <v>0</v>
      </c>
      <c r="GP98" s="990" t="s">
        <v>993</v>
      </c>
      <c r="GQ98" s="990" t="s">
        <v>993</v>
      </c>
      <c r="GR98" s="990" t="s">
        <v>993</v>
      </c>
      <c r="GS98" s="990" t="s">
        <v>993</v>
      </c>
      <c r="GT98" s="992"/>
      <c r="GU98" s="986"/>
    </row>
    <row r="99" spans="1:203" hidden="1">
      <c r="A99" s="985"/>
      <c r="B99" s="1315" t="s">
        <v>562</v>
      </c>
      <c r="C99" s="1315"/>
      <c r="D99" s="990" t="s">
        <v>1099</v>
      </c>
      <c r="E99" s="990" t="s">
        <v>23</v>
      </c>
      <c r="F99" s="990" t="s">
        <v>437</v>
      </c>
      <c r="G99" s="990" t="s">
        <v>986</v>
      </c>
      <c r="H99" s="990" t="s">
        <v>1062</v>
      </c>
      <c r="I99" s="990" t="s">
        <v>1063</v>
      </c>
      <c r="J99" s="990" t="s">
        <v>1064</v>
      </c>
      <c r="K99" s="990" t="s">
        <v>1065</v>
      </c>
      <c r="L99" s="991">
        <v>4</v>
      </c>
      <c r="M99" s="990" t="s">
        <v>23</v>
      </c>
      <c r="N99" s="990" t="s">
        <v>996</v>
      </c>
      <c r="O99" s="990" t="s">
        <v>639</v>
      </c>
      <c r="P99" s="990" t="s">
        <v>1100</v>
      </c>
      <c r="Q99" s="990" t="s">
        <v>293</v>
      </c>
      <c r="R99" s="1031" t="s">
        <v>293</v>
      </c>
      <c r="S99" s="992" t="b">
        <v>0</v>
      </c>
      <c r="T99" s="991">
        <v>0</v>
      </c>
      <c r="U99" s="992" t="b">
        <v>0</v>
      </c>
      <c r="V99" s="991">
        <v>0</v>
      </c>
      <c r="W99" s="992" t="b">
        <v>0</v>
      </c>
      <c r="X99" s="992" t="b">
        <v>1</v>
      </c>
      <c r="Y99" s="990" t="s">
        <v>293</v>
      </c>
      <c r="Z99" s="990" t="b">
        <f t="shared" si="13"/>
        <v>1</v>
      </c>
      <c r="AA99" s="990" t="s">
        <v>993</v>
      </c>
      <c r="AB99" s="992" t="b">
        <v>0</v>
      </c>
      <c r="AC99" s="990" t="s">
        <v>993</v>
      </c>
      <c r="AD99" s="990" t="s">
        <v>993</v>
      </c>
      <c r="AE99" s="990" t="s">
        <v>993</v>
      </c>
      <c r="AF99" s="1077">
        <f t="shared" si="16"/>
        <v>28</v>
      </c>
      <c r="AG99" s="1077">
        <f t="shared" si="16"/>
        <v>21</v>
      </c>
      <c r="AH99" s="1077">
        <f t="shared" si="16"/>
        <v>11</v>
      </c>
      <c r="AI99" s="1077">
        <f t="shared" si="15"/>
        <v>28</v>
      </c>
      <c r="AJ99" s="183">
        <f t="shared" si="12"/>
        <v>0</v>
      </c>
      <c r="AK99" s="991">
        <v>28</v>
      </c>
      <c r="AL99" s="991">
        <v>21</v>
      </c>
      <c r="AM99" s="991">
        <v>11</v>
      </c>
      <c r="AN99" s="991">
        <v>28</v>
      </c>
      <c r="AO99" s="991">
        <v>0</v>
      </c>
      <c r="AP99" s="991">
        <v>0</v>
      </c>
      <c r="AQ99" s="991">
        <v>0</v>
      </c>
      <c r="AR99" s="991">
        <v>0</v>
      </c>
      <c r="AS99" s="991">
        <v>0</v>
      </c>
      <c r="AT99" s="991">
        <v>0</v>
      </c>
      <c r="AU99" s="991">
        <v>0</v>
      </c>
      <c r="AV99" s="991">
        <v>0</v>
      </c>
      <c r="AW99" s="991">
        <v>0</v>
      </c>
      <c r="AX99" s="991">
        <v>0</v>
      </c>
      <c r="AY99" s="991">
        <v>0</v>
      </c>
      <c r="AZ99" s="991">
        <v>0</v>
      </c>
      <c r="BA99" s="991">
        <v>0</v>
      </c>
      <c r="BB99" s="991">
        <v>0</v>
      </c>
      <c r="BC99" s="991">
        <v>0</v>
      </c>
      <c r="BD99" s="991">
        <v>0</v>
      </c>
      <c r="BE99" s="992" t="b">
        <v>0</v>
      </c>
      <c r="BF99" s="992"/>
      <c r="BG99" s="990" t="s">
        <v>2397</v>
      </c>
      <c r="BH99" s="991">
        <v>28</v>
      </c>
      <c r="BI99" s="990" t="s">
        <v>993</v>
      </c>
      <c r="BJ99" s="991">
        <v>0</v>
      </c>
      <c r="BK99" s="990" t="s">
        <v>993</v>
      </c>
      <c r="BL99" s="991">
        <v>0</v>
      </c>
      <c r="BM99" s="991">
        <v>0</v>
      </c>
      <c r="BN99" s="991">
        <v>0</v>
      </c>
      <c r="BO99" s="990" t="s">
        <v>993</v>
      </c>
      <c r="BP99" s="990" t="s">
        <v>993</v>
      </c>
      <c r="BQ99" s="990" t="s">
        <v>993</v>
      </c>
      <c r="BR99" s="991">
        <v>0</v>
      </c>
      <c r="BS99" s="990" t="s">
        <v>993</v>
      </c>
      <c r="BT99" s="991">
        <v>0</v>
      </c>
      <c r="BU99" s="990" t="s">
        <v>993</v>
      </c>
      <c r="BV99" s="991">
        <v>0</v>
      </c>
      <c r="BW99" s="991">
        <v>0</v>
      </c>
      <c r="BX99" s="991">
        <v>0</v>
      </c>
      <c r="BY99" s="990" t="s">
        <v>993</v>
      </c>
      <c r="BZ99" s="991">
        <v>0</v>
      </c>
      <c r="CA99" s="990" t="s">
        <v>993</v>
      </c>
      <c r="CB99" s="991">
        <v>0</v>
      </c>
      <c r="CC99" s="990" t="s">
        <v>993</v>
      </c>
      <c r="CD99" s="991">
        <v>0</v>
      </c>
      <c r="CE99" s="991">
        <v>0</v>
      </c>
      <c r="CF99" s="991">
        <v>0</v>
      </c>
      <c r="CG99" s="990" t="s">
        <v>993</v>
      </c>
      <c r="CH99" s="991">
        <v>0</v>
      </c>
      <c r="CI99" s="990" t="s">
        <v>993</v>
      </c>
      <c r="CJ99" s="991">
        <v>0</v>
      </c>
      <c r="CK99" s="990" t="s">
        <v>993</v>
      </c>
      <c r="CL99" s="991">
        <v>0</v>
      </c>
      <c r="CM99" s="991">
        <v>0</v>
      </c>
      <c r="CN99" s="991">
        <v>0</v>
      </c>
      <c r="CO99" s="991">
        <v>20</v>
      </c>
      <c r="CP99" s="991">
        <v>0.7</v>
      </c>
      <c r="CQ99" s="991">
        <v>0</v>
      </c>
      <c r="CR99" s="991">
        <v>0</v>
      </c>
      <c r="CS99" s="991">
        <v>1</v>
      </c>
      <c r="CT99" s="991">
        <v>1.4</v>
      </c>
      <c r="CU99" s="991">
        <v>0</v>
      </c>
      <c r="CV99" s="991">
        <v>0</v>
      </c>
      <c r="CW99" s="991">
        <v>0</v>
      </c>
      <c r="CX99" s="991">
        <v>0</v>
      </c>
      <c r="CY99" s="991">
        <v>0</v>
      </c>
      <c r="CZ99" s="991">
        <v>0</v>
      </c>
      <c r="DA99" s="991">
        <v>0</v>
      </c>
      <c r="DB99" s="991">
        <v>0</v>
      </c>
      <c r="DC99" s="991">
        <v>0</v>
      </c>
      <c r="DD99" s="991">
        <v>0</v>
      </c>
      <c r="DE99" s="991">
        <v>0</v>
      </c>
      <c r="DF99" s="991">
        <v>0</v>
      </c>
      <c r="DG99" s="991">
        <v>0</v>
      </c>
      <c r="DH99" s="991">
        <v>0</v>
      </c>
      <c r="DI99" s="991">
        <v>0</v>
      </c>
      <c r="DJ99" s="991">
        <v>0</v>
      </c>
      <c r="DK99" s="992" t="b">
        <v>0</v>
      </c>
      <c r="DL99" s="990" t="s">
        <v>434</v>
      </c>
      <c r="DM99" s="990" t="s">
        <v>993</v>
      </c>
      <c r="DN99" s="990" t="s">
        <v>993</v>
      </c>
      <c r="DO99" s="990" t="s">
        <v>993</v>
      </c>
      <c r="DP99" s="991">
        <v>203</v>
      </c>
      <c r="DQ99" s="991">
        <v>123</v>
      </c>
      <c r="DR99" s="991">
        <v>73</v>
      </c>
      <c r="DS99" s="991">
        <v>7</v>
      </c>
      <c r="DT99" s="991">
        <v>6091</v>
      </c>
      <c r="DU99" s="991">
        <v>202</v>
      </c>
      <c r="DV99" s="991">
        <v>203</v>
      </c>
      <c r="DW99" s="991">
        <v>38</v>
      </c>
      <c r="DX99" s="991">
        <v>118</v>
      </c>
      <c r="DY99" s="991">
        <v>41</v>
      </c>
      <c r="DZ99" s="991">
        <v>6</v>
      </c>
      <c r="EA99" s="991">
        <v>0</v>
      </c>
      <c r="EB99" s="991">
        <v>0</v>
      </c>
      <c r="EC99" s="991">
        <v>0</v>
      </c>
      <c r="ED99" s="991">
        <v>202</v>
      </c>
      <c r="EE99" s="991">
        <v>5</v>
      </c>
      <c r="EF99" s="991">
        <v>45</v>
      </c>
      <c r="EG99" s="991">
        <v>0</v>
      </c>
      <c r="EH99" s="991">
        <v>0</v>
      </c>
      <c r="EI99" s="991">
        <v>0</v>
      </c>
      <c r="EJ99" s="991">
        <v>0</v>
      </c>
      <c r="EK99" s="991">
        <v>1</v>
      </c>
      <c r="EL99" s="991">
        <v>151</v>
      </c>
      <c r="EM99" s="991">
        <v>0</v>
      </c>
      <c r="EN99" s="991">
        <v>197</v>
      </c>
      <c r="EO99" s="991">
        <v>173</v>
      </c>
      <c r="EP99" s="991">
        <v>5</v>
      </c>
      <c r="EQ99" s="991">
        <v>19</v>
      </c>
      <c r="ER99" s="991">
        <v>0</v>
      </c>
      <c r="ES99" s="991">
        <v>0</v>
      </c>
      <c r="ET99" s="992" t="b">
        <v>0</v>
      </c>
      <c r="EU99" s="992" t="b">
        <v>0</v>
      </c>
      <c r="EV99" s="992" t="b">
        <v>0</v>
      </c>
      <c r="EW99" s="993">
        <v>0</v>
      </c>
      <c r="EX99" s="993">
        <v>0</v>
      </c>
      <c r="EY99" s="993">
        <v>0</v>
      </c>
      <c r="EZ99" s="993">
        <v>0</v>
      </c>
      <c r="FA99" s="993">
        <v>0</v>
      </c>
      <c r="FB99" s="993">
        <v>0</v>
      </c>
      <c r="FC99" s="992" t="b">
        <v>0</v>
      </c>
      <c r="FD99" s="992" t="b">
        <v>0</v>
      </c>
      <c r="FE99" s="992" t="b">
        <v>0</v>
      </c>
      <c r="FF99" s="993">
        <v>0</v>
      </c>
      <c r="FG99" s="993">
        <v>0</v>
      </c>
      <c r="FH99" s="993">
        <v>0</v>
      </c>
      <c r="FI99" s="993">
        <v>0</v>
      </c>
      <c r="FJ99" s="993">
        <v>0</v>
      </c>
      <c r="FK99" s="993">
        <v>0</v>
      </c>
      <c r="FL99" s="992" t="b">
        <v>0</v>
      </c>
      <c r="FM99" s="992" t="b">
        <v>0</v>
      </c>
      <c r="FN99" s="992" t="b">
        <v>0</v>
      </c>
      <c r="FO99" s="993">
        <v>0</v>
      </c>
      <c r="FP99" s="993">
        <v>0</v>
      </c>
      <c r="FQ99" s="993">
        <v>0</v>
      </c>
      <c r="FR99" s="993">
        <v>0</v>
      </c>
      <c r="FS99" s="993">
        <v>0</v>
      </c>
      <c r="FT99" s="993">
        <v>0</v>
      </c>
      <c r="FU99" s="990" t="s">
        <v>993</v>
      </c>
      <c r="FV99" s="993">
        <v>0</v>
      </c>
      <c r="FW99" s="991">
        <v>0</v>
      </c>
      <c r="FX99" s="991">
        <v>197</v>
      </c>
      <c r="FY99" s="991">
        <v>0</v>
      </c>
      <c r="FZ99" s="991">
        <v>0</v>
      </c>
      <c r="GA99" s="991">
        <v>0</v>
      </c>
      <c r="GB99" s="991">
        <v>0</v>
      </c>
      <c r="GC99" s="991">
        <v>0</v>
      </c>
      <c r="GD99" s="991">
        <v>0</v>
      </c>
      <c r="GE99" s="991">
        <v>0</v>
      </c>
      <c r="GF99" s="991">
        <v>0</v>
      </c>
      <c r="GG99" s="991">
        <v>0</v>
      </c>
      <c r="GH99" s="991">
        <v>0</v>
      </c>
      <c r="GI99" s="991">
        <v>0</v>
      </c>
      <c r="GJ99" s="991">
        <v>0</v>
      </c>
      <c r="GK99" s="991">
        <v>0</v>
      </c>
      <c r="GL99" s="991">
        <v>0</v>
      </c>
      <c r="GM99" s="991">
        <v>0</v>
      </c>
      <c r="GN99" s="991">
        <v>0</v>
      </c>
      <c r="GO99" s="992" t="b">
        <v>0</v>
      </c>
      <c r="GP99" s="990" t="s">
        <v>993</v>
      </c>
      <c r="GQ99" s="990" t="s">
        <v>993</v>
      </c>
      <c r="GR99" s="990" t="s">
        <v>993</v>
      </c>
      <c r="GS99" s="990" t="s">
        <v>993</v>
      </c>
      <c r="GT99" s="992"/>
      <c r="GU99" s="986"/>
    </row>
    <row r="100" spans="1:203" hidden="1">
      <c r="A100" s="985"/>
      <c r="B100" s="1315" t="s">
        <v>562</v>
      </c>
      <c r="C100" s="1315"/>
      <c r="D100" s="990" t="s">
        <v>1099</v>
      </c>
      <c r="E100" s="990" t="s">
        <v>23</v>
      </c>
      <c r="F100" s="990" t="s">
        <v>437</v>
      </c>
      <c r="G100" s="990" t="s">
        <v>986</v>
      </c>
      <c r="H100" s="990" t="s">
        <v>1062</v>
      </c>
      <c r="I100" s="990" t="s">
        <v>1063</v>
      </c>
      <c r="J100" s="990" t="s">
        <v>1064</v>
      </c>
      <c r="K100" s="990" t="s">
        <v>1065</v>
      </c>
      <c r="L100" s="991">
        <v>6</v>
      </c>
      <c r="M100" s="990" t="s">
        <v>23</v>
      </c>
      <c r="N100" s="990" t="s">
        <v>1076</v>
      </c>
      <c r="O100" s="990" t="s">
        <v>641</v>
      </c>
      <c r="P100" s="990" t="s">
        <v>1100</v>
      </c>
      <c r="Q100" s="990" t="s">
        <v>293</v>
      </c>
      <c r="R100" s="1031" t="s">
        <v>293</v>
      </c>
      <c r="S100" s="992" t="b">
        <v>0</v>
      </c>
      <c r="T100" s="991">
        <v>0</v>
      </c>
      <c r="U100" s="992" t="b">
        <v>0</v>
      </c>
      <c r="V100" s="991">
        <v>0</v>
      </c>
      <c r="W100" s="992" t="b">
        <v>0</v>
      </c>
      <c r="X100" s="992" t="b">
        <v>1</v>
      </c>
      <c r="Y100" s="990" t="s">
        <v>293</v>
      </c>
      <c r="Z100" s="990" t="b">
        <f>R100=Y100</f>
        <v>1</v>
      </c>
      <c r="AA100" s="990" t="s">
        <v>993</v>
      </c>
      <c r="AB100" s="992" t="b">
        <v>0</v>
      </c>
      <c r="AC100" s="990" t="s">
        <v>993</v>
      </c>
      <c r="AD100" s="990" t="s">
        <v>993</v>
      </c>
      <c r="AE100" s="990" t="s">
        <v>993</v>
      </c>
      <c r="AF100" s="1077">
        <f t="shared" si="16"/>
        <v>50</v>
      </c>
      <c r="AG100" s="1077">
        <f t="shared" si="16"/>
        <v>45</v>
      </c>
      <c r="AH100" s="1077">
        <f t="shared" si="16"/>
        <v>27</v>
      </c>
      <c r="AI100" s="1077">
        <f t="shared" si="15"/>
        <v>50</v>
      </c>
      <c r="AJ100" s="183">
        <f t="shared" si="12"/>
        <v>0</v>
      </c>
      <c r="AK100" s="991">
        <v>50</v>
      </c>
      <c r="AL100" s="991">
        <v>45</v>
      </c>
      <c r="AM100" s="991">
        <v>27</v>
      </c>
      <c r="AN100" s="991">
        <v>50</v>
      </c>
      <c r="AO100" s="991">
        <v>0</v>
      </c>
      <c r="AP100" s="991">
        <v>0</v>
      </c>
      <c r="AQ100" s="991">
        <v>0</v>
      </c>
      <c r="AR100" s="991">
        <v>0</v>
      </c>
      <c r="AS100" s="991">
        <v>0</v>
      </c>
      <c r="AT100" s="991">
        <v>0</v>
      </c>
      <c r="AU100" s="991">
        <v>0</v>
      </c>
      <c r="AV100" s="991">
        <v>0</v>
      </c>
      <c r="AW100" s="991">
        <v>0</v>
      </c>
      <c r="AX100" s="991">
        <v>0</v>
      </c>
      <c r="AY100" s="991">
        <v>0</v>
      </c>
      <c r="AZ100" s="991">
        <v>0</v>
      </c>
      <c r="BA100" s="991">
        <v>0</v>
      </c>
      <c r="BB100" s="991">
        <v>0</v>
      </c>
      <c r="BC100" s="991">
        <v>0</v>
      </c>
      <c r="BD100" s="991">
        <v>0</v>
      </c>
      <c r="BE100" s="992" t="b">
        <v>0</v>
      </c>
      <c r="BF100" s="992"/>
      <c r="BG100" s="990" t="s">
        <v>1059</v>
      </c>
      <c r="BH100" s="991">
        <v>47</v>
      </c>
      <c r="BI100" s="990" t="s">
        <v>993</v>
      </c>
      <c r="BJ100" s="991">
        <v>0</v>
      </c>
      <c r="BK100" s="990" t="s">
        <v>993</v>
      </c>
      <c r="BL100" s="991">
        <v>0</v>
      </c>
      <c r="BM100" s="991">
        <v>0</v>
      </c>
      <c r="BN100" s="991">
        <v>3</v>
      </c>
      <c r="BO100" s="990" t="s">
        <v>993</v>
      </c>
      <c r="BP100" s="990" t="s">
        <v>993</v>
      </c>
      <c r="BQ100" s="990" t="s">
        <v>993</v>
      </c>
      <c r="BR100" s="991">
        <v>0</v>
      </c>
      <c r="BS100" s="990" t="s">
        <v>993</v>
      </c>
      <c r="BT100" s="991">
        <v>0</v>
      </c>
      <c r="BU100" s="990" t="s">
        <v>993</v>
      </c>
      <c r="BV100" s="991">
        <v>0</v>
      </c>
      <c r="BW100" s="991">
        <v>0</v>
      </c>
      <c r="BX100" s="991">
        <v>0</v>
      </c>
      <c r="BY100" s="990" t="s">
        <v>993</v>
      </c>
      <c r="BZ100" s="991">
        <v>0</v>
      </c>
      <c r="CA100" s="990" t="s">
        <v>993</v>
      </c>
      <c r="CB100" s="991">
        <v>0</v>
      </c>
      <c r="CC100" s="990" t="s">
        <v>993</v>
      </c>
      <c r="CD100" s="991">
        <v>0</v>
      </c>
      <c r="CE100" s="991">
        <v>0</v>
      </c>
      <c r="CF100" s="991">
        <v>0</v>
      </c>
      <c r="CG100" s="990" t="s">
        <v>993</v>
      </c>
      <c r="CH100" s="991">
        <v>0</v>
      </c>
      <c r="CI100" s="990" t="s">
        <v>993</v>
      </c>
      <c r="CJ100" s="991">
        <v>0</v>
      </c>
      <c r="CK100" s="990" t="s">
        <v>993</v>
      </c>
      <c r="CL100" s="991">
        <v>0</v>
      </c>
      <c r="CM100" s="991">
        <v>0</v>
      </c>
      <c r="CN100" s="991">
        <v>0</v>
      </c>
      <c r="CO100" s="991">
        <v>20</v>
      </c>
      <c r="CP100" s="991">
        <v>0.6</v>
      </c>
      <c r="CQ100" s="991">
        <v>0</v>
      </c>
      <c r="CR100" s="991">
        <v>0</v>
      </c>
      <c r="CS100" s="991">
        <v>3</v>
      </c>
      <c r="CT100" s="991">
        <v>4.9000000000000004</v>
      </c>
      <c r="CU100" s="991">
        <v>0</v>
      </c>
      <c r="CV100" s="991">
        <v>0</v>
      </c>
      <c r="CW100" s="991">
        <v>1</v>
      </c>
      <c r="CX100" s="991">
        <v>0</v>
      </c>
      <c r="CY100" s="991">
        <v>0</v>
      </c>
      <c r="CZ100" s="991">
        <v>0</v>
      </c>
      <c r="DA100" s="991">
        <v>0</v>
      </c>
      <c r="DB100" s="991">
        <v>0</v>
      </c>
      <c r="DC100" s="991">
        <v>0</v>
      </c>
      <c r="DD100" s="991">
        <v>0</v>
      </c>
      <c r="DE100" s="991">
        <v>0</v>
      </c>
      <c r="DF100" s="991">
        <v>0</v>
      </c>
      <c r="DG100" s="991">
        <v>0</v>
      </c>
      <c r="DH100" s="991">
        <v>0</v>
      </c>
      <c r="DI100" s="991">
        <v>0</v>
      </c>
      <c r="DJ100" s="991">
        <v>0</v>
      </c>
      <c r="DK100" s="992" t="b">
        <v>0</v>
      </c>
      <c r="DL100" s="990" t="s">
        <v>999</v>
      </c>
      <c r="DM100" s="990" t="s">
        <v>1000</v>
      </c>
      <c r="DN100" s="990" t="s">
        <v>270</v>
      </c>
      <c r="DO100" s="990" t="s">
        <v>993</v>
      </c>
      <c r="DP100" s="991">
        <v>817</v>
      </c>
      <c r="DQ100" s="991">
        <v>799</v>
      </c>
      <c r="DR100" s="991">
        <v>14</v>
      </c>
      <c r="DS100" s="991">
        <v>4</v>
      </c>
      <c r="DT100" s="991">
        <v>12653</v>
      </c>
      <c r="DU100" s="991">
        <v>808</v>
      </c>
      <c r="DV100" s="991">
        <v>817</v>
      </c>
      <c r="DW100" s="991">
        <v>310</v>
      </c>
      <c r="DX100" s="991">
        <v>426</v>
      </c>
      <c r="DY100" s="991">
        <v>70</v>
      </c>
      <c r="DZ100" s="991">
        <v>11</v>
      </c>
      <c r="EA100" s="991">
        <v>0</v>
      </c>
      <c r="EB100" s="991">
        <v>0</v>
      </c>
      <c r="EC100" s="991">
        <v>0</v>
      </c>
      <c r="ED100" s="991">
        <v>808</v>
      </c>
      <c r="EE100" s="991">
        <v>38</v>
      </c>
      <c r="EF100" s="991">
        <v>633</v>
      </c>
      <c r="EG100" s="991">
        <v>57</v>
      </c>
      <c r="EH100" s="991">
        <v>19</v>
      </c>
      <c r="EI100" s="991">
        <v>8</v>
      </c>
      <c r="EJ100" s="991">
        <v>0</v>
      </c>
      <c r="EK100" s="991">
        <v>44</v>
      </c>
      <c r="EL100" s="991">
        <v>9</v>
      </c>
      <c r="EM100" s="991">
        <v>0</v>
      </c>
      <c r="EN100" s="991">
        <v>770</v>
      </c>
      <c r="EO100" s="991">
        <v>733</v>
      </c>
      <c r="EP100" s="991">
        <v>9</v>
      </c>
      <c r="EQ100" s="991">
        <v>23</v>
      </c>
      <c r="ER100" s="991">
        <v>5</v>
      </c>
      <c r="ES100" s="991">
        <v>0</v>
      </c>
      <c r="ET100" s="992" t="b">
        <v>0</v>
      </c>
      <c r="EU100" s="992" t="b">
        <v>0</v>
      </c>
      <c r="EV100" s="992" t="b">
        <v>0</v>
      </c>
      <c r="EW100" s="993">
        <v>0</v>
      </c>
      <c r="EX100" s="993">
        <v>0</v>
      </c>
      <c r="EY100" s="993">
        <v>0</v>
      </c>
      <c r="EZ100" s="993">
        <v>0</v>
      </c>
      <c r="FA100" s="993">
        <v>0</v>
      </c>
      <c r="FB100" s="993">
        <v>0</v>
      </c>
      <c r="FC100" s="992" t="b">
        <v>0</v>
      </c>
      <c r="FD100" s="992" t="b">
        <v>1</v>
      </c>
      <c r="FE100" s="992" t="b">
        <v>0</v>
      </c>
      <c r="FF100" s="993">
        <v>0.18</v>
      </c>
      <c r="FG100" s="993">
        <v>2.8999999999999998E-2</v>
      </c>
      <c r="FH100" s="993">
        <v>0</v>
      </c>
      <c r="FI100" s="993">
        <v>1.2E-2</v>
      </c>
      <c r="FJ100" s="993">
        <v>9.0000000000000011E-3</v>
      </c>
      <c r="FK100" s="993">
        <v>0</v>
      </c>
      <c r="FL100" s="992" t="b">
        <v>0</v>
      </c>
      <c r="FM100" s="992" t="b">
        <v>0</v>
      </c>
      <c r="FN100" s="992" t="b">
        <v>0</v>
      </c>
      <c r="FO100" s="993">
        <v>0</v>
      </c>
      <c r="FP100" s="993">
        <v>0</v>
      </c>
      <c r="FQ100" s="993">
        <v>0</v>
      </c>
      <c r="FR100" s="993">
        <v>0</v>
      </c>
      <c r="FS100" s="993">
        <v>0</v>
      </c>
      <c r="FT100" s="993">
        <v>0</v>
      </c>
      <c r="FU100" s="990" t="s">
        <v>993</v>
      </c>
      <c r="FV100" s="993">
        <v>0</v>
      </c>
      <c r="FW100" s="991">
        <v>0</v>
      </c>
      <c r="FX100" s="991">
        <v>770</v>
      </c>
      <c r="FY100" s="991">
        <v>0</v>
      </c>
      <c r="FZ100" s="991">
        <v>0</v>
      </c>
      <c r="GA100" s="991">
        <v>0</v>
      </c>
      <c r="GB100" s="991">
        <v>0</v>
      </c>
      <c r="GC100" s="991">
        <v>0</v>
      </c>
      <c r="GD100" s="991">
        <v>0</v>
      </c>
      <c r="GE100" s="991">
        <v>0</v>
      </c>
      <c r="GF100" s="991">
        <v>0</v>
      </c>
      <c r="GG100" s="991">
        <v>0</v>
      </c>
      <c r="GH100" s="991">
        <v>0</v>
      </c>
      <c r="GI100" s="991">
        <v>0</v>
      </c>
      <c r="GJ100" s="991">
        <v>0</v>
      </c>
      <c r="GK100" s="991">
        <v>0</v>
      </c>
      <c r="GL100" s="991">
        <v>0</v>
      </c>
      <c r="GM100" s="991">
        <v>0</v>
      </c>
      <c r="GN100" s="991">
        <v>0</v>
      </c>
      <c r="GO100" s="992" t="b">
        <v>0</v>
      </c>
      <c r="GP100" s="990" t="s">
        <v>993</v>
      </c>
      <c r="GQ100" s="990" t="s">
        <v>993</v>
      </c>
      <c r="GR100" s="990" t="s">
        <v>993</v>
      </c>
      <c r="GS100" s="990" t="s">
        <v>993</v>
      </c>
      <c r="GT100" s="992"/>
      <c r="GU100" s="986"/>
    </row>
    <row r="101" spans="1:203" hidden="1">
      <c r="A101" s="985"/>
      <c r="B101" s="1315" t="s">
        <v>562</v>
      </c>
      <c r="C101" s="1315"/>
      <c r="D101" s="990" t="s">
        <v>1099</v>
      </c>
      <c r="E101" s="990" t="s">
        <v>23</v>
      </c>
      <c r="F101" s="990" t="s">
        <v>437</v>
      </c>
      <c r="G101" s="990" t="s">
        <v>986</v>
      </c>
      <c r="H101" s="990" t="s">
        <v>1062</v>
      </c>
      <c r="I101" s="990" t="s">
        <v>1063</v>
      </c>
      <c r="J101" s="990" t="s">
        <v>1064</v>
      </c>
      <c r="K101" s="990" t="s">
        <v>1065</v>
      </c>
      <c r="L101" s="991">
        <v>5</v>
      </c>
      <c r="M101" s="990" t="s">
        <v>23</v>
      </c>
      <c r="N101" s="990" t="s">
        <v>1030</v>
      </c>
      <c r="O101" s="990" t="s">
        <v>640</v>
      </c>
      <c r="P101" s="990" t="s">
        <v>1100</v>
      </c>
      <c r="Q101" s="990" t="s">
        <v>293</v>
      </c>
      <c r="R101" s="1031" t="s">
        <v>293</v>
      </c>
      <c r="S101" s="992" t="b">
        <v>0</v>
      </c>
      <c r="T101" s="991">
        <v>0</v>
      </c>
      <c r="U101" s="992" t="b">
        <v>0</v>
      </c>
      <c r="V101" s="991">
        <v>0</v>
      </c>
      <c r="W101" s="992" t="b">
        <v>0</v>
      </c>
      <c r="X101" s="992" t="b">
        <v>1</v>
      </c>
      <c r="Y101" s="990" t="s">
        <v>293</v>
      </c>
      <c r="Z101" s="990" t="b">
        <f t="shared" si="13"/>
        <v>1</v>
      </c>
      <c r="AA101" s="990" t="s">
        <v>993</v>
      </c>
      <c r="AB101" s="992" t="b">
        <v>0</v>
      </c>
      <c r="AC101" s="990" t="s">
        <v>993</v>
      </c>
      <c r="AD101" s="990" t="s">
        <v>993</v>
      </c>
      <c r="AE101" s="990" t="s">
        <v>993</v>
      </c>
      <c r="AF101" s="1077">
        <f t="shared" si="16"/>
        <v>45</v>
      </c>
      <c r="AG101" s="1077">
        <f t="shared" si="16"/>
        <v>44</v>
      </c>
      <c r="AH101" s="1077">
        <f t="shared" si="16"/>
        <v>29</v>
      </c>
      <c r="AI101" s="1077">
        <f t="shared" si="15"/>
        <v>45</v>
      </c>
      <c r="AJ101" s="183">
        <f t="shared" si="12"/>
        <v>0</v>
      </c>
      <c r="AK101" s="991">
        <v>45</v>
      </c>
      <c r="AL101" s="991">
        <v>44</v>
      </c>
      <c r="AM101" s="991">
        <v>29</v>
      </c>
      <c r="AN101" s="991">
        <v>45</v>
      </c>
      <c r="AO101" s="991">
        <v>0</v>
      </c>
      <c r="AP101" s="991">
        <v>0</v>
      </c>
      <c r="AQ101" s="991">
        <v>0</v>
      </c>
      <c r="AR101" s="991">
        <v>0</v>
      </c>
      <c r="AS101" s="991">
        <v>0</v>
      </c>
      <c r="AT101" s="991">
        <v>0</v>
      </c>
      <c r="AU101" s="991">
        <v>0</v>
      </c>
      <c r="AV101" s="991">
        <v>0</v>
      </c>
      <c r="AW101" s="991">
        <v>0</v>
      </c>
      <c r="AX101" s="991">
        <v>0</v>
      </c>
      <c r="AY101" s="991">
        <v>0</v>
      </c>
      <c r="AZ101" s="991">
        <v>0</v>
      </c>
      <c r="BA101" s="991">
        <v>0</v>
      </c>
      <c r="BB101" s="991">
        <v>0</v>
      </c>
      <c r="BC101" s="991">
        <v>0</v>
      </c>
      <c r="BD101" s="991">
        <v>0</v>
      </c>
      <c r="BE101" s="992" t="b">
        <v>0</v>
      </c>
      <c r="BF101" s="992"/>
      <c r="BG101" s="990" t="s">
        <v>1102</v>
      </c>
      <c r="BH101" s="991">
        <v>45</v>
      </c>
      <c r="BI101" s="990" t="s">
        <v>993</v>
      </c>
      <c r="BJ101" s="991">
        <v>0</v>
      </c>
      <c r="BK101" s="990" t="s">
        <v>993</v>
      </c>
      <c r="BL101" s="991">
        <v>0</v>
      </c>
      <c r="BM101" s="991">
        <v>0</v>
      </c>
      <c r="BN101" s="991">
        <v>0</v>
      </c>
      <c r="BO101" s="990" t="s">
        <v>417</v>
      </c>
      <c r="BP101" s="990" t="s">
        <v>270</v>
      </c>
      <c r="BQ101" s="990" t="s">
        <v>1028</v>
      </c>
      <c r="BR101" s="991">
        <v>45</v>
      </c>
      <c r="BS101" s="990" t="s">
        <v>993</v>
      </c>
      <c r="BT101" s="991">
        <v>0</v>
      </c>
      <c r="BU101" s="990" t="s">
        <v>993</v>
      </c>
      <c r="BV101" s="991">
        <v>0</v>
      </c>
      <c r="BW101" s="991">
        <v>0</v>
      </c>
      <c r="BX101" s="991">
        <v>0</v>
      </c>
      <c r="BY101" s="990" t="s">
        <v>993</v>
      </c>
      <c r="BZ101" s="991">
        <v>0</v>
      </c>
      <c r="CA101" s="990" t="s">
        <v>993</v>
      </c>
      <c r="CB101" s="991">
        <v>0</v>
      </c>
      <c r="CC101" s="990" t="s">
        <v>993</v>
      </c>
      <c r="CD101" s="991">
        <v>0</v>
      </c>
      <c r="CE101" s="991">
        <v>0</v>
      </c>
      <c r="CF101" s="991">
        <v>0</v>
      </c>
      <c r="CG101" s="990" t="s">
        <v>993</v>
      </c>
      <c r="CH101" s="991">
        <v>0</v>
      </c>
      <c r="CI101" s="990" t="s">
        <v>993</v>
      </c>
      <c r="CJ101" s="991">
        <v>0</v>
      </c>
      <c r="CK101" s="990" t="s">
        <v>993</v>
      </c>
      <c r="CL101" s="991">
        <v>0</v>
      </c>
      <c r="CM101" s="991">
        <v>0</v>
      </c>
      <c r="CN101" s="991">
        <v>0</v>
      </c>
      <c r="CO101" s="991">
        <v>21</v>
      </c>
      <c r="CP101" s="991">
        <v>0.7</v>
      </c>
      <c r="CQ101" s="991">
        <v>0</v>
      </c>
      <c r="CR101" s="991">
        <v>0</v>
      </c>
      <c r="CS101" s="991">
        <v>9</v>
      </c>
      <c r="CT101" s="991">
        <v>0.5</v>
      </c>
      <c r="CU101" s="991">
        <v>0</v>
      </c>
      <c r="CV101" s="991">
        <v>0</v>
      </c>
      <c r="CW101" s="991">
        <v>5</v>
      </c>
      <c r="CX101" s="991">
        <v>0</v>
      </c>
      <c r="CY101" s="991">
        <v>4</v>
      </c>
      <c r="CZ101" s="991">
        <v>0</v>
      </c>
      <c r="DA101" s="991">
        <v>1</v>
      </c>
      <c r="DB101" s="991">
        <v>0</v>
      </c>
      <c r="DC101" s="991">
        <v>0</v>
      </c>
      <c r="DD101" s="991">
        <v>0</v>
      </c>
      <c r="DE101" s="991">
        <v>0</v>
      </c>
      <c r="DF101" s="991">
        <v>0</v>
      </c>
      <c r="DG101" s="991">
        <v>0</v>
      </c>
      <c r="DH101" s="991">
        <v>0</v>
      </c>
      <c r="DI101" s="991">
        <v>0</v>
      </c>
      <c r="DJ101" s="991">
        <v>0</v>
      </c>
      <c r="DK101" s="992" t="b">
        <v>0</v>
      </c>
      <c r="DL101" s="990" t="s">
        <v>1029</v>
      </c>
      <c r="DM101" s="990" t="s">
        <v>993</v>
      </c>
      <c r="DN101" s="990" t="s">
        <v>993</v>
      </c>
      <c r="DO101" s="990" t="s">
        <v>993</v>
      </c>
      <c r="DP101" s="991">
        <v>204</v>
      </c>
      <c r="DQ101" s="991">
        <v>184</v>
      </c>
      <c r="DR101" s="991">
        <v>17</v>
      </c>
      <c r="DS101" s="991">
        <v>3</v>
      </c>
      <c r="DT101" s="991">
        <v>13710</v>
      </c>
      <c r="DU101" s="991">
        <v>202</v>
      </c>
      <c r="DV101" s="991">
        <v>204</v>
      </c>
      <c r="DW101" s="991">
        <v>53</v>
      </c>
      <c r="DX101" s="991">
        <v>33</v>
      </c>
      <c r="DY101" s="991">
        <v>116</v>
      </c>
      <c r="DZ101" s="991">
        <v>2</v>
      </c>
      <c r="EA101" s="991">
        <v>0</v>
      </c>
      <c r="EB101" s="991">
        <v>0</v>
      </c>
      <c r="EC101" s="991">
        <v>0</v>
      </c>
      <c r="ED101" s="991">
        <v>202</v>
      </c>
      <c r="EE101" s="991">
        <v>30</v>
      </c>
      <c r="EF101" s="991">
        <v>124</v>
      </c>
      <c r="EG101" s="991">
        <v>24</v>
      </c>
      <c r="EH101" s="991">
        <v>9</v>
      </c>
      <c r="EI101" s="991">
        <v>2</v>
      </c>
      <c r="EJ101" s="991">
        <v>0</v>
      </c>
      <c r="EK101" s="991">
        <v>12</v>
      </c>
      <c r="EL101" s="991">
        <v>1</v>
      </c>
      <c r="EM101" s="991">
        <v>0</v>
      </c>
      <c r="EN101" s="991">
        <v>172</v>
      </c>
      <c r="EO101" s="991">
        <v>148</v>
      </c>
      <c r="EP101" s="991">
        <v>9</v>
      </c>
      <c r="EQ101" s="991">
        <v>15</v>
      </c>
      <c r="ER101" s="991">
        <v>0</v>
      </c>
      <c r="ES101" s="991">
        <v>0</v>
      </c>
      <c r="ET101" s="992" t="b">
        <v>0</v>
      </c>
      <c r="EU101" s="992" t="b">
        <v>0</v>
      </c>
      <c r="EV101" s="992" t="b">
        <v>0</v>
      </c>
      <c r="EW101" s="993">
        <v>0</v>
      </c>
      <c r="EX101" s="993">
        <v>0</v>
      </c>
      <c r="EY101" s="993">
        <v>0</v>
      </c>
      <c r="EZ101" s="993">
        <v>0</v>
      </c>
      <c r="FA101" s="993">
        <v>0</v>
      </c>
      <c r="FB101" s="993">
        <v>0</v>
      </c>
      <c r="FC101" s="992" t="b">
        <v>0</v>
      </c>
      <c r="FD101" s="992" t="b">
        <v>0</v>
      </c>
      <c r="FE101" s="992" t="b">
        <v>0</v>
      </c>
      <c r="FF101" s="993">
        <v>0</v>
      </c>
      <c r="FG101" s="993">
        <v>0</v>
      </c>
      <c r="FH101" s="993">
        <v>0</v>
      </c>
      <c r="FI101" s="993">
        <v>0</v>
      </c>
      <c r="FJ101" s="993">
        <v>0</v>
      </c>
      <c r="FK101" s="993">
        <v>0</v>
      </c>
      <c r="FL101" s="992" t="b">
        <v>0</v>
      </c>
      <c r="FM101" s="992" t="b">
        <v>0</v>
      </c>
      <c r="FN101" s="992" t="b">
        <v>0</v>
      </c>
      <c r="FO101" s="993">
        <v>0</v>
      </c>
      <c r="FP101" s="993">
        <v>0</v>
      </c>
      <c r="FQ101" s="993">
        <v>0</v>
      </c>
      <c r="FR101" s="993">
        <v>0</v>
      </c>
      <c r="FS101" s="993">
        <v>0</v>
      </c>
      <c r="FT101" s="993">
        <v>0</v>
      </c>
      <c r="FU101" s="990" t="s">
        <v>290</v>
      </c>
      <c r="FV101" s="993">
        <v>1</v>
      </c>
      <c r="FW101" s="991">
        <v>4.5</v>
      </c>
      <c r="FX101" s="991">
        <v>172</v>
      </c>
      <c r="FY101" s="991">
        <v>103</v>
      </c>
      <c r="FZ101" s="991">
        <v>80</v>
      </c>
      <c r="GA101" s="991">
        <v>41</v>
      </c>
      <c r="GB101" s="991">
        <v>38</v>
      </c>
      <c r="GC101" s="991">
        <v>99</v>
      </c>
      <c r="GD101" s="991">
        <v>103</v>
      </c>
      <c r="GE101" s="991">
        <v>96</v>
      </c>
      <c r="GF101" s="991">
        <v>92</v>
      </c>
      <c r="GG101" s="991">
        <v>75</v>
      </c>
      <c r="GH101" s="991">
        <v>77</v>
      </c>
      <c r="GI101" s="991">
        <v>71</v>
      </c>
      <c r="GJ101" s="991">
        <v>67</v>
      </c>
      <c r="GK101" s="991">
        <v>36.299999999999997</v>
      </c>
      <c r="GL101" s="991">
        <v>36.200000000000003</v>
      </c>
      <c r="GM101" s="991">
        <v>40.4</v>
      </c>
      <c r="GN101" s="991">
        <v>36</v>
      </c>
      <c r="GO101" s="992" t="b">
        <v>0</v>
      </c>
      <c r="GP101" s="990" t="s">
        <v>993</v>
      </c>
      <c r="GQ101" s="990" t="s">
        <v>993</v>
      </c>
      <c r="GR101" s="990" t="s">
        <v>993</v>
      </c>
      <c r="GS101" s="990" t="s">
        <v>993</v>
      </c>
      <c r="GT101" s="992"/>
      <c r="GU101" s="986"/>
    </row>
    <row r="102" spans="1:203" hidden="1">
      <c r="A102" s="985"/>
      <c r="B102" s="1315" t="s">
        <v>677</v>
      </c>
      <c r="C102" s="1315"/>
      <c r="D102" s="990" t="s">
        <v>1103</v>
      </c>
      <c r="E102" s="990" t="s">
        <v>1104</v>
      </c>
      <c r="F102" s="990" t="s">
        <v>437</v>
      </c>
      <c r="G102" s="990" t="s">
        <v>986</v>
      </c>
      <c r="H102" s="990" t="s">
        <v>1062</v>
      </c>
      <c r="I102" s="990" t="s">
        <v>1063</v>
      </c>
      <c r="J102" s="990" t="s">
        <v>1064</v>
      </c>
      <c r="K102" s="990" t="s">
        <v>1065</v>
      </c>
      <c r="L102" s="991">
        <v>5</v>
      </c>
      <c r="M102" s="990" t="s">
        <v>1104</v>
      </c>
      <c r="N102" s="990" t="s">
        <v>1090</v>
      </c>
      <c r="O102" s="990" t="s">
        <v>682</v>
      </c>
      <c r="P102" s="990" t="s">
        <v>997</v>
      </c>
      <c r="Q102" s="990" t="s">
        <v>290</v>
      </c>
      <c r="R102" s="1031" t="s">
        <v>296</v>
      </c>
      <c r="S102" s="992" t="b">
        <v>0</v>
      </c>
      <c r="T102" s="991">
        <v>0</v>
      </c>
      <c r="U102" s="992" t="b">
        <v>0</v>
      </c>
      <c r="V102" s="991">
        <v>0</v>
      </c>
      <c r="W102" s="992" t="b">
        <v>1</v>
      </c>
      <c r="X102" s="992" t="b">
        <v>0</v>
      </c>
      <c r="Y102" s="990" t="s">
        <v>296</v>
      </c>
      <c r="Z102" s="990" t="b">
        <f t="shared" si="13"/>
        <v>1</v>
      </c>
      <c r="AA102" s="990" t="s">
        <v>993</v>
      </c>
      <c r="AB102" s="992" t="b">
        <v>0</v>
      </c>
      <c r="AC102" s="990" t="s">
        <v>993</v>
      </c>
      <c r="AD102" s="990" t="s">
        <v>993</v>
      </c>
      <c r="AE102" s="990" t="s">
        <v>993</v>
      </c>
      <c r="AF102" s="1077">
        <f t="shared" si="16"/>
        <v>60</v>
      </c>
      <c r="AG102" s="1077">
        <f t="shared" si="16"/>
        <v>60</v>
      </c>
      <c r="AH102" s="1077">
        <f t="shared" si="16"/>
        <v>0</v>
      </c>
      <c r="AI102" s="1077">
        <f t="shared" si="15"/>
        <v>60</v>
      </c>
      <c r="AJ102" s="183">
        <f t="shared" si="12"/>
        <v>0</v>
      </c>
      <c r="AK102" s="991">
        <v>0</v>
      </c>
      <c r="AL102" s="991">
        <v>0</v>
      </c>
      <c r="AM102" s="991">
        <v>0</v>
      </c>
      <c r="AN102" s="991">
        <v>0</v>
      </c>
      <c r="AO102" s="991">
        <v>0</v>
      </c>
      <c r="AP102" s="991">
        <v>60</v>
      </c>
      <c r="AQ102" s="991">
        <v>60</v>
      </c>
      <c r="AR102" s="991">
        <v>0</v>
      </c>
      <c r="AS102" s="991">
        <v>60</v>
      </c>
      <c r="AT102" s="991">
        <v>60</v>
      </c>
      <c r="AU102" s="991">
        <v>60</v>
      </c>
      <c r="AV102" s="991">
        <v>0</v>
      </c>
      <c r="AW102" s="991">
        <v>0</v>
      </c>
      <c r="AX102" s="991">
        <v>0</v>
      </c>
      <c r="AY102" s="991">
        <v>0</v>
      </c>
      <c r="AZ102" s="991">
        <v>0</v>
      </c>
      <c r="BA102" s="991">
        <v>60</v>
      </c>
      <c r="BB102" s="991">
        <v>0</v>
      </c>
      <c r="BC102" s="991">
        <v>0</v>
      </c>
      <c r="BD102" s="991">
        <v>0</v>
      </c>
      <c r="BE102" s="992" t="b">
        <v>0</v>
      </c>
      <c r="BF102" s="992"/>
      <c r="BG102" s="990" t="s">
        <v>993</v>
      </c>
      <c r="BH102" s="991">
        <v>0</v>
      </c>
      <c r="BI102" s="990" t="s">
        <v>993</v>
      </c>
      <c r="BJ102" s="991">
        <v>0</v>
      </c>
      <c r="BK102" s="990" t="s">
        <v>993</v>
      </c>
      <c r="BL102" s="991">
        <v>0</v>
      </c>
      <c r="BM102" s="991">
        <v>0</v>
      </c>
      <c r="BN102" s="991">
        <v>60</v>
      </c>
      <c r="BO102" s="990" t="s">
        <v>993</v>
      </c>
      <c r="BP102" s="990" t="s">
        <v>993</v>
      </c>
      <c r="BQ102" s="990" t="s">
        <v>993</v>
      </c>
      <c r="BR102" s="991">
        <v>0</v>
      </c>
      <c r="BS102" s="990" t="s">
        <v>993</v>
      </c>
      <c r="BT102" s="991">
        <v>0</v>
      </c>
      <c r="BU102" s="990" t="s">
        <v>993</v>
      </c>
      <c r="BV102" s="991">
        <v>0</v>
      </c>
      <c r="BW102" s="991">
        <v>0</v>
      </c>
      <c r="BX102" s="991">
        <v>0</v>
      </c>
      <c r="BY102" s="990" t="s">
        <v>993</v>
      </c>
      <c r="BZ102" s="991">
        <v>0</v>
      </c>
      <c r="CA102" s="990" t="s">
        <v>993</v>
      </c>
      <c r="CB102" s="991">
        <v>0</v>
      </c>
      <c r="CC102" s="990" t="s">
        <v>993</v>
      </c>
      <c r="CD102" s="991">
        <v>0</v>
      </c>
      <c r="CE102" s="991">
        <v>0</v>
      </c>
      <c r="CF102" s="991">
        <v>0</v>
      </c>
      <c r="CG102" s="990" t="s">
        <v>993</v>
      </c>
      <c r="CH102" s="991">
        <v>0</v>
      </c>
      <c r="CI102" s="990" t="s">
        <v>993</v>
      </c>
      <c r="CJ102" s="991">
        <v>0</v>
      </c>
      <c r="CK102" s="990" t="s">
        <v>993</v>
      </c>
      <c r="CL102" s="991">
        <v>0</v>
      </c>
      <c r="CM102" s="991">
        <v>0</v>
      </c>
      <c r="CN102" s="991">
        <v>0</v>
      </c>
      <c r="CO102" s="991">
        <v>15</v>
      </c>
      <c r="CP102" s="991">
        <v>0.6</v>
      </c>
      <c r="CQ102" s="991">
        <v>4</v>
      </c>
      <c r="CR102" s="991">
        <v>0</v>
      </c>
      <c r="CS102" s="991">
        <v>9</v>
      </c>
      <c r="CT102" s="991">
        <v>0</v>
      </c>
      <c r="CU102" s="991">
        <v>0</v>
      </c>
      <c r="CV102" s="991">
        <v>0</v>
      </c>
      <c r="CW102" s="991">
        <v>0</v>
      </c>
      <c r="CX102" s="991">
        <v>0</v>
      </c>
      <c r="CY102" s="991">
        <v>0</v>
      </c>
      <c r="CZ102" s="991">
        <v>0</v>
      </c>
      <c r="DA102" s="991">
        <v>0</v>
      </c>
      <c r="DB102" s="991">
        <v>0</v>
      </c>
      <c r="DC102" s="991">
        <v>0</v>
      </c>
      <c r="DD102" s="991">
        <v>0</v>
      </c>
      <c r="DE102" s="991">
        <v>0</v>
      </c>
      <c r="DF102" s="991">
        <v>0</v>
      </c>
      <c r="DG102" s="991">
        <v>0</v>
      </c>
      <c r="DH102" s="991">
        <v>0</v>
      </c>
      <c r="DI102" s="991">
        <v>0</v>
      </c>
      <c r="DJ102" s="991">
        <v>0</v>
      </c>
      <c r="DK102" s="992" t="b">
        <v>0</v>
      </c>
      <c r="DL102" s="990" t="s">
        <v>270</v>
      </c>
      <c r="DM102" s="990" t="s">
        <v>993</v>
      </c>
      <c r="DN102" s="990" t="s">
        <v>993</v>
      </c>
      <c r="DO102" s="990" t="s">
        <v>993</v>
      </c>
      <c r="DP102" s="991">
        <v>39</v>
      </c>
      <c r="DQ102" s="991">
        <v>39</v>
      </c>
      <c r="DR102" s="991">
        <v>0</v>
      </c>
      <c r="DS102" s="991">
        <v>0</v>
      </c>
      <c r="DT102" s="991">
        <v>583</v>
      </c>
      <c r="DU102" s="991">
        <v>0</v>
      </c>
      <c r="DV102" s="991">
        <v>39</v>
      </c>
      <c r="DW102" s="991">
        <v>0</v>
      </c>
      <c r="DX102" s="991">
        <v>0</v>
      </c>
      <c r="DY102" s="991">
        <v>39</v>
      </c>
      <c r="DZ102" s="991">
        <v>0</v>
      </c>
      <c r="EA102" s="991">
        <v>0</v>
      </c>
      <c r="EB102" s="991">
        <v>0</v>
      </c>
      <c r="EC102" s="991">
        <v>0</v>
      </c>
      <c r="ED102" s="991">
        <v>0</v>
      </c>
      <c r="EE102" s="991">
        <v>0</v>
      </c>
      <c r="EF102" s="991">
        <v>0</v>
      </c>
      <c r="EG102" s="991">
        <v>0</v>
      </c>
      <c r="EH102" s="991">
        <v>0</v>
      </c>
      <c r="EI102" s="991">
        <v>0</v>
      </c>
      <c r="EJ102" s="991">
        <v>0</v>
      </c>
      <c r="EK102" s="991">
        <v>0</v>
      </c>
      <c r="EL102" s="991">
        <v>0</v>
      </c>
      <c r="EM102" s="991">
        <v>0</v>
      </c>
      <c r="EN102" s="991">
        <v>0</v>
      </c>
      <c r="EO102" s="991">
        <v>0</v>
      </c>
      <c r="EP102" s="991">
        <v>0</v>
      </c>
      <c r="EQ102" s="991">
        <v>0</v>
      </c>
      <c r="ER102" s="991">
        <v>0</v>
      </c>
      <c r="ES102" s="991">
        <v>0</v>
      </c>
      <c r="ET102" s="992" t="b">
        <v>0</v>
      </c>
      <c r="EU102" s="992" t="b">
        <v>0</v>
      </c>
      <c r="EV102" s="992" t="b">
        <v>0</v>
      </c>
      <c r="EW102" s="993">
        <v>0</v>
      </c>
      <c r="EX102" s="993">
        <v>0</v>
      </c>
      <c r="EY102" s="993">
        <v>0</v>
      </c>
      <c r="EZ102" s="993">
        <v>0</v>
      </c>
      <c r="FA102" s="993">
        <v>0</v>
      </c>
      <c r="FB102" s="993">
        <v>0</v>
      </c>
      <c r="FC102" s="992" t="b">
        <v>0</v>
      </c>
      <c r="FD102" s="992" t="b">
        <v>0</v>
      </c>
      <c r="FE102" s="992" t="b">
        <v>0</v>
      </c>
      <c r="FF102" s="993">
        <v>0</v>
      </c>
      <c r="FG102" s="993">
        <v>0</v>
      </c>
      <c r="FH102" s="993">
        <v>0</v>
      </c>
      <c r="FI102" s="993">
        <v>0</v>
      </c>
      <c r="FJ102" s="993">
        <v>0</v>
      </c>
      <c r="FK102" s="993">
        <v>0</v>
      </c>
      <c r="FL102" s="992" t="b">
        <v>0</v>
      </c>
      <c r="FM102" s="992" t="b">
        <v>0</v>
      </c>
      <c r="FN102" s="992" t="b">
        <v>0</v>
      </c>
      <c r="FO102" s="993">
        <v>0</v>
      </c>
      <c r="FP102" s="993">
        <v>0</v>
      </c>
      <c r="FQ102" s="993">
        <v>0</v>
      </c>
      <c r="FR102" s="993">
        <v>0</v>
      </c>
      <c r="FS102" s="993">
        <v>0</v>
      </c>
      <c r="FT102" s="993">
        <v>0</v>
      </c>
      <c r="FU102" s="990" t="s">
        <v>993</v>
      </c>
      <c r="FV102" s="993">
        <v>0</v>
      </c>
      <c r="FW102" s="991">
        <v>0</v>
      </c>
      <c r="FX102" s="991">
        <v>0</v>
      </c>
      <c r="FY102" s="991">
        <v>0</v>
      </c>
      <c r="FZ102" s="991">
        <v>0</v>
      </c>
      <c r="GA102" s="991">
        <v>0</v>
      </c>
      <c r="GB102" s="991">
        <v>0</v>
      </c>
      <c r="GC102" s="991">
        <v>0</v>
      </c>
      <c r="GD102" s="991">
        <v>0</v>
      </c>
      <c r="GE102" s="991">
        <v>0</v>
      </c>
      <c r="GF102" s="991">
        <v>0</v>
      </c>
      <c r="GG102" s="991">
        <v>0</v>
      </c>
      <c r="GH102" s="991">
        <v>0</v>
      </c>
      <c r="GI102" s="991">
        <v>0</v>
      </c>
      <c r="GJ102" s="991">
        <v>0</v>
      </c>
      <c r="GK102" s="991">
        <v>0</v>
      </c>
      <c r="GL102" s="991">
        <v>0</v>
      </c>
      <c r="GM102" s="991">
        <v>0</v>
      </c>
      <c r="GN102" s="991">
        <v>0</v>
      </c>
      <c r="GO102" s="992" t="b">
        <v>0</v>
      </c>
      <c r="GP102" s="990" t="s">
        <v>993</v>
      </c>
      <c r="GQ102" s="990" t="s">
        <v>993</v>
      </c>
      <c r="GR102" s="990" t="s">
        <v>993</v>
      </c>
      <c r="GS102" s="990" t="s">
        <v>993</v>
      </c>
      <c r="GT102" s="992"/>
      <c r="GU102" s="986"/>
    </row>
    <row r="103" spans="1:203" hidden="1">
      <c r="A103" s="985"/>
      <c r="B103" s="1315" t="s">
        <v>677</v>
      </c>
      <c r="C103" s="1315"/>
      <c r="D103" s="990" t="s">
        <v>1103</v>
      </c>
      <c r="E103" s="990" t="s">
        <v>1104</v>
      </c>
      <c r="F103" s="990" t="s">
        <v>437</v>
      </c>
      <c r="G103" s="990" t="s">
        <v>986</v>
      </c>
      <c r="H103" s="990" t="s">
        <v>1062</v>
      </c>
      <c r="I103" s="990" t="s">
        <v>1063</v>
      </c>
      <c r="J103" s="990" t="s">
        <v>1064</v>
      </c>
      <c r="K103" s="990" t="s">
        <v>1065</v>
      </c>
      <c r="L103" s="991">
        <v>4</v>
      </c>
      <c r="M103" s="990" t="s">
        <v>1104</v>
      </c>
      <c r="N103" s="990" t="s">
        <v>1045</v>
      </c>
      <c r="O103" s="990" t="s">
        <v>681</v>
      </c>
      <c r="P103" s="990" t="s">
        <v>997</v>
      </c>
      <c r="Q103" s="990" t="s">
        <v>290</v>
      </c>
      <c r="R103" s="1031" t="s">
        <v>296</v>
      </c>
      <c r="S103" s="992" t="b">
        <v>0</v>
      </c>
      <c r="T103" s="991">
        <v>0</v>
      </c>
      <c r="U103" s="992" t="b">
        <v>0</v>
      </c>
      <c r="V103" s="991">
        <v>0</v>
      </c>
      <c r="W103" s="992" t="b">
        <v>1</v>
      </c>
      <c r="X103" s="992" t="b">
        <v>0</v>
      </c>
      <c r="Y103" s="990" t="s">
        <v>296</v>
      </c>
      <c r="Z103" s="990" t="b">
        <f t="shared" si="13"/>
        <v>1</v>
      </c>
      <c r="AA103" s="990" t="s">
        <v>993</v>
      </c>
      <c r="AB103" s="992" t="b">
        <v>0</v>
      </c>
      <c r="AC103" s="990" t="s">
        <v>993</v>
      </c>
      <c r="AD103" s="990" t="s">
        <v>993</v>
      </c>
      <c r="AE103" s="990" t="s">
        <v>993</v>
      </c>
      <c r="AF103" s="1077">
        <f t="shared" si="16"/>
        <v>60</v>
      </c>
      <c r="AG103" s="1077">
        <f t="shared" si="16"/>
        <v>60</v>
      </c>
      <c r="AH103" s="1077">
        <f t="shared" si="16"/>
        <v>0</v>
      </c>
      <c r="AI103" s="1077">
        <f t="shared" si="15"/>
        <v>60</v>
      </c>
      <c r="AJ103" s="183">
        <f t="shared" si="12"/>
        <v>0</v>
      </c>
      <c r="AK103" s="991">
        <v>0</v>
      </c>
      <c r="AL103" s="991">
        <v>0</v>
      </c>
      <c r="AM103" s="991">
        <v>0</v>
      </c>
      <c r="AN103" s="991">
        <v>0</v>
      </c>
      <c r="AO103" s="991">
        <v>0</v>
      </c>
      <c r="AP103" s="991">
        <v>60</v>
      </c>
      <c r="AQ103" s="991">
        <v>60</v>
      </c>
      <c r="AR103" s="991">
        <v>0</v>
      </c>
      <c r="AS103" s="991">
        <v>60</v>
      </c>
      <c r="AT103" s="991">
        <v>60</v>
      </c>
      <c r="AU103" s="991">
        <v>60</v>
      </c>
      <c r="AV103" s="991">
        <v>0</v>
      </c>
      <c r="AW103" s="991">
        <v>0</v>
      </c>
      <c r="AX103" s="991">
        <v>0</v>
      </c>
      <c r="AY103" s="991">
        <v>0</v>
      </c>
      <c r="AZ103" s="991">
        <v>0</v>
      </c>
      <c r="BA103" s="991">
        <v>60</v>
      </c>
      <c r="BB103" s="991">
        <v>0</v>
      </c>
      <c r="BC103" s="991">
        <v>0</v>
      </c>
      <c r="BD103" s="991">
        <v>0</v>
      </c>
      <c r="BE103" s="992" t="b">
        <v>0</v>
      </c>
      <c r="BF103" s="992"/>
      <c r="BG103" s="990" t="s">
        <v>993</v>
      </c>
      <c r="BH103" s="991">
        <v>0</v>
      </c>
      <c r="BI103" s="990" t="s">
        <v>993</v>
      </c>
      <c r="BJ103" s="991">
        <v>0</v>
      </c>
      <c r="BK103" s="990" t="s">
        <v>993</v>
      </c>
      <c r="BL103" s="991">
        <v>0</v>
      </c>
      <c r="BM103" s="991">
        <v>0</v>
      </c>
      <c r="BN103" s="991">
        <v>60</v>
      </c>
      <c r="BO103" s="990" t="s">
        <v>993</v>
      </c>
      <c r="BP103" s="990" t="s">
        <v>993</v>
      </c>
      <c r="BQ103" s="990" t="s">
        <v>993</v>
      </c>
      <c r="BR103" s="991">
        <v>0</v>
      </c>
      <c r="BS103" s="990" t="s">
        <v>993</v>
      </c>
      <c r="BT103" s="991">
        <v>0</v>
      </c>
      <c r="BU103" s="990" t="s">
        <v>993</v>
      </c>
      <c r="BV103" s="991">
        <v>0</v>
      </c>
      <c r="BW103" s="991">
        <v>0</v>
      </c>
      <c r="BX103" s="991">
        <v>0</v>
      </c>
      <c r="BY103" s="990" t="s">
        <v>993</v>
      </c>
      <c r="BZ103" s="991">
        <v>0</v>
      </c>
      <c r="CA103" s="990" t="s">
        <v>993</v>
      </c>
      <c r="CB103" s="991">
        <v>0</v>
      </c>
      <c r="CC103" s="990" t="s">
        <v>993</v>
      </c>
      <c r="CD103" s="991">
        <v>0</v>
      </c>
      <c r="CE103" s="991">
        <v>0</v>
      </c>
      <c r="CF103" s="991">
        <v>0</v>
      </c>
      <c r="CG103" s="990" t="s">
        <v>993</v>
      </c>
      <c r="CH103" s="991">
        <v>0</v>
      </c>
      <c r="CI103" s="990" t="s">
        <v>993</v>
      </c>
      <c r="CJ103" s="991">
        <v>0</v>
      </c>
      <c r="CK103" s="990" t="s">
        <v>993</v>
      </c>
      <c r="CL103" s="991">
        <v>0</v>
      </c>
      <c r="CM103" s="991">
        <v>0</v>
      </c>
      <c r="CN103" s="991">
        <v>0</v>
      </c>
      <c r="CO103" s="991">
        <v>14</v>
      </c>
      <c r="CP103" s="991">
        <v>0.9</v>
      </c>
      <c r="CQ103" s="991">
        <v>4</v>
      </c>
      <c r="CR103" s="991">
        <v>0</v>
      </c>
      <c r="CS103" s="991">
        <v>9</v>
      </c>
      <c r="CT103" s="991">
        <v>0</v>
      </c>
      <c r="CU103" s="991">
        <v>0</v>
      </c>
      <c r="CV103" s="991">
        <v>0</v>
      </c>
      <c r="CW103" s="991">
        <v>0</v>
      </c>
      <c r="CX103" s="991">
        <v>0</v>
      </c>
      <c r="CY103" s="991">
        <v>0</v>
      </c>
      <c r="CZ103" s="991">
        <v>0</v>
      </c>
      <c r="DA103" s="991">
        <v>0</v>
      </c>
      <c r="DB103" s="991">
        <v>0</v>
      </c>
      <c r="DC103" s="991">
        <v>0</v>
      </c>
      <c r="DD103" s="991">
        <v>0</v>
      </c>
      <c r="DE103" s="991">
        <v>0</v>
      </c>
      <c r="DF103" s="991">
        <v>0</v>
      </c>
      <c r="DG103" s="991">
        <v>0</v>
      </c>
      <c r="DH103" s="991">
        <v>0</v>
      </c>
      <c r="DI103" s="991">
        <v>0</v>
      </c>
      <c r="DJ103" s="991">
        <v>0</v>
      </c>
      <c r="DK103" s="992" t="b">
        <v>0</v>
      </c>
      <c r="DL103" s="990" t="s">
        <v>270</v>
      </c>
      <c r="DM103" s="990" t="s">
        <v>993</v>
      </c>
      <c r="DN103" s="990" t="s">
        <v>993</v>
      </c>
      <c r="DO103" s="990" t="s">
        <v>993</v>
      </c>
      <c r="DP103" s="991">
        <v>72</v>
      </c>
      <c r="DQ103" s="991">
        <v>72</v>
      </c>
      <c r="DR103" s="991">
        <v>0</v>
      </c>
      <c r="DS103" s="991">
        <v>0</v>
      </c>
      <c r="DT103" s="991">
        <v>574</v>
      </c>
      <c r="DU103" s="991">
        <v>0</v>
      </c>
      <c r="DV103" s="991">
        <v>72</v>
      </c>
      <c r="DW103" s="991">
        <v>0</v>
      </c>
      <c r="DX103" s="991">
        <v>0</v>
      </c>
      <c r="DY103" s="991">
        <v>72</v>
      </c>
      <c r="DZ103" s="991">
        <v>0</v>
      </c>
      <c r="EA103" s="991">
        <v>0</v>
      </c>
      <c r="EB103" s="991">
        <v>0</v>
      </c>
      <c r="EC103" s="991">
        <v>0</v>
      </c>
      <c r="ED103" s="991">
        <v>0</v>
      </c>
      <c r="EE103" s="991">
        <v>0</v>
      </c>
      <c r="EF103" s="991">
        <v>0</v>
      </c>
      <c r="EG103" s="991">
        <v>0</v>
      </c>
      <c r="EH103" s="991">
        <v>0</v>
      </c>
      <c r="EI103" s="991">
        <v>0</v>
      </c>
      <c r="EJ103" s="991">
        <v>0</v>
      </c>
      <c r="EK103" s="991">
        <v>0</v>
      </c>
      <c r="EL103" s="991">
        <v>0</v>
      </c>
      <c r="EM103" s="991">
        <v>0</v>
      </c>
      <c r="EN103" s="991">
        <v>0</v>
      </c>
      <c r="EO103" s="991">
        <v>0</v>
      </c>
      <c r="EP103" s="991">
        <v>0</v>
      </c>
      <c r="EQ103" s="991">
        <v>0</v>
      </c>
      <c r="ER103" s="991">
        <v>0</v>
      </c>
      <c r="ES103" s="991">
        <v>0</v>
      </c>
      <c r="ET103" s="992" t="b">
        <v>0</v>
      </c>
      <c r="EU103" s="992" t="b">
        <v>0</v>
      </c>
      <c r="EV103" s="992" t="b">
        <v>0</v>
      </c>
      <c r="EW103" s="993">
        <v>0</v>
      </c>
      <c r="EX103" s="993">
        <v>0</v>
      </c>
      <c r="EY103" s="993">
        <v>0</v>
      </c>
      <c r="EZ103" s="993">
        <v>0</v>
      </c>
      <c r="FA103" s="993">
        <v>0</v>
      </c>
      <c r="FB103" s="993">
        <v>0</v>
      </c>
      <c r="FC103" s="992" t="b">
        <v>0</v>
      </c>
      <c r="FD103" s="992" t="b">
        <v>0</v>
      </c>
      <c r="FE103" s="992" t="b">
        <v>0</v>
      </c>
      <c r="FF103" s="993">
        <v>0</v>
      </c>
      <c r="FG103" s="993">
        <v>0</v>
      </c>
      <c r="FH103" s="993">
        <v>0</v>
      </c>
      <c r="FI103" s="993">
        <v>0</v>
      </c>
      <c r="FJ103" s="993">
        <v>0</v>
      </c>
      <c r="FK103" s="993">
        <v>0</v>
      </c>
      <c r="FL103" s="992" t="b">
        <v>0</v>
      </c>
      <c r="FM103" s="992" t="b">
        <v>0</v>
      </c>
      <c r="FN103" s="992" t="b">
        <v>0</v>
      </c>
      <c r="FO103" s="993">
        <v>0</v>
      </c>
      <c r="FP103" s="993">
        <v>0</v>
      </c>
      <c r="FQ103" s="993">
        <v>0</v>
      </c>
      <c r="FR103" s="993">
        <v>0</v>
      </c>
      <c r="FS103" s="993">
        <v>0</v>
      </c>
      <c r="FT103" s="993">
        <v>0</v>
      </c>
      <c r="FU103" s="990" t="s">
        <v>993</v>
      </c>
      <c r="FV103" s="993">
        <v>0</v>
      </c>
      <c r="FW103" s="991">
        <v>0</v>
      </c>
      <c r="FX103" s="991">
        <v>0</v>
      </c>
      <c r="FY103" s="991">
        <v>0</v>
      </c>
      <c r="FZ103" s="991">
        <v>0</v>
      </c>
      <c r="GA103" s="991">
        <v>0</v>
      </c>
      <c r="GB103" s="991">
        <v>0</v>
      </c>
      <c r="GC103" s="991">
        <v>0</v>
      </c>
      <c r="GD103" s="991">
        <v>0</v>
      </c>
      <c r="GE103" s="991">
        <v>0</v>
      </c>
      <c r="GF103" s="991">
        <v>0</v>
      </c>
      <c r="GG103" s="991">
        <v>0</v>
      </c>
      <c r="GH103" s="991">
        <v>0</v>
      </c>
      <c r="GI103" s="991">
        <v>0</v>
      </c>
      <c r="GJ103" s="991">
        <v>0</v>
      </c>
      <c r="GK103" s="991">
        <v>0</v>
      </c>
      <c r="GL103" s="991">
        <v>0</v>
      </c>
      <c r="GM103" s="991">
        <v>0</v>
      </c>
      <c r="GN103" s="991">
        <v>0</v>
      </c>
      <c r="GO103" s="992" t="b">
        <v>0</v>
      </c>
      <c r="GP103" s="990" t="s">
        <v>993</v>
      </c>
      <c r="GQ103" s="990" t="s">
        <v>993</v>
      </c>
      <c r="GR103" s="990" t="s">
        <v>993</v>
      </c>
      <c r="GS103" s="990" t="s">
        <v>993</v>
      </c>
      <c r="GT103" s="992"/>
      <c r="GU103" s="986"/>
    </row>
    <row r="104" spans="1:203" hidden="1">
      <c r="A104" s="985"/>
      <c r="B104" s="1315" t="s">
        <v>677</v>
      </c>
      <c r="C104" s="1315"/>
      <c r="D104" s="990" t="s">
        <v>1103</v>
      </c>
      <c r="E104" s="990" t="s">
        <v>1104</v>
      </c>
      <c r="F104" s="990" t="s">
        <v>437</v>
      </c>
      <c r="G104" s="990" t="s">
        <v>986</v>
      </c>
      <c r="H104" s="990" t="s">
        <v>1062</v>
      </c>
      <c r="I104" s="990" t="s">
        <v>1063</v>
      </c>
      <c r="J104" s="990" t="s">
        <v>1064</v>
      </c>
      <c r="K104" s="990" t="s">
        <v>1065</v>
      </c>
      <c r="L104" s="991">
        <v>3</v>
      </c>
      <c r="M104" s="990" t="s">
        <v>1104</v>
      </c>
      <c r="N104" s="990" t="s">
        <v>1041</v>
      </c>
      <c r="O104" s="990" t="s">
        <v>363</v>
      </c>
      <c r="P104" s="990" t="s">
        <v>997</v>
      </c>
      <c r="Q104" s="990" t="s">
        <v>290</v>
      </c>
      <c r="R104" s="1031" t="s">
        <v>296</v>
      </c>
      <c r="S104" s="992" t="b">
        <v>0</v>
      </c>
      <c r="T104" s="991">
        <v>0</v>
      </c>
      <c r="U104" s="992" t="b">
        <v>0</v>
      </c>
      <c r="V104" s="991">
        <v>0</v>
      </c>
      <c r="W104" s="992" t="b">
        <v>1</v>
      </c>
      <c r="X104" s="992" t="b">
        <v>0</v>
      </c>
      <c r="Y104" s="990" t="s">
        <v>296</v>
      </c>
      <c r="Z104" s="990" t="b">
        <f t="shared" si="13"/>
        <v>1</v>
      </c>
      <c r="AA104" s="990" t="s">
        <v>993</v>
      </c>
      <c r="AB104" s="992" t="b">
        <v>0</v>
      </c>
      <c r="AC104" s="990" t="s">
        <v>993</v>
      </c>
      <c r="AD104" s="990" t="s">
        <v>993</v>
      </c>
      <c r="AE104" s="990" t="s">
        <v>993</v>
      </c>
      <c r="AF104" s="1077">
        <f t="shared" si="16"/>
        <v>60</v>
      </c>
      <c r="AG104" s="1077">
        <f t="shared" si="16"/>
        <v>60</v>
      </c>
      <c r="AH104" s="1077">
        <f t="shared" si="16"/>
        <v>0</v>
      </c>
      <c r="AI104" s="1077">
        <f t="shared" si="15"/>
        <v>60</v>
      </c>
      <c r="AJ104" s="183">
        <f t="shared" si="12"/>
        <v>0</v>
      </c>
      <c r="AK104" s="991">
        <v>0</v>
      </c>
      <c r="AL104" s="991">
        <v>0</v>
      </c>
      <c r="AM104" s="991">
        <v>0</v>
      </c>
      <c r="AN104" s="991">
        <v>0</v>
      </c>
      <c r="AO104" s="991">
        <v>0</v>
      </c>
      <c r="AP104" s="991">
        <v>60</v>
      </c>
      <c r="AQ104" s="991">
        <v>60</v>
      </c>
      <c r="AR104" s="991">
        <v>0</v>
      </c>
      <c r="AS104" s="991">
        <v>60</v>
      </c>
      <c r="AT104" s="991">
        <v>60</v>
      </c>
      <c r="AU104" s="991">
        <v>60</v>
      </c>
      <c r="AV104" s="991">
        <v>0</v>
      </c>
      <c r="AW104" s="991">
        <v>60</v>
      </c>
      <c r="AX104" s="991">
        <v>0</v>
      </c>
      <c r="AY104" s="991">
        <v>0</v>
      </c>
      <c r="AZ104" s="991">
        <v>0</v>
      </c>
      <c r="BA104" s="991">
        <v>0</v>
      </c>
      <c r="BB104" s="991">
        <v>0</v>
      </c>
      <c r="BC104" s="991">
        <v>0</v>
      </c>
      <c r="BD104" s="991">
        <v>0</v>
      </c>
      <c r="BE104" s="992" t="b">
        <v>0</v>
      </c>
      <c r="BF104" s="992"/>
      <c r="BG104" s="990" t="s">
        <v>993</v>
      </c>
      <c r="BH104" s="991">
        <v>0</v>
      </c>
      <c r="BI104" s="990" t="s">
        <v>993</v>
      </c>
      <c r="BJ104" s="991">
        <v>0</v>
      </c>
      <c r="BK104" s="990" t="s">
        <v>993</v>
      </c>
      <c r="BL104" s="991">
        <v>0</v>
      </c>
      <c r="BM104" s="991">
        <v>0</v>
      </c>
      <c r="BN104" s="991">
        <v>60</v>
      </c>
      <c r="BO104" s="990" t="s">
        <v>993</v>
      </c>
      <c r="BP104" s="990" t="s">
        <v>993</v>
      </c>
      <c r="BQ104" s="990" t="s">
        <v>993</v>
      </c>
      <c r="BR104" s="991">
        <v>0</v>
      </c>
      <c r="BS104" s="990" t="s">
        <v>993</v>
      </c>
      <c r="BT104" s="991">
        <v>0</v>
      </c>
      <c r="BU104" s="990" t="s">
        <v>993</v>
      </c>
      <c r="BV104" s="991">
        <v>0</v>
      </c>
      <c r="BW104" s="991">
        <v>0</v>
      </c>
      <c r="BX104" s="991">
        <v>0</v>
      </c>
      <c r="BY104" s="990" t="s">
        <v>993</v>
      </c>
      <c r="BZ104" s="991">
        <v>0</v>
      </c>
      <c r="CA104" s="990" t="s">
        <v>993</v>
      </c>
      <c r="CB104" s="991">
        <v>0</v>
      </c>
      <c r="CC104" s="990" t="s">
        <v>993</v>
      </c>
      <c r="CD104" s="991">
        <v>0</v>
      </c>
      <c r="CE104" s="991">
        <v>0</v>
      </c>
      <c r="CF104" s="991">
        <v>0</v>
      </c>
      <c r="CG104" s="990" t="s">
        <v>993</v>
      </c>
      <c r="CH104" s="991">
        <v>0</v>
      </c>
      <c r="CI104" s="990" t="s">
        <v>993</v>
      </c>
      <c r="CJ104" s="991">
        <v>0</v>
      </c>
      <c r="CK104" s="990" t="s">
        <v>993</v>
      </c>
      <c r="CL104" s="991">
        <v>0</v>
      </c>
      <c r="CM104" s="991">
        <v>0</v>
      </c>
      <c r="CN104" s="991">
        <v>0</v>
      </c>
      <c r="CO104" s="991">
        <v>14</v>
      </c>
      <c r="CP104" s="991">
        <v>0</v>
      </c>
      <c r="CQ104" s="991">
        <v>3</v>
      </c>
      <c r="CR104" s="991">
        <v>0</v>
      </c>
      <c r="CS104" s="991">
        <v>9</v>
      </c>
      <c r="CT104" s="991">
        <v>0</v>
      </c>
      <c r="CU104" s="991">
        <v>0</v>
      </c>
      <c r="CV104" s="991">
        <v>0</v>
      </c>
      <c r="CW104" s="991">
        <v>0</v>
      </c>
      <c r="CX104" s="991">
        <v>0</v>
      </c>
      <c r="CY104" s="991">
        <v>0</v>
      </c>
      <c r="CZ104" s="991">
        <v>0</v>
      </c>
      <c r="DA104" s="991">
        <v>0</v>
      </c>
      <c r="DB104" s="991">
        <v>0</v>
      </c>
      <c r="DC104" s="991">
        <v>0</v>
      </c>
      <c r="DD104" s="991">
        <v>0</v>
      </c>
      <c r="DE104" s="991">
        <v>0</v>
      </c>
      <c r="DF104" s="991">
        <v>0</v>
      </c>
      <c r="DG104" s="991">
        <v>0</v>
      </c>
      <c r="DH104" s="991">
        <v>0</v>
      </c>
      <c r="DI104" s="991">
        <v>0</v>
      </c>
      <c r="DJ104" s="991">
        <v>0</v>
      </c>
      <c r="DK104" s="992" t="b">
        <v>0</v>
      </c>
      <c r="DL104" s="990" t="s">
        <v>270</v>
      </c>
      <c r="DM104" s="990" t="s">
        <v>993</v>
      </c>
      <c r="DN104" s="990" t="s">
        <v>993</v>
      </c>
      <c r="DO104" s="990" t="s">
        <v>993</v>
      </c>
      <c r="DP104" s="991">
        <v>38</v>
      </c>
      <c r="DQ104" s="991">
        <v>38</v>
      </c>
      <c r="DR104" s="991">
        <v>0</v>
      </c>
      <c r="DS104" s="991">
        <v>0</v>
      </c>
      <c r="DT104" s="991">
        <v>565</v>
      </c>
      <c r="DU104" s="991">
        <v>0</v>
      </c>
      <c r="DV104" s="991">
        <v>38</v>
      </c>
      <c r="DW104" s="991">
        <v>0</v>
      </c>
      <c r="DX104" s="991">
        <v>0</v>
      </c>
      <c r="DY104" s="991">
        <v>38</v>
      </c>
      <c r="DZ104" s="991">
        <v>0</v>
      </c>
      <c r="EA104" s="991">
        <v>0</v>
      </c>
      <c r="EB104" s="991">
        <v>0</v>
      </c>
      <c r="EC104" s="991">
        <v>0</v>
      </c>
      <c r="ED104" s="991">
        <v>0</v>
      </c>
      <c r="EE104" s="991">
        <v>0</v>
      </c>
      <c r="EF104" s="991">
        <v>0</v>
      </c>
      <c r="EG104" s="991">
        <v>0</v>
      </c>
      <c r="EH104" s="991">
        <v>0</v>
      </c>
      <c r="EI104" s="991">
        <v>0</v>
      </c>
      <c r="EJ104" s="991">
        <v>0</v>
      </c>
      <c r="EK104" s="991">
        <v>0</v>
      </c>
      <c r="EL104" s="991">
        <v>0</v>
      </c>
      <c r="EM104" s="991">
        <v>0</v>
      </c>
      <c r="EN104" s="991">
        <v>0</v>
      </c>
      <c r="EO104" s="991">
        <v>0</v>
      </c>
      <c r="EP104" s="991">
        <v>0</v>
      </c>
      <c r="EQ104" s="991">
        <v>0</v>
      </c>
      <c r="ER104" s="991">
        <v>0</v>
      </c>
      <c r="ES104" s="991">
        <v>0</v>
      </c>
      <c r="ET104" s="992" t="b">
        <v>0</v>
      </c>
      <c r="EU104" s="992" t="b">
        <v>0</v>
      </c>
      <c r="EV104" s="992" t="b">
        <v>0</v>
      </c>
      <c r="EW104" s="993">
        <v>0</v>
      </c>
      <c r="EX104" s="993">
        <v>0</v>
      </c>
      <c r="EY104" s="993">
        <v>0</v>
      </c>
      <c r="EZ104" s="993">
        <v>0</v>
      </c>
      <c r="FA104" s="993">
        <v>0</v>
      </c>
      <c r="FB104" s="993">
        <v>0</v>
      </c>
      <c r="FC104" s="992" t="b">
        <v>0</v>
      </c>
      <c r="FD104" s="992" t="b">
        <v>0</v>
      </c>
      <c r="FE104" s="992" t="b">
        <v>0</v>
      </c>
      <c r="FF104" s="993">
        <v>0</v>
      </c>
      <c r="FG104" s="993">
        <v>0</v>
      </c>
      <c r="FH104" s="993">
        <v>0</v>
      </c>
      <c r="FI104" s="993">
        <v>0</v>
      </c>
      <c r="FJ104" s="993">
        <v>0</v>
      </c>
      <c r="FK104" s="993">
        <v>0</v>
      </c>
      <c r="FL104" s="992" t="b">
        <v>0</v>
      </c>
      <c r="FM104" s="992" t="b">
        <v>0</v>
      </c>
      <c r="FN104" s="992" t="b">
        <v>0</v>
      </c>
      <c r="FO104" s="993">
        <v>0</v>
      </c>
      <c r="FP104" s="993">
        <v>0</v>
      </c>
      <c r="FQ104" s="993">
        <v>0</v>
      </c>
      <c r="FR104" s="993">
        <v>0</v>
      </c>
      <c r="FS104" s="993">
        <v>0</v>
      </c>
      <c r="FT104" s="993">
        <v>0</v>
      </c>
      <c r="FU104" s="990" t="s">
        <v>993</v>
      </c>
      <c r="FV104" s="993">
        <v>0</v>
      </c>
      <c r="FW104" s="991">
        <v>0</v>
      </c>
      <c r="FX104" s="991">
        <v>0</v>
      </c>
      <c r="FY104" s="991">
        <v>0</v>
      </c>
      <c r="FZ104" s="991">
        <v>0</v>
      </c>
      <c r="GA104" s="991">
        <v>0</v>
      </c>
      <c r="GB104" s="991">
        <v>0</v>
      </c>
      <c r="GC104" s="991">
        <v>0</v>
      </c>
      <c r="GD104" s="991">
        <v>0</v>
      </c>
      <c r="GE104" s="991">
        <v>0</v>
      </c>
      <c r="GF104" s="991">
        <v>0</v>
      </c>
      <c r="GG104" s="991">
        <v>0</v>
      </c>
      <c r="GH104" s="991">
        <v>0</v>
      </c>
      <c r="GI104" s="991">
        <v>0</v>
      </c>
      <c r="GJ104" s="991">
        <v>0</v>
      </c>
      <c r="GK104" s="991">
        <v>0</v>
      </c>
      <c r="GL104" s="991">
        <v>0</v>
      </c>
      <c r="GM104" s="991">
        <v>0</v>
      </c>
      <c r="GN104" s="991">
        <v>0</v>
      </c>
      <c r="GO104" s="992" t="b">
        <v>0</v>
      </c>
      <c r="GP104" s="990" t="s">
        <v>993</v>
      </c>
      <c r="GQ104" s="990" t="s">
        <v>993</v>
      </c>
      <c r="GR104" s="990" t="s">
        <v>993</v>
      </c>
      <c r="GS104" s="990" t="s">
        <v>993</v>
      </c>
      <c r="GT104" s="992"/>
      <c r="GU104" s="986"/>
    </row>
    <row r="105" spans="1:203" hidden="1">
      <c r="A105" s="985"/>
      <c r="B105" s="1315" t="s">
        <v>677</v>
      </c>
      <c r="C105" s="1315"/>
      <c r="D105" s="990" t="s">
        <v>1103</v>
      </c>
      <c r="E105" s="990" t="s">
        <v>1104</v>
      </c>
      <c r="F105" s="990" t="s">
        <v>437</v>
      </c>
      <c r="G105" s="990" t="s">
        <v>986</v>
      </c>
      <c r="H105" s="990" t="s">
        <v>1062</v>
      </c>
      <c r="I105" s="990" t="s">
        <v>1063</v>
      </c>
      <c r="J105" s="990" t="s">
        <v>1064</v>
      </c>
      <c r="K105" s="990" t="s">
        <v>1065</v>
      </c>
      <c r="L105" s="991">
        <v>2</v>
      </c>
      <c r="M105" s="990" t="s">
        <v>1104</v>
      </c>
      <c r="N105" s="990" t="s">
        <v>1040</v>
      </c>
      <c r="O105" s="990" t="s">
        <v>680</v>
      </c>
      <c r="P105" s="990" t="s">
        <v>997</v>
      </c>
      <c r="Q105" s="990" t="s">
        <v>290</v>
      </c>
      <c r="R105" s="1031" t="s">
        <v>296</v>
      </c>
      <c r="S105" s="992" t="b">
        <v>0</v>
      </c>
      <c r="T105" s="991">
        <v>0</v>
      </c>
      <c r="U105" s="992" t="b">
        <v>0</v>
      </c>
      <c r="V105" s="991">
        <v>0</v>
      </c>
      <c r="W105" s="992" t="b">
        <v>1</v>
      </c>
      <c r="X105" s="992" t="b">
        <v>0</v>
      </c>
      <c r="Y105" s="990" t="s">
        <v>296</v>
      </c>
      <c r="Z105" s="990" t="b">
        <f t="shared" si="13"/>
        <v>1</v>
      </c>
      <c r="AA105" s="990" t="s">
        <v>993</v>
      </c>
      <c r="AB105" s="992" t="b">
        <v>0</v>
      </c>
      <c r="AC105" s="990" t="s">
        <v>993</v>
      </c>
      <c r="AD105" s="990" t="s">
        <v>993</v>
      </c>
      <c r="AE105" s="990" t="s">
        <v>993</v>
      </c>
      <c r="AF105" s="1077">
        <f t="shared" si="16"/>
        <v>20</v>
      </c>
      <c r="AG105" s="1077">
        <f t="shared" si="16"/>
        <v>20</v>
      </c>
      <c r="AH105" s="1077">
        <f t="shared" si="16"/>
        <v>0</v>
      </c>
      <c r="AI105" s="1077">
        <f t="shared" si="15"/>
        <v>20</v>
      </c>
      <c r="AJ105" s="183">
        <f t="shared" si="12"/>
        <v>0</v>
      </c>
      <c r="AK105" s="991">
        <v>0</v>
      </c>
      <c r="AL105" s="991">
        <v>0</v>
      </c>
      <c r="AM105" s="991">
        <v>0</v>
      </c>
      <c r="AN105" s="991">
        <v>0</v>
      </c>
      <c r="AO105" s="991">
        <v>0</v>
      </c>
      <c r="AP105" s="991">
        <v>20</v>
      </c>
      <c r="AQ105" s="991">
        <v>20</v>
      </c>
      <c r="AR105" s="991">
        <v>0</v>
      </c>
      <c r="AS105" s="991">
        <v>20</v>
      </c>
      <c r="AT105" s="991">
        <v>20</v>
      </c>
      <c r="AU105" s="991">
        <v>20</v>
      </c>
      <c r="AV105" s="991">
        <v>0</v>
      </c>
      <c r="AW105" s="991">
        <v>20</v>
      </c>
      <c r="AX105" s="991">
        <v>0</v>
      </c>
      <c r="AY105" s="991">
        <v>0</v>
      </c>
      <c r="AZ105" s="991">
        <v>0</v>
      </c>
      <c r="BA105" s="991">
        <v>0</v>
      </c>
      <c r="BB105" s="991">
        <v>0</v>
      </c>
      <c r="BC105" s="991">
        <v>0</v>
      </c>
      <c r="BD105" s="991">
        <v>0</v>
      </c>
      <c r="BE105" s="992" t="b">
        <v>0</v>
      </c>
      <c r="BF105" s="992"/>
      <c r="BG105" s="990" t="s">
        <v>993</v>
      </c>
      <c r="BH105" s="991">
        <v>0</v>
      </c>
      <c r="BI105" s="990" t="s">
        <v>993</v>
      </c>
      <c r="BJ105" s="991">
        <v>0</v>
      </c>
      <c r="BK105" s="990" t="s">
        <v>993</v>
      </c>
      <c r="BL105" s="991">
        <v>0</v>
      </c>
      <c r="BM105" s="991">
        <v>0</v>
      </c>
      <c r="BN105" s="991">
        <v>20</v>
      </c>
      <c r="BO105" s="990" t="s">
        <v>993</v>
      </c>
      <c r="BP105" s="990" t="s">
        <v>993</v>
      </c>
      <c r="BQ105" s="990" t="s">
        <v>993</v>
      </c>
      <c r="BR105" s="991">
        <v>0</v>
      </c>
      <c r="BS105" s="990" t="s">
        <v>993</v>
      </c>
      <c r="BT105" s="991">
        <v>0</v>
      </c>
      <c r="BU105" s="990" t="s">
        <v>993</v>
      </c>
      <c r="BV105" s="991">
        <v>0</v>
      </c>
      <c r="BW105" s="991">
        <v>0</v>
      </c>
      <c r="BX105" s="991">
        <v>0</v>
      </c>
      <c r="BY105" s="990" t="s">
        <v>993</v>
      </c>
      <c r="BZ105" s="991">
        <v>0</v>
      </c>
      <c r="CA105" s="990" t="s">
        <v>993</v>
      </c>
      <c r="CB105" s="991">
        <v>0</v>
      </c>
      <c r="CC105" s="990" t="s">
        <v>993</v>
      </c>
      <c r="CD105" s="991">
        <v>0</v>
      </c>
      <c r="CE105" s="991">
        <v>0</v>
      </c>
      <c r="CF105" s="991">
        <v>0</v>
      </c>
      <c r="CG105" s="990" t="s">
        <v>993</v>
      </c>
      <c r="CH105" s="991">
        <v>0</v>
      </c>
      <c r="CI105" s="990" t="s">
        <v>993</v>
      </c>
      <c r="CJ105" s="991">
        <v>0</v>
      </c>
      <c r="CK105" s="990" t="s">
        <v>993</v>
      </c>
      <c r="CL105" s="991">
        <v>0</v>
      </c>
      <c r="CM105" s="991">
        <v>0</v>
      </c>
      <c r="CN105" s="991">
        <v>0</v>
      </c>
      <c r="CO105" s="991">
        <v>4</v>
      </c>
      <c r="CP105" s="991">
        <v>0</v>
      </c>
      <c r="CQ105" s="991">
        <v>2</v>
      </c>
      <c r="CR105" s="991">
        <v>0</v>
      </c>
      <c r="CS105" s="991">
        <v>4</v>
      </c>
      <c r="CT105" s="991">
        <v>0</v>
      </c>
      <c r="CU105" s="991">
        <v>0</v>
      </c>
      <c r="CV105" s="991">
        <v>0</v>
      </c>
      <c r="CW105" s="991">
        <v>0</v>
      </c>
      <c r="CX105" s="991">
        <v>0</v>
      </c>
      <c r="CY105" s="991">
        <v>0</v>
      </c>
      <c r="CZ105" s="991">
        <v>0</v>
      </c>
      <c r="DA105" s="991">
        <v>0</v>
      </c>
      <c r="DB105" s="991">
        <v>0</v>
      </c>
      <c r="DC105" s="991">
        <v>0</v>
      </c>
      <c r="DD105" s="991">
        <v>0</v>
      </c>
      <c r="DE105" s="991">
        <v>0</v>
      </c>
      <c r="DF105" s="991">
        <v>0</v>
      </c>
      <c r="DG105" s="991">
        <v>0</v>
      </c>
      <c r="DH105" s="991">
        <v>0</v>
      </c>
      <c r="DI105" s="991">
        <v>0</v>
      </c>
      <c r="DJ105" s="991">
        <v>0</v>
      </c>
      <c r="DK105" s="992" t="b">
        <v>0</v>
      </c>
      <c r="DL105" s="990" t="s">
        <v>270</v>
      </c>
      <c r="DM105" s="990" t="s">
        <v>993</v>
      </c>
      <c r="DN105" s="990" t="s">
        <v>993</v>
      </c>
      <c r="DO105" s="990" t="s">
        <v>993</v>
      </c>
      <c r="DP105" s="1021">
        <v>4</v>
      </c>
      <c r="DQ105" s="1023">
        <v>4</v>
      </c>
      <c r="DR105" s="991">
        <v>0</v>
      </c>
      <c r="DS105" s="991">
        <v>0</v>
      </c>
      <c r="DT105" s="991">
        <v>191</v>
      </c>
      <c r="DU105" s="1021">
        <v>1</v>
      </c>
      <c r="DV105" s="991">
        <v>0</v>
      </c>
      <c r="DW105" s="991">
        <v>0</v>
      </c>
      <c r="DX105" s="991">
        <v>0</v>
      </c>
      <c r="DY105" s="991">
        <v>0</v>
      </c>
      <c r="DZ105" s="991">
        <v>0</v>
      </c>
      <c r="EA105" s="991">
        <v>0</v>
      </c>
      <c r="EB105" s="991">
        <v>0</v>
      </c>
      <c r="EC105" s="991">
        <v>0</v>
      </c>
      <c r="ED105" s="991">
        <v>0</v>
      </c>
      <c r="EE105" s="991">
        <v>0</v>
      </c>
      <c r="EF105" s="991">
        <v>0</v>
      </c>
      <c r="EG105" s="991">
        <v>0</v>
      </c>
      <c r="EH105" s="991">
        <v>0</v>
      </c>
      <c r="EI105" s="991">
        <v>0</v>
      </c>
      <c r="EJ105" s="991">
        <v>0</v>
      </c>
      <c r="EK105" s="991">
        <v>0</v>
      </c>
      <c r="EL105" s="991">
        <v>0</v>
      </c>
      <c r="EM105" s="991">
        <v>0</v>
      </c>
      <c r="EN105" s="991">
        <v>0</v>
      </c>
      <c r="EO105" s="991">
        <v>0</v>
      </c>
      <c r="EP105" s="991">
        <v>0</v>
      </c>
      <c r="EQ105" s="991">
        <v>0</v>
      </c>
      <c r="ER105" s="991">
        <v>0</v>
      </c>
      <c r="ES105" s="991">
        <v>0</v>
      </c>
      <c r="ET105" s="992" t="b">
        <v>0</v>
      </c>
      <c r="EU105" s="992" t="b">
        <v>0</v>
      </c>
      <c r="EV105" s="992" t="b">
        <v>0</v>
      </c>
      <c r="EW105" s="993">
        <v>0</v>
      </c>
      <c r="EX105" s="993">
        <v>0</v>
      </c>
      <c r="EY105" s="993">
        <v>0</v>
      </c>
      <c r="EZ105" s="993">
        <v>0</v>
      </c>
      <c r="FA105" s="993">
        <v>0</v>
      </c>
      <c r="FB105" s="993">
        <v>0</v>
      </c>
      <c r="FC105" s="992" t="b">
        <v>0</v>
      </c>
      <c r="FD105" s="992" t="b">
        <v>0</v>
      </c>
      <c r="FE105" s="992" t="b">
        <v>0</v>
      </c>
      <c r="FF105" s="993">
        <v>0</v>
      </c>
      <c r="FG105" s="993">
        <v>0</v>
      </c>
      <c r="FH105" s="993">
        <v>0</v>
      </c>
      <c r="FI105" s="993">
        <v>0</v>
      </c>
      <c r="FJ105" s="993">
        <v>0</v>
      </c>
      <c r="FK105" s="993">
        <v>0</v>
      </c>
      <c r="FL105" s="992" t="b">
        <v>0</v>
      </c>
      <c r="FM105" s="992" t="b">
        <v>0</v>
      </c>
      <c r="FN105" s="992" t="b">
        <v>0</v>
      </c>
      <c r="FO105" s="993">
        <v>0</v>
      </c>
      <c r="FP105" s="993">
        <v>0</v>
      </c>
      <c r="FQ105" s="993">
        <v>0</v>
      </c>
      <c r="FR105" s="993">
        <v>0</v>
      </c>
      <c r="FS105" s="993">
        <v>0</v>
      </c>
      <c r="FT105" s="993">
        <v>0</v>
      </c>
      <c r="FU105" s="990" t="s">
        <v>993</v>
      </c>
      <c r="FV105" s="993">
        <v>0</v>
      </c>
      <c r="FW105" s="991">
        <v>0</v>
      </c>
      <c r="FX105" s="991">
        <v>0</v>
      </c>
      <c r="FY105" s="991">
        <v>0</v>
      </c>
      <c r="FZ105" s="991">
        <v>0</v>
      </c>
      <c r="GA105" s="991">
        <v>0</v>
      </c>
      <c r="GB105" s="991">
        <v>0</v>
      </c>
      <c r="GC105" s="991">
        <v>0</v>
      </c>
      <c r="GD105" s="991">
        <v>0</v>
      </c>
      <c r="GE105" s="991">
        <v>0</v>
      </c>
      <c r="GF105" s="991">
        <v>0</v>
      </c>
      <c r="GG105" s="991">
        <v>0</v>
      </c>
      <c r="GH105" s="991">
        <v>0</v>
      </c>
      <c r="GI105" s="991">
        <v>0</v>
      </c>
      <c r="GJ105" s="991">
        <v>0</v>
      </c>
      <c r="GK105" s="991">
        <v>0</v>
      </c>
      <c r="GL105" s="991">
        <v>0</v>
      </c>
      <c r="GM105" s="991">
        <v>0</v>
      </c>
      <c r="GN105" s="991">
        <v>0</v>
      </c>
      <c r="GO105" s="992" t="b">
        <v>0</v>
      </c>
      <c r="GP105" s="990" t="s">
        <v>993</v>
      </c>
      <c r="GQ105" s="990" t="s">
        <v>993</v>
      </c>
      <c r="GR105" s="990" t="s">
        <v>993</v>
      </c>
      <c r="GS105" s="990" t="s">
        <v>993</v>
      </c>
      <c r="GT105" s="992"/>
      <c r="GU105" s="986"/>
    </row>
    <row r="106" spans="1:203" hidden="1">
      <c r="A106" s="985"/>
      <c r="B106" s="1315" t="s">
        <v>677</v>
      </c>
      <c r="C106" s="1315"/>
      <c r="D106" s="990" t="s">
        <v>1103</v>
      </c>
      <c r="E106" s="990" t="s">
        <v>1104</v>
      </c>
      <c r="F106" s="990" t="s">
        <v>437</v>
      </c>
      <c r="G106" s="990" t="s">
        <v>986</v>
      </c>
      <c r="H106" s="990" t="s">
        <v>1062</v>
      </c>
      <c r="I106" s="990" t="s">
        <v>1063</v>
      </c>
      <c r="J106" s="990" t="s">
        <v>1064</v>
      </c>
      <c r="K106" s="990" t="s">
        <v>1065</v>
      </c>
      <c r="L106" s="991">
        <v>1</v>
      </c>
      <c r="M106" s="990" t="s">
        <v>1104</v>
      </c>
      <c r="N106" s="990" t="s">
        <v>991</v>
      </c>
      <c r="O106" s="990" t="s">
        <v>679</v>
      </c>
      <c r="P106" s="990" t="s">
        <v>997</v>
      </c>
      <c r="Q106" s="990" t="s">
        <v>290</v>
      </c>
      <c r="R106" s="1031" t="s">
        <v>296</v>
      </c>
      <c r="S106" s="992" t="b">
        <v>0</v>
      </c>
      <c r="T106" s="991">
        <v>0</v>
      </c>
      <c r="U106" s="992" t="b">
        <v>0</v>
      </c>
      <c r="V106" s="991">
        <v>0</v>
      </c>
      <c r="W106" s="992" t="b">
        <v>1</v>
      </c>
      <c r="X106" s="992" t="b">
        <v>0</v>
      </c>
      <c r="Y106" s="990" t="s">
        <v>296</v>
      </c>
      <c r="Z106" s="990" t="b">
        <f t="shared" si="13"/>
        <v>1</v>
      </c>
      <c r="AA106" s="990" t="s">
        <v>993</v>
      </c>
      <c r="AB106" s="992" t="b">
        <v>0</v>
      </c>
      <c r="AC106" s="990" t="s">
        <v>993</v>
      </c>
      <c r="AD106" s="990" t="s">
        <v>993</v>
      </c>
      <c r="AE106" s="990" t="s">
        <v>993</v>
      </c>
      <c r="AF106" s="1077">
        <f>AK106+AP106</f>
        <v>20</v>
      </c>
      <c r="AG106" s="1077">
        <f t="shared" si="16"/>
        <v>20</v>
      </c>
      <c r="AH106" s="1077">
        <f t="shared" si="16"/>
        <v>0</v>
      </c>
      <c r="AI106" s="1077">
        <f t="shared" si="15"/>
        <v>20</v>
      </c>
      <c r="AJ106" s="183">
        <f t="shared" si="12"/>
        <v>0</v>
      </c>
      <c r="AK106" s="991">
        <v>0</v>
      </c>
      <c r="AL106" s="991">
        <v>0</v>
      </c>
      <c r="AM106" s="991">
        <v>0</v>
      </c>
      <c r="AN106" s="991">
        <v>0</v>
      </c>
      <c r="AO106" s="991">
        <v>0</v>
      </c>
      <c r="AP106" s="991">
        <v>20</v>
      </c>
      <c r="AQ106" s="991">
        <v>20</v>
      </c>
      <c r="AR106" s="991">
        <v>0</v>
      </c>
      <c r="AS106" s="991">
        <v>20</v>
      </c>
      <c r="AT106" s="991">
        <v>20</v>
      </c>
      <c r="AU106" s="991">
        <v>20</v>
      </c>
      <c r="AV106" s="991">
        <v>20</v>
      </c>
      <c r="AW106" s="991">
        <v>0</v>
      </c>
      <c r="AX106" s="991">
        <v>0</v>
      </c>
      <c r="AY106" s="991">
        <v>0</v>
      </c>
      <c r="AZ106" s="991">
        <v>0</v>
      </c>
      <c r="BA106" s="991">
        <v>0</v>
      </c>
      <c r="BB106" s="991">
        <v>0</v>
      </c>
      <c r="BC106" s="991">
        <v>0</v>
      </c>
      <c r="BD106" s="991">
        <v>0</v>
      </c>
      <c r="BE106" s="992" t="b">
        <v>1</v>
      </c>
      <c r="BF106" s="992"/>
      <c r="BG106" s="990" t="s">
        <v>993</v>
      </c>
      <c r="BH106" s="991">
        <v>0</v>
      </c>
      <c r="BI106" s="990" t="s">
        <v>993</v>
      </c>
      <c r="BJ106" s="991">
        <v>0</v>
      </c>
      <c r="BK106" s="990" t="s">
        <v>993</v>
      </c>
      <c r="BL106" s="991">
        <v>0</v>
      </c>
      <c r="BM106" s="991">
        <v>0</v>
      </c>
      <c r="BN106" s="991">
        <v>220</v>
      </c>
      <c r="BO106" s="990" t="s">
        <v>993</v>
      </c>
      <c r="BP106" s="990" t="s">
        <v>993</v>
      </c>
      <c r="BQ106" s="990" t="s">
        <v>993</v>
      </c>
      <c r="BR106" s="991">
        <v>0</v>
      </c>
      <c r="BS106" s="990" t="s">
        <v>993</v>
      </c>
      <c r="BT106" s="991">
        <v>0</v>
      </c>
      <c r="BU106" s="990" t="s">
        <v>993</v>
      </c>
      <c r="BV106" s="991">
        <v>0</v>
      </c>
      <c r="BW106" s="991">
        <v>0</v>
      </c>
      <c r="BX106" s="991">
        <v>0</v>
      </c>
      <c r="BY106" s="990" t="s">
        <v>993</v>
      </c>
      <c r="BZ106" s="991">
        <v>0</v>
      </c>
      <c r="CA106" s="990" t="s">
        <v>993</v>
      </c>
      <c r="CB106" s="991">
        <v>0</v>
      </c>
      <c r="CC106" s="990" t="s">
        <v>993</v>
      </c>
      <c r="CD106" s="991">
        <v>0</v>
      </c>
      <c r="CE106" s="991">
        <v>0</v>
      </c>
      <c r="CF106" s="991">
        <v>0</v>
      </c>
      <c r="CG106" s="990" t="s">
        <v>993</v>
      </c>
      <c r="CH106" s="991">
        <v>0</v>
      </c>
      <c r="CI106" s="990" t="s">
        <v>993</v>
      </c>
      <c r="CJ106" s="991">
        <v>0</v>
      </c>
      <c r="CK106" s="990" t="s">
        <v>993</v>
      </c>
      <c r="CL106" s="991">
        <v>0</v>
      </c>
      <c r="CM106" s="991">
        <v>0</v>
      </c>
      <c r="CN106" s="991">
        <v>0</v>
      </c>
      <c r="CO106" s="991">
        <v>4</v>
      </c>
      <c r="CP106" s="991">
        <v>0</v>
      </c>
      <c r="CQ106" s="991">
        <v>2</v>
      </c>
      <c r="CR106" s="991">
        <v>0.5</v>
      </c>
      <c r="CS106" s="991">
        <v>4</v>
      </c>
      <c r="CT106" s="991">
        <v>0</v>
      </c>
      <c r="CU106" s="991">
        <v>0</v>
      </c>
      <c r="CV106" s="991">
        <v>0</v>
      </c>
      <c r="CW106" s="991">
        <v>0</v>
      </c>
      <c r="CX106" s="991">
        <v>0</v>
      </c>
      <c r="CY106" s="991">
        <v>0</v>
      </c>
      <c r="CZ106" s="991">
        <v>0</v>
      </c>
      <c r="DA106" s="991">
        <v>0</v>
      </c>
      <c r="DB106" s="991">
        <v>0</v>
      </c>
      <c r="DC106" s="991">
        <v>0</v>
      </c>
      <c r="DD106" s="991">
        <v>0</v>
      </c>
      <c r="DE106" s="991">
        <v>0</v>
      </c>
      <c r="DF106" s="991">
        <v>0</v>
      </c>
      <c r="DG106" s="991">
        <v>0</v>
      </c>
      <c r="DH106" s="991">
        <v>0</v>
      </c>
      <c r="DI106" s="991">
        <v>0</v>
      </c>
      <c r="DJ106" s="991">
        <v>0</v>
      </c>
      <c r="DK106" s="992" t="b">
        <v>0</v>
      </c>
      <c r="DL106" s="990" t="s">
        <v>270</v>
      </c>
      <c r="DM106" s="990" t="s">
        <v>993</v>
      </c>
      <c r="DN106" s="990" t="s">
        <v>993</v>
      </c>
      <c r="DO106" s="990" t="s">
        <v>993</v>
      </c>
      <c r="DP106" s="1021">
        <v>25</v>
      </c>
      <c r="DQ106" s="1023">
        <v>25</v>
      </c>
      <c r="DR106" s="991">
        <v>0</v>
      </c>
      <c r="DS106" s="991">
        <v>0</v>
      </c>
      <c r="DT106" s="991">
        <v>199</v>
      </c>
      <c r="DU106" s="1021">
        <v>18</v>
      </c>
      <c r="DV106" s="991">
        <v>29</v>
      </c>
      <c r="DW106" s="991">
        <v>0</v>
      </c>
      <c r="DX106" s="991">
        <v>0</v>
      </c>
      <c r="DY106" s="991">
        <v>29</v>
      </c>
      <c r="DZ106" s="991">
        <v>0</v>
      </c>
      <c r="EA106" s="991">
        <v>0</v>
      </c>
      <c r="EB106" s="991">
        <v>0</v>
      </c>
      <c r="EC106" s="991">
        <v>0</v>
      </c>
      <c r="ED106" s="991">
        <v>0</v>
      </c>
      <c r="EE106" s="991">
        <v>0</v>
      </c>
      <c r="EF106" s="991">
        <v>0</v>
      </c>
      <c r="EG106" s="991">
        <v>0</v>
      </c>
      <c r="EH106" s="991">
        <v>0</v>
      </c>
      <c r="EI106" s="991">
        <v>0</v>
      </c>
      <c r="EJ106" s="991">
        <v>0</v>
      </c>
      <c r="EK106" s="991">
        <v>0</v>
      </c>
      <c r="EL106" s="991">
        <v>0</v>
      </c>
      <c r="EM106" s="991">
        <v>0</v>
      </c>
      <c r="EN106" s="991">
        <v>0</v>
      </c>
      <c r="EO106" s="991">
        <v>0</v>
      </c>
      <c r="EP106" s="991">
        <v>0</v>
      </c>
      <c r="EQ106" s="991">
        <v>0</v>
      </c>
      <c r="ER106" s="991">
        <v>0</v>
      </c>
      <c r="ES106" s="991">
        <v>0</v>
      </c>
      <c r="ET106" s="992" t="b">
        <v>0</v>
      </c>
      <c r="EU106" s="992" t="b">
        <v>0</v>
      </c>
      <c r="EV106" s="992" t="b">
        <v>0</v>
      </c>
      <c r="EW106" s="993">
        <v>0</v>
      </c>
      <c r="EX106" s="993">
        <v>0</v>
      </c>
      <c r="EY106" s="993">
        <v>0</v>
      </c>
      <c r="EZ106" s="993">
        <v>0</v>
      </c>
      <c r="FA106" s="993">
        <v>0</v>
      </c>
      <c r="FB106" s="993">
        <v>0</v>
      </c>
      <c r="FC106" s="992" t="b">
        <v>0</v>
      </c>
      <c r="FD106" s="992" t="b">
        <v>0</v>
      </c>
      <c r="FE106" s="992" t="b">
        <v>0</v>
      </c>
      <c r="FF106" s="993">
        <v>0</v>
      </c>
      <c r="FG106" s="993">
        <v>0</v>
      </c>
      <c r="FH106" s="993">
        <v>0</v>
      </c>
      <c r="FI106" s="993">
        <v>0</v>
      </c>
      <c r="FJ106" s="993">
        <v>0</v>
      </c>
      <c r="FK106" s="993">
        <v>0</v>
      </c>
      <c r="FL106" s="992" t="b">
        <v>0</v>
      </c>
      <c r="FM106" s="992" t="b">
        <v>0</v>
      </c>
      <c r="FN106" s="992" t="b">
        <v>0</v>
      </c>
      <c r="FO106" s="993">
        <v>0</v>
      </c>
      <c r="FP106" s="993">
        <v>0</v>
      </c>
      <c r="FQ106" s="993">
        <v>0</v>
      </c>
      <c r="FR106" s="993">
        <v>0</v>
      </c>
      <c r="FS106" s="993">
        <v>0</v>
      </c>
      <c r="FT106" s="993">
        <v>0</v>
      </c>
      <c r="FU106" s="990" t="s">
        <v>993</v>
      </c>
      <c r="FV106" s="993">
        <v>0</v>
      </c>
      <c r="FW106" s="991">
        <v>0</v>
      </c>
      <c r="FX106" s="991">
        <v>0</v>
      </c>
      <c r="FY106" s="991">
        <v>0</v>
      </c>
      <c r="FZ106" s="991">
        <v>0</v>
      </c>
      <c r="GA106" s="991">
        <v>0</v>
      </c>
      <c r="GB106" s="991">
        <v>0</v>
      </c>
      <c r="GC106" s="991">
        <v>0</v>
      </c>
      <c r="GD106" s="991">
        <v>0</v>
      </c>
      <c r="GE106" s="991">
        <v>0</v>
      </c>
      <c r="GF106" s="991">
        <v>0</v>
      </c>
      <c r="GG106" s="991">
        <v>0</v>
      </c>
      <c r="GH106" s="991">
        <v>0</v>
      </c>
      <c r="GI106" s="991">
        <v>0</v>
      </c>
      <c r="GJ106" s="991">
        <v>0</v>
      </c>
      <c r="GK106" s="991">
        <v>0</v>
      </c>
      <c r="GL106" s="991">
        <v>0</v>
      </c>
      <c r="GM106" s="991">
        <v>0</v>
      </c>
      <c r="GN106" s="991">
        <v>0</v>
      </c>
      <c r="GO106" s="992" t="b">
        <v>0</v>
      </c>
      <c r="GP106" s="990" t="s">
        <v>993</v>
      </c>
      <c r="GQ106" s="990" t="s">
        <v>993</v>
      </c>
      <c r="GR106" s="990" t="s">
        <v>993</v>
      </c>
      <c r="GS106" s="990" t="s">
        <v>993</v>
      </c>
      <c r="GT106" s="992"/>
      <c r="GU106" s="986"/>
    </row>
    <row r="107" spans="1:203" hidden="1">
      <c r="A107" s="985"/>
      <c r="B107" s="1315" t="s">
        <v>567</v>
      </c>
      <c r="C107" s="1315"/>
      <c r="D107" s="990" t="s">
        <v>1105</v>
      </c>
      <c r="E107" s="990" t="s">
        <v>29</v>
      </c>
      <c r="F107" s="990" t="s">
        <v>437</v>
      </c>
      <c r="G107" s="990" t="s">
        <v>986</v>
      </c>
      <c r="H107" s="990" t="s">
        <v>1062</v>
      </c>
      <c r="I107" s="990" t="s">
        <v>1063</v>
      </c>
      <c r="J107" s="990" t="s">
        <v>1064</v>
      </c>
      <c r="K107" s="990" t="s">
        <v>1065</v>
      </c>
      <c r="L107" s="991">
        <v>2</v>
      </c>
      <c r="M107" s="990" t="s">
        <v>29</v>
      </c>
      <c r="N107" s="990" t="s">
        <v>1040</v>
      </c>
      <c r="O107" s="990" t="s">
        <v>373</v>
      </c>
      <c r="P107" s="990" t="s">
        <v>1106</v>
      </c>
      <c r="Q107" s="990" t="s">
        <v>293</v>
      </c>
      <c r="R107" s="1031" t="s">
        <v>296</v>
      </c>
      <c r="S107" s="992" t="b">
        <v>0</v>
      </c>
      <c r="T107" s="991">
        <v>0</v>
      </c>
      <c r="U107" s="992" t="b">
        <v>0</v>
      </c>
      <c r="V107" s="991">
        <v>0</v>
      </c>
      <c r="W107" s="992" t="b">
        <v>0</v>
      </c>
      <c r="X107" s="992" t="b">
        <v>1</v>
      </c>
      <c r="Y107" s="990" t="s">
        <v>296</v>
      </c>
      <c r="Z107" s="990" t="b">
        <f t="shared" si="13"/>
        <v>1</v>
      </c>
      <c r="AA107" s="990" t="s">
        <v>993</v>
      </c>
      <c r="AB107" s="992" t="b">
        <v>0</v>
      </c>
      <c r="AC107" s="990" t="s">
        <v>993</v>
      </c>
      <c r="AD107" s="990" t="s">
        <v>993</v>
      </c>
      <c r="AE107" s="990" t="s">
        <v>993</v>
      </c>
      <c r="AF107" s="1077">
        <f t="shared" si="16"/>
        <v>48</v>
      </c>
      <c r="AG107" s="1077">
        <f t="shared" si="16"/>
        <v>48</v>
      </c>
      <c r="AH107" s="1077">
        <f t="shared" si="16"/>
        <v>44</v>
      </c>
      <c r="AI107" s="1077">
        <f t="shared" si="15"/>
        <v>48</v>
      </c>
      <c r="AJ107" s="183">
        <f t="shared" si="12"/>
        <v>0</v>
      </c>
      <c r="AK107" s="991">
        <v>0</v>
      </c>
      <c r="AL107" s="991">
        <v>0</v>
      </c>
      <c r="AM107" s="991">
        <v>0</v>
      </c>
      <c r="AN107" s="991">
        <v>0</v>
      </c>
      <c r="AO107" s="991">
        <v>0</v>
      </c>
      <c r="AP107" s="991">
        <v>48</v>
      </c>
      <c r="AQ107" s="991">
        <v>48</v>
      </c>
      <c r="AR107" s="991">
        <v>44</v>
      </c>
      <c r="AS107" s="991">
        <v>48</v>
      </c>
      <c r="AT107" s="991">
        <v>48</v>
      </c>
      <c r="AU107" s="991">
        <v>48</v>
      </c>
      <c r="AV107" s="991">
        <v>44</v>
      </c>
      <c r="AW107" s="991">
        <v>0</v>
      </c>
      <c r="AX107" s="991">
        <v>0</v>
      </c>
      <c r="AY107" s="991">
        <v>0</v>
      </c>
      <c r="AZ107" s="991">
        <v>0</v>
      </c>
      <c r="BA107" s="991">
        <v>48</v>
      </c>
      <c r="BB107" s="991">
        <v>0</v>
      </c>
      <c r="BC107" s="991">
        <v>0</v>
      </c>
      <c r="BD107" s="991">
        <v>0</v>
      </c>
      <c r="BE107" s="992" t="b">
        <v>0</v>
      </c>
      <c r="BF107" s="992"/>
      <c r="BG107" s="990" t="s">
        <v>422</v>
      </c>
      <c r="BH107" s="991">
        <v>48</v>
      </c>
      <c r="BI107" s="990" t="s">
        <v>993</v>
      </c>
      <c r="BJ107" s="991">
        <v>0</v>
      </c>
      <c r="BK107" s="990" t="s">
        <v>993</v>
      </c>
      <c r="BL107" s="991">
        <v>0</v>
      </c>
      <c r="BM107" s="991">
        <v>0</v>
      </c>
      <c r="BN107" s="991">
        <v>0</v>
      </c>
      <c r="BO107" s="990" t="s">
        <v>993</v>
      </c>
      <c r="BP107" s="990" t="s">
        <v>993</v>
      </c>
      <c r="BQ107" s="990" t="s">
        <v>993</v>
      </c>
      <c r="BR107" s="991">
        <v>0</v>
      </c>
      <c r="BS107" s="990" t="s">
        <v>993</v>
      </c>
      <c r="BT107" s="991">
        <v>0</v>
      </c>
      <c r="BU107" s="990" t="s">
        <v>993</v>
      </c>
      <c r="BV107" s="991">
        <v>0</v>
      </c>
      <c r="BW107" s="991">
        <v>0</v>
      </c>
      <c r="BX107" s="991">
        <v>0</v>
      </c>
      <c r="BY107" s="990" t="s">
        <v>993</v>
      </c>
      <c r="BZ107" s="991">
        <v>0</v>
      </c>
      <c r="CA107" s="990" t="s">
        <v>993</v>
      </c>
      <c r="CB107" s="991">
        <v>0</v>
      </c>
      <c r="CC107" s="990" t="s">
        <v>993</v>
      </c>
      <c r="CD107" s="991">
        <v>0</v>
      </c>
      <c r="CE107" s="991">
        <v>0</v>
      </c>
      <c r="CF107" s="991">
        <v>0</v>
      </c>
      <c r="CG107" s="990" t="s">
        <v>993</v>
      </c>
      <c r="CH107" s="991">
        <v>0</v>
      </c>
      <c r="CI107" s="990" t="s">
        <v>993</v>
      </c>
      <c r="CJ107" s="991">
        <v>0</v>
      </c>
      <c r="CK107" s="990" t="s">
        <v>993</v>
      </c>
      <c r="CL107" s="991">
        <v>0</v>
      </c>
      <c r="CM107" s="991">
        <v>0</v>
      </c>
      <c r="CN107" s="991">
        <v>0</v>
      </c>
      <c r="CO107" s="991">
        <v>11</v>
      </c>
      <c r="CP107" s="991">
        <v>0</v>
      </c>
      <c r="CQ107" s="991">
        <v>2</v>
      </c>
      <c r="CR107" s="991">
        <v>3</v>
      </c>
      <c r="CS107" s="991">
        <v>12</v>
      </c>
      <c r="CT107" s="991">
        <v>0</v>
      </c>
      <c r="CU107" s="991">
        <v>0</v>
      </c>
      <c r="CV107" s="991">
        <v>0</v>
      </c>
      <c r="CW107" s="991">
        <v>0</v>
      </c>
      <c r="CX107" s="991">
        <v>0</v>
      </c>
      <c r="CY107" s="991">
        <v>0</v>
      </c>
      <c r="CZ107" s="991">
        <v>0</v>
      </c>
      <c r="DA107" s="991">
        <v>0</v>
      </c>
      <c r="DB107" s="991">
        <v>0</v>
      </c>
      <c r="DC107" s="991">
        <v>0</v>
      </c>
      <c r="DD107" s="991">
        <v>0</v>
      </c>
      <c r="DE107" s="991">
        <v>0</v>
      </c>
      <c r="DF107" s="991">
        <v>0</v>
      </c>
      <c r="DG107" s="991">
        <v>0</v>
      </c>
      <c r="DH107" s="991">
        <v>0</v>
      </c>
      <c r="DI107" s="991">
        <v>0</v>
      </c>
      <c r="DJ107" s="991">
        <v>0</v>
      </c>
      <c r="DK107" s="992" t="b">
        <v>0</v>
      </c>
      <c r="DL107" s="990" t="s">
        <v>270</v>
      </c>
      <c r="DM107" s="990" t="s">
        <v>993</v>
      </c>
      <c r="DN107" s="990" t="s">
        <v>993</v>
      </c>
      <c r="DO107" s="990" t="s">
        <v>993</v>
      </c>
      <c r="DP107" s="991">
        <v>17</v>
      </c>
      <c r="DQ107" s="991">
        <v>17</v>
      </c>
      <c r="DR107" s="991">
        <v>0</v>
      </c>
      <c r="DS107" s="991">
        <v>0</v>
      </c>
      <c r="DT107" s="991">
        <v>16761</v>
      </c>
      <c r="DU107" s="991">
        <v>18</v>
      </c>
      <c r="DV107" s="991">
        <v>17</v>
      </c>
      <c r="DW107" s="991">
        <v>17</v>
      </c>
      <c r="DX107" s="991">
        <v>0</v>
      </c>
      <c r="DY107" s="991">
        <v>0</v>
      </c>
      <c r="DZ107" s="991">
        <v>0</v>
      </c>
      <c r="EA107" s="991">
        <v>0</v>
      </c>
      <c r="EB107" s="991">
        <v>0</v>
      </c>
      <c r="EC107" s="991">
        <v>0</v>
      </c>
      <c r="ED107" s="991">
        <v>18</v>
      </c>
      <c r="EE107" s="991">
        <v>0</v>
      </c>
      <c r="EF107" s="991">
        <v>0</v>
      </c>
      <c r="EG107" s="991">
        <v>0</v>
      </c>
      <c r="EH107" s="991">
        <v>0</v>
      </c>
      <c r="EI107" s="991">
        <v>0</v>
      </c>
      <c r="EJ107" s="991">
        <v>0</v>
      </c>
      <c r="EK107" s="991">
        <v>2</v>
      </c>
      <c r="EL107" s="991">
        <v>16</v>
      </c>
      <c r="EM107" s="991">
        <v>0</v>
      </c>
      <c r="EN107" s="991">
        <v>18</v>
      </c>
      <c r="EO107" s="991">
        <v>16</v>
      </c>
      <c r="EP107" s="991">
        <v>2</v>
      </c>
      <c r="EQ107" s="991">
        <v>0</v>
      </c>
      <c r="ER107" s="991">
        <v>0</v>
      </c>
      <c r="ES107" s="991">
        <v>0</v>
      </c>
      <c r="ET107" s="992" t="b">
        <v>0</v>
      </c>
      <c r="EU107" s="992" t="b">
        <v>0</v>
      </c>
      <c r="EV107" s="992" t="b">
        <v>0</v>
      </c>
      <c r="EW107" s="993">
        <v>0</v>
      </c>
      <c r="EX107" s="993">
        <v>0</v>
      </c>
      <c r="EY107" s="993">
        <v>0</v>
      </c>
      <c r="EZ107" s="993">
        <v>0</v>
      </c>
      <c r="FA107" s="993">
        <v>0</v>
      </c>
      <c r="FB107" s="993">
        <v>0</v>
      </c>
      <c r="FC107" s="992" t="b">
        <v>0</v>
      </c>
      <c r="FD107" s="992" t="b">
        <v>0</v>
      </c>
      <c r="FE107" s="992" t="b">
        <v>0</v>
      </c>
      <c r="FF107" s="993">
        <v>0</v>
      </c>
      <c r="FG107" s="993">
        <v>0</v>
      </c>
      <c r="FH107" s="993">
        <v>0</v>
      </c>
      <c r="FI107" s="993">
        <v>0</v>
      </c>
      <c r="FJ107" s="993">
        <v>0</v>
      </c>
      <c r="FK107" s="993">
        <v>0</v>
      </c>
      <c r="FL107" s="992" t="b">
        <v>0</v>
      </c>
      <c r="FM107" s="992" t="b">
        <v>0</v>
      </c>
      <c r="FN107" s="992" t="b">
        <v>0</v>
      </c>
      <c r="FO107" s="993">
        <v>0</v>
      </c>
      <c r="FP107" s="993">
        <v>0</v>
      </c>
      <c r="FQ107" s="993">
        <v>0</v>
      </c>
      <c r="FR107" s="993">
        <v>0</v>
      </c>
      <c r="FS107" s="993">
        <v>0</v>
      </c>
      <c r="FT107" s="993">
        <v>0</v>
      </c>
      <c r="FU107" s="990" t="s">
        <v>993</v>
      </c>
      <c r="FV107" s="993">
        <v>0</v>
      </c>
      <c r="FW107" s="991">
        <v>0</v>
      </c>
      <c r="FX107" s="991">
        <v>18</v>
      </c>
      <c r="FY107" s="991">
        <v>0</v>
      </c>
      <c r="FZ107" s="991">
        <v>0</v>
      </c>
      <c r="GA107" s="991">
        <v>0</v>
      </c>
      <c r="GB107" s="991">
        <v>0</v>
      </c>
      <c r="GC107" s="991">
        <v>0</v>
      </c>
      <c r="GD107" s="991">
        <v>0</v>
      </c>
      <c r="GE107" s="991">
        <v>0</v>
      </c>
      <c r="GF107" s="991">
        <v>0</v>
      </c>
      <c r="GG107" s="991">
        <v>0</v>
      </c>
      <c r="GH107" s="991">
        <v>0</v>
      </c>
      <c r="GI107" s="991">
        <v>0</v>
      </c>
      <c r="GJ107" s="991">
        <v>0</v>
      </c>
      <c r="GK107" s="991">
        <v>0</v>
      </c>
      <c r="GL107" s="991">
        <v>0</v>
      </c>
      <c r="GM107" s="991">
        <v>0</v>
      </c>
      <c r="GN107" s="991">
        <v>0</v>
      </c>
      <c r="GO107" s="992" t="b">
        <v>0</v>
      </c>
      <c r="GP107" s="990" t="s">
        <v>993</v>
      </c>
      <c r="GQ107" s="990" t="s">
        <v>993</v>
      </c>
      <c r="GR107" s="990" t="s">
        <v>993</v>
      </c>
      <c r="GS107" s="990" t="s">
        <v>993</v>
      </c>
      <c r="GT107" s="992"/>
      <c r="GU107" s="986"/>
    </row>
    <row r="108" spans="1:203" hidden="1">
      <c r="A108" s="985"/>
      <c r="B108" s="1315" t="s">
        <v>567</v>
      </c>
      <c r="C108" s="1315"/>
      <c r="D108" s="990" t="s">
        <v>1105</v>
      </c>
      <c r="E108" s="990" t="s">
        <v>29</v>
      </c>
      <c r="F108" s="990" t="s">
        <v>437</v>
      </c>
      <c r="G108" s="990" t="s">
        <v>986</v>
      </c>
      <c r="H108" s="990" t="s">
        <v>1062</v>
      </c>
      <c r="I108" s="990" t="s">
        <v>1063</v>
      </c>
      <c r="J108" s="990" t="s">
        <v>1064</v>
      </c>
      <c r="K108" s="990" t="s">
        <v>1065</v>
      </c>
      <c r="L108" s="991">
        <v>1</v>
      </c>
      <c r="M108" s="990" t="s">
        <v>29</v>
      </c>
      <c r="N108" s="990" t="s">
        <v>1019</v>
      </c>
      <c r="O108" s="990" t="s">
        <v>346</v>
      </c>
      <c r="P108" s="990" t="s">
        <v>1106</v>
      </c>
      <c r="Q108" s="990" t="s">
        <v>293</v>
      </c>
      <c r="R108" s="1031" t="s">
        <v>290</v>
      </c>
      <c r="S108" s="992" t="b">
        <v>0</v>
      </c>
      <c r="T108" s="991">
        <v>0</v>
      </c>
      <c r="U108" s="992" t="b">
        <v>0</v>
      </c>
      <c r="V108" s="991">
        <v>0</v>
      </c>
      <c r="W108" s="992" t="b">
        <v>1</v>
      </c>
      <c r="X108" s="992" t="b">
        <v>0</v>
      </c>
      <c r="Y108" s="990" t="s">
        <v>290</v>
      </c>
      <c r="Z108" s="990" t="b">
        <f t="shared" si="13"/>
        <v>1</v>
      </c>
      <c r="AA108" s="990" t="s">
        <v>993</v>
      </c>
      <c r="AB108" s="992" t="b">
        <v>0</v>
      </c>
      <c r="AC108" s="990" t="s">
        <v>993</v>
      </c>
      <c r="AD108" s="990" t="s">
        <v>993</v>
      </c>
      <c r="AE108" s="990" t="s">
        <v>993</v>
      </c>
      <c r="AF108" s="1077">
        <f t="shared" si="16"/>
        <v>22</v>
      </c>
      <c r="AG108" s="1077">
        <f t="shared" si="16"/>
        <v>22</v>
      </c>
      <c r="AH108" s="1077">
        <f t="shared" si="16"/>
        <v>14</v>
      </c>
      <c r="AI108" s="1077">
        <f t="shared" si="15"/>
        <v>22</v>
      </c>
      <c r="AJ108" s="183">
        <f t="shared" si="12"/>
        <v>0</v>
      </c>
      <c r="AK108" s="991">
        <v>22</v>
      </c>
      <c r="AL108" s="991">
        <v>22</v>
      </c>
      <c r="AM108" s="991">
        <v>14</v>
      </c>
      <c r="AN108" s="991">
        <v>22</v>
      </c>
      <c r="AO108" s="991">
        <v>0</v>
      </c>
      <c r="AP108" s="991">
        <v>0</v>
      </c>
      <c r="AQ108" s="991">
        <v>0</v>
      </c>
      <c r="AR108" s="991">
        <v>0</v>
      </c>
      <c r="AS108" s="991">
        <v>0</v>
      </c>
      <c r="AT108" s="991">
        <v>0</v>
      </c>
      <c r="AU108" s="991">
        <v>0</v>
      </c>
      <c r="AV108" s="991">
        <v>0</v>
      </c>
      <c r="AW108" s="991">
        <v>0</v>
      </c>
      <c r="AX108" s="991">
        <v>0</v>
      </c>
      <c r="AY108" s="991">
        <v>0</v>
      </c>
      <c r="AZ108" s="991">
        <v>0</v>
      </c>
      <c r="BA108" s="991">
        <v>0</v>
      </c>
      <c r="BB108" s="991">
        <v>0</v>
      </c>
      <c r="BC108" s="991">
        <v>0</v>
      </c>
      <c r="BD108" s="991">
        <v>0</v>
      </c>
      <c r="BE108" s="992" t="b">
        <v>0</v>
      </c>
      <c r="BF108" s="992"/>
      <c r="BG108" s="990" t="s">
        <v>296</v>
      </c>
      <c r="BH108" s="991">
        <v>22</v>
      </c>
      <c r="BI108" s="990" t="s">
        <v>993</v>
      </c>
      <c r="BJ108" s="991">
        <v>0</v>
      </c>
      <c r="BK108" s="990" t="s">
        <v>993</v>
      </c>
      <c r="BL108" s="991">
        <v>0</v>
      </c>
      <c r="BM108" s="991">
        <v>0</v>
      </c>
      <c r="BN108" s="991">
        <v>0</v>
      </c>
      <c r="BO108" s="990" t="s">
        <v>993</v>
      </c>
      <c r="BP108" s="990" t="s">
        <v>993</v>
      </c>
      <c r="BQ108" s="990" t="s">
        <v>993</v>
      </c>
      <c r="BR108" s="991">
        <v>0</v>
      </c>
      <c r="BS108" s="990" t="s">
        <v>993</v>
      </c>
      <c r="BT108" s="991">
        <v>0</v>
      </c>
      <c r="BU108" s="990" t="s">
        <v>993</v>
      </c>
      <c r="BV108" s="991">
        <v>0</v>
      </c>
      <c r="BW108" s="991">
        <v>0</v>
      </c>
      <c r="BX108" s="991">
        <v>0</v>
      </c>
      <c r="BY108" s="990" t="s">
        <v>993</v>
      </c>
      <c r="BZ108" s="991">
        <v>0</v>
      </c>
      <c r="CA108" s="990" t="s">
        <v>993</v>
      </c>
      <c r="CB108" s="991">
        <v>0</v>
      </c>
      <c r="CC108" s="990" t="s">
        <v>993</v>
      </c>
      <c r="CD108" s="991">
        <v>0</v>
      </c>
      <c r="CE108" s="991">
        <v>0</v>
      </c>
      <c r="CF108" s="991">
        <v>0</v>
      </c>
      <c r="CG108" s="990" t="s">
        <v>993</v>
      </c>
      <c r="CH108" s="991">
        <v>0</v>
      </c>
      <c r="CI108" s="990" t="s">
        <v>993</v>
      </c>
      <c r="CJ108" s="991">
        <v>0</v>
      </c>
      <c r="CK108" s="990" t="s">
        <v>993</v>
      </c>
      <c r="CL108" s="991">
        <v>0</v>
      </c>
      <c r="CM108" s="991">
        <v>0</v>
      </c>
      <c r="CN108" s="991">
        <v>0</v>
      </c>
      <c r="CO108" s="991">
        <v>17</v>
      </c>
      <c r="CP108" s="991">
        <v>1.3</v>
      </c>
      <c r="CQ108" s="991">
        <v>2</v>
      </c>
      <c r="CR108" s="991">
        <v>0.2</v>
      </c>
      <c r="CS108" s="991">
        <v>2</v>
      </c>
      <c r="CT108" s="991">
        <v>0</v>
      </c>
      <c r="CU108" s="991">
        <v>0</v>
      </c>
      <c r="CV108" s="991">
        <v>0</v>
      </c>
      <c r="CW108" s="991">
        <v>0</v>
      </c>
      <c r="CX108" s="991">
        <v>0</v>
      </c>
      <c r="CY108" s="991">
        <v>0</v>
      </c>
      <c r="CZ108" s="991">
        <v>0</v>
      </c>
      <c r="DA108" s="991">
        <v>0</v>
      </c>
      <c r="DB108" s="991">
        <v>0</v>
      </c>
      <c r="DC108" s="991">
        <v>0</v>
      </c>
      <c r="DD108" s="991">
        <v>0</v>
      </c>
      <c r="DE108" s="991">
        <v>0</v>
      </c>
      <c r="DF108" s="991">
        <v>0</v>
      </c>
      <c r="DG108" s="991">
        <v>0</v>
      </c>
      <c r="DH108" s="991">
        <v>0</v>
      </c>
      <c r="DI108" s="991">
        <v>0</v>
      </c>
      <c r="DJ108" s="991">
        <v>0</v>
      </c>
      <c r="DK108" s="992" t="b">
        <v>0</v>
      </c>
      <c r="DL108" s="990" t="s">
        <v>270</v>
      </c>
      <c r="DM108" s="990" t="s">
        <v>993</v>
      </c>
      <c r="DN108" s="990" t="s">
        <v>993</v>
      </c>
      <c r="DO108" s="990" t="s">
        <v>993</v>
      </c>
      <c r="DP108" s="991">
        <v>199</v>
      </c>
      <c r="DQ108" s="991">
        <v>21</v>
      </c>
      <c r="DR108" s="991">
        <v>173</v>
      </c>
      <c r="DS108" s="991">
        <v>5</v>
      </c>
      <c r="DT108" s="991">
        <v>7062</v>
      </c>
      <c r="DU108" s="991">
        <v>180</v>
      </c>
      <c r="DV108" s="991">
        <v>199</v>
      </c>
      <c r="DW108" s="991">
        <v>0</v>
      </c>
      <c r="DX108" s="991">
        <v>151</v>
      </c>
      <c r="DY108" s="991">
        <v>18</v>
      </c>
      <c r="DZ108" s="991">
        <v>30</v>
      </c>
      <c r="EA108" s="991">
        <v>0</v>
      </c>
      <c r="EB108" s="991">
        <v>0</v>
      </c>
      <c r="EC108" s="991">
        <v>0</v>
      </c>
      <c r="ED108" s="991">
        <v>180</v>
      </c>
      <c r="EE108" s="991">
        <v>17</v>
      </c>
      <c r="EF108" s="991">
        <v>119</v>
      </c>
      <c r="EG108" s="991">
        <v>7</v>
      </c>
      <c r="EH108" s="991">
        <v>0</v>
      </c>
      <c r="EI108" s="991">
        <v>0</v>
      </c>
      <c r="EJ108" s="991">
        <v>0</v>
      </c>
      <c r="EK108" s="991">
        <v>22</v>
      </c>
      <c r="EL108" s="991">
        <v>15</v>
      </c>
      <c r="EM108" s="991">
        <v>0</v>
      </c>
      <c r="EN108" s="991">
        <v>163</v>
      </c>
      <c r="EO108" s="991">
        <v>28</v>
      </c>
      <c r="EP108" s="991">
        <v>135</v>
      </c>
      <c r="EQ108" s="991">
        <v>0</v>
      </c>
      <c r="ER108" s="991">
        <v>0</v>
      </c>
      <c r="ES108" s="991">
        <v>0</v>
      </c>
      <c r="ET108" s="992" t="b">
        <v>0</v>
      </c>
      <c r="EU108" s="992" t="b">
        <v>0</v>
      </c>
      <c r="EV108" s="992" t="b">
        <v>0</v>
      </c>
      <c r="EW108" s="993">
        <v>0.66200000000000003</v>
      </c>
      <c r="EX108" s="993">
        <v>0.38400000000000001</v>
      </c>
      <c r="EY108" s="993">
        <v>0.37200000000000005</v>
      </c>
      <c r="EZ108" s="993">
        <v>4.0999999999999995E-2</v>
      </c>
      <c r="FA108" s="993">
        <v>0</v>
      </c>
      <c r="FB108" s="993">
        <v>0.37200000000000005</v>
      </c>
      <c r="FC108" s="992" t="b">
        <v>0</v>
      </c>
      <c r="FD108" s="992" t="b">
        <v>0</v>
      </c>
      <c r="FE108" s="992" t="b">
        <v>0</v>
      </c>
      <c r="FF108" s="993">
        <v>0</v>
      </c>
      <c r="FG108" s="993">
        <v>0</v>
      </c>
      <c r="FH108" s="993">
        <v>0</v>
      </c>
      <c r="FI108" s="993">
        <v>0</v>
      </c>
      <c r="FJ108" s="993">
        <v>0</v>
      </c>
      <c r="FK108" s="993">
        <v>0</v>
      </c>
      <c r="FL108" s="992" t="b">
        <v>0</v>
      </c>
      <c r="FM108" s="992" t="b">
        <v>0</v>
      </c>
      <c r="FN108" s="992" t="b">
        <v>0</v>
      </c>
      <c r="FO108" s="993">
        <v>0</v>
      </c>
      <c r="FP108" s="993">
        <v>0</v>
      </c>
      <c r="FQ108" s="993">
        <v>0</v>
      </c>
      <c r="FR108" s="993">
        <v>0</v>
      </c>
      <c r="FS108" s="993">
        <v>0</v>
      </c>
      <c r="FT108" s="993">
        <v>0</v>
      </c>
      <c r="FU108" s="990" t="s">
        <v>993</v>
      </c>
      <c r="FV108" s="993">
        <v>0</v>
      </c>
      <c r="FW108" s="991">
        <v>0</v>
      </c>
      <c r="FX108" s="991">
        <v>163</v>
      </c>
      <c r="FY108" s="991">
        <v>0</v>
      </c>
      <c r="FZ108" s="991">
        <v>0</v>
      </c>
      <c r="GA108" s="991">
        <v>0</v>
      </c>
      <c r="GB108" s="991">
        <v>0</v>
      </c>
      <c r="GC108" s="991">
        <v>0</v>
      </c>
      <c r="GD108" s="991">
        <v>0</v>
      </c>
      <c r="GE108" s="991">
        <v>0</v>
      </c>
      <c r="GF108" s="991">
        <v>0</v>
      </c>
      <c r="GG108" s="991">
        <v>0</v>
      </c>
      <c r="GH108" s="991">
        <v>0</v>
      </c>
      <c r="GI108" s="991">
        <v>0</v>
      </c>
      <c r="GJ108" s="991">
        <v>0</v>
      </c>
      <c r="GK108" s="991">
        <v>0</v>
      </c>
      <c r="GL108" s="991">
        <v>0</v>
      </c>
      <c r="GM108" s="991">
        <v>0</v>
      </c>
      <c r="GN108" s="991">
        <v>0</v>
      </c>
      <c r="GO108" s="992" t="b">
        <v>0</v>
      </c>
      <c r="GP108" s="990" t="s">
        <v>993</v>
      </c>
      <c r="GQ108" s="990" t="s">
        <v>993</v>
      </c>
      <c r="GR108" s="990" t="s">
        <v>993</v>
      </c>
      <c r="GS108" s="990" t="s">
        <v>993</v>
      </c>
      <c r="GT108" s="992"/>
      <c r="GU108" s="986"/>
    </row>
    <row r="109" spans="1:203" hidden="1">
      <c r="A109" s="985"/>
      <c r="B109" s="1315" t="s">
        <v>683</v>
      </c>
      <c r="C109" s="1315"/>
      <c r="D109" s="990" t="s">
        <v>1107</v>
      </c>
      <c r="E109" s="990" t="s">
        <v>32</v>
      </c>
      <c r="F109" s="990" t="s">
        <v>437</v>
      </c>
      <c r="G109" s="990" t="s">
        <v>986</v>
      </c>
      <c r="H109" s="990" t="s">
        <v>1062</v>
      </c>
      <c r="I109" s="990" t="s">
        <v>1063</v>
      </c>
      <c r="J109" s="990" t="s">
        <v>1064</v>
      </c>
      <c r="K109" s="990" t="s">
        <v>1065</v>
      </c>
      <c r="L109" s="991">
        <v>2</v>
      </c>
      <c r="M109" s="990" t="s">
        <v>32</v>
      </c>
      <c r="N109" s="990" t="s">
        <v>1040</v>
      </c>
      <c r="O109" s="990" t="s">
        <v>685</v>
      </c>
      <c r="P109" s="990" t="s">
        <v>1108</v>
      </c>
      <c r="Q109" s="990" t="s">
        <v>293</v>
      </c>
      <c r="R109" s="1031" t="s">
        <v>296</v>
      </c>
      <c r="S109" s="992" t="b">
        <v>0</v>
      </c>
      <c r="T109" s="991">
        <v>0</v>
      </c>
      <c r="U109" s="992" t="b">
        <v>0</v>
      </c>
      <c r="V109" s="991">
        <v>0</v>
      </c>
      <c r="W109" s="992" t="b">
        <v>0</v>
      </c>
      <c r="X109" s="992" t="b">
        <v>1</v>
      </c>
      <c r="Y109" s="990" t="s">
        <v>296</v>
      </c>
      <c r="Z109" s="990" t="b">
        <f t="shared" si="13"/>
        <v>1</v>
      </c>
      <c r="AA109" s="990" t="s">
        <v>993</v>
      </c>
      <c r="AB109" s="992" t="b">
        <v>0</v>
      </c>
      <c r="AC109" s="990" t="s">
        <v>993</v>
      </c>
      <c r="AD109" s="990" t="s">
        <v>993</v>
      </c>
      <c r="AE109" s="990" t="s">
        <v>993</v>
      </c>
      <c r="AF109" s="1077">
        <f t="shared" si="16"/>
        <v>50</v>
      </c>
      <c r="AG109" s="1077">
        <f t="shared" si="16"/>
        <v>50</v>
      </c>
      <c r="AH109" s="1077">
        <f t="shared" si="16"/>
        <v>46</v>
      </c>
      <c r="AI109" s="1077">
        <f t="shared" si="15"/>
        <v>50</v>
      </c>
      <c r="AJ109" s="183">
        <f t="shared" si="12"/>
        <v>0</v>
      </c>
      <c r="AK109" s="991">
        <v>50</v>
      </c>
      <c r="AL109" s="991">
        <v>50</v>
      </c>
      <c r="AM109" s="991">
        <v>46</v>
      </c>
      <c r="AN109" s="991">
        <v>50</v>
      </c>
      <c r="AO109" s="991">
        <v>0</v>
      </c>
      <c r="AP109" s="991">
        <v>0</v>
      </c>
      <c r="AQ109" s="991">
        <v>0</v>
      </c>
      <c r="AR109" s="991">
        <v>0</v>
      </c>
      <c r="AS109" s="991">
        <v>0</v>
      </c>
      <c r="AT109" s="991">
        <v>0</v>
      </c>
      <c r="AU109" s="991">
        <v>0</v>
      </c>
      <c r="AV109" s="991">
        <v>0</v>
      </c>
      <c r="AW109" s="991">
        <v>0</v>
      </c>
      <c r="AX109" s="991">
        <v>0</v>
      </c>
      <c r="AY109" s="991">
        <v>0</v>
      </c>
      <c r="AZ109" s="991">
        <v>0</v>
      </c>
      <c r="BA109" s="991">
        <v>0</v>
      </c>
      <c r="BB109" s="991">
        <v>0</v>
      </c>
      <c r="BC109" s="991">
        <v>0</v>
      </c>
      <c r="BD109" s="991">
        <v>0</v>
      </c>
      <c r="BE109" s="992" t="b">
        <v>0</v>
      </c>
      <c r="BF109" s="992"/>
      <c r="BG109" s="990" t="s">
        <v>447</v>
      </c>
      <c r="BH109" s="991">
        <v>50</v>
      </c>
      <c r="BI109" s="990" t="s">
        <v>993</v>
      </c>
      <c r="BJ109" s="991">
        <v>0</v>
      </c>
      <c r="BK109" s="990" t="s">
        <v>993</v>
      </c>
      <c r="BL109" s="991">
        <v>0</v>
      </c>
      <c r="BM109" s="991">
        <v>0</v>
      </c>
      <c r="BN109" s="991">
        <v>0</v>
      </c>
      <c r="BO109" s="990" t="s">
        <v>993</v>
      </c>
      <c r="BP109" s="990" t="s">
        <v>993</v>
      </c>
      <c r="BQ109" s="990" t="s">
        <v>993</v>
      </c>
      <c r="BR109" s="991">
        <v>0</v>
      </c>
      <c r="BS109" s="990" t="s">
        <v>993</v>
      </c>
      <c r="BT109" s="991">
        <v>0</v>
      </c>
      <c r="BU109" s="990" t="s">
        <v>993</v>
      </c>
      <c r="BV109" s="991">
        <v>0</v>
      </c>
      <c r="BW109" s="991">
        <v>0</v>
      </c>
      <c r="BX109" s="991">
        <v>0</v>
      </c>
      <c r="BY109" s="990" t="s">
        <v>993</v>
      </c>
      <c r="BZ109" s="991">
        <v>0</v>
      </c>
      <c r="CA109" s="990" t="s">
        <v>993</v>
      </c>
      <c r="CB109" s="991">
        <v>0</v>
      </c>
      <c r="CC109" s="990" t="s">
        <v>993</v>
      </c>
      <c r="CD109" s="991">
        <v>0</v>
      </c>
      <c r="CE109" s="991">
        <v>0</v>
      </c>
      <c r="CF109" s="991">
        <v>0</v>
      </c>
      <c r="CG109" s="990" t="s">
        <v>993</v>
      </c>
      <c r="CH109" s="991">
        <v>0</v>
      </c>
      <c r="CI109" s="990" t="s">
        <v>993</v>
      </c>
      <c r="CJ109" s="991">
        <v>0</v>
      </c>
      <c r="CK109" s="990" t="s">
        <v>993</v>
      </c>
      <c r="CL109" s="991">
        <v>0</v>
      </c>
      <c r="CM109" s="991">
        <v>0</v>
      </c>
      <c r="CN109" s="991">
        <v>0</v>
      </c>
      <c r="CO109" s="991">
        <v>24</v>
      </c>
      <c r="CP109" s="991">
        <v>2.5</v>
      </c>
      <c r="CQ109" s="991">
        <v>1</v>
      </c>
      <c r="CR109" s="991">
        <v>0</v>
      </c>
      <c r="CS109" s="991">
        <v>16</v>
      </c>
      <c r="CT109" s="991">
        <v>0.9</v>
      </c>
      <c r="CU109" s="991">
        <v>0</v>
      </c>
      <c r="CV109" s="991">
        <v>0</v>
      </c>
      <c r="CW109" s="991">
        <v>2</v>
      </c>
      <c r="CX109" s="991">
        <v>0</v>
      </c>
      <c r="CY109" s="991">
        <v>2</v>
      </c>
      <c r="CZ109" s="991">
        <v>0</v>
      </c>
      <c r="DA109" s="991">
        <v>1</v>
      </c>
      <c r="DB109" s="991">
        <v>0</v>
      </c>
      <c r="DC109" s="991">
        <v>1</v>
      </c>
      <c r="DD109" s="991">
        <v>0</v>
      </c>
      <c r="DE109" s="991">
        <v>0</v>
      </c>
      <c r="DF109" s="991">
        <v>0</v>
      </c>
      <c r="DG109" s="991">
        <v>1</v>
      </c>
      <c r="DH109" s="991">
        <v>0</v>
      </c>
      <c r="DI109" s="991">
        <v>0</v>
      </c>
      <c r="DJ109" s="991">
        <v>0</v>
      </c>
      <c r="DK109" s="992" t="b">
        <v>0</v>
      </c>
      <c r="DL109" s="990" t="s">
        <v>427</v>
      </c>
      <c r="DM109" s="990" t="s">
        <v>993</v>
      </c>
      <c r="DN109" s="990" t="s">
        <v>993</v>
      </c>
      <c r="DO109" s="990" t="s">
        <v>993</v>
      </c>
      <c r="DP109" s="991">
        <v>0</v>
      </c>
      <c r="DQ109" s="991">
        <v>0</v>
      </c>
      <c r="DR109" s="991">
        <v>0</v>
      </c>
      <c r="DS109" s="991">
        <v>0</v>
      </c>
      <c r="DT109" s="991">
        <v>560</v>
      </c>
      <c r="DU109" s="991">
        <v>1</v>
      </c>
      <c r="DV109" s="991">
        <v>0</v>
      </c>
      <c r="DW109" s="991">
        <v>0</v>
      </c>
      <c r="DX109" s="991">
        <v>0</v>
      </c>
      <c r="DY109" s="991">
        <v>0</v>
      </c>
      <c r="DZ109" s="991">
        <v>0</v>
      </c>
      <c r="EA109" s="991">
        <v>0</v>
      </c>
      <c r="EB109" s="991">
        <v>0</v>
      </c>
      <c r="EC109" s="991">
        <v>0</v>
      </c>
      <c r="ED109" s="991">
        <v>1</v>
      </c>
      <c r="EE109" s="991">
        <v>0</v>
      </c>
      <c r="EF109" s="991">
        <v>0</v>
      </c>
      <c r="EG109" s="991">
        <v>1</v>
      </c>
      <c r="EH109" s="991">
        <v>0</v>
      </c>
      <c r="EI109" s="991">
        <v>0</v>
      </c>
      <c r="EJ109" s="991">
        <v>0</v>
      </c>
      <c r="EK109" s="991">
        <v>0</v>
      </c>
      <c r="EL109" s="991">
        <v>0</v>
      </c>
      <c r="EM109" s="991">
        <v>0</v>
      </c>
      <c r="EN109" s="991">
        <v>1</v>
      </c>
      <c r="EO109" s="991">
        <v>1</v>
      </c>
      <c r="EP109" s="991">
        <v>0</v>
      </c>
      <c r="EQ109" s="991">
        <v>0</v>
      </c>
      <c r="ER109" s="991">
        <v>0</v>
      </c>
      <c r="ES109" s="991">
        <v>0</v>
      </c>
      <c r="ET109" s="992" t="b">
        <v>0</v>
      </c>
      <c r="EU109" s="992" t="b">
        <v>0</v>
      </c>
      <c r="EV109" s="992" t="b">
        <v>0</v>
      </c>
      <c r="EW109" s="993">
        <v>0</v>
      </c>
      <c r="EX109" s="993">
        <v>0</v>
      </c>
      <c r="EY109" s="993">
        <v>0</v>
      </c>
      <c r="EZ109" s="993">
        <v>0</v>
      </c>
      <c r="FA109" s="993">
        <v>0</v>
      </c>
      <c r="FB109" s="993">
        <v>0</v>
      </c>
      <c r="FC109" s="992" t="b">
        <v>0</v>
      </c>
      <c r="FD109" s="992" t="b">
        <v>0</v>
      </c>
      <c r="FE109" s="992" t="b">
        <v>0</v>
      </c>
      <c r="FF109" s="993">
        <v>0</v>
      </c>
      <c r="FG109" s="993">
        <v>0</v>
      </c>
      <c r="FH109" s="993">
        <v>0</v>
      </c>
      <c r="FI109" s="993">
        <v>0</v>
      </c>
      <c r="FJ109" s="993">
        <v>0</v>
      </c>
      <c r="FK109" s="993">
        <v>0</v>
      </c>
      <c r="FL109" s="992" t="b">
        <v>0</v>
      </c>
      <c r="FM109" s="992" t="b">
        <v>0</v>
      </c>
      <c r="FN109" s="992" t="b">
        <v>0</v>
      </c>
      <c r="FO109" s="993">
        <v>0</v>
      </c>
      <c r="FP109" s="993">
        <v>0</v>
      </c>
      <c r="FQ109" s="993">
        <v>0</v>
      </c>
      <c r="FR109" s="993">
        <v>0</v>
      </c>
      <c r="FS109" s="993">
        <v>0</v>
      </c>
      <c r="FT109" s="993">
        <v>0</v>
      </c>
      <c r="FU109" s="990" t="s">
        <v>993</v>
      </c>
      <c r="FV109" s="993">
        <v>0</v>
      </c>
      <c r="FW109" s="991">
        <v>0</v>
      </c>
      <c r="FX109" s="991">
        <v>1</v>
      </c>
      <c r="FY109" s="991">
        <v>0</v>
      </c>
      <c r="FZ109" s="991">
        <v>0</v>
      </c>
      <c r="GA109" s="991">
        <v>0</v>
      </c>
      <c r="GB109" s="991">
        <v>0</v>
      </c>
      <c r="GC109" s="991">
        <v>0</v>
      </c>
      <c r="GD109" s="991">
        <v>0</v>
      </c>
      <c r="GE109" s="991">
        <v>0</v>
      </c>
      <c r="GF109" s="991">
        <v>0</v>
      </c>
      <c r="GG109" s="991">
        <v>0</v>
      </c>
      <c r="GH109" s="991">
        <v>0</v>
      </c>
      <c r="GI109" s="991">
        <v>0</v>
      </c>
      <c r="GJ109" s="991">
        <v>0</v>
      </c>
      <c r="GK109" s="991">
        <v>0</v>
      </c>
      <c r="GL109" s="991">
        <v>0</v>
      </c>
      <c r="GM109" s="991">
        <v>0</v>
      </c>
      <c r="GN109" s="991">
        <v>0</v>
      </c>
      <c r="GO109" s="992" t="b">
        <v>0</v>
      </c>
      <c r="GP109" s="990" t="s">
        <v>993</v>
      </c>
      <c r="GQ109" s="990" t="s">
        <v>993</v>
      </c>
      <c r="GR109" s="990" t="s">
        <v>993</v>
      </c>
      <c r="GS109" s="990" t="s">
        <v>993</v>
      </c>
      <c r="GT109" s="992"/>
      <c r="GU109" s="986"/>
    </row>
    <row r="110" spans="1:203" hidden="1">
      <c r="A110" s="985"/>
      <c r="B110" s="1315" t="s">
        <v>683</v>
      </c>
      <c r="C110" s="1315"/>
      <c r="D110" s="990" t="s">
        <v>1107</v>
      </c>
      <c r="E110" s="990" t="s">
        <v>32</v>
      </c>
      <c r="F110" s="990" t="s">
        <v>437</v>
      </c>
      <c r="G110" s="990" t="s">
        <v>986</v>
      </c>
      <c r="H110" s="990" t="s">
        <v>1062</v>
      </c>
      <c r="I110" s="990" t="s">
        <v>1063</v>
      </c>
      <c r="J110" s="990" t="s">
        <v>1064</v>
      </c>
      <c r="K110" s="990" t="s">
        <v>1065</v>
      </c>
      <c r="L110" s="991">
        <v>1</v>
      </c>
      <c r="M110" s="990" t="s">
        <v>32</v>
      </c>
      <c r="N110" s="990" t="s">
        <v>991</v>
      </c>
      <c r="O110" s="990" t="s">
        <v>684</v>
      </c>
      <c r="P110" s="990" t="s">
        <v>1108</v>
      </c>
      <c r="Q110" s="990" t="s">
        <v>293</v>
      </c>
      <c r="R110" s="1031" t="s">
        <v>296</v>
      </c>
      <c r="S110" s="992" t="b">
        <v>0</v>
      </c>
      <c r="T110" s="991">
        <v>0</v>
      </c>
      <c r="U110" s="992" t="b">
        <v>0</v>
      </c>
      <c r="V110" s="991">
        <v>0</v>
      </c>
      <c r="W110" s="992" t="b">
        <v>0</v>
      </c>
      <c r="X110" s="992" t="b">
        <v>1</v>
      </c>
      <c r="Y110" s="990" t="s">
        <v>296</v>
      </c>
      <c r="Z110" s="990" t="b">
        <f t="shared" si="13"/>
        <v>1</v>
      </c>
      <c r="AA110" s="990" t="s">
        <v>993</v>
      </c>
      <c r="AB110" s="992" t="b">
        <v>0</v>
      </c>
      <c r="AC110" s="990" t="s">
        <v>993</v>
      </c>
      <c r="AD110" s="990" t="s">
        <v>993</v>
      </c>
      <c r="AE110" s="990" t="s">
        <v>993</v>
      </c>
      <c r="AF110" s="1077">
        <f t="shared" si="16"/>
        <v>50</v>
      </c>
      <c r="AG110" s="1077">
        <f t="shared" si="16"/>
        <v>50</v>
      </c>
      <c r="AH110" s="1077">
        <f t="shared" si="16"/>
        <v>22</v>
      </c>
      <c r="AI110" s="1077">
        <f t="shared" si="15"/>
        <v>50</v>
      </c>
      <c r="AJ110" s="183">
        <f t="shared" si="12"/>
        <v>0</v>
      </c>
      <c r="AK110" s="991">
        <v>50</v>
      </c>
      <c r="AL110" s="991">
        <v>50</v>
      </c>
      <c r="AM110" s="991">
        <v>22</v>
      </c>
      <c r="AN110" s="991">
        <v>50</v>
      </c>
      <c r="AO110" s="991">
        <v>0</v>
      </c>
      <c r="AP110" s="991">
        <v>0</v>
      </c>
      <c r="AQ110" s="991">
        <v>0</v>
      </c>
      <c r="AR110" s="991">
        <v>0</v>
      </c>
      <c r="AS110" s="991">
        <v>0</v>
      </c>
      <c r="AT110" s="991">
        <v>0</v>
      </c>
      <c r="AU110" s="991">
        <v>0</v>
      </c>
      <c r="AV110" s="991">
        <v>0</v>
      </c>
      <c r="AW110" s="991">
        <v>0</v>
      </c>
      <c r="AX110" s="991">
        <v>0</v>
      </c>
      <c r="AY110" s="991">
        <v>0</v>
      </c>
      <c r="AZ110" s="991">
        <v>0</v>
      </c>
      <c r="BA110" s="991">
        <v>0</v>
      </c>
      <c r="BB110" s="991">
        <v>0</v>
      </c>
      <c r="BC110" s="991">
        <v>0</v>
      </c>
      <c r="BD110" s="991">
        <v>0</v>
      </c>
      <c r="BE110" s="992" t="b">
        <v>0</v>
      </c>
      <c r="BF110" s="992"/>
      <c r="BG110" s="990" t="s">
        <v>447</v>
      </c>
      <c r="BH110" s="991">
        <v>50</v>
      </c>
      <c r="BI110" s="990" t="s">
        <v>993</v>
      </c>
      <c r="BJ110" s="991">
        <v>0</v>
      </c>
      <c r="BK110" s="990" t="s">
        <v>993</v>
      </c>
      <c r="BL110" s="991">
        <v>0</v>
      </c>
      <c r="BM110" s="991">
        <v>0</v>
      </c>
      <c r="BN110" s="991">
        <v>0</v>
      </c>
      <c r="BO110" s="990" t="s">
        <v>993</v>
      </c>
      <c r="BP110" s="990" t="s">
        <v>993</v>
      </c>
      <c r="BQ110" s="990" t="s">
        <v>993</v>
      </c>
      <c r="BR110" s="991">
        <v>0</v>
      </c>
      <c r="BS110" s="990" t="s">
        <v>993</v>
      </c>
      <c r="BT110" s="991">
        <v>0</v>
      </c>
      <c r="BU110" s="990" t="s">
        <v>993</v>
      </c>
      <c r="BV110" s="991">
        <v>0</v>
      </c>
      <c r="BW110" s="991">
        <v>0</v>
      </c>
      <c r="BX110" s="991">
        <v>0</v>
      </c>
      <c r="BY110" s="990" t="s">
        <v>993</v>
      </c>
      <c r="BZ110" s="991">
        <v>0</v>
      </c>
      <c r="CA110" s="990" t="s">
        <v>993</v>
      </c>
      <c r="CB110" s="991">
        <v>0</v>
      </c>
      <c r="CC110" s="990" t="s">
        <v>993</v>
      </c>
      <c r="CD110" s="991">
        <v>0</v>
      </c>
      <c r="CE110" s="991">
        <v>0</v>
      </c>
      <c r="CF110" s="991">
        <v>0</v>
      </c>
      <c r="CG110" s="990" t="s">
        <v>993</v>
      </c>
      <c r="CH110" s="991">
        <v>0</v>
      </c>
      <c r="CI110" s="990" t="s">
        <v>993</v>
      </c>
      <c r="CJ110" s="991">
        <v>0</v>
      </c>
      <c r="CK110" s="990" t="s">
        <v>993</v>
      </c>
      <c r="CL110" s="991">
        <v>0</v>
      </c>
      <c r="CM110" s="991">
        <v>0</v>
      </c>
      <c r="CN110" s="991">
        <v>0</v>
      </c>
      <c r="CO110" s="991">
        <v>19</v>
      </c>
      <c r="CP110" s="991">
        <v>0.5</v>
      </c>
      <c r="CQ110" s="991">
        <v>0</v>
      </c>
      <c r="CR110" s="991">
        <v>0</v>
      </c>
      <c r="CS110" s="991">
        <v>5</v>
      </c>
      <c r="CT110" s="991">
        <v>0.6</v>
      </c>
      <c r="CU110" s="991">
        <v>0</v>
      </c>
      <c r="CV110" s="991">
        <v>0</v>
      </c>
      <c r="CW110" s="991">
        <v>1</v>
      </c>
      <c r="CX110" s="991">
        <v>0</v>
      </c>
      <c r="CY110" s="991">
        <v>1</v>
      </c>
      <c r="CZ110" s="991">
        <v>0</v>
      </c>
      <c r="DA110" s="991">
        <v>1</v>
      </c>
      <c r="DB110" s="991">
        <v>0</v>
      </c>
      <c r="DC110" s="991">
        <v>1</v>
      </c>
      <c r="DD110" s="991">
        <v>0</v>
      </c>
      <c r="DE110" s="991">
        <v>0</v>
      </c>
      <c r="DF110" s="991">
        <v>0</v>
      </c>
      <c r="DG110" s="991">
        <v>0</v>
      </c>
      <c r="DH110" s="991">
        <v>0</v>
      </c>
      <c r="DI110" s="991">
        <v>0</v>
      </c>
      <c r="DJ110" s="991">
        <v>0</v>
      </c>
      <c r="DK110" s="992" t="b">
        <v>0</v>
      </c>
      <c r="DL110" s="990" t="s">
        <v>1000</v>
      </c>
      <c r="DM110" s="990" t="s">
        <v>993</v>
      </c>
      <c r="DN110" s="990" t="s">
        <v>993</v>
      </c>
      <c r="DO110" s="990" t="s">
        <v>993</v>
      </c>
      <c r="DP110" s="991">
        <v>38</v>
      </c>
      <c r="DQ110" s="991">
        <v>35</v>
      </c>
      <c r="DR110" s="991">
        <v>3</v>
      </c>
      <c r="DS110" s="991">
        <v>0</v>
      </c>
      <c r="DT110" s="991">
        <v>300</v>
      </c>
      <c r="DU110" s="991">
        <v>34</v>
      </c>
      <c r="DV110" s="991">
        <v>38</v>
      </c>
      <c r="DW110" s="991">
        <v>0</v>
      </c>
      <c r="DX110" s="991">
        <v>36</v>
      </c>
      <c r="DY110" s="991">
        <v>2</v>
      </c>
      <c r="DZ110" s="991">
        <v>0</v>
      </c>
      <c r="EA110" s="991">
        <v>0</v>
      </c>
      <c r="EB110" s="991">
        <v>0</v>
      </c>
      <c r="EC110" s="991">
        <v>0</v>
      </c>
      <c r="ED110" s="991">
        <v>34</v>
      </c>
      <c r="EE110" s="991">
        <v>0</v>
      </c>
      <c r="EF110" s="991">
        <v>31</v>
      </c>
      <c r="EG110" s="991">
        <v>1</v>
      </c>
      <c r="EH110" s="991">
        <v>0</v>
      </c>
      <c r="EI110" s="991">
        <v>0</v>
      </c>
      <c r="EJ110" s="991">
        <v>0</v>
      </c>
      <c r="EK110" s="991">
        <v>2</v>
      </c>
      <c r="EL110" s="991">
        <v>0</v>
      </c>
      <c r="EM110" s="991">
        <v>0</v>
      </c>
      <c r="EN110" s="991">
        <v>34</v>
      </c>
      <c r="EO110" s="991">
        <v>2</v>
      </c>
      <c r="EP110" s="991">
        <v>30</v>
      </c>
      <c r="EQ110" s="991">
        <v>2</v>
      </c>
      <c r="ER110" s="991">
        <v>0</v>
      </c>
      <c r="ES110" s="991">
        <v>0</v>
      </c>
      <c r="ET110" s="992" t="b">
        <v>0</v>
      </c>
      <c r="EU110" s="992" t="b">
        <v>0</v>
      </c>
      <c r="EV110" s="992" t="b">
        <v>0</v>
      </c>
      <c r="EW110" s="993">
        <v>0</v>
      </c>
      <c r="EX110" s="993">
        <v>0</v>
      </c>
      <c r="EY110" s="993">
        <v>0</v>
      </c>
      <c r="EZ110" s="993">
        <v>0</v>
      </c>
      <c r="FA110" s="993">
        <v>0</v>
      </c>
      <c r="FB110" s="993">
        <v>0</v>
      </c>
      <c r="FC110" s="992" t="b">
        <v>0</v>
      </c>
      <c r="FD110" s="992" t="b">
        <v>0</v>
      </c>
      <c r="FE110" s="992" t="b">
        <v>0</v>
      </c>
      <c r="FF110" s="993">
        <v>0</v>
      </c>
      <c r="FG110" s="993">
        <v>0</v>
      </c>
      <c r="FH110" s="993">
        <v>0</v>
      </c>
      <c r="FI110" s="993">
        <v>0</v>
      </c>
      <c r="FJ110" s="993">
        <v>0</v>
      </c>
      <c r="FK110" s="993">
        <v>0</v>
      </c>
      <c r="FL110" s="992" t="b">
        <v>0</v>
      </c>
      <c r="FM110" s="992" t="b">
        <v>0</v>
      </c>
      <c r="FN110" s="992" t="b">
        <v>0</v>
      </c>
      <c r="FO110" s="993">
        <v>0</v>
      </c>
      <c r="FP110" s="993">
        <v>0</v>
      </c>
      <c r="FQ110" s="993">
        <v>0</v>
      </c>
      <c r="FR110" s="993">
        <v>0</v>
      </c>
      <c r="FS110" s="993">
        <v>0</v>
      </c>
      <c r="FT110" s="993">
        <v>0</v>
      </c>
      <c r="FU110" s="990" t="s">
        <v>993</v>
      </c>
      <c r="FV110" s="993">
        <v>0</v>
      </c>
      <c r="FW110" s="991">
        <v>0</v>
      </c>
      <c r="FX110" s="991">
        <v>34</v>
      </c>
      <c r="FY110" s="991">
        <v>0</v>
      </c>
      <c r="FZ110" s="991">
        <v>0</v>
      </c>
      <c r="GA110" s="991">
        <v>0</v>
      </c>
      <c r="GB110" s="991">
        <v>0</v>
      </c>
      <c r="GC110" s="991">
        <v>0</v>
      </c>
      <c r="GD110" s="991">
        <v>0</v>
      </c>
      <c r="GE110" s="991">
        <v>0</v>
      </c>
      <c r="GF110" s="991">
        <v>0</v>
      </c>
      <c r="GG110" s="991">
        <v>0</v>
      </c>
      <c r="GH110" s="991">
        <v>0</v>
      </c>
      <c r="GI110" s="991">
        <v>0</v>
      </c>
      <c r="GJ110" s="991">
        <v>0</v>
      </c>
      <c r="GK110" s="991">
        <v>0</v>
      </c>
      <c r="GL110" s="991">
        <v>0</v>
      </c>
      <c r="GM110" s="991">
        <v>0</v>
      </c>
      <c r="GN110" s="991">
        <v>0</v>
      </c>
      <c r="GO110" s="992" t="b">
        <v>0</v>
      </c>
      <c r="GP110" s="990" t="s">
        <v>993</v>
      </c>
      <c r="GQ110" s="990" t="s">
        <v>993</v>
      </c>
      <c r="GR110" s="990" t="s">
        <v>993</v>
      </c>
      <c r="GS110" s="990" t="s">
        <v>993</v>
      </c>
      <c r="GT110" s="992"/>
      <c r="GU110" s="986"/>
    </row>
    <row r="111" spans="1:203" hidden="1">
      <c r="A111" s="985"/>
      <c r="B111" s="1315" t="s">
        <v>568</v>
      </c>
      <c r="C111" s="1315"/>
      <c r="D111" s="990" t="s">
        <v>1109</v>
      </c>
      <c r="E111" s="990" t="s">
        <v>1110</v>
      </c>
      <c r="F111" s="990" t="s">
        <v>437</v>
      </c>
      <c r="G111" s="990" t="s">
        <v>986</v>
      </c>
      <c r="H111" s="990" t="s">
        <v>1062</v>
      </c>
      <c r="I111" s="990" t="s">
        <v>1063</v>
      </c>
      <c r="J111" s="990" t="s">
        <v>1064</v>
      </c>
      <c r="K111" s="990" t="s">
        <v>1065</v>
      </c>
      <c r="L111" s="991">
        <v>8</v>
      </c>
      <c r="M111" s="990" t="s">
        <v>1110</v>
      </c>
      <c r="N111" s="990" t="s">
        <v>1116</v>
      </c>
      <c r="O111" s="990" t="s">
        <v>644</v>
      </c>
      <c r="P111" s="990" t="s">
        <v>1027</v>
      </c>
      <c r="Q111" s="990" t="s">
        <v>290</v>
      </c>
      <c r="R111" s="1031" t="s">
        <v>293</v>
      </c>
      <c r="S111" s="992" t="b">
        <v>0</v>
      </c>
      <c r="T111" s="991">
        <v>0</v>
      </c>
      <c r="U111" s="992" t="b">
        <v>0</v>
      </c>
      <c r="V111" s="991">
        <v>0</v>
      </c>
      <c r="W111" s="992" t="b">
        <v>0</v>
      </c>
      <c r="X111" s="992" t="b">
        <v>1</v>
      </c>
      <c r="Y111" s="990" t="s">
        <v>293</v>
      </c>
      <c r="Z111" s="990" t="b">
        <f t="shared" ref="Z111:Z113" si="17">R111=Y111</f>
        <v>1</v>
      </c>
      <c r="AA111" s="990" t="s">
        <v>993</v>
      </c>
      <c r="AB111" s="992" t="b">
        <v>0</v>
      </c>
      <c r="AC111" s="990" t="s">
        <v>993</v>
      </c>
      <c r="AD111" s="990" t="s">
        <v>993</v>
      </c>
      <c r="AE111" s="990" t="s">
        <v>993</v>
      </c>
      <c r="AF111" s="1077">
        <f t="shared" si="16"/>
        <v>50</v>
      </c>
      <c r="AG111" s="1077">
        <f t="shared" si="16"/>
        <v>50</v>
      </c>
      <c r="AH111" s="1077">
        <f t="shared" si="16"/>
        <v>35</v>
      </c>
      <c r="AI111" s="1077">
        <f t="shared" si="15"/>
        <v>50</v>
      </c>
      <c r="AJ111" s="183">
        <f t="shared" si="12"/>
        <v>0</v>
      </c>
      <c r="AK111" s="991">
        <v>0</v>
      </c>
      <c r="AL111" s="991">
        <v>0</v>
      </c>
      <c r="AM111" s="991">
        <v>0</v>
      </c>
      <c r="AN111" s="991">
        <v>0</v>
      </c>
      <c r="AO111" s="991">
        <v>0</v>
      </c>
      <c r="AP111" s="991">
        <v>50</v>
      </c>
      <c r="AQ111" s="991">
        <v>50</v>
      </c>
      <c r="AR111" s="991">
        <v>35</v>
      </c>
      <c r="AS111" s="991">
        <v>50</v>
      </c>
      <c r="AT111" s="991">
        <v>50</v>
      </c>
      <c r="AU111" s="991">
        <v>50</v>
      </c>
      <c r="AV111" s="991">
        <v>35</v>
      </c>
      <c r="AW111" s="991">
        <v>50</v>
      </c>
      <c r="AX111" s="991">
        <v>0</v>
      </c>
      <c r="AY111" s="991">
        <v>0</v>
      </c>
      <c r="AZ111" s="991">
        <v>0</v>
      </c>
      <c r="BA111" s="991">
        <v>0</v>
      </c>
      <c r="BB111" s="991">
        <v>0</v>
      </c>
      <c r="BC111" s="991">
        <v>0</v>
      </c>
      <c r="BD111" s="991">
        <v>0</v>
      </c>
      <c r="BE111" s="992" t="b">
        <v>0</v>
      </c>
      <c r="BF111" s="992"/>
      <c r="BG111" s="990" t="s">
        <v>1028</v>
      </c>
      <c r="BH111" s="991">
        <v>50</v>
      </c>
      <c r="BI111" s="990" t="s">
        <v>993</v>
      </c>
      <c r="BJ111" s="991">
        <v>0</v>
      </c>
      <c r="BK111" s="990" t="s">
        <v>993</v>
      </c>
      <c r="BL111" s="991">
        <v>0</v>
      </c>
      <c r="BM111" s="991">
        <v>0</v>
      </c>
      <c r="BN111" s="991">
        <v>0</v>
      </c>
      <c r="BO111" s="990" t="s">
        <v>993</v>
      </c>
      <c r="BP111" s="990" t="s">
        <v>993</v>
      </c>
      <c r="BQ111" s="990" t="s">
        <v>993</v>
      </c>
      <c r="BR111" s="991">
        <v>0</v>
      </c>
      <c r="BS111" s="990" t="s">
        <v>993</v>
      </c>
      <c r="BT111" s="991">
        <v>0</v>
      </c>
      <c r="BU111" s="990" t="s">
        <v>993</v>
      </c>
      <c r="BV111" s="991">
        <v>0</v>
      </c>
      <c r="BW111" s="991">
        <v>0</v>
      </c>
      <c r="BX111" s="991">
        <v>0</v>
      </c>
      <c r="BY111" s="990" t="s">
        <v>993</v>
      </c>
      <c r="BZ111" s="991">
        <v>0</v>
      </c>
      <c r="CA111" s="990" t="s">
        <v>993</v>
      </c>
      <c r="CB111" s="991">
        <v>0</v>
      </c>
      <c r="CC111" s="990" t="s">
        <v>993</v>
      </c>
      <c r="CD111" s="991">
        <v>0</v>
      </c>
      <c r="CE111" s="991">
        <v>0</v>
      </c>
      <c r="CF111" s="991">
        <v>0</v>
      </c>
      <c r="CG111" s="990" t="s">
        <v>993</v>
      </c>
      <c r="CH111" s="991">
        <v>0</v>
      </c>
      <c r="CI111" s="990" t="s">
        <v>993</v>
      </c>
      <c r="CJ111" s="991">
        <v>0</v>
      </c>
      <c r="CK111" s="990" t="s">
        <v>993</v>
      </c>
      <c r="CL111" s="991">
        <v>0</v>
      </c>
      <c r="CM111" s="991">
        <v>0</v>
      </c>
      <c r="CN111" s="991">
        <v>0</v>
      </c>
      <c r="CO111" s="991">
        <v>20</v>
      </c>
      <c r="CP111" s="991">
        <v>0.5</v>
      </c>
      <c r="CQ111" s="991">
        <v>0</v>
      </c>
      <c r="CR111" s="991">
        <v>0</v>
      </c>
      <c r="CS111" s="991">
        <v>12</v>
      </c>
      <c r="CT111" s="991">
        <v>0</v>
      </c>
      <c r="CU111" s="991">
        <v>0</v>
      </c>
      <c r="CV111" s="991">
        <v>0</v>
      </c>
      <c r="CW111" s="991">
        <v>17</v>
      </c>
      <c r="CX111" s="991">
        <v>0</v>
      </c>
      <c r="CY111" s="991">
        <v>10</v>
      </c>
      <c r="CZ111" s="991">
        <v>0</v>
      </c>
      <c r="DA111" s="991">
        <v>1</v>
      </c>
      <c r="DB111" s="991">
        <v>0</v>
      </c>
      <c r="DC111" s="991">
        <v>1</v>
      </c>
      <c r="DD111" s="991">
        <v>0</v>
      </c>
      <c r="DE111" s="991">
        <v>0</v>
      </c>
      <c r="DF111" s="991">
        <v>0</v>
      </c>
      <c r="DG111" s="991">
        <v>1</v>
      </c>
      <c r="DH111" s="991">
        <v>0</v>
      </c>
      <c r="DI111" s="991">
        <v>0</v>
      </c>
      <c r="DJ111" s="991">
        <v>0</v>
      </c>
      <c r="DK111" s="992" t="b">
        <v>0</v>
      </c>
      <c r="DL111" s="990" t="s">
        <v>999</v>
      </c>
      <c r="DM111" s="990" t="s">
        <v>1029</v>
      </c>
      <c r="DN111" s="990" t="s">
        <v>1000</v>
      </c>
      <c r="DO111" s="990" t="s">
        <v>993</v>
      </c>
      <c r="DP111" s="991">
        <v>277</v>
      </c>
      <c r="DQ111" s="991">
        <v>277</v>
      </c>
      <c r="DR111" s="991">
        <v>0</v>
      </c>
      <c r="DS111" s="991">
        <v>0</v>
      </c>
      <c r="DT111" s="991">
        <v>17110</v>
      </c>
      <c r="DU111" s="991">
        <v>278</v>
      </c>
      <c r="DV111" s="991">
        <v>277</v>
      </c>
      <c r="DW111" s="991">
        <v>226</v>
      </c>
      <c r="DX111" s="991">
        <v>0</v>
      </c>
      <c r="DY111" s="991">
        <v>51</v>
      </c>
      <c r="DZ111" s="991">
        <v>0</v>
      </c>
      <c r="EA111" s="991">
        <v>0</v>
      </c>
      <c r="EB111" s="991">
        <v>0</v>
      </c>
      <c r="EC111" s="991">
        <v>0</v>
      </c>
      <c r="ED111" s="991">
        <v>278</v>
      </c>
      <c r="EE111" s="991">
        <v>27</v>
      </c>
      <c r="EF111" s="991">
        <v>177</v>
      </c>
      <c r="EG111" s="991">
        <v>12</v>
      </c>
      <c r="EH111" s="991">
        <v>14</v>
      </c>
      <c r="EI111" s="991">
        <v>15</v>
      </c>
      <c r="EJ111" s="991">
        <v>3</v>
      </c>
      <c r="EK111" s="991">
        <v>29</v>
      </c>
      <c r="EL111" s="991">
        <v>1</v>
      </c>
      <c r="EM111" s="991">
        <v>0</v>
      </c>
      <c r="EN111" s="991">
        <v>251</v>
      </c>
      <c r="EO111" s="991">
        <v>236</v>
      </c>
      <c r="EP111" s="991">
        <v>3</v>
      </c>
      <c r="EQ111" s="991">
        <v>12</v>
      </c>
      <c r="ER111" s="991">
        <v>0</v>
      </c>
      <c r="ES111" s="991">
        <v>0</v>
      </c>
      <c r="ET111" s="992" t="b">
        <v>0</v>
      </c>
      <c r="EU111" s="992" t="b">
        <v>0</v>
      </c>
      <c r="EV111" s="992" t="b">
        <v>0</v>
      </c>
      <c r="EW111" s="993">
        <v>0</v>
      </c>
      <c r="EX111" s="993">
        <v>0</v>
      </c>
      <c r="EY111" s="993">
        <v>0</v>
      </c>
      <c r="EZ111" s="993">
        <v>0</v>
      </c>
      <c r="FA111" s="993">
        <v>0</v>
      </c>
      <c r="FB111" s="993">
        <v>0</v>
      </c>
      <c r="FC111" s="992" t="b">
        <v>0</v>
      </c>
      <c r="FD111" s="992" t="b">
        <v>0</v>
      </c>
      <c r="FE111" s="992" t="b">
        <v>0</v>
      </c>
      <c r="FF111" s="993">
        <v>0</v>
      </c>
      <c r="FG111" s="993">
        <v>0</v>
      </c>
      <c r="FH111" s="993">
        <v>0</v>
      </c>
      <c r="FI111" s="993">
        <v>0</v>
      </c>
      <c r="FJ111" s="993">
        <v>0</v>
      </c>
      <c r="FK111" s="993">
        <v>0</v>
      </c>
      <c r="FL111" s="992" t="b">
        <v>0</v>
      </c>
      <c r="FM111" s="992" t="b">
        <v>0</v>
      </c>
      <c r="FN111" s="992" t="b">
        <v>0</v>
      </c>
      <c r="FO111" s="993">
        <v>0</v>
      </c>
      <c r="FP111" s="993">
        <v>0</v>
      </c>
      <c r="FQ111" s="993">
        <v>0</v>
      </c>
      <c r="FR111" s="993">
        <v>0</v>
      </c>
      <c r="FS111" s="993">
        <v>0</v>
      </c>
      <c r="FT111" s="993">
        <v>0</v>
      </c>
      <c r="FU111" s="990" t="s">
        <v>270</v>
      </c>
      <c r="FV111" s="993">
        <v>0.96099999999999997</v>
      </c>
      <c r="FW111" s="991">
        <v>5.7</v>
      </c>
      <c r="FX111" s="991">
        <v>251</v>
      </c>
      <c r="FY111" s="991">
        <v>128</v>
      </c>
      <c r="FZ111" s="991">
        <v>91</v>
      </c>
      <c r="GA111" s="991">
        <v>73</v>
      </c>
      <c r="GB111" s="991">
        <v>56</v>
      </c>
      <c r="GC111" s="991">
        <v>141</v>
      </c>
      <c r="GD111" s="991">
        <v>146</v>
      </c>
      <c r="GE111" s="991">
        <v>148</v>
      </c>
      <c r="GF111" s="991">
        <v>144</v>
      </c>
      <c r="GG111" s="991">
        <v>101</v>
      </c>
      <c r="GH111" s="991">
        <v>104</v>
      </c>
      <c r="GI111" s="991">
        <v>109</v>
      </c>
      <c r="GJ111" s="991">
        <v>108</v>
      </c>
      <c r="GK111" s="991">
        <v>45.6</v>
      </c>
      <c r="GL111" s="991">
        <v>43.9</v>
      </c>
      <c r="GM111" s="991">
        <v>46.7</v>
      </c>
      <c r="GN111" s="991">
        <v>51.8</v>
      </c>
      <c r="GO111" s="992" t="b">
        <v>0</v>
      </c>
      <c r="GP111" s="990" t="s">
        <v>993</v>
      </c>
      <c r="GQ111" s="990" t="s">
        <v>993</v>
      </c>
      <c r="GR111" s="990" t="s">
        <v>993</v>
      </c>
      <c r="GS111" s="990" t="s">
        <v>993</v>
      </c>
      <c r="GT111" s="992"/>
      <c r="GU111" s="986"/>
    </row>
    <row r="112" spans="1:203" hidden="1">
      <c r="A112" s="985"/>
      <c r="B112" s="1315" t="s">
        <v>568</v>
      </c>
      <c r="C112" s="1315"/>
      <c r="D112" s="990" t="s">
        <v>1109</v>
      </c>
      <c r="E112" s="990" t="s">
        <v>1110</v>
      </c>
      <c r="F112" s="990" t="s">
        <v>437</v>
      </c>
      <c r="G112" s="990" t="s">
        <v>986</v>
      </c>
      <c r="H112" s="990" t="s">
        <v>1062</v>
      </c>
      <c r="I112" s="990" t="s">
        <v>1063</v>
      </c>
      <c r="J112" s="990" t="s">
        <v>1064</v>
      </c>
      <c r="K112" s="990" t="s">
        <v>1065</v>
      </c>
      <c r="L112" s="991">
        <v>9</v>
      </c>
      <c r="M112" s="990" t="s">
        <v>1110</v>
      </c>
      <c r="N112" s="990" t="s">
        <v>1045</v>
      </c>
      <c r="O112" s="990" t="s">
        <v>686</v>
      </c>
      <c r="P112" s="990" t="s">
        <v>1001</v>
      </c>
      <c r="Q112" s="990" t="s">
        <v>290</v>
      </c>
      <c r="R112" s="1031" t="s">
        <v>296</v>
      </c>
      <c r="S112" s="992" t="b">
        <v>0</v>
      </c>
      <c r="T112" s="991">
        <v>0</v>
      </c>
      <c r="U112" s="992" t="b">
        <v>0</v>
      </c>
      <c r="V112" s="991">
        <v>0</v>
      </c>
      <c r="W112" s="992" t="b">
        <v>0</v>
      </c>
      <c r="X112" s="992" t="b">
        <v>1</v>
      </c>
      <c r="Y112" s="990" t="s">
        <v>296</v>
      </c>
      <c r="Z112" s="990" t="b">
        <f t="shared" si="17"/>
        <v>1</v>
      </c>
      <c r="AA112" s="990" t="s">
        <v>993</v>
      </c>
      <c r="AB112" s="992" t="b">
        <v>0</v>
      </c>
      <c r="AC112" s="990" t="s">
        <v>993</v>
      </c>
      <c r="AD112" s="990" t="s">
        <v>993</v>
      </c>
      <c r="AE112" s="990" t="s">
        <v>993</v>
      </c>
      <c r="AF112" s="1077">
        <f t="shared" si="16"/>
        <v>55</v>
      </c>
      <c r="AG112" s="1077">
        <f t="shared" si="16"/>
        <v>55</v>
      </c>
      <c r="AH112" s="1077">
        <f t="shared" si="16"/>
        <v>50</v>
      </c>
      <c r="AI112" s="1077">
        <f t="shared" si="15"/>
        <v>55</v>
      </c>
      <c r="AJ112" s="183">
        <f t="shared" si="12"/>
        <v>0</v>
      </c>
      <c r="AK112" s="991">
        <v>0</v>
      </c>
      <c r="AL112" s="991">
        <v>0</v>
      </c>
      <c r="AM112" s="991">
        <v>0</v>
      </c>
      <c r="AN112" s="991">
        <v>0</v>
      </c>
      <c r="AO112" s="991">
        <v>0</v>
      </c>
      <c r="AP112" s="991">
        <v>55</v>
      </c>
      <c r="AQ112" s="991">
        <v>55</v>
      </c>
      <c r="AR112" s="991">
        <v>50</v>
      </c>
      <c r="AS112" s="991">
        <v>55</v>
      </c>
      <c r="AT112" s="991">
        <v>55</v>
      </c>
      <c r="AU112" s="991">
        <v>55</v>
      </c>
      <c r="AV112" s="991">
        <v>50</v>
      </c>
      <c r="AW112" s="991">
        <v>55</v>
      </c>
      <c r="AX112" s="991">
        <v>0</v>
      </c>
      <c r="AY112" s="991">
        <v>0</v>
      </c>
      <c r="AZ112" s="991">
        <v>0</v>
      </c>
      <c r="BA112" s="991">
        <v>0</v>
      </c>
      <c r="BB112" s="991">
        <v>0</v>
      </c>
      <c r="BC112" s="991">
        <v>0</v>
      </c>
      <c r="BD112" s="991">
        <v>0</v>
      </c>
      <c r="BE112" s="992" t="b">
        <v>0</v>
      </c>
      <c r="BF112" s="992"/>
      <c r="BG112" s="990" t="s">
        <v>422</v>
      </c>
      <c r="BH112" s="991">
        <v>55</v>
      </c>
      <c r="BI112" s="990" t="s">
        <v>993</v>
      </c>
      <c r="BJ112" s="991">
        <v>0</v>
      </c>
      <c r="BK112" s="990" t="s">
        <v>993</v>
      </c>
      <c r="BL112" s="991">
        <v>0</v>
      </c>
      <c r="BM112" s="991">
        <v>0</v>
      </c>
      <c r="BN112" s="991">
        <v>0</v>
      </c>
      <c r="BO112" s="990" t="s">
        <v>993</v>
      </c>
      <c r="BP112" s="990" t="s">
        <v>993</v>
      </c>
      <c r="BQ112" s="990" t="s">
        <v>993</v>
      </c>
      <c r="BR112" s="991">
        <v>0</v>
      </c>
      <c r="BS112" s="990" t="s">
        <v>993</v>
      </c>
      <c r="BT112" s="991">
        <v>0</v>
      </c>
      <c r="BU112" s="990" t="s">
        <v>993</v>
      </c>
      <c r="BV112" s="991">
        <v>0</v>
      </c>
      <c r="BW112" s="991">
        <v>0</v>
      </c>
      <c r="BX112" s="991">
        <v>0</v>
      </c>
      <c r="BY112" s="990" t="s">
        <v>993</v>
      </c>
      <c r="BZ112" s="991">
        <v>0</v>
      </c>
      <c r="CA112" s="990" t="s">
        <v>993</v>
      </c>
      <c r="CB112" s="991">
        <v>0</v>
      </c>
      <c r="CC112" s="990" t="s">
        <v>993</v>
      </c>
      <c r="CD112" s="991">
        <v>0</v>
      </c>
      <c r="CE112" s="991">
        <v>0</v>
      </c>
      <c r="CF112" s="991">
        <v>0</v>
      </c>
      <c r="CG112" s="990" t="s">
        <v>993</v>
      </c>
      <c r="CH112" s="991">
        <v>0</v>
      </c>
      <c r="CI112" s="990" t="s">
        <v>993</v>
      </c>
      <c r="CJ112" s="991">
        <v>0</v>
      </c>
      <c r="CK112" s="990" t="s">
        <v>993</v>
      </c>
      <c r="CL112" s="991">
        <v>0</v>
      </c>
      <c r="CM112" s="991">
        <v>0</v>
      </c>
      <c r="CN112" s="991">
        <v>0</v>
      </c>
      <c r="CO112" s="991">
        <v>15</v>
      </c>
      <c r="CP112" s="991">
        <v>0.8</v>
      </c>
      <c r="CQ112" s="991">
        <v>1</v>
      </c>
      <c r="CR112" s="991">
        <v>0</v>
      </c>
      <c r="CS112" s="991">
        <v>11</v>
      </c>
      <c r="CT112" s="991">
        <v>0</v>
      </c>
      <c r="CU112" s="991">
        <v>0</v>
      </c>
      <c r="CV112" s="991">
        <v>0</v>
      </c>
      <c r="CW112" s="991">
        <v>0</v>
      </c>
      <c r="CX112" s="991">
        <v>0</v>
      </c>
      <c r="CY112" s="991">
        <v>0</v>
      </c>
      <c r="CZ112" s="991">
        <v>0</v>
      </c>
      <c r="DA112" s="991">
        <v>0</v>
      </c>
      <c r="DB112" s="991">
        <v>0</v>
      </c>
      <c r="DC112" s="991">
        <v>1</v>
      </c>
      <c r="DD112" s="991">
        <v>0</v>
      </c>
      <c r="DE112" s="991">
        <v>0</v>
      </c>
      <c r="DF112" s="991">
        <v>0</v>
      </c>
      <c r="DG112" s="991">
        <v>0</v>
      </c>
      <c r="DH112" s="991">
        <v>0</v>
      </c>
      <c r="DI112" s="991">
        <v>0</v>
      </c>
      <c r="DJ112" s="991">
        <v>0</v>
      </c>
      <c r="DK112" s="992" t="b">
        <v>0</v>
      </c>
      <c r="DL112" s="990" t="s">
        <v>999</v>
      </c>
      <c r="DM112" s="990" t="s">
        <v>270</v>
      </c>
      <c r="DN112" s="990" t="s">
        <v>282</v>
      </c>
      <c r="DO112" s="990" t="s">
        <v>525</v>
      </c>
      <c r="DP112" s="991">
        <v>53</v>
      </c>
      <c r="DQ112" s="991">
        <v>53</v>
      </c>
      <c r="DR112" s="991">
        <v>0</v>
      </c>
      <c r="DS112" s="991">
        <v>0</v>
      </c>
      <c r="DT112" s="991">
        <v>19872</v>
      </c>
      <c r="DU112" s="991">
        <v>57</v>
      </c>
      <c r="DV112" s="991">
        <v>53</v>
      </c>
      <c r="DW112" s="991">
        <v>53</v>
      </c>
      <c r="DX112" s="991">
        <v>0</v>
      </c>
      <c r="DY112" s="991">
        <v>0</v>
      </c>
      <c r="DZ112" s="991">
        <v>0</v>
      </c>
      <c r="EA112" s="991">
        <v>0</v>
      </c>
      <c r="EB112" s="991">
        <v>0</v>
      </c>
      <c r="EC112" s="991">
        <v>0</v>
      </c>
      <c r="ED112" s="991">
        <v>57</v>
      </c>
      <c r="EE112" s="991">
        <v>4</v>
      </c>
      <c r="EF112" s="991">
        <v>1</v>
      </c>
      <c r="EG112" s="991">
        <v>4</v>
      </c>
      <c r="EH112" s="991">
        <v>0</v>
      </c>
      <c r="EI112" s="991">
        <v>1</v>
      </c>
      <c r="EJ112" s="991">
        <v>0</v>
      </c>
      <c r="EK112" s="991">
        <v>1</v>
      </c>
      <c r="EL112" s="991">
        <v>46</v>
      </c>
      <c r="EM112" s="991">
        <v>0</v>
      </c>
      <c r="EN112" s="991">
        <v>53</v>
      </c>
      <c r="EO112" s="991">
        <v>51</v>
      </c>
      <c r="EP112" s="991">
        <v>0</v>
      </c>
      <c r="EQ112" s="991">
        <v>2</v>
      </c>
      <c r="ER112" s="991">
        <v>0</v>
      </c>
      <c r="ES112" s="991">
        <v>0</v>
      </c>
      <c r="ET112" s="992" t="b">
        <v>0</v>
      </c>
      <c r="EU112" s="992" t="b">
        <v>0</v>
      </c>
      <c r="EV112" s="992" t="b">
        <v>0</v>
      </c>
      <c r="EW112" s="993">
        <v>0</v>
      </c>
      <c r="EX112" s="993">
        <v>0</v>
      </c>
      <c r="EY112" s="993">
        <v>0</v>
      </c>
      <c r="EZ112" s="993">
        <v>0</v>
      </c>
      <c r="FA112" s="993">
        <v>0</v>
      </c>
      <c r="FB112" s="993">
        <v>0</v>
      </c>
      <c r="FC112" s="992" t="b">
        <v>0</v>
      </c>
      <c r="FD112" s="992" t="b">
        <v>0</v>
      </c>
      <c r="FE112" s="992" t="b">
        <v>0</v>
      </c>
      <c r="FF112" s="993">
        <v>0</v>
      </c>
      <c r="FG112" s="993">
        <v>0</v>
      </c>
      <c r="FH112" s="993">
        <v>0</v>
      </c>
      <c r="FI112" s="993">
        <v>0</v>
      </c>
      <c r="FJ112" s="993">
        <v>0</v>
      </c>
      <c r="FK112" s="993">
        <v>0</v>
      </c>
      <c r="FL112" s="992" t="b">
        <v>0</v>
      </c>
      <c r="FM112" s="992" t="b">
        <v>0</v>
      </c>
      <c r="FN112" s="992" t="b">
        <v>0</v>
      </c>
      <c r="FO112" s="993">
        <v>0</v>
      </c>
      <c r="FP112" s="993">
        <v>0</v>
      </c>
      <c r="FQ112" s="993">
        <v>0</v>
      </c>
      <c r="FR112" s="993">
        <v>0</v>
      </c>
      <c r="FS112" s="993">
        <v>0</v>
      </c>
      <c r="FT112" s="993">
        <v>0</v>
      </c>
      <c r="FU112" s="990" t="s">
        <v>993</v>
      </c>
      <c r="FV112" s="993">
        <v>0</v>
      </c>
      <c r="FW112" s="991">
        <v>0</v>
      </c>
      <c r="FX112" s="991">
        <v>53</v>
      </c>
      <c r="FY112" s="991">
        <v>0</v>
      </c>
      <c r="FZ112" s="991">
        <v>0</v>
      </c>
      <c r="GA112" s="991">
        <v>0</v>
      </c>
      <c r="GB112" s="991">
        <v>0</v>
      </c>
      <c r="GC112" s="991">
        <v>0</v>
      </c>
      <c r="GD112" s="991">
        <v>0</v>
      </c>
      <c r="GE112" s="991">
        <v>0</v>
      </c>
      <c r="GF112" s="991">
        <v>0</v>
      </c>
      <c r="GG112" s="991">
        <v>0</v>
      </c>
      <c r="GH112" s="991">
        <v>0</v>
      </c>
      <c r="GI112" s="991">
        <v>0</v>
      </c>
      <c r="GJ112" s="991">
        <v>0</v>
      </c>
      <c r="GK112" s="991">
        <v>0</v>
      </c>
      <c r="GL112" s="991">
        <v>0</v>
      </c>
      <c r="GM112" s="991">
        <v>0</v>
      </c>
      <c r="GN112" s="991">
        <v>0</v>
      </c>
      <c r="GO112" s="992" t="b">
        <v>0</v>
      </c>
      <c r="GP112" s="990" t="s">
        <v>993</v>
      </c>
      <c r="GQ112" s="990" t="s">
        <v>993</v>
      </c>
      <c r="GR112" s="990" t="s">
        <v>993</v>
      </c>
      <c r="GS112" s="990" t="s">
        <v>993</v>
      </c>
      <c r="GT112" s="992"/>
      <c r="GU112" s="986"/>
    </row>
    <row r="113" spans="1:203" hidden="1">
      <c r="A113" s="985"/>
      <c r="B113" s="1315" t="s">
        <v>568</v>
      </c>
      <c r="C113" s="1315"/>
      <c r="D113" s="990" t="s">
        <v>1109</v>
      </c>
      <c r="E113" s="990" t="s">
        <v>1110</v>
      </c>
      <c r="F113" s="990" t="s">
        <v>437</v>
      </c>
      <c r="G113" s="990" t="s">
        <v>986</v>
      </c>
      <c r="H113" s="990" t="s">
        <v>1062</v>
      </c>
      <c r="I113" s="990" t="s">
        <v>1063</v>
      </c>
      <c r="J113" s="990" t="s">
        <v>1064</v>
      </c>
      <c r="K113" s="990" t="s">
        <v>1065</v>
      </c>
      <c r="L113" s="991">
        <v>10</v>
      </c>
      <c r="M113" s="990" t="s">
        <v>1110</v>
      </c>
      <c r="N113" s="990" t="s">
        <v>1090</v>
      </c>
      <c r="O113" s="990" t="s">
        <v>687</v>
      </c>
      <c r="P113" s="990" t="s">
        <v>1001</v>
      </c>
      <c r="Q113" s="990" t="s">
        <v>290</v>
      </c>
      <c r="R113" s="1031" t="s">
        <v>296</v>
      </c>
      <c r="S113" s="992" t="b">
        <v>0</v>
      </c>
      <c r="T113" s="991">
        <v>0</v>
      </c>
      <c r="U113" s="992" t="b">
        <v>0</v>
      </c>
      <c r="V113" s="991">
        <v>0</v>
      </c>
      <c r="W113" s="992" t="b">
        <v>0</v>
      </c>
      <c r="X113" s="992" t="b">
        <v>1</v>
      </c>
      <c r="Y113" s="990" t="s">
        <v>296</v>
      </c>
      <c r="Z113" s="990" t="b">
        <f t="shared" si="17"/>
        <v>1</v>
      </c>
      <c r="AA113" s="990" t="s">
        <v>993</v>
      </c>
      <c r="AB113" s="992" t="b">
        <v>0</v>
      </c>
      <c r="AC113" s="990" t="s">
        <v>993</v>
      </c>
      <c r="AD113" s="990" t="s">
        <v>993</v>
      </c>
      <c r="AE113" s="990" t="s">
        <v>993</v>
      </c>
      <c r="AF113" s="1077">
        <f t="shared" si="16"/>
        <v>55</v>
      </c>
      <c r="AG113" s="1077">
        <f t="shared" si="16"/>
        <v>55</v>
      </c>
      <c r="AH113" s="1077">
        <f t="shared" si="16"/>
        <v>51</v>
      </c>
      <c r="AI113" s="1077">
        <f t="shared" si="15"/>
        <v>55</v>
      </c>
      <c r="AJ113" s="183">
        <f t="shared" si="12"/>
        <v>0</v>
      </c>
      <c r="AK113" s="991">
        <v>0</v>
      </c>
      <c r="AL113" s="991">
        <v>0</v>
      </c>
      <c r="AM113" s="991">
        <v>0</v>
      </c>
      <c r="AN113" s="991">
        <v>0</v>
      </c>
      <c r="AO113" s="991">
        <v>0</v>
      </c>
      <c r="AP113" s="991">
        <v>55</v>
      </c>
      <c r="AQ113" s="991">
        <v>55</v>
      </c>
      <c r="AR113" s="991">
        <v>51</v>
      </c>
      <c r="AS113" s="991">
        <v>55</v>
      </c>
      <c r="AT113" s="991">
        <v>55</v>
      </c>
      <c r="AU113" s="991">
        <v>55</v>
      </c>
      <c r="AV113" s="991">
        <v>51</v>
      </c>
      <c r="AW113" s="991">
        <v>55</v>
      </c>
      <c r="AX113" s="991">
        <v>0</v>
      </c>
      <c r="AY113" s="991">
        <v>0</v>
      </c>
      <c r="AZ113" s="991">
        <v>0</v>
      </c>
      <c r="BA113" s="991">
        <v>0</v>
      </c>
      <c r="BB113" s="991">
        <v>0</v>
      </c>
      <c r="BC113" s="991">
        <v>0</v>
      </c>
      <c r="BD113" s="991">
        <v>0</v>
      </c>
      <c r="BE113" s="992" t="b">
        <v>0</v>
      </c>
      <c r="BF113" s="992"/>
      <c r="BG113" s="990" t="s">
        <v>422</v>
      </c>
      <c r="BH113" s="991">
        <v>55</v>
      </c>
      <c r="BI113" s="990" t="s">
        <v>993</v>
      </c>
      <c r="BJ113" s="991">
        <v>0</v>
      </c>
      <c r="BK113" s="990" t="s">
        <v>993</v>
      </c>
      <c r="BL113" s="991">
        <v>0</v>
      </c>
      <c r="BM113" s="991">
        <v>0</v>
      </c>
      <c r="BN113" s="991">
        <v>0</v>
      </c>
      <c r="BO113" s="990" t="s">
        <v>993</v>
      </c>
      <c r="BP113" s="990" t="s">
        <v>993</v>
      </c>
      <c r="BQ113" s="990" t="s">
        <v>993</v>
      </c>
      <c r="BR113" s="991">
        <v>0</v>
      </c>
      <c r="BS113" s="990" t="s">
        <v>993</v>
      </c>
      <c r="BT113" s="991">
        <v>0</v>
      </c>
      <c r="BU113" s="990" t="s">
        <v>993</v>
      </c>
      <c r="BV113" s="991">
        <v>0</v>
      </c>
      <c r="BW113" s="991">
        <v>0</v>
      </c>
      <c r="BX113" s="991">
        <v>0</v>
      </c>
      <c r="BY113" s="990" t="s">
        <v>993</v>
      </c>
      <c r="BZ113" s="991">
        <v>0</v>
      </c>
      <c r="CA113" s="990" t="s">
        <v>993</v>
      </c>
      <c r="CB113" s="991">
        <v>0</v>
      </c>
      <c r="CC113" s="990" t="s">
        <v>993</v>
      </c>
      <c r="CD113" s="991">
        <v>0</v>
      </c>
      <c r="CE113" s="991">
        <v>0</v>
      </c>
      <c r="CF113" s="991">
        <v>0</v>
      </c>
      <c r="CG113" s="990" t="s">
        <v>993</v>
      </c>
      <c r="CH113" s="991">
        <v>0</v>
      </c>
      <c r="CI113" s="990" t="s">
        <v>993</v>
      </c>
      <c r="CJ113" s="991">
        <v>0</v>
      </c>
      <c r="CK113" s="990" t="s">
        <v>993</v>
      </c>
      <c r="CL113" s="991">
        <v>0</v>
      </c>
      <c r="CM113" s="991">
        <v>0</v>
      </c>
      <c r="CN113" s="991">
        <v>0</v>
      </c>
      <c r="CO113" s="991">
        <v>18</v>
      </c>
      <c r="CP113" s="991">
        <v>0.5</v>
      </c>
      <c r="CQ113" s="991">
        <v>0</v>
      </c>
      <c r="CR113" s="991">
        <v>0</v>
      </c>
      <c r="CS113" s="991">
        <v>13</v>
      </c>
      <c r="CT113" s="991">
        <v>0</v>
      </c>
      <c r="CU113" s="991">
        <v>0</v>
      </c>
      <c r="CV113" s="991">
        <v>0</v>
      </c>
      <c r="CW113" s="991">
        <v>0</v>
      </c>
      <c r="CX113" s="991">
        <v>0</v>
      </c>
      <c r="CY113" s="991">
        <v>0</v>
      </c>
      <c r="CZ113" s="991">
        <v>0</v>
      </c>
      <c r="DA113" s="991">
        <v>0</v>
      </c>
      <c r="DB113" s="991">
        <v>0</v>
      </c>
      <c r="DC113" s="991">
        <v>1</v>
      </c>
      <c r="DD113" s="991">
        <v>0</v>
      </c>
      <c r="DE113" s="991">
        <v>0</v>
      </c>
      <c r="DF113" s="991">
        <v>0</v>
      </c>
      <c r="DG113" s="991">
        <v>1</v>
      </c>
      <c r="DH113" s="991">
        <v>0</v>
      </c>
      <c r="DI113" s="991">
        <v>0</v>
      </c>
      <c r="DJ113" s="991">
        <v>0</v>
      </c>
      <c r="DK113" s="992" t="b">
        <v>0</v>
      </c>
      <c r="DL113" s="990" t="s">
        <v>999</v>
      </c>
      <c r="DM113" s="990" t="s">
        <v>270</v>
      </c>
      <c r="DN113" s="990" t="s">
        <v>282</v>
      </c>
      <c r="DO113" s="990" t="s">
        <v>525</v>
      </c>
      <c r="DP113" s="991">
        <v>58</v>
      </c>
      <c r="DQ113" s="991">
        <v>58</v>
      </c>
      <c r="DR113" s="991">
        <v>0</v>
      </c>
      <c r="DS113" s="991">
        <v>0</v>
      </c>
      <c r="DT113" s="991">
        <v>19862</v>
      </c>
      <c r="DU113" s="991">
        <v>62</v>
      </c>
      <c r="DV113" s="991">
        <v>58</v>
      </c>
      <c r="DW113" s="991">
        <v>58</v>
      </c>
      <c r="DX113" s="991">
        <v>0</v>
      </c>
      <c r="DY113" s="991">
        <v>0</v>
      </c>
      <c r="DZ113" s="991">
        <v>0</v>
      </c>
      <c r="EA113" s="991">
        <v>0</v>
      </c>
      <c r="EB113" s="991">
        <v>0</v>
      </c>
      <c r="EC113" s="991">
        <v>0</v>
      </c>
      <c r="ED113" s="991">
        <v>62</v>
      </c>
      <c r="EE113" s="991">
        <v>8</v>
      </c>
      <c r="EF113" s="991">
        <v>2</v>
      </c>
      <c r="EG113" s="991">
        <v>4</v>
      </c>
      <c r="EH113" s="991">
        <v>2</v>
      </c>
      <c r="EI113" s="991">
        <v>1</v>
      </c>
      <c r="EJ113" s="991">
        <v>0</v>
      </c>
      <c r="EK113" s="991">
        <v>2</v>
      </c>
      <c r="EL113" s="991">
        <v>43</v>
      </c>
      <c r="EM113" s="991">
        <v>0</v>
      </c>
      <c r="EN113" s="991">
        <v>54</v>
      </c>
      <c r="EO113" s="991">
        <v>51</v>
      </c>
      <c r="EP113" s="991">
        <v>0</v>
      </c>
      <c r="EQ113" s="991">
        <v>3</v>
      </c>
      <c r="ER113" s="991">
        <v>0</v>
      </c>
      <c r="ES113" s="991">
        <v>0</v>
      </c>
      <c r="ET113" s="992" t="b">
        <v>0</v>
      </c>
      <c r="EU113" s="992" t="b">
        <v>0</v>
      </c>
      <c r="EV113" s="992" t="b">
        <v>0</v>
      </c>
      <c r="EW113" s="993">
        <v>0</v>
      </c>
      <c r="EX113" s="993">
        <v>0</v>
      </c>
      <c r="EY113" s="993">
        <v>0</v>
      </c>
      <c r="EZ113" s="993">
        <v>0</v>
      </c>
      <c r="FA113" s="993">
        <v>0</v>
      </c>
      <c r="FB113" s="993">
        <v>0</v>
      </c>
      <c r="FC113" s="992" t="b">
        <v>0</v>
      </c>
      <c r="FD113" s="992" t="b">
        <v>0</v>
      </c>
      <c r="FE113" s="992" t="b">
        <v>0</v>
      </c>
      <c r="FF113" s="993">
        <v>0</v>
      </c>
      <c r="FG113" s="993">
        <v>0</v>
      </c>
      <c r="FH113" s="993">
        <v>0</v>
      </c>
      <c r="FI113" s="993">
        <v>0</v>
      </c>
      <c r="FJ113" s="993">
        <v>0</v>
      </c>
      <c r="FK113" s="993">
        <v>0</v>
      </c>
      <c r="FL113" s="992" t="b">
        <v>0</v>
      </c>
      <c r="FM113" s="992" t="b">
        <v>0</v>
      </c>
      <c r="FN113" s="992" t="b">
        <v>0</v>
      </c>
      <c r="FO113" s="993">
        <v>0</v>
      </c>
      <c r="FP113" s="993">
        <v>0</v>
      </c>
      <c r="FQ113" s="993">
        <v>0</v>
      </c>
      <c r="FR113" s="993">
        <v>0</v>
      </c>
      <c r="FS113" s="993">
        <v>0</v>
      </c>
      <c r="FT113" s="993">
        <v>0</v>
      </c>
      <c r="FU113" s="990" t="s">
        <v>993</v>
      </c>
      <c r="FV113" s="993">
        <v>0</v>
      </c>
      <c r="FW113" s="991">
        <v>0</v>
      </c>
      <c r="FX113" s="991">
        <v>54</v>
      </c>
      <c r="FY113" s="991">
        <v>0</v>
      </c>
      <c r="FZ113" s="991">
        <v>0</v>
      </c>
      <c r="GA113" s="991">
        <v>0</v>
      </c>
      <c r="GB113" s="991">
        <v>0</v>
      </c>
      <c r="GC113" s="991">
        <v>0</v>
      </c>
      <c r="GD113" s="991">
        <v>0</v>
      </c>
      <c r="GE113" s="991">
        <v>0</v>
      </c>
      <c r="GF113" s="991">
        <v>0</v>
      </c>
      <c r="GG113" s="991">
        <v>0</v>
      </c>
      <c r="GH113" s="991">
        <v>0</v>
      </c>
      <c r="GI113" s="991">
        <v>0</v>
      </c>
      <c r="GJ113" s="991">
        <v>0</v>
      </c>
      <c r="GK113" s="991">
        <v>0</v>
      </c>
      <c r="GL113" s="991">
        <v>0</v>
      </c>
      <c r="GM113" s="991">
        <v>0</v>
      </c>
      <c r="GN113" s="991">
        <v>0</v>
      </c>
      <c r="GO113" s="992" t="b">
        <v>0</v>
      </c>
      <c r="GP113" s="990" t="s">
        <v>993</v>
      </c>
      <c r="GQ113" s="990" t="s">
        <v>993</v>
      </c>
      <c r="GR113" s="990" t="s">
        <v>993</v>
      </c>
      <c r="GS113" s="990" t="s">
        <v>993</v>
      </c>
      <c r="GT113" s="992"/>
      <c r="GU113" s="986"/>
    </row>
    <row r="114" spans="1:203" hidden="1">
      <c r="A114" s="985"/>
      <c r="B114" s="1315" t="s">
        <v>568</v>
      </c>
      <c r="C114" s="1315"/>
      <c r="D114" s="990" t="s">
        <v>1109</v>
      </c>
      <c r="E114" s="990" t="s">
        <v>1110</v>
      </c>
      <c r="F114" s="990" t="s">
        <v>437</v>
      </c>
      <c r="G114" s="990" t="s">
        <v>986</v>
      </c>
      <c r="H114" s="990" t="s">
        <v>1062</v>
      </c>
      <c r="I114" s="990" t="s">
        <v>1063</v>
      </c>
      <c r="J114" s="990" t="s">
        <v>1064</v>
      </c>
      <c r="K114" s="990" t="s">
        <v>1065</v>
      </c>
      <c r="L114" s="991">
        <v>11</v>
      </c>
      <c r="M114" s="990" t="s">
        <v>1110</v>
      </c>
      <c r="N114" s="990" t="s">
        <v>1092</v>
      </c>
      <c r="O114" s="990" t="s">
        <v>688</v>
      </c>
      <c r="P114" s="990" t="s">
        <v>1027</v>
      </c>
      <c r="Q114" s="990" t="s">
        <v>290</v>
      </c>
      <c r="R114" s="1031" t="s">
        <v>296</v>
      </c>
      <c r="S114" s="992" t="b">
        <v>0</v>
      </c>
      <c r="T114" s="991">
        <v>0</v>
      </c>
      <c r="U114" s="992" t="b">
        <v>0</v>
      </c>
      <c r="V114" s="991">
        <v>0</v>
      </c>
      <c r="W114" s="992" t="b">
        <v>0</v>
      </c>
      <c r="X114" s="992" t="b">
        <v>1</v>
      </c>
      <c r="Y114" s="990" t="s">
        <v>296</v>
      </c>
      <c r="Z114" s="990" t="b">
        <f t="shared" si="13"/>
        <v>1</v>
      </c>
      <c r="AA114" s="990" t="s">
        <v>993</v>
      </c>
      <c r="AB114" s="992" t="b">
        <v>0</v>
      </c>
      <c r="AC114" s="990" t="s">
        <v>993</v>
      </c>
      <c r="AD114" s="990" t="s">
        <v>993</v>
      </c>
      <c r="AE114" s="990" t="s">
        <v>993</v>
      </c>
      <c r="AF114" s="1077">
        <f t="shared" si="16"/>
        <v>47</v>
      </c>
      <c r="AG114" s="1077">
        <f t="shared" si="16"/>
        <v>35</v>
      </c>
      <c r="AH114" s="1077">
        <f t="shared" si="16"/>
        <v>34</v>
      </c>
      <c r="AI114" s="1077">
        <f t="shared" si="15"/>
        <v>47</v>
      </c>
      <c r="AJ114" s="183">
        <f t="shared" si="12"/>
        <v>0</v>
      </c>
      <c r="AK114" s="991">
        <v>47</v>
      </c>
      <c r="AL114" s="991">
        <v>35</v>
      </c>
      <c r="AM114" s="991">
        <v>34</v>
      </c>
      <c r="AN114" s="991">
        <v>47</v>
      </c>
      <c r="AO114" s="991">
        <v>0</v>
      </c>
      <c r="AP114" s="991">
        <v>0</v>
      </c>
      <c r="AQ114" s="991">
        <v>0</v>
      </c>
      <c r="AR114" s="991">
        <v>0</v>
      </c>
      <c r="AS114" s="991">
        <v>0</v>
      </c>
      <c r="AT114" s="991">
        <v>0</v>
      </c>
      <c r="AU114" s="991">
        <v>0</v>
      </c>
      <c r="AV114" s="991">
        <v>0</v>
      </c>
      <c r="AW114" s="991">
        <v>0</v>
      </c>
      <c r="AX114" s="991">
        <v>0</v>
      </c>
      <c r="AY114" s="991">
        <v>0</v>
      </c>
      <c r="AZ114" s="991">
        <v>0</v>
      </c>
      <c r="BA114" s="991">
        <v>0</v>
      </c>
      <c r="BB114" s="991">
        <v>0</v>
      </c>
      <c r="BC114" s="991">
        <v>0</v>
      </c>
      <c r="BD114" s="991">
        <v>0</v>
      </c>
      <c r="BE114" s="992" t="b">
        <v>0</v>
      </c>
      <c r="BF114" s="992"/>
      <c r="BG114" s="990" t="s">
        <v>447</v>
      </c>
      <c r="BH114" s="991">
        <v>47</v>
      </c>
      <c r="BI114" s="990" t="s">
        <v>993</v>
      </c>
      <c r="BJ114" s="991">
        <v>0</v>
      </c>
      <c r="BK114" s="990" t="s">
        <v>993</v>
      </c>
      <c r="BL114" s="991">
        <v>0</v>
      </c>
      <c r="BM114" s="991">
        <v>0</v>
      </c>
      <c r="BN114" s="991">
        <v>0</v>
      </c>
      <c r="BO114" s="990" t="s">
        <v>993</v>
      </c>
      <c r="BP114" s="990" t="s">
        <v>993</v>
      </c>
      <c r="BQ114" s="990" t="s">
        <v>993</v>
      </c>
      <c r="BR114" s="991">
        <v>0</v>
      </c>
      <c r="BS114" s="990" t="s">
        <v>993</v>
      </c>
      <c r="BT114" s="991">
        <v>0</v>
      </c>
      <c r="BU114" s="990" t="s">
        <v>993</v>
      </c>
      <c r="BV114" s="991">
        <v>0</v>
      </c>
      <c r="BW114" s="991">
        <v>0</v>
      </c>
      <c r="BX114" s="991">
        <v>0</v>
      </c>
      <c r="BY114" s="990" t="s">
        <v>993</v>
      </c>
      <c r="BZ114" s="991">
        <v>0</v>
      </c>
      <c r="CA114" s="990" t="s">
        <v>993</v>
      </c>
      <c r="CB114" s="991">
        <v>0</v>
      </c>
      <c r="CC114" s="990" t="s">
        <v>993</v>
      </c>
      <c r="CD114" s="991">
        <v>0</v>
      </c>
      <c r="CE114" s="991">
        <v>0</v>
      </c>
      <c r="CF114" s="991">
        <v>0</v>
      </c>
      <c r="CG114" s="990" t="s">
        <v>993</v>
      </c>
      <c r="CH114" s="991">
        <v>0</v>
      </c>
      <c r="CI114" s="990" t="s">
        <v>993</v>
      </c>
      <c r="CJ114" s="991">
        <v>0</v>
      </c>
      <c r="CK114" s="990" t="s">
        <v>993</v>
      </c>
      <c r="CL114" s="991">
        <v>0</v>
      </c>
      <c r="CM114" s="991">
        <v>0</v>
      </c>
      <c r="CN114" s="991">
        <v>0</v>
      </c>
      <c r="CO114" s="991">
        <v>23</v>
      </c>
      <c r="CP114" s="991">
        <v>0</v>
      </c>
      <c r="CQ114" s="991">
        <v>0</v>
      </c>
      <c r="CR114" s="991">
        <v>0</v>
      </c>
      <c r="CS114" s="991">
        <v>12</v>
      </c>
      <c r="CT114" s="991">
        <v>0</v>
      </c>
      <c r="CU114" s="991">
        <v>0</v>
      </c>
      <c r="CV114" s="991">
        <v>0</v>
      </c>
      <c r="CW114" s="991">
        <v>0</v>
      </c>
      <c r="CX114" s="991">
        <v>0</v>
      </c>
      <c r="CY114" s="991">
        <v>0</v>
      </c>
      <c r="CZ114" s="991">
        <v>0</v>
      </c>
      <c r="DA114" s="991">
        <v>0</v>
      </c>
      <c r="DB114" s="991">
        <v>0</v>
      </c>
      <c r="DC114" s="991">
        <v>1</v>
      </c>
      <c r="DD114" s="991">
        <v>0</v>
      </c>
      <c r="DE114" s="991">
        <v>0</v>
      </c>
      <c r="DF114" s="991">
        <v>0</v>
      </c>
      <c r="DG114" s="991">
        <v>0</v>
      </c>
      <c r="DH114" s="991">
        <v>0</v>
      </c>
      <c r="DI114" s="991">
        <v>0</v>
      </c>
      <c r="DJ114" s="991">
        <v>0</v>
      </c>
      <c r="DK114" s="992" t="b">
        <v>0</v>
      </c>
      <c r="DL114" s="990" t="s">
        <v>1117</v>
      </c>
      <c r="DM114" s="990" t="s">
        <v>993</v>
      </c>
      <c r="DN114" s="990" t="s">
        <v>993</v>
      </c>
      <c r="DO114" s="990" t="s">
        <v>993</v>
      </c>
      <c r="DP114" s="991">
        <v>7</v>
      </c>
      <c r="DQ114" s="991">
        <v>7</v>
      </c>
      <c r="DR114" s="991">
        <v>0</v>
      </c>
      <c r="DS114" s="991">
        <v>0</v>
      </c>
      <c r="DT114" s="991">
        <v>12639</v>
      </c>
      <c r="DU114" s="991">
        <v>7</v>
      </c>
      <c r="DV114" s="991">
        <v>7</v>
      </c>
      <c r="DW114" s="991">
        <v>1</v>
      </c>
      <c r="DX114" s="991">
        <v>0</v>
      </c>
      <c r="DY114" s="991">
        <v>6</v>
      </c>
      <c r="DZ114" s="991">
        <v>0</v>
      </c>
      <c r="EA114" s="991">
        <v>0</v>
      </c>
      <c r="EB114" s="991">
        <v>0</v>
      </c>
      <c r="EC114" s="991">
        <v>0</v>
      </c>
      <c r="ED114" s="991">
        <v>7</v>
      </c>
      <c r="EE114" s="991">
        <v>0</v>
      </c>
      <c r="EF114" s="991">
        <v>0</v>
      </c>
      <c r="EG114" s="991">
        <v>0</v>
      </c>
      <c r="EH114" s="991">
        <v>0</v>
      </c>
      <c r="EI114" s="991">
        <v>0</v>
      </c>
      <c r="EJ114" s="991">
        <v>0</v>
      </c>
      <c r="EK114" s="991">
        <v>0</v>
      </c>
      <c r="EL114" s="991">
        <v>7</v>
      </c>
      <c r="EM114" s="991">
        <v>0</v>
      </c>
      <c r="EN114" s="991">
        <v>7</v>
      </c>
      <c r="EO114" s="991">
        <v>7</v>
      </c>
      <c r="EP114" s="991">
        <v>0</v>
      </c>
      <c r="EQ114" s="991">
        <v>0</v>
      </c>
      <c r="ER114" s="991">
        <v>0</v>
      </c>
      <c r="ES114" s="991">
        <v>0</v>
      </c>
      <c r="ET114" s="992" t="b">
        <v>0</v>
      </c>
      <c r="EU114" s="992" t="b">
        <v>0</v>
      </c>
      <c r="EV114" s="992" t="b">
        <v>0</v>
      </c>
      <c r="EW114" s="993">
        <v>0</v>
      </c>
      <c r="EX114" s="993">
        <v>0</v>
      </c>
      <c r="EY114" s="993">
        <v>0</v>
      </c>
      <c r="EZ114" s="993">
        <v>0</v>
      </c>
      <c r="FA114" s="993">
        <v>0</v>
      </c>
      <c r="FB114" s="993">
        <v>0</v>
      </c>
      <c r="FC114" s="992" t="b">
        <v>0</v>
      </c>
      <c r="FD114" s="992" t="b">
        <v>0</v>
      </c>
      <c r="FE114" s="992" t="b">
        <v>0</v>
      </c>
      <c r="FF114" s="993">
        <v>0</v>
      </c>
      <c r="FG114" s="993">
        <v>0</v>
      </c>
      <c r="FH114" s="993">
        <v>0</v>
      </c>
      <c r="FI114" s="993">
        <v>0</v>
      </c>
      <c r="FJ114" s="993">
        <v>0</v>
      </c>
      <c r="FK114" s="993">
        <v>0</v>
      </c>
      <c r="FL114" s="992" t="b">
        <v>0</v>
      </c>
      <c r="FM114" s="992" t="b">
        <v>0</v>
      </c>
      <c r="FN114" s="992" t="b">
        <v>0</v>
      </c>
      <c r="FO114" s="993">
        <v>0</v>
      </c>
      <c r="FP114" s="993">
        <v>0</v>
      </c>
      <c r="FQ114" s="993">
        <v>0</v>
      </c>
      <c r="FR114" s="993">
        <v>0</v>
      </c>
      <c r="FS114" s="993">
        <v>0</v>
      </c>
      <c r="FT114" s="993">
        <v>0</v>
      </c>
      <c r="FU114" s="990" t="s">
        <v>993</v>
      </c>
      <c r="FV114" s="993">
        <v>0</v>
      </c>
      <c r="FW114" s="991">
        <v>0</v>
      </c>
      <c r="FX114" s="991">
        <v>7</v>
      </c>
      <c r="FY114" s="991">
        <v>0</v>
      </c>
      <c r="FZ114" s="991">
        <v>0</v>
      </c>
      <c r="GA114" s="991">
        <v>0</v>
      </c>
      <c r="GB114" s="991">
        <v>0</v>
      </c>
      <c r="GC114" s="991">
        <v>0</v>
      </c>
      <c r="GD114" s="991">
        <v>0</v>
      </c>
      <c r="GE114" s="991">
        <v>0</v>
      </c>
      <c r="GF114" s="991">
        <v>0</v>
      </c>
      <c r="GG114" s="991">
        <v>0</v>
      </c>
      <c r="GH114" s="991">
        <v>0</v>
      </c>
      <c r="GI114" s="991">
        <v>0</v>
      </c>
      <c r="GJ114" s="991">
        <v>0</v>
      </c>
      <c r="GK114" s="991">
        <v>0</v>
      </c>
      <c r="GL114" s="991">
        <v>0</v>
      </c>
      <c r="GM114" s="991">
        <v>0</v>
      </c>
      <c r="GN114" s="991">
        <v>0</v>
      </c>
      <c r="GO114" s="992" t="b">
        <v>0</v>
      </c>
      <c r="GP114" s="990" t="s">
        <v>993</v>
      </c>
      <c r="GQ114" s="990" t="s">
        <v>993</v>
      </c>
      <c r="GR114" s="990" t="s">
        <v>993</v>
      </c>
      <c r="GS114" s="990" t="s">
        <v>993</v>
      </c>
      <c r="GT114" s="992"/>
      <c r="GU114" s="986"/>
    </row>
    <row r="115" spans="1:203" hidden="1">
      <c r="A115" s="985"/>
      <c r="B115" s="1315" t="s">
        <v>568</v>
      </c>
      <c r="C115" s="1315"/>
      <c r="D115" s="990" t="s">
        <v>1109</v>
      </c>
      <c r="E115" s="990" t="s">
        <v>1110</v>
      </c>
      <c r="F115" s="990" t="s">
        <v>437</v>
      </c>
      <c r="G115" s="990" t="s">
        <v>986</v>
      </c>
      <c r="H115" s="990" t="s">
        <v>1062</v>
      </c>
      <c r="I115" s="990" t="s">
        <v>1063</v>
      </c>
      <c r="J115" s="990" t="s">
        <v>1064</v>
      </c>
      <c r="K115" s="990" t="s">
        <v>1065</v>
      </c>
      <c r="L115" s="991">
        <v>5</v>
      </c>
      <c r="M115" s="990" t="s">
        <v>1110</v>
      </c>
      <c r="N115" s="990" t="s">
        <v>1114</v>
      </c>
      <c r="O115" s="990" t="s">
        <v>574</v>
      </c>
      <c r="P115" s="990" t="s">
        <v>1027</v>
      </c>
      <c r="Q115" s="990" t="s">
        <v>290</v>
      </c>
      <c r="R115" s="1031" t="s">
        <v>290</v>
      </c>
      <c r="S115" s="992" t="b">
        <v>1</v>
      </c>
      <c r="T115" s="991">
        <v>8</v>
      </c>
      <c r="U115" s="992" t="b">
        <v>1</v>
      </c>
      <c r="V115" s="991">
        <v>8</v>
      </c>
      <c r="W115" s="992" t="b">
        <v>1</v>
      </c>
      <c r="X115" s="992" t="b">
        <v>0</v>
      </c>
      <c r="Y115" s="990" t="s">
        <v>290</v>
      </c>
      <c r="Z115" s="990" t="b">
        <f t="shared" ref="Z115:Z121" si="18">R115=Y115</f>
        <v>1</v>
      </c>
      <c r="AA115" s="990" t="s">
        <v>993</v>
      </c>
      <c r="AB115" s="992" t="b">
        <v>0</v>
      </c>
      <c r="AC115" s="990" t="s">
        <v>993</v>
      </c>
      <c r="AD115" s="990" t="s">
        <v>993</v>
      </c>
      <c r="AE115" s="990" t="s">
        <v>993</v>
      </c>
      <c r="AF115" s="1077">
        <f t="shared" si="16"/>
        <v>48</v>
      </c>
      <c r="AG115" s="1077">
        <f t="shared" si="16"/>
        <v>39</v>
      </c>
      <c r="AH115" s="1077">
        <f t="shared" si="16"/>
        <v>1</v>
      </c>
      <c r="AI115" s="1077">
        <f t="shared" si="15"/>
        <v>48</v>
      </c>
      <c r="AJ115" s="183">
        <f t="shared" si="12"/>
        <v>0</v>
      </c>
      <c r="AK115" s="991">
        <v>48</v>
      </c>
      <c r="AL115" s="991">
        <v>39</v>
      </c>
      <c r="AM115" s="991">
        <v>1</v>
      </c>
      <c r="AN115" s="991">
        <v>48</v>
      </c>
      <c r="AO115" s="991">
        <v>0</v>
      </c>
      <c r="AP115" s="991">
        <v>0</v>
      </c>
      <c r="AQ115" s="991">
        <v>0</v>
      </c>
      <c r="AR115" s="991">
        <v>0</v>
      </c>
      <c r="AS115" s="991">
        <v>0</v>
      </c>
      <c r="AT115" s="991">
        <v>0</v>
      </c>
      <c r="AU115" s="991">
        <v>0</v>
      </c>
      <c r="AV115" s="991">
        <v>0</v>
      </c>
      <c r="AW115" s="991">
        <v>0</v>
      </c>
      <c r="AX115" s="991">
        <v>0</v>
      </c>
      <c r="AY115" s="991">
        <v>0</v>
      </c>
      <c r="AZ115" s="991">
        <v>0</v>
      </c>
      <c r="BA115" s="991">
        <v>0</v>
      </c>
      <c r="BB115" s="991">
        <v>0</v>
      </c>
      <c r="BC115" s="991">
        <v>0</v>
      </c>
      <c r="BD115" s="991">
        <v>0</v>
      </c>
      <c r="BE115" s="992" t="b">
        <v>0</v>
      </c>
      <c r="BF115" s="992"/>
      <c r="BG115" s="990" t="s">
        <v>270</v>
      </c>
      <c r="BH115" s="991">
        <v>48</v>
      </c>
      <c r="BI115" s="990" t="s">
        <v>993</v>
      </c>
      <c r="BJ115" s="991">
        <v>0</v>
      </c>
      <c r="BK115" s="990" t="s">
        <v>993</v>
      </c>
      <c r="BL115" s="991">
        <v>0</v>
      </c>
      <c r="BM115" s="991">
        <v>0</v>
      </c>
      <c r="BN115" s="991">
        <v>0</v>
      </c>
      <c r="BO115" s="990" t="s">
        <v>993</v>
      </c>
      <c r="BP115" s="990" t="s">
        <v>993</v>
      </c>
      <c r="BQ115" s="990" t="s">
        <v>993</v>
      </c>
      <c r="BR115" s="991">
        <v>0</v>
      </c>
      <c r="BS115" s="990" t="s">
        <v>993</v>
      </c>
      <c r="BT115" s="991">
        <v>0</v>
      </c>
      <c r="BU115" s="990" t="s">
        <v>993</v>
      </c>
      <c r="BV115" s="991">
        <v>0</v>
      </c>
      <c r="BW115" s="991">
        <v>0</v>
      </c>
      <c r="BX115" s="991">
        <v>0</v>
      </c>
      <c r="BY115" s="990" t="s">
        <v>993</v>
      </c>
      <c r="BZ115" s="991">
        <v>0</v>
      </c>
      <c r="CA115" s="990" t="s">
        <v>993</v>
      </c>
      <c r="CB115" s="991">
        <v>0</v>
      </c>
      <c r="CC115" s="990" t="s">
        <v>993</v>
      </c>
      <c r="CD115" s="991">
        <v>0</v>
      </c>
      <c r="CE115" s="991">
        <v>0</v>
      </c>
      <c r="CF115" s="991">
        <v>0</v>
      </c>
      <c r="CG115" s="990" t="s">
        <v>993</v>
      </c>
      <c r="CH115" s="991">
        <v>0</v>
      </c>
      <c r="CI115" s="990" t="s">
        <v>993</v>
      </c>
      <c r="CJ115" s="991">
        <v>0</v>
      </c>
      <c r="CK115" s="990" t="s">
        <v>993</v>
      </c>
      <c r="CL115" s="991">
        <v>0</v>
      </c>
      <c r="CM115" s="991">
        <v>0</v>
      </c>
      <c r="CN115" s="991">
        <v>0</v>
      </c>
      <c r="CO115" s="991">
        <v>28</v>
      </c>
      <c r="CP115" s="991">
        <v>0</v>
      </c>
      <c r="CQ115" s="991">
        <v>0</v>
      </c>
      <c r="CR115" s="991">
        <v>0</v>
      </c>
      <c r="CS115" s="991">
        <v>3</v>
      </c>
      <c r="CT115" s="991">
        <v>0</v>
      </c>
      <c r="CU115" s="991">
        <v>0</v>
      </c>
      <c r="CV115" s="991">
        <v>0</v>
      </c>
      <c r="CW115" s="991">
        <v>0</v>
      </c>
      <c r="CX115" s="991">
        <v>0</v>
      </c>
      <c r="CY115" s="991">
        <v>0</v>
      </c>
      <c r="CZ115" s="991">
        <v>0</v>
      </c>
      <c r="DA115" s="991">
        <v>0</v>
      </c>
      <c r="DB115" s="991">
        <v>0</v>
      </c>
      <c r="DC115" s="991">
        <v>1</v>
      </c>
      <c r="DD115" s="991">
        <v>0</v>
      </c>
      <c r="DE115" s="991">
        <v>0</v>
      </c>
      <c r="DF115" s="991">
        <v>0</v>
      </c>
      <c r="DG115" s="991">
        <v>1</v>
      </c>
      <c r="DH115" s="991">
        <v>0</v>
      </c>
      <c r="DI115" s="991">
        <v>0</v>
      </c>
      <c r="DJ115" s="991">
        <v>0</v>
      </c>
      <c r="DK115" s="992" t="b">
        <v>0</v>
      </c>
      <c r="DL115" s="990" t="s">
        <v>999</v>
      </c>
      <c r="DM115" s="990" t="s">
        <v>270</v>
      </c>
      <c r="DN115" s="990" t="s">
        <v>282</v>
      </c>
      <c r="DO115" s="990" t="s">
        <v>1014</v>
      </c>
      <c r="DP115" s="991">
        <v>485</v>
      </c>
      <c r="DQ115" s="991">
        <v>143</v>
      </c>
      <c r="DR115" s="991">
        <v>195</v>
      </c>
      <c r="DS115" s="991">
        <v>147</v>
      </c>
      <c r="DT115" s="991">
        <v>7145</v>
      </c>
      <c r="DU115" s="991">
        <v>499</v>
      </c>
      <c r="DV115" s="991">
        <v>485</v>
      </c>
      <c r="DW115" s="991">
        <v>40</v>
      </c>
      <c r="DX115" s="991">
        <v>330</v>
      </c>
      <c r="DY115" s="991">
        <v>16</v>
      </c>
      <c r="DZ115" s="991">
        <v>99</v>
      </c>
      <c r="EA115" s="991">
        <v>0</v>
      </c>
      <c r="EB115" s="991">
        <v>0</v>
      </c>
      <c r="EC115" s="991">
        <v>0</v>
      </c>
      <c r="ED115" s="991">
        <v>499</v>
      </c>
      <c r="EE115" s="991">
        <v>138</v>
      </c>
      <c r="EF115" s="991">
        <v>253</v>
      </c>
      <c r="EG115" s="991">
        <v>23</v>
      </c>
      <c r="EH115" s="991">
        <v>14</v>
      </c>
      <c r="EI115" s="991">
        <v>16</v>
      </c>
      <c r="EJ115" s="991">
        <v>0</v>
      </c>
      <c r="EK115" s="991">
        <v>18</v>
      </c>
      <c r="EL115" s="991">
        <v>26</v>
      </c>
      <c r="EM115" s="991">
        <v>11</v>
      </c>
      <c r="EN115" s="991">
        <v>361</v>
      </c>
      <c r="EO115" s="991">
        <v>337</v>
      </c>
      <c r="EP115" s="991">
        <v>2</v>
      </c>
      <c r="EQ115" s="991">
        <v>21</v>
      </c>
      <c r="ER115" s="991">
        <v>1</v>
      </c>
      <c r="ES115" s="991">
        <v>0</v>
      </c>
      <c r="ET115" s="992" t="b">
        <v>0</v>
      </c>
      <c r="EU115" s="992" t="b">
        <v>0</v>
      </c>
      <c r="EV115" s="992" t="b">
        <v>0</v>
      </c>
      <c r="EW115" s="993">
        <v>0.48</v>
      </c>
      <c r="EX115" s="993">
        <v>0.32200000000000001</v>
      </c>
      <c r="EY115" s="993">
        <v>0.21199999999999999</v>
      </c>
      <c r="EZ115" s="993">
        <v>0.127</v>
      </c>
      <c r="FA115" s="993">
        <v>2.3E-2</v>
      </c>
      <c r="FB115" s="993">
        <v>0.26</v>
      </c>
      <c r="FC115" s="992" t="b">
        <v>0</v>
      </c>
      <c r="FD115" s="992" t="b">
        <v>0</v>
      </c>
      <c r="FE115" s="992" t="b">
        <v>0</v>
      </c>
      <c r="FF115" s="993">
        <v>0</v>
      </c>
      <c r="FG115" s="993">
        <v>0</v>
      </c>
      <c r="FH115" s="993">
        <v>0</v>
      </c>
      <c r="FI115" s="993">
        <v>0</v>
      </c>
      <c r="FJ115" s="993">
        <v>0</v>
      </c>
      <c r="FK115" s="993">
        <v>0</v>
      </c>
      <c r="FL115" s="992" t="b">
        <v>0</v>
      </c>
      <c r="FM115" s="992" t="b">
        <v>0</v>
      </c>
      <c r="FN115" s="992" t="b">
        <v>0</v>
      </c>
      <c r="FO115" s="993">
        <v>0.48</v>
      </c>
      <c r="FP115" s="993">
        <v>0.32200000000000001</v>
      </c>
      <c r="FQ115" s="993">
        <v>0.21199999999999999</v>
      </c>
      <c r="FR115" s="993">
        <v>0.127</v>
      </c>
      <c r="FS115" s="993">
        <v>2.3E-2</v>
      </c>
      <c r="FT115" s="993">
        <v>0.26</v>
      </c>
      <c r="FU115" s="990" t="s">
        <v>993</v>
      </c>
      <c r="FV115" s="993">
        <v>0</v>
      </c>
      <c r="FW115" s="991">
        <v>0</v>
      </c>
      <c r="FX115" s="991">
        <v>361</v>
      </c>
      <c r="FY115" s="991">
        <v>0</v>
      </c>
      <c r="FZ115" s="991">
        <v>0</v>
      </c>
      <c r="GA115" s="991">
        <v>0</v>
      </c>
      <c r="GB115" s="991">
        <v>0</v>
      </c>
      <c r="GC115" s="991">
        <v>0</v>
      </c>
      <c r="GD115" s="991">
        <v>0</v>
      </c>
      <c r="GE115" s="991">
        <v>0</v>
      </c>
      <c r="GF115" s="991">
        <v>0</v>
      </c>
      <c r="GG115" s="991">
        <v>0</v>
      </c>
      <c r="GH115" s="991">
        <v>0</v>
      </c>
      <c r="GI115" s="991">
        <v>0</v>
      </c>
      <c r="GJ115" s="991">
        <v>0</v>
      </c>
      <c r="GK115" s="991">
        <v>0</v>
      </c>
      <c r="GL115" s="991">
        <v>0</v>
      </c>
      <c r="GM115" s="991">
        <v>0</v>
      </c>
      <c r="GN115" s="991">
        <v>0</v>
      </c>
      <c r="GO115" s="992" t="b">
        <v>0</v>
      </c>
      <c r="GP115" s="990" t="s">
        <v>993</v>
      </c>
      <c r="GQ115" s="990" t="s">
        <v>993</v>
      </c>
      <c r="GR115" s="990" t="s">
        <v>993</v>
      </c>
      <c r="GS115" s="990" t="s">
        <v>993</v>
      </c>
      <c r="GT115" s="992"/>
      <c r="GU115" s="986"/>
    </row>
    <row r="116" spans="1:203" hidden="1">
      <c r="A116" s="985"/>
      <c r="B116" s="1315" t="s">
        <v>568</v>
      </c>
      <c r="C116" s="1315"/>
      <c r="D116" s="990" t="s">
        <v>1109</v>
      </c>
      <c r="E116" s="990" t="s">
        <v>1110</v>
      </c>
      <c r="F116" s="990" t="s">
        <v>437</v>
      </c>
      <c r="G116" s="990" t="s">
        <v>986</v>
      </c>
      <c r="H116" s="990" t="s">
        <v>1062</v>
      </c>
      <c r="I116" s="990" t="s">
        <v>1063</v>
      </c>
      <c r="J116" s="990" t="s">
        <v>1064</v>
      </c>
      <c r="K116" s="990" t="s">
        <v>1065</v>
      </c>
      <c r="L116" s="991">
        <v>1</v>
      </c>
      <c r="M116" s="990" t="s">
        <v>1110</v>
      </c>
      <c r="N116" s="990" t="s">
        <v>1016</v>
      </c>
      <c r="O116" s="990" t="s">
        <v>570</v>
      </c>
      <c r="P116" s="990" t="s">
        <v>1044</v>
      </c>
      <c r="Q116" s="990" t="s">
        <v>290</v>
      </c>
      <c r="R116" s="1031" t="s">
        <v>290</v>
      </c>
      <c r="S116" s="992" t="b">
        <v>0</v>
      </c>
      <c r="T116" s="991">
        <v>0</v>
      </c>
      <c r="U116" s="992" t="b">
        <v>0</v>
      </c>
      <c r="V116" s="991">
        <v>0</v>
      </c>
      <c r="W116" s="992" t="b">
        <v>0</v>
      </c>
      <c r="X116" s="992" t="b">
        <v>1</v>
      </c>
      <c r="Y116" s="990" t="s">
        <v>290</v>
      </c>
      <c r="Z116" s="990" t="b">
        <f t="shared" si="18"/>
        <v>1</v>
      </c>
      <c r="AA116" s="990" t="s">
        <v>993</v>
      </c>
      <c r="AB116" s="992" t="b">
        <v>0</v>
      </c>
      <c r="AC116" s="990" t="s">
        <v>993</v>
      </c>
      <c r="AD116" s="990" t="s">
        <v>993</v>
      </c>
      <c r="AE116" s="990" t="s">
        <v>993</v>
      </c>
      <c r="AF116" s="1077">
        <f t="shared" si="16"/>
        <v>22</v>
      </c>
      <c r="AG116" s="1077">
        <f t="shared" si="16"/>
        <v>22</v>
      </c>
      <c r="AH116" s="1077">
        <f t="shared" si="16"/>
        <v>12</v>
      </c>
      <c r="AI116" s="1077">
        <f t="shared" si="15"/>
        <v>22</v>
      </c>
      <c r="AJ116" s="183">
        <f t="shared" si="12"/>
        <v>0</v>
      </c>
      <c r="AK116" s="991">
        <v>22</v>
      </c>
      <c r="AL116" s="991">
        <v>22</v>
      </c>
      <c r="AM116" s="991">
        <v>12</v>
      </c>
      <c r="AN116" s="991">
        <v>22</v>
      </c>
      <c r="AO116" s="991">
        <v>0</v>
      </c>
      <c r="AP116" s="991">
        <v>0</v>
      </c>
      <c r="AQ116" s="991">
        <v>0</v>
      </c>
      <c r="AR116" s="991">
        <v>0</v>
      </c>
      <c r="AS116" s="991">
        <v>0</v>
      </c>
      <c r="AT116" s="991">
        <v>0</v>
      </c>
      <c r="AU116" s="991">
        <v>0</v>
      </c>
      <c r="AV116" s="991">
        <v>0</v>
      </c>
      <c r="AW116" s="991">
        <v>0</v>
      </c>
      <c r="AX116" s="991">
        <v>0</v>
      </c>
      <c r="AY116" s="991">
        <v>0</v>
      </c>
      <c r="AZ116" s="991">
        <v>0</v>
      </c>
      <c r="BA116" s="991">
        <v>0</v>
      </c>
      <c r="BB116" s="991">
        <v>0</v>
      </c>
      <c r="BC116" s="991">
        <v>0</v>
      </c>
      <c r="BD116" s="991">
        <v>0</v>
      </c>
      <c r="BE116" s="992" t="b">
        <v>0</v>
      </c>
      <c r="BF116" s="992"/>
      <c r="BG116" s="990" t="s">
        <v>270</v>
      </c>
      <c r="BH116" s="991">
        <v>22</v>
      </c>
      <c r="BI116" s="990" t="s">
        <v>993</v>
      </c>
      <c r="BJ116" s="991">
        <v>0</v>
      </c>
      <c r="BK116" s="990" t="s">
        <v>993</v>
      </c>
      <c r="BL116" s="991">
        <v>0</v>
      </c>
      <c r="BM116" s="991">
        <v>0</v>
      </c>
      <c r="BN116" s="991">
        <v>0</v>
      </c>
      <c r="BO116" s="990" t="s">
        <v>993</v>
      </c>
      <c r="BP116" s="990" t="s">
        <v>993</v>
      </c>
      <c r="BQ116" s="990" t="s">
        <v>993</v>
      </c>
      <c r="BR116" s="991">
        <v>0</v>
      </c>
      <c r="BS116" s="990" t="s">
        <v>993</v>
      </c>
      <c r="BT116" s="991">
        <v>0</v>
      </c>
      <c r="BU116" s="990" t="s">
        <v>993</v>
      </c>
      <c r="BV116" s="991">
        <v>0</v>
      </c>
      <c r="BW116" s="991">
        <v>0</v>
      </c>
      <c r="BX116" s="991">
        <v>0</v>
      </c>
      <c r="BY116" s="990" t="s">
        <v>993</v>
      </c>
      <c r="BZ116" s="991">
        <v>0</v>
      </c>
      <c r="CA116" s="990" t="s">
        <v>993</v>
      </c>
      <c r="CB116" s="991">
        <v>0</v>
      </c>
      <c r="CC116" s="990" t="s">
        <v>993</v>
      </c>
      <c r="CD116" s="991">
        <v>0</v>
      </c>
      <c r="CE116" s="991">
        <v>0</v>
      </c>
      <c r="CF116" s="991">
        <v>0</v>
      </c>
      <c r="CG116" s="990" t="s">
        <v>993</v>
      </c>
      <c r="CH116" s="991">
        <v>0</v>
      </c>
      <c r="CI116" s="990" t="s">
        <v>993</v>
      </c>
      <c r="CJ116" s="991">
        <v>0</v>
      </c>
      <c r="CK116" s="990" t="s">
        <v>993</v>
      </c>
      <c r="CL116" s="991">
        <v>0</v>
      </c>
      <c r="CM116" s="991">
        <v>0</v>
      </c>
      <c r="CN116" s="991">
        <v>0</v>
      </c>
      <c r="CO116" s="991">
        <v>12</v>
      </c>
      <c r="CP116" s="991">
        <v>0</v>
      </c>
      <c r="CQ116" s="991">
        <v>0</v>
      </c>
      <c r="CR116" s="991">
        <v>0</v>
      </c>
      <c r="CS116" s="991">
        <v>0</v>
      </c>
      <c r="CT116" s="991">
        <v>0</v>
      </c>
      <c r="CU116" s="991">
        <v>9</v>
      </c>
      <c r="CV116" s="991">
        <v>0</v>
      </c>
      <c r="CW116" s="991">
        <v>0</v>
      </c>
      <c r="CX116" s="991">
        <v>0</v>
      </c>
      <c r="CY116" s="991">
        <v>0</v>
      </c>
      <c r="CZ116" s="991">
        <v>0</v>
      </c>
      <c r="DA116" s="991">
        <v>0</v>
      </c>
      <c r="DB116" s="991">
        <v>0</v>
      </c>
      <c r="DC116" s="991">
        <v>1</v>
      </c>
      <c r="DD116" s="991">
        <v>0</v>
      </c>
      <c r="DE116" s="991">
        <v>0</v>
      </c>
      <c r="DF116" s="991">
        <v>0</v>
      </c>
      <c r="DG116" s="991">
        <v>0</v>
      </c>
      <c r="DH116" s="991">
        <v>0</v>
      </c>
      <c r="DI116" s="991">
        <v>0</v>
      </c>
      <c r="DJ116" s="991">
        <v>0</v>
      </c>
      <c r="DK116" s="992" t="b">
        <v>0</v>
      </c>
      <c r="DL116" s="990" t="s">
        <v>999</v>
      </c>
      <c r="DM116" s="990" t="s">
        <v>1000</v>
      </c>
      <c r="DN116" s="990" t="s">
        <v>1011</v>
      </c>
      <c r="DO116" s="990" t="s">
        <v>270</v>
      </c>
      <c r="DP116" s="991">
        <v>585</v>
      </c>
      <c r="DQ116" s="991">
        <v>285</v>
      </c>
      <c r="DR116" s="991">
        <v>179</v>
      </c>
      <c r="DS116" s="991">
        <v>121</v>
      </c>
      <c r="DT116" s="991">
        <v>7323</v>
      </c>
      <c r="DU116" s="991">
        <v>585</v>
      </c>
      <c r="DV116" s="991">
        <v>585</v>
      </c>
      <c r="DW116" s="991">
        <v>14</v>
      </c>
      <c r="DX116" s="991">
        <v>423</v>
      </c>
      <c r="DY116" s="991">
        <v>7</v>
      </c>
      <c r="DZ116" s="991">
        <v>79</v>
      </c>
      <c r="EA116" s="991">
        <v>0</v>
      </c>
      <c r="EB116" s="991">
        <v>62</v>
      </c>
      <c r="EC116" s="991">
        <v>0</v>
      </c>
      <c r="ED116" s="991">
        <v>585</v>
      </c>
      <c r="EE116" s="991">
        <v>185</v>
      </c>
      <c r="EF116" s="991">
        <v>351</v>
      </c>
      <c r="EG116" s="991">
        <v>10</v>
      </c>
      <c r="EH116" s="991">
        <v>9</v>
      </c>
      <c r="EI116" s="991">
        <v>12</v>
      </c>
      <c r="EJ116" s="991">
        <v>0</v>
      </c>
      <c r="EK116" s="991">
        <v>9</v>
      </c>
      <c r="EL116" s="991">
        <v>8</v>
      </c>
      <c r="EM116" s="991">
        <v>1</v>
      </c>
      <c r="EN116" s="991">
        <v>400</v>
      </c>
      <c r="EO116" s="991">
        <v>390</v>
      </c>
      <c r="EP116" s="991">
        <v>2</v>
      </c>
      <c r="EQ116" s="991">
        <v>8</v>
      </c>
      <c r="ER116" s="991">
        <v>0</v>
      </c>
      <c r="ES116" s="991">
        <v>0</v>
      </c>
      <c r="ET116" s="992" t="b">
        <v>0</v>
      </c>
      <c r="EU116" s="992" t="b">
        <v>0</v>
      </c>
      <c r="EV116" s="992" t="b">
        <v>0</v>
      </c>
      <c r="EW116" s="993">
        <v>0.38700000000000001</v>
      </c>
      <c r="EX116" s="993">
        <v>0.20699999999999999</v>
      </c>
      <c r="EY116" s="993">
        <v>0.17699999999999999</v>
      </c>
      <c r="EZ116" s="993">
        <v>0.1</v>
      </c>
      <c r="FA116" s="993">
        <v>0.25700000000000001</v>
      </c>
      <c r="FB116" s="993">
        <v>0.371</v>
      </c>
      <c r="FC116" s="992" t="b">
        <v>0</v>
      </c>
      <c r="FD116" s="992" t="b">
        <v>0</v>
      </c>
      <c r="FE116" s="992" t="b">
        <v>0</v>
      </c>
      <c r="FF116" s="993">
        <v>0</v>
      </c>
      <c r="FG116" s="993">
        <v>0</v>
      </c>
      <c r="FH116" s="993">
        <v>0</v>
      </c>
      <c r="FI116" s="993">
        <v>0</v>
      </c>
      <c r="FJ116" s="993">
        <v>0</v>
      </c>
      <c r="FK116" s="993">
        <v>0</v>
      </c>
      <c r="FL116" s="992" t="b">
        <v>0</v>
      </c>
      <c r="FM116" s="992" t="b">
        <v>0</v>
      </c>
      <c r="FN116" s="992" t="b">
        <v>0</v>
      </c>
      <c r="FO116" s="993">
        <v>0.38700000000000001</v>
      </c>
      <c r="FP116" s="993">
        <v>0.20699999999999999</v>
      </c>
      <c r="FQ116" s="993">
        <v>0.17699999999999999</v>
      </c>
      <c r="FR116" s="993">
        <v>0.1</v>
      </c>
      <c r="FS116" s="993">
        <v>0.25700000000000001</v>
      </c>
      <c r="FT116" s="993">
        <v>0.371</v>
      </c>
      <c r="FU116" s="990" t="s">
        <v>993</v>
      </c>
      <c r="FV116" s="993">
        <v>0</v>
      </c>
      <c r="FW116" s="991">
        <v>0</v>
      </c>
      <c r="FX116" s="991">
        <v>400</v>
      </c>
      <c r="FY116" s="991">
        <v>0</v>
      </c>
      <c r="FZ116" s="991">
        <v>0</v>
      </c>
      <c r="GA116" s="991">
        <v>0</v>
      </c>
      <c r="GB116" s="991">
        <v>0</v>
      </c>
      <c r="GC116" s="991">
        <v>0</v>
      </c>
      <c r="GD116" s="991">
        <v>0</v>
      </c>
      <c r="GE116" s="991">
        <v>0</v>
      </c>
      <c r="GF116" s="991">
        <v>0</v>
      </c>
      <c r="GG116" s="991">
        <v>0</v>
      </c>
      <c r="GH116" s="991">
        <v>0</v>
      </c>
      <c r="GI116" s="991">
        <v>0</v>
      </c>
      <c r="GJ116" s="991">
        <v>0</v>
      </c>
      <c r="GK116" s="991">
        <v>0</v>
      </c>
      <c r="GL116" s="991">
        <v>0</v>
      </c>
      <c r="GM116" s="991">
        <v>0</v>
      </c>
      <c r="GN116" s="991">
        <v>0</v>
      </c>
      <c r="GO116" s="992" t="b">
        <v>0</v>
      </c>
      <c r="GP116" s="990" t="s">
        <v>993</v>
      </c>
      <c r="GQ116" s="990" t="s">
        <v>993</v>
      </c>
      <c r="GR116" s="990" t="s">
        <v>993</v>
      </c>
      <c r="GS116" s="990" t="s">
        <v>993</v>
      </c>
      <c r="GT116" s="992"/>
      <c r="GU116" s="986"/>
    </row>
    <row r="117" spans="1:203" hidden="1">
      <c r="A117" s="985"/>
      <c r="B117" s="1315" t="s">
        <v>568</v>
      </c>
      <c r="C117" s="1315"/>
      <c r="D117" s="990" t="s">
        <v>1109</v>
      </c>
      <c r="E117" s="990" t="s">
        <v>1110</v>
      </c>
      <c r="F117" s="990" t="s">
        <v>437</v>
      </c>
      <c r="G117" s="990" t="s">
        <v>986</v>
      </c>
      <c r="H117" s="990" t="s">
        <v>1062</v>
      </c>
      <c r="I117" s="990" t="s">
        <v>1063</v>
      </c>
      <c r="J117" s="990" t="s">
        <v>1064</v>
      </c>
      <c r="K117" s="990" t="s">
        <v>1065</v>
      </c>
      <c r="L117" s="991">
        <v>7</v>
      </c>
      <c r="M117" s="990" t="s">
        <v>1110</v>
      </c>
      <c r="N117" s="990" t="s">
        <v>1115</v>
      </c>
      <c r="O117" s="990" t="s">
        <v>643</v>
      </c>
      <c r="P117" s="990" t="s">
        <v>1044</v>
      </c>
      <c r="Q117" s="990" t="s">
        <v>290</v>
      </c>
      <c r="R117" s="1031" t="s">
        <v>293</v>
      </c>
      <c r="S117" s="992" t="b">
        <v>0</v>
      </c>
      <c r="T117" s="991">
        <v>0</v>
      </c>
      <c r="U117" s="992" t="b">
        <v>0</v>
      </c>
      <c r="V117" s="991">
        <v>0</v>
      </c>
      <c r="W117" s="992" t="b">
        <v>0</v>
      </c>
      <c r="X117" s="992" t="b">
        <v>1</v>
      </c>
      <c r="Y117" s="990" t="s">
        <v>293</v>
      </c>
      <c r="Z117" s="990" t="b">
        <f t="shared" si="18"/>
        <v>1</v>
      </c>
      <c r="AA117" s="990" t="s">
        <v>993</v>
      </c>
      <c r="AB117" s="992" t="b">
        <v>0</v>
      </c>
      <c r="AC117" s="990" t="s">
        <v>993</v>
      </c>
      <c r="AD117" s="990" t="s">
        <v>993</v>
      </c>
      <c r="AE117" s="990" t="s">
        <v>993</v>
      </c>
      <c r="AF117" s="1077">
        <f t="shared" si="16"/>
        <v>53</v>
      </c>
      <c r="AG117" s="1077">
        <f t="shared" si="16"/>
        <v>53</v>
      </c>
      <c r="AH117" s="1077">
        <f t="shared" si="16"/>
        <v>36</v>
      </c>
      <c r="AI117" s="1077">
        <f t="shared" si="15"/>
        <v>53</v>
      </c>
      <c r="AJ117" s="183">
        <f t="shared" si="12"/>
        <v>0</v>
      </c>
      <c r="AK117" s="991">
        <v>53</v>
      </c>
      <c r="AL117" s="991">
        <v>53</v>
      </c>
      <c r="AM117" s="991">
        <v>36</v>
      </c>
      <c r="AN117" s="991">
        <v>53</v>
      </c>
      <c r="AO117" s="991">
        <v>0</v>
      </c>
      <c r="AP117" s="991">
        <v>0</v>
      </c>
      <c r="AQ117" s="991">
        <v>0</v>
      </c>
      <c r="AR117" s="991">
        <v>0</v>
      </c>
      <c r="AS117" s="991">
        <v>0</v>
      </c>
      <c r="AT117" s="991">
        <v>0</v>
      </c>
      <c r="AU117" s="991">
        <v>0</v>
      </c>
      <c r="AV117" s="991">
        <v>0</v>
      </c>
      <c r="AW117" s="991">
        <v>0</v>
      </c>
      <c r="AX117" s="991">
        <v>0</v>
      </c>
      <c r="AY117" s="991">
        <v>0</v>
      </c>
      <c r="AZ117" s="991">
        <v>0</v>
      </c>
      <c r="BA117" s="991">
        <v>0</v>
      </c>
      <c r="BB117" s="991">
        <v>0</v>
      </c>
      <c r="BC117" s="991">
        <v>0</v>
      </c>
      <c r="BD117" s="991">
        <v>0</v>
      </c>
      <c r="BE117" s="992" t="b">
        <v>0</v>
      </c>
      <c r="BF117" s="992"/>
      <c r="BG117" s="990" t="s">
        <v>1059</v>
      </c>
      <c r="BH117" s="991">
        <v>53</v>
      </c>
      <c r="BI117" s="990" t="s">
        <v>993</v>
      </c>
      <c r="BJ117" s="991">
        <v>0</v>
      </c>
      <c r="BK117" s="990" t="s">
        <v>993</v>
      </c>
      <c r="BL117" s="991">
        <v>0</v>
      </c>
      <c r="BM117" s="991">
        <v>0</v>
      </c>
      <c r="BN117" s="991">
        <v>0</v>
      </c>
      <c r="BO117" s="990" t="s">
        <v>993</v>
      </c>
      <c r="BP117" s="990" t="s">
        <v>993</v>
      </c>
      <c r="BQ117" s="990" t="s">
        <v>993</v>
      </c>
      <c r="BR117" s="991">
        <v>0</v>
      </c>
      <c r="BS117" s="990" t="s">
        <v>993</v>
      </c>
      <c r="BT117" s="991">
        <v>0</v>
      </c>
      <c r="BU117" s="990" t="s">
        <v>993</v>
      </c>
      <c r="BV117" s="991">
        <v>0</v>
      </c>
      <c r="BW117" s="991">
        <v>0</v>
      </c>
      <c r="BX117" s="991">
        <v>0</v>
      </c>
      <c r="BY117" s="990" t="s">
        <v>993</v>
      </c>
      <c r="BZ117" s="991">
        <v>0</v>
      </c>
      <c r="CA117" s="990" t="s">
        <v>993</v>
      </c>
      <c r="CB117" s="991">
        <v>0</v>
      </c>
      <c r="CC117" s="990" t="s">
        <v>993</v>
      </c>
      <c r="CD117" s="991">
        <v>0</v>
      </c>
      <c r="CE117" s="991">
        <v>0</v>
      </c>
      <c r="CF117" s="991">
        <v>0</v>
      </c>
      <c r="CG117" s="990" t="s">
        <v>993</v>
      </c>
      <c r="CH117" s="991">
        <v>0</v>
      </c>
      <c r="CI117" s="990" t="s">
        <v>993</v>
      </c>
      <c r="CJ117" s="991">
        <v>0</v>
      </c>
      <c r="CK117" s="990" t="s">
        <v>993</v>
      </c>
      <c r="CL117" s="991">
        <v>0</v>
      </c>
      <c r="CM117" s="991">
        <v>0</v>
      </c>
      <c r="CN117" s="991">
        <v>0</v>
      </c>
      <c r="CO117" s="991">
        <v>27</v>
      </c>
      <c r="CP117" s="991">
        <v>0.8</v>
      </c>
      <c r="CQ117" s="991">
        <v>0</v>
      </c>
      <c r="CR117" s="991">
        <v>0</v>
      </c>
      <c r="CS117" s="991">
        <v>9</v>
      </c>
      <c r="CT117" s="991">
        <v>0.7</v>
      </c>
      <c r="CU117" s="991">
        <v>0</v>
      </c>
      <c r="CV117" s="991">
        <v>0</v>
      </c>
      <c r="CW117" s="991">
        <v>6</v>
      </c>
      <c r="CX117" s="991">
        <v>3</v>
      </c>
      <c r="CY117" s="991">
        <v>0</v>
      </c>
      <c r="CZ117" s="991">
        <v>0</v>
      </c>
      <c r="DA117" s="991">
        <v>0</v>
      </c>
      <c r="DB117" s="991">
        <v>0</v>
      </c>
      <c r="DC117" s="991">
        <v>1</v>
      </c>
      <c r="DD117" s="991">
        <v>0</v>
      </c>
      <c r="DE117" s="991">
        <v>0</v>
      </c>
      <c r="DF117" s="991">
        <v>0</v>
      </c>
      <c r="DG117" s="991">
        <v>0</v>
      </c>
      <c r="DH117" s="991">
        <v>0</v>
      </c>
      <c r="DI117" s="991">
        <v>0</v>
      </c>
      <c r="DJ117" s="991">
        <v>0</v>
      </c>
      <c r="DK117" s="992" t="b">
        <v>0</v>
      </c>
      <c r="DL117" s="990" t="s">
        <v>999</v>
      </c>
      <c r="DM117" s="990" t="s">
        <v>270</v>
      </c>
      <c r="DN117" s="990" t="s">
        <v>1000</v>
      </c>
      <c r="DO117" s="990" t="s">
        <v>298</v>
      </c>
      <c r="DP117" s="991">
        <v>839</v>
      </c>
      <c r="DQ117" s="991">
        <v>648</v>
      </c>
      <c r="DR117" s="991">
        <v>191</v>
      </c>
      <c r="DS117" s="991">
        <v>0</v>
      </c>
      <c r="DT117" s="991">
        <v>17122</v>
      </c>
      <c r="DU117" s="991">
        <v>835</v>
      </c>
      <c r="DV117" s="991">
        <v>839</v>
      </c>
      <c r="DW117" s="991">
        <v>354</v>
      </c>
      <c r="DX117" s="991">
        <v>415</v>
      </c>
      <c r="DY117" s="991">
        <v>46</v>
      </c>
      <c r="DZ117" s="991">
        <v>24</v>
      </c>
      <c r="EA117" s="991">
        <v>0</v>
      </c>
      <c r="EB117" s="991">
        <v>0</v>
      </c>
      <c r="EC117" s="991">
        <v>0</v>
      </c>
      <c r="ED117" s="991">
        <v>835</v>
      </c>
      <c r="EE117" s="991">
        <v>55</v>
      </c>
      <c r="EF117" s="991">
        <v>567</v>
      </c>
      <c r="EG117" s="991">
        <v>77</v>
      </c>
      <c r="EH117" s="991">
        <v>28</v>
      </c>
      <c r="EI117" s="991">
        <v>20</v>
      </c>
      <c r="EJ117" s="991">
        <v>5</v>
      </c>
      <c r="EK117" s="991">
        <v>49</v>
      </c>
      <c r="EL117" s="991">
        <v>34</v>
      </c>
      <c r="EM117" s="991">
        <v>0</v>
      </c>
      <c r="EN117" s="991">
        <v>780</v>
      </c>
      <c r="EO117" s="991">
        <v>719</v>
      </c>
      <c r="EP117" s="991">
        <v>12</v>
      </c>
      <c r="EQ117" s="991">
        <v>49</v>
      </c>
      <c r="ER117" s="991">
        <v>0</v>
      </c>
      <c r="ES117" s="991">
        <v>0</v>
      </c>
      <c r="ET117" s="992" t="b">
        <v>0</v>
      </c>
      <c r="EU117" s="992" t="b">
        <v>0</v>
      </c>
      <c r="EV117" s="992" t="b">
        <v>0</v>
      </c>
      <c r="EW117" s="993">
        <v>0</v>
      </c>
      <c r="EX117" s="993">
        <v>0</v>
      </c>
      <c r="EY117" s="993">
        <v>0</v>
      </c>
      <c r="EZ117" s="993">
        <v>0</v>
      </c>
      <c r="FA117" s="993">
        <v>0</v>
      </c>
      <c r="FB117" s="993">
        <v>0</v>
      </c>
      <c r="FC117" s="992" t="b">
        <v>0</v>
      </c>
      <c r="FD117" s="992" t="b">
        <v>0</v>
      </c>
      <c r="FE117" s="992" t="b">
        <v>0</v>
      </c>
      <c r="FF117" s="993">
        <v>0.24</v>
      </c>
      <c r="FG117" s="993">
        <v>7.2000000000000008E-2</v>
      </c>
      <c r="FH117" s="993">
        <v>5.9000000000000004E-2</v>
      </c>
      <c r="FI117" s="993">
        <v>2.8999999999999998E-2</v>
      </c>
      <c r="FJ117" s="993">
        <v>3.0000000000000001E-3</v>
      </c>
      <c r="FK117" s="993">
        <v>6.0999999999999999E-2</v>
      </c>
      <c r="FL117" s="992" t="b">
        <v>0</v>
      </c>
      <c r="FM117" s="992" t="b">
        <v>0</v>
      </c>
      <c r="FN117" s="992" t="b">
        <v>0</v>
      </c>
      <c r="FO117" s="993">
        <v>0</v>
      </c>
      <c r="FP117" s="993">
        <v>0</v>
      </c>
      <c r="FQ117" s="993">
        <v>0</v>
      </c>
      <c r="FR117" s="993">
        <v>0</v>
      </c>
      <c r="FS117" s="993">
        <v>0</v>
      </c>
      <c r="FT117" s="993">
        <v>0</v>
      </c>
      <c r="FU117" s="990" t="s">
        <v>993</v>
      </c>
      <c r="FV117" s="993">
        <v>0</v>
      </c>
      <c r="FW117" s="991">
        <v>0</v>
      </c>
      <c r="FX117" s="991">
        <v>780</v>
      </c>
      <c r="FY117" s="991">
        <v>0</v>
      </c>
      <c r="FZ117" s="991">
        <v>0</v>
      </c>
      <c r="GA117" s="991">
        <v>0</v>
      </c>
      <c r="GB117" s="991">
        <v>0</v>
      </c>
      <c r="GC117" s="991">
        <v>0</v>
      </c>
      <c r="GD117" s="991">
        <v>0</v>
      </c>
      <c r="GE117" s="991">
        <v>0</v>
      </c>
      <c r="GF117" s="991">
        <v>0</v>
      </c>
      <c r="GG117" s="991">
        <v>0</v>
      </c>
      <c r="GH117" s="991">
        <v>0</v>
      </c>
      <c r="GI117" s="991">
        <v>0</v>
      </c>
      <c r="GJ117" s="991">
        <v>0</v>
      </c>
      <c r="GK117" s="991">
        <v>0</v>
      </c>
      <c r="GL117" s="991">
        <v>0</v>
      </c>
      <c r="GM117" s="991">
        <v>0</v>
      </c>
      <c r="GN117" s="991">
        <v>0</v>
      </c>
      <c r="GO117" s="992" t="b">
        <v>0</v>
      </c>
      <c r="GP117" s="990" t="s">
        <v>993</v>
      </c>
      <c r="GQ117" s="990" t="s">
        <v>993</v>
      </c>
      <c r="GR117" s="990" t="s">
        <v>993</v>
      </c>
      <c r="GS117" s="990" t="s">
        <v>993</v>
      </c>
      <c r="GT117" s="992"/>
      <c r="GU117" s="986"/>
    </row>
    <row r="118" spans="1:203" hidden="1">
      <c r="A118" s="985"/>
      <c r="B118" s="1315" t="s">
        <v>568</v>
      </c>
      <c r="C118" s="1315"/>
      <c r="D118" s="990" t="s">
        <v>1109</v>
      </c>
      <c r="E118" s="990" t="s">
        <v>1110</v>
      </c>
      <c r="F118" s="990" t="s">
        <v>437</v>
      </c>
      <c r="G118" s="990" t="s">
        <v>986</v>
      </c>
      <c r="H118" s="990" t="s">
        <v>1062</v>
      </c>
      <c r="I118" s="990" t="s">
        <v>1063</v>
      </c>
      <c r="J118" s="990" t="s">
        <v>1064</v>
      </c>
      <c r="K118" s="990" t="s">
        <v>1065</v>
      </c>
      <c r="L118" s="991">
        <v>6</v>
      </c>
      <c r="M118" s="990" t="s">
        <v>1110</v>
      </c>
      <c r="N118" s="990" t="s">
        <v>1076</v>
      </c>
      <c r="O118" s="990" t="s">
        <v>642</v>
      </c>
      <c r="P118" s="990" t="s">
        <v>1044</v>
      </c>
      <c r="Q118" s="990" t="s">
        <v>290</v>
      </c>
      <c r="R118" s="1031" t="s">
        <v>293</v>
      </c>
      <c r="S118" s="992" t="b">
        <v>0</v>
      </c>
      <c r="T118" s="991">
        <v>0</v>
      </c>
      <c r="U118" s="992" t="b">
        <v>0</v>
      </c>
      <c r="V118" s="991">
        <v>0</v>
      </c>
      <c r="W118" s="992" t="b">
        <v>0</v>
      </c>
      <c r="X118" s="992" t="b">
        <v>1</v>
      </c>
      <c r="Y118" s="990" t="s">
        <v>293</v>
      </c>
      <c r="Z118" s="990" t="b">
        <f t="shared" si="18"/>
        <v>1</v>
      </c>
      <c r="AA118" s="990" t="s">
        <v>993</v>
      </c>
      <c r="AB118" s="992" t="b">
        <v>0</v>
      </c>
      <c r="AC118" s="990" t="s">
        <v>993</v>
      </c>
      <c r="AD118" s="990" t="s">
        <v>993</v>
      </c>
      <c r="AE118" s="990" t="s">
        <v>993</v>
      </c>
      <c r="AF118" s="1077">
        <f t="shared" si="16"/>
        <v>34</v>
      </c>
      <c r="AG118" s="1077">
        <f t="shared" si="16"/>
        <v>33</v>
      </c>
      <c r="AH118" s="1077">
        <f t="shared" si="16"/>
        <v>20</v>
      </c>
      <c r="AI118" s="1077">
        <f t="shared" si="15"/>
        <v>34</v>
      </c>
      <c r="AJ118" s="183">
        <f t="shared" si="12"/>
        <v>0</v>
      </c>
      <c r="AK118" s="991">
        <v>34</v>
      </c>
      <c r="AL118" s="991">
        <v>33</v>
      </c>
      <c r="AM118" s="991">
        <v>20</v>
      </c>
      <c r="AN118" s="991">
        <v>34</v>
      </c>
      <c r="AO118" s="991">
        <v>0</v>
      </c>
      <c r="AP118" s="991">
        <v>0</v>
      </c>
      <c r="AQ118" s="991">
        <v>0</v>
      </c>
      <c r="AR118" s="991">
        <v>0</v>
      </c>
      <c r="AS118" s="991">
        <v>0</v>
      </c>
      <c r="AT118" s="991">
        <v>0</v>
      </c>
      <c r="AU118" s="991">
        <v>0</v>
      </c>
      <c r="AV118" s="991">
        <v>0</v>
      </c>
      <c r="AW118" s="991">
        <v>0</v>
      </c>
      <c r="AX118" s="991">
        <v>0</v>
      </c>
      <c r="AY118" s="991">
        <v>0</v>
      </c>
      <c r="AZ118" s="991">
        <v>0</v>
      </c>
      <c r="BA118" s="991">
        <v>0</v>
      </c>
      <c r="BB118" s="991">
        <v>0</v>
      </c>
      <c r="BC118" s="991">
        <v>0</v>
      </c>
      <c r="BD118" s="991">
        <v>0</v>
      </c>
      <c r="BE118" s="992" t="b">
        <v>0</v>
      </c>
      <c r="BF118" s="992"/>
      <c r="BG118" s="990" t="s">
        <v>998</v>
      </c>
      <c r="BH118" s="991">
        <v>34</v>
      </c>
      <c r="BI118" s="990" t="s">
        <v>993</v>
      </c>
      <c r="BJ118" s="991">
        <v>0</v>
      </c>
      <c r="BK118" s="990" t="s">
        <v>993</v>
      </c>
      <c r="BL118" s="991">
        <v>0</v>
      </c>
      <c r="BM118" s="991">
        <v>0</v>
      </c>
      <c r="BN118" s="991">
        <v>0</v>
      </c>
      <c r="BO118" s="990" t="s">
        <v>993</v>
      </c>
      <c r="BP118" s="990" t="s">
        <v>993</v>
      </c>
      <c r="BQ118" s="990" t="s">
        <v>993</v>
      </c>
      <c r="BR118" s="991">
        <v>0</v>
      </c>
      <c r="BS118" s="990" t="s">
        <v>993</v>
      </c>
      <c r="BT118" s="991">
        <v>0</v>
      </c>
      <c r="BU118" s="990" t="s">
        <v>993</v>
      </c>
      <c r="BV118" s="991">
        <v>0</v>
      </c>
      <c r="BW118" s="991">
        <v>0</v>
      </c>
      <c r="BX118" s="991">
        <v>0</v>
      </c>
      <c r="BY118" s="990" t="s">
        <v>993</v>
      </c>
      <c r="BZ118" s="991">
        <v>0</v>
      </c>
      <c r="CA118" s="990" t="s">
        <v>993</v>
      </c>
      <c r="CB118" s="991">
        <v>0</v>
      </c>
      <c r="CC118" s="990" t="s">
        <v>993</v>
      </c>
      <c r="CD118" s="991">
        <v>0</v>
      </c>
      <c r="CE118" s="991">
        <v>0</v>
      </c>
      <c r="CF118" s="991">
        <v>0</v>
      </c>
      <c r="CG118" s="990" t="s">
        <v>993</v>
      </c>
      <c r="CH118" s="991">
        <v>0</v>
      </c>
      <c r="CI118" s="990" t="s">
        <v>993</v>
      </c>
      <c r="CJ118" s="991">
        <v>0</v>
      </c>
      <c r="CK118" s="990" t="s">
        <v>993</v>
      </c>
      <c r="CL118" s="991">
        <v>0</v>
      </c>
      <c r="CM118" s="991">
        <v>0</v>
      </c>
      <c r="CN118" s="991">
        <v>0</v>
      </c>
      <c r="CO118" s="991">
        <v>20</v>
      </c>
      <c r="CP118" s="991">
        <v>0</v>
      </c>
      <c r="CQ118" s="991">
        <v>0</v>
      </c>
      <c r="CR118" s="991">
        <v>0</v>
      </c>
      <c r="CS118" s="991">
        <v>0</v>
      </c>
      <c r="CT118" s="991">
        <v>0</v>
      </c>
      <c r="CU118" s="991">
        <v>0</v>
      </c>
      <c r="CV118" s="991">
        <v>0</v>
      </c>
      <c r="CW118" s="991">
        <v>4</v>
      </c>
      <c r="CX118" s="991">
        <v>0</v>
      </c>
      <c r="CY118" s="991">
        <v>1</v>
      </c>
      <c r="CZ118" s="991">
        <v>0</v>
      </c>
      <c r="DA118" s="991">
        <v>0</v>
      </c>
      <c r="DB118" s="991">
        <v>0</v>
      </c>
      <c r="DC118" s="991">
        <v>1</v>
      </c>
      <c r="DD118" s="991">
        <v>0</v>
      </c>
      <c r="DE118" s="991">
        <v>0</v>
      </c>
      <c r="DF118" s="991">
        <v>0</v>
      </c>
      <c r="DG118" s="991">
        <v>1</v>
      </c>
      <c r="DH118" s="991">
        <v>0</v>
      </c>
      <c r="DI118" s="991">
        <v>0</v>
      </c>
      <c r="DJ118" s="991">
        <v>0</v>
      </c>
      <c r="DK118" s="992" t="b">
        <v>0</v>
      </c>
      <c r="DL118" s="990" t="s">
        <v>999</v>
      </c>
      <c r="DM118" s="990" t="s">
        <v>270</v>
      </c>
      <c r="DN118" s="990" t="s">
        <v>1000</v>
      </c>
      <c r="DO118" s="990" t="s">
        <v>298</v>
      </c>
      <c r="DP118" s="991">
        <v>596</v>
      </c>
      <c r="DQ118" s="991">
        <v>412</v>
      </c>
      <c r="DR118" s="991">
        <v>184</v>
      </c>
      <c r="DS118" s="991">
        <v>0</v>
      </c>
      <c r="DT118" s="991">
        <v>10607</v>
      </c>
      <c r="DU118" s="991">
        <v>601</v>
      </c>
      <c r="DV118" s="991">
        <v>596</v>
      </c>
      <c r="DW118" s="991">
        <v>154</v>
      </c>
      <c r="DX118" s="991">
        <v>393</v>
      </c>
      <c r="DY118" s="991">
        <v>24</v>
      </c>
      <c r="DZ118" s="991">
        <v>25</v>
      </c>
      <c r="EA118" s="991">
        <v>0</v>
      </c>
      <c r="EB118" s="991">
        <v>0</v>
      </c>
      <c r="EC118" s="991">
        <v>0</v>
      </c>
      <c r="ED118" s="991">
        <v>601</v>
      </c>
      <c r="EE118" s="991">
        <v>31</v>
      </c>
      <c r="EF118" s="991">
        <v>449</v>
      </c>
      <c r="EG118" s="991">
        <v>50</v>
      </c>
      <c r="EH118" s="991">
        <v>15</v>
      </c>
      <c r="EI118" s="991">
        <v>12</v>
      </c>
      <c r="EJ118" s="991">
        <v>2</v>
      </c>
      <c r="EK118" s="991">
        <v>27</v>
      </c>
      <c r="EL118" s="991">
        <v>15</v>
      </c>
      <c r="EM118" s="991">
        <v>0</v>
      </c>
      <c r="EN118" s="991">
        <v>570</v>
      </c>
      <c r="EO118" s="991">
        <v>537</v>
      </c>
      <c r="EP118" s="991">
        <v>2</v>
      </c>
      <c r="EQ118" s="991">
        <v>28</v>
      </c>
      <c r="ER118" s="991">
        <v>3</v>
      </c>
      <c r="ES118" s="991">
        <v>0</v>
      </c>
      <c r="ET118" s="992" t="b">
        <v>0</v>
      </c>
      <c r="EU118" s="992" t="b">
        <v>0</v>
      </c>
      <c r="EV118" s="992" t="b">
        <v>0</v>
      </c>
      <c r="EW118" s="993">
        <v>0</v>
      </c>
      <c r="EX118" s="993">
        <v>0</v>
      </c>
      <c r="EY118" s="993">
        <v>0</v>
      </c>
      <c r="EZ118" s="993">
        <v>0</v>
      </c>
      <c r="FA118" s="993">
        <v>4.8000000000000001E-2</v>
      </c>
      <c r="FB118" s="993">
        <v>0</v>
      </c>
      <c r="FC118" s="992" t="b">
        <v>0</v>
      </c>
      <c r="FD118" s="992" t="b">
        <v>0</v>
      </c>
      <c r="FE118" s="992" t="b">
        <v>0</v>
      </c>
      <c r="FF118" s="993">
        <v>0.185</v>
      </c>
      <c r="FG118" s="993">
        <v>5.2000000000000005E-2</v>
      </c>
      <c r="FH118" s="993">
        <v>3.9E-2</v>
      </c>
      <c r="FI118" s="993">
        <v>0.01</v>
      </c>
      <c r="FJ118" s="993">
        <v>5.0000000000000001E-3</v>
      </c>
      <c r="FK118" s="993">
        <v>4.2999999999999997E-2</v>
      </c>
      <c r="FL118" s="992" t="b">
        <v>0</v>
      </c>
      <c r="FM118" s="992" t="b">
        <v>0</v>
      </c>
      <c r="FN118" s="992" t="b">
        <v>0</v>
      </c>
      <c r="FO118" s="993">
        <v>0</v>
      </c>
      <c r="FP118" s="993">
        <v>0</v>
      </c>
      <c r="FQ118" s="993">
        <v>0</v>
      </c>
      <c r="FR118" s="993">
        <v>0</v>
      </c>
      <c r="FS118" s="993">
        <v>0</v>
      </c>
      <c r="FT118" s="993">
        <v>0</v>
      </c>
      <c r="FU118" s="990" t="s">
        <v>993</v>
      </c>
      <c r="FV118" s="993">
        <v>0</v>
      </c>
      <c r="FW118" s="991">
        <v>0</v>
      </c>
      <c r="FX118" s="991">
        <v>570</v>
      </c>
      <c r="FY118" s="991">
        <v>0</v>
      </c>
      <c r="FZ118" s="991">
        <v>0</v>
      </c>
      <c r="GA118" s="991">
        <v>0</v>
      </c>
      <c r="GB118" s="991">
        <v>0</v>
      </c>
      <c r="GC118" s="991">
        <v>0</v>
      </c>
      <c r="GD118" s="991">
        <v>0</v>
      </c>
      <c r="GE118" s="991">
        <v>0</v>
      </c>
      <c r="GF118" s="991">
        <v>0</v>
      </c>
      <c r="GG118" s="991">
        <v>0</v>
      </c>
      <c r="GH118" s="991">
        <v>0</v>
      </c>
      <c r="GI118" s="991">
        <v>0</v>
      </c>
      <c r="GJ118" s="991">
        <v>0</v>
      </c>
      <c r="GK118" s="991">
        <v>0</v>
      </c>
      <c r="GL118" s="991">
        <v>0</v>
      </c>
      <c r="GM118" s="991">
        <v>0</v>
      </c>
      <c r="GN118" s="991">
        <v>0</v>
      </c>
      <c r="GO118" s="992" t="b">
        <v>0</v>
      </c>
      <c r="GP118" s="990" t="s">
        <v>993</v>
      </c>
      <c r="GQ118" s="990" t="s">
        <v>993</v>
      </c>
      <c r="GR118" s="990" t="s">
        <v>993</v>
      </c>
      <c r="GS118" s="990" t="s">
        <v>993</v>
      </c>
      <c r="GT118" s="992"/>
      <c r="GU118" s="986"/>
    </row>
    <row r="119" spans="1:203" hidden="1">
      <c r="A119" s="985"/>
      <c r="B119" s="1315" t="s">
        <v>568</v>
      </c>
      <c r="C119" s="1315"/>
      <c r="D119" s="990" t="s">
        <v>1109</v>
      </c>
      <c r="E119" s="990" t="s">
        <v>1110</v>
      </c>
      <c r="F119" s="990" t="s">
        <v>437</v>
      </c>
      <c r="G119" s="990" t="s">
        <v>986</v>
      </c>
      <c r="H119" s="990" t="s">
        <v>1062</v>
      </c>
      <c r="I119" s="990" t="s">
        <v>1063</v>
      </c>
      <c r="J119" s="990" t="s">
        <v>1064</v>
      </c>
      <c r="K119" s="990" t="s">
        <v>1065</v>
      </c>
      <c r="L119" s="991">
        <v>2</v>
      </c>
      <c r="M119" s="990" t="s">
        <v>1110</v>
      </c>
      <c r="N119" s="990" t="s">
        <v>1018</v>
      </c>
      <c r="O119" s="990" t="s">
        <v>1111</v>
      </c>
      <c r="P119" s="990" t="s">
        <v>1044</v>
      </c>
      <c r="Q119" s="990" t="s">
        <v>290</v>
      </c>
      <c r="R119" s="1031" t="s">
        <v>290</v>
      </c>
      <c r="S119" s="992" t="b">
        <v>0</v>
      </c>
      <c r="T119" s="991">
        <v>0</v>
      </c>
      <c r="U119" s="992" t="b">
        <v>0</v>
      </c>
      <c r="V119" s="991">
        <v>0</v>
      </c>
      <c r="W119" s="992" t="b">
        <v>0</v>
      </c>
      <c r="X119" s="992" t="b">
        <v>1</v>
      </c>
      <c r="Y119" s="990" t="s">
        <v>290</v>
      </c>
      <c r="Z119" s="990" t="b">
        <f t="shared" si="18"/>
        <v>1</v>
      </c>
      <c r="AA119" s="990" t="s">
        <v>993</v>
      </c>
      <c r="AB119" s="992" t="b">
        <v>0</v>
      </c>
      <c r="AC119" s="990" t="s">
        <v>993</v>
      </c>
      <c r="AD119" s="990" t="s">
        <v>993</v>
      </c>
      <c r="AE119" s="990" t="s">
        <v>993</v>
      </c>
      <c r="AF119" s="1077">
        <f t="shared" si="16"/>
        <v>51</v>
      </c>
      <c r="AG119" s="1077">
        <f t="shared" si="16"/>
        <v>50</v>
      </c>
      <c r="AH119" s="1077">
        <f t="shared" si="16"/>
        <v>24</v>
      </c>
      <c r="AI119" s="1077">
        <f t="shared" si="15"/>
        <v>51</v>
      </c>
      <c r="AJ119" s="183">
        <f t="shared" si="12"/>
        <v>0</v>
      </c>
      <c r="AK119" s="991">
        <v>51</v>
      </c>
      <c r="AL119" s="991">
        <v>50</v>
      </c>
      <c r="AM119" s="991">
        <v>24</v>
      </c>
      <c r="AN119" s="991">
        <v>51</v>
      </c>
      <c r="AO119" s="991">
        <v>0</v>
      </c>
      <c r="AP119" s="991">
        <v>0</v>
      </c>
      <c r="AQ119" s="991">
        <v>0</v>
      </c>
      <c r="AR119" s="991">
        <v>0</v>
      </c>
      <c r="AS119" s="991">
        <v>0</v>
      </c>
      <c r="AT119" s="991">
        <v>0</v>
      </c>
      <c r="AU119" s="991">
        <v>0</v>
      </c>
      <c r="AV119" s="991">
        <v>0</v>
      </c>
      <c r="AW119" s="991">
        <v>0</v>
      </c>
      <c r="AX119" s="991">
        <v>0</v>
      </c>
      <c r="AY119" s="991">
        <v>0</v>
      </c>
      <c r="AZ119" s="991">
        <v>0</v>
      </c>
      <c r="BA119" s="991">
        <v>0</v>
      </c>
      <c r="BB119" s="991">
        <v>0</v>
      </c>
      <c r="BC119" s="991">
        <v>0</v>
      </c>
      <c r="BD119" s="991">
        <v>0</v>
      </c>
      <c r="BE119" s="992" t="b">
        <v>0</v>
      </c>
      <c r="BF119" s="992"/>
      <c r="BG119" s="990" t="s">
        <v>270</v>
      </c>
      <c r="BH119" s="991">
        <v>51</v>
      </c>
      <c r="BI119" s="990" t="s">
        <v>993</v>
      </c>
      <c r="BJ119" s="991">
        <v>0</v>
      </c>
      <c r="BK119" s="990" t="s">
        <v>993</v>
      </c>
      <c r="BL119" s="991">
        <v>0</v>
      </c>
      <c r="BM119" s="991">
        <v>0</v>
      </c>
      <c r="BN119" s="991">
        <v>0</v>
      </c>
      <c r="BO119" s="990" t="s">
        <v>993</v>
      </c>
      <c r="BP119" s="990" t="s">
        <v>993</v>
      </c>
      <c r="BQ119" s="990" t="s">
        <v>993</v>
      </c>
      <c r="BR119" s="991">
        <v>0</v>
      </c>
      <c r="BS119" s="990" t="s">
        <v>993</v>
      </c>
      <c r="BT119" s="991">
        <v>0</v>
      </c>
      <c r="BU119" s="990" t="s">
        <v>993</v>
      </c>
      <c r="BV119" s="991">
        <v>0</v>
      </c>
      <c r="BW119" s="991">
        <v>0</v>
      </c>
      <c r="BX119" s="991">
        <v>0</v>
      </c>
      <c r="BY119" s="990" t="s">
        <v>993</v>
      </c>
      <c r="BZ119" s="991">
        <v>0</v>
      </c>
      <c r="CA119" s="990" t="s">
        <v>993</v>
      </c>
      <c r="CB119" s="991">
        <v>0</v>
      </c>
      <c r="CC119" s="990" t="s">
        <v>993</v>
      </c>
      <c r="CD119" s="991">
        <v>0</v>
      </c>
      <c r="CE119" s="991">
        <v>0</v>
      </c>
      <c r="CF119" s="991">
        <v>0</v>
      </c>
      <c r="CG119" s="990" t="s">
        <v>993</v>
      </c>
      <c r="CH119" s="991">
        <v>0</v>
      </c>
      <c r="CI119" s="990" t="s">
        <v>993</v>
      </c>
      <c r="CJ119" s="991">
        <v>0</v>
      </c>
      <c r="CK119" s="990" t="s">
        <v>993</v>
      </c>
      <c r="CL119" s="991">
        <v>0</v>
      </c>
      <c r="CM119" s="991">
        <v>0</v>
      </c>
      <c r="CN119" s="991">
        <v>0</v>
      </c>
      <c r="CO119" s="991">
        <v>28</v>
      </c>
      <c r="CP119" s="991">
        <v>0</v>
      </c>
      <c r="CQ119" s="991">
        <v>0</v>
      </c>
      <c r="CR119" s="991">
        <v>0</v>
      </c>
      <c r="CS119" s="991">
        <v>0</v>
      </c>
      <c r="CT119" s="991">
        <v>5</v>
      </c>
      <c r="CU119" s="991">
        <v>0</v>
      </c>
      <c r="CV119" s="991">
        <v>0</v>
      </c>
      <c r="CW119" s="991">
        <v>0</v>
      </c>
      <c r="CX119" s="991">
        <v>0</v>
      </c>
      <c r="CY119" s="991">
        <v>0</v>
      </c>
      <c r="CZ119" s="991">
        <v>0</v>
      </c>
      <c r="DA119" s="991">
        <v>0</v>
      </c>
      <c r="DB119" s="991">
        <v>0</v>
      </c>
      <c r="DC119" s="991">
        <v>1</v>
      </c>
      <c r="DD119" s="991">
        <v>0</v>
      </c>
      <c r="DE119" s="991">
        <v>0</v>
      </c>
      <c r="DF119" s="991">
        <v>0</v>
      </c>
      <c r="DG119" s="991">
        <v>1</v>
      </c>
      <c r="DH119" s="991">
        <v>0</v>
      </c>
      <c r="DI119" s="991">
        <v>0</v>
      </c>
      <c r="DJ119" s="991">
        <v>0</v>
      </c>
      <c r="DK119" s="992" t="b">
        <v>0</v>
      </c>
      <c r="DL119" s="990" t="s">
        <v>999</v>
      </c>
      <c r="DM119" s="990" t="s">
        <v>434</v>
      </c>
      <c r="DN119" s="990" t="s">
        <v>1000</v>
      </c>
      <c r="DO119" s="990" t="s">
        <v>270</v>
      </c>
      <c r="DP119" s="991">
        <v>1234</v>
      </c>
      <c r="DQ119" s="991">
        <v>632</v>
      </c>
      <c r="DR119" s="991">
        <v>267</v>
      </c>
      <c r="DS119" s="991">
        <v>335</v>
      </c>
      <c r="DT119" s="991">
        <v>14564</v>
      </c>
      <c r="DU119" s="991">
        <v>1236</v>
      </c>
      <c r="DV119" s="991">
        <v>1234</v>
      </c>
      <c r="DW119" s="991">
        <v>52</v>
      </c>
      <c r="DX119" s="991">
        <v>1064</v>
      </c>
      <c r="DY119" s="991">
        <v>18</v>
      </c>
      <c r="DZ119" s="991">
        <v>100</v>
      </c>
      <c r="EA119" s="991">
        <v>0</v>
      </c>
      <c r="EB119" s="991">
        <v>0</v>
      </c>
      <c r="EC119" s="991">
        <v>0</v>
      </c>
      <c r="ED119" s="991">
        <v>1236</v>
      </c>
      <c r="EE119" s="991">
        <v>243</v>
      </c>
      <c r="EF119" s="991">
        <v>886</v>
      </c>
      <c r="EG119" s="991">
        <v>26</v>
      </c>
      <c r="EH119" s="991">
        <v>10</v>
      </c>
      <c r="EI119" s="991">
        <v>13</v>
      </c>
      <c r="EJ119" s="991">
        <v>0</v>
      </c>
      <c r="EK119" s="991">
        <v>33</v>
      </c>
      <c r="EL119" s="991">
        <v>25</v>
      </c>
      <c r="EM119" s="991">
        <v>0</v>
      </c>
      <c r="EN119" s="991">
        <v>993</v>
      </c>
      <c r="EO119" s="991">
        <v>974</v>
      </c>
      <c r="EP119" s="991">
        <v>0</v>
      </c>
      <c r="EQ119" s="991">
        <v>17</v>
      </c>
      <c r="ER119" s="991">
        <v>2</v>
      </c>
      <c r="ES119" s="991">
        <v>0</v>
      </c>
      <c r="ET119" s="992" t="b">
        <v>0</v>
      </c>
      <c r="EU119" s="992" t="b">
        <v>0</v>
      </c>
      <c r="EV119" s="992" t="b">
        <v>0</v>
      </c>
      <c r="EW119" s="993">
        <v>0.53</v>
      </c>
      <c r="EX119" s="993">
        <v>0.39100000000000001</v>
      </c>
      <c r="EY119" s="993">
        <v>0.20800000000000002</v>
      </c>
      <c r="EZ119" s="993">
        <v>0.184</v>
      </c>
      <c r="FA119" s="993">
        <v>0.22399999999999998</v>
      </c>
      <c r="FB119" s="993">
        <v>0.40399999999999997</v>
      </c>
      <c r="FC119" s="992" t="b">
        <v>0</v>
      </c>
      <c r="FD119" s="992" t="b">
        <v>0</v>
      </c>
      <c r="FE119" s="992" t="b">
        <v>0</v>
      </c>
      <c r="FF119" s="993">
        <v>0</v>
      </c>
      <c r="FG119" s="993">
        <v>0</v>
      </c>
      <c r="FH119" s="993">
        <v>0</v>
      </c>
      <c r="FI119" s="993">
        <v>0</v>
      </c>
      <c r="FJ119" s="993">
        <v>0</v>
      </c>
      <c r="FK119" s="993">
        <v>0</v>
      </c>
      <c r="FL119" s="992" t="b">
        <v>0</v>
      </c>
      <c r="FM119" s="992" t="b">
        <v>0</v>
      </c>
      <c r="FN119" s="992" t="b">
        <v>0</v>
      </c>
      <c r="FO119" s="993">
        <v>0.53</v>
      </c>
      <c r="FP119" s="993">
        <v>0.39100000000000001</v>
      </c>
      <c r="FQ119" s="993">
        <v>0.20800000000000002</v>
      </c>
      <c r="FR119" s="993">
        <v>0.184</v>
      </c>
      <c r="FS119" s="993">
        <v>0.22399999999999998</v>
      </c>
      <c r="FT119" s="993">
        <v>0.40399999999999997</v>
      </c>
      <c r="FU119" s="990" t="s">
        <v>993</v>
      </c>
      <c r="FV119" s="993">
        <v>0</v>
      </c>
      <c r="FW119" s="991">
        <v>0</v>
      </c>
      <c r="FX119" s="991">
        <v>993</v>
      </c>
      <c r="FY119" s="991">
        <v>0</v>
      </c>
      <c r="FZ119" s="991">
        <v>0</v>
      </c>
      <c r="GA119" s="991">
        <v>0</v>
      </c>
      <c r="GB119" s="991">
        <v>0</v>
      </c>
      <c r="GC119" s="991">
        <v>0</v>
      </c>
      <c r="GD119" s="991">
        <v>0</v>
      </c>
      <c r="GE119" s="991">
        <v>0</v>
      </c>
      <c r="GF119" s="991">
        <v>0</v>
      </c>
      <c r="GG119" s="991">
        <v>0</v>
      </c>
      <c r="GH119" s="991">
        <v>0</v>
      </c>
      <c r="GI119" s="991">
        <v>0</v>
      </c>
      <c r="GJ119" s="991">
        <v>0</v>
      </c>
      <c r="GK119" s="991">
        <v>0</v>
      </c>
      <c r="GL119" s="991">
        <v>0</v>
      </c>
      <c r="GM119" s="991">
        <v>0</v>
      </c>
      <c r="GN119" s="991">
        <v>0</v>
      </c>
      <c r="GO119" s="992" t="b">
        <v>0</v>
      </c>
      <c r="GP119" s="990" t="s">
        <v>993</v>
      </c>
      <c r="GQ119" s="990" t="s">
        <v>993</v>
      </c>
      <c r="GR119" s="990" t="s">
        <v>993</v>
      </c>
      <c r="GS119" s="990" t="s">
        <v>993</v>
      </c>
      <c r="GT119" s="992"/>
      <c r="GU119" s="986"/>
    </row>
    <row r="120" spans="1:203" hidden="1">
      <c r="A120" s="985"/>
      <c r="B120" s="1315" t="s">
        <v>568</v>
      </c>
      <c r="C120" s="1315"/>
      <c r="D120" s="990" t="s">
        <v>1109</v>
      </c>
      <c r="E120" s="990" t="s">
        <v>1110</v>
      </c>
      <c r="F120" s="990" t="s">
        <v>437</v>
      </c>
      <c r="G120" s="990" t="s">
        <v>986</v>
      </c>
      <c r="H120" s="990" t="s">
        <v>1062</v>
      </c>
      <c r="I120" s="990" t="s">
        <v>1063</v>
      </c>
      <c r="J120" s="990" t="s">
        <v>1064</v>
      </c>
      <c r="K120" s="990" t="s">
        <v>1065</v>
      </c>
      <c r="L120" s="991">
        <v>3</v>
      </c>
      <c r="M120" s="990" t="s">
        <v>1110</v>
      </c>
      <c r="N120" s="990" t="s">
        <v>1112</v>
      </c>
      <c r="O120" s="990" t="s">
        <v>572</v>
      </c>
      <c r="P120" s="990" t="s">
        <v>1044</v>
      </c>
      <c r="Q120" s="990" t="s">
        <v>290</v>
      </c>
      <c r="R120" s="1031" t="s">
        <v>290</v>
      </c>
      <c r="S120" s="992" t="b">
        <v>0</v>
      </c>
      <c r="T120" s="991">
        <v>0</v>
      </c>
      <c r="U120" s="992" t="b">
        <v>0</v>
      </c>
      <c r="V120" s="991">
        <v>0</v>
      </c>
      <c r="W120" s="992" t="b">
        <v>1</v>
      </c>
      <c r="X120" s="992" t="b">
        <v>0</v>
      </c>
      <c r="Y120" s="990" t="s">
        <v>290</v>
      </c>
      <c r="Z120" s="990" t="b">
        <f t="shared" si="18"/>
        <v>1</v>
      </c>
      <c r="AA120" s="990" t="s">
        <v>993</v>
      </c>
      <c r="AB120" s="992" t="b">
        <v>0</v>
      </c>
      <c r="AC120" s="990" t="s">
        <v>993</v>
      </c>
      <c r="AD120" s="990" t="s">
        <v>993</v>
      </c>
      <c r="AE120" s="990" t="s">
        <v>993</v>
      </c>
      <c r="AF120" s="1077">
        <f t="shared" si="16"/>
        <v>36</v>
      </c>
      <c r="AG120" s="1077">
        <f t="shared" si="16"/>
        <v>36</v>
      </c>
      <c r="AH120" s="1077">
        <f t="shared" si="16"/>
        <v>22</v>
      </c>
      <c r="AI120" s="1077">
        <f t="shared" si="15"/>
        <v>36</v>
      </c>
      <c r="AJ120" s="183">
        <f t="shared" si="12"/>
        <v>0</v>
      </c>
      <c r="AK120" s="991">
        <v>36</v>
      </c>
      <c r="AL120" s="991">
        <v>36</v>
      </c>
      <c r="AM120" s="991">
        <v>22</v>
      </c>
      <c r="AN120" s="991">
        <v>36</v>
      </c>
      <c r="AO120" s="991">
        <v>0</v>
      </c>
      <c r="AP120" s="991">
        <v>0</v>
      </c>
      <c r="AQ120" s="991">
        <v>0</v>
      </c>
      <c r="AR120" s="991">
        <v>0</v>
      </c>
      <c r="AS120" s="991">
        <v>0</v>
      </c>
      <c r="AT120" s="991">
        <v>0</v>
      </c>
      <c r="AU120" s="991">
        <v>0</v>
      </c>
      <c r="AV120" s="991">
        <v>0</v>
      </c>
      <c r="AW120" s="991">
        <v>0</v>
      </c>
      <c r="AX120" s="991">
        <v>0</v>
      </c>
      <c r="AY120" s="991">
        <v>0</v>
      </c>
      <c r="AZ120" s="991">
        <v>0</v>
      </c>
      <c r="BA120" s="991">
        <v>0</v>
      </c>
      <c r="BB120" s="991">
        <v>0</v>
      </c>
      <c r="BC120" s="991">
        <v>0</v>
      </c>
      <c r="BD120" s="991">
        <v>0</v>
      </c>
      <c r="BE120" s="992" t="b">
        <v>0</v>
      </c>
      <c r="BF120" s="992"/>
      <c r="BG120" s="990" t="s">
        <v>270</v>
      </c>
      <c r="BH120" s="991">
        <v>36</v>
      </c>
      <c r="BI120" s="990" t="s">
        <v>993</v>
      </c>
      <c r="BJ120" s="991">
        <v>0</v>
      </c>
      <c r="BK120" s="990" t="s">
        <v>993</v>
      </c>
      <c r="BL120" s="991">
        <v>0</v>
      </c>
      <c r="BM120" s="991">
        <v>0</v>
      </c>
      <c r="BN120" s="991">
        <v>0</v>
      </c>
      <c r="BO120" s="990" t="s">
        <v>993</v>
      </c>
      <c r="BP120" s="990" t="s">
        <v>993</v>
      </c>
      <c r="BQ120" s="990" t="s">
        <v>993</v>
      </c>
      <c r="BR120" s="991">
        <v>0</v>
      </c>
      <c r="BS120" s="990" t="s">
        <v>993</v>
      </c>
      <c r="BT120" s="991">
        <v>0</v>
      </c>
      <c r="BU120" s="990" t="s">
        <v>993</v>
      </c>
      <c r="BV120" s="991">
        <v>0</v>
      </c>
      <c r="BW120" s="991">
        <v>0</v>
      </c>
      <c r="BX120" s="991">
        <v>0</v>
      </c>
      <c r="BY120" s="990" t="s">
        <v>993</v>
      </c>
      <c r="BZ120" s="991">
        <v>0</v>
      </c>
      <c r="CA120" s="990" t="s">
        <v>993</v>
      </c>
      <c r="CB120" s="991">
        <v>0</v>
      </c>
      <c r="CC120" s="990" t="s">
        <v>993</v>
      </c>
      <c r="CD120" s="991">
        <v>0</v>
      </c>
      <c r="CE120" s="991">
        <v>0</v>
      </c>
      <c r="CF120" s="991">
        <v>0</v>
      </c>
      <c r="CG120" s="990" t="s">
        <v>993</v>
      </c>
      <c r="CH120" s="991">
        <v>0</v>
      </c>
      <c r="CI120" s="990" t="s">
        <v>993</v>
      </c>
      <c r="CJ120" s="991">
        <v>0</v>
      </c>
      <c r="CK120" s="990" t="s">
        <v>993</v>
      </c>
      <c r="CL120" s="991">
        <v>0</v>
      </c>
      <c r="CM120" s="991">
        <v>0</v>
      </c>
      <c r="CN120" s="991">
        <v>0</v>
      </c>
      <c r="CO120" s="991">
        <v>27</v>
      </c>
      <c r="CP120" s="991">
        <v>0.8</v>
      </c>
      <c r="CQ120" s="991">
        <v>0</v>
      </c>
      <c r="CR120" s="991">
        <v>0</v>
      </c>
      <c r="CS120" s="991">
        <v>3</v>
      </c>
      <c r="CT120" s="991">
        <v>0</v>
      </c>
      <c r="CU120" s="991">
        <v>0</v>
      </c>
      <c r="CV120" s="991">
        <v>0</v>
      </c>
      <c r="CW120" s="991">
        <v>0</v>
      </c>
      <c r="CX120" s="991">
        <v>0</v>
      </c>
      <c r="CY120" s="991">
        <v>0</v>
      </c>
      <c r="CZ120" s="991">
        <v>0</v>
      </c>
      <c r="DA120" s="991">
        <v>0</v>
      </c>
      <c r="DB120" s="991">
        <v>0</v>
      </c>
      <c r="DC120" s="991">
        <v>1</v>
      </c>
      <c r="DD120" s="991">
        <v>0</v>
      </c>
      <c r="DE120" s="991">
        <v>0</v>
      </c>
      <c r="DF120" s="991">
        <v>0</v>
      </c>
      <c r="DG120" s="991">
        <v>1</v>
      </c>
      <c r="DH120" s="991">
        <v>0</v>
      </c>
      <c r="DI120" s="991">
        <v>0</v>
      </c>
      <c r="DJ120" s="991">
        <v>0</v>
      </c>
      <c r="DK120" s="992" t="b">
        <v>0</v>
      </c>
      <c r="DL120" s="990" t="s">
        <v>999</v>
      </c>
      <c r="DM120" s="990" t="s">
        <v>270</v>
      </c>
      <c r="DN120" s="990" t="s">
        <v>282</v>
      </c>
      <c r="DO120" s="990" t="s">
        <v>1055</v>
      </c>
      <c r="DP120" s="991">
        <v>1071</v>
      </c>
      <c r="DQ120" s="991">
        <v>551</v>
      </c>
      <c r="DR120" s="991">
        <v>132</v>
      </c>
      <c r="DS120" s="991">
        <v>388</v>
      </c>
      <c r="DT120" s="991">
        <v>13220</v>
      </c>
      <c r="DU120" s="991">
        <v>1068</v>
      </c>
      <c r="DV120" s="991">
        <v>1071</v>
      </c>
      <c r="DW120" s="991">
        <v>35</v>
      </c>
      <c r="DX120" s="991">
        <v>869</v>
      </c>
      <c r="DY120" s="991">
        <v>18</v>
      </c>
      <c r="DZ120" s="991">
        <v>149</v>
      </c>
      <c r="EA120" s="991">
        <v>0</v>
      </c>
      <c r="EB120" s="991">
        <v>0</v>
      </c>
      <c r="EC120" s="991">
        <v>0</v>
      </c>
      <c r="ED120" s="991">
        <v>1068</v>
      </c>
      <c r="EE120" s="991">
        <v>110</v>
      </c>
      <c r="EF120" s="991">
        <v>798</v>
      </c>
      <c r="EG120" s="991">
        <v>22</v>
      </c>
      <c r="EH120" s="991">
        <v>15</v>
      </c>
      <c r="EI120" s="991">
        <v>32</v>
      </c>
      <c r="EJ120" s="991">
        <v>0</v>
      </c>
      <c r="EK120" s="991">
        <v>40</v>
      </c>
      <c r="EL120" s="991">
        <v>51</v>
      </c>
      <c r="EM120" s="991">
        <v>0</v>
      </c>
      <c r="EN120" s="991">
        <v>958</v>
      </c>
      <c r="EO120" s="991">
        <v>892</v>
      </c>
      <c r="EP120" s="991">
        <v>3</v>
      </c>
      <c r="EQ120" s="991">
        <v>49</v>
      </c>
      <c r="ER120" s="991">
        <v>14</v>
      </c>
      <c r="ES120" s="991">
        <v>0</v>
      </c>
      <c r="ET120" s="992" t="b">
        <v>0</v>
      </c>
      <c r="EU120" s="992" t="b">
        <v>0</v>
      </c>
      <c r="EV120" s="992" t="b">
        <v>0</v>
      </c>
      <c r="EW120" s="993">
        <v>0.45799999999999996</v>
      </c>
      <c r="EX120" s="993">
        <v>0.29600000000000004</v>
      </c>
      <c r="EY120" s="993">
        <v>0.17199999999999999</v>
      </c>
      <c r="EZ120" s="993">
        <v>0.11199999999999999</v>
      </c>
      <c r="FA120" s="993">
        <v>4.8000000000000001E-2</v>
      </c>
      <c r="FB120" s="993">
        <v>0.24199999999999999</v>
      </c>
      <c r="FC120" s="992" t="b">
        <v>0</v>
      </c>
      <c r="FD120" s="992" t="b">
        <v>0</v>
      </c>
      <c r="FE120" s="992" t="b">
        <v>0</v>
      </c>
      <c r="FF120" s="993">
        <v>0</v>
      </c>
      <c r="FG120" s="993">
        <v>0</v>
      </c>
      <c r="FH120" s="993">
        <v>0</v>
      </c>
      <c r="FI120" s="993">
        <v>0</v>
      </c>
      <c r="FJ120" s="993">
        <v>0</v>
      </c>
      <c r="FK120" s="993">
        <v>0</v>
      </c>
      <c r="FL120" s="992" t="b">
        <v>0</v>
      </c>
      <c r="FM120" s="992" t="b">
        <v>0</v>
      </c>
      <c r="FN120" s="992" t="b">
        <v>0</v>
      </c>
      <c r="FO120" s="993">
        <v>0.45799999999999996</v>
      </c>
      <c r="FP120" s="993">
        <v>0.29600000000000004</v>
      </c>
      <c r="FQ120" s="993">
        <v>0.17199999999999999</v>
      </c>
      <c r="FR120" s="993">
        <v>0.11199999999999999</v>
      </c>
      <c r="FS120" s="993">
        <v>4.8000000000000001E-2</v>
      </c>
      <c r="FT120" s="993">
        <v>0.24199999999999999</v>
      </c>
      <c r="FU120" s="990" t="s">
        <v>993</v>
      </c>
      <c r="FV120" s="993">
        <v>0</v>
      </c>
      <c r="FW120" s="991">
        <v>0</v>
      </c>
      <c r="FX120" s="991">
        <v>958</v>
      </c>
      <c r="FY120" s="991">
        <v>0</v>
      </c>
      <c r="FZ120" s="991">
        <v>0</v>
      </c>
      <c r="GA120" s="991">
        <v>0</v>
      </c>
      <c r="GB120" s="991">
        <v>0</v>
      </c>
      <c r="GC120" s="991">
        <v>0</v>
      </c>
      <c r="GD120" s="991">
        <v>0</v>
      </c>
      <c r="GE120" s="991">
        <v>0</v>
      </c>
      <c r="GF120" s="991">
        <v>0</v>
      </c>
      <c r="GG120" s="991">
        <v>0</v>
      </c>
      <c r="GH120" s="991">
        <v>0</v>
      </c>
      <c r="GI120" s="991">
        <v>0</v>
      </c>
      <c r="GJ120" s="991">
        <v>0</v>
      </c>
      <c r="GK120" s="991">
        <v>0</v>
      </c>
      <c r="GL120" s="991">
        <v>0</v>
      </c>
      <c r="GM120" s="991">
        <v>0</v>
      </c>
      <c r="GN120" s="991">
        <v>0</v>
      </c>
      <c r="GO120" s="992" t="b">
        <v>0</v>
      </c>
      <c r="GP120" s="990" t="s">
        <v>993</v>
      </c>
      <c r="GQ120" s="990" t="s">
        <v>993</v>
      </c>
      <c r="GR120" s="990" t="s">
        <v>993</v>
      </c>
      <c r="GS120" s="990" t="s">
        <v>993</v>
      </c>
      <c r="GT120" s="992"/>
      <c r="GU120" s="986"/>
    </row>
    <row r="121" spans="1:203" hidden="1">
      <c r="A121" s="985"/>
      <c r="B121" s="1315" t="s">
        <v>568</v>
      </c>
      <c r="C121" s="1315"/>
      <c r="D121" s="990" t="s">
        <v>1109</v>
      </c>
      <c r="E121" s="990" t="s">
        <v>1110</v>
      </c>
      <c r="F121" s="990" t="s">
        <v>437</v>
      </c>
      <c r="G121" s="990" t="s">
        <v>986</v>
      </c>
      <c r="H121" s="990" t="s">
        <v>1062</v>
      </c>
      <c r="I121" s="990" t="s">
        <v>1063</v>
      </c>
      <c r="J121" s="990" t="s">
        <v>1064</v>
      </c>
      <c r="K121" s="990" t="s">
        <v>1065</v>
      </c>
      <c r="L121" s="991">
        <v>4</v>
      </c>
      <c r="M121" s="990" t="s">
        <v>1110</v>
      </c>
      <c r="N121" s="990" t="s">
        <v>1113</v>
      </c>
      <c r="O121" s="990" t="s">
        <v>573</v>
      </c>
      <c r="P121" s="990" t="s">
        <v>1027</v>
      </c>
      <c r="Q121" s="990" t="s">
        <v>290</v>
      </c>
      <c r="R121" s="1031" t="s">
        <v>290</v>
      </c>
      <c r="S121" s="992" t="b">
        <v>0</v>
      </c>
      <c r="T121" s="991">
        <v>0</v>
      </c>
      <c r="U121" s="992" t="b">
        <v>0</v>
      </c>
      <c r="V121" s="991">
        <v>0</v>
      </c>
      <c r="W121" s="992" t="b">
        <v>0</v>
      </c>
      <c r="X121" s="992" t="b">
        <v>1</v>
      </c>
      <c r="Y121" s="990" t="s">
        <v>290</v>
      </c>
      <c r="Z121" s="990" t="b">
        <f t="shared" si="18"/>
        <v>1</v>
      </c>
      <c r="AA121" s="990" t="s">
        <v>993</v>
      </c>
      <c r="AB121" s="992" t="b">
        <v>0</v>
      </c>
      <c r="AC121" s="990" t="s">
        <v>993</v>
      </c>
      <c r="AD121" s="990" t="s">
        <v>993</v>
      </c>
      <c r="AE121" s="990" t="s">
        <v>993</v>
      </c>
      <c r="AF121" s="1077">
        <f t="shared" si="16"/>
        <v>48</v>
      </c>
      <c r="AG121" s="1077">
        <f t="shared" si="16"/>
        <v>48</v>
      </c>
      <c r="AH121" s="1077">
        <f t="shared" si="16"/>
        <v>26</v>
      </c>
      <c r="AI121" s="1077">
        <f t="shared" si="15"/>
        <v>48</v>
      </c>
      <c r="AJ121" s="183">
        <f t="shared" si="12"/>
        <v>0</v>
      </c>
      <c r="AK121" s="991">
        <v>48</v>
      </c>
      <c r="AL121" s="991">
        <v>48</v>
      </c>
      <c r="AM121" s="991">
        <v>26</v>
      </c>
      <c r="AN121" s="991">
        <v>48</v>
      </c>
      <c r="AO121" s="991">
        <v>0</v>
      </c>
      <c r="AP121" s="991">
        <v>0</v>
      </c>
      <c r="AQ121" s="991">
        <v>0</v>
      </c>
      <c r="AR121" s="991">
        <v>0</v>
      </c>
      <c r="AS121" s="991">
        <v>0</v>
      </c>
      <c r="AT121" s="991">
        <v>0</v>
      </c>
      <c r="AU121" s="991">
        <v>0</v>
      </c>
      <c r="AV121" s="991">
        <v>0</v>
      </c>
      <c r="AW121" s="991">
        <v>0</v>
      </c>
      <c r="AX121" s="991">
        <v>0</v>
      </c>
      <c r="AY121" s="991">
        <v>0</v>
      </c>
      <c r="AZ121" s="991">
        <v>0</v>
      </c>
      <c r="BA121" s="991">
        <v>0</v>
      </c>
      <c r="BB121" s="991">
        <v>0</v>
      </c>
      <c r="BC121" s="991">
        <v>0</v>
      </c>
      <c r="BD121" s="991">
        <v>0</v>
      </c>
      <c r="BE121" s="992" t="b">
        <v>0</v>
      </c>
      <c r="BF121" s="992"/>
      <c r="BG121" s="990" t="s">
        <v>270</v>
      </c>
      <c r="BH121" s="991">
        <v>48</v>
      </c>
      <c r="BI121" s="990" t="s">
        <v>993</v>
      </c>
      <c r="BJ121" s="991">
        <v>0</v>
      </c>
      <c r="BK121" s="990" t="s">
        <v>993</v>
      </c>
      <c r="BL121" s="991">
        <v>0</v>
      </c>
      <c r="BM121" s="991">
        <v>0</v>
      </c>
      <c r="BN121" s="991">
        <v>0</v>
      </c>
      <c r="BO121" s="990" t="s">
        <v>993</v>
      </c>
      <c r="BP121" s="990" t="s">
        <v>993</v>
      </c>
      <c r="BQ121" s="990" t="s">
        <v>993</v>
      </c>
      <c r="BR121" s="991">
        <v>0</v>
      </c>
      <c r="BS121" s="990" t="s">
        <v>993</v>
      </c>
      <c r="BT121" s="991">
        <v>0</v>
      </c>
      <c r="BU121" s="990" t="s">
        <v>993</v>
      </c>
      <c r="BV121" s="991">
        <v>0</v>
      </c>
      <c r="BW121" s="991">
        <v>0</v>
      </c>
      <c r="BX121" s="991">
        <v>0</v>
      </c>
      <c r="BY121" s="990" t="s">
        <v>993</v>
      </c>
      <c r="BZ121" s="991">
        <v>0</v>
      </c>
      <c r="CA121" s="990" t="s">
        <v>993</v>
      </c>
      <c r="CB121" s="991">
        <v>0</v>
      </c>
      <c r="CC121" s="990" t="s">
        <v>993</v>
      </c>
      <c r="CD121" s="991">
        <v>0</v>
      </c>
      <c r="CE121" s="991">
        <v>0</v>
      </c>
      <c r="CF121" s="991">
        <v>0</v>
      </c>
      <c r="CG121" s="990" t="s">
        <v>993</v>
      </c>
      <c r="CH121" s="991">
        <v>0</v>
      </c>
      <c r="CI121" s="990" t="s">
        <v>993</v>
      </c>
      <c r="CJ121" s="991">
        <v>0</v>
      </c>
      <c r="CK121" s="990" t="s">
        <v>993</v>
      </c>
      <c r="CL121" s="991">
        <v>0</v>
      </c>
      <c r="CM121" s="991">
        <v>0</v>
      </c>
      <c r="CN121" s="991">
        <v>0</v>
      </c>
      <c r="CO121" s="991">
        <v>31</v>
      </c>
      <c r="CP121" s="991">
        <v>0.5</v>
      </c>
      <c r="CQ121" s="991">
        <v>0</v>
      </c>
      <c r="CR121" s="991">
        <v>0</v>
      </c>
      <c r="CS121" s="991">
        <v>5</v>
      </c>
      <c r="CT121" s="991">
        <v>0</v>
      </c>
      <c r="CU121" s="991">
        <v>0</v>
      </c>
      <c r="CV121" s="991">
        <v>0</v>
      </c>
      <c r="CW121" s="991">
        <v>0</v>
      </c>
      <c r="CX121" s="991">
        <v>0</v>
      </c>
      <c r="CY121" s="991">
        <v>0</v>
      </c>
      <c r="CZ121" s="991">
        <v>0</v>
      </c>
      <c r="DA121" s="991">
        <v>0</v>
      </c>
      <c r="DB121" s="991">
        <v>0</v>
      </c>
      <c r="DC121" s="991">
        <v>1</v>
      </c>
      <c r="DD121" s="991">
        <v>0</v>
      </c>
      <c r="DE121" s="991">
        <v>0</v>
      </c>
      <c r="DF121" s="991">
        <v>0</v>
      </c>
      <c r="DG121" s="991">
        <v>1</v>
      </c>
      <c r="DH121" s="991">
        <v>0</v>
      </c>
      <c r="DI121" s="991">
        <v>0</v>
      </c>
      <c r="DJ121" s="991">
        <v>0</v>
      </c>
      <c r="DK121" s="992" t="b">
        <v>0</v>
      </c>
      <c r="DL121" s="990" t="s">
        <v>999</v>
      </c>
      <c r="DM121" s="990" t="s">
        <v>525</v>
      </c>
      <c r="DN121" s="990" t="s">
        <v>298</v>
      </c>
      <c r="DO121" s="990" t="s">
        <v>1055</v>
      </c>
      <c r="DP121" s="991">
        <v>1368</v>
      </c>
      <c r="DQ121" s="991">
        <v>733</v>
      </c>
      <c r="DR121" s="991">
        <v>181</v>
      </c>
      <c r="DS121" s="991">
        <v>454</v>
      </c>
      <c r="DT121" s="991">
        <v>14638</v>
      </c>
      <c r="DU121" s="991">
        <v>1373</v>
      </c>
      <c r="DV121" s="991">
        <v>1368</v>
      </c>
      <c r="DW121" s="991">
        <v>20</v>
      </c>
      <c r="DX121" s="991">
        <v>1168</v>
      </c>
      <c r="DY121" s="991">
        <v>51</v>
      </c>
      <c r="DZ121" s="991">
        <v>129</v>
      </c>
      <c r="EA121" s="991">
        <v>0</v>
      </c>
      <c r="EB121" s="991">
        <v>0</v>
      </c>
      <c r="EC121" s="991">
        <v>0</v>
      </c>
      <c r="ED121" s="991">
        <v>1373</v>
      </c>
      <c r="EE121" s="991">
        <v>235</v>
      </c>
      <c r="EF121" s="991">
        <v>985</v>
      </c>
      <c r="EG121" s="991">
        <v>47</v>
      </c>
      <c r="EH121" s="991">
        <v>19</v>
      </c>
      <c r="EI121" s="991">
        <v>25</v>
      </c>
      <c r="EJ121" s="991">
        <v>0</v>
      </c>
      <c r="EK121" s="991">
        <v>27</v>
      </c>
      <c r="EL121" s="991">
        <v>35</v>
      </c>
      <c r="EM121" s="991">
        <v>0</v>
      </c>
      <c r="EN121" s="991">
        <v>1138</v>
      </c>
      <c r="EO121" s="991">
        <v>1122</v>
      </c>
      <c r="EP121" s="991">
        <v>10</v>
      </c>
      <c r="EQ121" s="991">
        <v>6</v>
      </c>
      <c r="ER121" s="991">
        <v>0</v>
      </c>
      <c r="ES121" s="991">
        <v>0</v>
      </c>
      <c r="ET121" s="992" t="b">
        <v>0</v>
      </c>
      <c r="EU121" s="992" t="b">
        <v>0</v>
      </c>
      <c r="EV121" s="992" t="b">
        <v>0</v>
      </c>
      <c r="EW121" s="993">
        <v>0.48799999999999999</v>
      </c>
      <c r="EX121" s="993">
        <v>0.33799999999999997</v>
      </c>
      <c r="EY121" s="993">
        <v>0.21100000000000002</v>
      </c>
      <c r="EZ121" s="993">
        <v>0.161</v>
      </c>
      <c r="FA121" s="993">
        <v>6.7000000000000004E-2</v>
      </c>
      <c r="FB121" s="993">
        <v>0.29499999999999998</v>
      </c>
      <c r="FC121" s="992" t="b">
        <v>0</v>
      </c>
      <c r="FD121" s="992" t="b">
        <v>0</v>
      </c>
      <c r="FE121" s="992" t="b">
        <v>0</v>
      </c>
      <c r="FF121" s="993">
        <v>0</v>
      </c>
      <c r="FG121" s="993">
        <v>0</v>
      </c>
      <c r="FH121" s="993">
        <v>0</v>
      </c>
      <c r="FI121" s="993">
        <v>0</v>
      </c>
      <c r="FJ121" s="993">
        <v>0</v>
      </c>
      <c r="FK121" s="993">
        <v>0</v>
      </c>
      <c r="FL121" s="992" t="b">
        <v>0</v>
      </c>
      <c r="FM121" s="992" t="b">
        <v>0</v>
      </c>
      <c r="FN121" s="992" t="b">
        <v>0</v>
      </c>
      <c r="FO121" s="993">
        <v>0.48799999999999999</v>
      </c>
      <c r="FP121" s="993">
        <v>0.33799999999999997</v>
      </c>
      <c r="FQ121" s="993">
        <v>0.21100000000000002</v>
      </c>
      <c r="FR121" s="993">
        <v>0.161</v>
      </c>
      <c r="FS121" s="993">
        <v>6.7000000000000004E-2</v>
      </c>
      <c r="FT121" s="993">
        <v>0.29499999999999998</v>
      </c>
      <c r="FU121" s="990" t="s">
        <v>993</v>
      </c>
      <c r="FV121" s="993">
        <v>0</v>
      </c>
      <c r="FW121" s="991">
        <v>0</v>
      </c>
      <c r="FX121" s="991">
        <v>1138</v>
      </c>
      <c r="FY121" s="991">
        <v>0</v>
      </c>
      <c r="FZ121" s="991">
        <v>0</v>
      </c>
      <c r="GA121" s="991">
        <v>0</v>
      </c>
      <c r="GB121" s="991">
        <v>0</v>
      </c>
      <c r="GC121" s="991">
        <v>0</v>
      </c>
      <c r="GD121" s="991">
        <v>0</v>
      </c>
      <c r="GE121" s="991">
        <v>0</v>
      </c>
      <c r="GF121" s="991">
        <v>0</v>
      </c>
      <c r="GG121" s="991">
        <v>0</v>
      </c>
      <c r="GH121" s="991">
        <v>0</v>
      </c>
      <c r="GI121" s="991">
        <v>0</v>
      </c>
      <c r="GJ121" s="991">
        <v>0</v>
      </c>
      <c r="GK121" s="991">
        <v>0</v>
      </c>
      <c r="GL121" s="991">
        <v>0</v>
      </c>
      <c r="GM121" s="991">
        <v>0</v>
      </c>
      <c r="GN121" s="991">
        <v>0</v>
      </c>
      <c r="GO121" s="992" t="b">
        <v>0</v>
      </c>
      <c r="GP121" s="990" t="s">
        <v>993</v>
      </c>
      <c r="GQ121" s="990" t="s">
        <v>993</v>
      </c>
      <c r="GR121" s="990" t="s">
        <v>993</v>
      </c>
      <c r="GS121" s="990" t="s">
        <v>993</v>
      </c>
      <c r="GT121" s="992"/>
      <c r="GU121" s="986"/>
    </row>
    <row r="122" spans="1:203" hidden="1">
      <c r="A122" s="985"/>
      <c r="B122" s="1315" t="s">
        <v>575</v>
      </c>
      <c r="C122" s="1315"/>
      <c r="D122" s="990" t="s">
        <v>1118</v>
      </c>
      <c r="E122" s="990" t="s">
        <v>1119</v>
      </c>
      <c r="F122" s="990" t="s">
        <v>437</v>
      </c>
      <c r="G122" s="990" t="s">
        <v>986</v>
      </c>
      <c r="H122" s="990" t="s">
        <v>1062</v>
      </c>
      <c r="I122" s="990" t="s">
        <v>1063</v>
      </c>
      <c r="J122" s="990" t="s">
        <v>1064</v>
      </c>
      <c r="K122" s="990" t="s">
        <v>1065</v>
      </c>
      <c r="L122" s="991">
        <v>8</v>
      </c>
      <c r="M122" s="990" t="s">
        <v>1119</v>
      </c>
      <c r="N122" s="990" t="s">
        <v>1090</v>
      </c>
      <c r="O122" s="990" t="s">
        <v>690</v>
      </c>
      <c r="P122" s="990" t="s">
        <v>1120</v>
      </c>
      <c r="Q122" s="990" t="s">
        <v>296</v>
      </c>
      <c r="R122" s="1031" t="s">
        <v>296</v>
      </c>
      <c r="S122" s="992" t="b">
        <v>0</v>
      </c>
      <c r="T122" s="991">
        <v>0</v>
      </c>
      <c r="U122" s="992" t="b">
        <v>0</v>
      </c>
      <c r="V122" s="991">
        <v>0</v>
      </c>
      <c r="W122" s="992" t="b">
        <v>1</v>
      </c>
      <c r="X122" s="992" t="b">
        <v>0</v>
      </c>
      <c r="Y122" s="990" t="s">
        <v>296</v>
      </c>
      <c r="Z122" s="990" t="b">
        <f t="shared" si="13"/>
        <v>1</v>
      </c>
      <c r="AA122" s="990" t="s">
        <v>993</v>
      </c>
      <c r="AB122" s="992" t="b">
        <v>0</v>
      </c>
      <c r="AC122" s="990" t="s">
        <v>993</v>
      </c>
      <c r="AD122" s="990" t="s">
        <v>993</v>
      </c>
      <c r="AE122" s="990" t="s">
        <v>993</v>
      </c>
      <c r="AF122" s="1077">
        <f t="shared" si="16"/>
        <v>42</v>
      </c>
      <c r="AG122" s="1077">
        <f t="shared" si="16"/>
        <v>42</v>
      </c>
      <c r="AH122" s="1077">
        <f t="shared" si="16"/>
        <v>33</v>
      </c>
      <c r="AI122" s="1077">
        <f t="shared" si="15"/>
        <v>42</v>
      </c>
      <c r="AJ122" s="183">
        <f t="shared" si="12"/>
        <v>0</v>
      </c>
      <c r="AK122" s="991">
        <v>0</v>
      </c>
      <c r="AL122" s="991">
        <v>0</v>
      </c>
      <c r="AM122" s="991">
        <v>0</v>
      </c>
      <c r="AN122" s="991">
        <v>0</v>
      </c>
      <c r="AO122" s="991">
        <v>0</v>
      </c>
      <c r="AP122" s="991">
        <v>42</v>
      </c>
      <c r="AQ122" s="991">
        <v>42</v>
      </c>
      <c r="AR122" s="991">
        <v>33</v>
      </c>
      <c r="AS122" s="991">
        <v>42</v>
      </c>
      <c r="AT122" s="991">
        <v>42</v>
      </c>
      <c r="AU122" s="991">
        <v>42</v>
      </c>
      <c r="AV122" s="991">
        <v>33</v>
      </c>
      <c r="AW122" s="991">
        <v>42</v>
      </c>
      <c r="AX122" s="991">
        <v>0</v>
      </c>
      <c r="AY122" s="991">
        <v>0</v>
      </c>
      <c r="AZ122" s="991">
        <v>0</v>
      </c>
      <c r="BA122" s="991">
        <v>0</v>
      </c>
      <c r="BB122" s="991">
        <v>0</v>
      </c>
      <c r="BC122" s="991">
        <v>0</v>
      </c>
      <c r="BD122" s="991">
        <v>0</v>
      </c>
      <c r="BE122" s="992" t="b">
        <v>0</v>
      </c>
      <c r="BF122" s="992"/>
      <c r="BG122" s="990" t="s">
        <v>422</v>
      </c>
      <c r="BH122" s="991">
        <v>42</v>
      </c>
      <c r="BI122" s="990" t="s">
        <v>993</v>
      </c>
      <c r="BJ122" s="991">
        <v>0</v>
      </c>
      <c r="BK122" s="990" t="s">
        <v>993</v>
      </c>
      <c r="BL122" s="991">
        <v>0</v>
      </c>
      <c r="BM122" s="991">
        <v>0</v>
      </c>
      <c r="BN122" s="991">
        <v>0</v>
      </c>
      <c r="BO122" s="990" t="s">
        <v>993</v>
      </c>
      <c r="BP122" s="990" t="s">
        <v>993</v>
      </c>
      <c r="BQ122" s="990" t="s">
        <v>993</v>
      </c>
      <c r="BR122" s="991">
        <v>0</v>
      </c>
      <c r="BS122" s="990" t="s">
        <v>993</v>
      </c>
      <c r="BT122" s="991">
        <v>0</v>
      </c>
      <c r="BU122" s="990" t="s">
        <v>993</v>
      </c>
      <c r="BV122" s="991">
        <v>0</v>
      </c>
      <c r="BW122" s="991">
        <v>0</v>
      </c>
      <c r="BX122" s="991">
        <v>0</v>
      </c>
      <c r="BY122" s="990" t="s">
        <v>993</v>
      </c>
      <c r="BZ122" s="991">
        <v>0</v>
      </c>
      <c r="CA122" s="990" t="s">
        <v>993</v>
      </c>
      <c r="CB122" s="991">
        <v>0</v>
      </c>
      <c r="CC122" s="990" t="s">
        <v>993</v>
      </c>
      <c r="CD122" s="991">
        <v>0</v>
      </c>
      <c r="CE122" s="991">
        <v>0</v>
      </c>
      <c r="CF122" s="991">
        <v>0</v>
      </c>
      <c r="CG122" s="990" t="s">
        <v>993</v>
      </c>
      <c r="CH122" s="991">
        <v>0</v>
      </c>
      <c r="CI122" s="990" t="s">
        <v>993</v>
      </c>
      <c r="CJ122" s="991">
        <v>0</v>
      </c>
      <c r="CK122" s="990" t="s">
        <v>993</v>
      </c>
      <c r="CL122" s="991">
        <v>0</v>
      </c>
      <c r="CM122" s="991">
        <v>0</v>
      </c>
      <c r="CN122" s="991">
        <v>0</v>
      </c>
      <c r="CO122" s="991">
        <v>16</v>
      </c>
      <c r="CP122" s="991">
        <v>0.8</v>
      </c>
      <c r="CQ122" s="991">
        <v>0</v>
      </c>
      <c r="CR122" s="991">
        <v>0</v>
      </c>
      <c r="CS122" s="991">
        <v>6</v>
      </c>
      <c r="CT122" s="991">
        <v>2.6</v>
      </c>
      <c r="CU122" s="991">
        <v>0</v>
      </c>
      <c r="CV122" s="991">
        <v>0</v>
      </c>
      <c r="CW122" s="991">
        <v>3</v>
      </c>
      <c r="CX122" s="991">
        <v>0</v>
      </c>
      <c r="CY122" s="991">
        <v>2</v>
      </c>
      <c r="CZ122" s="991">
        <v>0</v>
      </c>
      <c r="DA122" s="991">
        <v>0</v>
      </c>
      <c r="DB122" s="991">
        <v>0</v>
      </c>
      <c r="DC122" s="991">
        <v>1</v>
      </c>
      <c r="DD122" s="991">
        <v>0</v>
      </c>
      <c r="DE122" s="991">
        <v>0</v>
      </c>
      <c r="DF122" s="991">
        <v>0</v>
      </c>
      <c r="DG122" s="991">
        <v>0</v>
      </c>
      <c r="DH122" s="991">
        <v>0</v>
      </c>
      <c r="DI122" s="991">
        <v>0</v>
      </c>
      <c r="DJ122" s="991">
        <v>0</v>
      </c>
      <c r="DK122" s="992" t="b">
        <v>0</v>
      </c>
      <c r="DL122" s="990" t="s">
        <v>270</v>
      </c>
      <c r="DM122" s="990" t="s">
        <v>993</v>
      </c>
      <c r="DN122" s="990" t="s">
        <v>993</v>
      </c>
      <c r="DO122" s="990" t="s">
        <v>993</v>
      </c>
      <c r="DP122" s="991">
        <v>125</v>
      </c>
      <c r="DQ122" s="991">
        <v>125</v>
      </c>
      <c r="DR122" s="991">
        <v>0</v>
      </c>
      <c r="DS122" s="991">
        <v>0</v>
      </c>
      <c r="DT122" s="991">
        <v>14379</v>
      </c>
      <c r="DU122" s="991">
        <v>132</v>
      </c>
      <c r="DV122" s="991">
        <v>125</v>
      </c>
      <c r="DW122" s="991">
        <v>105</v>
      </c>
      <c r="DX122" s="991">
        <v>18</v>
      </c>
      <c r="DY122" s="991">
        <v>1</v>
      </c>
      <c r="DZ122" s="991">
        <v>1</v>
      </c>
      <c r="EA122" s="991">
        <v>0</v>
      </c>
      <c r="EB122" s="991">
        <v>0</v>
      </c>
      <c r="EC122" s="991">
        <v>0</v>
      </c>
      <c r="ED122" s="991">
        <v>132</v>
      </c>
      <c r="EE122" s="991">
        <v>21</v>
      </c>
      <c r="EF122" s="991">
        <v>58</v>
      </c>
      <c r="EG122" s="991">
        <v>9</v>
      </c>
      <c r="EH122" s="991">
        <v>2</v>
      </c>
      <c r="EI122" s="991">
        <v>5</v>
      </c>
      <c r="EJ122" s="991">
        <v>0</v>
      </c>
      <c r="EK122" s="991">
        <v>19</v>
      </c>
      <c r="EL122" s="991">
        <v>18</v>
      </c>
      <c r="EM122" s="991">
        <v>0</v>
      </c>
      <c r="EN122" s="991">
        <v>111</v>
      </c>
      <c r="EO122" s="991">
        <v>80</v>
      </c>
      <c r="EP122" s="991">
        <v>0</v>
      </c>
      <c r="EQ122" s="991">
        <v>31</v>
      </c>
      <c r="ER122" s="991">
        <v>0</v>
      </c>
      <c r="ES122" s="991">
        <v>0</v>
      </c>
      <c r="ET122" s="992" t="b">
        <v>0</v>
      </c>
      <c r="EU122" s="992" t="b">
        <v>0</v>
      </c>
      <c r="EV122" s="992" t="b">
        <v>0</v>
      </c>
      <c r="EW122" s="993">
        <v>0</v>
      </c>
      <c r="EX122" s="993">
        <v>0</v>
      </c>
      <c r="EY122" s="993">
        <v>0</v>
      </c>
      <c r="EZ122" s="993">
        <v>0</v>
      </c>
      <c r="FA122" s="993">
        <v>0</v>
      </c>
      <c r="FB122" s="993">
        <v>0</v>
      </c>
      <c r="FC122" s="992" t="b">
        <v>0</v>
      </c>
      <c r="FD122" s="992" t="b">
        <v>0</v>
      </c>
      <c r="FE122" s="992" t="b">
        <v>0</v>
      </c>
      <c r="FF122" s="993">
        <v>0</v>
      </c>
      <c r="FG122" s="993">
        <v>0</v>
      </c>
      <c r="FH122" s="993">
        <v>0</v>
      </c>
      <c r="FI122" s="993">
        <v>0</v>
      </c>
      <c r="FJ122" s="993">
        <v>0</v>
      </c>
      <c r="FK122" s="993">
        <v>0</v>
      </c>
      <c r="FL122" s="992" t="b">
        <v>0</v>
      </c>
      <c r="FM122" s="992" t="b">
        <v>0</v>
      </c>
      <c r="FN122" s="992" t="b">
        <v>0</v>
      </c>
      <c r="FO122" s="993">
        <v>0</v>
      </c>
      <c r="FP122" s="993">
        <v>0</v>
      </c>
      <c r="FQ122" s="993">
        <v>0</v>
      </c>
      <c r="FR122" s="993">
        <v>0</v>
      </c>
      <c r="FS122" s="993">
        <v>0</v>
      </c>
      <c r="FT122" s="993">
        <v>0</v>
      </c>
      <c r="FU122" s="990" t="s">
        <v>993</v>
      </c>
      <c r="FV122" s="993">
        <v>0</v>
      </c>
      <c r="FW122" s="991">
        <v>0</v>
      </c>
      <c r="FX122" s="991">
        <v>111</v>
      </c>
      <c r="FY122" s="991">
        <v>0</v>
      </c>
      <c r="FZ122" s="991">
        <v>0</v>
      </c>
      <c r="GA122" s="991">
        <v>0</v>
      </c>
      <c r="GB122" s="991">
        <v>0</v>
      </c>
      <c r="GC122" s="991">
        <v>0</v>
      </c>
      <c r="GD122" s="991">
        <v>0</v>
      </c>
      <c r="GE122" s="991">
        <v>0</v>
      </c>
      <c r="GF122" s="991">
        <v>0</v>
      </c>
      <c r="GG122" s="991">
        <v>0</v>
      </c>
      <c r="GH122" s="991">
        <v>0</v>
      </c>
      <c r="GI122" s="991">
        <v>0</v>
      </c>
      <c r="GJ122" s="991">
        <v>0</v>
      </c>
      <c r="GK122" s="991">
        <v>0</v>
      </c>
      <c r="GL122" s="991">
        <v>0</v>
      </c>
      <c r="GM122" s="991">
        <v>0</v>
      </c>
      <c r="GN122" s="991">
        <v>0</v>
      </c>
      <c r="GO122" s="992" t="b">
        <v>0</v>
      </c>
      <c r="GP122" s="990" t="s">
        <v>993</v>
      </c>
      <c r="GQ122" s="990" t="s">
        <v>993</v>
      </c>
      <c r="GR122" s="990" t="s">
        <v>993</v>
      </c>
      <c r="GS122" s="990" t="s">
        <v>993</v>
      </c>
      <c r="GT122" s="992"/>
      <c r="GU122" s="986"/>
    </row>
    <row r="123" spans="1:203" hidden="1">
      <c r="A123" s="985"/>
      <c r="B123" s="1315" t="s">
        <v>575</v>
      </c>
      <c r="C123" s="1315"/>
      <c r="D123" s="990" t="s">
        <v>1118</v>
      </c>
      <c r="E123" s="990" t="s">
        <v>1119</v>
      </c>
      <c r="F123" s="990" t="s">
        <v>437</v>
      </c>
      <c r="G123" s="990" t="s">
        <v>986</v>
      </c>
      <c r="H123" s="990" t="s">
        <v>1062</v>
      </c>
      <c r="I123" s="990" t="s">
        <v>1063</v>
      </c>
      <c r="J123" s="990" t="s">
        <v>1064</v>
      </c>
      <c r="K123" s="990" t="s">
        <v>1065</v>
      </c>
      <c r="L123" s="991">
        <v>5</v>
      </c>
      <c r="M123" s="990" t="s">
        <v>1119</v>
      </c>
      <c r="N123" s="990" t="s">
        <v>1030</v>
      </c>
      <c r="O123" s="990" t="s">
        <v>645</v>
      </c>
      <c r="P123" s="990" t="s">
        <v>1122</v>
      </c>
      <c r="Q123" s="990" t="s">
        <v>296</v>
      </c>
      <c r="R123" s="1031" t="s">
        <v>293</v>
      </c>
      <c r="S123" s="992" t="b">
        <v>0</v>
      </c>
      <c r="T123" s="991">
        <v>0</v>
      </c>
      <c r="U123" s="992" t="b">
        <v>0</v>
      </c>
      <c r="V123" s="991">
        <v>0</v>
      </c>
      <c r="W123" s="992" t="b">
        <v>0</v>
      </c>
      <c r="X123" s="992" t="b">
        <v>1</v>
      </c>
      <c r="Y123" s="990" t="s">
        <v>293</v>
      </c>
      <c r="Z123" s="990" t="b">
        <f t="shared" si="13"/>
        <v>1</v>
      </c>
      <c r="AA123" s="990" t="s">
        <v>993</v>
      </c>
      <c r="AB123" s="992" t="b">
        <v>0</v>
      </c>
      <c r="AC123" s="990" t="s">
        <v>993</v>
      </c>
      <c r="AD123" s="990" t="s">
        <v>993</v>
      </c>
      <c r="AE123" s="990" t="s">
        <v>993</v>
      </c>
      <c r="AF123" s="1077">
        <f t="shared" si="16"/>
        <v>46</v>
      </c>
      <c r="AG123" s="1077">
        <f t="shared" si="16"/>
        <v>46</v>
      </c>
      <c r="AH123" s="1077">
        <f t="shared" si="16"/>
        <v>29</v>
      </c>
      <c r="AI123" s="1077">
        <f t="shared" si="15"/>
        <v>46</v>
      </c>
      <c r="AJ123" s="183">
        <f t="shared" si="12"/>
        <v>0</v>
      </c>
      <c r="AK123" s="991">
        <v>46</v>
      </c>
      <c r="AL123" s="991">
        <v>46</v>
      </c>
      <c r="AM123" s="991">
        <v>29</v>
      </c>
      <c r="AN123" s="991">
        <v>46</v>
      </c>
      <c r="AO123" s="991">
        <v>0</v>
      </c>
      <c r="AP123" s="991">
        <v>0</v>
      </c>
      <c r="AQ123" s="991">
        <v>0</v>
      </c>
      <c r="AR123" s="991">
        <v>0</v>
      </c>
      <c r="AS123" s="991">
        <v>0</v>
      </c>
      <c r="AT123" s="991">
        <v>0</v>
      </c>
      <c r="AU123" s="991">
        <v>0</v>
      </c>
      <c r="AV123" s="991">
        <v>0</v>
      </c>
      <c r="AW123" s="991">
        <v>0</v>
      </c>
      <c r="AX123" s="991">
        <v>0</v>
      </c>
      <c r="AY123" s="991">
        <v>0</v>
      </c>
      <c r="AZ123" s="991">
        <v>0</v>
      </c>
      <c r="BA123" s="991">
        <v>0</v>
      </c>
      <c r="BB123" s="991">
        <v>0</v>
      </c>
      <c r="BC123" s="991">
        <v>0</v>
      </c>
      <c r="BD123" s="991">
        <v>0</v>
      </c>
      <c r="BE123" s="992" t="b">
        <v>0</v>
      </c>
      <c r="BF123" s="992"/>
      <c r="BG123" s="990" t="s">
        <v>1028</v>
      </c>
      <c r="BH123" s="991">
        <v>46</v>
      </c>
      <c r="BI123" s="990" t="s">
        <v>993</v>
      </c>
      <c r="BJ123" s="991">
        <v>0</v>
      </c>
      <c r="BK123" s="990" t="s">
        <v>993</v>
      </c>
      <c r="BL123" s="991">
        <v>0</v>
      </c>
      <c r="BM123" s="991">
        <v>0</v>
      </c>
      <c r="BN123" s="991">
        <v>0</v>
      </c>
      <c r="BO123" s="990" t="s">
        <v>993</v>
      </c>
      <c r="BP123" s="990" t="s">
        <v>993</v>
      </c>
      <c r="BQ123" s="990" t="s">
        <v>993</v>
      </c>
      <c r="BR123" s="991">
        <v>0</v>
      </c>
      <c r="BS123" s="990" t="s">
        <v>993</v>
      </c>
      <c r="BT123" s="991">
        <v>0</v>
      </c>
      <c r="BU123" s="990" t="s">
        <v>993</v>
      </c>
      <c r="BV123" s="991">
        <v>0</v>
      </c>
      <c r="BW123" s="991">
        <v>0</v>
      </c>
      <c r="BX123" s="991">
        <v>0</v>
      </c>
      <c r="BY123" s="990" t="s">
        <v>993</v>
      </c>
      <c r="BZ123" s="991">
        <v>0</v>
      </c>
      <c r="CA123" s="990" t="s">
        <v>993</v>
      </c>
      <c r="CB123" s="991">
        <v>0</v>
      </c>
      <c r="CC123" s="990" t="s">
        <v>993</v>
      </c>
      <c r="CD123" s="991">
        <v>0</v>
      </c>
      <c r="CE123" s="991">
        <v>0</v>
      </c>
      <c r="CF123" s="991">
        <v>0</v>
      </c>
      <c r="CG123" s="990" t="s">
        <v>993</v>
      </c>
      <c r="CH123" s="991">
        <v>0</v>
      </c>
      <c r="CI123" s="990" t="s">
        <v>993</v>
      </c>
      <c r="CJ123" s="991">
        <v>0</v>
      </c>
      <c r="CK123" s="990" t="s">
        <v>993</v>
      </c>
      <c r="CL123" s="991">
        <v>0</v>
      </c>
      <c r="CM123" s="991">
        <v>0</v>
      </c>
      <c r="CN123" s="991">
        <v>0</v>
      </c>
      <c r="CO123" s="991">
        <v>16</v>
      </c>
      <c r="CP123" s="991">
        <v>0</v>
      </c>
      <c r="CQ123" s="991">
        <v>3</v>
      </c>
      <c r="CR123" s="991">
        <v>0</v>
      </c>
      <c r="CS123" s="991">
        <v>5</v>
      </c>
      <c r="CT123" s="991">
        <v>0</v>
      </c>
      <c r="CU123" s="991">
        <v>0</v>
      </c>
      <c r="CV123" s="991">
        <v>0</v>
      </c>
      <c r="CW123" s="991">
        <v>13</v>
      </c>
      <c r="CX123" s="991">
        <v>0</v>
      </c>
      <c r="CY123" s="991">
        <v>10</v>
      </c>
      <c r="CZ123" s="991">
        <v>0</v>
      </c>
      <c r="DA123" s="991">
        <v>3</v>
      </c>
      <c r="DB123" s="991">
        <v>0</v>
      </c>
      <c r="DC123" s="991">
        <v>1</v>
      </c>
      <c r="DD123" s="991">
        <v>0</v>
      </c>
      <c r="DE123" s="991">
        <v>0</v>
      </c>
      <c r="DF123" s="991">
        <v>0</v>
      </c>
      <c r="DG123" s="991">
        <v>0</v>
      </c>
      <c r="DH123" s="991">
        <v>0</v>
      </c>
      <c r="DI123" s="991">
        <v>0</v>
      </c>
      <c r="DJ123" s="991">
        <v>0</v>
      </c>
      <c r="DK123" s="992" t="b">
        <v>0</v>
      </c>
      <c r="DL123" s="990" t="s">
        <v>270</v>
      </c>
      <c r="DM123" s="990" t="s">
        <v>993</v>
      </c>
      <c r="DN123" s="990" t="s">
        <v>993</v>
      </c>
      <c r="DO123" s="990" t="s">
        <v>993</v>
      </c>
      <c r="DP123" s="991">
        <v>190</v>
      </c>
      <c r="DQ123" s="991">
        <v>188</v>
      </c>
      <c r="DR123" s="991">
        <v>2</v>
      </c>
      <c r="DS123" s="991">
        <v>0</v>
      </c>
      <c r="DT123" s="991">
        <v>15001</v>
      </c>
      <c r="DU123" s="991">
        <v>188</v>
      </c>
      <c r="DV123" s="991">
        <v>190</v>
      </c>
      <c r="DW123" s="991">
        <v>135</v>
      </c>
      <c r="DX123" s="991">
        <v>16</v>
      </c>
      <c r="DY123" s="991">
        <v>37</v>
      </c>
      <c r="DZ123" s="991">
        <v>2</v>
      </c>
      <c r="EA123" s="991">
        <v>0</v>
      </c>
      <c r="EB123" s="991">
        <v>0</v>
      </c>
      <c r="EC123" s="991">
        <v>0</v>
      </c>
      <c r="ED123" s="991">
        <v>188</v>
      </c>
      <c r="EE123" s="991">
        <v>34</v>
      </c>
      <c r="EF123" s="991">
        <v>104</v>
      </c>
      <c r="EG123" s="991">
        <v>8</v>
      </c>
      <c r="EH123" s="991">
        <v>7</v>
      </c>
      <c r="EI123" s="991">
        <v>13</v>
      </c>
      <c r="EJ123" s="991">
        <v>0</v>
      </c>
      <c r="EK123" s="991">
        <v>20</v>
      </c>
      <c r="EL123" s="991">
        <v>2</v>
      </c>
      <c r="EM123" s="991">
        <v>0</v>
      </c>
      <c r="EN123" s="991">
        <v>154</v>
      </c>
      <c r="EO123" s="991">
        <v>128</v>
      </c>
      <c r="EP123" s="991">
        <v>0</v>
      </c>
      <c r="EQ123" s="991">
        <v>26</v>
      </c>
      <c r="ER123" s="991">
        <v>0</v>
      </c>
      <c r="ES123" s="991">
        <v>0</v>
      </c>
      <c r="ET123" s="992" t="b">
        <v>0</v>
      </c>
      <c r="EU123" s="992" t="b">
        <v>0</v>
      </c>
      <c r="EV123" s="992" t="b">
        <v>0</v>
      </c>
      <c r="EW123" s="993">
        <v>0</v>
      </c>
      <c r="EX123" s="993">
        <v>0</v>
      </c>
      <c r="EY123" s="993">
        <v>0</v>
      </c>
      <c r="EZ123" s="993">
        <v>0</v>
      </c>
      <c r="FA123" s="993">
        <v>0</v>
      </c>
      <c r="FB123" s="993">
        <v>0</v>
      </c>
      <c r="FC123" s="992" t="b">
        <v>0</v>
      </c>
      <c r="FD123" s="992" t="b">
        <v>0</v>
      </c>
      <c r="FE123" s="992" t="b">
        <v>0</v>
      </c>
      <c r="FF123" s="993">
        <v>0</v>
      </c>
      <c r="FG123" s="993">
        <v>0</v>
      </c>
      <c r="FH123" s="993">
        <v>0</v>
      </c>
      <c r="FI123" s="993">
        <v>0</v>
      </c>
      <c r="FJ123" s="993">
        <v>0</v>
      </c>
      <c r="FK123" s="993">
        <v>0</v>
      </c>
      <c r="FL123" s="992" t="b">
        <v>0</v>
      </c>
      <c r="FM123" s="992" t="b">
        <v>0</v>
      </c>
      <c r="FN123" s="992" t="b">
        <v>0</v>
      </c>
      <c r="FO123" s="993">
        <v>0</v>
      </c>
      <c r="FP123" s="993">
        <v>0</v>
      </c>
      <c r="FQ123" s="993">
        <v>0</v>
      </c>
      <c r="FR123" s="993">
        <v>0</v>
      </c>
      <c r="FS123" s="993">
        <v>0</v>
      </c>
      <c r="FT123" s="993">
        <v>0</v>
      </c>
      <c r="FU123" s="990" t="s">
        <v>293</v>
      </c>
      <c r="FV123" s="993">
        <v>0.91099999999999992</v>
      </c>
      <c r="FW123" s="991">
        <v>4.8</v>
      </c>
      <c r="FX123" s="991">
        <v>154</v>
      </c>
      <c r="FY123" s="991">
        <v>92</v>
      </c>
      <c r="FZ123" s="991">
        <v>73</v>
      </c>
      <c r="GA123" s="991">
        <v>51</v>
      </c>
      <c r="GB123" s="991">
        <v>44</v>
      </c>
      <c r="GC123" s="991">
        <v>109</v>
      </c>
      <c r="GD123" s="991">
        <v>111</v>
      </c>
      <c r="GE123" s="991">
        <v>111</v>
      </c>
      <c r="GF123" s="991">
        <v>108</v>
      </c>
      <c r="GG123" s="991">
        <v>77</v>
      </c>
      <c r="GH123" s="991">
        <v>79</v>
      </c>
      <c r="GI123" s="991">
        <v>79</v>
      </c>
      <c r="GJ123" s="991">
        <v>76</v>
      </c>
      <c r="GK123" s="991">
        <v>50</v>
      </c>
      <c r="GL123" s="991">
        <v>44</v>
      </c>
      <c r="GM123" s="991">
        <v>44</v>
      </c>
      <c r="GN123" s="991">
        <v>44.8</v>
      </c>
      <c r="GO123" s="992" t="b">
        <v>0</v>
      </c>
      <c r="GP123" s="990" t="s">
        <v>993</v>
      </c>
      <c r="GQ123" s="990" t="s">
        <v>993</v>
      </c>
      <c r="GR123" s="990" t="s">
        <v>993</v>
      </c>
      <c r="GS123" s="990" t="s">
        <v>993</v>
      </c>
      <c r="GT123" s="992"/>
      <c r="GU123" s="986"/>
    </row>
    <row r="124" spans="1:203" hidden="1">
      <c r="A124" s="985"/>
      <c r="B124" s="1315" t="s">
        <v>575</v>
      </c>
      <c r="C124" s="1315"/>
      <c r="D124" s="990" t="s">
        <v>1118</v>
      </c>
      <c r="E124" s="990" t="s">
        <v>1119</v>
      </c>
      <c r="F124" s="990" t="s">
        <v>437</v>
      </c>
      <c r="G124" s="990" t="s">
        <v>986</v>
      </c>
      <c r="H124" s="990" t="s">
        <v>1062</v>
      </c>
      <c r="I124" s="990" t="s">
        <v>1063</v>
      </c>
      <c r="J124" s="990" t="s">
        <v>1064</v>
      </c>
      <c r="K124" s="990" t="s">
        <v>1065</v>
      </c>
      <c r="L124" s="991">
        <v>6</v>
      </c>
      <c r="M124" s="990" t="s">
        <v>1119</v>
      </c>
      <c r="N124" s="990" t="s">
        <v>1115</v>
      </c>
      <c r="O124" s="990" t="s">
        <v>597</v>
      </c>
      <c r="P124" s="990" t="s">
        <v>1120</v>
      </c>
      <c r="Q124" s="990" t="s">
        <v>293</v>
      </c>
      <c r="R124" s="1031" t="s">
        <v>293</v>
      </c>
      <c r="S124" s="992" t="b">
        <v>0</v>
      </c>
      <c r="T124" s="991">
        <v>0</v>
      </c>
      <c r="U124" s="992" t="b">
        <v>0</v>
      </c>
      <c r="V124" s="991">
        <v>0</v>
      </c>
      <c r="W124" s="992" t="b">
        <v>0</v>
      </c>
      <c r="X124" s="992" t="b">
        <v>1</v>
      </c>
      <c r="Y124" s="990" t="s">
        <v>293</v>
      </c>
      <c r="Z124" s="990" t="b">
        <f t="shared" si="13"/>
        <v>1</v>
      </c>
      <c r="AA124" s="990" t="s">
        <v>993</v>
      </c>
      <c r="AB124" s="992" t="b">
        <v>0</v>
      </c>
      <c r="AC124" s="990" t="s">
        <v>993</v>
      </c>
      <c r="AD124" s="990" t="s">
        <v>993</v>
      </c>
      <c r="AE124" s="990" t="s">
        <v>993</v>
      </c>
      <c r="AF124" s="1077">
        <f t="shared" si="16"/>
        <v>42</v>
      </c>
      <c r="AG124" s="1077">
        <f t="shared" si="16"/>
        <v>42</v>
      </c>
      <c r="AH124" s="1077">
        <f t="shared" si="16"/>
        <v>0</v>
      </c>
      <c r="AI124" s="1077">
        <f t="shared" si="15"/>
        <v>42</v>
      </c>
      <c r="AJ124" s="183">
        <f t="shared" si="12"/>
        <v>0</v>
      </c>
      <c r="AK124" s="991">
        <v>42</v>
      </c>
      <c r="AL124" s="991">
        <v>42</v>
      </c>
      <c r="AM124" s="991">
        <v>0</v>
      </c>
      <c r="AN124" s="991">
        <v>42</v>
      </c>
      <c r="AO124" s="991">
        <v>0</v>
      </c>
      <c r="AP124" s="991">
        <v>0</v>
      </c>
      <c r="AQ124" s="991">
        <v>0</v>
      </c>
      <c r="AR124" s="991">
        <v>0</v>
      </c>
      <c r="AS124" s="991">
        <v>0</v>
      </c>
      <c r="AT124" s="991">
        <v>0</v>
      </c>
      <c r="AU124" s="991">
        <v>0</v>
      </c>
      <c r="AV124" s="991">
        <v>0</v>
      </c>
      <c r="AW124" s="991">
        <v>0</v>
      </c>
      <c r="AX124" s="991">
        <v>0</v>
      </c>
      <c r="AY124" s="991">
        <v>0</v>
      </c>
      <c r="AZ124" s="991">
        <v>0</v>
      </c>
      <c r="BA124" s="991">
        <v>0</v>
      </c>
      <c r="BB124" s="991">
        <v>0</v>
      </c>
      <c r="BC124" s="991">
        <v>0</v>
      </c>
      <c r="BD124" s="991">
        <v>0</v>
      </c>
      <c r="BE124" s="992" t="b">
        <v>0</v>
      </c>
      <c r="BF124" s="992"/>
      <c r="BG124" s="990" t="s">
        <v>1059</v>
      </c>
      <c r="BH124" s="991">
        <v>42</v>
      </c>
      <c r="BI124" s="990" t="s">
        <v>993</v>
      </c>
      <c r="BJ124" s="991">
        <v>0</v>
      </c>
      <c r="BK124" s="990" t="s">
        <v>993</v>
      </c>
      <c r="BL124" s="991">
        <v>0</v>
      </c>
      <c r="BM124" s="991">
        <v>0</v>
      </c>
      <c r="BN124" s="991">
        <v>0</v>
      </c>
      <c r="BO124" s="990" t="s">
        <v>993</v>
      </c>
      <c r="BP124" s="990" t="s">
        <v>993</v>
      </c>
      <c r="BQ124" s="990" t="s">
        <v>993</v>
      </c>
      <c r="BR124" s="991">
        <v>0</v>
      </c>
      <c r="BS124" s="990" t="s">
        <v>993</v>
      </c>
      <c r="BT124" s="991">
        <v>0</v>
      </c>
      <c r="BU124" s="990" t="s">
        <v>993</v>
      </c>
      <c r="BV124" s="991">
        <v>0</v>
      </c>
      <c r="BW124" s="991">
        <v>0</v>
      </c>
      <c r="BX124" s="991">
        <v>0</v>
      </c>
      <c r="BY124" s="990" t="s">
        <v>993</v>
      </c>
      <c r="BZ124" s="991">
        <v>0</v>
      </c>
      <c r="CA124" s="990" t="s">
        <v>993</v>
      </c>
      <c r="CB124" s="991">
        <v>0</v>
      </c>
      <c r="CC124" s="990" t="s">
        <v>993</v>
      </c>
      <c r="CD124" s="991">
        <v>0</v>
      </c>
      <c r="CE124" s="991">
        <v>0</v>
      </c>
      <c r="CF124" s="991">
        <v>0</v>
      </c>
      <c r="CG124" s="990" t="s">
        <v>993</v>
      </c>
      <c r="CH124" s="991">
        <v>0</v>
      </c>
      <c r="CI124" s="990" t="s">
        <v>993</v>
      </c>
      <c r="CJ124" s="991">
        <v>0</v>
      </c>
      <c r="CK124" s="990" t="s">
        <v>993</v>
      </c>
      <c r="CL124" s="991">
        <v>0</v>
      </c>
      <c r="CM124" s="991">
        <v>0</v>
      </c>
      <c r="CN124" s="991">
        <v>0</v>
      </c>
      <c r="CO124" s="991">
        <v>18</v>
      </c>
      <c r="CP124" s="991">
        <v>2.6</v>
      </c>
      <c r="CQ124" s="991">
        <v>0</v>
      </c>
      <c r="CR124" s="991">
        <v>0</v>
      </c>
      <c r="CS124" s="991">
        <v>3</v>
      </c>
      <c r="CT124" s="991">
        <v>4.5999999999999996</v>
      </c>
      <c r="CU124" s="991">
        <v>0</v>
      </c>
      <c r="CV124" s="991">
        <v>0</v>
      </c>
      <c r="CW124" s="991">
        <v>2</v>
      </c>
      <c r="CX124" s="991">
        <v>0</v>
      </c>
      <c r="CY124" s="991">
        <v>3</v>
      </c>
      <c r="CZ124" s="991">
        <v>0</v>
      </c>
      <c r="DA124" s="991">
        <v>0</v>
      </c>
      <c r="DB124" s="991">
        <v>0</v>
      </c>
      <c r="DC124" s="991">
        <v>1</v>
      </c>
      <c r="DD124" s="991">
        <v>0</v>
      </c>
      <c r="DE124" s="991">
        <v>0</v>
      </c>
      <c r="DF124" s="991">
        <v>0</v>
      </c>
      <c r="DG124" s="991">
        <v>0</v>
      </c>
      <c r="DH124" s="991">
        <v>0</v>
      </c>
      <c r="DI124" s="991">
        <v>0</v>
      </c>
      <c r="DJ124" s="991">
        <v>0</v>
      </c>
      <c r="DK124" s="992" t="b">
        <v>0</v>
      </c>
      <c r="DL124" s="990" t="s">
        <v>270</v>
      </c>
      <c r="DM124" s="990" t="s">
        <v>993</v>
      </c>
      <c r="DN124" s="990" t="s">
        <v>993</v>
      </c>
      <c r="DO124" s="990" t="s">
        <v>993</v>
      </c>
      <c r="DP124" s="991">
        <v>474</v>
      </c>
      <c r="DQ124" s="991">
        <v>415</v>
      </c>
      <c r="DR124" s="991">
        <v>59</v>
      </c>
      <c r="DS124" s="991">
        <v>0</v>
      </c>
      <c r="DT124" s="991">
        <v>13369</v>
      </c>
      <c r="DU124" s="991">
        <v>846</v>
      </c>
      <c r="DV124" s="991">
        <v>474</v>
      </c>
      <c r="DW124" s="991">
        <v>282</v>
      </c>
      <c r="DX124" s="991">
        <v>168</v>
      </c>
      <c r="DY124" s="991">
        <v>8</v>
      </c>
      <c r="DZ124" s="991">
        <v>16</v>
      </c>
      <c r="EA124" s="991">
        <v>0</v>
      </c>
      <c r="EB124" s="991">
        <v>0</v>
      </c>
      <c r="EC124" s="991">
        <v>0</v>
      </c>
      <c r="ED124" s="991">
        <v>846</v>
      </c>
      <c r="EE124" s="991">
        <v>423</v>
      </c>
      <c r="EF124" s="991">
        <v>338</v>
      </c>
      <c r="EG124" s="991">
        <v>15</v>
      </c>
      <c r="EH124" s="991">
        <v>6</v>
      </c>
      <c r="EI124" s="991">
        <v>14</v>
      </c>
      <c r="EJ124" s="991">
        <v>0</v>
      </c>
      <c r="EK124" s="991">
        <v>41</v>
      </c>
      <c r="EL124" s="991">
        <v>9</v>
      </c>
      <c r="EM124" s="991">
        <v>0</v>
      </c>
      <c r="EN124" s="991">
        <v>423</v>
      </c>
      <c r="EO124" s="991">
        <v>292</v>
      </c>
      <c r="EP124" s="991">
        <v>0</v>
      </c>
      <c r="EQ124" s="991">
        <v>131</v>
      </c>
      <c r="ER124" s="991">
        <v>0</v>
      </c>
      <c r="ES124" s="991">
        <v>0</v>
      </c>
      <c r="ET124" s="992" t="b">
        <v>0</v>
      </c>
      <c r="EU124" s="992" t="b">
        <v>0</v>
      </c>
      <c r="EV124" s="992" t="b">
        <v>0</v>
      </c>
      <c r="EW124" s="993">
        <v>0</v>
      </c>
      <c r="EX124" s="993">
        <v>0</v>
      </c>
      <c r="EY124" s="993">
        <v>0</v>
      </c>
      <c r="EZ124" s="993">
        <v>0</v>
      </c>
      <c r="FA124" s="993">
        <v>0</v>
      </c>
      <c r="FB124" s="993">
        <v>0</v>
      </c>
      <c r="FC124" s="992" t="b">
        <v>0</v>
      </c>
      <c r="FD124" s="992" t="b">
        <v>0</v>
      </c>
      <c r="FE124" s="992" t="b">
        <v>0</v>
      </c>
      <c r="FF124" s="993">
        <v>0.188</v>
      </c>
      <c r="FG124" s="993">
        <v>4.2000000000000003E-2</v>
      </c>
      <c r="FH124" s="993">
        <v>2.7999999999999997E-2</v>
      </c>
      <c r="FI124" s="993">
        <v>6.9999999999999993E-3</v>
      </c>
      <c r="FJ124" s="993">
        <v>1E-3</v>
      </c>
      <c r="FK124" s="993">
        <v>3.1E-2</v>
      </c>
      <c r="FL124" s="992" t="b">
        <v>0</v>
      </c>
      <c r="FM124" s="992" t="b">
        <v>0</v>
      </c>
      <c r="FN124" s="992" t="b">
        <v>0</v>
      </c>
      <c r="FO124" s="993">
        <v>0</v>
      </c>
      <c r="FP124" s="993">
        <v>0</v>
      </c>
      <c r="FQ124" s="993">
        <v>0</v>
      </c>
      <c r="FR124" s="993">
        <v>0</v>
      </c>
      <c r="FS124" s="993">
        <v>0</v>
      </c>
      <c r="FT124" s="993">
        <v>0</v>
      </c>
      <c r="FU124" s="990" t="s">
        <v>993</v>
      </c>
      <c r="FV124" s="993">
        <v>0</v>
      </c>
      <c r="FW124" s="991">
        <v>0</v>
      </c>
      <c r="FX124" s="991">
        <v>423</v>
      </c>
      <c r="FY124" s="991">
        <v>0</v>
      </c>
      <c r="FZ124" s="991">
        <v>0</v>
      </c>
      <c r="GA124" s="991">
        <v>0</v>
      </c>
      <c r="GB124" s="991">
        <v>0</v>
      </c>
      <c r="GC124" s="991">
        <v>0</v>
      </c>
      <c r="GD124" s="991">
        <v>0</v>
      </c>
      <c r="GE124" s="991">
        <v>0</v>
      </c>
      <c r="GF124" s="991">
        <v>0</v>
      </c>
      <c r="GG124" s="991">
        <v>0</v>
      </c>
      <c r="GH124" s="991">
        <v>0</v>
      </c>
      <c r="GI124" s="991">
        <v>0</v>
      </c>
      <c r="GJ124" s="991">
        <v>0</v>
      </c>
      <c r="GK124" s="991">
        <v>0</v>
      </c>
      <c r="GL124" s="991">
        <v>0</v>
      </c>
      <c r="GM124" s="991">
        <v>0</v>
      </c>
      <c r="GN124" s="991">
        <v>0</v>
      </c>
      <c r="GO124" s="992" t="b">
        <v>0</v>
      </c>
      <c r="GP124" s="990" t="s">
        <v>993</v>
      </c>
      <c r="GQ124" s="990" t="s">
        <v>993</v>
      </c>
      <c r="GR124" s="990" t="s">
        <v>993</v>
      </c>
      <c r="GS124" s="990" t="s">
        <v>993</v>
      </c>
      <c r="GT124" s="992"/>
      <c r="GU124" s="986"/>
    </row>
    <row r="125" spans="1:203" hidden="1">
      <c r="A125" s="985"/>
      <c r="B125" s="1315" t="s">
        <v>575</v>
      </c>
      <c r="C125" s="1315"/>
      <c r="D125" s="990" t="s">
        <v>1118</v>
      </c>
      <c r="E125" s="990" t="s">
        <v>1119</v>
      </c>
      <c r="F125" s="990" t="s">
        <v>437</v>
      </c>
      <c r="G125" s="990" t="s">
        <v>986</v>
      </c>
      <c r="H125" s="990" t="s">
        <v>1062</v>
      </c>
      <c r="I125" s="990" t="s">
        <v>1063</v>
      </c>
      <c r="J125" s="990" t="s">
        <v>1064</v>
      </c>
      <c r="K125" s="990" t="s">
        <v>1065</v>
      </c>
      <c r="L125" s="991">
        <v>3</v>
      </c>
      <c r="M125" s="990" t="s">
        <v>1119</v>
      </c>
      <c r="N125" s="990" t="s">
        <v>1114</v>
      </c>
      <c r="O125" s="990" t="s">
        <v>582</v>
      </c>
      <c r="P125" s="990" t="s">
        <v>1120</v>
      </c>
      <c r="Q125" s="990" t="s">
        <v>296</v>
      </c>
      <c r="R125" s="1031" t="s">
        <v>290</v>
      </c>
      <c r="S125" s="992" t="b">
        <v>0</v>
      </c>
      <c r="T125" s="991">
        <v>0</v>
      </c>
      <c r="U125" s="992" t="b">
        <v>0</v>
      </c>
      <c r="V125" s="991">
        <v>0</v>
      </c>
      <c r="W125" s="992" t="b">
        <v>0</v>
      </c>
      <c r="X125" s="992" t="b">
        <v>1</v>
      </c>
      <c r="Y125" s="990" t="s">
        <v>290</v>
      </c>
      <c r="Z125" s="990" t="b">
        <f t="shared" si="13"/>
        <v>1</v>
      </c>
      <c r="AA125" s="990" t="s">
        <v>993</v>
      </c>
      <c r="AB125" s="992" t="b">
        <v>0</v>
      </c>
      <c r="AC125" s="990" t="s">
        <v>993</v>
      </c>
      <c r="AD125" s="990" t="s">
        <v>993</v>
      </c>
      <c r="AE125" s="990" t="s">
        <v>993</v>
      </c>
      <c r="AF125" s="1077">
        <f t="shared" si="16"/>
        <v>20</v>
      </c>
      <c r="AG125" s="1077">
        <f t="shared" si="16"/>
        <v>20</v>
      </c>
      <c r="AH125" s="1077">
        <f t="shared" si="16"/>
        <v>13</v>
      </c>
      <c r="AI125" s="1077">
        <f t="shared" si="15"/>
        <v>20</v>
      </c>
      <c r="AJ125" s="183">
        <f t="shared" si="12"/>
        <v>0</v>
      </c>
      <c r="AK125" s="991">
        <v>20</v>
      </c>
      <c r="AL125" s="991">
        <v>20</v>
      </c>
      <c r="AM125" s="991">
        <v>13</v>
      </c>
      <c r="AN125" s="991">
        <v>20</v>
      </c>
      <c r="AO125" s="991">
        <v>0</v>
      </c>
      <c r="AP125" s="991">
        <v>0</v>
      </c>
      <c r="AQ125" s="991">
        <v>0</v>
      </c>
      <c r="AR125" s="991">
        <v>0</v>
      </c>
      <c r="AS125" s="991">
        <v>0</v>
      </c>
      <c r="AT125" s="991">
        <v>0</v>
      </c>
      <c r="AU125" s="991">
        <v>0</v>
      </c>
      <c r="AV125" s="991">
        <v>0</v>
      </c>
      <c r="AW125" s="991">
        <v>0</v>
      </c>
      <c r="AX125" s="991">
        <v>0</v>
      </c>
      <c r="AY125" s="991">
        <v>0</v>
      </c>
      <c r="AZ125" s="991">
        <v>0</v>
      </c>
      <c r="BA125" s="991">
        <v>0</v>
      </c>
      <c r="BB125" s="991">
        <v>0</v>
      </c>
      <c r="BC125" s="991">
        <v>0</v>
      </c>
      <c r="BD125" s="991">
        <v>0</v>
      </c>
      <c r="BE125" s="992" t="b">
        <v>0</v>
      </c>
      <c r="BF125" s="992"/>
      <c r="BG125" s="990" t="s">
        <v>2397</v>
      </c>
      <c r="BH125" s="991">
        <v>20</v>
      </c>
      <c r="BI125" s="990" t="s">
        <v>993</v>
      </c>
      <c r="BJ125" s="991">
        <v>0</v>
      </c>
      <c r="BK125" s="990" t="s">
        <v>993</v>
      </c>
      <c r="BL125" s="991">
        <v>0</v>
      </c>
      <c r="BM125" s="991">
        <v>0</v>
      </c>
      <c r="BN125" s="991">
        <v>0</v>
      </c>
      <c r="BO125" s="990" t="s">
        <v>993</v>
      </c>
      <c r="BP125" s="990" t="s">
        <v>993</v>
      </c>
      <c r="BQ125" s="990" t="s">
        <v>993</v>
      </c>
      <c r="BR125" s="991">
        <v>0</v>
      </c>
      <c r="BS125" s="990" t="s">
        <v>993</v>
      </c>
      <c r="BT125" s="991">
        <v>0</v>
      </c>
      <c r="BU125" s="990" t="s">
        <v>993</v>
      </c>
      <c r="BV125" s="991">
        <v>0</v>
      </c>
      <c r="BW125" s="991">
        <v>0</v>
      </c>
      <c r="BX125" s="991">
        <v>0</v>
      </c>
      <c r="BY125" s="990" t="s">
        <v>993</v>
      </c>
      <c r="BZ125" s="991">
        <v>0</v>
      </c>
      <c r="CA125" s="990" t="s">
        <v>993</v>
      </c>
      <c r="CB125" s="991">
        <v>0</v>
      </c>
      <c r="CC125" s="990" t="s">
        <v>993</v>
      </c>
      <c r="CD125" s="991">
        <v>0</v>
      </c>
      <c r="CE125" s="991">
        <v>0</v>
      </c>
      <c r="CF125" s="991">
        <v>0</v>
      </c>
      <c r="CG125" s="990" t="s">
        <v>993</v>
      </c>
      <c r="CH125" s="991">
        <v>0</v>
      </c>
      <c r="CI125" s="990" t="s">
        <v>993</v>
      </c>
      <c r="CJ125" s="991">
        <v>0</v>
      </c>
      <c r="CK125" s="990" t="s">
        <v>993</v>
      </c>
      <c r="CL125" s="991">
        <v>0</v>
      </c>
      <c r="CM125" s="991">
        <v>0</v>
      </c>
      <c r="CN125" s="991">
        <v>0</v>
      </c>
      <c r="CO125" s="991">
        <v>19</v>
      </c>
      <c r="CP125" s="991">
        <v>0.5</v>
      </c>
      <c r="CQ125" s="991">
        <v>0</v>
      </c>
      <c r="CR125" s="991">
        <v>0</v>
      </c>
      <c r="CS125" s="991">
        <v>0</v>
      </c>
      <c r="CT125" s="991">
        <v>0.5</v>
      </c>
      <c r="CU125" s="991">
        <v>0</v>
      </c>
      <c r="CV125" s="991">
        <v>0</v>
      </c>
      <c r="CW125" s="991">
        <v>1</v>
      </c>
      <c r="CX125" s="991">
        <v>0</v>
      </c>
      <c r="CY125" s="991">
        <v>1</v>
      </c>
      <c r="CZ125" s="991">
        <v>0</v>
      </c>
      <c r="DA125" s="991">
        <v>0</v>
      </c>
      <c r="DB125" s="991">
        <v>0</v>
      </c>
      <c r="DC125" s="991">
        <v>0</v>
      </c>
      <c r="DD125" s="991">
        <v>0</v>
      </c>
      <c r="DE125" s="991">
        <v>0</v>
      </c>
      <c r="DF125" s="991">
        <v>0</v>
      </c>
      <c r="DG125" s="991">
        <v>0</v>
      </c>
      <c r="DH125" s="991">
        <v>0</v>
      </c>
      <c r="DI125" s="991">
        <v>0</v>
      </c>
      <c r="DJ125" s="991">
        <v>0</v>
      </c>
      <c r="DK125" s="992" t="b">
        <v>0</v>
      </c>
      <c r="DL125" s="990" t="s">
        <v>434</v>
      </c>
      <c r="DM125" s="990" t="s">
        <v>993</v>
      </c>
      <c r="DN125" s="990" t="s">
        <v>993</v>
      </c>
      <c r="DO125" s="990" t="s">
        <v>993</v>
      </c>
      <c r="DP125" s="991">
        <v>158</v>
      </c>
      <c r="DQ125" s="991">
        <v>140</v>
      </c>
      <c r="DR125" s="991">
        <v>18</v>
      </c>
      <c r="DS125" s="991">
        <v>0</v>
      </c>
      <c r="DT125" s="991">
        <v>6409</v>
      </c>
      <c r="DU125" s="991">
        <v>158</v>
      </c>
      <c r="DV125" s="991">
        <v>158</v>
      </c>
      <c r="DW125" s="991">
        <v>35</v>
      </c>
      <c r="DX125" s="991">
        <v>68</v>
      </c>
      <c r="DY125" s="991">
        <v>52</v>
      </c>
      <c r="DZ125" s="991">
        <v>3</v>
      </c>
      <c r="EA125" s="991">
        <v>0</v>
      </c>
      <c r="EB125" s="991">
        <v>0</v>
      </c>
      <c r="EC125" s="991">
        <v>0</v>
      </c>
      <c r="ED125" s="991">
        <v>158</v>
      </c>
      <c r="EE125" s="991">
        <v>2</v>
      </c>
      <c r="EF125" s="991">
        <v>21</v>
      </c>
      <c r="EG125" s="991">
        <v>1</v>
      </c>
      <c r="EH125" s="991">
        <v>0</v>
      </c>
      <c r="EI125" s="991">
        <v>0</v>
      </c>
      <c r="EJ125" s="991">
        <v>0</v>
      </c>
      <c r="EK125" s="991">
        <v>2</v>
      </c>
      <c r="EL125" s="991">
        <v>132</v>
      </c>
      <c r="EM125" s="991">
        <v>0</v>
      </c>
      <c r="EN125" s="991">
        <v>156</v>
      </c>
      <c r="EO125" s="991">
        <v>144</v>
      </c>
      <c r="EP125" s="991">
        <v>0</v>
      </c>
      <c r="EQ125" s="991">
        <v>12</v>
      </c>
      <c r="ER125" s="991">
        <v>0</v>
      </c>
      <c r="ES125" s="991">
        <v>0</v>
      </c>
      <c r="ET125" s="992" t="b">
        <v>0</v>
      </c>
      <c r="EU125" s="992" t="b">
        <v>0</v>
      </c>
      <c r="EV125" s="992" t="b">
        <v>0</v>
      </c>
      <c r="EW125" s="993">
        <v>0</v>
      </c>
      <c r="EX125" s="993">
        <v>0</v>
      </c>
      <c r="EY125" s="993">
        <v>0</v>
      </c>
      <c r="EZ125" s="993">
        <v>0</v>
      </c>
      <c r="FA125" s="993">
        <v>0</v>
      </c>
      <c r="FB125" s="993">
        <v>0</v>
      </c>
      <c r="FC125" s="992" t="b">
        <v>0</v>
      </c>
      <c r="FD125" s="992" t="b">
        <v>0</v>
      </c>
      <c r="FE125" s="992" t="b">
        <v>0</v>
      </c>
      <c r="FF125" s="993">
        <v>0</v>
      </c>
      <c r="FG125" s="993">
        <v>0</v>
      </c>
      <c r="FH125" s="993">
        <v>0</v>
      </c>
      <c r="FI125" s="993">
        <v>0</v>
      </c>
      <c r="FJ125" s="993">
        <v>0</v>
      </c>
      <c r="FK125" s="993">
        <v>0</v>
      </c>
      <c r="FL125" s="992" t="b">
        <v>0</v>
      </c>
      <c r="FM125" s="992" t="b">
        <v>0</v>
      </c>
      <c r="FN125" s="992" t="b">
        <v>0</v>
      </c>
      <c r="FO125" s="993">
        <v>0</v>
      </c>
      <c r="FP125" s="993">
        <v>0</v>
      </c>
      <c r="FQ125" s="993">
        <v>0</v>
      </c>
      <c r="FR125" s="993">
        <v>0</v>
      </c>
      <c r="FS125" s="993">
        <v>0</v>
      </c>
      <c r="FT125" s="993">
        <v>0</v>
      </c>
      <c r="FU125" s="990" t="s">
        <v>993</v>
      </c>
      <c r="FV125" s="993">
        <v>0</v>
      </c>
      <c r="FW125" s="991">
        <v>0</v>
      </c>
      <c r="FX125" s="991">
        <v>156</v>
      </c>
      <c r="FY125" s="991">
        <v>0</v>
      </c>
      <c r="FZ125" s="991">
        <v>0</v>
      </c>
      <c r="GA125" s="991">
        <v>0</v>
      </c>
      <c r="GB125" s="991">
        <v>0</v>
      </c>
      <c r="GC125" s="991">
        <v>0</v>
      </c>
      <c r="GD125" s="991">
        <v>0</v>
      </c>
      <c r="GE125" s="991">
        <v>0</v>
      </c>
      <c r="GF125" s="991">
        <v>0</v>
      </c>
      <c r="GG125" s="991">
        <v>0</v>
      </c>
      <c r="GH125" s="991">
        <v>0</v>
      </c>
      <c r="GI125" s="991">
        <v>0</v>
      </c>
      <c r="GJ125" s="991">
        <v>0</v>
      </c>
      <c r="GK125" s="991">
        <v>0</v>
      </c>
      <c r="GL125" s="991">
        <v>0</v>
      </c>
      <c r="GM125" s="991">
        <v>0</v>
      </c>
      <c r="GN125" s="991">
        <v>0</v>
      </c>
      <c r="GO125" s="992" t="b">
        <v>0</v>
      </c>
      <c r="GP125" s="990" t="s">
        <v>993</v>
      </c>
      <c r="GQ125" s="990" t="s">
        <v>993</v>
      </c>
      <c r="GR125" s="990" t="s">
        <v>993</v>
      </c>
      <c r="GS125" s="990" t="s">
        <v>993</v>
      </c>
      <c r="GT125" s="992"/>
      <c r="GU125" s="986"/>
    </row>
    <row r="126" spans="1:203" hidden="1">
      <c r="A126" s="985"/>
      <c r="B126" s="1315" t="s">
        <v>575</v>
      </c>
      <c r="C126" s="1315"/>
      <c r="D126" s="990" t="s">
        <v>1118</v>
      </c>
      <c r="E126" s="990" t="s">
        <v>1119</v>
      </c>
      <c r="F126" s="990" t="s">
        <v>437</v>
      </c>
      <c r="G126" s="990" t="s">
        <v>986</v>
      </c>
      <c r="H126" s="990" t="s">
        <v>1062</v>
      </c>
      <c r="I126" s="990" t="s">
        <v>1063</v>
      </c>
      <c r="J126" s="990" t="s">
        <v>1064</v>
      </c>
      <c r="K126" s="990" t="s">
        <v>1065</v>
      </c>
      <c r="L126" s="991">
        <v>7</v>
      </c>
      <c r="M126" s="990" t="s">
        <v>1119</v>
      </c>
      <c r="N126" s="990" t="s">
        <v>991</v>
      </c>
      <c r="O126" s="990" t="s">
        <v>689</v>
      </c>
      <c r="P126" s="990" t="s">
        <v>1122</v>
      </c>
      <c r="Q126" s="990" t="s">
        <v>296</v>
      </c>
      <c r="R126" s="1031" t="s">
        <v>296</v>
      </c>
      <c r="S126" s="992" t="b">
        <v>0</v>
      </c>
      <c r="T126" s="991">
        <v>0</v>
      </c>
      <c r="U126" s="992" t="b">
        <v>0</v>
      </c>
      <c r="V126" s="991">
        <v>0</v>
      </c>
      <c r="W126" s="992" t="b">
        <v>1</v>
      </c>
      <c r="X126" s="992" t="b">
        <v>0</v>
      </c>
      <c r="Y126" s="990" t="s">
        <v>296</v>
      </c>
      <c r="Z126" s="990" t="b">
        <f t="shared" si="13"/>
        <v>1</v>
      </c>
      <c r="AA126" s="990" t="s">
        <v>993</v>
      </c>
      <c r="AB126" s="992" t="b">
        <v>0</v>
      </c>
      <c r="AC126" s="990" t="s">
        <v>993</v>
      </c>
      <c r="AD126" s="990" t="s">
        <v>993</v>
      </c>
      <c r="AE126" s="990" t="s">
        <v>993</v>
      </c>
      <c r="AF126" s="1077">
        <f t="shared" si="16"/>
        <v>48</v>
      </c>
      <c r="AG126" s="1077">
        <f t="shared" si="16"/>
        <v>48</v>
      </c>
      <c r="AH126" s="1077">
        <f t="shared" si="16"/>
        <v>24</v>
      </c>
      <c r="AI126" s="1077">
        <f t="shared" si="15"/>
        <v>48</v>
      </c>
      <c r="AJ126" s="183">
        <f t="shared" si="12"/>
        <v>0</v>
      </c>
      <c r="AK126" s="991">
        <v>0</v>
      </c>
      <c r="AL126" s="991">
        <v>0</v>
      </c>
      <c r="AM126" s="991">
        <v>0</v>
      </c>
      <c r="AN126" s="991">
        <v>0</v>
      </c>
      <c r="AO126" s="991">
        <v>0</v>
      </c>
      <c r="AP126" s="991">
        <v>48</v>
      </c>
      <c r="AQ126" s="991">
        <v>48</v>
      </c>
      <c r="AR126" s="991">
        <v>24</v>
      </c>
      <c r="AS126" s="991">
        <v>48</v>
      </c>
      <c r="AT126" s="991">
        <v>48</v>
      </c>
      <c r="AU126" s="991">
        <v>48</v>
      </c>
      <c r="AV126" s="991">
        <v>24</v>
      </c>
      <c r="AW126" s="991">
        <v>48</v>
      </c>
      <c r="AX126" s="991">
        <v>0</v>
      </c>
      <c r="AY126" s="991">
        <v>0</v>
      </c>
      <c r="AZ126" s="991">
        <v>0</v>
      </c>
      <c r="BA126" s="991">
        <v>0</v>
      </c>
      <c r="BB126" s="991">
        <v>0</v>
      </c>
      <c r="BC126" s="991">
        <v>0</v>
      </c>
      <c r="BD126" s="991">
        <v>0</v>
      </c>
      <c r="BE126" s="992" t="b">
        <v>0</v>
      </c>
      <c r="BF126" s="992"/>
      <c r="BG126" s="990" t="s">
        <v>422</v>
      </c>
      <c r="BH126" s="991">
        <v>48</v>
      </c>
      <c r="BI126" s="990" t="s">
        <v>993</v>
      </c>
      <c r="BJ126" s="991">
        <v>0</v>
      </c>
      <c r="BK126" s="990" t="s">
        <v>993</v>
      </c>
      <c r="BL126" s="991">
        <v>0</v>
      </c>
      <c r="BM126" s="991">
        <v>0</v>
      </c>
      <c r="BN126" s="991">
        <v>0</v>
      </c>
      <c r="BO126" s="990" t="s">
        <v>993</v>
      </c>
      <c r="BP126" s="990" t="s">
        <v>993</v>
      </c>
      <c r="BQ126" s="990" t="s">
        <v>993</v>
      </c>
      <c r="BR126" s="991">
        <v>0</v>
      </c>
      <c r="BS126" s="990" t="s">
        <v>993</v>
      </c>
      <c r="BT126" s="991">
        <v>0</v>
      </c>
      <c r="BU126" s="990" t="s">
        <v>993</v>
      </c>
      <c r="BV126" s="991">
        <v>0</v>
      </c>
      <c r="BW126" s="991">
        <v>0</v>
      </c>
      <c r="BX126" s="991">
        <v>0</v>
      </c>
      <c r="BY126" s="990" t="s">
        <v>993</v>
      </c>
      <c r="BZ126" s="991">
        <v>0</v>
      </c>
      <c r="CA126" s="990" t="s">
        <v>993</v>
      </c>
      <c r="CB126" s="991">
        <v>0</v>
      </c>
      <c r="CC126" s="990" t="s">
        <v>993</v>
      </c>
      <c r="CD126" s="991">
        <v>0</v>
      </c>
      <c r="CE126" s="991">
        <v>0</v>
      </c>
      <c r="CF126" s="991">
        <v>0</v>
      </c>
      <c r="CG126" s="990" t="s">
        <v>993</v>
      </c>
      <c r="CH126" s="991">
        <v>0</v>
      </c>
      <c r="CI126" s="990" t="s">
        <v>993</v>
      </c>
      <c r="CJ126" s="991">
        <v>0</v>
      </c>
      <c r="CK126" s="990" t="s">
        <v>993</v>
      </c>
      <c r="CL126" s="991">
        <v>0</v>
      </c>
      <c r="CM126" s="991">
        <v>0</v>
      </c>
      <c r="CN126" s="991">
        <v>0</v>
      </c>
      <c r="CO126" s="991">
        <v>9</v>
      </c>
      <c r="CP126" s="991">
        <v>2.5</v>
      </c>
      <c r="CQ126" s="991">
        <v>2</v>
      </c>
      <c r="CR126" s="991">
        <v>0.3</v>
      </c>
      <c r="CS126" s="991">
        <v>11</v>
      </c>
      <c r="CT126" s="991">
        <v>0.9</v>
      </c>
      <c r="CU126" s="991">
        <v>0</v>
      </c>
      <c r="CV126" s="991">
        <v>0</v>
      </c>
      <c r="CW126" s="991">
        <v>2</v>
      </c>
      <c r="CX126" s="991">
        <v>0</v>
      </c>
      <c r="CY126" s="991">
        <v>2</v>
      </c>
      <c r="CZ126" s="991">
        <v>0</v>
      </c>
      <c r="DA126" s="991">
        <v>0</v>
      </c>
      <c r="DB126" s="991">
        <v>0</v>
      </c>
      <c r="DC126" s="991">
        <v>1</v>
      </c>
      <c r="DD126" s="991">
        <v>0</v>
      </c>
      <c r="DE126" s="991">
        <v>0</v>
      </c>
      <c r="DF126" s="991">
        <v>0</v>
      </c>
      <c r="DG126" s="991">
        <v>0</v>
      </c>
      <c r="DH126" s="991">
        <v>0</v>
      </c>
      <c r="DI126" s="991">
        <v>0</v>
      </c>
      <c r="DJ126" s="991">
        <v>0</v>
      </c>
      <c r="DK126" s="992" t="b">
        <v>0</v>
      </c>
      <c r="DL126" s="990" t="s">
        <v>270</v>
      </c>
      <c r="DM126" s="990" t="s">
        <v>993</v>
      </c>
      <c r="DN126" s="990" t="s">
        <v>993</v>
      </c>
      <c r="DO126" s="990" t="s">
        <v>993</v>
      </c>
      <c r="DP126" s="991">
        <v>116</v>
      </c>
      <c r="DQ126" s="991">
        <v>116</v>
      </c>
      <c r="DR126" s="991">
        <v>0</v>
      </c>
      <c r="DS126" s="991">
        <v>0</v>
      </c>
      <c r="DT126" s="991">
        <v>14813</v>
      </c>
      <c r="DU126" s="991">
        <v>129</v>
      </c>
      <c r="DV126" s="991">
        <v>116</v>
      </c>
      <c r="DW126" s="991">
        <v>91</v>
      </c>
      <c r="DX126" s="991">
        <v>21</v>
      </c>
      <c r="DY126" s="991">
        <v>2</v>
      </c>
      <c r="DZ126" s="991">
        <v>2</v>
      </c>
      <c r="EA126" s="991">
        <v>0</v>
      </c>
      <c r="EB126" s="991">
        <v>0</v>
      </c>
      <c r="EC126" s="991">
        <v>0</v>
      </c>
      <c r="ED126" s="991">
        <v>129</v>
      </c>
      <c r="EE126" s="991">
        <v>33</v>
      </c>
      <c r="EF126" s="991">
        <v>34</v>
      </c>
      <c r="EG126" s="991">
        <v>15</v>
      </c>
      <c r="EH126" s="991">
        <v>1</v>
      </c>
      <c r="EI126" s="991">
        <v>4</v>
      </c>
      <c r="EJ126" s="991">
        <v>0</v>
      </c>
      <c r="EK126" s="991">
        <v>11</v>
      </c>
      <c r="EL126" s="991">
        <v>31</v>
      </c>
      <c r="EM126" s="991">
        <v>0</v>
      </c>
      <c r="EN126" s="991">
        <v>96</v>
      </c>
      <c r="EO126" s="991">
        <v>73</v>
      </c>
      <c r="EP126" s="991">
        <v>0</v>
      </c>
      <c r="EQ126" s="991">
        <v>23</v>
      </c>
      <c r="ER126" s="991">
        <v>0</v>
      </c>
      <c r="ES126" s="991">
        <v>0</v>
      </c>
      <c r="ET126" s="992" t="b">
        <v>0</v>
      </c>
      <c r="EU126" s="992" t="b">
        <v>0</v>
      </c>
      <c r="EV126" s="992" t="b">
        <v>0</v>
      </c>
      <c r="EW126" s="993">
        <v>0</v>
      </c>
      <c r="EX126" s="993">
        <v>0</v>
      </c>
      <c r="EY126" s="993">
        <v>0</v>
      </c>
      <c r="EZ126" s="993">
        <v>0</v>
      </c>
      <c r="FA126" s="993">
        <v>0</v>
      </c>
      <c r="FB126" s="993">
        <v>0</v>
      </c>
      <c r="FC126" s="992" t="b">
        <v>0</v>
      </c>
      <c r="FD126" s="992" t="b">
        <v>0</v>
      </c>
      <c r="FE126" s="992" t="b">
        <v>0</v>
      </c>
      <c r="FF126" s="993">
        <v>0</v>
      </c>
      <c r="FG126" s="993">
        <v>0</v>
      </c>
      <c r="FH126" s="993">
        <v>0</v>
      </c>
      <c r="FI126" s="993">
        <v>0</v>
      </c>
      <c r="FJ126" s="993">
        <v>0</v>
      </c>
      <c r="FK126" s="993">
        <v>0</v>
      </c>
      <c r="FL126" s="992" t="b">
        <v>0</v>
      </c>
      <c r="FM126" s="992" t="b">
        <v>0</v>
      </c>
      <c r="FN126" s="992" t="b">
        <v>0</v>
      </c>
      <c r="FO126" s="993">
        <v>0</v>
      </c>
      <c r="FP126" s="993">
        <v>0</v>
      </c>
      <c r="FQ126" s="993">
        <v>0</v>
      </c>
      <c r="FR126" s="993">
        <v>0</v>
      </c>
      <c r="FS126" s="993">
        <v>0</v>
      </c>
      <c r="FT126" s="993">
        <v>0</v>
      </c>
      <c r="FU126" s="990" t="s">
        <v>993</v>
      </c>
      <c r="FV126" s="993">
        <v>0</v>
      </c>
      <c r="FW126" s="991">
        <v>0</v>
      </c>
      <c r="FX126" s="991">
        <v>96</v>
      </c>
      <c r="FY126" s="991">
        <v>0</v>
      </c>
      <c r="FZ126" s="991">
        <v>0</v>
      </c>
      <c r="GA126" s="991">
        <v>0</v>
      </c>
      <c r="GB126" s="991">
        <v>0</v>
      </c>
      <c r="GC126" s="991">
        <v>0</v>
      </c>
      <c r="GD126" s="991">
        <v>0</v>
      </c>
      <c r="GE126" s="991">
        <v>0</v>
      </c>
      <c r="GF126" s="991">
        <v>0</v>
      </c>
      <c r="GG126" s="991">
        <v>0</v>
      </c>
      <c r="GH126" s="991">
        <v>0</v>
      </c>
      <c r="GI126" s="991">
        <v>0</v>
      </c>
      <c r="GJ126" s="991">
        <v>0</v>
      </c>
      <c r="GK126" s="991">
        <v>0</v>
      </c>
      <c r="GL126" s="991">
        <v>0</v>
      </c>
      <c r="GM126" s="991">
        <v>0</v>
      </c>
      <c r="GN126" s="991">
        <v>0</v>
      </c>
      <c r="GO126" s="992" t="b">
        <v>0</v>
      </c>
      <c r="GP126" s="990" t="s">
        <v>993</v>
      </c>
      <c r="GQ126" s="990" t="s">
        <v>993</v>
      </c>
      <c r="GR126" s="990" t="s">
        <v>993</v>
      </c>
      <c r="GS126" s="990" t="s">
        <v>993</v>
      </c>
      <c r="GT126" s="992"/>
      <c r="GU126" s="986"/>
    </row>
    <row r="127" spans="1:203" hidden="1">
      <c r="A127" s="985"/>
      <c r="B127" s="1315" t="s">
        <v>575</v>
      </c>
      <c r="C127" s="1315"/>
      <c r="D127" s="990" t="s">
        <v>1118</v>
      </c>
      <c r="E127" s="990" t="s">
        <v>1119</v>
      </c>
      <c r="F127" s="990" t="s">
        <v>437</v>
      </c>
      <c r="G127" s="990" t="s">
        <v>986</v>
      </c>
      <c r="H127" s="990" t="s">
        <v>1062</v>
      </c>
      <c r="I127" s="990" t="s">
        <v>1063</v>
      </c>
      <c r="J127" s="990" t="s">
        <v>1064</v>
      </c>
      <c r="K127" s="990" t="s">
        <v>1065</v>
      </c>
      <c r="L127" s="991">
        <v>2</v>
      </c>
      <c r="M127" s="990" t="s">
        <v>1119</v>
      </c>
      <c r="N127" s="990" t="s">
        <v>1112</v>
      </c>
      <c r="O127" s="990" t="s">
        <v>581</v>
      </c>
      <c r="P127" s="990" t="s">
        <v>1120</v>
      </c>
      <c r="Q127" s="990" t="s">
        <v>296</v>
      </c>
      <c r="R127" s="1031" t="s">
        <v>290</v>
      </c>
      <c r="S127" s="992" t="b">
        <v>1</v>
      </c>
      <c r="T127" s="991">
        <v>2</v>
      </c>
      <c r="U127" s="992" t="b">
        <v>0</v>
      </c>
      <c r="V127" s="991">
        <v>0</v>
      </c>
      <c r="W127" s="992" t="b">
        <v>0</v>
      </c>
      <c r="X127" s="992" t="b">
        <v>0</v>
      </c>
      <c r="Y127" s="990" t="s">
        <v>290</v>
      </c>
      <c r="Z127" s="990" t="b">
        <f t="shared" si="13"/>
        <v>1</v>
      </c>
      <c r="AA127" s="990" t="s">
        <v>993</v>
      </c>
      <c r="AB127" s="992" t="b">
        <v>0</v>
      </c>
      <c r="AC127" s="990" t="s">
        <v>993</v>
      </c>
      <c r="AD127" s="990" t="s">
        <v>993</v>
      </c>
      <c r="AE127" s="990" t="s">
        <v>993</v>
      </c>
      <c r="AF127" s="1077">
        <f t="shared" si="16"/>
        <v>48</v>
      </c>
      <c r="AG127" s="1077">
        <f t="shared" si="16"/>
        <v>44</v>
      </c>
      <c r="AH127" s="1077">
        <f t="shared" si="16"/>
        <v>23</v>
      </c>
      <c r="AI127" s="1077">
        <f t="shared" si="15"/>
        <v>48</v>
      </c>
      <c r="AJ127" s="183">
        <f t="shared" si="12"/>
        <v>0</v>
      </c>
      <c r="AK127" s="991">
        <v>48</v>
      </c>
      <c r="AL127" s="991">
        <v>44</v>
      </c>
      <c r="AM127" s="991">
        <v>23</v>
      </c>
      <c r="AN127" s="991">
        <v>48</v>
      </c>
      <c r="AO127" s="991">
        <v>0</v>
      </c>
      <c r="AP127" s="991">
        <v>0</v>
      </c>
      <c r="AQ127" s="991">
        <v>0</v>
      </c>
      <c r="AR127" s="991">
        <v>0</v>
      </c>
      <c r="AS127" s="991">
        <v>0</v>
      </c>
      <c r="AT127" s="991">
        <v>0</v>
      </c>
      <c r="AU127" s="991">
        <v>0</v>
      </c>
      <c r="AV127" s="991">
        <v>0</v>
      </c>
      <c r="AW127" s="991">
        <v>0</v>
      </c>
      <c r="AX127" s="991">
        <v>0</v>
      </c>
      <c r="AY127" s="991">
        <v>0</v>
      </c>
      <c r="AZ127" s="991">
        <v>0</v>
      </c>
      <c r="BA127" s="991">
        <v>0</v>
      </c>
      <c r="BB127" s="991">
        <v>0</v>
      </c>
      <c r="BC127" s="991">
        <v>0</v>
      </c>
      <c r="BD127" s="991">
        <v>0</v>
      </c>
      <c r="BE127" s="992" t="b">
        <v>0</v>
      </c>
      <c r="BF127" s="992"/>
      <c r="BG127" s="990" t="s">
        <v>290</v>
      </c>
      <c r="BH127" s="991">
        <v>48</v>
      </c>
      <c r="BI127" s="990" t="s">
        <v>993</v>
      </c>
      <c r="BJ127" s="991">
        <v>0</v>
      </c>
      <c r="BK127" s="990" t="s">
        <v>993</v>
      </c>
      <c r="BL127" s="991">
        <v>0</v>
      </c>
      <c r="BM127" s="991">
        <v>0</v>
      </c>
      <c r="BN127" s="991">
        <v>0</v>
      </c>
      <c r="BO127" s="990" t="s">
        <v>993</v>
      </c>
      <c r="BP127" s="990" t="s">
        <v>993</v>
      </c>
      <c r="BQ127" s="990" t="s">
        <v>993</v>
      </c>
      <c r="BR127" s="991">
        <v>0</v>
      </c>
      <c r="BS127" s="990" t="s">
        <v>993</v>
      </c>
      <c r="BT127" s="991">
        <v>0</v>
      </c>
      <c r="BU127" s="990" t="s">
        <v>993</v>
      </c>
      <c r="BV127" s="991">
        <v>0</v>
      </c>
      <c r="BW127" s="991">
        <v>0</v>
      </c>
      <c r="BX127" s="991">
        <v>0</v>
      </c>
      <c r="BY127" s="990" t="s">
        <v>993</v>
      </c>
      <c r="BZ127" s="991">
        <v>0</v>
      </c>
      <c r="CA127" s="990" t="s">
        <v>993</v>
      </c>
      <c r="CB127" s="991">
        <v>0</v>
      </c>
      <c r="CC127" s="990" t="s">
        <v>993</v>
      </c>
      <c r="CD127" s="991">
        <v>0</v>
      </c>
      <c r="CE127" s="991">
        <v>0</v>
      </c>
      <c r="CF127" s="991">
        <v>0</v>
      </c>
      <c r="CG127" s="990" t="s">
        <v>993</v>
      </c>
      <c r="CH127" s="991">
        <v>0</v>
      </c>
      <c r="CI127" s="990" t="s">
        <v>993</v>
      </c>
      <c r="CJ127" s="991">
        <v>0</v>
      </c>
      <c r="CK127" s="990" t="s">
        <v>993</v>
      </c>
      <c r="CL127" s="991">
        <v>0</v>
      </c>
      <c r="CM127" s="991">
        <v>0</v>
      </c>
      <c r="CN127" s="991">
        <v>0</v>
      </c>
      <c r="CO127" s="991">
        <v>19</v>
      </c>
      <c r="CP127" s="991">
        <v>0.8</v>
      </c>
      <c r="CQ127" s="991">
        <v>1</v>
      </c>
      <c r="CR127" s="991">
        <v>0</v>
      </c>
      <c r="CS127" s="991">
        <v>6</v>
      </c>
      <c r="CT127" s="991">
        <v>2.4</v>
      </c>
      <c r="CU127" s="991">
        <v>0</v>
      </c>
      <c r="CV127" s="991">
        <v>0</v>
      </c>
      <c r="CW127" s="991">
        <v>5</v>
      </c>
      <c r="CX127" s="991">
        <v>0</v>
      </c>
      <c r="CY127" s="991">
        <v>3</v>
      </c>
      <c r="CZ127" s="991">
        <v>0</v>
      </c>
      <c r="DA127" s="991">
        <v>1</v>
      </c>
      <c r="DB127" s="991">
        <v>0</v>
      </c>
      <c r="DC127" s="991">
        <v>2</v>
      </c>
      <c r="DD127" s="991">
        <v>0</v>
      </c>
      <c r="DE127" s="991">
        <v>0</v>
      </c>
      <c r="DF127" s="991">
        <v>0</v>
      </c>
      <c r="DG127" s="991">
        <v>0</v>
      </c>
      <c r="DH127" s="991">
        <v>0</v>
      </c>
      <c r="DI127" s="991">
        <v>0</v>
      </c>
      <c r="DJ127" s="991">
        <v>0</v>
      </c>
      <c r="DK127" s="992" t="b">
        <v>0</v>
      </c>
      <c r="DL127" s="990" t="s">
        <v>270</v>
      </c>
      <c r="DM127" s="990" t="s">
        <v>993</v>
      </c>
      <c r="DN127" s="990" t="s">
        <v>993</v>
      </c>
      <c r="DO127" s="990" t="s">
        <v>993</v>
      </c>
      <c r="DP127" s="991">
        <v>836</v>
      </c>
      <c r="DQ127" s="991">
        <v>453</v>
      </c>
      <c r="DR127" s="991">
        <v>311</v>
      </c>
      <c r="DS127" s="991">
        <v>72</v>
      </c>
      <c r="DT127" s="991">
        <v>13546</v>
      </c>
      <c r="DU127" s="991">
        <v>830</v>
      </c>
      <c r="DV127" s="991">
        <v>836</v>
      </c>
      <c r="DW127" s="991">
        <v>239</v>
      </c>
      <c r="DX127" s="991">
        <v>488</v>
      </c>
      <c r="DY127" s="991">
        <v>24</v>
      </c>
      <c r="DZ127" s="991">
        <v>85</v>
      </c>
      <c r="EA127" s="991">
        <v>0</v>
      </c>
      <c r="EB127" s="991">
        <v>0</v>
      </c>
      <c r="EC127" s="991">
        <v>0</v>
      </c>
      <c r="ED127" s="991">
        <v>830</v>
      </c>
      <c r="EE127" s="991">
        <v>346</v>
      </c>
      <c r="EF127" s="991">
        <v>362</v>
      </c>
      <c r="EG127" s="991">
        <v>13</v>
      </c>
      <c r="EH127" s="991">
        <v>7</v>
      </c>
      <c r="EI127" s="991">
        <v>27</v>
      </c>
      <c r="EJ127" s="991">
        <v>0</v>
      </c>
      <c r="EK127" s="991">
        <v>41</v>
      </c>
      <c r="EL127" s="991">
        <v>34</v>
      </c>
      <c r="EM127" s="991">
        <v>0</v>
      </c>
      <c r="EN127" s="991">
        <v>484</v>
      </c>
      <c r="EO127" s="991">
        <v>401</v>
      </c>
      <c r="EP127" s="991">
        <v>1</v>
      </c>
      <c r="EQ127" s="991">
        <v>82</v>
      </c>
      <c r="ER127" s="991">
        <v>0</v>
      </c>
      <c r="ES127" s="991">
        <v>0</v>
      </c>
      <c r="ET127" s="992" t="b">
        <v>0</v>
      </c>
      <c r="EU127" s="992" t="b">
        <v>0</v>
      </c>
      <c r="EV127" s="992" t="b">
        <v>0</v>
      </c>
      <c r="EW127" s="993">
        <v>0.49700000000000005</v>
      </c>
      <c r="EX127" s="993">
        <v>0.28199999999999997</v>
      </c>
      <c r="EY127" s="993">
        <v>0.249</v>
      </c>
      <c r="EZ127" s="993">
        <v>0.11</v>
      </c>
      <c r="FA127" s="993">
        <v>6.0000000000000001E-3</v>
      </c>
      <c r="FB127" s="993">
        <v>0.26700000000000002</v>
      </c>
      <c r="FC127" s="992" t="b">
        <v>0</v>
      </c>
      <c r="FD127" s="992" t="b">
        <v>0</v>
      </c>
      <c r="FE127" s="992" t="b">
        <v>0</v>
      </c>
      <c r="FF127" s="993">
        <v>0</v>
      </c>
      <c r="FG127" s="993">
        <v>0</v>
      </c>
      <c r="FH127" s="993">
        <v>0</v>
      </c>
      <c r="FI127" s="993">
        <v>0</v>
      </c>
      <c r="FJ127" s="993">
        <v>0</v>
      </c>
      <c r="FK127" s="993">
        <v>0</v>
      </c>
      <c r="FL127" s="992" t="b">
        <v>0</v>
      </c>
      <c r="FM127" s="992" t="b">
        <v>0</v>
      </c>
      <c r="FN127" s="992" t="b">
        <v>0</v>
      </c>
      <c r="FO127" s="993">
        <v>0</v>
      </c>
      <c r="FP127" s="993">
        <v>0</v>
      </c>
      <c r="FQ127" s="993">
        <v>0</v>
      </c>
      <c r="FR127" s="993">
        <v>0</v>
      </c>
      <c r="FS127" s="993">
        <v>0</v>
      </c>
      <c r="FT127" s="993">
        <v>0</v>
      </c>
      <c r="FU127" s="990" t="s">
        <v>993</v>
      </c>
      <c r="FV127" s="993">
        <v>0</v>
      </c>
      <c r="FW127" s="991">
        <v>0</v>
      </c>
      <c r="FX127" s="991">
        <v>484</v>
      </c>
      <c r="FY127" s="991">
        <v>0</v>
      </c>
      <c r="FZ127" s="991">
        <v>0</v>
      </c>
      <c r="GA127" s="991">
        <v>0</v>
      </c>
      <c r="GB127" s="991">
        <v>0</v>
      </c>
      <c r="GC127" s="991">
        <v>0</v>
      </c>
      <c r="GD127" s="991">
        <v>0</v>
      </c>
      <c r="GE127" s="991">
        <v>0</v>
      </c>
      <c r="GF127" s="991">
        <v>0</v>
      </c>
      <c r="GG127" s="991">
        <v>0</v>
      </c>
      <c r="GH127" s="991">
        <v>0</v>
      </c>
      <c r="GI127" s="991">
        <v>0</v>
      </c>
      <c r="GJ127" s="991">
        <v>0</v>
      </c>
      <c r="GK127" s="991">
        <v>0</v>
      </c>
      <c r="GL127" s="991">
        <v>0</v>
      </c>
      <c r="GM127" s="991">
        <v>0</v>
      </c>
      <c r="GN127" s="991">
        <v>0</v>
      </c>
      <c r="GO127" s="992" t="b">
        <v>0</v>
      </c>
      <c r="GP127" s="990" t="s">
        <v>993</v>
      </c>
      <c r="GQ127" s="990" t="s">
        <v>993</v>
      </c>
      <c r="GR127" s="990" t="s">
        <v>993</v>
      </c>
      <c r="GS127" s="990" t="s">
        <v>993</v>
      </c>
      <c r="GT127" s="992"/>
      <c r="GU127" s="986"/>
    </row>
    <row r="128" spans="1:203" hidden="1">
      <c r="A128" s="985"/>
      <c r="B128" s="1315" t="s">
        <v>575</v>
      </c>
      <c r="C128" s="1315"/>
      <c r="D128" s="990" t="s">
        <v>1118</v>
      </c>
      <c r="E128" s="990" t="s">
        <v>1119</v>
      </c>
      <c r="F128" s="990" t="s">
        <v>437</v>
      </c>
      <c r="G128" s="990" t="s">
        <v>986</v>
      </c>
      <c r="H128" s="990" t="s">
        <v>1062</v>
      </c>
      <c r="I128" s="990" t="s">
        <v>1063</v>
      </c>
      <c r="J128" s="990" t="s">
        <v>1064</v>
      </c>
      <c r="K128" s="990" t="s">
        <v>1065</v>
      </c>
      <c r="L128" s="991">
        <v>1</v>
      </c>
      <c r="M128" s="990" t="s">
        <v>1119</v>
      </c>
      <c r="N128" s="990" t="s">
        <v>1018</v>
      </c>
      <c r="O128" s="990" t="s">
        <v>577</v>
      </c>
      <c r="P128" s="990" t="s">
        <v>1120</v>
      </c>
      <c r="Q128" s="990" t="s">
        <v>296</v>
      </c>
      <c r="R128" s="1031" t="s">
        <v>290</v>
      </c>
      <c r="S128" s="992" t="b">
        <v>1</v>
      </c>
      <c r="T128" s="991">
        <v>2</v>
      </c>
      <c r="U128" s="992" t="b">
        <v>0</v>
      </c>
      <c r="V128" s="991">
        <v>0</v>
      </c>
      <c r="W128" s="992" t="b">
        <v>1</v>
      </c>
      <c r="X128" s="992" t="b">
        <v>0</v>
      </c>
      <c r="Y128" s="990" t="s">
        <v>290</v>
      </c>
      <c r="Z128" s="990" t="b">
        <f t="shared" si="13"/>
        <v>1</v>
      </c>
      <c r="AA128" s="990" t="s">
        <v>993</v>
      </c>
      <c r="AB128" s="992" t="b">
        <v>0</v>
      </c>
      <c r="AC128" s="990" t="s">
        <v>993</v>
      </c>
      <c r="AD128" s="990" t="s">
        <v>993</v>
      </c>
      <c r="AE128" s="990" t="s">
        <v>993</v>
      </c>
      <c r="AF128" s="1077">
        <f t="shared" si="16"/>
        <v>10</v>
      </c>
      <c r="AG128" s="1077">
        <f t="shared" si="16"/>
        <v>10</v>
      </c>
      <c r="AH128" s="1077">
        <f t="shared" si="16"/>
        <v>2</v>
      </c>
      <c r="AI128" s="1077">
        <f t="shared" si="15"/>
        <v>10</v>
      </c>
      <c r="AJ128" s="183">
        <f t="shared" si="12"/>
        <v>0</v>
      </c>
      <c r="AK128" s="991">
        <v>10</v>
      </c>
      <c r="AL128" s="991">
        <v>10</v>
      </c>
      <c r="AM128" s="991">
        <v>2</v>
      </c>
      <c r="AN128" s="991">
        <v>10</v>
      </c>
      <c r="AO128" s="991">
        <v>0</v>
      </c>
      <c r="AP128" s="991">
        <v>0</v>
      </c>
      <c r="AQ128" s="991">
        <v>0</v>
      </c>
      <c r="AR128" s="991">
        <v>0</v>
      </c>
      <c r="AS128" s="991">
        <v>0</v>
      </c>
      <c r="AT128" s="991">
        <v>0</v>
      </c>
      <c r="AU128" s="991">
        <v>0</v>
      </c>
      <c r="AV128" s="991">
        <v>0</v>
      </c>
      <c r="AW128" s="991">
        <v>0</v>
      </c>
      <c r="AX128" s="991">
        <v>0</v>
      </c>
      <c r="AY128" s="991">
        <v>0</v>
      </c>
      <c r="AZ128" s="991">
        <v>0</v>
      </c>
      <c r="BA128" s="991">
        <v>0</v>
      </c>
      <c r="BB128" s="991">
        <v>0</v>
      </c>
      <c r="BC128" s="991">
        <v>0</v>
      </c>
      <c r="BD128" s="991">
        <v>0</v>
      </c>
      <c r="BE128" s="992" t="b">
        <v>0</v>
      </c>
      <c r="BF128" s="992"/>
      <c r="BG128" s="990" t="s">
        <v>1017</v>
      </c>
      <c r="BH128" s="991">
        <v>10</v>
      </c>
      <c r="BI128" s="990" t="s">
        <v>993</v>
      </c>
      <c r="BJ128" s="991">
        <v>0</v>
      </c>
      <c r="BK128" s="990" t="s">
        <v>993</v>
      </c>
      <c r="BL128" s="991">
        <v>0</v>
      </c>
      <c r="BM128" s="991">
        <v>0</v>
      </c>
      <c r="BN128" s="991">
        <v>0</v>
      </c>
      <c r="BO128" s="990" t="s">
        <v>993</v>
      </c>
      <c r="BP128" s="990" t="s">
        <v>993</v>
      </c>
      <c r="BQ128" s="990" t="s">
        <v>993</v>
      </c>
      <c r="BR128" s="991">
        <v>0</v>
      </c>
      <c r="BS128" s="990" t="s">
        <v>993</v>
      </c>
      <c r="BT128" s="991">
        <v>0</v>
      </c>
      <c r="BU128" s="990" t="s">
        <v>993</v>
      </c>
      <c r="BV128" s="991">
        <v>0</v>
      </c>
      <c r="BW128" s="991">
        <v>0</v>
      </c>
      <c r="BX128" s="991">
        <v>0</v>
      </c>
      <c r="BY128" s="990" t="s">
        <v>993</v>
      </c>
      <c r="BZ128" s="991">
        <v>0</v>
      </c>
      <c r="CA128" s="990" t="s">
        <v>993</v>
      </c>
      <c r="CB128" s="991">
        <v>0</v>
      </c>
      <c r="CC128" s="990" t="s">
        <v>993</v>
      </c>
      <c r="CD128" s="991">
        <v>0</v>
      </c>
      <c r="CE128" s="991">
        <v>0</v>
      </c>
      <c r="CF128" s="991">
        <v>0</v>
      </c>
      <c r="CG128" s="990" t="s">
        <v>993</v>
      </c>
      <c r="CH128" s="991">
        <v>0</v>
      </c>
      <c r="CI128" s="990" t="s">
        <v>993</v>
      </c>
      <c r="CJ128" s="991">
        <v>0</v>
      </c>
      <c r="CK128" s="990" t="s">
        <v>993</v>
      </c>
      <c r="CL128" s="991">
        <v>0</v>
      </c>
      <c r="CM128" s="991">
        <v>0</v>
      </c>
      <c r="CN128" s="991">
        <v>0</v>
      </c>
      <c r="CO128" s="991">
        <v>13</v>
      </c>
      <c r="CP128" s="991">
        <v>0</v>
      </c>
      <c r="CQ128" s="991">
        <v>0</v>
      </c>
      <c r="CR128" s="991">
        <v>0</v>
      </c>
      <c r="CS128" s="991">
        <v>0</v>
      </c>
      <c r="CT128" s="991">
        <v>0</v>
      </c>
      <c r="CU128" s="991">
        <v>0</v>
      </c>
      <c r="CV128" s="991">
        <v>0</v>
      </c>
      <c r="CW128" s="991">
        <v>0</v>
      </c>
      <c r="CX128" s="991">
        <v>0</v>
      </c>
      <c r="CY128" s="991">
        <v>0</v>
      </c>
      <c r="CZ128" s="991">
        <v>0</v>
      </c>
      <c r="DA128" s="991">
        <v>0</v>
      </c>
      <c r="DB128" s="991">
        <v>0</v>
      </c>
      <c r="DC128" s="991">
        <v>0</v>
      </c>
      <c r="DD128" s="991">
        <v>0</v>
      </c>
      <c r="DE128" s="991">
        <v>0</v>
      </c>
      <c r="DF128" s="991">
        <v>0</v>
      </c>
      <c r="DG128" s="991">
        <v>0</v>
      </c>
      <c r="DH128" s="991">
        <v>0</v>
      </c>
      <c r="DI128" s="991">
        <v>0</v>
      </c>
      <c r="DJ128" s="991">
        <v>0</v>
      </c>
      <c r="DK128" s="992" t="b">
        <v>0</v>
      </c>
      <c r="DL128" s="990" t="s">
        <v>270</v>
      </c>
      <c r="DM128" s="990" t="s">
        <v>993</v>
      </c>
      <c r="DN128" s="990" t="s">
        <v>993</v>
      </c>
      <c r="DO128" s="990" t="s">
        <v>993</v>
      </c>
      <c r="DP128" s="991">
        <v>536</v>
      </c>
      <c r="DQ128" s="991">
        <v>100</v>
      </c>
      <c r="DR128" s="991">
        <v>220</v>
      </c>
      <c r="DS128" s="991">
        <v>216</v>
      </c>
      <c r="DT128" s="991">
        <v>2411</v>
      </c>
      <c r="DU128" s="991">
        <v>523</v>
      </c>
      <c r="DV128" s="991">
        <v>536</v>
      </c>
      <c r="DW128" s="991">
        <v>90</v>
      </c>
      <c r="DX128" s="991">
        <v>323</v>
      </c>
      <c r="DY128" s="991">
        <v>9</v>
      </c>
      <c r="DZ128" s="991">
        <v>114</v>
      </c>
      <c r="EA128" s="991">
        <v>0</v>
      </c>
      <c r="EB128" s="991">
        <v>0</v>
      </c>
      <c r="EC128" s="991">
        <v>0</v>
      </c>
      <c r="ED128" s="991">
        <v>523</v>
      </c>
      <c r="EE128" s="991">
        <v>433</v>
      </c>
      <c r="EF128" s="991">
        <v>29</v>
      </c>
      <c r="EG128" s="991">
        <v>30</v>
      </c>
      <c r="EH128" s="991">
        <v>0</v>
      </c>
      <c r="EI128" s="991">
        <v>1</v>
      </c>
      <c r="EJ128" s="991">
        <v>0</v>
      </c>
      <c r="EK128" s="991">
        <v>4</v>
      </c>
      <c r="EL128" s="991">
        <v>26</v>
      </c>
      <c r="EM128" s="991">
        <v>0</v>
      </c>
      <c r="EN128" s="991">
        <v>90</v>
      </c>
      <c r="EO128" s="991">
        <v>85</v>
      </c>
      <c r="EP128" s="991">
        <v>0</v>
      </c>
      <c r="EQ128" s="991">
        <v>5</v>
      </c>
      <c r="ER128" s="991">
        <v>0</v>
      </c>
      <c r="ES128" s="991">
        <v>0</v>
      </c>
      <c r="ET128" s="992" t="b">
        <v>0</v>
      </c>
      <c r="EU128" s="992" t="b">
        <v>0</v>
      </c>
      <c r="EV128" s="992" t="b">
        <v>0</v>
      </c>
      <c r="EW128" s="993">
        <v>0</v>
      </c>
      <c r="EX128" s="993">
        <v>0</v>
      </c>
      <c r="EY128" s="993">
        <v>0</v>
      </c>
      <c r="EZ128" s="993">
        <v>0</v>
      </c>
      <c r="FA128" s="993">
        <v>0</v>
      </c>
      <c r="FB128" s="993">
        <v>0</v>
      </c>
      <c r="FC128" s="992" t="b">
        <v>0</v>
      </c>
      <c r="FD128" s="992" t="b">
        <v>0</v>
      </c>
      <c r="FE128" s="992" t="b">
        <v>0</v>
      </c>
      <c r="FF128" s="993">
        <v>0</v>
      </c>
      <c r="FG128" s="993">
        <v>0</v>
      </c>
      <c r="FH128" s="993">
        <v>0</v>
      </c>
      <c r="FI128" s="993">
        <v>0</v>
      </c>
      <c r="FJ128" s="993">
        <v>0</v>
      </c>
      <c r="FK128" s="993">
        <v>0</v>
      </c>
      <c r="FL128" s="992" t="b">
        <v>0</v>
      </c>
      <c r="FM128" s="992" t="b">
        <v>0</v>
      </c>
      <c r="FN128" s="992" t="b">
        <v>0</v>
      </c>
      <c r="FO128" s="993">
        <v>0</v>
      </c>
      <c r="FP128" s="993">
        <v>0</v>
      </c>
      <c r="FQ128" s="993">
        <v>0</v>
      </c>
      <c r="FR128" s="993">
        <v>0</v>
      </c>
      <c r="FS128" s="993">
        <v>0</v>
      </c>
      <c r="FT128" s="993">
        <v>0</v>
      </c>
      <c r="FU128" s="990" t="s">
        <v>993</v>
      </c>
      <c r="FV128" s="993">
        <v>0</v>
      </c>
      <c r="FW128" s="991">
        <v>0</v>
      </c>
      <c r="FX128" s="991">
        <v>90</v>
      </c>
      <c r="FY128" s="991">
        <v>0</v>
      </c>
      <c r="FZ128" s="991">
        <v>0</v>
      </c>
      <c r="GA128" s="991">
        <v>0</v>
      </c>
      <c r="GB128" s="991">
        <v>0</v>
      </c>
      <c r="GC128" s="991">
        <v>0</v>
      </c>
      <c r="GD128" s="991">
        <v>0</v>
      </c>
      <c r="GE128" s="991">
        <v>0</v>
      </c>
      <c r="GF128" s="991">
        <v>0</v>
      </c>
      <c r="GG128" s="991">
        <v>0</v>
      </c>
      <c r="GH128" s="991">
        <v>0</v>
      </c>
      <c r="GI128" s="991">
        <v>0</v>
      </c>
      <c r="GJ128" s="991">
        <v>0</v>
      </c>
      <c r="GK128" s="991">
        <v>0</v>
      </c>
      <c r="GL128" s="991">
        <v>0</v>
      </c>
      <c r="GM128" s="991">
        <v>0</v>
      </c>
      <c r="GN128" s="991">
        <v>0</v>
      </c>
      <c r="GO128" s="992" t="b">
        <v>0</v>
      </c>
      <c r="GP128" s="990" t="s">
        <v>993</v>
      </c>
      <c r="GQ128" s="990" t="s">
        <v>993</v>
      </c>
      <c r="GR128" s="990" t="s">
        <v>993</v>
      </c>
      <c r="GS128" s="990" t="s">
        <v>993</v>
      </c>
      <c r="GT128" s="992"/>
      <c r="GU128" s="986"/>
    </row>
    <row r="129" spans="1:203" hidden="1">
      <c r="A129" s="985"/>
      <c r="B129" s="1315" t="s">
        <v>575</v>
      </c>
      <c r="C129" s="1315"/>
      <c r="D129" s="990" t="s">
        <v>1118</v>
      </c>
      <c r="E129" s="990" t="s">
        <v>1119</v>
      </c>
      <c r="F129" s="990" t="s">
        <v>437</v>
      </c>
      <c r="G129" s="990" t="s">
        <v>986</v>
      </c>
      <c r="H129" s="990" t="s">
        <v>1062</v>
      </c>
      <c r="I129" s="990" t="s">
        <v>1063</v>
      </c>
      <c r="J129" s="990" t="s">
        <v>1064</v>
      </c>
      <c r="K129" s="990" t="s">
        <v>1065</v>
      </c>
      <c r="L129" s="991">
        <v>4</v>
      </c>
      <c r="M129" s="990" t="s">
        <v>1119</v>
      </c>
      <c r="N129" s="990" t="s">
        <v>1121</v>
      </c>
      <c r="O129" s="990" t="s">
        <v>579</v>
      </c>
      <c r="P129" s="990" t="s">
        <v>1120</v>
      </c>
      <c r="Q129" s="990" t="s">
        <v>296</v>
      </c>
      <c r="R129" s="1031" t="s">
        <v>290</v>
      </c>
      <c r="S129" s="992" t="b">
        <v>1</v>
      </c>
      <c r="T129" s="991">
        <v>2</v>
      </c>
      <c r="U129" s="992" t="b">
        <v>0</v>
      </c>
      <c r="V129" s="991">
        <v>0</v>
      </c>
      <c r="W129" s="992" t="b">
        <v>0</v>
      </c>
      <c r="X129" s="992" t="b">
        <v>1</v>
      </c>
      <c r="Y129" s="990" t="s">
        <v>290</v>
      </c>
      <c r="Z129" s="990" t="b">
        <f t="shared" si="13"/>
        <v>1</v>
      </c>
      <c r="AA129" s="990" t="s">
        <v>993</v>
      </c>
      <c r="AB129" s="992" t="b">
        <v>0</v>
      </c>
      <c r="AC129" s="990" t="s">
        <v>993</v>
      </c>
      <c r="AD129" s="990" t="s">
        <v>993</v>
      </c>
      <c r="AE129" s="990" t="s">
        <v>993</v>
      </c>
      <c r="AF129" s="1077">
        <f t="shared" si="16"/>
        <v>44</v>
      </c>
      <c r="AG129" s="1077">
        <f t="shared" si="16"/>
        <v>42</v>
      </c>
      <c r="AH129" s="1077">
        <f t="shared" si="16"/>
        <v>26</v>
      </c>
      <c r="AI129" s="1077">
        <f t="shared" si="15"/>
        <v>44</v>
      </c>
      <c r="AJ129" s="183">
        <f t="shared" si="12"/>
        <v>0</v>
      </c>
      <c r="AK129" s="991">
        <v>44</v>
      </c>
      <c r="AL129" s="991">
        <v>42</v>
      </c>
      <c r="AM129" s="991">
        <v>26</v>
      </c>
      <c r="AN129" s="991">
        <v>44</v>
      </c>
      <c r="AO129" s="991">
        <v>0</v>
      </c>
      <c r="AP129" s="991">
        <v>0</v>
      </c>
      <c r="AQ129" s="991">
        <v>0</v>
      </c>
      <c r="AR129" s="991">
        <v>0</v>
      </c>
      <c r="AS129" s="991">
        <v>0</v>
      </c>
      <c r="AT129" s="991">
        <v>0</v>
      </c>
      <c r="AU129" s="991">
        <v>0</v>
      </c>
      <c r="AV129" s="991">
        <v>0</v>
      </c>
      <c r="AW129" s="991">
        <v>0</v>
      </c>
      <c r="AX129" s="991">
        <v>0</v>
      </c>
      <c r="AY129" s="991">
        <v>0</v>
      </c>
      <c r="AZ129" s="991">
        <v>0</v>
      </c>
      <c r="BA129" s="991">
        <v>0</v>
      </c>
      <c r="BB129" s="991">
        <v>0</v>
      </c>
      <c r="BC129" s="991">
        <v>0</v>
      </c>
      <c r="BD129" s="991">
        <v>0</v>
      </c>
      <c r="BE129" s="992" t="b">
        <v>0</v>
      </c>
      <c r="BF129" s="992"/>
      <c r="BG129" s="990" t="s">
        <v>290</v>
      </c>
      <c r="BH129" s="991">
        <v>44</v>
      </c>
      <c r="BI129" s="990" t="s">
        <v>993</v>
      </c>
      <c r="BJ129" s="991">
        <v>0</v>
      </c>
      <c r="BK129" s="990" t="s">
        <v>993</v>
      </c>
      <c r="BL129" s="991">
        <v>0</v>
      </c>
      <c r="BM129" s="991">
        <v>0</v>
      </c>
      <c r="BN129" s="991">
        <v>0</v>
      </c>
      <c r="BO129" s="990" t="s">
        <v>993</v>
      </c>
      <c r="BP129" s="990" t="s">
        <v>993</v>
      </c>
      <c r="BQ129" s="990" t="s">
        <v>993</v>
      </c>
      <c r="BR129" s="991">
        <v>0</v>
      </c>
      <c r="BS129" s="990" t="s">
        <v>993</v>
      </c>
      <c r="BT129" s="991">
        <v>0</v>
      </c>
      <c r="BU129" s="990" t="s">
        <v>993</v>
      </c>
      <c r="BV129" s="991">
        <v>0</v>
      </c>
      <c r="BW129" s="991">
        <v>0</v>
      </c>
      <c r="BX129" s="991">
        <v>0</v>
      </c>
      <c r="BY129" s="990" t="s">
        <v>993</v>
      </c>
      <c r="BZ129" s="991">
        <v>0</v>
      </c>
      <c r="CA129" s="990" t="s">
        <v>993</v>
      </c>
      <c r="CB129" s="991">
        <v>0</v>
      </c>
      <c r="CC129" s="990" t="s">
        <v>993</v>
      </c>
      <c r="CD129" s="991">
        <v>0</v>
      </c>
      <c r="CE129" s="991">
        <v>0</v>
      </c>
      <c r="CF129" s="991">
        <v>0</v>
      </c>
      <c r="CG129" s="990" t="s">
        <v>993</v>
      </c>
      <c r="CH129" s="991">
        <v>0</v>
      </c>
      <c r="CI129" s="990" t="s">
        <v>993</v>
      </c>
      <c r="CJ129" s="991">
        <v>0</v>
      </c>
      <c r="CK129" s="990" t="s">
        <v>993</v>
      </c>
      <c r="CL129" s="991">
        <v>0</v>
      </c>
      <c r="CM129" s="991">
        <v>0</v>
      </c>
      <c r="CN129" s="991">
        <v>0</v>
      </c>
      <c r="CO129" s="991">
        <v>22</v>
      </c>
      <c r="CP129" s="991">
        <v>1.8</v>
      </c>
      <c r="CQ129" s="991">
        <v>1</v>
      </c>
      <c r="CR129" s="991">
        <v>1</v>
      </c>
      <c r="CS129" s="991">
        <v>2</v>
      </c>
      <c r="CT129" s="991">
        <v>2.6</v>
      </c>
      <c r="CU129" s="991">
        <v>0</v>
      </c>
      <c r="CV129" s="991">
        <v>0</v>
      </c>
      <c r="CW129" s="991">
        <v>5</v>
      </c>
      <c r="CX129" s="991">
        <v>0</v>
      </c>
      <c r="CY129" s="991">
        <v>3</v>
      </c>
      <c r="CZ129" s="991">
        <v>0</v>
      </c>
      <c r="DA129" s="991">
        <v>0</v>
      </c>
      <c r="DB129" s="991">
        <v>0</v>
      </c>
      <c r="DC129" s="991">
        <v>2</v>
      </c>
      <c r="DD129" s="991">
        <v>0</v>
      </c>
      <c r="DE129" s="991">
        <v>0</v>
      </c>
      <c r="DF129" s="991">
        <v>0</v>
      </c>
      <c r="DG129" s="991">
        <v>0</v>
      </c>
      <c r="DH129" s="991">
        <v>0</v>
      </c>
      <c r="DI129" s="991">
        <v>0</v>
      </c>
      <c r="DJ129" s="991">
        <v>0</v>
      </c>
      <c r="DK129" s="992" t="b">
        <v>0</v>
      </c>
      <c r="DL129" s="990" t="s">
        <v>270</v>
      </c>
      <c r="DM129" s="990" t="s">
        <v>993</v>
      </c>
      <c r="DN129" s="990" t="s">
        <v>993</v>
      </c>
      <c r="DO129" s="990" t="s">
        <v>993</v>
      </c>
      <c r="DP129" s="991">
        <v>1071</v>
      </c>
      <c r="DQ129" s="991">
        <v>739</v>
      </c>
      <c r="DR129" s="991">
        <v>281</v>
      </c>
      <c r="DS129" s="991">
        <v>51</v>
      </c>
      <c r="DT129" s="991">
        <v>13858</v>
      </c>
      <c r="DU129" s="991">
        <v>1035</v>
      </c>
      <c r="DV129" s="991">
        <v>1071</v>
      </c>
      <c r="DW129" s="991">
        <v>213</v>
      </c>
      <c r="DX129" s="991">
        <v>743</v>
      </c>
      <c r="DY129" s="991">
        <v>18</v>
      </c>
      <c r="DZ129" s="991">
        <v>97</v>
      </c>
      <c r="EA129" s="991">
        <v>0</v>
      </c>
      <c r="EB129" s="991">
        <v>0</v>
      </c>
      <c r="EC129" s="991">
        <v>0</v>
      </c>
      <c r="ED129" s="991">
        <v>1035</v>
      </c>
      <c r="EE129" s="991">
        <v>271</v>
      </c>
      <c r="EF129" s="991">
        <v>647</v>
      </c>
      <c r="EG129" s="991">
        <v>18</v>
      </c>
      <c r="EH129" s="991">
        <v>11</v>
      </c>
      <c r="EI129" s="991">
        <v>19</v>
      </c>
      <c r="EJ129" s="991">
        <v>0</v>
      </c>
      <c r="EK129" s="991">
        <v>55</v>
      </c>
      <c r="EL129" s="991">
        <v>14</v>
      </c>
      <c r="EM129" s="991">
        <v>0</v>
      </c>
      <c r="EN129" s="991">
        <v>764</v>
      </c>
      <c r="EO129" s="991">
        <v>667</v>
      </c>
      <c r="EP129" s="991">
        <v>0</v>
      </c>
      <c r="EQ129" s="991">
        <v>97</v>
      </c>
      <c r="ER129" s="991">
        <v>0</v>
      </c>
      <c r="ES129" s="991">
        <v>0</v>
      </c>
      <c r="ET129" s="992" t="b">
        <v>0</v>
      </c>
      <c r="EU129" s="992" t="b">
        <v>0</v>
      </c>
      <c r="EV129" s="992" t="b">
        <v>0</v>
      </c>
      <c r="EW129" s="993">
        <v>0.46</v>
      </c>
      <c r="EX129" s="993">
        <v>0.24299999999999999</v>
      </c>
      <c r="EY129" s="993">
        <v>0.17600000000000002</v>
      </c>
      <c r="EZ129" s="993">
        <v>0.127</v>
      </c>
      <c r="FA129" s="993">
        <v>0.13200000000000001</v>
      </c>
      <c r="FB129" s="993">
        <v>0.29600000000000004</v>
      </c>
      <c r="FC129" s="992" t="b">
        <v>0</v>
      </c>
      <c r="FD129" s="992" t="b">
        <v>0</v>
      </c>
      <c r="FE129" s="992" t="b">
        <v>0</v>
      </c>
      <c r="FF129" s="993">
        <v>0</v>
      </c>
      <c r="FG129" s="993">
        <v>0</v>
      </c>
      <c r="FH129" s="993">
        <v>0</v>
      </c>
      <c r="FI129" s="993">
        <v>0</v>
      </c>
      <c r="FJ129" s="993">
        <v>0</v>
      </c>
      <c r="FK129" s="993">
        <v>0</v>
      </c>
      <c r="FL129" s="992" t="b">
        <v>0</v>
      </c>
      <c r="FM129" s="992" t="b">
        <v>0</v>
      </c>
      <c r="FN129" s="992" t="b">
        <v>0</v>
      </c>
      <c r="FO129" s="993">
        <v>0</v>
      </c>
      <c r="FP129" s="993">
        <v>0</v>
      </c>
      <c r="FQ129" s="993">
        <v>0</v>
      </c>
      <c r="FR129" s="993">
        <v>0</v>
      </c>
      <c r="FS129" s="993">
        <v>0</v>
      </c>
      <c r="FT129" s="993">
        <v>0</v>
      </c>
      <c r="FU129" s="990" t="s">
        <v>993</v>
      </c>
      <c r="FV129" s="993">
        <v>0</v>
      </c>
      <c r="FW129" s="991">
        <v>0</v>
      </c>
      <c r="FX129" s="991">
        <v>764</v>
      </c>
      <c r="FY129" s="991">
        <v>0</v>
      </c>
      <c r="FZ129" s="991">
        <v>0</v>
      </c>
      <c r="GA129" s="991">
        <v>0</v>
      </c>
      <c r="GB129" s="991">
        <v>0</v>
      </c>
      <c r="GC129" s="991">
        <v>0</v>
      </c>
      <c r="GD129" s="991">
        <v>0</v>
      </c>
      <c r="GE129" s="991">
        <v>0</v>
      </c>
      <c r="GF129" s="991">
        <v>0</v>
      </c>
      <c r="GG129" s="991">
        <v>0</v>
      </c>
      <c r="GH129" s="991">
        <v>0</v>
      </c>
      <c r="GI129" s="991">
        <v>0</v>
      </c>
      <c r="GJ129" s="991">
        <v>0</v>
      </c>
      <c r="GK129" s="991">
        <v>0</v>
      </c>
      <c r="GL129" s="991">
        <v>0</v>
      </c>
      <c r="GM129" s="991">
        <v>0</v>
      </c>
      <c r="GN129" s="991">
        <v>0</v>
      </c>
      <c r="GO129" s="992" t="b">
        <v>0</v>
      </c>
      <c r="GP129" s="990" t="s">
        <v>993</v>
      </c>
      <c r="GQ129" s="990" t="s">
        <v>993</v>
      </c>
      <c r="GR129" s="990" t="s">
        <v>993</v>
      </c>
      <c r="GS129" s="990" t="s">
        <v>993</v>
      </c>
      <c r="GT129" s="992"/>
      <c r="GU129" s="986"/>
    </row>
    <row r="130" spans="1:203" hidden="1">
      <c r="A130" s="985"/>
      <c r="B130" s="1315" t="s">
        <v>584</v>
      </c>
      <c r="C130" s="1315"/>
      <c r="D130" s="990" t="s">
        <v>1123</v>
      </c>
      <c r="E130" s="990" t="s">
        <v>1124</v>
      </c>
      <c r="F130" s="990" t="s">
        <v>437</v>
      </c>
      <c r="G130" s="990" t="s">
        <v>986</v>
      </c>
      <c r="H130" s="990" t="s">
        <v>1062</v>
      </c>
      <c r="I130" s="990" t="s">
        <v>1063</v>
      </c>
      <c r="J130" s="990" t="s">
        <v>1064</v>
      </c>
      <c r="K130" s="990" t="s">
        <v>1065</v>
      </c>
      <c r="L130" s="991">
        <v>1</v>
      </c>
      <c r="M130" s="990" t="s">
        <v>1124</v>
      </c>
      <c r="N130" s="990" t="s">
        <v>1019</v>
      </c>
      <c r="O130" s="990" t="s">
        <v>586</v>
      </c>
      <c r="P130" s="990" t="s">
        <v>1001</v>
      </c>
      <c r="Q130" s="990" t="s">
        <v>290</v>
      </c>
      <c r="R130" s="1031" t="s">
        <v>290</v>
      </c>
      <c r="S130" s="992" t="b">
        <v>1</v>
      </c>
      <c r="T130" s="991">
        <v>20</v>
      </c>
      <c r="U130" s="992" t="b">
        <v>1</v>
      </c>
      <c r="V130" s="991">
        <v>19</v>
      </c>
      <c r="W130" s="992" t="b">
        <v>1</v>
      </c>
      <c r="X130" s="992" t="b">
        <v>0</v>
      </c>
      <c r="Y130" s="990" t="s">
        <v>290</v>
      </c>
      <c r="Z130" s="990" t="b">
        <f t="shared" si="13"/>
        <v>1</v>
      </c>
      <c r="AA130" s="990" t="s">
        <v>993</v>
      </c>
      <c r="AB130" s="992" t="b">
        <v>0</v>
      </c>
      <c r="AC130" s="990" t="s">
        <v>993</v>
      </c>
      <c r="AD130" s="990" t="s">
        <v>993</v>
      </c>
      <c r="AE130" s="990" t="s">
        <v>993</v>
      </c>
      <c r="AF130" s="1077">
        <f t="shared" si="16"/>
        <v>38</v>
      </c>
      <c r="AG130" s="1077">
        <f t="shared" si="16"/>
        <v>27</v>
      </c>
      <c r="AH130" s="1077">
        <f t="shared" si="16"/>
        <v>6</v>
      </c>
      <c r="AI130" s="1077">
        <f t="shared" si="15"/>
        <v>38</v>
      </c>
      <c r="AJ130" s="183">
        <f t="shared" si="12"/>
        <v>0</v>
      </c>
      <c r="AK130" s="991">
        <v>38</v>
      </c>
      <c r="AL130" s="991">
        <v>27</v>
      </c>
      <c r="AM130" s="991">
        <v>6</v>
      </c>
      <c r="AN130" s="991">
        <v>38</v>
      </c>
      <c r="AO130" s="991">
        <v>0</v>
      </c>
      <c r="AP130" s="991">
        <v>0</v>
      </c>
      <c r="AQ130" s="991">
        <v>0</v>
      </c>
      <c r="AR130" s="991">
        <v>0</v>
      </c>
      <c r="AS130" s="991">
        <v>0</v>
      </c>
      <c r="AT130" s="991">
        <v>0</v>
      </c>
      <c r="AU130" s="991">
        <v>0</v>
      </c>
      <c r="AV130" s="991">
        <v>0</v>
      </c>
      <c r="AW130" s="991">
        <v>0</v>
      </c>
      <c r="AX130" s="991">
        <v>0</v>
      </c>
      <c r="AY130" s="991">
        <v>0</v>
      </c>
      <c r="AZ130" s="991">
        <v>0</v>
      </c>
      <c r="BA130" s="991">
        <v>0</v>
      </c>
      <c r="BB130" s="991">
        <v>0</v>
      </c>
      <c r="BC130" s="991">
        <v>0</v>
      </c>
      <c r="BD130" s="991">
        <v>0</v>
      </c>
      <c r="BE130" s="992" t="b">
        <v>0</v>
      </c>
      <c r="BF130" s="992"/>
      <c r="BG130" s="990" t="s">
        <v>270</v>
      </c>
      <c r="BH130" s="991">
        <v>38</v>
      </c>
      <c r="BI130" s="990" t="s">
        <v>993</v>
      </c>
      <c r="BJ130" s="991">
        <v>0</v>
      </c>
      <c r="BK130" s="990" t="s">
        <v>993</v>
      </c>
      <c r="BL130" s="991">
        <v>0</v>
      </c>
      <c r="BM130" s="991">
        <v>0</v>
      </c>
      <c r="BN130" s="991">
        <v>0</v>
      </c>
      <c r="BO130" s="990" t="s">
        <v>993</v>
      </c>
      <c r="BP130" s="990" t="s">
        <v>993</v>
      </c>
      <c r="BQ130" s="990" t="s">
        <v>993</v>
      </c>
      <c r="BR130" s="991">
        <v>0</v>
      </c>
      <c r="BS130" s="990" t="s">
        <v>993</v>
      </c>
      <c r="BT130" s="991">
        <v>0</v>
      </c>
      <c r="BU130" s="990" t="s">
        <v>993</v>
      </c>
      <c r="BV130" s="991">
        <v>0</v>
      </c>
      <c r="BW130" s="991">
        <v>0</v>
      </c>
      <c r="BX130" s="991">
        <v>0</v>
      </c>
      <c r="BY130" s="990" t="s">
        <v>993</v>
      </c>
      <c r="BZ130" s="991">
        <v>0</v>
      </c>
      <c r="CA130" s="990" t="s">
        <v>993</v>
      </c>
      <c r="CB130" s="991">
        <v>0</v>
      </c>
      <c r="CC130" s="990" t="s">
        <v>993</v>
      </c>
      <c r="CD130" s="991">
        <v>0</v>
      </c>
      <c r="CE130" s="991">
        <v>0</v>
      </c>
      <c r="CF130" s="991">
        <v>0</v>
      </c>
      <c r="CG130" s="990" t="s">
        <v>993</v>
      </c>
      <c r="CH130" s="991">
        <v>0</v>
      </c>
      <c r="CI130" s="990" t="s">
        <v>993</v>
      </c>
      <c r="CJ130" s="991">
        <v>0</v>
      </c>
      <c r="CK130" s="990" t="s">
        <v>993</v>
      </c>
      <c r="CL130" s="991">
        <v>0</v>
      </c>
      <c r="CM130" s="991">
        <v>0</v>
      </c>
      <c r="CN130" s="991">
        <v>0</v>
      </c>
      <c r="CO130" s="991">
        <v>23</v>
      </c>
      <c r="CP130" s="991">
        <v>0</v>
      </c>
      <c r="CQ130" s="991">
        <v>0</v>
      </c>
      <c r="CR130" s="991">
        <v>0</v>
      </c>
      <c r="CS130" s="991">
        <v>1</v>
      </c>
      <c r="CT130" s="991">
        <v>0.8</v>
      </c>
      <c r="CU130" s="991">
        <v>0</v>
      </c>
      <c r="CV130" s="991">
        <v>0</v>
      </c>
      <c r="CW130" s="991">
        <v>0</v>
      </c>
      <c r="CX130" s="991">
        <v>0</v>
      </c>
      <c r="CY130" s="991">
        <v>0</v>
      </c>
      <c r="CZ130" s="991">
        <v>0</v>
      </c>
      <c r="DA130" s="991">
        <v>0</v>
      </c>
      <c r="DB130" s="991">
        <v>0</v>
      </c>
      <c r="DC130" s="991">
        <v>0</v>
      </c>
      <c r="DD130" s="991">
        <v>0</v>
      </c>
      <c r="DE130" s="991">
        <v>0</v>
      </c>
      <c r="DF130" s="991">
        <v>0</v>
      </c>
      <c r="DG130" s="991">
        <v>0</v>
      </c>
      <c r="DH130" s="991">
        <v>0</v>
      </c>
      <c r="DI130" s="991">
        <v>0</v>
      </c>
      <c r="DJ130" s="991">
        <v>0</v>
      </c>
      <c r="DK130" s="992" t="b">
        <v>0</v>
      </c>
      <c r="DL130" s="990" t="s">
        <v>270</v>
      </c>
      <c r="DM130" s="990" t="s">
        <v>993</v>
      </c>
      <c r="DN130" s="990" t="s">
        <v>993</v>
      </c>
      <c r="DO130" s="990" t="s">
        <v>993</v>
      </c>
      <c r="DP130" s="991">
        <v>603</v>
      </c>
      <c r="DQ130" s="991">
        <v>59</v>
      </c>
      <c r="DR130" s="991">
        <v>44</v>
      </c>
      <c r="DS130" s="991">
        <v>500</v>
      </c>
      <c r="DT130" s="991">
        <v>6568</v>
      </c>
      <c r="DU130" s="991">
        <v>598</v>
      </c>
      <c r="DV130" s="991">
        <v>603</v>
      </c>
      <c r="DW130" s="991">
        <v>48</v>
      </c>
      <c r="DX130" s="991">
        <v>436</v>
      </c>
      <c r="DY130" s="991">
        <v>9</v>
      </c>
      <c r="DZ130" s="991">
        <v>110</v>
      </c>
      <c r="EA130" s="991">
        <v>0</v>
      </c>
      <c r="EB130" s="991">
        <v>0</v>
      </c>
      <c r="EC130" s="991">
        <v>0</v>
      </c>
      <c r="ED130" s="991">
        <v>598</v>
      </c>
      <c r="EE130" s="991">
        <v>132</v>
      </c>
      <c r="EF130" s="991">
        <v>347</v>
      </c>
      <c r="EG130" s="991">
        <v>19</v>
      </c>
      <c r="EH130" s="991">
        <v>20</v>
      </c>
      <c r="EI130" s="991">
        <v>15</v>
      </c>
      <c r="EJ130" s="991">
        <v>0</v>
      </c>
      <c r="EK130" s="991">
        <v>43</v>
      </c>
      <c r="EL130" s="991">
        <v>22</v>
      </c>
      <c r="EM130" s="991">
        <v>0</v>
      </c>
      <c r="EN130" s="991">
        <v>466</v>
      </c>
      <c r="EO130" s="991">
        <v>401</v>
      </c>
      <c r="EP130" s="991">
        <v>15</v>
      </c>
      <c r="EQ130" s="991">
        <v>50</v>
      </c>
      <c r="ER130" s="991">
        <v>0</v>
      </c>
      <c r="ES130" s="991">
        <v>0</v>
      </c>
      <c r="ET130" s="992" t="b">
        <v>0</v>
      </c>
      <c r="EU130" s="992" t="b">
        <v>0</v>
      </c>
      <c r="EV130" s="992" t="b">
        <v>0</v>
      </c>
      <c r="EW130" s="993">
        <v>0</v>
      </c>
      <c r="EX130" s="993">
        <v>0</v>
      </c>
      <c r="EY130" s="993">
        <v>0</v>
      </c>
      <c r="EZ130" s="993">
        <v>0</v>
      </c>
      <c r="FA130" s="993">
        <v>0</v>
      </c>
      <c r="FB130" s="993">
        <v>0</v>
      </c>
      <c r="FC130" s="992" t="b">
        <v>0</v>
      </c>
      <c r="FD130" s="992" t="b">
        <v>0</v>
      </c>
      <c r="FE130" s="992" t="b">
        <v>0</v>
      </c>
      <c r="FF130" s="993">
        <v>0</v>
      </c>
      <c r="FG130" s="993">
        <v>0</v>
      </c>
      <c r="FH130" s="993">
        <v>0</v>
      </c>
      <c r="FI130" s="993">
        <v>0</v>
      </c>
      <c r="FJ130" s="993">
        <v>0</v>
      </c>
      <c r="FK130" s="993">
        <v>0</v>
      </c>
      <c r="FL130" s="992" t="b">
        <v>0</v>
      </c>
      <c r="FM130" s="992" t="b">
        <v>0</v>
      </c>
      <c r="FN130" s="992" t="b">
        <v>0</v>
      </c>
      <c r="FO130" s="993">
        <v>0</v>
      </c>
      <c r="FP130" s="993">
        <v>0</v>
      </c>
      <c r="FQ130" s="993">
        <v>0</v>
      </c>
      <c r="FR130" s="993">
        <v>0</v>
      </c>
      <c r="FS130" s="993">
        <v>0</v>
      </c>
      <c r="FT130" s="993">
        <v>0</v>
      </c>
      <c r="FU130" s="990" t="s">
        <v>993</v>
      </c>
      <c r="FV130" s="993">
        <v>0</v>
      </c>
      <c r="FW130" s="991">
        <v>0</v>
      </c>
      <c r="FX130" s="991">
        <v>466</v>
      </c>
      <c r="FY130" s="991">
        <v>0</v>
      </c>
      <c r="FZ130" s="991">
        <v>0</v>
      </c>
      <c r="GA130" s="991">
        <v>0</v>
      </c>
      <c r="GB130" s="991">
        <v>0</v>
      </c>
      <c r="GC130" s="991">
        <v>0</v>
      </c>
      <c r="GD130" s="991">
        <v>0</v>
      </c>
      <c r="GE130" s="991">
        <v>0</v>
      </c>
      <c r="GF130" s="991">
        <v>0</v>
      </c>
      <c r="GG130" s="991">
        <v>0</v>
      </c>
      <c r="GH130" s="991">
        <v>0</v>
      </c>
      <c r="GI130" s="991">
        <v>0</v>
      </c>
      <c r="GJ130" s="991">
        <v>0</v>
      </c>
      <c r="GK130" s="991">
        <v>0</v>
      </c>
      <c r="GL130" s="991">
        <v>0</v>
      </c>
      <c r="GM130" s="991">
        <v>0</v>
      </c>
      <c r="GN130" s="991">
        <v>0</v>
      </c>
      <c r="GO130" s="992" t="b">
        <v>0</v>
      </c>
      <c r="GP130" s="990" t="s">
        <v>993</v>
      </c>
      <c r="GQ130" s="990" t="s">
        <v>993</v>
      </c>
      <c r="GR130" s="990" t="s">
        <v>993</v>
      </c>
      <c r="GS130" s="990" t="s">
        <v>993</v>
      </c>
      <c r="GT130" s="992"/>
      <c r="GU130" s="986"/>
    </row>
    <row r="131" spans="1:203" hidden="1">
      <c r="A131" s="985"/>
      <c r="B131" s="1315" t="s">
        <v>584</v>
      </c>
      <c r="C131" s="1315"/>
      <c r="D131" s="990" t="s">
        <v>1123</v>
      </c>
      <c r="E131" s="990" t="s">
        <v>1124</v>
      </c>
      <c r="F131" s="990" t="s">
        <v>437</v>
      </c>
      <c r="G131" s="990" t="s">
        <v>986</v>
      </c>
      <c r="H131" s="990" t="s">
        <v>1062</v>
      </c>
      <c r="I131" s="990" t="s">
        <v>1063</v>
      </c>
      <c r="J131" s="990" t="s">
        <v>1064</v>
      </c>
      <c r="K131" s="990" t="s">
        <v>1065</v>
      </c>
      <c r="L131" s="991">
        <v>5</v>
      </c>
      <c r="M131" s="990" t="s">
        <v>1124</v>
      </c>
      <c r="N131" s="990" t="s">
        <v>1116</v>
      </c>
      <c r="O131" s="990" t="s">
        <v>646</v>
      </c>
      <c r="P131" s="990" t="s">
        <v>1001</v>
      </c>
      <c r="Q131" s="990" t="s">
        <v>290</v>
      </c>
      <c r="R131" s="1031" t="s">
        <v>293</v>
      </c>
      <c r="S131" s="992" t="b">
        <v>0</v>
      </c>
      <c r="T131" s="991">
        <v>0</v>
      </c>
      <c r="U131" s="992" t="b">
        <v>0</v>
      </c>
      <c r="V131" s="991">
        <v>0</v>
      </c>
      <c r="W131" s="992" t="b">
        <v>0</v>
      </c>
      <c r="X131" s="992" t="b">
        <v>1</v>
      </c>
      <c r="Y131" s="990" t="s">
        <v>293</v>
      </c>
      <c r="Z131" s="990" t="b">
        <f t="shared" ref="Z131:Z134" si="19">R131=Y131</f>
        <v>1</v>
      </c>
      <c r="AA131" s="990" t="s">
        <v>993</v>
      </c>
      <c r="AB131" s="992" t="b">
        <v>0</v>
      </c>
      <c r="AC131" s="990" t="s">
        <v>993</v>
      </c>
      <c r="AD131" s="990" t="s">
        <v>993</v>
      </c>
      <c r="AE131" s="990" t="s">
        <v>993</v>
      </c>
      <c r="AF131" s="1077">
        <f t="shared" si="16"/>
        <v>53</v>
      </c>
      <c r="AG131" s="1077">
        <f t="shared" si="16"/>
        <v>49</v>
      </c>
      <c r="AH131" s="1077">
        <f t="shared" si="16"/>
        <v>31</v>
      </c>
      <c r="AI131" s="1077">
        <f t="shared" si="15"/>
        <v>53</v>
      </c>
      <c r="AJ131" s="183">
        <f t="shared" si="12"/>
        <v>0</v>
      </c>
      <c r="AK131" s="991">
        <v>53</v>
      </c>
      <c r="AL131" s="991">
        <v>49</v>
      </c>
      <c r="AM131" s="991">
        <v>31</v>
      </c>
      <c r="AN131" s="991">
        <v>53</v>
      </c>
      <c r="AO131" s="991">
        <v>0</v>
      </c>
      <c r="AP131" s="991">
        <v>0</v>
      </c>
      <c r="AQ131" s="991">
        <v>0</v>
      </c>
      <c r="AR131" s="991">
        <v>0</v>
      </c>
      <c r="AS131" s="991">
        <v>0</v>
      </c>
      <c r="AT131" s="991">
        <v>0</v>
      </c>
      <c r="AU131" s="991">
        <v>0</v>
      </c>
      <c r="AV131" s="991">
        <v>0</v>
      </c>
      <c r="AW131" s="991">
        <v>0</v>
      </c>
      <c r="AX131" s="991">
        <v>0</v>
      </c>
      <c r="AY131" s="991">
        <v>0</v>
      </c>
      <c r="AZ131" s="991">
        <v>0</v>
      </c>
      <c r="BA131" s="991">
        <v>0</v>
      </c>
      <c r="BB131" s="991">
        <v>0</v>
      </c>
      <c r="BC131" s="991">
        <v>0</v>
      </c>
      <c r="BD131" s="991">
        <v>0</v>
      </c>
      <c r="BE131" s="992" t="b">
        <v>0</v>
      </c>
      <c r="BF131" s="992"/>
      <c r="BG131" s="990" t="s">
        <v>1059</v>
      </c>
      <c r="BH131" s="991">
        <v>53</v>
      </c>
      <c r="BI131" s="990" t="s">
        <v>993</v>
      </c>
      <c r="BJ131" s="991">
        <v>0</v>
      </c>
      <c r="BK131" s="990" t="s">
        <v>993</v>
      </c>
      <c r="BL131" s="991">
        <v>0</v>
      </c>
      <c r="BM131" s="991">
        <v>0</v>
      </c>
      <c r="BN131" s="991">
        <v>0</v>
      </c>
      <c r="BO131" s="990" t="s">
        <v>993</v>
      </c>
      <c r="BP131" s="990" t="s">
        <v>993</v>
      </c>
      <c r="BQ131" s="990" t="s">
        <v>993</v>
      </c>
      <c r="BR131" s="991">
        <v>0</v>
      </c>
      <c r="BS131" s="990" t="s">
        <v>993</v>
      </c>
      <c r="BT131" s="991">
        <v>0</v>
      </c>
      <c r="BU131" s="990" t="s">
        <v>993</v>
      </c>
      <c r="BV131" s="991">
        <v>0</v>
      </c>
      <c r="BW131" s="991">
        <v>0</v>
      </c>
      <c r="BX131" s="991">
        <v>0</v>
      </c>
      <c r="BY131" s="990" t="s">
        <v>993</v>
      </c>
      <c r="BZ131" s="991">
        <v>0</v>
      </c>
      <c r="CA131" s="990" t="s">
        <v>993</v>
      </c>
      <c r="CB131" s="991">
        <v>0</v>
      </c>
      <c r="CC131" s="990" t="s">
        <v>993</v>
      </c>
      <c r="CD131" s="991">
        <v>0</v>
      </c>
      <c r="CE131" s="991">
        <v>0</v>
      </c>
      <c r="CF131" s="991">
        <v>0</v>
      </c>
      <c r="CG131" s="990" t="s">
        <v>993</v>
      </c>
      <c r="CH131" s="991">
        <v>0</v>
      </c>
      <c r="CI131" s="990" t="s">
        <v>993</v>
      </c>
      <c r="CJ131" s="991">
        <v>0</v>
      </c>
      <c r="CK131" s="990" t="s">
        <v>993</v>
      </c>
      <c r="CL131" s="991">
        <v>0</v>
      </c>
      <c r="CM131" s="991">
        <v>0</v>
      </c>
      <c r="CN131" s="991">
        <v>0</v>
      </c>
      <c r="CO131" s="991">
        <v>23</v>
      </c>
      <c r="CP131" s="991">
        <v>0</v>
      </c>
      <c r="CQ131" s="991">
        <v>0</v>
      </c>
      <c r="CR131" s="991">
        <v>0</v>
      </c>
      <c r="CS131" s="991">
        <v>1</v>
      </c>
      <c r="CT131" s="991">
        <v>2.4</v>
      </c>
      <c r="CU131" s="991">
        <v>1</v>
      </c>
      <c r="CV131" s="991">
        <v>0</v>
      </c>
      <c r="CW131" s="991">
        <v>1</v>
      </c>
      <c r="CX131" s="991">
        <v>0</v>
      </c>
      <c r="CY131" s="991">
        <v>0</v>
      </c>
      <c r="CZ131" s="991">
        <v>0</v>
      </c>
      <c r="DA131" s="991">
        <v>0</v>
      </c>
      <c r="DB131" s="991">
        <v>0</v>
      </c>
      <c r="DC131" s="991">
        <v>0</v>
      </c>
      <c r="DD131" s="991">
        <v>0</v>
      </c>
      <c r="DE131" s="991">
        <v>0</v>
      </c>
      <c r="DF131" s="991">
        <v>0</v>
      </c>
      <c r="DG131" s="991">
        <v>0</v>
      </c>
      <c r="DH131" s="991">
        <v>0</v>
      </c>
      <c r="DI131" s="991">
        <v>0</v>
      </c>
      <c r="DJ131" s="991">
        <v>0</v>
      </c>
      <c r="DK131" s="992" t="b">
        <v>0</v>
      </c>
      <c r="DL131" s="990" t="s">
        <v>999</v>
      </c>
      <c r="DM131" s="990" t="s">
        <v>1000</v>
      </c>
      <c r="DN131" s="990" t="s">
        <v>270</v>
      </c>
      <c r="DO131" s="990" t="s">
        <v>525</v>
      </c>
      <c r="DP131" s="991">
        <v>868</v>
      </c>
      <c r="DQ131" s="991">
        <v>795</v>
      </c>
      <c r="DR131" s="991">
        <v>72</v>
      </c>
      <c r="DS131" s="991">
        <v>1</v>
      </c>
      <c r="DT131" s="991">
        <v>15215</v>
      </c>
      <c r="DU131" s="991">
        <v>871</v>
      </c>
      <c r="DV131" s="991">
        <v>868</v>
      </c>
      <c r="DW131" s="991">
        <v>418</v>
      </c>
      <c r="DX131" s="991">
        <v>426</v>
      </c>
      <c r="DY131" s="991">
        <v>17</v>
      </c>
      <c r="DZ131" s="991">
        <v>7</v>
      </c>
      <c r="EA131" s="991">
        <v>0</v>
      </c>
      <c r="EB131" s="991">
        <v>0</v>
      </c>
      <c r="EC131" s="991">
        <v>0</v>
      </c>
      <c r="ED131" s="991">
        <v>871</v>
      </c>
      <c r="EE131" s="991">
        <v>33</v>
      </c>
      <c r="EF131" s="991">
        <v>608</v>
      </c>
      <c r="EG131" s="991">
        <v>72</v>
      </c>
      <c r="EH131" s="991">
        <v>57</v>
      </c>
      <c r="EI131" s="991">
        <v>19</v>
      </c>
      <c r="EJ131" s="991">
        <v>1</v>
      </c>
      <c r="EK131" s="991">
        <v>69</v>
      </c>
      <c r="EL131" s="991">
        <v>12</v>
      </c>
      <c r="EM131" s="991">
        <v>0</v>
      </c>
      <c r="EN131" s="991">
        <v>838</v>
      </c>
      <c r="EO131" s="991">
        <v>695</v>
      </c>
      <c r="EP131" s="991">
        <v>60</v>
      </c>
      <c r="EQ131" s="991">
        <v>73</v>
      </c>
      <c r="ER131" s="991">
        <v>10</v>
      </c>
      <c r="ES131" s="991">
        <v>0</v>
      </c>
      <c r="ET131" s="992" t="b">
        <v>0</v>
      </c>
      <c r="EU131" s="992" t="b">
        <v>0</v>
      </c>
      <c r="EV131" s="992" t="b">
        <v>0</v>
      </c>
      <c r="EW131" s="993">
        <v>0</v>
      </c>
      <c r="EX131" s="993">
        <v>0</v>
      </c>
      <c r="EY131" s="993">
        <v>0</v>
      </c>
      <c r="EZ131" s="993">
        <v>0</v>
      </c>
      <c r="FA131" s="993">
        <v>0</v>
      </c>
      <c r="FB131" s="993">
        <v>0</v>
      </c>
      <c r="FC131" s="992" t="b">
        <v>0</v>
      </c>
      <c r="FD131" s="992" t="b">
        <v>0</v>
      </c>
      <c r="FE131" s="992" t="b">
        <v>0</v>
      </c>
      <c r="FF131" s="993">
        <v>0</v>
      </c>
      <c r="FG131" s="993">
        <v>0</v>
      </c>
      <c r="FH131" s="993">
        <v>0</v>
      </c>
      <c r="FI131" s="993">
        <v>0</v>
      </c>
      <c r="FJ131" s="993">
        <v>0</v>
      </c>
      <c r="FK131" s="993">
        <v>0</v>
      </c>
      <c r="FL131" s="992" t="b">
        <v>0</v>
      </c>
      <c r="FM131" s="992" t="b">
        <v>0</v>
      </c>
      <c r="FN131" s="992" t="b">
        <v>0</v>
      </c>
      <c r="FO131" s="993">
        <v>0</v>
      </c>
      <c r="FP131" s="993">
        <v>0</v>
      </c>
      <c r="FQ131" s="993">
        <v>0</v>
      </c>
      <c r="FR131" s="993">
        <v>0</v>
      </c>
      <c r="FS131" s="993">
        <v>0</v>
      </c>
      <c r="FT131" s="993">
        <v>0</v>
      </c>
      <c r="FU131" s="990" t="s">
        <v>993</v>
      </c>
      <c r="FV131" s="993">
        <v>0</v>
      </c>
      <c r="FW131" s="991">
        <v>0</v>
      </c>
      <c r="FX131" s="991">
        <v>838</v>
      </c>
      <c r="FY131" s="991">
        <v>0</v>
      </c>
      <c r="FZ131" s="991">
        <v>0</v>
      </c>
      <c r="GA131" s="991">
        <v>0</v>
      </c>
      <c r="GB131" s="991">
        <v>0</v>
      </c>
      <c r="GC131" s="991">
        <v>0</v>
      </c>
      <c r="GD131" s="991">
        <v>0</v>
      </c>
      <c r="GE131" s="991">
        <v>0</v>
      </c>
      <c r="GF131" s="991">
        <v>0</v>
      </c>
      <c r="GG131" s="991">
        <v>0</v>
      </c>
      <c r="GH131" s="991">
        <v>0</v>
      </c>
      <c r="GI131" s="991">
        <v>0</v>
      </c>
      <c r="GJ131" s="991">
        <v>0</v>
      </c>
      <c r="GK131" s="991">
        <v>0</v>
      </c>
      <c r="GL131" s="991">
        <v>0</v>
      </c>
      <c r="GM131" s="991">
        <v>0</v>
      </c>
      <c r="GN131" s="991">
        <v>0</v>
      </c>
      <c r="GO131" s="992" t="b">
        <v>0</v>
      </c>
      <c r="GP131" s="990" t="s">
        <v>993</v>
      </c>
      <c r="GQ131" s="990" t="s">
        <v>993</v>
      </c>
      <c r="GR131" s="990" t="s">
        <v>993</v>
      </c>
      <c r="GS131" s="990" t="s">
        <v>993</v>
      </c>
      <c r="GT131" s="992"/>
      <c r="GU131" s="986"/>
    </row>
    <row r="132" spans="1:203" hidden="1">
      <c r="A132" s="985"/>
      <c r="B132" s="1315" t="s">
        <v>584</v>
      </c>
      <c r="C132" s="1315"/>
      <c r="D132" s="990" t="s">
        <v>1123</v>
      </c>
      <c r="E132" s="990" t="s">
        <v>1124</v>
      </c>
      <c r="F132" s="990" t="s">
        <v>437</v>
      </c>
      <c r="G132" s="990" t="s">
        <v>986</v>
      </c>
      <c r="H132" s="990" t="s">
        <v>1062</v>
      </c>
      <c r="I132" s="990" t="s">
        <v>1063</v>
      </c>
      <c r="J132" s="990" t="s">
        <v>1064</v>
      </c>
      <c r="K132" s="990" t="s">
        <v>1065</v>
      </c>
      <c r="L132" s="991">
        <v>4</v>
      </c>
      <c r="M132" s="990" t="s">
        <v>1124</v>
      </c>
      <c r="N132" s="990" t="s">
        <v>1078</v>
      </c>
      <c r="O132" s="990" t="s">
        <v>589</v>
      </c>
      <c r="P132" s="990" t="s">
        <v>1001</v>
      </c>
      <c r="Q132" s="990" t="s">
        <v>290</v>
      </c>
      <c r="R132" s="1031" t="s">
        <v>290</v>
      </c>
      <c r="S132" s="992" t="b">
        <v>0</v>
      </c>
      <c r="T132" s="991">
        <v>0</v>
      </c>
      <c r="U132" s="992" t="b">
        <v>0</v>
      </c>
      <c r="V132" s="991">
        <v>0</v>
      </c>
      <c r="W132" s="992" t="b">
        <v>0</v>
      </c>
      <c r="X132" s="992" t="b">
        <v>1</v>
      </c>
      <c r="Y132" s="990" t="s">
        <v>290</v>
      </c>
      <c r="Z132" s="990" t="b">
        <f t="shared" si="19"/>
        <v>1</v>
      </c>
      <c r="AA132" s="990" t="s">
        <v>993</v>
      </c>
      <c r="AB132" s="992" t="b">
        <v>0</v>
      </c>
      <c r="AC132" s="990" t="s">
        <v>993</v>
      </c>
      <c r="AD132" s="990" t="s">
        <v>993</v>
      </c>
      <c r="AE132" s="990" t="s">
        <v>993</v>
      </c>
      <c r="AF132" s="1077">
        <f t="shared" si="16"/>
        <v>53</v>
      </c>
      <c r="AG132" s="1077">
        <f t="shared" si="16"/>
        <v>52</v>
      </c>
      <c r="AH132" s="1077">
        <f t="shared" si="16"/>
        <v>32</v>
      </c>
      <c r="AI132" s="1077">
        <f t="shared" si="15"/>
        <v>53</v>
      </c>
      <c r="AJ132" s="183">
        <f t="shared" si="12"/>
        <v>0</v>
      </c>
      <c r="AK132" s="991">
        <v>53</v>
      </c>
      <c r="AL132" s="991">
        <v>52</v>
      </c>
      <c r="AM132" s="991">
        <v>32</v>
      </c>
      <c r="AN132" s="991">
        <v>53</v>
      </c>
      <c r="AO132" s="991">
        <v>0</v>
      </c>
      <c r="AP132" s="991">
        <v>0</v>
      </c>
      <c r="AQ132" s="991">
        <v>0</v>
      </c>
      <c r="AR132" s="991">
        <v>0</v>
      </c>
      <c r="AS132" s="991">
        <v>0</v>
      </c>
      <c r="AT132" s="991">
        <v>0</v>
      </c>
      <c r="AU132" s="991">
        <v>0</v>
      </c>
      <c r="AV132" s="991">
        <v>0</v>
      </c>
      <c r="AW132" s="991">
        <v>0</v>
      </c>
      <c r="AX132" s="991">
        <v>0</v>
      </c>
      <c r="AY132" s="991">
        <v>0</v>
      </c>
      <c r="AZ132" s="991">
        <v>0</v>
      </c>
      <c r="BA132" s="991">
        <v>0</v>
      </c>
      <c r="BB132" s="991">
        <v>0</v>
      </c>
      <c r="BC132" s="991">
        <v>0</v>
      </c>
      <c r="BD132" s="991">
        <v>0</v>
      </c>
      <c r="BE132" s="992" t="b">
        <v>0</v>
      </c>
      <c r="BF132" s="992"/>
      <c r="BG132" s="990" t="s">
        <v>270</v>
      </c>
      <c r="BH132" s="991">
        <v>53</v>
      </c>
      <c r="BI132" s="990" t="s">
        <v>993</v>
      </c>
      <c r="BJ132" s="991">
        <v>0</v>
      </c>
      <c r="BK132" s="990" t="s">
        <v>993</v>
      </c>
      <c r="BL132" s="991">
        <v>0</v>
      </c>
      <c r="BM132" s="991">
        <v>0</v>
      </c>
      <c r="BN132" s="991">
        <v>0</v>
      </c>
      <c r="BO132" s="990" t="s">
        <v>993</v>
      </c>
      <c r="BP132" s="990" t="s">
        <v>993</v>
      </c>
      <c r="BQ132" s="990" t="s">
        <v>993</v>
      </c>
      <c r="BR132" s="991">
        <v>0</v>
      </c>
      <c r="BS132" s="990" t="s">
        <v>993</v>
      </c>
      <c r="BT132" s="991">
        <v>0</v>
      </c>
      <c r="BU132" s="990" t="s">
        <v>993</v>
      </c>
      <c r="BV132" s="991">
        <v>0</v>
      </c>
      <c r="BW132" s="991">
        <v>0</v>
      </c>
      <c r="BX132" s="991">
        <v>0</v>
      </c>
      <c r="BY132" s="990" t="s">
        <v>993</v>
      </c>
      <c r="BZ132" s="991">
        <v>0</v>
      </c>
      <c r="CA132" s="990" t="s">
        <v>993</v>
      </c>
      <c r="CB132" s="991">
        <v>0</v>
      </c>
      <c r="CC132" s="990" t="s">
        <v>993</v>
      </c>
      <c r="CD132" s="991">
        <v>0</v>
      </c>
      <c r="CE132" s="991">
        <v>0</v>
      </c>
      <c r="CF132" s="991">
        <v>0</v>
      </c>
      <c r="CG132" s="990" t="s">
        <v>993</v>
      </c>
      <c r="CH132" s="991">
        <v>0</v>
      </c>
      <c r="CI132" s="990" t="s">
        <v>993</v>
      </c>
      <c r="CJ132" s="991">
        <v>0</v>
      </c>
      <c r="CK132" s="990" t="s">
        <v>993</v>
      </c>
      <c r="CL132" s="991">
        <v>0</v>
      </c>
      <c r="CM132" s="991">
        <v>0</v>
      </c>
      <c r="CN132" s="991">
        <v>0</v>
      </c>
      <c r="CO132" s="991">
        <v>31</v>
      </c>
      <c r="CP132" s="991">
        <v>0</v>
      </c>
      <c r="CQ132" s="991">
        <v>0</v>
      </c>
      <c r="CR132" s="991">
        <v>0</v>
      </c>
      <c r="CS132" s="991">
        <v>2</v>
      </c>
      <c r="CT132" s="991">
        <v>3.2</v>
      </c>
      <c r="CU132" s="991">
        <v>0</v>
      </c>
      <c r="CV132" s="991">
        <v>0</v>
      </c>
      <c r="CW132" s="991">
        <v>0</v>
      </c>
      <c r="CX132" s="991">
        <v>0</v>
      </c>
      <c r="CY132" s="991">
        <v>0</v>
      </c>
      <c r="CZ132" s="991">
        <v>0</v>
      </c>
      <c r="DA132" s="991">
        <v>0</v>
      </c>
      <c r="DB132" s="991">
        <v>0</v>
      </c>
      <c r="DC132" s="991">
        <v>0</v>
      </c>
      <c r="DD132" s="991">
        <v>0</v>
      </c>
      <c r="DE132" s="991">
        <v>0</v>
      </c>
      <c r="DF132" s="991">
        <v>0</v>
      </c>
      <c r="DG132" s="991">
        <v>0</v>
      </c>
      <c r="DH132" s="991">
        <v>0</v>
      </c>
      <c r="DI132" s="991">
        <v>0</v>
      </c>
      <c r="DJ132" s="991">
        <v>0</v>
      </c>
      <c r="DK132" s="992" t="b">
        <v>0</v>
      </c>
      <c r="DL132" s="990" t="s">
        <v>999</v>
      </c>
      <c r="DM132" s="990" t="s">
        <v>270</v>
      </c>
      <c r="DN132" s="990" t="s">
        <v>1000</v>
      </c>
      <c r="DO132" s="990" t="s">
        <v>521</v>
      </c>
      <c r="DP132" s="991">
        <v>1113</v>
      </c>
      <c r="DQ132" s="991">
        <v>551</v>
      </c>
      <c r="DR132" s="991">
        <v>259</v>
      </c>
      <c r="DS132" s="991">
        <v>303</v>
      </c>
      <c r="DT132" s="991">
        <v>16670</v>
      </c>
      <c r="DU132" s="991">
        <v>1118</v>
      </c>
      <c r="DV132" s="991">
        <v>1113</v>
      </c>
      <c r="DW132" s="991">
        <v>41</v>
      </c>
      <c r="DX132" s="991">
        <v>912</v>
      </c>
      <c r="DY132" s="991">
        <v>20</v>
      </c>
      <c r="DZ132" s="991">
        <v>140</v>
      </c>
      <c r="EA132" s="991">
        <v>0</v>
      </c>
      <c r="EB132" s="991">
        <v>0</v>
      </c>
      <c r="EC132" s="991">
        <v>0</v>
      </c>
      <c r="ED132" s="991">
        <v>1118</v>
      </c>
      <c r="EE132" s="991">
        <v>162</v>
      </c>
      <c r="EF132" s="991">
        <v>746</v>
      </c>
      <c r="EG132" s="991">
        <v>55</v>
      </c>
      <c r="EH132" s="991">
        <v>34</v>
      </c>
      <c r="EI132" s="991">
        <v>20</v>
      </c>
      <c r="EJ132" s="991">
        <v>0</v>
      </c>
      <c r="EK132" s="991">
        <v>59</v>
      </c>
      <c r="EL132" s="991">
        <v>42</v>
      </c>
      <c r="EM132" s="991">
        <v>0</v>
      </c>
      <c r="EN132" s="991">
        <v>956</v>
      </c>
      <c r="EO132" s="991">
        <v>848</v>
      </c>
      <c r="EP132" s="991">
        <v>29</v>
      </c>
      <c r="EQ132" s="991">
        <v>75</v>
      </c>
      <c r="ER132" s="991">
        <v>4</v>
      </c>
      <c r="ES132" s="991">
        <v>0</v>
      </c>
      <c r="ET132" s="992" t="b">
        <v>0</v>
      </c>
      <c r="EU132" s="992" t="b">
        <v>0</v>
      </c>
      <c r="EV132" s="992" t="b">
        <v>0</v>
      </c>
      <c r="EW132" s="993">
        <v>0</v>
      </c>
      <c r="EX132" s="993">
        <v>0</v>
      </c>
      <c r="EY132" s="993">
        <v>0</v>
      </c>
      <c r="EZ132" s="993">
        <v>0</v>
      </c>
      <c r="FA132" s="993">
        <v>0</v>
      </c>
      <c r="FB132" s="993">
        <v>0</v>
      </c>
      <c r="FC132" s="992" t="b">
        <v>0</v>
      </c>
      <c r="FD132" s="992" t="b">
        <v>0</v>
      </c>
      <c r="FE132" s="992" t="b">
        <v>0</v>
      </c>
      <c r="FF132" s="993">
        <v>0</v>
      </c>
      <c r="FG132" s="993">
        <v>0</v>
      </c>
      <c r="FH132" s="993">
        <v>0</v>
      </c>
      <c r="FI132" s="993">
        <v>0</v>
      </c>
      <c r="FJ132" s="993">
        <v>0</v>
      </c>
      <c r="FK132" s="993">
        <v>0</v>
      </c>
      <c r="FL132" s="992" t="b">
        <v>0</v>
      </c>
      <c r="FM132" s="992" t="b">
        <v>0</v>
      </c>
      <c r="FN132" s="992" t="b">
        <v>0</v>
      </c>
      <c r="FO132" s="993">
        <v>0</v>
      </c>
      <c r="FP132" s="993">
        <v>0</v>
      </c>
      <c r="FQ132" s="993">
        <v>0</v>
      </c>
      <c r="FR132" s="993">
        <v>0</v>
      </c>
      <c r="FS132" s="993">
        <v>0</v>
      </c>
      <c r="FT132" s="993">
        <v>0</v>
      </c>
      <c r="FU132" s="990" t="s">
        <v>993</v>
      </c>
      <c r="FV132" s="993">
        <v>0</v>
      </c>
      <c r="FW132" s="991">
        <v>0</v>
      </c>
      <c r="FX132" s="991">
        <v>956</v>
      </c>
      <c r="FY132" s="991">
        <v>0</v>
      </c>
      <c r="FZ132" s="991">
        <v>0</v>
      </c>
      <c r="GA132" s="991">
        <v>0</v>
      </c>
      <c r="GB132" s="991">
        <v>0</v>
      </c>
      <c r="GC132" s="991">
        <v>0</v>
      </c>
      <c r="GD132" s="991">
        <v>0</v>
      </c>
      <c r="GE132" s="991">
        <v>0</v>
      </c>
      <c r="GF132" s="991">
        <v>0</v>
      </c>
      <c r="GG132" s="991">
        <v>0</v>
      </c>
      <c r="GH132" s="991">
        <v>0</v>
      </c>
      <c r="GI132" s="991">
        <v>0</v>
      </c>
      <c r="GJ132" s="991">
        <v>0</v>
      </c>
      <c r="GK132" s="991">
        <v>0</v>
      </c>
      <c r="GL132" s="991">
        <v>0</v>
      </c>
      <c r="GM132" s="991">
        <v>0</v>
      </c>
      <c r="GN132" s="991">
        <v>0</v>
      </c>
      <c r="GO132" s="992" t="b">
        <v>0</v>
      </c>
      <c r="GP132" s="990" t="s">
        <v>993</v>
      </c>
      <c r="GQ132" s="990" t="s">
        <v>993</v>
      </c>
      <c r="GR132" s="990" t="s">
        <v>993</v>
      </c>
      <c r="GS132" s="990" t="s">
        <v>993</v>
      </c>
      <c r="GT132" s="992"/>
      <c r="GU132" s="986"/>
    </row>
    <row r="133" spans="1:203" hidden="1">
      <c r="A133" s="985"/>
      <c r="B133" s="1315" t="s">
        <v>584</v>
      </c>
      <c r="C133" s="1315"/>
      <c r="D133" s="990" t="s">
        <v>1123</v>
      </c>
      <c r="E133" s="990" t="s">
        <v>1124</v>
      </c>
      <c r="F133" s="990" t="s">
        <v>437</v>
      </c>
      <c r="G133" s="990" t="s">
        <v>986</v>
      </c>
      <c r="H133" s="990" t="s">
        <v>1062</v>
      </c>
      <c r="I133" s="990" t="s">
        <v>1063</v>
      </c>
      <c r="J133" s="990" t="s">
        <v>1064</v>
      </c>
      <c r="K133" s="990" t="s">
        <v>1065</v>
      </c>
      <c r="L133" s="991">
        <v>3</v>
      </c>
      <c r="M133" s="990" t="s">
        <v>1124</v>
      </c>
      <c r="N133" s="990" t="s">
        <v>1013</v>
      </c>
      <c r="O133" s="990" t="s">
        <v>588</v>
      </c>
      <c r="P133" s="990" t="s">
        <v>1001</v>
      </c>
      <c r="Q133" s="990" t="s">
        <v>290</v>
      </c>
      <c r="R133" s="1031" t="s">
        <v>290</v>
      </c>
      <c r="S133" s="992" t="b">
        <v>0</v>
      </c>
      <c r="T133" s="991">
        <v>0</v>
      </c>
      <c r="U133" s="992" t="b">
        <v>0</v>
      </c>
      <c r="V133" s="991">
        <v>0</v>
      </c>
      <c r="W133" s="992" t="b">
        <v>0</v>
      </c>
      <c r="X133" s="992" t="b">
        <v>1</v>
      </c>
      <c r="Y133" s="990" t="s">
        <v>290</v>
      </c>
      <c r="Z133" s="990" t="b">
        <f t="shared" si="19"/>
        <v>1</v>
      </c>
      <c r="AA133" s="990" t="s">
        <v>993</v>
      </c>
      <c r="AB133" s="992" t="b">
        <v>0</v>
      </c>
      <c r="AC133" s="990" t="s">
        <v>993</v>
      </c>
      <c r="AD133" s="990" t="s">
        <v>993</v>
      </c>
      <c r="AE133" s="990" t="s">
        <v>993</v>
      </c>
      <c r="AF133" s="1077">
        <f t="shared" si="16"/>
        <v>53</v>
      </c>
      <c r="AG133" s="1077">
        <f t="shared" si="16"/>
        <v>53</v>
      </c>
      <c r="AH133" s="1077">
        <f t="shared" si="16"/>
        <v>26</v>
      </c>
      <c r="AI133" s="1077">
        <f t="shared" si="15"/>
        <v>53</v>
      </c>
      <c r="AJ133" s="183">
        <f t="shared" si="12"/>
        <v>0</v>
      </c>
      <c r="AK133" s="991">
        <v>53</v>
      </c>
      <c r="AL133" s="991">
        <v>53</v>
      </c>
      <c r="AM133" s="991">
        <v>26</v>
      </c>
      <c r="AN133" s="991">
        <v>53</v>
      </c>
      <c r="AO133" s="991">
        <v>0</v>
      </c>
      <c r="AP133" s="991">
        <v>0</v>
      </c>
      <c r="AQ133" s="991">
        <v>0</v>
      </c>
      <c r="AR133" s="991">
        <v>0</v>
      </c>
      <c r="AS133" s="991">
        <v>0</v>
      </c>
      <c r="AT133" s="991">
        <v>0</v>
      </c>
      <c r="AU133" s="991">
        <v>0</v>
      </c>
      <c r="AV133" s="991">
        <v>0</v>
      </c>
      <c r="AW133" s="991">
        <v>0</v>
      </c>
      <c r="AX133" s="991">
        <v>0</v>
      </c>
      <c r="AY133" s="991">
        <v>0</v>
      </c>
      <c r="AZ133" s="991">
        <v>0</v>
      </c>
      <c r="BA133" s="991">
        <v>0</v>
      </c>
      <c r="BB133" s="991">
        <v>0</v>
      </c>
      <c r="BC133" s="991">
        <v>0</v>
      </c>
      <c r="BD133" s="991">
        <v>0</v>
      </c>
      <c r="BE133" s="992" t="b">
        <v>0</v>
      </c>
      <c r="BF133" s="992"/>
      <c r="BG133" s="990" t="s">
        <v>270</v>
      </c>
      <c r="BH133" s="991">
        <v>53</v>
      </c>
      <c r="BI133" s="990" t="s">
        <v>993</v>
      </c>
      <c r="BJ133" s="991">
        <v>0</v>
      </c>
      <c r="BK133" s="990" t="s">
        <v>993</v>
      </c>
      <c r="BL133" s="991">
        <v>0</v>
      </c>
      <c r="BM133" s="991">
        <v>0</v>
      </c>
      <c r="BN133" s="991">
        <v>0</v>
      </c>
      <c r="BO133" s="990" t="s">
        <v>993</v>
      </c>
      <c r="BP133" s="990" t="s">
        <v>993</v>
      </c>
      <c r="BQ133" s="990" t="s">
        <v>993</v>
      </c>
      <c r="BR133" s="991">
        <v>0</v>
      </c>
      <c r="BS133" s="990" t="s">
        <v>993</v>
      </c>
      <c r="BT133" s="991">
        <v>0</v>
      </c>
      <c r="BU133" s="990" t="s">
        <v>993</v>
      </c>
      <c r="BV133" s="991">
        <v>0</v>
      </c>
      <c r="BW133" s="991">
        <v>0</v>
      </c>
      <c r="BX133" s="991">
        <v>0</v>
      </c>
      <c r="BY133" s="990" t="s">
        <v>993</v>
      </c>
      <c r="BZ133" s="991">
        <v>0</v>
      </c>
      <c r="CA133" s="990" t="s">
        <v>993</v>
      </c>
      <c r="CB133" s="991">
        <v>0</v>
      </c>
      <c r="CC133" s="990" t="s">
        <v>993</v>
      </c>
      <c r="CD133" s="991">
        <v>0</v>
      </c>
      <c r="CE133" s="991">
        <v>0</v>
      </c>
      <c r="CF133" s="991">
        <v>0</v>
      </c>
      <c r="CG133" s="990" t="s">
        <v>993</v>
      </c>
      <c r="CH133" s="991">
        <v>0</v>
      </c>
      <c r="CI133" s="990" t="s">
        <v>993</v>
      </c>
      <c r="CJ133" s="991">
        <v>0</v>
      </c>
      <c r="CK133" s="990" t="s">
        <v>993</v>
      </c>
      <c r="CL133" s="991">
        <v>0</v>
      </c>
      <c r="CM133" s="991">
        <v>0</v>
      </c>
      <c r="CN133" s="991">
        <v>0</v>
      </c>
      <c r="CO133" s="991">
        <v>31</v>
      </c>
      <c r="CP133" s="991">
        <v>0</v>
      </c>
      <c r="CQ133" s="991">
        <v>0</v>
      </c>
      <c r="CR133" s="991">
        <v>0</v>
      </c>
      <c r="CS133" s="991">
        <v>1</v>
      </c>
      <c r="CT133" s="991">
        <v>3.2</v>
      </c>
      <c r="CU133" s="991">
        <v>0</v>
      </c>
      <c r="CV133" s="991">
        <v>0</v>
      </c>
      <c r="CW133" s="991">
        <v>0</v>
      </c>
      <c r="CX133" s="991">
        <v>0</v>
      </c>
      <c r="CY133" s="991">
        <v>0</v>
      </c>
      <c r="CZ133" s="991">
        <v>0</v>
      </c>
      <c r="DA133" s="991">
        <v>0</v>
      </c>
      <c r="DB133" s="991">
        <v>0</v>
      </c>
      <c r="DC133" s="991">
        <v>0</v>
      </c>
      <c r="DD133" s="991">
        <v>0</v>
      </c>
      <c r="DE133" s="991">
        <v>0</v>
      </c>
      <c r="DF133" s="991">
        <v>0</v>
      </c>
      <c r="DG133" s="991">
        <v>0</v>
      </c>
      <c r="DH133" s="991">
        <v>0</v>
      </c>
      <c r="DI133" s="991">
        <v>0</v>
      </c>
      <c r="DJ133" s="991">
        <v>0</v>
      </c>
      <c r="DK133" s="992" t="b">
        <v>0</v>
      </c>
      <c r="DL133" s="990" t="s">
        <v>999</v>
      </c>
      <c r="DM133" s="990" t="s">
        <v>270</v>
      </c>
      <c r="DN133" s="990" t="s">
        <v>525</v>
      </c>
      <c r="DO133" s="990" t="s">
        <v>993</v>
      </c>
      <c r="DP133" s="991">
        <v>948</v>
      </c>
      <c r="DQ133" s="991">
        <v>370</v>
      </c>
      <c r="DR133" s="991">
        <v>158</v>
      </c>
      <c r="DS133" s="991">
        <v>420</v>
      </c>
      <c r="DT133" s="991">
        <v>16244</v>
      </c>
      <c r="DU133" s="991">
        <v>944</v>
      </c>
      <c r="DV133" s="991">
        <v>948</v>
      </c>
      <c r="DW133" s="991">
        <v>67</v>
      </c>
      <c r="DX133" s="991">
        <v>757</v>
      </c>
      <c r="DY133" s="991">
        <v>11</v>
      </c>
      <c r="DZ133" s="991">
        <v>113</v>
      </c>
      <c r="EA133" s="991">
        <v>0</v>
      </c>
      <c r="EB133" s="991">
        <v>0</v>
      </c>
      <c r="EC133" s="991">
        <v>0</v>
      </c>
      <c r="ED133" s="991">
        <v>944</v>
      </c>
      <c r="EE133" s="991">
        <v>171</v>
      </c>
      <c r="EF133" s="991">
        <v>599</v>
      </c>
      <c r="EG133" s="991">
        <v>47</v>
      </c>
      <c r="EH133" s="991">
        <v>26</v>
      </c>
      <c r="EI133" s="991">
        <v>20</v>
      </c>
      <c r="EJ133" s="991">
        <v>0</v>
      </c>
      <c r="EK133" s="991">
        <v>31</v>
      </c>
      <c r="EL133" s="991">
        <v>50</v>
      </c>
      <c r="EM133" s="991">
        <v>0</v>
      </c>
      <c r="EN133" s="991">
        <v>773</v>
      </c>
      <c r="EO133" s="991">
        <v>513</v>
      </c>
      <c r="EP133" s="991">
        <v>170</v>
      </c>
      <c r="EQ133" s="991">
        <v>87</v>
      </c>
      <c r="ER133" s="991">
        <v>3</v>
      </c>
      <c r="ES133" s="991">
        <v>0</v>
      </c>
      <c r="ET133" s="992" t="b">
        <v>0</v>
      </c>
      <c r="EU133" s="992" t="b">
        <v>0</v>
      </c>
      <c r="EV133" s="992" t="b">
        <v>0</v>
      </c>
      <c r="EW133" s="993">
        <v>0</v>
      </c>
      <c r="EX133" s="993">
        <v>0</v>
      </c>
      <c r="EY133" s="993">
        <v>0</v>
      </c>
      <c r="EZ133" s="993">
        <v>0</v>
      </c>
      <c r="FA133" s="993">
        <v>0</v>
      </c>
      <c r="FB133" s="993">
        <v>0</v>
      </c>
      <c r="FC133" s="992" t="b">
        <v>0</v>
      </c>
      <c r="FD133" s="992" t="b">
        <v>0</v>
      </c>
      <c r="FE133" s="992" t="b">
        <v>0</v>
      </c>
      <c r="FF133" s="993">
        <v>0</v>
      </c>
      <c r="FG133" s="993">
        <v>0</v>
      </c>
      <c r="FH133" s="993">
        <v>0</v>
      </c>
      <c r="FI133" s="993">
        <v>0</v>
      </c>
      <c r="FJ133" s="993">
        <v>0</v>
      </c>
      <c r="FK133" s="993">
        <v>0</v>
      </c>
      <c r="FL133" s="992" t="b">
        <v>0</v>
      </c>
      <c r="FM133" s="992" t="b">
        <v>0</v>
      </c>
      <c r="FN133" s="992" t="b">
        <v>0</v>
      </c>
      <c r="FO133" s="993">
        <v>0</v>
      </c>
      <c r="FP133" s="993">
        <v>0</v>
      </c>
      <c r="FQ133" s="993">
        <v>0</v>
      </c>
      <c r="FR133" s="993">
        <v>0</v>
      </c>
      <c r="FS133" s="993">
        <v>0</v>
      </c>
      <c r="FT133" s="993">
        <v>0</v>
      </c>
      <c r="FU133" s="990" t="s">
        <v>993</v>
      </c>
      <c r="FV133" s="993">
        <v>0</v>
      </c>
      <c r="FW133" s="991">
        <v>0</v>
      </c>
      <c r="FX133" s="991">
        <v>773</v>
      </c>
      <c r="FY133" s="991">
        <v>0</v>
      </c>
      <c r="FZ133" s="991">
        <v>0</v>
      </c>
      <c r="GA133" s="991">
        <v>0</v>
      </c>
      <c r="GB133" s="991">
        <v>0</v>
      </c>
      <c r="GC133" s="991">
        <v>0</v>
      </c>
      <c r="GD133" s="991">
        <v>0</v>
      </c>
      <c r="GE133" s="991">
        <v>0</v>
      </c>
      <c r="GF133" s="991">
        <v>0</v>
      </c>
      <c r="GG133" s="991">
        <v>0</v>
      </c>
      <c r="GH133" s="991">
        <v>0</v>
      </c>
      <c r="GI133" s="991">
        <v>0</v>
      </c>
      <c r="GJ133" s="991">
        <v>0</v>
      </c>
      <c r="GK133" s="991">
        <v>0</v>
      </c>
      <c r="GL133" s="991">
        <v>0</v>
      </c>
      <c r="GM133" s="991">
        <v>0</v>
      </c>
      <c r="GN133" s="991">
        <v>0</v>
      </c>
      <c r="GO133" s="992" t="b">
        <v>0</v>
      </c>
      <c r="GP133" s="990" t="s">
        <v>993</v>
      </c>
      <c r="GQ133" s="990" t="s">
        <v>993</v>
      </c>
      <c r="GR133" s="990" t="s">
        <v>993</v>
      </c>
      <c r="GS133" s="990" t="s">
        <v>993</v>
      </c>
      <c r="GT133" s="992"/>
      <c r="GU133" s="986"/>
    </row>
    <row r="134" spans="1:203" hidden="1">
      <c r="A134" s="985"/>
      <c r="B134" s="1315" t="s">
        <v>584</v>
      </c>
      <c r="C134" s="1315"/>
      <c r="D134" s="990" t="s">
        <v>1123</v>
      </c>
      <c r="E134" s="990" t="s">
        <v>1124</v>
      </c>
      <c r="F134" s="990" t="s">
        <v>437</v>
      </c>
      <c r="G134" s="990" t="s">
        <v>986</v>
      </c>
      <c r="H134" s="990" t="s">
        <v>1062</v>
      </c>
      <c r="I134" s="990" t="s">
        <v>1063</v>
      </c>
      <c r="J134" s="990" t="s">
        <v>1064</v>
      </c>
      <c r="K134" s="990" t="s">
        <v>1065</v>
      </c>
      <c r="L134" s="991">
        <v>2</v>
      </c>
      <c r="M134" s="990" t="s">
        <v>1124</v>
      </c>
      <c r="N134" s="990" t="s">
        <v>1012</v>
      </c>
      <c r="O134" s="990" t="s">
        <v>587</v>
      </c>
      <c r="P134" s="990" t="s">
        <v>1001</v>
      </c>
      <c r="Q134" s="990" t="s">
        <v>290</v>
      </c>
      <c r="R134" s="1031" t="s">
        <v>290</v>
      </c>
      <c r="S134" s="992" t="b">
        <v>0</v>
      </c>
      <c r="T134" s="991">
        <v>0</v>
      </c>
      <c r="U134" s="992" t="b">
        <v>0</v>
      </c>
      <c r="V134" s="991">
        <v>0</v>
      </c>
      <c r="W134" s="992" t="b">
        <v>0</v>
      </c>
      <c r="X134" s="992" t="b">
        <v>1</v>
      </c>
      <c r="Y134" s="990" t="s">
        <v>290</v>
      </c>
      <c r="Z134" s="990" t="b">
        <f t="shared" si="19"/>
        <v>1</v>
      </c>
      <c r="AA134" s="990" t="s">
        <v>993</v>
      </c>
      <c r="AB134" s="992" t="b">
        <v>0</v>
      </c>
      <c r="AC134" s="990" t="s">
        <v>993</v>
      </c>
      <c r="AD134" s="990" t="s">
        <v>993</v>
      </c>
      <c r="AE134" s="990" t="s">
        <v>993</v>
      </c>
      <c r="AF134" s="1077">
        <f t="shared" si="16"/>
        <v>51</v>
      </c>
      <c r="AG134" s="1077">
        <f t="shared" si="16"/>
        <v>47</v>
      </c>
      <c r="AH134" s="1077">
        <f t="shared" si="16"/>
        <v>27</v>
      </c>
      <c r="AI134" s="1077">
        <f t="shared" si="15"/>
        <v>51</v>
      </c>
      <c r="AJ134" s="183">
        <f t="shared" si="12"/>
        <v>0</v>
      </c>
      <c r="AK134" s="991">
        <v>51</v>
      </c>
      <c r="AL134" s="991">
        <v>47</v>
      </c>
      <c r="AM134" s="991">
        <v>27</v>
      </c>
      <c r="AN134" s="991">
        <v>51</v>
      </c>
      <c r="AO134" s="991">
        <v>0</v>
      </c>
      <c r="AP134" s="991">
        <v>0</v>
      </c>
      <c r="AQ134" s="991">
        <v>0</v>
      </c>
      <c r="AR134" s="991">
        <v>0</v>
      </c>
      <c r="AS134" s="991">
        <v>0</v>
      </c>
      <c r="AT134" s="991">
        <v>0</v>
      </c>
      <c r="AU134" s="991">
        <v>0</v>
      </c>
      <c r="AV134" s="991">
        <v>0</v>
      </c>
      <c r="AW134" s="991">
        <v>0</v>
      </c>
      <c r="AX134" s="991">
        <v>0</v>
      </c>
      <c r="AY134" s="991">
        <v>0</v>
      </c>
      <c r="AZ134" s="991">
        <v>0</v>
      </c>
      <c r="BA134" s="991">
        <v>0</v>
      </c>
      <c r="BB134" s="991">
        <v>0</v>
      </c>
      <c r="BC134" s="991">
        <v>0</v>
      </c>
      <c r="BD134" s="991">
        <v>0</v>
      </c>
      <c r="BE134" s="992" t="b">
        <v>0</v>
      </c>
      <c r="BF134" s="992"/>
      <c r="BG134" s="990" t="s">
        <v>270</v>
      </c>
      <c r="BH134" s="991">
        <v>51</v>
      </c>
      <c r="BI134" s="990" t="s">
        <v>993</v>
      </c>
      <c r="BJ134" s="991">
        <v>0</v>
      </c>
      <c r="BK134" s="990" t="s">
        <v>993</v>
      </c>
      <c r="BL134" s="991">
        <v>0</v>
      </c>
      <c r="BM134" s="991">
        <v>0</v>
      </c>
      <c r="BN134" s="991">
        <v>0</v>
      </c>
      <c r="BO134" s="990" t="s">
        <v>993</v>
      </c>
      <c r="BP134" s="990" t="s">
        <v>993</v>
      </c>
      <c r="BQ134" s="990" t="s">
        <v>993</v>
      </c>
      <c r="BR134" s="991">
        <v>0</v>
      </c>
      <c r="BS134" s="990" t="s">
        <v>993</v>
      </c>
      <c r="BT134" s="991">
        <v>0</v>
      </c>
      <c r="BU134" s="990" t="s">
        <v>993</v>
      </c>
      <c r="BV134" s="991">
        <v>0</v>
      </c>
      <c r="BW134" s="991">
        <v>0</v>
      </c>
      <c r="BX134" s="991">
        <v>0</v>
      </c>
      <c r="BY134" s="990" t="s">
        <v>993</v>
      </c>
      <c r="BZ134" s="991">
        <v>0</v>
      </c>
      <c r="CA134" s="990" t="s">
        <v>993</v>
      </c>
      <c r="CB134" s="991">
        <v>0</v>
      </c>
      <c r="CC134" s="990" t="s">
        <v>993</v>
      </c>
      <c r="CD134" s="991">
        <v>0</v>
      </c>
      <c r="CE134" s="991">
        <v>0</v>
      </c>
      <c r="CF134" s="991">
        <v>0</v>
      </c>
      <c r="CG134" s="990" t="s">
        <v>993</v>
      </c>
      <c r="CH134" s="991">
        <v>0</v>
      </c>
      <c r="CI134" s="990" t="s">
        <v>993</v>
      </c>
      <c r="CJ134" s="991">
        <v>0</v>
      </c>
      <c r="CK134" s="990" t="s">
        <v>993</v>
      </c>
      <c r="CL134" s="991">
        <v>0</v>
      </c>
      <c r="CM134" s="991">
        <v>0</v>
      </c>
      <c r="CN134" s="991">
        <v>0</v>
      </c>
      <c r="CO134" s="991">
        <v>31</v>
      </c>
      <c r="CP134" s="991">
        <v>0</v>
      </c>
      <c r="CQ134" s="991">
        <v>0</v>
      </c>
      <c r="CR134" s="991">
        <v>0</v>
      </c>
      <c r="CS134" s="991">
        <v>1</v>
      </c>
      <c r="CT134" s="991">
        <v>3.2</v>
      </c>
      <c r="CU134" s="991">
        <v>0</v>
      </c>
      <c r="CV134" s="991">
        <v>0</v>
      </c>
      <c r="CW134" s="991">
        <v>0</v>
      </c>
      <c r="CX134" s="991">
        <v>0</v>
      </c>
      <c r="CY134" s="991">
        <v>0</v>
      </c>
      <c r="CZ134" s="991">
        <v>0</v>
      </c>
      <c r="DA134" s="991">
        <v>0</v>
      </c>
      <c r="DB134" s="991">
        <v>0</v>
      </c>
      <c r="DC134" s="991">
        <v>0</v>
      </c>
      <c r="DD134" s="991">
        <v>0</v>
      </c>
      <c r="DE134" s="991">
        <v>0</v>
      </c>
      <c r="DF134" s="991">
        <v>0</v>
      </c>
      <c r="DG134" s="991">
        <v>0</v>
      </c>
      <c r="DH134" s="991">
        <v>0</v>
      </c>
      <c r="DI134" s="991">
        <v>0</v>
      </c>
      <c r="DJ134" s="991">
        <v>0</v>
      </c>
      <c r="DK134" s="992" t="b">
        <v>0</v>
      </c>
      <c r="DL134" s="990" t="s">
        <v>999</v>
      </c>
      <c r="DM134" s="990" t="s">
        <v>270</v>
      </c>
      <c r="DN134" s="990" t="s">
        <v>434</v>
      </c>
      <c r="DO134" s="990" t="s">
        <v>993</v>
      </c>
      <c r="DP134" s="991">
        <v>1055</v>
      </c>
      <c r="DQ134" s="991">
        <v>659</v>
      </c>
      <c r="DR134" s="991">
        <v>97</v>
      </c>
      <c r="DS134" s="991">
        <v>299</v>
      </c>
      <c r="DT134" s="991">
        <v>14952</v>
      </c>
      <c r="DU134" s="991">
        <v>1058</v>
      </c>
      <c r="DV134" s="991">
        <v>1055</v>
      </c>
      <c r="DW134" s="991">
        <v>48</v>
      </c>
      <c r="DX134" s="991">
        <v>934</v>
      </c>
      <c r="DY134" s="991">
        <v>15</v>
      </c>
      <c r="DZ134" s="991">
        <v>58</v>
      </c>
      <c r="EA134" s="991">
        <v>0</v>
      </c>
      <c r="EB134" s="991">
        <v>0</v>
      </c>
      <c r="EC134" s="991">
        <v>0</v>
      </c>
      <c r="ED134" s="991">
        <v>1058</v>
      </c>
      <c r="EE134" s="991">
        <v>118</v>
      </c>
      <c r="EF134" s="991">
        <v>870</v>
      </c>
      <c r="EG134" s="991">
        <v>17</v>
      </c>
      <c r="EH134" s="991">
        <v>10</v>
      </c>
      <c r="EI134" s="991">
        <v>2</v>
      </c>
      <c r="EJ134" s="991">
        <v>0</v>
      </c>
      <c r="EK134" s="991">
        <v>13</v>
      </c>
      <c r="EL134" s="991">
        <v>28</v>
      </c>
      <c r="EM134" s="991">
        <v>0</v>
      </c>
      <c r="EN134" s="991">
        <v>940</v>
      </c>
      <c r="EO134" s="991">
        <v>918</v>
      </c>
      <c r="EP134" s="991">
        <v>12</v>
      </c>
      <c r="EQ134" s="991">
        <v>10</v>
      </c>
      <c r="ER134" s="991">
        <v>0</v>
      </c>
      <c r="ES134" s="991">
        <v>0</v>
      </c>
      <c r="ET134" s="992" t="b">
        <v>0</v>
      </c>
      <c r="EU134" s="992" t="b">
        <v>0</v>
      </c>
      <c r="EV134" s="992" t="b">
        <v>0</v>
      </c>
      <c r="EW134" s="993">
        <v>0</v>
      </c>
      <c r="EX134" s="993">
        <v>0</v>
      </c>
      <c r="EY134" s="993">
        <v>0</v>
      </c>
      <c r="EZ134" s="993">
        <v>0</v>
      </c>
      <c r="FA134" s="993">
        <v>0</v>
      </c>
      <c r="FB134" s="993">
        <v>0</v>
      </c>
      <c r="FC134" s="992" t="b">
        <v>0</v>
      </c>
      <c r="FD134" s="992" t="b">
        <v>0</v>
      </c>
      <c r="FE134" s="992" t="b">
        <v>0</v>
      </c>
      <c r="FF134" s="993">
        <v>0</v>
      </c>
      <c r="FG134" s="993">
        <v>0</v>
      </c>
      <c r="FH134" s="993">
        <v>0</v>
      </c>
      <c r="FI134" s="993">
        <v>0</v>
      </c>
      <c r="FJ134" s="993">
        <v>0</v>
      </c>
      <c r="FK134" s="993">
        <v>0</v>
      </c>
      <c r="FL134" s="992" t="b">
        <v>0</v>
      </c>
      <c r="FM134" s="992" t="b">
        <v>0</v>
      </c>
      <c r="FN134" s="992" t="b">
        <v>0</v>
      </c>
      <c r="FO134" s="993">
        <v>0</v>
      </c>
      <c r="FP134" s="993">
        <v>0</v>
      </c>
      <c r="FQ134" s="993">
        <v>0</v>
      </c>
      <c r="FR134" s="993">
        <v>0</v>
      </c>
      <c r="FS134" s="993">
        <v>0</v>
      </c>
      <c r="FT134" s="993">
        <v>0</v>
      </c>
      <c r="FU134" s="990" t="s">
        <v>993</v>
      </c>
      <c r="FV134" s="993">
        <v>0</v>
      </c>
      <c r="FW134" s="991">
        <v>0</v>
      </c>
      <c r="FX134" s="991">
        <v>940</v>
      </c>
      <c r="FY134" s="991">
        <v>0</v>
      </c>
      <c r="FZ134" s="991">
        <v>0</v>
      </c>
      <c r="GA134" s="991">
        <v>0</v>
      </c>
      <c r="GB134" s="991">
        <v>0</v>
      </c>
      <c r="GC134" s="991">
        <v>0</v>
      </c>
      <c r="GD134" s="991">
        <v>0</v>
      </c>
      <c r="GE134" s="991">
        <v>0</v>
      </c>
      <c r="GF134" s="991">
        <v>0</v>
      </c>
      <c r="GG134" s="991">
        <v>0</v>
      </c>
      <c r="GH134" s="991">
        <v>0</v>
      </c>
      <c r="GI134" s="991">
        <v>0</v>
      </c>
      <c r="GJ134" s="991">
        <v>0</v>
      </c>
      <c r="GK134" s="991">
        <v>0</v>
      </c>
      <c r="GL134" s="991">
        <v>0</v>
      </c>
      <c r="GM134" s="991">
        <v>0</v>
      </c>
      <c r="GN134" s="991">
        <v>0</v>
      </c>
      <c r="GO134" s="992" t="b">
        <v>0</v>
      </c>
      <c r="GP134" s="990" t="s">
        <v>993</v>
      </c>
      <c r="GQ134" s="990" t="s">
        <v>993</v>
      </c>
      <c r="GR134" s="990" t="s">
        <v>993</v>
      </c>
      <c r="GS134" s="990" t="s">
        <v>993</v>
      </c>
      <c r="GT134" s="992"/>
      <c r="GU134" s="986"/>
    </row>
    <row r="135" spans="1:203" hidden="1">
      <c r="A135" s="985"/>
      <c r="B135" s="1315" t="s">
        <v>691</v>
      </c>
      <c r="C135" s="1315"/>
      <c r="D135" s="990" t="s">
        <v>1125</v>
      </c>
      <c r="E135" s="990" t="s">
        <v>1126</v>
      </c>
      <c r="F135" s="990" t="s">
        <v>437</v>
      </c>
      <c r="G135" s="990" t="s">
        <v>986</v>
      </c>
      <c r="H135" s="990" t="s">
        <v>1062</v>
      </c>
      <c r="I135" s="990" t="s">
        <v>1063</v>
      </c>
      <c r="J135" s="990" t="s">
        <v>1064</v>
      </c>
      <c r="K135" s="990" t="s">
        <v>1065</v>
      </c>
      <c r="L135" s="991">
        <v>2</v>
      </c>
      <c r="M135" s="990" t="s">
        <v>1126</v>
      </c>
      <c r="N135" s="990" t="s">
        <v>1041</v>
      </c>
      <c r="O135" s="990" t="s">
        <v>363</v>
      </c>
      <c r="P135" s="990" t="s">
        <v>1127</v>
      </c>
      <c r="Q135" s="990" t="s">
        <v>290</v>
      </c>
      <c r="R135" s="1031" t="s">
        <v>296</v>
      </c>
      <c r="S135" s="992" t="b">
        <v>0</v>
      </c>
      <c r="T135" s="991">
        <v>0</v>
      </c>
      <c r="U135" s="992" t="b">
        <v>0</v>
      </c>
      <c r="V135" s="991">
        <v>0</v>
      </c>
      <c r="W135" s="992" t="b">
        <v>1</v>
      </c>
      <c r="X135" s="992" t="b">
        <v>0</v>
      </c>
      <c r="Y135" s="990" t="s">
        <v>296</v>
      </c>
      <c r="Z135" s="990" t="b">
        <f t="shared" si="13"/>
        <v>1</v>
      </c>
      <c r="AA135" s="990" t="s">
        <v>993</v>
      </c>
      <c r="AB135" s="992" t="b">
        <v>0</v>
      </c>
      <c r="AC135" s="990" t="s">
        <v>993</v>
      </c>
      <c r="AD135" s="990" t="s">
        <v>993</v>
      </c>
      <c r="AE135" s="990" t="s">
        <v>993</v>
      </c>
      <c r="AF135" s="1077">
        <f t="shared" si="16"/>
        <v>60</v>
      </c>
      <c r="AG135" s="1077">
        <f t="shared" si="16"/>
        <v>50</v>
      </c>
      <c r="AH135" s="1077">
        <f t="shared" si="16"/>
        <v>35</v>
      </c>
      <c r="AI135" s="1077">
        <f t="shared" si="15"/>
        <v>60</v>
      </c>
      <c r="AJ135" s="183">
        <f t="shared" si="12"/>
        <v>0</v>
      </c>
      <c r="AK135" s="991">
        <v>0</v>
      </c>
      <c r="AL135" s="991">
        <v>0</v>
      </c>
      <c r="AM135" s="991">
        <v>0</v>
      </c>
      <c r="AN135" s="991">
        <v>0</v>
      </c>
      <c r="AO135" s="991">
        <v>0</v>
      </c>
      <c r="AP135" s="991">
        <v>60</v>
      </c>
      <c r="AQ135" s="991">
        <v>50</v>
      </c>
      <c r="AR135" s="991">
        <v>35</v>
      </c>
      <c r="AS135" s="991">
        <v>60</v>
      </c>
      <c r="AT135" s="991">
        <v>60</v>
      </c>
      <c r="AU135" s="991">
        <v>50</v>
      </c>
      <c r="AV135" s="991">
        <v>35</v>
      </c>
      <c r="AW135" s="991">
        <v>60</v>
      </c>
      <c r="AX135" s="991">
        <v>0</v>
      </c>
      <c r="AY135" s="991">
        <v>0</v>
      </c>
      <c r="AZ135" s="991">
        <v>0</v>
      </c>
      <c r="BA135" s="991">
        <v>0</v>
      </c>
      <c r="BB135" s="991">
        <v>0</v>
      </c>
      <c r="BC135" s="991">
        <v>0</v>
      </c>
      <c r="BD135" s="991">
        <v>0</v>
      </c>
      <c r="BE135" s="992" t="b">
        <v>0</v>
      </c>
      <c r="BF135" s="992"/>
      <c r="BG135" s="990" t="s">
        <v>422</v>
      </c>
      <c r="BH135" s="991">
        <v>60</v>
      </c>
      <c r="BI135" s="990" t="s">
        <v>993</v>
      </c>
      <c r="BJ135" s="991">
        <v>0</v>
      </c>
      <c r="BK135" s="990" t="s">
        <v>993</v>
      </c>
      <c r="BL135" s="991">
        <v>0</v>
      </c>
      <c r="BM135" s="991">
        <v>0</v>
      </c>
      <c r="BN135" s="991">
        <v>0</v>
      </c>
      <c r="BO135" s="990" t="s">
        <v>993</v>
      </c>
      <c r="BP135" s="990" t="s">
        <v>993</v>
      </c>
      <c r="BQ135" s="990" t="s">
        <v>993</v>
      </c>
      <c r="BR135" s="991">
        <v>0</v>
      </c>
      <c r="BS135" s="990" t="s">
        <v>993</v>
      </c>
      <c r="BT135" s="991">
        <v>0</v>
      </c>
      <c r="BU135" s="990" t="s">
        <v>993</v>
      </c>
      <c r="BV135" s="991">
        <v>0</v>
      </c>
      <c r="BW135" s="991">
        <v>0</v>
      </c>
      <c r="BX135" s="991">
        <v>0</v>
      </c>
      <c r="BY135" s="990" t="s">
        <v>993</v>
      </c>
      <c r="BZ135" s="991">
        <v>0</v>
      </c>
      <c r="CA135" s="990" t="s">
        <v>993</v>
      </c>
      <c r="CB135" s="991">
        <v>0</v>
      </c>
      <c r="CC135" s="990" t="s">
        <v>993</v>
      </c>
      <c r="CD135" s="991">
        <v>0</v>
      </c>
      <c r="CE135" s="991">
        <v>0</v>
      </c>
      <c r="CF135" s="991">
        <v>0</v>
      </c>
      <c r="CG135" s="990" t="s">
        <v>993</v>
      </c>
      <c r="CH135" s="991">
        <v>0</v>
      </c>
      <c r="CI135" s="990" t="s">
        <v>993</v>
      </c>
      <c r="CJ135" s="991">
        <v>0</v>
      </c>
      <c r="CK135" s="990" t="s">
        <v>993</v>
      </c>
      <c r="CL135" s="991">
        <v>0</v>
      </c>
      <c r="CM135" s="991">
        <v>0</v>
      </c>
      <c r="CN135" s="991">
        <v>0</v>
      </c>
      <c r="CO135" s="991">
        <v>10</v>
      </c>
      <c r="CP135" s="991">
        <v>0</v>
      </c>
      <c r="CQ135" s="991">
        <v>3</v>
      </c>
      <c r="CR135" s="991">
        <v>0</v>
      </c>
      <c r="CS135" s="991">
        <v>14</v>
      </c>
      <c r="CT135" s="991">
        <v>0</v>
      </c>
      <c r="CU135" s="991">
        <v>0</v>
      </c>
      <c r="CV135" s="991">
        <v>0</v>
      </c>
      <c r="CW135" s="991">
        <v>0</v>
      </c>
      <c r="CX135" s="991">
        <v>0.8</v>
      </c>
      <c r="CY135" s="991">
        <v>0</v>
      </c>
      <c r="CZ135" s="991">
        <v>0</v>
      </c>
      <c r="DA135" s="991">
        <v>0</v>
      </c>
      <c r="DB135" s="991">
        <v>0.4</v>
      </c>
      <c r="DC135" s="991">
        <v>0</v>
      </c>
      <c r="DD135" s="991">
        <v>0.5</v>
      </c>
      <c r="DE135" s="991">
        <v>0</v>
      </c>
      <c r="DF135" s="991">
        <v>0</v>
      </c>
      <c r="DG135" s="991">
        <v>0</v>
      </c>
      <c r="DH135" s="991">
        <v>0.5</v>
      </c>
      <c r="DI135" s="991">
        <v>0</v>
      </c>
      <c r="DJ135" s="991">
        <v>0</v>
      </c>
      <c r="DK135" s="992" t="b">
        <v>0</v>
      </c>
      <c r="DL135" s="990" t="s">
        <v>270</v>
      </c>
      <c r="DM135" s="990" t="s">
        <v>993</v>
      </c>
      <c r="DN135" s="990" t="s">
        <v>993</v>
      </c>
      <c r="DO135" s="990" t="s">
        <v>993</v>
      </c>
      <c r="DP135" s="991">
        <v>50</v>
      </c>
      <c r="DQ135" s="991">
        <v>49</v>
      </c>
      <c r="DR135" s="991">
        <v>1</v>
      </c>
      <c r="DS135" s="991">
        <v>0</v>
      </c>
      <c r="DT135" s="991">
        <v>15854</v>
      </c>
      <c r="DU135" s="991">
        <v>52</v>
      </c>
      <c r="DV135" s="991">
        <v>50</v>
      </c>
      <c r="DW135" s="991">
        <v>0</v>
      </c>
      <c r="DX135" s="991">
        <v>2</v>
      </c>
      <c r="DY135" s="991">
        <v>43</v>
      </c>
      <c r="DZ135" s="991">
        <v>4</v>
      </c>
      <c r="EA135" s="991">
        <v>1</v>
      </c>
      <c r="EB135" s="991">
        <v>0</v>
      </c>
      <c r="EC135" s="991">
        <v>0</v>
      </c>
      <c r="ED135" s="991">
        <v>52</v>
      </c>
      <c r="EE135" s="991">
        <v>0</v>
      </c>
      <c r="EF135" s="991">
        <v>1</v>
      </c>
      <c r="EG135" s="991">
        <v>2</v>
      </c>
      <c r="EH135" s="991">
        <v>0</v>
      </c>
      <c r="EI135" s="991">
        <v>0</v>
      </c>
      <c r="EJ135" s="991">
        <v>0</v>
      </c>
      <c r="EK135" s="991">
        <v>0</v>
      </c>
      <c r="EL135" s="991">
        <v>49</v>
      </c>
      <c r="EM135" s="991">
        <v>0</v>
      </c>
      <c r="EN135" s="991">
        <v>52</v>
      </c>
      <c r="EO135" s="991">
        <v>52</v>
      </c>
      <c r="EP135" s="991">
        <v>0</v>
      </c>
      <c r="EQ135" s="991">
        <v>0</v>
      </c>
      <c r="ER135" s="991">
        <v>0</v>
      </c>
      <c r="ES135" s="991">
        <v>0</v>
      </c>
      <c r="ET135" s="992" t="b">
        <v>0</v>
      </c>
      <c r="EU135" s="992" t="b">
        <v>0</v>
      </c>
      <c r="EV135" s="992" t="b">
        <v>0</v>
      </c>
      <c r="EW135" s="993">
        <v>0</v>
      </c>
      <c r="EX135" s="993">
        <v>0</v>
      </c>
      <c r="EY135" s="993">
        <v>0</v>
      </c>
      <c r="EZ135" s="993">
        <v>0</v>
      </c>
      <c r="FA135" s="993">
        <v>0</v>
      </c>
      <c r="FB135" s="993">
        <v>0</v>
      </c>
      <c r="FC135" s="992" t="b">
        <v>0</v>
      </c>
      <c r="FD135" s="992" t="b">
        <v>0</v>
      </c>
      <c r="FE135" s="992" t="b">
        <v>0</v>
      </c>
      <c r="FF135" s="993">
        <v>0</v>
      </c>
      <c r="FG135" s="993">
        <v>0</v>
      </c>
      <c r="FH135" s="993">
        <v>0</v>
      </c>
      <c r="FI135" s="993">
        <v>0</v>
      </c>
      <c r="FJ135" s="993">
        <v>0</v>
      </c>
      <c r="FK135" s="993">
        <v>0</v>
      </c>
      <c r="FL135" s="992" t="b">
        <v>0</v>
      </c>
      <c r="FM135" s="992" t="b">
        <v>0</v>
      </c>
      <c r="FN135" s="992" t="b">
        <v>0</v>
      </c>
      <c r="FO135" s="993">
        <v>0</v>
      </c>
      <c r="FP135" s="993">
        <v>0</v>
      </c>
      <c r="FQ135" s="993">
        <v>0</v>
      </c>
      <c r="FR135" s="993">
        <v>0</v>
      </c>
      <c r="FS135" s="993">
        <v>0</v>
      </c>
      <c r="FT135" s="993">
        <v>0</v>
      </c>
      <c r="FU135" s="990" t="s">
        <v>993</v>
      </c>
      <c r="FV135" s="993">
        <v>0</v>
      </c>
      <c r="FW135" s="991">
        <v>0</v>
      </c>
      <c r="FX135" s="991">
        <v>52</v>
      </c>
      <c r="FY135" s="991">
        <v>0</v>
      </c>
      <c r="FZ135" s="991">
        <v>0</v>
      </c>
      <c r="GA135" s="991">
        <v>0</v>
      </c>
      <c r="GB135" s="991">
        <v>0</v>
      </c>
      <c r="GC135" s="991">
        <v>0</v>
      </c>
      <c r="GD135" s="991">
        <v>0</v>
      </c>
      <c r="GE135" s="991">
        <v>0</v>
      </c>
      <c r="GF135" s="991">
        <v>0</v>
      </c>
      <c r="GG135" s="991">
        <v>0</v>
      </c>
      <c r="GH135" s="991">
        <v>0</v>
      </c>
      <c r="GI135" s="991">
        <v>0</v>
      </c>
      <c r="GJ135" s="991">
        <v>0</v>
      </c>
      <c r="GK135" s="991">
        <v>0</v>
      </c>
      <c r="GL135" s="991">
        <v>0</v>
      </c>
      <c r="GM135" s="991">
        <v>0</v>
      </c>
      <c r="GN135" s="991">
        <v>0</v>
      </c>
      <c r="GO135" s="992" t="b">
        <v>0</v>
      </c>
      <c r="GP135" s="990" t="s">
        <v>993</v>
      </c>
      <c r="GQ135" s="990" t="s">
        <v>993</v>
      </c>
      <c r="GR135" s="990" t="s">
        <v>993</v>
      </c>
      <c r="GS135" s="990" t="s">
        <v>993</v>
      </c>
      <c r="GT135" s="992"/>
      <c r="GU135" s="986"/>
    </row>
    <row r="136" spans="1:203" hidden="1">
      <c r="A136" s="985"/>
      <c r="B136" s="1315" t="s">
        <v>691</v>
      </c>
      <c r="C136" s="1315"/>
      <c r="D136" s="990" t="s">
        <v>1125</v>
      </c>
      <c r="E136" s="990" t="s">
        <v>1126</v>
      </c>
      <c r="F136" s="990" t="s">
        <v>437</v>
      </c>
      <c r="G136" s="990" t="s">
        <v>986</v>
      </c>
      <c r="H136" s="990" t="s">
        <v>1062</v>
      </c>
      <c r="I136" s="990" t="s">
        <v>1063</v>
      </c>
      <c r="J136" s="990" t="s">
        <v>1064</v>
      </c>
      <c r="K136" s="990" t="s">
        <v>1065</v>
      </c>
      <c r="L136" s="991">
        <v>1</v>
      </c>
      <c r="M136" s="990" t="s">
        <v>1126</v>
      </c>
      <c r="N136" s="990" t="s">
        <v>991</v>
      </c>
      <c r="O136" s="990" t="s">
        <v>317</v>
      </c>
      <c r="P136" s="990" t="s">
        <v>1127</v>
      </c>
      <c r="Q136" s="990" t="s">
        <v>290</v>
      </c>
      <c r="R136" s="1031" t="s">
        <v>296</v>
      </c>
      <c r="S136" s="992" t="b">
        <v>0</v>
      </c>
      <c r="T136" s="991">
        <v>0</v>
      </c>
      <c r="U136" s="992" t="b">
        <v>0</v>
      </c>
      <c r="V136" s="991">
        <v>0</v>
      </c>
      <c r="W136" s="992" t="b">
        <v>1</v>
      </c>
      <c r="X136" s="992" t="b">
        <v>0</v>
      </c>
      <c r="Y136" s="990" t="s">
        <v>296</v>
      </c>
      <c r="Z136" s="990" t="b">
        <f t="shared" si="13"/>
        <v>1</v>
      </c>
      <c r="AA136" s="990" t="s">
        <v>993</v>
      </c>
      <c r="AB136" s="992" t="b">
        <v>0</v>
      </c>
      <c r="AC136" s="990" t="s">
        <v>993</v>
      </c>
      <c r="AD136" s="990" t="s">
        <v>993</v>
      </c>
      <c r="AE136" s="990" t="s">
        <v>993</v>
      </c>
      <c r="AF136" s="1077">
        <f t="shared" si="16"/>
        <v>60</v>
      </c>
      <c r="AG136" s="1077">
        <f t="shared" si="16"/>
        <v>49</v>
      </c>
      <c r="AH136" s="1077">
        <f t="shared" si="16"/>
        <v>37</v>
      </c>
      <c r="AI136" s="1077">
        <f t="shared" si="15"/>
        <v>60</v>
      </c>
      <c r="AJ136" s="183">
        <f t="shared" si="12"/>
        <v>0</v>
      </c>
      <c r="AK136" s="991">
        <v>0</v>
      </c>
      <c r="AL136" s="991">
        <v>0</v>
      </c>
      <c r="AM136" s="991">
        <v>0</v>
      </c>
      <c r="AN136" s="991">
        <v>0</v>
      </c>
      <c r="AO136" s="991">
        <v>0</v>
      </c>
      <c r="AP136" s="991">
        <v>60</v>
      </c>
      <c r="AQ136" s="991">
        <v>49</v>
      </c>
      <c r="AR136" s="991">
        <v>37</v>
      </c>
      <c r="AS136" s="991">
        <v>60</v>
      </c>
      <c r="AT136" s="991">
        <v>60</v>
      </c>
      <c r="AU136" s="991">
        <v>49</v>
      </c>
      <c r="AV136" s="991">
        <v>37</v>
      </c>
      <c r="AW136" s="991">
        <v>60</v>
      </c>
      <c r="AX136" s="991">
        <v>0</v>
      </c>
      <c r="AY136" s="991">
        <v>0</v>
      </c>
      <c r="AZ136" s="991">
        <v>0</v>
      </c>
      <c r="BA136" s="991">
        <v>0</v>
      </c>
      <c r="BB136" s="991">
        <v>0</v>
      </c>
      <c r="BC136" s="991">
        <v>0</v>
      </c>
      <c r="BD136" s="991">
        <v>0</v>
      </c>
      <c r="BE136" s="992" t="b">
        <v>0</v>
      </c>
      <c r="BF136" s="992"/>
      <c r="BG136" s="990" t="s">
        <v>422</v>
      </c>
      <c r="BH136" s="991">
        <v>60</v>
      </c>
      <c r="BI136" s="990" t="s">
        <v>993</v>
      </c>
      <c r="BJ136" s="991">
        <v>0</v>
      </c>
      <c r="BK136" s="990" t="s">
        <v>993</v>
      </c>
      <c r="BL136" s="991">
        <v>0</v>
      </c>
      <c r="BM136" s="991">
        <v>0</v>
      </c>
      <c r="BN136" s="991">
        <v>0</v>
      </c>
      <c r="BO136" s="990" t="s">
        <v>993</v>
      </c>
      <c r="BP136" s="990" t="s">
        <v>993</v>
      </c>
      <c r="BQ136" s="990" t="s">
        <v>993</v>
      </c>
      <c r="BR136" s="991">
        <v>0</v>
      </c>
      <c r="BS136" s="990" t="s">
        <v>993</v>
      </c>
      <c r="BT136" s="991">
        <v>0</v>
      </c>
      <c r="BU136" s="990" t="s">
        <v>993</v>
      </c>
      <c r="BV136" s="991">
        <v>0</v>
      </c>
      <c r="BW136" s="991">
        <v>0</v>
      </c>
      <c r="BX136" s="991">
        <v>0</v>
      </c>
      <c r="BY136" s="990" t="s">
        <v>993</v>
      </c>
      <c r="BZ136" s="991">
        <v>0</v>
      </c>
      <c r="CA136" s="990" t="s">
        <v>993</v>
      </c>
      <c r="CB136" s="991">
        <v>0</v>
      </c>
      <c r="CC136" s="990" t="s">
        <v>993</v>
      </c>
      <c r="CD136" s="991">
        <v>0</v>
      </c>
      <c r="CE136" s="991">
        <v>0</v>
      </c>
      <c r="CF136" s="991">
        <v>0</v>
      </c>
      <c r="CG136" s="990" t="s">
        <v>993</v>
      </c>
      <c r="CH136" s="991">
        <v>0</v>
      </c>
      <c r="CI136" s="990" t="s">
        <v>993</v>
      </c>
      <c r="CJ136" s="991">
        <v>0</v>
      </c>
      <c r="CK136" s="990" t="s">
        <v>993</v>
      </c>
      <c r="CL136" s="991">
        <v>0</v>
      </c>
      <c r="CM136" s="991">
        <v>0</v>
      </c>
      <c r="CN136" s="991">
        <v>0</v>
      </c>
      <c r="CO136" s="991">
        <v>12</v>
      </c>
      <c r="CP136" s="991">
        <v>0.9</v>
      </c>
      <c r="CQ136" s="991">
        <v>1</v>
      </c>
      <c r="CR136" s="991">
        <v>0</v>
      </c>
      <c r="CS136" s="991">
        <v>12</v>
      </c>
      <c r="CT136" s="991">
        <v>0.8</v>
      </c>
      <c r="CU136" s="991">
        <v>0</v>
      </c>
      <c r="CV136" s="991">
        <v>0</v>
      </c>
      <c r="CW136" s="991">
        <v>0</v>
      </c>
      <c r="CX136" s="991">
        <v>0.8</v>
      </c>
      <c r="CY136" s="991">
        <v>0</v>
      </c>
      <c r="CZ136" s="991">
        <v>0</v>
      </c>
      <c r="DA136" s="991">
        <v>0</v>
      </c>
      <c r="DB136" s="991">
        <v>0.4</v>
      </c>
      <c r="DC136" s="991">
        <v>0</v>
      </c>
      <c r="DD136" s="991">
        <v>0.5</v>
      </c>
      <c r="DE136" s="991">
        <v>0</v>
      </c>
      <c r="DF136" s="991">
        <v>0</v>
      </c>
      <c r="DG136" s="991">
        <v>0</v>
      </c>
      <c r="DH136" s="991">
        <v>0.5</v>
      </c>
      <c r="DI136" s="991">
        <v>0</v>
      </c>
      <c r="DJ136" s="991">
        <v>0</v>
      </c>
      <c r="DK136" s="992" t="b">
        <v>0</v>
      </c>
      <c r="DL136" s="990" t="s">
        <v>270</v>
      </c>
      <c r="DM136" s="990" t="s">
        <v>993</v>
      </c>
      <c r="DN136" s="990" t="s">
        <v>993</v>
      </c>
      <c r="DO136" s="990" t="s">
        <v>993</v>
      </c>
      <c r="DP136" s="991">
        <v>52</v>
      </c>
      <c r="DQ136" s="991">
        <v>52</v>
      </c>
      <c r="DR136" s="991">
        <v>0</v>
      </c>
      <c r="DS136" s="991">
        <v>0</v>
      </c>
      <c r="DT136" s="991">
        <v>15915</v>
      </c>
      <c r="DU136" s="991">
        <v>55</v>
      </c>
      <c r="DV136" s="991">
        <v>52</v>
      </c>
      <c r="DW136" s="991">
        <v>0</v>
      </c>
      <c r="DX136" s="991">
        <v>0</v>
      </c>
      <c r="DY136" s="991">
        <v>46</v>
      </c>
      <c r="DZ136" s="991">
        <v>3</v>
      </c>
      <c r="EA136" s="991">
        <v>3</v>
      </c>
      <c r="EB136" s="991">
        <v>0</v>
      </c>
      <c r="EC136" s="991">
        <v>0</v>
      </c>
      <c r="ED136" s="991">
        <v>55</v>
      </c>
      <c r="EE136" s="991">
        <v>0</v>
      </c>
      <c r="EF136" s="991">
        <v>0</v>
      </c>
      <c r="EG136" s="991">
        <v>0</v>
      </c>
      <c r="EH136" s="991">
        <v>0</v>
      </c>
      <c r="EI136" s="991">
        <v>0</v>
      </c>
      <c r="EJ136" s="991">
        <v>1</v>
      </c>
      <c r="EK136" s="991">
        <v>0</v>
      </c>
      <c r="EL136" s="991">
        <v>54</v>
      </c>
      <c r="EM136" s="991">
        <v>0</v>
      </c>
      <c r="EN136" s="991">
        <v>55</v>
      </c>
      <c r="EO136" s="991">
        <v>55</v>
      </c>
      <c r="EP136" s="991">
        <v>0</v>
      </c>
      <c r="EQ136" s="991">
        <v>0</v>
      </c>
      <c r="ER136" s="991">
        <v>0</v>
      </c>
      <c r="ES136" s="991">
        <v>0</v>
      </c>
      <c r="ET136" s="992" t="b">
        <v>0</v>
      </c>
      <c r="EU136" s="992" t="b">
        <v>0</v>
      </c>
      <c r="EV136" s="992" t="b">
        <v>0</v>
      </c>
      <c r="EW136" s="993">
        <v>0</v>
      </c>
      <c r="EX136" s="993">
        <v>0</v>
      </c>
      <c r="EY136" s="993">
        <v>0</v>
      </c>
      <c r="EZ136" s="993">
        <v>0</v>
      </c>
      <c r="FA136" s="993">
        <v>0</v>
      </c>
      <c r="FB136" s="993">
        <v>0</v>
      </c>
      <c r="FC136" s="992" t="b">
        <v>0</v>
      </c>
      <c r="FD136" s="992" t="b">
        <v>0</v>
      </c>
      <c r="FE136" s="992" t="b">
        <v>0</v>
      </c>
      <c r="FF136" s="993">
        <v>0</v>
      </c>
      <c r="FG136" s="993">
        <v>0</v>
      </c>
      <c r="FH136" s="993">
        <v>0</v>
      </c>
      <c r="FI136" s="993">
        <v>0</v>
      </c>
      <c r="FJ136" s="993">
        <v>0</v>
      </c>
      <c r="FK136" s="993">
        <v>0</v>
      </c>
      <c r="FL136" s="992" t="b">
        <v>0</v>
      </c>
      <c r="FM136" s="992" t="b">
        <v>0</v>
      </c>
      <c r="FN136" s="992" t="b">
        <v>0</v>
      </c>
      <c r="FO136" s="993">
        <v>0</v>
      </c>
      <c r="FP136" s="993">
        <v>0</v>
      </c>
      <c r="FQ136" s="993">
        <v>0</v>
      </c>
      <c r="FR136" s="993">
        <v>0</v>
      </c>
      <c r="FS136" s="993">
        <v>0</v>
      </c>
      <c r="FT136" s="993">
        <v>0</v>
      </c>
      <c r="FU136" s="990" t="s">
        <v>993</v>
      </c>
      <c r="FV136" s="993">
        <v>0</v>
      </c>
      <c r="FW136" s="991">
        <v>0</v>
      </c>
      <c r="FX136" s="991">
        <v>55</v>
      </c>
      <c r="FY136" s="991">
        <v>0</v>
      </c>
      <c r="FZ136" s="991">
        <v>0</v>
      </c>
      <c r="GA136" s="991">
        <v>0</v>
      </c>
      <c r="GB136" s="991">
        <v>0</v>
      </c>
      <c r="GC136" s="991">
        <v>0</v>
      </c>
      <c r="GD136" s="991">
        <v>0</v>
      </c>
      <c r="GE136" s="991">
        <v>0</v>
      </c>
      <c r="GF136" s="991">
        <v>0</v>
      </c>
      <c r="GG136" s="991">
        <v>0</v>
      </c>
      <c r="GH136" s="991">
        <v>0</v>
      </c>
      <c r="GI136" s="991">
        <v>0</v>
      </c>
      <c r="GJ136" s="991">
        <v>0</v>
      </c>
      <c r="GK136" s="991">
        <v>0</v>
      </c>
      <c r="GL136" s="991">
        <v>0</v>
      </c>
      <c r="GM136" s="991">
        <v>0</v>
      </c>
      <c r="GN136" s="991">
        <v>0</v>
      </c>
      <c r="GO136" s="992" t="b">
        <v>0</v>
      </c>
      <c r="GP136" s="990" t="s">
        <v>993</v>
      </c>
      <c r="GQ136" s="990" t="s">
        <v>993</v>
      </c>
      <c r="GR136" s="990" t="s">
        <v>993</v>
      </c>
      <c r="GS136" s="990" t="s">
        <v>993</v>
      </c>
      <c r="GT136" s="992"/>
      <c r="GU136" s="986"/>
    </row>
    <row r="137" spans="1:203" hidden="1">
      <c r="A137" s="985"/>
      <c r="B137" s="1315" t="s">
        <v>399</v>
      </c>
      <c r="C137" s="1315"/>
      <c r="D137" s="990" t="s">
        <v>1128</v>
      </c>
      <c r="E137" s="990" t="s">
        <v>1129</v>
      </c>
      <c r="F137" s="990" t="s">
        <v>437</v>
      </c>
      <c r="G137" s="990" t="s">
        <v>986</v>
      </c>
      <c r="H137" s="990" t="s">
        <v>1062</v>
      </c>
      <c r="I137" s="990" t="s">
        <v>1063</v>
      </c>
      <c r="J137" s="990" t="s">
        <v>1064</v>
      </c>
      <c r="K137" s="990" t="s">
        <v>1065</v>
      </c>
      <c r="L137" s="991">
        <v>2</v>
      </c>
      <c r="M137" s="990" t="s">
        <v>1129</v>
      </c>
      <c r="N137" s="990" t="s">
        <v>1149</v>
      </c>
      <c r="O137" s="990" t="s">
        <v>445</v>
      </c>
      <c r="P137" s="990" t="s">
        <v>1027</v>
      </c>
      <c r="Q137" s="990" t="s">
        <v>290</v>
      </c>
      <c r="R137" s="1031" t="s">
        <v>270</v>
      </c>
      <c r="S137" s="992" t="b">
        <v>0</v>
      </c>
      <c r="T137" s="991">
        <v>0</v>
      </c>
      <c r="U137" s="992" t="b">
        <v>0</v>
      </c>
      <c r="V137" s="991">
        <v>0</v>
      </c>
      <c r="W137" s="992" t="b">
        <v>0</v>
      </c>
      <c r="X137" s="992" t="b">
        <v>1</v>
      </c>
      <c r="Y137" s="990" t="s">
        <v>270</v>
      </c>
      <c r="Z137" s="990" t="b">
        <f t="shared" si="13"/>
        <v>1</v>
      </c>
      <c r="AA137" s="990" t="s">
        <v>993</v>
      </c>
      <c r="AB137" s="992" t="b">
        <v>0</v>
      </c>
      <c r="AC137" s="990" t="s">
        <v>993</v>
      </c>
      <c r="AD137" s="990" t="s">
        <v>993</v>
      </c>
      <c r="AE137" s="990" t="s">
        <v>993</v>
      </c>
      <c r="AF137" s="1077">
        <f t="shared" si="16"/>
        <v>6</v>
      </c>
      <c r="AG137" s="1077">
        <f t="shared" si="16"/>
        <v>6</v>
      </c>
      <c r="AH137" s="1077">
        <f t="shared" si="16"/>
        <v>2</v>
      </c>
      <c r="AI137" s="1077">
        <f t="shared" si="15"/>
        <v>6</v>
      </c>
      <c r="AJ137" s="183">
        <f t="shared" si="12"/>
        <v>0</v>
      </c>
      <c r="AK137" s="991">
        <v>6</v>
      </c>
      <c r="AL137" s="991">
        <v>6</v>
      </c>
      <c r="AM137" s="991">
        <v>2</v>
      </c>
      <c r="AN137" s="991">
        <v>6</v>
      </c>
      <c r="AO137" s="991">
        <v>0</v>
      </c>
      <c r="AP137" s="991">
        <v>0</v>
      </c>
      <c r="AQ137" s="991">
        <v>0</v>
      </c>
      <c r="AR137" s="991">
        <v>0</v>
      </c>
      <c r="AS137" s="991">
        <v>0</v>
      </c>
      <c r="AT137" s="991">
        <v>0</v>
      </c>
      <c r="AU137" s="991">
        <v>0</v>
      </c>
      <c r="AV137" s="991">
        <v>0</v>
      </c>
      <c r="AW137" s="991">
        <v>0</v>
      </c>
      <c r="AX137" s="991">
        <v>0</v>
      </c>
      <c r="AY137" s="991">
        <v>0</v>
      </c>
      <c r="AZ137" s="991">
        <v>0</v>
      </c>
      <c r="BA137" s="991">
        <v>0</v>
      </c>
      <c r="BB137" s="991">
        <v>0</v>
      </c>
      <c r="BC137" s="991">
        <v>0</v>
      </c>
      <c r="BD137" s="991">
        <v>0</v>
      </c>
      <c r="BE137" s="992" t="b">
        <v>0</v>
      </c>
      <c r="BF137" s="992"/>
      <c r="BG137" s="990" t="s">
        <v>1150</v>
      </c>
      <c r="BH137" s="991">
        <v>6</v>
      </c>
      <c r="BI137" s="990" t="s">
        <v>993</v>
      </c>
      <c r="BJ137" s="991">
        <v>0</v>
      </c>
      <c r="BK137" s="990" t="s">
        <v>993</v>
      </c>
      <c r="BL137" s="991">
        <v>0</v>
      </c>
      <c r="BM137" s="991">
        <v>0</v>
      </c>
      <c r="BN137" s="991">
        <v>0</v>
      </c>
      <c r="BO137" s="990" t="s">
        <v>993</v>
      </c>
      <c r="BP137" s="990" t="s">
        <v>993</v>
      </c>
      <c r="BQ137" s="990" t="s">
        <v>993</v>
      </c>
      <c r="BR137" s="991">
        <v>0</v>
      </c>
      <c r="BS137" s="990" t="s">
        <v>993</v>
      </c>
      <c r="BT137" s="991">
        <v>0</v>
      </c>
      <c r="BU137" s="990" t="s">
        <v>993</v>
      </c>
      <c r="BV137" s="991">
        <v>0</v>
      </c>
      <c r="BW137" s="991">
        <v>0</v>
      </c>
      <c r="BX137" s="991">
        <v>0</v>
      </c>
      <c r="BY137" s="990" t="s">
        <v>993</v>
      </c>
      <c r="BZ137" s="991">
        <v>0</v>
      </c>
      <c r="CA137" s="990" t="s">
        <v>993</v>
      </c>
      <c r="CB137" s="991">
        <v>0</v>
      </c>
      <c r="CC137" s="990" t="s">
        <v>993</v>
      </c>
      <c r="CD137" s="991">
        <v>0</v>
      </c>
      <c r="CE137" s="991">
        <v>0</v>
      </c>
      <c r="CF137" s="991">
        <v>0</v>
      </c>
      <c r="CG137" s="990" t="s">
        <v>993</v>
      </c>
      <c r="CH137" s="991">
        <v>0</v>
      </c>
      <c r="CI137" s="990" t="s">
        <v>993</v>
      </c>
      <c r="CJ137" s="991">
        <v>0</v>
      </c>
      <c r="CK137" s="990" t="s">
        <v>993</v>
      </c>
      <c r="CL137" s="991">
        <v>0</v>
      </c>
      <c r="CM137" s="991">
        <v>0</v>
      </c>
      <c r="CN137" s="991">
        <v>0</v>
      </c>
      <c r="CO137" s="991">
        <v>14</v>
      </c>
      <c r="CP137" s="991">
        <v>1.8</v>
      </c>
      <c r="CQ137" s="991">
        <v>0</v>
      </c>
      <c r="CR137" s="991">
        <v>0</v>
      </c>
      <c r="CS137" s="991">
        <v>0</v>
      </c>
      <c r="CT137" s="991">
        <v>0</v>
      </c>
      <c r="CU137" s="991">
        <v>0</v>
      </c>
      <c r="CV137" s="991">
        <v>0</v>
      </c>
      <c r="CW137" s="991">
        <v>0</v>
      </c>
      <c r="CX137" s="991">
        <v>0</v>
      </c>
      <c r="CY137" s="991">
        <v>0</v>
      </c>
      <c r="CZ137" s="991">
        <v>0</v>
      </c>
      <c r="DA137" s="991">
        <v>0</v>
      </c>
      <c r="DB137" s="991">
        <v>0</v>
      </c>
      <c r="DC137" s="991">
        <v>0</v>
      </c>
      <c r="DD137" s="991">
        <v>0</v>
      </c>
      <c r="DE137" s="991">
        <v>0</v>
      </c>
      <c r="DF137" s="991">
        <v>0</v>
      </c>
      <c r="DG137" s="991">
        <v>0</v>
      </c>
      <c r="DH137" s="991">
        <v>0</v>
      </c>
      <c r="DI137" s="991">
        <v>0</v>
      </c>
      <c r="DJ137" s="991">
        <v>0</v>
      </c>
      <c r="DK137" s="992" t="b">
        <v>0</v>
      </c>
      <c r="DL137" s="990" t="s">
        <v>427</v>
      </c>
      <c r="DM137" s="990" t="s">
        <v>993</v>
      </c>
      <c r="DN137" s="990" t="s">
        <v>993</v>
      </c>
      <c r="DO137" s="990" t="s">
        <v>993</v>
      </c>
      <c r="DP137" s="991">
        <v>101</v>
      </c>
      <c r="DQ137" s="991">
        <v>82</v>
      </c>
      <c r="DR137" s="991">
        <v>1</v>
      </c>
      <c r="DS137" s="991">
        <v>18</v>
      </c>
      <c r="DT137" s="991">
        <v>1627</v>
      </c>
      <c r="DU137" s="991">
        <v>100</v>
      </c>
      <c r="DV137" s="991">
        <v>101</v>
      </c>
      <c r="DW137" s="991">
        <v>4</v>
      </c>
      <c r="DX137" s="991">
        <v>5</v>
      </c>
      <c r="DY137" s="991">
        <v>16</v>
      </c>
      <c r="DZ137" s="991">
        <v>0</v>
      </c>
      <c r="EA137" s="991">
        <v>0</v>
      </c>
      <c r="EB137" s="991">
        <v>76</v>
      </c>
      <c r="EC137" s="991">
        <v>0</v>
      </c>
      <c r="ED137" s="991">
        <v>100</v>
      </c>
      <c r="EE137" s="991">
        <v>86</v>
      </c>
      <c r="EF137" s="991">
        <v>9</v>
      </c>
      <c r="EG137" s="991">
        <v>3</v>
      </c>
      <c r="EH137" s="991">
        <v>0</v>
      </c>
      <c r="EI137" s="991">
        <v>0</v>
      </c>
      <c r="EJ137" s="991">
        <v>0</v>
      </c>
      <c r="EK137" s="991">
        <v>0</v>
      </c>
      <c r="EL137" s="991">
        <v>2</v>
      </c>
      <c r="EM137" s="991">
        <v>0</v>
      </c>
      <c r="EN137" s="991">
        <v>14</v>
      </c>
      <c r="EO137" s="991">
        <v>13</v>
      </c>
      <c r="EP137" s="991">
        <v>0</v>
      </c>
      <c r="EQ137" s="991">
        <v>1</v>
      </c>
      <c r="ER137" s="991">
        <v>0</v>
      </c>
      <c r="ES137" s="991">
        <v>0</v>
      </c>
      <c r="ET137" s="992" t="b">
        <v>0</v>
      </c>
      <c r="EU137" s="992" t="b">
        <v>0</v>
      </c>
      <c r="EV137" s="992" t="b">
        <v>0</v>
      </c>
      <c r="EW137" s="993">
        <v>0</v>
      </c>
      <c r="EX137" s="993">
        <v>0</v>
      </c>
      <c r="EY137" s="993">
        <v>0</v>
      </c>
      <c r="EZ137" s="993">
        <v>0</v>
      </c>
      <c r="FA137" s="993">
        <v>0</v>
      </c>
      <c r="FB137" s="993">
        <v>0</v>
      </c>
      <c r="FC137" s="992" t="b">
        <v>0</v>
      </c>
      <c r="FD137" s="992" t="b">
        <v>0</v>
      </c>
      <c r="FE137" s="992" t="b">
        <v>0</v>
      </c>
      <c r="FF137" s="993">
        <v>0</v>
      </c>
      <c r="FG137" s="993">
        <v>0</v>
      </c>
      <c r="FH137" s="993">
        <v>0</v>
      </c>
      <c r="FI137" s="993">
        <v>0</v>
      </c>
      <c r="FJ137" s="993">
        <v>0</v>
      </c>
      <c r="FK137" s="993">
        <v>0</v>
      </c>
      <c r="FL137" s="992" t="b">
        <v>0</v>
      </c>
      <c r="FM137" s="992" t="b">
        <v>0</v>
      </c>
      <c r="FN137" s="992" t="b">
        <v>0</v>
      </c>
      <c r="FO137" s="993">
        <v>0</v>
      </c>
      <c r="FP137" s="993">
        <v>0</v>
      </c>
      <c r="FQ137" s="993">
        <v>0</v>
      </c>
      <c r="FR137" s="993">
        <v>0</v>
      </c>
      <c r="FS137" s="993">
        <v>0</v>
      </c>
      <c r="FT137" s="993">
        <v>0</v>
      </c>
      <c r="FU137" s="990" t="s">
        <v>993</v>
      </c>
      <c r="FV137" s="993">
        <v>0</v>
      </c>
      <c r="FW137" s="991">
        <v>0</v>
      </c>
      <c r="FX137" s="991">
        <v>14</v>
      </c>
      <c r="FY137" s="991">
        <v>0</v>
      </c>
      <c r="FZ137" s="991">
        <v>0</v>
      </c>
      <c r="GA137" s="991">
        <v>0</v>
      </c>
      <c r="GB137" s="991">
        <v>0</v>
      </c>
      <c r="GC137" s="991">
        <v>0</v>
      </c>
      <c r="GD137" s="991">
        <v>0</v>
      </c>
      <c r="GE137" s="991">
        <v>0</v>
      </c>
      <c r="GF137" s="991">
        <v>0</v>
      </c>
      <c r="GG137" s="991">
        <v>0</v>
      </c>
      <c r="GH137" s="991">
        <v>0</v>
      </c>
      <c r="GI137" s="991">
        <v>0</v>
      </c>
      <c r="GJ137" s="991">
        <v>0</v>
      </c>
      <c r="GK137" s="991">
        <v>0</v>
      </c>
      <c r="GL137" s="991">
        <v>0</v>
      </c>
      <c r="GM137" s="991">
        <v>0</v>
      </c>
      <c r="GN137" s="991">
        <v>0</v>
      </c>
      <c r="GO137" s="992" t="b">
        <v>0</v>
      </c>
      <c r="GP137" s="990" t="s">
        <v>993</v>
      </c>
      <c r="GQ137" s="990" t="s">
        <v>993</v>
      </c>
      <c r="GR137" s="990" t="s">
        <v>993</v>
      </c>
      <c r="GS137" s="990" t="s">
        <v>993</v>
      </c>
      <c r="GT137" s="992"/>
      <c r="GU137" s="986"/>
    </row>
    <row r="138" spans="1:203" hidden="1">
      <c r="A138" s="985"/>
      <c r="B138" s="1315" t="s">
        <v>399</v>
      </c>
      <c r="C138" s="1315"/>
      <c r="D138" s="990" t="s">
        <v>1128</v>
      </c>
      <c r="E138" s="990" t="s">
        <v>1129</v>
      </c>
      <c r="F138" s="990" t="s">
        <v>437</v>
      </c>
      <c r="G138" s="990" t="s">
        <v>986</v>
      </c>
      <c r="H138" s="990" t="s">
        <v>1062</v>
      </c>
      <c r="I138" s="990" t="s">
        <v>1063</v>
      </c>
      <c r="J138" s="990" t="s">
        <v>1064</v>
      </c>
      <c r="K138" s="990" t="s">
        <v>1065</v>
      </c>
      <c r="L138" s="991">
        <v>3</v>
      </c>
      <c r="M138" s="990" t="s">
        <v>1129</v>
      </c>
      <c r="N138" s="990" t="s">
        <v>1151</v>
      </c>
      <c r="O138" s="990" t="s">
        <v>448</v>
      </c>
      <c r="P138" s="990" t="s">
        <v>1027</v>
      </c>
      <c r="Q138" s="990" t="s">
        <v>290</v>
      </c>
      <c r="R138" s="1031" t="s">
        <v>270</v>
      </c>
      <c r="S138" s="992" t="b">
        <v>0</v>
      </c>
      <c r="T138" s="991">
        <v>0</v>
      </c>
      <c r="U138" s="992" t="b">
        <v>0</v>
      </c>
      <c r="V138" s="991">
        <v>0</v>
      </c>
      <c r="W138" s="992" t="b">
        <v>0</v>
      </c>
      <c r="X138" s="992" t="b">
        <v>1</v>
      </c>
      <c r="Y138" s="990" t="s">
        <v>270</v>
      </c>
      <c r="Z138" s="990" t="b">
        <f t="shared" si="13"/>
        <v>1</v>
      </c>
      <c r="AA138" s="990" t="s">
        <v>993</v>
      </c>
      <c r="AB138" s="992" t="b">
        <v>0</v>
      </c>
      <c r="AC138" s="990" t="s">
        <v>993</v>
      </c>
      <c r="AD138" s="990" t="s">
        <v>993</v>
      </c>
      <c r="AE138" s="990" t="s">
        <v>993</v>
      </c>
      <c r="AF138" s="1077">
        <f t="shared" si="16"/>
        <v>3</v>
      </c>
      <c r="AG138" s="1077">
        <f t="shared" si="16"/>
        <v>3</v>
      </c>
      <c r="AH138" s="1077">
        <f t="shared" si="16"/>
        <v>1</v>
      </c>
      <c r="AI138" s="1077">
        <f t="shared" si="15"/>
        <v>3</v>
      </c>
      <c r="AJ138" s="183">
        <f t="shared" si="12"/>
        <v>0</v>
      </c>
      <c r="AK138" s="991">
        <v>3</v>
      </c>
      <c r="AL138" s="991">
        <v>3</v>
      </c>
      <c r="AM138" s="991">
        <v>1</v>
      </c>
      <c r="AN138" s="991">
        <v>3</v>
      </c>
      <c r="AO138" s="991">
        <v>0</v>
      </c>
      <c r="AP138" s="991">
        <v>0</v>
      </c>
      <c r="AQ138" s="991">
        <v>0</v>
      </c>
      <c r="AR138" s="991">
        <v>0</v>
      </c>
      <c r="AS138" s="991">
        <v>0</v>
      </c>
      <c r="AT138" s="991">
        <v>0</v>
      </c>
      <c r="AU138" s="991">
        <v>0</v>
      </c>
      <c r="AV138" s="991">
        <v>0</v>
      </c>
      <c r="AW138" s="991">
        <v>0</v>
      </c>
      <c r="AX138" s="991">
        <v>0</v>
      </c>
      <c r="AY138" s="991">
        <v>0</v>
      </c>
      <c r="AZ138" s="991">
        <v>0</v>
      </c>
      <c r="BA138" s="991">
        <v>0</v>
      </c>
      <c r="BB138" s="991">
        <v>0</v>
      </c>
      <c r="BC138" s="991">
        <v>0</v>
      </c>
      <c r="BD138" s="991">
        <v>0</v>
      </c>
      <c r="BE138" s="992" t="b">
        <v>0</v>
      </c>
      <c r="BF138" s="992"/>
      <c r="BG138" s="990" t="s">
        <v>1152</v>
      </c>
      <c r="BH138" s="991">
        <v>3</v>
      </c>
      <c r="BI138" s="990" t="s">
        <v>993</v>
      </c>
      <c r="BJ138" s="991">
        <v>0</v>
      </c>
      <c r="BK138" s="990" t="s">
        <v>993</v>
      </c>
      <c r="BL138" s="991">
        <v>0</v>
      </c>
      <c r="BM138" s="991">
        <v>0</v>
      </c>
      <c r="BN138" s="991">
        <v>0</v>
      </c>
      <c r="BO138" s="990" t="s">
        <v>993</v>
      </c>
      <c r="BP138" s="990" t="s">
        <v>993</v>
      </c>
      <c r="BQ138" s="990" t="s">
        <v>993</v>
      </c>
      <c r="BR138" s="991">
        <v>0</v>
      </c>
      <c r="BS138" s="990" t="s">
        <v>993</v>
      </c>
      <c r="BT138" s="991">
        <v>0</v>
      </c>
      <c r="BU138" s="990" t="s">
        <v>993</v>
      </c>
      <c r="BV138" s="991">
        <v>0</v>
      </c>
      <c r="BW138" s="991">
        <v>0</v>
      </c>
      <c r="BX138" s="991">
        <v>0</v>
      </c>
      <c r="BY138" s="990" t="s">
        <v>993</v>
      </c>
      <c r="BZ138" s="991">
        <v>0</v>
      </c>
      <c r="CA138" s="990" t="s">
        <v>993</v>
      </c>
      <c r="CB138" s="991">
        <v>0</v>
      </c>
      <c r="CC138" s="990" t="s">
        <v>993</v>
      </c>
      <c r="CD138" s="991">
        <v>0</v>
      </c>
      <c r="CE138" s="991">
        <v>0</v>
      </c>
      <c r="CF138" s="991">
        <v>0</v>
      </c>
      <c r="CG138" s="990" t="s">
        <v>993</v>
      </c>
      <c r="CH138" s="991">
        <v>0</v>
      </c>
      <c r="CI138" s="990" t="s">
        <v>993</v>
      </c>
      <c r="CJ138" s="991">
        <v>0</v>
      </c>
      <c r="CK138" s="990" t="s">
        <v>993</v>
      </c>
      <c r="CL138" s="991">
        <v>0</v>
      </c>
      <c r="CM138" s="991">
        <v>0</v>
      </c>
      <c r="CN138" s="991">
        <v>0</v>
      </c>
      <c r="CO138" s="991">
        <v>3</v>
      </c>
      <c r="CP138" s="991">
        <v>0.6</v>
      </c>
      <c r="CQ138" s="991">
        <v>0</v>
      </c>
      <c r="CR138" s="991">
        <v>0</v>
      </c>
      <c r="CS138" s="991">
        <v>0</v>
      </c>
      <c r="CT138" s="991">
        <v>0</v>
      </c>
      <c r="CU138" s="991">
        <v>4</v>
      </c>
      <c r="CV138" s="991">
        <v>0.6</v>
      </c>
      <c r="CW138" s="991">
        <v>0</v>
      </c>
      <c r="CX138" s="991">
        <v>0</v>
      </c>
      <c r="CY138" s="991">
        <v>0</v>
      </c>
      <c r="CZ138" s="991">
        <v>0</v>
      </c>
      <c r="DA138" s="991">
        <v>0</v>
      </c>
      <c r="DB138" s="991">
        <v>0</v>
      </c>
      <c r="DC138" s="991">
        <v>0</v>
      </c>
      <c r="DD138" s="991">
        <v>0</v>
      </c>
      <c r="DE138" s="991">
        <v>0</v>
      </c>
      <c r="DF138" s="991">
        <v>0</v>
      </c>
      <c r="DG138" s="991">
        <v>0</v>
      </c>
      <c r="DH138" s="991">
        <v>0</v>
      </c>
      <c r="DI138" s="991">
        <v>0</v>
      </c>
      <c r="DJ138" s="991">
        <v>0</v>
      </c>
      <c r="DK138" s="992" t="b">
        <v>0</v>
      </c>
      <c r="DL138" s="990" t="s">
        <v>1011</v>
      </c>
      <c r="DM138" s="990" t="s">
        <v>993</v>
      </c>
      <c r="DN138" s="990" t="s">
        <v>993</v>
      </c>
      <c r="DO138" s="990" t="s">
        <v>993</v>
      </c>
      <c r="DP138" s="991">
        <v>54</v>
      </c>
      <c r="DQ138" s="991">
        <v>25</v>
      </c>
      <c r="DR138" s="991">
        <v>0</v>
      </c>
      <c r="DS138" s="991">
        <v>29</v>
      </c>
      <c r="DT138" s="991">
        <v>1055</v>
      </c>
      <c r="DU138" s="991">
        <v>56</v>
      </c>
      <c r="DV138" s="991">
        <v>54</v>
      </c>
      <c r="DW138" s="991">
        <v>15</v>
      </c>
      <c r="DX138" s="991">
        <v>20</v>
      </c>
      <c r="DY138" s="991">
        <v>19</v>
      </c>
      <c r="DZ138" s="991">
        <v>0</v>
      </c>
      <c r="EA138" s="991">
        <v>0</v>
      </c>
      <c r="EB138" s="991">
        <v>0</v>
      </c>
      <c r="EC138" s="991">
        <v>0</v>
      </c>
      <c r="ED138" s="991">
        <v>56</v>
      </c>
      <c r="EE138" s="991">
        <v>49</v>
      </c>
      <c r="EF138" s="991">
        <v>7</v>
      </c>
      <c r="EG138" s="991">
        <v>0</v>
      </c>
      <c r="EH138" s="991">
        <v>0</v>
      </c>
      <c r="EI138" s="991">
        <v>0</v>
      </c>
      <c r="EJ138" s="991">
        <v>0</v>
      </c>
      <c r="EK138" s="991">
        <v>0</v>
      </c>
      <c r="EL138" s="991">
        <v>0</v>
      </c>
      <c r="EM138" s="991">
        <v>0</v>
      </c>
      <c r="EN138" s="991">
        <v>7</v>
      </c>
      <c r="EO138" s="991">
        <v>7</v>
      </c>
      <c r="EP138" s="991">
        <v>0</v>
      </c>
      <c r="EQ138" s="991">
        <v>0</v>
      </c>
      <c r="ER138" s="991">
        <v>0</v>
      </c>
      <c r="ES138" s="991">
        <v>10</v>
      </c>
      <c r="ET138" s="992" t="b">
        <v>0</v>
      </c>
      <c r="EU138" s="992" t="b">
        <v>0</v>
      </c>
      <c r="EV138" s="992" t="b">
        <v>0</v>
      </c>
      <c r="EW138" s="993">
        <v>0</v>
      </c>
      <c r="EX138" s="993">
        <v>0</v>
      </c>
      <c r="EY138" s="993">
        <v>0</v>
      </c>
      <c r="EZ138" s="993">
        <v>0</v>
      </c>
      <c r="FA138" s="993">
        <v>0</v>
      </c>
      <c r="FB138" s="993">
        <v>0</v>
      </c>
      <c r="FC138" s="992" t="b">
        <v>0</v>
      </c>
      <c r="FD138" s="992" t="b">
        <v>0</v>
      </c>
      <c r="FE138" s="992" t="b">
        <v>0</v>
      </c>
      <c r="FF138" s="993">
        <v>0</v>
      </c>
      <c r="FG138" s="993">
        <v>0</v>
      </c>
      <c r="FH138" s="993">
        <v>0</v>
      </c>
      <c r="FI138" s="993">
        <v>0</v>
      </c>
      <c r="FJ138" s="993">
        <v>0</v>
      </c>
      <c r="FK138" s="993">
        <v>0</v>
      </c>
      <c r="FL138" s="992" t="b">
        <v>0</v>
      </c>
      <c r="FM138" s="992" t="b">
        <v>0</v>
      </c>
      <c r="FN138" s="992" t="b">
        <v>0</v>
      </c>
      <c r="FO138" s="993">
        <v>0</v>
      </c>
      <c r="FP138" s="993">
        <v>0</v>
      </c>
      <c r="FQ138" s="993">
        <v>0</v>
      </c>
      <c r="FR138" s="993">
        <v>0</v>
      </c>
      <c r="FS138" s="993">
        <v>0</v>
      </c>
      <c r="FT138" s="993">
        <v>0</v>
      </c>
      <c r="FU138" s="990" t="s">
        <v>993</v>
      </c>
      <c r="FV138" s="993">
        <v>0</v>
      </c>
      <c r="FW138" s="991">
        <v>0</v>
      </c>
      <c r="FX138" s="991">
        <v>7</v>
      </c>
      <c r="FY138" s="991">
        <v>0</v>
      </c>
      <c r="FZ138" s="991">
        <v>0</v>
      </c>
      <c r="GA138" s="991">
        <v>0</v>
      </c>
      <c r="GB138" s="991">
        <v>0</v>
      </c>
      <c r="GC138" s="991">
        <v>0</v>
      </c>
      <c r="GD138" s="991">
        <v>0</v>
      </c>
      <c r="GE138" s="991">
        <v>0</v>
      </c>
      <c r="GF138" s="991">
        <v>0</v>
      </c>
      <c r="GG138" s="991">
        <v>0</v>
      </c>
      <c r="GH138" s="991">
        <v>0</v>
      </c>
      <c r="GI138" s="991">
        <v>0</v>
      </c>
      <c r="GJ138" s="991">
        <v>0</v>
      </c>
      <c r="GK138" s="991">
        <v>0</v>
      </c>
      <c r="GL138" s="991">
        <v>0</v>
      </c>
      <c r="GM138" s="991">
        <v>0</v>
      </c>
      <c r="GN138" s="991">
        <v>0</v>
      </c>
      <c r="GO138" s="992" t="b">
        <v>0</v>
      </c>
      <c r="GP138" s="990" t="s">
        <v>993</v>
      </c>
      <c r="GQ138" s="990" t="s">
        <v>993</v>
      </c>
      <c r="GR138" s="990" t="s">
        <v>993</v>
      </c>
      <c r="GS138" s="990" t="s">
        <v>993</v>
      </c>
      <c r="GT138" s="992"/>
      <c r="GU138" s="986"/>
    </row>
    <row r="139" spans="1:203" hidden="1">
      <c r="A139" s="985"/>
      <c r="B139" s="1315" t="s">
        <v>399</v>
      </c>
      <c r="C139" s="1315"/>
      <c r="D139" s="990" t="s">
        <v>1128</v>
      </c>
      <c r="E139" s="990" t="s">
        <v>1129</v>
      </c>
      <c r="F139" s="990" t="s">
        <v>437</v>
      </c>
      <c r="G139" s="990" t="s">
        <v>986</v>
      </c>
      <c r="H139" s="990" t="s">
        <v>1062</v>
      </c>
      <c r="I139" s="990" t="s">
        <v>1063</v>
      </c>
      <c r="J139" s="990" t="s">
        <v>1064</v>
      </c>
      <c r="K139" s="990" t="s">
        <v>1065</v>
      </c>
      <c r="L139" s="991">
        <v>4</v>
      </c>
      <c r="M139" s="990" t="s">
        <v>1129</v>
      </c>
      <c r="N139" s="990" t="s">
        <v>1153</v>
      </c>
      <c r="O139" s="990" t="s">
        <v>451</v>
      </c>
      <c r="P139" s="990" t="s">
        <v>1027</v>
      </c>
      <c r="Q139" s="990" t="s">
        <v>290</v>
      </c>
      <c r="R139" s="1031" t="s">
        <v>270</v>
      </c>
      <c r="S139" s="992" t="b">
        <v>0</v>
      </c>
      <c r="T139" s="991">
        <v>0</v>
      </c>
      <c r="U139" s="992" t="b">
        <v>0</v>
      </c>
      <c r="V139" s="991">
        <v>0</v>
      </c>
      <c r="W139" s="992" t="b">
        <v>0</v>
      </c>
      <c r="X139" s="992" t="b">
        <v>1</v>
      </c>
      <c r="Y139" s="990" t="s">
        <v>270</v>
      </c>
      <c r="Z139" s="990" t="b">
        <f t="shared" si="13"/>
        <v>1</v>
      </c>
      <c r="AA139" s="990" t="s">
        <v>993</v>
      </c>
      <c r="AB139" s="992" t="b">
        <v>0</v>
      </c>
      <c r="AC139" s="990" t="s">
        <v>993</v>
      </c>
      <c r="AD139" s="990" t="s">
        <v>993</v>
      </c>
      <c r="AE139" s="990" t="s">
        <v>993</v>
      </c>
      <c r="AF139" s="1077">
        <f t="shared" si="16"/>
        <v>12</v>
      </c>
      <c r="AG139" s="1077">
        <f t="shared" si="16"/>
        <v>9</v>
      </c>
      <c r="AH139" s="1077">
        <f t="shared" si="16"/>
        <v>2</v>
      </c>
      <c r="AI139" s="1077">
        <f t="shared" si="15"/>
        <v>12</v>
      </c>
      <c r="AJ139" s="183">
        <f t="shared" si="12"/>
        <v>0</v>
      </c>
      <c r="AK139" s="991">
        <v>12</v>
      </c>
      <c r="AL139" s="991">
        <v>9</v>
      </c>
      <c r="AM139" s="991">
        <v>2</v>
      </c>
      <c r="AN139" s="991">
        <v>12</v>
      </c>
      <c r="AO139" s="991">
        <v>0</v>
      </c>
      <c r="AP139" s="991">
        <v>0</v>
      </c>
      <c r="AQ139" s="991">
        <v>0</v>
      </c>
      <c r="AR139" s="991">
        <v>0</v>
      </c>
      <c r="AS139" s="991">
        <v>0</v>
      </c>
      <c r="AT139" s="991">
        <v>0</v>
      </c>
      <c r="AU139" s="991">
        <v>0</v>
      </c>
      <c r="AV139" s="991">
        <v>0</v>
      </c>
      <c r="AW139" s="991">
        <v>0</v>
      </c>
      <c r="AX139" s="991">
        <v>0</v>
      </c>
      <c r="AY139" s="991">
        <v>0</v>
      </c>
      <c r="AZ139" s="991">
        <v>0</v>
      </c>
      <c r="BA139" s="991">
        <v>0</v>
      </c>
      <c r="BB139" s="991">
        <v>0</v>
      </c>
      <c r="BC139" s="991">
        <v>0</v>
      </c>
      <c r="BD139" s="991">
        <v>0</v>
      </c>
      <c r="BE139" s="992" t="b">
        <v>0</v>
      </c>
      <c r="BF139" s="992"/>
      <c r="BG139" s="990" t="s">
        <v>1154</v>
      </c>
      <c r="BH139" s="991">
        <v>12</v>
      </c>
      <c r="BI139" s="990" t="s">
        <v>993</v>
      </c>
      <c r="BJ139" s="991">
        <v>0</v>
      </c>
      <c r="BK139" s="990" t="s">
        <v>993</v>
      </c>
      <c r="BL139" s="991">
        <v>0</v>
      </c>
      <c r="BM139" s="991">
        <v>0</v>
      </c>
      <c r="BN139" s="991">
        <v>0</v>
      </c>
      <c r="BO139" s="990" t="s">
        <v>993</v>
      </c>
      <c r="BP139" s="990" t="s">
        <v>993</v>
      </c>
      <c r="BQ139" s="990" t="s">
        <v>993</v>
      </c>
      <c r="BR139" s="991">
        <v>0</v>
      </c>
      <c r="BS139" s="990" t="s">
        <v>993</v>
      </c>
      <c r="BT139" s="991">
        <v>0</v>
      </c>
      <c r="BU139" s="990" t="s">
        <v>993</v>
      </c>
      <c r="BV139" s="991">
        <v>0</v>
      </c>
      <c r="BW139" s="991">
        <v>0</v>
      </c>
      <c r="BX139" s="991">
        <v>0</v>
      </c>
      <c r="BY139" s="990" t="s">
        <v>993</v>
      </c>
      <c r="BZ139" s="991">
        <v>0</v>
      </c>
      <c r="CA139" s="990" t="s">
        <v>993</v>
      </c>
      <c r="CB139" s="991">
        <v>0</v>
      </c>
      <c r="CC139" s="990" t="s">
        <v>993</v>
      </c>
      <c r="CD139" s="991">
        <v>0</v>
      </c>
      <c r="CE139" s="991">
        <v>0</v>
      </c>
      <c r="CF139" s="991">
        <v>0</v>
      </c>
      <c r="CG139" s="990" t="s">
        <v>993</v>
      </c>
      <c r="CH139" s="991">
        <v>0</v>
      </c>
      <c r="CI139" s="990" t="s">
        <v>993</v>
      </c>
      <c r="CJ139" s="991">
        <v>0</v>
      </c>
      <c r="CK139" s="990" t="s">
        <v>993</v>
      </c>
      <c r="CL139" s="991">
        <v>0</v>
      </c>
      <c r="CM139" s="991">
        <v>0</v>
      </c>
      <c r="CN139" s="991">
        <v>0</v>
      </c>
      <c r="CO139" s="991">
        <v>14</v>
      </c>
      <c r="CP139" s="991">
        <v>0.6</v>
      </c>
      <c r="CQ139" s="991">
        <v>0</v>
      </c>
      <c r="CR139" s="991">
        <v>0</v>
      </c>
      <c r="CS139" s="991">
        <v>0</v>
      </c>
      <c r="CT139" s="991">
        <v>0</v>
      </c>
      <c r="CU139" s="991">
        <v>0</v>
      </c>
      <c r="CV139" s="991">
        <v>0</v>
      </c>
      <c r="CW139" s="991">
        <v>0</v>
      </c>
      <c r="CX139" s="991">
        <v>0</v>
      </c>
      <c r="CY139" s="991">
        <v>0</v>
      </c>
      <c r="CZ139" s="991">
        <v>0</v>
      </c>
      <c r="DA139" s="991">
        <v>0</v>
      </c>
      <c r="DB139" s="991">
        <v>0</v>
      </c>
      <c r="DC139" s="991">
        <v>0</v>
      </c>
      <c r="DD139" s="991">
        <v>0</v>
      </c>
      <c r="DE139" s="991">
        <v>0</v>
      </c>
      <c r="DF139" s="991">
        <v>0</v>
      </c>
      <c r="DG139" s="991">
        <v>0</v>
      </c>
      <c r="DH139" s="991">
        <v>0</v>
      </c>
      <c r="DI139" s="991">
        <v>0</v>
      </c>
      <c r="DJ139" s="991">
        <v>0</v>
      </c>
      <c r="DK139" s="992" t="b">
        <v>0</v>
      </c>
      <c r="DL139" s="990" t="s">
        <v>427</v>
      </c>
      <c r="DM139" s="990" t="s">
        <v>993</v>
      </c>
      <c r="DN139" s="990" t="s">
        <v>993</v>
      </c>
      <c r="DO139" s="990" t="s">
        <v>993</v>
      </c>
      <c r="DP139" s="991">
        <v>142</v>
      </c>
      <c r="DQ139" s="991">
        <v>126</v>
      </c>
      <c r="DR139" s="991">
        <v>16</v>
      </c>
      <c r="DS139" s="991">
        <v>0</v>
      </c>
      <c r="DT139" s="991">
        <v>1914</v>
      </c>
      <c r="DU139" s="991">
        <v>130</v>
      </c>
      <c r="DV139" s="991">
        <v>142</v>
      </c>
      <c r="DW139" s="991">
        <v>96</v>
      </c>
      <c r="DX139" s="991">
        <v>12</v>
      </c>
      <c r="DY139" s="991">
        <v>10</v>
      </c>
      <c r="DZ139" s="991">
        <v>0</v>
      </c>
      <c r="EA139" s="991">
        <v>0</v>
      </c>
      <c r="EB139" s="991">
        <v>24</v>
      </c>
      <c r="EC139" s="991">
        <v>0</v>
      </c>
      <c r="ED139" s="991">
        <v>130</v>
      </c>
      <c r="EE139" s="991">
        <v>42</v>
      </c>
      <c r="EF139" s="991">
        <v>86</v>
      </c>
      <c r="EG139" s="991">
        <v>2</v>
      </c>
      <c r="EH139" s="991">
        <v>0</v>
      </c>
      <c r="EI139" s="991">
        <v>0</v>
      </c>
      <c r="EJ139" s="991">
        <v>0</v>
      </c>
      <c r="EK139" s="991">
        <v>0</v>
      </c>
      <c r="EL139" s="991">
        <v>0</v>
      </c>
      <c r="EM139" s="991">
        <v>0</v>
      </c>
      <c r="EN139" s="991">
        <v>88</v>
      </c>
      <c r="EO139" s="991">
        <v>88</v>
      </c>
      <c r="EP139" s="991">
        <v>0</v>
      </c>
      <c r="EQ139" s="991">
        <v>0</v>
      </c>
      <c r="ER139" s="991">
        <v>0</v>
      </c>
      <c r="ES139" s="991">
        <v>0</v>
      </c>
      <c r="ET139" s="992" t="b">
        <v>0</v>
      </c>
      <c r="EU139" s="992" t="b">
        <v>0</v>
      </c>
      <c r="EV139" s="992" t="b">
        <v>0</v>
      </c>
      <c r="EW139" s="993">
        <v>0</v>
      </c>
      <c r="EX139" s="993">
        <v>0</v>
      </c>
      <c r="EY139" s="993">
        <v>0</v>
      </c>
      <c r="EZ139" s="993">
        <v>0</v>
      </c>
      <c r="FA139" s="993">
        <v>0</v>
      </c>
      <c r="FB139" s="993">
        <v>0</v>
      </c>
      <c r="FC139" s="992" t="b">
        <v>0</v>
      </c>
      <c r="FD139" s="992" t="b">
        <v>0</v>
      </c>
      <c r="FE139" s="992" t="b">
        <v>0</v>
      </c>
      <c r="FF139" s="993">
        <v>0</v>
      </c>
      <c r="FG139" s="993">
        <v>0</v>
      </c>
      <c r="FH139" s="993">
        <v>0</v>
      </c>
      <c r="FI139" s="993">
        <v>0</v>
      </c>
      <c r="FJ139" s="993">
        <v>0</v>
      </c>
      <c r="FK139" s="993">
        <v>0</v>
      </c>
      <c r="FL139" s="992" t="b">
        <v>0</v>
      </c>
      <c r="FM139" s="992" t="b">
        <v>0</v>
      </c>
      <c r="FN139" s="992" t="b">
        <v>0</v>
      </c>
      <c r="FO139" s="993">
        <v>0</v>
      </c>
      <c r="FP139" s="993">
        <v>0</v>
      </c>
      <c r="FQ139" s="993">
        <v>0</v>
      </c>
      <c r="FR139" s="993">
        <v>0</v>
      </c>
      <c r="FS139" s="993">
        <v>0</v>
      </c>
      <c r="FT139" s="993">
        <v>0</v>
      </c>
      <c r="FU139" s="990" t="s">
        <v>993</v>
      </c>
      <c r="FV139" s="993">
        <v>0</v>
      </c>
      <c r="FW139" s="991">
        <v>0</v>
      </c>
      <c r="FX139" s="991">
        <v>88</v>
      </c>
      <c r="FY139" s="991">
        <v>0</v>
      </c>
      <c r="FZ139" s="991">
        <v>0</v>
      </c>
      <c r="GA139" s="991">
        <v>0</v>
      </c>
      <c r="GB139" s="991">
        <v>0</v>
      </c>
      <c r="GC139" s="991">
        <v>0</v>
      </c>
      <c r="GD139" s="991">
        <v>0</v>
      </c>
      <c r="GE139" s="991">
        <v>0</v>
      </c>
      <c r="GF139" s="991">
        <v>0</v>
      </c>
      <c r="GG139" s="991">
        <v>0</v>
      </c>
      <c r="GH139" s="991">
        <v>0</v>
      </c>
      <c r="GI139" s="991">
        <v>0</v>
      </c>
      <c r="GJ139" s="991">
        <v>0</v>
      </c>
      <c r="GK139" s="991">
        <v>0</v>
      </c>
      <c r="GL139" s="991">
        <v>0</v>
      </c>
      <c r="GM139" s="991">
        <v>0</v>
      </c>
      <c r="GN139" s="991">
        <v>0</v>
      </c>
      <c r="GO139" s="992" t="b">
        <v>0</v>
      </c>
      <c r="GP139" s="990" t="s">
        <v>993</v>
      </c>
      <c r="GQ139" s="990" t="s">
        <v>993</v>
      </c>
      <c r="GR139" s="990" t="s">
        <v>993</v>
      </c>
      <c r="GS139" s="990" t="s">
        <v>993</v>
      </c>
      <c r="GT139" s="992"/>
      <c r="GU139" s="986"/>
    </row>
    <row r="140" spans="1:203" hidden="1">
      <c r="A140" s="985"/>
      <c r="B140" s="1315" t="s">
        <v>399</v>
      </c>
      <c r="C140" s="1315"/>
      <c r="D140" s="990" t="s">
        <v>1128</v>
      </c>
      <c r="E140" s="990" t="s">
        <v>1129</v>
      </c>
      <c r="F140" s="990" t="s">
        <v>437</v>
      </c>
      <c r="G140" s="990" t="s">
        <v>986</v>
      </c>
      <c r="H140" s="990" t="s">
        <v>1062</v>
      </c>
      <c r="I140" s="990" t="s">
        <v>1063</v>
      </c>
      <c r="J140" s="990" t="s">
        <v>1064</v>
      </c>
      <c r="K140" s="990" t="s">
        <v>1065</v>
      </c>
      <c r="L140" s="991">
        <v>14</v>
      </c>
      <c r="M140" s="990" t="s">
        <v>1129</v>
      </c>
      <c r="N140" s="990" t="s">
        <v>1140</v>
      </c>
      <c r="O140" s="990" t="s">
        <v>2398</v>
      </c>
      <c r="P140" s="990" t="s">
        <v>1027</v>
      </c>
      <c r="Q140" s="990" t="s">
        <v>290</v>
      </c>
      <c r="R140" s="1031" t="s">
        <v>270</v>
      </c>
      <c r="S140" s="992" t="b">
        <v>0</v>
      </c>
      <c r="T140" s="991">
        <v>0</v>
      </c>
      <c r="U140" s="992" t="b">
        <v>0</v>
      </c>
      <c r="V140" s="991">
        <v>0</v>
      </c>
      <c r="W140" s="992" t="b">
        <v>0</v>
      </c>
      <c r="X140" s="992" t="b">
        <v>1</v>
      </c>
      <c r="Y140" s="990" t="s">
        <v>270</v>
      </c>
      <c r="Z140" s="990" t="b">
        <f t="shared" si="13"/>
        <v>1</v>
      </c>
      <c r="AA140" s="990" t="s">
        <v>993</v>
      </c>
      <c r="AB140" s="992" t="b">
        <v>0</v>
      </c>
      <c r="AC140" s="990" t="s">
        <v>993</v>
      </c>
      <c r="AD140" s="990" t="s">
        <v>993</v>
      </c>
      <c r="AE140" s="990" t="s">
        <v>993</v>
      </c>
      <c r="AF140" s="1077">
        <f t="shared" si="16"/>
        <v>45</v>
      </c>
      <c r="AG140" s="1077">
        <f t="shared" si="16"/>
        <v>45</v>
      </c>
      <c r="AH140" s="1077">
        <f t="shared" si="16"/>
        <v>15</v>
      </c>
      <c r="AI140" s="1077">
        <f t="shared" si="15"/>
        <v>45</v>
      </c>
      <c r="AJ140" s="183">
        <f t="shared" si="12"/>
        <v>0</v>
      </c>
      <c r="AK140" s="991">
        <v>45</v>
      </c>
      <c r="AL140" s="991">
        <v>45</v>
      </c>
      <c r="AM140" s="991">
        <v>15</v>
      </c>
      <c r="AN140" s="991">
        <v>45</v>
      </c>
      <c r="AO140" s="991">
        <v>0</v>
      </c>
      <c r="AP140" s="991">
        <v>0</v>
      </c>
      <c r="AQ140" s="991">
        <v>0</v>
      </c>
      <c r="AR140" s="991">
        <v>0</v>
      </c>
      <c r="AS140" s="991">
        <v>0</v>
      </c>
      <c r="AT140" s="991">
        <v>0</v>
      </c>
      <c r="AU140" s="991">
        <v>0</v>
      </c>
      <c r="AV140" s="991">
        <v>0</v>
      </c>
      <c r="AW140" s="991">
        <v>0</v>
      </c>
      <c r="AX140" s="991">
        <v>0</v>
      </c>
      <c r="AY140" s="991">
        <v>0</v>
      </c>
      <c r="AZ140" s="991">
        <v>0</v>
      </c>
      <c r="BA140" s="991">
        <v>0</v>
      </c>
      <c r="BB140" s="991">
        <v>0</v>
      </c>
      <c r="BC140" s="991">
        <v>0</v>
      </c>
      <c r="BD140" s="991">
        <v>0</v>
      </c>
      <c r="BE140" s="992" t="b">
        <v>0</v>
      </c>
      <c r="BF140" s="992"/>
      <c r="BG140" s="990" t="s">
        <v>427</v>
      </c>
      <c r="BH140" s="991">
        <v>45</v>
      </c>
      <c r="BI140" s="990" t="s">
        <v>993</v>
      </c>
      <c r="BJ140" s="991">
        <v>0</v>
      </c>
      <c r="BK140" s="990" t="s">
        <v>993</v>
      </c>
      <c r="BL140" s="991">
        <v>0</v>
      </c>
      <c r="BM140" s="991">
        <v>0</v>
      </c>
      <c r="BN140" s="991">
        <v>0</v>
      </c>
      <c r="BO140" s="990" t="s">
        <v>993</v>
      </c>
      <c r="BP140" s="990" t="s">
        <v>993</v>
      </c>
      <c r="BQ140" s="990" t="s">
        <v>993</v>
      </c>
      <c r="BR140" s="991">
        <v>0</v>
      </c>
      <c r="BS140" s="990" t="s">
        <v>993</v>
      </c>
      <c r="BT140" s="991">
        <v>0</v>
      </c>
      <c r="BU140" s="990" t="s">
        <v>993</v>
      </c>
      <c r="BV140" s="991">
        <v>0</v>
      </c>
      <c r="BW140" s="991">
        <v>0</v>
      </c>
      <c r="BX140" s="991">
        <v>0</v>
      </c>
      <c r="BY140" s="990" t="s">
        <v>993</v>
      </c>
      <c r="BZ140" s="991">
        <v>0</v>
      </c>
      <c r="CA140" s="990" t="s">
        <v>993</v>
      </c>
      <c r="CB140" s="991">
        <v>0</v>
      </c>
      <c r="CC140" s="990" t="s">
        <v>993</v>
      </c>
      <c r="CD140" s="991">
        <v>0</v>
      </c>
      <c r="CE140" s="991">
        <v>0</v>
      </c>
      <c r="CF140" s="991">
        <v>0</v>
      </c>
      <c r="CG140" s="990" t="s">
        <v>993</v>
      </c>
      <c r="CH140" s="991">
        <v>0</v>
      </c>
      <c r="CI140" s="990" t="s">
        <v>993</v>
      </c>
      <c r="CJ140" s="991">
        <v>0</v>
      </c>
      <c r="CK140" s="990" t="s">
        <v>993</v>
      </c>
      <c r="CL140" s="991">
        <v>0</v>
      </c>
      <c r="CM140" s="991">
        <v>0</v>
      </c>
      <c r="CN140" s="991">
        <v>0</v>
      </c>
      <c r="CO140" s="991">
        <v>31</v>
      </c>
      <c r="CP140" s="991">
        <v>2.5</v>
      </c>
      <c r="CQ140" s="991">
        <v>0</v>
      </c>
      <c r="CR140" s="991">
        <v>0</v>
      </c>
      <c r="CS140" s="991">
        <v>0</v>
      </c>
      <c r="CT140" s="991">
        <v>1.5</v>
      </c>
      <c r="CU140" s="991">
        <v>0</v>
      </c>
      <c r="CV140" s="991">
        <v>0</v>
      </c>
      <c r="CW140" s="991">
        <v>0</v>
      </c>
      <c r="CX140" s="991">
        <v>0</v>
      </c>
      <c r="CY140" s="991">
        <v>0</v>
      </c>
      <c r="CZ140" s="991">
        <v>0</v>
      </c>
      <c r="DA140" s="991">
        <v>0</v>
      </c>
      <c r="DB140" s="991">
        <v>0</v>
      </c>
      <c r="DC140" s="991">
        <v>1</v>
      </c>
      <c r="DD140" s="991">
        <v>0</v>
      </c>
      <c r="DE140" s="991">
        <v>0</v>
      </c>
      <c r="DF140" s="991">
        <v>0</v>
      </c>
      <c r="DG140" s="991">
        <v>0</v>
      </c>
      <c r="DH140" s="991">
        <v>0</v>
      </c>
      <c r="DI140" s="991">
        <v>0</v>
      </c>
      <c r="DJ140" s="991">
        <v>0</v>
      </c>
      <c r="DK140" s="992" t="b">
        <v>0</v>
      </c>
      <c r="DL140" s="990" t="s">
        <v>525</v>
      </c>
      <c r="DM140" s="990" t="s">
        <v>993</v>
      </c>
      <c r="DN140" s="990" t="s">
        <v>993</v>
      </c>
      <c r="DO140" s="990" t="s">
        <v>993</v>
      </c>
      <c r="DP140" s="991">
        <v>889</v>
      </c>
      <c r="DQ140" s="991">
        <v>746</v>
      </c>
      <c r="DR140" s="991">
        <v>50</v>
      </c>
      <c r="DS140" s="991">
        <v>93</v>
      </c>
      <c r="DT140" s="991">
        <v>12241</v>
      </c>
      <c r="DU140" s="991">
        <v>937</v>
      </c>
      <c r="DV140" s="991">
        <v>889</v>
      </c>
      <c r="DW140" s="991">
        <v>122</v>
      </c>
      <c r="DX140" s="991">
        <v>495</v>
      </c>
      <c r="DY140" s="991">
        <v>46</v>
      </c>
      <c r="DZ140" s="991">
        <v>1</v>
      </c>
      <c r="EA140" s="991">
        <v>0</v>
      </c>
      <c r="EB140" s="991">
        <v>0</v>
      </c>
      <c r="EC140" s="991">
        <v>225</v>
      </c>
      <c r="ED140" s="991">
        <v>937</v>
      </c>
      <c r="EE140" s="991">
        <v>188</v>
      </c>
      <c r="EF140" s="991">
        <v>426</v>
      </c>
      <c r="EG140" s="991">
        <v>96</v>
      </c>
      <c r="EH140" s="991">
        <v>0</v>
      </c>
      <c r="EI140" s="991">
        <v>0</v>
      </c>
      <c r="EJ140" s="991">
        <v>0</v>
      </c>
      <c r="EK140" s="991">
        <v>1</v>
      </c>
      <c r="EL140" s="991">
        <v>11</v>
      </c>
      <c r="EM140" s="991">
        <v>215</v>
      </c>
      <c r="EN140" s="991">
        <v>749</v>
      </c>
      <c r="EO140" s="991">
        <v>523</v>
      </c>
      <c r="EP140" s="991">
        <v>0</v>
      </c>
      <c r="EQ140" s="991">
        <v>11</v>
      </c>
      <c r="ER140" s="991">
        <v>215</v>
      </c>
      <c r="ES140" s="991">
        <v>0</v>
      </c>
      <c r="ET140" s="992" t="b">
        <v>0</v>
      </c>
      <c r="EU140" s="992" t="b">
        <v>0</v>
      </c>
      <c r="EV140" s="992" t="b">
        <v>0</v>
      </c>
      <c r="EW140" s="993">
        <v>0.37799999999999995</v>
      </c>
      <c r="EX140" s="993">
        <v>0.27500000000000002</v>
      </c>
      <c r="EY140" s="993">
        <v>0.16200000000000001</v>
      </c>
      <c r="EZ140" s="993">
        <v>0.111</v>
      </c>
      <c r="FA140" s="993">
        <v>0.29799999999999999</v>
      </c>
      <c r="FB140" s="993">
        <v>0.38299999999999995</v>
      </c>
      <c r="FC140" s="992" t="b">
        <v>0</v>
      </c>
      <c r="FD140" s="992" t="b">
        <v>0</v>
      </c>
      <c r="FE140" s="992" t="b">
        <v>0</v>
      </c>
      <c r="FF140" s="993">
        <v>0</v>
      </c>
      <c r="FG140" s="993">
        <v>0</v>
      </c>
      <c r="FH140" s="993">
        <v>0</v>
      </c>
      <c r="FI140" s="993">
        <v>0</v>
      </c>
      <c r="FJ140" s="993">
        <v>0</v>
      </c>
      <c r="FK140" s="993">
        <v>0</v>
      </c>
      <c r="FL140" s="992" t="b">
        <v>0</v>
      </c>
      <c r="FM140" s="992" t="b">
        <v>0</v>
      </c>
      <c r="FN140" s="992" t="b">
        <v>0</v>
      </c>
      <c r="FO140" s="993">
        <v>0</v>
      </c>
      <c r="FP140" s="993">
        <v>0</v>
      </c>
      <c r="FQ140" s="993">
        <v>0</v>
      </c>
      <c r="FR140" s="993">
        <v>0</v>
      </c>
      <c r="FS140" s="993">
        <v>0</v>
      </c>
      <c r="FT140" s="993">
        <v>0</v>
      </c>
      <c r="FU140" s="990" t="s">
        <v>993</v>
      </c>
      <c r="FV140" s="993">
        <v>0</v>
      </c>
      <c r="FW140" s="991">
        <v>0</v>
      </c>
      <c r="FX140" s="991">
        <v>749</v>
      </c>
      <c r="FY140" s="991">
        <v>0</v>
      </c>
      <c r="FZ140" s="991">
        <v>0</v>
      </c>
      <c r="GA140" s="991">
        <v>0</v>
      </c>
      <c r="GB140" s="991">
        <v>0</v>
      </c>
      <c r="GC140" s="991">
        <v>0</v>
      </c>
      <c r="GD140" s="991">
        <v>0</v>
      </c>
      <c r="GE140" s="991">
        <v>0</v>
      </c>
      <c r="GF140" s="991">
        <v>0</v>
      </c>
      <c r="GG140" s="991">
        <v>0</v>
      </c>
      <c r="GH140" s="991">
        <v>0</v>
      </c>
      <c r="GI140" s="991">
        <v>0</v>
      </c>
      <c r="GJ140" s="991">
        <v>0</v>
      </c>
      <c r="GK140" s="991">
        <v>0</v>
      </c>
      <c r="GL140" s="991">
        <v>0</v>
      </c>
      <c r="GM140" s="991">
        <v>0</v>
      </c>
      <c r="GN140" s="991">
        <v>0</v>
      </c>
      <c r="GO140" s="992" t="b">
        <v>0</v>
      </c>
      <c r="GP140" s="990" t="s">
        <v>993</v>
      </c>
      <c r="GQ140" s="990" t="s">
        <v>993</v>
      </c>
      <c r="GR140" s="990" t="s">
        <v>993</v>
      </c>
      <c r="GS140" s="990" t="s">
        <v>993</v>
      </c>
      <c r="GT140" s="992"/>
      <c r="GU140" s="986"/>
    </row>
    <row r="141" spans="1:203" hidden="1">
      <c r="A141" s="985"/>
      <c r="B141" s="1315" t="s">
        <v>399</v>
      </c>
      <c r="C141" s="1315"/>
      <c r="D141" s="990" t="s">
        <v>1128</v>
      </c>
      <c r="E141" s="990" t="s">
        <v>1129</v>
      </c>
      <c r="F141" s="990" t="s">
        <v>437</v>
      </c>
      <c r="G141" s="990" t="s">
        <v>986</v>
      </c>
      <c r="H141" s="990" t="s">
        <v>1062</v>
      </c>
      <c r="I141" s="990" t="s">
        <v>1063</v>
      </c>
      <c r="J141" s="990" t="s">
        <v>1064</v>
      </c>
      <c r="K141" s="990" t="s">
        <v>1065</v>
      </c>
      <c r="L141" s="991">
        <v>13</v>
      </c>
      <c r="M141" s="990" t="s">
        <v>1129</v>
      </c>
      <c r="N141" s="990" t="s">
        <v>1139</v>
      </c>
      <c r="O141" s="990" t="s">
        <v>2399</v>
      </c>
      <c r="P141" s="990" t="s">
        <v>1071</v>
      </c>
      <c r="Q141" s="990" t="s">
        <v>290</v>
      </c>
      <c r="R141" s="1031" t="s">
        <v>270</v>
      </c>
      <c r="S141" s="992" t="b">
        <v>0</v>
      </c>
      <c r="T141" s="991">
        <v>0</v>
      </c>
      <c r="U141" s="992" t="b">
        <v>0</v>
      </c>
      <c r="V141" s="991">
        <v>0</v>
      </c>
      <c r="W141" s="992" t="b">
        <v>0</v>
      </c>
      <c r="X141" s="992" t="b">
        <v>1</v>
      </c>
      <c r="Y141" s="990" t="s">
        <v>270</v>
      </c>
      <c r="Z141" s="990" t="b">
        <f t="shared" si="13"/>
        <v>1</v>
      </c>
      <c r="AA141" s="990" t="s">
        <v>993</v>
      </c>
      <c r="AB141" s="992" t="b">
        <v>0</v>
      </c>
      <c r="AC141" s="990" t="s">
        <v>993</v>
      </c>
      <c r="AD141" s="990" t="s">
        <v>993</v>
      </c>
      <c r="AE141" s="990" t="s">
        <v>993</v>
      </c>
      <c r="AF141" s="1077">
        <f t="shared" si="16"/>
        <v>49</v>
      </c>
      <c r="AG141" s="1077">
        <f t="shared" si="16"/>
        <v>47</v>
      </c>
      <c r="AH141" s="1077">
        <f t="shared" si="16"/>
        <v>17</v>
      </c>
      <c r="AI141" s="1077">
        <f t="shared" si="15"/>
        <v>49</v>
      </c>
      <c r="AJ141" s="183">
        <f t="shared" si="12"/>
        <v>0</v>
      </c>
      <c r="AK141" s="991">
        <v>49</v>
      </c>
      <c r="AL141" s="991">
        <v>47</v>
      </c>
      <c r="AM141" s="991">
        <v>17</v>
      </c>
      <c r="AN141" s="991">
        <v>49</v>
      </c>
      <c r="AO141" s="991">
        <v>0</v>
      </c>
      <c r="AP141" s="991">
        <v>0</v>
      </c>
      <c r="AQ141" s="991">
        <v>0</v>
      </c>
      <c r="AR141" s="991">
        <v>0</v>
      </c>
      <c r="AS141" s="991">
        <v>0</v>
      </c>
      <c r="AT141" s="991">
        <v>0</v>
      </c>
      <c r="AU141" s="991">
        <v>0</v>
      </c>
      <c r="AV141" s="991">
        <v>0</v>
      </c>
      <c r="AW141" s="991">
        <v>0</v>
      </c>
      <c r="AX141" s="991">
        <v>0</v>
      </c>
      <c r="AY141" s="991">
        <v>0</v>
      </c>
      <c r="AZ141" s="991">
        <v>0</v>
      </c>
      <c r="BA141" s="991">
        <v>0</v>
      </c>
      <c r="BB141" s="991">
        <v>0</v>
      </c>
      <c r="BC141" s="991">
        <v>0</v>
      </c>
      <c r="BD141" s="991">
        <v>0</v>
      </c>
      <c r="BE141" s="992" t="b">
        <v>0</v>
      </c>
      <c r="BF141" s="992"/>
      <c r="BG141" s="990" t="s">
        <v>427</v>
      </c>
      <c r="BH141" s="991">
        <v>49</v>
      </c>
      <c r="BI141" s="990" t="s">
        <v>993</v>
      </c>
      <c r="BJ141" s="991">
        <v>0</v>
      </c>
      <c r="BK141" s="990" t="s">
        <v>993</v>
      </c>
      <c r="BL141" s="991">
        <v>0</v>
      </c>
      <c r="BM141" s="991">
        <v>0</v>
      </c>
      <c r="BN141" s="991">
        <v>0</v>
      </c>
      <c r="BO141" s="990" t="s">
        <v>993</v>
      </c>
      <c r="BP141" s="990" t="s">
        <v>993</v>
      </c>
      <c r="BQ141" s="990" t="s">
        <v>993</v>
      </c>
      <c r="BR141" s="991">
        <v>0</v>
      </c>
      <c r="BS141" s="990" t="s">
        <v>993</v>
      </c>
      <c r="BT141" s="991">
        <v>0</v>
      </c>
      <c r="BU141" s="990" t="s">
        <v>993</v>
      </c>
      <c r="BV141" s="991">
        <v>0</v>
      </c>
      <c r="BW141" s="991">
        <v>0</v>
      </c>
      <c r="BX141" s="991">
        <v>0</v>
      </c>
      <c r="BY141" s="990" t="s">
        <v>993</v>
      </c>
      <c r="BZ141" s="991">
        <v>0</v>
      </c>
      <c r="CA141" s="990" t="s">
        <v>993</v>
      </c>
      <c r="CB141" s="991">
        <v>0</v>
      </c>
      <c r="CC141" s="990" t="s">
        <v>993</v>
      </c>
      <c r="CD141" s="991">
        <v>0</v>
      </c>
      <c r="CE141" s="991">
        <v>0</v>
      </c>
      <c r="CF141" s="991">
        <v>0</v>
      </c>
      <c r="CG141" s="990" t="s">
        <v>993</v>
      </c>
      <c r="CH141" s="991">
        <v>0</v>
      </c>
      <c r="CI141" s="990" t="s">
        <v>993</v>
      </c>
      <c r="CJ141" s="991">
        <v>0</v>
      </c>
      <c r="CK141" s="990" t="s">
        <v>993</v>
      </c>
      <c r="CL141" s="991">
        <v>0</v>
      </c>
      <c r="CM141" s="991">
        <v>0</v>
      </c>
      <c r="CN141" s="991">
        <v>0</v>
      </c>
      <c r="CO141" s="991">
        <v>29</v>
      </c>
      <c r="CP141" s="991">
        <v>2.4</v>
      </c>
      <c r="CQ141" s="991">
        <v>0</v>
      </c>
      <c r="CR141" s="991">
        <v>0</v>
      </c>
      <c r="CS141" s="991">
        <v>0</v>
      </c>
      <c r="CT141" s="991">
        <v>1.5</v>
      </c>
      <c r="CU141" s="991">
        <v>0</v>
      </c>
      <c r="CV141" s="991">
        <v>0</v>
      </c>
      <c r="CW141" s="991">
        <v>0</v>
      </c>
      <c r="CX141" s="991">
        <v>0</v>
      </c>
      <c r="CY141" s="991">
        <v>0</v>
      </c>
      <c r="CZ141" s="991">
        <v>0</v>
      </c>
      <c r="DA141" s="991">
        <v>0</v>
      </c>
      <c r="DB141" s="991">
        <v>0</v>
      </c>
      <c r="DC141" s="991">
        <v>1</v>
      </c>
      <c r="DD141" s="991">
        <v>0</v>
      </c>
      <c r="DE141" s="991">
        <v>0</v>
      </c>
      <c r="DF141" s="991">
        <v>0</v>
      </c>
      <c r="DG141" s="991">
        <v>0</v>
      </c>
      <c r="DH141" s="991">
        <v>0</v>
      </c>
      <c r="DI141" s="991">
        <v>0</v>
      </c>
      <c r="DJ141" s="991">
        <v>0</v>
      </c>
      <c r="DK141" s="992" t="b">
        <v>0</v>
      </c>
      <c r="DL141" s="990" t="s">
        <v>417</v>
      </c>
      <c r="DM141" s="990" t="s">
        <v>993</v>
      </c>
      <c r="DN141" s="990" t="s">
        <v>993</v>
      </c>
      <c r="DO141" s="990" t="s">
        <v>993</v>
      </c>
      <c r="DP141" s="991">
        <v>931</v>
      </c>
      <c r="DQ141" s="991">
        <v>815</v>
      </c>
      <c r="DR141" s="991">
        <v>59</v>
      </c>
      <c r="DS141" s="991">
        <v>57</v>
      </c>
      <c r="DT141" s="991">
        <v>13175</v>
      </c>
      <c r="DU141" s="991">
        <v>974</v>
      </c>
      <c r="DV141" s="991">
        <v>931</v>
      </c>
      <c r="DW141" s="991">
        <v>70</v>
      </c>
      <c r="DX141" s="991">
        <v>844</v>
      </c>
      <c r="DY141" s="991">
        <v>12</v>
      </c>
      <c r="DZ141" s="991">
        <v>4</v>
      </c>
      <c r="EA141" s="991">
        <v>0</v>
      </c>
      <c r="EB141" s="991">
        <v>0</v>
      </c>
      <c r="EC141" s="991">
        <v>1</v>
      </c>
      <c r="ED141" s="991">
        <v>974</v>
      </c>
      <c r="EE141" s="991">
        <v>194</v>
      </c>
      <c r="EF141" s="991">
        <v>738</v>
      </c>
      <c r="EG141" s="991">
        <v>27</v>
      </c>
      <c r="EH141" s="991">
        <v>0</v>
      </c>
      <c r="EI141" s="991">
        <v>1</v>
      </c>
      <c r="EJ141" s="991">
        <v>0</v>
      </c>
      <c r="EK141" s="991">
        <v>1</v>
      </c>
      <c r="EL141" s="991">
        <v>13</v>
      </c>
      <c r="EM141" s="991">
        <v>0</v>
      </c>
      <c r="EN141" s="991">
        <v>780</v>
      </c>
      <c r="EO141" s="991">
        <v>768</v>
      </c>
      <c r="EP141" s="991">
        <v>0</v>
      </c>
      <c r="EQ141" s="991">
        <v>11</v>
      </c>
      <c r="ER141" s="991">
        <v>1</v>
      </c>
      <c r="ES141" s="991">
        <v>0</v>
      </c>
      <c r="ET141" s="992" t="b">
        <v>0</v>
      </c>
      <c r="EU141" s="992" t="b">
        <v>0</v>
      </c>
      <c r="EV141" s="992" t="b">
        <v>0</v>
      </c>
      <c r="EW141" s="993">
        <v>0.47399999999999998</v>
      </c>
      <c r="EX141" s="993">
        <v>0.315</v>
      </c>
      <c r="EY141" s="993">
        <v>0.16</v>
      </c>
      <c r="EZ141" s="993">
        <v>0.157</v>
      </c>
      <c r="FA141" s="993">
        <v>0.13200000000000001</v>
      </c>
      <c r="FB141" s="993">
        <v>0.28699999999999998</v>
      </c>
      <c r="FC141" s="992" t="b">
        <v>0</v>
      </c>
      <c r="FD141" s="992" t="b">
        <v>0</v>
      </c>
      <c r="FE141" s="992" t="b">
        <v>0</v>
      </c>
      <c r="FF141" s="993">
        <v>0</v>
      </c>
      <c r="FG141" s="993">
        <v>0</v>
      </c>
      <c r="FH141" s="993">
        <v>0</v>
      </c>
      <c r="FI141" s="993">
        <v>0</v>
      </c>
      <c r="FJ141" s="993">
        <v>0</v>
      </c>
      <c r="FK141" s="993">
        <v>0</v>
      </c>
      <c r="FL141" s="992" t="b">
        <v>0</v>
      </c>
      <c r="FM141" s="992" t="b">
        <v>0</v>
      </c>
      <c r="FN141" s="992" t="b">
        <v>0</v>
      </c>
      <c r="FO141" s="993">
        <v>0</v>
      </c>
      <c r="FP141" s="993">
        <v>0</v>
      </c>
      <c r="FQ141" s="993">
        <v>0</v>
      </c>
      <c r="FR141" s="993">
        <v>0</v>
      </c>
      <c r="FS141" s="993">
        <v>0</v>
      </c>
      <c r="FT141" s="993">
        <v>0</v>
      </c>
      <c r="FU141" s="990" t="s">
        <v>993</v>
      </c>
      <c r="FV141" s="993">
        <v>0</v>
      </c>
      <c r="FW141" s="991">
        <v>0</v>
      </c>
      <c r="FX141" s="991">
        <v>780</v>
      </c>
      <c r="FY141" s="991">
        <v>0</v>
      </c>
      <c r="FZ141" s="991">
        <v>0</v>
      </c>
      <c r="GA141" s="991">
        <v>0</v>
      </c>
      <c r="GB141" s="991">
        <v>0</v>
      </c>
      <c r="GC141" s="991">
        <v>0</v>
      </c>
      <c r="GD141" s="991">
        <v>0</v>
      </c>
      <c r="GE141" s="991">
        <v>0</v>
      </c>
      <c r="GF141" s="991">
        <v>0</v>
      </c>
      <c r="GG141" s="991">
        <v>0</v>
      </c>
      <c r="GH141" s="991">
        <v>0</v>
      </c>
      <c r="GI141" s="991">
        <v>0</v>
      </c>
      <c r="GJ141" s="991">
        <v>0</v>
      </c>
      <c r="GK141" s="991">
        <v>0</v>
      </c>
      <c r="GL141" s="991">
        <v>0</v>
      </c>
      <c r="GM141" s="991">
        <v>0</v>
      </c>
      <c r="GN141" s="991">
        <v>0</v>
      </c>
      <c r="GO141" s="992" t="b">
        <v>0</v>
      </c>
      <c r="GP141" s="990" t="s">
        <v>993</v>
      </c>
      <c r="GQ141" s="990" t="s">
        <v>993</v>
      </c>
      <c r="GR141" s="990" t="s">
        <v>993</v>
      </c>
      <c r="GS141" s="990" t="s">
        <v>993</v>
      </c>
      <c r="GT141" s="992"/>
      <c r="GU141" s="986"/>
    </row>
    <row r="142" spans="1:203" hidden="1">
      <c r="A142" s="985"/>
      <c r="B142" s="1315" t="s">
        <v>399</v>
      </c>
      <c r="C142" s="1315"/>
      <c r="D142" s="990" t="s">
        <v>1128</v>
      </c>
      <c r="E142" s="990" t="s">
        <v>1129</v>
      </c>
      <c r="F142" s="990" t="s">
        <v>437</v>
      </c>
      <c r="G142" s="990" t="s">
        <v>986</v>
      </c>
      <c r="H142" s="990" t="s">
        <v>1062</v>
      </c>
      <c r="I142" s="990" t="s">
        <v>1063</v>
      </c>
      <c r="J142" s="990" t="s">
        <v>1064</v>
      </c>
      <c r="K142" s="990" t="s">
        <v>1065</v>
      </c>
      <c r="L142" s="991">
        <v>12</v>
      </c>
      <c r="M142" s="990" t="s">
        <v>1129</v>
      </c>
      <c r="N142" s="990" t="s">
        <v>1138</v>
      </c>
      <c r="O142" s="990" t="s">
        <v>2400</v>
      </c>
      <c r="P142" s="990" t="s">
        <v>1071</v>
      </c>
      <c r="Q142" s="990" t="s">
        <v>290</v>
      </c>
      <c r="R142" s="1031" t="s">
        <v>270</v>
      </c>
      <c r="S142" s="992" t="b">
        <v>0</v>
      </c>
      <c r="T142" s="991">
        <v>0</v>
      </c>
      <c r="U142" s="992" t="b">
        <v>0</v>
      </c>
      <c r="V142" s="991">
        <v>0</v>
      </c>
      <c r="W142" s="992" t="b">
        <v>0</v>
      </c>
      <c r="X142" s="992" t="b">
        <v>1</v>
      </c>
      <c r="Y142" s="990" t="s">
        <v>270</v>
      </c>
      <c r="Z142" s="990" t="b">
        <f t="shared" si="13"/>
        <v>1</v>
      </c>
      <c r="AA142" s="990" t="s">
        <v>993</v>
      </c>
      <c r="AB142" s="992" t="b">
        <v>0</v>
      </c>
      <c r="AC142" s="990" t="s">
        <v>993</v>
      </c>
      <c r="AD142" s="990" t="s">
        <v>993</v>
      </c>
      <c r="AE142" s="990" t="s">
        <v>993</v>
      </c>
      <c r="AF142" s="1077">
        <f t="shared" si="16"/>
        <v>44</v>
      </c>
      <c r="AG142" s="1077">
        <f t="shared" si="16"/>
        <v>43</v>
      </c>
      <c r="AH142" s="1077">
        <f t="shared" si="16"/>
        <v>14</v>
      </c>
      <c r="AI142" s="1077">
        <f t="shared" si="15"/>
        <v>44</v>
      </c>
      <c r="AJ142" s="183">
        <f t="shared" ref="AJ142:AJ205" si="20">AF142-AI142</f>
        <v>0</v>
      </c>
      <c r="AK142" s="991">
        <v>44</v>
      </c>
      <c r="AL142" s="991">
        <v>43</v>
      </c>
      <c r="AM142" s="991">
        <v>14</v>
      </c>
      <c r="AN142" s="991">
        <v>44</v>
      </c>
      <c r="AO142" s="991">
        <v>0</v>
      </c>
      <c r="AP142" s="991">
        <v>0</v>
      </c>
      <c r="AQ142" s="991">
        <v>0</v>
      </c>
      <c r="AR142" s="991">
        <v>0</v>
      </c>
      <c r="AS142" s="991">
        <v>0</v>
      </c>
      <c r="AT142" s="991">
        <v>0</v>
      </c>
      <c r="AU142" s="991">
        <v>0</v>
      </c>
      <c r="AV142" s="991">
        <v>0</v>
      </c>
      <c r="AW142" s="991">
        <v>0</v>
      </c>
      <c r="AX142" s="991">
        <v>0</v>
      </c>
      <c r="AY142" s="991">
        <v>0</v>
      </c>
      <c r="AZ142" s="991">
        <v>0</v>
      </c>
      <c r="BA142" s="991">
        <v>0</v>
      </c>
      <c r="BB142" s="991">
        <v>0</v>
      </c>
      <c r="BC142" s="991">
        <v>0</v>
      </c>
      <c r="BD142" s="991">
        <v>0</v>
      </c>
      <c r="BE142" s="992" t="b">
        <v>0</v>
      </c>
      <c r="BF142" s="992"/>
      <c r="BG142" s="990" t="s">
        <v>427</v>
      </c>
      <c r="BH142" s="991">
        <v>44</v>
      </c>
      <c r="BI142" s="990" t="s">
        <v>993</v>
      </c>
      <c r="BJ142" s="991">
        <v>0</v>
      </c>
      <c r="BK142" s="990" t="s">
        <v>993</v>
      </c>
      <c r="BL142" s="991">
        <v>0</v>
      </c>
      <c r="BM142" s="991">
        <v>0</v>
      </c>
      <c r="BN142" s="991">
        <v>0</v>
      </c>
      <c r="BO142" s="990" t="s">
        <v>993</v>
      </c>
      <c r="BP142" s="990" t="s">
        <v>993</v>
      </c>
      <c r="BQ142" s="990" t="s">
        <v>993</v>
      </c>
      <c r="BR142" s="991">
        <v>0</v>
      </c>
      <c r="BS142" s="990" t="s">
        <v>993</v>
      </c>
      <c r="BT142" s="991">
        <v>0</v>
      </c>
      <c r="BU142" s="990" t="s">
        <v>993</v>
      </c>
      <c r="BV142" s="991">
        <v>0</v>
      </c>
      <c r="BW142" s="991">
        <v>0</v>
      </c>
      <c r="BX142" s="991">
        <v>0</v>
      </c>
      <c r="BY142" s="990" t="s">
        <v>993</v>
      </c>
      <c r="BZ142" s="991">
        <v>0</v>
      </c>
      <c r="CA142" s="990" t="s">
        <v>993</v>
      </c>
      <c r="CB142" s="991">
        <v>0</v>
      </c>
      <c r="CC142" s="990" t="s">
        <v>993</v>
      </c>
      <c r="CD142" s="991">
        <v>0</v>
      </c>
      <c r="CE142" s="991">
        <v>0</v>
      </c>
      <c r="CF142" s="991">
        <v>0</v>
      </c>
      <c r="CG142" s="990" t="s">
        <v>993</v>
      </c>
      <c r="CH142" s="991">
        <v>0</v>
      </c>
      <c r="CI142" s="990" t="s">
        <v>993</v>
      </c>
      <c r="CJ142" s="991">
        <v>0</v>
      </c>
      <c r="CK142" s="990" t="s">
        <v>993</v>
      </c>
      <c r="CL142" s="991">
        <v>0</v>
      </c>
      <c r="CM142" s="991">
        <v>0</v>
      </c>
      <c r="CN142" s="991">
        <v>0</v>
      </c>
      <c r="CO142" s="991">
        <v>32</v>
      </c>
      <c r="CP142" s="991">
        <v>2.4</v>
      </c>
      <c r="CQ142" s="991">
        <v>0</v>
      </c>
      <c r="CR142" s="991">
        <v>0</v>
      </c>
      <c r="CS142" s="991">
        <v>0</v>
      </c>
      <c r="CT142" s="991">
        <v>1.4</v>
      </c>
      <c r="CU142" s="991">
        <v>0</v>
      </c>
      <c r="CV142" s="991">
        <v>0</v>
      </c>
      <c r="CW142" s="991">
        <v>0</v>
      </c>
      <c r="CX142" s="991">
        <v>0</v>
      </c>
      <c r="CY142" s="991">
        <v>0</v>
      </c>
      <c r="CZ142" s="991">
        <v>0</v>
      </c>
      <c r="DA142" s="991">
        <v>0</v>
      </c>
      <c r="DB142" s="991">
        <v>0</v>
      </c>
      <c r="DC142" s="991">
        <v>1</v>
      </c>
      <c r="DD142" s="991">
        <v>0</v>
      </c>
      <c r="DE142" s="991">
        <v>0</v>
      </c>
      <c r="DF142" s="991">
        <v>0</v>
      </c>
      <c r="DG142" s="991">
        <v>0</v>
      </c>
      <c r="DH142" s="991">
        <v>0</v>
      </c>
      <c r="DI142" s="991">
        <v>0</v>
      </c>
      <c r="DJ142" s="991">
        <v>0</v>
      </c>
      <c r="DK142" s="992" t="b">
        <v>0</v>
      </c>
      <c r="DL142" s="990" t="s">
        <v>290</v>
      </c>
      <c r="DM142" s="990" t="s">
        <v>993</v>
      </c>
      <c r="DN142" s="990" t="s">
        <v>993</v>
      </c>
      <c r="DO142" s="990" t="s">
        <v>993</v>
      </c>
      <c r="DP142" s="991">
        <v>855</v>
      </c>
      <c r="DQ142" s="991">
        <v>723</v>
      </c>
      <c r="DR142" s="991">
        <v>46</v>
      </c>
      <c r="DS142" s="991">
        <v>86</v>
      </c>
      <c r="DT142" s="991">
        <v>11210</v>
      </c>
      <c r="DU142" s="991">
        <v>853</v>
      </c>
      <c r="DV142" s="991">
        <v>855</v>
      </c>
      <c r="DW142" s="991">
        <v>77</v>
      </c>
      <c r="DX142" s="991">
        <v>729</v>
      </c>
      <c r="DY142" s="991">
        <v>43</v>
      </c>
      <c r="DZ142" s="991">
        <v>5</v>
      </c>
      <c r="EA142" s="991">
        <v>0</v>
      </c>
      <c r="EB142" s="991">
        <v>0</v>
      </c>
      <c r="EC142" s="991">
        <v>1</v>
      </c>
      <c r="ED142" s="991">
        <v>853</v>
      </c>
      <c r="EE142" s="991">
        <v>70</v>
      </c>
      <c r="EF142" s="991">
        <v>715</v>
      </c>
      <c r="EG142" s="991">
        <v>54</v>
      </c>
      <c r="EH142" s="991">
        <v>0</v>
      </c>
      <c r="EI142" s="991">
        <v>0</v>
      </c>
      <c r="EJ142" s="991">
        <v>0</v>
      </c>
      <c r="EK142" s="991">
        <v>1</v>
      </c>
      <c r="EL142" s="991">
        <v>12</v>
      </c>
      <c r="EM142" s="991">
        <v>1</v>
      </c>
      <c r="EN142" s="991">
        <v>783</v>
      </c>
      <c r="EO142" s="991">
        <v>751</v>
      </c>
      <c r="EP142" s="991">
        <v>0</v>
      </c>
      <c r="EQ142" s="991">
        <v>31</v>
      </c>
      <c r="ER142" s="991">
        <v>1</v>
      </c>
      <c r="ES142" s="991">
        <v>0</v>
      </c>
      <c r="ET142" s="992" t="b">
        <v>0</v>
      </c>
      <c r="EU142" s="992" t="b">
        <v>0</v>
      </c>
      <c r="EV142" s="992" t="b">
        <v>0</v>
      </c>
      <c r="EW142" s="993">
        <v>0.34499999999999997</v>
      </c>
      <c r="EX142" s="993">
        <v>0.24199999999999999</v>
      </c>
      <c r="EY142" s="993">
        <v>0.14899999999999999</v>
      </c>
      <c r="EZ142" s="993">
        <v>8.900000000000001E-2</v>
      </c>
      <c r="FA142" s="993">
        <v>4.4000000000000004E-2</v>
      </c>
      <c r="FB142" s="993">
        <v>0.21</v>
      </c>
      <c r="FC142" s="992" t="b">
        <v>0</v>
      </c>
      <c r="FD142" s="992" t="b">
        <v>0</v>
      </c>
      <c r="FE142" s="992" t="b">
        <v>0</v>
      </c>
      <c r="FF142" s="993">
        <v>0</v>
      </c>
      <c r="FG142" s="993">
        <v>0</v>
      </c>
      <c r="FH142" s="993">
        <v>0</v>
      </c>
      <c r="FI142" s="993">
        <v>0</v>
      </c>
      <c r="FJ142" s="993">
        <v>0</v>
      </c>
      <c r="FK142" s="993">
        <v>0</v>
      </c>
      <c r="FL142" s="992" t="b">
        <v>0</v>
      </c>
      <c r="FM142" s="992" t="b">
        <v>0</v>
      </c>
      <c r="FN142" s="992" t="b">
        <v>0</v>
      </c>
      <c r="FO142" s="993">
        <v>0</v>
      </c>
      <c r="FP142" s="993">
        <v>0</v>
      </c>
      <c r="FQ142" s="993">
        <v>0</v>
      </c>
      <c r="FR142" s="993">
        <v>0</v>
      </c>
      <c r="FS142" s="993">
        <v>0</v>
      </c>
      <c r="FT142" s="993">
        <v>0</v>
      </c>
      <c r="FU142" s="990" t="s">
        <v>993</v>
      </c>
      <c r="FV142" s="993">
        <v>0</v>
      </c>
      <c r="FW142" s="991">
        <v>0</v>
      </c>
      <c r="FX142" s="991">
        <v>783</v>
      </c>
      <c r="FY142" s="991">
        <v>0</v>
      </c>
      <c r="FZ142" s="991">
        <v>0</v>
      </c>
      <c r="GA142" s="991">
        <v>0</v>
      </c>
      <c r="GB142" s="991">
        <v>0</v>
      </c>
      <c r="GC142" s="991">
        <v>0</v>
      </c>
      <c r="GD142" s="991">
        <v>0</v>
      </c>
      <c r="GE142" s="991">
        <v>0</v>
      </c>
      <c r="GF142" s="991">
        <v>0</v>
      </c>
      <c r="GG142" s="991">
        <v>0</v>
      </c>
      <c r="GH142" s="991">
        <v>0</v>
      </c>
      <c r="GI142" s="991">
        <v>0</v>
      </c>
      <c r="GJ142" s="991">
        <v>0</v>
      </c>
      <c r="GK142" s="991">
        <v>0</v>
      </c>
      <c r="GL142" s="991">
        <v>0</v>
      </c>
      <c r="GM142" s="991">
        <v>0</v>
      </c>
      <c r="GN142" s="991">
        <v>0</v>
      </c>
      <c r="GO142" s="992" t="b">
        <v>0</v>
      </c>
      <c r="GP142" s="990" t="s">
        <v>993</v>
      </c>
      <c r="GQ142" s="990" t="s">
        <v>993</v>
      </c>
      <c r="GR142" s="990" t="s">
        <v>993</v>
      </c>
      <c r="GS142" s="990" t="s">
        <v>993</v>
      </c>
      <c r="GT142" s="992"/>
      <c r="GU142" s="986"/>
    </row>
    <row r="143" spans="1:203" hidden="1">
      <c r="A143" s="985"/>
      <c r="B143" s="1315" t="s">
        <v>399</v>
      </c>
      <c r="C143" s="1315"/>
      <c r="D143" s="990" t="s">
        <v>1128</v>
      </c>
      <c r="E143" s="990" t="s">
        <v>1129</v>
      </c>
      <c r="F143" s="990" t="s">
        <v>437</v>
      </c>
      <c r="G143" s="990" t="s">
        <v>986</v>
      </c>
      <c r="H143" s="990" t="s">
        <v>1062</v>
      </c>
      <c r="I143" s="990" t="s">
        <v>1063</v>
      </c>
      <c r="J143" s="990" t="s">
        <v>1064</v>
      </c>
      <c r="K143" s="990" t="s">
        <v>1065</v>
      </c>
      <c r="L143" s="991">
        <v>11</v>
      </c>
      <c r="M143" s="990" t="s">
        <v>1129</v>
      </c>
      <c r="N143" s="990" t="s">
        <v>1137</v>
      </c>
      <c r="O143" s="990" t="s">
        <v>2401</v>
      </c>
      <c r="P143" s="990" t="s">
        <v>1071</v>
      </c>
      <c r="Q143" s="990" t="s">
        <v>290</v>
      </c>
      <c r="R143" s="1031" t="s">
        <v>270</v>
      </c>
      <c r="S143" s="992" t="b">
        <v>0</v>
      </c>
      <c r="T143" s="991">
        <v>0</v>
      </c>
      <c r="U143" s="992" t="b">
        <v>0</v>
      </c>
      <c r="V143" s="991">
        <v>0</v>
      </c>
      <c r="W143" s="992" t="b">
        <v>0</v>
      </c>
      <c r="X143" s="992" t="b">
        <v>1</v>
      </c>
      <c r="Y143" s="990" t="s">
        <v>270</v>
      </c>
      <c r="Z143" s="990" t="b">
        <f t="shared" si="13"/>
        <v>1</v>
      </c>
      <c r="AA143" s="990" t="s">
        <v>993</v>
      </c>
      <c r="AB143" s="992" t="b">
        <v>0</v>
      </c>
      <c r="AC143" s="990" t="s">
        <v>993</v>
      </c>
      <c r="AD143" s="990" t="s">
        <v>993</v>
      </c>
      <c r="AE143" s="990" t="s">
        <v>993</v>
      </c>
      <c r="AF143" s="1077">
        <f t="shared" si="16"/>
        <v>50</v>
      </c>
      <c r="AG143" s="1077">
        <f t="shared" si="16"/>
        <v>50</v>
      </c>
      <c r="AH143" s="1077">
        <f t="shared" si="16"/>
        <v>12</v>
      </c>
      <c r="AI143" s="1077">
        <f t="shared" si="15"/>
        <v>50</v>
      </c>
      <c r="AJ143" s="183">
        <f t="shared" si="20"/>
        <v>0</v>
      </c>
      <c r="AK143" s="991">
        <v>50</v>
      </c>
      <c r="AL143" s="991">
        <v>50</v>
      </c>
      <c r="AM143" s="991">
        <v>12</v>
      </c>
      <c r="AN143" s="991">
        <v>50</v>
      </c>
      <c r="AO143" s="991">
        <v>0</v>
      </c>
      <c r="AP143" s="991">
        <v>0</v>
      </c>
      <c r="AQ143" s="991">
        <v>0</v>
      </c>
      <c r="AR143" s="991">
        <v>0</v>
      </c>
      <c r="AS143" s="991">
        <v>0</v>
      </c>
      <c r="AT143" s="991">
        <v>0</v>
      </c>
      <c r="AU143" s="991">
        <v>0</v>
      </c>
      <c r="AV143" s="991">
        <v>0</v>
      </c>
      <c r="AW143" s="991">
        <v>0</v>
      </c>
      <c r="AX143" s="991">
        <v>0</v>
      </c>
      <c r="AY143" s="991">
        <v>0</v>
      </c>
      <c r="AZ143" s="991">
        <v>0</v>
      </c>
      <c r="BA143" s="991">
        <v>0</v>
      </c>
      <c r="BB143" s="991">
        <v>0</v>
      </c>
      <c r="BC143" s="991">
        <v>0</v>
      </c>
      <c r="BD143" s="991">
        <v>0</v>
      </c>
      <c r="BE143" s="992" t="b">
        <v>0</v>
      </c>
      <c r="BF143" s="992"/>
      <c r="BG143" s="990" t="s">
        <v>427</v>
      </c>
      <c r="BH143" s="991">
        <v>50</v>
      </c>
      <c r="BI143" s="990" t="s">
        <v>993</v>
      </c>
      <c r="BJ143" s="991">
        <v>0</v>
      </c>
      <c r="BK143" s="990" t="s">
        <v>993</v>
      </c>
      <c r="BL143" s="991">
        <v>0</v>
      </c>
      <c r="BM143" s="991">
        <v>0</v>
      </c>
      <c r="BN143" s="991">
        <v>0</v>
      </c>
      <c r="BO143" s="990" t="s">
        <v>993</v>
      </c>
      <c r="BP143" s="990" t="s">
        <v>993</v>
      </c>
      <c r="BQ143" s="990" t="s">
        <v>993</v>
      </c>
      <c r="BR143" s="991">
        <v>0</v>
      </c>
      <c r="BS143" s="990" t="s">
        <v>993</v>
      </c>
      <c r="BT143" s="991">
        <v>0</v>
      </c>
      <c r="BU143" s="990" t="s">
        <v>993</v>
      </c>
      <c r="BV143" s="991">
        <v>0</v>
      </c>
      <c r="BW143" s="991">
        <v>0</v>
      </c>
      <c r="BX143" s="991">
        <v>0</v>
      </c>
      <c r="BY143" s="990" t="s">
        <v>993</v>
      </c>
      <c r="BZ143" s="991">
        <v>0</v>
      </c>
      <c r="CA143" s="990" t="s">
        <v>993</v>
      </c>
      <c r="CB143" s="991">
        <v>0</v>
      </c>
      <c r="CC143" s="990" t="s">
        <v>993</v>
      </c>
      <c r="CD143" s="991">
        <v>0</v>
      </c>
      <c r="CE143" s="991">
        <v>0</v>
      </c>
      <c r="CF143" s="991">
        <v>0</v>
      </c>
      <c r="CG143" s="990" t="s">
        <v>993</v>
      </c>
      <c r="CH143" s="991">
        <v>0</v>
      </c>
      <c r="CI143" s="990" t="s">
        <v>993</v>
      </c>
      <c r="CJ143" s="991">
        <v>0</v>
      </c>
      <c r="CK143" s="990" t="s">
        <v>993</v>
      </c>
      <c r="CL143" s="991">
        <v>0</v>
      </c>
      <c r="CM143" s="991">
        <v>0</v>
      </c>
      <c r="CN143" s="991">
        <v>0</v>
      </c>
      <c r="CO143" s="991">
        <v>31</v>
      </c>
      <c r="CP143" s="991">
        <v>2.4</v>
      </c>
      <c r="CQ143" s="991">
        <v>0</v>
      </c>
      <c r="CR143" s="991">
        <v>0</v>
      </c>
      <c r="CS143" s="991">
        <v>0</v>
      </c>
      <c r="CT143" s="991">
        <v>0.8</v>
      </c>
      <c r="CU143" s="991">
        <v>0</v>
      </c>
      <c r="CV143" s="991">
        <v>0</v>
      </c>
      <c r="CW143" s="991">
        <v>0</v>
      </c>
      <c r="CX143" s="991">
        <v>0</v>
      </c>
      <c r="CY143" s="991">
        <v>0</v>
      </c>
      <c r="CZ143" s="991">
        <v>0</v>
      </c>
      <c r="DA143" s="991">
        <v>0</v>
      </c>
      <c r="DB143" s="991">
        <v>0</v>
      </c>
      <c r="DC143" s="991">
        <v>1</v>
      </c>
      <c r="DD143" s="991">
        <v>0</v>
      </c>
      <c r="DE143" s="991">
        <v>0</v>
      </c>
      <c r="DF143" s="991">
        <v>0</v>
      </c>
      <c r="DG143" s="991">
        <v>0</v>
      </c>
      <c r="DH143" s="991">
        <v>0</v>
      </c>
      <c r="DI143" s="991">
        <v>0</v>
      </c>
      <c r="DJ143" s="991">
        <v>0</v>
      </c>
      <c r="DK143" s="992" t="b">
        <v>0</v>
      </c>
      <c r="DL143" s="990" t="s">
        <v>296</v>
      </c>
      <c r="DM143" s="990" t="s">
        <v>993</v>
      </c>
      <c r="DN143" s="990" t="s">
        <v>993</v>
      </c>
      <c r="DO143" s="990" t="s">
        <v>993</v>
      </c>
      <c r="DP143" s="991">
        <v>1264</v>
      </c>
      <c r="DQ143" s="991">
        <v>1135</v>
      </c>
      <c r="DR143" s="991">
        <v>48</v>
      </c>
      <c r="DS143" s="991">
        <v>81</v>
      </c>
      <c r="DT143" s="991">
        <v>15703</v>
      </c>
      <c r="DU143" s="991">
        <v>1269</v>
      </c>
      <c r="DV143" s="991">
        <v>1264</v>
      </c>
      <c r="DW143" s="991">
        <v>100</v>
      </c>
      <c r="DX143" s="991">
        <v>1136</v>
      </c>
      <c r="DY143" s="991">
        <v>27</v>
      </c>
      <c r="DZ143" s="991">
        <v>1</v>
      </c>
      <c r="EA143" s="991">
        <v>0</v>
      </c>
      <c r="EB143" s="991">
        <v>0</v>
      </c>
      <c r="EC143" s="991">
        <v>0</v>
      </c>
      <c r="ED143" s="991">
        <v>1269</v>
      </c>
      <c r="EE143" s="991">
        <v>72</v>
      </c>
      <c r="EF143" s="991">
        <v>1106</v>
      </c>
      <c r="EG143" s="991">
        <v>53</v>
      </c>
      <c r="EH143" s="991">
        <v>0</v>
      </c>
      <c r="EI143" s="991">
        <v>0</v>
      </c>
      <c r="EJ143" s="991">
        <v>0</v>
      </c>
      <c r="EK143" s="991">
        <v>3</v>
      </c>
      <c r="EL143" s="991">
        <v>35</v>
      </c>
      <c r="EM143" s="991">
        <v>0</v>
      </c>
      <c r="EN143" s="991">
        <v>1197</v>
      </c>
      <c r="EO143" s="991">
        <v>1183</v>
      </c>
      <c r="EP143" s="991">
        <v>0</v>
      </c>
      <c r="EQ143" s="991">
        <v>14</v>
      </c>
      <c r="ER143" s="991">
        <v>0</v>
      </c>
      <c r="ES143" s="991">
        <v>0</v>
      </c>
      <c r="ET143" s="992" t="b">
        <v>0</v>
      </c>
      <c r="EU143" s="992" t="b">
        <v>0</v>
      </c>
      <c r="EV143" s="992" t="b">
        <v>0</v>
      </c>
      <c r="EW143" s="993">
        <v>0.39100000000000001</v>
      </c>
      <c r="EX143" s="993">
        <v>0.318</v>
      </c>
      <c r="EY143" s="993">
        <v>0.26100000000000001</v>
      </c>
      <c r="EZ143" s="993">
        <v>0.13699999999999998</v>
      </c>
      <c r="FA143" s="993">
        <v>0.19600000000000001</v>
      </c>
      <c r="FB143" s="993">
        <v>0.42100000000000004</v>
      </c>
      <c r="FC143" s="992" t="b">
        <v>0</v>
      </c>
      <c r="FD143" s="992" t="b">
        <v>0</v>
      </c>
      <c r="FE143" s="992" t="b">
        <v>0</v>
      </c>
      <c r="FF143" s="993">
        <v>0</v>
      </c>
      <c r="FG143" s="993">
        <v>0</v>
      </c>
      <c r="FH143" s="993">
        <v>0</v>
      </c>
      <c r="FI143" s="993">
        <v>0</v>
      </c>
      <c r="FJ143" s="993">
        <v>0</v>
      </c>
      <c r="FK143" s="993">
        <v>0</v>
      </c>
      <c r="FL143" s="992" t="b">
        <v>0</v>
      </c>
      <c r="FM143" s="992" t="b">
        <v>0</v>
      </c>
      <c r="FN143" s="992" t="b">
        <v>0</v>
      </c>
      <c r="FO143" s="993">
        <v>0</v>
      </c>
      <c r="FP143" s="993">
        <v>0</v>
      </c>
      <c r="FQ143" s="993">
        <v>0</v>
      </c>
      <c r="FR143" s="993">
        <v>0</v>
      </c>
      <c r="FS143" s="993">
        <v>0</v>
      </c>
      <c r="FT143" s="993">
        <v>0</v>
      </c>
      <c r="FU143" s="990" t="s">
        <v>993</v>
      </c>
      <c r="FV143" s="993">
        <v>0</v>
      </c>
      <c r="FW143" s="991">
        <v>0</v>
      </c>
      <c r="FX143" s="991">
        <v>1197</v>
      </c>
      <c r="FY143" s="991">
        <v>0</v>
      </c>
      <c r="FZ143" s="991">
        <v>0</v>
      </c>
      <c r="GA143" s="991">
        <v>0</v>
      </c>
      <c r="GB143" s="991">
        <v>0</v>
      </c>
      <c r="GC143" s="991">
        <v>0</v>
      </c>
      <c r="GD143" s="991">
        <v>0</v>
      </c>
      <c r="GE143" s="991">
        <v>0</v>
      </c>
      <c r="GF143" s="991">
        <v>0</v>
      </c>
      <c r="GG143" s="991">
        <v>0</v>
      </c>
      <c r="GH143" s="991">
        <v>0</v>
      </c>
      <c r="GI143" s="991">
        <v>0</v>
      </c>
      <c r="GJ143" s="991">
        <v>0</v>
      </c>
      <c r="GK143" s="991">
        <v>0</v>
      </c>
      <c r="GL143" s="991">
        <v>0</v>
      </c>
      <c r="GM143" s="991">
        <v>0</v>
      </c>
      <c r="GN143" s="991">
        <v>0</v>
      </c>
      <c r="GO143" s="992" t="b">
        <v>0</v>
      </c>
      <c r="GP143" s="990" t="s">
        <v>993</v>
      </c>
      <c r="GQ143" s="990" t="s">
        <v>993</v>
      </c>
      <c r="GR143" s="990" t="s">
        <v>993</v>
      </c>
      <c r="GS143" s="990" t="s">
        <v>993</v>
      </c>
      <c r="GT143" s="992"/>
      <c r="GU143" s="986"/>
    </row>
    <row r="144" spans="1:203" hidden="1">
      <c r="A144" s="985"/>
      <c r="B144" s="1315" t="s">
        <v>399</v>
      </c>
      <c r="C144" s="1315"/>
      <c r="D144" s="990" t="s">
        <v>1128</v>
      </c>
      <c r="E144" s="990" t="s">
        <v>1129</v>
      </c>
      <c r="F144" s="990" t="s">
        <v>437</v>
      </c>
      <c r="G144" s="990" t="s">
        <v>986</v>
      </c>
      <c r="H144" s="990" t="s">
        <v>1062</v>
      </c>
      <c r="I144" s="990" t="s">
        <v>1063</v>
      </c>
      <c r="J144" s="990" t="s">
        <v>1064</v>
      </c>
      <c r="K144" s="990" t="s">
        <v>1065</v>
      </c>
      <c r="L144" s="991">
        <v>10</v>
      </c>
      <c r="M144" s="990" t="s">
        <v>1129</v>
      </c>
      <c r="N144" s="990" t="s">
        <v>1136</v>
      </c>
      <c r="O144" s="990" t="s">
        <v>2402</v>
      </c>
      <c r="P144" s="990" t="s">
        <v>1071</v>
      </c>
      <c r="Q144" s="990" t="s">
        <v>290</v>
      </c>
      <c r="R144" s="1031" t="s">
        <v>270</v>
      </c>
      <c r="S144" s="992" t="b">
        <v>0</v>
      </c>
      <c r="T144" s="991">
        <v>0</v>
      </c>
      <c r="U144" s="992" t="b">
        <v>0</v>
      </c>
      <c r="V144" s="991">
        <v>0</v>
      </c>
      <c r="W144" s="992" t="b">
        <v>0</v>
      </c>
      <c r="X144" s="992" t="b">
        <v>1</v>
      </c>
      <c r="Y144" s="990" t="s">
        <v>270</v>
      </c>
      <c r="Z144" s="990" t="b">
        <f t="shared" si="13"/>
        <v>1</v>
      </c>
      <c r="AA144" s="990" t="s">
        <v>993</v>
      </c>
      <c r="AB144" s="992" t="b">
        <v>0</v>
      </c>
      <c r="AC144" s="990" t="s">
        <v>993</v>
      </c>
      <c r="AD144" s="990" t="s">
        <v>993</v>
      </c>
      <c r="AE144" s="990" t="s">
        <v>993</v>
      </c>
      <c r="AF144" s="1077">
        <f t="shared" si="16"/>
        <v>50</v>
      </c>
      <c r="AG144" s="1077">
        <f t="shared" si="16"/>
        <v>50</v>
      </c>
      <c r="AH144" s="1077">
        <f t="shared" si="16"/>
        <v>16</v>
      </c>
      <c r="AI144" s="1077">
        <f t="shared" si="15"/>
        <v>50</v>
      </c>
      <c r="AJ144" s="183">
        <f t="shared" si="20"/>
        <v>0</v>
      </c>
      <c r="AK144" s="991">
        <v>50</v>
      </c>
      <c r="AL144" s="991">
        <v>50</v>
      </c>
      <c r="AM144" s="991">
        <v>16</v>
      </c>
      <c r="AN144" s="991">
        <v>50</v>
      </c>
      <c r="AO144" s="991">
        <v>0</v>
      </c>
      <c r="AP144" s="991">
        <v>0</v>
      </c>
      <c r="AQ144" s="991">
        <v>0</v>
      </c>
      <c r="AR144" s="991">
        <v>0</v>
      </c>
      <c r="AS144" s="991">
        <v>0</v>
      </c>
      <c r="AT144" s="991">
        <v>0</v>
      </c>
      <c r="AU144" s="991">
        <v>0</v>
      </c>
      <c r="AV144" s="991">
        <v>0</v>
      </c>
      <c r="AW144" s="991">
        <v>0</v>
      </c>
      <c r="AX144" s="991">
        <v>0</v>
      </c>
      <c r="AY144" s="991">
        <v>0</v>
      </c>
      <c r="AZ144" s="991">
        <v>0</v>
      </c>
      <c r="BA144" s="991">
        <v>0</v>
      </c>
      <c r="BB144" s="991">
        <v>0</v>
      </c>
      <c r="BC144" s="991">
        <v>0</v>
      </c>
      <c r="BD144" s="991">
        <v>0</v>
      </c>
      <c r="BE144" s="992" t="b">
        <v>0</v>
      </c>
      <c r="BF144" s="992"/>
      <c r="BG144" s="990" t="s">
        <v>427</v>
      </c>
      <c r="BH144" s="991">
        <v>50</v>
      </c>
      <c r="BI144" s="990" t="s">
        <v>993</v>
      </c>
      <c r="BJ144" s="991">
        <v>0</v>
      </c>
      <c r="BK144" s="990" t="s">
        <v>993</v>
      </c>
      <c r="BL144" s="991">
        <v>0</v>
      </c>
      <c r="BM144" s="991">
        <v>0</v>
      </c>
      <c r="BN144" s="991">
        <v>0</v>
      </c>
      <c r="BO144" s="990" t="s">
        <v>993</v>
      </c>
      <c r="BP144" s="990" t="s">
        <v>993</v>
      </c>
      <c r="BQ144" s="990" t="s">
        <v>993</v>
      </c>
      <c r="BR144" s="991">
        <v>0</v>
      </c>
      <c r="BS144" s="990" t="s">
        <v>993</v>
      </c>
      <c r="BT144" s="991">
        <v>0</v>
      </c>
      <c r="BU144" s="990" t="s">
        <v>993</v>
      </c>
      <c r="BV144" s="991">
        <v>0</v>
      </c>
      <c r="BW144" s="991">
        <v>0</v>
      </c>
      <c r="BX144" s="991">
        <v>0</v>
      </c>
      <c r="BY144" s="990" t="s">
        <v>993</v>
      </c>
      <c r="BZ144" s="991">
        <v>0</v>
      </c>
      <c r="CA144" s="990" t="s">
        <v>993</v>
      </c>
      <c r="CB144" s="991">
        <v>0</v>
      </c>
      <c r="CC144" s="990" t="s">
        <v>993</v>
      </c>
      <c r="CD144" s="991">
        <v>0</v>
      </c>
      <c r="CE144" s="991">
        <v>0</v>
      </c>
      <c r="CF144" s="991">
        <v>0</v>
      </c>
      <c r="CG144" s="990" t="s">
        <v>993</v>
      </c>
      <c r="CH144" s="991">
        <v>0</v>
      </c>
      <c r="CI144" s="990" t="s">
        <v>993</v>
      </c>
      <c r="CJ144" s="991">
        <v>0</v>
      </c>
      <c r="CK144" s="990" t="s">
        <v>993</v>
      </c>
      <c r="CL144" s="991">
        <v>0</v>
      </c>
      <c r="CM144" s="991">
        <v>0</v>
      </c>
      <c r="CN144" s="991">
        <v>0</v>
      </c>
      <c r="CO144" s="991">
        <v>30</v>
      </c>
      <c r="CP144" s="991">
        <v>3.9</v>
      </c>
      <c r="CQ144" s="991">
        <v>0</v>
      </c>
      <c r="CR144" s="991">
        <v>0</v>
      </c>
      <c r="CS144" s="991">
        <v>0</v>
      </c>
      <c r="CT144" s="991">
        <v>0.8</v>
      </c>
      <c r="CU144" s="991">
        <v>0</v>
      </c>
      <c r="CV144" s="991">
        <v>0</v>
      </c>
      <c r="CW144" s="991">
        <v>0</v>
      </c>
      <c r="CX144" s="991">
        <v>0</v>
      </c>
      <c r="CY144" s="991">
        <v>0</v>
      </c>
      <c r="CZ144" s="991">
        <v>0</v>
      </c>
      <c r="DA144" s="991">
        <v>0</v>
      </c>
      <c r="DB144" s="991">
        <v>0</v>
      </c>
      <c r="DC144" s="991">
        <v>1</v>
      </c>
      <c r="DD144" s="991">
        <v>0</v>
      </c>
      <c r="DE144" s="991">
        <v>0</v>
      </c>
      <c r="DF144" s="991">
        <v>0</v>
      </c>
      <c r="DG144" s="991">
        <v>0</v>
      </c>
      <c r="DH144" s="991">
        <v>0</v>
      </c>
      <c r="DI144" s="991">
        <v>0</v>
      </c>
      <c r="DJ144" s="991">
        <v>0</v>
      </c>
      <c r="DK144" s="992" t="b">
        <v>0</v>
      </c>
      <c r="DL144" s="990" t="s">
        <v>293</v>
      </c>
      <c r="DM144" s="990" t="s">
        <v>993</v>
      </c>
      <c r="DN144" s="990" t="s">
        <v>993</v>
      </c>
      <c r="DO144" s="990" t="s">
        <v>993</v>
      </c>
      <c r="DP144" s="991">
        <v>1196</v>
      </c>
      <c r="DQ144" s="991">
        <v>988</v>
      </c>
      <c r="DR144" s="991">
        <v>96</v>
      </c>
      <c r="DS144" s="991">
        <v>112</v>
      </c>
      <c r="DT144" s="991">
        <v>15112</v>
      </c>
      <c r="DU144" s="991">
        <v>1215</v>
      </c>
      <c r="DV144" s="991">
        <v>1196</v>
      </c>
      <c r="DW144" s="991">
        <v>185</v>
      </c>
      <c r="DX144" s="991">
        <v>943</v>
      </c>
      <c r="DY144" s="991">
        <v>56</v>
      </c>
      <c r="DZ144" s="991">
        <v>10</v>
      </c>
      <c r="EA144" s="991">
        <v>0</v>
      </c>
      <c r="EB144" s="991">
        <v>0</v>
      </c>
      <c r="EC144" s="991">
        <v>2</v>
      </c>
      <c r="ED144" s="991">
        <v>1215</v>
      </c>
      <c r="EE144" s="991">
        <v>167</v>
      </c>
      <c r="EF144" s="991">
        <v>967</v>
      </c>
      <c r="EG144" s="991">
        <v>53</v>
      </c>
      <c r="EH144" s="991">
        <v>1</v>
      </c>
      <c r="EI144" s="991">
        <v>0</v>
      </c>
      <c r="EJ144" s="991">
        <v>0</v>
      </c>
      <c r="EK144" s="991">
        <v>9</v>
      </c>
      <c r="EL144" s="991">
        <v>15</v>
      </c>
      <c r="EM144" s="991">
        <v>3</v>
      </c>
      <c r="EN144" s="991">
        <v>1048</v>
      </c>
      <c r="EO144" s="991">
        <v>1035</v>
      </c>
      <c r="EP144" s="991">
        <v>0</v>
      </c>
      <c r="EQ144" s="991">
        <v>11</v>
      </c>
      <c r="ER144" s="991">
        <v>2</v>
      </c>
      <c r="ES144" s="991">
        <v>0</v>
      </c>
      <c r="ET144" s="992" t="b">
        <v>0</v>
      </c>
      <c r="EU144" s="992" t="b">
        <v>0</v>
      </c>
      <c r="EV144" s="992" t="b">
        <v>0</v>
      </c>
      <c r="EW144" s="993">
        <v>0.25900000000000001</v>
      </c>
      <c r="EX144" s="993">
        <v>0.14599999999999999</v>
      </c>
      <c r="EY144" s="993">
        <v>9.4E-2</v>
      </c>
      <c r="EZ144" s="993">
        <v>0.06</v>
      </c>
      <c r="FA144" s="993">
        <v>0.185</v>
      </c>
      <c r="FB144" s="993">
        <v>0.252</v>
      </c>
      <c r="FC144" s="992" t="b">
        <v>0</v>
      </c>
      <c r="FD144" s="992" t="b">
        <v>0</v>
      </c>
      <c r="FE144" s="992" t="b">
        <v>0</v>
      </c>
      <c r="FF144" s="993">
        <v>0</v>
      </c>
      <c r="FG144" s="993">
        <v>0</v>
      </c>
      <c r="FH144" s="993">
        <v>0</v>
      </c>
      <c r="FI144" s="993">
        <v>0</v>
      </c>
      <c r="FJ144" s="993">
        <v>0</v>
      </c>
      <c r="FK144" s="993">
        <v>0</v>
      </c>
      <c r="FL144" s="992" t="b">
        <v>0</v>
      </c>
      <c r="FM144" s="992" t="b">
        <v>0</v>
      </c>
      <c r="FN144" s="992" t="b">
        <v>0</v>
      </c>
      <c r="FO144" s="993">
        <v>0</v>
      </c>
      <c r="FP144" s="993">
        <v>0</v>
      </c>
      <c r="FQ144" s="993">
        <v>0</v>
      </c>
      <c r="FR144" s="993">
        <v>0</v>
      </c>
      <c r="FS144" s="993">
        <v>0</v>
      </c>
      <c r="FT144" s="993">
        <v>0</v>
      </c>
      <c r="FU144" s="990" t="s">
        <v>993</v>
      </c>
      <c r="FV144" s="993">
        <v>0</v>
      </c>
      <c r="FW144" s="991">
        <v>0</v>
      </c>
      <c r="FX144" s="991">
        <v>1048</v>
      </c>
      <c r="FY144" s="991">
        <v>0</v>
      </c>
      <c r="FZ144" s="991">
        <v>0</v>
      </c>
      <c r="GA144" s="991">
        <v>0</v>
      </c>
      <c r="GB144" s="991">
        <v>0</v>
      </c>
      <c r="GC144" s="991">
        <v>0</v>
      </c>
      <c r="GD144" s="991">
        <v>0</v>
      </c>
      <c r="GE144" s="991">
        <v>0</v>
      </c>
      <c r="GF144" s="991">
        <v>0</v>
      </c>
      <c r="GG144" s="991">
        <v>0</v>
      </c>
      <c r="GH144" s="991">
        <v>0</v>
      </c>
      <c r="GI144" s="991">
        <v>0</v>
      </c>
      <c r="GJ144" s="991">
        <v>0</v>
      </c>
      <c r="GK144" s="991">
        <v>0</v>
      </c>
      <c r="GL144" s="991">
        <v>0</v>
      </c>
      <c r="GM144" s="991">
        <v>0</v>
      </c>
      <c r="GN144" s="991">
        <v>0</v>
      </c>
      <c r="GO144" s="992" t="b">
        <v>0</v>
      </c>
      <c r="GP144" s="990" t="s">
        <v>993</v>
      </c>
      <c r="GQ144" s="990" t="s">
        <v>993</v>
      </c>
      <c r="GR144" s="990" t="s">
        <v>993</v>
      </c>
      <c r="GS144" s="990" t="s">
        <v>993</v>
      </c>
      <c r="GT144" s="992"/>
      <c r="GU144" s="986"/>
    </row>
    <row r="145" spans="1:203" hidden="1">
      <c r="A145" s="985"/>
      <c r="B145" s="1315" t="s">
        <v>399</v>
      </c>
      <c r="C145" s="1315"/>
      <c r="D145" s="990" t="s">
        <v>1128</v>
      </c>
      <c r="E145" s="990" t="s">
        <v>1129</v>
      </c>
      <c r="F145" s="990" t="s">
        <v>437</v>
      </c>
      <c r="G145" s="990" t="s">
        <v>986</v>
      </c>
      <c r="H145" s="990" t="s">
        <v>1062</v>
      </c>
      <c r="I145" s="990" t="s">
        <v>1063</v>
      </c>
      <c r="J145" s="990" t="s">
        <v>1064</v>
      </c>
      <c r="K145" s="990" t="s">
        <v>1065</v>
      </c>
      <c r="L145" s="991">
        <v>9</v>
      </c>
      <c r="M145" s="990" t="s">
        <v>1129</v>
      </c>
      <c r="N145" s="990" t="s">
        <v>1135</v>
      </c>
      <c r="O145" s="990" t="s">
        <v>2403</v>
      </c>
      <c r="P145" s="990" t="s">
        <v>1071</v>
      </c>
      <c r="Q145" s="990" t="s">
        <v>290</v>
      </c>
      <c r="R145" s="1031" t="s">
        <v>270</v>
      </c>
      <c r="S145" s="992" t="b">
        <v>0</v>
      </c>
      <c r="T145" s="991">
        <v>0</v>
      </c>
      <c r="U145" s="992" t="b">
        <v>0</v>
      </c>
      <c r="V145" s="991">
        <v>0</v>
      </c>
      <c r="W145" s="992" t="b">
        <v>0</v>
      </c>
      <c r="X145" s="992" t="b">
        <v>1</v>
      </c>
      <c r="Y145" s="990" t="s">
        <v>270</v>
      </c>
      <c r="Z145" s="990" t="b">
        <f t="shared" ref="Z145:Z208" si="21">R387=Y387</f>
        <v>1</v>
      </c>
      <c r="AA145" s="990" t="s">
        <v>993</v>
      </c>
      <c r="AB145" s="992" t="b">
        <v>0</v>
      </c>
      <c r="AC145" s="990" t="s">
        <v>993</v>
      </c>
      <c r="AD145" s="990" t="s">
        <v>993</v>
      </c>
      <c r="AE145" s="990" t="s">
        <v>993</v>
      </c>
      <c r="AF145" s="1077">
        <f t="shared" si="16"/>
        <v>48</v>
      </c>
      <c r="AG145" s="1077">
        <f t="shared" si="16"/>
        <v>48</v>
      </c>
      <c r="AH145" s="1077">
        <f t="shared" si="16"/>
        <v>29</v>
      </c>
      <c r="AI145" s="1077">
        <f t="shared" si="15"/>
        <v>48</v>
      </c>
      <c r="AJ145" s="183">
        <f t="shared" si="20"/>
        <v>0</v>
      </c>
      <c r="AK145" s="991">
        <v>48</v>
      </c>
      <c r="AL145" s="991">
        <v>48</v>
      </c>
      <c r="AM145" s="991">
        <v>29</v>
      </c>
      <c r="AN145" s="991">
        <v>48</v>
      </c>
      <c r="AO145" s="991">
        <v>0</v>
      </c>
      <c r="AP145" s="991">
        <v>0</v>
      </c>
      <c r="AQ145" s="991">
        <v>0</v>
      </c>
      <c r="AR145" s="991">
        <v>0</v>
      </c>
      <c r="AS145" s="991">
        <v>0</v>
      </c>
      <c r="AT145" s="991">
        <v>0</v>
      </c>
      <c r="AU145" s="991">
        <v>0</v>
      </c>
      <c r="AV145" s="991">
        <v>0</v>
      </c>
      <c r="AW145" s="991">
        <v>0</v>
      </c>
      <c r="AX145" s="991">
        <v>0</v>
      </c>
      <c r="AY145" s="991">
        <v>0</v>
      </c>
      <c r="AZ145" s="991">
        <v>0</v>
      </c>
      <c r="BA145" s="991">
        <v>0</v>
      </c>
      <c r="BB145" s="991">
        <v>0</v>
      </c>
      <c r="BC145" s="991">
        <v>0</v>
      </c>
      <c r="BD145" s="991">
        <v>0</v>
      </c>
      <c r="BE145" s="992" t="b">
        <v>0</v>
      </c>
      <c r="BF145" s="992"/>
      <c r="BG145" s="990" t="s">
        <v>427</v>
      </c>
      <c r="BH145" s="991">
        <v>48</v>
      </c>
      <c r="BI145" s="990" t="s">
        <v>993</v>
      </c>
      <c r="BJ145" s="991">
        <v>0</v>
      </c>
      <c r="BK145" s="990" t="s">
        <v>993</v>
      </c>
      <c r="BL145" s="991">
        <v>0</v>
      </c>
      <c r="BM145" s="991">
        <v>0</v>
      </c>
      <c r="BN145" s="991">
        <v>0</v>
      </c>
      <c r="BO145" s="990" t="s">
        <v>993</v>
      </c>
      <c r="BP145" s="990" t="s">
        <v>993</v>
      </c>
      <c r="BQ145" s="990" t="s">
        <v>993</v>
      </c>
      <c r="BR145" s="991">
        <v>0</v>
      </c>
      <c r="BS145" s="990" t="s">
        <v>993</v>
      </c>
      <c r="BT145" s="991">
        <v>0</v>
      </c>
      <c r="BU145" s="990" t="s">
        <v>993</v>
      </c>
      <c r="BV145" s="991">
        <v>0</v>
      </c>
      <c r="BW145" s="991">
        <v>0</v>
      </c>
      <c r="BX145" s="991">
        <v>0</v>
      </c>
      <c r="BY145" s="990" t="s">
        <v>993</v>
      </c>
      <c r="BZ145" s="991">
        <v>0</v>
      </c>
      <c r="CA145" s="990" t="s">
        <v>993</v>
      </c>
      <c r="CB145" s="991">
        <v>0</v>
      </c>
      <c r="CC145" s="990" t="s">
        <v>993</v>
      </c>
      <c r="CD145" s="991">
        <v>0</v>
      </c>
      <c r="CE145" s="991">
        <v>0</v>
      </c>
      <c r="CF145" s="991">
        <v>0</v>
      </c>
      <c r="CG145" s="990" t="s">
        <v>993</v>
      </c>
      <c r="CH145" s="991">
        <v>0</v>
      </c>
      <c r="CI145" s="990" t="s">
        <v>993</v>
      </c>
      <c r="CJ145" s="991">
        <v>0</v>
      </c>
      <c r="CK145" s="990" t="s">
        <v>993</v>
      </c>
      <c r="CL145" s="991">
        <v>0</v>
      </c>
      <c r="CM145" s="991">
        <v>0</v>
      </c>
      <c r="CN145" s="991">
        <v>0</v>
      </c>
      <c r="CO145" s="991">
        <v>31</v>
      </c>
      <c r="CP145" s="991">
        <v>3</v>
      </c>
      <c r="CQ145" s="991">
        <v>0</v>
      </c>
      <c r="CR145" s="991">
        <v>0</v>
      </c>
      <c r="CS145" s="991">
        <v>0</v>
      </c>
      <c r="CT145" s="991">
        <v>0.8</v>
      </c>
      <c r="CU145" s="991">
        <v>0</v>
      </c>
      <c r="CV145" s="991">
        <v>0</v>
      </c>
      <c r="CW145" s="991">
        <v>0</v>
      </c>
      <c r="CX145" s="991">
        <v>0</v>
      </c>
      <c r="CY145" s="991">
        <v>0</v>
      </c>
      <c r="CZ145" s="991">
        <v>0</v>
      </c>
      <c r="DA145" s="991">
        <v>0</v>
      </c>
      <c r="DB145" s="991">
        <v>0</v>
      </c>
      <c r="DC145" s="991">
        <v>2</v>
      </c>
      <c r="DD145" s="991">
        <v>0</v>
      </c>
      <c r="DE145" s="991">
        <v>0</v>
      </c>
      <c r="DF145" s="991">
        <v>0</v>
      </c>
      <c r="DG145" s="991">
        <v>0</v>
      </c>
      <c r="DH145" s="991">
        <v>0</v>
      </c>
      <c r="DI145" s="991">
        <v>0</v>
      </c>
      <c r="DJ145" s="991">
        <v>0</v>
      </c>
      <c r="DK145" s="992" t="b">
        <v>0</v>
      </c>
      <c r="DL145" s="990" t="s">
        <v>339</v>
      </c>
      <c r="DM145" s="990" t="s">
        <v>993</v>
      </c>
      <c r="DN145" s="990" t="s">
        <v>993</v>
      </c>
      <c r="DO145" s="990" t="s">
        <v>993</v>
      </c>
      <c r="DP145" s="991">
        <v>834</v>
      </c>
      <c r="DQ145" s="991">
        <v>726</v>
      </c>
      <c r="DR145" s="991">
        <v>87</v>
      </c>
      <c r="DS145" s="991">
        <v>21</v>
      </c>
      <c r="DT145" s="991">
        <v>15706</v>
      </c>
      <c r="DU145" s="991">
        <v>843</v>
      </c>
      <c r="DV145" s="991">
        <v>834</v>
      </c>
      <c r="DW145" s="991">
        <v>98</v>
      </c>
      <c r="DX145" s="991">
        <v>707</v>
      </c>
      <c r="DY145" s="991">
        <v>27</v>
      </c>
      <c r="DZ145" s="991">
        <v>1</v>
      </c>
      <c r="EA145" s="991">
        <v>0</v>
      </c>
      <c r="EB145" s="991">
        <v>0</v>
      </c>
      <c r="EC145" s="991">
        <v>1</v>
      </c>
      <c r="ED145" s="991">
        <v>843</v>
      </c>
      <c r="EE145" s="991">
        <v>50</v>
      </c>
      <c r="EF145" s="991">
        <v>730</v>
      </c>
      <c r="EG145" s="991">
        <v>39</v>
      </c>
      <c r="EH145" s="991">
        <v>0</v>
      </c>
      <c r="EI145" s="991">
        <v>0</v>
      </c>
      <c r="EJ145" s="991">
        <v>0</v>
      </c>
      <c r="EK145" s="991">
        <v>0</v>
      </c>
      <c r="EL145" s="991">
        <v>23</v>
      </c>
      <c r="EM145" s="991">
        <v>1</v>
      </c>
      <c r="EN145" s="991">
        <v>793</v>
      </c>
      <c r="EO145" s="991">
        <v>760</v>
      </c>
      <c r="EP145" s="991">
        <v>0</v>
      </c>
      <c r="EQ145" s="991">
        <v>33</v>
      </c>
      <c r="ER145" s="991">
        <v>0</v>
      </c>
      <c r="ES145" s="991">
        <v>0</v>
      </c>
      <c r="ET145" s="992" t="b">
        <v>0</v>
      </c>
      <c r="EU145" s="992" t="b">
        <v>0</v>
      </c>
      <c r="EV145" s="992" t="b">
        <v>0</v>
      </c>
      <c r="EW145" s="993">
        <v>0.58499999999999996</v>
      </c>
      <c r="EX145" s="993">
        <v>0.49</v>
      </c>
      <c r="EY145" s="993">
        <v>9.9000000000000005E-2</v>
      </c>
      <c r="EZ145" s="993">
        <v>0.22699999999999998</v>
      </c>
      <c r="FA145" s="993">
        <v>6.0000000000000001E-3</v>
      </c>
      <c r="FB145" s="993">
        <v>0.26899999999999996</v>
      </c>
      <c r="FC145" s="992" t="b">
        <v>0</v>
      </c>
      <c r="FD145" s="992" t="b">
        <v>0</v>
      </c>
      <c r="FE145" s="992" t="b">
        <v>0</v>
      </c>
      <c r="FF145" s="993">
        <v>0</v>
      </c>
      <c r="FG145" s="993">
        <v>0</v>
      </c>
      <c r="FH145" s="993">
        <v>0</v>
      </c>
      <c r="FI145" s="993">
        <v>0</v>
      </c>
      <c r="FJ145" s="993">
        <v>0</v>
      </c>
      <c r="FK145" s="993">
        <v>0</v>
      </c>
      <c r="FL145" s="992" t="b">
        <v>0</v>
      </c>
      <c r="FM145" s="992" t="b">
        <v>0</v>
      </c>
      <c r="FN145" s="992" t="b">
        <v>0</v>
      </c>
      <c r="FO145" s="993">
        <v>0</v>
      </c>
      <c r="FP145" s="993">
        <v>0</v>
      </c>
      <c r="FQ145" s="993">
        <v>0</v>
      </c>
      <c r="FR145" s="993">
        <v>0</v>
      </c>
      <c r="FS145" s="993">
        <v>0</v>
      </c>
      <c r="FT145" s="993">
        <v>0</v>
      </c>
      <c r="FU145" s="990" t="s">
        <v>993</v>
      </c>
      <c r="FV145" s="993">
        <v>0</v>
      </c>
      <c r="FW145" s="991">
        <v>0</v>
      </c>
      <c r="FX145" s="991">
        <v>793</v>
      </c>
      <c r="FY145" s="991">
        <v>0</v>
      </c>
      <c r="FZ145" s="991">
        <v>0</v>
      </c>
      <c r="GA145" s="991">
        <v>0</v>
      </c>
      <c r="GB145" s="991">
        <v>0</v>
      </c>
      <c r="GC145" s="991">
        <v>0</v>
      </c>
      <c r="GD145" s="991">
        <v>0</v>
      </c>
      <c r="GE145" s="991">
        <v>0</v>
      </c>
      <c r="GF145" s="991">
        <v>0</v>
      </c>
      <c r="GG145" s="991">
        <v>0</v>
      </c>
      <c r="GH145" s="991">
        <v>0</v>
      </c>
      <c r="GI145" s="991">
        <v>0</v>
      </c>
      <c r="GJ145" s="991">
        <v>0</v>
      </c>
      <c r="GK145" s="991">
        <v>0</v>
      </c>
      <c r="GL145" s="991">
        <v>0</v>
      </c>
      <c r="GM145" s="991">
        <v>0</v>
      </c>
      <c r="GN145" s="991">
        <v>0</v>
      </c>
      <c r="GO145" s="992" t="b">
        <v>0</v>
      </c>
      <c r="GP145" s="990" t="s">
        <v>993</v>
      </c>
      <c r="GQ145" s="990" t="s">
        <v>993</v>
      </c>
      <c r="GR145" s="990" t="s">
        <v>993</v>
      </c>
      <c r="GS145" s="990" t="s">
        <v>993</v>
      </c>
      <c r="GT145" s="992"/>
      <c r="GU145" s="986"/>
    </row>
    <row r="146" spans="1:203" hidden="1">
      <c r="A146" s="985"/>
      <c r="B146" s="1315" t="s">
        <v>399</v>
      </c>
      <c r="C146" s="1315"/>
      <c r="D146" s="990" t="s">
        <v>1128</v>
      </c>
      <c r="E146" s="990" t="s">
        <v>1129</v>
      </c>
      <c r="F146" s="990" t="s">
        <v>437</v>
      </c>
      <c r="G146" s="990" t="s">
        <v>986</v>
      </c>
      <c r="H146" s="990" t="s">
        <v>1062</v>
      </c>
      <c r="I146" s="990" t="s">
        <v>1063</v>
      </c>
      <c r="J146" s="990" t="s">
        <v>1064</v>
      </c>
      <c r="K146" s="990" t="s">
        <v>1065</v>
      </c>
      <c r="L146" s="991">
        <v>7</v>
      </c>
      <c r="M146" s="990" t="s">
        <v>1129</v>
      </c>
      <c r="N146" s="990" t="s">
        <v>1133</v>
      </c>
      <c r="O146" s="990" t="s">
        <v>2404</v>
      </c>
      <c r="P146" s="990" t="s">
        <v>1071</v>
      </c>
      <c r="Q146" s="990" t="s">
        <v>290</v>
      </c>
      <c r="R146" s="1031" t="s">
        <v>270</v>
      </c>
      <c r="S146" s="992" t="b">
        <v>1</v>
      </c>
      <c r="T146" s="991">
        <v>10</v>
      </c>
      <c r="U146" s="992" t="b">
        <v>0</v>
      </c>
      <c r="V146" s="991">
        <v>0</v>
      </c>
      <c r="W146" s="992" t="b">
        <v>0</v>
      </c>
      <c r="X146" s="992" t="b">
        <v>1</v>
      </c>
      <c r="Y146" s="990" t="s">
        <v>270</v>
      </c>
      <c r="Z146" s="990" t="b">
        <f t="shared" si="21"/>
        <v>1</v>
      </c>
      <c r="AA146" s="990" t="s">
        <v>993</v>
      </c>
      <c r="AB146" s="992" t="b">
        <v>0</v>
      </c>
      <c r="AC146" s="990" t="s">
        <v>993</v>
      </c>
      <c r="AD146" s="990" t="s">
        <v>993</v>
      </c>
      <c r="AE146" s="990" t="s">
        <v>993</v>
      </c>
      <c r="AF146" s="1077">
        <f t="shared" si="16"/>
        <v>49</v>
      </c>
      <c r="AG146" s="1077">
        <f t="shared" si="16"/>
        <v>49</v>
      </c>
      <c r="AH146" s="1077">
        <f t="shared" si="16"/>
        <v>1</v>
      </c>
      <c r="AI146" s="1077">
        <f t="shared" si="15"/>
        <v>49</v>
      </c>
      <c r="AJ146" s="183">
        <f t="shared" si="20"/>
        <v>0</v>
      </c>
      <c r="AK146" s="991">
        <v>49</v>
      </c>
      <c r="AL146" s="991">
        <v>49</v>
      </c>
      <c r="AM146" s="991">
        <v>1</v>
      </c>
      <c r="AN146" s="991">
        <v>49</v>
      </c>
      <c r="AO146" s="991">
        <v>0</v>
      </c>
      <c r="AP146" s="991">
        <v>0</v>
      </c>
      <c r="AQ146" s="991">
        <v>0</v>
      </c>
      <c r="AR146" s="991">
        <v>0</v>
      </c>
      <c r="AS146" s="991">
        <v>0</v>
      </c>
      <c r="AT146" s="991">
        <v>0</v>
      </c>
      <c r="AU146" s="991">
        <v>0</v>
      </c>
      <c r="AV146" s="991">
        <v>0</v>
      </c>
      <c r="AW146" s="991">
        <v>0</v>
      </c>
      <c r="AX146" s="991">
        <v>0</v>
      </c>
      <c r="AY146" s="991">
        <v>0</v>
      </c>
      <c r="AZ146" s="991">
        <v>0</v>
      </c>
      <c r="BA146" s="991">
        <v>0</v>
      </c>
      <c r="BB146" s="991">
        <v>0</v>
      </c>
      <c r="BC146" s="991">
        <v>0</v>
      </c>
      <c r="BD146" s="991">
        <v>0</v>
      </c>
      <c r="BE146" s="992" t="b">
        <v>0</v>
      </c>
      <c r="BF146" s="992"/>
      <c r="BG146" s="990" t="s">
        <v>427</v>
      </c>
      <c r="BH146" s="991">
        <v>49</v>
      </c>
      <c r="BI146" s="990" t="s">
        <v>993</v>
      </c>
      <c r="BJ146" s="991">
        <v>0</v>
      </c>
      <c r="BK146" s="990" t="s">
        <v>993</v>
      </c>
      <c r="BL146" s="991">
        <v>0</v>
      </c>
      <c r="BM146" s="991">
        <v>0</v>
      </c>
      <c r="BN146" s="991">
        <v>0</v>
      </c>
      <c r="BO146" s="990" t="s">
        <v>993</v>
      </c>
      <c r="BP146" s="990" t="s">
        <v>993</v>
      </c>
      <c r="BQ146" s="990" t="s">
        <v>993</v>
      </c>
      <c r="BR146" s="991">
        <v>0</v>
      </c>
      <c r="BS146" s="990" t="s">
        <v>993</v>
      </c>
      <c r="BT146" s="991">
        <v>0</v>
      </c>
      <c r="BU146" s="990" t="s">
        <v>993</v>
      </c>
      <c r="BV146" s="991">
        <v>0</v>
      </c>
      <c r="BW146" s="991">
        <v>0</v>
      </c>
      <c r="BX146" s="991">
        <v>0</v>
      </c>
      <c r="BY146" s="990" t="s">
        <v>993</v>
      </c>
      <c r="BZ146" s="991">
        <v>0</v>
      </c>
      <c r="CA146" s="990" t="s">
        <v>993</v>
      </c>
      <c r="CB146" s="991">
        <v>0</v>
      </c>
      <c r="CC146" s="990" t="s">
        <v>993</v>
      </c>
      <c r="CD146" s="991">
        <v>0</v>
      </c>
      <c r="CE146" s="991">
        <v>0</v>
      </c>
      <c r="CF146" s="991">
        <v>0</v>
      </c>
      <c r="CG146" s="990" t="s">
        <v>993</v>
      </c>
      <c r="CH146" s="991">
        <v>0</v>
      </c>
      <c r="CI146" s="990" t="s">
        <v>993</v>
      </c>
      <c r="CJ146" s="991">
        <v>0</v>
      </c>
      <c r="CK146" s="990" t="s">
        <v>993</v>
      </c>
      <c r="CL146" s="991">
        <v>0</v>
      </c>
      <c r="CM146" s="991">
        <v>0</v>
      </c>
      <c r="CN146" s="991">
        <v>0</v>
      </c>
      <c r="CO146" s="991">
        <v>31</v>
      </c>
      <c r="CP146" s="991">
        <v>1.8</v>
      </c>
      <c r="CQ146" s="991">
        <v>0</v>
      </c>
      <c r="CR146" s="991">
        <v>0</v>
      </c>
      <c r="CS146" s="991">
        <v>0</v>
      </c>
      <c r="CT146" s="991">
        <v>0.8</v>
      </c>
      <c r="CU146" s="991">
        <v>0</v>
      </c>
      <c r="CV146" s="991">
        <v>0</v>
      </c>
      <c r="CW146" s="991">
        <v>0</v>
      </c>
      <c r="CX146" s="991">
        <v>0</v>
      </c>
      <c r="CY146" s="991">
        <v>0</v>
      </c>
      <c r="CZ146" s="991">
        <v>0</v>
      </c>
      <c r="DA146" s="991">
        <v>0</v>
      </c>
      <c r="DB146" s="991">
        <v>0</v>
      </c>
      <c r="DC146" s="991">
        <v>1</v>
      </c>
      <c r="DD146" s="991">
        <v>0</v>
      </c>
      <c r="DE146" s="991">
        <v>0</v>
      </c>
      <c r="DF146" s="991">
        <v>0</v>
      </c>
      <c r="DG146" s="991">
        <v>0</v>
      </c>
      <c r="DH146" s="991">
        <v>0</v>
      </c>
      <c r="DI146" s="991">
        <v>0</v>
      </c>
      <c r="DJ146" s="991">
        <v>0</v>
      </c>
      <c r="DK146" s="992" t="b">
        <v>0</v>
      </c>
      <c r="DL146" s="990" t="s">
        <v>437</v>
      </c>
      <c r="DM146" s="990" t="s">
        <v>993</v>
      </c>
      <c r="DN146" s="990" t="s">
        <v>993</v>
      </c>
      <c r="DO146" s="990" t="s">
        <v>993</v>
      </c>
      <c r="DP146" s="991">
        <v>260</v>
      </c>
      <c r="DQ146" s="991">
        <v>157</v>
      </c>
      <c r="DR146" s="991">
        <v>18</v>
      </c>
      <c r="DS146" s="991">
        <v>85</v>
      </c>
      <c r="DT146" s="991">
        <v>2304</v>
      </c>
      <c r="DU146" s="991">
        <v>250</v>
      </c>
      <c r="DV146" s="991">
        <v>260</v>
      </c>
      <c r="DW146" s="991">
        <v>92</v>
      </c>
      <c r="DX146" s="991">
        <v>138</v>
      </c>
      <c r="DY146" s="991">
        <v>25</v>
      </c>
      <c r="DZ146" s="991">
        <v>4</v>
      </c>
      <c r="EA146" s="991">
        <v>0</v>
      </c>
      <c r="EB146" s="991">
        <v>0</v>
      </c>
      <c r="EC146" s="991">
        <v>1</v>
      </c>
      <c r="ED146" s="991">
        <v>250</v>
      </c>
      <c r="EE146" s="991">
        <v>124</v>
      </c>
      <c r="EF146" s="991">
        <v>96</v>
      </c>
      <c r="EG146" s="991">
        <v>25</v>
      </c>
      <c r="EH146" s="991">
        <v>0</v>
      </c>
      <c r="EI146" s="991">
        <v>0</v>
      </c>
      <c r="EJ146" s="991">
        <v>0</v>
      </c>
      <c r="EK146" s="991">
        <v>0</v>
      </c>
      <c r="EL146" s="991">
        <v>4</v>
      </c>
      <c r="EM146" s="991">
        <v>1</v>
      </c>
      <c r="EN146" s="991">
        <v>126</v>
      </c>
      <c r="EO146" s="991">
        <v>119</v>
      </c>
      <c r="EP146" s="991">
        <v>0</v>
      </c>
      <c r="EQ146" s="991">
        <v>5</v>
      </c>
      <c r="ER146" s="991">
        <v>2</v>
      </c>
      <c r="ES146" s="991">
        <v>0</v>
      </c>
      <c r="ET146" s="992" t="b">
        <v>0</v>
      </c>
      <c r="EU146" s="992" t="b">
        <v>0</v>
      </c>
      <c r="EV146" s="992" t="b">
        <v>0</v>
      </c>
      <c r="EW146" s="993">
        <v>0.36799999999999999</v>
      </c>
      <c r="EX146" s="993">
        <v>0.29100000000000004</v>
      </c>
      <c r="EY146" s="993">
        <v>0.16300000000000001</v>
      </c>
      <c r="EZ146" s="993">
        <v>0.14699999999999999</v>
      </c>
      <c r="FA146" s="993">
        <v>0.23600000000000002</v>
      </c>
      <c r="FB146" s="993">
        <v>0.34100000000000003</v>
      </c>
      <c r="FC146" s="992" t="b">
        <v>0</v>
      </c>
      <c r="FD146" s="992" t="b">
        <v>0</v>
      </c>
      <c r="FE146" s="992" t="b">
        <v>0</v>
      </c>
      <c r="FF146" s="993">
        <v>0</v>
      </c>
      <c r="FG146" s="993">
        <v>0</v>
      </c>
      <c r="FH146" s="993">
        <v>0</v>
      </c>
      <c r="FI146" s="993">
        <v>0</v>
      </c>
      <c r="FJ146" s="993">
        <v>0</v>
      </c>
      <c r="FK146" s="993">
        <v>0</v>
      </c>
      <c r="FL146" s="992" t="b">
        <v>0</v>
      </c>
      <c r="FM146" s="992" t="b">
        <v>0</v>
      </c>
      <c r="FN146" s="992" t="b">
        <v>0</v>
      </c>
      <c r="FO146" s="993">
        <v>0</v>
      </c>
      <c r="FP146" s="993">
        <v>0</v>
      </c>
      <c r="FQ146" s="993">
        <v>0</v>
      </c>
      <c r="FR146" s="993">
        <v>0</v>
      </c>
      <c r="FS146" s="993">
        <v>0</v>
      </c>
      <c r="FT146" s="993">
        <v>0</v>
      </c>
      <c r="FU146" s="990" t="s">
        <v>993</v>
      </c>
      <c r="FV146" s="993">
        <v>0</v>
      </c>
      <c r="FW146" s="991">
        <v>0</v>
      </c>
      <c r="FX146" s="991">
        <v>126</v>
      </c>
      <c r="FY146" s="991">
        <v>0</v>
      </c>
      <c r="FZ146" s="991">
        <v>0</v>
      </c>
      <c r="GA146" s="991">
        <v>0</v>
      </c>
      <c r="GB146" s="991">
        <v>0</v>
      </c>
      <c r="GC146" s="991">
        <v>0</v>
      </c>
      <c r="GD146" s="991">
        <v>0</v>
      </c>
      <c r="GE146" s="991">
        <v>0</v>
      </c>
      <c r="GF146" s="991">
        <v>0</v>
      </c>
      <c r="GG146" s="991">
        <v>0</v>
      </c>
      <c r="GH146" s="991">
        <v>0</v>
      </c>
      <c r="GI146" s="991">
        <v>0</v>
      </c>
      <c r="GJ146" s="991">
        <v>0</v>
      </c>
      <c r="GK146" s="991">
        <v>0</v>
      </c>
      <c r="GL146" s="991">
        <v>0</v>
      </c>
      <c r="GM146" s="991">
        <v>0</v>
      </c>
      <c r="GN146" s="991">
        <v>0</v>
      </c>
      <c r="GO146" s="992" t="b">
        <v>0</v>
      </c>
      <c r="GP146" s="990" t="s">
        <v>993</v>
      </c>
      <c r="GQ146" s="990" t="s">
        <v>993</v>
      </c>
      <c r="GR146" s="990" t="s">
        <v>993</v>
      </c>
      <c r="GS146" s="990" t="s">
        <v>993</v>
      </c>
      <c r="GT146" s="992"/>
      <c r="GU146" s="986"/>
    </row>
    <row r="147" spans="1:203" hidden="1">
      <c r="A147" s="985"/>
      <c r="B147" s="1315" t="s">
        <v>399</v>
      </c>
      <c r="C147" s="1315"/>
      <c r="D147" s="990" t="s">
        <v>1128</v>
      </c>
      <c r="E147" s="990" t="s">
        <v>1129</v>
      </c>
      <c r="F147" s="990" t="s">
        <v>437</v>
      </c>
      <c r="G147" s="990" t="s">
        <v>986</v>
      </c>
      <c r="H147" s="990" t="s">
        <v>1062</v>
      </c>
      <c r="I147" s="990" t="s">
        <v>1063</v>
      </c>
      <c r="J147" s="990" t="s">
        <v>1064</v>
      </c>
      <c r="K147" s="990" t="s">
        <v>1065</v>
      </c>
      <c r="L147" s="991">
        <v>6</v>
      </c>
      <c r="M147" s="990" t="s">
        <v>1129</v>
      </c>
      <c r="N147" s="990" t="s">
        <v>1131</v>
      </c>
      <c r="O147" s="990" t="s">
        <v>404</v>
      </c>
      <c r="P147" s="990" t="s">
        <v>1071</v>
      </c>
      <c r="Q147" s="990" t="s">
        <v>290</v>
      </c>
      <c r="R147" s="1031" t="s">
        <v>270</v>
      </c>
      <c r="S147" s="992" t="b">
        <v>0</v>
      </c>
      <c r="T147" s="991">
        <v>0</v>
      </c>
      <c r="U147" s="992" t="b">
        <v>0</v>
      </c>
      <c r="V147" s="991">
        <v>0</v>
      </c>
      <c r="W147" s="992" t="b">
        <v>0</v>
      </c>
      <c r="X147" s="992" t="b">
        <v>1</v>
      </c>
      <c r="Y147" s="990" t="s">
        <v>270</v>
      </c>
      <c r="Z147" s="990" t="b">
        <f t="shared" si="21"/>
        <v>1</v>
      </c>
      <c r="AA147" s="990" t="s">
        <v>993</v>
      </c>
      <c r="AB147" s="992" t="b">
        <v>0</v>
      </c>
      <c r="AC147" s="990" t="s">
        <v>993</v>
      </c>
      <c r="AD147" s="990" t="s">
        <v>993</v>
      </c>
      <c r="AE147" s="990" t="s">
        <v>993</v>
      </c>
      <c r="AF147" s="1077">
        <f t="shared" si="16"/>
        <v>29</v>
      </c>
      <c r="AG147" s="1077">
        <f t="shared" si="16"/>
        <v>29</v>
      </c>
      <c r="AH147" s="1077">
        <f t="shared" si="16"/>
        <v>13</v>
      </c>
      <c r="AI147" s="1077">
        <f t="shared" si="15"/>
        <v>29</v>
      </c>
      <c r="AJ147" s="183">
        <f t="shared" si="20"/>
        <v>0</v>
      </c>
      <c r="AK147" s="991">
        <v>29</v>
      </c>
      <c r="AL147" s="991">
        <v>29</v>
      </c>
      <c r="AM147" s="991">
        <v>13</v>
      </c>
      <c r="AN147" s="991">
        <v>29</v>
      </c>
      <c r="AO147" s="991">
        <v>0</v>
      </c>
      <c r="AP147" s="991">
        <v>0</v>
      </c>
      <c r="AQ147" s="991">
        <v>0</v>
      </c>
      <c r="AR147" s="991">
        <v>0</v>
      </c>
      <c r="AS147" s="991">
        <v>0</v>
      </c>
      <c r="AT147" s="991">
        <v>0</v>
      </c>
      <c r="AU147" s="991">
        <v>0</v>
      </c>
      <c r="AV147" s="991">
        <v>0</v>
      </c>
      <c r="AW147" s="991">
        <v>0</v>
      </c>
      <c r="AX147" s="991">
        <v>0</v>
      </c>
      <c r="AY147" s="991">
        <v>0</v>
      </c>
      <c r="AZ147" s="991">
        <v>0</v>
      </c>
      <c r="BA147" s="991">
        <v>0</v>
      </c>
      <c r="BB147" s="991">
        <v>0</v>
      </c>
      <c r="BC147" s="991">
        <v>0</v>
      </c>
      <c r="BD147" s="991">
        <v>0</v>
      </c>
      <c r="BE147" s="992" t="b">
        <v>0</v>
      </c>
      <c r="BF147" s="992"/>
      <c r="BG147" s="990" t="s">
        <v>1132</v>
      </c>
      <c r="BH147" s="991">
        <v>29</v>
      </c>
      <c r="BI147" s="990" t="s">
        <v>993</v>
      </c>
      <c r="BJ147" s="991">
        <v>0</v>
      </c>
      <c r="BK147" s="990" t="s">
        <v>993</v>
      </c>
      <c r="BL147" s="991">
        <v>0</v>
      </c>
      <c r="BM147" s="991">
        <v>0</v>
      </c>
      <c r="BN147" s="991">
        <v>0</v>
      </c>
      <c r="BO147" s="990" t="s">
        <v>993</v>
      </c>
      <c r="BP147" s="990" t="s">
        <v>993</v>
      </c>
      <c r="BQ147" s="990" t="s">
        <v>993</v>
      </c>
      <c r="BR147" s="991">
        <v>0</v>
      </c>
      <c r="BS147" s="990" t="s">
        <v>993</v>
      </c>
      <c r="BT147" s="991">
        <v>0</v>
      </c>
      <c r="BU147" s="990" t="s">
        <v>993</v>
      </c>
      <c r="BV147" s="991">
        <v>0</v>
      </c>
      <c r="BW147" s="991">
        <v>0</v>
      </c>
      <c r="BX147" s="991">
        <v>0</v>
      </c>
      <c r="BY147" s="990" t="s">
        <v>993</v>
      </c>
      <c r="BZ147" s="991">
        <v>0</v>
      </c>
      <c r="CA147" s="990" t="s">
        <v>993</v>
      </c>
      <c r="CB147" s="991">
        <v>0</v>
      </c>
      <c r="CC147" s="990" t="s">
        <v>993</v>
      </c>
      <c r="CD147" s="991">
        <v>0</v>
      </c>
      <c r="CE147" s="991">
        <v>0</v>
      </c>
      <c r="CF147" s="991">
        <v>0</v>
      </c>
      <c r="CG147" s="990" t="s">
        <v>993</v>
      </c>
      <c r="CH147" s="991">
        <v>0</v>
      </c>
      <c r="CI147" s="990" t="s">
        <v>993</v>
      </c>
      <c r="CJ147" s="991">
        <v>0</v>
      </c>
      <c r="CK147" s="990" t="s">
        <v>993</v>
      </c>
      <c r="CL147" s="991">
        <v>0</v>
      </c>
      <c r="CM147" s="991">
        <v>0</v>
      </c>
      <c r="CN147" s="991">
        <v>0</v>
      </c>
      <c r="CO147" s="991">
        <v>29</v>
      </c>
      <c r="CP147" s="991">
        <v>2.5</v>
      </c>
      <c r="CQ147" s="991">
        <v>0</v>
      </c>
      <c r="CR147" s="991">
        <v>0</v>
      </c>
      <c r="CS147" s="991">
        <v>0</v>
      </c>
      <c r="CT147" s="991">
        <v>0.8</v>
      </c>
      <c r="CU147" s="991">
        <v>0</v>
      </c>
      <c r="CV147" s="991">
        <v>0</v>
      </c>
      <c r="CW147" s="991">
        <v>0</v>
      </c>
      <c r="CX147" s="991">
        <v>0</v>
      </c>
      <c r="CY147" s="991">
        <v>0</v>
      </c>
      <c r="CZ147" s="991">
        <v>0</v>
      </c>
      <c r="DA147" s="991">
        <v>0</v>
      </c>
      <c r="DB147" s="991">
        <v>0</v>
      </c>
      <c r="DC147" s="991">
        <v>1</v>
      </c>
      <c r="DD147" s="991">
        <v>0</v>
      </c>
      <c r="DE147" s="991">
        <v>0</v>
      </c>
      <c r="DF147" s="991">
        <v>0</v>
      </c>
      <c r="DG147" s="991">
        <v>0</v>
      </c>
      <c r="DH147" s="991">
        <v>0</v>
      </c>
      <c r="DI147" s="991">
        <v>0</v>
      </c>
      <c r="DJ147" s="991">
        <v>0</v>
      </c>
      <c r="DK147" s="992" t="b">
        <v>0</v>
      </c>
      <c r="DL147" s="990" t="s">
        <v>427</v>
      </c>
      <c r="DM147" s="990" t="s">
        <v>993</v>
      </c>
      <c r="DN147" s="990" t="s">
        <v>993</v>
      </c>
      <c r="DO147" s="990" t="s">
        <v>993</v>
      </c>
      <c r="DP147" s="991">
        <v>547</v>
      </c>
      <c r="DQ147" s="991">
        <v>435</v>
      </c>
      <c r="DR147" s="991">
        <v>93</v>
      </c>
      <c r="DS147" s="991">
        <v>19</v>
      </c>
      <c r="DT147" s="991">
        <v>8342</v>
      </c>
      <c r="DU147" s="991">
        <v>554</v>
      </c>
      <c r="DV147" s="991">
        <v>547</v>
      </c>
      <c r="DW147" s="991">
        <v>51</v>
      </c>
      <c r="DX147" s="991">
        <v>473</v>
      </c>
      <c r="DY147" s="991">
        <v>21</v>
      </c>
      <c r="DZ147" s="991">
        <v>0</v>
      </c>
      <c r="EA147" s="991">
        <v>0</v>
      </c>
      <c r="EB147" s="991">
        <v>0</v>
      </c>
      <c r="EC147" s="991">
        <v>2</v>
      </c>
      <c r="ED147" s="991">
        <v>554</v>
      </c>
      <c r="EE147" s="991">
        <v>58</v>
      </c>
      <c r="EF147" s="991">
        <v>481</v>
      </c>
      <c r="EG147" s="991">
        <v>15</v>
      </c>
      <c r="EH147" s="991">
        <v>0</v>
      </c>
      <c r="EI147" s="991">
        <v>0</v>
      </c>
      <c r="EJ147" s="991">
        <v>0</v>
      </c>
      <c r="EK147" s="991">
        <v>0</v>
      </c>
      <c r="EL147" s="991">
        <v>0</v>
      </c>
      <c r="EM147" s="991">
        <v>0</v>
      </c>
      <c r="EN147" s="991">
        <v>496</v>
      </c>
      <c r="EO147" s="991">
        <v>483</v>
      </c>
      <c r="EP147" s="991">
        <v>0</v>
      </c>
      <c r="EQ147" s="991">
        <v>13</v>
      </c>
      <c r="ER147" s="991">
        <v>0</v>
      </c>
      <c r="ES147" s="991">
        <v>0</v>
      </c>
      <c r="ET147" s="992" t="b">
        <v>0</v>
      </c>
      <c r="EU147" s="992" t="b">
        <v>0</v>
      </c>
      <c r="EV147" s="992" t="b">
        <v>0</v>
      </c>
      <c r="EW147" s="993">
        <v>0</v>
      </c>
      <c r="EX147" s="993">
        <v>0</v>
      </c>
      <c r="EY147" s="993">
        <v>0</v>
      </c>
      <c r="EZ147" s="993">
        <v>0</v>
      </c>
      <c r="FA147" s="993">
        <v>0</v>
      </c>
      <c r="FB147" s="993">
        <v>0</v>
      </c>
      <c r="FC147" s="992" t="b">
        <v>0</v>
      </c>
      <c r="FD147" s="992" t="b">
        <v>0</v>
      </c>
      <c r="FE147" s="992" t="b">
        <v>0</v>
      </c>
      <c r="FF147" s="993">
        <v>0</v>
      </c>
      <c r="FG147" s="993">
        <v>0</v>
      </c>
      <c r="FH147" s="993">
        <v>0</v>
      </c>
      <c r="FI147" s="993">
        <v>0</v>
      </c>
      <c r="FJ147" s="993">
        <v>0</v>
      </c>
      <c r="FK147" s="993">
        <v>0</v>
      </c>
      <c r="FL147" s="992" t="b">
        <v>0</v>
      </c>
      <c r="FM147" s="992" t="b">
        <v>0</v>
      </c>
      <c r="FN147" s="992" t="b">
        <v>0</v>
      </c>
      <c r="FO147" s="993">
        <v>0</v>
      </c>
      <c r="FP147" s="993">
        <v>0</v>
      </c>
      <c r="FQ147" s="993">
        <v>0</v>
      </c>
      <c r="FR147" s="993">
        <v>0</v>
      </c>
      <c r="FS147" s="993">
        <v>0</v>
      </c>
      <c r="FT147" s="993">
        <v>0</v>
      </c>
      <c r="FU147" s="990" t="s">
        <v>993</v>
      </c>
      <c r="FV147" s="993">
        <v>0</v>
      </c>
      <c r="FW147" s="991">
        <v>0</v>
      </c>
      <c r="FX147" s="991">
        <v>496</v>
      </c>
      <c r="FY147" s="991">
        <v>0</v>
      </c>
      <c r="FZ147" s="991">
        <v>0</v>
      </c>
      <c r="GA147" s="991">
        <v>0</v>
      </c>
      <c r="GB147" s="991">
        <v>0</v>
      </c>
      <c r="GC147" s="991">
        <v>0</v>
      </c>
      <c r="GD147" s="991">
        <v>0</v>
      </c>
      <c r="GE147" s="991">
        <v>0</v>
      </c>
      <c r="GF147" s="991">
        <v>0</v>
      </c>
      <c r="GG147" s="991">
        <v>0</v>
      </c>
      <c r="GH147" s="991">
        <v>0</v>
      </c>
      <c r="GI147" s="991">
        <v>0</v>
      </c>
      <c r="GJ147" s="991">
        <v>0</v>
      </c>
      <c r="GK147" s="991">
        <v>0</v>
      </c>
      <c r="GL147" s="991">
        <v>0</v>
      </c>
      <c r="GM147" s="991">
        <v>0</v>
      </c>
      <c r="GN147" s="991">
        <v>0</v>
      </c>
      <c r="GO147" s="992" t="b">
        <v>0</v>
      </c>
      <c r="GP147" s="990" t="s">
        <v>993</v>
      </c>
      <c r="GQ147" s="990" t="s">
        <v>993</v>
      </c>
      <c r="GR147" s="990" t="s">
        <v>993</v>
      </c>
      <c r="GS147" s="990" t="s">
        <v>993</v>
      </c>
      <c r="GT147" s="992"/>
      <c r="GU147" s="986"/>
    </row>
    <row r="148" spans="1:203" hidden="1">
      <c r="A148" s="985"/>
      <c r="B148" s="1315" t="s">
        <v>399</v>
      </c>
      <c r="C148" s="1315"/>
      <c r="D148" s="990" t="s">
        <v>1128</v>
      </c>
      <c r="E148" s="990" t="s">
        <v>1129</v>
      </c>
      <c r="F148" s="990" t="s">
        <v>437</v>
      </c>
      <c r="G148" s="990" t="s">
        <v>986</v>
      </c>
      <c r="H148" s="990" t="s">
        <v>1062</v>
      </c>
      <c r="I148" s="990" t="s">
        <v>1063</v>
      </c>
      <c r="J148" s="990" t="s">
        <v>1064</v>
      </c>
      <c r="K148" s="990" t="s">
        <v>1065</v>
      </c>
      <c r="L148" s="991">
        <v>5</v>
      </c>
      <c r="M148" s="990" t="s">
        <v>1129</v>
      </c>
      <c r="N148" s="990" t="s">
        <v>1130</v>
      </c>
      <c r="O148" s="990" t="s">
        <v>402</v>
      </c>
      <c r="P148" s="990" t="s">
        <v>1071</v>
      </c>
      <c r="Q148" s="990" t="s">
        <v>290</v>
      </c>
      <c r="R148" s="1031" t="s">
        <v>270</v>
      </c>
      <c r="S148" s="992" t="b">
        <v>0</v>
      </c>
      <c r="T148" s="991">
        <v>0</v>
      </c>
      <c r="U148" s="992" t="b">
        <v>0</v>
      </c>
      <c r="V148" s="991">
        <v>0</v>
      </c>
      <c r="W148" s="992" t="b">
        <v>0</v>
      </c>
      <c r="X148" s="992" t="b">
        <v>1</v>
      </c>
      <c r="Y148" s="990" t="s">
        <v>270</v>
      </c>
      <c r="Z148" s="990" t="b">
        <f t="shared" si="21"/>
        <v>1</v>
      </c>
      <c r="AA148" s="990" t="s">
        <v>993</v>
      </c>
      <c r="AB148" s="992" t="b">
        <v>0</v>
      </c>
      <c r="AC148" s="990" t="s">
        <v>993</v>
      </c>
      <c r="AD148" s="990" t="s">
        <v>993</v>
      </c>
      <c r="AE148" s="990" t="s">
        <v>993</v>
      </c>
      <c r="AF148" s="1077">
        <f t="shared" si="16"/>
        <v>36</v>
      </c>
      <c r="AG148" s="1077">
        <f t="shared" si="16"/>
        <v>36</v>
      </c>
      <c r="AH148" s="1077">
        <f t="shared" si="16"/>
        <v>9</v>
      </c>
      <c r="AI148" s="1077">
        <f t="shared" si="15"/>
        <v>36</v>
      </c>
      <c r="AJ148" s="183">
        <f t="shared" si="20"/>
        <v>0</v>
      </c>
      <c r="AK148" s="991">
        <v>36</v>
      </c>
      <c r="AL148" s="991">
        <v>36</v>
      </c>
      <c r="AM148" s="991">
        <v>9</v>
      </c>
      <c r="AN148" s="991">
        <v>36</v>
      </c>
      <c r="AO148" s="991">
        <v>0</v>
      </c>
      <c r="AP148" s="991">
        <v>0</v>
      </c>
      <c r="AQ148" s="991">
        <v>0</v>
      </c>
      <c r="AR148" s="991">
        <v>0</v>
      </c>
      <c r="AS148" s="991">
        <v>0</v>
      </c>
      <c r="AT148" s="991">
        <v>0</v>
      </c>
      <c r="AU148" s="991">
        <v>0</v>
      </c>
      <c r="AV148" s="991">
        <v>0</v>
      </c>
      <c r="AW148" s="991">
        <v>0</v>
      </c>
      <c r="AX148" s="991">
        <v>0</v>
      </c>
      <c r="AY148" s="991">
        <v>0</v>
      </c>
      <c r="AZ148" s="991">
        <v>0</v>
      </c>
      <c r="BA148" s="991">
        <v>0</v>
      </c>
      <c r="BB148" s="991">
        <v>0</v>
      </c>
      <c r="BC148" s="991">
        <v>0</v>
      </c>
      <c r="BD148" s="991">
        <v>0</v>
      </c>
      <c r="BE148" s="992" t="b">
        <v>0</v>
      </c>
      <c r="BF148" s="992"/>
      <c r="BG148" s="990" t="s">
        <v>427</v>
      </c>
      <c r="BH148" s="991">
        <v>36</v>
      </c>
      <c r="BI148" s="990" t="s">
        <v>993</v>
      </c>
      <c r="BJ148" s="991">
        <v>0</v>
      </c>
      <c r="BK148" s="990" t="s">
        <v>993</v>
      </c>
      <c r="BL148" s="991">
        <v>0</v>
      </c>
      <c r="BM148" s="991">
        <v>0</v>
      </c>
      <c r="BN148" s="991">
        <v>0</v>
      </c>
      <c r="BO148" s="990" t="s">
        <v>993</v>
      </c>
      <c r="BP148" s="990" t="s">
        <v>993</v>
      </c>
      <c r="BQ148" s="990" t="s">
        <v>993</v>
      </c>
      <c r="BR148" s="991">
        <v>0</v>
      </c>
      <c r="BS148" s="990" t="s">
        <v>993</v>
      </c>
      <c r="BT148" s="991">
        <v>0</v>
      </c>
      <c r="BU148" s="990" t="s">
        <v>993</v>
      </c>
      <c r="BV148" s="991">
        <v>0</v>
      </c>
      <c r="BW148" s="991">
        <v>0</v>
      </c>
      <c r="BX148" s="991">
        <v>0</v>
      </c>
      <c r="BY148" s="990" t="s">
        <v>993</v>
      </c>
      <c r="BZ148" s="991">
        <v>0</v>
      </c>
      <c r="CA148" s="990" t="s">
        <v>993</v>
      </c>
      <c r="CB148" s="991">
        <v>0</v>
      </c>
      <c r="CC148" s="990" t="s">
        <v>993</v>
      </c>
      <c r="CD148" s="991">
        <v>0</v>
      </c>
      <c r="CE148" s="991">
        <v>0</v>
      </c>
      <c r="CF148" s="991">
        <v>0</v>
      </c>
      <c r="CG148" s="990" t="s">
        <v>993</v>
      </c>
      <c r="CH148" s="991">
        <v>0</v>
      </c>
      <c r="CI148" s="990" t="s">
        <v>993</v>
      </c>
      <c r="CJ148" s="991">
        <v>0</v>
      </c>
      <c r="CK148" s="990" t="s">
        <v>993</v>
      </c>
      <c r="CL148" s="991">
        <v>0</v>
      </c>
      <c r="CM148" s="991">
        <v>0</v>
      </c>
      <c r="CN148" s="991">
        <v>0</v>
      </c>
      <c r="CO148" s="991">
        <v>30</v>
      </c>
      <c r="CP148" s="991">
        <v>1.2</v>
      </c>
      <c r="CQ148" s="991">
        <v>0</v>
      </c>
      <c r="CR148" s="991">
        <v>0</v>
      </c>
      <c r="CS148" s="991">
        <v>0</v>
      </c>
      <c r="CT148" s="991">
        <v>0.8</v>
      </c>
      <c r="CU148" s="991">
        <v>0</v>
      </c>
      <c r="CV148" s="991">
        <v>0</v>
      </c>
      <c r="CW148" s="991">
        <v>0</v>
      </c>
      <c r="CX148" s="991">
        <v>0</v>
      </c>
      <c r="CY148" s="991">
        <v>0</v>
      </c>
      <c r="CZ148" s="991">
        <v>0</v>
      </c>
      <c r="DA148" s="991">
        <v>0</v>
      </c>
      <c r="DB148" s="991">
        <v>0</v>
      </c>
      <c r="DC148" s="991">
        <v>1</v>
      </c>
      <c r="DD148" s="991">
        <v>0</v>
      </c>
      <c r="DE148" s="991">
        <v>0</v>
      </c>
      <c r="DF148" s="991">
        <v>0</v>
      </c>
      <c r="DG148" s="991">
        <v>0</v>
      </c>
      <c r="DH148" s="991">
        <v>0</v>
      </c>
      <c r="DI148" s="991">
        <v>0</v>
      </c>
      <c r="DJ148" s="991">
        <v>0</v>
      </c>
      <c r="DK148" s="992" t="b">
        <v>0</v>
      </c>
      <c r="DL148" s="990" t="s">
        <v>298</v>
      </c>
      <c r="DM148" s="990" t="s">
        <v>993</v>
      </c>
      <c r="DN148" s="990" t="s">
        <v>993</v>
      </c>
      <c r="DO148" s="990" t="s">
        <v>993</v>
      </c>
      <c r="DP148" s="991">
        <v>684</v>
      </c>
      <c r="DQ148" s="991">
        <v>586</v>
      </c>
      <c r="DR148" s="991">
        <v>47</v>
      </c>
      <c r="DS148" s="991">
        <v>51</v>
      </c>
      <c r="DT148" s="991">
        <v>9595</v>
      </c>
      <c r="DU148" s="991">
        <v>683</v>
      </c>
      <c r="DV148" s="991">
        <v>684</v>
      </c>
      <c r="DW148" s="991">
        <v>47</v>
      </c>
      <c r="DX148" s="991">
        <v>607</v>
      </c>
      <c r="DY148" s="991">
        <v>18</v>
      </c>
      <c r="DZ148" s="991">
        <v>3</v>
      </c>
      <c r="EA148" s="991">
        <v>0</v>
      </c>
      <c r="EB148" s="991">
        <v>0</v>
      </c>
      <c r="EC148" s="991">
        <v>9</v>
      </c>
      <c r="ED148" s="991">
        <v>683</v>
      </c>
      <c r="EE148" s="991">
        <v>41</v>
      </c>
      <c r="EF148" s="991">
        <v>575</v>
      </c>
      <c r="EG148" s="991">
        <v>62</v>
      </c>
      <c r="EH148" s="991">
        <v>0</v>
      </c>
      <c r="EI148" s="991">
        <v>0</v>
      </c>
      <c r="EJ148" s="991">
        <v>0</v>
      </c>
      <c r="EK148" s="991">
        <v>2</v>
      </c>
      <c r="EL148" s="991">
        <v>1</v>
      </c>
      <c r="EM148" s="991">
        <v>2</v>
      </c>
      <c r="EN148" s="991">
        <v>642</v>
      </c>
      <c r="EO148" s="991">
        <v>618</v>
      </c>
      <c r="EP148" s="991">
        <v>0</v>
      </c>
      <c r="EQ148" s="991">
        <v>21</v>
      </c>
      <c r="ER148" s="991">
        <v>3</v>
      </c>
      <c r="ES148" s="991">
        <v>0</v>
      </c>
      <c r="ET148" s="992" t="b">
        <v>0</v>
      </c>
      <c r="EU148" s="992" t="b">
        <v>0</v>
      </c>
      <c r="EV148" s="992" t="b">
        <v>0</v>
      </c>
      <c r="EW148" s="993">
        <v>0.188</v>
      </c>
      <c r="EX148" s="993">
        <v>0.13300000000000001</v>
      </c>
      <c r="EY148" s="993">
        <v>0.114</v>
      </c>
      <c r="EZ148" s="993">
        <v>5.7000000000000002E-2</v>
      </c>
      <c r="FA148" s="993">
        <v>0.15</v>
      </c>
      <c r="FB148" s="993">
        <v>0.24399999999999999</v>
      </c>
      <c r="FC148" s="992" t="b">
        <v>0</v>
      </c>
      <c r="FD148" s="992" t="b">
        <v>0</v>
      </c>
      <c r="FE148" s="992" t="b">
        <v>0</v>
      </c>
      <c r="FF148" s="993">
        <v>0</v>
      </c>
      <c r="FG148" s="993">
        <v>0</v>
      </c>
      <c r="FH148" s="993">
        <v>0</v>
      </c>
      <c r="FI148" s="993">
        <v>0</v>
      </c>
      <c r="FJ148" s="993">
        <v>0</v>
      </c>
      <c r="FK148" s="993">
        <v>0</v>
      </c>
      <c r="FL148" s="992" t="b">
        <v>0</v>
      </c>
      <c r="FM148" s="992" t="b">
        <v>0</v>
      </c>
      <c r="FN148" s="992" t="b">
        <v>0</v>
      </c>
      <c r="FO148" s="993">
        <v>0</v>
      </c>
      <c r="FP148" s="993">
        <v>0</v>
      </c>
      <c r="FQ148" s="993">
        <v>0</v>
      </c>
      <c r="FR148" s="993">
        <v>0</v>
      </c>
      <c r="FS148" s="993">
        <v>0</v>
      </c>
      <c r="FT148" s="993">
        <v>0</v>
      </c>
      <c r="FU148" s="990" t="s">
        <v>993</v>
      </c>
      <c r="FV148" s="993">
        <v>0</v>
      </c>
      <c r="FW148" s="991">
        <v>0</v>
      </c>
      <c r="FX148" s="991">
        <v>642</v>
      </c>
      <c r="FY148" s="991">
        <v>0</v>
      </c>
      <c r="FZ148" s="991">
        <v>0</v>
      </c>
      <c r="GA148" s="991">
        <v>0</v>
      </c>
      <c r="GB148" s="991">
        <v>0</v>
      </c>
      <c r="GC148" s="991">
        <v>0</v>
      </c>
      <c r="GD148" s="991">
        <v>0</v>
      </c>
      <c r="GE148" s="991">
        <v>0</v>
      </c>
      <c r="GF148" s="991">
        <v>0</v>
      </c>
      <c r="GG148" s="991">
        <v>0</v>
      </c>
      <c r="GH148" s="991">
        <v>0</v>
      </c>
      <c r="GI148" s="991">
        <v>0</v>
      </c>
      <c r="GJ148" s="991">
        <v>0</v>
      </c>
      <c r="GK148" s="991">
        <v>0</v>
      </c>
      <c r="GL148" s="991">
        <v>0</v>
      </c>
      <c r="GM148" s="991">
        <v>0</v>
      </c>
      <c r="GN148" s="991">
        <v>0</v>
      </c>
      <c r="GO148" s="992" t="b">
        <v>0</v>
      </c>
      <c r="GP148" s="990" t="s">
        <v>993</v>
      </c>
      <c r="GQ148" s="990" t="s">
        <v>993</v>
      </c>
      <c r="GR148" s="990" t="s">
        <v>993</v>
      </c>
      <c r="GS148" s="990" t="s">
        <v>993</v>
      </c>
      <c r="GT148" s="992"/>
      <c r="GU148" s="986"/>
    </row>
    <row r="149" spans="1:203" hidden="1">
      <c r="A149" s="985"/>
      <c r="B149" s="1315" t="s">
        <v>399</v>
      </c>
      <c r="C149" s="1315"/>
      <c r="D149" s="990" t="s">
        <v>1128</v>
      </c>
      <c r="E149" s="990" t="s">
        <v>1129</v>
      </c>
      <c r="F149" s="990" t="s">
        <v>437</v>
      </c>
      <c r="G149" s="990" t="s">
        <v>986</v>
      </c>
      <c r="H149" s="990" t="s">
        <v>1062</v>
      </c>
      <c r="I149" s="990" t="s">
        <v>1063</v>
      </c>
      <c r="J149" s="990" t="s">
        <v>1064</v>
      </c>
      <c r="K149" s="990" t="s">
        <v>1065</v>
      </c>
      <c r="L149" s="991">
        <v>8</v>
      </c>
      <c r="M149" s="990" t="s">
        <v>1129</v>
      </c>
      <c r="N149" s="990" t="s">
        <v>1134</v>
      </c>
      <c r="O149" s="990" t="s">
        <v>2405</v>
      </c>
      <c r="P149" s="990" t="s">
        <v>1071</v>
      </c>
      <c r="Q149" s="990" t="s">
        <v>290</v>
      </c>
      <c r="R149" s="1031" t="s">
        <v>270</v>
      </c>
      <c r="S149" s="992" t="b">
        <v>0</v>
      </c>
      <c r="T149" s="991">
        <v>0</v>
      </c>
      <c r="U149" s="992" t="b">
        <v>0</v>
      </c>
      <c r="V149" s="991">
        <v>0</v>
      </c>
      <c r="W149" s="992" t="b">
        <v>0</v>
      </c>
      <c r="X149" s="992" t="b">
        <v>1</v>
      </c>
      <c r="Y149" s="990" t="s">
        <v>270</v>
      </c>
      <c r="Z149" s="990" t="b">
        <f t="shared" si="21"/>
        <v>1</v>
      </c>
      <c r="AA149" s="990" t="s">
        <v>993</v>
      </c>
      <c r="AB149" s="992" t="b">
        <v>0</v>
      </c>
      <c r="AC149" s="990" t="s">
        <v>993</v>
      </c>
      <c r="AD149" s="990" t="s">
        <v>993</v>
      </c>
      <c r="AE149" s="990" t="s">
        <v>993</v>
      </c>
      <c r="AF149" s="1077">
        <f t="shared" si="16"/>
        <v>50</v>
      </c>
      <c r="AG149" s="1077">
        <f t="shared" si="16"/>
        <v>49</v>
      </c>
      <c r="AH149" s="1077">
        <f t="shared" si="16"/>
        <v>9</v>
      </c>
      <c r="AI149" s="1077">
        <f t="shared" si="15"/>
        <v>50</v>
      </c>
      <c r="AJ149" s="183">
        <f t="shared" si="20"/>
        <v>0</v>
      </c>
      <c r="AK149" s="991">
        <v>50</v>
      </c>
      <c r="AL149" s="991">
        <v>49</v>
      </c>
      <c r="AM149" s="991">
        <v>9</v>
      </c>
      <c r="AN149" s="991">
        <v>50</v>
      </c>
      <c r="AO149" s="991">
        <v>0</v>
      </c>
      <c r="AP149" s="991">
        <v>0</v>
      </c>
      <c r="AQ149" s="991">
        <v>0</v>
      </c>
      <c r="AR149" s="991">
        <v>0</v>
      </c>
      <c r="AS149" s="991">
        <v>0</v>
      </c>
      <c r="AT149" s="991">
        <v>0</v>
      </c>
      <c r="AU149" s="991">
        <v>0</v>
      </c>
      <c r="AV149" s="991">
        <v>0</v>
      </c>
      <c r="AW149" s="991">
        <v>0</v>
      </c>
      <c r="AX149" s="991">
        <v>0</v>
      </c>
      <c r="AY149" s="991">
        <v>0</v>
      </c>
      <c r="AZ149" s="991">
        <v>0</v>
      </c>
      <c r="BA149" s="991">
        <v>0</v>
      </c>
      <c r="BB149" s="991">
        <v>0</v>
      </c>
      <c r="BC149" s="991">
        <v>0</v>
      </c>
      <c r="BD149" s="991">
        <v>0</v>
      </c>
      <c r="BE149" s="992" t="b">
        <v>0</v>
      </c>
      <c r="BF149" s="992"/>
      <c r="BG149" s="990" t="s">
        <v>427</v>
      </c>
      <c r="BH149" s="991">
        <v>50</v>
      </c>
      <c r="BI149" s="990" t="s">
        <v>993</v>
      </c>
      <c r="BJ149" s="991">
        <v>0</v>
      </c>
      <c r="BK149" s="990" t="s">
        <v>993</v>
      </c>
      <c r="BL149" s="991">
        <v>0</v>
      </c>
      <c r="BM149" s="991">
        <v>0</v>
      </c>
      <c r="BN149" s="991">
        <v>0</v>
      </c>
      <c r="BO149" s="990" t="s">
        <v>993</v>
      </c>
      <c r="BP149" s="990" t="s">
        <v>993</v>
      </c>
      <c r="BQ149" s="990" t="s">
        <v>993</v>
      </c>
      <c r="BR149" s="991">
        <v>0</v>
      </c>
      <c r="BS149" s="990" t="s">
        <v>993</v>
      </c>
      <c r="BT149" s="991">
        <v>0</v>
      </c>
      <c r="BU149" s="990" t="s">
        <v>993</v>
      </c>
      <c r="BV149" s="991">
        <v>0</v>
      </c>
      <c r="BW149" s="991">
        <v>0</v>
      </c>
      <c r="BX149" s="991">
        <v>0</v>
      </c>
      <c r="BY149" s="990" t="s">
        <v>993</v>
      </c>
      <c r="BZ149" s="991">
        <v>0</v>
      </c>
      <c r="CA149" s="990" t="s">
        <v>993</v>
      </c>
      <c r="CB149" s="991">
        <v>0</v>
      </c>
      <c r="CC149" s="990" t="s">
        <v>993</v>
      </c>
      <c r="CD149" s="991">
        <v>0</v>
      </c>
      <c r="CE149" s="991">
        <v>0</v>
      </c>
      <c r="CF149" s="991">
        <v>0</v>
      </c>
      <c r="CG149" s="990" t="s">
        <v>993</v>
      </c>
      <c r="CH149" s="991">
        <v>0</v>
      </c>
      <c r="CI149" s="990" t="s">
        <v>993</v>
      </c>
      <c r="CJ149" s="991">
        <v>0</v>
      </c>
      <c r="CK149" s="990" t="s">
        <v>993</v>
      </c>
      <c r="CL149" s="991">
        <v>0</v>
      </c>
      <c r="CM149" s="991">
        <v>0</v>
      </c>
      <c r="CN149" s="991">
        <v>0</v>
      </c>
      <c r="CO149" s="991">
        <v>30</v>
      </c>
      <c r="CP149" s="991">
        <v>3.7</v>
      </c>
      <c r="CQ149" s="991">
        <v>0</v>
      </c>
      <c r="CR149" s="991">
        <v>0</v>
      </c>
      <c r="CS149" s="991">
        <v>0</v>
      </c>
      <c r="CT149" s="991">
        <v>0.8</v>
      </c>
      <c r="CU149" s="991">
        <v>0</v>
      </c>
      <c r="CV149" s="991">
        <v>0</v>
      </c>
      <c r="CW149" s="991">
        <v>0</v>
      </c>
      <c r="CX149" s="991">
        <v>0</v>
      </c>
      <c r="CY149" s="991">
        <v>0</v>
      </c>
      <c r="CZ149" s="991">
        <v>0</v>
      </c>
      <c r="DA149" s="991">
        <v>0</v>
      </c>
      <c r="DB149" s="991">
        <v>0</v>
      </c>
      <c r="DC149" s="991">
        <v>1</v>
      </c>
      <c r="DD149" s="991">
        <v>0</v>
      </c>
      <c r="DE149" s="991">
        <v>0</v>
      </c>
      <c r="DF149" s="991">
        <v>0</v>
      </c>
      <c r="DG149" s="991">
        <v>0</v>
      </c>
      <c r="DH149" s="991">
        <v>0</v>
      </c>
      <c r="DI149" s="991">
        <v>0</v>
      </c>
      <c r="DJ149" s="991">
        <v>0</v>
      </c>
      <c r="DK149" s="992" t="b">
        <v>0</v>
      </c>
      <c r="DL149" s="990" t="s">
        <v>1011</v>
      </c>
      <c r="DM149" s="990" t="s">
        <v>993</v>
      </c>
      <c r="DN149" s="990" t="s">
        <v>993</v>
      </c>
      <c r="DO149" s="990" t="s">
        <v>993</v>
      </c>
      <c r="DP149" s="991">
        <v>1461</v>
      </c>
      <c r="DQ149" s="991">
        <v>1242</v>
      </c>
      <c r="DR149" s="991">
        <v>183</v>
      </c>
      <c r="DS149" s="991">
        <v>36</v>
      </c>
      <c r="DT149" s="991">
        <v>11199</v>
      </c>
      <c r="DU149" s="991">
        <v>1477</v>
      </c>
      <c r="DV149" s="991">
        <v>1461</v>
      </c>
      <c r="DW149" s="991">
        <v>34</v>
      </c>
      <c r="DX149" s="991">
        <v>1384</v>
      </c>
      <c r="DY149" s="991">
        <v>32</v>
      </c>
      <c r="DZ149" s="991">
        <v>1</v>
      </c>
      <c r="EA149" s="991">
        <v>0</v>
      </c>
      <c r="EB149" s="991">
        <v>0</v>
      </c>
      <c r="EC149" s="991">
        <v>10</v>
      </c>
      <c r="ED149" s="991">
        <v>1477</v>
      </c>
      <c r="EE149" s="991">
        <v>131</v>
      </c>
      <c r="EF149" s="991">
        <v>1306</v>
      </c>
      <c r="EG149" s="991">
        <v>18</v>
      </c>
      <c r="EH149" s="991">
        <v>0</v>
      </c>
      <c r="EI149" s="991">
        <v>0</v>
      </c>
      <c r="EJ149" s="991">
        <v>0</v>
      </c>
      <c r="EK149" s="991">
        <v>2</v>
      </c>
      <c r="EL149" s="991">
        <v>17</v>
      </c>
      <c r="EM149" s="991">
        <v>3</v>
      </c>
      <c r="EN149" s="991">
        <v>1346</v>
      </c>
      <c r="EO149" s="991">
        <v>1274</v>
      </c>
      <c r="EP149" s="991">
        <v>0</v>
      </c>
      <c r="EQ149" s="991">
        <v>69</v>
      </c>
      <c r="ER149" s="991">
        <v>3</v>
      </c>
      <c r="ES149" s="991">
        <v>16</v>
      </c>
      <c r="ET149" s="992" t="b">
        <v>0</v>
      </c>
      <c r="EU149" s="992" t="b">
        <v>0</v>
      </c>
      <c r="EV149" s="992" t="b">
        <v>0</v>
      </c>
      <c r="EW149" s="993">
        <v>0.45399999999999996</v>
      </c>
      <c r="EX149" s="993">
        <v>0.40299999999999997</v>
      </c>
      <c r="EY149" s="993">
        <v>0.33799999999999997</v>
      </c>
      <c r="EZ149" s="993">
        <v>0.13900000000000001</v>
      </c>
      <c r="FA149" s="993">
        <v>0.22699999999999998</v>
      </c>
      <c r="FB149" s="993">
        <v>0.49399999999999999</v>
      </c>
      <c r="FC149" s="992" t="b">
        <v>0</v>
      </c>
      <c r="FD149" s="992" t="b">
        <v>0</v>
      </c>
      <c r="FE149" s="992" t="b">
        <v>0</v>
      </c>
      <c r="FF149" s="993">
        <v>0</v>
      </c>
      <c r="FG149" s="993">
        <v>0</v>
      </c>
      <c r="FH149" s="993">
        <v>0</v>
      </c>
      <c r="FI149" s="993">
        <v>0</v>
      </c>
      <c r="FJ149" s="993">
        <v>0</v>
      </c>
      <c r="FK149" s="993">
        <v>0</v>
      </c>
      <c r="FL149" s="992" t="b">
        <v>0</v>
      </c>
      <c r="FM149" s="992" t="b">
        <v>0</v>
      </c>
      <c r="FN149" s="992" t="b">
        <v>0</v>
      </c>
      <c r="FO149" s="993">
        <v>0</v>
      </c>
      <c r="FP149" s="993">
        <v>0</v>
      </c>
      <c r="FQ149" s="993">
        <v>0</v>
      </c>
      <c r="FR149" s="993">
        <v>0</v>
      </c>
      <c r="FS149" s="993">
        <v>0</v>
      </c>
      <c r="FT149" s="993">
        <v>0</v>
      </c>
      <c r="FU149" s="990" t="s">
        <v>993</v>
      </c>
      <c r="FV149" s="993">
        <v>0</v>
      </c>
      <c r="FW149" s="991">
        <v>0</v>
      </c>
      <c r="FX149" s="991">
        <v>1346</v>
      </c>
      <c r="FY149" s="991">
        <v>0</v>
      </c>
      <c r="FZ149" s="991">
        <v>0</v>
      </c>
      <c r="GA149" s="991">
        <v>0</v>
      </c>
      <c r="GB149" s="991">
        <v>0</v>
      </c>
      <c r="GC149" s="991">
        <v>0</v>
      </c>
      <c r="GD149" s="991">
        <v>0</v>
      </c>
      <c r="GE149" s="991">
        <v>0</v>
      </c>
      <c r="GF149" s="991">
        <v>0</v>
      </c>
      <c r="GG149" s="991">
        <v>0</v>
      </c>
      <c r="GH149" s="991">
        <v>0</v>
      </c>
      <c r="GI149" s="991">
        <v>0</v>
      </c>
      <c r="GJ149" s="991">
        <v>0</v>
      </c>
      <c r="GK149" s="991">
        <v>0</v>
      </c>
      <c r="GL149" s="991">
        <v>0</v>
      </c>
      <c r="GM149" s="991">
        <v>0</v>
      </c>
      <c r="GN149" s="991">
        <v>0</v>
      </c>
      <c r="GO149" s="992" t="b">
        <v>0</v>
      </c>
      <c r="GP149" s="990" t="s">
        <v>993</v>
      </c>
      <c r="GQ149" s="990" t="s">
        <v>993</v>
      </c>
      <c r="GR149" s="990" t="s">
        <v>993</v>
      </c>
      <c r="GS149" s="990" t="s">
        <v>993</v>
      </c>
      <c r="GT149" s="992"/>
      <c r="GU149" s="986"/>
    </row>
    <row r="150" spans="1:203" hidden="1">
      <c r="A150" s="985"/>
      <c r="B150" s="1315" t="s">
        <v>399</v>
      </c>
      <c r="C150" s="1315"/>
      <c r="D150" s="990" t="s">
        <v>1128</v>
      </c>
      <c r="E150" s="990" t="s">
        <v>1129</v>
      </c>
      <c r="F150" s="990" t="s">
        <v>437</v>
      </c>
      <c r="G150" s="990" t="s">
        <v>986</v>
      </c>
      <c r="H150" s="990" t="s">
        <v>1062</v>
      </c>
      <c r="I150" s="990" t="s">
        <v>1063</v>
      </c>
      <c r="J150" s="990" t="s">
        <v>1064</v>
      </c>
      <c r="K150" s="990" t="s">
        <v>1065</v>
      </c>
      <c r="L150" s="991">
        <v>1</v>
      </c>
      <c r="M150" s="990" t="s">
        <v>1129</v>
      </c>
      <c r="N150" s="990" t="s">
        <v>1009</v>
      </c>
      <c r="O150" s="990" t="s">
        <v>1148</v>
      </c>
      <c r="P150" s="990" t="s">
        <v>1027</v>
      </c>
      <c r="Q150" s="990" t="s">
        <v>290</v>
      </c>
      <c r="R150" s="1031" t="s">
        <v>270</v>
      </c>
      <c r="S150" s="992" t="b">
        <v>0</v>
      </c>
      <c r="T150" s="991">
        <v>0</v>
      </c>
      <c r="U150" s="992" t="b">
        <v>0</v>
      </c>
      <c r="V150" s="991">
        <v>0</v>
      </c>
      <c r="W150" s="992" t="b">
        <v>0</v>
      </c>
      <c r="X150" s="992" t="b">
        <v>1</v>
      </c>
      <c r="Y150" s="990" t="s">
        <v>270</v>
      </c>
      <c r="Z150" s="990" t="b">
        <f t="shared" si="21"/>
        <v>1</v>
      </c>
      <c r="AA150" s="990" t="s">
        <v>993</v>
      </c>
      <c r="AB150" s="992" t="b">
        <v>0</v>
      </c>
      <c r="AC150" s="990" t="s">
        <v>993</v>
      </c>
      <c r="AD150" s="990" t="s">
        <v>993</v>
      </c>
      <c r="AE150" s="990" t="s">
        <v>993</v>
      </c>
      <c r="AF150" s="1077">
        <f t="shared" si="16"/>
        <v>22</v>
      </c>
      <c r="AG150" s="1077">
        <f t="shared" si="16"/>
        <v>22</v>
      </c>
      <c r="AH150" s="1077">
        <f t="shared" si="16"/>
        <v>7</v>
      </c>
      <c r="AI150" s="1077">
        <f t="shared" si="15"/>
        <v>22</v>
      </c>
      <c r="AJ150" s="183">
        <f t="shared" si="20"/>
        <v>0</v>
      </c>
      <c r="AK150" s="991">
        <v>22</v>
      </c>
      <c r="AL150" s="991">
        <v>22</v>
      </c>
      <c r="AM150" s="991">
        <v>7</v>
      </c>
      <c r="AN150" s="991">
        <v>22</v>
      </c>
      <c r="AO150" s="991">
        <v>0</v>
      </c>
      <c r="AP150" s="991">
        <v>0</v>
      </c>
      <c r="AQ150" s="991">
        <v>0</v>
      </c>
      <c r="AR150" s="991">
        <v>0</v>
      </c>
      <c r="AS150" s="991">
        <v>0</v>
      </c>
      <c r="AT150" s="991">
        <v>0</v>
      </c>
      <c r="AU150" s="991">
        <v>0</v>
      </c>
      <c r="AV150" s="991">
        <v>0</v>
      </c>
      <c r="AW150" s="991">
        <v>0</v>
      </c>
      <c r="AX150" s="991">
        <v>0</v>
      </c>
      <c r="AY150" s="991">
        <v>0</v>
      </c>
      <c r="AZ150" s="991">
        <v>0</v>
      </c>
      <c r="BA150" s="991">
        <v>0</v>
      </c>
      <c r="BB150" s="991">
        <v>0</v>
      </c>
      <c r="BC150" s="991">
        <v>0</v>
      </c>
      <c r="BD150" s="991">
        <v>0</v>
      </c>
      <c r="BE150" s="992" t="b">
        <v>0</v>
      </c>
      <c r="BF150" s="992"/>
      <c r="BG150" s="990" t="s">
        <v>1055</v>
      </c>
      <c r="BH150" s="991">
        <v>22</v>
      </c>
      <c r="BI150" s="990" t="s">
        <v>993</v>
      </c>
      <c r="BJ150" s="991">
        <v>0</v>
      </c>
      <c r="BK150" s="990" t="s">
        <v>993</v>
      </c>
      <c r="BL150" s="991">
        <v>0</v>
      </c>
      <c r="BM150" s="991">
        <v>0</v>
      </c>
      <c r="BN150" s="991">
        <v>0</v>
      </c>
      <c r="BO150" s="990" t="s">
        <v>993</v>
      </c>
      <c r="BP150" s="990" t="s">
        <v>993</v>
      </c>
      <c r="BQ150" s="990" t="s">
        <v>993</v>
      </c>
      <c r="BR150" s="991">
        <v>0</v>
      </c>
      <c r="BS150" s="990" t="s">
        <v>993</v>
      </c>
      <c r="BT150" s="991">
        <v>0</v>
      </c>
      <c r="BU150" s="990" t="s">
        <v>993</v>
      </c>
      <c r="BV150" s="991">
        <v>0</v>
      </c>
      <c r="BW150" s="991">
        <v>0</v>
      </c>
      <c r="BX150" s="991">
        <v>0</v>
      </c>
      <c r="BY150" s="990" t="s">
        <v>993</v>
      </c>
      <c r="BZ150" s="991">
        <v>0</v>
      </c>
      <c r="CA150" s="990" t="s">
        <v>993</v>
      </c>
      <c r="CB150" s="991">
        <v>0</v>
      </c>
      <c r="CC150" s="990" t="s">
        <v>993</v>
      </c>
      <c r="CD150" s="991">
        <v>0</v>
      </c>
      <c r="CE150" s="991">
        <v>0</v>
      </c>
      <c r="CF150" s="991">
        <v>0</v>
      </c>
      <c r="CG150" s="990" t="s">
        <v>993</v>
      </c>
      <c r="CH150" s="991">
        <v>0</v>
      </c>
      <c r="CI150" s="990" t="s">
        <v>993</v>
      </c>
      <c r="CJ150" s="991">
        <v>0</v>
      </c>
      <c r="CK150" s="990" t="s">
        <v>993</v>
      </c>
      <c r="CL150" s="991">
        <v>0</v>
      </c>
      <c r="CM150" s="991">
        <v>0</v>
      </c>
      <c r="CN150" s="991">
        <v>0</v>
      </c>
      <c r="CO150" s="991">
        <v>61</v>
      </c>
      <c r="CP150" s="991">
        <v>7</v>
      </c>
      <c r="CQ150" s="991">
        <v>0</v>
      </c>
      <c r="CR150" s="991">
        <v>0</v>
      </c>
      <c r="CS150" s="991">
        <v>0</v>
      </c>
      <c r="CT150" s="991">
        <v>0.5</v>
      </c>
      <c r="CU150" s="991">
        <v>0</v>
      </c>
      <c r="CV150" s="991">
        <v>0</v>
      </c>
      <c r="CW150" s="991">
        <v>0</v>
      </c>
      <c r="CX150" s="991">
        <v>0</v>
      </c>
      <c r="CY150" s="991">
        <v>0</v>
      </c>
      <c r="CZ150" s="991">
        <v>0</v>
      </c>
      <c r="DA150" s="991">
        <v>0</v>
      </c>
      <c r="DB150" s="991">
        <v>0</v>
      </c>
      <c r="DC150" s="991">
        <v>1</v>
      </c>
      <c r="DD150" s="991">
        <v>0</v>
      </c>
      <c r="DE150" s="991">
        <v>0</v>
      </c>
      <c r="DF150" s="991">
        <v>0</v>
      </c>
      <c r="DG150" s="991">
        <v>0</v>
      </c>
      <c r="DH150" s="991">
        <v>0</v>
      </c>
      <c r="DI150" s="991">
        <v>0</v>
      </c>
      <c r="DJ150" s="991">
        <v>0</v>
      </c>
      <c r="DK150" s="992" t="b">
        <v>0</v>
      </c>
      <c r="DL150" s="990" t="s">
        <v>1117</v>
      </c>
      <c r="DM150" s="990" t="s">
        <v>993</v>
      </c>
      <c r="DN150" s="990" t="s">
        <v>993</v>
      </c>
      <c r="DO150" s="990" t="s">
        <v>993</v>
      </c>
      <c r="DP150" s="991">
        <v>1668</v>
      </c>
      <c r="DQ150" s="991">
        <v>1167</v>
      </c>
      <c r="DR150" s="991">
        <v>4</v>
      </c>
      <c r="DS150" s="991">
        <v>497</v>
      </c>
      <c r="DT150" s="991">
        <v>5054</v>
      </c>
      <c r="DU150" s="991">
        <v>1671</v>
      </c>
      <c r="DV150" s="991">
        <v>1668</v>
      </c>
      <c r="DW150" s="991">
        <v>1276</v>
      </c>
      <c r="DX150" s="991">
        <v>292</v>
      </c>
      <c r="DY150" s="991">
        <v>89</v>
      </c>
      <c r="DZ150" s="991">
        <v>7</v>
      </c>
      <c r="EA150" s="991">
        <v>0</v>
      </c>
      <c r="EB150" s="991">
        <v>0</v>
      </c>
      <c r="EC150" s="991">
        <v>4</v>
      </c>
      <c r="ED150" s="991">
        <v>1671</v>
      </c>
      <c r="EE150" s="991">
        <v>1601</v>
      </c>
      <c r="EF150" s="991">
        <v>20</v>
      </c>
      <c r="EG150" s="991">
        <v>16</v>
      </c>
      <c r="EH150" s="991">
        <v>0</v>
      </c>
      <c r="EI150" s="991">
        <v>0</v>
      </c>
      <c r="EJ150" s="991">
        <v>0</v>
      </c>
      <c r="EK150" s="991">
        <v>1</v>
      </c>
      <c r="EL150" s="991">
        <v>33</v>
      </c>
      <c r="EM150" s="991">
        <v>0</v>
      </c>
      <c r="EN150" s="991">
        <v>70</v>
      </c>
      <c r="EO150" s="991">
        <v>70</v>
      </c>
      <c r="EP150" s="991">
        <v>0</v>
      </c>
      <c r="EQ150" s="991">
        <v>0</v>
      </c>
      <c r="ER150" s="991">
        <v>0</v>
      </c>
      <c r="ES150" s="991">
        <v>3</v>
      </c>
      <c r="ET150" s="992" t="b">
        <v>0</v>
      </c>
      <c r="EU150" s="992" t="b">
        <v>0</v>
      </c>
      <c r="EV150" s="992" t="b">
        <v>0</v>
      </c>
      <c r="EW150" s="993">
        <v>0</v>
      </c>
      <c r="EX150" s="993">
        <v>0</v>
      </c>
      <c r="EY150" s="993">
        <v>0</v>
      </c>
      <c r="EZ150" s="993">
        <v>0</v>
      </c>
      <c r="FA150" s="993">
        <v>0</v>
      </c>
      <c r="FB150" s="993">
        <v>0</v>
      </c>
      <c r="FC150" s="992" t="b">
        <v>0</v>
      </c>
      <c r="FD150" s="992" t="b">
        <v>0</v>
      </c>
      <c r="FE150" s="992" t="b">
        <v>0</v>
      </c>
      <c r="FF150" s="993">
        <v>0</v>
      </c>
      <c r="FG150" s="993">
        <v>0</v>
      </c>
      <c r="FH150" s="993">
        <v>0</v>
      </c>
      <c r="FI150" s="993">
        <v>0</v>
      </c>
      <c r="FJ150" s="993">
        <v>0</v>
      </c>
      <c r="FK150" s="993">
        <v>0</v>
      </c>
      <c r="FL150" s="992" t="b">
        <v>0</v>
      </c>
      <c r="FM150" s="992" t="b">
        <v>0</v>
      </c>
      <c r="FN150" s="992" t="b">
        <v>0</v>
      </c>
      <c r="FO150" s="993">
        <v>0</v>
      </c>
      <c r="FP150" s="993">
        <v>0</v>
      </c>
      <c r="FQ150" s="993">
        <v>0</v>
      </c>
      <c r="FR150" s="993">
        <v>0</v>
      </c>
      <c r="FS150" s="993">
        <v>0</v>
      </c>
      <c r="FT150" s="993">
        <v>0</v>
      </c>
      <c r="FU150" s="990" t="s">
        <v>993</v>
      </c>
      <c r="FV150" s="993">
        <v>0</v>
      </c>
      <c r="FW150" s="991">
        <v>0</v>
      </c>
      <c r="FX150" s="991">
        <v>70</v>
      </c>
      <c r="FY150" s="991">
        <v>0</v>
      </c>
      <c r="FZ150" s="991">
        <v>0</v>
      </c>
      <c r="GA150" s="991">
        <v>0</v>
      </c>
      <c r="GB150" s="991">
        <v>0</v>
      </c>
      <c r="GC150" s="991">
        <v>0</v>
      </c>
      <c r="GD150" s="991">
        <v>0</v>
      </c>
      <c r="GE150" s="991">
        <v>0</v>
      </c>
      <c r="GF150" s="991">
        <v>0</v>
      </c>
      <c r="GG150" s="991">
        <v>0</v>
      </c>
      <c r="GH150" s="991">
        <v>0</v>
      </c>
      <c r="GI150" s="991">
        <v>0</v>
      </c>
      <c r="GJ150" s="991">
        <v>0</v>
      </c>
      <c r="GK150" s="991">
        <v>0</v>
      </c>
      <c r="GL150" s="991">
        <v>0</v>
      </c>
      <c r="GM150" s="991">
        <v>0</v>
      </c>
      <c r="GN150" s="991">
        <v>0</v>
      </c>
      <c r="GO150" s="992" t="b">
        <v>0</v>
      </c>
      <c r="GP150" s="990" t="s">
        <v>993</v>
      </c>
      <c r="GQ150" s="990" t="s">
        <v>993</v>
      </c>
      <c r="GR150" s="990" t="s">
        <v>993</v>
      </c>
      <c r="GS150" s="990" t="s">
        <v>993</v>
      </c>
      <c r="GT150" s="992"/>
      <c r="GU150" s="986"/>
    </row>
    <row r="151" spans="1:203" hidden="1">
      <c r="A151" s="985"/>
      <c r="B151" s="1315" t="s">
        <v>399</v>
      </c>
      <c r="C151" s="1315"/>
      <c r="D151" s="990" t="s">
        <v>1128</v>
      </c>
      <c r="E151" s="990" t="s">
        <v>1129</v>
      </c>
      <c r="F151" s="990" t="s">
        <v>437</v>
      </c>
      <c r="G151" s="990" t="s">
        <v>986</v>
      </c>
      <c r="H151" s="990" t="s">
        <v>1062</v>
      </c>
      <c r="I151" s="990" t="s">
        <v>1063</v>
      </c>
      <c r="J151" s="990" t="s">
        <v>1064</v>
      </c>
      <c r="K151" s="990" t="s">
        <v>1065</v>
      </c>
      <c r="L151" s="991">
        <v>20</v>
      </c>
      <c r="M151" s="990" t="s">
        <v>1129</v>
      </c>
      <c r="N151" s="990" t="s">
        <v>1146</v>
      </c>
      <c r="O151" s="990" t="s">
        <v>2406</v>
      </c>
      <c r="P151" s="990" t="s">
        <v>1027</v>
      </c>
      <c r="Q151" s="990" t="s">
        <v>290</v>
      </c>
      <c r="R151" s="1031" t="s">
        <v>290</v>
      </c>
      <c r="S151" s="992" t="b">
        <v>0</v>
      </c>
      <c r="T151" s="991">
        <v>0</v>
      </c>
      <c r="U151" s="992" t="b">
        <v>0</v>
      </c>
      <c r="V151" s="991">
        <v>0</v>
      </c>
      <c r="W151" s="992" t="b">
        <v>0</v>
      </c>
      <c r="X151" s="992" t="b">
        <v>1</v>
      </c>
      <c r="Y151" s="990" t="s">
        <v>290</v>
      </c>
      <c r="Z151" s="990" t="b">
        <f t="shared" si="21"/>
        <v>1</v>
      </c>
      <c r="AA151" s="990" t="s">
        <v>993</v>
      </c>
      <c r="AB151" s="992" t="b">
        <v>0</v>
      </c>
      <c r="AC151" s="990" t="s">
        <v>993</v>
      </c>
      <c r="AD151" s="990" t="s">
        <v>993</v>
      </c>
      <c r="AE151" s="990" t="s">
        <v>993</v>
      </c>
      <c r="AF151" s="1077">
        <f t="shared" si="16"/>
        <v>43</v>
      </c>
      <c r="AG151" s="1077">
        <f t="shared" si="16"/>
        <v>41</v>
      </c>
      <c r="AH151" s="1077">
        <f t="shared" si="16"/>
        <v>5</v>
      </c>
      <c r="AI151" s="1077">
        <f t="shared" si="15"/>
        <v>43</v>
      </c>
      <c r="AJ151" s="183">
        <f t="shared" si="20"/>
        <v>0</v>
      </c>
      <c r="AK151" s="991">
        <v>43</v>
      </c>
      <c r="AL151" s="991">
        <v>41</v>
      </c>
      <c r="AM151" s="991">
        <v>5</v>
      </c>
      <c r="AN151" s="991">
        <v>43</v>
      </c>
      <c r="AO151" s="991">
        <v>0</v>
      </c>
      <c r="AP151" s="991">
        <v>0</v>
      </c>
      <c r="AQ151" s="991">
        <v>0</v>
      </c>
      <c r="AR151" s="991">
        <v>0</v>
      </c>
      <c r="AS151" s="991">
        <v>0</v>
      </c>
      <c r="AT151" s="991">
        <v>0</v>
      </c>
      <c r="AU151" s="991">
        <v>0</v>
      </c>
      <c r="AV151" s="991">
        <v>0</v>
      </c>
      <c r="AW151" s="991">
        <v>0</v>
      </c>
      <c r="AX151" s="991">
        <v>0</v>
      </c>
      <c r="AY151" s="991">
        <v>0</v>
      </c>
      <c r="AZ151" s="991">
        <v>0</v>
      </c>
      <c r="BA151" s="991">
        <v>0</v>
      </c>
      <c r="BB151" s="991">
        <v>0</v>
      </c>
      <c r="BC151" s="991">
        <v>0</v>
      </c>
      <c r="BD151" s="991">
        <v>0</v>
      </c>
      <c r="BE151" s="992" t="b">
        <v>0</v>
      </c>
      <c r="BF151" s="992"/>
      <c r="BG151" s="990" t="s">
        <v>427</v>
      </c>
      <c r="BH151" s="991">
        <v>43</v>
      </c>
      <c r="BI151" s="990" t="s">
        <v>993</v>
      </c>
      <c r="BJ151" s="991">
        <v>0</v>
      </c>
      <c r="BK151" s="990" t="s">
        <v>993</v>
      </c>
      <c r="BL151" s="991">
        <v>0</v>
      </c>
      <c r="BM151" s="991">
        <v>0</v>
      </c>
      <c r="BN151" s="991">
        <v>0</v>
      </c>
      <c r="BO151" s="990" t="s">
        <v>993</v>
      </c>
      <c r="BP151" s="990" t="s">
        <v>993</v>
      </c>
      <c r="BQ151" s="990" t="s">
        <v>993</v>
      </c>
      <c r="BR151" s="991">
        <v>0</v>
      </c>
      <c r="BS151" s="990" t="s">
        <v>993</v>
      </c>
      <c r="BT151" s="991">
        <v>0</v>
      </c>
      <c r="BU151" s="990" t="s">
        <v>993</v>
      </c>
      <c r="BV151" s="991">
        <v>0</v>
      </c>
      <c r="BW151" s="991">
        <v>0</v>
      </c>
      <c r="BX151" s="991">
        <v>0</v>
      </c>
      <c r="BY151" s="990" t="s">
        <v>993</v>
      </c>
      <c r="BZ151" s="991">
        <v>0</v>
      </c>
      <c r="CA151" s="990" t="s">
        <v>993</v>
      </c>
      <c r="CB151" s="991">
        <v>0</v>
      </c>
      <c r="CC151" s="990" t="s">
        <v>993</v>
      </c>
      <c r="CD151" s="991">
        <v>0</v>
      </c>
      <c r="CE151" s="991">
        <v>0</v>
      </c>
      <c r="CF151" s="991">
        <v>0</v>
      </c>
      <c r="CG151" s="990" t="s">
        <v>993</v>
      </c>
      <c r="CH151" s="991">
        <v>0</v>
      </c>
      <c r="CI151" s="990" t="s">
        <v>993</v>
      </c>
      <c r="CJ151" s="991">
        <v>0</v>
      </c>
      <c r="CK151" s="990" t="s">
        <v>993</v>
      </c>
      <c r="CL151" s="991">
        <v>0</v>
      </c>
      <c r="CM151" s="991">
        <v>0</v>
      </c>
      <c r="CN151" s="991">
        <v>0</v>
      </c>
      <c r="CO151" s="991">
        <v>23</v>
      </c>
      <c r="CP151" s="991">
        <v>2.4</v>
      </c>
      <c r="CQ151" s="991">
        <v>0</v>
      </c>
      <c r="CR151" s="991">
        <v>0</v>
      </c>
      <c r="CS151" s="991">
        <v>0</v>
      </c>
      <c r="CT151" s="991">
        <v>1.2</v>
      </c>
      <c r="CU151" s="991">
        <v>0</v>
      </c>
      <c r="CV151" s="991">
        <v>0</v>
      </c>
      <c r="CW151" s="991">
        <v>0</v>
      </c>
      <c r="CX151" s="991">
        <v>0</v>
      </c>
      <c r="CY151" s="991">
        <v>0</v>
      </c>
      <c r="CZ151" s="991">
        <v>0</v>
      </c>
      <c r="DA151" s="991">
        <v>0</v>
      </c>
      <c r="DB151" s="991">
        <v>0</v>
      </c>
      <c r="DC151" s="991">
        <v>1</v>
      </c>
      <c r="DD151" s="991">
        <v>0</v>
      </c>
      <c r="DE151" s="991">
        <v>0</v>
      </c>
      <c r="DF151" s="991">
        <v>0</v>
      </c>
      <c r="DG151" s="991">
        <v>0</v>
      </c>
      <c r="DH151" s="991">
        <v>0</v>
      </c>
      <c r="DI151" s="991">
        <v>0</v>
      </c>
      <c r="DJ151" s="991">
        <v>0</v>
      </c>
      <c r="DK151" s="992" t="b">
        <v>0</v>
      </c>
      <c r="DL151" s="990" t="s">
        <v>1055</v>
      </c>
      <c r="DM151" s="990" t="s">
        <v>993</v>
      </c>
      <c r="DN151" s="990" t="s">
        <v>993</v>
      </c>
      <c r="DO151" s="990" t="s">
        <v>993</v>
      </c>
      <c r="DP151" s="991">
        <v>1575</v>
      </c>
      <c r="DQ151" s="991">
        <v>1483</v>
      </c>
      <c r="DR151" s="991">
        <v>69</v>
      </c>
      <c r="DS151" s="991">
        <v>23</v>
      </c>
      <c r="DT151" s="991">
        <v>10402</v>
      </c>
      <c r="DU151" s="991">
        <v>1579</v>
      </c>
      <c r="DV151" s="991">
        <v>1575</v>
      </c>
      <c r="DW151" s="991">
        <v>18</v>
      </c>
      <c r="DX151" s="991">
        <v>1553</v>
      </c>
      <c r="DY151" s="991">
        <v>3</v>
      </c>
      <c r="DZ151" s="991">
        <v>1</v>
      </c>
      <c r="EA151" s="991">
        <v>0</v>
      </c>
      <c r="EB151" s="991">
        <v>0</v>
      </c>
      <c r="EC151" s="991">
        <v>0</v>
      </c>
      <c r="ED151" s="991">
        <v>1579</v>
      </c>
      <c r="EE151" s="991">
        <v>11</v>
      </c>
      <c r="EF151" s="991">
        <v>1564</v>
      </c>
      <c r="EG151" s="991">
        <v>3</v>
      </c>
      <c r="EH151" s="991">
        <v>0</v>
      </c>
      <c r="EI151" s="991">
        <v>0</v>
      </c>
      <c r="EJ151" s="991">
        <v>0</v>
      </c>
      <c r="EK151" s="991">
        <v>0</v>
      </c>
      <c r="EL151" s="991">
        <v>1</v>
      </c>
      <c r="EM151" s="991">
        <v>0</v>
      </c>
      <c r="EN151" s="991">
        <v>1568</v>
      </c>
      <c r="EO151" s="991">
        <v>1568</v>
      </c>
      <c r="EP151" s="991">
        <v>0</v>
      </c>
      <c r="EQ151" s="991">
        <v>0</v>
      </c>
      <c r="ER151" s="991">
        <v>0</v>
      </c>
      <c r="ES151" s="991">
        <v>0</v>
      </c>
      <c r="ET151" s="992" t="b">
        <v>0</v>
      </c>
      <c r="EU151" s="992" t="b">
        <v>0</v>
      </c>
      <c r="EV151" s="992" t="b">
        <v>0</v>
      </c>
      <c r="EW151" s="993">
        <v>0.221</v>
      </c>
      <c r="EX151" s="993">
        <v>0.214</v>
      </c>
      <c r="EY151" s="993">
        <v>0.13300000000000001</v>
      </c>
      <c r="EZ151" s="993">
        <v>1.9E-2</v>
      </c>
      <c r="FA151" s="993">
        <v>0.12300000000000001</v>
      </c>
      <c r="FB151" s="993">
        <v>0.24</v>
      </c>
      <c r="FC151" s="992" t="b">
        <v>0</v>
      </c>
      <c r="FD151" s="992" t="b">
        <v>0</v>
      </c>
      <c r="FE151" s="992" t="b">
        <v>0</v>
      </c>
      <c r="FF151" s="993">
        <v>0</v>
      </c>
      <c r="FG151" s="993">
        <v>0</v>
      </c>
      <c r="FH151" s="993">
        <v>0</v>
      </c>
      <c r="FI151" s="993">
        <v>0</v>
      </c>
      <c r="FJ151" s="993">
        <v>0</v>
      </c>
      <c r="FK151" s="993">
        <v>0</v>
      </c>
      <c r="FL151" s="992" t="b">
        <v>0</v>
      </c>
      <c r="FM151" s="992" t="b">
        <v>0</v>
      </c>
      <c r="FN151" s="992" t="b">
        <v>0</v>
      </c>
      <c r="FO151" s="993">
        <v>0</v>
      </c>
      <c r="FP151" s="993">
        <v>0</v>
      </c>
      <c r="FQ151" s="993">
        <v>0</v>
      </c>
      <c r="FR151" s="993">
        <v>0</v>
      </c>
      <c r="FS151" s="993">
        <v>0</v>
      </c>
      <c r="FT151" s="993">
        <v>0</v>
      </c>
      <c r="FU151" s="990" t="s">
        <v>993</v>
      </c>
      <c r="FV151" s="993">
        <v>0</v>
      </c>
      <c r="FW151" s="991">
        <v>0</v>
      </c>
      <c r="FX151" s="991">
        <v>1568</v>
      </c>
      <c r="FY151" s="991">
        <v>0</v>
      </c>
      <c r="FZ151" s="991">
        <v>0</v>
      </c>
      <c r="GA151" s="991">
        <v>0</v>
      </c>
      <c r="GB151" s="991">
        <v>0</v>
      </c>
      <c r="GC151" s="991">
        <v>0</v>
      </c>
      <c r="GD151" s="991">
        <v>0</v>
      </c>
      <c r="GE151" s="991">
        <v>0</v>
      </c>
      <c r="GF151" s="991">
        <v>0</v>
      </c>
      <c r="GG151" s="991">
        <v>0</v>
      </c>
      <c r="GH151" s="991">
        <v>0</v>
      </c>
      <c r="GI151" s="991">
        <v>0</v>
      </c>
      <c r="GJ151" s="991">
        <v>0</v>
      </c>
      <c r="GK151" s="991">
        <v>0</v>
      </c>
      <c r="GL151" s="991">
        <v>0</v>
      </c>
      <c r="GM151" s="991">
        <v>0</v>
      </c>
      <c r="GN151" s="991">
        <v>0</v>
      </c>
      <c r="GO151" s="992" t="b">
        <v>0</v>
      </c>
      <c r="GP151" s="990" t="s">
        <v>993</v>
      </c>
      <c r="GQ151" s="990" t="s">
        <v>993</v>
      </c>
      <c r="GR151" s="990" t="s">
        <v>993</v>
      </c>
      <c r="GS151" s="990" t="s">
        <v>993</v>
      </c>
      <c r="GT151" s="992"/>
      <c r="GU151" s="986"/>
    </row>
    <row r="152" spans="1:203" hidden="1">
      <c r="A152" s="985"/>
      <c r="B152" s="1315" t="s">
        <v>399</v>
      </c>
      <c r="C152" s="1315"/>
      <c r="D152" s="990" t="s">
        <v>1128</v>
      </c>
      <c r="E152" s="990" t="s">
        <v>1129</v>
      </c>
      <c r="F152" s="990" t="s">
        <v>437</v>
      </c>
      <c r="G152" s="990" t="s">
        <v>986</v>
      </c>
      <c r="H152" s="990" t="s">
        <v>1062</v>
      </c>
      <c r="I152" s="990" t="s">
        <v>1063</v>
      </c>
      <c r="J152" s="990" t="s">
        <v>1064</v>
      </c>
      <c r="K152" s="990" t="s">
        <v>1065</v>
      </c>
      <c r="L152" s="991">
        <v>19</v>
      </c>
      <c r="M152" s="990" t="s">
        <v>1129</v>
      </c>
      <c r="N152" s="990" t="s">
        <v>1145</v>
      </c>
      <c r="O152" s="990" t="s">
        <v>2407</v>
      </c>
      <c r="P152" s="990" t="s">
        <v>1027</v>
      </c>
      <c r="Q152" s="990" t="s">
        <v>290</v>
      </c>
      <c r="R152" s="1031" t="s">
        <v>270</v>
      </c>
      <c r="S152" s="992" t="b">
        <v>0</v>
      </c>
      <c r="T152" s="991">
        <v>0</v>
      </c>
      <c r="U152" s="992" t="b">
        <v>0</v>
      </c>
      <c r="V152" s="991">
        <v>0</v>
      </c>
      <c r="W152" s="992" t="b">
        <v>0</v>
      </c>
      <c r="X152" s="992" t="b">
        <v>1</v>
      </c>
      <c r="Y152" s="990" t="s">
        <v>270</v>
      </c>
      <c r="Z152" s="990" t="b">
        <f t="shared" si="21"/>
        <v>1</v>
      </c>
      <c r="AA152" s="990" t="s">
        <v>993</v>
      </c>
      <c r="AB152" s="992" t="b">
        <v>0</v>
      </c>
      <c r="AC152" s="990" t="s">
        <v>993</v>
      </c>
      <c r="AD152" s="990" t="s">
        <v>993</v>
      </c>
      <c r="AE152" s="990" t="s">
        <v>993</v>
      </c>
      <c r="AF152" s="1077">
        <f t="shared" si="16"/>
        <v>50</v>
      </c>
      <c r="AG152" s="1077">
        <f t="shared" si="16"/>
        <v>50</v>
      </c>
      <c r="AH152" s="1077">
        <f t="shared" si="16"/>
        <v>19</v>
      </c>
      <c r="AI152" s="1077">
        <f t="shared" si="15"/>
        <v>50</v>
      </c>
      <c r="AJ152" s="183">
        <f t="shared" si="20"/>
        <v>0</v>
      </c>
      <c r="AK152" s="991">
        <v>50</v>
      </c>
      <c r="AL152" s="991">
        <v>50</v>
      </c>
      <c r="AM152" s="991">
        <v>19</v>
      </c>
      <c r="AN152" s="991">
        <v>50</v>
      </c>
      <c r="AO152" s="991">
        <v>0</v>
      </c>
      <c r="AP152" s="991">
        <v>0</v>
      </c>
      <c r="AQ152" s="991">
        <v>0</v>
      </c>
      <c r="AR152" s="991">
        <v>0</v>
      </c>
      <c r="AS152" s="991">
        <v>0</v>
      </c>
      <c r="AT152" s="991">
        <v>0</v>
      </c>
      <c r="AU152" s="991">
        <v>0</v>
      </c>
      <c r="AV152" s="991">
        <v>0</v>
      </c>
      <c r="AW152" s="991">
        <v>0</v>
      </c>
      <c r="AX152" s="991">
        <v>0</v>
      </c>
      <c r="AY152" s="991">
        <v>0</v>
      </c>
      <c r="AZ152" s="991">
        <v>0</v>
      </c>
      <c r="BA152" s="991">
        <v>0</v>
      </c>
      <c r="BB152" s="991">
        <v>0</v>
      </c>
      <c r="BC152" s="991">
        <v>0</v>
      </c>
      <c r="BD152" s="991">
        <v>0</v>
      </c>
      <c r="BE152" s="992" t="b">
        <v>0</v>
      </c>
      <c r="BF152" s="992"/>
      <c r="BG152" s="990" t="s">
        <v>427</v>
      </c>
      <c r="BH152" s="991">
        <v>50</v>
      </c>
      <c r="BI152" s="990" t="s">
        <v>993</v>
      </c>
      <c r="BJ152" s="991">
        <v>0</v>
      </c>
      <c r="BK152" s="990" t="s">
        <v>993</v>
      </c>
      <c r="BL152" s="991">
        <v>0</v>
      </c>
      <c r="BM152" s="991">
        <v>0</v>
      </c>
      <c r="BN152" s="991">
        <v>0</v>
      </c>
      <c r="BO152" s="990" t="s">
        <v>993</v>
      </c>
      <c r="BP152" s="990" t="s">
        <v>993</v>
      </c>
      <c r="BQ152" s="990" t="s">
        <v>993</v>
      </c>
      <c r="BR152" s="991">
        <v>0</v>
      </c>
      <c r="BS152" s="990" t="s">
        <v>993</v>
      </c>
      <c r="BT152" s="991">
        <v>0</v>
      </c>
      <c r="BU152" s="990" t="s">
        <v>993</v>
      </c>
      <c r="BV152" s="991">
        <v>0</v>
      </c>
      <c r="BW152" s="991">
        <v>0</v>
      </c>
      <c r="BX152" s="991">
        <v>0</v>
      </c>
      <c r="BY152" s="990" t="s">
        <v>993</v>
      </c>
      <c r="BZ152" s="991">
        <v>0</v>
      </c>
      <c r="CA152" s="990" t="s">
        <v>993</v>
      </c>
      <c r="CB152" s="991">
        <v>0</v>
      </c>
      <c r="CC152" s="990" t="s">
        <v>993</v>
      </c>
      <c r="CD152" s="991">
        <v>0</v>
      </c>
      <c r="CE152" s="991">
        <v>0</v>
      </c>
      <c r="CF152" s="991">
        <v>0</v>
      </c>
      <c r="CG152" s="990" t="s">
        <v>993</v>
      </c>
      <c r="CH152" s="991">
        <v>0</v>
      </c>
      <c r="CI152" s="990" t="s">
        <v>993</v>
      </c>
      <c r="CJ152" s="991">
        <v>0</v>
      </c>
      <c r="CK152" s="990" t="s">
        <v>993</v>
      </c>
      <c r="CL152" s="991">
        <v>0</v>
      </c>
      <c r="CM152" s="991">
        <v>0</v>
      </c>
      <c r="CN152" s="991">
        <v>0</v>
      </c>
      <c r="CO152" s="991">
        <v>32</v>
      </c>
      <c r="CP152" s="991">
        <v>2.4</v>
      </c>
      <c r="CQ152" s="991">
        <v>0</v>
      </c>
      <c r="CR152" s="991">
        <v>0</v>
      </c>
      <c r="CS152" s="991">
        <v>0</v>
      </c>
      <c r="CT152" s="991">
        <v>0.8</v>
      </c>
      <c r="CU152" s="991">
        <v>0</v>
      </c>
      <c r="CV152" s="991">
        <v>0</v>
      </c>
      <c r="CW152" s="991">
        <v>0</v>
      </c>
      <c r="CX152" s="991">
        <v>0</v>
      </c>
      <c r="CY152" s="991">
        <v>0</v>
      </c>
      <c r="CZ152" s="991">
        <v>0</v>
      </c>
      <c r="DA152" s="991">
        <v>0</v>
      </c>
      <c r="DB152" s="991">
        <v>0</v>
      </c>
      <c r="DC152" s="991">
        <v>1</v>
      </c>
      <c r="DD152" s="991">
        <v>0</v>
      </c>
      <c r="DE152" s="991">
        <v>0</v>
      </c>
      <c r="DF152" s="991">
        <v>0</v>
      </c>
      <c r="DG152" s="991">
        <v>0</v>
      </c>
      <c r="DH152" s="991">
        <v>0</v>
      </c>
      <c r="DI152" s="991">
        <v>0</v>
      </c>
      <c r="DJ152" s="991">
        <v>0</v>
      </c>
      <c r="DK152" s="992" t="b">
        <v>0</v>
      </c>
      <c r="DL152" s="990" t="s">
        <v>450</v>
      </c>
      <c r="DM152" s="990" t="s">
        <v>993</v>
      </c>
      <c r="DN152" s="990" t="s">
        <v>993</v>
      </c>
      <c r="DO152" s="990" t="s">
        <v>993</v>
      </c>
      <c r="DP152" s="991">
        <v>963</v>
      </c>
      <c r="DQ152" s="991">
        <v>793</v>
      </c>
      <c r="DR152" s="991">
        <v>76</v>
      </c>
      <c r="DS152" s="991">
        <v>94</v>
      </c>
      <c r="DT152" s="991">
        <v>14012</v>
      </c>
      <c r="DU152" s="991">
        <v>1054</v>
      </c>
      <c r="DV152" s="991">
        <v>963</v>
      </c>
      <c r="DW152" s="991">
        <v>116</v>
      </c>
      <c r="DX152" s="991">
        <v>838</v>
      </c>
      <c r="DY152" s="991">
        <v>8</v>
      </c>
      <c r="DZ152" s="991">
        <v>0</v>
      </c>
      <c r="EA152" s="991">
        <v>0</v>
      </c>
      <c r="EB152" s="991">
        <v>0</v>
      </c>
      <c r="EC152" s="991">
        <v>1</v>
      </c>
      <c r="ED152" s="991">
        <v>1054</v>
      </c>
      <c r="EE152" s="991">
        <v>245</v>
      </c>
      <c r="EF152" s="991">
        <v>765</v>
      </c>
      <c r="EG152" s="991">
        <v>29</v>
      </c>
      <c r="EH152" s="991">
        <v>0</v>
      </c>
      <c r="EI152" s="991">
        <v>0</v>
      </c>
      <c r="EJ152" s="991">
        <v>0</v>
      </c>
      <c r="EK152" s="991">
        <v>0</v>
      </c>
      <c r="EL152" s="991">
        <v>12</v>
      </c>
      <c r="EM152" s="991">
        <v>3</v>
      </c>
      <c r="EN152" s="991">
        <v>809</v>
      </c>
      <c r="EO152" s="991">
        <v>791</v>
      </c>
      <c r="EP152" s="991">
        <v>0</v>
      </c>
      <c r="EQ152" s="991">
        <v>18</v>
      </c>
      <c r="ER152" s="991">
        <v>0</v>
      </c>
      <c r="ES152" s="991">
        <v>0</v>
      </c>
      <c r="ET152" s="992" t="b">
        <v>0</v>
      </c>
      <c r="EU152" s="992" t="b">
        <v>0</v>
      </c>
      <c r="EV152" s="992" t="b">
        <v>0</v>
      </c>
      <c r="EW152" s="993">
        <v>0.51600000000000001</v>
      </c>
      <c r="EX152" s="993">
        <v>0.41799999999999998</v>
      </c>
      <c r="EY152" s="993">
        <v>0.26100000000000001</v>
      </c>
      <c r="EZ152" s="993">
        <v>0.19399999999999998</v>
      </c>
      <c r="FA152" s="993">
        <v>0.18100000000000002</v>
      </c>
      <c r="FB152" s="993">
        <v>0.39899999999999997</v>
      </c>
      <c r="FC152" s="992" t="b">
        <v>0</v>
      </c>
      <c r="FD152" s="992" t="b">
        <v>0</v>
      </c>
      <c r="FE152" s="992" t="b">
        <v>0</v>
      </c>
      <c r="FF152" s="993">
        <v>0</v>
      </c>
      <c r="FG152" s="993">
        <v>0</v>
      </c>
      <c r="FH152" s="993">
        <v>0</v>
      </c>
      <c r="FI152" s="993">
        <v>0</v>
      </c>
      <c r="FJ152" s="993">
        <v>0</v>
      </c>
      <c r="FK152" s="993">
        <v>0</v>
      </c>
      <c r="FL152" s="992" t="b">
        <v>0</v>
      </c>
      <c r="FM152" s="992" t="b">
        <v>0</v>
      </c>
      <c r="FN152" s="992" t="b">
        <v>0</v>
      </c>
      <c r="FO152" s="993">
        <v>0</v>
      </c>
      <c r="FP152" s="993">
        <v>0</v>
      </c>
      <c r="FQ152" s="993">
        <v>0</v>
      </c>
      <c r="FR152" s="993">
        <v>0</v>
      </c>
      <c r="FS152" s="993">
        <v>0</v>
      </c>
      <c r="FT152" s="993">
        <v>0</v>
      </c>
      <c r="FU152" s="990" t="s">
        <v>993</v>
      </c>
      <c r="FV152" s="993">
        <v>0</v>
      </c>
      <c r="FW152" s="991">
        <v>0</v>
      </c>
      <c r="FX152" s="991">
        <v>809</v>
      </c>
      <c r="FY152" s="991">
        <v>0</v>
      </c>
      <c r="FZ152" s="991">
        <v>0</v>
      </c>
      <c r="GA152" s="991">
        <v>0</v>
      </c>
      <c r="GB152" s="991">
        <v>0</v>
      </c>
      <c r="GC152" s="991">
        <v>0</v>
      </c>
      <c r="GD152" s="991">
        <v>0</v>
      </c>
      <c r="GE152" s="991">
        <v>0</v>
      </c>
      <c r="GF152" s="991">
        <v>0</v>
      </c>
      <c r="GG152" s="991">
        <v>0</v>
      </c>
      <c r="GH152" s="991">
        <v>0</v>
      </c>
      <c r="GI152" s="991">
        <v>0</v>
      </c>
      <c r="GJ152" s="991">
        <v>0</v>
      </c>
      <c r="GK152" s="991">
        <v>0</v>
      </c>
      <c r="GL152" s="991">
        <v>0</v>
      </c>
      <c r="GM152" s="991">
        <v>0</v>
      </c>
      <c r="GN152" s="991">
        <v>0</v>
      </c>
      <c r="GO152" s="992" t="b">
        <v>0</v>
      </c>
      <c r="GP152" s="990" t="s">
        <v>993</v>
      </c>
      <c r="GQ152" s="990" t="s">
        <v>993</v>
      </c>
      <c r="GR152" s="990" t="s">
        <v>993</v>
      </c>
      <c r="GS152" s="990" t="s">
        <v>993</v>
      </c>
      <c r="GT152" s="992"/>
      <c r="GU152" s="986"/>
    </row>
    <row r="153" spans="1:203" hidden="1">
      <c r="A153" s="985"/>
      <c r="B153" s="1315" t="s">
        <v>399</v>
      </c>
      <c r="C153" s="1315"/>
      <c r="D153" s="990" t="s">
        <v>1128</v>
      </c>
      <c r="E153" s="990" t="s">
        <v>1129</v>
      </c>
      <c r="F153" s="990" t="s">
        <v>437</v>
      </c>
      <c r="G153" s="990" t="s">
        <v>986</v>
      </c>
      <c r="H153" s="990" t="s">
        <v>1062</v>
      </c>
      <c r="I153" s="990" t="s">
        <v>1063</v>
      </c>
      <c r="J153" s="990" t="s">
        <v>1064</v>
      </c>
      <c r="K153" s="990" t="s">
        <v>1065</v>
      </c>
      <c r="L153" s="991">
        <v>18</v>
      </c>
      <c r="M153" s="990" t="s">
        <v>1129</v>
      </c>
      <c r="N153" s="990" t="s">
        <v>1144</v>
      </c>
      <c r="O153" s="990" t="s">
        <v>2408</v>
      </c>
      <c r="P153" s="990" t="s">
        <v>1027</v>
      </c>
      <c r="Q153" s="990" t="s">
        <v>290</v>
      </c>
      <c r="R153" s="1031" t="s">
        <v>270</v>
      </c>
      <c r="S153" s="992" t="b">
        <v>0</v>
      </c>
      <c r="T153" s="991">
        <v>0</v>
      </c>
      <c r="U153" s="992" t="b">
        <v>0</v>
      </c>
      <c r="V153" s="991">
        <v>0</v>
      </c>
      <c r="W153" s="992" t="b">
        <v>0</v>
      </c>
      <c r="X153" s="992" t="b">
        <v>1</v>
      </c>
      <c r="Y153" s="990" t="s">
        <v>270</v>
      </c>
      <c r="Z153" s="990" t="b">
        <f t="shared" si="21"/>
        <v>1</v>
      </c>
      <c r="AA153" s="990" t="s">
        <v>993</v>
      </c>
      <c r="AB153" s="992" t="b">
        <v>0</v>
      </c>
      <c r="AC153" s="990" t="s">
        <v>993</v>
      </c>
      <c r="AD153" s="990" t="s">
        <v>993</v>
      </c>
      <c r="AE153" s="990" t="s">
        <v>993</v>
      </c>
      <c r="AF153" s="1077">
        <f t="shared" si="16"/>
        <v>50</v>
      </c>
      <c r="AG153" s="1077">
        <f t="shared" si="16"/>
        <v>49</v>
      </c>
      <c r="AH153" s="1077">
        <f t="shared" si="16"/>
        <v>22</v>
      </c>
      <c r="AI153" s="1077">
        <f t="shared" si="15"/>
        <v>50</v>
      </c>
      <c r="AJ153" s="183">
        <f t="shared" si="20"/>
        <v>0</v>
      </c>
      <c r="AK153" s="991">
        <v>50</v>
      </c>
      <c r="AL153" s="991">
        <v>49</v>
      </c>
      <c r="AM153" s="991">
        <v>22</v>
      </c>
      <c r="AN153" s="991">
        <v>50</v>
      </c>
      <c r="AO153" s="991">
        <v>0</v>
      </c>
      <c r="AP153" s="991">
        <v>0</v>
      </c>
      <c r="AQ153" s="991">
        <v>0</v>
      </c>
      <c r="AR153" s="991">
        <v>0</v>
      </c>
      <c r="AS153" s="991">
        <v>0</v>
      </c>
      <c r="AT153" s="991">
        <v>0</v>
      </c>
      <c r="AU153" s="991">
        <v>0</v>
      </c>
      <c r="AV153" s="991">
        <v>0</v>
      </c>
      <c r="AW153" s="991">
        <v>0</v>
      </c>
      <c r="AX153" s="991">
        <v>0</v>
      </c>
      <c r="AY153" s="991">
        <v>0</v>
      </c>
      <c r="AZ153" s="991">
        <v>0</v>
      </c>
      <c r="BA153" s="991">
        <v>0</v>
      </c>
      <c r="BB153" s="991">
        <v>0</v>
      </c>
      <c r="BC153" s="991">
        <v>0</v>
      </c>
      <c r="BD153" s="991">
        <v>0</v>
      </c>
      <c r="BE153" s="992" t="b">
        <v>0</v>
      </c>
      <c r="BF153" s="992"/>
      <c r="BG153" s="990" t="s">
        <v>427</v>
      </c>
      <c r="BH153" s="991">
        <v>50</v>
      </c>
      <c r="BI153" s="990" t="s">
        <v>993</v>
      </c>
      <c r="BJ153" s="991">
        <v>0</v>
      </c>
      <c r="BK153" s="990" t="s">
        <v>993</v>
      </c>
      <c r="BL153" s="991">
        <v>0</v>
      </c>
      <c r="BM153" s="991">
        <v>0</v>
      </c>
      <c r="BN153" s="991">
        <v>0</v>
      </c>
      <c r="BO153" s="990" t="s">
        <v>993</v>
      </c>
      <c r="BP153" s="990" t="s">
        <v>993</v>
      </c>
      <c r="BQ153" s="990" t="s">
        <v>993</v>
      </c>
      <c r="BR153" s="991">
        <v>0</v>
      </c>
      <c r="BS153" s="990" t="s">
        <v>993</v>
      </c>
      <c r="BT153" s="991">
        <v>0</v>
      </c>
      <c r="BU153" s="990" t="s">
        <v>993</v>
      </c>
      <c r="BV153" s="991">
        <v>0</v>
      </c>
      <c r="BW153" s="991">
        <v>0</v>
      </c>
      <c r="BX153" s="991">
        <v>0</v>
      </c>
      <c r="BY153" s="990" t="s">
        <v>993</v>
      </c>
      <c r="BZ153" s="991">
        <v>0</v>
      </c>
      <c r="CA153" s="990" t="s">
        <v>993</v>
      </c>
      <c r="CB153" s="991">
        <v>0</v>
      </c>
      <c r="CC153" s="990" t="s">
        <v>993</v>
      </c>
      <c r="CD153" s="991">
        <v>0</v>
      </c>
      <c r="CE153" s="991">
        <v>0</v>
      </c>
      <c r="CF153" s="991">
        <v>0</v>
      </c>
      <c r="CG153" s="990" t="s">
        <v>993</v>
      </c>
      <c r="CH153" s="991">
        <v>0</v>
      </c>
      <c r="CI153" s="990" t="s">
        <v>993</v>
      </c>
      <c r="CJ153" s="991">
        <v>0</v>
      </c>
      <c r="CK153" s="990" t="s">
        <v>993</v>
      </c>
      <c r="CL153" s="991">
        <v>0</v>
      </c>
      <c r="CM153" s="991">
        <v>0</v>
      </c>
      <c r="CN153" s="991">
        <v>0</v>
      </c>
      <c r="CO153" s="991">
        <v>30</v>
      </c>
      <c r="CP153" s="991">
        <v>2.4</v>
      </c>
      <c r="CQ153" s="991">
        <v>0</v>
      </c>
      <c r="CR153" s="991">
        <v>0</v>
      </c>
      <c r="CS153" s="991">
        <v>0</v>
      </c>
      <c r="CT153" s="991">
        <v>0.8</v>
      </c>
      <c r="CU153" s="991">
        <v>0</v>
      </c>
      <c r="CV153" s="991">
        <v>0</v>
      </c>
      <c r="CW153" s="991">
        <v>0</v>
      </c>
      <c r="CX153" s="991">
        <v>0</v>
      </c>
      <c r="CY153" s="991">
        <v>0</v>
      </c>
      <c r="CZ153" s="991">
        <v>0</v>
      </c>
      <c r="DA153" s="991">
        <v>0</v>
      </c>
      <c r="DB153" s="991">
        <v>0</v>
      </c>
      <c r="DC153" s="991">
        <v>1</v>
      </c>
      <c r="DD153" s="991">
        <v>0</v>
      </c>
      <c r="DE153" s="991">
        <v>0</v>
      </c>
      <c r="DF153" s="991">
        <v>0</v>
      </c>
      <c r="DG153" s="991">
        <v>0</v>
      </c>
      <c r="DH153" s="991">
        <v>0</v>
      </c>
      <c r="DI153" s="991">
        <v>0</v>
      </c>
      <c r="DJ153" s="991">
        <v>0</v>
      </c>
      <c r="DK153" s="992" t="b">
        <v>0</v>
      </c>
      <c r="DL153" s="990" t="s">
        <v>1000</v>
      </c>
      <c r="DM153" s="990" t="s">
        <v>993</v>
      </c>
      <c r="DN153" s="990" t="s">
        <v>993</v>
      </c>
      <c r="DO153" s="990" t="s">
        <v>993</v>
      </c>
      <c r="DP153" s="991">
        <v>916</v>
      </c>
      <c r="DQ153" s="991">
        <v>765</v>
      </c>
      <c r="DR153" s="991">
        <v>89</v>
      </c>
      <c r="DS153" s="991">
        <v>62</v>
      </c>
      <c r="DT153" s="991">
        <v>14279</v>
      </c>
      <c r="DU153" s="991">
        <v>925</v>
      </c>
      <c r="DV153" s="991">
        <v>916</v>
      </c>
      <c r="DW153" s="991">
        <v>43</v>
      </c>
      <c r="DX153" s="991">
        <v>807</v>
      </c>
      <c r="DY153" s="991">
        <v>24</v>
      </c>
      <c r="DZ153" s="991">
        <v>4</v>
      </c>
      <c r="EA153" s="991">
        <v>0</v>
      </c>
      <c r="EB153" s="991">
        <v>0</v>
      </c>
      <c r="EC153" s="991">
        <v>38</v>
      </c>
      <c r="ED153" s="991">
        <v>925</v>
      </c>
      <c r="EE153" s="991">
        <v>95</v>
      </c>
      <c r="EF153" s="991">
        <v>659</v>
      </c>
      <c r="EG153" s="991">
        <v>166</v>
      </c>
      <c r="EH153" s="991">
        <v>0</v>
      </c>
      <c r="EI153" s="991">
        <v>0</v>
      </c>
      <c r="EJ153" s="991">
        <v>0</v>
      </c>
      <c r="EK153" s="991">
        <v>2</v>
      </c>
      <c r="EL153" s="991">
        <v>3</v>
      </c>
      <c r="EM153" s="991">
        <v>0</v>
      </c>
      <c r="EN153" s="991">
        <v>830</v>
      </c>
      <c r="EO153" s="991">
        <v>820</v>
      </c>
      <c r="EP153" s="991">
        <v>0</v>
      </c>
      <c r="EQ153" s="991">
        <v>9</v>
      </c>
      <c r="ER153" s="991">
        <v>1</v>
      </c>
      <c r="ES153" s="991">
        <v>0</v>
      </c>
      <c r="ET153" s="992" t="b">
        <v>0</v>
      </c>
      <c r="EU153" s="992" t="b">
        <v>0</v>
      </c>
      <c r="EV153" s="992" t="b">
        <v>0</v>
      </c>
      <c r="EW153" s="993">
        <v>0.26600000000000001</v>
      </c>
      <c r="EX153" s="993">
        <v>0.17100000000000001</v>
      </c>
      <c r="EY153" s="993">
        <v>0.111</v>
      </c>
      <c r="EZ153" s="993">
        <v>0.11</v>
      </c>
      <c r="FA153" s="993">
        <v>0.38900000000000001</v>
      </c>
      <c r="FB153" s="993">
        <v>0.433</v>
      </c>
      <c r="FC153" s="992" t="b">
        <v>0</v>
      </c>
      <c r="FD153" s="992" t="b">
        <v>0</v>
      </c>
      <c r="FE153" s="992" t="b">
        <v>0</v>
      </c>
      <c r="FF153" s="993">
        <v>0</v>
      </c>
      <c r="FG153" s="993">
        <v>0</v>
      </c>
      <c r="FH153" s="993">
        <v>0</v>
      </c>
      <c r="FI153" s="993">
        <v>0</v>
      </c>
      <c r="FJ153" s="993">
        <v>0</v>
      </c>
      <c r="FK153" s="993">
        <v>0</v>
      </c>
      <c r="FL153" s="992" t="b">
        <v>0</v>
      </c>
      <c r="FM153" s="992" t="b">
        <v>0</v>
      </c>
      <c r="FN153" s="992" t="b">
        <v>0</v>
      </c>
      <c r="FO153" s="993">
        <v>0</v>
      </c>
      <c r="FP153" s="993">
        <v>0</v>
      </c>
      <c r="FQ153" s="993">
        <v>0</v>
      </c>
      <c r="FR153" s="993">
        <v>0</v>
      </c>
      <c r="FS153" s="993">
        <v>0</v>
      </c>
      <c r="FT153" s="993">
        <v>0</v>
      </c>
      <c r="FU153" s="990" t="s">
        <v>993</v>
      </c>
      <c r="FV153" s="993">
        <v>0</v>
      </c>
      <c r="FW153" s="991">
        <v>0</v>
      </c>
      <c r="FX153" s="991">
        <v>830</v>
      </c>
      <c r="FY153" s="991">
        <v>0</v>
      </c>
      <c r="FZ153" s="991">
        <v>0</v>
      </c>
      <c r="GA153" s="991">
        <v>0</v>
      </c>
      <c r="GB153" s="991">
        <v>0</v>
      </c>
      <c r="GC153" s="991">
        <v>0</v>
      </c>
      <c r="GD153" s="991">
        <v>0</v>
      </c>
      <c r="GE153" s="991">
        <v>0</v>
      </c>
      <c r="GF153" s="991">
        <v>0</v>
      </c>
      <c r="GG153" s="991">
        <v>0</v>
      </c>
      <c r="GH153" s="991">
        <v>0</v>
      </c>
      <c r="GI153" s="991">
        <v>0</v>
      </c>
      <c r="GJ153" s="991">
        <v>0</v>
      </c>
      <c r="GK153" s="991">
        <v>0</v>
      </c>
      <c r="GL153" s="991">
        <v>0</v>
      </c>
      <c r="GM153" s="991">
        <v>0</v>
      </c>
      <c r="GN153" s="991">
        <v>0</v>
      </c>
      <c r="GO153" s="992" t="b">
        <v>0</v>
      </c>
      <c r="GP153" s="990" t="s">
        <v>993</v>
      </c>
      <c r="GQ153" s="990" t="s">
        <v>993</v>
      </c>
      <c r="GR153" s="990" t="s">
        <v>993</v>
      </c>
      <c r="GS153" s="990" t="s">
        <v>993</v>
      </c>
      <c r="GT153" s="992"/>
      <c r="GU153" s="986"/>
    </row>
    <row r="154" spans="1:203" hidden="1">
      <c r="A154" s="985"/>
      <c r="B154" s="1315" t="s">
        <v>399</v>
      </c>
      <c r="C154" s="1315"/>
      <c r="D154" s="990" t="s">
        <v>1128</v>
      </c>
      <c r="E154" s="990" t="s">
        <v>1129</v>
      </c>
      <c r="F154" s="990" t="s">
        <v>437</v>
      </c>
      <c r="G154" s="990" t="s">
        <v>986</v>
      </c>
      <c r="H154" s="990" t="s">
        <v>1062</v>
      </c>
      <c r="I154" s="990" t="s">
        <v>1063</v>
      </c>
      <c r="J154" s="990" t="s">
        <v>1064</v>
      </c>
      <c r="K154" s="990" t="s">
        <v>1065</v>
      </c>
      <c r="L154" s="991">
        <v>21</v>
      </c>
      <c r="M154" s="990" t="s">
        <v>1129</v>
      </c>
      <c r="N154" s="990" t="s">
        <v>1147</v>
      </c>
      <c r="O154" s="990" t="s">
        <v>2409</v>
      </c>
      <c r="P154" s="990" t="s">
        <v>1027</v>
      </c>
      <c r="Q154" s="990" t="s">
        <v>290</v>
      </c>
      <c r="R154" s="1031" t="s">
        <v>270</v>
      </c>
      <c r="S154" s="992" t="b">
        <v>0</v>
      </c>
      <c r="T154" s="991">
        <v>0</v>
      </c>
      <c r="U154" s="992" t="b">
        <v>0</v>
      </c>
      <c r="V154" s="991">
        <v>0</v>
      </c>
      <c r="W154" s="992" t="b">
        <v>0</v>
      </c>
      <c r="X154" s="992" t="b">
        <v>1</v>
      </c>
      <c r="Y154" s="990" t="s">
        <v>270</v>
      </c>
      <c r="Z154" s="990" t="b">
        <f t="shared" si="21"/>
        <v>1</v>
      </c>
      <c r="AA154" s="990" t="s">
        <v>993</v>
      </c>
      <c r="AB154" s="992" t="b">
        <v>0</v>
      </c>
      <c r="AC154" s="990" t="s">
        <v>993</v>
      </c>
      <c r="AD154" s="990" t="s">
        <v>993</v>
      </c>
      <c r="AE154" s="990" t="s">
        <v>993</v>
      </c>
      <c r="AF154" s="1077">
        <f t="shared" si="16"/>
        <v>42</v>
      </c>
      <c r="AG154" s="1077">
        <f t="shared" si="16"/>
        <v>39</v>
      </c>
      <c r="AH154" s="1077">
        <f t="shared" si="16"/>
        <v>16</v>
      </c>
      <c r="AI154" s="1077">
        <f t="shared" si="15"/>
        <v>42</v>
      </c>
      <c r="AJ154" s="183">
        <f t="shared" si="20"/>
        <v>0</v>
      </c>
      <c r="AK154" s="991">
        <v>42</v>
      </c>
      <c r="AL154" s="991">
        <v>39</v>
      </c>
      <c r="AM154" s="991">
        <v>16</v>
      </c>
      <c r="AN154" s="991">
        <v>42</v>
      </c>
      <c r="AO154" s="991">
        <v>0</v>
      </c>
      <c r="AP154" s="991">
        <v>0</v>
      </c>
      <c r="AQ154" s="991">
        <v>0</v>
      </c>
      <c r="AR154" s="991">
        <v>0</v>
      </c>
      <c r="AS154" s="991">
        <v>0</v>
      </c>
      <c r="AT154" s="991">
        <v>0</v>
      </c>
      <c r="AU154" s="991">
        <v>0</v>
      </c>
      <c r="AV154" s="991">
        <v>0</v>
      </c>
      <c r="AW154" s="991">
        <v>0</v>
      </c>
      <c r="AX154" s="991">
        <v>0</v>
      </c>
      <c r="AY154" s="991">
        <v>0</v>
      </c>
      <c r="AZ154" s="991">
        <v>0</v>
      </c>
      <c r="BA154" s="991">
        <v>0</v>
      </c>
      <c r="BB154" s="991">
        <v>0</v>
      </c>
      <c r="BC154" s="991">
        <v>0</v>
      </c>
      <c r="BD154" s="991">
        <v>0</v>
      </c>
      <c r="BE154" s="992" t="b">
        <v>0</v>
      </c>
      <c r="BF154" s="992"/>
      <c r="BG154" s="990" t="s">
        <v>427</v>
      </c>
      <c r="BH154" s="991">
        <v>42</v>
      </c>
      <c r="BI154" s="990" t="s">
        <v>993</v>
      </c>
      <c r="BJ154" s="991">
        <v>0</v>
      </c>
      <c r="BK154" s="990" t="s">
        <v>993</v>
      </c>
      <c r="BL154" s="991">
        <v>0</v>
      </c>
      <c r="BM154" s="991">
        <v>0</v>
      </c>
      <c r="BN154" s="991">
        <v>0</v>
      </c>
      <c r="BO154" s="990" t="s">
        <v>993</v>
      </c>
      <c r="BP154" s="990" t="s">
        <v>993</v>
      </c>
      <c r="BQ154" s="990" t="s">
        <v>993</v>
      </c>
      <c r="BR154" s="991">
        <v>0</v>
      </c>
      <c r="BS154" s="990" t="s">
        <v>993</v>
      </c>
      <c r="BT154" s="991">
        <v>0</v>
      </c>
      <c r="BU154" s="990" t="s">
        <v>993</v>
      </c>
      <c r="BV154" s="991">
        <v>0</v>
      </c>
      <c r="BW154" s="991">
        <v>0</v>
      </c>
      <c r="BX154" s="991">
        <v>0</v>
      </c>
      <c r="BY154" s="990" t="s">
        <v>993</v>
      </c>
      <c r="BZ154" s="991">
        <v>0</v>
      </c>
      <c r="CA154" s="990" t="s">
        <v>993</v>
      </c>
      <c r="CB154" s="991">
        <v>0</v>
      </c>
      <c r="CC154" s="990" t="s">
        <v>993</v>
      </c>
      <c r="CD154" s="991">
        <v>0</v>
      </c>
      <c r="CE154" s="991">
        <v>0</v>
      </c>
      <c r="CF154" s="991">
        <v>0</v>
      </c>
      <c r="CG154" s="990" t="s">
        <v>993</v>
      </c>
      <c r="CH154" s="991">
        <v>0</v>
      </c>
      <c r="CI154" s="990" t="s">
        <v>993</v>
      </c>
      <c r="CJ154" s="991">
        <v>0</v>
      </c>
      <c r="CK154" s="990" t="s">
        <v>993</v>
      </c>
      <c r="CL154" s="991">
        <v>0</v>
      </c>
      <c r="CM154" s="991">
        <v>0</v>
      </c>
      <c r="CN154" s="991">
        <v>0</v>
      </c>
      <c r="CO154" s="991">
        <v>24</v>
      </c>
      <c r="CP154" s="991">
        <v>2.5</v>
      </c>
      <c r="CQ154" s="991">
        <v>0</v>
      </c>
      <c r="CR154" s="991">
        <v>0</v>
      </c>
      <c r="CS154" s="991">
        <v>0</v>
      </c>
      <c r="CT154" s="991">
        <v>0.8</v>
      </c>
      <c r="CU154" s="991">
        <v>0</v>
      </c>
      <c r="CV154" s="991">
        <v>0</v>
      </c>
      <c r="CW154" s="991">
        <v>0</v>
      </c>
      <c r="CX154" s="991">
        <v>0</v>
      </c>
      <c r="CY154" s="991">
        <v>0</v>
      </c>
      <c r="CZ154" s="991">
        <v>0</v>
      </c>
      <c r="DA154" s="991">
        <v>0</v>
      </c>
      <c r="DB154" s="991">
        <v>0</v>
      </c>
      <c r="DC154" s="991">
        <v>1</v>
      </c>
      <c r="DD154" s="991">
        <v>0</v>
      </c>
      <c r="DE154" s="991">
        <v>0</v>
      </c>
      <c r="DF154" s="991">
        <v>0</v>
      </c>
      <c r="DG154" s="991">
        <v>0</v>
      </c>
      <c r="DH154" s="991">
        <v>0</v>
      </c>
      <c r="DI154" s="991">
        <v>0</v>
      </c>
      <c r="DJ154" s="991">
        <v>0</v>
      </c>
      <c r="DK154" s="992" t="b">
        <v>0</v>
      </c>
      <c r="DL154" s="990" t="s">
        <v>1014</v>
      </c>
      <c r="DM154" s="990" t="s">
        <v>993</v>
      </c>
      <c r="DN154" s="990" t="s">
        <v>993</v>
      </c>
      <c r="DO154" s="990" t="s">
        <v>993</v>
      </c>
      <c r="DP154" s="991">
        <v>639</v>
      </c>
      <c r="DQ154" s="991">
        <v>563</v>
      </c>
      <c r="DR154" s="991">
        <v>44</v>
      </c>
      <c r="DS154" s="991">
        <v>32</v>
      </c>
      <c r="DT154" s="991">
        <v>10429</v>
      </c>
      <c r="DU154" s="991">
        <v>650</v>
      </c>
      <c r="DV154" s="991">
        <v>639</v>
      </c>
      <c r="DW154" s="991">
        <v>33</v>
      </c>
      <c r="DX154" s="991">
        <v>586</v>
      </c>
      <c r="DY154" s="991">
        <v>12</v>
      </c>
      <c r="DZ154" s="991">
        <v>4</v>
      </c>
      <c r="EA154" s="991">
        <v>0</v>
      </c>
      <c r="EB154" s="991">
        <v>0</v>
      </c>
      <c r="EC154" s="991">
        <v>4</v>
      </c>
      <c r="ED154" s="991">
        <v>650</v>
      </c>
      <c r="EE154" s="991">
        <v>59</v>
      </c>
      <c r="EF154" s="991">
        <v>548</v>
      </c>
      <c r="EG154" s="991">
        <v>31</v>
      </c>
      <c r="EH154" s="991">
        <v>1</v>
      </c>
      <c r="EI154" s="991">
        <v>0</v>
      </c>
      <c r="EJ154" s="991">
        <v>0</v>
      </c>
      <c r="EK154" s="991">
        <v>3</v>
      </c>
      <c r="EL154" s="991">
        <v>4</v>
      </c>
      <c r="EM154" s="991">
        <v>4</v>
      </c>
      <c r="EN154" s="991">
        <v>591</v>
      </c>
      <c r="EO154" s="991">
        <v>559</v>
      </c>
      <c r="EP154" s="991">
        <v>0</v>
      </c>
      <c r="EQ154" s="991">
        <v>19</v>
      </c>
      <c r="ER154" s="991">
        <v>13</v>
      </c>
      <c r="ES154" s="991">
        <v>0</v>
      </c>
      <c r="ET154" s="992" t="b">
        <v>0</v>
      </c>
      <c r="EU154" s="992" t="b">
        <v>0</v>
      </c>
      <c r="EV154" s="992" t="b">
        <v>0</v>
      </c>
      <c r="EW154" s="993">
        <v>0.52600000000000002</v>
      </c>
      <c r="EX154" s="993">
        <v>0.39</v>
      </c>
      <c r="EY154" s="993">
        <v>0.17800000000000002</v>
      </c>
      <c r="EZ154" s="993">
        <v>0.16300000000000001</v>
      </c>
      <c r="FA154" s="993">
        <v>0.17399999999999999</v>
      </c>
      <c r="FB154" s="993">
        <v>0.34600000000000003</v>
      </c>
      <c r="FC154" s="992" t="b">
        <v>0</v>
      </c>
      <c r="FD154" s="992" t="b">
        <v>0</v>
      </c>
      <c r="FE154" s="992" t="b">
        <v>0</v>
      </c>
      <c r="FF154" s="993">
        <v>0</v>
      </c>
      <c r="FG154" s="993">
        <v>0</v>
      </c>
      <c r="FH154" s="993">
        <v>0</v>
      </c>
      <c r="FI154" s="993">
        <v>0</v>
      </c>
      <c r="FJ154" s="993">
        <v>0</v>
      </c>
      <c r="FK154" s="993">
        <v>0</v>
      </c>
      <c r="FL154" s="992" t="b">
        <v>0</v>
      </c>
      <c r="FM154" s="992" t="b">
        <v>0</v>
      </c>
      <c r="FN154" s="992" t="b">
        <v>0</v>
      </c>
      <c r="FO154" s="993">
        <v>0</v>
      </c>
      <c r="FP154" s="993">
        <v>0</v>
      </c>
      <c r="FQ154" s="993">
        <v>0</v>
      </c>
      <c r="FR154" s="993">
        <v>0</v>
      </c>
      <c r="FS154" s="993">
        <v>0</v>
      </c>
      <c r="FT154" s="993">
        <v>0</v>
      </c>
      <c r="FU154" s="990" t="s">
        <v>993</v>
      </c>
      <c r="FV154" s="993">
        <v>0</v>
      </c>
      <c r="FW154" s="991">
        <v>0</v>
      </c>
      <c r="FX154" s="991">
        <v>591</v>
      </c>
      <c r="FY154" s="991">
        <v>0</v>
      </c>
      <c r="FZ154" s="991">
        <v>0</v>
      </c>
      <c r="GA154" s="991">
        <v>0</v>
      </c>
      <c r="GB154" s="991">
        <v>0</v>
      </c>
      <c r="GC154" s="991">
        <v>0</v>
      </c>
      <c r="GD154" s="991">
        <v>0</v>
      </c>
      <c r="GE154" s="991">
        <v>0</v>
      </c>
      <c r="GF154" s="991">
        <v>0</v>
      </c>
      <c r="GG154" s="991">
        <v>0</v>
      </c>
      <c r="GH154" s="991">
        <v>0</v>
      </c>
      <c r="GI154" s="991">
        <v>0</v>
      </c>
      <c r="GJ154" s="991">
        <v>0</v>
      </c>
      <c r="GK154" s="991">
        <v>0</v>
      </c>
      <c r="GL154" s="991">
        <v>0</v>
      </c>
      <c r="GM154" s="991">
        <v>0</v>
      </c>
      <c r="GN154" s="991">
        <v>0</v>
      </c>
      <c r="GO154" s="992" t="b">
        <v>0</v>
      </c>
      <c r="GP154" s="990" t="s">
        <v>993</v>
      </c>
      <c r="GQ154" s="990" t="s">
        <v>993</v>
      </c>
      <c r="GR154" s="990" t="s">
        <v>993</v>
      </c>
      <c r="GS154" s="990" t="s">
        <v>993</v>
      </c>
      <c r="GT154" s="992"/>
      <c r="GU154" s="986"/>
    </row>
    <row r="155" spans="1:203" hidden="1">
      <c r="A155" s="985"/>
      <c r="B155" s="1315" t="s">
        <v>399</v>
      </c>
      <c r="C155" s="1315"/>
      <c r="D155" s="990" t="s">
        <v>1128</v>
      </c>
      <c r="E155" s="990" t="s">
        <v>1129</v>
      </c>
      <c r="F155" s="990" t="s">
        <v>437</v>
      </c>
      <c r="G155" s="990" t="s">
        <v>986</v>
      </c>
      <c r="H155" s="990" t="s">
        <v>1062</v>
      </c>
      <c r="I155" s="990" t="s">
        <v>1063</v>
      </c>
      <c r="J155" s="990" t="s">
        <v>1064</v>
      </c>
      <c r="K155" s="990" t="s">
        <v>1065</v>
      </c>
      <c r="L155" s="991">
        <v>15</v>
      </c>
      <c r="M155" s="990" t="s">
        <v>1129</v>
      </c>
      <c r="N155" s="990" t="s">
        <v>1141</v>
      </c>
      <c r="O155" s="990" t="s">
        <v>2410</v>
      </c>
      <c r="P155" s="990" t="s">
        <v>1027</v>
      </c>
      <c r="Q155" s="990" t="s">
        <v>290</v>
      </c>
      <c r="R155" s="1031" t="s">
        <v>270</v>
      </c>
      <c r="S155" s="992" t="b">
        <v>0</v>
      </c>
      <c r="T155" s="991">
        <v>0</v>
      </c>
      <c r="U155" s="992" t="b">
        <v>0</v>
      </c>
      <c r="V155" s="991">
        <v>0</v>
      </c>
      <c r="W155" s="992" t="b">
        <v>0</v>
      </c>
      <c r="X155" s="992" t="b">
        <v>1</v>
      </c>
      <c r="Y155" s="990" t="s">
        <v>270</v>
      </c>
      <c r="Z155" s="990" t="b">
        <f t="shared" si="21"/>
        <v>1</v>
      </c>
      <c r="AA155" s="990" t="s">
        <v>993</v>
      </c>
      <c r="AB155" s="992" t="b">
        <v>0</v>
      </c>
      <c r="AC155" s="990" t="s">
        <v>993</v>
      </c>
      <c r="AD155" s="990" t="s">
        <v>993</v>
      </c>
      <c r="AE155" s="990" t="s">
        <v>993</v>
      </c>
      <c r="AF155" s="1077">
        <f t="shared" si="16"/>
        <v>49</v>
      </c>
      <c r="AG155" s="1077">
        <f t="shared" si="16"/>
        <v>49</v>
      </c>
      <c r="AH155" s="1077">
        <f t="shared" si="16"/>
        <v>17</v>
      </c>
      <c r="AI155" s="1077">
        <f t="shared" si="15"/>
        <v>49</v>
      </c>
      <c r="AJ155" s="183">
        <f t="shared" si="20"/>
        <v>0</v>
      </c>
      <c r="AK155" s="991">
        <v>49</v>
      </c>
      <c r="AL155" s="991">
        <v>49</v>
      </c>
      <c r="AM155" s="991">
        <v>17</v>
      </c>
      <c r="AN155" s="991">
        <v>49</v>
      </c>
      <c r="AO155" s="991">
        <v>0</v>
      </c>
      <c r="AP155" s="991">
        <v>0</v>
      </c>
      <c r="AQ155" s="991">
        <v>0</v>
      </c>
      <c r="AR155" s="991">
        <v>0</v>
      </c>
      <c r="AS155" s="991">
        <v>0</v>
      </c>
      <c r="AT155" s="991">
        <v>0</v>
      </c>
      <c r="AU155" s="991">
        <v>0</v>
      </c>
      <c r="AV155" s="991">
        <v>0</v>
      </c>
      <c r="AW155" s="991">
        <v>0</v>
      </c>
      <c r="AX155" s="991">
        <v>0</v>
      </c>
      <c r="AY155" s="991">
        <v>0</v>
      </c>
      <c r="AZ155" s="991">
        <v>0</v>
      </c>
      <c r="BA155" s="991">
        <v>0</v>
      </c>
      <c r="BB155" s="991">
        <v>0</v>
      </c>
      <c r="BC155" s="991">
        <v>0</v>
      </c>
      <c r="BD155" s="991">
        <v>0</v>
      </c>
      <c r="BE155" s="992" t="b">
        <v>0</v>
      </c>
      <c r="BF155" s="992"/>
      <c r="BG155" s="990" t="s">
        <v>427</v>
      </c>
      <c r="BH155" s="991">
        <v>49</v>
      </c>
      <c r="BI155" s="990" t="s">
        <v>993</v>
      </c>
      <c r="BJ155" s="991">
        <v>0</v>
      </c>
      <c r="BK155" s="990" t="s">
        <v>993</v>
      </c>
      <c r="BL155" s="991">
        <v>0</v>
      </c>
      <c r="BM155" s="991">
        <v>0</v>
      </c>
      <c r="BN155" s="991">
        <v>0</v>
      </c>
      <c r="BO155" s="990" t="s">
        <v>993</v>
      </c>
      <c r="BP155" s="990" t="s">
        <v>993</v>
      </c>
      <c r="BQ155" s="990" t="s">
        <v>993</v>
      </c>
      <c r="BR155" s="991">
        <v>0</v>
      </c>
      <c r="BS155" s="990" t="s">
        <v>993</v>
      </c>
      <c r="BT155" s="991">
        <v>0</v>
      </c>
      <c r="BU155" s="990" t="s">
        <v>993</v>
      </c>
      <c r="BV155" s="991">
        <v>0</v>
      </c>
      <c r="BW155" s="991">
        <v>0</v>
      </c>
      <c r="BX155" s="991">
        <v>0</v>
      </c>
      <c r="BY155" s="990" t="s">
        <v>993</v>
      </c>
      <c r="BZ155" s="991">
        <v>0</v>
      </c>
      <c r="CA155" s="990" t="s">
        <v>993</v>
      </c>
      <c r="CB155" s="991">
        <v>0</v>
      </c>
      <c r="CC155" s="990" t="s">
        <v>993</v>
      </c>
      <c r="CD155" s="991">
        <v>0</v>
      </c>
      <c r="CE155" s="991">
        <v>0</v>
      </c>
      <c r="CF155" s="991">
        <v>0</v>
      </c>
      <c r="CG155" s="990" t="s">
        <v>993</v>
      </c>
      <c r="CH155" s="991">
        <v>0</v>
      </c>
      <c r="CI155" s="990" t="s">
        <v>993</v>
      </c>
      <c r="CJ155" s="991">
        <v>0</v>
      </c>
      <c r="CK155" s="990" t="s">
        <v>993</v>
      </c>
      <c r="CL155" s="991">
        <v>0</v>
      </c>
      <c r="CM155" s="991">
        <v>0</v>
      </c>
      <c r="CN155" s="991">
        <v>0</v>
      </c>
      <c r="CO155" s="991">
        <v>33</v>
      </c>
      <c r="CP155" s="991">
        <v>2.5</v>
      </c>
      <c r="CQ155" s="991">
        <v>0</v>
      </c>
      <c r="CR155" s="991">
        <v>0</v>
      </c>
      <c r="CS155" s="991">
        <v>0</v>
      </c>
      <c r="CT155" s="991">
        <v>1.5</v>
      </c>
      <c r="CU155" s="991">
        <v>0</v>
      </c>
      <c r="CV155" s="991">
        <v>0</v>
      </c>
      <c r="CW155" s="991">
        <v>0</v>
      </c>
      <c r="CX155" s="991">
        <v>0</v>
      </c>
      <c r="CY155" s="991">
        <v>0</v>
      </c>
      <c r="CZ155" s="991">
        <v>0</v>
      </c>
      <c r="DA155" s="991">
        <v>0</v>
      </c>
      <c r="DB155" s="991">
        <v>0</v>
      </c>
      <c r="DC155" s="991">
        <v>1</v>
      </c>
      <c r="DD155" s="991">
        <v>0</v>
      </c>
      <c r="DE155" s="991">
        <v>0</v>
      </c>
      <c r="DF155" s="991">
        <v>0</v>
      </c>
      <c r="DG155" s="991">
        <v>0</v>
      </c>
      <c r="DH155" s="991">
        <v>0</v>
      </c>
      <c r="DI155" s="991">
        <v>0</v>
      </c>
      <c r="DJ155" s="991">
        <v>0</v>
      </c>
      <c r="DK155" s="992" t="b">
        <v>0</v>
      </c>
      <c r="DL155" s="990" t="s">
        <v>521</v>
      </c>
      <c r="DM155" s="990" t="s">
        <v>993</v>
      </c>
      <c r="DN155" s="990" t="s">
        <v>993</v>
      </c>
      <c r="DO155" s="990" t="s">
        <v>993</v>
      </c>
      <c r="DP155" s="991">
        <v>1327</v>
      </c>
      <c r="DQ155" s="991">
        <v>1135</v>
      </c>
      <c r="DR155" s="991">
        <v>173</v>
      </c>
      <c r="DS155" s="991">
        <v>19</v>
      </c>
      <c r="DT155" s="991">
        <v>14797</v>
      </c>
      <c r="DU155" s="991">
        <v>1349</v>
      </c>
      <c r="DV155" s="991">
        <v>1327</v>
      </c>
      <c r="DW155" s="991">
        <v>47</v>
      </c>
      <c r="DX155" s="991">
        <v>1259</v>
      </c>
      <c r="DY155" s="991">
        <v>17</v>
      </c>
      <c r="DZ155" s="991">
        <v>2</v>
      </c>
      <c r="EA155" s="991">
        <v>0</v>
      </c>
      <c r="EB155" s="991">
        <v>0</v>
      </c>
      <c r="EC155" s="991">
        <v>2</v>
      </c>
      <c r="ED155" s="991">
        <v>1349</v>
      </c>
      <c r="EE155" s="991">
        <v>91</v>
      </c>
      <c r="EF155" s="991">
        <v>1207</v>
      </c>
      <c r="EG155" s="991">
        <v>24</v>
      </c>
      <c r="EH155" s="991">
        <v>0</v>
      </c>
      <c r="EI155" s="991">
        <v>0</v>
      </c>
      <c r="EJ155" s="991">
        <v>0</v>
      </c>
      <c r="EK155" s="991">
        <v>2</v>
      </c>
      <c r="EL155" s="991">
        <v>23</v>
      </c>
      <c r="EM155" s="991">
        <v>2</v>
      </c>
      <c r="EN155" s="991">
        <v>1258</v>
      </c>
      <c r="EO155" s="991">
        <v>1238</v>
      </c>
      <c r="EP155" s="991">
        <v>0</v>
      </c>
      <c r="EQ155" s="991">
        <v>19</v>
      </c>
      <c r="ER155" s="991">
        <v>1</v>
      </c>
      <c r="ES155" s="991">
        <v>0</v>
      </c>
      <c r="ET155" s="992" t="b">
        <v>0</v>
      </c>
      <c r="EU155" s="992" t="b">
        <v>0</v>
      </c>
      <c r="EV155" s="992" t="b">
        <v>0</v>
      </c>
      <c r="EW155" s="993">
        <v>0.32700000000000001</v>
      </c>
      <c r="EX155" s="993">
        <v>0.26500000000000001</v>
      </c>
      <c r="EY155" s="993">
        <v>9.3000000000000013E-2</v>
      </c>
      <c r="EZ155" s="993">
        <v>0.10300000000000001</v>
      </c>
      <c r="FA155" s="993">
        <v>0.17199999999999999</v>
      </c>
      <c r="FB155" s="993">
        <v>0.26500000000000001</v>
      </c>
      <c r="FC155" s="992" t="b">
        <v>0</v>
      </c>
      <c r="FD155" s="992" t="b">
        <v>0</v>
      </c>
      <c r="FE155" s="992" t="b">
        <v>0</v>
      </c>
      <c r="FF155" s="993">
        <v>0</v>
      </c>
      <c r="FG155" s="993">
        <v>0</v>
      </c>
      <c r="FH155" s="993">
        <v>0</v>
      </c>
      <c r="FI155" s="993">
        <v>0</v>
      </c>
      <c r="FJ155" s="993">
        <v>0</v>
      </c>
      <c r="FK155" s="993">
        <v>0</v>
      </c>
      <c r="FL155" s="992" t="b">
        <v>0</v>
      </c>
      <c r="FM155" s="992" t="b">
        <v>0</v>
      </c>
      <c r="FN155" s="992" t="b">
        <v>0</v>
      </c>
      <c r="FO155" s="993">
        <v>0</v>
      </c>
      <c r="FP155" s="993">
        <v>0</v>
      </c>
      <c r="FQ155" s="993">
        <v>0</v>
      </c>
      <c r="FR155" s="993">
        <v>0</v>
      </c>
      <c r="FS155" s="993">
        <v>0</v>
      </c>
      <c r="FT155" s="993">
        <v>0</v>
      </c>
      <c r="FU155" s="990" t="s">
        <v>993</v>
      </c>
      <c r="FV155" s="993">
        <v>0</v>
      </c>
      <c r="FW155" s="991">
        <v>0</v>
      </c>
      <c r="FX155" s="991">
        <v>1258</v>
      </c>
      <c r="FY155" s="991">
        <v>0</v>
      </c>
      <c r="FZ155" s="991">
        <v>0</v>
      </c>
      <c r="GA155" s="991">
        <v>0</v>
      </c>
      <c r="GB155" s="991">
        <v>0</v>
      </c>
      <c r="GC155" s="991">
        <v>0</v>
      </c>
      <c r="GD155" s="991">
        <v>0</v>
      </c>
      <c r="GE155" s="991">
        <v>0</v>
      </c>
      <c r="GF155" s="991">
        <v>0</v>
      </c>
      <c r="GG155" s="991">
        <v>0</v>
      </c>
      <c r="GH155" s="991">
        <v>0</v>
      </c>
      <c r="GI155" s="991">
        <v>0</v>
      </c>
      <c r="GJ155" s="991">
        <v>0</v>
      </c>
      <c r="GK155" s="991">
        <v>0</v>
      </c>
      <c r="GL155" s="991">
        <v>0</v>
      </c>
      <c r="GM155" s="991">
        <v>0</v>
      </c>
      <c r="GN155" s="991">
        <v>0</v>
      </c>
      <c r="GO155" s="992" t="b">
        <v>0</v>
      </c>
      <c r="GP155" s="990" t="s">
        <v>993</v>
      </c>
      <c r="GQ155" s="990" t="s">
        <v>993</v>
      </c>
      <c r="GR155" s="990" t="s">
        <v>993</v>
      </c>
      <c r="GS155" s="990" t="s">
        <v>993</v>
      </c>
      <c r="GT155" s="992"/>
      <c r="GU155" s="986"/>
    </row>
    <row r="156" spans="1:203" hidden="1">
      <c r="A156" s="985"/>
      <c r="B156" s="1315" t="s">
        <v>399</v>
      </c>
      <c r="C156" s="1315"/>
      <c r="D156" s="990" t="s">
        <v>1128</v>
      </c>
      <c r="E156" s="990" t="s">
        <v>1129</v>
      </c>
      <c r="F156" s="990" t="s">
        <v>437</v>
      </c>
      <c r="G156" s="990" t="s">
        <v>986</v>
      </c>
      <c r="H156" s="990" t="s">
        <v>1062</v>
      </c>
      <c r="I156" s="990" t="s">
        <v>1063</v>
      </c>
      <c r="J156" s="990" t="s">
        <v>1064</v>
      </c>
      <c r="K156" s="990" t="s">
        <v>1065</v>
      </c>
      <c r="L156" s="991">
        <v>16</v>
      </c>
      <c r="M156" s="990" t="s">
        <v>1129</v>
      </c>
      <c r="N156" s="990" t="s">
        <v>1142</v>
      </c>
      <c r="O156" s="990" t="s">
        <v>2411</v>
      </c>
      <c r="P156" s="990" t="s">
        <v>1027</v>
      </c>
      <c r="Q156" s="990" t="s">
        <v>290</v>
      </c>
      <c r="R156" s="1031" t="s">
        <v>270</v>
      </c>
      <c r="S156" s="992" t="b">
        <v>0</v>
      </c>
      <c r="T156" s="991">
        <v>0</v>
      </c>
      <c r="U156" s="992" t="b">
        <v>0</v>
      </c>
      <c r="V156" s="991">
        <v>0</v>
      </c>
      <c r="W156" s="992" t="b">
        <v>0</v>
      </c>
      <c r="X156" s="992" t="b">
        <v>1</v>
      </c>
      <c r="Y156" s="990" t="s">
        <v>270</v>
      </c>
      <c r="Z156" s="990" t="b">
        <f t="shared" si="21"/>
        <v>1</v>
      </c>
      <c r="AA156" s="990" t="s">
        <v>993</v>
      </c>
      <c r="AB156" s="992" t="b">
        <v>0</v>
      </c>
      <c r="AC156" s="990" t="s">
        <v>993</v>
      </c>
      <c r="AD156" s="990" t="s">
        <v>993</v>
      </c>
      <c r="AE156" s="990" t="s">
        <v>993</v>
      </c>
      <c r="AF156" s="1077">
        <f t="shared" si="16"/>
        <v>15</v>
      </c>
      <c r="AG156" s="1077">
        <f t="shared" si="16"/>
        <v>15</v>
      </c>
      <c r="AH156" s="1077">
        <f t="shared" si="16"/>
        <v>4</v>
      </c>
      <c r="AI156" s="1077">
        <f t="shared" si="15"/>
        <v>15</v>
      </c>
      <c r="AJ156" s="183">
        <f t="shared" si="20"/>
        <v>0</v>
      </c>
      <c r="AK156" s="991">
        <v>15</v>
      </c>
      <c r="AL156" s="991">
        <v>15</v>
      </c>
      <c r="AM156" s="991">
        <v>4</v>
      </c>
      <c r="AN156" s="991">
        <v>15</v>
      </c>
      <c r="AO156" s="991">
        <v>0</v>
      </c>
      <c r="AP156" s="991">
        <v>0</v>
      </c>
      <c r="AQ156" s="991">
        <v>0</v>
      </c>
      <c r="AR156" s="991">
        <v>0</v>
      </c>
      <c r="AS156" s="991">
        <v>0</v>
      </c>
      <c r="AT156" s="991">
        <v>0</v>
      </c>
      <c r="AU156" s="991">
        <v>0</v>
      </c>
      <c r="AV156" s="991">
        <v>0</v>
      </c>
      <c r="AW156" s="991">
        <v>0</v>
      </c>
      <c r="AX156" s="991">
        <v>0</v>
      </c>
      <c r="AY156" s="991">
        <v>0</v>
      </c>
      <c r="AZ156" s="991">
        <v>0</v>
      </c>
      <c r="BA156" s="991">
        <v>0</v>
      </c>
      <c r="BB156" s="991">
        <v>0</v>
      </c>
      <c r="BC156" s="991">
        <v>0</v>
      </c>
      <c r="BD156" s="991">
        <v>0</v>
      </c>
      <c r="BE156" s="992" t="b">
        <v>0</v>
      </c>
      <c r="BF156" s="992"/>
      <c r="BG156" s="990" t="s">
        <v>427</v>
      </c>
      <c r="BH156" s="991">
        <v>15</v>
      </c>
      <c r="BI156" s="990" t="s">
        <v>993</v>
      </c>
      <c r="BJ156" s="991">
        <v>0</v>
      </c>
      <c r="BK156" s="990" t="s">
        <v>993</v>
      </c>
      <c r="BL156" s="991">
        <v>0</v>
      </c>
      <c r="BM156" s="991">
        <v>0</v>
      </c>
      <c r="BN156" s="991">
        <v>0</v>
      </c>
      <c r="BO156" s="990" t="s">
        <v>993</v>
      </c>
      <c r="BP156" s="990" t="s">
        <v>993</v>
      </c>
      <c r="BQ156" s="990" t="s">
        <v>993</v>
      </c>
      <c r="BR156" s="991">
        <v>0</v>
      </c>
      <c r="BS156" s="990" t="s">
        <v>993</v>
      </c>
      <c r="BT156" s="991">
        <v>0</v>
      </c>
      <c r="BU156" s="990" t="s">
        <v>993</v>
      </c>
      <c r="BV156" s="991">
        <v>0</v>
      </c>
      <c r="BW156" s="991">
        <v>0</v>
      </c>
      <c r="BX156" s="991">
        <v>0</v>
      </c>
      <c r="BY156" s="990" t="s">
        <v>993</v>
      </c>
      <c r="BZ156" s="991">
        <v>0</v>
      </c>
      <c r="CA156" s="990" t="s">
        <v>993</v>
      </c>
      <c r="CB156" s="991">
        <v>0</v>
      </c>
      <c r="CC156" s="990" t="s">
        <v>993</v>
      </c>
      <c r="CD156" s="991">
        <v>0</v>
      </c>
      <c r="CE156" s="991">
        <v>0</v>
      </c>
      <c r="CF156" s="991">
        <v>0</v>
      </c>
      <c r="CG156" s="990" t="s">
        <v>993</v>
      </c>
      <c r="CH156" s="991">
        <v>0</v>
      </c>
      <c r="CI156" s="990" t="s">
        <v>993</v>
      </c>
      <c r="CJ156" s="991">
        <v>0</v>
      </c>
      <c r="CK156" s="990" t="s">
        <v>993</v>
      </c>
      <c r="CL156" s="991">
        <v>0</v>
      </c>
      <c r="CM156" s="991">
        <v>0</v>
      </c>
      <c r="CN156" s="991">
        <v>0</v>
      </c>
      <c r="CO156" s="991">
        <v>7</v>
      </c>
      <c r="CP156" s="991">
        <v>0</v>
      </c>
      <c r="CQ156" s="991">
        <v>0</v>
      </c>
      <c r="CR156" s="991">
        <v>0</v>
      </c>
      <c r="CS156" s="991">
        <v>0</v>
      </c>
      <c r="CT156" s="991">
        <v>0.8</v>
      </c>
      <c r="CU156" s="991">
        <v>16</v>
      </c>
      <c r="CV156" s="991">
        <v>2.4</v>
      </c>
      <c r="CW156" s="991">
        <v>0</v>
      </c>
      <c r="CX156" s="991">
        <v>0</v>
      </c>
      <c r="CY156" s="991">
        <v>0</v>
      </c>
      <c r="CZ156" s="991">
        <v>0</v>
      </c>
      <c r="DA156" s="991">
        <v>0</v>
      </c>
      <c r="DB156" s="991">
        <v>0</v>
      </c>
      <c r="DC156" s="991">
        <v>1</v>
      </c>
      <c r="DD156" s="991">
        <v>0</v>
      </c>
      <c r="DE156" s="991">
        <v>0</v>
      </c>
      <c r="DF156" s="991">
        <v>0</v>
      </c>
      <c r="DG156" s="991">
        <v>0</v>
      </c>
      <c r="DH156" s="991">
        <v>0</v>
      </c>
      <c r="DI156" s="991">
        <v>0</v>
      </c>
      <c r="DJ156" s="991">
        <v>0</v>
      </c>
      <c r="DK156" s="992" t="b">
        <v>0</v>
      </c>
      <c r="DL156" s="990" t="s">
        <v>1011</v>
      </c>
      <c r="DM156" s="990" t="s">
        <v>993</v>
      </c>
      <c r="DN156" s="990" t="s">
        <v>993</v>
      </c>
      <c r="DO156" s="990" t="s">
        <v>993</v>
      </c>
      <c r="DP156" s="991">
        <v>388</v>
      </c>
      <c r="DQ156" s="991">
        <v>245</v>
      </c>
      <c r="DR156" s="991">
        <v>117</v>
      </c>
      <c r="DS156" s="991">
        <v>26</v>
      </c>
      <c r="DT156" s="991">
        <v>4567</v>
      </c>
      <c r="DU156" s="991">
        <v>401</v>
      </c>
      <c r="DV156" s="991">
        <v>388</v>
      </c>
      <c r="DW156" s="991">
        <v>122</v>
      </c>
      <c r="DX156" s="991">
        <v>195</v>
      </c>
      <c r="DY156" s="991">
        <v>41</v>
      </c>
      <c r="DZ156" s="991">
        <v>0</v>
      </c>
      <c r="EA156" s="991">
        <v>0</v>
      </c>
      <c r="EB156" s="991">
        <v>6</v>
      </c>
      <c r="EC156" s="991">
        <v>24</v>
      </c>
      <c r="ED156" s="991">
        <v>401</v>
      </c>
      <c r="EE156" s="991">
        <v>49</v>
      </c>
      <c r="EF156" s="991">
        <v>318</v>
      </c>
      <c r="EG156" s="991">
        <v>4</v>
      </c>
      <c r="EH156" s="991">
        <v>0</v>
      </c>
      <c r="EI156" s="991">
        <v>0</v>
      </c>
      <c r="EJ156" s="991">
        <v>0</v>
      </c>
      <c r="EK156" s="991">
        <v>0</v>
      </c>
      <c r="EL156" s="991">
        <v>0</v>
      </c>
      <c r="EM156" s="991">
        <v>30</v>
      </c>
      <c r="EN156" s="991">
        <v>352</v>
      </c>
      <c r="EO156" s="991">
        <v>322</v>
      </c>
      <c r="EP156" s="991">
        <v>0</v>
      </c>
      <c r="EQ156" s="991">
        <v>0</v>
      </c>
      <c r="ER156" s="991">
        <v>30</v>
      </c>
      <c r="ES156" s="991">
        <v>242</v>
      </c>
      <c r="ET156" s="992" t="b">
        <v>0</v>
      </c>
      <c r="EU156" s="992" t="b">
        <v>0</v>
      </c>
      <c r="EV156" s="992" t="b">
        <v>0</v>
      </c>
      <c r="EW156" s="993">
        <v>0.75</v>
      </c>
      <c r="EX156" s="993">
        <v>0.7</v>
      </c>
      <c r="EY156" s="993">
        <v>0.25</v>
      </c>
      <c r="EZ156" s="993">
        <v>0.2</v>
      </c>
      <c r="FA156" s="993">
        <v>0.5</v>
      </c>
      <c r="FB156" s="993">
        <v>0.5</v>
      </c>
      <c r="FC156" s="992" t="b">
        <v>0</v>
      </c>
      <c r="FD156" s="992" t="b">
        <v>0</v>
      </c>
      <c r="FE156" s="992" t="b">
        <v>0</v>
      </c>
      <c r="FF156" s="993">
        <v>0</v>
      </c>
      <c r="FG156" s="993">
        <v>0</v>
      </c>
      <c r="FH156" s="993">
        <v>0</v>
      </c>
      <c r="FI156" s="993">
        <v>0</v>
      </c>
      <c r="FJ156" s="993">
        <v>0</v>
      </c>
      <c r="FK156" s="993">
        <v>0</v>
      </c>
      <c r="FL156" s="992" t="b">
        <v>0</v>
      </c>
      <c r="FM156" s="992" t="b">
        <v>0</v>
      </c>
      <c r="FN156" s="992" t="b">
        <v>0</v>
      </c>
      <c r="FO156" s="993">
        <v>0</v>
      </c>
      <c r="FP156" s="993">
        <v>0</v>
      </c>
      <c r="FQ156" s="993">
        <v>0</v>
      </c>
      <c r="FR156" s="993">
        <v>0</v>
      </c>
      <c r="FS156" s="993">
        <v>0</v>
      </c>
      <c r="FT156" s="993">
        <v>0</v>
      </c>
      <c r="FU156" s="990" t="s">
        <v>993</v>
      </c>
      <c r="FV156" s="993">
        <v>0</v>
      </c>
      <c r="FW156" s="991">
        <v>0</v>
      </c>
      <c r="FX156" s="991">
        <v>352</v>
      </c>
      <c r="FY156" s="991">
        <v>0</v>
      </c>
      <c r="FZ156" s="991">
        <v>0</v>
      </c>
      <c r="GA156" s="991">
        <v>0</v>
      </c>
      <c r="GB156" s="991">
        <v>0</v>
      </c>
      <c r="GC156" s="991">
        <v>0</v>
      </c>
      <c r="GD156" s="991">
        <v>0</v>
      </c>
      <c r="GE156" s="991">
        <v>0</v>
      </c>
      <c r="GF156" s="991">
        <v>0</v>
      </c>
      <c r="GG156" s="991">
        <v>0</v>
      </c>
      <c r="GH156" s="991">
        <v>0</v>
      </c>
      <c r="GI156" s="991">
        <v>0</v>
      </c>
      <c r="GJ156" s="991">
        <v>0</v>
      </c>
      <c r="GK156" s="991">
        <v>0</v>
      </c>
      <c r="GL156" s="991">
        <v>0</v>
      </c>
      <c r="GM156" s="991">
        <v>0</v>
      </c>
      <c r="GN156" s="991">
        <v>0</v>
      </c>
      <c r="GO156" s="992" t="b">
        <v>0</v>
      </c>
      <c r="GP156" s="990" t="s">
        <v>993</v>
      </c>
      <c r="GQ156" s="990" t="s">
        <v>993</v>
      </c>
      <c r="GR156" s="990" t="s">
        <v>993</v>
      </c>
      <c r="GS156" s="990" t="s">
        <v>993</v>
      </c>
      <c r="GT156" s="992"/>
      <c r="GU156" s="986"/>
    </row>
    <row r="157" spans="1:203" hidden="1">
      <c r="A157" s="985"/>
      <c r="B157" s="1315" t="s">
        <v>399</v>
      </c>
      <c r="C157" s="1315"/>
      <c r="D157" s="990" t="s">
        <v>1128</v>
      </c>
      <c r="E157" s="990" t="s">
        <v>1129</v>
      </c>
      <c r="F157" s="990" t="s">
        <v>437</v>
      </c>
      <c r="G157" s="990" t="s">
        <v>986</v>
      </c>
      <c r="H157" s="990" t="s">
        <v>1062</v>
      </c>
      <c r="I157" s="990" t="s">
        <v>1063</v>
      </c>
      <c r="J157" s="990" t="s">
        <v>1064</v>
      </c>
      <c r="K157" s="990" t="s">
        <v>1065</v>
      </c>
      <c r="L157" s="991">
        <v>17</v>
      </c>
      <c r="M157" s="990" t="s">
        <v>1129</v>
      </c>
      <c r="N157" s="990" t="s">
        <v>1143</v>
      </c>
      <c r="O157" s="990" t="s">
        <v>2412</v>
      </c>
      <c r="P157" s="990" t="s">
        <v>1027</v>
      </c>
      <c r="Q157" s="990" t="s">
        <v>290</v>
      </c>
      <c r="R157" s="1031" t="s">
        <v>270</v>
      </c>
      <c r="S157" s="992" t="b">
        <v>0</v>
      </c>
      <c r="T157" s="991">
        <v>0</v>
      </c>
      <c r="U157" s="992" t="b">
        <v>0</v>
      </c>
      <c r="V157" s="991">
        <v>0</v>
      </c>
      <c r="W157" s="992" t="b">
        <v>0</v>
      </c>
      <c r="X157" s="992" t="b">
        <v>1</v>
      </c>
      <c r="Y157" s="990" t="s">
        <v>270</v>
      </c>
      <c r="Z157" s="990" t="b">
        <f t="shared" si="21"/>
        <v>1</v>
      </c>
      <c r="AA157" s="990" t="s">
        <v>993</v>
      </c>
      <c r="AB157" s="992" t="b">
        <v>0</v>
      </c>
      <c r="AC157" s="990" t="s">
        <v>993</v>
      </c>
      <c r="AD157" s="990" t="s">
        <v>993</v>
      </c>
      <c r="AE157" s="990" t="s">
        <v>993</v>
      </c>
      <c r="AF157" s="1077">
        <f t="shared" si="16"/>
        <v>50</v>
      </c>
      <c r="AG157" s="1077">
        <f t="shared" si="16"/>
        <v>50</v>
      </c>
      <c r="AH157" s="1077">
        <f t="shared" si="16"/>
        <v>12</v>
      </c>
      <c r="AI157" s="1077">
        <f t="shared" si="16"/>
        <v>50</v>
      </c>
      <c r="AJ157" s="183">
        <f t="shared" si="20"/>
        <v>0</v>
      </c>
      <c r="AK157" s="991">
        <v>50</v>
      </c>
      <c r="AL157" s="991">
        <v>50</v>
      </c>
      <c r="AM157" s="991">
        <v>12</v>
      </c>
      <c r="AN157" s="991">
        <v>50</v>
      </c>
      <c r="AO157" s="991">
        <v>0</v>
      </c>
      <c r="AP157" s="991">
        <v>0</v>
      </c>
      <c r="AQ157" s="991">
        <v>0</v>
      </c>
      <c r="AR157" s="991">
        <v>0</v>
      </c>
      <c r="AS157" s="991">
        <v>0</v>
      </c>
      <c r="AT157" s="991">
        <v>0</v>
      </c>
      <c r="AU157" s="991">
        <v>0</v>
      </c>
      <c r="AV157" s="991">
        <v>0</v>
      </c>
      <c r="AW157" s="991">
        <v>0</v>
      </c>
      <c r="AX157" s="991">
        <v>0</v>
      </c>
      <c r="AY157" s="991">
        <v>0</v>
      </c>
      <c r="AZ157" s="991">
        <v>0</v>
      </c>
      <c r="BA157" s="991">
        <v>0</v>
      </c>
      <c r="BB157" s="991">
        <v>0</v>
      </c>
      <c r="BC157" s="991">
        <v>0</v>
      </c>
      <c r="BD157" s="991">
        <v>0</v>
      </c>
      <c r="BE157" s="992" t="b">
        <v>0</v>
      </c>
      <c r="BF157" s="992"/>
      <c r="BG157" s="990" t="s">
        <v>427</v>
      </c>
      <c r="BH157" s="991">
        <v>50</v>
      </c>
      <c r="BI157" s="990" t="s">
        <v>993</v>
      </c>
      <c r="BJ157" s="991">
        <v>0</v>
      </c>
      <c r="BK157" s="990" t="s">
        <v>993</v>
      </c>
      <c r="BL157" s="991">
        <v>0</v>
      </c>
      <c r="BM157" s="991">
        <v>0</v>
      </c>
      <c r="BN157" s="991">
        <v>0</v>
      </c>
      <c r="BO157" s="990" t="s">
        <v>993</v>
      </c>
      <c r="BP157" s="990" t="s">
        <v>993</v>
      </c>
      <c r="BQ157" s="990" t="s">
        <v>993</v>
      </c>
      <c r="BR157" s="991">
        <v>0</v>
      </c>
      <c r="BS157" s="990" t="s">
        <v>993</v>
      </c>
      <c r="BT157" s="991">
        <v>0</v>
      </c>
      <c r="BU157" s="990" t="s">
        <v>993</v>
      </c>
      <c r="BV157" s="991">
        <v>0</v>
      </c>
      <c r="BW157" s="991">
        <v>0</v>
      </c>
      <c r="BX157" s="991">
        <v>0</v>
      </c>
      <c r="BY157" s="990" t="s">
        <v>993</v>
      </c>
      <c r="BZ157" s="991">
        <v>0</v>
      </c>
      <c r="CA157" s="990" t="s">
        <v>993</v>
      </c>
      <c r="CB157" s="991">
        <v>0</v>
      </c>
      <c r="CC157" s="990" t="s">
        <v>993</v>
      </c>
      <c r="CD157" s="991">
        <v>0</v>
      </c>
      <c r="CE157" s="991">
        <v>0</v>
      </c>
      <c r="CF157" s="991">
        <v>0</v>
      </c>
      <c r="CG157" s="990" t="s">
        <v>993</v>
      </c>
      <c r="CH157" s="991">
        <v>0</v>
      </c>
      <c r="CI157" s="990" t="s">
        <v>993</v>
      </c>
      <c r="CJ157" s="991">
        <v>0</v>
      </c>
      <c r="CK157" s="990" t="s">
        <v>993</v>
      </c>
      <c r="CL157" s="991">
        <v>0</v>
      </c>
      <c r="CM157" s="991">
        <v>0</v>
      </c>
      <c r="CN157" s="991">
        <v>0</v>
      </c>
      <c r="CO157" s="991">
        <v>31</v>
      </c>
      <c r="CP157" s="991">
        <v>2.5</v>
      </c>
      <c r="CQ157" s="991">
        <v>0</v>
      </c>
      <c r="CR157" s="991">
        <v>0</v>
      </c>
      <c r="CS157" s="991">
        <v>0</v>
      </c>
      <c r="CT157" s="991">
        <v>0.8</v>
      </c>
      <c r="CU157" s="991">
        <v>0</v>
      </c>
      <c r="CV157" s="991">
        <v>0</v>
      </c>
      <c r="CW157" s="991">
        <v>0</v>
      </c>
      <c r="CX157" s="991">
        <v>0</v>
      </c>
      <c r="CY157" s="991">
        <v>0</v>
      </c>
      <c r="CZ157" s="991">
        <v>0</v>
      </c>
      <c r="DA157" s="991">
        <v>0</v>
      </c>
      <c r="DB157" s="991">
        <v>0</v>
      </c>
      <c r="DC157" s="991">
        <v>1</v>
      </c>
      <c r="DD157" s="991">
        <v>0</v>
      </c>
      <c r="DE157" s="991">
        <v>0</v>
      </c>
      <c r="DF157" s="991">
        <v>0</v>
      </c>
      <c r="DG157" s="991">
        <v>0</v>
      </c>
      <c r="DH157" s="991">
        <v>0</v>
      </c>
      <c r="DI157" s="991">
        <v>0</v>
      </c>
      <c r="DJ157" s="991">
        <v>0</v>
      </c>
      <c r="DK157" s="992" t="b">
        <v>0</v>
      </c>
      <c r="DL157" s="990" t="s">
        <v>440</v>
      </c>
      <c r="DM157" s="990" t="s">
        <v>993</v>
      </c>
      <c r="DN157" s="990" t="s">
        <v>993</v>
      </c>
      <c r="DO157" s="990" t="s">
        <v>993</v>
      </c>
      <c r="DP157" s="991">
        <v>923</v>
      </c>
      <c r="DQ157" s="991">
        <v>850</v>
      </c>
      <c r="DR157" s="991">
        <v>42</v>
      </c>
      <c r="DS157" s="991">
        <v>31</v>
      </c>
      <c r="DT157" s="991">
        <v>13948</v>
      </c>
      <c r="DU157" s="991">
        <v>1026</v>
      </c>
      <c r="DV157" s="991">
        <v>923</v>
      </c>
      <c r="DW157" s="991">
        <v>207</v>
      </c>
      <c r="DX157" s="991">
        <v>684</v>
      </c>
      <c r="DY157" s="991">
        <v>27</v>
      </c>
      <c r="DZ157" s="991">
        <v>3</v>
      </c>
      <c r="EA157" s="991">
        <v>0</v>
      </c>
      <c r="EB157" s="991">
        <v>0</v>
      </c>
      <c r="EC157" s="991">
        <v>2</v>
      </c>
      <c r="ED157" s="991">
        <v>1026</v>
      </c>
      <c r="EE157" s="991">
        <v>411</v>
      </c>
      <c r="EF157" s="991">
        <v>557</v>
      </c>
      <c r="EG157" s="991">
        <v>46</v>
      </c>
      <c r="EH157" s="991">
        <v>1</v>
      </c>
      <c r="EI157" s="991">
        <v>1</v>
      </c>
      <c r="EJ157" s="991">
        <v>0</v>
      </c>
      <c r="EK157" s="991">
        <v>0</v>
      </c>
      <c r="EL157" s="991">
        <v>9</v>
      </c>
      <c r="EM157" s="991">
        <v>1</v>
      </c>
      <c r="EN157" s="991">
        <v>615</v>
      </c>
      <c r="EO157" s="991">
        <v>613</v>
      </c>
      <c r="EP157" s="991">
        <v>0</v>
      </c>
      <c r="EQ157" s="991">
        <v>1</v>
      </c>
      <c r="ER157" s="991">
        <v>1</v>
      </c>
      <c r="ES157" s="991">
        <v>0</v>
      </c>
      <c r="ET157" s="992" t="b">
        <v>0</v>
      </c>
      <c r="EU157" s="992" t="b">
        <v>0</v>
      </c>
      <c r="EV157" s="992" t="b">
        <v>0</v>
      </c>
      <c r="EW157" s="993">
        <v>0.36200000000000004</v>
      </c>
      <c r="EX157" s="993">
        <v>0.25700000000000001</v>
      </c>
      <c r="EY157" s="993">
        <v>8.8000000000000009E-2</v>
      </c>
      <c r="EZ157" s="993">
        <v>9.3000000000000013E-2</v>
      </c>
      <c r="FA157" s="993">
        <v>0.183</v>
      </c>
      <c r="FB157" s="993">
        <v>0.247</v>
      </c>
      <c r="FC157" s="992" t="b">
        <v>0</v>
      </c>
      <c r="FD157" s="992" t="b">
        <v>0</v>
      </c>
      <c r="FE157" s="992" t="b">
        <v>0</v>
      </c>
      <c r="FF157" s="993">
        <v>0</v>
      </c>
      <c r="FG157" s="993">
        <v>0</v>
      </c>
      <c r="FH157" s="993">
        <v>0</v>
      </c>
      <c r="FI157" s="993">
        <v>0</v>
      </c>
      <c r="FJ157" s="993">
        <v>0</v>
      </c>
      <c r="FK157" s="993">
        <v>0</v>
      </c>
      <c r="FL157" s="992" t="b">
        <v>0</v>
      </c>
      <c r="FM157" s="992" t="b">
        <v>0</v>
      </c>
      <c r="FN157" s="992" t="b">
        <v>0</v>
      </c>
      <c r="FO157" s="993">
        <v>0</v>
      </c>
      <c r="FP157" s="993">
        <v>0</v>
      </c>
      <c r="FQ157" s="993">
        <v>0</v>
      </c>
      <c r="FR157" s="993">
        <v>0</v>
      </c>
      <c r="FS157" s="993">
        <v>0</v>
      </c>
      <c r="FT157" s="993">
        <v>0</v>
      </c>
      <c r="FU157" s="990" t="s">
        <v>993</v>
      </c>
      <c r="FV157" s="993">
        <v>0</v>
      </c>
      <c r="FW157" s="991">
        <v>0</v>
      </c>
      <c r="FX157" s="991">
        <v>615</v>
      </c>
      <c r="FY157" s="991">
        <v>0</v>
      </c>
      <c r="FZ157" s="991">
        <v>0</v>
      </c>
      <c r="GA157" s="991">
        <v>0</v>
      </c>
      <c r="GB157" s="991">
        <v>0</v>
      </c>
      <c r="GC157" s="991">
        <v>0</v>
      </c>
      <c r="GD157" s="991">
        <v>0</v>
      </c>
      <c r="GE157" s="991">
        <v>0</v>
      </c>
      <c r="GF157" s="991">
        <v>0</v>
      </c>
      <c r="GG157" s="991">
        <v>0</v>
      </c>
      <c r="GH157" s="991">
        <v>0</v>
      </c>
      <c r="GI157" s="991">
        <v>0</v>
      </c>
      <c r="GJ157" s="991">
        <v>0</v>
      </c>
      <c r="GK157" s="991">
        <v>0</v>
      </c>
      <c r="GL157" s="991">
        <v>0</v>
      </c>
      <c r="GM157" s="991">
        <v>0</v>
      </c>
      <c r="GN157" s="991">
        <v>0</v>
      </c>
      <c r="GO157" s="992" t="b">
        <v>0</v>
      </c>
      <c r="GP157" s="990" t="s">
        <v>993</v>
      </c>
      <c r="GQ157" s="990" t="s">
        <v>993</v>
      </c>
      <c r="GR157" s="990" t="s">
        <v>993</v>
      </c>
      <c r="GS157" s="990" t="s">
        <v>993</v>
      </c>
      <c r="GT157" s="992"/>
      <c r="GU157" s="986"/>
    </row>
    <row r="158" spans="1:203" hidden="1">
      <c r="A158" s="985"/>
      <c r="B158" s="1315" t="s">
        <v>693</v>
      </c>
      <c r="C158" s="1315"/>
      <c r="D158" s="990" t="s">
        <v>1155</v>
      </c>
      <c r="E158" s="990" t="s">
        <v>35</v>
      </c>
      <c r="F158" s="990" t="s">
        <v>437</v>
      </c>
      <c r="G158" s="990" t="s">
        <v>986</v>
      </c>
      <c r="H158" s="990" t="s">
        <v>1062</v>
      </c>
      <c r="I158" s="990" t="s">
        <v>1063</v>
      </c>
      <c r="J158" s="990" t="s">
        <v>1064</v>
      </c>
      <c r="K158" s="990" t="s">
        <v>1065</v>
      </c>
      <c r="L158" s="991">
        <v>1</v>
      </c>
      <c r="M158" s="990" t="s">
        <v>35</v>
      </c>
      <c r="N158" s="990" t="s">
        <v>991</v>
      </c>
      <c r="O158" s="990" t="s">
        <v>350</v>
      </c>
      <c r="P158" s="990" t="s">
        <v>1100</v>
      </c>
      <c r="Q158" s="990" t="s">
        <v>293</v>
      </c>
      <c r="R158" s="1031" t="s">
        <v>296</v>
      </c>
      <c r="S158" s="992" t="b">
        <v>0</v>
      </c>
      <c r="T158" s="991">
        <v>0</v>
      </c>
      <c r="U158" s="992" t="b">
        <v>0</v>
      </c>
      <c r="V158" s="991">
        <v>0</v>
      </c>
      <c r="W158" s="992" t="b">
        <v>0</v>
      </c>
      <c r="X158" s="992" t="b">
        <v>1</v>
      </c>
      <c r="Y158" s="990" t="s">
        <v>296</v>
      </c>
      <c r="Z158" s="990" t="b">
        <f t="shared" ref="Z158:Z160" si="22">R158=Y158</f>
        <v>1</v>
      </c>
      <c r="AA158" s="990" t="s">
        <v>993</v>
      </c>
      <c r="AB158" s="992" t="b">
        <v>0</v>
      </c>
      <c r="AC158" s="990" t="s">
        <v>993</v>
      </c>
      <c r="AD158" s="990" t="s">
        <v>993</v>
      </c>
      <c r="AE158" s="990" t="s">
        <v>993</v>
      </c>
      <c r="AF158" s="1077">
        <f t="shared" ref="AF158:AI221" si="23">AK158+AP158</f>
        <v>60</v>
      </c>
      <c r="AG158" s="1077">
        <f t="shared" si="23"/>
        <v>60</v>
      </c>
      <c r="AH158" s="1077">
        <f t="shared" si="23"/>
        <v>57</v>
      </c>
      <c r="AI158" s="1077">
        <f t="shared" si="23"/>
        <v>60</v>
      </c>
      <c r="AJ158" s="183">
        <f t="shared" si="20"/>
        <v>0</v>
      </c>
      <c r="AK158" s="991">
        <v>60</v>
      </c>
      <c r="AL158" s="991">
        <v>60</v>
      </c>
      <c r="AM158" s="991">
        <v>57</v>
      </c>
      <c r="AN158" s="991">
        <v>60</v>
      </c>
      <c r="AO158" s="991">
        <v>0</v>
      </c>
      <c r="AP158" s="991">
        <v>0</v>
      </c>
      <c r="AQ158" s="991">
        <v>0</v>
      </c>
      <c r="AR158" s="991">
        <v>0</v>
      </c>
      <c r="AS158" s="991">
        <v>0</v>
      </c>
      <c r="AT158" s="991">
        <v>0</v>
      </c>
      <c r="AU158" s="991">
        <v>0</v>
      </c>
      <c r="AV158" s="991">
        <v>0</v>
      </c>
      <c r="AW158" s="991">
        <v>0</v>
      </c>
      <c r="AX158" s="991">
        <v>0</v>
      </c>
      <c r="AY158" s="991">
        <v>0</v>
      </c>
      <c r="AZ158" s="991">
        <v>0</v>
      </c>
      <c r="BA158" s="991">
        <v>0</v>
      </c>
      <c r="BB158" s="991">
        <v>0</v>
      </c>
      <c r="BC158" s="991">
        <v>0</v>
      </c>
      <c r="BD158" s="991">
        <v>0</v>
      </c>
      <c r="BE158" s="992" t="b">
        <v>0</v>
      </c>
      <c r="BF158" s="992"/>
      <c r="BG158" s="990" t="s">
        <v>2413</v>
      </c>
      <c r="BH158" s="991">
        <v>60</v>
      </c>
      <c r="BI158" s="990" t="s">
        <v>993</v>
      </c>
      <c r="BJ158" s="991">
        <v>0</v>
      </c>
      <c r="BK158" s="990" t="s">
        <v>993</v>
      </c>
      <c r="BL158" s="991">
        <v>0</v>
      </c>
      <c r="BM158" s="991">
        <v>0</v>
      </c>
      <c r="BN158" s="991">
        <v>0</v>
      </c>
      <c r="BO158" s="990" t="s">
        <v>993</v>
      </c>
      <c r="BP158" s="990" t="s">
        <v>993</v>
      </c>
      <c r="BQ158" s="990" t="s">
        <v>993</v>
      </c>
      <c r="BR158" s="991">
        <v>0</v>
      </c>
      <c r="BS158" s="990" t="s">
        <v>993</v>
      </c>
      <c r="BT158" s="991">
        <v>0</v>
      </c>
      <c r="BU158" s="990" t="s">
        <v>993</v>
      </c>
      <c r="BV158" s="991">
        <v>0</v>
      </c>
      <c r="BW158" s="991">
        <v>0</v>
      </c>
      <c r="BX158" s="991">
        <v>0</v>
      </c>
      <c r="BY158" s="990" t="s">
        <v>993</v>
      </c>
      <c r="BZ158" s="991">
        <v>0</v>
      </c>
      <c r="CA158" s="990" t="s">
        <v>993</v>
      </c>
      <c r="CB158" s="991">
        <v>0</v>
      </c>
      <c r="CC158" s="990" t="s">
        <v>993</v>
      </c>
      <c r="CD158" s="991">
        <v>0</v>
      </c>
      <c r="CE158" s="991">
        <v>0</v>
      </c>
      <c r="CF158" s="991">
        <v>0</v>
      </c>
      <c r="CG158" s="990" t="s">
        <v>993</v>
      </c>
      <c r="CH158" s="991">
        <v>0</v>
      </c>
      <c r="CI158" s="990" t="s">
        <v>993</v>
      </c>
      <c r="CJ158" s="991">
        <v>0</v>
      </c>
      <c r="CK158" s="990" t="s">
        <v>993</v>
      </c>
      <c r="CL158" s="991">
        <v>0</v>
      </c>
      <c r="CM158" s="991">
        <v>0</v>
      </c>
      <c r="CN158" s="991">
        <v>0</v>
      </c>
      <c r="CO158" s="991">
        <v>17</v>
      </c>
      <c r="CP158" s="991">
        <v>0.4</v>
      </c>
      <c r="CQ158" s="991">
        <v>4</v>
      </c>
      <c r="CR158" s="991">
        <v>0.8</v>
      </c>
      <c r="CS158" s="991">
        <v>19</v>
      </c>
      <c r="CT158" s="991">
        <v>1.2</v>
      </c>
      <c r="CU158" s="991">
        <v>0</v>
      </c>
      <c r="CV158" s="991">
        <v>0</v>
      </c>
      <c r="CW158" s="991">
        <v>1</v>
      </c>
      <c r="CX158" s="991">
        <v>0</v>
      </c>
      <c r="CY158" s="991">
        <v>0</v>
      </c>
      <c r="CZ158" s="991">
        <v>0</v>
      </c>
      <c r="DA158" s="991">
        <v>0</v>
      </c>
      <c r="DB158" s="991">
        <v>0</v>
      </c>
      <c r="DC158" s="991">
        <v>1</v>
      </c>
      <c r="DD158" s="991">
        <v>0</v>
      </c>
      <c r="DE158" s="991">
        <v>0</v>
      </c>
      <c r="DF158" s="991">
        <v>0</v>
      </c>
      <c r="DG158" s="991">
        <v>1</v>
      </c>
      <c r="DH158" s="991">
        <v>0</v>
      </c>
      <c r="DI158" s="991">
        <v>0</v>
      </c>
      <c r="DJ158" s="991">
        <v>0</v>
      </c>
      <c r="DK158" s="992" t="b">
        <v>0</v>
      </c>
      <c r="DL158" s="990" t="s">
        <v>999</v>
      </c>
      <c r="DM158" s="990" t="s">
        <v>427</v>
      </c>
      <c r="DN158" s="990" t="s">
        <v>430</v>
      </c>
      <c r="DO158" s="990" t="s">
        <v>993</v>
      </c>
      <c r="DP158" s="991">
        <v>8</v>
      </c>
      <c r="DQ158" s="991">
        <v>8</v>
      </c>
      <c r="DR158" s="991">
        <v>0</v>
      </c>
      <c r="DS158" s="991">
        <v>0</v>
      </c>
      <c r="DT158" s="991">
        <v>21786</v>
      </c>
      <c r="DU158" s="991">
        <v>7</v>
      </c>
      <c r="DV158" s="991">
        <v>8</v>
      </c>
      <c r="DW158" s="991">
        <v>7</v>
      </c>
      <c r="DX158" s="991">
        <v>1</v>
      </c>
      <c r="DY158" s="991">
        <v>0</v>
      </c>
      <c r="DZ158" s="991">
        <v>0</v>
      </c>
      <c r="EA158" s="991">
        <v>0</v>
      </c>
      <c r="EB158" s="991">
        <v>0</v>
      </c>
      <c r="EC158" s="991">
        <v>0</v>
      </c>
      <c r="ED158" s="991">
        <v>7</v>
      </c>
      <c r="EE158" s="991">
        <v>0</v>
      </c>
      <c r="EF158" s="991">
        <v>0</v>
      </c>
      <c r="EG158" s="991">
        <v>6</v>
      </c>
      <c r="EH158" s="991">
        <v>0</v>
      </c>
      <c r="EI158" s="991">
        <v>0</v>
      </c>
      <c r="EJ158" s="991">
        <v>0</v>
      </c>
      <c r="EK158" s="991">
        <v>1</v>
      </c>
      <c r="EL158" s="991">
        <v>0</v>
      </c>
      <c r="EM158" s="991">
        <v>0</v>
      </c>
      <c r="EN158" s="991">
        <v>7</v>
      </c>
      <c r="EO158" s="991">
        <v>7</v>
      </c>
      <c r="EP158" s="991">
        <v>0</v>
      </c>
      <c r="EQ158" s="991">
        <v>0</v>
      </c>
      <c r="ER158" s="991">
        <v>0</v>
      </c>
      <c r="ES158" s="991">
        <v>0</v>
      </c>
      <c r="ET158" s="992" t="b">
        <v>0</v>
      </c>
      <c r="EU158" s="992" t="b">
        <v>0</v>
      </c>
      <c r="EV158" s="992" t="b">
        <v>0</v>
      </c>
      <c r="EW158" s="993">
        <v>0</v>
      </c>
      <c r="EX158" s="993">
        <v>0</v>
      </c>
      <c r="EY158" s="993">
        <v>0</v>
      </c>
      <c r="EZ158" s="993">
        <v>0</v>
      </c>
      <c r="FA158" s="993">
        <v>0</v>
      </c>
      <c r="FB158" s="993">
        <v>0</v>
      </c>
      <c r="FC158" s="992" t="b">
        <v>0</v>
      </c>
      <c r="FD158" s="992" t="b">
        <v>0</v>
      </c>
      <c r="FE158" s="992" t="b">
        <v>0</v>
      </c>
      <c r="FF158" s="993">
        <v>0</v>
      </c>
      <c r="FG158" s="993">
        <v>0</v>
      </c>
      <c r="FH158" s="993">
        <v>0</v>
      </c>
      <c r="FI158" s="993">
        <v>0</v>
      </c>
      <c r="FJ158" s="993">
        <v>0</v>
      </c>
      <c r="FK158" s="993">
        <v>0</v>
      </c>
      <c r="FL158" s="992" t="b">
        <v>0</v>
      </c>
      <c r="FM158" s="992" t="b">
        <v>0</v>
      </c>
      <c r="FN158" s="992" t="b">
        <v>0</v>
      </c>
      <c r="FO158" s="993">
        <v>0</v>
      </c>
      <c r="FP158" s="993">
        <v>0</v>
      </c>
      <c r="FQ158" s="993">
        <v>0</v>
      </c>
      <c r="FR158" s="993">
        <v>0</v>
      </c>
      <c r="FS158" s="993">
        <v>0</v>
      </c>
      <c r="FT158" s="993">
        <v>0</v>
      </c>
      <c r="FU158" s="990" t="s">
        <v>993</v>
      </c>
      <c r="FV158" s="993">
        <v>0</v>
      </c>
      <c r="FW158" s="991">
        <v>0</v>
      </c>
      <c r="FX158" s="991">
        <v>7</v>
      </c>
      <c r="FY158" s="991">
        <v>0</v>
      </c>
      <c r="FZ158" s="991">
        <v>0</v>
      </c>
      <c r="GA158" s="991">
        <v>0</v>
      </c>
      <c r="GB158" s="991">
        <v>0</v>
      </c>
      <c r="GC158" s="991">
        <v>0</v>
      </c>
      <c r="GD158" s="991">
        <v>0</v>
      </c>
      <c r="GE158" s="991">
        <v>0</v>
      </c>
      <c r="GF158" s="991">
        <v>0</v>
      </c>
      <c r="GG158" s="991">
        <v>0</v>
      </c>
      <c r="GH158" s="991">
        <v>0</v>
      </c>
      <c r="GI158" s="991">
        <v>0</v>
      </c>
      <c r="GJ158" s="991">
        <v>0</v>
      </c>
      <c r="GK158" s="991">
        <v>0</v>
      </c>
      <c r="GL158" s="991">
        <v>0</v>
      </c>
      <c r="GM158" s="991">
        <v>0</v>
      </c>
      <c r="GN158" s="991">
        <v>0</v>
      </c>
      <c r="GO158" s="992" t="b">
        <v>0</v>
      </c>
      <c r="GP158" s="990" t="s">
        <v>993</v>
      </c>
      <c r="GQ158" s="990" t="s">
        <v>993</v>
      </c>
      <c r="GR158" s="990" t="s">
        <v>993</v>
      </c>
      <c r="GS158" s="990" t="s">
        <v>993</v>
      </c>
      <c r="GT158" s="992"/>
      <c r="GU158" s="986"/>
    </row>
    <row r="159" spans="1:203" hidden="1">
      <c r="A159" s="985"/>
      <c r="B159" s="1315" t="s">
        <v>590</v>
      </c>
      <c r="C159" s="1315"/>
      <c r="D159" s="990" t="s">
        <v>1156</v>
      </c>
      <c r="E159" s="990" t="s">
        <v>30</v>
      </c>
      <c r="F159" s="990" t="s">
        <v>437</v>
      </c>
      <c r="G159" s="990" t="s">
        <v>986</v>
      </c>
      <c r="H159" s="990" t="s">
        <v>1062</v>
      </c>
      <c r="I159" s="990" t="s">
        <v>1063</v>
      </c>
      <c r="J159" s="990" t="s">
        <v>1064</v>
      </c>
      <c r="K159" s="990" t="s">
        <v>1065</v>
      </c>
      <c r="L159" s="991">
        <v>1</v>
      </c>
      <c r="M159" s="990" t="s">
        <v>30</v>
      </c>
      <c r="N159" s="990" t="s">
        <v>1019</v>
      </c>
      <c r="O159" s="990" t="s">
        <v>591</v>
      </c>
      <c r="P159" s="990" t="s">
        <v>1001</v>
      </c>
      <c r="Q159" s="990" t="s">
        <v>293</v>
      </c>
      <c r="R159" s="1031" t="s">
        <v>293</v>
      </c>
      <c r="S159" s="992" t="b">
        <v>0</v>
      </c>
      <c r="T159" s="991">
        <v>0</v>
      </c>
      <c r="U159" s="992" t="b">
        <v>0</v>
      </c>
      <c r="V159" s="991">
        <v>0</v>
      </c>
      <c r="W159" s="992" t="b">
        <v>0</v>
      </c>
      <c r="X159" s="992" t="b">
        <v>1</v>
      </c>
      <c r="Y159" s="990" t="s">
        <v>293</v>
      </c>
      <c r="Z159" s="990" t="b">
        <f t="shared" si="22"/>
        <v>1</v>
      </c>
      <c r="AA159" s="990" t="s">
        <v>993</v>
      </c>
      <c r="AB159" s="992" t="b">
        <v>0</v>
      </c>
      <c r="AC159" s="990" t="s">
        <v>993</v>
      </c>
      <c r="AD159" s="990" t="s">
        <v>993</v>
      </c>
      <c r="AE159" s="990" t="s">
        <v>993</v>
      </c>
      <c r="AF159" s="1077">
        <f t="shared" si="23"/>
        <v>28</v>
      </c>
      <c r="AG159" s="1077">
        <f t="shared" si="23"/>
        <v>28</v>
      </c>
      <c r="AH159" s="1077">
        <f t="shared" si="23"/>
        <v>20</v>
      </c>
      <c r="AI159" s="1077">
        <f t="shared" si="23"/>
        <v>28</v>
      </c>
      <c r="AJ159" s="183">
        <f t="shared" si="20"/>
        <v>0</v>
      </c>
      <c r="AK159" s="991">
        <v>28</v>
      </c>
      <c r="AL159" s="991">
        <v>28</v>
      </c>
      <c r="AM159" s="991">
        <v>20</v>
      </c>
      <c r="AN159" s="991">
        <v>28</v>
      </c>
      <c r="AO159" s="991">
        <v>0</v>
      </c>
      <c r="AP159" s="991">
        <v>0</v>
      </c>
      <c r="AQ159" s="991">
        <v>0</v>
      </c>
      <c r="AR159" s="991">
        <v>0</v>
      </c>
      <c r="AS159" s="991">
        <v>0</v>
      </c>
      <c r="AT159" s="991">
        <v>0</v>
      </c>
      <c r="AU159" s="991">
        <v>0</v>
      </c>
      <c r="AV159" s="991">
        <v>0</v>
      </c>
      <c r="AW159" s="991">
        <v>0</v>
      </c>
      <c r="AX159" s="991">
        <v>0</v>
      </c>
      <c r="AY159" s="991">
        <v>0</v>
      </c>
      <c r="AZ159" s="991">
        <v>0</v>
      </c>
      <c r="BA159" s="991">
        <v>0</v>
      </c>
      <c r="BB159" s="991">
        <v>0</v>
      </c>
      <c r="BC159" s="991">
        <v>0</v>
      </c>
      <c r="BD159" s="991">
        <v>0</v>
      </c>
      <c r="BE159" s="992" t="b">
        <v>0</v>
      </c>
      <c r="BF159" s="992"/>
      <c r="BG159" s="990" t="s">
        <v>1331</v>
      </c>
      <c r="BH159" s="991">
        <v>28</v>
      </c>
      <c r="BI159" s="990" t="s">
        <v>993</v>
      </c>
      <c r="BJ159" s="991">
        <v>0</v>
      </c>
      <c r="BK159" s="990" t="s">
        <v>993</v>
      </c>
      <c r="BL159" s="991">
        <v>0</v>
      </c>
      <c r="BM159" s="991">
        <v>0</v>
      </c>
      <c r="BN159" s="991">
        <v>0</v>
      </c>
      <c r="BO159" s="990" t="s">
        <v>993</v>
      </c>
      <c r="BP159" s="990" t="s">
        <v>993</v>
      </c>
      <c r="BQ159" s="990" t="s">
        <v>993</v>
      </c>
      <c r="BR159" s="991">
        <v>0</v>
      </c>
      <c r="BS159" s="990" t="s">
        <v>993</v>
      </c>
      <c r="BT159" s="991">
        <v>0</v>
      </c>
      <c r="BU159" s="990" t="s">
        <v>993</v>
      </c>
      <c r="BV159" s="991">
        <v>0</v>
      </c>
      <c r="BW159" s="991">
        <v>0</v>
      </c>
      <c r="BX159" s="991">
        <v>0</v>
      </c>
      <c r="BY159" s="990" t="s">
        <v>993</v>
      </c>
      <c r="BZ159" s="991">
        <v>0</v>
      </c>
      <c r="CA159" s="990" t="s">
        <v>993</v>
      </c>
      <c r="CB159" s="991">
        <v>0</v>
      </c>
      <c r="CC159" s="990" t="s">
        <v>993</v>
      </c>
      <c r="CD159" s="991">
        <v>0</v>
      </c>
      <c r="CE159" s="991">
        <v>0</v>
      </c>
      <c r="CF159" s="991">
        <v>0</v>
      </c>
      <c r="CG159" s="990" t="s">
        <v>993</v>
      </c>
      <c r="CH159" s="991">
        <v>0</v>
      </c>
      <c r="CI159" s="990" t="s">
        <v>993</v>
      </c>
      <c r="CJ159" s="991">
        <v>0</v>
      </c>
      <c r="CK159" s="990" t="s">
        <v>993</v>
      </c>
      <c r="CL159" s="991">
        <v>0</v>
      </c>
      <c r="CM159" s="991">
        <v>0</v>
      </c>
      <c r="CN159" s="991">
        <v>0</v>
      </c>
      <c r="CO159" s="991">
        <v>12</v>
      </c>
      <c r="CP159" s="991">
        <v>0.6</v>
      </c>
      <c r="CQ159" s="991">
        <v>1</v>
      </c>
      <c r="CR159" s="991">
        <v>0</v>
      </c>
      <c r="CS159" s="991">
        <v>2</v>
      </c>
      <c r="CT159" s="991">
        <v>0</v>
      </c>
      <c r="CU159" s="991">
        <v>0</v>
      </c>
      <c r="CV159" s="991">
        <v>0</v>
      </c>
      <c r="CW159" s="991">
        <v>2</v>
      </c>
      <c r="CX159" s="991">
        <v>0</v>
      </c>
      <c r="CY159" s="991">
        <v>0</v>
      </c>
      <c r="CZ159" s="991">
        <v>0</v>
      </c>
      <c r="DA159" s="991">
        <v>0</v>
      </c>
      <c r="DB159" s="991">
        <v>0</v>
      </c>
      <c r="DC159" s="991">
        <v>1</v>
      </c>
      <c r="DD159" s="991">
        <v>0</v>
      </c>
      <c r="DE159" s="991">
        <v>0</v>
      </c>
      <c r="DF159" s="991">
        <v>0</v>
      </c>
      <c r="DG159" s="991">
        <v>1</v>
      </c>
      <c r="DH159" s="991">
        <v>0</v>
      </c>
      <c r="DI159" s="991">
        <v>0</v>
      </c>
      <c r="DJ159" s="991">
        <v>0</v>
      </c>
      <c r="DK159" s="992" t="b">
        <v>0</v>
      </c>
      <c r="DL159" s="990" t="s">
        <v>999</v>
      </c>
      <c r="DM159" s="990" t="s">
        <v>270</v>
      </c>
      <c r="DN159" s="990" t="s">
        <v>293</v>
      </c>
      <c r="DO159" s="990" t="s">
        <v>296</v>
      </c>
      <c r="DP159" s="991">
        <v>329</v>
      </c>
      <c r="DQ159" s="991">
        <v>172</v>
      </c>
      <c r="DR159" s="991">
        <v>85</v>
      </c>
      <c r="DS159" s="991">
        <v>72</v>
      </c>
      <c r="DT159" s="991">
        <v>279</v>
      </c>
      <c r="DU159" s="991">
        <v>332</v>
      </c>
      <c r="DV159" s="991">
        <v>329</v>
      </c>
      <c r="DW159" s="991">
        <v>0</v>
      </c>
      <c r="DX159" s="991">
        <v>262</v>
      </c>
      <c r="DY159" s="991">
        <v>15</v>
      </c>
      <c r="DZ159" s="991">
        <v>52</v>
      </c>
      <c r="EA159" s="991">
        <v>0</v>
      </c>
      <c r="EB159" s="991">
        <v>0</v>
      </c>
      <c r="EC159" s="991">
        <v>0</v>
      </c>
      <c r="ED159" s="991">
        <v>332</v>
      </c>
      <c r="EE159" s="991">
        <v>0</v>
      </c>
      <c r="EF159" s="991">
        <v>260</v>
      </c>
      <c r="EG159" s="991">
        <v>21</v>
      </c>
      <c r="EH159" s="991">
        <v>0</v>
      </c>
      <c r="EI159" s="991">
        <v>2</v>
      </c>
      <c r="EJ159" s="991">
        <v>0</v>
      </c>
      <c r="EK159" s="991">
        <v>38</v>
      </c>
      <c r="EL159" s="991">
        <v>11</v>
      </c>
      <c r="EM159" s="991">
        <v>0</v>
      </c>
      <c r="EN159" s="991">
        <v>332</v>
      </c>
      <c r="EO159" s="991">
        <v>285</v>
      </c>
      <c r="EP159" s="991">
        <v>47</v>
      </c>
      <c r="EQ159" s="991">
        <v>0</v>
      </c>
      <c r="ER159" s="991">
        <v>0</v>
      </c>
      <c r="ES159" s="991">
        <v>0</v>
      </c>
      <c r="ET159" s="992" t="b">
        <v>0</v>
      </c>
      <c r="EU159" s="992" t="b">
        <v>0</v>
      </c>
      <c r="EV159" s="992" t="b">
        <v>0</v>
      </c>
      <c r="EW159" s="993">
        <v>0</v>
      </c>
      <c r="EX159" s="993">
        <v>0</v>
      </c>
      <c r="EY159" s="993">
        <v>0</v>
      </c>
      <c r="EZ159" s="993">
        <v>0</v>
      </c>
      <c r="FA159" s="993">
        <v>0</v>
      </c>
      <c r="FB159" s="993">
        <v>0</v>
      </c>
      <c r="FC159" s="992" t="b">
        <v>0</v>
      </c>
      <c r="FD159" s="992" t="b">
        <v>0</v>
      </c>
      <c r="FE159" s="992" t="b">
        <v>0</v>
      </c>
      <c r="FF159" s="993">
        <v>0.71099999999999997</v>
      </c>
      <c r="FG159" s="993">
        <v>0.151</v>
      </c>
      <c r="FH159" s="993">
        <v>0</v>
      </c>
      <c r="FI159" s="993">
        <v>0.127</v>
      </c>
      <c r="FJ159" s="993">
        <v>0</v>
      </c>
      <c r="FK159" s="993">
        <v>0.127</v>
      </c>
      <c r="FL159" s="992" t="b">
        <v>0</v>
      </c>
      <c r="FM159" s="992" t="b">
        <v>0</v>
      </c>
      <c r="FN159" s="992" t="b">
        <v>0</v>
      </c>
      <c r="FO159" s="993">
        <v>0</v>
      </c>
      <c r="FP159" s="993">
        <v>0</v>
      </c>
      <c r="FQ159" s="993">
        <v>0</v>
      </c>
      <c r="FR159" s="993">
        <v>0</v>
      </c>
      <c r="FS159" s="993">
        <v>0</v>
      </c>
      <c r="FT159" s="993">
        <v>0</v>
      </c>
      <c r="FU159" s="990" t="s">
        <v>293</v>
      </c>
      <c r="FV159" s="993">
        <v>0</v>
      </c>
      <c r="FW159" s="991">
        <v>0</v>
      </c>
      <c r="FX159" s="991">
        <v>332</v>
      </c>
      <c r="FY159" s="991">
        <v>0</v>
      </c>
      <c r="FZ159" s="991">
        <v>0</v>
      </c>
      <c r="GA159" s="991">
        <v>0</v>
      </c>
      <c r="GB159" s="991">
        <v>0</v>
      </c>
      <c r="GC159" s="991">
        <v>0</v>
      </c>
      <c r="GD159" s="991">
        <v>0</v>
      </c>
      <c r="GE159" s="991">
        <v>0</v>
      </c>
      <c r="GF159" s="991">
        <v>0</v>
      </c>
      <c r="GG159" s="991">
        <v>0</v>
      </c>
      <c r="GH159" s="991">
        <v>0</v>
      </c>
      <c r="GI159" s="991">
        <v>0</v>
      </c>
      <c r="GJ159" s="991">
        <v>0</v>
      </c>
      <c r="GK159" s="991">
        <v>0</v>
      </c>
      <c r="GL159" s="991">
        <v>0</v>
      </c>
      <c r="GM159" s="991">
        <v>0</v>
      </c>
      <c r="GN159" s="991">
        <v>0</v>
      </c>
      <c r="GO159" s="992" t="b">
        <v>0</v>
      </c>
      <c r="GP159" s="990" t="s">
        <v>993</v>
      </c>
      <c r="GQ159" s="990" t="s">
        <v>993</v>
      </c>
      <c r="GR159" s="990" t="s">
        <v>993</v>
      </c>
      <c r="GS159" s="990" t="s">
        <v>993</v>
      </c>
      <c r="GT159" s="992"/>
      <c r="GU159" s="986"/>
    </row>
    <row r="160" spans="1:203" hidden="1">
      <c r="A160" s="985"/>
      <c r="B160" s="1315" t="s">
        <v>694</v>
      </c>
      <c r="C160" s="1315"/>
      <c r="D160" s="990" t="s">
        <v>1157</v>
      </c>
      <c r="E160" s="990" t="s">
        <v>1158</v>
      </c>
      <c r="F160" s="990" t="s">
        <v>437</v>
      </c>
      <c r="G160" s="990" t="s">
        <v>986</v>
      </c>
      <c r="H160" s="990" t="s">
        <v>1062</v>
      </c>
      <c r="I160" s="990" t="s">
        <v>1063</v>
      </c>
      <c r="J160" s="990" t="s">
        <v>1064</v>
      </c>
      <c r="K160" s="990" t="s">
        <v>1065</v>
      </c>
      <c r="L160" s="991">
        <v>1</v>
      </c>
      <c r="M160" s="990" t="s">
        <v>1158</v>
      </c>
      <c r="N160" s="990" t="s">
        <v>991</v>
      </c>
      <c r="O160" s="990" t="s">
        <v>591</v>
      </c>
      <c r="P160" s="990" t="s">
        <v>1159</v>
      </c>
      <c r="Q160" s="990" t="s">
        <v>296</v>
      </c>
      <c r="R160" s="1031" t="s">
        <v>296</v>
      </c>
      <c r="S160" s="992" t="b">
        <v>0</v>
      </c>
      <c r="T160" s="991">
        <v>0</v>
      </c>
      <c r="U160" s="992" t="b">
        <v>0</v>
      </c>
      <c r="V160" s="991">
        <v>0</v>
      </c>
      <c r="W160" s="992" t="b">
        <v>0</v>
      </c>
      <c r="X160" s="992" t="b">
        <v>1</v>
      </c>
      <c r="Y160" s="990" t="s">
        <v>296</v>
      </c>
      <c r="Z160" s="990" t="b">
        <f t="shared" si="22"/>
        <v>1</v>
      </c>
      <c r="AA160" s="990" t="s">
        <v>993</v>
      </c>
      <c r="AB160" s="992" t="b">
        <v>0</v>
      </c>
      <c r="AC160" s="990" t="s">
        <v>993</v>
      </c>
      <c r="AD160" s="990" t="s">
        <v>993</v>
      </c>
      <c r="AE160" s="990" t="s">
        <v>993</v>
      </c>
      <c r="AF160" s="1077">
        <f t="shared" si="23"/>
        <v>40</v>
      </c>
      <c r="AG160" s="1077">
        <f t="shared" si="23"/>
        <v>35</v>
      </c>
      <c r="AH160" s="1077">
        <f t="shared" si="23"/>
        <v>30</v>
      </c>
      <c r="AI160" s="1077">
        <f t="shared" si="23"/>
        <v>40</v>
      </c>
      <c r="AJ160" s="183">
        <f t="shared" si="20"/>
        <v>0</v>
      </c>
      <c r="AK160" s="991">
        <v>0</v>
      </c>
      <c r="AL160" s="991">
        <v>0</v>
      </c>
      <c r="AM160" s="991">
        <v>0</v>
      </c>
      <c r="AN160" s="991">
        <v>0</v>
      </c>
      <c r="AO160" s="991">
        <v>0</v>
      </c>
      <c r="AP160" s="991">
        <v>40</v>
      </c>
      <c r="AQ160" s="991">
        <v>35</v>
      </c>
      <c r="AR160" s="991">
        <v>30</v>
      </c>
      <c r="AS160" s="991">
        <v>40</v>
      </c>
      <c r="AT160" s="991">
        <v>40</v>
      </c>
      <c r="AU160" s="991">
        <v>35</v>
      </c>
      <c r="AV160" s="991">
        <v>30</v>
      </c>
      <c r="AW160" s="991">
        <v>40</v>
      </c>
      <c r="AX160" s="991">
        <v>0</v>
      </c>
      <c r="AY160" s="991">
        <v>0</v>
      </c>
      <c r="AZ160" s="991">
        <v>0</v>
      </c>
      <c r="BA160" s="991">
        <v>0</v>
      </c>
      <c r="BB160" s="991">
        <v>0</v>
      </c>
      <c r="BC160" s="991">
        <v>0</v>
      </c>
      <c r="BD160" s="991">
        <v>0</v>
      </c>
      <c r="BE160" s="992" t="b">
        <v>0</v>
      </c>
      <c r="BF160" s="992"/>
      <c r="BG160" s="990" t="s">
        <v>422</v>
      </c>
      <c r="BH160" s="991">
        <v>40</v>
      </c>
      <c r="BI160" s="990" t="s">
        <v>993</v>
      </c>
      <c r="BJ160" s="991">
        <v>0</v>
      </c>
      <c r="BK160" s="990" t="s">
        <v>993</v>
      </c>
      <c r="BL160" s="991">
        <v>0</v>
      </c>
      <c r="BM160" s="991">
        <v>0</v>
      </c>
      <c r="BN160" s="991">
        <v>0</v>
      </c>
      <c r="BO160" s="990" t="s">
        <v>993</v>
      </c>
      <c r="BP160" s="990" t="s">
        <v>993</v>
      </c>
      <c r="BQ160" s="990" t="s">
        <v>993</v>
      </c>
      <c r="BR160" s="991">
        <v>0</v>
      </c>
      <c r="BS160" s="990" t="s">
        <v>993</v>
      </c>
      <c r="BT160" s="991">
        <v>0</v>
      </c>
      <c r="BU160" s="990" t="s">
        <v>993</v>
      </c>
      <c r="BV160" s="991">
        <v>0</v>
      </c>
      <c r="BW160" s="991">
        <v>0</v>
      </c>
      <c r="BX160" s="991">
        <v>0</v>
      </c>
      <c r="BY160" s="990" t="s">
        <v>993</v>
      </c>
      <c r="BZ160" s="991">
        <v>0</v>
      </c>
      <c r="CA160" s="990" t="s">
        <v>993</v>
      </c>
      <c r="CB160" s="991">
        <v>0</v>
      </c>
      <c r="CC160" s="990" t="s">
        <v>993</v>
      </c>
      <c r="CD160" s="991">
        <v>0</v>
      </c>
      <c r="CE160" s="991">
        <v>0</v>
      </c>
      <c r="CF160" s="991">
        <v>0</v>
      </c>
      <c r="CG160" s="990" t="s">
        <v>993</v>
      </c>
      <c r="CH160" s="991">
        <v>0</v>
      </c>
      <c r="CI160" s="990" t="s">
        <v>993</v>
      </c>
      <c r="CJ160" s="991">
        <v>0</v>
      </c>
      <c r="CK160" s="990" t="s">
        <v>993</v>
      </c>
      <c r="CL160" s="991">
        <v>0</v>
      </c>
      <c r="CM160" s="991">
        <v>0</v>
      </c>
      <c r="CN160" s="991">
        <v>0</v>
      </c>
      <c r="CO160" s="991">
        <v>4</v>
      </c>
      <c r="CP160" s="991">
        <v>0</v>
      </c>
      <c r="CQ160" s="991">
        <v>5</v>
      </c>
      <c r="CR160" s="991">
        <v>0</v>
      </c>
      <c r="CS160" s="991">
        <v>6</v>
      </c>
      <c r="CT160" s="991">
        <v>2.7</v>
      </c>
      <c r="CU160" s="991">
        <v>0</v>
      </c>
      <c r="CV160" s="991">
        <v>0</v>
      </c>
      <c r="CW160" s="991">
        <v>1</v>
      </c>
      <c r="CX160" s="991">
        <v>0</v>
      </c>
      <c r="CY160" s="991">
        <v>0</v>
      </c>
      <c r="CZ160" s="991">
        <v>0</v>
      </c>
      <c r="DA160" s="991">
        <v>0</v>
      </c>
      <c r="DB160" s="991">
        <v>0</v>
      </c>
      <c r="DC160" s="991">
        <v>0</v>
      </c>
      <c r="DD160" s="991">
        <v>0.5</v>
      </c>
      <c r="DE160" s="991">
        <v>0</v>
      </c>
      <c r="DF160" s="991">
        <v>0</v>
      </c>
      <c r="DG160" s="991">
        <v>1</v>
      </c>
      <c r="DH160" s="991">
        <v>0</v>
      </c>
      <c r="DI160" s="991">
        <v>0</v>
      </c>
      <c r="DJ160" s="991">
        <v>0</v>
      </c>
      <c r="DK160" s="992" t="b">
        <v>0</v>
      </c>
      <c r="DL160" s="990" t="s">
        <v>999</v>
      </c>
      <c r="DM160" s="990" t="s">
        <v>1000</v>
      </c>
      <c r="DN160" s="990" t="s">
        <v>270</v>
      </c>
      <c r="DO160" s="990" t="s">
        <v>1029</v>
      </c>
      <c r="DP160" s="991">
        <v>50</v>
      </c>
      <c r="DQ160" s="991">
        <v>6</v>
      </c>
      <c r="DR160" s="991">
        <v>41</v>
      </c>
      <c r="DS160" s="991">
        <v>3</v>
      </c>
      <c r="DT160" s="991">
        <v>11927</v>
      </c>
      <c r="DU160" s="991">
        <v>49</v>
      </c>
      <c r="DV160" s="991">
        <v>50</v>
      </c>
      <c r="DW160" s="991">
        <v>0</v>
      </c>
      <c r="DX160" s="991">
        <v>46</v>
      </c>
      <c r="DY160" s="991">
        <v>4</v>
      </c>
      <c r="DZ160" s="991">
        <v>0</v>
      </c>
      <c r="EA160" s="991">
        <v>0</v>
      </c>
      <c r="EB160" s="991">
        <v>0</v>
      </c>
      <c r="EC160" s="991">
        <v>0</v>
      </c>
      <c r="ED160" s="991">
        <v>49</v>
      </c>
      <c r="EE160" s="991">
        <v>0</v>
      </c>
      <c r="EF160" s="991">
        <v>32</v>
      </c>
      <c r="EG160" s="991">
        <v>3</v>
      </c>
      <c r="EH160" s="991">
        <v>1</v>
      </c>
      <c r="EI160" s="991">
        <v>0</v>
      </c>
      <c r="EJ160" s="991">
        <v>0</v>
      </c>
      <c r="EK160" s="991">
        <v>0</v>
      </c>
      <c r="EL160" s="991">
        <v>13</v>
      </c>
      <c r="EM160" s="991">
        <v>0</v>
      </c>
      <c r="EN160" s="991">
        <v>49</v>
      </c>
      <c r="EO160" s="991">
        <v>13</v>
      </c>
      <c r="EP160" s="991">
        <v>34</v>
      </c>
      <c r="EQ160" s="991">
        <v>2</v>
      </c>
      <c r="ER160" s="991">
        <v>0</v>
      </c>
      <c r="ES160" s="991">
        <v>0</v>
      </c>
      <c r="ET160" s="992" t="b">
        <v>0</v>
      </c>
      <c r="EU160" s="992" t="b">
        <v>0</v>
      </c>
      <c r="EV160" s="992" t="b">
        <v>0</v>
      </c>
      <c r="EW160" s="993">
        <v>0</v>
      </c>
      <c r="EX160" s="993">
        <v>0</v>
      </c>
      <c r="EY160" s="993">
        <v>0</v>
      </c>
      <c r="EZ160" s="993">
        <v>0</v>
      </c>
      <c r="FA160" s="993">
        <v>0</v>
      </c>
      <c r="FB160" s="993">
        <v>0</v>
      </c>
      <c r="FC160" s="992" t="b">
        <v>0</v>
      </c>
      <c r="FD160" s="992" t="b">
        <v>0</v>
      </c>
      <c r="FE160" s="992" t="b">
        <v>0</v>
      </c>
      <c r="FF160" s="993">
        <v>0</v>
      </c>
      <c r="FG160" s="993">
        <v>0</v>
      </c>
      <c r="FH160" s="993">
        <v>0</v>
      </c>
      <c r="FI160" s="993">
        <v>0</v>
      </c>
      <c r="FJ160" s="993">
        <v>0</v>
      </c>
      <c r="FK160" s="993">
        <v>0</v>
      </c>
      <c r="FL160" s="992" t="b">
        <v>0</v>
      </c>
      <c r="FM160" s="992" t="b">
        <v>0</v>
      </c>
      <c r="FN160" s="992" t="b">
        <v>0</v>
      </c>
      <c r="FO160" s="993">
        <v>0</v>
      </c>
      <c r="FP160" s="993">
        <v>0</v>
      </c>
      <c r="FQ160" s="993">
        <v>0</v>
      </c>
      <c r="FR160" s="993">
        <v>0</v>
      </c>
      <c r="FS160" s="993">
        <v>0</v>
      </c>
      <c r="FT160" s="993">
        <v>0</v>
      </c>
      <c r="FU160" s="990" t="s">
        <v>993</v>
      </c>
      <c r="FV160" s="993">
        <v>0</v>
      </c>
      <c r="FW160" s="991">
        <v>0</v>
      </c>
      <c r="FX160" s="991">
        <v>49</v>
      </c>
      <c r="FY160" s="991">
        <v>0</v>
      </c>
      <c r="FZ160" s="991">
        <v>0</v>
      </c>
      <c r="GA160" s="991">
        <v>0</v>
      </c>
      <c r="GB160" s="991">
        <v>0</v>
      </c>
      <c r="GC160" s="991">
        <v>0</v>
      </c>
      <c r="GD160" s="991">
        <v>0</v>
      </c>
      <c r="GE160" s="991">
        <v>0</v>
      </c>
      <c r="GF160" s="991">
        <v>0</v>
      </c>
      <c r="GG160" s="991">
        <v>0</v>
      </c>
      <c r="GH160" s="991">
        <v>0</v>
      </c>
      <c r="GI160" s="991">
        <v>0</v>
      </c>
      <c r="GJ160" s="991">
        <v>0</v>
      </c>
      <c r="GK160" s="991">
        <v>0</v>
      </c>
      <c r="GL160" s="991">
        <v>0</v>
      </c>
      <c r="GM160" s="991">
        <v>0</v>
      </c>
      <c r="GN160" s="991">
        <v>0</v>
      </c>
      <c r="GO160" s="992" t="b">
        <v>0</v>
      </c>
      <c r="GP160" s="990" t="s">
        <v>993</v>
      </c>
      <c r="GQ160" s="990" t="s">
        <v>993</v>
      </c>
      <c r="GR160" s="990" t="s">
        <v>993</v>
      </c>
      <c r="GS160" s="990" t="s">
        <v>993</v>
      </c>
      <c r="GT160" s="992"/>
      <c r="GU160" s="986"/>
    </row>
    <row r="161" spans="1:203" hidden="1">
      <c r="A161" s="985"/>
      <c r="B161" s="1315" t="s">
        <v>592</v>
      </c>
      <c r="C161" s="1315"/>
      <c r="D161" s="990" t="s">
        <v>1160</v>
      </c>
      <c r="E161" s="990" t="s">
        <v>25</v>
      </c>
      <c r="F161" s="990" t="s">
        <v>437</v>
      </c>
      <c r="G161" s="990" t="s">
        <v>986</v>
      </c>
      <c r="H161" s="990" t="s">
        <v>1062</v>
      </c>
      <c r="I161" s="990" t="s">
        <v>1063</v>
      </c>
      <c r="J161" s="990" t="s">
        <v>1064</v>
      </c>
      <c r="K161" s="990" t="s">
        <v>1065</v>
      </c>
      <c r="L161" s="991">
        <v>1</v>
      </c>
      <c r="M161" s="990" t="s">
        <v>25</v>
      </c>
      <c r="N161" s="990" t="s">
        <v>1019</v>
      </c>
      <c r="O161" s="990" t="s">
        <v>346</v>
      </c>
      <c r="P161" s="990" t="s">
        <v>1161</v>
      </c>
      <c r="Q161" s="990" t="s">
        <v>290</v>
      </c>
      <c r="R161" s="1031" t="s">
        <v>290</v>
      </c>
      <c r="S161" s="992" t="b">
        <v>1</v>
      </c>
      <c r="T161" s="991">
        <v>2</v>
      </c>
      <c r="U161" s="992" t="b">
        <v>0</v>
      </c>
      <c r="V161" s="991">
        <v>0</v>
      </c>
      <c r="W161" s="992" t="b">
        <v>1</v>
      </c>
      <c r="X161" s="992" t="b">
        <v>1</v>
      </c>
      <c r="Y161" s="990" t="s">
        <v>290</v>
      </c>
      <c r="Z161" s="990" t="b">
        <f t="shared" si="21"/>
        <v>1</v>
      </c>
      <c r="AA161" s="990" t="s">
        <v>993</v>
      </c>
      <c r="AB161" s="992" t="b">
        <v>0</v>
      </c>
      <c r="AC161" s="990" t="s">
        <v>993</v>
      </c>
      <c r="AD161" s="990" t="s">
        <v>993</v>
      </c>
      <c r="AE161" s="990" t="s">
        <v>993</v>
      </c>
      <c r="AF161" s="1077">
        <f t="shared" si="23"/>
        <v>60</v>
      </c>
      <c r="AG161" s="1077">
        <f t="shared" si="23"/>
        <v>60</v>
      </c>
      <c r="AH161" s="1077">
        <f t="shared" si="23"/>
        <v>0</v>
      </c>
      <c r="AI161" s="1077">
        <f t="shared" si="23"/>
        <v>60</v>
      </c>
      <c r="AJ161" s="183">
        <f t="shared" si="20"/>
        <v>0</v>
      </c>
      <c r="AK161" s="991">
        <v>60</v>
      </c>
      <c r="AL161" s="991">
        <v>60</v>
      </c>
      <c r="AM161" s="991">
        <v>0</v>
      </c>
      <c r="AN161" s="991">
        <v>60</v>
      </c>
      <c r="AO161" s="991">
        <v>0</v>
      </c>
      <c r="AP161" s="991">
        <v>0</v>
      </c>
      <c r="AQ161" s="991">
        <v>0</v>
      </c>
      <c r="AR161" s="991">
        <v>0</v>
      </c>
      <c r="AS161" s="991">
        <v>0</v>
      </c>
      <c r="AT161" s="991">
        <v>0</v>
      </c>
      <c r="AU161" s="991">
        <v>0</v>
      </c>
      <c r="AV161" s="991">
        <v>0</v>
      </c>
      <c r="AW161" s="991">
        <v>0</v>
      </c>
      <c r="AX161" s="991">
        <v>0</v>
      </c>
      <c r="AY161" s="991">
        <v>0</v>
      </c>
      <c r="AZ161" s="991">
        <v>0</v>
      </c>
      <c r="BA161" s="991">
        <v>0</v>
      </c>
      <c r="BB161" s="991">
        <v>0</v>
      </c>
      <c r="BC161" s="991">
        <v>0</v>
      </c>
      <c r="BD161" s="991">
        <v>0</v>
      </c>
      <c r="BE161" s="992" t="b">
        <v>0</v>
      </c>
      <c r="BF161" s="992"/>
      <c r="BG161" s="990" t="s">
        <v>298</v>
      </c>
      <c r="BH161" s="991">
        <v>42</v>
      </c>
      <c r="BI161" s="990" t="s">
        <v>998</v>
      </c>
      <c r="BJ161" s="991">
        <v>18</v>
      </c>
      <c r="BK161" s="990" t="s">
        <v>993</v>
      </c>
      <c r="BL161" s="991">
        <v>0</v>
      </c>
      <c r="BM161" s="991">
        <v>0</v>
      </c>
      <c r="BN161" s="991">
        <v>18</v>
      </c>
      <c r="BO161" s="990" t="s">
        <v>420</v>
      </c>
      <c r="BP161" s="990" t="s">
        <v>270</v>
      </c>
      <c r="BQ161" s="990" t="s">
        <v>296</v>
      </c>
      <c r="BR161" s="991">
        <v>42</v>
      </c>
      <c r="BS161" s="990" t="s">
        <v>998</v>
      </c>
      <c r="BT161" s="991">
        <v>18</v>
      </c>
      <c r="BU161" s="990" t="s">
        <v>993</v>
      </c>
      <c r="BV161" s="991">
        <v>0</v>
      </c>
      <c r="BW161" s="991">
        <v>0</v>
      </c>
      <c r="BX161" s="991">
        <v>0</v>
      </c>
      <c r="BY161" s="990" t="s">
        <v>993</v>
      </c>
      <c r="BZ161" s="991">
        <v>0</v>
      </c>
      <c r="CA161" s="990" t="s">
        <v>993</v>
      </c>
      <c r="CB161" s="991">
        <v>0</v>
      </c>
      <c r="CC161" s="990" t="s">
        <v>993</v>
      </c>
      <c r="CD161" s="991">
        <v>0</v>
      </c>
      <c r="CE161" s="991">
        <v>0</v>
      </c>
      <c r="CF161" s="991">
        <v>0</v>
      </c>
      <c r="CG161" s="990" t="s">
        <v>993</v>
      </c>
      <c r="CH161" s="991">
        <v>0</v>
      </c>
      <c r="CI161" s="990" t="s">
        <v>993</v>
      </c>
      <c r="CJ161" s="991">
        <v>0</v>
      </c>
      <c r="CK161" s="990" t="s">
        <v>993</v>
      </c>
      <c r="CL161" s="991">
        <v>0</v>
      </c>
      <c r="CM161" s="991">
        <v>0</v>
      </c>
      <c r="CN161" s="991">
        <v>0</v>
      </c>
      <c r="CO161" s="991">
        <v>40</v>
      </c>
      <c r="CP161" s="991">
        <v>13</v>
      </c>
      <c r="CQ161" s="991">
        <v>1</v>
      </c>
      <c r="CR161" s="991">
        <v>0</v>
      </c>
      <c r="CS161" s="991">
        <v>1</v>
      </c>
      <c r="CT161" s="991">
        <v>0</v>
      </c>
      <c r="CU161" s="991">
        <v>0</v>
      </c>
      <c r="CV161" s="991">
        <v>2</v>
      </c>
      <c r="CW161" s="991">
        <v>7</v>
      </c>
      <c r="CX161" s="991">
        <v>1</v>
      </c>
      <c r="CY161" s="991">
        <v>0</v>
      </c>
      <c r="CZ161" s="991">
        <v>0</v>
      </c>
      <c r="DA161" s="991">
        <v>0</v>
      </c>
      <c r="DB161" s="991">
        <v>0</v>
      </c>
      <c r="DC161" s="991">
        <v>2</v>
      </c>
      <c r="DD161" s="991">
        <v>0</v>
      </c>
      <c r="DE161" s="991">
        <v>0</v>
      </c>
      <c r="DF161" s="991">
        <v>0</v>
      </c>
      <c r="DG161" s="991">
        <v>2</v>
      </c>
      <c r="DH161" s="991">
        <v>0</v>
      </c>
      <c r="DI161" s="991">
        <v>0</v>
      </c>
      <c r="DJ161" s="991">
        <v>0</v>
      </c>
      <c r="DK161" s="992" t="b">
        <v>0</v>
      </c>
      <c r="DL161" s="990" t="s">
        <v>270</v>
      </c>
      <c r="DM161" s="990" t="s">
        <v>993</v>
      </c>
      <c r="DN161" s="990" t="s">
        <v>993</v>
      </c>
      <c r="DO161" s="990" t="s">
        <v>993</v>
      </c>
      <c r="DP161" s="991">
        <v>628</v>
      </c>
      <c r="DQ161" s="991">
        <v>250</v>
      </c>
      <c r="DR161" s="991">
        <v>166</v>
      </c>
      <c r="DS161" s="991">
        <v>212</v>
      </c>
      <c r="DT161" s="991">
        <v>16229</v>
      </c>
      <c r="DU161" s="991">
        <v>628</v>
      </c>
      <c r="DV161" s="991">
        <v>628</v>
      </c>
      <c r="DW161" s="991">
        <v>0</v>
      </c>
      <c r="DX161" s="991">
        <v>501</v>
      </c>
      <c r="DY161" s="991">
        <v>95</v>
      </c>
      <c r="DZ161" s="991">
        <v>32</v>
      </c>
      <c r="EA161" s="991">
        <v>0</v>
      </c>
      <c r="EB161" s="991">
        <v>0</v>
      </c>
      <c r="EC161" s="991">
        <v>0</v>
      </c>
      <c r="ED161" s="991">
        <v>628</v>
      </c>
      <c r="EE161" s="991">
        <v>0</v>
      </c>
      <c r="EF161" s="991">
        <v>501</v>
      </c>
      <c r="EG161" s="991">
        <v>0</v>
      </c>
      <c r="EH161" s="991">
        <v>32</v>
      </c>
      <c r="EI161" s="991">
        <v>8</v>
      </c>
      <c r="EJ161" s="991">
        <v>0</v>
      </c>
      <c r="EK161" s="991">
        <v>75</v>
      </c>
      <c r="EL161" s="991">
        <v>12</v>
      </c>
      <c r="EM161" s="991">
        <v>0</v>
      </c>
      <c r="EN161" s="991">
        <v>628</v>
      </c>
      <c r="EO161" s="991">
        <v>596</v>
      </c>
      <c r="EP161" s="991">
        <v>0</v>
      </c>
      <c r="EQ161" s="991">
        <v>25</v>
      </c>
      <c r="ER161" s="991">
        <v>7</v>
      </c>
      <c r="ES161" s="991">
        <v>0</v>
      </c>
      <c r="ET161" s="992" t="b">
        <v>0</v>
      </c>
      <c r="EU161" s="992" t="b">
        <v>0</v>
      </c>
      <c r="EV161" s="992" t="b">
        <v>0</v>
      </c>
      <c r="EW161" s="993">
        <v>0</v>
      </c>
      <c r="EX161" s="993">
        <v>0</v>
      </c>
      <c r="EY161" s="993">
        <v>0</v>
      </c>
      <c r="EZ161" s="993">
        <v>0</v>
      </c>
      <c r="FA161" s="993">
        <v>0</v>
      </c>
      <c r="FB161" s="993">
        <v>0</v>
      </c>
      <c r="FC161" s="992" t="b">
        <v>0</v>
      </c>
      <c r="FD161" s="992" t="b">
        <v>0</v>
      </c>
      <c r="FE161" s="992" t="b">
        <v>0</v>
      </c>
      <c r="FF161" s="993">
        <v>0</v>
      </c>
      <c r="FG161" s="993">
        <v>0</v>
      </c>
      <c r="FH161" s="993">
        <v>0</v>
      </c>
      <c r="FI161" s="993">
        <v>0</v>
      </c>
      <c r="FJ161" s="993">
        <v>0</v>
      </c>
      <c r="FK161" s="993">
        <v>0</v>
      </c>
      <c r="FL161" s="992" t="b">
        <v>0</v>
      </c>
      <c r="FM161" s="992" t="b">
        <v>0</v>
      </c>
      <c r="FN161" s="992" t="b">
        <v>0</v>
      </c>
      <c r="FO161" s="993">
        <v>0</v>
      </c>
      <c r="FP161" s="993">
        <v>0</v>
      </c>
      <c r="FQ161" s="993">
        <v>0</v>
      </c>
      <c r="FR161" s="993">
        <v>0</v>
      </c>
      <c r="FS161" s="993">
        <v>0</v>
      </c>
      <c r="FT161" s="993">
        <v>0</v>
      </c>
      <c r="FU161" s="990" t="s">
        <v>993</v>
      </c>
      <c r="FV161" s="993">
        <v>0</v>
      </c>
      <c r="FW161" s="991">
        <v>0</v>
      </c>
      <c r="FX161" s="991">
        <v>628</v>
      </c>
      <c r="FY161" s="991">
        <v>0</v>
      </c>
      <c r="FZ161" s="991">
        <v>0</v>
      </c>
      <c r="GA161" s="991">
        <v>0</v>
      </c>
      <c r="GB161" s="991">
        <v>0</v>
      </c>
      <c r="GC161" s="991">
        <v>0</v>
      </c>
      <c r="GD161" s="991">
        <v>0</v>
      </c>
      <c r="GE161" s="991">
        <v>0</v>
      </c>
      <c r="GF161" s="991">
        <v>0</v>
      </c>
      <c r="GG161" s="991">
        <v>0</v>
      </c>
      <c r="GH161" s="991">
        <v>0</v>
      </c>
      <c r="GI161" s="991">
        <v>0</v>
      </c>
      <c r="GJ161" s="991">
        <v>0</v>
      </c>
      <c r="GK161" s="991">
        <v>0</v>
      </c>
      <c r="GL161" s="991">
        <v>0</v>
      </c>
      <c r="GM161" s="991">
        <v>0</v>
      </c>
      <c r="GN161" s="991">
        <v>0</v>
      </c>
      <c r="GO161" s="992" t="b">
        <v>0</v>
      </c>
      <c r="GP161" s="990" t="s">
        <v>993</v>
      </c>
      <c r="GQ161" s="990" t="s">
        <v>993</v>
      </c>
      <c r="GR161" s="990" t="s">
        <v>993</v>
      </c>
      <c r="GS161" s="990" t="s">
        <v>993</v>
      </c>
      <c r="GT161" s="992"/>
      <c r="GU161" s="986"/>
    </row>
    <row r="162" spans="1:203" hidden="1">
      <c r="A162" s="985"/>
      <c r="B162" s="1315" t="s">
        <v>453</v>
      </c>
      <c r="C162" s="1315"/>
      <c r="D162" s="990" t="s">
        <v>1163</v>
      </c>
      <c r="E162" s="990" t="s">
        <v>1164</v>
      </c>
      <c r="F162" s="990" t="s">
        <v>437</v>
      </c>
      <c r="G162" s="990" t="s">
        <v>986</v>
      </c>
      <c r="H162" s="990" t="s">
        <v>1062</v>
      </c>
      <c r="I162" s="990" t="s">
        <v>1063</v>
      </c>
      <c r="J162" s="990" t="s">
        <v>1064</v>
      </c>
      <c r="K162" s="990" t="s">
        <v>1065</v>
      </c>
      <c r="L162" s="991">
        <v>1</v>
      </c>
      <c r="M162" s="990" t="s">
        <v>1164</v>
      </c>
      <c r="N162" s="990" t="s">
        <v>1009</v>
      </c>
      <c r="O162" s="990" t="s">
        <v>455</v>
      </c>
      <c r="P162" s="990" t="s">
        <v>992</v>
      </c>
      <c r="Q162" s="990" t="s">
        <v>290</v>
      </c>
      <c r="R162" s="1031" t="s">
        <v>270</v>
      </c>
      <c r="S162" s="992" t="b">
        <v>0</v>
      </c>
      <c r="T162" s="991">
        <v>0</v>
      </c>
      <c r="U162" s="992" t="b">
        <v>0</v>
      </c>
      <c r="V162" s="991">
        <v>0</v>
      </c>
      <c r="W162" s="992" t="b">
        <v>0</v>
      </c>
      <c r="X162" s="992" t="b">
        <v>1</v>
      </c>
      <c r="Y162" s="990" t="s">
        <v>270</v>
      </c>
      <c r="Z162" s="990" t="b">
        <f t="shared" ref="Z162:Z174" si="24">R162=Y162</f>
        <v>1</v>
      </c>
      <c r="AA162" s="990" t="s">
        <v>993</v>
      </c>
      <c r="AB162" s="992" t="b">
        <v>0</v>
      </c>
      <c r="AC162" s="990" t="s">
        <v>993</v>
      </c>
      <c r="AD162" s="990" t="s">
        <v>993</v>
      </c>
      <c r="AE162" s="990" t="s">
        <v>993</v>
      </c>
      <c r="AF162" s="1077">
        <f t="shared" si="23"/>
        <v>48</v>
      </c>
      <c r="AG162" s="1077">
        <f t="shared" si="23"/>
        <v>47</v>
      </c>
      <c r="AH162" s="1077">
        <f t="shared" si="23"/>
        <v>23</v>
      </c>
      <c r="AI162" s="1077">
        <f t="shared" si="23"/>
        <v>48</v>
      </c>
      <c r="AJ162" s="183">
        <f t="shared" si="20"/>
        <v>0</v>
      </c>
      <c r="AK162" s="991">
        <v>48</v>
      </c>
      <c r="AL162" s="991">
        <v>47</v>
      </c>
      <c r="AM162" s="991">
        <v>23</v>
      </c>
      <c r="AN162" s="991">
        <v>48</v>
      </c>
      <c r="AO162" s="991">
        <v>0</v>
      </c>
      <c r="AP162" s="991">
        <v>0</v>
      </c>
      <c r="AQ162" s="991">
        <v>0</v>
      </c>
      <c r="AR162" s="991">
        <v>0</v>
      </c>
      <c r="AS162" s="991">
        <v>0</v>
      </c>
      <c r="AT162" s="991">
        <v>0</v>
      </c>
      <c r="AU162" s="991">
        <v>0</v>
      </c>
      <c r="AV162" s="991">
        <v>0</v>
      </c>
      <c r="AW162" s="991">
        <v>0</v>
      </c>
      <c r="AX162" s="991">
        <v>0</v>
      </c>
      <c r="AY162" s="991">
        <v>0</v>
      </c>
      <c r="AZ162" s="991">
        <v>0</v>
      </c>
      <c r="BA162" s="991">
        <v>0</v>
      </c>
      <c r="BB162" s="991">
        <v>0</v>
      </c>
      <c r="BC162" s="991">
        <v>0</v>
      </c>
      <c r="BD162" s="991">
        <v>0</v>
      </c>
      <c r="BE162" s="992" t="b">
        <v>0</v>
      </c>
      <c r="BF162" s="992"/>
      <c r="BG162" s="990" t="s">
        <v>270</v>
      </c>
      <c r="BH162" s="991">
        <v>48</v>
      </c>
      <c r="BI162" s="990" t="s">
        <v>993</v>
      </c>
      <c r="BJ162" s="991">
        <v>0</v>
      </c>
      <c r="BK162" s="990" t="s">
        <v>993</v>
      </c>
      <c r="BL162" s="991">
        <v>0</v>
      </c>
      <c r="BM162" s="991">
        <v>0</v>
      </c>
      <c r="BN162" s="991">
        <v>0</v>
      </c>
      <c r="BO162" s="990" t="s">
        <v>993</v>
      </c>
      <c r="BP162" s="990" t="s">
        <v>993</v>
      </c>
      <c r="BQ162" s="990" t="s">
        <v>993</v>
      </c>
      <c r="BR162" s="991">
        <v>0</v>
      </c>
      <c r="BS162" s="990" t="s">
        <v>993</v>
      </c>
      <c r="BT162" s="991">
        <v>0</v>
      </c>
      <c r="BU162" s="990" t="s">
        <v>993</v>
      </c>
      <c r="BV162" s="991">
        <v>0</v>
      </c>
      <c r="BW162" s="991">
        <v>0</v>
      </c>
      <c r="BX162" s="991">
        <v>0</v>
      </c>
      <c r="BY162" s="990" t="s">
        <v>993</v>
      </c>
      <c r="BZ162" s="991">
        <v>0</v>
      </c>
      <c r="CA162" s="990" t="s">
        <v>993</v>
      </c>
      <c r="CB162" s="991">
        <v>0</v>
      </c>
      <c r="CC162" s="990" t="s">
        <v>993</v>
      </c>
      <c r="CD162" s="991">
        <v>0</v>
      </c>
      <c r="CE162" s="991">
        <v>0</v>
      </c>
      <c r="CF162" s="991">
        <v>0</v>
      </c>
      <c r="CG162" s="990" t="s">
        <v>993</v>
      </c>
      <c r="CH162" s="991">
        <v>0</v>
      </c>
      <c r="CI162" s="990" t="s">
        <v>993</v>
      </c>
      <c r="CJ162" s="991">
        <v>0</v>
      </c>
      <c r="CK162" s="990" t="s">
        <v>993</v>
      </c>
      <c r="CL162" s="991">
        <v>0</v>
      </c>
      <c r="CM162" s="991">
        <v>0</v>
      </c>
      <c r="CN162" s="991">
        <v>0</v>
      </c>
      <c r="CO162" s="991">
        <v>35</v>
      </c>
      <c r="CP162" s="991">
        <v>0</v>
      </c>
      <c r="CQ162" s="991">
        <v>0</v>
      </c>
      <c r="CR162" s="991">
        <v>0</v>
      </c>
      <c r="CS162" s="991">
        <v>0</v>
      </c>
      <c r="CT162" s="991">
        <v>2.2000000000000002</v>
      </c>
      <c r="CU162" s="991">
        <v>0</v>
      </c>
      <c r="CV162" s="991">
        <v>0</v>
      </c>
      <c r="CW162" s="991">
        <v>0</v>
      </c>
      <c r="CX162" s="991">
        <v>0</v>
      </c>
      <c r="CY162" s="991">
        <v>0</v>
      </c>
      <c r="CZ162" s="991">
        <v>0</v>
      </c>
      <c r="DA162" s="991">
        <v>0</v>
      </c>
      <c r="DB162" s="991">
        <v>0</v>
      </c>
      <c r="DC162" s="991">
        <v>0</v>
      </c>
      <c r="DD162" s="991">
        <v>0</v>
      </c>
      <c r="DE162" s="991">
        <v>0</v>
      </c>
      <c r="DF162" s="991">
        <v>0</v>
      </c>
      <c r="DG162" s="991">
        <v>0</v>
      </c>
      <c r="DH162" s="991">
        <v>0</v>
      </c>
      <c r="DI162" s="991">
        <v>0</v>
      </c>
      <c r="DJ162" s="991">
        <v>0</v>
      </c>
      <c r="DK162" s="992" t="b">
        <v>0</v>
      </c>
      <c r="DL162" s="990" t="s">
        <v>999</v>
      </c>
      <c r="DM162" s="990" t="s">
        <v>1000</v>
      </c>
      <c r="DN162" s="990" t="s">
        <v>417</v>
      </c>
      <c r="DO162" s="990" t="s">
        <v>993</v>
      </c>
      <c r="DP162" s="991">
        <v>897</v>
      </c>
      <c r="DQ162" s="991">
        <v>531</v>
      </c>
      <c r="DR162" s="991">
        <v>21</v>
      </c>
      <c r="DS162" s="991">
        <v>345</v>
      </c>
      <c r="DT162" s="991">
        <v>13640</v>
      </c>
      <c r="DU162" s="991">
        <v>911</v>
      </c>
      <c r="DV162" s="991">
        <v>897</v>
      </c>
      <c r="DW162" s="991">
        <v>73</v>
      </c>
      <c r="DX162" s="991">
        <v>726</v>
      </c>
      <c r="DY162" s="991">
        <v>33</v>
      </c>
      <c r="DZ162" s="991">
        <v>64</v>
      </c>
      <c r="EA162" s="991">
        <v>0</v>
      </c>
      <c r="EB162" s="991">
        <v>0</v>
      </c>
      <c r="EC162" s="991">
        <v>1</v>
      </c>
      <c r="ED162" s="991">
        <v>911</v>
      </c>
      <c r="EE162" s="991">
        <v>151</v>
      </c>
      <c r="EF162" s="991">
        <v>574</v>
      </c>
      <c r="EG162" s="991">
        <v>121</v>
      </c>
      <c r="EH162" s="991">
        <v>10</v>
      </c>
      <c r="EI162" s="991">
        <v>21</v>
      </c>
      <c r="EJ162" s="991">
        <v>0</v>
      </c>
      <c r="EK162" s="991">
        <v>25</v>
      </c>
      <c r="EL162" s="991">
        <v>9</v>
      </c>
      <c r="EM162" s="991">
        <v>0</v>
      </c>
      <c r="EN162" s="991">
        <v>760</v>
      </c>
      <c r="EO162" s="991">
        <v>725</v>
      </c>
      <c r="EP162" s="991">
        <v>1</v>
      </c>
      <c r="EQ162" s="991">
        <v>29</v>
      </c>
      <c r="ER162" s="991">
        <v>5</v>
      </c>
      <c r="ES162" s="991">
        <v>0</v>
      </c>
      <c r="ET162" s="992" t="b">
        <v>0</v>
      </c>
      <c r="EU162" s="992" t="b">
        <v>0</v>
      </c>
      <c r="EV162" s="992" t="b">
        <v>0</v>
      </c>
      <c r="EW162" s="993">
        <v>0.34399999999999997</v>
      </c>
      <c r="EX162" s="993">
        <v>0.222</v>
      </c>
      <c r="EY162" s="993">
        <v>0.18100000000000002</v>
      </c>
      <c r="EZ162" s="993">
        <v>0.10400000000000001</v>
      </c>
      <c r="FA162" s="993">
        <v>0.31</v>
      </c>
      <c r="FB162" s="993">
        <v>0.41200000000000003</v>
      </c>
      <c r="FC162" s="992" t="b">
        <v>0</v>
      </c>
      <c r="FD162" s="992" t="b">
        <v>0</v>
      </c>
      <c r="FE162" s="992" t="b">
        <v>0</v>
      </c>
      <c r="FF162" s="993">
        <v>0</v>
      </c>
      <c r="FG162" s="993">
        <v>0</v>
      </c>
      <c r="FH162" s="993">
        <v>0</v>
      </c>
      <c r="FI162" s="993">
        <v>0</v>
      </c>
      <c r="FJ162" s="993">
        <v>0</v>
      </c>
      <c r="FK162" s="993">
        <v>0</v>
      </c>
      <c r="FL162" s="992" t="b">
        <v>0</v>
      </c>
      <c r="FM162" s="992" t="b">
        <v>0</v>
      </c>
      <c r="FN162" s="992" t="b">
        <v>0</v>
      </c>
      <c r="FO162" s="993">
        <v>0.34399999999999997</v>
      </c>
      <c r="FP162" s="993">
        <v>0.222</v>
      </c>
      <c r="FQ162" s="993">
        <v>0.18100000000000002</v>
      </c>
      <c r="FR162" s="993">
        <v>0.10400000000000001</v>
      </c>
      <c r="FS162" s="993">
        <v>0.31</v>
      </c>
      <c r="FT162" s="993">
        <v>0.41200000000000003</v>
      </c>
      <c r="FU162" s="990" t="s">
        <v>993</v>
      </c>
      <c r="FV162" s="993">
        <v>0</v>
      </c>
      <c r="FW162" s="991">
        <v>0</v>
      </c>
      <c r="FX162" s="991">
        <v>760</v>
      </c>
      <c r="FY162" s="991">
        <v>0</v>
      </c>
      <c r="FZ162" s="991">
        <v>0</v>
      </c>
      <c r="GA162" s="991">
        <v>0</v>
      </c>
      <c r="GB162" s="991">
        <v>0</v>
      </c>
      <c r="GC162" s="991">
        <v>0</v>
      </c>
      <c r="GD162" s="991">
        <v>0</v>
      </c>
      <c r="GE162" s="991">
        <v>0</v>
      </c>
      <c r="GF162" s="991">
        <v>0</v>
      </c>
      <c r="GG162" s="991">
        <v>0</v>
      </c>
      <c r="GH162" s="991">
        <v>0</v>
      </c>
      <c r="GI162" s="991">
        <v>0</v>
      </c>
      <c r="GJ162" s="991">
        <v>0</v>
      </c>
      <c r="GK162" s="991">
        <v>0</v>
      </c>
      <c r="GL162" s="991">
        <v>0</v>
      </c>
      <c r="GM162" s="991">
        <v>0</v>
      </c>
      <c r="GN162" s="991">
        <v>0</v>
      </c>
      <c r="GO162" s="992" t="b">
        <v>0</v>
      </c>
      <c r="GP162" s="990" t="s">
        <v>993</v>
      </c>
      <c r="GQ162" s="990" t="s">
        <v>993</v>
      </c>
      <c r="GR162" s="990" t="s">
        <v>993</v>
      </c>
      <c r="GS162" s="990" t="s">
        <v>993</v>
      </c>
      <c r="GT162" s="992"/>
      <c r="GU162" s="986"/>
    </row>
    <row r="163" spans="1:203" hidden="1">
      <c r="A163" s="985"/>
      <c r="B163" s="1315" t="s">
        <v>453</v>
      </c>
      <c r="C163" s="1315"/>
      <c r="D163" s="990" t="s">
        <v>1163</v>
      </c>
      <c r="E163" s="990" t="s">
        <v>1164</v>
      </c>
      <c r="F163" s="990" t="s">
        <v>437</v>
      </c>
      <c r="G163" s="990" t="s">
        <v>986</v>
      </c>
      <c r="H163" s="990" t="s">
        <v>1062</v>
      </c>
      <c r="I163" s="990" t="s">
        <v>1063</v>
      </c>
      <c r="J163" s="990" t="s">
        <v>1064</v>
      </c>
      <c r="K163" s="990" t="s">
        <v>1065</v>
      </c>
      <c r="L163" s="991">
        <v>12</v>
      </c>
      <c r="M163" s="990" t="s">
        <v>1164</v>
      </c>
      <c r="N163" s="990" t="s">
        <v>1015</v>
      </c>
      <c r="O163" s="990" t="s">
        <v>596</v>
      </c>
      <c r="P163" s="990" t="s">
        <v>992</v>
      </c>
      <c r="Q163" s="990" t="s">
        <v>290</v>
      </c>
      <c r="R163" s="1031" t="s">
        <v>290</v>
      </c>
      <c r="S163" s="992" t="b">
        <v>0</v>
      </c>
      <c r="T163" s="991">
        <v>0</v>
      </c>
      <c r="U163" s="992" t="b">
        <v>0</v>
      </c>
      <c r="V163" s="991">
        <v>0</v>
      </c>
      <c r="W163" s="992" t="b">
        <v>0</v>
      </c>
      <c r="X163" s="992" t="b">
        <v>1</v>
      </c>
      <c r="Y163" s="990" t="s">
        <v>290</v>
      </c>
      <c r="Z163" s="990" t="b">
        <f t="shared" si="24"/>
        <v>1</v>
      </c>
      <c r="AA163" s="990" t="s">
        <v>993</v>
      </c>
      <c r="AB163" s="992" t="b">
        <v>0</v>
      </c>
      <c r="AC163" s="990" t="s">
        <v>993</v>
      </c>
      <c r="AD163" s="990" t="s">
        <v>993</v>
      </c>
      <c r="AE163" s="990" t="s">
        <v>993</v>
      </c>
      <c r="AF163" s="1077">
        <f t="shared" si="23"/>
        <v>51</v>
      </c>
      <c r="AG163" s="1077">
        <f t="shared" si="23"/>
        <v>49</v>
      </c>
      <c r="AH163" s="1077">
        <f t="shared" si="23"/>
        <v>18</v>
      </c>
      <c r="AI163" s="1077">
        <f t="shared" si="23"/>
        <v>51</v>
      </c>
      <c r="AJ163" s="183">
        <f t="shared" si="20"/>
        <v>0</v>
      </c>
      <c r="AK163" s="991">
        <v>51</v>
      </c>
      <c r="AL163" s="991">
        <v>49</v>
      </c>
      <c r="AM163" s="991">
        <v>18</v>
      </c>
      <c r="AN163" s="991">
        <v>51</v>
      </c>
      <c r="AO163" s="991">
        <v>0</v>
      </c>
      <c r="AP163" s="991">
        <v>0</v>
      </c>
      <c r="AQ163" s="991">
        <v>0</v>
      </c>
      <c r="AR163" s="991">
        <v>0</v>
      </c>
      <c r="AS163" s="991">
        <v>0</v>
      </c>
      <c r="AT163" s="991">
        <v>0</v>
      </c>
      <c r="AU163" s="991">
        <v>0</v>
      </c>
      <c r="AV163" s="991">
        <v>0</v>
      </c>
      <c r="AW163" s="991">
        <v>0</v>
      </c>
      <c r="AX163" s="991">
        <v>0</v>
      </c>
      <c r="AY163" s="991">
        <v>0</v>
      </c>
      <c r="AZ163" s="991">
        <v>0</v>
      </c>
      <c r="BA163" s="991">
        <v>0</v>
      </c>
      <c r="BB163" s="991">
        <v>0</v>
      </c>
      <c r="BC163" s="991">
        <v>0</v>
      </c>
      <c r="BD163" s="991">
        <v>0</v>
      </c>
      <c r="BE163" s="992" t="b">
        <v>0</v>
      </c>
      <c r="BF163" s="992"/>
      <c r="BG163" s="990" t="s">
        <v>270</v>
      </c>
      <c r="BH163" s="991">
        <v>51</v>
      </c>
      <c r="BI163" s="990" t="s">
        <v>993</v>
      </c>
      <c r="BJ163" s="991">
        <v>0</v>
      </c>
      <c r="BK163" s="990" t="s">
        <v>993</v>
      </c>
      <c r="BL163" s="991">
        <v>0</v>
      </c>
      <c r="BM163" s="991">
        <v>0</v>
      </c>
      <c r="BN163" s="991">
        <v>0</v>
      </c>
      <c r="BO163" s="990" t="s">
        <v>993</v>
      </c>
      <c r="BP163" s="990" t="s">
        <v>993</v>
      </c>
      <c r="BQ163" s="990" t="s">
        <v>993</v>
      </c>
      <c r="BR163" s="991">
        <v>0</v>
      </c>
      <c r="BS163" s="990" t="s">
        <v>993</v>
      </c>
      <c r="BT163" s="991">
        <v>0</v>
      </c>
      <c r="BU163" s="990" t="s">
        <v>993</v>
      </c>
      <c r="BV163" s="991">
        <v>0</v>
      </c>
      <c r="BW163" s="991">
        <v>0</v>
      </c>
      <c r="BX163" s="991">
        <v>0</v>
      </c>
      <c r="BY163" s="990" t="s">
        <v>993</v>
      </c>
      <c r="BZ163" s="991">
        <v>0</v>
      </c>
      <c r="CA163" s="990" t="s">
        <v>993</v>
      </c>
      <c r="CB163" s="991">
        <v>0</v>
      </c>
      <c r="CC163" s="990" t="s">
        <v>993</v>
      </c>
      <c r="CD163" s="991">
        <v>0</v>
      </c>
      <c r="CE163" s="991">
        <v>0</v>
      </c>
      <c r="CF163" s="991">
        <v>0</v>
      </c>
      <c r="CG163" s="990" t="s">
        <v>993</v>
      </c>
      <c r="CH163" s="991">
        <v>0</v>
      </c>
      <c r="CI163" s="990" t="s">
        <v>993</v>
      </c>
      <c r="CJ163" s="991">
        <v>0</v>
      </c>
      <c r="CK163" s="990" t="s">
        <v>993</v>
      </c>
      <c r="CL163" s="991">
        <v>0</v>
      </c>
      <c r="CM163" s="991">
        <v>0</v>
      </c>
      <c r="CN163" s="991">
        <v>0</v>
      </c>
      <c r="CO163" s="991">
        <v>40</v>
      </c>
      <c r="CP163" s="991">
        <v>0</v>
      </c>
      <c r="CQ163" s="991">
        <v>0</v>
      </c>
      <c r="CR163" s="991">
        <v>0</v>
      </c>
      <c r="CS163" s="991">
        <v>0</v>
      </c>
      <c r="CT163" s="991">
        <v>2</v>
      </c>
      <c r="CU163" s="991">
        <v>0</v>
      </c>
      <c r="CV163" s="991">
        <v>0</v>
      </c>
      <c r="CW163" s="991">
        <v>0</v>
      </c>
      <c r="CX163" s="991">
        <v>0</v>
      </c>
      <c r="CY163" s="991">
        <v>0</v>
      </c>
      <c r="CZ163" s="991">
        <v>0</v>
      </c>
      <c r="DA163" s="991">
        <v>0</v>
      </c>
      <c r="DB163" s="991">
        <v>0</v>
      </c>
      <c r="DC163" s="991">
        <v>0</v>
      </c>
      <c r="DD163" s="991">
        <v>0</v>
      </c>
      <c r="DE163" s="991">
        <v>0</v>
      </c>
      <c r="DF163" s="991">
        <v>0</v>
      </c>
      <c r="DG163" s="991">
        <v>0</v>
      </c>
      <c r="DH163" s="991">
        <v>0</v>
      </c>
      <c r="DI163" s="991">
        <v>0</v>
      </c>
      <c r="DJ163" s="991">
        <v>0</v>
      </c>
      <c r="DK163" s="992" t="b">
        <v>0</v>
      </c>
      <c r="DL163" s="990" t="s">
        <v>999</v>
      </c>
      <c r="DM163" s="990" t="s">
        <v>296</v>
      </c>
      <c r="DN163" s="990" t="s">
        <v>282</v>
      </c>
      <c r="DO163" s="990" t="s">
        <v>293</v>
      </c>
      <c r="DP163" s="991">
        <v>1313</v>
      </c>
      <c r="DQ163" s="991">
        <v>903</v>
      </c>
      <c r="DR163" s="991">
        <v>69</v>
      </c>
      <c r="DS163" s="991">
        <v>341</v>
      </c>
      <c r="DT163" s="991">
        <v>12668</v>
      </c>
      <c r="DU163" s="991">
        <v>1318</v>
      </c>
      <c r="DV163" s="991">
        <v>1313</v>
      </c>
      <c r="DW163" s="991">
        <v>174</v>
      </c>
      <c r="DX163" s="991">
        <v>1062</v>
      </c>
      <c r="DY163" s="991">
        <v>17</v>
      </c>
      <c r="DZ163" s="991">
        <v>59</v>
      </c>
      <c r="EA163" s="991">
        <v>0</v>
      </c>
      <c r="EB163" s="991">
        <v>0</v>
      </c>
      <c r="EC163" s="991">
        <v>1</v>
      </c>
      <c r="ED163" s="991">
        <v>1318</v>
      </c>
      <c r="EE163" s="991">
        <v>138</v>
      </c>
      <c r="EF163" s="991">
        <v>1051</v>
      </c>
      <c r="EG163" s="991">
        <v>40</v>
      </c>
      <c r="EH163" s="991">
        <v>6</v>
      </c>
      <c r="EI163" s="991">
        <v>10</v>
      </c>
      <c r="EJ163" s="991">
        <v>0</v>
      </c>
      <c r="EK163" s="991">
        <v>25</v>
      </c>
      <c r="EL163" s="991">
        <v>47</v>
      </c>
      <c r="EM163" s="991">
        <v>1</v>
      </c>
      <c r="EN163" s="991">
        <v>1180</v>
      </c>
      <c r="EO163" s="991">
        <v>1129</v>
      </c>
      <c r="EP163" s="991">
        <v>9</v>
      </c>
      <c r="EQ163" s="991">
        <v>42</v>
      </c>
      <c r="ER163" s="991">
        <v>0</v>
      </c>
      <c r="ES163" s="991">
        <v>22</v>
      </c>
      <c r="ET163" s="992" t="b">
        <v>0</v>
      </c>
      <c r="EU163" s="992" t="b">
        <v>0</v>
      </c>
      <c r="EV163" s="992" t="b">
        <v>0</v>
      </c>
      <c r="EW163" s="993">
        <v>0.46100000000000002</v>
      </c>
      <c r="EX163" s="993">
        <v>0.36799999999999999</v>
      </c>
      <c r="EY163" s="993">
        <v>0.16899999999999998</v>
      </c>
      <c r="EZ163" s="993">
        <v>0.124</v>
      </c>
      <c r="FA163" s="993">
        <v>0.10400000000000001</v>
      </c>
      <c r="FB163" s="993">
        <v>0.29799999999999999</v>
      </c>
      <c r="FC163" s="992" t="b">
        <v>0</v>
      </c>
      <c r="FD163" s="992" t="b">
        <v>0</v>
      </c>
      <c r="FE163" s="992" t="b">
        <v>0</v>
      </c>
      <c r="FF163" s="993">
        <v>0</v>
      </c>
      <c r="FG163" s="993">
        <v>0</v>
      </c>
      <c r="FH163" s="993">
        <v>0</v>
      </c>
      <c r="FI163" s="993">
        <v>0</v>
      </c>
      <c r="FJ163" s="993">
        <v>0</v>
      </c>
      <c r="FK163" s="993">
        <v>0</v>
      </c>
      <c r="FL163" s="992" t="b">
        <v>0</v>
      </c>
      <c r="FM163" s="992" t="b">
        <v>0</v>
      </c>
      <c r="FN163" s="992" t="b">
        <v>0</v>
      </c>
      <c r="FO163" s="993">
        <v>0.46100000000000002</v>
      </c>
      <c r="FP163" s="993">
        <v>0.36799999999999999</v>
      </c>
      <c r="FQ163" s="993">
        <v>0.16899999999999998</v>
      </c>
      <c r="FR163" s="993">
        <v>0.124</v>
      </c>
      <c r="FS163" s="993">
        <v>0.10400000000000001</v>
      </c>
      <c r="FT163" s="993">
        <v>0.29799999999999999</v>
      </c>
      <c r="FU163" s="990" t="s">
        <v>993</v>
      </c>
      <c r="FV163" s="993">
        <v>0</v>
      </c>
      <c r="FW163" s="991">
        <v>0</v>
      </c>
      <c r="FX163" s="991">
        <v>1180</v>
      </c>
      <c r="FY163" s="991">
        <v>0</v>
      </c>
      <c r="FZ163" s="991">
        <v>0</v>
      </c>
      <c r="GA163" s="991">
        <v>0</v>
      </c>
      <c r="GB163" s="991">
        <v>0</v>
      </c>
      <c r="GC163" s="991">
        <v>0</v>
      </c>
      <c r="GD163" s="991">
        <v>0</v>
      </c>
      <c r="GE163" s="991">
        <v>0</v>
      </c>
      <c r="GF163" s="991">
        <v>0</v>
      </c>
      <c r="GG163" s="991">
        <v>0</v>
      </c>
      <c r="GH163" s="991">
        <v>0</v>
      </c>
      <c r="GI163" s="991">
        <v>0</v>
      </c>
      <c r="GJ163" s="991">
        <v>0</v>
      </c>
      <c r="GK163" s="991">
        <v>0</v>
      </c>
      <c r="GL163" s="991">
        <v>0</v>
      </c>
      <c r="GM163" s="991">
        <v>0</v>
      </c>
      <c r="GN163" s="991">
        <v>0</v>
      </c>
      <c r="GO163" s="992" t="b">
        <v>0</v>
      </c>
      <c r="GP163" s="990" t="s">
        <v>993</v>
      </c>
      <c r="GQ163" s="990" t="s">
        <v>993</v>
      </c>
      <c r="GR163" s="990" t="s">
        <v>993</v>
      </c>
      <c r="GS163" s="990" t="s">
        <v>993</v>
      </c>
      <c r="GT163" s="992"/>
      <c r="GU163" s="986"/>
    </row>
    <row r="164" spans="1:203" hidden="1">
      <c r="A164" s="985"/>
      <c r="B164" s="1315" t="s">
        <v>453</v>
      </c>
      <c r="C164" s="1315"/>
      <c r="D164" s="990" t="s">
        <v>1163</v>
      </c>
      <c r="E164" s="990" t="s">
        <v>1164</v>
      </c>
      <c r="F164" s="990" t="s">
        <v>437</v>
      </c>
      <c r="G164" s="990" t="s">
        <v>986</v>
      </c>
      <c r="H164" s="990" t="s">
        <v>1062</v>
      </c>
      <c r="I164" s="990" t="s">
        <v>1063</v>
      </c>
      <c r="J164" s="990" t="s">
        <v>1064</v>
      </c>
      <c r="K164" s="990" t="s">
        <v>1065</v>
      </c>
      <c r="L164" s="991">
        <v>8</v>
      </c>
      <c r="M164" s="990" t="s">
        <v>1164</v>
      </c>
      <c r="N164" s="990" t="s">
        <v>1019</v>
      </c>
      <c r="O164" s="990" t="s">
        <v>594</v>
      </c>
      <c r="P164" s="990" t="s">
        <v>992</v>
      </c>
      <c r="Q164" s="990" t="s">
        <v>290</v>
      </c>
      <c r="R164" s="1031" t="s">
        <v>290</v>
      </c>
      <c r="S164" s="992" t="b">
        <v>0</v>
      </c>
      <c r="T164" s="991">
        <v>0</v>
      </c>
      <c r="U164" s="992" t="b">
        <v>0</v>
      </c>
      <c r="V164" s="991">
        <v>0</v>
      </c>
      <c r="W164" s="992" t="b">
        <v>0</v>
      </c>
      <c r="X164" s="992" t="b">
        <v>1</v>
      </c>
      <c r="Y164" s="990" t="s">
        <v>290</v>
      </c>
      <c r="Z164" s="990" t="b">
        <f t="shared" si="24"/>
        <v>1</v>
      </c>
      <c r="AA164" s="990" t="s">
        <v>993</v>
      </c>
      <c r="AB164" s="992" t="b">
        <v>0</v>
      </c>
      <c r="AC164" s="990" t="s">
        <v>993</v>
      </c>
      <c r="AD164" s="990" t="s">
        <v>993</v>
      </c>
      <c r="AE164" s="990" t="s">
        <v>993</v>
      </c>
      <c r="AF164" s="1077">
        <f t="shared" si="23"/>
        <v>51</v>
      </c>
      <c r="AG164" s="1077">
        <f t="shared" si="23"/>
        <v>51</v>
      </c>
      <c r="AH164" s="1077">
        <f t="shared" si="23"/>
        <v>21</v>
      </c>
      <c r="AI164" s="1077">
        <f t="shared" si="23"/>
        <v>51</v>
      </c>
      <c r="AJ164" s="183">
        <f t="shared" si="20"/>
        <v>0</v>
      </c>
      <c r="AK164" s="991">
        <v>51</v>
      </c>
      <c r="AL164" s="991">
        <v>51</v>
      </c>
      <c r="AM164" s="991">
        <v>21</v>
      </c>
      <c r="AN164" s="991">
        <v>51</v>
      </c>
      <c r="AO164" s="991">
        <v>0</v>
      </c>
      <c r="AP164" s="991">
        <v>0</v>
      </c>
      <c r="AQ164" s="991">
        <v>0</v>
      </c>
      <c r="AR164" s="991">
        <v>0</v>
      </c>
      <c r="AS164" s="991">
        <v>0</v>
      </c>
      <c r="AT164" s="991">
        <v>0</v>
      </c>
      <c r="AU164" s="991">
        <v>0</v>
      </c>
      <c r="AV164" s="991">
        <v>0</v>
      </c>
      <c r="AW164" s="991">
        <v>0</v>
      </c>
      <c r="AX164" s="991">
        <v>0</v>
      </c>
      <c r="AY164" s="991">
        <v>0</v>
      </c>
      <c r="AZ164" s="991">
        <v>0</v>
      </c>
      <c r="BA164" s="991">
        <v>0</v>
      </c>
      <c r="BB164" s="991">
        <v>0</v>
      </c>
      <c r="BC164" s="991">
        <v>0</v>
      </c>
      <c r="BD164" s="991">
        <v>0</v>
      </c>
      <c r="BE164" s="992" t="b">
        <v>0</v>
      </c>
      <c r="BF164" s="992"/>
      <c r="BG164" s="990" t="s">
        <v>270</v>
      </c>
      <c r="BH164" s="991">
        <v>51</v>
      </c>
      <c r="BI164" s="990" t="s">
        <v>993</v>
      </c>
      <c r="BJ164" s="991">
        <v>0</v>
      </c>
      <c r="BK164" s="990" t="s">
        <v>993</v>
      </c>
      <c r="BL164" s="991">
        <v>0</v>
      </c>
      <c r="BM164" s="991">
        <v>0</v>
      </c>
      <c r="BN164" s="991">
        <v>0</v>
      </c>
      <c r="BO164" s="990" t="s">
        <v>993</v>
      </c>
      <c r="BP164" s="990" t="s">
        <v>993</v>
      </c>
      <c r="BQ164" s="990" t="s">
        <v>993</v>
      </c>
      <c r="BR164" s="991">
        <v>0</v>
      </c>
      <c r="BS164" s="990" t="s">
        <v>993</v>
      </c>
      <c r="BT164" s="991">
        <v>0</v>
      </c>
      <c r="BU164" s="990" t="s">
        <v>993</v>
      </c>
      <c r="BV164" s="991">
        <v>0</v>
      </c>
      <c r="BW164" s="991">
        <v>0</v>
      </c>
      <c r="BX164" s="991">
        <v>0</v>
      </c>
      <c r="BY164" s="990" t="s">
        <v>993</v>
      </c>
      <c r="BZ164" s="991">
        <v>0</v>
      </c>
      <c r="CA164" s="990" t="s">
        <v>993</v>
      </c>
      <c r="CB164" s="991">
        <v>0</v>
      </c>
      <c r="CC164" s="990" t="s">
        <v>993</v>
      </c>
      <c r="CD164" s="991">
        <v>0</v>
      </c>
      <c r="CE164" s="991">
        <v>0</v>
      </c>
      <c r="CF164" s="991">
        <v>0</v>
      </c>
      <c r="CG164" s="990" t="s">
        <v>993</v>
      </c>
      <c r="CH164" s="991">
        <v>0</v>
      </c>
      <c r="CI164" s="990" t="s">
        <v>993</v>
      </c>
      <c r="CJ164" s="991">
        <v>0</v>
      </c>
      <c r="CK164" s="990" t="s">
        <v>993</v>
      </c>
      <c r="CL164" s="991">
        <v>0</v>
      </c>
      <c r="CM164" s="991">
        <v>0</v>
      </c>
      <c r="CN164" s="991">
        <v>0</v>
      </c>
      <c r="CO164" s="991">
        <v>33</v>
      </c>
      <c r="CP164" s="991">
        <v>0</v>
      </c>
      <c r="CQ164" s="991">
        <v>0</v>
      </c>
      <c r="CR164" s="991">
        <v>2.1</v>
      </c>
      <c r="CS164" s="991">
        <v>0</v>
      </c>
      <c r="CT164" s="991">
        <v>0</v>
      </c>
      <c r="CU164" s="991">
        <v>0</v>
      </c>
      <c r="CV164" s="991">
        <v>0</v>
      </c>
      <c r="CW164" s="991">
        <v>0</v>
      </c>
      <c r="CX164" s="991">
        <v>0</v>
      </c>
      <c r="CY164" s="991">
        <v>0</v>
      </c>
      <c r="CZ164" s="991">
        <v>0</v>
      </c>
      <c r="DA164" s="991">
        <v>0</v>
      </c>
      <c r="DB164" s="991">
        <v>0</v>
      </c>
      <c r="DC164" s="991">
        <v>0</v>
      </c>
      <c r="DD164" s="991">
        <v>0</v>
      </c>
      <c r="DE164" s="991">
        <v>0</v>
      </c>
      <c r="DF164" s="991">
        <v>0</v>
      </c>
      <c r="DG164" s="991">
        <v>0</v>
      </c>
      <c r="DH164" s="991">
        <v>0</v>
      </c>
      <c r="DI164" s="991">
        <v>0</v>
      </c>
      <c r="DJ164" s="991">
        <v>0</v>
      </c>
      <c r="DK164" s="992" t="b">
        <v>0</v>
      </c>
      <c r="DL164" s="990" t="s">
        <v>999</v>
      </c>
      <c r="DM164" s="990" t="s">
        <v>1055</v>
      </c>
      <c r="DN164" s="990" t="s">
        <v>521</v>
      </c>
      <c r="DO164" s="990" t="s">
        <v>339</v>
      </c>
      <c r="DP164" s="991">
        <v>1202</v>
      </c>
      <c r="DQ164" s="991">
        <v>755</v>
      </c>
      <c r="DR164" s="991">
        <v>66</v>
      </c>
      <c r="DS164" s="991">
        <v>381</v>
      </c>
      <c r="DT164" s="991">
        <v>13953</v>
      </c>
      <c r="DU164" s="991">
        <v>1211</v>
      </c>
      <c r="DV164" s="991">
        <v>1202</v>
      </c>
      <c r="DW164" s="991">
        <v>97</v>
      </c>
      <c r="DX164" s="991">
        <v>995</v>
      </c>
      <c r="DY164" s="991">
        <v>28</v>
      </c>
      <c r="DZ164" s="991">
        <v>82</v>
      </c>
      <c r="EA164" s="991">
        <v>0</v>
      </c>
      <c r="EB164" s="991">
        <v>0</v>
      </c>
      <c r="EC164" s="991">
        <v>0</v>
      </c>
      <c r="ED164" s="991">
        <v>1211</v>
      </c>
      <c r="EE164" s="991">
        <v>129</v>
      </c>
      <c r="EF164" s="991">
        <v>927</v>
      </c>
      <c r="EG164" s="991">
        <v>49</v>
      </c>
      <c r="EH164" s="991">
        <v>12</v>
      </c>
      <c r="EI164" s="991">
        <v>19</v>
      </c>
      <c r="EJ164" s="991">
        <v>0</v>
      </c>
      <c r="EK164" s="991">
        <v>40</v>
      </c>
      <c r="EL164" s="991">
        <v>35</v>
      </c>
      <c r="EM164" s="991">
        <v>0</v>
      </c>
      <c r="EN164" s="991">
        <v>1082</v>
      </c>
      <c r="EO164" s="991">
        <v>992</v>
      </c>
      <c r="EP164" s="991">
        <v>61</v>
      </c>
      <c r="EQ164" s="991">
        <v>28</v>
      </c>
      <c r="ER164" s="991">
        <v>1</v>
      </c>
      <c r="ES164" s="991">
        <v>0</v>
      </c>
      <c r="ET164" s="992" t="b">
        <v>0</v>
      </c>
      <c r="EU164" s="992" t="b">
        <v>0</v>
      </c>
      <c r="EV164" s="992" t="b">
        <v>0</v>
      </c>
      <c r="EW164" s="993">
        <v>0.42299999999999999</v>
      </c>
      <c r="EX164" s="993">
        <v>0.37</v>
      </c>
      <c r="EY164" s="993">
        <v>0.188</v>
      </c>
      <c r="EZ164" s="993">
        <v>0.122</v>
      </c>
      <c r="FA164" s="993">
        <v>4.2999999999999997E-2</v>
      </c>
      <c r="FB164" s="993">
        <v>0.26100000000000001</v>
      </c>
      <c r="FC164" s="992" t="b">
        <v>0</v>
      </c>
      <c r="FD164" s="992" t="b">
        <v>0</v>
      </c>
      <c r="FE164" s="992" t="b">
        <v>0</v>
      </c>
      <c r="FF164" s="993">
        <v>0</v>
      </c>
      <c r="FG164" s="993">
        <v>0</v>
      </c>
      <c r="FH164" s="993">
        <v>0</v>
      </c>
      <c r="FI164" s="993">
        <v>0</v>
      </c>
      <c r="FJ164" s="993">
        <v>0</v>
      </c>
      <c r="FK164" s="993">
        <v>0</v>
      </c>
      <c r="FL164" s="992" t="b">
        <v>0</v>
      </c>
      <c r="FM164" s="992" t="b">
        <v>0</v>
      </c>
      <c r="FN164" s="992" t="b">
        <v>0</v>
      </c>
      <c r="FO164" s="993">
        <v>0.42299999999999999</v>
      </c>
      <c r="FP164" s="993">
        <v>0.37</v>
      </c>
      <c r="FQ164" s="993">
        <v>0.188</v>
      </c>
      <c r="FR164" s="993">
        <v>0.122</v>
      </c>
      <c r="FS164" s="993">
        <v>4.2999999999999997E-2</v>
      </c>
      <c r="FT164" s="993">
        <v>0.26100000000000001</v>
      </c>
      <c r="FU164" s="990" t="s">
        <v>993</v>
      </c>
      <c r="FV164" s="993">
        <v>0</v>
      </c>
      <c r="FW164" s="991">
        <v>0</v>
      </c>
      <c r="FX164" s="991">
        <v>1082</v>
      </c>
      <c r="FY164" s="991">
        <v>0</v>
      </c>
      <c r="FZ164" s="991">
        <v>0</v>
      </c>
      <c r="GA164" s="991">
        <v>0</v>
      </c>
      <c r="GB164" s="991">
        <v>0</v>
      </c>
      <c r="GC164" s="991">
        <v>0</v>
      </c>
      <c r="GD164" s="991">
        <v>0</v>
      </c>
      <c r="GE164" s="991">
        <v>0</v>
      </c>
      <c r="GF164" s="991">
        <v>0</v>
      </c>
      <c r="GG164" s="991">
        <v>0</v>
      </c>
      <c r="GH164" s="991">
        <v>0</v>
      </c>
      <c r="GI164" s="991">
        <v>0</v>
      </c>
      <c r="GJ164" s="991">
        <v>0</v>
      </c>
      <c r="GK164" s="991">
        <v>0</v>
      </c>
      <c r="GL164" s="991">
        <v>0</v>
      </c>
      <c r="GM164" s="991">
        <v>0</v>
      </c>
      <c r="GN164" s="991">
        <v>0</v>
      </c>
      <c r="GO164" s="992" t="b">
        <v>0</v>
      </c>
      <c r="GP164" s="990" t="s">
        <v>993</v>
      </c>
      <c r="GQ164" s="990" t="s">
        <v>993</v>
      </c>
      <c r="GR164" s="990" t="s">
        <v>993</v>
      </c>
      <c r="GS164" s="990" t="s">
        <v>993</v>
      </c>
      <c r="GT164" s="992"/>
      <c r="GU164" s="986"/>
    </row>
    <row r="165" spans="1:203" hidden="1">
      <c r="A165" s="985"/>
      <c r="B165" s="1315" t="s">
        <v>453</v>
      </c>
      <c r="C165" s="1315"/>
      <c r="D165" s="990" t="s">
        <v>1163</v>
      </c>
      <c r="E165" s="990" t="s">
        <v>1164</v>
      </c>
      <c r="F165" s="990" t="s">
        <v>437</v>
      </c>
      <c r="G165" s="990" t="s">
        <v>986</v>
      </c>
      <c r="H165" s="990" t="s">
        <v>1062</v>
      </c>
      <c r="I165" s="990" t="s">
        <v>1063</v>
      </c>
      <c r="J165" s="990" t="s">
        <v>1064</v>
      </c>
      <c r="K165" s="990" t="s">
        <v>1065</v>
      </c>
      <c r="L165" s="991">
        <v>2</v>
      </c>
      <c r="M165" s="990" t="s">
        <v>1164</v>
      </c>
      <c r="N165" s="990" t="s">
        <v>1149</v>
      </c>
      <c r="O165" s="990" t="s">
        <v>456</v>
      </c>
      <c r="P165" s="990" t="s">
        <v>992</v>
      </c>
      <c r="Q165" s="990" t="s">
        <v>290</v>
      </c>
      <c r="R165" s="1031" t="s">
        <v>270</v>
      </c>
      <c r="S165" s="992" t="b">
        <v>0</v>
      </c>
      <c r="T165" s="991">
        <v>0</v>
      </c>
      <c r="U165" s="992" t="b">
        <v>0</v>
      </c>
      <c r="V165" s="991">
        <v>0</v>
      </c>
      <c r="W165" s="992" t="b">
        <v>0</v>
      </c>
      <c r="X165" s="992" t="b">
        <v>1</v>
      </c>
      <c r="Y165" s="990" t="s">
        <v>270</v>
      </c>
      <c r="Z165" s="990" t="b">
        <f t="shared" si="24"/>
        <v>1</v>
      </c>
      <c r="AA165" s="990" t="s">
        <v>993</v>
      </c>
      <c r="AB165" s="992" t="b">
        <v>0</v>
      </c>
      <c r="AC165" s="990" t="s">
        <v>993</v>
      </c>
      <c r="AD165" s="990" t="s">
        <v>993</v>
      </c>
      <c r="AE165" s="990" t="s">
        <v>993</v>
      </c>
      <c r="AF165" s="1077">
        <f t="shared" si="23"/>
        <v>48</v>
      </c>
      <c r="AG165" s="1077">
        <f t="shared" si="23"/>
        <v>48</v>
      </c>
      <c r="AH165" s="1077">
        <f t="shared" si="23"/>
        <v>13</v>
      </c>
      <c r="AI165" s="1077">
        <f t="shared" si="23"/>
        <v>48</v>
      </c>
      <c r="AJ165" s="183">
        <f t="shared" si="20"/>
        <v>0</v>
      </c>
      <c r="AK165" s="991">
        <v>48</v>
      </c>
      <c r="AL165" s="991">
        <v>48</v>
      </c>
      <c r="AM165" s="991">
        <v>13</v>
      </c>
      <c r="AN165" s="991">
        <v>48</v>
      </c>
      <c r="AO165" s="991">
        <v>0</v>
      </c>
      <c r="AP165" s="991">
        <v>0</v>
      </c>
      <c r="AQ165" s="991">
        <v>0</v>
      </c>
      <c r="AR165" s="991">
        <v>0</v>
      </c>
      <c r="AS165" s="991">
        <v>0</v>
      </c>
      <c r="AT165" s="991">
        <v>0</v>
      </c>
      <c r="AU165" s="991">
        <v>0</v>
      </c>
      <c r="AV165" s="991">
        <v>0</v>
      </c>
      <c r="AW165" s="991">
        <v>0</v>
      </c>
      <c r="AX165" s="991">
        <v>0</v>
      </c>
      <c r="AY165" s="991">
        <v>0</v>
      </c>
      <c r="AZ165" s="991">
        <v>0</v>
      </c>
      <c r="BA165" s="991">
        <v>0</v>
      </c>
      <c r="BB165" s="991">
        <v>0</v>
      </c>
      <c r="BC165" s="991">
        <v>0</v>
      </c>
      <c r="BD165" s="991">
        <v>0</v>
      </c>
      <c r="BE165" s="992" t="b">
        <v>0</v>
      </c>
      <c r="BF165" s="992"/>
      <c r="BG165" s="990" t="s">
        <v>270</v>
      </c>
      <c r="BH165" s="991">
        <v>48</v>
      </c>
      <c r="BI165" s="990" t="s">
        <v>993</v>
      </c>
      <c r="BJ165" s="991">
        <v>0</v>
      </c>
      <c r="BK165" s="990" t="s">
        <v>993</v>
      </c>
      <c r="BL165" s="991">
        <v>0</v>
      </c>
      <c r="BM165" s="991">
        <v>0</v>
      </c>
      <c r="BN165" s="991">
        <v>0</v>
      </c>
      <c r="BO165" s="990" t="s">
        <v>993</v>
      </c>
      <c r="BP165" s="990" t="s">
        <v>993</v>
      </c>
      <c r="BQ165" s="990" t="s">
        <v>993</v>
      </c>
      <c r="BR165" s="991">
        <v>0</v>
      </c>
      <c r="BS165" s="990" t="s">
        <v>993</v>
      </c>
      <c r="BT165" s="991">
        <v>0</v>
      </c>
      <c r="BU165" s="990" t="s">
        <v>993</v>
      </c>
      <c r="BV165" s="991">
        <v>0</v>
      </c>
      <c r="BW165" s="991">
        <v>0</v>
      </c>
      <c r="BX165" s="991">
        <v>0</v>
      </c>
      <c r="BY165" s="990" t="s">
        <v>993</v>
      </c>
      <c r="BZ165" s="991">
        <v>0</v>
      </c>
      <c r="CA165" s="990" t="s">
        <v>993</v>
      </c>
      <c r="CB165" s="991">
        <v>0</v>
      </c>
      <c r="CC165" s="990" t="s">
        <v>993</v>
      </c>
      <c r="CD165" s="991">
        <v>0</v>
      </c>
      <c r="CE165" s="991">
        <v>0</v>
      </c>
      <c r="CF165" s="991">
        <v>0</v>
      </c>
      <c r="CG165" s="990" t="s">
        <v>993</v>
      </c>
      <c r="CH165" s="991">
        <v>0</v>
      </c>
      <c r="CI165" s="990" t="s">
        <v>993</v>
      </c>
      <c r="CJ165" s="991">
        <v>0</v>
      </c>
      <c r="CK165" s="990" t="s">
        <v>993</v>
      </c>
      <c r="CL165" s="991">
        <v>0</v>
      </c>
      <c r="CM165" s="991">
        <v>0</v>
      </c>
      <c r="CN165" s="991">
        <v>0</v>
      </c>
      <c r="CO165" s="991">
        <v>33</v>
      </c>
      <c r="CP165" s="991">
        <v>0</v>
      </c>
      <c r="CQ165" s="991">
        <v>0</v>
      </c>
      <c r="CR165" s="991">
        <v>0</v>
      </c>
      <c r="CS165" s="991">
        <v>0</v>
      </c>
      <c r="CT165" s="991">
        <v>1.9</v>
      </c>
      <c r="CU165" s="991">
        <v>0</v>
      </c>
      <c r="CV165" s="991">
        <v>0</v>
      </c>
      <c r="CW165" s="991">
        <v>0</v>
      </c>
      <c r="CX165" s="991">
        <v>0</v>
      </c>
      <c r="CY165" s="991">
        <v>0</v>
      </c>
      <c r="CZ165" s="991">
        <v>0</v>
      </c>
      <c r="DA165" s="991">
        <v>0</v>
      </c>
      <c r="DB165" s="991">
        <v>0</v>
      </c>
      <c r="DC165" s="991">
        <v>0</v>
      </c>
      <c r="DD165" s="991">
        <v>0</v>
      </c>
      <c r="DE165" s="991">
        <v>0</v>
      </c>
      <c r="DF165" s="991">
        <v>0</v>
      </c>
      <c r="DG165" s="991">
        <v>0</v>
      </c>
      <c r="DH165" s="991">
        <v>0</v>
      </c>
      <c r="DI165" s="991">
        <v>0</v>
      </c>
      <c r="DJ165" s="991">
        <v>0</v>
      </c>
      <c r="DK165" s="992" t="b">
        <v>0</v>
      </c>
      <c r="DL165" s="990" t="s">
        <v>999</v>
      </c>
      <c r="DM165" s="990" t="s">
        <v>434</v>
      </c>
      <c r="DN165" s="990" t="s">
        <v>296</v>
      </c>
      <c r="DO165" s="990" t="s">
        <v>437</v>
      </c>
      <c r="DP165" s="991">
        <v>1483</v>
      </c>
      <c r="DQ165" s="991">
        <v>1134</v>
      </c>
      <c r="DR165" s="991">
        <v>55</v>
      </c>
      <c r="DS165" s="991">
        <v>294</v>
      </c>
      <c r="DT165" s="991">
        <v>14213</v>
      </c>
      <c r="DU165" s="991">
        <v>1485</v>
      </c>
      <c r="DV165" s="991">
        <v>1483</v>
      </c>
      <c r="DW165" s="991">
        <v>306</v>
      </c>
      <c r="DX165" s="991">
        <v>1074</v>
      </c>
      <c r="DY165" s="991">
        <v>44</v>
      </c>
      <c r="DZ165" s="991">
        <v>59</v>
      </c>
      <c r="EA165" s="991">
        <v>0</v>
      </c>
      <c r="EB165" s="991">
        <v>0</v>
      </c>
      <c r="EC165" s="991">
        <v>0</v>
      </c>
      <c r="ED165" s="991">
        <v>1485</v>
      </c>
      <c r="EE165" s="991">
        <v>230</v>
      </c>
      <c r="EF165" s="991">
        <v>1129</v>
      </c>
      <c r="EG165" s="991">
        <v>32</v>
      </c>
      <c r="EH165" s="991">
        <v>5</v>
      </c>
      <c r="EI165" s="991">
        <v>18</v>
      </c>
      <c r="EJ165" s="991">
        <v>0</v>
      </c>
      <c r="EK165" s="991">
        <v>33</v>
      </c>
      <c r="EL165" s="991">
        <v>38</v>
      </c>
      <c r="EM165" s="991">
        <v>0</v>
      </c>
      <c r="EN165" s="991">
        <v>1255</v>
      </c>
      <c r="EO165" s="991">
        <v>1220</v>
      </c>
      <c r="EP165" s="991">
        <v>4</v>
      </c>
      <c r="EQ165" s="991">
        <v>31</v>
      </c>
      <c r="ER165" s="991">
        <v>0</v>
      </c>
      <c r="ES165" s="991">
        <v>0</v>
      </c>
      <c r="ET165" s="992" t="b">
        <v>0</v>
      </c>
      <c r="EU165" s="992" t="b">
        <v>0</v>
      </c>
      <c r="EV165" s="992" t="b">
        <v>0</v>
      </c>
      <c r="EW165" s="993">
        <v>0.44400000000000001</v>
      </c>
      <c r="EX165" s="993">
        <v>0.34799999999999998</v>
      </c>
      <c r="EY165" s="993">
        <v>0.17199999999999999</v>
      </c>
      <c r="EZ165" s="993">
        <v>0.14300000000000002</v>
      </c>
      <c r="FA165" s="993">
        <v>0.21600000000000003</v>
      </c>
      <c r="FB165" s="993">
        <v>0.35600000000000004</v>
      </c>
      <c r="FC165" s="992" t="b">
        <v>0</v>
      </c>
      <c r="FD165" s="992" t="b">
        <v>0</v>
      </c>
      <c r="FE165" s="992" t="b">
        <v>0</v>
      </c>
      <c r="FF165" s="993">
        <v>0</v>
      </c>
      <c r="FG165" s="993">
        <v>0</v>
      </c>
      <c r="FH165" s="993">
        <v>0</v>
      </c>
      <c r="FI165" s="993">
        <v>0</v>
      </c>
      <c r="FJ165" s="993">
        <v>0</v>
      </c>
      <c r="FK165" s="993">
        <v>0</v>
      </c>
      <c r="FL165" s="992" t="b">
        <v>0</v>
      </c>
      <c r="FM165" s="992" t="b">
        <v>0</v>
      </c>
      <c r="FN165" s="992" t="b">
        <v>0</v>
      </c>
      <c r="FO165" s="993">
        <v>0.44400000000000001</v>
      </c>
      <c r="FP165" s="993">
        <v>0.34799999999999998</v>
      </c>
      <c r="FQ165" s="993">
        <v>0.17199999999999999</v>
      </c>
      <c r="FR165" s="993">
        <v>0.14300000000000002</v>
      </c>
      <c r="FS165" s="993">
        <v>0.21600000000000003</v>
      </c>
      <c r="FT165" s="993">
        <v>0.35600000000000004</v>
      </c>
      <c r="FU165" s="990" t="s">
        <v>993</v>
      </c>
      <c r="FV165" s="993">
        <v>0</v>
      </c>
      <c r="FW165" s="991">
        <v>0</v>
      </c>
      <c r="FX165" s="991">
        <v>1255</v>
      </c>
      <c r="FY165" s="991">
        <v>0</v>
      </c>
      <c r="FZ165" s="991">
        <v>0</v>
      </c>
      <c r="GA165" s="991">
        <v>0</v>
      </c>
      <c r="GB165" s="991">
        <v>0</v>
      </c>
      <c r="GC165" s="991">
        <v>0</v>
      </c>
      <c r="GD165" s="991">
        <v>0</v>
      </c>
      <c r="GE165" s="991">
        <v>0</v>
      </c>
      <c r="GF165" s="991">
        <v>0</v>
      </c>
      <c r="GG165" s="991">
        <v>0</v>
      </c>
      <c r="GH165" s="991">
        <v>0</v>
      </c>
      <c r="GI165" s="991">
        <v>0</v>
      </c>
      <c r="GJ165" s="991">
        <v>0</v>
      </c>
      <c r="GK165" s="991">
        <v>0</v>
      </c>
      <c r="GL165" s="991">
        <v>0</v>
      </c>
      <c r="GM165" s="991">
        <v>0</v>
      </c>
      <c r="GN165" s="991">
        <v>0</v>
      </c>
      <c r="GO165" s="992" t="b">
        <v>0</v>
      </c>
      <c r="GP165" s="990" t="s">
        <v>993</v>
      </c>
      <c r="GQ165" s="990" t="s">
        <v>993</v>
      </c>
      <c r="GR165" s="990" t="s">
        <v>993</v>
      </c>
      <c r="GS165" s="990" t="s">
        <v>993</v>
      </c>
      <c r="GT165" s="992"/>
      <c r="GU165" s="986"/>
    </row>
    <row r="166" spans="1:203" hidden="1">
      <c r="A166" s="985"/>
      <c r="B166" s="1315" t="s">
        <v>453</v>
      </c>
      <c r="C166" s="1315"/>
      <c r="D166" s="990" t="s">
        <v>1163</v>
      </c>
      <c r="E166" s="990" t="s">
        <v>1164</v>
      </c>
      <c r="F166" s="990" t="s">
        <v>437</v>
      </c>
      <c r="G166" s="990" t="s">
        <v>986</v>
      </c>
      <c r="H166" s="990" t="s">
        <v>1062</v>
      </c>
      <c r="I166" s="990" t="s">
        <v>1063</v>
      </c>
      <c r="J166" s="990" t="s">
        <v>1064</v>
      </c>
      <c r="K166" s="990" t="s">
        <v>1065</v>
      </c>
      <c r="L166" s="991">
        <v>10</v>
      </c>
      <c r="M166" s="990" t="s">
        <v>1164</v>
      </c>
      <c r="N166" s="990" t="s">
        <v>1013</v>
      </c>
      <c r="O166" s="990" t="s">
        <v>595</v>
      </c>
      <c r="P166" s="990" t="s">
        <v>992</v>
      </c>
      <c r="Q166" s="990" t="s">
        <v>290</v>
      </c>
      <c r="R166" s="1031" t="s">
        <v>290</v>
      </c>
      <c r="S166" s="992" t="b">
        <v>0</v>
      </c>
      <c r="T166" s="991">
        <v>0</v>
      </c>
      <c r="U166" s="992" t="b">
        <v>0</v>
      </c>
      <c r="V166" s="991">
        <v>0</v>
      </c>
      <c r="W166" s="992" t="b">
        <v>0</v>
      </c>
      <c r="X166" s="992" t="b">
        <v>1</v>
      </c>
      <c r="Y166" s="990" t="s">
        <v>290</v>
      </c>
      <c r="Z166" s="990" t="b">
        <f t="shared" si="24"/>
        <v>1</v>
      </c>
      <c r="AA166" s="990" t="s">
        <v>993</v>
      </c>
      <c r="AB166" s="992" t="b">
        <v>0</v>
      </c>
      <c r="AC166" s="990" t="s">
        <v>993</v>
      </c>
      <c r="AD166" s="990" t="s">
        <v>993</v>
      </c>
      <c r="AE166" s="990" t="s">
        <v>993</v>
      </c>
      <c r="AF166" s="1077">
        <f t="shared" si="23"/>
        <v>47</v>
      </c>
      <c r="AG166" s="1077">
        <f t="shared" si="23"/>
        <v>41</v>
      </c>
      <c r="AH166" s="1077">
        <f t="shared" si="23"/>
        <v>17</v>
      </c>
      <c r="AI166" s="1077">
        <f t="shared" si="23"/>
        <v>47</v>
      </c>
      <c r="AJ166" s="183">
        <f t="shared" si="20"/>
        <v>0</v>
      </c>
      <c r="AK166" s="991">
        <v>47</v>
      </c>
      <c r="AL166" s="991">
        <v>41</v>
      </c>
      <c r="AM166" s="991">
        <v>17</v>
      </c>
      <c r="AN166" s="991">
        <v>47</v>
      </c>
      <c r="AO166" s="991">
        <v>0</v>
      </c>
      <c r="AP166" s="991">
        <v>0</v>
      </c>
      <c r="AQ166" s="991">
        <v>0</v>
      </c>
      <c r="AR166" s="991">
        <v>0</v>
      </c>
      <c r="AS166" s="991">
        <v>0</v>
      </c>
      <c r="AT166" s="991">
        <v>0</v>
      </c>
      <c r="AU166" s="991">
        <v>0</v>
      </c>
      <c r="AV166" s="991">
        <v>0</v>
      </c>
      <c r="AW166" s="991">
        <v>0</v>
      </c>
      <c r="AX166" s="991">
        <v>0</v>
      </c>
      <c r="AY166" s="991">
        <v>0</v>
      </c>
      <c r="AZ166" s="991">
        <v>0</v>
      </c>
      <c r="BA166" s="991">
        <v>0</v>
      </c>
      <c r="BB166" s="991">
        <v>0</v>
      </c>
      <c r="BC166" s="991">
        <v>0</v>
      </c>
      <c r="BD166" s="991">
        <v>0</v>
      </c>
      <c r="BE166" s="992" t="b">
        <v>0</v>
      </c>
      <c r="BF166" s="992"/>
      <c r="BG166" s="990" t="s">
        <v>1059</v>
      </c>
      <c r="BH166" s="991">
        <v>47</v>
      </c>
      <c r="BI166" s="990" t="s">
        <v>993</v>
      </c>
      <c r="BJ166" s="991">
        <v>0</v>
      </c>
      <c r="BK166" s="990" t="s">
        <v>993</v>
      </c>
      <c r="BL166" s="991">
        <v>0</v>
      </c>
      <c r="BM166" s="991">
        <v>0</v>
      </c>
      <c r="BN166" s="991">
        <v>0</v>
      </c>
      <c r="BO166" s="990" t="s">
        <v>993</v>
      </c>
      <c r="BP166" s="990" t="s">
        <v>993</v>
      </c>
      <c r="BQ166" s="990" t="s">
        <v>993</v>
      </c>
      <c r="BR166" s="991">
        <v>0</v>
      </c>
      <c r="BS166" s="990" t="s">
        <v>993</v>
      </c>
      <c r="BT166" s="991">
        <v>0</v>
      </c>
      <c r="BU166" s="990" t="s">
        <v>993</v>
      </c>
      <c r="BV166" s="991">
        <v>0</v>
      </c>
      <c r="BW166" s="991">
        <v>0</v>
      </c>
      <c r="BX166" s="991">
        <v>0</v>
      </c>
      <c r="BY166" s="990" t="s">
        <v>993</v>
      </c>
      <c r="BZ166" s="991">
        <v>0</v>
      </c>
      <c r="CA166" s="990" t="s">
        <v>993</v>
      </c>
      <c r="CB166" s="991">
        <v>0</v>
      </c>
      <c r="CC166" s="990" t="s">
        <v>993</v>
      </c>
      <c r="CD166" s="991">
        <v>0</v>
      </c>
      <c r="CE166" s="991">
        <v>0</v>
      </c>
      <c r="CF166" s="991">
        <v>0</v>
      </c>
      <c r="CG166" s="990" t="s">
        <v>993</v>
      </c>
      <c r="CH166" s="991">
        <v>0</v>
      </c>
      <c r="CI166" s="990" t="s">
        <v>993</v>
      </c>
      <c r="CJ166" s="991">
        <v>0</v>
      </c>
      <c r="CK166" s="990" t="s">
        <v>993</v>
      </c>
      <c r="CL166" s="991">
        <v>0</v>
      </c>
      <c r="CM166" s="991">
        <v>0</v>
      </c>
      <c r="CN166" s="991">
        <v>0</v>
      </c>
      <c r="CO166" s="991">
        <v>30</v>
      </c>
      <c r="CP166" s="991">
        <v>0</v>
      </c>
      <c r="CQ166" s="991">
        <v>0</v>
      </c>
      <c r="CR166" s="991">
        <v>0</v>
      </c>
      <c r="CS166" s="991">
        <v>0</v>
      </c>
      <c r="CT166" s="991">
        <v>1.5</v>
      </c>
      <c r="CU166" s="991">
        <v>0</v>
      </c>
      <c r="CV166" s="991">
        <v>0</v>
      </c>
      <c r="CW166" s="991">
        <v>0</v>
      </c>
      <c r="CX166" s="991">
        <v>0</v>
      </c>
      <c r="CY166" s="991">
        <v>0</v>
      </c>
      <c r="CZ166" s="991">
        <v>0</v>
      </c>
      <c r="DA166" s="991">
        <v>0</v>
      </c>
      <c r="DB166" s="991">
        <v>0</v>
      </c>
      <c r="DC166" s="991">
        <v>0</v>
      </c>
      <c r="DD166" s="991">
        <v>0</v>
      </c>
      <c r="DE166" s="991">
        <v>0</v>
      </c>
      <c r="DF166" s="991">
        <v>0</v>
      </c>
      <c r="DG166" s="991">
        <v>0</v>
      </c>
      <c r="DH166" s="991">
        <v>0</v>
      </c>
      <c r="DI166" s="991">
        <v>0</v>
      </c>
      <c r="DJ166" s="991">
        <v>0</v>
      </c>
      <c r="DK166" s="992" t="b">
        <v>0</v>
      </c>
      <c r="DL166" s="990" t="s">
        <v>999</v>
      </c>
      <c r="DM166" s="990" t="s">
        <v>301</v>
      </c>
      <c r="DN166" s="990" t="s">
        <v>1000</v>
      </c>
      <c r="DO166" s="990" t="s">
        <v>296</v>
      </c>
      <c r="DP166" s="991">
        <v>725</v>
      </c>
      <c r="DQ166" s="991">
        <v>686</v>
      </c>
      <c r="DR166" s="991">
        <v>32</v>
      </c>
      <c r="DS166" s="991">
        <v>7</v>
      </c>
      <c r="DT166" s="991">
        <v>10105</v>
      </c>
      <c r="DU166" s="991">
        <v>727</v>
      </c>
      <c r="DV166" s="991">
        <v>725</v>
      </c>
      <c r="DW166" s="991">
        <v>355</v>
      </c>
      <c r="DX166" s="991">
        <v>361</v>
      </c>
      <c r="DY166" s="991">
        <v>1</v>
      </c>
      <c r="DZ166" s="991">
        <v>8</v>
      </c>
      <c r="EA166" s="991">
        <v>0</v>
      </c>
      <c r="EB166" s="991">
        <v>0</v>
      </c>
      <c r="EC166" s="991">
        <v>0</v>
      </c>
      <c r="ED166" s="991">
        <v>727</v>
      </c>
      <c r="EE166" s="991">
        <v>25</v>
      </c>
      <c r="EF166" s="991">
        <v>511</v>
      </c>
      <c r="EG166" s="991">
        <v>131</v>
      </c>
      <c r="EH166" s="991">
        <v>16</v>
      </c>
      <c r="EI166" s="991">
        <v>12</v>
      </c>
      <c r="EJ166" s="991">
        <v>0</v>
      </c>
      <c r="EK166" s="991">
        <v>26</v>
      </c>
      <c r="EL166" s="991">
        <v>6</v>
      </c>
      <c r="EM166" s="991">
        <v>0</v>
      </c>
      <c r="EN166" s="991">
        <v>702</v>
      </c>
      <c r="EO166" s="991">
        <v>640</v>
      </c>
      <c r="EP166" s="991">
        <v>22</v>
      </c>
      <c r="EQ166" s="991">
        <v>36</v>
      </c>
      <c r="ER166" s="991">
        <v>4</v>
      </c>
      <c r="ES166" s="991">
        <v>0</v>
      </c>
      <c r="ET166" s="992" t="b">
        <v>0</v>
      </c>
      <c r="EU166" s="992" t="b">
        <v>0</v>
      </c>
      <c r="EV166" s="992" t="b">
        <v>0</v>
      </c>
      <c r="EW166" s="993">
        <v>0</v>
      </c>
      <c r="EX166" s="993">
        <v>0</v>
      </c>
      <c r="EY166" s="993">
        <v>0</v>
      </c>
      <c r="EZ166" s="993">
        <v>0</v>
      </c>
      <c r="FA166" s="993">
        <v>0</v>
      </c>
      <c r="FB166" s="993">
        <v>0</v>
      </c>
      <c r="FC166" s="992" t="b">
        <v>0</v>
      </c>
      <c r="FD166" s="992" t="b">
        <v>0</v>
      </c>
      <c r="FE166" s="992" t="b">
        <v>0</v>
      </c>
      <c r="FF166" s="993">
        <v>0.13300000000000001</v>
      </c>
      <c r="FG166" s="993">
        <v>4.2999999999999997E-2</v>
      </c>
      <c r="FH166" s="993">
        <v>2.2000000000000002E-2</v>
      </c>
      <c r="FI166" s="993">
        <v>6.9999999999999993E-3</v>
      </c>
      <c r="FJ166" s="993">
        <v>3.0000000000000001E-3</v>
      </c>
      <c r="FK166" s="993">
        <v>2.6000000000000002E-2</v>
      </c>
      <c r="FL166" s="992" t="b">
        <v>0</v>
      </c>
      <c r="FM166" s="992" t="b">
        <v>0</v>
      </c>
      <c r="FN166" s="992" t="b">
        <v>0</v>
      </c>
      <c r="FO166" s="993">
        <v>0</v>
      </c>
      <c r="FP166" s="993">
        <v>0</v>
      </c>
      <c r="FQ166" s="993">
        <v>0</v>
      </c>
      <c r="FR166" s="993">
        <v>0</v>
      </c>
      <c r="FS166" s="993">
        <v>0</v>
      </c>
      <c r="FT166" s="993">
        <v>0</v>
      </c>
      <c r="FU166" s="990" t="s">
        <v>993</v>
      </c>
      <c r="FV166" s="993">
        <v>0</v>
      </c>
      <c r="FW166" s="991">
        <v>0</v>
      </c>
      <c r="FX166" s="991">
        <v>702</v>
      </c>
      <c r="FY166" s="991">
        <v>0</v>
      </c>
      <c r="FZ166" s="991">
        <v>0</v>
      </c>
      <c r="GA166" s="991">
        <v>0</v>
      </c>
      <c r="GB166" s="991">
        <v>0</v>
      </c>
      <c r="GC166" s="991">
        <v>0</v>
      </c>
      <c r="GD166" s="991">
        <v>0</v>
      </c>
      <c r="GE166" s="991">
        <v>0</v>
      </c>
      <c r="GF166" s="991">
        <v>0</v>
      </c>
      <c r="GG166" s="991">
        <v>0</v>
      </c>
      <c r="GH166" s="991">
        <v>0</v>
      </c>
      <c r="GI166" s="991">
        <v>0</v>
      </c>
      <c r="GJ166" s="991">
        <v>0</v>
      </c>
      <c r="GK166" s="991">
        <v>0</v>
      </c>
      <c r="GL166" s="991">
        <v>0</v>
      </c>
      <c r="GM166" s="991">
        <v>0</v>
      </c>
      <c r="GN166" s="991">
        <v>0</v>
      </c>
      <c r="GO166" s="992" t="b">
        <v>0</v>
      </c>
      <c r="GP166" s="990" t="s">
        <v>993</v>
      </c>
      <c r="GQ166" s="990" t="s">
        <v>993</v>
      </c>
      <c r="GR166" s="990" t="s">
        <v>993</v>
      </c>
      <c r="GS166" s="990" t="s">
        <v>993</v>
      </c>
      <c r="GT166" s="992"/>
      <c r="GU166" s="986"/>
    </row>
    <row r="167" spans="1:203" hidden="1">
      <c r="A167" s="985"/>
      <c r="B167" s="1315" t="s">
        <v>453</v>
      </c>
      <c r="C167" s="1315"/>
      <c r="D167" s="990" t="s">
        <v>1163</v>
      </c>
      <c r="E167" s="990" t="s">
        <v>1164</v>
      </c>
      <c r="F167" s="990" t="s">
        <v>437</v>
      </c>
      <c r="G167" s="990" t="s">
        <v>986</v>
      </c>
      <c r="H167" s="990" t="s">
        <v>1062</v>
      </c>
      <c r="I167" s="990" t="s">
        <v>1063</v>
      </c>
      <c r="J167" s="990" t="s">
        <v>1064</v>
      </c>
      <c r="K167" s="990" t="s">
        <v>1065</v>
      </c>
      <c r="L167" s="991">
        <v>9</v>
      </c>
      <c r="M167" s="990" t="s">
        <v>1164</v>
      </c>
      <c r="N167" s="990" t="s">
        <v>1012</v>
      </c>
      <c r="O167" s="990" t="s">
        <v>597</v>
      </c>
      <c r="P167" s="990" t="s">
        <v>992</v>
      </c>
      <c r="Q167" s="990" t="s">
        <v>290</v>
      </c>
      <c r="R167" s="1031" t="s">
        <v>290</v>
      </c>
      <c r="S167" s="992" t="b">
        <v>0</v>
      </c>
      <c r="T167" s="991">
        <v>0</v>
      </c>
      <c r="U167" s="992" t="b">
        <v>0</v>
      </c>
      <c r="V167" s="991">
        <v>0</v>
      </c>
      <c r="W167" s="992" t="b">
        <v>0</v>
      </c>
      <c r="X167" s="992" t="b">
        <v>1</v>
      </c>
      <c r="Y167" s="990" t="s">
        <v>290</v>
      </c>
      <c r="Z167" s="990" t="b">
        <f t="shared" si="24"/>
        <v>1</v>
      </c>
      <c r="AA167" s="990" t="s">
        <v>993</v>
      </c>
      <c r="AB167" s="992" t="b">
        <v>0</v>
      </c>
      <c r="AC167" s="990" t="s">
        <v>993</v>
      </c>
      <c r="AD167" s="990" t="s">
        <v>993</v>
      </c>
      <c r="AE167" s="990" t="s">
        <v>993</v>
      </c>
      <c r="AF167" s="1077">
        <f t="shared" si="23"/>
        <v>48</v>
      </c>
      <c r="AG167" s="1077">
        <f t="shared" si="23"/>
        <v>29</v>
      </c>
      <c r="AH167" s="1077">
        <f t="shared" si="23"/>
        <v>10</v>
      </c>
      <c r="AI167" s="1077">
        <f t="shared" si="23"/>
        <v>48</v>
      </c>
      <c r="AJ167" s="183">
        <f t="shared" si="20"/>
        <v>0</v>
      </c>
      <c r="AK167" s="991">
        <v>48</v>
      </c>
      <c r="AL167" s="991">
        <v>29</v>
      </c>
      <c r="AM167" s="991">
        <v>10</v>
      </c>
      <c r="AN167" s="991">
        <v>48</v>
      </c>
      <c r="AO167" s="991">
        <v>0</v>
      </c>
      <c r="AP167" s="991">
        <v>0</v>
      </c>
      <c r="AQ167" s="991">
        <v>0</v>
      </c>
      <c r="AR167" s="991">
        <v>0</v>
      </c>
      <c r="AS167" s="991">
        <v>0</v>
      </c>
      <c r="AT167" s="991">
        <v>0</v>
      </c>
      <c r="AU167" s="991">
        <v>0</v>
      </c>
      <c r="AV167" s="991">
        <v>0</v>
      </c>
      <c r="AW167" s="991">
        <v>0</v>
      </c>
      <c r="AX167" s="991">
        <v>0</v>
      </c>
      <c r="AY167" s="991">
        <v>0</v>
      </c>
      <c r="AZ167" s="991">
        <v>0</v>
      </c>
      <c r="BA167" s="991">
        <v>0</v>
      </c>
      <c r="BB167" s="991">
        <v>0</v>
      </c>
      <c r="BC167" s="991">
        <v>0</v>
      </c>
      <c r="BD167" s="991">
        <v>0</v>
      </c>
      <c r="BE167" s="992" t="b">
        <v>0</v>
      </c>
      <c r="BF167" s="992"/>
      <c r="BG167" s="990" t="s">
        <v>270</v>
      </c>
      <c r="BH167" s="991">
        <v>31</v>
      </c>
      <c r="BI167" s="990" t="s">
        <v>1165</v>
      </c>
      <c r="BJ167" s="991">
        <v>17</v>
      </c>
      <c r="BK167" s="990" t="s">
        <v>993</v>
      </c>
      <c r="BL167" s="991">
        <v>0</v>
      </c>
      <c r="BM167" s="991">
        <v>0</v>
      </c>
      <c r="BN167" s="991">
        <v>17</v>
      </c>
      <c r="BO167" s="990" t="s">
        <v>993</v>
      </c>
      <c r="BP167" s="990" t="s">
        <v>993</v>
      </c>
      <c r="BQ167" s="990" t="s">
        <v>993</v>
      </c>
      <c r="BR167" s="991">
        <v>0</v>
      </c>
      <c r="BS167" s="990" t="s">
        <v>993</v>
      </c>
      <c r="BT167" s="991">
        <v>0</v>
      </c>
      <c r="BU167" s="990" t="s">
        <v>993</v>
      </c>
      <c r="BV167" s="991">
        <v>0</v>
      </c>
      <c r="BW167" s="991">
        <v>0</v>
      </c>
      <c r="BX167" s="991">
        <v>0</v>
      </c>
      <c r="BY167" s="990" t="s">
        <v>993</v>
      </c>
      <c r="BZ167" s="991">
        <v>0</v>
      </c>
      <c r="CA167" s="990" t="s">
        <v>993</v>
      </c>
      <c r="CB167" s="991">
        <v>0</v>
      </c>
      <c r="CC167" s="990" t="s">
        <v>993</v>
      </c>
      <c r="CD167" s="991">
        <v>0</v>
      </c>
      <c r="CE167" s="991">
        <v>0</v>
      </c>
      <c r="CF167" s="991">
        <v>0</v>
      </c>
      <c r="CG167" s="990" t="s">
        <v>993</v>
      </c>
      <c r="CH167" s="991">
        <v>0</v>
      </c>
      <c r="CI167" s="990" t="s">
        <v>993</v>
      </c>
      <c r="CJ167" s="991">
        <v>0</v>
      </c>
      <c r="CK167" s="990" t="s">
        <v>993</v>
      </c>
      <c r="CL167" s="991">
        <v>0</v>
      </c>
      <c r="CM167" s="991">
        <v>0</v>
      </c>
      <c r="CN167" s="991">
        <v>0</v>
      </c>
      <c r="CO167" s="991">
        <v>17</v>
      </c>
      <c r="CP167" s="991">
        <v>0</v>
      </c>
      <c r="CQ167" s="991">
        <v>0</v>
      </c>
      <c r="CR167" s="991">
        <v>0</v>
      </c>
      <c r="CS167" s="991">
        <v>0</v>
      </c>
      <c r="CT167" s="991">
        <v>1.5</v>
      </c>
      <c r="CU167" s="991">
        <v>19</v>
      </c>
      <c r="CV167" s="991">
        <v>0</v>
      </c>
      <c r="CW167" s="991">
        <v>0</v>
      </c>
      <c r="CX167" s="991">
        <v>0</v>
      </c>
      <c r="CY167" s="991">
        <v>0</v>
      </c>
      <c r="CZ167" s="991">
        <v>0</v>
      </c>
      <c r="DA167" s="991">
        <v>0</v>
      </c>
      <c r="DB167" s="991">
        <v>0</v>
      </c>
      <c r="DC167" s="991">
        <v>0</v>
      </c>
      <c r="DD167" s="991">
        <v>0</v>
      </c>
      <c r="DE167" s="991">
        <v>0</v>
      </c>
      <c r="DF167" s="991">
        <v>0</v>
      </c>
      <c r="DG167" s="991">
        <v>0</v>
      </c>
      <c r="DH167" s="991">
        <v>0</v>
      </c>
      <c r="DI167" s="991">
        <v>0</v>
      </c>
      <c r="DJ167" s="991">
        <v>0</v>
      </c>
      <c r="DK167" s="992" t="b">
        <v>0</v>
      </c>
      <c r="DL167" s="990" t="s">
        <v>999</v>
      </c>
      <c r="DM167" s="990" t="s">
        <v>1011</v>
      </c>
      <c r="DN167" s="990" t="s">
        <v>427</v>
      </c>
      <c r="DO167" s="990" t="s">
        <v>296</v>
      </c>
      <c r="DP167" s="991">
        <v>1147</v>
      </c>
      <c r="DQ167" s="991">
        <v>473</v>
      </c>
      <c r="DR167" s="991">
        <v>125</v>
      </c>
      <c r="DS167" s="991">
        <v>549</v>
      </c>
      <c r="DT167" s="991">
        <v>7371</v>
      </c>
      <c r="DU167" s="991">
        <v>1155</v>
      </c>
      <c r="DV167" s="991">
        <v>1147</v>
      </c>
      <c r="DW167" s="991">
        <v>30</v>
      </c>
      <c r="DX167" s="991">
        <v>981</v>
      </c>
      <c r="DY167" s="991">
        <v>33</v>
      </c>
      <c r="DZ167" s="991">
        <v>59</v>
      </c>
      <c r="EA167" s="991">
        <v>0</v>
      </c>
      <c r="EB167" s="991">
        <v>44</v>
      </c>
      <c r="EC167" s="991">
        <v>0</v>
      </c>
      <c r="ED167" s="991">
        <v>1155</v>
      </c>
      <c r="EE167" s="991">
        <v>77</v>
      </c>
      <c r="EF167" s="991">
        <v>990</v>
      </c>
      <c r="EG167" s="991">
        <v>36</v>
      </c>
      <c r="EH167" s="991">
        <v>9</v>
      </c>
      <c r="EI167" s="991">
        <v>16</v>
      </c>
      <c r="EJ167" s="991">
        <v>0</v>
      </c>
      <c r="EK167" s="991">
        <v>13</v>
      </c>
      <c r="EL167" s="991">
        <v>14</v>
      </c>
      <c r="EM167" s="991">
        <v>0</v>
      </c>
      <c r="EN167" s="991">
        <v>1078</v>
      </c>
      <c r="EO167" s="991">
        <v>1046</v>
      </c>
      <c r="EP167" s="991">
        <v>7</v>
      </c>
      <c r="EQ167" s="991">
        <v>20</v>
      </c>
      <c r="ER167" s="991">
        <v>5</v>
      </c>
      <c r="ES167" s="991">
        <v>81</v>
      </c>
      <c r="ET167" s="992" t="b">
        <v>0</v>
      </c>
      <c r="EU167" s="992" t="b">
        <v>0</v>
      </c>
      <c r="EV167" s="992" t="b">
        <v>0</v>
      </c>
      <c r="EW167" s="993">
        <v>0.50800000000000001</v>
      </c>
      <c r="EX167" s="993">
        <v>0.4</v>
      </c>
      <c r="EY167" s="993">
        <v>0.20899999999999999</v>
      </c>
      <c r="EZ167" s="993">
        <v>0.14800000000000002</v>
      </c>
      <c r="FA167" s="993">
        <v>0.15</v>
      </c>
      <c r="FB167" s="993">
        <v>0.373</v>
      </c>
      <c r="FC167" s="992" t="b">
        <v>0</v>
      </c>
      <c r="FD167" s="992" t="b">
        <v>0</v>
      </c>
      <c r="FE167" s="992" t="b">
        <v>0</v>
      </c>
      <c r="FF167" s="993">
        <v>0</v>
      </c>
      <c r="FG167" s="993">
        <v>0</v>
      </c>
      <c r="FH167" s="993">
        <v>0</v>
      </c>
      <c r="FI167" s="993">
        <v>0</v>
      </c>
      <c r="FJ167" s="993">
        <v>0</v>
      </c>
      <c r="FK167" s="993">
        <v>0</v>
      </c>
      <c r="FL167" s="992" t="b">
        <v>0</v>
      </c>
      <c r="FM167" s="992" t="b">
        <v>0</v>
      </c>
      <c r="FN167" s="992" t="b">
        <v>0</v>
      </c>
      <c r="FO167" s="993">
        <v>0.50800000000000001</v>
      </c>
      <c r="FP167" s="993">
        <v>0.4</v>
      </c>
      <c r="FQ167" s="993">
        <v>0.20899999999999999</v>
      </c>
      <c r="FR167" s="993">
        <v>0.14800000000000002</v>
      </c>
      <c r="FS167" s="993">
        <v>0.15</v>
      </c>
      <c r="FT167" s="993">
        <v>0.373</v>
      </c>
      <c r="FU167" s="990" t="s">
        <v>993</v>
      </c>
      <c r="FV167" s="993">
        <v>0</v>
      </c>
      <c r="FW167" s="991">
        <v>0</v>
      </c>
      <c r="FX167" s="991">
        <v>1078</v>
      </c>
      <c r="FY167" s="991">
        <v>0</v>
      </c>
      <c r="FZ167" s="991">
        <v>0</v>
      </c>
      <c r="GA167" s="991">
        <v>0</v>
      </c>
      <c r="GB167" s="991">
        <v>0</v>
      </c>
      <c r="GC167" s="991">
        <v>0</v>
      </c>
      <c r="GD167" s="991">
        <v>0</v>
      </c>
      <c r="GE167" s="991">
        <v>0</v>
      </c>
      <c r="GF167" s="991">
        <v>0</v>
      </c>
      <c r="GG167" s="991">
        <v>0</v>
      </c>
      <c r="GH167" s="991">
        <v>0</v>
      </c>
      <c r="GI167" s="991">
        <v>0</v>
      </c>
      <c r="GJ167" s="991">
        <v>0</v>
      </c>
      <c r="GK167" s="991">
        <v>0</v>
      </c>
      <c r="GL167" s="991">
        <v>0</v>
      </c>
      <c r="GM167" s="991">
        <v>0</v>
      </c>
      <c r="GN167" s="991">
        <v>0</v>
      </c>
      <c r="GO167" s="992" t="b">
        <v>0</v>
      </c>
      <c r="GP167" s="990" t="s">
        <v>993</v>
      </c>
      <c r="GQ167" s="990" t="s">
        <v>993</v>
      </c>
      <c r="GR167" s="990" t="s">
        <v>993</v>
      </c>
      <c r="GS167" s="990" t="s">
        <v>993</v>
      </c>
      <c r="GT167" s="992"/>
      <c r="GU167" s="986"/>
    </row>
    <row r="168" spans="1:203" hidden="1">
      <c r="A168" s="985"/>
      <c r="B168" s="1315" t="s">
        <v>453</v>
      </c>
      <c r="C168" s="1315"/>
      <c r="D168" s="990" t="s">
        <v>1163</v>
      </c>
      <c r="E168" s="990" t="s">
        <v>1164</v>
      </c>
      <c r="F168" s="990" t="s">
        <v>437</v>
      </c>
      <c r="G168" s="990" t="s">
        <v>986</v>
      </c>
      <c r="H168" s="990" t="s">
        <v>1062</v>
      </c>
      <c r="I168" s="990" t="s">
        <v>1063</v>
      </c>
      <c r="J168" s="990" t="s">
        <v>1064</v>
      </c>
      <c r="K168" s="990" t="s">
        <v>1065</v>
      </c>
      <c r="L168" s="991">
        <v>11</v>
      </c>
      <c r="M168" s="990" t="s">
        <v>1164</v>
      </c>
      <c r="N168" s="990" t="s">
        <v>1078</v>
      </c>
      <c r="O168" s="990" t="s">
        <v>599</v>
      </c>
      <c r="P168" s="990" t="s">
        <v>992</v>
      </c>
      <c r="Q168" s="990" t="s">
        <v>290</v>
      </c>
      <c r="R168" s="1031" t="s">
        <v>290</v>
      </c>
      <c r="S168" s="992" t="b">
        <v>0</v>
      </c>
      <c r="T168" s="991">
        <v>0</v>
      </c>
      <c r="U168" s="992" t="b">
        <v>0</v>
      </c>
      <c r="V168" s="991">
        <v>0</v>
      </c>
      <c r="W168" s="992" t="b">
        <v>0</v>
      </c>
      <c r="X168" s="992" t="b">
        <v>1</v>
      </c>
      <c r="Y168" s="990" t="s">
        <v>290</v>
      </c>
      <c r="Z168" s="990" t="b">
        <f t="shared" si="24"/>
        <v>1</v>
      </c>
      <c r="AA168" s="990" t="s">
        <v>993</v>
      </c>
      <c r="AB168" s="992" t="b">
        <v>0</v>
      </c>
      <c r="AC168" s="990" t="s">
        <v>993</v>
      </c>
      <c r="AD168" s="990" t="s">
        <v>993</v>
      </c>
      <c r="AE168" s="990" t="s">
        <v>993</v>
      </c>
      <c r="AF168" s="1077">
        <f t="shared" si="23"/>
        <v>48</v>
      </c>
      <c r="AG168" s="1077">
        <f t="shared" si="23"/>
        <v>48</v>
      </c>
      <c r="AH168" s="1077">
        <f t="shared" si="23"/>
        <v>16</v>
      </c>
      <c r="AI168" s="1077">
        <f t="shared" si="23"/>
        <v>48</v>
      </c>
      <c r="AJ168" s="183">
        <f t="shared" si="20"/>
        <v>0</v>
      </c>
      <c r="AK168" s="991">
        <v>48</v>
      </c>
      <c r="AL168" s="991">
        <v>48</v>
      </c>
      <c r="AM168" s="991">
        <v>16</v>
      </c>
      <c r="AN168" s="991">
        <v>48</v>
      </c>
      <c r="AO168" s="991">
        <v>0</v>
      </c>
      <c r="AP168" s="991">
        <v>0</v>
      </c>
      <c r="AQ168" s="991">
        <v>0</v>
      </c>
      <c r="AR168" s="991">
        <v>0</v>
      </c>
      <c r="AS168" s="991">
        <v>0</v>
      </c>
      <c r="AT168" s="991">
        <v>0</v>
      </c>
      <c r="AU168" s="991">
        <v>0</v>
      </c>
      <c r="AV168" s="991">
        <v>0</v>
      </c>
      <c r="AW168" s="991">
        <v>0</v>
      </c>
      <c r="AX168" s="991">
        <v>0</v>
      </c>
      <c r="AY168" s="991">
        <v>0</v>
      </c>
      <c r="AZ168" s="991">
        <v>0</v>
      </c>
      <c r="BA168" s="991">
        <v>0</v>
      </c>
      <c r="BB168" s="991">
        <v>0</v>
      </c>
      <c r="BC168" s="991">
        <v>0</v>
      </c>
      <c r="BD168" s="991">
        <v>0</v>
      </c>
      <c r="BE168" s="992" t="b">
        <v>0</v>
      </c>
      <c r="BF168" s="992"/>
      <c r="BG168" s="990" t="s">
        <v>270</v>
      </c>
      <c r="BH168" s="991">
        <v>48</v>
      </c>
      <c r="BI168" s="990" t="s">
        <v>993</v>
      </c>
      <c r="BJ168" s="991">
        <v>0</v>
      </c>
      <c r="BK168" s="990" t="s">
        <v>993</v>
      </c>
      <c r="BL168" s="991">
        <v>0</v>
      </c>
      <c r="BM168" s="991">
        <v>0</v>
      </c>
      <c r="BN168" s="991">
        <v>0</v>
      </c>
      <c r="BO168" s="990" t="s">
        <v>993</v>
      </c>
      <c r="BP168" s="990" t="s">
        <v>993</v>
      </c>
      <c r="BQ168" s="990" t="s">
        <v>993</v>
      </c>
      <c r="BR168" s="991">
        <v>0</v>
      </c>
      <c r="BS168" s="990" t="s">
        <v>993</v>
      </c>
      <c r="BT168" s="991">
        <v>0</v>
      </c>
      <c r="BU168" s="990" t="s">
        <v>993</v>
      </c>
      <c r="BV168" s="991">
        <v>0</v>
      </c>
      <c r="BW168" s="991">
        <v>0</v>
      </c>
      <c r="BX168" s="991">
        <v>0</v>
      </c>
      <c r="BY168" s="990" t="s">
        <v>993</v>
      </c>
      <c r="BZ168" s="991">
        <v>0</v>
      </c>
      <c r="CA168" s="990" t="s">
        <v>993</v>
      </c>
      <c r="CB168" s="991">
        <v>0</v>
      </c>
      <c r="CC168" s="990" t="s">
        <v>993</v>
      </c>
      <c r="CD168" s="991">
        <v>0</v>
      </c>
      <c r="CE168" s="991">
        <v>0</v>
      </c>
      <c r="CF168" s="991">
        <v>0</v>
      </c>
      <c r="CG168" s="990" t="s">
        <v>993</v>
      </c>
      <c r="CH168" s="991">
        <v>0</v>
      </c>
      <c r="CI168" s="990" t="s">
        <v>993</v>
      </c>
      <c r="CJ168" s="991">
        <v>0</v>
      </c>
      <c r="CK168" s="990" t="s">
        <v>993</v>
      </c>
      <c r="CL168" s="991">
        <v>0</v>
      </c>
      <c r="CM168" s="991">
        <v>0</v>
      </c>
      <c r="CN168" s="991">
        <v>0</v>
      </c>
      <c r="CO168" s="991">
        <v>32</v>
      </c>
      <c r="CP168" s="991">
        <v>0</v>
      </c>
      <c r="CQ168" s="991">
        <v>0</v>
      </c>
      <c r="CR168" s="991">
        <v>0</v>
      </c>
      <c r="CS168" s="991">
        <v>0</v>
      </c>
      <c r="CT168" s="991">
        <v>2.2999999999999998</v>
      </c>
      <c r="CU168" s="991">
        <v>0</v>
      </c>
      <c r="CV168" s="991">
        <v>0</v>
      </c>
      <c r="CW168" s="991">
        <v>0</v>
      </c>
      <c r="CX168" s="991">
        <v>0</v>
      </c>
      <c r="CY168" s="991">
        <v>0</v>
      </c>
      <c r="CZ168" s="991">
        <v>0</v>
      </c>
      <c r="DA168" s="991">
        <v>0</v>
      </c>
      <c r="DB168" s="991">
        <v>0</v>
      </c>
      <c r="DC168" s="991">
        <v>0</v>
      </c>
      <c r="DD168" s="991">
        <v>0</v>
      </c>
      <c r="DE168" s="991">
        <v>0</v>
      </c>
      <c r="DF168" s="991">
        <v>0</v>
      </c>
      <c r="DG168" s="991">
        <v>0</v>
      </c>
      <c r="DH168" s="991">
        <v>0</v>
      </c>
      <c r="DI168" s="991">
        <v>0</v>
      </c>
      <c r="DJ168" s="991">
        <v>0</v>
      </c>
      <c r="DK168" s="992" t="b">
        <v>0</v>
      </c>
      <c r="DL168" s="990" t="s">
        <v>999</v>
      </c>
      <c r="DM168" s="990" t="s">
        <v>290</v>
      </c>
      <c r="DN168" s="990" t="s">
        <v>296</v>
      </c>
      <c r="DO168" s="990" t="s">
        <v>298</v>
      </c>
      <c r="DP168" s="991">
        <v>945</v>
      </c>
      <c r="DQ168" s="991">
        <v>445</v>
      </c>
      <c r="DR168" s="991">
        <v>69</v>
      </c>
      <c r="DS168" s="991">
        <v>431</v>
      </c>
      <c r="DT168" s="991">
        <v>13728</v>
      </c>
      <c r="DU168" s="991">
        <v>951</v>
      </c>
      <c r="DV168" s="991">
        <v>945</v>
      </c>
      <c r="DW168" s="991">
        <v>76</v>
      </c>
      <c r="DX168" s="991">
        <v>768</v>
      </c>
      <c r="DY168" s="991">
        <v>40</v>
      </c>
      <c r="DZ168" s="991">
        <v>61</v>
      </c>
      <c r="EA168" s="991">
        <v>0</v>
      </c>
      <c r="EB168" s="991">
        <v>0</v>
      </c>
      <c r="EC168" s="991">
        <v>0</v>
      </c>
      <c r="ED168" s="991">
        <v>951</v>
      </c>
      <c r="EE168" s="991">
        <v>132</v>
      </c>
      <c r="EF168" s="991">
        <v>668</v>
      </c>
      <c r="EG168" s="991">
        <v>55</v>
      </c>
      <c r="EH168" s="991">
        <v>11</v>
      </c>
      <c r="EI168" s="991">
        <v>18</v>
      </c>
      <c r="EJ168" s="991">
        <v>0</v>
      </c>
      <c r="EK168" s="991">
        <v>14</v>
      </c>
      <c r="EL168" s="991">
        <v>53</v>
      </c>
      <c r="EM168" s="991">
        <v>0</v>
      </c>
      <c r="EN168" s="991">
        <v>819</v>
      </c>
      <c r="EO168" s="991">
        <v>766</v>
      </c>
      <c r="EP168" s="991">
        <v>6</v>
      </c>
      <c r="EQ168" s="991">
        <v>47</v>
      </c>
      <c r="ER168" s="991">
        <v>0</v>
      </c>
      <c r="ES168" s="991">
        <v>0</v>
      </c>
      <c r="ET168" s="992" t="b">
        <v>0</v>
      </c>
      <c r="EU168" s="992" t="b">
        <v>0</v>
      </c>
      <c r="EV168" s="992" t="b">
        <v>0</v>
      </c>
      <c r="EW168" s="993">
        <v>0.49</v>
      </c>
      <c r="EX168" s="993">
        <v>0.33600000000000002</v>
      </c>
      <c r="EY168" s="993">
        <v>0.158</v>
      </c>
      <c r="EZ168" s="993">
        <v>0.13500000000000001</v>
      </c>
      <c r="FA168" s="993">
        <v>3.4000000000000002E-2</v>
      </c>
      <c r="FB168" s="993">
        <v>0.217</v>
      </c>
      <c r="FC168" s="992" t="b">
        <v>0</v>
      </c>
      <c r="FD168" s="992" t="b">
        <v>0</v>
      </c>
      <c r="FE168" s="992" t="b">
        <v>0</v>
      </c>
      <c r="FF168" s="993">
        <v>0</v>
      </c>
      <c r="FG168" s="993">
        <v>0</v>
      </c>
      <c r="FH168" s="993">
        <v>0</v>
      </c>
      <c r="FI168" s="993">
        <v>0</v>
      </c>
      <c r="FJ168" s="993">
        <v>0</v>
      </c>
      <c r="FK168" s="993">
        <v>0</v>
      </c>
      <c r="FL168" s="992" t="b">
        <v>0</v>
      </c>
      <c r="FM168" s="992" t="b">
        <v>0</v>
      </c>
      <c r="FN168" s="992" t="b">
        <v>0</v>
      </c>
      <c r="FO168" s="993">
        <v>0.49</v>
      </c>
      <c r="FP168" s="993">
        <v>0.33600000000000002</v>
      </c>
      <c r="FQ168" s="993">
        <v>0.158</v>
      </c>
      <c r="FR168" s="993">
        <v>0.13500000000000001</v>
      </c>
      <c r="FS168" s="993">
        <v>3.4000000000000002E-2</v>
      </c>
      <c r="FT168" s="993">
        <v>0.217</v>
      </c>
      <c r="FU168" s="990" t="s">
        <v>993</v>
      </c>
      <c r="FV168" s="993">
        <v>0</v>
      </c>
      <c r="FW168" s="991">
        <v>0</v>
      </c>
      <c r="FX168" s="991">
        <v>819</v>
      </c>
      <c r="FY168" s="991">
        <v>0</v>
      </c>
      <c r="FZ168" s="991">
        <v>0</v>
      </c>
      <c r="GA168" s="991">
        <v>0</v>
      </c>
      <c r="GB168" s="991">
        <v>0</v>
      </c>
      <c r="GC168" s="991">
        <v>0</v>
      </c>
      <c r="GD168" s="991">
        <v>0</v>
      </c>
      <c r="GE168" s="991">
        <v>0</v>
      </c>
      <c r="GF168" s="991">
        <v>0</v>
      </c>
      <c r="GG168" s="991">
        <v>0</v>
      </c>
      <c r="GH168" s="991">
        <v>0</v>
      </c>
      <c r="GI168" s="991">
        <v>0</v>
      </c>
      <c r="GJ168" s="991">
        <v>0</v>
      </c>
      <c r="GK168" s="991">
        <v>0</v>
      </c>
      <c r="GL168" s="991">
        <v>0</v>
      </c>
      <c r="GM168" s="991">
        <v>0</v>
      </c>
      <c r="GN168" s="991">
        <v>0</v>
      </c>
      <c r="GO168" s="992" t="b">
        <v>0</v>
      </c>
      <c r="GP168" s="990" t="s">
        <v>993</v>
      </c>
      <c r="GQ168" s="990" t="s">
        <v>993</v>
      </c>
      <c r="GR168" s="990" t="s">
        <v>993</v>
      </c>
      <c r="GS168" s="990" t="s">
        <v>993</v>
      </c>
      <c r="GT168" s="992"/>
      <c r="GU168" s="986"/>
    </row>
    <row r="169" spans="1:203" hidden="1">
      <c r="A169" s="985"/>
      <c r="B169" s="1315" t="s">
        <v>453</v>
      </c>
      <c r="C169" s="1315"/>
      <c r="D169" s="990" t="s">
        <v>1163</v>
      </c>
      <c r="E169" s="990" t="s">
        <v>1164</v>
      </c>
      <c r="F169" s="990" t="s">
        <v>437</v>
      </c>
      <c r="G169" s="990" t="s">
        <v>986</v>
      </c>
      <c r="H169" s="990" t="s">
        <v>1062</v>
      </c>
      <c r="I169" s="990" t="s">
        <v>1063</v>
      </c>
      <c r="J169" s="990" t="s">
        <v>1064</v>
      </c>
      <c r="K169" s="990" t="s">
        <v>1065</v>
      </c>
      <c r="L169" s="991">
        <v>3</v>
      </c>
      <c r="M169" s="990" t="s">
        <v>1164</v>
      </c>
      <c r="N169" s="990" t="s">
        <v>1151</v>
      </c>
      <c r="O169" s="990" t="s">
        <v>457</v>
      </c>
      <c r="P169" s="990" t="s">
        <v>992</v>
      </c>
      <c r="Q169" s="990" t="s">
        <v>290</v>
      </c>
      <c r="R169" s="1031" t="s">
        <v>270</v>
      </c>
      <c r="S169" s="992" t="b">
        <v>0</v>
      </c>
      <c r="T169" s="991">
        <v>0</v>
      </c>
      <c r="U169" s="992" t="b">
        <v>0</v>
      </c>
      <c r="V169" s="991">
        <v>0</v>
      </c>
      <c r="W169" s="992" t="b">
        <v>0</v>
      </c>
      <c r="X169" s="992" t="b">
        <v>1</v>
      </c>
      <c r="Y169" s="990" t="s">
        <v>270</v>
      </c>
      <c r="Z169" s="990" t="b">
        <f t="shared" si="24"/>
        <v>1</v>
      </c>
      <c r="AA169" s="990" t="s">
        <v>993</v>
      </c>
      <c r="AB169" s="992" t="b">
        <v>0</v>
      </c>
      <c r="AC169" s="990" t="s">
        <v>993</v>
      </c>
      <c r="AD169" s="990" t="s">
        <v>993</v>
      </c>
      <c r="AE169" s="990" t="s">
        <v>993</v>
      </c>
      <c r="AF169" s="1077">
        <f t="shared" si="23"/>
        <v>54</v>
      </c>
      <c r="AG169" s="1077">
        <f t="shared" si="23"/>
        <v>50</v>
      </c>
      <c r="AH169" s="1077">
        <f t="shared" si="23"/>
        <v>26</v>
      </c>
      <c r="AI169" s="1077">
        <f t="shared" si="23"/>
        <v>54</v>
      </c>
      <c r="AJ169" s="183">
        <f t="shared" si="20"/>
        <v>0</v>
      </c>
      <c r="AK169" s="991">
        <v>54</v>
      </c>
      <c r="AL169" s="991">
        <v>50</v>
      </c>
      <c r="AM169" s="991">
        <v>26</v>
      </c>
      <c r="AN169" s="991">
        <v>54</v>
      </c>
      <c r="AO169" s="991">
        <v>0</v>
      </c>
      <c r="AP169" s="991">
        <v>0</v>
      </c>
      <c r="AQ169" s="991">
        <v>0</v>
      </c>
      <c r="AR169" s="991">
        <v>0</v>
      </c>
      <c r="AS169" s="991">
        <v>0</v>
      </c>
      <c r="AT169" s="991">
        <v>0</v>
      </c>
      <c r="AU169" s="991">
        <v>0</v>
      </c>
      <c r="AV169" s="991">
        <v>0</v>
      </c>
      <c r="AW169" s="991">
        <v>0</v>
      </c>
      <c r="AX169" s="991">
        <v>0</v>
      </c>
      <c r="AY169" s="991">
        <v>0</v>
      </c>
      <c r="AZ169" s="991">
        <v>0</v>
      </c>
      <c r="BA169" s="991">
        <v>0</v>
      </c>
      <c r="BB169" s="991">
        <v>0</v>
      </c>
      <c r="BC169" s="991">
        <v>0</v>
      </c>
      <c r="BD169" s="991">
        <v>0</v>
      </c>
      <c r="BE169" s="992" t="b">
        <v>0</v>
      </c>
      <c r="BF169" s="992"/>
      <c r="BG169" s="990" t="s">
        <v>270</v>
      </c>
      <c r="BH169" s="991">
        <v>54</v>
      </c>
      <c r="BI169" s="990" t="s">
        <v>993</v>
      </c>
      <c r="BJ169" s="991">
        <v>0</v>
      </c>
      <c r="BK169" s="990" t="s">
        <v>993</v>
      </c>
      <c r="BL169" s="991">
        <v>0</v>
      </c>
      <c r="BM169" s="991">
        <v>0</v>
      </c>
      <c r="BN169" s="991">
        <v>0</v>
      </c>
      <c r="BO169" s="990" t="s">
        <v>993</v>
      </c>
      <c r="BP169" s="990" t="s">
        <v>993</v>
      </c>
      <c r="BQ169" s="990" t="s">
        <v>993</v>
      </c>
      <c r="BR169" s="991">
        <v>0</v>
      </c>
      <c r="BS169" s="990" t="s">
        <v>993</v>
      </c>
      <c r="BT169" s="991">
        <v>0</v>
      </c>
      <c r="BU169" s="990" t="s">
        <v>993</v>
      </c>
      <c r="BV169" s="991">
        <v>0</v>
      </c>
      <c r="BW169" s="991">
        <v>0</v>
      </c>
      <c r="BX169" s="991">
        <v>0</v>
      </c>
      <c r="BY169" s="990" t="s">
        <v>993</v>
      </c>
      <c r="BZ169" s="991">
        <v>0</v>
      </c>
      <c r="CA169" s="990" t="s">
        <v>993</v>
      </c>
      <c r="CB169" s="991">
        <v>0</v>
      </c>
      <c r="CC169" s="990" t="s">
        <v>993</v>
      </c>
      <c r="CD169" s="991">
        <v>0</v>
      </c>
      <c r="CE169" s="991">
        <v>0</v>
      </c>
      <c r="CF169" s="991">
        <v>0</v>
      </c>
      <c r="CG169" s="990" t="s">
        <v>993</v>
      </c>
      <c r="CH169" s="991">
        <v>0</v>
      </c>
      <c r="CI169" s="990" t="s">
        <v>993</v>
      </c>
      <c r="CJ169" s="991">
        <v>0</v>
      </c>
      <c r="CK169" s="990" t="s">
        <v>993</v>
      </c>
      <c r="CL169" s="991">
        <v>0</v>
      </c>
      <c r="CM169" s="991">
        <v>0</v>
      </c>
      <c r="CN169" s="991">
        <v>0</v>
      </c>
      <c r="CO169" s="991">
        <v>38</v>
      </c>
      <c r="CP169" s="991">
        <v>0</v>
      </c>
      <c r="CQ169" s="991">
        <v>0</v>
      </c>
      <c r="CR169" s="991">
        <v>0</v>
      </c>
      <c r="CS169" s="991">
        <v>0</v>
      </c>
      <c r="CT169" s="991">
        <v>2.1</v>
      </c>
      <c r="CU169" s="991">
        <v>0</v>
      </c>
      <c r="CV169" s="991">
        <v>0</v>
      </c>
      <c r="CW169" s="991">
        <v>0</v>
      </c>
      <c r="CX169" s="991">
        <v>0</v>
      </c>
      <c r="CY169" s="991">
        <v>0</v>
      </c>
      <c r="CZ169" s="991">
        <v>0</v>
      </c>
      <c r="DA169" s="991">
        <v>0</v>
      </c>
      <c r="DB169" s="991">
        <v>0</v>
      </c>
      <c r="DC169" s="991">
        <v>0</v>
      </c>
      <c r="DD169" s="991">
        <v>0</v>
      </c>
      <c r="DE169" s="991">
        <v>0</v>
      </c>
      <c r="DF169" s="991">
        <v>0</v>
      </c>
      <c r="DG169" s="991">
        <v>0</v>
      </c>
      <c r="DH169" s="991">
        <v>0</v>
      </c>
      <c r="DI169" s="991">
        <v>0</v>
      </c>
      <c r="DJ169" s="991">
        <v>0</v>
      </c>
      <c r="DK169" s="992" t="b">
        <v>0</v>
      </c>
      <c r="DL169" s="990" t="s">
        <v>999</v>
      </c>
      <c r="DM169" s="990" t="s">
        <v>293</v>
      </c>
      <c r="DN169" s="990" t="s">
        <v>440</v>
      </c>
      <c r="DO169" s="990" t="s">
        <v>993</v>
      </c>
      <c r="DP169" s="991">
        <v>1325</v>
      </c>
      <c r="DQ169" s="991">
        <v>864</v>
      </c>
      <c r="DR169" s="991">
        <v>36</v>
      </c>
      <c r="DS169" s="991">
        <v>425</v>
      </c>
      <c r="DT169" s="991">
        <v>14029</v>
      </c>
      <c r="DU169" s="991">
        <v>1338</v>
      </c>
      <c r="DV169" s="991">
        <v>1325</v>
      </c>
      <c r="DW169" s="991">
        <v>277</v>
      </c>
      <c r="DX169" s="991">
        <v>955</v>
      </c>
      <c r="DY169" s="991">
        <v>22</v>
      </c>
      <c r="DZ169" s="991">
        <v>71</v>
      </c>
      <c r="EA169" s="991">
        <v>0</v>
      </c>
      <c r="EB169" s="991">
        <v>0</v>
      </c>
      <c r="EC169" s="991">
        <v>0</v>
      </c>
      <c r="ED169" s="991">
        <v>1338</v>
      </c>
      <c r="EE169" s="991">
        <v>205</v>
      </c>
      <c r="EF169" s="991">
        <v>980</v>
      </c>
      <c r="EG169" s="991">
        <v>58</v>
      </c>
      <c r="EH169" s="991">
        <v>17</v>
      </c>
      <c r="EI169" s="991">
        <v>20</v>
      </c>
      <c r="EJ169" s="991">
        <v>0</v>
      </c>
      <c r="EK169" s="991">
        <v>27</v>
      </c>
      <c r="EL169" s="991">
        <v>31</v>
      </c>
      <c r="EM169" s="991">
        <v>0</v>
      </c>
      <c r="EN169" s="991">
        <v>1133</v>
      </c>
      <c r="EO169" s="991">
        <v>1092</v>
      </c>
      <c r="EP169" s="991">
        <v>6</v>
      </c>
      <c r="EQ169" s="991">
        <v>35</v>
      </c>
      <c r="ER169" s="991">
        <v>0</v>
      </c>
      <c r="ES169" s="991">
        <v>0</v>
      </c>
      <c r="ET169" s="992" t="b">
        <v>0</v>
      </c>
      <c r="EU169" s="992" t="b">
        <v>0</v>
      </c>
      <c r="EV169" s="992" t="b">
        <v>0</v>
      </c>
      <c r="EW169" s="993">
        <v>0.39399999999999996</v>
      </c>
      <c r="EX169" s="993">
        <v>0.26899999999999996</v>
      </c>
      <c r="EY169" s="993">
        <v>0.155</v>
      </c>
      <c r="EZ169" s="993">
        <v>0.107</v>
      </c>
      <c r="FA169" s="993">
        <v>0.14699999999999999</v>
      </c>
      <c r="FB169" s="993">
        <v>0.30099999999999999</v>
      </c>
      <c r="FC169" s="992" t="b">
        <v>0</v>
      </c>
      <c r="FD169" s="992" t="b">
        <v>0</v>
      </c>
      <c r="FE169" s="992" t="b">
        <v>0</v>
      </c>
      <c r="FF169" s="993">
        <v>0</v>
      </c>
      <c r="FG169" s="993">
        <v>0</v>
      </c>
      <c r="FH169" s="993">
        <v>0</v>
      </c>
      <c r="FI169" s="993">
        <v>0</v>
      </c>
      <c r="FJ169" s="993">
        <v>0</v>
      </c>
      <c r="FK169" s="993">
        <v>0</v>
      </c>
      <c r="FL169" s="992" t="b">
        <v>0</v>
      </c>
      <c r="FM169" s="992" t="b">
        <v>0</v>
      </c>
      <c r="FN169" s="992" t="b">
        <v>0</v>
      </c>
      <c r="FO169" s="993">
        <v>0.39399999999999996</v>
      </c>
      <c r="FP169" s="993">
        <v>0.26899999999999996</v>
      </c>
      <c r="FQ169" s="993">
        <v>0.155</v>
      </c>
      <c r="FR169" s="993">
        <v>0.107</v>
      </c>
      <c r="FS169" s="993">
        <v>0.14699999999999999</v>
      </c>
      <c r="FT169" s="993">
        <v>0.30099999999999999</v>
      </c>
      <c r="FU169" s="990" t="s">
        <v>993</v>
      </c>
      <c r="FV169" s="993">
        <v>0</v>
      </c>
      <c r="FW169" s="991">
        <v>0</v>
      </c>
      <c r="FX169" s="991">
        <v>1133</v>
      </c>
      <c r="FY169" s="991">
        <v>0</v>
      </c>
      <c r="FZ169" s="991">
        <v>0</v>
      </c>
      <c r="GA169" s="991">
        <v>0</v>
      </c>
      <c r="GB169" s="991">
        <v>0</v>
      </c>
      <c r="GC169" s="991">
        <v>0</v>
      </c>
      <c r="GD169" s="991">
        <v>0</v>
      </c>
      <c r="GE169" s="991">
        <v>0</v>
      </c>
      <c r="GF169" s="991">
        <v>0</v>
      </c>
      <c r="GG169" s="991">
        <v>0</v>
      </c>
      <c r="GH169" s="991">
        <v>0</v>
      </c>
      <c r="GI169" s="991">
        <v>0</v>
      </c>
      <c r="GJ169" s="991">
        <v>0</v>
      </c>
      <c r="GK169" s="991">
        <v>0</v>
      </c>
      <c r="GL169" s="991">
        <v>0</v>
      </c>
      <c r="GM169" s="991">
        <v>0</v>
      </c>
      <c r="GN169" s="991">
        <v>0</v>
      </c>
      <c r="GO169" s="992" t="b">
        <v>0</v>
      </c>
      <c r="GP169" s="990" t="s">
        <v>993</v>
      </c>
      <c r="GQ169" s="990" t="s">
        <v>993</v>
      </c>
      <c r="GR169" s="990" t="s">
        <v>993</v>
      </c>
      <c r="GS169" s="990" t="s">
        <v>993</v>
      </c>
      <c r="GT169" s="992"/>
      <c r="GU169" s="986"/>
    </row>
    <row r="170" spans="1:203" hidden="1">
      <c r="A170" s="985"/>
      <c r="B170" s="1315" t="s">
        <v>453</v>
      </c>
      <c r="C170" s="1315"/>
      <c r="D170" s="990" t="s">
        <v>1163</v>
      </c>
      <c r="E170" s="990" t="s">
        <v>1164</v>
      </c>
      <c r="F170" s="990" t="s">
        <v>437</v>
      </c>
      <c r="G170" s="990" t="s">
        <v>986</v>
      </c>
      <c r="H170" s="990" t="s">
        <v>1062</v>
      </c>
      <c r="I170" s="990" t="s">
        <v>1063</v>
      </c>
      <c r="J170" s="990" t="s">
        <v>1064</v>
      </c>
      <c r="K170" s="990" t="s">
        <v>1065</v>
      </c>
      <c r="L170" s="991">
        <v>4</v>
      </c>
      <c r="M170" s="990" t="s">
        <v>1164</v>
      </c>
      <c r="N170" s="990" t="s">
        <v>1153</v>
      </c>
      <c r="O170" s="990" t="s">
        <v>458</v>
      </c>
      <c r="P170" s="990" t="s">
        <v>992</v>
      </c>
      <c r="Q170" s="990" t="s">
        <v>290</v>
      </c>
      <c r="R170" s="1031" t="s">
        <v>270</v>
      </c>
      <c r="S170" s="992" t="b">
        <v>0</v>
      </c>
      <c r="T170" s="991">
        <v>0</v>
      </c>
      <c r="U170" s="992" t="b">
        <v>0</v>
      </c>
      <c r="V170" s="991">
        <v>0</v>
      </c>
      <c r="W170" s="992" t="b">
        <v>0</v>
      </c>
      <c r="X170" s="992" t="b">
        <v>1</v>
      </c>
      <c r="Y170" s="990" t="s">
        <v>298</v>
      </c>
      <c r="Z170" s="990" t="b">
        <f t="shared" si="24"/>
        <v>0</v>
      </c>
      <c r="AA170" s="990" t="s">
        <v>993</v>
      </c>
      <c r="AB170" s="992" t="b">
        <v>1</v>
      </c>
      <c r="AC170" s="990" t="s">
        <v>298</v>
      </c>
      <c r="AD170" s="990" t="s">
        <v>2395</v>
      </c>
      <c r="AE170" s="990" t="s">
        <v>296</v>
      </c>
      <c r="AF170" s="1077">
        <f t="shared" si="23"/>
        <v>4</v>
      </c>
      <c r="AG170" s="1077">
        <f t="shared" si="23"/>
        <v>4</v>
      </c>
      <c r="AH170" s="1077">
        <f t="shared" si="23"/>
        <v>0</v>
      </c>
      <c r="AI170" s="1077">
        <f t="shared" si="23"/>
        <v>0</v>
      </c>
      <c r="AJ170" s="183">
        <f t="shared" si="20"/>
        <v>4</v>
      </c>
      <c r="AK170" s="991">
        <v>4</v>
      </c>
      <c r="AL170" s="991">
        <v>4</v>
      </c>
      <c r="AM170" s="991">
        <v>0</v>
      </c>
      <c r="AN170" s="991">
        <v>0</v>
      </c>
      <c r="AO170" s="991">
        <v>0</v>
      </c>
      <c r="AP170" s="991">
        <v>0</v>
      </c>
      <c r="AQ170" s="991">
        <v>0</v>
      </c>
      <c r="AR170" s="991">
        <v>0</v>
      </c>
      <c r="AS170" s="991">
        <v>0</v>
      </c>
      <c r="AT170" s="991">
        <v>0</v>
      </c>
      <c r="AU170" s="991">
        <v>0</v>
      </c>
      <c r="AV170" s="991">
        <v>0</v>
      </c>
      <c r="AW170" s="991">
        <v>0</v>
      </c>
      <c r="AX170" s="991">
        <v>0</v>
      </c>
      <c r="AY170" s="991">
        <v>0</v>
      </c>
      <c r="AZ170" s="991">
        <v>0</v>
      </c>
      <c r="BA170" s="991">
        <v>0</v>
      </c>
      <c r="BB170" s="991">
        <v>0</v>
      </c>
      <c r="BC170" s="991">
        <v>0</v>
      </c>
      <c r="BD170" s="991">
        <v>0</v>
      </c>
      <c r="BE170" s="992" t="b">
        <v>0</v>
      </c>
      <c r="BF170" s="992"/>
      <c r="BG170" s="990" t="s">
        <v>1014</v>
      </c>
      <c r="BH170" s="991">
        <v>4</v>
      </c>
      <c r="BI170" s="990" t="s">
        <v>993</v>
      </c>
      <c r="BJ170" s="991">
        <v>0</v>
      </c>
      <c r="BK170" s="990" t="s">
        <v>993</v>
      </c>
      <c r="BL170" s="991">
        <v>0</v>
      </c>
      <c r="BM170" s="991">
        <v>0</v>
      </c>
      <c r="BN170" s="991">
        <v>0</v>
      </c>
      <c r="BO170" s="990" t="s">
        <v>993</v>
      </c>
      <c r="BP170" s="990" t="s">
        <v>993</v>
      </c>
      <c r="BQ170" s="990" t="s">
        <v>993</v>
      </c>
      <c r="BR170" s="991">
        <v>0</v>
      </c>
      <c r="BS170" s="990" t="s">
        <v>993</v>
      </c>
      <c r="BT170" s="991">
        <v>0</v>
      </c>
      <c r="BU170" s="990" t="s">
        <v>993</v>
      </c>
      <c r="BV170" s="991">
        <v>0</v>
      </c>
      <c r="BW170" s="991">
        <v>0</v>
      </c>
      <c r="BX170" s="991">
        <v>0</v>
      </c>
      <c r="BY170" s="990" t="s">
        <v>993</v>
      </c>
      <c r="BZ170" s="991">
        <v>0</v>
      </c>
      <c r="CA170" s="990" t="s">
        <v>993</v>
      </c>
      <c r="CB170" s="991">
        <v>0</v>
      </c>
      <c r="CC170" s="990" t="s">
        <v>993</v>
      </c>
      <c r="CD170" s="991">
        <v>0</v>
      </c>
      <c r="CE170" s="991">
        <v>0</v>
      </c>
      <c r="CF170" s="991">
        <v>0</v>
      </c>
      <c r="CG170" s="990" t="s">
        <v>993</v>
      </c>
      <c r="CH170" s="991">
        <v>0</v>
      </c>
      <c r="CI170" s="990" t="s">
        <v>993</v>
      </c>
      <c r="CJ170" s="991">
        <v>0</v>
      </c>
      <c r="CK170" s="990" t="s">
        <v>993</v>
      </c>
      <c r="CL170" s="991">
        <v>0</v>
      </c>
      <c r="CM170" s="991">
        <v>0</v>
      </c>
      <c r="CN170" s="991">
        <v>0</v>
      </c>
      <c r="CO170" s="991">
        <v>16</v>
      </c>
      <c r="CP170" s="991">
        <v>0</v>
      </c>
      <c r="CQ170" s="991">
        <v>0</v>
      </c>
      <c r="CR170" s="991">
        <v>0</v>
      </c>
      <c r="CS170" s="991">
        <v>0</v>
      </c>
      <c r="CT170" s="991">
        <v>0</v>
      </c>
      <c r="CU170" s="991">
        <v>0</v>
      </c>
      <c r="CV170" s="991">
        <v>0</v>
      </c>
      <c r="CW170" s="991">
        <v>0</v>
      </c>
      <c r="CX170" s="991">
        <v>0</v>
      </c>
      <c r="CY170" s="991">
        <v>0</v>
      </c>
      <c r="CZ170" s="991">
        <v>0</v>
      </c>
      <c r="DA170" s="991">
        <v>0</v>
      </c>
      <c r="DB170" s="991">
        <v>0</v>
      </c>
      <c r="DC170" s="991">
        <v>0</v>
      </c>
      <c r="DD170" s="991">
        <v>0</v>
      </c>
      <c r="DE170" s="991">
        <v>0</v>
      </c>
      <c r="DF170" s="991">
        <v>0</v>
      </c>
      <c r="DG170" s="991">
        <v>0</v>
      </c>
      <c r="DH170" s="991">
        <v>0</v>
      </c>
      <c r="DI170" s="991">
        <v>0</v>
      </c>
      <c r="DJ170" s="991">
        <v>0</v>
      </c>
      <c r="DK170" s="992" t="b">
        <v>0</v>
      </c>
      <c r="DL170" s="990" t="s">
        <v>999</v>
      </c>
      <c r="DM170" s="990" t="s">
        <v>293</v>
      </c>
      <c r="DN170" s="990" t="s">
        <v>440</v>
      </c>
      <c r="DO170" s="990" t="s">
        <v>993</v>
      </c>
      <c r="DP170" s="991">
        <v>261</v>
      </c>
      <c r="DQ170" s="991">
        <v>145</v>
      </c>
      <c r="DR170" s="991">
        <v>0</v>
      </c>
      <c r="DS170" s="991">
        <v>116</v>
      </c>
      <c r="DT170" s="991">
        <v>732</v>
      </c>
      <c r="DU170" s="991">
        <v>260</v>
      </c>
      <c r="DV170" s="991">
        <v>261</v>
      </c>
      <c r="DW170" s="991">
        <v>144</v>
      </c>
      <c r="DX170" s="991">
        <v>97</v>
      </c>
      <c r="DY170" s="991">
        <v>8</v>
      </c>
      <c r="DZ170" s="991">
        <v>12</v>
      </c>
      <c r="EA170" s="991">
        <v>0</v>
      </c>
      <c r="EB170" s="991">
        <v>0</v>
      </c>
      <c r="EC170" s="991">
        <v>0</v>
      </c>
      <c r="ED170" s="991">
        <v>260</v>
      </c>
      <c r="EE170" s="991">
        <v>250</v>
      </c>
      <c r="EF170" s="991">
        <v>1</v>
      </c>
      <c r="EG170" s="991">
        <v>2</v>
      </c>
      <c r="EH170" s="991">
        <v>0</v>
      </c>
      <c r="EI170" s="991">
        <v>0</v>
      </c>
      <c r="EJ170" s="991">
        <v>0</v>
      </c>
      <c r="EK170" s="991">
        <v>0</v>
      </c>
      <c r="EL170" s="991">
        <v>7</v>
      </c>
      <c r="EM170" s="991">
        <v>0</v>
      </c>
      <c r="EN170" s="991">
        <v>10</v>
      </c>
      <c r="EO170" s="991">
        <v>10</v>
      </c>
      <c r="EP170" s="991">
        <v>0</v>
      </c>
      <c r="EQ170" s="991">
        <v>0</v>
      </c>
      <c r="ER170" s="991">
        <v>0</v>
      </c>
      <c r="ES170" s="991">
        <v>0</v>
      </c>
      <c r="ET170" s="992" t="b">
        <v>0</v>
      </c>
      <c r="EU170" s="992" t="b">
        <v>0</v>
      </c>
      <c r="EV170" s="992" t="b">
        <v>0</v>
      </c>
      <c r="EW170" s="993">
        <v>0</v>
      </c>
      <c r="EX170" s="993">
        <v>0</v>
      </c>
      <c r="EY170" s="993">
        <v>0</v>
      </c>
      <c r="EZ170" s="993">
        <v>0</v>
      </c>
      <c r="FA170" s="993">
        <v>0</v>
      </c>
      <c r="FB170" s="993">
        <v>0</v>
      </c>
      <c r="FC170" s="992" t="b">
        <v>0</v>
      </c>
      <c r="FD170" s="992" t="b">
        <v>0</v>
      </c>
      <c r="FE170" s="992" t="b">
        <v>0</v>
      </c>
      <c r="FF170" s="993">
        <v>0</v>
      </c>
      <c r="FG170" s="993">
        <v>0</v>
      </c>
      <c r="FH170" s="993">
        <v>0</v>
      </c>
      <c r="FI170" s="993">
        <v>0</v>
      </c>
      <c r="FJ170" s="993">
        <v>0</v>
      </c>
      <c r="FK170" s="993">
        <v>0</v>
      </c>
      <c r="FL170" s="992" t="b">
        <v>0</v>
      </c>
      <c r="FM170" s="992" t="b">
        <v>0</v>
      </c>
      <c r="FN170" s="992" t="b">
        <v>0</v>
      </c>
      <c r="FO170" s="993">
        <v>0</v>
      </c>
      <c r="FP170" s="993">
        <v>0</v>
      </c>
      <c r="FQ170" s="993">
        <v>0</v>
      </c>
      <c r="FR170" s="993">
        <v>0</v>
      </c>
      <c r="FS170" s="993">
        <v>0</v>
      </c>
      <c r="FT170" s="993">
        <v>0</v>
      </c>
      <c r="FU170" s="990" t="s">
        <v>993</v>
      </c>
      <c r="FV170" s="993">
        <v>0</v>
      </c>
      <c r="FW170" s="991">
        <v>0</v>
      </c>
      <c r="FX170" s="991">
        <v>10</v>
      </c>
      <c r="FY170" s="991">
        <v>0</v>
      </c>
      <c r="FZ170" s="991">
        <v>0</v>
      </c>
      <c r="GA170" s="991">
        <v>0</v>
      </c>
      <c r="GB170" s="991">
        <v>0</v>
      </c>
      <c r="GC170" s="991">
        <v>0</v>
      </c>
      <c r="GD170" s="991">
        <v>0</v>
      </c>
      <c r="GE170" s="991">
        <v>0</v>
      </c>
      <c r="GF170" s="991">
        <v>0</v>
      </c>
      <c r="GG170" s="991">
        <v>0</v>
      </c>
      <c r="GH170" s="991">
        <v>0</v>
      </c>
      <c r="GI170" s="991">
        <v>0</v>
      </c>
      <c r="GJ170" s="991">
        <v>0</v>
      </c>
      <c r="GK170" s="991">
        <v>0</v>
      </c>
      <c r="GL170" s="991">
        <v>0</v>
      </c>
      <c r="GM170" s="991">
        <v>0</v>
      </c>
      <c r="GN170" s="991">
        <v>0</v>
      </c>
      <c r="GO170" s="992" t="b">
        <v>0</v>
      </c>
      <c r="GP170" s="990" t="s">
        <v>993</v>
      </c>
      <c r="GQ170" s="990" t="s">
        <v>993</v>
      </c>
      <c r="GR170" s="990" t="s">
        <v>993</v>
      </c>
      <c r="GS170" s="990" t="s">
        <v>993</v>
      </c>
      <c r="GT170" s="990" t="s">
        <v>2414</v>
      </c>
      <c r="GU170" s="986"/>
    </row>
    <row r="171" spans="1:203" hidden="1">
      <c r="A171" s="985"/>
      <c r="B171" s="1315" t="s">
        <v>453</v>
      </c>
      <c r="C171" s="1315"/>
      <c r="D171" s="990" t="s">
        <v>1163</v>
      </c>
      <c r="E171" s="990" t="s">
        <v>1164</v>
      </c>
      <c r="F171" s="990" t="s">
        <v>437</v>
      </c>
      <c r="G171" s="990" t="s">
        <v>986</v>
      </c>
      <c r="H171" s="990" t="s">
        <v>1062</v>
      </c>
      <c r="I171" s="990" t="s">
        <v>1063</v>
      </c>
      <c r="J171" s="990" t="s">
        <v>1064</v>
      </c>
      <c r="K171" s="990" t="s">
        <v>1065</v>
      </c>
      <c r="L171" s="991">
        <v>5</v>
      </c>
      <c r="M171" s="990" t="s">
        <v>1164</v>
      </c>
      <c r="N171" s="990" t="s">
        <v>1130</v>
      </c>
      <c r="O171" s="990" t="s">
        <v>459</v>
      </c>
      <c r="P171" s="990" t="s">
        <v>1127</v>
      </c>
      <c r="Q171" s="990" t="s">
        <v>290</v>
      </c>
      <c r="R171" s="1031" t="s">
        <v>270</v>
      </c>
      <c r="S171" s="992" t="b">
        <v>1</v>
      </c>
      <c r="T171" s="991">
        <v>2</v>
      </c>
      <c r="U171" s="992" t="b">
        <v>0</v>
      </c>
      <c r="V171" s="991">
        <v>0</v>
      </c>
      <c r="W171" s="992" t="b">
        <v>0</v>
      </c>
      <c r="X171" s="992" t="b">
        <v>1</v>
      </c>
      <c r="Y171" s="990" t="s">
        <v>270</v>
      </c>
      <c r="Z171" s="990" t="b">
        <f t="shared" si="24"/>
        <v>1</v>
      </c>
      <c r="AA171" s="990" t="s">
        <v>993</v>
      </c>
      <c r="AB171" s="992" t="b">
        <v>0</v>
      </c>
      <c r="AC171" s="990" t="s">
        <v>993</v>
      </c>
      <c r="AD171" s="990" t="s">
        <v>993</v>
      </c>
      <c r="AE171" s="990" t="s">
        <v>993</v>
      </c>
      <c r="AF171" s="1077">
        <f t="shared" si="23"/>
        <v>37</v>
      </c>
      <c r="AG171" s="1077">
        <f t="shared" si="23"/>
        <v>34</v>
      </c>
      <c r="AH171" s="1077">
        <f t="shared" si="23"/>
        <v>13</v>
      </c>
      <c r="AI171" s="1077">
        <f t="shared" si="23"/>
        <v>37</v>
      </c>
      <c r="AJ171" s="183">
        <f t="shared" si="20"/>
        <v>0</v>
      </c>
      <c r="AK171" s="991">
        <v>37</v>
      </c>
      <c r="AL171" s="991">
        <v>34</v>
      </c>
      <c r="AM171" s="991">
        <v>13</v>
      </c>
      <c r="AN171" s="991">
        <v>37</v>
      </c>
      <c r="AO171" s="991">
        <v>0</v>
      </c>
      <c r="AP171" s="991">
        <v>0</v>
      </c>
      <c r="AQ171" s="991">
        <v>0</v>
      </c>
      <c r="AR171" s="991">
        <v>0</v>
      </c>
      <c r="AS171" s="991">
        <v>0</v>
      </c>
      <c r="AT171" s="991">
        <v>0</v>
      </c>
      <c r="AU171" s="991">
        <v>0</v>
      </c>
      <c r="AV171" s="991">
        <v>0</v>
      </c>
      <c r="AW171" s="991">
        <v>0</v>
      </c>
      <c r="AX171" s="991">
        <v>0</v>
      </c>
      <c r="AY171" s="991">
        <v>0</v>
      </c>
      <c r="AZ171" s="991">
        <v>0</v>
      </c>
      <c r="BA171" s="991">
        <v>0</v>
      </c>
      <c r="BB171" s="991">
        <v>0</v>
      </c>
      <c r="BC171" s="991">
        <v>0</v>
      </c>
      <c r="BD171" s="991">
        <v>0</v>
      </c>
      <c r="BE171" s="992" t="b">
        <v>0</v>
      </c>
      <c r="BF171" s="992"/>
      <c r="BG171" s="990" t="s">
        <v>270</v>
      </c>
      <c r="BH171" s="991">
        <v>37</v>
      </c>
      <c r="BI171" s="990" t="s">
        <v>993</v>
      </c>
      <c r="BJ171" s="991">
        <v>0</v>
      </c>
      <c r="BK171" s="990" t="s">
        <v>993</v>
      </c>
      <c r="BL171" s="991">
        <v>0</v>
      </c>
      <c r="BM171" s="991">
        <v>0</v>
      </c>
      <c r="BN171" s="991">
        <v>0</v>
      </c>
      <c r="BO171" s="990" t="s">
        <v>993</v>
      </c>
      <c r="BP171" s="990" t="s">
        <v>993</v>
      </c>
      <c r="BQ171" s="990" t="s">
        <v>993</v>
      </c>
      <c r="BR171" s="991">
        <v>0</v>
      </c>
      <c r="BS171" s="990" t="s">
        <v>993</v>
      </c>
      <c r="BT171" s="991">
        <v>0</v>
      </c>
      <c r="BU171" s="990" t="s">
        <v>993</v>
      </c>
      <c r="BV171" s="991">
        <v>0</v>
      </c>
      <c r="BW171" s="991">
        <v>0</v>
      </c>
      <c r="BX171" s="991">
        <v>0</v>
      </c>
      <c r="BY171" s="990" t="s">
        <v>993</v>
      </c>
      <c r="BZ171" s="991">
        <v>0</v>
      </c>
      <c r="CA171" s="990" t="s">
        <v>993</v>
      </c>
      <c r="CB171" s="991">
        <v>0</v>
      </c>
      <c r="CC171" s="990" t="s">
        <v>993</v>
      </c>
      <c r="CD171" s="991">
        <v>0</v>
      </c>
      <c r="CE171" s="991">
        <v>0</v>
      </c>
      <c r="CF171" s="991">
        <v>0</v>
      </c>
      <c r="CG171" s="990" t="s">
        <v>993</v>
      </c>
      <c r="CH171" s="991">
        <v>0</v>
      </c>
      <c r="CI171" s="990" t="s">
        <v>993</v>
      </c>
      <c r="CJ171" s="991">
        <v>0</v>
      </c>
      <c r="CK171" s="990" t="s">
        <v>993</v>
      </c>
      <c r="CL171" s="991">
        <v>0</v>
      </c>
      <c r="CM171" s="991">
        <v>0</v>
      </c>
      <c r="CN171" s="991">
        <v>0</v>
      </c>
      <c r="CO171" s="991">
        <v>43</v>
      </c>
      <c r="CP171" s="991">
        <v>0</v>
      </c>
      <c r="CQ171" s="991">
        <v>0</v>
      </c>
      <c r="CR171" s="991">
        <v>0</v>
      </c>
      <c r="CS171" s="991">
        <v>0</v>
      </c>
      <c r="CT171" s="991">
        <v>1.5</v>
      </c>
      <c r="CU171" s="991">
        <v>0</v>
      </c>
      <c r="CV171" s="991">
        <v>0</v>
      </c>
      <c r="CW171" s="991">
        <v>0</v>
      </c>
      <c r="CX171" s="991">
        <v>0</v>
      </c>
      <c r="CY171" s="991">
        <v>0</v>
      </c>
      <c r="CZ171" s="991">
        <v>0</v>
      </c>
      <c r="DA171" s="991">
        <v>0</v>
      </c>
      <c r="DB171" s="991">
        <v>0</v>
      </c>
      <c r="DC171" s="991">
        <v>0</v>
      </c>
      <c r="DD171" s="991">
        <v>0</v>
      </c>
      <c r="DE171" s="991">
        <v>0</v>
      </c>
      <c r="DF171" s="991">
        <v>0</v>
      </c>
      <c r="DG171" s="991">
        <v>0</v>
      </c>
      <c r="DH171" s="991">
        <v>0</v>
      </c>
      <c r="DI171" s="991">
        <v>0</v>
      </c>
      <c r="DJ171" s="991">
        <v>0</v>
      </c>
      <c r="DK171" s="992" t="b">
        <v>0</v>
      </c>
      <c r="DL171" s="990" t="s">
        <v>999</v>
      </c>
      <c r="DM171" s="990" t="s">
        <v>525</v>
      </c>
      <c r="DN171" s="990" t="s">
        <v>339</v>
      </c>
      <c r="DO171" s="990" t="s">
        <v>298</v>
      </c>
      <c r="DP171" s="991">
        <v>529</v>
      </c>
      <c r="DQ171" s="991">
        <v>338</v>
      </c>
      <c r="DR171" s="991">
        <v>22</v>
      </c>
      <c r="DS171" s="991">
        <v>169</v>
      </c>
      <c r="DT171" s="991">
        <v>10421</v>
      </c>
      <c r="DU171" s="991">
        <v>525</v>
      </c>
      <c r="DV171" s="991">
        <v>529</v>
      </c>
      <c r="DW171" s="991">
        <v>206</v>
      </c>
      <c r="DX171" s="991">
        <v>264</v>
      </c>
      <c r="DY171" s="991">
        <v>24</v>
      </c>
      <c r="DZ171" s="991">
        <v>35</v>
      </c>
      <c r="EA171" s="991">
        <v>0</v>
      </c>
      <c r="EB171" s="991">
        <v>0</v>
      </c>
      <c r="EC171" s="991">
        <v>0</v>
      </c>
      <c r="ED171" s="991">
        <v>525</v>
      </c>
      <c r="EE171" s="991">
        <v>195</v>
      </c>
      <c r="EF171" s="991">
        <v>221</v>
      </c>
      <c r="EG171" s="991">
        <v>58</v>
      </c>
      <c r="EH171" s="991">
        <v>5</v>
      </c>
      <c r="EI171" s="991">
        <v>7</v>
      </c>
      <c r="EJ171" s="991">
        <v>0</v>
      </c>
      <c r="EK171" s="991">
        <v>9</v>
      </c>
      <c r="EL171" s="991">
        <v>30</v>
      </c>
      <c r="EM171" s="991">
        <v>0</v>
      </c>
      <c r="EN171" s="991">
        <v>330</v>
      </c>
      <c r="EO171" s="991">
        <v>305</v>
      </c>
      <c r="EP171" s="991">
        <v>5</v>
      </c>
      <c r="EQ171" s="991">
        <v>18</v>
      </c>
      <c r="ER171" s="991">
        <v>2</v>
      </c>
      <c r="ES171" s="991">
        <v>0</v>
      </c>
      <c r="ET171" s="992" t="b">
        <v>0</v>
      </c>
      <c r="EU171" s="992" t="b">
        <v>0</v>
      </c>
      <c r="EV171" s="992" t="b">
        <v>0</v>
      </c>
      <c r="EW171" s="993">
        <v>0.434</v>
      </c>
      <c r="EX171" s="993">
        <v>0.3</v>
      </c>
      <c r="EY171" s="993">
        <v>0.158</v>
      </c>
      <c r="EZ171" s="993">
        <v>0.114</v>
      </c>
      <c r="FA171" s="993">
        <v>5.2999999999999999E-2</v>
      </c>
      <c r="FB171" s="993">
        <v>0.22</v>
      </c>
      <c r="FC171" s="992" t="b">
        <v>0</v>
      </c>
      <c r="FD171" s="992" t="b">
        <v>0</v>
      </c>
      <c r="FE171" s="992" t="b">
        <v>0</v>
      </c>
      <c r="FF171" s="993">
        <v>0</v>
      </c>
      <c r="FG171" s="993">
        <v>0</v>
      </c>
      <c r="FH171" s="993">
        <v>0</v>
      </c>
      <c r="FI171" s="993">
        <v>0</v>
      </c>
      <c r="FJ171" s="993">
        <v>0</v>
      </c>
      <c r="FK171" s="993">
        <v>0</v>
      </c>
      <c r="FL171" s="992" t="b">
        <v>0</v>
      </c>
      <c r="FM171" s="992" t="b">
        <v>0</v>
      </c>
      <c r="FN171" s="992" t="b">
        <v>0</v>
      </c>
      <c r="FO171" s="993">
        <v>0.434</v>
      </c>
      <c r="FP171" s="993">
        <v>0.3</v>
      </c>
      <c r="FQ171" s="993">
        <v>0.158</v>
      </c>
      <c r="FR171" s="993">
        <v>0.114</v>
      </c>
      <c r="FS171" s="993">
        <v>5.2999999999999999E-2</v>
      </c>
      <c r="FT171" s="993">
        <v>0.22</v>
      </c>
      <c r="FU171" s="990" t="s">
        <v>993</v>
      </c>
      <c r="FV171" s="993">
        <v>0</v>
      </c>
      <c r="FW171" s="991">
        <v>0</v>
      </c>
      <c r="FX171" s="991">
        <v>330</v>
      </c>
      <c r="FY171" s="991">
        <v>0</v>
      </c>
      <c r="FZ171" s="991">
        <v>0</v>
      </c>
      <c r="GA171" s="991">
        <v>0</v>
      </c>
      <c r="GB171" s="991">
        <v>0</v>
      </c>
      <c r="GC171" s="991">
        <v>0</v>
      </c>
      <c r="GD171" s="991">
        <v>0</v>
      </c>
      <c r="GE171" s="991">
        <v>0</v>
      </c>
      <c r="GF171" s="991">
        <v>0</v>
      </c>
      <c r="GG171" s="991">
        <v>0</v>
      </c>
      <c r="GH171" s="991">
        <v>0</v>
      </c>
      <c r="GI171" s="991">
        <v>0</v>
      </c>
      <c r="GJ171" s="991">
        <v>0</v>
      </c>
      <c r="GK171" s="991">
        <v>0</v>
      </c>
      <c r="GL171" s="991">
        <v>0</v>
      </c>
      <c r="GM171" s="991">
        <v>0</v>
      </c>
      <c r="GN171" s="991">
        <v>0</v>
      </c>
      <c r="GO171" s="992" t="b">
        <v>0</v>
      </c>
      <c r="GP171" s="990" t="s">
        <v>993</v>
      </c>
      <c r="GQ171" s="990" t="s">
        <v>993</v>
      </c>
      <c r="GR171" s="990" t="s">
        <v>993</v>
      </c>
      <c r="GS171" s="990" t="s">
        <v>993</v>
      </c>
      <c r="GT171" s="992"/>
      <c r="GU171" s="986"/>
    </row>
    <row r="172" spans="1:203" hidden="1">
      <c r="A172" s="985"/>
      <c r="B172" s="1315" t="s">
        <v>453</v>
      </c>
      <c r="C172" s="1315"/>
      <c r="D172" s="990" t="s">
        <v>1163</v>
      </c>
      <c r="E172" s="990" t="s">
        <v>1164</v>
      </c>
      <c r="F172" s="990" t="s">
        <v>437</v>
      </c>
      <c r="G172" s="990" t="s">
        <v>986</v>
      </c>
      <c r="H172" s="990" t="s">
        <v>1062</v>
      </c>
      <c r="I172" s="990" t="s">
        <v>1063</v>
      </c>
      <c r="J172" s="990" t="s">
        <v>1064</v>
      </c>
      <c r="K172" s="990" t="s">
        <v>1065</v>
      </c>
      <c r="L172" s="991">
        <v>6</v>
      </c>
      <c r="M172" s="990" t="s">
        <v>1164</v>
      </c>
      <c r="N172" s="990" t="s">
        <v>1131</v>
      </c>
      <c r="O172" s="990" t="s">
        <v>460</v>
      </c>
      <c r="P172" s="990" t="s">
        <v>1127</v>
      </c>
      <c r="Q172" s="990" t="s">
        <v>290</v>
      </c>
      <c r="R172" s="1031" t="s">
        <v>270</v>
      </c>
      <c r="S172" s="992" t="b">
        <v>0</v>
      </c>
      <c r="T172" s="991">
        <v>0</v>
      </c>
      <c r="U172" s="992" t="b">
        <v>0</v>
      </c>
      <c r="V172" s="991">
        <v>0</v>
      </c>
      <c r="W172" s="992" t="b">
        <v>0</v>
      </c>
      <c r="X172" s="992" t="b">
        <v>1</v>
      </c>
      <c r="Y172" s="990" t="s">
        <v>270</v>
      </c>
      <c r="Z172" s="990" t="b">
        <f t="shared" si="24"/>
        <v>1</v>
      </c>
      <c r="AA172" s="990" t="s">
        <v>993</v>
      </c>
      <c r="AB172" s="992" t="b">
        <v>0</v>
      </c>
      <c r="AC172" s="990" t="s">
        <v>993</v>
      </c>
      <c r="AD172" s="990" t="s">
        <v>993</v>
      </c>
      <c r="AE172" s="990" t="s">
        <v>993</v>
      </c>
      <c r="AF172" s="1077">
        <f t="shared" si="23"/>
        <v>6</v>
      </c>
      <c r="AG172" s="1077">
        <f t="shared" si="23"/>
        <v>6</v>
      </c>
      <c r="AH172" s="1077">
        <f t="shared" si="23"/>
        <v>0</v>
      </c>
      <c r="AI172" s="1077">
        <f t="shared" si="23"/>
        <v>8</v>
      </c>
      <c r="AJ172" s="183">
        <f t="shared" si="20"/>
        <v>-2</v>
      </c>
      <c r="AK172" s="991">
        <v>6</v>
      </c>
      <c r="AL172" s="991">
        <v>6</v>
      </c>
      <c r="AM172" s="991">
        <v>0</v>
      </c>
      <c r="AN172" s="991">
        <v>8</v>
      </c>
      <c r="AO172" s="991">
        <v>0</v>
      </c>
      <c r="AP172" s="991">
        <v>0</v>
      </c>
      <c r="AQ172" s="991">
        <v>0</v>
      </c>
      <c r="AR172" s="991">
        <v>0</v>
      </c>
      <c r="AS172" s="991">
        <v>0</v>
      </c>
      <c r="AT172" s="991">
        <v>0</v>
      </c>
      <c r="AU172" s="991">
        <v>0</v>
      </c>
      <c r="AV172" s="991">
        <v>0</v>
      </c>
      <c r="AW172" s="991">
        <v>0</v>
      </c>
      <c r="AX172" s="991">
        <v>0</v>
      </c>
      <c r="AY172" s="991">
        <v>0</v>
      </c>
      <c r="AZ172" s="991">
        <v>0</v>
      </c>
      <c r="BA172" s="991">
        <v>0</v>
      </c>
      <c r="BB172" s="991">
        <v>0</v>
      </c>
      <c r="BC172" s="991">
        <v>0</v>
      </c>
      <c r="BD172" s="991">
        <v>0</v>
      </c>
      <c r="BE172" s="992" t="b">
        <v>0</v>
      </c>
      <c r="BF172" s="992"/>
      <c r="BG172" s="990" t="s">
        <v>1014</v>
      </c>
      <c r="BH172" s="991">
        <v>6</v>
      </c>
      <c r="BI172" s="990" t="s">
        <v>993</v>
      </c>
      <c r="BJ172" s="991">
        <v>0</v>
      </c>
      <c r="BK172" s="990" t="s">
        <v>993</v>
      </c>
      <c r="BL172" s="991">
        <v>0</v>
      </c>
      <c r="BM172" s="991">
        <v>0</v>
      </c>
      <c r="BN172" s="991">
        <v>0</v>
      </c>
      <c r="BO172" s="990" t="s">
        <v>993</v>
      </c>
      <c r="BP172" s="990" t="s">
        <v>993</v>
      </c>
      <c r="BQ172" s="990" t="s">
        <v>993</v>
      </c>
      <c r="BR172" s="991">
        <v>0</v>
      </c>
      <c r="BS172" s="990" t="s">
        <v>993</v>
      </c>
      <c r="BT172" s="991">
        <v>0</v>
      </c>
      <c r="BU172" s="990" t="s">
        <v>993</v>
      </c>
      <c r="BV172" s="991">
        <v>0</v>
      </c>
      <c r="BW172" s="991">
        <v>0</v>
      </c>
      <c r="BX172" s="991">
        <v>0</v>
      </c>
      <c r="BY172" s="990" t="s">
        <v>993</v>
      </c>
      <c r="BZ172" s="991">
        <v>0</v>
      </c>
      <c r="CA172" s="990" t="s">
        <v>993</v>
      </c>
      <c r="CB172" s="991">
        <v>0</v>
      </c>
      <c r="CC172" s="990" t="s">
        <v>993</v>
      </c>
      <c r="CD172" s="991">
        <v>0</v>
      </c>
      <c r="CE172" s="991">
        <v>0</v>
      </c>
      <c r="CF172" s="991">
        <v>0</v>
      </c>
      <c r="CG172" s="990" t="s">
        <v>993</v>
      </c>
      <c r="CH172" s="991">
        <v>0</v>
      </c>
      <c r="CI172" s="990" t="s">
        <v>993</v>
      </c>
      <c r="CJ172" s="991">
        <v>0</v>
      </c>
      <c r="CK172" s="990" t="s">
        <v>993</v>
      </c>
      <c r="CL172" s="991">
        <v>0</v>
      </c>
      <c r="CM172" s="991">
        <v>0</v>
      </c>
      <c r="CN172" s="991">
        <v>0</v>
      </c>
      <c r="CO172" s="991">
        <v>23</v>
      </c>
      <c r="CP172" s="991">
        <v>0</v>
      </c>
      <c r="CQ172" s="991">
        <v>0</v>
      </c>
      <c r="CR172" s="991">
        <v>0</v>
      </c>
      <c r="CS172" s="991">
        <v>0</v>
      </c>
      <c r="CT172" s="991">
        <v>0</v>
      </c>
      <c r="CU172" s="991">
        <v>0</v>
      </c>
      <c r="CV172" s="991">
        <v>0</v>
      </c>
      <c r="CW172" s="991">
        <v>0</v>
      </c>
      <c r="CX172" s="991">
        <v>0</v>
      </c>
      <c r="CY172" s="991">
        <v>0</v>
      </c>
      <c r="CZ172" s="991">
        <v>0</v>
      </c>
      <c r="DA172" s="991">
        <v>0</v>
      </c>
      <c r="DB172" s="991">
        <v>0</v>
      </c>
      <c r="DC172" s="991">
        <v>0</v>
      </c>
      <c r="DD172" s="991">
        <v>0</v>
      </c>
      <c r="DE172" s="991">
        <v>0</v>
      </c>
      <c r="DF172" s="991">
        <v>0</v>
      </c>
      <c r="DG172" s="991">
        <v>0</v>
      </c>
      <c r="DH172" s="991">
        <v>0</v>
      </c>
      <c r="DI172" s="991">
        <v>0</v>
      </c>
      <c r="DJ172" s="991">
        <v>0</v>
      </c>
      <c r="DK172" s="992" t="b">
        <v>0</v>
      </c>
      <c r="DL172" s="990" t="s">
        <v>999</v>
      </c>
      <c r="DM172" s="990" t="s">
        <v>434</v>
      </c>
      <c r="DN172" s="990" t="s">
        <v>525</v>
      </c>
      <c r="DO172" s="990" t="s">
        <v>437</v>
      </c>
      <c r="DP172" s="991">
        <v>467</v>
      </c>
      <c r="DQ172" s="991">
        <v>292</v>
      </c>
      <c r="DR172" s="991">
        <v>0</v>
      </c>
      <c r="DS172" s="991">
        <v>175</v>
      </c>
      <c r="DT172" s="991">
        <v>1030</v>
      </c>
      <c r="DU172" s="991">
        <v>469</v>
      </c>
      <c r="DV172" s="991">
        <v>467</v>
      </c>
      <c r="DW172" s="991">
        <v>291</v>
      </c>
      <c r="DX172" s="991">
        <v>130</v>
      </c>
      <c r="DY172" s="991">
        <v>29</v>
      </c>
      <c r="DZ172" s="991">
        <v>17</v>
      </c>
      <c r="EA172" s="991">
        <v>0</v>
      </c>
      <c r="EB172" s="991">
        <v>0</v>
      </c>
      <c r="EC172" s="991">
        <v>0</v>
      </c>
      <c r="ED172" s="991">
        <v>469</v>
      </c>
      <c r="EE172" s="991">
        <v>448</v>
      </c>
      <c r="EF172" s="991">
        <v>9</v>
      </c>
      <c r="EG172" s="991">
        <v>2</v>
      </c>
      <c r="EH172" s="991">
        <v>0</v>
      </c>
      <c r="EI172" s="991">
        <v>0</v>
      </c>
      <c r="EJ172" s="991">
        <v>0</v>
      </c>
      <c r="EK172" s="991">
        <v>0</v>
      </c>
      <c r="EL172" s="991">
        <v>10</v>
      </c>
      <c r="EM172" s="991">
        <v>0</v>
      </c>
      <c r="EN172" s="991">
        <v>21</v>
      </c>
      <c r="EO172" s="991">
        <v>20</v>
      </c>
      <c r="EP172" s="991">
        <v>0</v>
      </c>
      <c r="EQ172" s="991">
        <v>1</v>
      </c>
      <c r="ER172" s="991">
        <v>0</v>
      </c>
      <c r="ES172" s="991">
        <v>0</v>
      </c>
      <c r="ET172" s="992" t="b">
        <v>0</v>
      </c>
      <c r="EU172" s="992" t="b">
        <v>0</v>
      </c>
      <c r="EV172" s="992" t="b">
        <v>0</v>
      </c>
      <c r="EW172" s="993">
        <v>0</v>
      </c>
      <c r="EX172" s="993">
        <v>0</v>
      </c>
      <c r="EY172" s="993">
        <v>0</v>
      </c>
      <c r="EZ172" s="993">
        <v>0</v>
      </c>
      <c r="FA172" s="993">
        <v>0</v>
      </c>
      <c r="FB172" s="993">
        <v>0</v>
      </c>
      <c r="FC172" s="992" t="b">
        <v>0</v>
      </c>
      <c r="FD172" s="992" t="b">
        <v>0</v>
      </c>
      <c r="FE172" s="992" t="b">
        <v>0</v>
      </c>
      <c r="FF172" s="993">
        <v>0</v>
      </c>
      <c r="FG172" s="993">
        <v>0</v>
      </c>
      <c r="FH172" s="993">
        <v>0</v>
      </c>
      <c r="FI172" s="993">
        <v>0</v>
      </c>
      <c r="FJ172" s="993">
        <v>0</v>
      </c>
      <c r="FK172" s="993">
        <v>0</v>
      </c>
      <c r="FL172" s="992" t="b">
        <v>0</v>
      </c>
      <c r="FM172" s="992" t="b">
        <v>0</v>
      </c>
      <c r="FN172" s="992" t="b">
        <v>0</v>
      </c>
      <c r="FO172" s="993">
        <v>0</v>
      </c>
      <c r="FP172" s="993">
        <v>0</v>
      </c>
      <c r="FQ172" s="993">
        <v>0</v>
      </c>
      <c r="FR172" s="993">
        <v>0</v>
      </c>
      <c r="FS172" s="993">
        <v>0</v>
      </c>
      <c r="FT172" s="993">
        <v>0</v>
      </c>
      <c r="FU172" s="990" t="s">
        <v>993</v>
      </c>
      <c r="FV172" s="993">
        <v>0</v>
      </c>
      <c r="FW172" s="991">
        <v>0</v>
      </c>
      <c r="FX172" s="991">
        <v>21</v>
      </c>
      <c r="FY172" s="991">
        <v>0</v>
      </c>
      <c r="FZ172" s="991">
        <v>0</v>
      </c>
      <c r="GA172" s="991">
        <v>0</v>
      </c>
      <c r="GB172" s="991">
        <v>0</v>
      </c>
      <c r="GC172" s="991">
        <v>0</v>
      </c>
      <c r="GD172" s="991">
        <v>0</v>
      </c>
      <c r="GE172" s="991">
        <v>0</v>
      </c>
      <c r="GF172" s="991">
        <v>0</v>
      </c>
      <c r="GG172" s="991">
        <v>0</v>
      </c>
      <c r="GH172" s="991">
        <v>0</v>
      </c>
      <c r="GI172" s="991">
        <v>0</v>
      </c>
      <c r="GJ172" s="991">
        <v>0</v>
      </c>
      <c r="GK172" s="991">
        <v>0</v>
      </c>
      <c r="GL172" s="991">
        <v>0</v>
      </c>
      <c r="GM172" s="991">
        <v>0</v>
      </c>
      <c r="GN172" s="991">
        <v>0</v>
      </c>
      <c r="GO172" s="992" t="b">
        <v>0</v>
      </c>
      <c r="GP172" s="990" t="s">
        <v>993</v>
      </c>
      <c r="GQ172" s="990" t="s">
        <v>993</v>
      </c>
      <c r="GR172" s="990" t="s">
        <v>993</v>
      </c>
      <c r="GS172" s="990" t="s">
        <v>993</v>
      </c>
      <c r="GT172" s="992"/>
      <c r="GU172" s="986"/>
    </row>
    <row r="173" spans="1:203" hidden="1">
      <c r="A173" s="985"/>
      <c r="B173" s="1315" t="s">
        <v>453</v>
      </c>
      <c r="C173" s="1315"/>
      <c r="D173" s="990" t="s">
        <v>1163</v>
      </c>
      <c r="E173" s="990" t="s">
        <v>1164</v>
      </c>
      <c r="F173" s="990" t="s">
        <v>437</v>
      </c>
      <c r="G173" s="990" t="s">
        <v>986</v>
      </c>
      <c r="H173" s="990" t="s">
        <v>1062</v>
      </c>
      <c r="I173" s="990" t="s">
        <v>1063</v>
      </c>
      <c r="J173" s="990" t="s">
        <v>1064</v>
      </c>
      <c r="K173" s="990" t="s">
        <v>1065</v>
      </c>
      <c r="L173" s="991">
        <v>13</v>
      </c>
      <c r="M173" s="990" t="s">
        <v>1164</v>
      </c>
      <c r="N173" s="990" t="s">
        <v>1016</v>
      </c>
      <c r="O173" s="990" t="s">
        <v>600</v>
      </c>
      <c r="P173" s="990" t="s">
        <v>1127</v>
      </c>
      <c r="Q173" s="990" t="s">
        <v>290</v>
      </c>
      <c r="R173" s="1031" t="s">
        <v>290</v>
      </c>
      <c r="S173" s="992" t="b">
        <v>1</v>
      </c>
      <c r="T173" s="991">
        <v>23</v>
      </c>
      <c r="U173" s="992" t="b">
        <v>1</v>
      </c>
      <c r="V173" s="991">
        <v>7</v>
      </c>
      <c r="W173" s="992" t="b">
        <v>0</v>
      </c>
      <c r="X173" s="992" t="b">
        <v>1</v>
      </c>
      <c r="Y173" s="990" t="s">
        <v>290</v>
      </c>
      <c r="Z173" s="990" t="b">
        <f t="shared" si="24"/>
        <v>1</v>
      </c>
      <c r="AA173" s="990" t="s">
        <v>993</v>
      </c>
      <c r="AB173" s="992" t="b">
        <v>0</v>
      </c>
      <c r="AC173" s="990" t="s">
        <v>993</v>
      </c>
      <c r="AD173" s="990" t="s">
        <v>993</v>
      </c>
      <c r="AE173" s="990" t="s">
        <v>993</v>
      </c>
      <c r="AF173" s="1077">
        <f t="shared" si="23"/>
        <v>30</v>
      </c>
      <c r="AG173" s="1077">
        <f t="shared" si="23"/>
        <v>24</v>
      </c>
      <c r="AH173" s="1077">
        <f t="shared" si="23"/>
        <v>1</v>
      </c>
      <c r="AI173" s="1077">
        <f t="shared" si="23"/>
        <v>30</v>
      </c>
      <c r="AJ173" s="183">
        <f t="shared" si="20"/>
        <v>0</v>
      </c>
      <c r="AK173" s="991">
        <v>30</v>
      </c>
      <c r="AL173" s="991">
        <v>24</v>
      </c>
      <c r="AM173" s="991">
        <v>1</v>
      </c>
      <c r="AN173" s="991">
        <v>30</v>
      </c>
      <c r="AO173" s="991">
        <v>0</v>
      </c>
      <c r="AP173" s="991">
        <v>0</v>
      </c>
      <c r="AQ173" s="991">
        <v>0</v>
      </c>
      <c r="AR173" s="991">
        <v>0</v>
      </c>
      <c r="AS173" s="991">
        <v>0</v>
      </c>
      <c r="AT173" s="991">
        <v>0</v>
      </c>
      <c r="AU173" s="991">
        <v>0</v>
      </c>
      <c r="AV173" s="991">
        <v>0</v>
      </c>
      <c r="AW173" s="991">
        <v>0</v>
      </c>
      <c r="AX173" s="991">
        <v>0</v>
      </c>
      <c r="AY173" s="991">
        <v>0</v>
      </c>
      <c r="AZ173" s="991">
        <v>0</v>
      </c>
      <c r="BA173" s="991">
        <v>0</v>
      </c>
      <c r="BB173" s="991">
        <v>0</v>
      </c>
      <c r="BC173" s="991">
        <v>0</v>
      </c>
      <c r="BD173" s="991">
        <v>0</v>
      </c>
      <c r="BE173" s="992" t="b">
        <v>0</v>
      </c>
      <c r="BF173" s="992"/>
      <c r="BG173" s="990" t="s">
        <v>270</v>
      </c>
      <c r="BH173" s="991">
        <v>30</v>
      </c>
      <c r="BI173" s="990" t="s">
        <v>993</v>
      </c>
      <c r="BJ173" s="991">
        <v>0</v>
      </c>
      <c r="BK173" s="990" t="s">
        <v>993</v>
      </c>
      <c r="BL173" s="991">
        <v>0</v>
      </c>
      <c r="BM173" s="991">
        <v>0</v>
      </c>
      <c r="BN173" s="991">
        <v>0</v>
      </c>
      <c r="BO173" s="990" t="s">
        <v>993</v>
      </c>
      <c r="BP173" s="990" t="s">
        <v>993</v>
      </c>
      <c r="BQ173" s="990" t="s">
        <v>993</v>
      </c>
      <c r="BR173" s="991">
        <v>0</v>
      </c>
      <c r="BS173" s="990" t="s">
        <v>993</v>
      </c>
      <c r="BT173" s="991">
        <v>0</v>
      </c>
      <c r="BU173" s="990" t="s">
        <v>993</v>
      </c>
      <c r="BV173" s="991">
        <v>0</v>
      </c>
      <c r="BW173" s="991">
        <v>0</v>
      </c>
      <c r="BX173" s="991">
        <v>0</v>
      </c>
      <c r="BY173" s="990" t="s">
        <v>993</v>
      </c>
      <c r="BZ173" s="991">
        <v>0</v>
      </c>
      <c r="CA173" s="990" t="s">
        <v>993</v>
      </c>
      <c r="CB173" s="991">
        <v>0</v>
      </c>
      <c r="CC173" s="990" t="s">
        <v>993</v>
      </c>
      <c r="CD173" s="991">
        <v>0</v>
      </c>
      <c r="CE173" s="991">
        <v>0</v>
      </c>
      <c r="CF173" s="991">
        <v>0</v>
      </c>
      <c r="CG173" s="990" t="s">
        <v>993</v>
      </c>
      <c r="CH173" s="991">
        <v>0</v>
      </c>
      <c r="CI173" s="990" t="s">
        <v>993</v>
      </c>
      <c r="CJ173" s="991">
        <v>0</v>
      </c>
      <c r="CK173" s="990" t="s">
        <v>993</v>
      </c>
      <c r="CL173" s="991">
        <v>0</v>
      </c>
      <c r="CM173" s="991">
        <v>0</v>
      </c>
      <c r="CN173" s="991">
        <v>0</v>
      </c>
      <c r="CO173" s="991">
        <v>0</v>
      </c>
      <c r="CP173" s="991">
        <v>0</v>
      </c>
      <c r="CQ173" s="991">
        <v>0</v>
      </c>
      <c r="CR173" s="991">
        <v>0</v>
      </c>
      <c r="CS173" s="991">
        <v>0</v>
      </c>
      <c r="CT173" s="991">
        <v>0</v>
      </c>
      <c r="CU173" s="991">
        <v>0</v>
      </c>
      <c r="CV173" s="991">
        <v>0</v>
      </c>
      <c r="CW173" s="991">
        <v>0</v>
      </c>
      <c r="CX173" s="991">
        <v>0</v>
      </c>
      <c r="CY173" s="991">
        <v>0</v>
      </c>
      <c r="CZ173" s="991">
        <v>0</v>
      </c>
      <c r="DA173" s="991">
        <v>0</v>
      </c>
      <c r="DB173" s="991">
        <v>0</v>
      </c>
      <c r="DC173" s="991">
        <v>0</v>
      </c>
      <c r="DD173" s="991">
        <v>0</v>
      </c>
      <c r="DE173" s="991">
        <v>0</v>
      </c>
      <c r="DF173" s="991">
        <v>0</v>
      </c>
      <c r="DG173" s="991">
        <v>0</v>
      </c>
      <c r="DH173" s="991">
        <v>0</v>
      </c>
      <c r="DI173" s="991">
        <v>0</v>
      </c>
      <c r="DJ173" s="991">
        <v>0</v>
      </c>
      <c r="DK173" s="992" t="b">
        <v>1</v>
      </c>
      <c r="DL173" s="990" t="s">
        <v>999</v>
      </c>
      <c r="DM173" s="990" t="s">
        <v>427</v>
      </c>
      <c r="DN173" s="990" t="s">
        <v>1011</v>
      </c>
      <c r="DO173" s="990" t="s">
        <v>290</v>
      </c>
      <c r="DP173" s="991">
        <v>495</v>
      </c>
      <c r="DQ173" s="991">
        <v>136</v>
      </c>
      <c r="DR173" s="991">
        <v>12</v>
      </c>
      <c r="DS173" s="991">
        <v>347</v>
      </c>
      <c r="DT173" s="1022">
        <v>3920</v>
      </c>
      <c r="DU173" s="991">
        <v>493</v>
      </c>
      <c r="DV173" s="991">
        <v>495</v>
      </c>
      <c r="DW173" s="991">
        <v>120</v>
      </c>
      <c r="DX173" s="991">
        <v>281</v>
      </c>
      <c r="DY173" s="991">
        <v>19</v>
      </c>
      <c r="DZ173" s="991">
        <v>75</v>
      </c>
      <c r="EA173" s="991">
        <v>0</v>
      </c>
      <c r="EB173" s="991">
        <v>0</v>
      </c>
      <c r="EC173" s="991">
        <v>0</v>
      </c>
      <c r="ED173" s="991">
        <v>493</v>
      </c>
      <c r="EE173" s="991">
        <v>243</v>
      </c>
      <c r="EF173" s="991">
        <v>197</v>
      </c>
      <c r="EG173" s="991">
        <v>13</v>
      </c>
      <c r="EH173" s="991">
        <v>9</v>
      </c>
      <c r="EI173" s="991">
        <v>6</v>
      </c>
      <c r="EJ173" s="991">
        <v>0</v>
      </c>
      <c r="EK173" s="991">
        <v>10</v>
      </c>
      <c r="EL173" s="991">
        <v>14</v>
      </c>
      <c r="EM173" s="991">
        <v>1</v>
      </c>
      <c r="EN173" s="991">
        <v>250</v>
      </c>
      <c r="EO173" s="991">
        <v>216</v>
      </c>
      <c r="EP173" s="991">
        <v>12</v>
      </c>
      <c r="EQ173" s="991">
        <v>20</v>
      </c>
      <c r="ER173" s="991">
        <v>2</v>
      </c>
      <c r="ES173" s="991">
        <v>0</v>
      </c>
      <c r="ET173" s="992" t="b">
        <v>0</v>
      </c>
      <c r="EU173" s="992" t="b">
        <v>0</v>
      </c>
      <c r="EV173" s="992" t="b">
        <v>0</v>
      </c>
      <c r="EW173" s="993">
        <v>0.61299999999999999</v>
      </c>
      <c r="EX173" s="993">
        <v>0.53600000000000003</v>
      </c>
      <c r="EY173" s="993">
        <v>0.30199999999999999</v>
      </c>
      <c r="EZ173" s="993">
        <v>0.26100000000000001</v>
      </c>
      <c r="FA173" s="993">
        <v>6.9999999999999993E-3</v>
      </c>
      <c r="FB173" s="993">
        <v>0.371</v>
      </c>
      <c r="FC173" s="992" t="b">
        <v>0</v>
      </c>
      <c r="FD173" s="992" t="b">
        <v>0</v>
      </c>
      <c r="FE173" s="992" t="b">
        <v>0</v>
      </c>
      <c r="FF173" s="993">
        <v>0</v>
      </c>
      <c r="FG173" s="993">
        <v>0</v>
      </c>
      <c r="FH173" s="993">
        <v>0</v>
      </c>
      <c r="FI173" s="993">
        <v>0</v>
      </c>
      <c r="FJ173" s="993">
        <v>0</v>
      </c>
      <c r="FK173" s="993">
        <v>0</v>
      </c>
      <c r="FL173" s="992" t="b">
        <v>0</v>
      </c>
      <c r="FM173" s="992" t="b">
        <v>0</v>
      </c>
      <c r="FN173" s="992" t="b">
        <v>0</v>
      </c>
      <c r="FO173" s="993">
        <v>0.61299999999999999</v>
      </c>
      <c r="FP173" s="993">
        <v>0.53600000000000003</v>
      </c>
      <c r="FQ173" s="993">
        <v>0.30199999999999999</v>
      </c>
      <c r="FR173" s="993">
        <v>0.26100000000000001</v>
      </c>
      <c r="FS173" s="993">
        <v>6.9999999999999993E-3</v>
      </c>
      <c r="FT173" s="993">
        <v>0.371</v>
      </c>
      <c r="FU173" s="990" t="s">
        <v>993</v>
      </c>
      <c r="FV173" s="993">
        <v>0</v>
      </c>
      <c r="FW173" s="991">
        <v>0</v>
      </c>
      <c r="FX173" s="991">
        <v>250</v>
      </c>
      <c r="FY173" s="991">
        <v>0</v>
      </c>
      <c r="FZ173" s="991">
        <v>0</v>
      </c>
      <c r="GA173" s="991">
        <v>0</v>
      </c>
      <c r="GB173" s="991">
        <v>0</v>
      </c>
      <c r="GC173" s="991">
        <v>0</v>
      </c>
      <c r="GD173" s="991">
        <v>0</v>
      </c>
      <c r="GE173" s="991">
        <v>0</v>
      </c>
      <c r="GF173" s="991">
        <v>0</v>
      </c>
      <c r="GG173" s="991">
        <v>0</v>
      </c>
      <c r="GH173" s="991">
        <v>0</v>
      </c>
      <c r="GI173" s="991">
        <v>0</v>
      </c>
      <c r="GJ173" s="991">
        <v>0</v>
      </c>
      <c r="GK173" s="991">
        <v>0</v>
      </c>
      <c r="GL173" s="991">
        <v>0</v>
      </c>
      <c r="GM173" s="991">
        <v>0</v>
      </c>
      <c r="GN173" s="991">
        <v>0</v>
      </c>
      <c r="GO173" s="992" t="b">
        <v>0</v>
      </c>
      <c r="GP173" s="990" t="s">
        <v>993</v>
      </c>
      <c r="GQ173" s="990" t="s">
        <v>993</v>
      </c>
      <c r="GR173" s="990" t="s">
        <v>993</v>
      </c>
      <c r="GS173" s="990" t="s">
        <v>993</v>
      </c>
      <c r="GT173" s="992"/>
      <c r="GU173" s="986"/>
    </row>
    <row r="174" spans="1:203" hidden="1">
      <c r="A174" s="985"/>
      <c r="B174" s="1315" t="s">
        <v>453</v>
      </c>
      <c r="C174" s="1315"/>
      <c r="D174" s="990" t="s">
        <v>1163</v>
      </c>
      <c r="E174" s="990" t="s">
        <v>1164</v>
      </c>
      <c r="F174" s="990" t="s">
        <v>437</v>
      </c>
      <c r="G174" s="990" t="s">
        <v>986</v>
      </c>
      <c r="H174" s="990" t="s">
        <v>1062</v>
      </c>
      <c r="I174" s="990" t="s">
        <v>1063</v>
      </c>
      <c r="J174" s="990" t="s">
        <v>1064</v>
      </c>
      <c r="K174" s="990" t="s">
        <v>1065</v>
      </c>
      <c r="L174" s="991">
        <v>14</v>
      </c>
      <c r="M174" s="990" t="s">
        <v>1164</v>
      </c>
      <c r="N174" s="990" t="s">
        <v>1018</v>
      </c>
      <c r="O174" s="990" t="s">
        <v>601</v>
      </c>
      <c r="P174" s="990" t="s">
        <v>1127</v>
      </c>
      <c r="Q174" s="990" t="s">
        <v>290</v>
      </c>
      <c r="R174" s="1031" t="s">
        <v>290</v>
      </c>
      <c r="S174" s="992" t="b">
        <v>0</v>
      </c>
      <c r="T174" s="991">
        <v>0</v>
      </c>
      <c r="U174" s="992" t="b">
        <v>1</v>
      </c>
      <c r="V174" s="991">
        <v>34</v>
      </c>
      <c r="W174" s="992" t="b">
        <v>0</v>
      </c>
      <c r="X174" s="992" t="b">
        <v>0</v>
      </c>
      <c r="Y174" s="990" t="s">
        <v>290</v>
      </c>
      <c r="Z174" s="990" t="b">
        <f t="shared" si="24"/>
        <v>1</v>
      </c>
      <c r="AA174" s="990" t="s">
        <v>993</v>
      </c>
      <c r="AB174" s="992" t="b">
        <v>0</v>
      </c>
      <c r="AC174" s="990" t="s">
        <v>993</v>
      </c>
      <c r="AD174" s="990" t="s">
        <v>993</v>
      </c>
      <c r="AE174" s="990" t="s">
        <v>993</v>
      </c>
      <c r="AF174" s="1077">
        <f t="shared" si="23"/>
        <v>34</v>
      </c>
      <c r="AG174" s="1077">
        <f t="shared" si="23"/>
        <v>16</v>
      </c>
      <c r="AH174" s="1077">
        <f t="shared" si="23"/>
        <v>0</v>
      </c>
      <c r="AI174" s="1077">
        <f t="shared" si="23"/>
        <v>34</v>
      </c>
      <c r="AJ174" s="183">
        <f t="shared" si="20"/>
        <v>0</v>
      </c>
      <c r="AK174" s="991">
        <v>34</v>
      </c>
      <c r="AL174" s="991">
        <v>16</v>
      </c>
      <c r="AM174" s="991">
        <v>0</v>
      </c>
      <c r="AN174" s="991">
        <v>34</v>
      </c>
      <c r="AO174" s="991">
        <v>0</v>
      </c>
      <c r="AP174" s="991">
        <v>0</v>
      </c>
      <c r="AQ174" s="991">
        <v>0</v>
      </c>
      <c r="AR174" s="991">
        <v>0</v>
      </c>
      <c r="AS174" s="991">
        <v>0</v>
      </c>
      <c r="AT174" s="991">
        <v>0</v>
      </c>
      <c r="AU174" s="991">
        <v>0</v>
      </c>
      <c r="AV174" s="991">
        <v>0</v>
      </c>
      <c r="AW174" s="991">
        <v>0</v>
      </c>
      <c r="AX174" s="991">
        <v>0</v>
      </c>
      <c r="AY174" s="991">
        <v>0</v>
      </c>
      <c r="AZ174" s="991">
        <v>0</v>
      </c>
      <c r="BA174" s="991">
        <v>0</v>
      </c>
      <c r="BB174" s="991">
        <v>0</v>
      </c>
      <c r="BC174" s="991">
        <v>0</v>
      </c>
      <c r="BD174" s="991">
        <v>0</v>
      </c>
      <c r="BE174" s="992" t="b">
        <v>0</v>
      </c>
      <c r="BF174" s="992"/>
      <c r="BG174" s="990" t="s">
        <v>1166</v>
      </c>
      <c r="BH174" s="991">
        <v>34</v>
      </c>
      <c r="BI174" s="990" t="s">
        <v>993</v>
      </c>
      <c r="BJ174" s="991">
        <v>0</v>
      </c>
      <c r="BK174" s="990" t="s">
        <v>993</v>
      </c>
      <c r="BL174" s="991">
        <v>0</v>
      </c>
      <c r="BM174" s="991">
        <v>0</v>
      </c>
      <c r="BN174" s="991">
        <v>0</v>
      </c>
      <c r="BO174" s="990" t="s">
        <v>993</v>
      </c>
      <c r="BP174" s="990" t="s">
        <v>993</v>
      </c>
      <c r="BQ174" s="990" t="s">
        <v>993</v>
      </c>
      <c r="BR174" s="991">
        <v>0</v>
      </c>
      <c r="BS174" s="990" t="s">
        <v>993</v>
      </c>
      <c r="BT174" s="991">
        <v>0</v>
      </c>
      <c r="BU174" s="990" t="s">
        <v>993</v>
      </c>
      <c r="BV174" s="991">
        <v>0</v>
      </c>
      <c r="BW174" s="991">
        <v>0</v>
      </c>
      <c r="BX174" s="991">
        <v>0</v>
      </c>
      <c r="BY174" s="990" t="s">
        <v>993</v>
      </c>
      <c r="BZ174" s="991">
        <v>0</v>
      </c>
      <c r="CA174" s="990" t="s">
        <v>993</v>
      </c>
      <c r="CB174" s="991">
        <v>0</v>
      </c>
      <c r="CC174" s="990" t="s">
        <v>993</v>
      </c>
      <c r="CD174" s="991">
        <v>0</v>
      </c>
      <c r="CE174" s="991">
        <v>0</v>
      </c>
      <c r="CF174" s="991">
        <v>0</v>
      </c>
      <c r="CG174" s="990" t="s">
        <v>993</v>
      </c>
      <c r="CH174" s="991">
        <v>0</v>
      </c>
      <c r="CI174" s="990" t="s">
        <v>993</v>
      </c>
      <c r="CJ174" s="991">
        <v>0</v>
      </c>
      <c r="CK174" s="990" t="s">
        <v>993</v>
      </c>
      <c r="CL174" s="991">
        <v>0</v>
      </c>
      <c r="CM174" s="991">
        <v>0</v>
      </c>
      <c r="CN174" s="991">
        <v>0</v>
      </c>
      <c r="CO174" s="991">
        <v>0</v>
      </c>
      <c r="CP174" s="991">
        <v>0</v>
      </c>
      <c r="CQ174" s="991">
        <v>0</v>
      </c>
      <c r="CR174" s="991">
        <v>0</v>
      </c>
      <c r="CS174" s="991">
        <v>0</v>
      </c>
      <c r="CT174" s="991">
        <v>0</v>
      </c>
      <c r="CU174" s="991">
        <v>0</v>
      </c>
      <c r="CV174" s="991">
        <v>0</v>
      </c>
      <c r="CW174" s="991">
        <v>0</v>
      </c>
      <c r="CX174" s="991">
        <v>0</v>
      </c>
      <c r="CY174" s="991">
        <v>0</v>
      </c>
      <c r="CZ174" s="991">
        <v>0</v>
      </c>
      <c r="DA174" s="991">
        <v>0</v>
      </c>
      <c r="DB174" s="991">
        <v>0</v>
      </c>
      <c r="DC174" s="991">
        <v>0</v>
      </c>
      <c r="DD174" s="991">
        <v>0</v>
      </c>
      <c r="DE174" s="991">
        <v>0</v>
      </c>
      <c r="DF174" s="991">
        <v>0</v>
      </c>
      <c r="DG174" s="991">
        <v>0</v>
      </c>
      <c r="DH174" s="991">
        <v>0</v>
      </c>
      <c r="DI174" s="991">
        <v>0</v>
      </c>
      <c r="DJ174" s="991">
        <v>0</v>
      </c>
      <c r="DK174" s="992" t="b">
        <v>1</v>
      </c>
      <c r="DL174" s="990" t="s">
        <v>999</v>
      </c>
      <c r="DM174" s="990" t="s">
        <v>290</v>
      </c>
      <c r="DN174" s="990" t="s">
        <v>293</v>
      </c>
      <c r="DO174" s="990" t="s">
        <v>296</v>
      </c>
      <c r="DP174" s="991">
        <v>61</v>
      </c>
      <c r="DQ174" s="991">
        <v>56</v>
      </c>
      <c r="DR174" s="991">
        <v>0</v>
      </c>
      <c r="DS174" s="991">
        <v>5</v>
      </c>
      <c r="DT174" s="1022">
        <v>344</v>
      </c>
      <c r="DU174" s="991">
        <v>62</v>
      </c>
      <c r="DV174" s="991">
        <v>61</v>
      </c>
      <c r="DW174" s="991">
        <v>56</v>
      </c>
      <c r="DX174" s="991">
        <v>4</v>
      </c>
      <c r="DY174" s="991">
        <v>1</v>
      </c>
      <c r="DZ174" s="991">
        <v>0</v>
      </c>
      <c r="EA174" s="991">
        <v>0</v>
      </c>
      <c r="EB174" s="991">
        <v>0</v>
      </c>
      <c r="EC174" s="991">
        <v>0</v>
      </c>
      <c r="ED174" s="991">
        <v>62</v>
      </c>
      <c r="EE174" s="991">
        <v>18</v>
      </c>
      <c r="EF174" s="991">
        <v>43</v>
      </c>
      <c r="EG174" s="991">
        <v>0</v>
      </c>
      <c r="EH174" s="991">
        <v>0</v>
      </c>
      <c r="EI174" s="991">
        <v>0</v>
      </c>
      <c r="EJ174" s="991">
        <v>0</v>
      </c>
      <c r="EK174" s="991">
        <v>1</v>
      </c>
      <c r="EL174" s="991">
        <v>0</v>
      </c>
      <c r="EM174" s="991">
        <v>0</v>
      </c>
      <c r="EN174" s="991">
        <v>44</v>
      </c>
      <c r="EO174" s="991">
        <v>40</v>
      </c>
      <c r="EP174" s="991">
        <v>3</v>
      </c>
      <c r="EQ174" s="991">
        <v>1</v>
      </c>
      <c r="ER174" s="991">
        <v>0</v>
      </c>
      <c r="ES174" s="991">
        <v>0</v>
      </c>
      <c r="ET174" s="992" t="b">
        <v>0</v>
      </c>
      <c r="EU174" s="992" t="b">
        <v>0</v>
      </c>
      <c r="EV174" s="992" t="b">
        <v>0</v>
      </c>
      <c r="EW174" s="993">
        <v>9.8000000000000004E-2</v>
      </c>
      <c r="EX174" s="993">
        <v>8.6999999999999994E-2</v>
      </c>
      <c r="EY174" s="993">
        <v>8.0000000000000002E-3</v>
      </c>
      <c r="EZ174" s="993">
        <v>4.0000000000000001E-3</v>
      </c>
      <c r="FA174" s="993">
        <v>5.0000000000000001E-3</v>
      </c>
      <c r="FB174" s="993">
        <v>1.3999999999999999E-2</v>
      </c>
      <c r="FC174" s="992" t="b">
        <v>0</v>
      </c>
      <c r="FD174" s="992" t="b">
        <v>0</v>
      </c>
      <c r="FE174" s="992" t="b">
        <v>0</v>
      </c>
      <c r="FF174" s="993">
        <v>0</v>
      </c>
      <c r="FG174" s="993">
        <v>0</v>
      </c>
      <c r="FH174" s="993">
        <v>0</v>
      </c>
      <c r="FI174" s="993">
        <v>0</v>
      </c>
      <c r="FJ174" s="993">
        <v>0</v>
      </c>
      <c r="FK174" s="993">
        <v>0</v>
      </c>
      <c r="FL174" s="992" t="b">
        <v>0</v>
      </c>
      <c r="FM174" s="992" t="b">
        <v>0</v>
      </c>
      <c r="FN174" s="992" t="b">
        <v>0</v>
      </c>
      <c r="FO174" s="993">
        <v>9.8000000000000004E-2</v>
      </c>
      <c r="FP174" s="993">
        <v>8.6999999999999994E-2</v>
      </c>
      <c r="FQ174" s="993">
        <v>8.0000000000000002E-3</v>
      </c>
      <c r="FR174" s="993">
        <v>4.0000000000000001E-3</v>
      </c>
      <c r="FS174" s="993">
        <v>5.0000000000000001E-3</v>
      </c>
      <c r="FT174" s="993">
        <v>1.3999999999999999E-2</v>
      </c>
      <c r="FU174" s="990" t="s">
        <v>993</v>
      </c>
      <c r="FV174" s="993">
        <v>0</v>
      </c>
      <c r="FW174" s="991">
        <v>0</v>
      </c>
      <c r="FX174" s="991">
        <v>44</v>
      </c>
      <c r="FY174" s="991">
        <v>0</v>
      </c>
      <c r="FZ174" s="991">
        <v>0</v>
      </c>
      <c r="GA174" s="991">
        <v>0</v>
      </c>
      <c r="GB174" s="991">
        <v>0</v>
      </c>
      <c r="GC174" s="991">
        <v>0</v>
      </c>
      <c r="GD174" s="991">
        <v>0</v>
      </c>
      <c r="GE174" s="991">
        <v>0</v>
      </c>
      <c r="GF174" s="991">
        <v>0</v>
      </c>
      <c r="GG174" s="991">
        <v>0</v>
      </c>
      <c r="GH174" s="991">
        <v>0</v>
      </c>
      <c r="GI174" s="991">
        <v>0</v>
      </c>
      <c r="GJ174" s="991">
        <v>0</v>
      </c>
      <c r="GK174" s="991">
        <v>0</v>
      </c>
      <c r="GL174" s="991">
        <v>0</v>
      </c>
      <c r="GM174" s="991">
        <v>0</v>
      </c>
      <c r="GN174" s="991">
        <v>0</v>
      </c>
      <c r="GO174" s="992" t="b">
        <v>0</v>
      </c>
      <c r="GP174" s="990" t="s">
        <v>993</v>
      </c>
      <c r="GQ174" s="990" t="s">
        <v>993</v>
      </c>
      <c r="GR174" s="990" t="s">
        <v>993</v>
      </c>
      <c r="GS174" s="990" t="s">
        <v>993</v>
      </c>
      <c r="GT174" s="992"/>
      <c r="GU174" s="986"/>
    </row>
    <row r="175" spans="1:203" hidden="1">
      <c r="A175" s="985"/>
      <c r="B175" s="1315" t="s">
        <v>453</v>
      </c>
      <c r="C175" s="1315"/>
      <c r="D175" s="990" t="s">
        <v>1163</v>
      </c>
      <c r="E175" s="990" t="s">
        <v>1164</v>
      </c>
      <c r="F175" s="990" t="s">
        <v>437</v>
      </c>
      <c r="G175" s="990" t="s">
        <v>986</v>
      </c>
      <c r="H175" s="990" t="s">
        <v>1062</v>
      </c>
      <c r="I175" s="990" t="s">
        <v>1063</v>
      </c>
      <c r="J175" s="990" t="s">
        <v>1064</v>
      </c>
      <c r="K175" s="990" t="s">
        <v>1065</v>
      </c>
      <c r="L175" s="991">
        <v>7</v>
      </c>
      <c r="M175" s="990" t="s">
        <v>1164</v>
      </c>
      <c r="N175" s="990" t="s">
        <v>1133</v>
      </c>
      <c r="O175" s="990" t="s">
        <v>461</v>
      </c>
      <c r="P175" s="990" t="s">
        <v>1127</v>
      </c>
      <c r="Q175" s="990" t="s">
        <v>290</v>
      </c>
      <c r="R175" s="1031" t="s">
        <v>270</v>
      </c>
      <c r="S175" s="992" t="b">
        <v>0</v>
      </c>
      <c r="T175" s="991">
        <v>0</v>
      </c>
      <c r="U175" s="992" t="b">
        <v>1</v>
      </c>
      <c r="V175" s="991">
        <v>6</v>
      </c>
      <c r="W175" s="992" t="b">
        <v>0</v>
      </c>
      <c r="X175" s="992" t="b">
        <v>1</v>
      </c>
      <c r="Y175" s="990" t="s">
        <v>270</v>
      </c>
      <c r="Z175" s="990" t="b">
        <f t="shared" si="21"/>
        <v>1</v>
      </c>
      <c r="AA175" s="990" t="s">
        <v>993</v>
      </c>
      <c r="AB175" s="992" t="b">
        <v>0</v>
      </c>
      <c r="AC175" s="990" t="s">
        <v>993</v>
      </c>
      <c r="AD175" s="990" t="s">
        <v>993</v>
      </c>
      <c r="AE175" s="990" t="s">
        <v>993</v>
      </c>
      <c r="AF175" s="1077">
        <f t="shared" si="23"/>
        <v>6</v>
      </c>
      <c r="AG175" s="1077">
        <f t="shared" si="23"/>
        <v>0</v>
      </c>
      <c r="AH175" s="1077">
        <f t="shared" si="23"/>
        <v>0</v>
      </c>
      <c r="AI175" s="1077">
        <f t="shared" si="23"/>
        <v>6</v>
      </c>
      <c r="AJ175" s="183">
        <f t="shared" si="20"/>
        <v>0</v>
      </c>
      <c r="AK175" s="991">
        <v>6</v>
      </c>
      <c r="AL175" s="991">
        <v>0</v>
      </c>
      <c r="AM175" s="991">
        <v>0</v>
      </c>
      <c r="AN175" s="991">
        <v>6</v>
      </c>
      <c r="AO175" s="991">
        <v>0</v>
      </c>
      <c r="AP175" s="991">
        <v>0</v>
      </c>
      <c r="AQ175" s="991">
        <v>0</v>
      </c>
      <c r="AR175" s="991">
        <v>0</v>
      </c>
      <c r="AS175" s="991">
        <v>0</v>
      </c>
      <c r="AT175" s="991">
        <v>0</v>
      </c>
      <c r="AU175" s="991">
        <v>0</v>
      </c>
      <c r="AV175" s="991">
        <v>0</v>
      </c>
      <c r="AW175" s="991">
        <v>0</v>
      </c>
      <c r="AX175" s="991">
        <v>0</v>
      </c>
      <c r="AY175" s="991">
        <v>0</v>
      </c>
      <c r="AZ175" s="991">
        <v>0</v>
      </c>
      <c r="BA175" s="991">
        <v>0</v>
      </c>
      <c r="BB175" s="991">
        <v>0</v>
      </c>
      <c r="BC175" s="991">
        <v>0</v>
      </c>
      <c r="BD175" s="991">
        <v>0</v>
      </c>
      <c r="BE175" s="992" t="b">
        <v>0</v>
      </c>
      <c r="BF175" s="990" t="s">
        <v>2415</v>
      </c>
      <c r="BG175" s="990" t="s">
        <v>1117</v>
      </c>
      <c r="BH175" s="991">
        <v>6</v>
      </c>
      <c r="BI175" s="990" t="s">
        <v>993</v>
      </c>
      <c r="BJ175" s="991">
        <v>0</v>
      </c>
      <c r="BK175" s="990" t="s">
        <v>993</v>
      </c>
      <c r="BL175" s="991">
        <v>0</v>
      </c>
      <c r="BM175" s="991">
        <v>0</v>
      </c>
      <c r="BN175" s="991">
        <v>0</v>
      </c>
      <c r="BO175" s="990" t="s">
        <v>993</v>
      </c>
      <c r="BP175" s="990" t="s">
        <v>993</v>
      </c>
      <c r="BQ175" s="990" t="s">
        <v>993</v>
      </c>
      <c r="BR175" s="991">
        <v>0</v>
      </c>
      <c r="BS175" s="990" t="s">
        <v>993</v>
      </c>
      <c r="BT175" s="991">
        <v>0</v>
      </c>
      <c r="BU175" s="990" t="s">
        <v>993</v>
      </c>
      <c r="BV175" s="991">
        <v>0</v>
      </c>
      <c r="BW175" s="991">
        <v>0</v>
      </c>
      <c r="BX175" s="991">
        <v>0</v>
      </c>
      <c r="BY175" s="990" t="s">
        <v>993</v>
      </c>
      <c r="BZ175" s="991">
        <v>0</v>
      </c>
      <c r="CA175" s="990" t="s">
        <v>993</v>
      </c>
      <c r="CB175" s="991">
        <v>0</v>
      </c>
      <c r="CC175" s="990" t="s">
        <v>993</v>
      </c>
      <c r="CD175" s="991">
        <v>0</v>
      </c>
      <c r="CE175" s="991">
        <v>0</v>
      </c>
      <c r="CF175" s="991">
        <v>0</v>
      </c>
      <c r="CG175" s="990" t="s">
        <v>993</v>
      </c>
      <c r="CH175" s="991">
        <v>0</v>
      </c>
      <c r="CI175" s="990" t="s">
        <v>993</v>
      </c>
      <c r="CJ175" s="991">
        <v>0</v>
      </c>
      <c r="CK175" s="990" t="s">
        <v>993</v>
      </c>
      <c r="CL175" s="991">
        <v>0</v>
      </c>
      <c r="CM175" s="991">
        <v>0</v>
      </c>
      <c r="CN175" s="991">
        <v>0</v>
      </c>
      <c r="CO175" s="991">
        <v>0</v>
      </c>
      <c r="CP175" s="991">
        <v>0</v>
      </c>
      <c r="CQ175" s="991">
        <v>0</v>
      </c>
      <c r="CR175" s="991">
        <v>0</v>
      </c>
      <c r="CS175" s="991">
        <v>0</v>
      </c>
      <c r="CT175" s="991">
        <v>0</v>
      </c>
      <c r="CU175" s="991">
        <v>0</v>
      </c>
      <c r="CV175" s="991">
        <v>0</v>
      </c>
      <c r="CW175" s="991">
        <v>0</v>
      </c>
      <c r="CX175" s="991">
        <v>0</v>
      </c>
      <c r="CY175" s="991">
        <v>0</v>
      </c>
      <c r="CZ175" s="991">
        <v>0</v>
      </c>
      <c r="DA175" s="991">
        <v>0</v>
      </c>
      <c r="DB175" s="991">
        <v>0</v>
      </c>
      <c r="DC175" s="991">
        <v>0</v>
      </c>
      <c r="DD175" s="991">
        <v>0</v>
      </c>
      <c r="DE175" s="991">
        <v>0</v>
      </c>
      <c r="DF175" s="991">
        <v>0</v>
      </c>
      <c r="DG175" s="991">
        <v>0</v>
      </c>
      <c r="DH175" s="991">
        <v>0</v>
      </c>
      <c r="DI175" s="991">
        <v>0</v>
      </c>
      <c r="DJ175" s="991">
        <v>0</v>
      </c>
      <c r="DK175" s="992" t="b">
        <v>1</v>
      </c>
      <c r="DL175" s="990" t="s">
        <v>427</v>
      </c>
      <c r="DM175" s="990" t="s">
        <v>993</v>
      </c>
      <c r="DN175" s="990" t="s">
        <v>993</v>
      </c>
      <c r="DO175" s="990" t="s">
        <v>993</v>
      </c>
      <c r="DP175" s="991">
        <v>0</v>
      </c>
      <c r="DQ175" s="991">
        <v>0</v>
      </c>
      <c r="DR175" s="991">
        <v>0</v>
      </c>
      <c r="DS175" s="991">
        <v>0</v>
      </c>
      <c r="DT175" s="991">
        <v>0</v>
      </c>
      <c r="DU175" s="991">
        <v>0</v>
      </c>
      <c r="DV175" s="991">
        <v>0</v>
      </c>
      <c r="DW175" s="991">
        <v>0</v>
      </c>
      <c r="DX175" s="991">
        <v>0</v>
      </c>
      <c r="DY175" s="991">
        <v>0</v>
      </c>
      <c r="DZ175" s="991">
        <v>0</v>
      </c>
      <c r="EA175" s="991">
        <v>0</v>
      </c>
      <c r="EB175" s="991">
        <v>0</v>
      </c>
      <c r="EC175" s="991">
        <v>0</v>
      </c>
      <c r="ED175" s="991">
        <v>0</v>
      </c>
      <c r="EE175" s="991">
        <v>0</v>
      </c>
      <c r="EF175" s="991">
        <v>0</v>
      </c>
      <c r="EG175" s="991">
        <v>0</v>
      </c>
      <c r="EH175" s="991">
        <v>0</v>
      </c>
      <c r="EI175" s="991">
        <v>0</v>
      </c>
      <c r="EJ175" s="991">
        <v>0</v>
      </c>
      <c r="EK175" s="991">
        <v>0</v>
      </c>
      <c r="EL175" s="991">
        <v>0</v>
      </c>
      <c r="EM175" s="991">
        <v>0</v>
      </c>
      <c r="EN175" s="991">
        <v>0</v>
      </c>
      <c r="EO175" s="991">
        <v>0</v>
      </c>
      <c r="EP175" s="991">
        <v>0</v>
      </c>
      <c r="EQ175" s="991">
        <v>0</v>
      </c>
      <c r="ER175" s="991">
        <v>0</v>
      </c>
      <c r="ES175" s="991">
        <v>0</v>
      </c>
      <c r="ET175" s="992" t="b">
        <v>0</v>
      </c>
      <c r="EU175" s="992" t="b">
        <v>0</v>
      </c>
      <c r="EV175" s="992" t="b">
        <v>0</v>
      </c>
      <c r="EW175" s="993">
        <v>0</v>
      </c>
      <c r="EX175" s="993">
        <v>0</v>
      </c>
      <c r="EY175" s="993">
        <v>0</v>
      </c>
      <c r="EZ175" s="993">
        <v>0</v>
      </c>
      <c r="FA175" s="993">
        <v>0</v>
      </c>
      <c r="FB175" s="993">
        <v>0</v>
      </c>
      <c r="FC175" s="992" t="b">
        <v>0</v>
      </c>
      <c r="FD175" s="992" t="b">
        <v>0</v>
      </c>
      <c r="FE175" s="992" t="b">
        <v>0</v>
      </c>
      <c r="FF175" s="993">
        <v>0</v>
      </c>
      <c r="FG175" s="993">
        <v>0</v>
      </c>
      <c r="FH175" s="993">
        <v>0</v>
      </c>
      <c r="FI175" s="993">
        <v>0</v>
      </c>
      <c r="FJ175" s="993">
        <v>0</v>
      </c>
      <c r="FK175" s="993">
        <v>0</v>
      </c>
      <c r="FL175" s="992" t="b">
        <v>0</v>
      </c>
      <c r="FM175" s="992" t="b">
        <v>0</v>
      </c>
      <c r="FN175" s="992" t="b">
        <v>0</v>
      </c>
      <c r="FO175" s="993">
        <v>0</v>
      </c>
      <c r="FP175" s="993">
        <v>0</v>
      </c>
      <c r="FQ175" s="993">
        <v>0</v>
      </c>
      <c r="FR175" s="993">
        <v>0</v>
      </c>
      <c r="FS175" s="993">
        <v>0</v>
      </c>
      <c r="FT175" s="993">
        <v>0</v>
      </c>
      <c r="FU175" s="990" t="s">
        <v>993</v>
      </c>
      <c r="FV175" s="993">
        <v>0</v>
      </c>
      <c r="FW175" s="991">
        <v>0</v>
      </c>
      <c r="FX175" s="991">
        <v>0</v>
      </c>
      <c r="FY175" s="991">
        <v>0</v>
      </c>
      <c r="FZ175" s="991">
        <v>0</v>
      </c>
      <c r="GA175" s="991">
        <v>0</v>
      </c>
      <c r="GB175" s="991">
        <v>0</v>
      </c>
      <c r="GC175" s="991">
        <v>0</v>
      </c>
      <c r="GD175" s="991">
        <v>0</v>
      </c>
      <c r="GE175" s="991">
        <v>0</v>
      </c>
      <c r="GF175" s="991">
        <v>0</v>
      </c>
      <c r="GG175" s="991">
        <v>0</v>
      </c>
      <c r="GH175" s="991">
        <v>0</v>
      </c>
      <c r="GI175" s="991">
        <v>0</v>
      </c>
      <c r="GJ175" s="991">
        <v>0</v>
      </c>
      <c r="GK175" s="991">
        <v>0</v>
      </c>
      <c r="GL175" s="991">
        <v>0</v>
      </c>
      <c r="GM175" s="991">
        <v>0</v>
      </c>
      <c r="GN175" s="991">
        <v>0</v>
      </c>
      <c r="GO175" s="992" t="b">
        <v>0</v>
      </c>
      <c r="GP175" s="990" t="s">
        <v>993</v>
      </c>
      <c r="GQ175" s="990" t="s">
        <v>993</v>
      </c>
      <c r="GR175" s="990" t="s">
        <v>993</v>
      </c>
      <c r="GS175" s="990" t="s">
        <v>993</v>
      </c>
      <c r="GT175" s="992"/>
      <c r="GU175" s="986"/>
    </row>
    <row r="176" spans="1:203" hidden="1">
      <c r="A176" s="985"/>
      <c r="B176" s="1315" t="s">
        <v>603</v>
      </c>
      <c r="C176" s="1315"/>
      <c r="D176" s="990" t="s">
        <v>1168</v>
      </c>
      <c r="E176" s="990" t="s">
        <v>31</v>
      </c>
      <c r="F176" s="990" t="s">
        <v>437</v>
      </c>
      <c r="G176" s="990" t="s">
        <v>986</v>
      </c>
      <c r="H176" s="990" t="s">
        <v>1062</v>
      </c>
      <c r="I176" s="990" t="s">
        <v>1063</v>
      </c>
      <c r="J176" s="990" t="s">
        <v>1064</v>
      </c>
      <c r="K176" s="990" t="s">
        <v>1065</v>
      </c>
      <c r="L176" s="991">
        <v>1</v>
      </c>
      <c r="M176" s="990" t="s">
        <v>31</v>
      </c>
      <c r="N176" s="990" t="s">
        <v>1019</v>
      </c>
      <c r="O176" s="990" t="s">
        <v>346</v>
      </c>
      <c r="P176" s="990" t="s">
        <v>1169</v>
      </c>
      <c r="Q176" s="990" t="s">
        <v>293</v>
      </c>
      <c r="R176" s="1031" t="s">
        <v>290</v>
      </c>
      <c r="S176" s="992" t="b">
        <v>0</v>
      </c>
      <c r="T176" s="991">
        <v>0</v>
      </c>
      <c r="U176" s="992" t="b">
        <v>0</v>
      </c>
      <c r="V176" s="991">
        <v>0</v>
      </c>
      <c r="W176" s="992" t="b">
        <v>0</v>
      </c>
      <c r="X176" s="992" t="b">
        <v>1</v>
      </c>
      <c r="Y176" s="990" t="s">
        <v>290</v>
      </c>
      <c r="Z176" s="990" t="b">
        <f t="shared" si="21"/>
        <v>1</v>
      </c>
      <c r="AA176" s="990" t="s">
        <v>993</v>
      </c>
      <c r="AB176" s="992" t="b">
        <v>0</v>
      </c>
      <c r="AC176" s="990" t="s">
        <v>993</v>
      </c>
      <c r="AD176" s="990" t="s">
        <v>993</v>
      </c>
      <c r="AE176" s="990" t="s">
        <v>993</v>
      </c>
      <c r="AF176" s="1077">
        <f t="shared" si="23"/>
        <v>28</v>
      </c>
      <c r="AG176" s="1077">
        <f t="shared" si="23"/>
        <v>18</v>
      </c>
      <c r="AH176" s="1077">
        <f t="shared" si="23"/>
        <v>3</v>
      </c>
      <c r="AI176" s="1077">
        <f t="shared" si="23"/>
        <v>28</v>
      </c>
      <c r="AJ176" s="183">
        <f t="shared" si="20"/>
        <v>0</v>
      </c>
      <c r="AK176" s="991">
        <v>28</v>
      </c>
      <c r="AL176" s="991">
        <v>18</v>
      </c>
      <c r="AM176" s="991">
        <v>3</v>
      </c>
      <c r="AN176" s="991">
        <v>28</v>
      </c>
      <c r="AO176" s="991">
        <v>0</v>
      </c>
      <c r="AP176" s="991">
        <v>0</v>
      </c>
      <c r="AQ176" s="991">
        <v>0</v>
      </c>
      <c r="AR176" s="991">
        <v>0</v>
      </c>
      <c r="AS176" s="991">
        <v>0</v>
      </c>
      <c r="AT176" s="991">
        <v>0</v>
      </c>
      <c r="AU176" s="991">
        <v>0</v>
      </c>
      <c r="AV176" s="991">
        <v>0</v>
      </c>
      <c r="AW176" s="991">
        <v>0</v>
      </c>
      <c r="AX176" s="991">
        <v>0</v>
      </c>
      <c r="AY176" s="991">
        <v>0</v>
      </c>
      <c r="AZ176" s="991">
        <v>0</v>
      </c>
      <c r="BA176" s="991">
        <v>0</v>
      </c>
      <c r="BB176" s="991">
        <v>0</v>
      </c>
      <c r="BC176" s="991">
        <v>0</v>
      </c>
      <c r="BD176" s="991">
        <v>0</v>
      </c>
      <c r="BE176" s="992" t="b">
        <v>0</v>
      </c>
      <c r="BF176" s="992"/>
      <c r="BG176" s="990" t="s">
        <v>298</v>
      </c>
      <c r="BH176" s="991">
        <v>28</v>
      </c>
      <c r="BI176" s="990" t="s">
        <v>993</v>
      </c>
      <c r="BJ176" s="991">
        <v>0</v>
      </c>
      <c r="BK176" s="990" t="s">
        <v>993</v>
      </c>
      <c r="BL176" s="991">
        <v>0</v>
      </c>
      <c r="BM176" s="991">
        <v>0</v>
      </c>
      <c r="BN176" s="991">
        <v>0</v>
      </c>
      <c r="BO176" s="990" t="s">
        <v>993</v>
      </c>
      <c r="BP176" s="990" t="s">
        <v>993</v>
      </c>
      <c r="BQ176" s="990" t="s">
        <v>993</v>
      </c>
      <c r="BR176" s="991">
        <v>0</v>
      </c>
      <c r="BS176" s="990" t="s">
        <v>993</v>
      </c>
      <c r="BT176" s="991">
        <v>0</v>
      </c>
      <c r="BU176" s="990" t="s">
        <v>993</v>
      </c>
      <c r="BV176" s="991">
        <v>0</v>
      </c>
      <c r="BW176" s="991">
        <v>0</v>
      </c>
      <c r="BX176" s="991">
        <v>0</v>
      </c>
      <c r="BY176" s="990" t="s">
        <v>993</v>
      </c>
      <c r="BZ176" s="991">
        <v>0</v>
      </c>
      <c r="CA176" s="990" t="s">
        <v>993</v>
      </c>
      <c r="CB176" s="991">
        <v>0</v>
      </c>
      <c r="CC176" s="990" t="s">
        <v>993</v>
      </c>
      <c r="CD176" s="991">
        <v>0</v>
      </c>
      <c r="CE176" s="991">
        <v>0</v>
      </c>
      <c r="CF176" s="991">
        <v>0</v>
      </c>
      <c r="CG176" s="990" t="s">
        <v>993</v>
      </c>
      <c r="CH176" s="991">
        <v>0</v>
      </c>
      <c r="CI176" s="990" t="s">
        <v>993</v>
      </c>
      <c r="CJ176" s="991">
        <v>0</v>
      </c>
      <c r="CK176" s="990" t="s">
        <v>993</v>
      </c>
      <c r="CL176" s="991">
        <v>0</v>
      </c>
      <c r="CM176" s="991">
        <v>0</v>
      </c>
      <c r="CN176" s="991">
        <v>0</v>
      </c>
      <c r="CO176" s="991">
        <v>13</v>
      </c>
      <c r="CP176" s="991">
        <v>0.4</v>
      </c>
      <c r="CQ176" s="991">
        <v>2</v>
      </c>
      <c r="CR176" s="991">
        <v>0</v>
      </c>
      <c r="CS176" s="991">
        <v>4</v>
      </c>
      <c r="CT176" s="991">
        <v>1.4</v>
      </c>
      <c r="CU176" s="991">
        <v>1</v>
      </c>
      <c r="CV176" s="991">
        <v>1.2</v>
      </c>
      <c r="CW176" s="991">
        <v>0</v>
      </c>
      <c r="CX176" s="991">
        <v>0.1</v>
      </c>
      <c r="CY176" s="991">
        <v>0</v>
      </c>
      <c r="CZ176" s="991">
        <v>0</v>
      </c>
      <c r="DA176" s="991">
        <v>0</v>
      </c>
      <c r="DB176" s="991">
        <v>0</v>
      </c>
      <c r="DC176" s="991">
        <v>1</v>
      </c>
      <c r="DD176" s="991">
        <v>0</v>
      </c>
      <c r="DE176" s="991">
        <v>0</v>
      </c>
      <c r="DF176" s="991">
        <v>0</v>
      </c>
      <c r="DG176" s="991">
        <v>1</v>
      </c>
      <c r="DH176" s="991">
        <v>0</v>
      </c>
      <c r="DI176" s="991">
        <v>0</v>
      </c>
      <c r="DJ176" s="991">
        <v>0</v>
      </c>
      <c r="DK176" s="992" t="b">
        <v>0</v>
      </c>
      <c r="DL176" s="990" t="s">
        <v>1011</v>
      </c>
      <c r="DM176" s="990" t="s">
        <v>993</v>
      </c>
      <c r="DN176" s="990" t="s">
        <v>993</v>
      </c>
      <c r="DO176" s="990" t="s">
        <v>993</v>
      </c>
      <c r="DP176" s="991">
        <v>572</v>
      </c>
      <c r="DQ176" s="991">
        <v>0</v>
      </c>
      <c r="DR176" s="991">
        <v>572</v>
      </c>
      <c r="DS176" s="991">
        <v>0</v>
      </c>
      <c r="DT176" s="991">
        <v>3636</v>
      </c>
      <c r="DU176" s="991">
        <v>573</v>
      </c>
      <c r="DV176" s="991">
        <v>572</v>
      </c>
      <c r="DW176" s="991">
        <v>0</v>
      </c>
      <c r="DX176" s="991">
        <v>336</v>
      </c>
      <c r="DY176" s="991">
        <v>0</v>
      </c>
      <c r="DZ176" s="991">
        <v>0</v>
      </c>
      <c r="EA176" s="991">
        <v>0</v>
      </c>
      <c r="EB176" s="991">
        <v>236</v>
      </c>
      <c r="EC176" s="991">
        <v>0</v>
      </c>
      <c r="ED176" s="991">
        <v>573</v>
      </c>
      <c r="EE176" s="991">
        <v>0</v>
      </c>
      <c r="EF176" s="991">
        <v>573</v>
      </c>
      <c r="EG176" s="991">
        <v>0</v>
      </c>
      <c r="EH176" s="991">
        <v>0</v>
      </c>
      <c r="EI176" s="991">
        <v>0</v>
      </c>
      <c r="EJ176" s="991">
        <v>0</v>
      </c>
      <c r="EK176" s="991">
        <v>0</v>
      </c>
      <c r="EL176" s="991">
        <v>0</v>
      </c>
      <c r="EM176" s="991">
        <v>0</v>
      </c>
      <c r="EN176" s="991">
        <v>573</v>
      </c>
      <c r="EO176" s="991">
        <v>573</v>
      </c>
      <c r="EP176" s="991">
        <v>0</v>
      </c>
      <c r="EQ176" s="991">
        <v>0</v>
      </c>
      <c r="ER176" s="991">
        <v>0</v>
      </c>
      <c r="ES176" s="991">
        <v>236</v>
      </c>
      <c r="ET176" s="992" t="b">
        <v>0</v>
      </c>
      <c r="EU176" s="992" t="b">
        <v>0</v>
      </c>
      <c r="EV176" s="992" t="b">
        <v>0</v>
      </c>
      <c r="EW176" s="993">
        <v>0</v>
      </c>
      <c r="EX176" s="993">
        <v>0</v>
      </c>
      <c r="EY176" s="993">
        <v>0</v>
      </c>
      <c r="EZ176" s="993">
        <v>0</v>
      </c>
      <c r="FA176" s="993">
        <v>0</v>
      </c>
      <c r="FB176" s="993">
        <v>0</v>
      </c>
      <c r="FC176" s="992" t="b">
        <v>0</v>
      </c>
      <c r="FD176" s="992" t="b">
        <v>0</v>
      </c>
      <c r="FE176" s="992" t="b">
        <v>0</v>
      </c>
      <c r="FF176" s="993">
        <v>0</v>
      </c>
      <c r="FG176" s="993">
        <v>0</v>
      </c>
      <c r="FH176" s="993">
        <v>0</v>
      </c>
      <c r="FI176" s="993">
        <v>0</v>
      </c>
      <c r="FJ176" s="993">
        <v>0</v>
      </c>
      <c r="FK176" s="993">
        <v>0</v>
      </c>
      <c r="FL176" s="992" t="b">
        <v>0</v>
      </c>
      <c r="FM176" s="992" t="b">
        <v>0</v>
      </c>
      <c r="FN176" s="992" t="b">
        <v>0</v>
      </c>
      <c r="FO176" s="993">
        <v>0</v>
      </c>
      <c r="FP176" s="993">
        <v>0</v>
      </c>
      <c r="FQ176" s="993">
        <v>0</v>
      </c>
      <c r="FR176" s="993">
        <v>0</v>
      </c>
      <c r="FS176" s="993">
        <v>0</v>
      </c>
      <c r="FT176" s="993">
        <v>0</v>
      </c>
      <c r="FU176" s="990" t="s">
        <v>993</v>
      </c>
      <c r="FV176" s="993">
        <v>0</v>
      </c>
      <c r="FW176" s="991">
        <v>0</v>
      </c>
      <c r="FX176" s="991">
        <v>573</v>
      </c>
      <c r="FY176" s="991">
        <v>0</v>
      </c>
      <c r="FZ176" s="991">
        <v>0</v>
      </c>
      <c r="GA176" s="991">
        <v>0</v>
      </c>
      <c r="GB176" s="991">
        <v>0</v>
      </c>
      <c r="GC176" s="991">
        <v>0</v>
      </c>
      <c r="GD176" s="991">
        <v>0</v>
      </c>
      <c r="GE176" s="991">
        <v>0</v>
      </c>
      <c r="GF176" s="991">
        <v>0</v>
      </c>
      <c r="GG176" s="991">
        <v>0</v>
      </c>
      <c r="GH176" s="991">
        <v>0</v>
      </c>
      <c r="GI176" s="991">
        <v>0</v>
      </c>
      <c r="GJ176" s="991">
        <v>0</v>
      </c>
      <c r="GK176" s="991">
        <v>0</v>
      </c>
      <c r="GL176" s="991">
        <v>0</v>
      </c>
      <c r="GM176" s="991">
        <v>0</v>
      </c>
      <c r="GN176" s="991">
        <v>0</v>
      </c>
      <c r="GO176" s="992" t="b">
        <v>0</v>
      </c>
      <c r="GP176" s="990" t="s">
        <v>993</v>
      </c>
      <c r="GQ176" s="990" t="s">
        <v>993</v>
      </c>
      <c r="GR176" s="990" t="s">
        <v>993</v>
      </c>
      <c r="GS176" s="990" t="s">
        <v>993</v>
      </c>
      <c r="GT176" s="992"/>
      <c r="GU176" s="986"/>
    </row>
    <row r="177" spans="1:203" hidden="1">
      <c r="A177" s="985"/>
      <c r="B177" s="1315" t="s">
        <v>463</v>
      </c>
      <c r="C177" s="1315"/>
      <c r="D177" s="990" t="s">
        <v>1170</v>
      </c>
      <c r="E177" s="990" t="s">
        <v>1171</v>
      </c>
      <c r="F177" s="990" t="s">
        <v>437</v>
      </c>
      <c r="G177" s="990" t="s">
        <v>986</v>
      </c>
      <c r="H177" s="990" t="s">
        <v>1062</v>
      </c>
      <c r="I177" s="990" t="s">
        <v>1063</v>
      </c>
      <c r="J177" s="990" t="s">
        <v>1064</v>
      </c>
      <c r="K177" s="990" t="s">
        <v>1065</v>
      </c>
      <c r="L177" s="991">
        <v>2</v>
      </c>
      <c r="M177" s="990" t="s">
        <v>1171</v>
      </c>
      <c r="N177" s="990" t="s">
        <v>1018</v>
      </c>
      <c r="O177" s="990" t="s">
        <v>605</v>
      </c>
      <c r="P177" s="990" t="s">
        <v>992</v>
      </c>
      <c r="Q177" s="990" t="s">
        <v>293</v>
      </c>
      <c r="R177" s="1031" t="s">
        <v>290</v>
      </c>
      <c r="S177" s="992" t="b">
        <v>0</v>
      </c>
      <c r="T177" s="991">
        <v>0</v>
      </c>
      <c r="U177" s="992" t="b">
        <v>0</v>
      </c>
      <c r="V177" s="991">
        <v>0</v>
      </c>
      <c r="W177" s="992" t="b">
        <v>0</v>
      </c>
      <c r="X177" s="992" t="b">
        <v>1</v>
      </c>
      <c r="Y177" s="990" t="s">
        <v>290</v>
      </c>
      <c r="Z177" s="990" t="b">
        <f t="shared" si="21"/>
        <v>1</v>
      </c>
      <c r="AA177" s="990" t="s">
        <v>993</v>
      </c>
      <c r="AB177" s="992" t="b">
        <v>0</v>
      </c>
      <c r="AC177" s="990" t="s">
        <v>993</v>
      </c>
      <c r="AD177" s="990" t="s">
        <v>993</v>
      </c>
      <c r="AE177" s="990" t="s">
        <v>993</v>
      </c>
      <c r="AF177" s="1077">
        <f t="shared" si="23"/>
        <v>50</v>
      </c>
      <c r="AG177" s="1077">
        <f t="shared" si="23"/>
        <v>50</v>
      </c>
      <c r="AH177" s="1077">
        <f t="shared" si="23"/>
        <v>18</v>
      </c>
      <c r="AI177" s="1077">
        <f t="shared" si="23"/>
        <v>50</v>
      </c>
      <c r="AJ177" s="183">
        <f t="shared" si="20"/>
        <v>0</v>
      </c>
      <c r="AK177" s="991">
        <v>50</v>
      </c>
      <c r="AL177" s="991">
        <v>50</v>
      </c>
      <c r="AM177" s="991">
        <v>18</v>
      </c>
      <c r="AN177" s="991">
        <v>50</v>
      </c>
      <c r="AO177" s="991">
        <v>0</v>
      </c>
      <c r="AP177" s="991">
        <v>0</v>
      </c>
      <c r="AQ177" s="991">
        <v>0</v>
      </c>
      <c r="AR177" s="991">
        <v>0</v>
      </c>
      <c r="AS177" s="991">
        <v>0</v>
      </c>
      <c r="AT177" s="991">
        <v>0</v>
      </c>
      <c r="AU177" s="991">
        <v>0</v>
      </c>
      <c r="AV177" s="991">
        <v>0</v>
      </c>
      <c r="AW177" s="991">
        <v>0</v>
      </c>
      <c r="AX177" s="991">
        <v>0</v>
      </c>
      <c r="AY177" s="991">
        <v>0</v>
      </c>
      <c r="AZ177" s="991">
        <v>0</v>
      </c>
      <c r="BA177" s="991">
        <v>0</v>
      </c>
      <c r="BB177" s="991">
        <v>0</v>
      </c>
      <c r="BC177" s="991">
        <v>0</v>
      </c>
      <c r="BD177" s="991">
        <v>0</v>
      </c>
      <c r="BE177" s="992" t="b">
        <v>0</v>
      </c>
      <c r="BF177" s="992"/>
      <c r="BG177" s="990" t="s">
        <v>270</v>
      </c>
      <c r="BH177" s="991">
        <v>50</v>
      </c>
      <c r="BI177" s="990" t="s">
        <v>993</v>
      </c>
      <c r="BJ177" s="991">
        <v>0</v>
      </c>
      <c r="BK177" s="990" t="s">
        <v>993</v>
      </c>
      <c r="BL177" s="991">
        <v>0</v>
      </c>
      <c r="BM177" s="991">
        <v>0</v>
      </c>
      <c r="BN177" s="991">
        <v>0</v>
      </c>
      <c r="BO177" s="990" t="s">
        <v>993</v>
      </c>
      <c r="BP177" s="990" t="s">
        <v>993</v>
      </c>
      <c r="BQ177" s="990" t="s">
        <v>993</v>
      </c>
      <c r="BR177" s="991">
        <v>0</v>
      </c>
      <c r="BS177" s="990" t="s">
        <v>993</v>
      </c>
      <c r="BT177" s="991">
        <v>0</v>
      </c>
      <c r="BU177" s="990" t="s">
        <v>993</v>
      </c>
      <c r="BV177" s="991">
        <v>0</v>
      </c>
      <c r="BW177" s="991">
        <v>0</v>
      </c>
      <c r="BX177" s="991">
        <v>0</v>
      </c>
      <c r="BY177" s="990" t="s">
        <v>993</v>
      </c>
      <c r="BZ177" s="991">
        <v>0</v>
      </c>
      <c r="CA177" s="990" t="s">
        <v>993</v>
      </c>
      <c r="CB177" s="991">
        <v>0</v>
      </c>
      <c r="CC177" s="990" t="s">
        <v>993</v>
      </c>
      <c r="CD177" s="991">
        <v>0</v>
      </c>
      <c r="CE177" s="991">
        <v>0</v>
      </c>
      <c r="CF177" s="991">
        <v>0</v>
      </c>
      <c r="CG177" s="990" t="s">
        <v>993</v>
      </c>
      <c r="CH177" s="991">
        <v>0</v>
      </c>
      <c r="CI177" s="990" t="s">
        <v>993</v>
      </c>
      <c r="CJ177" s="991">
        <v>0</v>
      </c>
      <c r="CK177" s="990" t="s">
        <v>993</v>
      </c>
      <c r="CL177" s="991">
        <v>0</v>
      </c>
      <c r="CM177" s="991">
        <v>0</v>
      </c>
      <c r="CN177" s="991">
        <v>0</v>
      </c>
      <c r="CO177" s="991">
        <v>31</v>
      </c>
      <c r="CP177" s="991">
        <v>0</v>
      </c>
      <c r="CQ177" s="991">
        <v>0</v>
      </c>
      <c r="CR177" s="991">
        <v>0</v>
      </c>
      <c r="CS177" s="991">
        <v>10</v>
      </c>
      <c r="CT177" s="991">
        <v>0</v>
      </c>
      <c r="CU177" s="991">
        <v>0</v>
      </c>
      <c r="CV177" s="991">
        <v>0</v>
      </c>
      <c r="CW177" s="991">
        <v>0</v>
      </c>
      <c r="CX177" s="991">
        <v>0</v>
      </c>
      <c r="CY177" s="991">
        <v>0</v>
      </c>
      <c r="CZ177" s="991">
        <v>0</v>
      </c>
      <c r="DA177" s="991">
        <v>0</v>
      </c>
      <c r="DB177" s="991">
        <v>0</v>
      </c>
      <c r="DC177" s="991">
        <v>0</v>
      </c>
      <c r="DD177" s="991">
        <v>0</v>
      </c>
      <c r="DE177" s="991">
        <v>0</v>
      </c>
      <c r="DF177" s="991">
        <v>0</v>
      </c>
      <c r="DG177" s="991">
        <v>0</v>
      </c>
      <c r="DH177" s="991">
        <v>0</v>
      </c>
      <c r="DI177" s="991">
        <v>0</v>
      </c>
      <c r="DJ177" s="991">
        <v>0</v>
      </c>
      <c r="DK177" s="992" t="b">
        <v>0</v>
      </c>
      <c r="DL177" s="990" t="s">
        <v>293</v>
      </c>
      <c r="DM177" s="990" t="s">
        <v>993</v>
      </c>
      <c r="DN177" s="990" t="s">
        <v>993</v>
      </c>
      <c r="DO177" s="990" t="s">
        <v>993</v>
      </c>
      <c r="DP177" s="991">
        <v>1087</v>
      </c>
      <c r="DQ177" s="991">
        <v>939</v>
      </c>
      <c r="DR177" s="991">
        <v>39</v>
      </c>
      <c r="DS177" s="991">
        <v>109</v>
      </c>
      <c r="DT177" s="991">
        <v>13912</v>
      </c>
      <c r="DU177" s="991">
        <v>1232</v>
      </c>
      <c r="DV177" s="991">
        <v>1087</v>
      </c>
      <c r="DW177" s="991">
        <v>227</v>
      </c>
      <c r="DX177" s="991">
        <v>818</v>
      </c>
      <c r="DY177" s="991">
        <v>35</v>
      </c>
      <c r="DZ177" s="991">
        <v>6</v>
      </c>
      <c r="EA177" s="991">
        <v>0</v>
      </c>
      <c r="EB177" s="991">
        <v>0</v>
      </c>
      <c r="EC177" s="991">
        <v>1</v>
      </c>
      <c r="ED177" s="991">
        <v>1232</v>
      </c>
      <c r="EE177" s="991">
        <v>180</v>
      </c>
      <c r="EF177" s="991">
        <v>937</v>
      </c>
      <c r="EG177" s="991">
        <v>48</v>
      </c>
      <c r="EH177" s="991">
        <v>3</v>
      </c>
      <c r="EI177" s="991">
        <v>9</v>
      </c>
      <c r="EJ177" s="991">
        <v>0</v>
      </c>
      <c r="EK177" s="991">
        <v>27</v>
      </c>
      <c r="EL177" s="991">
        <v>28</v>
      </c>
      <c r="EM177" s="991">
        <v>0</v>
      </c>
      <c r="EN177" s="991">
        <v>1052</v>
      </c>
      <c r="EO177" s="991">
        <v>1022</v>
      </c>
      <c r="EP177" s="991">
        <v>6</v>
      </c>
      <c r="EQ177" s="991">
        <v>24</v>
      </c>
      <c r="ER177" s="991">
        <v>0</v>
      </c>
      <c r="ES177" s="991">
        <v>0</v>
      </c>
      <c r="ET177" s="992" t="b">
        <v>0</v>
      </c>
      <c r="EU177" s="992" t="b">
        <v>0</v>
      </c>
      <c r="EV177" s="992" t="b">
        <v>0</v>
      </c>
      <c r="EW177" s="993">
        <v>0.51900000000000002</v>
      </c>
      <c r="EX177" s="993">
        <v>0.223</v>
      </c>
      <c r="EY177" s="993">
        <v>0.183</v>
      </c>
      <c r="EZ177" s="993">
        <v>0.114</v>
      </c>
      <c r="FA177" s="993">
        <v>0.17199999999999999</v>
      </c>
      <c r="FB177" s="993">
        <v>0.32100000000000001</v>
      </c>
      <c r="FC177" s="992" t="b">
        <v>0</v>
      </c>
      <c r="FD177" s="992" t="b">
        <v>0</v>
      </c>
      <c r="FE177" s="992" t="b">
        <v>0</v>
      </c>
      <c r="FF177" s="993">
        <v>0.38799999999999996</v>
      </c>
      <c r="FG177" s="993">
        <v>4.9000000000000002E-2</v>
      </c>
      <c r="FH177" s="993">
        <v>0</v>
      </c>
      <c r="FI177" s="993">
        <v>1.3000000000000001E-2</v>
      </c>
      <c r="FJ177" s="993">
        <v>9.0000000000000011E-3</v>
      </c>
      <c r="FK177" s="993">
        <v>2.2000000000000002E-2</v>
      </c>
      <c r="FL177" s="992" t="b">
        <v>0</v>
      </c>
      <c r="FM177" s="992" t="b">
        <v>0</v>
      </c>
      <c r="FN177" s="992" t="b">
        <v>0</v>
      </c>
      <c r="FO177" s="993">
        <v>0</v>
      </c>
      <c r="FP177" s="993">
        <v>0</v>
      </c>
      <c r="FQ177" s="993">
        <v>0</v>
      </c>
      <c r="FR177" s="993">
        <v>0</v>
      </c>
      <c r="FS177" s="993">
        <v>0</v>
      </c>
      <c r="FT177" s="993">
        <v>0</v>
      </c>
      <c r="FU177" s="990" t="s">
        <v>993</v>
      </c>
      <c r="FV177" s="993">
        <v>0</v>
      </c>
      <c r="FW177" s="991">
        <v>0</v>
      </c>
      <c r="FX177" s="991">
        <v>1052</v>
      </c>
      <c r="FY177" s="991">
        <v>0</v>
      </c>
      <c r="FZ177" s="991">
        <v>0</v>
      </c>
      <c r="GA177" s="991">
        <v>0</v>
      </c>
      <c r="GB177" s="991">
        <v>0</v>
      </c>
      <c r="GC177" s="991">
        <v>0</v>
      </c>
      <c r="GD177" s="991">
        <v>0</v>
      </c>
      <c r="GE177" s="991">
        <v>0</v>
      </c>
      <c r="GF177" s="991">
        <v>0</v>
      </c>
      <c r="GG177" s="991">
        <v>0</v>
      </c>
      <c r="GH177" s="991">
        <v>0</v>
      </c>
      <c r="GI177" s="991">
        <v>0</v>
      </c>
      <c r="GJ177" s="991">
        <v>0</v>
      </c>
      <c r="GK177" s="991">
        <v>0</v>
      </c>
      <c r="GL177" s="991">
        <v>0</v>
      </c>
      <c r="GM177" s="991">
        <v>0</v>
      </c>
      <c r="GN177" s="991">
        <v>0</v>
      </c>
      <c r="GO177" s="992" t="b">
        <v>0</v>
      </c>
      <c r="GP177" s="990" t="s">
        <v>993</v>
      </c>
      <c r="GQ177" s="990" t="s">
        <v>993</v>
      </c>
      <c r="GR177" s="990" t="s">
        <v>993</v>
      </c>
      <c r="GS177" s="990" t="s">
        <v>993</v>
      </c>
      <c r="GT177" s="990" t="s">
        <v>2416</v>
      </c>
      <c r="GU177" s="986"/>
    </row>
    <row r="178" spans="1:203" hidden="1">
      <c r="A178" s="985"/>
      <c r="B178" s="1315" t="s">
        <v>463</v>
      </c>
      <c r="C178" s="1315"/>
      <c r="D178" s="990" t="s">
        <v>1170</v>
      </c>
      <c r="E178" s="990" t="s">
        <v>1171</v>
      </c>
      <c r="F178" s="990" t="s">
        <v>437</v>
      </c>
      <c r="G178" s="990" t="s">
        <v>986</v>
      </c>
      <c r="H178" s="990" t="s">
        <v>1062</v>
      </c>
      <c r="I178" s="990" t="s">
        <v>1063</v>
      </c>
      <c r="J178" s="990" t="s">
        <v>1064</v>
      </c>
      <c r="K178" s="990" t="s">
        <v>1065</v>
      </c>
      <c r="L178" s="991">
        <v>4</v>
      </c>
      <c r="M178" s="990" t="s">
        <v>1171</v>
      </c>
      <c r="N178" s="990" t="s">
        <v>1045</v>
      </c>
      <c r="O178" s="990" t="s">
        <v>696</v>
      </c>
      <c r="P178" s="990" t="s">
        <v>992</v>
      </c>
      <c r="Q178" s="990" t="s">
        <v>293</v>
      </c>
      <c r="R178" s="1031" t="s">
        <v>296</v>
      </c>
      <c r="S178" s="992" t="b">
        <v>0</v>
      </c>
      <c r="T178" s="991">
        <v>0</v>
      </c>
      <c r="U178" s="992" t="b">
        <v>0</v>
      </c>
      <c r="V178" s="991">
        <v>0</v>
      </c>
      <c r="W178" s="992" t="b">
        <v>0</v>
      </c>
      <c r="X178" s="992" t="b">
        <v>1</v>
      </c>
      <c r="Y178" s="990" t="s">
        <v>296</v>
      </c>
      <c r="Z178" s="990" t="b">
        <f t="shared" si="21"/>
        <v>1</v>
      </c>
      <c r="AA178" s="990" t="s">
        <v>993</v>
      </c>
      <c r="AB178" s="992" t="b">
        <v>0</v>
      </c>
      <c r="AC178" s="990" t="s">
        <v>993</v>
      </c>
      <c r="AD178" s="990" t="s">
        <v>993</v>
      </c>
      <c r="AE178" s="990" t="s">
        <v>993</v>
      </c>
      <c r="AF178" s="1077">
        <f t="shared" si="23"/>
        <v>50</v>
      </c>
      <c r="AG178" s="1077">
        <f t="shared" si="23"/>
        <v>50</v>
      </c>
      <c r="AH178" s="1077">
        <f t="shared" si="23"/>
        <v>38</v>
      </c>
      <c r="AI178" s="1077">
        <f t="shared" si="23"/>
        <v>50</v>
      </c>
      <c r="AJ178" s="183">
        <f t="shared" si="20"/>
        <v>0</v>
      </c>
      <c r="AK178" s="991">
        <v>0</v>
      </c>
      <c r="AL178" s="991">
        <v>0</v>
      </c>
      <c r="AM178" s="991">
        <v>0</v>
      </c>
      <c r="AN178" s="991">
        <v>0</v>
      </c>
      <c r="AO178" s="991">
        <v>0</v>
      </c>
      <c r="AP178" s="991">
        <v>50</v>
      </c>
      <c r="AQ178" s="991">
        <v>50</v>
      </c>
      <c r="AR178" s="991">
        <v>38</v>
      </c>
      <c r="AS178" s="991">
        <v>50</v>
      </c>
      <c r="AT178" s="991">
        <v>50</v>
      </c>
      <c r="AU178" s="991">
        <v>50</v>
      </c>
      <c r="AV178" s="991">
        <v>38</v>
      </c>
      <c r="AW178" s="991">
        <v>50</v>
      </c>
      <c r="AX178" s="991">
        <v>0</v>
      </c>
      <c r="AY178" s="991">
        <v>0</v>
      </c>
      <c r="AZ178" s="991">
        <v>0</v>
      </c>
      <c r="BA178" s="991">
        <v>0</v>
      </c>
      <c r="BB178" s="991">
        <v>0</v>
      </c>
      <c r="BC178" s="991">
        <v>0</v>
      </c>
      <c r="BD178" s="991">
        <v>0</v>
      </c>
      <c r="BE178" s="992" t="b">
        <v>0</v>
      </c>
      <c r="BF178" s="992"/>
      <c r="BG178" s="990" t="s">
        <v>422</v>
      </c>
      <c r="BH178" s="991">
        <v>50</v>
      </c>
      <c r="BI178" s="990" t="s">
        <v>993</v>
      </c>
      <c r="BJ178" s="991">
        <v>0</v>
      </c>
      <c r="BK178" s="990" t="s">
        <v>993</v>
      </c>
      <c r="BL178" s="991">
        <v>0</v>
      </c>
      <c r="BM178" s="991">
        <v>0</v>
      </c>
      <c r="BN178" s="991">
        <v>0</v>
      </c>
      <c r="BO178" s="990" t="s">
        <v>993</v>
      </c>
      <c r="BP178" s="990" t="s">
        <v>993</v>
      </c>
      <c r="BQ178" s="990" t="s">
        <v>993</v>
      </c>
      <c r="BR178" s="991">
        <v>0</v>
      </c>
      <c r="BS178" s="990" t="s">
        <v>993</v>
      </c>
      <c r="BT178" s="991">
        <v>0</v>
      </c>
      <c r="BU178" s="990" t="s">
        <v>993</v>
      </c>
      <c r="BV178" s="991">
        <v>0</v>
      </c>
      <c r="BW178" s="991">
        <v>0</v>
      </c>
      <c r="BX178" s="991">
        <v>0</v>
      </c>
      <c r="BY178" s="990" t="s">
        <v>993</v>
      </c>
      <c r="BZ178" s="991">
        <v>0</v>
      </c>
      <c r="CA178" s="990" t="s">
        <v>993</v>
      </c>
      <c r="CB178" s="991">
        <v>0</v>
      </c>
      <c r="CC178" s="990" t="s">
        <v>993</v>
      </c>
      <c r="CD178" s="991">
        <v>0</v>
      </c>
      <c r="CE178" s="991">
        <v>0</v>
      </c>
      <c r="CF178" s="991">
        <v>0</v>
      </c>
      <c r="CG178" s="990" t="s">
        <v>993</v>
      </c>
      <c r="CH178" s="991">
        <v>0</v>
      </c>
      <c r="CI178" s="990" t="s">
        <v>993</v>
      </c>
      <c r="CJ178" s="991">
        <v>0</v>
      </c>
      <c r="CK178" s="990" t="s">
        <v>993</v>
      </c>
      <c r="CL178" s="991">
        <v>0</v>
      </c>
      <c r="CM178" s="991">
        <v>0</v>
      </c>
      <c r="CN178" s="991">
        <v>0</v>
      </c>
      <c r="CO178" s="991">
        <v>16</v>
      </c>
      <c r="CP178" s="991">
        <v>0.3</v>
      </c>
      <c r="CQ178" s="991">
        <v>1</v>
      </c>
      <c r="CR178" s="991">
        <v>0.8</v>
      </c>
      <c r="CS178" s="991">
        <v>9</v>
      </c>
      <c r="CT178" s="991">
        <v>1</v>
      </c>
      <c r="CU178" s="991">
        <v>0</v>
      </c>
      <c r="CV178" s="991">
        <v>0</v>
      </c>
      <c r="CW178" s="991">
        <v>0</v>
      </c>
      <c r="CX178" s="991">
        <v>0</v>
      </c>
      <c r="CY178" s="991">
        <v>0</v>
      </c>
      <c r="CZ178" s="991">
        <v>0</v>
      </c>
      <c r="DA178" s="991">
        <v>0</v>
      </c>
      <c r="DB178" s="991">
        <v>0</v>
      </c>
      <c r="DC178" s="991">
        <v>0</v>
      </c>
      <c r="DD178" s="991">
        <v>0</v>
      </c>
      <c r="DE178" s="991">
        <v>0</v>
      </c>
      <c r="DF178" s="991">
        <v>0</v>
      </c>
      <c r="DG178" s="991">
        <v>0</v>
      </c>
      <c r="DH178" s="991">
        <v>0</v>
      </c>
      <c r="DI178" s="991">
        <v>0</v>
      </c>
      <c r="DJ178" s="991">
        <v>0</v>
      </c>
      <c r="DK178" s="992" t="b">
        <v>0</v>
      </c>
      <c r="DL178" s="990" t="s">
        <v>293</v>
      </c>
      <c r="DM178" s="990" t="s">
        <v>993</v>
      </c>
      <c r="DN178" s="990" t="s">
        <v>993</v>
      </c>
      <c r="DO178" s="990" t="s">
        <v>993</v>
      </c>
      <c r="DP178" s="991">
        <v>26</v>
      </c>
      <c r="DQ178" s="991">
        <v>26</v>
      </c>
      <c r="DR178" s="991">
        <v>0</v>
      </c>
      <c r="DS178" s="991">
        <v>0</v>
      </c>
      <c r="DT178" s="991">
        <v>16470</v>
      </c>
      <c r="DU178" s="991">
        <v>37</v>
      </c>
      <c r="DV178" s="991">
        <v>26</v>
      </c>
      <c r="DW178" s="991">
        <v>13</v>
      </c>
      <c r="DX178" s="991">
        <v>1</v>
      </c>
      <c r="DY178" s="991">
        <v>12</v>
      </c>
      <c r="DZ178" s="991">
        <v>0</v>
      </c>
      <c r="EA178" s="991">
        <v>0</v>
      </c>
      <c r="EB178" s="991">
        <v>0</v>
      </c>
      <c r="EC178" s="991">
        <v>0</v>
      </c>
      <c r="ED178" s="991">
        <v>37</v>
      </c>
      <c r="EE178" s="991">
        <v>2</v>
      </c>
      <c r="EF178" s="991">
        <v>5</v>
      </c>
      <c r="EG178" s="991">
        <v>3</v>
      </c>
      <c r="EH178" s="991">
        <v>0</v>
      </c>
      <c r="EI178" s="991">
        <v>2</v>
      </c>
      <c r="EJ178" s="991">
        <v>0</v>
      </c>
      <c r="EK178" s="991">
        <v>2</v>
      </c>
      <c r="EL178" s="991">
        <v>23</v>
      </c>
      <c r="EM178" s="991">
        <v>0</v>
      </c>
      <c r="EN178" s="991">
        <v>35</v>
      </c>
      <c r="EO178" s="991">
        <v>34</v>
      </c>
      <c r="EP178" s="991">
        <v>0</v>
      </c>
      <c r="EQ178" s="991">
        <v>1</v>
      </c>
      <c r="ER178" s="991">
        <v>0</v>
      </c>
      <c r="ES178" s="991">
        <v>0</v>
      </c>
      <c r="ET178" s="992" t="b">
        <v>0</v>
      </c>
      <c r="EU178" s="992" t="b">
        <v>0</v>
      </c>
      <c r="EV178" s="992" t="b">
        <v>0</v>
      </c>
      <c r="EW178" s="993">
        <v>0</v>
      </c>
      <c r="EX178" s="993">
        <v>0</v>
      </c>
      <c r="EY178" s="993">
        <v>0</v>
      </c>
      <c r="EZ178" s="993">
        <v>0</v>
      </c>
      <c r="FA178" s="993">
        <v>0</v>
      </c>
      <c r="FB178" s="993">
        <v>0</v>
      </c>
      <c r="FC178" s="992" t="b">
        <v>0</v>
      </c>
      <c r="FD178" s="992" t="b">
        <v>0</v>
      </c>
      <c r="FE178" s="992" t="b">
        <v>0</v>
      </c>
      <c r="FF178" s="993">
        <v>0</v>
      </c>
      <c r="FG178" s="993">
        <v>0</v>
      </c>
      <c r="FH178" s="993">
        <v>0</v>
      </c>
      <c r="FI178" s="993">
        <v>0</v>
      </c>
      <c r="FJ178" s="993">
        <v>0</v>
      </c>
      <c r="FK178" s="993">
        <v>0</v>
      </c>
      <c r="FL178" s="992" t="b">
        <v>0</v>
      </c>
      <c r="FM178" s="992" t="b">
        <v>0</v>
      </c>
      <c r="FN178" s="992" t="b">
        <v>0</v>
      </c>
      <c r="FO178" s="993">
        <v>0</v>
      </c>
      <c r="FP178" s="993">
        <v>0</v>
      </c>
      <c r="FQ178" s="993">
        <v>0</v>
      </c>
      <c r="FR178" s="993">
        <v>0</v>
      </c>
      <c r="FS178" s="993">
        <v>0</v>
      </c>
      <c r="FT178" s="993">
        <v>0</v>
      </c>
      <c r="FU178" s="990" t="s">
        <v>993</v>
      </c>
      <c r="FV178" s="993">
        <v>0</v>
      </c>
      <c r="FW178" s="991">
        <v>0</v>
      </c>
      <c r="FX178" s="991">
        <v>35</v>
      </c>
      <c r="FY178" s="991">
        <v>0</v>
      </c>
      <c r="FZ178" s="991">
        <v>0</v>
      </c>
      <c r="GA178" s="991">
        <v>0</v>
      </c>
      <c r="GB178" s="991">
        <v>0</v>
      </c>
      <c r="GC178" s="991">
        <v>0</v>
      </c>
      <c r="GD178" s="991">
        <v>0</v>
      </c>
      <c r="GE178" s="991">
        <v>0</v>
      </c>
      <c r="GF178" s="991">
        <v>0</v>
      </c>
      <c r="GG178" s="991">
        <v>0</v>
      </c>
      <c r="GH178" s="991">
        <v>0</v>
      </c>
      <c r="GI178" s="991">
        <v>0</v>
      </c>
      <c r="GJ178" s="991">
        <v>0</v>
      </c>
      <c r="GK178" s="991">
        <v>0</v>
      </c>
      <c r="GL178" s="991">
        <v>0</v>
      </c>
      <c r="GM178" s="991">
        <v>0</v>
      </c>
      <c r="GN178" s="991">
        <v>0</v>
      </c>
      <c r="GO178" s="992" t="b">
        <v>0</v>
      </c>
      <c r="GP178" s="990" t="s">
        <v>993</v>
      </c>
      <c r="GQ178" s="990" t="s">
        <v>993</v>
      </c>
      <c r="GR178" s="990" t="s">
        <v>993</v>
      </c>
      <c r="GS178" s="990" t="s">
        <v>993</v>
      </c>
      <c r="GT178" s="992"/>
      <c r="GU178" s="986"/>
    </row>
    <row r="179" spans="1:203" hidden="1">
      <c r="A179" s="985"/>
      <c r="B179" s="1315" t="s">
        <v>463</v>
      </c>
      <c r="C179" s="1315"/>
      <c r="D179" s="990" t="s">
        <v>1170</v>
      </c>
      <c r="E179" s="990" t="s">
        <v>1171</v>
      </c>
      <c r="F179" s="990" t="s">
        <v>437</v>
      </c>
      <c r="G179" s="990" t="s">
        <v>986</v>
      </c>
      <c r="H179" s="990" t="s">
        <v>1062</v>
      </c>
      <c r="I179" s="990" t="s">
        <v>1063</v>
      </c>
      <c r="J179" s="990" t="s">
        <v>1064</v>
      </c>
      <c r="K179" s="990" t="s">
        <v>1065</v>
      </c>
      <c r="L179" s="991">
        <v>1</v>
      </c>
      <c r="M179" s="990" t="s">
        <v>1171</v>
      </c>
      <c r="N179" s="990" t="s">
        <v>1149</v>
      </c>
      <c r="O179" s="990" t="s">
        <v>465</v>
      </c>
      <c r="P179" s="990" t="s">
        <v>992</v>
      </c>
      <c r="Q179" s="990" t="s">
        <v>293</v>
      </c>
      <c r="R179" s="1031" t="s">
        <v>270</v>
      </c>
      <c r="S179" s="992" t="b">
        <v>0</v>
      </c>
      <c r="T179" s="991">
        <v>0</v>
      </c>
      <c r="U179" s="992" t="b">
        <v>0</v>
      </c>
      <c r="V179" s="991">
        <v>0</v>
      </c>
      <c r="W179" s="992" t="b">
        <v>0</v>
      </c>
      <c r="X179" s="992" t="b">
        <v>1</v>
      </c>
      <c r="Y179" s="990" t="s">
        <v>270</v>
      </c>
      <c r="Z179" s="990" t="b">
        <f t="shared" si="21"/>
        <v>1</v>
      </c>
      <c r="AA179" s="990" t="s">
        <v>993</v>
      </c>
      <c r="AB179" s="992" t="b">
        <v>0</v>
      </c>
      <c r="AC179" s="990" t="s">
        <v>993</v>
      </c>
      <c r="AD179" s="990" t="s">
        <v>993</v>
      </c>
      <c r="AE179" s="990" t="s">
        <v>993</v>
      </c>
      <c r="AF179" s="1077">
        <f t="shared" si="23"/>
        <v>10</v>
      </c>
      <c r="AG179" s="1077">
        <f t="shared" si="23"/>
        <v>10</v>
      </c>
      <c r="AH179" s="1077">
        <f t="shared" si="23"/>
        <v>2</v>
      </c>
      <c r="AI179" s="1077">
        <f t="shared" si="23"/>
        <v>10</v>
      </c>
      <c r="AJ179" s="183">
        <f t="shared" si="20"/>
        <v>0</v>
      </c>
      <c r="AK179" s="991">
        <v>10</v>
      </c>
      <c r="AL179" s="991">
        <v>10</v>
      </c>
      <c r="AM179" s="991">
        <v>2</v>
      </c>
      <c r="AN179" s="991">
        <v>10</v>
      </c>
      <c r="AO179" s="991">
        <v>0</v>
      </c>
      <c r="AP179" s="991">
        <v>0</v>
      </c>
      <c r="AQ179" s="991">
        <v>0</v>
      </c>
      <c r="AR179" s="991">
        <v>0</v>
      </c>
      <c r="AS179" s="991">
        <v>0</v>
      </c>
      <c r="AT179" s="991">
        <v>0</v>
      </c>
      <c r="AU179" s="991">
        <v>0</v>
      </c>
      <c r="AV179" s="991">
        <v>0</v>
      </c>
      <c r="AW179" s="991">
        <v>0</v>
      </c>
      <c r="AX179" s="991">
        <v>0</v>
      </c>
      <c r="AY179" s="991">
        <v>0</v>
      </c>
      <c r="AZ179" s="991">
        <v>0</v>
      </c>
      <c r="BA179" s="991">
        <v>0</v>
      </c>
      <c r="BB179" s="991">
        <v>0</v>
      </c>
      <c r="BC179" s="991">
        <v>0</v>
      </c>
      <c r="BD179" s="991">
        <v>0</v>
      </c>
      <c r="BE179" s="992" t="b">
        <v>0</v>
      </c>
      <c r="BF179" s="992"/>
      <c r="BG179" s="990" t="s">
        <v>1011</v>
      </c>
      <c r="BH179" s="991">
        <v>10</v>
      </c>
      <c r="BI179" s="990" t="s">
        <v>993</v>
      </c>
      <c r="BJ179" s="991">
        <v>0</v>
      </c>
      <c r="BK179" s="990" t="s">
        <v>993</v>
      </c>
      <c r="BL179" s="991">
        <v>0</v>
      </c>
      <c r="BM179" s="991">
        <v>0</v>
      </c>
      <c r="BN179" s="991">
        <v>0</v>
      </c>
      <c r="BO179" s="990" t="s">
        <v>993</v>
      </c>
      <c r="BP179" s="990" t="s">
        <v>993</v>
      </c>
      <c r="BQ179" s="990" t="s">
        <v>993</v>
      </c>
      <c r="BR179" s="991">
        <v>0</v>
      </c>
      <c r="BS179" s="990" t="s">
        <v>993</v>
      </c>
      <c r="BT179" s="991">
        <v>0</v>
      </c>
      <c r="BU179" s="990" t="s">
        <v>993</v>
      </c>
      <c r="BV179" s="991">
        <v>0</v>
      </c>
      <c r="BW179" s="991">
        <v>0</v>
      </c>
      <c r="BX179" s="991">
        <v>0</v>
      </c>
      <c r="BY179" s="990" t="s">
        <v>993</v>
      </c>
      <c r="BZ179" s="991">
        <v>0</v>
      </c>
      <c r="CA179" s="990" t="s">
        <v>993</v>
      </c>
      <c r="CB179" s="991">
        <v>0</v>
      </c>
      <c r="CC179" s="990" t="s">
        <v>993</v>
      </c>
      <c r="CD179" s="991">
        <v>0</v>
      </c>
      <c r="CE179" s="991">
        <v>0</v>
      </c>
      <c r="CF179" s="991">
        <v>0</v>
      </c>
      <c r="CG179" s="990" t="s">
        <v>993</v>
      </c>
      <c r="CH179" s="991">
        <v>0</v>
      </c>
      <c r="CI179" s="990" t="s">
        <v>993</v>
      </c>
      <c r="CJ179" s="991">
        <v>0</v>
      </c>
      <c r="CK179" s="990" t="s">
        <v>993</v>
      </c>
      <c r="CL179" s="991">
        <v>0</v>
      </c>
      <c r="CM179" s="991">
        <v>0</v>
      </c>
      <c r="CN179" s="991">
        <v>0</v>
      </c>
      <c r="CO179" s="991">
        <v>21</v>
      </c>
      <c r="CP179" s="991">
        <v>0</v>
      </c>
      <c r="CQ179" s="991">
        <v>0</v>
      </c>
      <c r="CR179" s="991">
        <v>0</v>
      </c>
      <c r="CS179" s="991">
        <v>2</v>
      </c>
      <c r="CT179" s="991">
        <v>0</v>
      </c>
      <c r="CU179" s="991">
        <v>0</v>
      </c>
      <c r="CV179" s="991">
        <v>0</v>
      </c>
      <c r="CW179" s="991">
        <v>0</v>
      </c>
      <c r="CX179" s="991">
        <v>0</v>
      </c>
      <c r="CY179" s="991">
        <v>0</v>
      </c>
      <c r="CZ179" s="991">
        <v>0</v>
      </c>
      <c r="DA179" s="991">
        <v>0</v>
      </c>
      <c r="DB179" s="991">
        <v>0</v>
      </c>
      <c r="DC179" s="991">
        <v>0</v>
      </c>
      <c r="DD179" s="991">
        <v>0</v>
      </c>
      <c r="DE179" s="991">
        <v>0</v>
      </c>
      <c r="DF179" s="991">
        <v>0</v>
      </c>
      <c r="DG179" s="991">
        <v>0</v>
      </c>
      <c r="DH179" s="991">
        <v>0</v>
      </c>
      <c r="DI179" s="991">
        <v>0</v>
      </c>
      <c r="DJ179" s="991">
        <v>0</v>
      </c>
      <c r="DK179" s="992" t="b">
        <v>0</v>
      </c>
      <c r="DL179" s="990" t="s">
        <v>440</v>
      </c>
      <c r="DM179" s="990" t="s">
        <v>993</v>
      </c>
      <c r="DN179" s="990" t="s">
        <v>993</v>
      </c>
      <c r="DO179" s="990" t="s">
        <v>993</v>
      </c>
      <c r="DP179" s="991">
        <v>569</v>
      </c>
      <c r="DQ179" s="991">
        <v>235</v>
      </c>
      <c r="DR179" s="991">
        <v>36</v>
      </c>
      <c r="DS179" s="991">
        <v>298</v>
      </c>
      <c r="DT179" s="991">
        <v>2409</v>
      </c>
      <c r="DU179" s="991">
        <v>567</v>
      </c>
      <c r="DV179" s="991">
        <v>569</v>
      </c>
      <c r="DW179" s="991">
        <v>214</v>
      </c>
      <c r="DX179" s="991">
        <v>319</v>
      </c>
      <c r="DY179" s="991">
        <v>20</v>
      </c>
      <c r="DZ179" s="991">
        <v>15</v>
      </c>
      <c r="EA179" s="991">
        <v>0</v>
      </c>
      <c r="EB179" s="991">
        <v>0</v>
      </c>
      <c r="EC179" s="991">
        <v>1</v>
      </c>
      <c r="ED179" s="991">
        <v>567</v>
      </c>
      <c r="EE179" s="991">
        <v>483</v>
      </c>
      <c r="EF179" s="991">
        <v>34</v>
      </c>
      <c r="EG179" s="991">
        <v>11</v>
      </c>
      <c r="EH179" s="991">
        <v>0</v>
      </c>
      <c r="EI179" s="991">
        <v>0</v>
      </c>
      <c r="EJ179" s="991">
        <v>0</v>
      </c>
      <c r="EK179" s="991">
        <v>2</v>
      </c>
      <c r="EL179" s="991">
        <v>37</v>
      </c>
      <c r="EM179" s="991">
        <v>0</v>
      </c>
      <c r="EN179" s="991">
        <v>84</v>
      </c>
      <c r="EO179" s="991">
        <v>84</v>
      </c>
      <c r="EP179" s="991">
        <v>0</v>
      </c>
      <c r="EQ179" s="991">
        <v>0</v>
      </c>
      <c r="ER179" s="991">
        <v>0</v>
      </c>
      <c r="ES179" s="991">
        <v>0</v>
      </c>
      <c r="ET179" s="992" t="b">
        <v>0</v>
      </c>
      <c r="EU179" s="992" t="b">
        <v>0</v>
      </c>
      <c r="EV179" s="992" t="b">
        <v>0</v>
      </c>
      <c r="EW179" s="993">
        <v>0</v>
      </c>
      <c r="EX179" s="993">
        <v>0</v>
      </c>
      <c r="EY179" s="993">
        <v>0</v>
      </c>
      <c r="EZ179" s="993">
        <v>0</v>
      </c>
      <c r="FA179" s="993">
        <v>0</v>
      </c>
      <c r="FB179" s="993">
        <v>0</v>
      </c>
      <c r="FC179" s="992" t="b">
        <v>0</v>
      </c>
      <c r="FD179" s="992" t="b">
        <v>0</v>
      </c>
      <c r="FE179" s="992" t="b">
        <v>0</v>
      </c>
      <c r="FF179" s="993">
        <v>0</v>
      </c>
      <c r="FG179" s="993">
        <v>0</v>
      </c>
      <c r="FH179" s="993">
        <v>0</v>
      </c>
      <c r="FI179" s="993">
        <v>0</v>
      </c>
      <c r="FJ179" s="993">
        <v>0</v>
      </c>
      <c r="FK179" s="993">
        <v>0</v>
      </c>
      <c r="FL179" s="992" t="b">
        <v>0</v>
      </c>
      <c r="FM179" s="992" t="b">
        <v>0</v>
      </c>
      <c r="FN179" s="992" t="b">
        <v>0</v>
      </c>
      <c r="FO179" s="993">
        <v>0</v>
      </c>
      <c r="FP179" s="993">
        <v>0</v>
      </c>
      <c r="FQ179" s="993">
        <v>0</v>
      </c>
      <c r="FR179" s="993">
        <v>0</v>
      </c>
      <c r="FS179" s="993">
        <v>0</v>
      </c>
      <c r="FT179" s="993">
        <v>0</v>
      </c>
      <c r="FU179" s="990" t="s">
        <v>993</v>
      </c>
      <c r="FV179" s="993">
        <v>0</v>
      </c>
      <c r="FW179" s="991">
        <v>0</v>
      </c>
      <c r="FX179" s="991">
        <v>84</v>
      </c>
      <c r="FY179" s="991">
        <v>0</v>
      </c>
      <c r="FZ179" s="991">
        <v>0</v>
      </c>
      <c r="GA179" s="991">
        <v>0</v>
      </c>
      <c r="GB179" s="991">
        <v>0</v>
      </c>
      <c r="GC179" s="991">
        <v>0</v>
      </c>
      <c r="GD179" s="991">
        <v>0</v>
      </c>
      <c r="GE179" s="991">
        <v>0</v>
      </c>
      <c r="GF179" s="991">
        <v>0</v>
      </c>
      <c r="GG179" s="991">
        <v>0</v>
      </c>
      <c r="GH179" s="991">
        <v>0</v>
      </c>
      <c r="GI179" s="991">
        <v>0</v>
      </c>
      <c r="GJ179" s="991">
        <v>0</v>
      </c>
      <c r="GK179" s="991">
        <v>0</v>
      </c>
      <c r="GL179" s="991">
        <v>0</v>
      </c>
      <c r="GM179" s="991">
        <v>0</v>
      </c>
      <c r="GN179" s="991">
        <v>0</v>
      </c>
      <c r="GO179" s="992" t="b">
        <v>0</v>
      </c>
      <c r="GP179" s="990" t="s">
        <v>993</v>
      </c>
      <c r="GQ179" s="990" t="s">
        <v>993</v>
      </c>
      <c r="GR179" s="990" t="s">
        <v>993</v>
      </c>
      <c r="GS179" s="990" t="s">
        <v>993</v>
      </c>
      <c r="GT179" s="992"/>
      <c r="GU179" s="986"/>
    </row>
    <row r="180" spans="1:203" hidden="1">
      <c r="A180" s="985"/>
      <c r="B180" s="1315" t="s">
        <v>463</v>
      </c>
      <c r="C180" s="1315"/>
      <c r="D180" s="990" t="s">
        <v>1170</v>
      </c>
      <c r="E180" s="990" t="s">
        <v>1171</v>
      </c>
      <c r="F180" s="990" t="s">
        <v>437</v>
      </c>
      <c r="G180" s="990" t="s">
        <v>986</v>
      </c>
      <c r="H180" s="990" t="s">
        <v>1062</v>
      </c>
      <c r="I180" s="990" t="s">
        <v>1063</v>
      </c>
      <c r="J180" s="990" t="s">
        <v>1064</v>
      </c>
      <c r="K180" s="990" t="s">
        <v>1065</v>
      </c>
      <c r="L180" s="991">
        <v>5</v>
      </c>
      <c r="M180" s="990" t="s">
        <v>1171</v>
      </c>
      <c r="N180" s="990" t="s">
        <v>1092</v>
      </c>
      <c r="O180" s="990" t="s">
        <v>697</v>
      </c>
      <c r="P180" s="990" t="s">
        <v>992</v>
      </c>
      <c r="Q180" s="990" t="s">
        <v>293</v>
      </c>
      <c r="R180" s="1031" t="s">
        <v>296</v>
      </c>
      <c r="S180" s="992" t="b">
        <v>0</v>
      </c>
      <c r="T180" s="991">
        <v>0</v>
      </c>
      <c r="U180" s="992" t="b">
        <v>0</v>
      </c>
      <c r="V180" s="991">
        <v>0</v>
      </c>
      <c r="W180" s="992" t="b">
        <v>0</v>
      </c>
      <c r="X180" s="992" t="b">
        <v>1</v>
      </c>
      <c r="Y180" s="990" t="s">
        <v>296</v>
      </c>
      <c r="Z180" s="990" t="b">
        <f>R180=Y180</f>
        <v>1</v>
      </c>
      <c r="AA180" s="990" t="s">
        <v>993</v>
      </c>
      <c r="AB180" s="992" t="b">
        <v>0</v>
      </c>
      <c r="AC180" s="990" t="s">
        <v>993</v>
      </c>
      <c r="AD180" s="990" t="s">
        <v>993</v>
      </c>
      <c r="AE180" s="990" t="s">
        <v>993</v>
      </c>
      <c r="AF180" s="1077">
        <f t="shared" si="23"/>
        <v>50</v>
      </c>
      <c r="AG180" s="1077">
        <f t="shared" si="23"/>
        <v>50</v>
      </c>
      <c r="AH180" s="1077">
        <f t="shared" si="23"/>
        <v>39</v>
      </c>
      <c r="AI180" s="1077">
        <f t="shared" si="23"/>
        <v>50</v>
      </c>
      <c r="AJ180" s="183">
        <f t="shared" si="20"/>
        <v>0</v>
      </c>
      <c r="AK180" s="991">
        <v>0</v>
      </c>
      <c r="AL180" s="991">
        <v>0</v>
      </c>
      <c r="AM180" s="991">
        <v>0</v>
      </c>
      <c r="AN180" s="991">
        <v>0</v>
      </c>
      <c r="AO180" s="991">
        <v>0</v>
      </c>
      <c r="AP180" s="991">
        <v>50</v>
      </c>
      <c r="AQ180" s="991">
        <v>50</v>
      </c>
      <c r="AR180" s="991">
        <v>39</v>
      </c>
      <c r="AS180" s="991">
        <v>50</v>
      </c>
      <c r="AT180" s="991">
        <v>50</v>
      </c>
      <c r="AU180" s="991">
        <v>50</v>
      </c>
      <c r="AV180" s="991">
        <v>39</v>
      </c>
      <c r="AW180" s="991">
        <v>50</v>
      </c>
      <c r="AX180" s="991">
        <v>0</v>
      </c>
      <c r="AY180" s="991">
        <v>0</v>
      </c>
      <c r="AZ180" s="991">
        <v>0</v>
      </c>
      <c r="BA180" s="991">
        <v>0</v>
      </c>
      <c r="BB180" s="991">
        <v>0</v>
      </c>
      <c r="BC180" s="991">
        <v>0</v>
      </c>
      <c r="BD180" s="991">
        <v>0</v>
      </c>
      <c r="BE180" s="992" t="b">
        <v>0</v>
      </c>
      <c r="BF180" s="992"/>
      <c r="BG180" s="990" t="s">
        <v>422</v>
      </c>
      <c r="BH180" s="991">
        <v>50</v>
      </c>
      <c r="BI180" s="990" t="s">
        <v>993</v>
      </c>
      <c r="BJ180" s="991">
        <v>0</v>
      </c>
      <c r="BK180" s="990" t="s">
        <v>993</v>
      </c>
      <c r="BL180" s="991">
        <v>0</v>
      </c>
      <c r="BM180" s="991">
        <v>0</v>
      </c>
      <c r="BN180" s="991">
        <v>0</v>
      </c>
      <c r="BO180" s="990" t="s">
        <v>993</v>
      </c>
      <c r="BP180" s="990" t="s">
        <v>993</v>
      </c>
      <c r="BQ180" s="990" t="s">
        <v>993</v>
      </c>
      <c r="BR180" s="991">
        <v>0</v>
      </c>
      <c r="BS180" s="990" t="s">
        <v>993</v>
      </c>
      <c r="BT180" s="991">
        <v>0</v>
      </c>
      <c r="BU180" s="990" t="s">
        <v>993</v>
      </c>
      <c r="BV180" s="991">
        <v>0</v>
      </c>
      <c r="BW180" s="991">
        <v>0</v>
      </c>
      <c r="BX180" s="991">
        <v>0</v>
      </c>
      <c r="BY180" s="990" t="s">
        <v>993</v>
      </c>
      <c r="BZ180" s="991">
        <v>0</v>
      </c>
      <c r="CA180" s="990" t="s">
        <v>993</v>
      </c>
      <c r="CB180" s="991">
        <v>0</v>
      </c>
      <c r="CC180" s="990" t="s">
        <v>993</v>
      </c>
      <c r="CD180" s="991">
        <v>0</v>
      </c>
      <c r="CE180" s="991">
        <v>0</v>
      </c>
      <c r="CF180" s="991">
        <v>0</v>
      </c>
      <c r="CG180" s="990" t="s">
        <v>993</v>
      </c>
      <c r="CH180" s="991">
        <v>0</v>
      </c>
      <c r="CI180" s="990" t="s">
        <v>993</v>
      </c>
      <c r="CJ180" s="991">
        <v>0</v>
      </c>
      <c r="CK180" s="990" t="s">
        <v>993</v>
      </c>
      <c r="CL180" s="991">
        <v>0</v>
      </c>
      <c r="CM180" s="991">
        <v>0</v>
      </c>
      <c r="CN180" s="991">
        <v>0</v>
      </c>
      <c r="CO180" s="991">
        <v>14</v>
      </c>
      <c r="CP180" s="991">
        <v>0.8</v>
      </c>
      <c r="CQ180" s="991">
        <v>2</v>
      </c>
      <c r="CR180" s="991">
        <v>0</v>
      </c>
      <c r="CS180" s="991">
        <v>9</v>
      </c>
      <c r="CT180" s="991">
        <v>0</v>
      </c>
      <c r="CU180" s="991">
        <v>0</v>
      </c>
      <c r="CV180" s="991">
        <v>0</v>
      </c>
      <c r="CW180" s="991">
        <v>0</v>
      </c>
      <c r="CX180" s="991">
        <v>0</v>
      </c>
      <c r="CY180" s="991">
        <v>0</v>
      </c>
      <c r="CZ180" s="991">
        <v>0</v>
      </c>
      <c r="DA180" s="991">
        <v>0</v>
      </c>
      <c r="DB180" s="991">
        <v>0</v>
      </c>
      <c r="DC180" s="991">
        <v>0</v>
      </c>
      <c r="DD180" s="991">
        <v>0</v>
      </c>
      <c r="DE180" s="991">
        <v>0</v>
      </c>
      <c r="DF180" s="991">
        <v>0</v>
      </c>
      <c r="DG180" s="991">
        <v>0</v>
      </c>
      <c r="DH180" s="991">
        <v>0</v>
      </c>
      <c r="DI180" s="991">
        <v>0</v>
      </c>
      <c r="DJ180" s="991">
        <v>0</v>
      </c>
      <c r="DK180" s="992" t="b">
        <v>0</v>
      </c>
      <c r="DL180" s="990" t="s">
        <v>999</v>
      </c>
      <c r="DM180" s="990" t="s">
        <v>293</v>
      </c>
      <c r="DN180" s="990" t="s">
        <v>440</v>
      </c>
      <c r="DO180" s="990" t="s">
        <v>298</v>
      </c>
      <c r="DP180" s="991">
        <v>24</v>
      </c>
      <c r="DQ180" s="991">
        <v>21</v>
      </c>
      <c r="DR180" s="991">
        <v>0</v>
      </c>
      <c r="DS180" s="991">
        <v>3</v>
      </c>
      <c r="DT180" s="991">
        <v>17034</v>
      </c>
      <c r="DU180" s="991">
        <v>38</v>
      </c>
      <c r="DV180" s="991">
        <v>24</v>
      </c>
      <c r="DW180" s="991">
        <v>14</v>
      </c>
      <c r="DX180" s="991">
        <v>0</v>
      </c>
      <c r="DY180" s="991">
        <v>10</v>
      </c>
      <c r="DZ180" s="991">
        <v>0</v>
      </c>
      <c r="EA180" s="991">
        <v>0</v>
      </c>
      <c r="EB180" s="991">
        <v>0</v>
      </c>
      <c r="EC180" s="991">
        <v>0</v>
      </c>
      <c r="ED180" s="991">
        <v>38</v>
      </c>
      <c r="EE180" s="991">
        <v>3</v>
      </c>
      <c r="EF180" s="991">
        <v>2</v>
      </c>
      <c r="EG180" s="991">
        <v>4</v>
      </c>
      <c r="EH180" s="991">
        <v>0</v>
      </c>
      <c r="EI180" s="991">
        <v>1</v>
      </c>
      <c r="EJ180" s="991">
        <v>0</v>
      </c>
      <c r="EK180" s="991">
        <v>3</v>
      </c>
      <c r="EL180" s="991">
        <v>25</v>
      </c>
      <c r="EM180" s="991">
        <v>0</v>
      </c>
      <c r="EN180" s="991">
        <v>35</v>
      </c>
      <c r="EO180" s="991">
        <v>30</v>
      </c>
      <c r="EP180" s="991">
        <v>0</v>
      </c>
      <c r="EQ180" s="991">
        <v>5</v>
      </c>
      <c r="ER180" s="991">
        <v>0</v>
      </c>
      <c r="ES180" s="991">
        <v>0</v>
      </c>
      <c r="ET180" s="992" t="b">
        <v>0</v>
      </c>
      <c r="EU180" s="992" t="b">
        <v>0</v>
      </c>
      <c r="EV180" s="992" t="b">
        <v>0</v>
      </c>
      <c r="EW180" s="993">
        <v>0</v>
      </c>
      <c r="EX180" s="993">
        <v>0</v>
      </c>
      <c r="EY180" s="993">
        <v>0</v>
      </c>
      <c r="EZ180" s="993">
        <v>0</v>
      </c>
      <c r="FA180" s="993">
        <v>0</v>
      </c>
      <c r="FB180" s="993">
        <v>0</v>
      </c>
      <c r="FC180" s="992" t="b">
        <v>0</v>
      </c>
      <c r="FD180" s="992" t="b">
        <v>0</v>
      </c>
      <c r="FE180" s="992" t="b">
        <v>0</v>
      </c>
      <c r="FF180" s="993">
        <v>0</v>
      </c>
      <c r="FG180" s="993">
        <v>0</v>
      </c>
      <c r="FH180" s="993">
        <v>0</v>
      </c>
      <c r="FI180" s="993">
        <v>0</v>
      </c>
      <c r="FJ180" s="993">
        <v>0</v>
      </c>
      <c r="FK180" s="993">
        <v>0</v>
      </c>
      <c r="FL180" s="992" t="b">
        <v>0</v>
      </c>
      <c r="FM180" s="992" t="b">
        <v>0</v>
      </c>
      <c r="FN180" s="992" t="b">
        <v>0</v>
      </c>
      <c r="FO180" s="993">
        <v>0</v>
      </c>
      <c r="FP180" s="993">
        <v>0</v>
      </c>
      <c r="FQ180" s="993">
        <v>0</v>
      </c>
      <c r="FR180" s="993">
        <v>0</v>
      </c>
      <c r="FS180" s="993">
        <v>0</v>
      </c>
      <c r="FT180" s="993">
        <v>0</v>
      </c>
      <c r="FU180" s="990" t="s">
        <v>993</v>
      </c>
      <c r="FV180" s="993">
        <v>0</v>
      </c>
      <c r="FW180" s="991">
        <v>0</v>
      </c>
      <c r="FX180" s="991">
        <v>35</v>
      </c>
      <c r="FY180" s="991">
        <v>0</v>
      </c>
      <c r="FZ180" s="991">
        <v>0</v>
      </c>
      <c r="GA180" s="991">
        <v>0</v>
      </c>
      <c r="GB180" s="991">
        <v>0</v>
      </c>
      <c r="GC180" s="991">
        <v>0</v>
      </c>
      <c r="GD180" s="991">
        <v>0</v>
      </c>
      <c r="GE180" s="991">
        <v>0</v>
      </c>
      <c r="GF180" s="991">
        <v>0</v>
      </c>
      <c r="GG180" s="991">
        <v>0</v>
      </c>
      <c r="GH180" s="991">
        <v>0</v>
      </c>
      <c r="GI180" s="991">
        <v>0</v>
      </c>
      <c r="GJ180" s="991">
        <v>0</v>
      </c>
      <c r="GK180" s="991">
        <v>0</v>
      </c>
      <c r="GL180" s="991">
        <v>0</v>
      </c>
      <c r="GM180" s="991">
        <v>0</v>
      </c>
      <c r="GN180" s="991">
        <v>0</v>
      </c>
      <c r="GO180" s="992" t="b">
        <v>0</v>
      </c>
      <c r="GP180" s="990" t="s">
        <v>993</v>
      </c>
      <c r="GQ180" s="990" t="s">
        <v>993</v>
      </c>
      <c r="GR180" s="990" t="s">
        <v>993</v>
      </c>
      <c r="GS180" s="990" t="s">
        <v>993</v>
      </c>
      <c r="GT180" s="992"/>
      <c r="GU180" s="986"/>
    </row>
    <row r="181" spans="1:203" hidden="1">
      <c r="A181" s="985"/>
      <c r="B181" s="1315" t="s">
        <v>463</v>
      </c>
      <c r="C181" s="1315"/>
      <c r="D181" s="990" t="s">
        <v>1170</v>
      </c>
      <c r="E181" s="990" t="s">
        <v>1171</v>
      </c>
      <c r="F181" s="990" t="s">
        <v>437</v>
      </c>
      <c r="G181" s="990" t="s">
        <v>986</v>
      </c>
      <c r="H181" s="990" t="s">
        <v>1062</v>
      </c>
      <c r="I181" s="990" t="s">
        <v>1063</v>
      </c>
      <c r="J181" s="990" t="s">
        <v>1064</v>
      </c>
      <c r="K181" s="990" t="s">
        <v>1065</v>
      </c>
      <c r="L181" s="991">
        <v>3</v>
      </c>
      <c r="M181" s="990" t="s">
        <v>1171</v>
      </c>
      <c r="N181" s="990" t="s">
        <v>1112</v>
      </c>
      <c r="O181" s="990" t="s">
        <v>607</v>
      </c>
      <c r="P181" s="990" t="s">
        <v>992</v>
      </c>
      <c r="Q181" s="990" t="s">
        <v>293</v>
      </c>
      <c r="R181" s="1031" t="s">
        <v>290</v>
      </c>
      <c r="S181" s="992" t="b">
        <v>0</v>
      </c>
      <c r="T181" s="991">
        <v>0</v>
      </c>
      <c r="U181" s="992" t="b">
        <v>0</v>
      </c>
      <c r="V181" s="991">
        <v>0</v>
      </c>
      <c r="W181" s="992" t="b">
        <v>0</v>
      </c>
      <c r="X181" s="992" t="b">
        <v>1</v>
      </c>
      <c r="Y181" s="990" t="s">
        <v>290</v>
      </c>
      <c r="Z181" s="990" t="b">
        <f t="shared" si="21"/>
        <v>1</v>
      </c>
      <c r="AA181" s="990" t="s">
        <v>993</v>
      </c>
      <c r="AB181" s="992" t="b">
        <v>0</v>
      </c>
      <c r="AC181" s="990" t="s">
        <v>993</v>
      </c>
      <c r="AD181" s="990" t="s">
        <v>993</v>
      </c>
      <c r="AE181" s="990" t="s">
        <v>993</v>
      </c>
      <c r="AF181" s="1077">
        <f t="shared" si="23"/>
        <v>24</v>
      </c>
      <c r="AG181" s="1077">
        <f t="shared" si="23"/>
        <v>23</v>
      </c>
      <c r="AH181" s="1077">
        <f t="shared" si="23"/>
        <v>3</v>
      </c>
      <c r="AI181" s="1077">
        <f t="shared" si="23"/>
        <v>24</v>
      </c>
      <c r="AJ181" s="183">
        <f t="shared" si="20"/>
        <v>0</v>
      </c>
      <c r="AK181" s="991">
        <v>24</v>
      </c>
      <c r="AL181" s="991">
        <v>23</v>
      </c>
      <c r="AM181" s="991">
        <v>3</v>
      </c>
      <c r="AN181" s="991">
        <v>24</v>
      </c>
      <c r="AO181" s="991">
        <v>0</v>
      </c>
      <c r="AP181" s="991">
        <v>0</v>
      </c>
      <c r="AQ181" s="991">
        <v>0</v>
      </c>
      <c r="AR181" s="991">
        <v>0</v>
      </c>
      <c r="AS181" s="991">
        <v>0</v>
      </c>
      <c r="AT181" s="991">
        <v>0</v>
      </c>
      <c r="AU181" s="991">
        <v>0</v>
      </c>
      <c r="AV181" s="991">
        <v>0</v>
      </c>
      <c r="AW181" s="991">
        <v>0</v>
      </c>
      <c r="AX181" s="991">
        <v>0</v>
      </c>
      <c r="AY181" s="991">
        <v>0</v>
      </c>
      <c r="AZ181" s="991">
        <v>0</v>
      </c>
      <c r="BA181" s="991">
        <v>0</v>
      </c>
      <c r="BB181" s="991">
        <v>0</v>
      </c>
      <c r="BC181" s="991">
        <v>0</v>
      </c>
      <c r="BD181" s="991">
        <v>0</v>
      </c>
      <c r="BE181" s="992" t="b">
        <v>0</v>
      </c>
      <c r="BF181" s="992"/>
      <c r="BG181" s="990" t="s">
        <v>270</v>
      </c>
      <c r="BH181" s="991">
        <v>24</v>
      </c>
      <c r="BI181" s="990" t="s">
        <v>993</v>
      </c>
      <c r="BJ181" s="991">
        <v>0</v>
      </c>
      <c r="BK181" s="990" t="s">
        <v>993</v>
      </c>
      <c r="BL181" s="991">
        <v>0</v>
      </c>
      <c r="BM181" s="991">
        <v>0</v>
      </c>
      <c r="BN181" s="991">
        <v>0</v>
      </c>
      <c r="BO181" s="990" t="s">
        <v>993</v>
      </c>
      <c r="BP181" s="990" t="s">
        <v>993</v>
      </c>
      <c r="BQ181" s="990" t="s">
        <v>993</v>
      </c>
      <c r="BR181" s="991">
        <v>0</v>
      </c>
      <c r="BS181" s="990" t="s">
        <v>993</v>
      </c>
      <c r="BT181" s="991">
        <v>0</v>
      </c>
      <c r="BU181" s="990" t="s">
        <v>993</v>
      </c>
      <c r="BV181" s="991">
        <v>0</v>
      </c>
      <c r="BW181" s="991">
        <v>0</v>
      </c>
      <c r="BX181" s="991">
        <v>0</v>
      </c>
      <c r="BY181" s="990" t="s">
        <v>993</v>
      </c>
      <c r="BZ181" s="991">
        <v>0</v>
      </c>
      <c r="CA181" s="990" t="s">
        <v>993</v>
      </c>
      <c r="CB181" s="991">
        <v>0</v>
      </c>
      <c r="CC181" s="990" t="s">
        <v>993</v>
      </c>
      <c r="CD181" s="991">
        <v>0</v>
      </c>
      <c r="CE181" s="991">
        <v>0</v>
      </c>
      <c r="CF181" s="991">
        <v>0</v>
      </c>
      <c r="CG181" s="990" t="s">
        <v>993</v>
      </c>
      <c r="CH181" s="991">
        <v>0</v>
      </c>
      <c r="CI181" s="990" t="s">
        <v>993</v>
      </c>
      <c r="CJ181" s="991">
        <v>0</v>
      </c>
      <c r="CK181" s="990" t="s">
        <v>993</v>
      </c>
      <c r="CL181" s="991">
        <v>0</v>
      </c>
      <c r="CM181" s="991">
        <v>0</v>
      </c>
      <c r="CN181" s="991">
        <v>0</v>
      </c>
      <c r="CO181" s="991">
        <v>17</v>
      </c>
      <c r="CP181" s="991">
        <v>0</v>
      </c>
      <c r="CQ181" s="991">
        <v>0</v>
      </c>
      <c r="CR181" s="991">
        <v>0</v>
      </c>
      <c r="CS181" s="991">
        <v>3</v>
      </c>
      <c r="CT181" s="991">
        <v>0</v>
      </c>
      <c r="CU181" s="991">
        <v>0</v>
      </c>
      <c r="CV181" s="991">
        <v>0</v>
      </c>
      <c r="CW181" s="991">
        <v>0</v>
      </c>
      <c r="CX181" s="991">
        <v>0</v>
      </c>
      <c r="CY181" s="991">
        <v>0</v>
      </c>
      <c r="CZ181" s="991">
        <v>0</v>
      </c>
      <c r="DA181" s="991">
        <v>0</v>
      </c>
      <c r="DB181" s="991">
        <v>0</v>
      </c>
      <c r="DC181" s="991">
        <v>0</v>
      </c>
      <c r="DD181" s="991">
        <v>0</v>
      </c>
      <c r="DE181" s="991">
        <v>0</v>
      </c>
      <c r="DF181" s="991">
        <v>0</v>
      </c>
      <c r="DG181" s="991">
        <v>0</v>
      </c>
      <c r="DH181" s="991">
        <v>0</v>
      </c>
      <c r="DI181" s="991">
        <v>0</v>
      </c>
      <c r="DJ181" s="991">
        <v>0</v>
      </c>
      <c r="DK181" s="992" t="b">
        <v>0</v>
      </c>
      <c r="DL181" s="990" t="s">
        <v>293</v>
      </c>
      <c r="DM181" s="990" t="s">
        <v>993</v>
      </c>
      <c r="DN181" s="990" t="s">
        <v>993</v>
      </c>
      <c r="DO181" s="990" t="s">
        <v>993</v>
      </c>
      <c r="DP181" s="991">
        <v>766</v>
      </c>
      <c r="DQ181" s="991">
        <v>649</v>
      </c>
      <c r="DR181" s="991">
        <v>34</v>
      </c>
      <c r="DS181" s="991">
        <v>83</v>
      </c>
      <c r="DT181" s="991">
        <v>5972</v>
      </c>
      <c r="DU181" s="991">
        <v>849</v>
      </c>
      <c r="DV181" s="991">
        <v>766</v>
      </c>
      <c r="DW181" s="991">
        <v>115</v>
      </c>
      <c r="DX181" s="991">
        <v>626</v>
      </c>
      <c r="DY181" s="991">
        <v>19</v>
      </c>
      <c r="DZ181" s="991">
        <v>5</v>
      </c>
      <c r="EA181" s="991">
        <v>0</v>
      </c>
      <c r="EB181" s="991">
        <v>0</v>
      </c>
      <c r="EC181" s="991">
        <v>1</v>
      </c>
      <c r="ED181" s="991">
        <v>849</v>
      </c>
      <c r="EE181" s="991">
        <v>127</v>
      </c>
      <c r="EF181" s="991">
        <v>696</v>
      </c>
      <c r="EG181" s="991">
        <v>13</v>
      </c>
      <c r="EH181" s="991">
        <v>3</v>
      </c>
      <c r="EI181" s="991">
        <v>1</v>
      </c>
      <c r="EJ181" s="991">
        <v>0</v>
      </c>
      <c r="EK181" s="991">
        <v>3</v>
      </c>
      <c r="EL181" s="991">
        <v>6</v>
      </c>
      <c r="EM181" s="991">
        <v>0</v>
      </c>
      <c r="EN181" s="991">
        <v>722</v>
      </c>
      <c r="EO181" s="991">
        <v>716</v>
      </c>
      <c r="EP181" s="991">
        <v>0</v>
      </c>
      <c r="EQ181" s="991">
        <v>6</v>
      </c>
      <c r="ER181" s="991">
        <v>0</v>
      </c>
      <c r="ES181" s="991">
        <v>0</v>
      </c>
      <c r="ET181" s="992" t="b">
        <v>0</v>
      </c>
      <c r="EU181" s="992" t="b">
        <v>0</v>
      </c>
      <c r="EV181" s="992" t="b">
        <v>0</v>
      </c>
      <c r="EW181" s="993">
        <v>0.52900000000000003</v>
      </c>
      <c r="EX181" s="993">
        <v>0.20399999999999999</v>
      </c>
      <c r="EY181" s="993">
        <v>0.16899999999999998</v>
      </c>
      <c r="EZ181" s="993">
        <v>8.5999999999999993E-2</v>
      </c>
      <c r="FA181" s="993">
        <v>0.28399999999999997</v>
      </c>
      <c r="FB181" s="993">
        <v>0.36599999999999999</v>
      </c>
      <c r="FC181" s="992" t="b">
        <v>0</v>
      </c>
      <c r="FD181" s="992" t="b">
        <v>0</v>
      </c>
      <c r="FE181" s="992" t="b">
        <v>0</v>
      </c>
      <c r="FF181" s="993">
        <v>0</v>
      </c>
      <c r="FG181" s="993">
        <v>0</v>
      </c>
      <c r="FH181" s="993">
        <v>0</v>
      </c>
      <c r="FI181" s="993">
        <v>0</v>
      </c>
      <c r="FJ181" s="993">
        <v>0</v>
      </c>
      <c r="FK181" s="993">
        <v>0</v>
      </c>
      <c r="FL181" s="992" t="b">
        <v>0</v>
      </c>
      <c r="FM181" s="992" t="b">
        <v>0</v>
      </c>
      <c r="FN181" s="992" t="b">
        <v>0</v>
      </c>
      <c r="FO181" s="993">
        <v>0</v>
      </c>
      <c r="FP181" s="993">
        <v>0</v>
      </c>
      <c r="FQ181" s="993">
        <v>0</v>
      </c>
      <c r="FR181" s="993">
        <v>0</v>
      </c>
      <c r="FS181" s="993">
        <v>0</v>
      </c>
      <c r="FT181" s="993">
        <v>0</v>
      </c>
      <c r="FU181" s="990" t="s">
        <v>993</v>
      </c>
      <c r="FV181" s="993">
        <v>0</v>
      </c>
      <c r="FW181" s="991">
        <v>0</v>
      </c>
      <c r="FX181" s="991">
        <v>722</v>
      </c>
      <c r="FY181" s="991">
        <v>0</v>
      </c>
      <c r="FZ181" s="991">
        <v>0</v>
      </c>
      <c r="GA181" s="991">
        <v>0</v>
      </c>
      <c r="GB181" s="991">
        <v>0</v>
      </c>
      <c r="GC181" s="991">
        <v>0</v>
      </c>
      <c r="GD181" s="991">
        <v>0</v>
      </c>
      <c r="GE181" s="991">
        <v>0</v>
      </c>
      <c r="GF181" s="991">
        <v>0</v>
      </c>
      <c r="GG181" s="991">
        <v>0</v>
      </c>
      <c r="GH181" s="991">
        <v>0</v>
      </c>
      <c r="GI181" s="991">
        <v>0</v>
      </c>
      <c r="GJ181" s="991">
        <v>0</v>
      </c>
      <c r="GK181" s="991">
        <v>0</v>
      </c>
      <c r="GL181" s="991">
        <v>0</v>
      </c>
      <c r="GM181" s="991">
        <v>0</v>
      </c>
      <c r="GN181" s="991">
        <v>0</v>
      </c>
      <c r="GO181" s="992" t="b">
        <v>0</v>
      </c>
      <c r="GP181" s="990" t="s">
        <v>993</v>
      </c>
      <c r="GQ181" s="990" t="s">
        <v>993</v>
      </c>
      <c r="GR181" s="990" t="s">
        <v>993</v>
      </c>
      <c r="GS181" s="990" t="s">
        <v>993</v>
      </c>
      <c r="GT181" s="992"/>
      <c r="GU181" s="986"/>
    </row>
    <row r="182" spans="1:203" hidden="1">
      <c r="A182" s="985"/>
      <c r="B182" s="1315" t="s">
        <v>467</v>
      </c>
      <c r="C182" s="1315"/>
      <c r="D182" s="990" t="s">
        <v>1172</v>
      </c>
      <c r="E182" s="990" t="s">
        <v>20</v>
      </c>
      <c r="F182" s="990" t="s">
        <v>437</v>
      </c>
      <c r="G182" s="990" t="s">
        <v>986</v>
      </c>
      <c r="H182" s="990" t="s">
        <v>1062</v>
      </c>
      <c r="I182" s="990" t="s">
        <v>1063</v>
      </c>
      <c r="J182" s="990" t="s">
        <v>1064</v>
      </c>
      <c r="K182" s="990" t="s">
        <v>1065</v>
      </c>
      <c r="L182" s="991">
        <v>19</v>
      </c>
      <c r="M182" s="990" t="s">
        <v>20</v>
      </c>
      <c r="N182" s="990" t="s">
        <v>2417</v>
      </c>
      <c r="O182" s="990" t="s">
        <v>480</v>
      </c>
      <c r="P182" s="990" t="s">
        <v>993</v>
      </c>
      <c r="Q182" s="990" t="s">
        <v>993</v>
      </c>
      <c r="R182" s="1031" t="s">
        <v>282</v>
      </c>
      <c r="S182" s="992" t="b">
        <v>0</v>
      </c>
      <c r="T182" s="991">
        <v>0</v>
      </c>
      <c r="U182" s="992" t="b">
        <v>1</v>
      </c>
      <c r="V182" s="991">
        <v>41</v>
      </c>
      <c r="W182" s="992" t="b">
        <v>0</v>
      </c>
      <c r="X182" s="992" t="b">
        <v>0</v>
      </c>
      <c r="Y182" s="990" t="s">
        <v>290</v>
      </c>
      <c r="Z182" s="990" t="b">
        <f t="shared" si="21"/>
        <v>1</v>
      </c>
      <c r="AA182" s="990" t="s">
        <v>993</v>
      </c>
      <c r="AB182" s="992" t="b">
        <v>0</v>
      </c>
      <c r="AC182" s="990" t="s">
        <v>993</v>
      </c>
      <c r="AD182" s="990" t="s">
        <v>993</v>
      </c>
      <c r="AE182" s="990" t="s">
        <v>993</v>
      </c>
      <c r="AF182" s="1077">
        <f t="shared" si="23"/>
        <v>48</v>
      </c>
      <c r="AG182" s="1077">
        <f t="shared" si="23"/>
        <v>0</v>
      </c>
      <c r="AH182" s="1077">
        <f t="shared" si="23"/>
        <v>0</v>
      </c>
      <c r="AI182" s="1077">
        <f t="shared" si="23"/>
        <v>48</v>
      </c>
      <c r="AJ182" s="183">
        <f t="shared" si="20"/>
        <v>0</v>
      </c>
      <c r="AK182" s="991">
        <v>48</v>
      </c>
      <c r="AL182" s="991">
        <v>0</v>
      </c>
      <c r="AM182" s="991">
        <v>0</v>
      </c>
      <c r="AN182" s="991">
        <v>48</v>
      </c>
      <c r="AO182" s="991">
        <v>0</v>
      </c>
      <c r="AP182" s="991">
        <v>0</v>
      </c>
      <c r="AQ182" s="991">
        <v>0</v>
      </c>
      <c r="AR182" s="991">
        <v>0</v>
      </c>
      <c r="AS182" s="991">
        <v>0</v>
      </c>
      <c r="AT182" s="991">
        <v>0</v>
      </c>
      <c r="AU182" s="991">
        <v>0</v>
      </c>
      <c r="AV182" s="991">
        <v>0</v>
      </c>
      <c r="AW182" s="991">
        <v>0</v>
      </c>
      <c r="AX182" s="991">
        <v>0</v>
      </c>
      <c r="AY182" s="991">
        <v>0</v>
      </c>
      <c r="AZ182" s="991">
        <v>0</v>
      </c>
      <c r="BA182" s="991">
        <v>0</v>
      </c>
      <c r="BB182" s="991">
        <v>0</v>
      </c>
      <c r="BC182" s="991">
        <v>0</v>
      </c>
      <c r="BD182" s="991">
        <v>0</v>
      </c>
      <c r="BE182" s="992" t="b">
        <v>0</v>
      </c>
      <c r="BF182" s="990" t="s">
        <v>2418</v>
      </c>
      <c r="BG182" s="990" t="s">
        <v>993</v>
      </c>
      <c r="BH182" s="991">
        <v>0</v>
      </c>
      <c r="BI182" s="990" t="s">
        <v>993</v>
      </c>
      <c r="BJ182" s="991">
        <v>0</v>
      </c>
      <c r="BK182" s="990" t="s">
        <v>993</v>
      </c>
      <c r="BL182" s="991">
        <v>0</v>
      </c>
      <c r="BM182" s="991">
        <v>0</v>
      </c>
      <c r="BN182" s="991">
        <v>48</v>
      </c>
      <c r="BO182" s="990" t="s">
        <v>993</v>
      </c>
      <c r="BP182" s="990" t="s">
        <v>993</v>
      </c>
      <c r="BQ182" s="990" t="s">
        <v>993</v>
      </c>
      <c r="BR182" s="991">
        <v>0</v>
      </c>
      <c r="BS182" s="990" t="s">
        <v>993</v>
      </c>
      <c r="BT182" s="991">
        <v>0</v>
      </c>
      <c r="BU182" s="990" t="s">
        <v>993</v>
      </c>
      <c r="BV182" s="991">
        <v>0</v>
      </c>
      <c r="BW182" s="991">
        <v>0</v>
      </c>
      <c r="BX182" s="991">
        <v>0</v>
      </c>
      <c r="BY182" s="990" t="s">
        <v>993</v>
      </c>
      <c r="BZ182" s="991">
        <v>0</v>
      </c>
      <c r="CA182" s="990" t="s">
        <v>993</v>
      </c>
      <c r="CB182" s="991">
        <v>0</v>
      </c>
      <c r="CC182" s="990" t="s">
        <v>993</v>
      </c>
      <c r="CD182" s="991">
        <v>0</v>
      </c>
      <c r="CE182" s="991">
        <v>0</v>
      </c>
      <c r="CF182" s="991">
        <v>0</v>
      </c>
      <c r="CG182" s="990" t="s">
        <v>993</v>
      </c>
      <c r="CH182" s="991">
        <v>0</v>
      </c>
      <c r="CI182" s="990" t="s">
        <v>993</v>
      </c>
      <c r="CJ182" s="991">
        <v>0</v>
      </c>
      <c r="CK182" s="990" t="s">
        <v>993</v>
      </c>
      <c r="CL182" s="991">
        <v>0</v>
      </c>
      <c r="CM182" s="991">
        <v>0</v>
      </c>
      <c r="CN182" s="991">
        <v>0</v>
      </c>
      <c r="CO182" s="991">
        <v>0</v>
      </c>
      <c r="CP182" s="991">
        <v>0</v>
      </c>
      <c r="CQ182" s="991">
        <v>0</v>
      </c>
      <c r="CR182" s="991">
        <v>0</v>
      </c>
      <c r="CS182" s="991">
        <v>0</v>
      </c>
      <c r="CT182" s="991">
        <v>0</v>
      </c>
      <c r="CU182" s="991">
        <v>0</v>
      </c>
      <c r="CV182" s="991">
        <v>0</v>
      </c>
      <c r="CW182" s="991">
        <v>0</v>
      </c>
      <c r="CX182" s="991">
        <v>0</v>
      </c>
      <c r="CY182" s="991">
        <v>0</v>
      </c>
      <c r="CZ182" s="991">
        <v>0</v>
      </c>
      <c r="DA182" s="991">
        <v>0</v>
      </c>
      <c r="DB182" s="991">
        <v>0</v>
      </c>
      <c r="DC182" s="991">
        <v>0</v>
      </c>
      <c r="DD182" s="991">
        <v>0</v>
      </c>
      <c r="DE182" s="991">
        <v>0</v>
      </c>
      <c r="DF182" s="991">
        <v>0</v>
      </c>
      <c r="DG182" s="991">
        <v>0</v>
      </c>
      <c r="DH182" s="991">
        <v>0</v>
      </c>
      <c r="DI182" s="991">
        <v>0</v>
      </c>
      <c r="DJ182" s="991">
        <v>0</v>
      </c>
      <c r="DK182" s="992" t="b">
        <v>1</v>
      </c>
      <c r="DL182" s="990" t="s">
        <v>1165</v>
      </c>
      <c r="DM182" s="990" t="s">
        <v>993</v>
      </c>
      <c r="DN182" s="990" t="s">
        <v>993</v>
      </c>
      <c r="DO182" s="990" t="s">
        <v>993</v>
      </c>
      <c r="DP182" s="991">
        <v>0</v>
      </c>
      <c r="DQ182" s="991">
        <v>0</v>
      </c>
      <c r="DR182" s="991">
        <v>0</v>
      </c>
      <c r="DS182" s="991">
        <v>0</v>
      </c>
      <c r="DT182" s="991">
        <v>0</v>
      </c>
      <c r="DU182" s="991">
        <v>0</v>
      </c>
      <c r="DV182" s="991">
        <v>0</v>
      </c>
      <c r="DW182" s="991">
        <v>0</v>
      </c>
      <c r="DX182" s="991">
        <v>0</v>
      </c>
      <c r="DY182" s="991">
        <v>0</v>
      </c>
      <c r="DZ182" s="991">
        <v>0</v>
      </c>
      <c r="EA182" s="991">
        <v>0</v>
      </c>
      <c r="EB182" s="991">
        <v>0</v>
      </c>
      <c r="EC182" s="991">
        <v>0</v>
      </c>
      <c r="ED182" s="991">
        <v>0</v>
      </c>
      <c r="EE182" s="991">
        <v>0</v>
      </c>
      <c r="EF182" s="991">
        <v>0</v>
      </c>
      <c r="EG182" s="991">
        <v>0</v>
      </c>
      <c r="EH182" s="991">
        <v>0</v>
      </c>
      <c r="EI182" s="991">
        <v>0</v>
      </c>
      <c r="EJ182" s="991">
        <v>0</v>
      </c>
      <c r="EK182" s="991">
        <v>0</v>
      </c>
      <c r="EL182" s="991">
        <v>0</v>
      </c>
      <c r="EM182" s="991">
        <v>0</v>
      </c>
      <c r="EN182" s="991">
        <v>0</v>
      </c>
      <c r="EO182" s="991">
        <v>0</v>
      </c>
      <c r="EP182" s="991">
        <v>0</v>
      </c>
      <c r="EQ182" s="991">
        <v>0</v>
      </c>
      <c r="ER182" s="991">
        <v>0</v>
      </c>
      <c r="ES182" s="991">
        <v>0</v>
      </c>
      <c r="ET182" s="992" t="b">
        <v>0</v>
      </c>
      <c r="EU182" s="992" t="b">
        <v>0</v>
      </c>
      <c r="EV182" s="992" t="b">
        <v>1</v>
      </c>
      <c r="EW182" s="993">
        <v>0</v>
      </c>
      <c r="EX182" s="993">
        <v>0</v>
      </c>
      <c r="EY182" s="993">
        <v>0</v>
      </c>
      <c r="EZ182" s="993">
        <v>0</v>
      </c>
      <c r="FA182" s="993">
        <v>0</v>
      </c>
      <c r="FB182" s="993">
        <v>0</v>
      </c>
      <c r="FC182" s="992" t="b">
        <v>0</v>
      </c>
      <c r="FD182" s="992" t="b">
        <v>0</v>
      </c>
      <c r="FE182" s="992" t="b">
        <v>1</v>
      </c>
      <c r="FF182" s="993">
        <v>0</v>
      </c>
      <c r="FG182" s="993">
        <v>0</v>
      </c>
      <c r="FH182" s="993">
        <v>0</v>
      </c>
      <c r="FI182" s="993">
        <v>0</v>
      </c>
      <c r="FJ182" s="993">
        <v>0</v>
      </c>
      <c r="FK182" s="993">
        <v>0</v>
      </c>
      <c r="FL182" s="992" t="b">
        <v>0</v>
      </c>
      <c r="FM182" s="992" t="b">
        <v>0</v>
      </c>
      <c r="FN182" s="992" t="b">
        <v>1</v>
      </c>
      <c r="FO182" s="993">
        <v>0</v>
      </c>
      <c r="FP182" s="993">
        <v>0</v>
      </c>
      <c r="FQ182" s="993">
        <v>0</v>
      </c>
      <c r="FR182" s="993">
        <v>0</v>
      </c>
      <c r="FS182" s="993">
        <v>0</v>
      </c>
      <c r="FT182" s="993">
        <v>0</v>
      </c>
      <c r="FU182" s="990" t="s">
        <v>293</v>
      </c>
      <c r="FV182" s="993">
        <v>0</v>
      </c>
      <c r="FW182" s="991">
        <v>0</v>
      </c>
      <c r="FX182" s="991">
        <v>0</v>
      </c>
      <c r="FY182" s="991">
        <v>0</v>
      </c>
      <c r="FZ182" s="991">
        <v>0</v>
      </c>
      <c r="GA182" s="991">
        <v>0</v>
      </c>
      <c r="GB182" s="991">
        <v>0</v>
      </c>
      <c r="GC182" s="991">
        <v>0</v>
      </c>
      <c r="GD182" s="991">
        <v>0</v>
      </c>
      <c r="GE182" s="991">
        <v>0</v>
      </c>
      <c r="GF182" s="991">
        <v>0</v>
      </c>
      <c r="GG182" s="991">
        <v>0</v>
      </c>
      <c r="GH182" s="991">
        <v>0</v>
      </c>
      <c r="GI182" s="991">
        <v>0</v>
      </c>
      <c r="GJ182" s="991">
        <v>0</v>
      </c>
      <c r="GK182" s="991">
        <v>0</v>
      </c>
      <c r="GL182" s="991">
        <v>0</v>
      </c>
      <c r="GM182" s="991">
        <v>0</v>
      </c>
      <c r="GN182" s="991">
        <v>0</v>
      </c>
      <c r="GO182" s="992" t="b">
        <v>0</v>
      </c>
      <c r="GP182" s="990" t="s">
        <v>993</v>
      </c>
      <c r="GQ182" s="990" t="s">
        <v>993</v>
      </c>
      <c r="GR182" s="990" t="s">
        <v>993</v>
      </c>
      <c r="GS182" s="990" t="s">
        <v>993</v>
      </c>
      <c r="GT182" s="992"/>
      <c r="GU182" s="986"/>
    </row>
    <row r="183" spans="1:203" hidden="1">
      <c r="A183" s="985"/>
      <c r="B183" s="1315" t="s">
        <v>467</v>
      </c>
      <c r="C183" s="1315"/>
      <c r="D183" s="990" t="s">
        <v>1172</v>
      </c>
      <c r="E183" s="990" t="s">
        <v>20</v>
      </c>
      <c r="F183" s="990" t="s">
        <v>437</v>
      </c>
      <c r="G183" s="990" t="s">
        <v>986</v>
      </c>
      <c r="H183" s="990" t="s">
        <v>1062</v>
      </c>
      <c r="I183" s="990" t="s">
        <v>1063</v>
      </c>
      <c r="J183" s="990" t="s">
        <v>1064</v>
      </c>
      <c r="K183" s="990" t="s">
        <v>1065</v>
      </c>
      <c r="L183" s="991">
        <v>7</v>
      </c>
      <c r="M183" s="990" t="s">
        <v>20</v>
      </c>
      <c r="N183" s="990" t="s">
        <v>1137</v>
      </c>
      <c r="O183" s="990" t="s">
        <v>2419</v>
      </c>
      <c r="P183" s="990" t="s">
        <v>993</v>
      </c>
      <c r="Q183" s="990" t="s">
        <v>993</v>
      </c>
      <c r="R183" s="1031" t="s">
        <v>270</v>
      </c>
      <c r="S183" s="992" t="b">
        <v>1</v>
      </c>
      <c r="T183" s="991">
        <v>16</v>
      </c>
      <c r="U183" s="992" t="b">
        <v>0</v>
      </c>
      <c r="V183" s="991">
        <v>0</v>
      </c>
      <c r="W183" s="992" t="b">
        <v>0</v>
      </c>
      <c r="X183" s="992" t="b">
        <v>1</v>
      </c>
      <c r="Y183" s="990" t="s">
        <v>270</v>
      </c>
      <c r="Z183" s="990" t="b">
        <f t="shared" ref="Z183:Z184" si="25">R183=Y183</f>
        <v>1</v>
      </c>
      <c r="AA183" s="990" t="s">
        <v>993</v>
      </c>
      <c r="AB183" s="992" t="b">
        <v>0</v>
      </c>
      <c r="AC183" s="990" t="s">
        <v>993</v>
      </c>
      <c r="AD183" s="990" t="s">
        <v>993</v>
      </c>
      <c r="AE183" s="990" t="s">
        <v>993</v>
      </c>
      <c r="AF183" s="1077">
        <f t="shared" si="23"/>
        <v>88</v>
      </c>
      <c r="AG183" s="1077">
        <f t="shared" si="23"/>
        <v>54</v>
      </c>
      <c r="AH183" s="1077">
        <f t="shared" si="23"/>
        <v>6</v>
      </c>
      <c r="AI183" s="1077">
        <f t="shared" si="23"/>
        <v>88</v>
      </c>
      <c r="AJ183" s="183">
        <f t="shared" si="20"/>
        <v>0</v>
      </c>
      <c r="AK183" s="991">
        <v>88</v>
      </c>
      <c r="AL183" s="991">
        <v>54</v>
      </c>
      <c r="AM183" s="991">
        <v>6</v>
      </c>
      <c r="AN183" s="991">
        <v>88</v>
      </c>
      <c r="AO183" s="991">
        <v>0</v>
      </c>
      <c r="AP183" s="991">
        <v>0</v>
      </c>
      <c r="AQ183" s="991">
        <v>0</v>
      </c>
      <c r="AR183" s="991">
        <v>0</v>
      </c>
      <c r="AS183" s="991">
        <v>0</v>
      </c>
      <c r="AT183" s="991">
        <v>0</v>
      </c>
      <c r="AU183" s="991">
        <v>0</v>
      </c>
      <c r="AV183" s="991">
        <v>0</v>
      </c>
      <c r="AW183" s="991">
        <v>0</v>
      </c>
      <c r="AX183" s="991">
        <v>0</v>
      </c>
      <c r="AY183" s="991">
        <v>0</v>
      </c>
      <c r="AZ183" s="991">
        <v>0</v>
      </c>
      <c r="BA183" s="991">
        <v>0</v>
      </c>
      <c r="BB183" s="991">
        <v>0</v>
      </c>
      <c r="BC183" s="991">
        <v>0</v>
      </c>
      <c r="BD183" s="991">
        <v>0</v>
      </c>
      <c r="BE183" s="992" t="b">
        <v>1</v>
      </c>
      <c r="BF183" s="992"/>
      <c r="BG183" s="990" t="s">
        <v>270</v>
      </c>
      <c r="BH183" s="991">
        <v>60</v>
      </c>
      <c r="BI183" s="990" t="s">
        <v>993</v>
      </c>
      <c r="BJ183" s="991">
        <v>0</v>
      </c>
      <c r="BK183" s="990" t="s">
        <v>993</v>
      </c>
      <c r="BL183" s="991">
        <v>0</v>
      </c>
      <c r="BM183" s="991">
        <v>0</v>
      </c>
      <c r="BN183" s="991">
        <v>28</v>
      </c>
      <c r="BO183" s="990" t="s">
        <v>993</v>
      </c>
      <c r="BP183" s="990" t="s">
        <v>993</v>
      </c>
      <c r="BQ183" s="990" t="s">
        <v>993</v>
      </c>
      <c r="BR183" s="991">
        <v>0</v>
      </c>
      <c r="BS183" s="990" t="s">
        <v>993</v>
      </c>
      <c r="BT183" s="991">
        <v>0</v>
      </c>
      <c r="BU183" s="990" t="s">
        <v>993</v>
      </c>
      <c r="BV183" s="991">
        <v>0</v>
      </c>
      <c r="BW183" s="991">
        <v>0</v>
      </c>
      <c r="BX183" s="991">
        <v>0</v>
      </c>
      <c r="BY183" s="990" t="s">
        <v>993</v>
      </c>
      <c r="BZ183" s="991">
        <v>0</v>
      </c>
      <c r="CA183" s="990" t="s">
        <v>993</v>
      </c>
      <c r="CB183" s="991">
        <v>0</v>
      </c>
      <c r="CC183" s="990" t="s">
        <v>993</v>
      </c>
      <c r="CD183" s="991">
        <v>0</v>
      </c>
      <c r="CE183" s="991">
        <v>0</v>
      </c>
      <c r="CF183" s="991">
        <v>0</v>
      </c>
      <c r="CG183" s="990" t="s">
        <v>993</v>
      </c>
      <c r="CH183" s="991">
        <v>0</v>
      </c>
      <c r="CI183" s="990" t="s">
        <v>993</v>
      </c>
      <c r="CJ183" s="991">
        <v>0</v>
      </c>
      <c r="CK183" s="990" t="s">
        <v>993</v>
      </c>
      <c r="CL183" s="991">
        <v>0</v>
      </c>
      <c r="CM183" s="991">
        <v>0</v>
      </c>
      <c r="CN183" s="991">
        <v>0</v>
      </c>
      <c r="CO183" s="991">
        <v>22</v>
      </c>
      <c r="CP183" s="991">
        <v>2.4</v>
      </c>
      <c r="CQ183" s="991">
        <v>0</v>
      </c>
      <c r="CR183" s="991">
        <v>0</v>
      </c>
      <c r="CS183" s="991">
        <v>0</v>
      </c>
      <c r="CT183" s="991">
        <v>0.8</v>
      </c>
      <c r="CU183" s="991">
        <v>2</v>
      </c>
      <c r="CV183" s="991">
        <v>0</v>
      </c>
      <c r="CW183" s="991">
        <v>0</v>
      </c>
      <c r="CX183" s="991">
        <v>0</v>
      </c>
      <c r="CY183" s="991">
        <v>0</v>
      </c>
      <c r="CZ183" s="991">
        <v>0</v>
      </c>
      <c r="DA183" s="991">
        <v>0</v>
      </c>
      <c r="DB183" s="991">
        <v>0</v>
      </c>
      <c r="DC183" s="991">
        <v>0</v>
      </c>
      <c r="DD183" s="991">
        <v>0</v>
      </c>
      <c r="DE183" s="991">
        <v>0</v>
      </c>
      <c r="DF183" s="991">
        <v>0</v>
      </c>
      <c r="DG183" s="991">
        <v>0</v>
      </c>
      <c r="DH183" s="991">
        <v>0</v>
      </c>
      <c r="DI183" s="991">
        <v>0</v>
      </c>
      <c r="DJ183" s="991">
        <v>0</v>
      </c>
      <c r="DK183" s="992" t="b">
        <v>0</v>
      </c>
      <c r="DL183" s="990" t="s">
        <v>999</v>
      </c>
      <c r="DM183" s="990" t="s">
        <v>290</v>
      </c>
      <c r="DN183" s="990" t="s">
        <v>296</v>
      </c>
      <c r="DO183" s="990" t="s">
        <v>270</v>
      </c>
      <c r="DP183" s="991">
        <v>1087</v>
      </c>
      <c r="DQ183" s="991">
        <v>222</v>
      </c>
      <c r="DR183" s="991">
        <v>87</v>
      </c>
      <c r="DS183" s="991">
        <v>778</v>
      </c>
      <c r="DT183" s="991">
        <v>8230</v>
      </c>
      <c r="DU183" s="991">
        <v>1237</v>
      </c>
      <c r="DV183" s="991">
        <v>1087</v>
      </c>
      <c r="DW183" s="991">
        <v>195</v>
      </c>
      <c r="DX183" s="991">
        <v>760</v>
      </c>
      <c r="DY183" s="991">
        <v>37</v>
      </c>
      <c r="DZ183" s="991">
        <v>95</v>
      </c>
      <c r="EA183" s="991">
        <v>0</v>
      </c>
      <c r="EB183" s="991">
        <v>0</v>
      </c>
      <c r="EC183" s="991">
        <v>0</v>
      </c>
      <c r="ED183" s="991">
        <v>1237</v>
      </c>
      <c r="EE183" s="991">
        <v>350</v>
      </c>
      <c r="EF183" s="991">
        <v>668</v>
      </c>
      <c r="EG183" s="991">
        <v>130</v>
      </c>
      <c r="EH183" s="991">
        <v>9</v>
      </c>
      <c r="EI183" s="991">
        <v>13</v>
      </c>
      <c r="EJ183" s="991">
        <v>0</v>
      </c>
      <c r="EK183" s="991">
        <v>27</v>
      </c>
      <c r="EL183" s="991">
        <v>40</v>
      </c>
      <c r="EM183" s="991">
        <v>0</v>
      </c>
      <c r="EN183" s="991">
        <v>887</v>
      </c>
      <c r="EO183" s="991">
        <v>848</v>
      </c>
      <c r="EP183" s="991">
        <v>0</v>
      </c>
      <c r="EQ183" s="991">
        <v>39</v>
      </c>
      <c r="ER183" s="991">
        <v>0</v>
      </c>
      <c r="ES183" s="991">
        <v>54</v>
      </c>
      <c r="ET183" s="992" t="b">
        <v>0</v>
      </c>
      <c r="EU183" s="992" t="b">
        <v>0</v>
      </c>
      <c r="EV183" s="992" t="b">
        <v>0</v>
      </c>
      <c r="EW183" s="993">
        <v>0.55100000000000005</v>
      </c>
      <c r="EX183" s="993">
        <v>0.42100000000000004</v>
      </c>
      <c r="EY183" s="993">
        <v>0.223</v>
      </c>
      <c r="EZ183" s="993">
        <v>0.191</v>
      </c>
      <c r="FA183" s="993">
        <v>3.4000000000000002E-2</v>
      </c>
      <c r="FB183" s="993">
        <v>0.317</v>
      </c>
      <c r="FC183" s="992" t="b">
        <v>0</v>
      </c>
      <c r="FD183" s="992" t="b">
        <v>0</v>
      </c>
      <c r="FE183" s="992" t="b">
        <v>1</v>
      </c>
      <c r="FF183" s="993">
        <v>0</v>
      </c>
      <c r="FG183" s="993">
        <v>0</v>
      </c>
      <c r="FH183" s="993">
        <v>0</v>
      </c>
      <c r="FI183" s="993">
        <v>0</v>
      </c>
      <c r="FJ183" s="993">
        <v>0</v>
      </c>
      <c r="FK183" s="993">
        <v>0</v>
      </c>
      <c r="FL183" s="992" t="b">
        <v>0</v>
      </c>
      <c r="FM183" s="992" t="b">
        <v>0</v>
      </c>
      <c r="FN183" s="992" t="b">
        <v>0</v>
      </c>
      <c r="FO183" s="993">
        <v>0.51</v>
      </c>
      <c r="FP183" s="993">
        <v>0.376</v>
      </c>
      <c r="FQ183" s="993">
        <v>0.16800000000000001</v>
      </c>
      <c r="FR183" s="993">
        <v>0.14800000000000002</v>
      </c>
      <c r="FS183" s="993">
        <v>2.4E-2</v>
      </c>
      <c r="FT183" s="993">
        <v>0.251</v>
      </c>
      <c r="FU183" s="990" t="s">
        <v>293</v>
      </c>
      <c r="FV183" s="993">
        <v>0</v>
      </c>
      <c r="FW183" s="991">
        <v>0</v>
      </c>
      <c r="FX183" s="991">
        <v>887</v>
      </c>
      <c r="FY183" s="991">
        <v>0</v>
      </c>
      <c r="FZ183" s="991">
        <v>0</v>
      </c>
      <c r="GA183" s="991">
        <v>0</v>
      </c>
      <c r="GB183" s="991">
        <v>0</v>
      </c>
      <c r="GC183" s="991">
        <v>0</v>
      </c>
      <c r="GD183" s="991">
        <v>0</v>
      </c>
      <c r="GE183" s="991">
        <v>0</v>
      </c>
      <c r="GF183" s="991">
        <v>0</v>
      </c>
      <c r="GG183" s="991">
        <v>0</v>
      </c>
      <c r="GH183" s="991">
        <v>0</v>
      </c>
      <c r="GI183" s="991">
        <v>0</v>
      </c>
      <c r="GJ183" s="991">
        <v>0</v>
      </c>
      <c r="GK183" s="991">
        <v>0</v>
      </c>
      <c r="GL183" s="991">
        <v>0</v>
      </c>
      <c r="GM183" s="991">
        <v>0</v>
      </c>
      <c r="GN183" s="991">
        <v>0</v>
      </c>
      <c r="GO183" s="992" t="b">
        <v>0</v>
      </c>
      <c r="GP183" s="990" t="s">
        <v>993</v>
      </c>
      <c r="GQ183" s="990" t="s">
        <v>993</v>
      </c>
      <c r="GR183" s="990" t="s">
        <v>993</v>
      </c>
      <c r="GS183" s="990" t="s">
        <v>993</v>
      </c>
      <c r="GT183" s="990" t="s">
        <v>2420</v>
      </c>
      <c r="GU183" s="986"/>
    </row>
    <row r="184" spans="1:203" hidden="1">
      <c r="A184" s="985"/>
      <c r="B184" s="1315" t="s">
        <v>467</v>
      </c>
      <c r="C184" s="1315"/>
      <c r="D184" s="990" t="s">
        <v>1172</v>
      </c>
      <c r="E184" s="990" t="s">
        <v>20</v>
      </c>
      <c r="F184" s="990" t="s">
        <v>437</v>
      </c>
      <c r="G184" s="990" t="s">
        <v>986</v>
      </c>
      <c r="H184" s="990" t="s">
        <v>1062</v>
      </c>
      <c r="I184" s="990" t="s">
        <v>1063</v>
      </c>
      <c r="J184" s="990" t="s">
        <v>1064</v>
      </c>
      <c r="K184" s="990" t="s">
        <v>1065</v>
      </c>
      <c r="L184" s="991">
        <v>8</v>
      </c>
      <c r="M184" s="990" t="s">
        <v>20</v>
      </c>
      <c r="N184" s="990" t="s">
        <v>1138</v>
      </c>
      <c r="O184" s="990" t="s">
        <v>484</v>
      </c>
      <c r="P184" s="990" t="s">
        <v>993</v>
      </c>
      <c r="Q184" s="990" t="s">
        <v>993</v>
      </c>
      <c r="R184" s="1031" t="s">
        <v>270</v>
      </c>
      <c r="S184" s="992" t="b">
        <v>1</v>
      </c>
      <c r="T184" s="991">
        <v>1</v>
      </c>
      <c r="U184" s="992" t="b">
        <v>0</v>
      </c>
      <c r="V184" s="991">
        <v>0</v>
      </c>
      <c r="W184" s="992" t="b">
        <v>0</v>
      </c>
      <c r="X184" s="992" t="b">
        <v>1</v>
      </c>
      <c r="Y184" s="990" t="s">
        <v>270</v>
      </c>
      <c r="Z184" s="990" t="b">
        <f t="shared" si="25"/>
        <v>1</v>
      </c>
      <c r="AA184" s="990" t="s">
        <v>993</v>
      </c>
      <c r="AB184" s="992" t="b">
        <v>0</v>
      </c>
      <c r="AC184" s="990" t="s">
        <v>993</v>
      </c>
      <c r="AD184" s="990" t="s">
        <v>993</v>
      </c>
      <c r="AE184" s="990" t="s">
        <v>993</v>
      </c>
      <c r="AF184" s="1077">
        <f t="shared" si="23"/>
        <v>12</v>
      </c>
      <c r="AG184" s="1077">
        <f t="shared" si="23"/>
        <v>12</v>
      </c>
      <c r="AH184" s="1077">
        <f t="shared" si="23"/>
        <v>3</v>
      </c>
      <c r="AI184" s="1077">
        <f t="shared" si="23"/>
        <v>12</v>
      </c>
      <c r="AJ184" s="183">
        <f t="shared" si="20"/>
        <v>0</v>
      </c>
      <c r="AK184" s="991">
        <v>12</v>
      </c>
      <c r="AL184" s="991">
        <v>12</v>
      </c>
      <c r="AM184" s="991">
        <v>3</v>
      </c>
      <c r="AN184" s="991">
        <v>12</v>
      </c>
      <c r="AO184" s="991">
        <v>0</v>
      </c>
      <c r="AP184" s="991">
        <v>0</v>
      </c>
      <c r="AQ184" s="991">
        <v>0</v>
      </c>
      <c r="AR184" s="991">
        <v>0</v>
      </c>
      <c r="AS184" s="991">
        <v>0</v>
      </c>
      <c r="AT184" s="991">
        <v>0</v>
      </c>
      <c r="AU184" s="991">
        <v>0</v>
      </c>
      <c r="AV184" s="991">
        <v>0</v>
      </c>
      <c r="AW184" s="991">
        <v>0</v>
      </c>
      <c r="AX184" s="991">
        <v>0</v>
      </c>
      <c r="AY184" s="991">
        <v>0</v>
      </c>
      <c r="AZ184" s="991">
        <v>0</v>
      </c>
      <c r="BA184" s="991">
        <v>0</v>
      </c>
      <c r="BB184" s="991">
        <v>0</v>
      </c>
      <c r="BC184" s="991">
        <v>0</v>
      </c>
      <c r="BD184" s="991">
        <v>0</v>
      </c>
      <c r="BE184" s="992" t="b">
        <v>0</v>
      </c>
      <c r="BF184" s="992"/>
      <c r="BG184" s="990" t="s">
        <v>523</v>
      </c>
      <c r="BH184" s="991">
        <v>12</v>
      </c>
      <c r="BI184" s="990" t="s">
        <v>993</v>
      </c>
      <c r="BJ184" s="991">
        <v>0</v>
      </c>
      <c r="BK184" s="990" t="s">
        <v>993</v>
      </c>
      <c r="BL184" s="991">
        <v>0</v>
      </c>
      <c r="BM184" s="991">
        <v>0</v>
      </c>
      <c r="BN184" s="991">
        <v>0</v>
      </c>
      <c r="BO184" s="990" t="s">
        <v>993</v>
      </c>
      <c r="BP184" s="990" t="s">
        <v>993</v>
      </c>
      <c r="BQ184" s="990" t="s">
        <v>993</v>
      </c>
      <c r="BR184" s="991">
        <v>0</v>
      </c>
      <c r="BS184" s="990" t="s">
        <v>993</v>
      </c>
      <c r="BT184" s="991">
        <v>0</v>
      </c>
      <c r="BU184" s="990" t="s">
        <v>993</v>
      </c>
      <c r="BV184" s="991">
        <v>0</v>
      </c>
      <c r="BW184" s="991">
        <v>0</v>
      </c>
      <c r="BX184" s="991">
        <v>0</v>
      </c>
      <c r="BY184" s="990" t="s">
        <v>993</v>
      </c>
      <c r="BZ184" s="991">
        <v>0</v>
      </c>
      <c r="CA184" s="990" t="s">
        <v>993</v>
      </c>
      <c r="CB184" s="991">
        <v>0</v>
      </c>
      <c r="CC184" s="990" t="s">
        <v>993</v>
      </c>
      <c r="CD184" s="991">
        <v>0</v>
      </c>
      <c r="CE184" s="991">
        <v>0</v>
      </c>
      <c r="CF184" s="991">
        <v>0</v>
      </c>
      <c r="CG184" s="990" t="s">
        <v>993</v>
      </c>
      <c r="CH184" s="991">
        <v>0</v>
      </c>
      <c r="CI184" s="990" t="s">
        <v>993</v>
      </c>
      <c r="CJ184" s="991">
        <v>0</v>
      </c>
      <c r="CK184" s="990" t="s">
        <v>993</v>
      </c>
      <c r="CL184" s="991">
        <v>0</v>
      </c>
      <c r="CM184" s="991">
        <v>0</v>
      </c>
      <c r="CN184" s="991">
        <v>0</v>
      </c>
      <c r="CO184" s="991">
        <v>24</v>
      </c>
      <c r="CP184" s="991">
        <v>2.2000000000000002</v>
      </c>
      <c r="CQ184" s="991">
        <v>0</v>
      </c>
      <c r="CR184" s="991">
        <v>0</v>
      </c>
      <c r="CS184" s="991">
        <v>0</v>
      </c>
      <c r="CT184" s="991">
        <v>0.8</v>
      </c>
      <c r="CU184" s="991">
        <v>0</v>
      </c>
      <c r="CV184" s="991">
        <v>0</v>
      </c>
      <c r="CW184" s="991">
        <v>0</v>
      </c>
      <c r="CX184" s="991">
        <v>0</v>
      </c>
      <c r="CY184" s="991">
        <v>0</v>
      </c>
      <c r="CZ184" s="991">
        <v>0</v>
      </c>
      <c r="DA184" s="991">
        <v>0</v>
      </c>
      <c r="DB184" s="991">
        <v>0</v>
      </c>
      <c r="DC184" s="991">
        <v>0</v>
      </c>
      <c r="DD184" s="991">
        <v>0</v>
      </c>
      <c r="DE184" s="991">
        <v>0</v>
      </c>
      <c r="DF184" s="991">
        <v>0</v>
      </c>
      <c r="DG184" s="991">
        <v>0</v>
      </c>
      <c r="DH184" s="991">
        <v>0</v>
      </c>
      <c r="DI184" s="991">
        <v>0</v>
      </c>
      <c r="DJ184" s="991">
        <v>0</v>
      </c>
      <c r="DK184" s="992" t="b">
        <v>0</v>
      </c>
      <c r="DL184" s="990" t="s">
        <v>999</v>
      </c>
      <c r="DM184" s="990" t="s">
        <v>293</v>
      </c>
      <c r="DN184" s="990" t="s">
        <v>1154</v>
      </c>
      <c r="DO184" s="990" t="s">
        <v>296</v>
      </c>
      <c r="DP184" s="991">
        <v>161</v>
      </c>
      <c r="DQ184" s="991">
        <v>0</v>
      </c>
      <c r="DR184" s="991">
        <v>26</v>
      </c>
      <c r="DS184" s="991">
        <v>135</v>
      </c>
      <c r="DT184" s="991">
        <v>2741</v>
      </c>
      <c r="DU184" s="991">
        <v>963</v>
      </c>
      <c r="DV184" s="991">
        <v>161</v>
      </c>
      <c r="DW184" s="991">
        <v>0</v>
      </c>
      <c r="DX184" s="991">
        <v>142</v>
      </c>
      <c r="DY184" s="991">
        <v>6</v>
      </c>
      <c r="DZ184" s="991">
        <v>13</v>
      </c>
      <c r="EA184" s="991">
        <v>0</v>
      </c>
      <c r="EB184" s="991">
        <v>0</v>
      </c>
      <c r="EC184" s="991">
        <v>0</v>
      </c>
      <c r="ED184" s="991">
        <v>963</v>
      </c>
      <c r="EE184" s="991">
        <v>804</v>
      </c>
      <c r="EF184" s="991">
        <v>79</v>
      </c>
      <c r="EG184" s="991">
        <v>18</v>
      </c>
      <c r="EH184" s="991">
        <v>0</v>
      </c>
      <c r="EI184" s="991">
        <v>0</v>
      </c>
      <c r="EJ184" s="991">
        <v>0</v>
      </c>
      <c r="EK184" s="991">
        <v>1</v>
      </c>
      <c r="EL184" s="991">
        <v>61</v>
      </c>
      <c r="EM184" s="991">
        <v>0</v>
      </c>
      <c r="EN184" s="991">
        <v>159</v>
      </c>
      <c r="EO184" s="991">
        <v>155</v>
      </c>
      <c r="EP184" s="991">
        <v>0</v>
      </c>
      <c r="EQ184" s="991">
        <v>4</v>
      </c>
      <c r="ER184" s="991">
        <v>0</v>
      </c>
      <c r="ES184" s="991">
        <v>0</v>
      </c>
      <c r="ET184" s="992" t="b">
        <v>0</v>
      </c>
      <c r="EU184" s="992" t="b">
        <v>0</v>
      </c>
      <c r="EV184" s="992" t="b">
        <v>1</v>
      </c>
      <c r="EW184" s="993">
        <v>0</v>
      </c>
      <c r="EX184" s="993">
        <v>0</v>
      </c>
      <c r="EY184" s="993">
        <v>0</v>
      </c>
      <c r="EZ184" s="993">
        <v>0</v>
      </c>
      <c r="FA184" s="993">
        <v>0</v>
      </c>
      <c r="FB184" s="993">
        <v>0</v>
      </c>
      <c r="FC184" s="992" t="b">
        <v>0</v>
      </c>
      <c r="FD184" s="992" t="b">
        <v>0</v>
      </c>
      <c r="FE184" s="992" t="b">
        <v>1</v>
      </c>
      <c r="FF184" s="993">
        <v>0</v>
      </c>
      <c r="FG184" s="993">
        <v>0</v>
      </c>
      <c r="FH184" s="993">
        <v>0</v>
      </c>
      <c r="FI184" s="993">
        <v>0</v>
      </c>
      <c r="FJ184" s="993">
        <v>0</v>
      </c>
      <c r="FK184" s="993">
        <v>0</v>
      </c>
      <c r="FL184" s="992" t="b">
        <v>0</v>
      </c>
      <c r="FM184" s="992" t="b">
        <v>0</v>
      </c>
      <c r="FN184" s="992" t="b">
        <v>1</v>
      </c>
      <c r="FO184" s="993">
        <v>0</v>
      </c>
      <c r="FP184" s="993">
        <v>0</v>
      </c>
      <c r="FQ184" s="993">
        <v>0</v>
      </c>
      <c r="FR184" s="993">
        <v>0</v>
      </c>
      <c r="FS184" s="993">
        <v>0</v>
      </c>
      <c r="FT184" s="993">
        <v>0</v>
      </c>
      <c r="FU184" s="990" t="s">
        <v>293</v>
      </c>
      <c r="FV184" s="993">
        <v>0</v>
      </c>
      <c r="FW184" s="991">
        <v>0</v>
      </c>
      <c r="FX184" s="991">
        <v>159</v>
      </c>
      <c r="FY184" s="991">
        <v>0</v>
      </c>
      <c r="FZ184" s="991">
        <v>0</v>
      </c>
      <c r="GA184" s="991">
        <v>0</v>
      </c>
      <c r="GB184" s="991">
        <v>0</v>
      </c>
      <c r="GC184" s="991">
        <v>0</v>
      </c>
      <c r="GD184" s="991">
        <v>0</v>
      </c>
      <c r="GE184" s="991">
        <v>0</v>
      </c>
      <c r="GF184" s="991">
        <v>0</v>
      </c>
      <c r="GG184" s="991">
        <v>0</v>
      </c>
      <c r="GH184" s="991">
        <v>0</v>
      </c>
      <c r="GI184" s="991">
        <v>0</v>
      </c>
      <c r="GJ184" s="991">
        <v>0</v>
      </c>
      <c r="GK184" s="991">
        <v>0</v>
      </c>
      <c r="GL184" s="991">
        <v>0</v>
      </c>
      <c r="GM184" s="991">
        <v>0</v>
      </c>
      <c r="GN184" s="991">
        <v>0</v>
      </c>
      <c r="GO184" s="992" t="b">
        <v>0</v>
      </c>
      <c r="GP184" s="990" t="s">
        <v>993</v>
      </c>
      <c r="GQ184" s="990" t="s">
        <v>993</v>
      </c>
      <c r="GR184" s="990" t="s">
        <v>993</v>
      </c>
      <c r="GS184" s="990" t="s">
        <v>993</v>
      </c>
      <c r="GT184" s="992"/>
      <c r="GU184" s="986"/>
    </row>
    <row r="185" spans="1:203" hidden="1">
      <c r="A185" s="985"/>
      <c r="B185" s="1315" t="s">
        <v>467</v>
      </c>
      <c r="C185" s="1315"/>
      <c r="D185" s="990" t="s">
        <v>1172</v>
      </c>
      <c r="E185" s="990" t="s">
        <v>20</v>
      </c>
      <c r="F185" s="990" t="s">
        <v>437</v>
      </c>
      <c r="G185" s="990" t="s">
        <v>986</v>
      </c>
      <c r="H185" s="990" t="s">
        <v>1062</v>
      </c>
      <c r="I185" s="990" t="s">
        <v>1063</v>
      </c>
      <c r="J185" s="990" t="s">
        <v>1064</v>
      </c>
      <c r="K185" s="990" t="s">
        <v>1065</v>
      </c>
      <c r="L185" s="991">
        <v>12</v>
      </c>
      <c r="M185" s="990" t="s">
        <v>20</v>
      </c>
      <c r="N185" s="990" t="s">
        <v>1142</v>
      </c>
      <c r="O185" s="990" t="s">
        <v>486</v>
      </c>
      <c r="P185" s="990" t="s">
        <v>993</v>
      </c>
      <c r="Q185" s="990" t="s">
        <v>993</v>
      </c>
      <c r="R185" s="1031" t="s">
        <v>270</v>
      </c>
      <c r="S185" s="992" t="b">
        <v>1</v>
      </c>
      <c r="T185" s="991">
        <v>2</v>
      </c>
      <c r="U185" s="992" t="b">
        <v>0</v>
      </c>
      <c r="V185" s="991">
        <v>0</v>
      </c>
      <c r="W185" s="992" t="b">
        <v>0</v>
      </c>
      <c r="X185" s="992" t="b">
        <v>1</v>
      </c>
      <c r="Y185" s="990" t="s">
        <v>270</v>
      </c>
      <c r="Z185" s="990" t="b">
        <f t="shared" si="21"/>
        <v>1</v>
      </c>
      <c r="AA185" s="990" t="s">
        <v>993</v>
      </c>
      <c r="AB185" s="992" t="b">
        <v>0</v>
      </c>
      <c r="AC185" s="990" t="s">
        <v>993</v>
      </c>
      <c r="AD185" s="990" t="s">
        <v>993</v>
      </c>
      <c r="AE185" s="990" t="s">
        <v>993</v>
      </c>
      <c r="AF185" s="1077">
        <f t="shared" si="23"/>
        <v>6</v>
      </c>
      <c r="AG185" s="1077">
        <f t="shared" si="23"/>
        <v>6</v>
      </c>
      <c r="AH185" s="1077">
        <f t="shared" si="23"/>
        <v>1</v>
      </c>
      <c r="AI185" s="1077">
        <f t="shared" si="23"/>
        <v>6</v>
      </c>
      <c r="AJ185" s="183">
        <f t="shared" si="20"/>
        <v>0</v>
      </c>
      <c r="AK185" s="991">
        <v>6</v>
      </c>
      <c r="AL185" s="991">
        <v>6</v>
      </c>
      <c r="AM185" s="991">
        <v>1</v>
      </c>
      <c r="AN185" s="991">
        <v>6</v>
      </c>
      <c r="AO185" s="991">
        <v>0</v>
      </c>
      <c r="AP185" s="991">
        <v>0</v>
      </c>
      <c r="AQ185" s="991">
        <v>0</v>
      </c>
      <c r="AR185" s="991">
        <v>0</v>
      </c>
      <c r="AS185" s="991">
        <v>0</v>
      </c>
      <c r="AT185" s="991">
        <v>0</v>
      </c>
      <c r="AU185" s="991">
        <v>0</v>
      </c>
      <c r="AV185" s="991">
        <v>0</v>
      </c>
      <c r="AW185" s="991">
        <v>0</v>
      </c>
      <c r="AX185" s="991">
        <v>0</v>
      </c>
      <c r="AY185" s="991">
        <v>0</v>
      </c>
      <c r="AZ185" s="991">
        <v>0</v>
      </c>
      <c r="BA185" s="991">
        <v>0</v>
      </c>
      <c r="BB185" s="991">
        <v>0</v>
      </c>
      <c r="BC185" s="991">
        <v>0</v>
      </c>
      <c r="BD185" s="991">
        <v>0</v>
      </c>
      <c r="BE185" s="992" t="b">
        <v>0</v>
      </c>
      <c r="BF185" s="992"/>
      <c r="BG185" s="990" t="s">
        <v>1177</v>
      </c>
      <c r="BH185" s="991">
        <v>6</v>
      </c>
      <c r="BI185" s="990" t="s">
        <v>993</v>
      </c>
      <c r="BJ185" s="991">
        <v>0</v>
      </c>
      <c r="BK185" s="990" t="s">
        <v>993</v>
      </c>
      <c r="BL185" s="991">
        <v>0</v>
      </c>
      <c r="BM185" s="991">
        <v>0</v>
      </c>
      <c r="BN185" s="991">
        <v>0</v>
      </c>
      <c r="BO185" s="990" t="s">
        <v>993</v>
      </c>
      <c r="BP185" s="990" t="s">
        <v>993</v>
      </c>
      <c r="BQ185" s="990" t="s">
        <v>993</v>
      </c>
      <c r="BR185" s="991">
        <v>0</v>
      </c>
      <c r="BS185" s="990" t="s">
        <v>993</v>
      </c>
      <c r="BT185" s="991">
        <v>0</v>
      </c>
      <c r="BU185" s="990" t="s">
        <v>993</v>
      </c>
      <c r="BV185" s="991">
        <v>0</v>
      </c>
      <c r="BW185" s="991">
        <v>0</v>
      </c>
      <c r="BX185" s="991">
        <v>0</v>
      </c>
      <c r="BY185" s="990" t="s">
        <v>993</v>
      </c>
      <c r="BZ185" s="991">
        <v>0</v>
      </c>
      <c r="CA185" s="990" t="s">
        <v>993</v>
      </c>
      <c r="CB185" s="991">
        <v>0</v>
      </c>
      <c r="CC185" s="990" t="s">
        <v>993</v>
      </c>
      <c r="CD185" s="991">
        <v>0</v>
      </c>
      <c r="CE185" s="991">
        <v>0</v>
      </c>
      <c r="CF185" s="991">
        <v>0</v>
      </c>
      <c r="CG185" s="990" t="s">
        <v>993</v>
      </c>
      <c r="CH185" s="991">
        <v>0</v>
      </c>
      <c r="CI185" s="990" t="s">
        <v>993</v>
      </c>
      <c r="CJ185" s="991">
        <v>0</v>
      </c>
      <c r="CK185" s="990" t="s">
        <v>993</v>
      </c>
      <c r="CL185" s="991">
        <v>0</v>
      </c>
      <c r="CM185" s="991">
        <v>0</v>
      </c>
      <c r="CN185" s="991">
        <v>0</v>
      </c>
      <c r="CO185" s="991">
        <v>32</v>
      </c>
      <c r="CP185" s="991">
        <v>0</v>
      </c>
      <c r="CQ185" s="991">
        <v>0</v>
      </c>
      <c r="CR185" s="991">
        <v>0</v>
      </c>
      <c r="CS185" s="991">
        <v>0</v>
      </c>
      <c r="CT185" s="991">
        <v>0.8</v>
      </c>
      <c r="CU185" s="991">
        <v>0</v>
      </c>
      <c r="CV185" s="991">
        <v>0</v>
      </c>
      <c r="CW185" s="991">
        <v>0</v>
      </c>
      <c r="CX185" s="991">
        <v>0</v>
      </c>
      <c r="CY185" s="991">
        <v>0</v>
      </c>
      <c r="CZ185" s="991">
        <v>0</v>
      </c>
      <c r="DA185" s="991">
        <v>0</v>
      </c>
      <c r="DB185" s="991">
        <v>0</v>
      </c>
      <c r="DC185" s="991">
        <v>0</v>
      </c>
      <c r="DD185" s="991">
        <v>0</v>
      </c>
      <c r="DE185" s="991">
        <v>0</v>
      </c>
      <c r="DF185" s="991">
        <v>0</v>
      </c>
      <c r="DG185" s="991">
        <v>0</v>
      </c>
      <c r="DH185" s="991">
        <v>0</v>
      </c>
      <c r="DI185" s="991">
        <v>0</v>
      </c>
      <c r="DJ185" s="991">
        <v>0</v>
      </c>
      <c r="DK185" s="992" t="b">
        <v>0</v>
      </c>
      <c r="DL185" s="990" t="s">
        <v>1154</v>
      </c>
      <c r="DM185" s="990" t="s">
        <v>993</v>
      </c>
      <c r="DN185" s="990" t="s">
        <v>993</v>
      </c>
      <c r="DO185" s="990" t="s">
        <v>993</v>
      </c>
      <c r="DP185" s="991">
        <v>282</v>
      </c>
      <c r="DQ185" s="991">
        <v>239</v>
      </c>
      <c r="DR185" s="991">
        <v>8</v>
      </c>
      <c r="DS185" s="991">
        <v>35</v>
      </c>
      <c r="DT185" s="991">
        <v>1689</v>
      </c>
      <c r="DU185" s="991">
        <v>243</v>
      </c>
      <c r="DV185" s="991">
        <v>282</v>
      </c>
      <c r="DW185" s="991">
        <v>235</v>
      </c>
      <c r="DX185" s="991">
        <v>38</v>
      </c>
      <c r="DY185" s="991">
        <v>8</v>
      </c>
      <c r="DZ185" s="991">
        <v>1</v>
      </c>
      <c r="EA185" s="991">
        <v>0</v>
      </c>
      <c r="EB185" s="991">
        <v>0</v>
      </c>
      <c r="EC185" s="991">
        <v>0</v>
      </c>
      <c r="ED185" s="991">
        <v>243</v>
      </c>
      <c r="EE185" s="991">
        <v>194</v>
      </c>
      <c r="EF185" s="991">
        <v>2</v>
      </c>
      <c r="EG185" s="991">
        <v>9</v>
      </c>
      <c r="EH185" s="991">
        <v>0</v>
      </c>
      <c r="EI185" s="991">
        <v>0</v>
      </c>
      <c r="EJ185" s="991">
        <v>0</v>
      </c>
      <c r="EK185" s="991">
        <v>0</v>
      </c>
      <c r="EL185" s="991">
        <v>38</v>
      </c>
      <c r="EM185" s="991">
        <v>0</v>
      </c>
      <c r="EN185" s="991">
        <v>49</v>
      </c>
      <c r="EO185" s="991">
        <v>49</v>
      </c>
      <c r="EP185" s="991">
        <v>0</v>
      </c>
      <c r="EQ185" s="991">
        <v>0</v>
      </c>
      <c r="ER185" s="991">
        <v>0</v>
      </c>
      <c r="ES185" s="991">
        <v>2</v>
      </c>
      <c r="ET185" s="992" t="b">
        <v>0</v>
      </c>
      <c r="EU185" s="992" t="b">
        <v>0</v>
      </c>
      <c r="EV185" s="992" t="b">
        <v>1</v>
      </c>
      <c r="EW185" s="993">
        <v>0</v>
      </c>
      <c r="EX185" s="993">
        <v>0</v>
      </c>
      <c r="EY185" s="993">
        <v>0</v>
      </c>
      <c r="EZ185" s="993">
        <v>0</v>
      </c>
      <c r="FA185" s="993">
        <v>0</v>
      </c>
      <c r="FB185" s="993">
        <v>0</v>
      </c>
      <c r="FC185" s="992" t="b">
        <v>0</v>
      </c>
      <c r="FD185" s="992" t="b">
        <v>0</v>
      </c>
      <c r="FE185" s="992" t="b">
        <v>1</v>
      </c>
      <c r="FF185" s="993">
        <v>0</v>
      </c>
      <c r="FG185" s="993">
        <v>0</v>
      </c>
      <c r="FH185" s="993">
        <v>0</v>
      </c>
      <c r="FI185" s="993">
        <v>0</v>
      </c>
      <c r="FJ185" s="993">
        <v>0</v>
      </c>
      <c r="FK185" s="993">
        <v>0</v>
      </c>
      <c r="FL185" s="992" t="b">
        <v>0</v>
      </c>
      <c r="FM185" s="992" t="b">
        <v>0</v>
      </c>
      <c r="FN185" s="992" t="b">
        <v>1</v>
      </c>
      <c r="FO185" s="993">
        <v>0</v>
      </c>
      <c r="FP185" s="993">
        <v>0</v>
      </c>
      <c r="FQ185" s="993">
        <v>0</v>
      </c>
      <c r="FR185" s="993">
        <v>0</v>
      </c>
      <c r="FS185" s="993">
        <v>0</v>
      </c>
      <c r="FT185" s="993">
        <v>0</v>
      </c>
      <c r="FU185" s="990" t="s">
        <v>293</v>
      </c>
      <c r="FV185" s="993">
        <v>0</v>
      </c>
      <c r="FW185" s="991">
        <v>0</v>
      </c>
      <c r="FX185" s="991">
        <v>49</v>
      </c>
      <c r="FY185" s="991">
        <v>0</v>
      </c>
      <c r="FZ185" s="991">
        <v>0</v>
      </c>
      <c r="GA185" s="991">
        <v>0</v>
      </c>
      <c r="GB185" s="991">
        <v>0</v>
      </c>
      <c r="GC185" s="991">
        <v>0</v>
      </c>
      <c r="GD185" s="991">
        <v>0</v>
      </c>
      <c r="GE185" s="991">
        <v>0</v>
      </c>
      <c r="GF185" s="991">
        <v>0</v>
      </c>
      <c r="GG185" s="991">
        <v>0</v>
      </c>
      <c r="GH185" s="991">
        <v>0</v>
      </c>
      <c r="GI185" s="991">
        <v>0</v>
      </c>
      <c r="GJ185" s="991">
        <v>0</v>
      </c>
      <c r="GK185" s="991">
        <v>0</v>
      </c>
      <c r="GL185" s="991">
        <v>0</v>
      </c>
      <c r="GM185" s="991">
        <v>0</v>
      </c>
      <c r="GN185" s="991">
        <v>0</v>
      </c>
      <c r="GO185" s="992" t="b">
        <v>0</v>
      </c>
      <c r="GP185" s="990" t="s">
        <v>993</v>
      </c>
      <c r="GQ185" s="990" t="s">
        <v>993</v>
      </c>
      <c r="GR185" s="990" t="s">
        <v>993</v>
      </c>
      <c r="GS185" s="990" t="s">
        <v>993</v>
      </c>
      <c r="GT185" s="992"/>
      <c r="GU185" s="986"/>
    </row>
    <row r="186" spans="1:203" hidden="1">
      <c r="A186" s="985"/>
      <c r="B186" s="1315" t="s">
        <v>467</v>
      </c>
      <c r="C186" s="1315"/>
      <c r="D186" s="990" t="s">
        <v>1172</v>
      </c>
      <c r="E186" s="990" t="s">
        <v>20</v>
      </c>
      <c r="F186" s="990" t="s">
        <v>437</v>
      </c>
      <c r="G186" s="990" t="s">
        <v>986</v>
      </c>
      <c r="H186" s="990" t="s">
        <v>1062</v>
      </c>
      <c r="I186" s="990" t="s">
        <v>1063</v>
      </c>
      <c r="J186" s="990" t="s">
        <v>1064</v>
      </c>
      <c r="K186" s="990" t="s">
        <v>1065</v>
      </c>
      <c r="L186" s="991">
        <v>11</v>
      </c>
      <c r="M186" s="990" t="s">
        <v>20</v>
      </c>
      <c r="N186" s="990" t="s">
        <v>1141</v>
      </c>
      <c r="O186" s="990" t="s">
        <v>488</v>
      </c>
      <c r="P186" s="990" t="s">
        <v>993</v>
      </c>
      <c r="Q186" s="990" t="s">
        <v>993</v>
      </c>
      <c r="R186" s="1031" t="s">
        <v>270</v>
      </c>
      <c r="S186" s="992" t="b">
        <v>1</v>
      </c>
      <c r="T186" s="991">
        <v>1</v>
      </c>
      <c r="U186" s="992" t="b">
        <v>0</v>
      </c>
      <c r="V186" s="991">
        <v>0</v>
      </c>
      <c r="W186" s="992" t="b">
        <v>0</v>
      </c>
      <c r="X186" s="992" t="b">
        <v>1</v>
      </c>
      <c r="Y186" s="990" t="s">
        <v>270</v>
      </c>
      <c r="Z186" s="990" t="b">
        <f>R186=Y186</f>
        <v>1</v>
      </c>
      <c r="AA186" s="990" t="s">
        <v>993</v>
      </c>
      <c r="AB186" s="992" t="b">
        <v>0</v>
      </c>
      <c r="AC186" s="990" t="s">
        <v>993</v>
      </c>
      <c r="AD186" s="990" t="s">
        <v>993</v>
      </c>
      <c r="AE186" s="990" t="s">
        <v>993</v>
      </c>
      <c r="AF186" s="1077">
        <f t="shared" si="23"/>
        <v>16</v>
      </c>
      <c r="AG186" s="1077">
        <f t="shared" si="23"/>
        <v>16</v>
      </c>
      <c r="AH186" s="1077">
        <f t="shared" si="23"/>
        <v>2</v>
      </c>
      <c r="AI186" s="1077">
        <f t="shared" si="23"/>
        <v>16</v>
      </c>
      <c r="AJ186" s="183">
        <f t="shared" si="20"/>
        <v>0</v>
      </c>
      <c r="AK186" s="991">
        <v>16</v>
      </c>
      <c r="AL186" s="991">
        <v>16</v>
      </c>
      <c r="AM186" s="991">
        <v>2</v>
      </c>
      <c r="AN186" s="991">
        <v>16</v>
      </c>
      <c r="AO186" s="991">
        <v>0</v>
      </c>
      <c r="AP186" s="991">
        <v>0</v>
      </c>
      <c r="AQ186" s="991">
        <v>0</v>
      </c>
      <c r="AR186" s="991">
        <v>0</v>
      </c>
      <c r="AS186" s="991">
        <v>0</v>
      </c>
      <c r="AT186" s="991">
        <v>0</v>
      </c>
      <c r="AU186" s="991">
        <v>0</v>
      </c>
      <c r="AV186" s="991">
        <v>0</v>
      </c>
      <c r="AW186" s="991">
        <v>0</v>
      </c>
      <c r="AX186" s="991">
        <v>0</v>
      </c>
      <c r="AY186" s="991">
        <v>0</v>
      </c>
      <c r="AZ186" s="991">
        <v>0</v>
      </c>
      <c r="BA186" s="991">
        <v>0</v>
      </c>
      <c r="BB186" s="991">
        <v>0</v>
      </c>
      <c r="BC186" s="991">
        <v>0</v>
      </c>
      <c r="BD186" s="991">
        <v>0</v>
      </c>
      <c r="BE186" s="992" t="b">
        <v>0</v>
      </c>
      <c r="BF186" s="992"/>
      <c r="BG186" s="990" t="s">
        <v>1011</v>
      </c>
      <c r="BH186" s="991">
        <v>16</v>
      </c>
      <c r="BI186" s="990" t="s">
        <v>993</v>
      </c>
      <c r="BJ186" s="991">
        <v>0</v>
      </c>
      <c r="BK186" s="990" t="s">
        <v>993</v>
      </c>
      <c r="BL186" s="991">
        <v>0</v>
      </c>
      <c r="BM186" s="991">
        <v>0</v>
      </c>
      <c r="BN186" s="991">
        <v>0</v>
      </c>
      <c r="BO186" s="990" t="s">
        <v>993</v>
      </c>
      <c r="BP186" s="990" t="s">
        <v>993</v>
      </c>
      <c r="BQ186" s="990" t="s">
        <v>993</v>
      </c>
      <c r="BR186" s="991">
        <v>0</v>
      </c>
      <c r="BS186" s="990" t="s">
        <v>993</v>
      </c>
      <c r="BT186" s="991">
        <v>0</v>
      </c>
      <c r="BU186" s="990" t="s">
        <v>993</v>
      </c>
      <c r="BV186" s="991">
        <v>0</v>
      </c>
      <c r="BW186" s="991">
        <v>0</v>
      </c>
      <c r="BX186" s="991">
        <v>0</v>
      </c>
      <c r="BY186" s="990" t="s">
        <v>993</v>
      </c>
      <c r="BZ186" s="991">
        <v>0</v>
      </c>
      <c r="CA186" s="990" t="s">
        <v>993</v>
      </c>
      <c r="CB186" s="991">
        <v>0</v>
      </c>
      <c r="CC186" s="990" t="s">
        <v>993</v>
      </c>
      <c r="CD186" s="991">
        <v>0</v>
      </c>
      <c r="CE186" s="991">
        <v>0</v>
      </c>
      <c r="CF186" s="991">
        <v>0</v>
      </c>
      <c r="CG186" s="990" t="s">
        <v>993</v>
      </c>
      <c r="CH186" s="991">
        <v>0</v>
      </c>
      <c r="CI186" s="990" t="s">
        <v>993</v>
      </c>
      <c r="CJ186" s="991">
        <v>0</v>
      </c>
      <c r="CK186" s="990" t="s">
        <v>993</v>
      </c>
      <c r="CL186" s="991">
        <v>0</v>
      </c>
      <c r="CM186" s="991">
        <v>0</v>
      </c>
      <c r="CN186" s="991">
        <v>0</v>
      </c>
      <c r="CO186" s="991">
        <v>27</v>
      </c>
      <c r="CP186" s="991">
        <v>4.0999999999999996</v>
      </c>
      <c r="CQ186" s="991">
        <v>0</v>
      </c>
      <c r="CR186" s="991">
        <v>0</v>
      </c>
      <c r="CS186" s="991">
        <v>0</v>
      </c>
      <c r="CT186" s="991">
        <v>0</v>
      </c>
      <c r="CU186" s="991">
        <v>0</v>
      </c>
      <c r="CV186" s="991">
        <v>0</v>
      </c>
      <c r="CW186" s="991">
        <v>0</v>
      </c>
      <c r="CX186" s="991">
        <v>0</v>
      </c>
      <c r="CY186" s="991">
        <v>0</v>
      </c>
      <c r="CZ186" s="991">
        <v>0</v>
      </c>
      <c r="DA186" s="991">
        <v>0</v>
      </c>
      <c r="DB186" s="991">
        <v>0</v>
      </c>
      <c r="DC186" s="991">
        <v>0</v>
      </c>
      <c r="DD186" s="991">
        <v>0</v>
      </c>
      <c r="DE186" s="991">
        <v>0</v>
      </c>
      <c r="DF186" s="991">
        <v>0</v>
      </c>
      <c r="DG186" s="991">
        <v>0</v>
      </c>
      <c r="DH186" s="991">
        <v>0</v>
      </c>
      <c r="DI186" s="991">
        <v>0</v>
      </c>
      <c r="DJ186" s="991">
        <v>0</v>
      </c>
      <c r="DK186" s="992" t="b">
        <v>0</v>
      </c>
      <c r="DL186" s="990" t="s">
        <v>999</v>
      </c>
      <c r="DM186" s="990" t="s">
        <v>450</v>
      </c>
      <c r="DN186" s="990" t="s">
        <v>525</v>
      </c>
      <c r="DO186" s="990" t="s">
        <v>293</v>
      </c>
      <c r="DP186" s="991">
        <v>990</v>
      </c>
      <c r="DQ186" s="991">
        <v>927</v>
      </c>
      <c r="DR186" s="991">
        <v>9</v>
      </c>
      <c r="DS186" s="991">
        <v>54</v>
      </c>
      <c r="DT186" s="991">
        <v>3917</v>
      </c>
      <c r="DU186" s="991">
        <v>370</v>
      </c>
      <c r="DV186" s="991">
        <v>990</v>
      </c>
      <c r="DW186" s="991">
        <v>925</v>
      </c>
      <c r="DX186" s="991">
        <v>50</v>
      </c>
      <c r="DY186" s="991">
        <v>3</v>
      </c>
      <c r="DZ186" s="991">
        <v>12</v>
      </c>
      <c r="EA186" s="991">
        <v>0</v>
      </c>
      <c r="EB186" s="991">
        <v>0</v>
      </c>
      <c r="EC186" s="991">
        <v>0</v>
      </c>
      <c r="ED186" s="991">
        <v>370</v>
      </c>
      <c r="EE186" s="991">
        <v>309</v>
      </c>
      <c r="EF186" s="991">
        <v>10</v>
      </c>
      <c r="EG186" s="991">
        <v>12</v>
      </c>
      <c r="EH186" s="991">
        <v>0</v>
      </c>
      <c r="EI186" s="991">
        <v>0</v>
      </c>
      <c r="EJ186" s="991">
        <v>0</v>
      </c>
      <c r="EK186" s="991">
        <v>1</v>
      </c>
      <c r="EL186" s="991">
        <v>38</v>
      </c>
      <c r="EM186" s="991">
        <v>0</v>
      </c>
      <c r="EN186" s="991">
        <v>61</v>
      </c>
      <c r="EO186" s="991">
        <v>56</v>
      </c>
      <c r="EP186" s="991">
        <v>0</v>
      </c>
      <c r="EQ186" s="991">
        <v>5</v>
      </c>
      <c r="ER186" s="991">
        <v>0</v>
      </c>
      <c r="ES186" s="991">
        <v>3</v>
      </c>
      <c r="ET186" s="992" t="b">
        <v>0</v>
      </c>
      <c r="EU186" s="992" t="b">
        <v>0</v>
      </c>
      <c r="EV186" s="992" t="b">
        <v>1</v>
      </c>
      <c r="EW186" s="993">
        <v>0</v>
      </c>
      <c r="EX186" s="993">
        <v>0</v>
      </c>
      <c r="EY186" s="993">
        <v>0</v>
      </c>
      <c r="EZ186" s="993">
        <v>0</v>
      </c>
      <c r="FA186" s="993">
        <v>0</v>
      </c>
      <c r="FB186" s="993">
        <v>0</v>
      </c>
      <c r="FC186" s="992" t="b">
        <v>0</v>
      </c>
      <c r="FD186" s="992" t="b">
        <v>0</v>
      </c>
      <c r="FE186" s="992" t="b">
        <v>1</v>
      </c>
      <c r="FF186" s="993">
        <v>0</v>
      </c>
      <c r="FG186" s="993">
        <v>0</v>
      </c>
      <c r="FH186" s="993">
        <v>0</v>
      </c>
      <c r="FI186" s="993">
        <v>0</v>
      </c>
      <c r="FJ186" s="993">
        <v>0</v>
      </c>
      <c r="FK186" s="993">
        <v>0</v>
      </c>
      <c r="FL186" s="992" t="b">
        <v>0</v>
      </c>
      <c r="FM186" s="992" t="b">
        <v>0</v>
      </c>
      <c r="FN186" s="992" t="b">
        <v>1</v>
      </c>
      <c r="FO186" s="993">
        <v>0</v>
      </c>
      <c r="FP186" s="993">
        <v>0</v>
      </c>
      <c r="FQ186" s="993">
        <v>0</v>
      </c>
      <c r="FR186" s="993">
        <v>0</v>
      </c>
      <c r="FS186" s="993">
        <v>0</v>
      </c>
      <c r="FT186" s="993">
        <v>0</v>
      </c>
      <c r="FU186" s="990" t="s">
        <v>293</v>
      </c>
      <c r="FV186" s="993">
        <v>0</v>
      </c>
      <c r="FW186" s="991">
        <v>0</v>
      </c>
      <c r="FX186" s="991">
        <v>61</v>
      </c>
      <c r="FY186" s="991">
        <v>0</v>
      </c>
      <c r="FZ186" s="991">
        <v>0</v>
      </c>
      <c r="GA186" s="991">
        <v>0</v>
      </c>
      <c r="GB186" s="991">
        <v>0</v>
      </c>
      <c r="GC186" s="991">
        <v>0</v>
      </c>
      <c r="GD186" s="991">
        <v>0</v>
      </c>
      <c r="GE186" s="991">
        <v>0</v>
      </c>
      <c r="GF186" s="991">
        <v>0</v>
      </c>
      <c r="GG186" s="991">
        <v>0</v>
      </c>
      <c r="GH186" s="991">
        <v>0</v>
      </c>
      <c r="GI186" s="991">
        <v>0</v>
      </c>
      <c r="GJ186" s="991">
        <v>0</v>
      </c>
      <c r="GK186" s="991">
        <v>0</v>
      </c>
      <c r="GL186" s="991">
        <v>0</v>
      </c>
      <c r="GM186" s="991">
        <v>0</v>
      </c>
      <c r="GN186" s="991">
        <v>0</v>
      </c>
      <c r="GO186" s="992" t="b">
        <v>0</v>
      </c>
      <c r="GP186" s="990" t="s">
        <v>993</v>
      </c>
      <c r="GQ186" s="990" t="s">
        <v>993</v>
      </c>
      <c r="GR186" s="990" t="s">
        <v>993</v>
      </c>
      <c r="GS186" s="990" t="s">
        <v>993</v>
      </c>
      <c r="GT186" s="992"/>
      <c r="GU186" s="986"/>
    </row>
    <row r="187" spans="1:203" hidden="1">
      <c r="A187" s="985"/>
      <c r="B187" s="1315" t="s">
        <v>467</v>
      </c>
      <c r="C187" s="1315"/>
      <c r="D187" s="990" t="s">
        <v>1172</v>
      </c>
      <c r="E187" s="990" t="s">
        <v>20</v>
      </c>
      <c r="F187" s="990" t="s">
        <v>437</v>
      </c>
      <c r="G187" s="990" t="s">
        <v>986</v>
      </c>
      <c r="H187" s="990" t="s">
        <v>1062</v>
      </c>
      <c r="I187" s="990" t="s">
        <v>1063</v>
      </c>
      <c r="J187" s="990" t="s">
        <v>1064</v>
      </c>
      <c r="K187" s="990" t="s">
        <v>1065</v>
      </c>
      <c r="L187" s="991">
        <v>13</v>
      </c>
      <c r="M187" s="990" t="s">
        <v>20</v>
      </c>
      <c r="N187" s="990" t="s">
        <v>1143</v>
      </c>
      <c r="O187" s="990" t="s">
        <v>448</v>
      </c>
      <c r="P187" s="990" t="s">
        <v>993</v>
      </c>
      <c r="Q187" s="990" t="s">
        <v>993</v>
      </c>
      <c r="R187" s="1031" t="s">
        <v>270</v>
      </c>
      <c r="S187" s="992" t="b">
        <v>0</v>
      </c>
      <c r="T187" s="991">
        <v>0</v>
      </c>
      <c r="U187" s="992" t="b">
        <v>0</v>
      </c>
      <c r="V187" s="991">
        <v>0</v>
      </c>
      <c r="W187" s="992" t="b">
        <v>0</v>
      </c>
      <c r="X187" s="992" t="b">
        <v>1</v>
      </c>
      <c r="Y187" s="990" t="s">
        <v>270</v>
      </c>
      <c r="Z187" s="990" t="b">
        <f t="shared" si="21"/>
        <v>1</v>
      </c>
      <c r="AA187" s="990" t="s">
        <v>993</v>
      </c>
      <c r="AB187" s="992" t="b">
        <v>0</v>
      </c>
      <c r="AC187" s="990" t="s">
        <v>993</v>
      </c>
      <c r="AD187" s="990" t="s">
        <v>993</v>
      </c>
      <c r="AE187" s="990" t="s">
        <v>993</v>
      </c>
      <c r="AF187" s="1077">
        <f t="shared" si="23"/>
        <v>6</v>
      </c>
      <c r="AG187" s="1077">
        <f t="shared" si="23"/>
        <v>6</v>
      </c>
      <c r="AH187" s="1077">
        <f t="shared" si="23"/>
        <v>2</v>
      </c>
      <c r="AI187" s="1077">
        <f t="shared" si="23"/>
        <v>6</v>
      </c>
      <c r="AJ187" s="183">
        <f t="shared" si="20"/>
        <v>0</v>
      </c>
      <c r="AK187" s="991">
        <v>6</v>
      </c>
      <c r="AL187" s="991">
        <v>6</v>
      </c>
      <c r="AM187" s="991">
        <v>2</v>
      </c>
      <c r="AN187" s="991">
        <v>6</v>
      </c>
      <c r="AO187" s="991">
        <v>0</v>
      </c>
      <c r="AP187" s="991">
        <v>0</v>
      </c>
      <c r="AQ187" s="991">
        <v>0</v>
      </c>
      <c r="AR187" s="991">
        <v>0</v>
      </c>
      <c r="AS187" s="991">
        <v>0</v>
      </c>
      <c r="AT187" s="991">
        <v>0</v>
      </c>
      <c r="AU187" s="991">
        <v>0</v>
      </c>
      <c r="AV187" s="991">
        <v>0</v>
      </c>
      <c r="AW187" s="991">
        <v>0</v>
      </c>
      <c r="AX187" s="991">
        <v>0</v>
      </c>
      <c r="AY187" s="991">
        <v>0</v>
      </c>
      <c r="AZ187" s="991">
        <v>0</v>
      </c>
      <c r="BA187" s="991">
        <v>0</v>
      </c>
      <c r="BB187" s="991">
        <v>0</v>
      </c>
      <c r="BC187" s="991">
        <v>0</v>
      </c>
      <c r="BD187" s="991">
        <v>0</v>
      </c>
      <c r="BE187" s="992" t="b">
        <v>0</v>
      </c>
      <c r="BF187" s="992"/>
      <c r="BG187" s="990" t="s">
        <v>1152</v>
      </c>
      <c r="BH187" s="991">
        <v>6</v>
      </c>
      <c r="BI187" s="990" t="s">
        <v>993</v>
      </c>
      <c r="BJ187" s="991">
        <v>0</v>
      </c>
      <c r="BK187" s="990" t="s">
        <v>993</v>
      </c>
      <c r="BL187" s="991">
        <v>0</v>
      </c>
      <c r="BM187" s="991">
        <v>0</v>
      </c>
      <c r="BN187" s="991">
        <v>0</v>
      </c>
      <c r="BO187" s="990" t="s">
        <v>993</v>
      </c>
      <c r="BP187" s="990" t="s">
        <v>993</v>
      </c>
      <c r="BQ187" s="990" t="s">
        <v>993</v>
      </c>
      <c r="BR187" s="991">
        <v>0</v>
      </c>
      <c r="BS187" s="990" t="s">
        <v>993</v>
      </c>
      <c r="BT187" s="991">
        <v>0</v>
      </c>
      <c r="BU187" s="990" t="s">
        <v>993</v>
      </c>
      <c r="BV187" s="991">
        <v>0</v>
      </c>
      <c r="BW187" s="991">
        <v>0</v>
      </c>
      <c r="BX187" s="991">
        <v>0</v>
      </c>
      <c r="BY187" s="990" t="s">
        <v>993</v>
      </c>
      <c r="BZ187" s="991">
        <v>0</v>
      </c>
      <c r="CA187" s="990" t="s">
        <v>993</v>
      </c>
      <c r="CB187" s="991">
        <v>0</v>
      </c>
      <c r="CC187" s="990" t="s">
        <v>993</v>
      </c>
      <c r="CD187" s="991">
        <v>0</v>
      </c>
      <c r="CE187" s="991">
        <v>0</v>
      </c>
      <c r="CF187" s="991">
        <v>0</v>
      </c>
      <c r="CG187" s="990" t="s">
        <v>993</v>
      </c>
      <c r="CH187" s="991">
        <v>0</v>
      </c>
      <c r="CI187" s="990" t="s">
        <v>993</v>
      </c>
      <c r="CJ187" s="991">
        <v>0</v>
      </c>
      <c r="CK187" s="990" t="s">
        <v>993</v>
      </c>
      <c r="CL187" s="991">
        <v>0</v>
      </c>
      <c r="CM187" s="991">
        <v>0</v>
      </c>
      <c r="CN187" s="991">
        <v>0</v>
      </c>
      <c r="CO187" s="991">
        <v>3</v>
      </c>
      <c r="CP187" s="991">
        <v>0.8</v>
      </c>
      <c r="CQ187" s="991">
        <v>0</v>
      </c>
      <c r="CR187" s="991">
        <v>0</v>
      </c>
      <c r="CS187" s="991">
        <v>0</v>
      </c>
      <c r="CT187" s="991">
        <v>0</v>
      </c>
      <c r="CU187" s="991">
        <v>13</v>
      </c>
      <c r="CV187" s="991">
        <v>1.6</v>
      </c>
      <c r="CW187" s="991">
        <v>0</v>
      </c>
      <c r="CX187" s="991">
        <v>0</v>
      </c>
      <c r="CY187" s="991">
        <v>0</v>
      </c>
      <c r="CZ187" s="991">
        <v>0</v>
      </c>
      <c r="DA187" s="991">
        <v>0</v>
      </c>
      <c r="DB187" s="991">
        <v>0</v>
      </c>
      <c r="DC187" s="991">
        <v>0</v>
      </c>
      <c r="DD187" s="991">
        <v>0</v>
      </c>
      <c r="DE187" s="991">
        <v>0</v>
      </c>
      <c r="DF187" s="991">
        <v>0</v>
      </c>
      <c r="DG187" s="991">
        <v>0</v>
      </c>
      <c r="DH187" s="991">
        <v>0</v>
      </c>
      <c r="DI187" s="991">
        <v>0</v>
      </c>
      <c r="DJ187" s="991">
        <v>0</v>
      </c>
      <c r="DK187" s="992" t="b">
        <v>0</v>
      </c>
      <c r="DL187" s="990" t="s">
        <v>1017</v>
      </c>
      <c r="DM187" s="990" t="s">
        <v>993</v>
      </c>
      <c r="DN187" s="990" t="s">
        <v>993</v>
      </c>
      <c r="DO187" s="990" t="s">
        <v>993</v>
      </c>
      <c r="DP187" s="991">
        <v>206</v>
      </c>
      <c r="DQ187" s="991">
        <v>118</v>
      </c>
      <c r="DR187" s="991">
        <v>15</v>
      </c>
      <c r="DS187" s="991">
        <v>73</v>
      </c>
      <c r="DT187" s="991">
        <v>1846</v>
      </c>
      <c r="DU187" s="991">
        <v>265</v>
      </c>
      <c r="DV187" s="991">
        <v>206</v>
      </c>
      <c r="DW187" s="991">
        <v>60</v>
      </c>
      <c r="DX187" s="991">
        <v>126</v>
      </c>
      <c r="DY187" s="991">
        <v>20</v>
      </c>
      <c r="DZ187" s="991">
        <v>0</v>
      </c>
      <c r="EA187" s="991">
        <v>0</v>
      </c>
      <c r="EB187" s="991">
        <v>0</v>
      </c>
      <c r="EC187" s="991">
        <v>0</v>
      </c>
      <c r="ED187" s="991">
        <v>265</v>
      </c>
      <c r="EE187" s="991">
        <v>120</v>
      </c>
      <c r="EF187" s="991">
        <v>133</v>
      </c>
      <c r="EG187" s="991">
        <v>12</v>
      </c>
      <c r="EH187" s="991">
        <v>0</v>
      </c>
      <c r="EI187" s="991">
        <v>0</v>
      </c>
      <c r="EJ187" s="991">
        <v>0</v>
      </c>
      <c r="EK187" s="991">
        <v>0</v>
      </c>
      <c r="EL187" s="991">
        <v>0</v>
      </c>
      <c r="EM187" s="991">
        <v>0</v>
      </c>
      <c r="EN187" s="991">
        <v>145</v>
      </c>
      <c r="EO187" s="991">
        <v>145</v>
      </c>
      <c r="EP187" s="991">
        <v>0</v>
      </c>
      <c r="EQ187" s="991">
        <v>0</v>
      </c>
      <c r="ER187" s="991">
        <v>0</v>
      </c>
      <c r="ES187" s="991">
        <v>212</v>
      </c>
      <c r="ET187" s="992" t="b">
        <v>0</v>
      </c>
      <c r="EU187" s="992" t="b">
        <v>0</v>
      </c>
      <c r="EV187" s="992" t="b">
        <v>1</v>
      </c>
      <c r="EW187" s="993">
        <v>0</v>
      </c>
      <c r="EX187" s="993">
        <v>0</v>
      </c>
      <c r="EY187" s="993">
        <v>0</v>
      </c>
      <c r="EZ187" s="993">
        <v>0</v>
      </c>
      <c r="FA187" s="993">
        <v>0</v>
      </c>
      <c r="FB187" s="993">
        <v>0</v>
      </c>
      <c r="FC187" s="992" t="b">
        <v>0</v>
      </c>
      <c r="FD187" s="992" t="b">
        <v>0</v>
      </c>
      <c r="FE187" s="992" t="b">
        <v>1</v>
      </c>
      <c r="FF187" s="993">
        <v>0</v>
      </c>
      <c r="FG187" s="993">
        <v>0</v>
      </c>
      <c r="FH187" s="993">
        <v>0</v>
      </c>
      <c r="FI187" s="993">
        <v>0</v>
      </c>
      <c r="FJ187" s="993">
        <v>0</v>
      </c>
      <c r="FK187" s="993">
        <v>0</v>
      </c>
      <c r="FL187" s="992" t="b">
        <v>0</v>
      </c>
      <c r="FM187" s="992" t="b">
        <v>0</v>
      </c>
      <c r="FN187" s="992" t="b">
        <v>1</v>
      </c>
      <c r="FO187" s="993">
        <v>0</v>
      </c>
      <c r="FP187" s="993">
        <v>0</v>
      </c>
      <c r="FQ187" s="993">
        <v>0</v>
      </c>
      <c r="FR187" s="993">
        <v>0</v>
      </c>
      <c r="FS187" s="993">
        <v>0</v>
      </c>
      <c r="FT187" s="993">
        <v>0</v>
      </c>
      <c r="FU187" s="990" t="s">
        <v>293</v>
      </c>
      <c r="FV187" s="993">
        <v>0</v>
      </c>
      <c r="FW187" s="991">
        <v>0</v>
      </c>
      <c r="FX187" s="991">
        <v>145</v>
      </c>
      <c r="FY187" s="991">
        <v>0</v>
      </c>
      <c r="FZ187" s="991">
        <v>0</v>
      </c>
      <c r="GA187" s="991">
        <v>0</v>
      </c>
      <c r="GB187" s="991">
        <v>0</v>
      </c>
      <c r="GC187" s="991">
        <v>0</v>
      </c>
      <c r="GD187" s="991">
        <v>0</v>
      </c>
      <c r="GE187" s="991">
        <v>0</v>
      </c>
      <c r="GF187" s="991">
        <v>0</v>
      </c>
      <c r="GG187" s="991">
        <v>0</v>
      </c>
      <c r="GH187" s="991">
        <v>0</v>
      </c>
      <c r="GI187" s="991">
        <v>0</v>
      </c>
      <c r="GJ187" s="991">
        <v>0</v>
      </c>
      <c r="GK187" s="991">
        <v>0</v>
      </c>
      <c r="GL187" s="991">
        <v>0</v>
      </c>
      <c r="GM187" s="991">
        <v>0</v>
      </c>
      <c r="GN187" s="991">
        <v>0</v>
      </c>
      <c r="GO187" s="992" t="b">
        <v>0</v>
      </c>
      <c r="GP187" s="990" t="s">
        <v>993</v>
      </c>
      <c r="GQ187" s="990" t="s">
        <v>993</v>
      </c>
      <c r="GR187" s="990" t="s">
        <v>993</v>
      </c>
      <c r="GS187" s="990" t="s">
        <v>993</v>
      </c>
      <c r="GT187" s="992"/>
      <c r="GU187" s="986"/>
    </row>
    <row r="188" spans="1:203" hidden="1">
      <c r="A188" s="985"/>
      <c r="B188" s="1315" t="s">
        <v>467</v>
      </c>
      <c r="C188" s="1315"/>
      <c r="D188" s="990" t="s">
        <v>1172</v>
      </c>
      <c r="E188" s="990" t="s">
        <v>20</v>
      </c>
      <c r="F188" s="990" t="s">
        <v>437</v>
      </c>
      <c r="G188" s="990" t="s">
        <v>986</v>
      </c>
      <c r="H188" s="990" t="s">
        <v>1062</v>
      </c>
      <c r="I188" s="990" t="s">
        <v>1063</v>
      </c>
      <c r="J188" s="990" t="s">
        <v>1064</v>
      </c>
      <c r="K188" s="990" t="s">
        <v>1065</v>
      </c>
      <c r="L188" s="991">
        <v>14</v>
      </c>
      <c r="M188" s="990" t="s">
        <v>20</v>
      </c>
      <c r="N188" s="990" t="s">
        <v>1144</v>
      </c>
      <c r="O188" s="990" t="s">
        <v>445</v>
      </c>
      <c r="P188" s="990" t="s">
        <v>993</v>
      </c>
      <c r="Q188" s="990" t="s">
        <v>993</v>
      </c>
      <c r="R188" s="1031" t="s">
        <v>270</v>
      </c>
      <c r="S188" s="992" t="b">
        <v>0</v>
      </c>
      <c r="T188" s="991">
        <v>0</v>
      </c>
      <c r="U188" s="992" t="b">
        <v>0</v>
      </c>
      <c r="V188" s="991">
        <v>0</v>
      </c>
      <c r="W188" s="992" t="b">
        <v>0</v>
      </c>
      <c r="X188" s="992" t="b">
        <v>1</v>
      </c>
      <c r="Y188" s="990" t="s">
        <v>270</v>
      </c>
      <c r="Z188" s="990" t="b">
        <f t="shared" si="21"/>
        <v>1</v>
      </c>
      <c r="AA188" s="990" t="s">
        <v>993</v>
      </c>
      <c r="AB188" s="992" t="b">
        <v>0</v>
      </c>
      <c r="AC188" s="990" t="s">
        <v>993</v>
      </c>
      <c r="AD188" s="990" t="s">
        <v>993</v>
      </c>
      <c r="AE188" s="990" t="s">
        <v>993</v>
      </c>
      <c r="AF188" s="1077">
        <f t="shared" si="23"/>
        <v>12</v>
      </c>
      <c r="AG188" s="1077">
        <f t="shared" si="23"/>
        <v>12</v>
      </c>
      <c r="AH188" s="1077">
        <f t="shared" si="23"/>
        <v>5</v>
      </c>
      <c r="AI188" s="1077">
        <f t="shared" si="23"/>
        <v>12</v>
      </c>
      <c r="AJ188" s="183">
        <f t="shared" si="20"/>
        <v>0</v>
      </c>
      <c r="AK188" s="991">
        <v>12</v>
      </c>
      <c r="AL188" s="991">
        <v>12</v>
      </c>
      <c r="AM188" s="991">
        <v>5</v>
      </c>
      <c r="AN188" s="991">
        <v>12</v>
      </c>
      <c r="AO188" s="991">
        <v>0</v>
      </c>
      <c r="AP188" s="991">
        <v>0</v>
      </c>
      <c r="AQ188" s="991">
        <v>0</v>
      </c>
      <c r="AR188" s="991">
        <v>0</v>
      </c>
      <c r="AS188" s="991">
        <v>0</v>
      </c>
      <c r="AT188" s="991">
        <v>0</v>
      </c>
      <c r="AU188" s="991">
        <v>0</v>
      </c>
      <c r="AV188" s="991">
        <v>0</v>
      </c>
      <c r="AW188" s="991">
        <v>0</v>
      </c>
      <c r="AX188" s="991">
        <v>0</v>
      </c>
      <c r="AY188" s="991">
        <v>0</v>
      </c>
      <c r="AZ188" s="991">
        <v>0</v>
      </c>
      <c r="BA188" s="991">
        <v>0</v>
      </c>
      <c r="BB188" s="991">
        <v>0</v>
      </c>
      <c r="BC188" s="991">
        <v>0</v>
      </c>
      <c r="BD188" s="991">
        <v>0</v>
      </c>
      <c r="BE188" s="992" t="b">
        <v>0</v>
      </c>
      <c r="BF188" s="992"/>
      <c r="BG188" s="990" t="s">
        <v>1150</v>
      </c>
      <c r="BH188" s="991">
        <v>12</v>
      </c>
      <c r="BI188" s="990" t="s">
        <v>993</v>
      </c>
      <c r="BJ188" s="991">
        <v>0</v>
      </c>
      <c r="BK188" s="990" t="s">
        <v>993</v>
      </c>
      <c r="BL188" s="991">
        <v>0</v>
      </c>
      <c r="BM188" s="991">
        <v>0</v>
      </c>
      <c r="BN188" s="991">
        <v>0</v>
      </c>
      <c r="BO188" s="990" t="s">
        <v>993</v>
      </c>
      <c r="BP188" s="990" t="s">
        <v>993</v>
      </c>
      <c r="BQ188" s="990" t="s">
        <v>993</v>
      </c>
      <c r="BR188" s="991">
        <v>0</v>
      </c>
      <c r="BS188" s="990" t="s">
        <v>993</v>
      </c>
      <c r="BT188" s="991">
        <v>0</v>
      </c>
      <c r="BU188" s="990" t="s">
        <v>993</v>
      </c>
      <c r="BV188" s="991">
        <v>0</v>
      </c>
      <c r="BW188" s="991">
        <v>0</v>
      </c>
      <c r="BX188" s="991">
        <v>0</v>
      </c>
      <c r="BY188" s="990" t="s">
        <v>993</v>
      </c>
      <c r="BZ188" s="991">
        <v>0</v>
      </c>
      <c r="CA188" s="990" t="s">
        <v>993</v>
      </c>
      <c r="CB188" s="991">
        <v>0</v>
      </c>
      <c r="CC188" s="990" t="s">
        <v>993</v>
      </c>
      <c r="CD188" s="991">
        <v>0</v>
      </c>
      <c r="CE188" s="991">
        <v>0</v>
      </c>
      <c r="CF188" s="991">
        <v>0</v>
      </c>
      <c r="CG188" s="990" t="s">
        <v>993</v>
      </c>
      <c r="CH188" s="991">
        <v>0</v>
      </c>
      <c r="CI188" s="990" t="s">
        <v>993</v>
      </c>
      <c r="CJ188" s="991">
        <v>0</v>
      </c>
      <c r="CK188" s="990" t="s">
        <v>993</v>
      </c>
      <c r="CL188" s="991">
        <v>0</v>
      </c>
      <c r="CM188" s="991">
        <v>0</v>
      </c>
      <c r="CN188" s="991">
        <v>0</v>
      </c>
      <c r="CO188" s="991">
        <v>21</v>
      </c>
      <c r="CP188" s="991">
        <v>1.4</v>
      </c>
      <c r="CQ188" s="991">
        <v>0</v>
      </c>
      <c r="CR188" s="991">
        <v>0</v>
      </c>
      <c r="CS188" s="991">
        <v>0</v>
      </c>
      <c r="CT188" s="991">
        <v>0.8</v>
      </c>
      <c r="CU188" s="991">
        <v>4</v>
      </c>
      <c r="CV188" s="991">
        <v>0</v>
      </c>
      <c r="CW188" s="991">
        <v>0</v>
      </c>
      <c r="CX188" s="991">
        <v>0</v>
      </c>
      <c r="CY188" s="991">
        <v>0</v>
      </c>
      <c r="CZ188" s="991">
        <v>0</v>
      </c>
      <c r="DA188" s="991">
        <v>0</v>
      </c>
      <c r="DB188" s="991">
        <v>0</v>
      </c>
      <c r="DC188" s="991">
        <v>0</v>
      </c>
      <c r="DD188" s="991">
        <v>0</v>
      </c>
      <c r="DE188" s="991">
        <v>0</v>
      </c>
      <c r="DF188" s="991">
        <v>0</v>
      </c>
      <c r="DG188" s="991">
        <v>0</v>
      </c>
      <c r="DH188" s="991">
        <v>0</v>
      </c>
      <c r="DI188" s="991">
        <v>0</v>
      </c>
      <c r="DJ188" s="991">
        <v>0</v>
      </c>
      <c r="DK188" s="992" t="b">
        <v>0</v>
      </c>
      <c r="DL188" s="990" t="s">
        <v>427</v>
      </c>
      <c r="DM188" s="990" t="s">
        <v>993</v>
      </c>
      <c r="DN188" s="990" t="s">
        <v>993</v>
      </c>
      <c r="DO188" s="990" t="s">
        <v>993</v>
      </c>
      <c r="DP188" s="991">
        <v>82</v>
      </c>
      <c r="DQ188" s="991">
        <v>10</v>
      </c>
      <c r="DR188" s="991">
        <v>56</v>
      </c>
      <c r="DS188" s="991">
        <v>16</v>
      </c>
      <c r="DT188" s="991">
        <v>3589</v>
      </c>
      <c r="DU188" s="991">
        <v>182</v>
      </c>
      <c r="DV188" s="991">
        <v>82</v>
      </c>
      <c r="DW188" s="991">
        <v>10</v>
      </c>
      <c r="DX188" s="991">
        <v>0</v>
      </c>
      <c r="DY188" s="991">
        <v>16</v>
      </c>
      <c r="DZ188" s="991">
        <v>0</v>
      </c>
      <c r="EA188" s="991">
        <v>0</v>
      </c>
      <c r="EB188" s="991">
        <v>56</v>
      </c>
      <c r="EC188" s="991">
        <v>0</v>
      </c>
      <c r="ED188" s="991">
        <v>182</v>
      </c>
      <c r="EE188" s="991">
        <v>114</v>
      </c>
      <c r="EF188" s="991">
        <v>61</v>
      </c>
      <c r="EG188" s="991">
        <v>5</v>
      </c>
      <c r="EH188" s="991">
        <v>0</v>
      </c>
      <c r="EI188" s="991">
        <v>0</v>
      </c>
      <c r="EJ188" s="991">
        <v>0</v>
      </c>
      <c r="EK188" s="991">
        <v>0</v>
      </c>
      <c r="EL188" s="991">
        <v>2</v>
      </c>
      <c r="EM188" s="991">
        <v>0</v>
      </c>
      <c r="EN188" s="991">
        <v>68</v>
      </c>
      <c r="EO188" s="991">
        <v>68</v>
      </c>
      <c r="EP188" s="991">
        <v>0</v>
      </c>
      <c r="EQ188" s="991">
        <v>0</v>
      </c>
      <c r="ER188" s="991">
        <v>0</v>
      </c>
      <c r="ES188" s="991">
        <v>0</v>
      </c>
      <c r="ET188" s="992" t="b">
        <v>0</v>
      </c>
      <c r="EU188" s="992" t="b">
        <v>0</v>
      </c>
      <c r="EV188" s="992" t="b">
        <v>1</v>
      </c>
      <c r="EW188" s="993">
        <v>0</v>
      </c>
      <c r="EX188" s="993">
        <v>0</v>
      </c>
      <c r="EY188" s="993">
        <v>0</v>
      </c>
      <c r="EZ188" s="993">
        <v>0</v>
      </c>
      <c r="FA188" s="993">
        <v>0</v>
      </c>
      <c r="FB188" s="993">
        <v>0</v>
      </c>
      <c r="FC188" s="992" t="b">
        <v>0</v>
      </c>
      <c r="FD188" s="992" t="b">
        <v>0</v>
      </c>
      <c r="FE188" s="992" t="b">
        <v>1</v>
      </c>
      <c r="FF188" s="993">
        <v>0</v>
      </c>
      <c r="FG188" s="993">
        <v>0</v>
      </c>
      <c r="FH188" s="993">
        <v>0</v>
      </c>
      <c r="FI188" s="993">
        <v>0</v>
      </c>
      <c r="FJ188" s="993">
        <v>0</v>
      </c>
      <c r="FK188" s="993">
        <v>0</v>
      </c>
      <c r="FL188" s="992" t="b">
        <v>0</v>
      </c>
      <c r="FM188" s="992" t="b">
        <v>0</v>
      </c>
      <c r="FN188" s="992" t="b">
        <v>1</v>
      </c>
      <c r="FO188" s="993">
        <v>0</v>
      </c>
      <c r="FP188" s="993">
        <v>0</v>
      </c>
      <c r="FQ188" s="993">
        <v>0</v>
      </c>
      <c r="FR188" s="993">
        <v>0</v>
      </c>
      <c r="FS188" s="993">
        <v>0</v>
      </c>
      <c r="FT188" s="993">
        <v>0</v>
      </c>
      <c r="FU188" s="990" t="s">
        <v>293</v>
      </c>
      <c r="FV188" s="993">
        <v>0</v>
      </c>
      <c r="FW188" s="991">
        <v>0</v>
      </c>
      <c r="FX188" s="991">
        <v>68</v>
      </c>
      <c r="FY188" s="991">
        <v>0</v>
      </c>
      <c r="FZ188" s="991">
        <v>0</v>
      </c>
      <c r="GA188" s="991">
        <v>0</v>
      </c>
      <c r="GB188" s="991">
        <v>0</v>
      </c>
      <c r="GC188" s="991">
        <v>0</v>
      </c>
      <c r="GD188" s="991">
        <v>0</v>
      </c>
      <c r="GE188" s="991">
        <v>0</v>
      </c>
      <c r="GF188" s="991">
        <v>0</v>
      </c>
      <c r="GG188" s="991">
        <v>0</v>
      </c>
      <c r="GH188" s="991">
        <v>0</v>
      </c>
      <c r="GI188" s="991">
        <v>0</v>
      </c>
      <c r="GJ188" s="991">
        <v>0</v>
      </c>
      <c r="GK188" s="991">
        <v>0</v>
      </c>
      <c r="GL188" s="991">
        <v>0</v>
      </c>
      <c r="GM188" s="991">
        <v>0</v>
      </c>
      <c r="GN188" s="991">
        <v>0</v>
      </c>
      <c r="GO188" s="992" t="b">
        <v>0</v>
      </c>
      <c r="GP188" s="990" t="s">
        <v>993</v>
      </c>
      <c r="GQ188" s="990" t="s">
        <v>993</v>
      </c>
      <c r="GR188" s="990" t="s">
        <v>993</v>
      </c>
      <c r="GS188" s="990" t="s">
        <v>993</v>
      </c>
      <c r="GT188" s="992"/>
      <c r="GU188" s="986"/>
    </row>
    <row r="189" spans="1:203" hidden="1">
      <c r="A189" s="985"/>
      <c r="B189" s="1315" t="s">
        <v>467</v>
      </c>
      <c r="C189" s="1315"/>
      <c r="D189" s="990" t="s">
        <v>1172</v>
      </c>
      <c r="E189" s="990" t="s">
        <v>20</v>
      </c>
      <c r="F189" s="990" t="s">
        <v>437</v>
      </c>
      <c r="G189" s="990" t="s">
        <v>986</v>
      </c>
      <c r="H189" s="990" t="s">
        <v>1062</v>
      </c>
      <c r="I189" s="990" t="s">
        <v>1063</v>
      </c>
      <c r="J189" s="990" t="s">
        <v>1064</v>
      </c>
      <c r="K189" s="990" t="s">
        <v>1065</v>
      </c>
      <c r="L189" s="991">
        <v>15</v>
      </c>
      <c r="M189" s="990" t="s">
        <v>20</v>
      </c>
      <c r="N189" s="990" t="s">
        <v>1145</v>
      </c>
      <c r="O189" s="990" t="s">
        <v>489</v>
      </c>
      <c r="P189" s="990" t="s">
        <v>993</v>
      </c>
      <c r="Q189" s="990" t="s">
        <v>993</v>
      </c>
      <c r="R189" s="1031" t="s">
        <v>270</v>
      </c>
      <c r="S189" s="992" t="b">
        <v>0</v>
      </c>
      <c r="T189" s="991">
        <v>0</v>
      </c>
      <c r="U189" s="992" t="b">
        <v>0</v>
      </c>
      <c r="V189" s="991">
        <v>0</v>
      </c>
      <c r="W189" s="992" t="b">
        <v>0</v>
      </c>
      <c r="X189" s="992" t="b">
        <v>1</v>
      </c>
      <c r="Y189" s="990" t="s">
        <v>270</v>
      </c>
      <c r="Z189" s="990" t="b">
        <f t="shared" si="21"/>
        <v>1</v>
      </c>
      <c r="AA189" s="990" t="s">
        <v>993</v>
      </c>
      <c r="AB189" s="992" t="b">
        <v>0</v>
      </c>
      <c r="AC189" s="990" t="s">
        <v>993</v>
      </c>
      <c r="AD189" s="990" t="s">
        <v>993</v>
      </c>
      <c r="AE189" s="990" t="s">
        <v>993</v>
      </c>
      <c r="AF189" s="1077">
        <f t="shared" si="23"/>
        <v>16</v>
      </c>
      <c r="AG189" s="1077">
        <f t="shared" si="23"/>
        <v>16</v>
      </c>
      <c r="AH189" s="1077">
        <f t="shared" si="23"/>
        <v>3</v>
      </c>
      <c r="AI189" s="1077">
        <f t="shared" si="23"/>
        <v>16</v>
      </c>
      <c r="AJ189" s="183">
        <f t="shared" si="20"/>
        <v>0</v>
      </c>
      <c r="AK189" s="991">
        <v>16</v>
      </c>
      <c r="AL189" s="991">
        <v>16</v>
      </c>
      <c r="AM189" s="991">
        <v>3</v>
      </c>
      <c r="AN189" s="991">
        <v>16</v>
      </c>
      <c r="AO189" s="991">
        <v>0</v>
      </c>
      <c r="AP189" s="991">
        <v>0</v>
      </c>
      <c r="AQ189" s="991">
        <v>0</v>
      </c>
      <c r="AR189" s="991">
        <v>0</v>
      </c>
      <c r="AS189" s="991">
        <v>0</v>
      </c>
      <c r="AT189" s="991">
        <v>0</v>
      </c>
      <c r="AU189" s="991">
        <v>0</v>
      </c>
      <c r="AV189" s="991">
        <v>0</v>
      </c>
      <c r="AW189" s="991">
        <v>0</v>
      </c>
      <c r="AX189" s="991">
        <v>0</v>
      </c>
      <c r="AY189" s="991">
        <v>0</v>
      </c>
      <c r="AZ189" s="991">
        <v>0</v>
      </c>
      <c r="BA189" s="991">
        <v>0</v>
      </c>
      <c r="BB189" s="991">
        <v>0</v>
      </c>
      <c r="BC189" s="991">
        <v>0</v>
      </c>
      <c r="BD189" s="991">
        <v>0</v>
      </c>
      <c r="BE189" s="992" t="b">
        <v>0</v>
      </c>
      <c r="BF189" s="992"/>
      <c r="BG189" s="990" t="s">
        <v>270</v>
      </c>
      <c r="BH189" s="991">
        <v>16</v>
      </c>
      <c r="BI189" s="990" t="s">
        <v>993</v>
      </c>
      <c r="BJ189" s="991">
        <v>0</v>
      </c>
      <c r="BK189" s="990" t="s">
        <v>993</v>
      </c>
      <c r="BL189" s="991">
        <v>0</v>
      </c>
      <c r="BM189" s="991">
        <v>0</v>
      </c>
      <c r="BN189" s="991">
        <v>0</v>
      </c>
      <c r="BO189" s="990" t="s">
        <v>993</v>
      </c>
      <c r="BP189" s="990" t="s">
        <v>993</v>
      </c>
      <c r="BQ189" s="990" t="s">
        <v>993</v>
      </c>
      <c r="BR189" s="991">
        <v>0</v>
      </c>
      <c r="BS189" s="990" t="s">
        <v>993</v>
      </c>
      <c r="BT189" s="991">
        <v>0</v>
      </c>
      <c r="BU189" s="990" t="s">
        <v>993</v>
      </c>
      <c r="BV189" s="991">
        <v>0</v>
      </c>
      <c r="BW189" s="991">
        <v>0</v>
      </c>
      <c r="BX189" s="991">
        <v>0</v>
      </c>
      <c r="BY189" s="990" t="s">
        <v>993</v>
      </c>
      <c r="BZ189" s="991">
        <v>0</v>
      </c>
      <c r="CA189" s="990" t="s">
        <v>993</v>
      </c>
      <c r="CB189" s="991">
        <v>0</v>
      </c>
      <c r="CC189" s="990" t="s">
        <v>993</v>
      </c>
      <c r="CD189" s="991">
        <v>0</v>
      </c>
      <c r="CE189" s="991">
        <v>0</v>
      </c>
      <c r="CF189" s="991">
        <v>0</v>
      </c>
      <c r="CG189" s="990" t="s">
        <v>993</v>
      </c>
      <c r="CH189" s="991">
        <v>0</v>
      </c>
      <c r="CI189" s="990" t="s">
        <v>993</v>
      </c>
      <c r="CJ189" s="991">
        <v>0</v>
      </c>
      <c r="CK189" s="990" t="s">
        <v>993</v>
      </c>
      <c r="CL189" s="991">
        <v>0</v>
      </c>
      <c r="CM189" s="991">
        <v>0</v>
      </c>
      <c r="CN189" s="991">
        <v>0</v>
      </c>
      <c r="CO189" s="991">
        <v>0</v>
      </c>
      <c r="CP189" s="991">
        <v>0.8</v>
      </c>
      <c r="CQ189" s="991">
        <v>0</v>
      </c>
      <c r="CR189" s="991">
        <v>0</v>
      </c>
      <c r="CS189" s="991">
        <v>0</v>
      </c>
      <c r="CT189" s="991">
        <v>0.8</v>
      </c>
      <c r="CU189" s="991">
        <v>19</v>
      </c>
      <c r="CV189" s="991">
        <v>2</v>
      </c>
      <c r="CW189" s="991">
        <v>0</v>
      </c>
      <c r="CX189" s="991">
        <v>0</v>
      </c>
      <c r="CY189" s="991">
        <v>0</v>
      </c>
      <c r="CZ189" s="991">
        <v>0</v>
      </c>
      <c r="DA189" s="991">
        <v>0</v>
      </c>
      <c r="DB189" s="991">
        <v>0</v>
      </c>
      <c r="DC189" s="991">
        <v>0</v>
      </c>
      <c r="DD189" s="991">
        <v>0</v>
      </c>
      <c r="DE189" s="991">
        <v>0</v>
      </c>
      <c r="DF189" s="991">
        <v>0</v>
      </c>
      <c r="DG189" s="991">
        <v>0</v>
      </c>
      <c r="DH189" s="991">
        <v>0</v>
      </c>
      <c r="DI189" s="991">
        <v>0</v>
      </c>
      <c r="DJ189" s="991">
        <v>0</v>
      </c>
      <c r="DK189" s="992" t="b">
        <v>0</v>
      </c>
      <c r="DL189" s="990" t="s">
        <v>1017</v>
      </c>
      <c r="DM189" s="990" t="s">
        <v>993</v>
      </c>
      <c r="DN189" s="990" t="s">
        <v>993</v>
      </c>
      <c r="DO189" s="990" t="s">
        <v>993</v>
      </c>
      <c r="DP189" s="991">
        <v>891</v>
      </c>
      <c r="DQ189" s="991">
        <v>437</v>
      </c>
      <c r="DR189" s="991">
        <v>274</v>
      </c>
      <c r="DS189" s="991">
        <v>180</v>
      </c>
      <c r="DT189" s="991">
        <v>3858</v>
      </c>
      <c r="DU189" s="991">
        <v>792</v>
      </c>
      <c r="DV189" s="991">
        <v>891</v>
      </c>
      <c r="DW189" s="991">
        <v>193</v>
      </c>
      <c r="DX189" s="991">
        <v>535</v>
      </c>
      <c r="DY189" s="991">
        <v>19</v>
      </c>
      <c r="DZ189" s="991">
        <v>0</v>
      </c>
      <c r="EA189" s="991">
        <v>0</v>
      </c>
      <c r="EB189" s="991">
        <v>144</v>
      </c>
      <c r="EC189" s="991">
        <v>0</v>
      </c>
      <c r="ED189" s="991">
        <v>792</v>
      </c>
      <c r="EE189" s="991">
        <v>92</v>
      </c>
      <c r="EF189" s="991">
        <v>692</v>
      </c>
      <c r="EG189" s="991">
        <v>4</v>
      </c>
      <c r="EH189" s="991">
        <v>0</v>
      </c>
      <c r="EI189" s="991">
        <v>0</v>
      </c>
      <c r="EJ189" s="991">
        <v>0</v>
      </c>
      <c r="EK189" s="991">
        <v>1</v>
      </c>
      <c r="EL189" s="991">
        <v>0</v>
      </c>
      <c r="EM189" s="991">
        <v>3</v>
      </c>
      <c r="EN189" s="991">
        <v>700</v>
      </c>
      <c r="EO189" s="991">
        <v>700</v>
      </c>
      <c r="EP189" s="991">
        <v>0</v>
      </c>
      <c r="EQ189" s="991">
        <v>0</v>
      </c>
      <c r="ER189" s="991">
        <v>0</v>
      </c>
      <c r="ES189" s="991">
        <v>261</v>
      </c>
      <c r="ET189" s="992" t="b">
        <v>0</v>
      </c>
      <c r="EU189" s="992" t="b">
        <v>0</v>
      </c>
      <c r="EV189" s="992" t="b">
        <v>0</v>
      </c>
      <c r="EW189" s="993">
        <v>0.379</v>
      </c>
      <c r="EX189" s="993">
        <v>0.36399999999999999</v>
      </c>
      <c r="EY189" s="993">
        <v>1.4999999999999999E-2</v>
      </c>
      <c r="EZ189" s="993">
        <v>0.182</v>
      </c>
      <c r="FA189" s="993">
        <v>0.59099999999999997</v>
      </c>
      <c r="FB189" s="993">
        <v>0.59099999999999997</v>
      </c>
      <c r="FC189" s="992" t="b">
        <v>0</v>
      </c>
      <c r="FD189" s="992" t="b">
        <v>0</v>
      </c>
      <c r="FE189" s="992" t="b">
        <v>1</v>
      </c>
      <c r="FF189" s="993">
        <v>0</v>
      </c>
      <c r="FG189" s="993">
        <v>0</v>
      </c>
      <c r="FH189" s="993">
        <v>0</v>
      </c>
      <c r="FI189" s="993">
        <v>0</v>
      </c>
      <c r="FJ189" s="993">
        <v>0</v>
      </c>
      <c r="FK189" s="993">
        <v>0</v>
      </c>
      <c r="FL189" s="992" t="b">
        <v>0</v>
      </c>
      <c r="FM189" s="992" t="b">
        <v>0</v>
      </c>
      <c r="FN189" s="992" t="b">
        <v>0</v>
      </c>
      <c r="FO189" s="993">
        <v>0.38100000000000001</v>
      </c>
      <c r="FP189" s="993">
        <v>0.38100000000000001</v>
      </c>
      <c r="FQ189" s="993">
        <v>4.8000000000000001E-2</v>
      </c>
      <c r="FR189" s="993">
        <v>0.19</v>
      </c>
      <c r="FS189" s="993">
        <v>0.71400000000000008</v>
      </c>
      <c r="FT189" s="993">
        <v>0.71400000000000008</v>
      </c>
      <c r="FU189" s="990" t="s">
        <v>293</v>
      </c>
      <c r="FV189" s="993">
        <v>0</v>
      </c>
      <c r="FW189" s="991">
        <v>0</v>
      </c>
      <c r="FX189" s="991">
        <v>700</v>
      </c>
      <c r="FY189" s="991">
        <v>0</v>
      </c>
      <c r="FZ189" s="991">
        <v>0</v>
      </c>
      <c r="GA189" s="991">
        <v>0</v>
      </c>
      <c r="GB189" s="991">
        <v>0</v>
      </c>
      <c r="GC189" s="991">
        <v>0</v>
      </c>
      <c r="GD189" s="991">
        <v>0</v>
      </c>
      <c r="GE189" s="991">
        <v>0</v>
      </c>
      <c r="GF189" s="991">
        <v>0</v>
      </c>
      <c r="GG189" s="991">
        <v>0</v>
      </c>
      <c r="GH189" s="991">
        <v>0</v>
      </c>
      <c r="GI189" s="991">
        <v>0</v>
      </c>
      <c r="GJ189" s="991">
        <v>0</v>
      </c>
      <c r="GK189" s="991">
        <v>0</v>
      </c>
      <c r="GL189" s="991">
        <v>0</v>
      </c>
      <c r="GM189" s="991">
        <v>0</v>
      </c>
      <c r="GN189" s="991">
        <v>0</v>
      </c>
      <c r="GO189" s="992" t="b">
        <v>0</v>
      </c>
      <c r="GP189" s="990" t="s">
        <v>993</v>
      </c>
      <c r="GQ189" s="990" t="s">
        <v>993</v>
      </c>
      <c r="GR189" s="990" t="s">
        <v>993</v>
      </c>
      <c r="GS189" s="990" t="s">
        <v>993</v>
      </c>
      <c r="GT189" s="992"/>
      <c r="GU189" s="986"/>
    </row>
    <row r="190" spans="1:203" hidden="1">
      <c r="A190" s="985"/>
      <c r="B190" s="1315" t="s">
        <v>467</v>
      </c>
      <c r="C190" s="1315"/>
      <c r="D190" s="990" t="s">
        <v>1172</v>
      </c>
      <c r="E190" s="990" t="s">
        <v>20</v>
      </c>
      <c r="F190" s="990" t="s">
        <v>437</v>
      </c>
      <c r="G190" s="990" t="s">
        <v>986</v>
      </c>
      <c r="H190" s="990" t="s">
        <v>1062</v>
      </c>
      <c r="I190" s="990" t="s">
        <v>1063</v>
      </c>
      <c r="J190" s="990" t="s">
        <v>1064</v>
      </c>
      <c r="K190" s="990" t="s">
        <v>1065</v>
      </c>
      <c r="L190" s="991">
        <v>16</v>
      </c>
      <c r="M190" s="990" t="s">
        <v>20</v>
      </c>
      <c r="N190" s="990" t="s">
        <v>1146</v>
      </c>
      <c r="O190" s="990" t="s">
        <v>490</v>
      </c>
      <c r="P190" s="990" t="s">
        <v>993</v>
      </c>
      <c r="Q190" s="990" t="s">
        <v>993</v>
      </c>
      <c r="R190" s="1031" t="s">
        <v>270</v>
      </c>
      <c r="S190" s="992" t="b">
        <v>0</v>
      </c>
      <c r="T190" s="991">
        <v>0</v>
      </c>
      <c r="U190" s="992" t="b">
        <v>0</v>
      </c>
      <c r="V190" s="991">
        <v>0</v>
      </c>
      <c r="W190" s="992" t="b">
        <v>0</v>
      </c>
      <c r="X190" s="992" t="b">
        <v>1</v>
      </c>
      <c r="Y190" s="990" t="s">
        <v>270</v>
      </c>
      <c r="Z190" s="990" t="b">
        <f t="shared" si="21"/>
        <v>1</v>
      </c>
      <c r="AA190" s="990" t="s">
        <v>993</v>
      </c>
      <c r="AB190" s="992" t="b">
        <v>0</v>
      </c>
      <c r="AC190" s="990" t="s">
        <v>993</v>
      </c>
      <c r="AD190" s="990" t="s">
        <v>993</v>
      </c>
      <c r="AE190" s="990" t="s">
        <v>993</v>
      </c>
      <c r="AF190" s="1077">
        <f t="shared" si="23"/>
        <v>28</v>
      </c>
      <c r="AG190" s="1077">
        <f t="shared" si="23"/>
        <v>22</v>
      </c>
      <c r="AH190" s="1077">
        <f t="shared" si="23"/>
        <v>4</v>
      </c>
      <c r="AI190" s="1077">
        <f t="shared" si="23"/>
        <v>28</v>
      </c>
      <c r="AJ190" s="183">
        <f t="shared" si="20"/>
        <v>0</v>
      </c>
      <c r="AK190" s="991">
        <v>28</v>
      </c>
      <c r="AL190" s="991">
        <v>22</v>
      </c>
      <c r="AM190" s="991">
        <v>4</v>
      </c>
      <c r="AN190" s="991">
        <v>28</v>
      </c>
      <c r="AO190" s="991">
        <v>0</v>
      </c>
      <c r="AP190" s="991">
        <v>0</v>
      </c>
      <c r="AQ190" s="991">
        <v>0</v>
      </c>
      <c r="AR190" s="991">
        <v>0</v>
      </c>
      <c r="AS190" s="991">
        <v>0</v>
      </c>
      <c r="AT190" s="991">
        <v>0</v>
      </c>
      <c r="AU190" s="991">
        <v>0</v>
      </c>
      <c r="AV190" s="991">
        <v>0</v>
      </c>
      <c r="AW190" s="991">
        <v>0</v>
      </c>
      <c r="AX190" s="991">
        <v>0</v>
      </c>
      <c r="AY190" s="991">
        <v>0</v>
      </c>
      <c r="AZ190" s="991">
        <v>0</v>
      </c>
      <c r="BA190" s="991">
        <v>0</v>
      </c>
      <c r="BB190" s="991">
        <v>0</v>
      </c>
      <c r="BC190" s="991">
        <v>0</v>
      </c>
      <c r="BD190" s="991">
        <v>0</v>
      </c>
      <c r="BE190" s="992" t="b">
        <v>0</v>
      </c>
      <c r="BF190" s="992"/>
      <c r="BG190" s="990" t="s">
        <v>1132</v>
      </c>
      <c r="BH190" s="991">
        <v>28</v>
      </c>
      <c r="BI190" s="990" t="s">
        <v>993</v>
      </c>
      <c r="BJ190" s="991">
        <v>0</v>
      </c>
      <c r="BK190" s="990" t="s">
        <v>993</v>
      </c>
      <c r="BL190" s="991">
        <v>0</v>
      </c>
      <c r="BM190" s="991">
        <v>0</v>
      </c>
      <c r="BN190" s="991">
        <v>0</v>
      </c>
      <c r="BO190" s="990" t="s">
        <v>993</v>
      </c>
      <c r="BP190" s="990" t="s">
        <v>993</v>
      </c>
      <c r="BQ190" s="990" t="s">
        <v>993</v>
      </c>
      <c r="BR190" s="991">
        <v>0</v>
      </c>
      <c r="BS190" s="990" t="s">
        <v>993</v>
      </c>
      <c r="BT190" s="991">
        <v>0</v>
      </c>
      <c r="BU190" s="990" t="s">
        <v>993</v>
      </c>
      <c r="BV190" s="991">
        <v>0</v>
      </c>
      <c r="BW190" s="991">
        <v>0</v>
      </c>
      <c r="BX190" s="991">
        <v>0</v>
      </c>
      <c r="BY190" s="990" t="s">
        <v>993</v>
      </c>
      <c r="BZ190" s="991">
        <v>0</v>
      </c>
      <c r="CA190" s="990" t="s">
        <v>993</v>
      </c>
      <c r="CB190" s="991">
        <v>0</v>
      </c>
      <c r="CC190" s="990" t="s">
        <v>993</v>
      </c>
      <c r="CD190" s="991">
        <v>0</v>
      </c>
      <c r="CE190" s="991">
        <v>0</v>
      </c>
      <c r="CF190" s="991">
        <v>0</v>
      </c>
      <c r="CG190" s="990" t="s">
        <v>993</v>
      </c>
      <c r="CH190" s="991">
        <v>0</v>
      </c>
      <c r="CI190" s="990" t="s">
        <v>993</v>
      </c>
      <c r="CJ190" s="991">
        <v>0</v>
      </c>
      <c r="CK190" s="990" t="s">
        <v>993</v>
      </c>
      <c r="CL190" s="991">
        <v>0</v>
      </c>
      <c r="CM190" s="991">
        <v>0</v>
      </c>
      <c r="CN190" s="991">
        <v>0</v>
      </c>
      <c r="CO190" s="991">
        <v>20</v>
      </c>
      <c r="CP190" s="991">
        <v>2.2000000000000002</v>
      </c>
      <c r="CQ190" s="991">
        <v>0</v>
      </c>
      <c r="CR190" s="991">
        <v>0</v>
      </c>
      <c r="CS190" s="991">
        <v>0</v>
      </c>
      <c r="CT190" s="991">
        <v>0.8</v>
      </c>
      <c r="CU190" s="991">
        <v>0</v>
      </c>
      <c r="CV190" s="991">
        <v>0</v>
      </c>
      <c r="CW190" s="991">
        <v>0</v>
      </c>
      <c r="CX190" s="991">
        <v>0</v>
      </c>
      <c r="CY190" s="991">
        <v>0</v>
      </c>
      <c r="CZ190" s="991">
        <v>0</v>
      </c>
      <c r="DA190" s="991">
        <v>0</v>
      </c>
      <c r="DB190" s="991">
        <v>0</v>
      </c>
      <c r="DC190" s="991">
        <v>0</v>
      </c>
      <c r="DD190" s="991">
        <v>0</v>
      </c>
      <c r="DE190" s="991">
        <v>0</v>
      </c>
      <c r="DF190" s="991">
        <v>0</v>
      </c>
      <c r="DG190" s="991">
        <v>0</v>
      </c>
      <c r="DH190" s="991">
        <v>0</v>
      </c>
      <c r="DI190" s="991">
        <v>0</v>
      </c>
      <c r="DJ190" s="991">
        <v>0</v>
      </c>
      <c r="DK190" s="992" t="b">
        <v>0</v>
      </c>
      <c r="DL190" s="990" t="s">
        <v>427</v>
      </c>
      <c r="DM190" s="990" t="s">
        <v>993</v>
      </c>
      <c r="DN190" s="990" t="s">
        <v>993</v>
      </c>
      <c r="DO190" s="990" t="s">
        <v>993</v>
      </c>
      <c r="DP190" s="991">
        <v>1125</v>
      </c>
      <c r="DQ190" s="991">
        <v>304</v>
      </c>
      <c r="DR190" s="991">
        <v>700</v>
      </c>
      <c r="DS190" s="991">
        <v>121</v>
      </c>
      <c r="DT190" s="991">
        <v>4866</v>
      </c>
      <c r="DU190" s="991">
        <v>1109</v>
      </c>
      <c r="DV190" s="991">
        <v>1125</v>
      </c>
      <c r="DW190" s="991">
        <v>42</v>
      </c>
      <c r="DX190" s="991">
        <v>1070</v>
      </c>
      <c r="DY190" s="991">
        <v>5</v>
      </c>
      <c r="DZ190" s="991">
        <v>0</v>
      </c>
      <c r="EA190" s="991">
        <v>0</v>
      </c>
      <c r="EB190" s="991">
        <v>8</v>
      </c>
      <c r="EC190" s="991">
        <v>0</v>
      </c>
      <c r="ED190" s="991">
        <v>1109</v>
      </c>
      <c r="EE190" s="991">
        <v>26</v>
      </c>
      <c r="EF190" s="991">
        <v>1077</v>
      </c>
      <c r="EG190" s="991">
        <v>6</v>
      </c>
      <c r="EH190" s="991">
        <v>0</v>
      </c>
      <c r="EI190" s="991">
        <v>0</v>
      </c>
      <c r="EJ190" s="991">
        <v>0</v>
      </c>
      <c r="EK190" s="991">
        <v>0</v>
      </c>
      <c r="EL190" s="991">
        <v>0</v>
      </c>
      <c r="EM190" s="991">
        <v>0</v>
      </c>
      <c r="EN190" s="991">
        <v>1083</v>
      </c>
      <c r="EO190" s="991">
        <v>1057</v>
      </c>
      <c r="EP190" s="991">
        <v>0</v>
      </c>
      <c r="EQ190" s="991">
        <v>26</v>
      </c>
      <c r="ER190" s="991">
        <v>0</v>
      </c>
      <c r="ES190" s="991">
        <v>0</v>
      </c>
      <c r="ET190" s="992" t="b">
        <v>0</v>
      </c>
      <c r="EU190" s="992" t="b">
        <v>0</v>
      </c>
      <c r="EV190" s="992" t="b">
        <v>1</v>
      </c>
      <c r="EW190" s="993">
        <v>0</v>
      </c>
      <c r="EX190" s="993">
        <v>0</v>
      </c>
      <c r="EY190" s="993">
        <v>0</v>
      </c>
      <c r="EZ190" s="993">
        <v>0</v>
      </c>
      <c r="FA190" s="993">
        <v>0</v>
      </c>
      <c r="FB190" s="993">
        <v>0</v>
      </c>
      <c r="FC190" s="992" t="b">
        <v>0</v>
      </c>
      <c r="FD190" s="992" t="b">
        <v>0</v>
      </c>
      <c r="FE190" s="992" t="b">
        <v>1</v>
      </c>
      <c r="FF190" s="993">
        <v>0</v>
      </c>
      <c r="FG190" s="993">
        <v>0</v>
      </c>
      <c r="FH190" s="993">
        <v>0</v>
      </c>
      <c r="FI190" s="993">
        <v>0</v>
      </c>
      <c r="FJ190" s="993">
        <v>0</v>
      </c>
      <c r="FK190" s="993">
        <v>0</v>
      </c>
      <c r="FL190" s="992" t="b">
        <v>0</v>
      </c>
      <c r="FM190" s="992" t="b">
        <v>0</v>
      </c>
      <c r="FN190" s="992" t="b">
        <v>1</v>
      </c>
      <c r="FO190" s="993">
        <v>0</v>
      </c>
      <c r="FP190" s="993">
        <v>0</v>
      </c>
      <c r="FQ190" s="993">
        <v>0</v>
      </c>
      <c r="FR190" s="993">
        <v>0</v>
      </c>
      <c r="FS190" s="993">
        <v>0</v>
      </c>
      <c r="FT190" s="993">
        <v>0</v>
      </c>
      <c r="FU190" s="990" t="s">
        <v>293</v>
      </c>
      <c r="FV190" s="993">
        <v>0</v>
      </c>
      <c r="FW190" s="991">
        <v>0</v>
      </c>
      <c r="FX190" s="991">
        <v>1083</v>
      </c>
      <c r="FY190" s="991">
        <v>0</v>
      </c>
      <c r="FZ190" s="991">
        <v>0</v>
      </c>
      <c r="GA190" s="991">
        <v>0</v>
      </c>
      <c r="GB190" s="991">
        <v>0</v>
      </c>
      <c r="GC190" s="991">
        <v>0</v>
      </c>
      <c r="GD190" s="991">
        <v>0</v>
      </c>
      <c r="GE190" s="991">
        <v>0</v>
      </c>
      <c r="GF190" s="991">
        <v>0</v>
      </c>
      <c r="GG190" s="991">
        <v>0</v>
      </c>
      <c r="GH190" s="991">
        <v>0</v>
      </c>
      <c r="GI190" s="991">
        <v>0</v>
      </c>
      <c r="GJ190" s="991">
        <v>0</v>
      </c>
      <c r="GK190" s="991">
        <v>0</v>
      </c>
      <c r="GL190" s="991">
        <v>0</v>
      </c>
      <c r="GM190" s="991">
        <v>0</v>
      </c>
      <c r="GN190" s="991">
        <v>0</v>
      </c>
      <c r="GO190" s="992" t="b">
        <v>0</v>
      </c>
      <c r="GP190" s="990" t="s">
        <v>993</v>
      </c>
      <c r="GQ190" s="990" t="s">
        <v>993</v>
      </c>
      <c r="GR190" s="990" t="s">
        <v>993</v>
      </c>
      <c r="GS190" s="990" t="s">
        <v>993</v>
      </c>
      <c r="GT190" s="992"/>
      <c r="GU190" s="986"/>
    </row>
    <row r="191" spans="1:203" hidden="1">
      <c r="A191" s="985"/>
      <c r="B191" s="1315" t="s">
        <v>467</v>
      </c>
      <c r="C191" s="1315"/>
      <c r="D191" s="990" t="s">
        <v>1172</v>
      </c>
      <c r="E191" s="990" t="s">
        <v>20</v>
      </c>
      <c r="F191" s="990" t="s">
        <v>437</v>
      </c>
      <c r="G191" s="990" t="s">
        <v>986</v>
      </c>
      <c r="H191" s="990" t="s">
        <v>1062</v>
      </c>
      <c r="I191" s="990" t="s">
        <v>1063</v>
      </c>
      <c r="J191" s="990" t="s">
        <v>1064</v>
      </c>
      <c r="K191" s="990" t="s">
        <v>1065</v>
      </c>
      <c r="L191" s="991">
        <v>10</v>
      </c>
      <c r="M191" s="990" t="s">
        <v>20</v>
      </c>
      <c r="N191" s="990" t="s">
        <v>1140</v>
      </c>
      <c r="O191" s="990" t="s">
        <v>451</v>
      </c>
      <c r="P191" s="990" t="s">
        <v>993</v>
      </c>
      <c r="Q191" s="990" t="s">
        <v>993</v>
      </c>
      <c r="R191" s="1031" t="s">
        <v>270</v>
      </c>
      <c r="S191" s="992" t="b">
        <v>0</v>
      </c>
      <c r="T191" s="991">
        <v>0</v>
      </c>
      <c r="U191" s="992" t="b">
        <v>0</v>
      </c>
      <c r="V191" s="991">
        <v>0</v>
      </c>
      <c r="W191" s="992" t="b">
        <v>0</v>
      </c>
      <c r="X191" s="992" t="b">
        <v>1</v>
      </c>
      <c r="Y191" s="990" t="s">
        <v>270</v>
      </c>
      <c r="Z191" s="990" t="b">
        <f t="shared" si="21"/>
        <v>1</v>
      </c>
      <c r="AA191" s="990" t="s">
        <v>993</v>
      </c>
      <c r="AB191" s="992" t="b">
        <v>0</v>
      </c>
      <c r="AC191" s="990" t="s">
        <v>993</v>
      </c>
      <c r="AD191" s="990" t="s">
        <v>993</v>
      </c>
      <c r="AE191" s="990" t="s">
        <v>993</v>
      </c>
      <c r="AF191" s="1077">
        <f t="shared" si="23"/>
        <v>18</v>
      </c>
      <c r="AG191" s="1077">
        <f t="shared" si="23"/>
        <v>12</v>
      </c>
      <c r="AH191" s="1077">
        <f t="shared" si="23"/>
        <v>1</v>
      </c>
      <c r="AI191" s="1077">
        <f t="shared" si="23"/>
        <v>18</v>
      </c>
      <c r="AJ191" s="183">
        <f t="shared" si="20"/>
        <v>0</v>
      </c>
      <c r="AK191" s="991">
        <v>18</v>
      </c>
      <c r="AL191" s="991">
        <v>12</v>
      </c>
      <c r="AM191" s="991">
        <v>1</v>
      </c>
      <c r="AN191" s="991">
        <v>18</v>
      </c>
      <c r="AO191" s="991">
        <v>0</v>
      </c>
      <c r="AP191" s="991">
        <v>0</v>
      </c>
      <c r="AQ191" s="991">
        <v>0</v>
      </c>
      <c r="AR191" s="991">
        <v>0</v>
      </c>
      <c r="AS191" s="991">
        <v>0</v>
      </c>
      <c r="AT191" s="991">
        <v>0</v>
      </c>
      <c r="AU191" s="991">
        <v>0</v>
      </c>
      <c r="AV191" s="991">
        <v>0</v>
      </c>
      <c r="AW191" s="991">
        <v>0</v>
      </c>
      <c r="AX191" s="991">
        <v>0</v>
      </c>
      <c r="AY191" s="991">
        <v>0</v>
      </c>
      <c r="AZ191" s="991">
        <v>0</v>
      </c>
      <c r="BA191" s="991">
        <v>0</v>
      </c>
      <c r="BB191" s="991">
        <v>0</v>
      </c>
      <c r="BC191" s="991">
        <v>0</v>
      </c>
      <c r="BD191" s="991">
        <v>0</v>
      </c>
      <c r="BE191" s="992" t="b">
        <v>0</v>
      </c>
      <c r="BF191" s="992"/>
      <c r="BG191" s="990" t="s">
        <v>1154</v>
      </c>
      <c r="BH191" s="991">
        <v>18</v>
      </c>
      <c r="BI191" s="990" t="s">
        <v>993</v>
      </c>
      <c r="BJ191" s="991">
        <v>0</v>
      </c>
      <c r="BK191" s="990" t="s">
        <v>993</v>
      </c>
      <c r="BL191" s="991">
        <v>0</v>
      </c>
      <c r="BM191" s="991">
        <v>0</v>
      </c>
      <c r="BN191" s="991">
        <v>0</v>
      </c>
      <c r="BO191" s="990" t="s">
        <v>993</v>
      </c>
      <c r="BP191" s="990" t="s">
        <v>993</v>
      </c>
      <c r="BQ191" s="990" t="s">
        <v>993</v>
      </c>
      <c r="BR191" s="991">
        <v>0</v>
      </c>
      <c r="BS191" s="990" t="s">
        <v>993</v>
      </c>
      <c r="BT191" s="991">
        <v>0</v>
      </c>
      <c r="BU191" s="990" t="s">
        <v>993</v>
      </c>
      <c r="BV191" s="991">
        <v>0</v>
      </c>
      <c r="BW191" s="991">
        <v>0</v>
      </c>
      <c r="BX191" s="991">
        <v>0</v>
      </c>
      <c r="BY191" s="990" t="s">
        <v>993</v>
      </c>
      <c r="BZ191" s="991">
        <v>0</v>
      </c>
      <c r="CA191" s="990" t="s">
        <v>993</v>
      </c>
      <c r="CB191" s="991">
        <v>0</v>
      </c>
      <c r="CC191" s="990" t="s">
        <v>993</v>
      </c>
      <c r="CD191" s="991">
        <v>0</v>
      </c>
      <c r="CE191" s="991">
        <v>0</v>
      </c>
      <c r="CF191" s="991">
        <v>0</v>
      </c>
      <c r="CG191" s="990" t="s">
        <v>993</v>
      </c>
      <c r="CH191" s="991">
        <v>0</v>
      </c>
      <c r="CI191" s="990" t="s">
        <v>993</v>
      </c>
      <c r="CJ191" s="991">
        <v>0</v>
      </c>
      <c r="CK191" s="990" t="s">
        <v>993</v>
      </c>
      <c r="CL191" s="991">
        <v>0</v>
      </c>
      <c r="CM191" s="991">
        <v>0</v>
      </c>
      <c r="CN191" s="991">
        <v>0</v>
      </c>
      <c r="CO191" s="991">
        <v>13</v>
      </c>
      <c r="CP191" s="991">
        <v>3.2</v>
      </c>
      <c r="CQ191" s="991">
        <v>0</v>
      </c>
      <c r="CR191" s="991">
        <v>0</v>
      </c>
      <c r="CS191" s="991">
        <v>0</v>
      </c>
      <c r="CT191" s="991">
        <v>0</v>
      </c>
      <c r="CU191" s="991">
        <v>0</v>
      </c>
      <c r="CV191" s="991">
        <v>0</v>
      </c>
      <c r="CW191" s="991">
        <v>0</v>
      </c>
      <c r="CX191" s="991">
        <v>0</v>
      </c>
      <c r="CY191" s="991">
        <v>0</v>
      </c>
      <c r="CZ191" s="991">
        <v>0</v>
      </c>
      <c r="DA191" s="991">
        <v>0</v>
      </c>
      <c r="DB191" s="991">
        <v>0</v>
      </c>
      <c r="DC191" s="991">
        <v>0</v>
      </c>
      <c r="DD191" s="991">
        <v>0</v>
      </c>
      <c r="DE191" s="991">
        <v>0</v>
      </c>
      <c r="DF191" s="991">
        <v>0</v>
      </c>
      <c r="DG191" s="991">
        <v>0</v>
      </c>
      <c r="DH191" s="991">
        <v>0</v>
      </c>
      <c r="DI191" s="991">
        <v>0</v>
      </c>
      <c r="DJ191" s="991">
        <v>0</v>
      </c>
      <c r="DK191" s="992" t="b">
        <v>0</v>
      </c>
      <c r="DL191" s="990" t="s">
        <v>427</v>
      </c>
      <c r="DM191" s="990" t="s">
        <v>993</v>
      </c>
      <c r="DN191" s="990" t="s">
        <v>993</v>
      </c>
      <c r="DO191" s="990" t="s">
        <v>993</v>
      </c>
      <c r="DP191" s="991">
        <v>178</v>
      </c>
      <c r="DQ191" s="991">
        <v>93</v>
      </c>
      <c r="DR191" s="991">
        <v>73</v>
      </c>
      <c r="DS191" s="991">
        <v>12</v>
      </c>
      <c r="DT191" s="991">
        <v>2320</v>
      </c>
      <c r="DU191" s="991">
        <v>109</v>
      </c>
      <c r="DV191" s="991">
        <v>178</v>
      </c>
      <c r="DW191" s="991">
        <v>91</v>
      </c>
      <c r="DX191" s="991">
        <v>6</v>
      </c>
      <c r="DY191" s="991">
        <v>11</v>
      </c>
      <c r="DZ191" s="991">
        <v>0</v>
      </c>
      <c r="EA191" s="991">
        <v>0</v>
      </c>
      <c r="EB191" s="991">
        <v>70</v>
      </c>
      <c r="EC191" s="991">
        <v>0</v>
      </c>
      <c r="ED191" s="991">
        <v>109</v>
      </c>
      <c r="EE191" s="991">
        <v>19</v>
      </c>
      <c r="EF191" s="991">
        <v>90</v>
      </c>
      <c r="EG191" s="991">
        <v>0</v>
      </c>
      <c r="EH191" s="991">
        <v>0</v>
      </c>
      <c r="EI191" s="991">
        <v>0</v>
      </c>
      <c r="EJ191" s="991">
        <v>0</v>
      </c>
      <c r="EK191" s="991">
        <v>0</v>
      </c>
      <c r="EL191" s="991">
        <v>0</v>
      </c>
      <c r="EM191" s="991">
        <v>0</v>
      </c>
      <c r="EN191" s="991">
        <v>90</v>
      </c>
      <c r="EO191" s="991">
        <v>84</v>
      </c>
      <c r="EP191" s="991">
        <v>0</v>
      </c>
      <c r="EQ191" s="991">
        <v>6</v>
      </c>
      <c r="ER191" s="991">
        <v>0</v>
      </c>
      <c r="ES191" s="991">
        <v>0</v>
      </c>
      <c r="ET191" s="992" t="b">
        <v>0</v>
      </c>
      <c r="EU191" s="992" t="b">
        <v>0</v>
      </c>
      <c r="EV191" s="992" t="b">
        <v>1</v>
      </c>
      <c r="EW191" s="993">
        <v>0</v>
      </c>
      <c r="EX191" s="993">
        <v>0</v>
      </c>
      <c r="EY191" s="993">
        <v>0</v>
      </c>
      <c r="EZ191" s="993">
        <v>0</v>
      </c>
      <c r="FA191" s="993">
        <v>0</v>
      </c>
      <c r="FB191" s="993">
        <v>0</v>
      </c>
      <c r="FC191" s="992" t="b">
        <v>0</v>
      </c>
      <c r="FD191" s="992" t="b">
        <v>0</v>
      </c>
      <c r="FE191" s="992" t="b">
        <v>1</v>
      </c>
      <c r="FF191" s="993">
        <v>0</v>
      </c>
      <c r="FG191" s="993">
        <v>0</v>
      </c>
      <c r="FH191" s="993">
        <v>0</v>
      </c>
      <c r="FI191" s="993">
        <v>0</v>
      </c>
      <c r="FJ191" s="993">
        <v>0</v>
      </c>
      <c r="FK191" s="993">
        <v>0</v>
      </c>
      <c r="FL191" s="992" t="b">
        <v>0</v>
      </c>
      <c r="FM191" s="992" t="b">
        <v>0</v>
      </c>
      <c r="FN191" s="992" t="b">
        <v>1</v>
      </c>
      <c r="FO191" s="993">
        <v>0</v>
      </c>
      <c r="FP191" s="993">
        <v>0</v>
      </c>
      <c r="FQ191" s="993">
        <v>0</v>
      </c>
      <c r="FR191" s="993">
        <v>0</v>
      </c>
      <c r="FS191" s="993">
        <v>0</v>
      </c>
      <c r="FT191" s="993">
        <v>0</v>
      </c>
      <c r="FU191" s="990" t="s">
        <v>293</v>
      </c>
      <c r="FV191" s="993">
        <v>0</v>
      </c>
      <c r="FW191" s="991">
        <v>0</v>
      </c>
      <c r="FX191" s="991">
        <v>90</v>
      </c>
      <c r="FY191" s="991">
        <v>0</v>
      </c>
      <c r="FZ191" s="991">
        <v>0</v>
      </c>
      <c r="GA191" s="991">
        <v>0</v>
      </c>
      <c r="GB191" s="991">
        <v>0</v>
      </c>
      <c r="GC191" s="991">
        <v>0</v>
      </c>
      <c r="GD191" s="991">
        <v>0</v>
      </c>
      <c r="GE191" s="991">
        <v>0</v>
      </c>
      <c r="GF191" s="991">
        <v>0</v>
      </c>
      <c r="GG191" s="991">
        <v>0</v>
      </c>
      <c r="GH191" s="991">
        <v>0</v>
      </c>
      <c r="GI191" s="991">
        <v>0</v>
      </c>
      <c r="GJ191" s="991">
        <v>0</v>
      </c>
      <c r="GK191" s="991">
        <v>0</v>
      </c>
      <c r="GL191" s="991">
        <v>0</v>
      </c>
      <c r="GM191" s="991">
        <v>0</v>
      </c>
      <c r="GN191" s="991">
        <v>0</v>
      </c>
      <c r="GO191" s="992" t="b">
        <v>0</v>
      </c>
      <c r="GP191" s="990" t="s">
        <v>993</v>
      </c>
      <c r="GQ191" s="990" t="s">
        <v>993</v>
      </c>
      <c r="GR191" s="990" t="s">
        <v>993</v>
      </c>
      <c r="GS191" s="990" t="s">
        <v>993</v>
      </c>
      <c r="GT191" s="992"/>
      <c r="GU191" s="986"/>
    </row>
    <row r="192" spans="1:203" hidden="1">
      <c r="A192" s="985"/>
      <c r="B192" s="1315" t="s">
        <v>467</v>
      </c>
      <c r="C192" s="1315"/>
      <c r="D192" s="990" t="s">
        <v>1172</v>
      </c>
      <c r="E192" s="990" t="s">
        <v>20</v>
      </c>
      <c r="F192" s="990" t="s">
        <v>437</v>
      </c>
      <c r="G192" s="990" t="s">
        <v>986</v>
      </c>
      <c r="H192" s="990" t="s">
        <v>1062</v>
      </c>
      <c r="I192" s="990" t="s">
        <v>1063</v>
      </c>
      <c r="J192" s="990" t="s">
        <v>1064</v>
      </c>
      <c r="K192" s="990" t="s">
        <v>1065</v>
      </c>
      <c r="L192" s="991">
        <v>6</v>
      </c>
      <c r="M192" s="990" t="s">
        <v>20</v>
      </c>
      <c r="N192" s="990" t="s">
        <v>1134</v>
      </c>
      <c r="O192" s="990" t="s">
        <v>479</v>
      </c>
      <c r="P192" s="990" t="s">
        <v>993</v>
      </c>
      <c r="Q192" s="990" t="s">
        <v>993</v>
      </c>
      <c r="R192" s="1031" t="s">
        <v>270</v>
      </c>
      <c r="S192" s="992" t="b">
        <v>0</v>
      </c>
      <c r="T192" s="991">
        <v>0</v>
      </c>
      <c r="U192" s="992" t="b">
        <v>0</v>
      </c>
      <c r="V192" s="991">
        <v>0</v>
      </c>
      <c r="W192" s="992" t="b">
        <v>0</v>
      </c>
      <c r="X192" s="992" t="b">
        <v>1</v>
      </c>
      <c r="Y192" s="990" t="s">
        <v>270</v>
      </c>
      <c r="Z192" s="990" t="b">
        <f>R192=Y192</f>
        <v>1</v>
      </c>
      <c r="AA192" s="990" t="s">
        <v>993</v>
      </c>
      <c r="AB192" s="992" t="b">
        <v>0</v>
      </c>
      <c r="AC192" s="990" t="s">
        <v>993</v>
      </c>
      <c r="AD192" s="990" t="s">
        <v>993</v>
      </c>
      <c r="AE192" s="990" t="s">
        <v>993</v>
      </c>
      <c r="AF192" s="1077">
        <f t="shared" si="23"/>
        <v>48</v>
      </c>
      <c r="AG192" s="1077">
        <f t="shared" si="23"/>
        <v>48</v>
      </c>
      <c r="AH192" s="1077">
        <f t="shared" si="23"/>
        <v>21</v>
      </c>
      <c r="AI192" s="1077">
        <f t="shared" si="23"/>
        <v>48</v>
      </c>
      <c r="AJ192" s="183">
        <f t="shared" si="20"/>
        <v>0</v>
      </c>
      <c r="AK192" s="991">
        <v>48</v>
      </c>
      <c r="AL192" s="991">
        <v>48</v>
      </c>
      <c r="AM192" s="991">
        <v>21</v>
      </c>
      <c r="AN192" s="991">
        <v>48</v>
      </c>
      <c r="AO192" s="991">
        <v>0</v>
      </c>
      <c r="AP192" s="991">
        <v>0</v>
      </c>
      <c r="AQ192" s="991">
        <v>0</v>
      </c>
      <c r="AR192" s="991">
        <v>0</v>
      </c>
      <c r="AS192" s="991">
        <v>0</v>
      </c>
      <c r="AT192" s="991">
        <v>0</v>
      </c>
      <c r="AU192" s="991">
        <v>0</v>
      </c>
      <c r="AV192" s="991">
        <v>0</v>
      </c>
      <c r="AW192" s="991">
        <v>0</v>
      </c>
      <c r="AX192" s="991">
        <v>0</v>
      </c>
      <c r="AY192" s="991">
        <v>0</v>
      </c>
      <c r="AZ192" s="991">
        <v>0</v>
      </c>
      <c r="BA192" s="991">
        <v>0</v>
      </c>
      <c r="BB192" s="991">
        <v>0</v>
      </c>
      <c r="BC192" s="991">
        <v>0</v>
      </c>
      <c r="BD192" s="991">
        <v>0</v>
      </c>
      <c r="BE192" s="992" t="b">
        <v>0</v>
      </c>
      <c r="BF192" s="992"/>
      <c r="BG192" s="990" t="s">
        <v>270</v>
      </c>
      <c r="BH192" s="991">
        <v>48</v>
      </c>
      <c r="BI192" s="990" t="s">
        <v>993</v>
      </c>
      <c r="BJ192" s="991">
        <v>0</v>
      </c>
      <c r="BK192" s="990" t="s">
        <v>993</v>
      </c>
      <c r="BL192" s="991">
        <v>0</v>
      </c>
      <c r="BM192" s="991">
        <v>0</v>
      </c>
      <c r="BN192" s="991">
        <v>0</v>
      </c>
      <c r="BO192" s="990" t="s">
        <v>993</v>
      </c>
      <c r="BP192" s="990" t="s">
        <v>993</v>
      </c>
      <c r="BQ192" s="990" t="s">
        <v>993</v>
      </c>
      <c r="BR192" s="991">
        <v>0</v>
      </c>
      <c r="BS192" s="990" t="s">
        <v>993</v>
      </c>
      <c r="BT192" s="991">
        <v>0</v>
      </c>
      <c r="BU192" s="990" t="s">
        <v>993</v>
      </c>
      <c r="BV192" s="991">
        <v>0</v>
      </c>
      <c r="BW192" s="991">
        <v>0</v>
      </c>
      <c r="BX192" s="991">
        <v>0</v>
      </c>
      <c r="BY192" s="990" t="s">
        <v>993</v>
      </c>
      <c r="BZ192" s="991">
        <v>0</v>
      </c>
      <c r="CA192" s="990" t="s">
        <v>993</v>
      </c>
      <c r="CB192" s="991">
        <v>0</v>
      </c>
      <c r="CC192" s="990" t="s">
        <v>993</v>
      </c>
      <c r="CD192" s="991">
        <v>0</v>
      </c>
      <c r="CE192" s="991">
        <v>0</v>
      </c>
      <c r="CF192" s="991">
        <v>0</v>
      </c>
      <c r="CG192" s="990" t="s">
        <v>993</v>
      </c>
      <c r="CH192" s="991">
        <v>0</v>
      </c>
      <c r="CI192" s="990" t="s">
        <v>993</v>
      </c>
      <c r="CJ192" s="991">
        <v>0</v>
      </c>
      <c r="CK192" s="990" t="s">
        <v>993</v>
      </c>
      <c r="CL192" s="991">
        <v>0</v>
      </c>
      <c r="CM192" s="991">
        <v>0</v>
      </c>
      <c r="CN192" s="991">
        <v>0</v>
      </c>
      <c r="CO192" s="991">
        <v>29</v>
      </c>
      <c r="CP192" s="991">
        <v>1.5</v>
      </c>
      <c r="CQ192" s="991">
        <v>0</v>
      </c>
      <c r="CR192" s="991">
        <v>0</v>
      </c>
      <c r="CS192" s="991">
        <v>0</v>
      </c>
      <c r="CT192" s="991">
        <v>4.0999999999999996</v>
      </c>
      <c r="CU192" s="991">
        <v>0</v>
      </c>
      <c r="CV192" s="991">
        <v>0</v>
      </c>
      <c r="CW192" s="991">
        <v>0</v>
      </c>
      <c r="CX192" s="991">
        <v>0</v>
      </c>
      <c r="CY192" s="991">
        <v>0</v>
      </c>
      <c r="CZ192" s="991">
        <v>0</v>
      </c>
      <c r="DA192" s="991">
        <v>0</v>
      </c>
      <c r="DB192" s="991">
        <v>0</v>
      </c>
      <c r="DC192" s="991">
        <v>0</v>
      </c>
      <c r="DD192" s="991">
        <v>0</v>
      </c>
      <c r="DE192" s="991">
        <v>0</v>
      </c>
      <c r="DF192" s="991">
        <v>0</v>
      </c>
      <c r="DG192" s="991">
        <v>0</v>
      </c>
      <c r="DH192" s="991">
        <v>0</v>
      </c>
      <c r="DI192" s="991">
        <v>0</v>
      </c>
      <c r="DJ192" s="991">
        <v>0</v>
      </c>
      <c r="DK192" s="992" t="b">
        <v>0</v>
      </c>
      <c r="DL192" s="990" t="s">
        <v>999</v>
      </c>
      <c r="DM192" s="990" t="s">
        <v>296</v>
      </c>
      <c r="DN192" s="990" t="s">
        <v>521</v>
      </c>
      <c r="DO192" s="990" t="s">
        <v>282</v>
      </c>
      <c r="DP192" s="991">
        <v>2153</v>
      </c>
      <c r="DQ192" s="991">
        <v>1593</v>
      </c>
      <c r="DR192" s="991">
        <v>119</v>
      </c>
      <c r="DS192" s="991">
        <v>441</v>
      </c>
      <c r="DT192" s="991">
        <v>13866</v>
      </c>
      <c r="DU192" s="991">
        <v>2101</v>
      </c>
      <c r="DV192" s="991">
        <v>2153</v>
      </c>
      <c r="DW192" s="991">
        <v>232</v>
      </c>
      <c r="DX192" s="991">
        <v>1816</v>
      </c>
      <c r="DY192" s="991">
        <v>49</v>
      </c>
      <c r="DZ192" s="991">
        <v>56</v>
      </c>
      <c r="EA192" s="991">
        <v>0</v>
      </c>
      <c r="EB192" s="991">
        <v>0</v>
      </c>
      <c r="EC192" s="991">
        <v>0</v>
      </c>
      <c r="ED192" s="991">
        <v>2101</v>
      </c>
      <c r="EE192" s="991">
        <v>172</v>
      </c>
      <c r="EF192" s="991">
        <v>1763</v>
      </c>
      <c r="EG192" s="991">
        <v>111</v>
      </c>
      <c r="EH192" s="991">
        <v>7</v>
      </c>
      <c r="EI192" s="991">
        <v>6</v>
      </c>
      <c r="EJ192" s="991">
        <v>0</v>
      </c>
      <c r="EK192" s="991">
        <v>20</v>
      </c>
      <c r="EL192" s="991">
        <v>22</v>
      </c>
      <c r="EM192" s="991">
        <v>0</v>
      </c>
      <c r="EN192" s="991">
        <v>1929</v>
      </c>
      <c r="EO192" s="991">
        <v>1866</v>
      </c>
      <c r="EP192" s="991">
        <v>0</v>
      </c>
      <c r="EQ192" s="991">
        <v>63</v>
      </c>
      <c r="ER192" s="991">
        <v>0</v>
      </c>
      <c r="ES192" s="991">
        <v>0</v>
      </c>
      <c r="ET192" s="992" t="b">
        <v>0</v>
      </c>
      <c r="EU192" s="992" t="b">
        <v>0</v>
      </c>
      <c r="EV192" s="992" t="b">
        <v>0</v>
      </c>
      <c r="EW192" s="993">
        <v>0.43</v>
      </c>
      <c r="EX192" s="993">
        <v>0.307</v>
      </c>
      <c r="EY192" s="993">
        <v>0.11800000000000001</v>
      </c>
      <c r="EZ192" s="993">
        <v>0.106</v>
      </c>
      <c r="FA192" s="993">
        <v>0.223</v>
      </c>
      <c r="FB192" s="993">
        <v>0.34</v>
      </c>
      <c r="FC192" s="992" t="b">
        <v>0</v>
      </c>
      <c r="FD192" s="992" t="b">
        <v>0</v>
      </c>
      <c r="FE192" s="992" t="b">
        <v>1</v>
      </c>
      <c r="FF192" s="993">
        <v>0</v>
      </c>
      <c r="FG192" s="993">
        <v>0</v>
      </c>
      <c r="FH192" s="993">
        <v>0</v>
      </c>
      <c r="FI192" s="993">
        <v>0</v>
      </c>
      <c r="FJ192" s="993">
        <v>0</v>
      </c>
      <c r="FK192" s="993">
        <v>0</v>
      </c>
      <c r="FL192" s="992" t="b">
        <v>0</v>
      </c>
      <c r="FM192" s="992" t="b">
        <v>0</v>
      </c>
      <c r="FN192" s="992" t="b">
        <v>0</v>
      </c>
      <c r="FO192" s="993">
        <v>0.45899999999999996</v>
      </c>
      <c r="FP192" s="993">
        <v>0.34399999999999997</v>
      </c>
      <c r="FQ192" s="993">
        <v>0.127</v>
      </c>
      <c r="FR192" s="993">
        <v>0.125</v>
      </c>
      <c r="FS192" s="993">
        <v>0.23199999999999998</v>
      </c>
      <c r="FT192" s="993">
        <v>0.35600000000000004</v>
      </c>
      <c r="FU192" s="990" t="s">
        <v>293</v>
      </c>
      <c r="FV192" s="993">
        <v>0</v>
      </c>
      <c r="FW192" s="991">
        <v>0</v>
      </c>
      <c r="FX192" s="991">
        <v>1929</v>
      </c>
      <c r="FY192" s="991">
        <v>0</v>
      </c>
      <c r="FZ192" s="991">
        <v>0</v>
      </c>
      <c r="GA192" s="991">
        <v>0</v>
      </c>
      <c r="GB192" s="991">
        <v>0</v>
      </c>
      <c r="GC192" s="991">
        <v>0</v>
      </c>
      <c r="GD192" s="991">
        <v>0</v>
      </c>
      <c r="GE192" s="991">
        <v>0</v>
      </c>
      <c r="GF192" s="991">
        <v>0</v>
      </c>
      <c r="GG192" s="991">
        <v>0</v>
      </c>
      <c r="GH192" s="991">
        <v>0</v>
      </c>
      <c r="GI192" s="991">
        <v>0</v>
      </c>
      <c r="GJ192" s="991">
        <v>0</v>
      </c>
      <c r="GK192" s="991">
        <v>0</v>
      </c>
      <c r="GL192" s="991">
        <v>0</v>
      </c>
      <c r="GM192" s="991">
        <v>0</v>
      </c>
      <c r="GN192" s="991">
        <v>0</v>
      </c>
      <c r="GO192" s="992" t="b">
        <v>0</v>
      </c>
      <c r="GP192" s="990" t="s">
        <v>993</v>
      </c>
      <c r="GQ192" s="990" t="s">
        <v>993</v>
      </c>
      <c r="GR192" s="990" t="s">
        <v>993</v>
      </c>
      <c r="GS192" s="990" t="s">
        <v>993</v>
      </c>
      <c r="GT192" s="992"/>
      <c r="GU192" s="986"/>
    </row>
    <row r="193" spans="1:203" hidden="1">
      <c r="A193" s="985"/>
      <c r="B193" s="1315" t="s">
        <v>467</v>
      </c>
      <c r="C193" s="1315"/>
      <c r="D193" s="990" t="s">
        <v>1172</v>
      </c>
      <c r="E193" s="990" t="s">
        <v>20</v>
      </c>
      <c r="F193" s="990" t="s">
        <v>437</v>
      </c>
      <c r="G193" s="990" t="s">
        <v>986</v>
      </c>
      <c r="H193" s="990" t="s">
        <v>1062</v>
      </c>
      <c r="I193" s="990" t="s">
        <v>1063</v>
      </c>
      <c r="J193" s="990" t="s">
        <v>1064</v>
      </c>
      <c r="K193" s="990" t="s">
        <v>1065</v>
      </c>
      <c r="L193" s="991">
        <v>9</v>
      </c>
      <c r="M193" s="990" t="s">
        <v>20</v>
      </c>
      <c r="N193" s="990" t="s">
        <v>2421</v>
      </c>
      <c r="O193" s="990" t="s">
        <v>482</v>
      </c>
      <c r="P193" s="990" t="s">
        <v>993</v>
      </c>
      <c r="Q193" s="990" t="s">
        <v>993</v>
      </c>
      <c r="R193" s="1031" t="s">
        <v>282</v>
      </c>
      <c r="S193" s="992" t="b">
        <v>0</v>
      </c>
      <c r="T193" s="991">
        <v>0</v>
      </c>
      <c r="U193" s="992" t="b">
        <v>1</v>
      </c>
      <c r="V193" s="991">
        <v>14</v>
      </c>
      <c r="W193" s="992" t="b">
        <v>0</v>
      </c>
      <c r="X193" s="992" t="b">
        <v>0</v>
      </c>
      <c r="Y193" s="990" t="s">
        <v>270</v>
      </c>
      <c r="Z193" s="990" t="b">
        <f t="shared" si="21"/>
        <v>1</v>
      </c>
      <c r="AA193" s="990" t="s">
        <v>993</v>
      </c>
      <c r="AB193" s="992" t="b">
        <v>0</v>
      </c>
      <c r="AC193" s="990" t="s">
        <v>993</v>
      </c>
      <c r="AD193" s="990" t="s">
        <v>993</v>
      </c>
      <c r="AE193" s="990" t="s">
        <v>993</v>
      </c>
      <c r="AF193" s="1077">
        <f t="shared" si="23"/>
        <v>14</v>
      </c>
      <c r="AG193" s="1077">
        <f t="shared" si="23"/>
        <v>0</v>
      </c>
      <c r="AH193" s="1077">
        <f t="shared" si="23"/>
        <v>0</v>
      </c>
      <c r="AI193" s="1077">
        <f t="shared" si="23"/>
        <v>14</v>
      </c>
      <c r="AJ193" s="183">
        <f t="shared" si="20"/>
        <v>0</v>
      </c>
      <c r="AK193" s="991">
        <v>14</v>
      </c>
      <c r="AL193" s="991">
        <v>0</v>
      </c>
      <c r="AM193" s="991">
        <v>0</v>
      </c>
      <c r="AN193" s="991">
        <v>14</v>
      </c>
      <c r="AO193" s="991">
        <v>0</v>
      </c>
      <c r="AP193" s="991">
        <v>0</v>
      </c>
      <c r="AQ193" s="991">
        <v>0</v>
      </c>
      <c r="AR193" s="991">
        <v>0</v>
      </c>
      <c r="AS193" s="991">
        <v>0</v>
      </c>
      <c r="AT193" s="991">
        <v>0</v>
      </c>
      <c r="AU193" s="991">
        <v>0</v>
      </c>
      <c r="AV193" s="991">
        <v>0</v>
      </c>
      <c r="AW193" s="991">
        <v>0</v>
      </c>
      <c r="AX193" s="991">
        <v>0</v>
      </c>
      <c r="AY193" s="991">
        <v>0</v>
      </c>
      <c r="AZ193" s="991">
        <v>0</v>
      </c>
      <c r="BA193" s="991">
        <v>0</v>
      </c>
      <c r="BB193" s="991">
        <v>0</v>
      </c>
      <c r="BC193" s="991">
        <v>0</v>
      </c>
      <c r="BD193" s="991">
        <v>0</v>
      </c>
      <c r="BE193" s="992" t="b">
        <v>0</v>
      </c>
      <c r="BF193" s="990" t="s">
        <v>2422</v>
      </c>
      <c r="BG193" s="990" t="s">
        <v>993</v>
      </c>
      <c r="BH193" s="991">
        <v>0</v>
      </c>
      <c r="BI193" s="990" t="s">
        <v>993</v>
      </c>
      <c r="BJ193" s="991">
        <v>0</v>
      </c>
      <c r="BK193" s="990" t="s">
        <v>993</v>
      </c>
      <c r="BL193" s="991">
        <v>0</v>
      </c>
      <c r="BM193" s="991">
        <v>0</v>
      </c>
      <c r="BN193" s="991">
        <v>14</v>
      </c>
      <c r="BO193" s="990" t="s">
        <v>993</v>
      </c>
      <c r="BP193" s="990" t="s">
        <v>993</v>
      </c>
      <c r="BQ193" s="990" t="s">
        <v>993</v>
      </c>
      <c r="BR193" s="991">
        <v>0</v>
      </c>
      <c r="BS193" s="990" t="s">
        <v>993</v>
      </c>
      <c r="BT193" s="991">
        <v>0</v>
      </c>
      <c r="BU193" s="990" t="s">
        <v>993</v>
      </c>
      <c r="BV193" s="991">
        <v>0</v>
      </c>
      <c r="BW193" s="991">
        <v>0</v>
      </c>
      <c r="BX193" s="991">
        <v>0</v>
      </c>
      <c r="BY193" s="990" t="s">
        <v>993</v>
      </c>
      <c r="BZ193" s="991">
        <v>0</v>
      </c>
      <c r="CA193" s="990" t="s">
        <v>993</v>
      </c>
      <c r="CB193" s="991">
        <v>0</v>
      </c>
      <c r="CC193" s="990" t="s">
        <v>993</v>
      </c>
      <c r="CD193" s="991">
        <v>0</v>
      </c>
      <c r="CE193" s="991">
        <v>0</v>
      </c>
      <c r="CF193" s="991">
        <v>0</v>
      </c>
      <c r="CG193" s="990" t="s">
        <v>993</v>
      </c>
      <c r="CH193" s="991">
        <v>0</v>
      </c>
      <c r="CI193" s="990" t="s">
        <v>993</v>
      </c>
      <c r="CJ193" s="991">
        <v>0</v>
      </c>
      <c r="CK193" s="990" t="s">
        <v>993</v>
      </c>
      <c r="CL193" s="991">
        <v>0</v>
      </c>
      <c r="CM193" s="991">
        <v>0</v>
      </c>
      <c r="CN193" s="991">
        <v>0</v>
      </c>
      <c r="CO193" s="991">
        <v>0</v>
      </c>
      <c r="CP193" s="991">
        <v>0</v>
      </c>
      <c r="CQ193" s="991">
        <v>0</v>
      </c>
      <c r="CR193" s="991">
        <v>0</v>
      </c>
      <c r="CS193" s="991">
        <v>0</v>
      </c>
      <c r="CT193" s="991">
        <v>0</v>
      </c>
      <c r="CU193" s="991">
        <v>0</v>
      </c>
      <c r="CV193" s="991">
        <v>0</v>
      </c>
      <c r="CW193" s="991">
        <v>0</v>
      </c>
      <c r="CX193" s="991">
        <v>0</v>
      </c>
      <c r="CY193" s="991">
        <v>0</v>
      </c>
      <c r="CZ193" s="991">
        <v>0</v>
      </c>
      <c r="DA193" s="991">
        <v>0</v>
      </c>
      <c r="DB193" s="991">
        <v>0</v>
      </c>
      <c r="DC193" s="991">
        <v>0</v>
      </c>
      <c r="DD193" s="991">
        <v>0</v>
      </c>
      <c r="DE193" s="991">
        <v>0</v>
      </c>
      <c r="DF193" s="991">
        <v>0</v>
      </c>
      <c r="DG193" s="991">
        <v>0</v>
      </c>
      <c r="DH193" s="991">
        <v>0</v>
      </c>
      <c r="DI193" s="991">
        <v>0</v>
      </c>
      <c r="DJ193" s="991">
        <v>0</v>
      </c>
      <c r="DK193" s="992" t="b">
        <v>1</v>
      </c>
      <c r="DL193" s="990" t="s">
        <v>1165</v>
      </c>
      <c r="DM193" s="990" t="s">
        <v>993</v>
      </c>
      <c r="DN193" s="990" t="s">
        <v>993</v>
      </c>
      <c r="DO193" s="990" t="s">
        <v>993</v>
      </c>
      <c r="DP193" s="991">
        <v>0</v>
      </c>
      <c r="DQ193" s="991">
        <v>0</v>
      </c>
      <c r="DR193" s="991">
        <v>0</v>
      </c>
      <c r="DS193" s="991">
        <v>0</v>
      </c>
      <c r="DT193" s="991">
        <v>0</v>
      </c>
      <c r="DU193" s="991">
        <v>0</v>
      </c>
      <c r="DV193" s="991">
        <v>0</v>
      </c>
      <c r="DW193" s="991">
        <v>0</v>
      </c>
      <c r="DX193" s="991">
        <v>0</v>
      </c>
      <c r="DY193" s="991">
        <v>0</v>
      </c>
      <c r="DZ193" s="991">
        <v>0</v>
      </c>
      <c r="EA193" s="991">
        <v>0</v>
      </c>
      <c r="EB193" s="991">
        <v>0</v>
      </c>
      <c r="EC193" s="991">
        <v>0</v>
      </c>
      <c r="ED193" s="991">
        <v>0</v>
      </c>
      <c r="EE193" s="991">
        <v>0</v>
      </c>
      <c r="EF193" s="991">
        <v>0</v>
      </c>
      <c r="EG193" s="991">
        <v>0</v>
      </c>
      <c r="EH193" s="991">
        <v>0</v>
      </c>
      <c r="EI193" s="991">
        <v>0</v>
      </c>
      <c r="EJ193" s="991">
        <v>0</v>
      </c>
      <c r="EK193" s="991">
        <v>0</v>
      </c>
      <c r="EL193" s="991">
        <v>0</v>
      </c>
      <c r="EM193" s="991">
        <v>0</v>
      </c>
      <c r="EN193" s="991">
        <v>0</v>
      </c>
      <c r="EO193" s="991">
        <v>0</v>
      </c>
      <c r="EP193" s="991">
        <v>0</v>
      </c>
      <c r="EQ193" s="991">
        <v>0</v>
      </c>
      <c r="ER193" s="991">
        <v>0</v>
      </c>
      <c r="ES193" s="991">
        <v>0</v>
      </c>
      <c r="ET193" s="992" t="b">
        <v>0</v>
      </c>
      <c r="EU193" s="992" t="b">
        <v>0</v>
      </c>
      <c r="EV193" s="992" t="b">
        <v>1</v>
      </c>
      <c r="EW193" s="993">
        <v>0</v>
      </c>
      <c r="EX193" s="993">
        <v>0</v>
      </c>
      <c r="EY193" s="993">
        <v>0</v>
      </c>
      <c r="EZ193" s="993">
        <v>0</v>
      </c>
      <c r="FA193" s="993">
        <v>0</v>
      </c>
      <c r="FB193" s="993">
        <v>0</v>
      </c>
      <c r="FC193" s="992" t="b">
        <v>0</v>
      </c>
      <c r="FD193" s="992" t="b">
        <v>0</v>
      </c>
      <c r="FE193" s="992" t="b">
        <v>1</v>
      </c>
      <c r="FF193" s="993">
        <v>0</v>
      </c>
      <c r="FG193" s="993">
        <v>0</v>
      </c>
      <c r="FH193" s="993">
        <v>0</v>
      </c>
      <c r="FI193" s="993">
        <v>0</v>
      </c>
      <c r="FJ193" s="993">
        <v>0</v>
      </c>
      <c r="FK193" s="993">
        <v>0</v>
      </c>
      <c r="FL193" s="992" t="b">
        <v>0</v>
      </c>
      <c r="FM193" s="992" t="b">
        <v>0</v>
      </c>
      <c r="FN193" s="992" t="b">
        <v>1</v>
      </c>
      <c r="FO193" s="993">
        <v>0</v>
      </c>
      <c r="FP193" s="993">
        <v>0</v>
      </c>
      <c r="FQ193" s="993">
        <v>0</v>
      </c>
      <c r="FR193" s="993">
        <v>0</v>
      </c>
      <c r="FS193" s="993">
        <v>0</v>
      </c>
      <c r="FT193" s="993">
        <v>0</v>
      </c>
      <c r="FU193" s="990" t="s">
        <v>293</v>
      </c>
      <c r="FV193" s="993">
        <v>0</v>
      </c>
      <c r="FW193" s="991">
        <v>0</v>
      </c>
      <c r="FX193" s="991">
        <v>0</v>
      </c>
      <c r="FY193" s="991">
        <v>0</v>
      </c>
      <c r="FZ193" s="991">
        <v>0</v>
      </c>
      <c r="GA193" s="991">
        <v>0</v>
      </c>
      <c r="GB193" s="991">
        <v>0</v>
      </c>
      <c r="GC193" s="991">
        <v>0</v>
      </c>
      <c r="GD193" s="991">
        <v>0</v>
      </c>
      <c r="GE193" s="991">
        <v>0</v>
      </c>
      <c r="GF193" s="991">
        <v>0</v>
      </c>
      <c r="GG193" s="991">
        <v>0</v>
      </c>
      <c r="GH193" s="991">
        <v>0</v>
      </c>
      <c r="GI193" s="991">
        <v>0</v>
      </c>
      <c r="GJ193" s="991">
        <v>0</v>
      </c>
      <c r="GK193" s="991">
        <v>0</v>
      </c>
      <c r="GL193" s="991">
        <v>0</v>
      </c>
      <c r="GM193" s="991">
        <v>0</v>
      </c>
      <c r="GN193" s="991">
        <v>0</v>
      </c>
      <c r="GO193" s="992" t="b">
        <v>0</v>
      </c>
      <c r="GP193" s="990" t="s">
        <v>993</v>
      </c>
      <c r="GQ193" s="990" t="s">
        <v>993</v>
      </c>
      <c r="GR193" s="990" t="s">
        <v>993</v>
      </c>
      <c r="GS193" s="990" t="s">
        <v>993</v>
      </c>
      <c r="GT193" s="992"/>
      <c r="GU193" s="986"/>
    </row>
    <row r="194" spans="1:203" hidden="1">
      <c r="A194" s="985"/>
      <c r="B194" s="1315" t="s">
        <v>467</v>
      </c>
      <c r="C194" s="1315"/>
      <c r="D194" s="990" t="s">
        <v>1172</v>
      </c>
      <c r="E194" s="990" t="s">
        <v>20</v>
      </c>
      <c r="F194" s="990" t="s">
        <v>437</v>
      </c>
      <c r="G194" s="990" t="s">
        <v>986</v>
      </c>
      <c r="H194" s="990" t="s">
        <v>1062</v>
      </c>
      <c r="I194" s="990" t="s">
        <v>1063</v>
      </c>
      <c r="J194" s="990" t="s">
        <v>1064</v>
      </c>
      <c r="K194" s="990" t="s">
        <v>1065</v>
      </c>
      <c r="L194" s="991">
        <v>5</v>
      </c>
      <c r="M194" s="990" t="s">
        <v>20</v>
      </c>
      <c r="N194" s="990" t="s">
        <v>1133</v>
      </c>
      <c r="O194" s="990" t="s">
        <v>478</v>
      </c>
      <c r="P194" s="990" t="s">
        <v>993</v>
      </c>
      <c r="Q194" s="990" t="s">
        <v>993</v>
      </c>
      <c r="R194" s="1031" t="s">
        <v>270</v>
      </c>
      <c r="S194" s="992" t="b">
        <v>0</v>
      </c>
      <c r="T194" s="991">
        <v>0</v>
      </c>
      <c r="U194" s="992" t="b">
        <v>0</v>
      </c>
      <c r="V194" s="991">
        <v>0</v>
      </c>
      <c r="W194" s="992" t="b">
        <v>0</v>
      </c>
      <c r="X194" s="992" t="b">
        <v>1</v>
      </c>
      <c r="Y194" s="990" t="s">
        <v>270</v>
      </c>
      <c r="Z194" s="990" t="b">
        <f>R194=Y194</f>
        <v>1</v>
      </c>
      <c r="AA194" s="990" t="s">
        <v>993</v>
      </c>
      <c r="AB194" s="992" t="b">
        <v>0</v>
      </c>
      <c r="AC194" s="990" t="s">
        <v>993</v>
      </c>
      <c r="AD194" s="990" t="s">
        <v>993</v>
      </c>
      <c r="AE194" s="990" t="s">
        <v>993</v>
      </c>
      <c r="AF194" s="1077">
        <f t="shared" si="23"/>
        <v>48</v>
      </c>
      <c r="AG194" s="1077">
        <f t="shared" si="23"/>
        <v>47</v>
      </c>
      <c r="AH194" s="1077">
        <f t="shared" si="23"/>
        <v>9</v>
      </c>
      <c r="AI194" s="1077">
        <f t="shared" si="23"/>
        <v>48</v>
      </c>
      <c r="AJ194" s="183">
        <f t="shared" si="20"/>
        <v>0</v>
      </c>
      <c r="AK194" s="991">
        <v>48</v>
      </c>
      <c r="AL194" s="991">
        <v>47</v>
      </c>
      <c r="AM194" s="991">
        <v>9</v>
      </c>
      <c r="AN194" s="991">
        <v>48</v>
      </c>
      <c r="AO194" s="991">
        <v>0</v>
      </c>
      <c r="AP194" s="991">
        <v>0</v>
      </c>
      <c r="AQ194" s="991">
        <v>0</v>
      </c>
      <c r="AR194" s="991">
        <v>0</v>
      </c>
      <c r="AS194" s="991">
        <v>0</v>
      </c>
      <c r="AT194" s="991">
        <v>0</v>
      </c>
      <c r="AU194" s="991">
        <v>0</v>
      </c>
      <c r="AV194" s="991">
        <v>0</v>
      </c>
      <c r="AW194" s="991">
        <v>0</v>
      </c>
      <c r="AX194" s="991">
        <v>0</v>
      </c>
      <c r="AY194" s="991">
        <v>0</v>
      </c>
      <c r="AZ194" s="991">
        <v>0</v>
      </c>
      <c r="BA194" s="991">
        <v>0</v>
      </c>
      <c r="BB194" s="991">
        <v>0</v>
      </c>
      <c r="BC194" s="991">
        <v>0</v>
      </c>
      <c r="BD194" s="991">
        <v>0</v>
      </c>
      <c r="BE194" s="992" t="b">
        <v>0</v>
      </c>
      <c r="BF194" s="992"/>
      <c r="BG194" s="990" t="s">
        <v>270</v>
      </c>
      <c r="BH194" s="991">
        <v>48</v>
      </c>
      <c r="BI194" s="990" t="s">
        <v>993</v>
      </c>
      <c r="BJ194" s="991">
        <v>0</v>
      </c>
      <c r="BK194" s="990" t="s">
        <v>993</v>
      </c>
      <c r="BL194" s="991">
        <v>0</v>
      </c>
      <c r="BM194" s="991">
        <v>0</v>
      </c>
      <c r="BN194" s="991">
        <v>0</v>
      </c>
      <c r="BO194" s="990" t="s">
        <v>993</v>
      </c>
      <c r="BP194" s="990" t="s">
        <v>993</v>
      </c>
      <c r="BQ194" s="990" t="s">
        <v>993</v>
      </c>
      <c r="BR194" s="991">
        <v>0</v>
      </c>
      <c r="BS194" s="990" t="s">
        <v>993</v>
      </c>
      <c r="BT194" s="991">
        <v>0</v>
      </c>
      <c r="BU194" s="990" t="s">
        <v>993</v>
      </c>
      <c r="BV194" s="991">
        <v>0</v>
      </c>
      <c r="BW194" s="991">
        <v>0</v>
      </c>
      <c r="BX194" s="991">
        <v>0</v>
      </c>
      <c r="BY194" s="990" t="s">
        <v>993</v>
      </c>
      <c r="BZ194" s="991">
        <v>0</v>
      </c>
      <c r="CA194" s="990" t="s">
        <v>993</v>
      </c>
      <c r="CB194" s="991">
        <v>0</v>
      </c>
      <c r="CC194" s="990" t="s">
        <v>993</v>
      </c>
      <c r="CD194" s="991">
        <v>0</v>
      </c>
      <c r="CE194" s="991">
        <v>0</v>
      </c>
      <c r="CF194" s="991">
        <v>0</v>
      </c>
      <c r="CG194" s="990" t="s">
        <v>993</v>
      </c>
      <c r="CH194" s="991">
        <v>0</v>
      </c>
      <c r="CI194" s="990" t="s">
        <v>993</v>
      </c>
      <c r="CJ194" s="991">
        <v>0</v>
      </c>
      <c r="CK194" s="990" t="s">
        <v>993</v>
      </c>
      <c r="CL194" s="991">
        <v>0</v>
      </c>
      <c r="CM194" s="991">
        <v>0</v>
      </c>
      <c r="CN194" s="991">
        <v>0</v>
      </c>
      <c r="CO194" s="991">
        <v>28</v>
      </c>
      <c r="CP194" s="991">
        <v>0.7</v>
      </c>
      <c r="CQ194" s="991">
        <v>0</v>
      </c>
      <c r="CR194" s="991">
        <v>0</v>
      </c>
      <c r="CS194" s="991">
        <v>0</v>
      </c>
      <c r="CT194" s="991">
        <v>2.5</v>
      </c>
      <c r="CU194" s="991">
        <v>0</v>
      </c>
      <c r="CV194" s="991">
        <v>0</v>
      </c>
      <c r="CW194" s="991">
        <v>0</v>
      </c>
      <c r="CX194" s="991">
        <v>0</v>
      </c>
      <c r="CY194" s="991">
        <v>0</v>
      </c>
      <c r="CZ194" s="991">
        <v>0</v>
      </c>
      <c r="DA194" s="991">
        <v>0</v>
      </c>
      <c r="DB194" s="991">
        <v>0</v>
      </c>
      <c r="DC194" s="991">
        <v>0</v>
      </c>
      <c r="DD194" s="991">
        <v>0</v>
      </c>
      <c r="DE194" s="991">
        <v>0</v>
      </c>
      <c r="DF194" s="991">
        <v>0</v>
      </c>
      <c r="DG194" s="991">
        <v>0</v>
      </c>
      <c r="DH194" s="991">
        <v>0</v>
      </c>
      <c r="DI194" s="991">
        <v>0</v>
      </c>
      <c r="DJ194" s="991">
        <v>0</v>
      </c>
      <c r="DK194" s="992" t="b">
        <v>0</v>
      </c>
      <c r="DL194" s="990" t="s">
        <v>999</v>
      </c>
      <c r="DM194" s="990" t="s">
        <v>1000</v>
      </c>
      <c r="DN194" s="990" t="s">
        <v>437</v>
      </c>
      <c r="DO194" s="990" t="s">
        <v>1227</v>
      </c>
      <c r="DP194" s="991">
        <v>1239</v>
      </c>
      <c r="DQ194" s="991">
        <v>869</v>
      </c>
      <c r="DR194" s="991">
        <v>27</v>
      </c>
      <c r="DS194" s="991">
        <v>343</v>
      </c>
      <c r="DT194" s="991">
        <v>12129</v>
      </c>
      <c r="DU194" s="991">
        <v>1309</v>
      </c>
      <c r="DV194" s="991">
        <v>1239</v>
      </c>
      <c r="DW194" s="991">
        <v>170</v>
      </c>
      <c r="DX194" s="991">
        <v>1012</v>
      </c>
      <c r="DY194" s="991">
        <v>33</v>
      </c>
      <c r="DZ194" s="991">
        <v>24</v>
      </c>
      <c r="EA194" s="991">
        <v>0</v>
      </c>
      <c r="EB194" s="991">
        <v>0</v>
      </c>
      <c r="EC194" s="991">
        <v>0</v>
      </c>
      <c r="ED194" s="991">
        <v>1309</v>
      </c>
      <c r="EE194" s="991">
        <v>237</v>
      </c>
      <c r="EF194" s="991">
        <v>859</v>
      </c>
      <c r="EG194" s="991">
        <v>191</v>
      </c>
      <c r="EH194" s="991">
        <v>1</v>
      </c>
      <c r="EI194" s="991">
        <v>5</v>
      </c>
      <c r="EJ194" s="991">
        <v>0</v>
      </c>
      <c r="EK194" s="991">
        <v>7</v>
      </c>
      <c r="EL194" s="991">
        <v>9</v>
      </c>
      <c r="EM194" s="991">
        <v>0</v>
      </c>
      <c r="EN194" s="991">
        <v>1072</v>
      </c>
      <c r="EO194" s="991">
        <v>1054</v>
      </c>
      <c r="EP194" s="991">
        <v>0</v>
      </c>
      <c r="EQ194" s="991">
        <v>18</v>
      </c>
      <c r="ER194" s="991">
        <v>0</v>
      </c>
      <c r="ES194" s="991">
        <v>0</v>
      </c>
      <c r="ET194" s="992" t="b">
        <v>0</v>
      </c>
      <c r="EU194" s="992" t="b">
        <v>0</v>
      </c>
      <c r="EV194" s="992" t="b">
        <v>0</v>
      </c>
      <c r="EW194" s="993">
        <v>0.45</v>
      </c>
      <c r="EX194" s="993">
        <v>0.309</v>
      </c>
      <c r="EY194" s="993">
        <v>0.152</v>
      </c>
      <c r="EZ194" s="993">
        <v>0.15</v>
      </c>
      <c r="FA194" s="993">
        <v>0.27200000000000002</v>
      </c>
      <c r="FB194" s="993">
        <v>0.39299999999999996</v>
      </c>
      <c r="FC194" s="992" t="b">
        <v>0</v>
      </c>
      <c r="FD194" s="992" t="b">
        <v>0</v>
      </c>
      <c r="FE194" s="992" t="b">
        <v>1</v>
      </c>
      <c r="FF194" s="993">
        <v>0</v>
      </c>
      <c r="FG194" s="993">
        <v>0</v>
      </c>
      <c r="FH194" s="993">
        <v>0</v>
      </c>
      <c r="FI194" s="993">
        <v>0</v>
      </c>
      <c r="FJ194" s="993">
        <v>0</v>
      </c>
      <c r="FK194" s="993">
        <v>0</v>
      </c>
      <c r="FL194" s="992" t="b">
        <v>0</v>
      </c>
      <c r="FM194" s="992" t="b">
        <v>0</v>
      </c>
      <c r="FN194" s="992" t="b">
        <v>0</v>
      </c>
      <c r="FO194" s="993">
        <v>0.44</v>
      </c>
      <c r="FP194" s="993">
        <v>0.32500000000000001</v>
      </c>
      <c r="FQ194" s="993">
        <v>0.17199999999999999</v>
      </c>
      <c r="FR194" s="993">
        <v>0.17399999999999999</v>
      </c>
      <c r="FS194" s="993">
        <v>0.29399999999999998</v>
      </c>
      <c r="FT194" s="993">
        <v>0.42100000000000004</v>
      </c>
      <c r="FU194" s="990" t="s">
        <v>293</v>
      </c>
      <c r="FV194" s="993">
        <v>0</v>
      </c>
      <c r="FW194" s="991">
        <v>0</v>
      </c>
      <c r="FX194" s="991">
        <v>1072</v>
      </c>
      <c r="FY194" s="991">
        <v>0</v>
      </c>
      <c r="FZ194" s="991">
        <v>0</v>
      </c>
      <c r="GA194" s="991">
        <v>0</v>
      </c>
      <c r="GB194" s="991">
        <v>0</v>
      </c>
      <c r="GC194" s="991">
        <v>0</v>
      </c>
      <c r="GD194" s="991">
        <v>0</v>
      </c>
      <c r="GE194" s="991">
        <v>0</v>
      </c>
      <c r="GF194" s="991">
        <v>0</v>
      </c>
      <c r="GG194" s="991">
        <v>0</v>
      </c>
      <c r="GH194" s="991">
        <v>0</v>
      </c>
      <c r="GI194" s="991">
        <v>0</v>
      </c>
      <c r="GJ194" s="991">
        <v>0</v>
      </c>
      <c r="GK194" s="991">
        <v>0</v>
      </c>
      <c r="GL194" s="991">
        <v>0</v>
      </c>
      <c r="GM194" s="991">
        <v>0</v>
      </c>
      <c r="GN194" s="991">
        <v>0</v>
      </c>
      <c r="GO194" s="992" t="b">
        <v>0</v>
      </c>
      <c r="GP194" s="990" t="s">
        <v>993</v>
      </c>
      <c r="GQ194" s="990" t="s">
        <v>993</v>
      </c>
      <c r="GR194" s="990" t="s">
        <v>993</v>
      </c>
      <c r="GS194" s="990" t="s">
        <v>993</v>
      </c>
      <c r="GT194" s="992"/>
      <c r="GU194" s="986"/>
    </row>
    <row r="195" spans="1:203" hidden="1">
      <c r="A195" s="985"/>
      <c r="B195" s="1315" t="s">
        <v>467</v>
      </c>
      <c r="C195" s="1315"/>
      <c r="D195" s="990" t="s">
        <v>1172</v>
      </c>
      <c r="E195" s="990" t="s">
        <v>20</v>
      </c>
      <c r="F195" s="990" t="s">
        <v>437</v>
      </c>
      <c r="G195" s="990" t="s">
        <v>986</v>
      </c>
      <c r="H195" s="990" t="s">
        <v>1062</v>
      </c>
      <c r="I195" s="990" t="s">
        <v>1063</v>
      </c>
      <c r="J195" s="990" t="s">
        <v>1064</v>
      </c>
      <c r="K195" s="990" t="s">
        <v>1065</v>
      </c>
      <c r="L195" s="991">
        <v>4</v>
      </c>
      <c r="M195" s="990" t="s">
        <v>20</v>
      </c>
      <c r="N195" s="990" t="s">
        <v>1131</v>
      </c>
      <c r="O195" s="990" t="s">
        <v>476</v>
      </c>
      <c r="P195" s="990" t="s">
        <v>993</v>
      </c>
      <c r="Q195" s="990" t="s">
        <v>993</v>
      </c>
      <c r="R195" s="1031" t="s">
        <v>270</v>
      </c>
      <c r="S195" s="992" t="b">
        <v>0</v>
      </c>
      <c r="T195" s="991">
        <v>0</v>
      </c>
      <c r="U195" s="992" t="b">
        <v>0</v>
      </c>
      <c r="V195" s="991">
        <v>0</v>
      </c>
      <c r="W195" s="992" t="b">
        <v>0</v>
      </c>
      <c r="X195" s="992" t="b">
        <v>1</v>
      </c>
      <c r="Y195" s="990" t="s">
        <v>270</v>
      </c>
      <c r="Z195" s="990" t="b">
        <f t="shared" si="21"/>
        <v>1</v>
      </c>
      <c r="AA195" s="990" t="s">
        <v>993</v>
      </c>
      <c r="AB195" s="992" t="b">
        <v>0</v>
      </c>
      <c r="AC195" s="990" t="s">
        <v>993</v>
      </c>
      <c r="AD195" s="990" t="s">
        <v>993</v>
      </c>
      <c r="AE195" s="990" t="s">
        <v>993</v>
      </c>
      <c r="AF195" s="1077">
        <f t="shared" si="23"/>
        <v>48</v>
      </c>
      <c r="AG195" s="1077">
        <f t="shared" si="23"/>
        <v>46</v>
      </c>
      <c r="AH195" s="1077">
        <f t="shared" si="23"/>
        <v>25</v>
      </c>
      <c r="AI195" s="1077">
        <f t="shared" si="23"/>
        <v>48</v>
      </c>
      <c r="AJ195" s="183">
        <f t="shared" si="20"/>
        <v>0</v>
      </c>
      <c r="AK195" s="991">
        <v>48</v>
      </c>
      <c r="AL195" s="991">
        <v>46</v>
      </c>
      <c r="AM195" s="991">
        <v>25</v>
      </c>
      <c r="AN195" s="991">
        <v>48</v>
      </c>
      <c r="AO195" s="991">
        <v>0</v>
      </c>
      <c r="AP195" s="991">
        <v>0</v>
      </c>
      <c r="AQ195" s="991">
        <v>0</v>
      </c>
      <c r="AR195" s="991">
        <v>0</v>
      </c>
      <c r="AS195" s="991">
        <v>0</v>
      </c>
      <c r="AT195" s="991">
        <v>0</v>
      </c>
      <c r="AU195" s="991">
        <v>0</v>
      </c>
      <c r="AV195" s="991">
        <v>0</v>
      </c>
      <c r="AW195" s="991">
        <v>0</v>
      </c>
      <c r="AX195" s="991">
        <v>0</v>
      </c>
      <c r="AY195" s="991">
        <v>0</v>
      </c>
      <c r="AZ195" s="991">
        <v>0</v>
      </c>
      <c r="BA195" s="991">
        <v>0</v>
      </c>
      <c r="BB195" s="991">
        <v>0</v>
      </c>
      <c r="BC195" s="991">
        <v>0</v>
      </c>
      <c r="BD195" s="991">
        <v>0</v>
      </c>
      <c r="BE195" s="992" t="b">
        <v>0</v>
      </c>
      <c r="BF195" s="992"/>
      <c r="BG195" s="990" t="s">
        <v>270</v>
      </c>
      <c r="BH195" s="991">
        <v>48</v>
      </c>
      <c r="BI195" s="990" t="s">
        <v>993</v>
      </c>
      <c r="BJ195" s="991">
        <v>0</v>
      </c>
      <c r="BK195" s="990" t="s">
        <v>993</v>
      </c>
      <c r="BL195" s="991">
        <v>0</v>
      </c>
      <c r="BM195" s="991">
        <v>0</v>
      </c>
      <c r="BN195" s="991">
        <v>0</v>
      </c>
      <c r="BO195" s="990" t="s">
        <v>993</v>
      </c>
      <c r="BP195" s="990" t="s">
        <v>993</v>
      </c>
      <c r="BQ195" s="990" t="s">
        <v>993</v>
      </c>
      <c r="BR195" s="991">
        <v>0</v>
      </c>
      <c r="BS195" s="990" t="s">
        <v>993</v>
      </c>
      <c r="BT195" s="991">
        <v>0</v>
      </c>
      <c r="BU195" s="990" t="s">
        <v>993</v>
      </c>
      <c r="BV195" s="991">
        <v>0</v>
      </c>
      <c r="BW195" s="991">
        <v>0</v>
      </c>
      <c r="BX195" s="991">
        <v>0</v>
      </c>
      <c r="BY195" s="990" t="s">
        <v>993</v>
      </c>
      <c r="BZ195" s="991">
        <v>0</v>
      </c>
      <c r="CA195" s="990" t="s">
        <v>993</v>
      </c>
      <c r="CB195" s="991">
        <v>0</v>
      </c>
      <c r="CC195" s="990" t="s">
        <v>993</v>
      </c>
      <c r="CD195" s="991">
        <v>0</v>
      </c>
      <c r="CE195" s="991">
        <v>0</v>
      </c>
      <c r="CF195" s="991">
        <v>0</v>
      </c>
      <c r="CG195" s="990" t="s">
        <v>993</v>
      </c>
      <c r="CH195" s="991">
        <v>0</v>
      </c>
      <c r="CI195" s="990" t="s">
        <v>993</v>
      </c>
      <c r="CJ195" s="991">
        <v>0</v>
      </c>
      <c r="CK195" s="990" t="s">
        <v>993</v>
      </c>
      <c r="CL195" s="991">
        <v>0</v>
      </c>
      <c r="CM195" s="991">
        <v>0</v>
      </c>
      <c r="CN195" s="991">
        <v>0</v>
      </c>
      <c r="CO195" s="991">
        <v>27</v>
      </c>
      <c r="CP195" s="991">
        <v>1.6</v>
      </c>
      <c r="CQ195" s="991">
        <v>0</v>
      </c>
      <c r="CR195" s="991">
        <v>0</v>
      </c>
      <c r="CS195" s="991">
        <v>0</v>
      </c>
      <c r="CT195" s="991">
        <v>3.3</v>
      </c>
      <c r="CU195" s="991">
        <v>0</v>
      </c>
      <c r="CV195" s="991">
        <v>0</v>
      </c>
      <c r="CW195" s="991">
        <v>0</v>
      </c>
      <c r="CX195" s="991">
        <v>0</v>
      </c>
      <c r="CY195" s="991">
        <v>0</v>
      </c>
      <c r="CZ195" s="991">
        <v>0</v>
      </c>
      <c r="DA195" s="991">
        <v>0</v>
      </c>
      <c r="DB195" s="991">
        <v>0</v>
      </c>
      <c r="DC195" s="991">
        <v>0</v>
      </c>
      <c r="DD195" s="991">
        <v>0</v>
      </c>
      <c r="DE195" s="991">
        <v>0</v>
      </c>
      <c r="DF195" s="991">
        <v>0</v>
      </c>
      <c r="DG195" s="991">
        <v>0</v>
      </c>
      <c r="DH195" s="991">
        <v>0</v>
      </c>
      <c r="DI195" s="991">
        <v>0</v>
      </c>
      <c r="DJ195" s="991">
        <v>0</v>
      </c>
      <c r="DK195" s="992" t="b">
        <v>0</v>
      </c>
      <c r="DL195" s="990" t="s">
        <v>450</v>
      </c>
      <c r="DM195" s="990" t="s">
        <v>993</v>
      </c>
      <c r="DN195" s="990" t="s">
        <v>993</v>
      </c>
      <c r="DO195" s="990" t="s">
        <v>993</v>
      </c>
      <c r="DP195" s="991">
        <v>1554</v>
      </c>
      <c r="DQ195" s="991">
        <v>1164</v>
      </c>
      <c r="DR195" s="991">
        <v>41</v>
      </c>
      <c r="DS195" s="991">
        <v>349</v>
      </c>
      <c r="DT195" s="991">
        <v>13576</v>
      </c>
      <c r="DU195" s="991">
        <v>1797</v>
      </c>
      <c r="DV195" s="991">
        <v>1554</v>
      </c>
      <c r="DW195" s="991">
        <v>230</v>
      </c>
      <c r="DX195" s="991">
        <v>1246</v>
      </c>
      <c r="DY195" s="991">
        <v>46</v>
      </c>
      <c r="DZ195" s="991">
        <v>31</v>
      </c>
      <c r="EA195" s="991">
        <v>0</v>
      </c>
      <c r="EB195" s="991">
        <v>1</v>
      </c>
      <c r="EC195" s="991">
        <v>0</v>
      </c>
      <c r="ED195" s="991">
        <v>1797</v>
      </c>
      <c r="EE195" s="991">
        <v>477</v>
      </c>
      <c r="EF195" s="991">
        <v>1208</v>
      </c>
      <c r="EG195" s="991">
        <v>78</v>
      </c>
      <c r="EH195" s="991">
        <v>2</v>
      </c>
      <c r="EI195" s="991">
        <v>2</v>
      </c>
      <c r="EJ195" s="991">
        <v>0</v>
      </c>
      <c r="EK195" s="991">
        <v>17</v>
      </c>
      <c r="EL195" s="991">
        <v>13</v>
      </c>
      <c r="EM195" s="991">
        <v>0</v>
      </c>
      <c r="EN195" s="991">
        <v>1320</v>
      </c>
      <c r="EO195" s="991">
        <v>1277</v>
      </c>
      <c r="EP195" s="991">
        <v>0</v>
      </c>
      <c r="EQ195" s="991">
        <v>43</v>
      </c>
      <c r="ER195" s="991">
        <v>0</v>
      </c>
      <c r="ES195" s="991">
        <v>0</v>
      </c>
      <c r="ET195" s="992" t="b">
        <v>0</v>
      </c>
      <c r="EU195" s="992" t="b">
        <v>0</v>
      </c>
      <c r="EV195" s="992" t="b">
        <v>0</v>
      </c>
      <c r="EW195" s="993">
        <v>0.51500000000000001</v>
      </c>
      <c r="EX195" s="993">
        <v>0.34299999999999997</v>
      </c>
      <c r="EY195" s="993">
        <v>0.14499999999999999</v>
      </c>
      <c r="EZ195" s="993">
        <v>0.20199999999999999</v>
      </c>
      <c r="FA195" s="993">
        <v>0.27500000000000002</v>
      </c>
      <c r="FB195" s="993">
        <v>0.4</v>
      </c>
      <c r="FC195" s="992" t="b">
        <v>0</v>
      </c>
      <c r="FD195" s="992" t="b">
        <v>0</v>
      </c>
      <c r="FE195" s="992" t="b">
        <v>1</v>
      </c>
      <c r="FF195" s="993">
        <v>0</v>
      </c>
      <c r="FG195" s="993">
        <v>0</v>
      </c>
      <c r="FH195" s="993">
        <v>0</v>
      </c>
      <c r="FI195" s="993">
        <v>0</v>
      </c>
      <c r="FJ195" s="993">
        <v>0</v>
      </c>
      <c r="FK195" s="993">
        <v>0</v>
      </c>
      <c r="FL195" s="992" t="b">
        <v>0</v>
      </c>
      <c r="FM195" s="992" t="b">
        <v>0</v>
      </c>
      <c r="FN195" s="992" t="b">
        <v>0</v>
      </c>
      <c r="FO195" s="993">
        <v>0.49399999999999999</v>
      </c>
      <c r="FP195" s="993">
        <v>0.33899999999999997</v>
      </c>
      <c r="FQ195" s="993">
        <v>0.13699999999999998</v>
      </c>
      <c r="FR195" s="993">
        <v>0.19</v>
      </c>
      <c r="FS195" s="993">
        <v>0.30299999999999999</v>
      </c>
      <c r="FT195" s="993">
        <v>0.41700000000000004</v>
      </c>
      <c r="FU195" s="990" t="s">
        <v>293</v>
      </c>
      <c r="FV195" s="993">
        <v>0</v>
      </c>
      <c r="FW195" s="991">
        <v>0</v>
      </c>
      <c r="FX195" s="991">
        <v>1320</v>
      </c>
      <c r="FY195" s="991">
        <v>0</v>
      </c>
      <c r="FZ195" s="991">
        <v>0</v>
      </c>
      <c r="GA195" s="991">
        <v>0</v>
      </c>
      <c r="GB195" s="991">
        <v>0</v>
      </c>
      <c r="GC195" s="991">
        <v>0</v>
      </c>
      <c r="GD195" s="991">
        <v>0</v>
      </c>
      <c r="GE195" s="991">
        <v>0</v>
      </c>
      <c r="GF195" s="991">
        <v>0</v>
      </c>
      <c r="GG195" s="991">
        <v>0</v>
      </c>
      <c r="GH195" s="991">
        <v>0</v>
      </c>
      <c r="GI195" s="991">
        <v>0</v>
      </c>
      <c r="GJ195" s="991">
        <v>0</v>
      </c>
      <c r="GK195" s="991">
        <v>0</v>
      </c>
      <c r="GL195" s="991">
        <v>0</v>
      </c>
      <c r="GM195" s="991">
        <v>0</v>
      </c>
      <c r="GN195" s="991">
        <v>0</v>
      </c>
      <c r="GO195" s="992" t="b">
        <v>0</v>
      </c>
      <c r="GP195" s="990" t="s">
        <v>993</v>
      </c>
      <c r="GQ195" s="990" t="s">
        <v>993</v>
      </c>
      <c r="GR195" s="990" t="s">
        <v>993</v>
      </c>
      <c r="GS195" s="990" t="s">
        <v>993</v>
      </c>
      <c r="GT195" s="992"/>
      <c r="GU195" s="986"/>
    </row>
    <row r="196" spans="1:203" hidden="1">
      <c r="A196" s="985"/>
      <c r="B196" s="1315" t="s">
        <v>467</v>
      </c>
      <c r="C196" s="1315"/>
      <c r="D196" s="990" t="s">
        <v>1172</v>
      </c>
      <c r="E196" s="990" t="s">
        <v>20</v>
      </c>
      <c r="F196" s="990" t="s">
        <v>437</v>
      </c>
      <c r="G196" s="990" t="s">
        <v>986</v>
      </c>
      <c r="H196" s="990" t="s">
        <v>1062</v>
      </c>
      <c r="I196" s="990" t="s">
        <v>1063</v>
      </c>
      <c r="J196" s="990" t="s">
        <v>1064</v>
      </c>
      <c r="K196" s="990" t="s">
        <v>1065</v>
      </c>
      <c r="L196" s="991">
        <v>3</v>
      </c>
      <c r="M196" s="990" t="s">
        <v>20</v>
      </c>
      <c r="N196" s="990" t="s">
        <v>1130</v>
      </c>
      <c r="O196" s="990" t="s">
        <v>474</v>
      </c>
      <c r="P196" s="990" t="s">
        <v>993</v>
      </c>
      <c r="Q196" s="990" t="s">
        <v>993</v>
      </c>
      <c r="R196" s="1031" t="s">
        <v>270</v>
      </c>
      <c r="S196" s="992" t="b">
        <v>0</v>
      </c>
      <c r="T196" s="991">
        <v>0</v>
      </c>
      <c r="U196" s="992" t="b">
        <v>0</v>
      </c>
      <c r="V196" s="991">
        <v>0</v>
      </c>
      <c r="W196" s="992" t="b">
        <v>0</v>
      </c>
      <c r="X196" s="992" t="b">
        <v>1</v>
      </c>
      <c r="Y196" s="990" t="s">
        <v>270</v>
      </c>
      <c r="Z196" s="990" t="b">
        <f>R196=Y196</f>
        <v>1</v>
      </c>
      <c r="AA196" s="990" t="s">
        <v>993</v>
      </c>
      <c r="AB196" s="992" t="b">
        <v>0</v>
      </c>
      <c r="AC196" s="990" t="s">
        <v>993</v>
      </c>
      <c r="AD196" s="990" t="s">
        <v>993</v>
      </c>
      <c r="AE196" s="990" t="s">
        <v>993</v>
      </c>
      <c r="AF196" s="1077">
        <f t="shared" si="23"/>
        <v>48</v>
      </c>
      <c r="AG196" s="1077">
        <f t="shared" si="23"/>
        <v>48</v>
      </c>
      <c r="AH196" s="1077">
        <f t="shared" si="23"/>
        <v>16</v>
      </c>
      <c r="AI196" s="1077">
        <f t="shared" si="23"/>
        <v>48</v>
      </c>
      <c r="AJ196" s="183">
        <f t="shared" si="20"/>
        <v>0</v>
      </c>
      <c r="AK196" s="991">
        <v>48</v>
      </c>
      <c r="AL196" s="991">
        <v>48</v>
      </c>
      <c r="AM196" s="991">
        <v>16</v>
      </c>
      <c r="AN196" s="991">
        <v>48</v>
      </c>
      <c r="AO196" s="991">
        <v>0</v>
      </c>
      <c r="AP196" s="991">
        <v>0</v>
      </c>
      <c r="AQ196" s="991">
        <v>0</v>
      </c>
      <c r="AR196" s="991">
        <v>0</v>
      </c>
      <c r="AS196" s="991">
        <v>0</v>
      </c>
      <c r="AT196" s="991">
        <v>0</v>
      </c>
      <c r="AU196" s="991">
        <v>0</v>
      </c>
      <c r="AV196" s="991">
        <v>0</v>
      </c>
      <c r="AW196" s="991">
        <v>0</v>
      </c>
      <c r="AX196" s="991">
        <v>0</v>
      </c>
      <c r="AY196" s="991">
        <v>0</v>
      </c>
      <c r="AZ196" s="991">
        <v>0</v>
      </c>
      <c r="BA196" s="991">
        <v>0</v>
      </c>
      <c r="BB196" s="991">
        <v>0</v>
      </c>
      <c r="BC196" s="991">
        <v>0</v>
      </c>
      <c r="BD196" s="991">
        <v>0</v>
      </c>
      <c r="BE196" s="992" t="b">
        <v>0</v>
      </c>
      <c r="BF196" s="992"/>
      <c r="BG196" s="990" t="s">
        <v>270</v>
      </c>
      <c r="BH196" s="991">
        <v>48</v>
      </c>
      <c r="BI196" s="990" t="s">
        <v>993</v>
      </c>
      <c r="BJ196" s="991">
        <v>0</v>
      </c>
      <c r="BK196" s="990" t="s">
        <v>993</v>
      </c>
      <c r="BL196" s="991">
        <v>0</v>
      </c>
      <c r="BM196" s="991">
        <v>0</v>
      </c>
      <c r="BN196" s="991">
        <v>0</v>
      </c>
      <c r="BO196" s="990" t="s">
        <v>993</v>
      </c>
      <c r="BP196" s="990" t="s">
        <v>993</v>
      </c>
      <c r="BQ196" s="990" t="s">
        <v>993</v>
      </c>
      <c r="BR196" s="991">
        <v>0</v>
      </c>
      <c r="BS196" s="990" t="s">
        <v>993</v>
      </c>
      <c r="BT196" s="991">
        <v>0</v>
      </c>
      <c r="BU196" s="990" t="s">
        <v>993</v>
      </c>
      <c r="BV196" s="991">
        <v>0</v>
      </c>
      <c r="BW196" s="991">
        <v>0</v>
      </c>
      <c r="BX196" s="991">
        <v>0</v>
      </c>
      <c r="BY196" s="990" t="s">
        <v>993</v>
      </c>
      <c r="BZ196" s="991">
        <v>0</v>
      </c>
      <c r="CA196" s="990" t="s">
        <v>993</v>
      </c>
      <c r="CB196" s="991">
        <v>0</v>
      </c>
      <c r="CC196" s="990" t="s">
        <v>993</v>
      </c>
      <c r="CD196" s="991">
        <v>0</v>
      </c>
      <c r="CE196" s="991">
        <v>0</v>
      </c>
      <c r="CF196" s="991">
        <v>0</v>
      </c>
      <c r="CG196" s="990" t="s">
        <v>993</v>
      </c>
      <c r="CH196" s="991">
        <v>0</v>
      </c>
      <c r="CI196" s="990" t="s">
        <v>993</v>
      </c>
      <c r="CJ196" s="991">
        <v>0</v>
      </c>
      <c r="CK196" s="990" t="s">
        <v>993</v>
      </c>
      <c r="CL196" s="991">
        <v>0</v>
      </c>
      <c r="CM196" s="991">
        <v>0</v>
      </c>
      <c r="CN196" s="991">
        <v>0</v>
      </c>
      <c r="CO196" s="991">
        <v>27</v>
      </c>
      <c r="CP196" s="991">
        <v>1.6</v>
      </c>
      <c r="CQ196" s="991">
        <v>0</v>
      </c>
      <c r="CR196" s="991">
        <v>0</v>
      </c>
      <c r="CS196" s="991">
        <v>0</v>
      </c>
      <c r="CT196" s="991">
        <v>2.9</v>
      </c>
      <c r="CU196" s="991">
        <v>0</v>
      </c>
      <c r="CV196" s="991">
        <v>0</v>
      </c>
      <c r="CW196" s="991">
        <v>0</v>
      </c>
      <c r="CX196" s="991">
        <v>0</v>
      </c>
      <c r="CY196" s="991">
        <v>0</v>
      </c>
      <c r="CZ196" s="991">
        <v>0</v>
      </c>
      <c r="DA196" s="991">
        <v>0</v>
      </c>
      <c r="DB196" s="991">
        <v>0</v>
      </c>
      <c r="DC196" s="991">
        <v>0</v>
      </c>
      <c r="DD196" s="991">
        <v>0</v>
      </c>
      <c r="DE196" s="991">
        <v>0</v>
      </c>
      <c r="DF196" s="991">
        <v>0</v>
      </c>
      <c r="DG196" s="991">
        <v>0</v>
      </c>
      <c r="DH196" s="991">
        <v>0</v>
      </c>
      <c r="DI196" s="991">
        <v>0</v>
      </c>
      <c r="DJ196" s="991">
        <v>0</v>
      </c>
      <c r="DK196" s="992" t="b">
        <v>0</v>
      </c>
      <c r="DL196" s="990" t="s">
        <v>999</v>
      </c>
      <c r="DM196" s="990" t="s">
        <v>296</v>
      </c>
      <c r="DN196" s="990" t="s">
        <v>1000</v>
      </c>
      <c r="DO196" s="990" t="s">
        <v>450</v>
      </c>
      <c r="DP196" s="991">
        <v>1584</v>
      </c>
      <c r="DQ196" s="991">
        <v>1005</v>
      </c>
      <c r="DR196" s="991">
        <v>91</v>
      </c>
      <c r="DS196" s="991">
        <v>488</v>
      </c>
      <c r="DT196" s="991">
        <v>14133</v>
      </c>
      <c r="DU196" s="991">
        <v>1462</v>
      </c>
      <c r="DV196" s="991">
        <v>1584</v>
      </c>
      <c r="DW196" s="991">
        <v>218</v>
      </c>
      <c r="DX196" s="991">
        <v>1273</v>
      </c>
      <c r="DY196" s="991">
        <v>50</v>
      </c>
      <c r="DZ196" s="991">
        <v>43</v>
      </c>
      <c r="EA196" s="991">
        <v>0</v>
      </c>
      <c r="EB196" s="991">
        <v>0</v>
      </c>
      <c r="EC196" s="991">
        <v>0</v>
      </c>
      <c r="ED196" s="991">
        <v>1462</v>
      </c>
      <c r="EE196" s="991">
        <v>101</v>
      </c>
      <c r="EF196" s="991">
        <v>1157</v>
      </c>
      <c r="EG196" s="991">
        <v>150</v>
      </c>
      <c r="EH196" s="991">
        <v>2</v>
      </c>
      <c r="EI196" s="991">
        <v>2</v>
      </c>
      <c r="EJ196" s="991">
        <v>0</v>
      </c>
      <c r="EK196" s="991">
        <v>16</v>
      </c>
      <c r="EL196" s="991">
        <v>34</v>
      </c>
      <c r="EM196" s="991">
        <v>0</v>
      </c>
      <c r="EN196" s="991">
        <v>1361</v>
      </c>
      <c r="EO196" s="991">
        <v>1324</v>
      </c>
      <c r="EP196" s="991">
        <v>0</v>
      </c>
      <c r="EQ196" s="991">
        <v>37</v>
      </c>
      <c r="ER196" s="991">
        <v>0</v>
      </c>
      <c r="ES196" s="991">
        <v>0</v>
      </c>
      <c r="ET196" s="992" t="b">
        <v>0</v>
      </c>
      <c r="EU196" s="992" t="b">
        <v>0</v>
      </c>
      <c r="EV196" s="992" t="b">
        <v>0</v>
      </c>
      <c r="EW196" s="993">
        <v>0.45500000000000002</v>
      </c>
      <c r="EX196" s="993">
        <v>0.35299999999999998</v>
      </c>
      <c r="EY196" s="993">
        <v>0.129</v>
      </c>
      <c r="EZ196" s="993">
        <v>0.11699999999999999</v>
      </c>
      <c r="FA196" s="993">
        <v>0.28300000000000003</v>
      </c>
      <c r="FB196" s="993">
        <v>0.39100000000000001</v>
      </c>
      <c r="FC196" s="992" t="b">
        <v>0</v>
      </c>
      <c r="FD196" s="992" t="b">
        <v>0</v>
      </c>
      <c r="FE196" s="992" t="b">
        <v>1</v>
      </c>
      <c r="FF196" s="993">
        <v>0</v>
      </c>
      <c r="FG196" s="993">
        <v>0</v>
      </c>
      <c r="FH196" s="993">
        <v>0</v>
      </c>
      <c r="FI196" s="993">
        <v>0</v>
      </c>
      <c r="FJ196" s="993">
        <v>0</v>
      </c>
      <c r="FK196" s="993">
        <v>0</v>
      </c>
      <c r="FL196" s="992" t="b">
        <v>0</v>
      </c>
      <c r="FM196" s="992" t="b">
        <v>0</v>
      </c>
      <c r="FN196" s="992" t="b">
        <v>0</v>
      </c>
      <c r="FO196" s="993">
        <v>0.501</v>
      </c>
      <c r="FP196" s="993">
        <v>0.39500000000000002</v>
      </c>
      <c r="FQ196" s="993">
        <v>0.13800000000000001</v>
      </c>
      <c r="FR196" s="993">
        <v>0.126</v>
      </c>
      <c r="FS196" s="993">
        <v>0.26700000000000002</v>
      </c>
      <c r="FT196" s="993">
        <v>0.38500000000000001</v>
      </c>
      <c r="FU196" s="990" t="s">
        <v>293</v>
      </c>
      <c r="FV196" s="993">
        <v>0</v>
      </c>
      <c r="FW196" s="991">
        <v>0</v>
      </c>
      <c r="FX196" s="991">
        <v>1361</v>
      </c>
      <c r="FY196" s="991">
        <v>0</v>
      </c>
      <c r="FZ196" s="991">
        <v>0</v>
      </c>
      <c r="GA196" s="991">
        <v>0</v>
      </c>
      <c r="GB196" s="991">
        <v>0</v>
      </c>
      <c r="GC196" s="991">
        <v>0</v>
      </c>
      <c r="GD196" s="991">
        <v>0</v>
      </c>
      <c r="GE196" s="991">
        <v>0</v>
      </c>
      <c r="GF196" s="991">
        <v>0</v>
      </c>
      <c r="GG196" s="991">
        <v>0</v>
      </c>
      <c r="GH196" s="991">
        <v>0</v>
      </c>
      <c r="GI196" s="991">
        <v>0</v>
      </c>
      <c r="GJ196" s="991">
        <v>0</v>
      </c>
      <c r="GK196" s="991">
        <v>0</v>
      </c>
      <c r="GL196" s="991">
        <v>0</v>
      </c>
      <c r="GM196" s="991">
        <v>0</v>
      </c>
      <c r="GN196" s="991">
        <v>0</v>
      </c>
      <c r="GO196" s="992" t="b">
        <v>0</v>
      </c>
      <c r="GP196" s="990" t="s">
        <v>993</v>
      </c>
      <c r="GQ196" s="990" t="s">
        <v>993</v>
      </c>
      <c r="GR196" s="990" t="s">
        <v>993</v>
      </c>
      <c r="GS196" s="990" t="s">
        <v>993</v>
      </c>
      <c r="GT196" s="992"/>
      <c r="GU196" s="986"/>
    </row>
    <row r="197" spans="1:203" hidden="1">
      <c r="A197" s="985"/>
      <c r="B197" s="1315" t="s">
        <v>467</v>
      </c>
      <c r="C197" s="1315"/>
      <c r="D197" s="990" t="s">
        <v>1172</v>
      </c>
      <c r="E197" s="990" t="s">
        <v>20</v>
      </c>
      <c r="F197" s="990" t="s">
        <v>437</v>
      </c>
      <c r="G197" s="990" t="s">
        <v>986</v>
      </c>
      <c r="H197" s="990" t="s">
        <v>1062</v>
      </c>
      <c r="I197" s="990" t="s">
        <v>1063</v>
      </c>
      <c r="J197" s="990" t="s">
        <v>1064</v>
      </c>
      <c r="K197" s="990" t="s">
        <v>1065</v>
      </c>
      <c r="L197" s="991">
        <v>1</v>
      </c>
      <c r="M197" s="990" t="s">
        <v>20</v>
      </c>
      <c r="N197" s="990" t="s">
        <v>1009</v>
      </c>
      <c r="O197" s="990" t="s">
        <v>468</v>
      </c>
      <c r="P197" s="990" t="s">
        <v>993</v>
      </c>
      <c r="Q197" s="990" t="s">
        <v>993</v>
      </c>
      <c r="R197" s="1031" t="s">
        <v>270</v>
      </c>
      <c r="S197" s="992" t="b">
        <v>0</v>
      </c>
      <c r="T197" s="991">
        <v>0</v>
      </c>
      <c r="U197" s="992" t="b">
        <v>0</v>
      </c>
      <c r="V197" s="991">
        <v>0</v>
      </c>
      <c r="W197" s="992" t="b">
        <v>0</v>
      </c>
      <c r="X197" s="992" t="b">
        <v>1</v>
      </c>
      <c r="Y197" s="990" t="s">
        <v>270</v>
      </c>
      <c r="Z197" s="990" t="b">
        <f t="shared" si="21"/>
        <v>1</v>
      </c>
      <c r="AA197" s="990" t="s">
        <v>993</v>
      </c>
      <c r="AB197" s="992" t="b">
        <v>0</v>
      </c>
      <c r="AC197" s="990" t="s">
        <v>993</v>
      </c>
      <c r="AD197" s="990" t="s">
        <v>993</v>
      </c>
      <c r="AE197" s="990" t="s">
        <v>993</v>
      </c>
      <c r="AF197" s="1077">
        <f t="shared" si="23"/>
        <v>42</v>
      </c>
      <c r="AG197" s="1077">
        <f t="shared" si="23"/>
        <v>42</v>
      </c>
      <c r="AH197" s="1077">
        <f t="shared" si="23"/>
        <v>16</v>
      </c>
      <c r="AI197" s="1077">
        <f t="shared" si="23"/>
        <v>42</v>
      </c>
      <c r="AJ197" s="183">
        <f t="shared" si="20"/>
        <v>0</v>
      </c>
      <c r="AK197" s="991">
        <v>42</v>
      </c>
      <c r="AL197" s="991">
        <v>42</v>
      </c>
      <c r="AM197" s="991">
        <v>16</v>
      </c>
      <c r="AN197" s="991">
        <v>42</v>
      </c>
      <c r="AO197" s="991">
        <v>0</v>
      </c>
      <c r="AP197" s="991">
        <v>0</v>
      </c>
      <c r="AQ197" s="991">
        <v>0</v>
      </c>
      <c r="AR197" s="991">
        <v>0</v>
      </c>
      <c r="AS197" s="991">
        <v>0</v>
      </c>
      <c r="AT197" s="991">
        <v>0</v>
      </c>
      <c r="AU197" s="991">
        <v>0</v>
      </c>
      <c r="AV197" s="991">
        <v>0</v>
      </c>
      <c r="AW197" s="991">
        <v>0</v>
      </c>
      <c r="AX197" s="991">
        <v>0</v>
      </c>
      <c r="AY197" s="991">
        <v>0</v>
      </c>
      <c r="AZ197" s="991">
        <v>0</v>
      </c>
      <c r="BA197" s="991">
        <v>0</v>
      </c>
      <c r="BB197" s="991">
        <v>0</v>
      </c>
      <c r="BC197" s="991">
        <v>0</v>
      </c>
      <c r="BD197" s="991">
        <v>0</v>
      </c>
      <c r="BE197" s="992" t="b">
        <v>0</v>
      </c>
      <c r="BF197" s="992"/>
      <c r="BG197" s="990" t="s">
        <v>270</v>
      </c>
      <c r="BH197" s="991">
        <v>42</v>
      </c>
      <c r="BI197" s="990" t="s">
        <v>993</v>
      </c>
      <c r="BJ197" s="991">
        <v>0</v>
      </c>
      <c r="BK197" s="990" t="s">
        <v>993</v>
      </c>
      <c r="BL197" s="991">
        <v>0</v>
      </c>
      <c r="BM197" s="991">
        <v>0</v>
      </c>
      <c r="BN197" s="991">
        <v>0</v>
      </c>
      <c r="BO197" s="990" t="s">
        <v>993</v>
      </c>
      <c r="BP197" s="990" t="s">
        <v>993</v>
      </c>
      <c r="BQ197" s="990" t="s">
        <v>993</v>
      </c>
      <c r="BR197" s="991">
        <v>0</v>
      </c>
      <c r="BS197" s="990" t="s">
        <v>993</v>
      </c>
      <c r="BT197" s="991">
        <v>0</v>
      </c>
      <c r="BU197" s="990" t="s">
        <v>993</v>
      </c>
      <c r="BV197" s="991">
        <v>0</v>
      </c>
      <c r="BW197" s="991">
        <v>0</v>
      </c>
      <c r="BX197" s="991">
        <v>0</v>
      </c>
      <c r="BY197" s="990" t="s">
        <v>993</v>
      </c>
      <c r="BZ197" s="991">
        <v>0</v>
      </c>
      <c r="CA197" s="990" t="s">
        <v>993</v>
      </c>
      <c r="CB197" s="991">
        <v>0</v>
      </c>
      <c r="CC197" s="990" t="s">
        <v>993</v>
      </c>
      <c r="CD197" s="991">
        <v>0</v>
      </c>
      <c r="CE197" s="991">
        <v>0</v>
      </c>
      <c r="CF197" s="991">
        <v>0</v>
      </c>
      <c r="CG197" s="990" t="s">
        <v>993</v>
      </c>
      <c r="CH197" s="991">
        <v>0</v>
      </c>
      <c r="CI197" s="990" t="s">
        <v>993</v>
      </c>
      <c r="CJ197" s="991">
        <v>0</v>
      </c>
      <c r="CK197" s="990" t="s">
        <v>993</v>
      </c>
      <c r="CL197" s="991">
        <v>0</v>
      </c>
      <c r="CM197" s="991">
        <v>0</v>
      </c>
      <c r="CN197" s="991">
        <v>0</v>
      </c>
      <c r="CO197" s="991">
        <v>27</v>
      </c>
      <c r="CP197" s="991">
        <v>1.5</v>
      </c>
      <c r="CQ197" s="991">
        <v>0</v>
      </c>
      <c r="CR197" s="991">
        <v>0</v>
      </c>
      <c r="CS197" s="991">
        <v>0</v>
      </c>
      <c r="CT197" s="991">
        <v>2.5</v>
      </c>
      <c r="CU197" s="991">
        <v>0</v>
      </c>
      <c r="CV197" s="991">
        <v>0</v>
      </c>
      <c r="CW197" s="991">
        <v>0</v>
      </c>
      <c r="CX197" s="991">
        <v>0</v>
      </c>
      <c r="CY197" s="991">
        <v>0</v>
      </c>
      <c r="CZ197" s="991">
        <v>0</v>
      </c>
      <c r="DA197" s="991">
        <v>0</v>
      </c>
      <c r="DB197" s="991">
        <v>0</v>
      </c>
      <c r="DC197" s="991">
        <v>0</v>
      </c>
      <c r="DD197" s="991">
        <v>0</v>
      </c>
      <c r="DE197" s="991">
        <v>0</v>
      </c>
      <c r="DF197" s="991">
        <v>0</v>
      </c>
      <c r="DG197" s="991">
        <v>0</v>
      </c>
      <c r="DH197" s="991">
        <v>0</v>
      </c>
      <c r="DI197" s="991">
        <v>0</v>
      </c>
      <c r="DJ197" s="991">
        <v>0</v>
      </c>
      <c r="DK197" s="992" t="b">
        <v>0</v>
      </c>
      <c r="DL197" s="990" t="s">
        <v>290</v>
      </c>
      <c r="DM197" s="990" t="s">
        <v>993</v>
      </c>
      <c r="DN197" s="990" t="s">
        <v>993</v>
      </c>
      <c r="DO197" s="990" t="s">
        <v>993</v>
      </c>
      <c r="DP197" s="991">
        <v>1802</v>
      </c>
      <c r="DQ197" s="991">
        <v>1204</v>
      </c>
      <c r="DR197" s="991">
        <v>50</v>
      </c>
      <c r="DS197" s="991">
        <v>548</v>
      </c>
      <c r="DT197" s="991">
        <v>12230</v>
      </c>
      <c r="DU197" s="991">
        <v>1637</v>
      </c>
      <c r="DV197" s="991">
        <v>1802</v>
      </c>
      <c r="DW197" s="991">
        <v>293</v>
      </c>
      <c r="DX197" s="991">
        <v>1426</v>
      </c>
      <c r="DY197" s="991">
        <v>35</v>
      </c>
      <c r="DZ197" s="991">
        <v>48</v>
      </c>
      <c r="EA197" s="991">
        <v>0</v>
      </c>
      <c r="EB197" s="991">
        <v>0</v>
      </c>
      <c r="EC197" s="991">
        <v>0</v>
      </c>
      <c r="ED197" s="991">
        <v>1637</v>
      </c>
      <c r="EE197" s="991">
        <v>131</v>
      </c>
      <c r="EF197" s="991">
        <v>1333</v>
      </c>
      <c r="EG197" s="991">
        <v>105</v>
      </c>
      <c r="EH197" s="991">
        <v>3</v>
      </c>
      <c r="EI197" s="991">
        <v>5</v>
      </c>
      <c r="EJ197" s="991">
        <v>0</v>
      </c>
      <c r="EK197" s="991">
        <v>20</v>
      </c>
      <c r="EL197" s="991">
        <v>40</v>
      </c>
      <c r="EM197" s="991">
        <v>0</v>
      </c>
      <c r="EN197" s="991">
        <v>1506</v>
      </c>
      <c r="EO197" s="991">
        <v>1468</v>
      </c>
      <c r="EP197" s="991">
        <v>0</v>
      </c>
      <c r="EQ197" s="991">
        <v>38</v>
      </c>
      <c r="ER197" s="991">
        <v>0</v>
      </c>
      <c r="ES197" s="991">
        <v>0</v>
      </c>
      <c r="ET197" s="992" t="b">
        <v>0</v>
      </c>
      <c r="EU197" s="992" t="b">
        <v>0</v>
      </c>
      <c r="EV197" s="992" t="b">
        <v>0</v>
      </c>
      <c r="EW197" s="993">
        <v>0.54400000000000004</v>
      </c>
      <c r="EX197" s="993">
        <v>0.39500000000000002</v>
      </c>
      <c r="EY197" s="993">
        <v>0.14300000000000002</v>
      </c>
      <c r="EZ197" s="993">
        <v>0.17199999999999999</v>
      </c>
      <c r="FA197" s="993">
        <v>0.124</v>
      </c>
      <c r="FB197" s="993">
        <v>0.31</v>
      </c>
      <c r="FC197" s="992" t="b">
        <v>0</v>
      </c>
      <c r="FD197" s="992" t="b">
        <v>0</v>
      </c>
      <c r="FE197" s="992" t="b">
        <v>1</v>
      </c>
      <c r="FF197" s="993">
        <v>0</v>
      </c>
      <c r="FG197" s="993">
        <v>0</v>
      </c>
      <c r="FH197" s="993">
        <v>0</v>
      </c>
      <c r="FI197" s="993">
        <v>0</v>
      </c>
      <c r="FJ197" s="993">
        <v>0</v>
      </c>
      <c r="FK197" s="993">
        <v>0</v>
      </c>
      <c r="FL197" s="992" t="b">
        <v>0</v>
      </c>
      <c r="FM197" s="992" t="b">
        <v>0</v>
      </c>
      <c r="FN197" s="992" t="b">
        <v>0</v>
      </c>
      <c r="FO197" s="993">
        <v>0.56000000000000005</v>
      </c>
      <c r="FP197" s="993">
        <v>0.42899999999999999</v>
      </c>
      <c r="FQ197" s="993">
        <v>0.16500000000000001</v>
      </c>
      <c r="FR197" s="993">
        <v>0.2</v>
      </c>
      <c r="FS197" s="993">
        <v>0.106</v>
      </c>
      <c r="FT197" s="993">
        <v>0.32700000000000001</v>
      </c>
      <c r="FU197" s="990" t="s">
        <v>293</v>
      </c>
      <c r="FV197" s="993">
        <v>0</v>
      </c>
      <c r="FW197" s="991">
        <v>0</v>
      </c>
      <c r="FX197" s="991">
        <v>1506</v>
      </c>
      <c r="FY197" s="991">
        <v>0</v>
      </c>
      <c r="FZ197" s="991">
        <v>0</v>
      </c>
      <c r="GA197" s="991">
        <v>0</v>
      </c>
      <c r="GB197" s="991">
        <v>0</v>
      </c>
      <c r="GC197" s="991">
        <v>0</v>
      </c>
      <c r="GD197" s="991">
        <v>0</v>
      </c>
      <c r="GE197" s="991">
        <v>0</v>
      </c>
      <c r="GF197" s="991">
        <v>0</v>
      </c>
      <c r="GG197" s="991">
        <v>0</v>
      </c>
      <c r="GH197" s="991">
        <v>0</v>
      </c>
      <c r="GI197" s="991">
        <v>0</v>
      </c>
      <c r="GJ197" s="991">
        <v>0</v>
      </c>
      <c r="GK197" s="991">
        <v>0</v>
      </c>
      <c r="GL197" s="991">
        <v>0</v>
      </c>
      <c r="GM197" s="991">
        <v>0</v>
      </c>
      <c r="GN197" s="991">
        <v>0</v>
      </c>
      <c r="GO197" s="992" t="b">
        <v>0</v>
      </c>
      <c r="GP197" s="990" t="s">
        <v>993</v>
      </c>
      <c r="GQ197" s="990" t="s">
        <v>993</v>
      </c>
      <c r="GR197" s="990" t="s">
        <v>993</v>
      </c>
      <c r="GS197" s="990" t="s">
        <v>993</v>
      </c>
      <c r="GT197" s="992"/>
      <c r="GU197" s="986"/>
    </row>
    <row r="198" spans="1:203" hidden="1">
      <c r="A198" s="985"/>
      <c r="B198" s="1315" t="s">
        <v>467</v>
      </c>
      <c r="C198" s="1315"/>
      <c r="D198" s="990" t="s">
        <v>1172</v>
      </c>
      <c r="E198" s="990" t="s">
        <v>20</v>
      </c>
      <c r="F198" s="990" t="s">
        <v>437</v>
      </c>
      <c r="G198" s="990" t="s">
        <v>986</v>
      </c>
      <c r="H198" s="990" t="s">
        <v>1062</v>
      </c>
      <c r="I198" s="990" t="s">
        <v>1063</v>
      </c>
      <c r="J198" s="990" t="s">
        <v>1064</v>
      </c>
      <c r="K198" s="990" t="s">
        <v>1065</v>
      </c>
      <c r="L198" s="991">
        <v>17</v>
      </c>
      <c r="M198" s="990" t="s">
        <v>20</v>
      </c>
      <c r="N198" s="990" t="s">
        <v>1012</v>
      </c>
      <c r="O198" s="990" t="s">
        <v>470</v>
      </c>
      <c r="P198" s="990" t="s">
        <v>993</v>
      </c>
      <c r="Q198" s="990" t="s">
        <v>993</v>
      </c>
      <c r="R198" s="1031" t="s">
        <v>290</v>
      </c>
      <c r="S198" s="992" t="b">
        <v>0</v>
      </c>
      <c r="T198" s="991">
        <v>0</v>
      </c>
      <c r="U198" s="992" t="b">
        <v>0</v>
      </c>
      <c r="V198" s="991">
        <v>0</v>
      </c>
      <c r="W198" s="992" t="b">
        <v>0</v>
      </c>
      <c r="X198" s="992" t="b">
        <v>1</v>
      </c>
      <c r="Y198" s="990" t="s">
        <v>290</v>
      </c>
      <c r="Z198" s="990" t="b">
        <f t="shared" si="21"/>
        <v>1</v>
      </c>
      <c r="AA198" s="990" t="s">
        <v>993</v>
      </c>
      <c r="AB198" s="992" t="b">
        <v>0</v>
      </c>
      <c r="AC198" s="990" t="s">
        <v>993</v>
      </c>
      <c r="AD198" s="990" t="s">
        <v>993</v>
      </c>
      <c r="AE198" s="990" t="s">
        <v>993</v>
      </c>
      <c r="AF198" s="1077">
        <f t="shared" si="23"/>
        <v>34</v>
      </c>
      <c r="AG198" s="1077">
        <f t="shared" si="23"/>
        <v>34</v>
      </c>
      <c r="AH198" s="1077">
        <f t="shared" si="23"/>
        <v>14</v>
      </c>
      <c r="AI198" s="1077">
        <f t="shared" si="23"/>
        <v>34</v>
      </c>
      <c r="AJ198" s="183">
        <f t="shared" si="20"/>
        <v>0</v>
      </c>
      <c r="AK198" s="991">
        <v>34</v>
      </c>
      <c r="AL198" s="991">
        <v>34</v>
      </c>
      <c r="AM198" s="991">
        <v>14</v>
      </c>
      <c r="AN198" s="991">
        <v>34</v>
      </c>
      <c r="AO198" s="991">
        <v>0</v>
      </c>
      <c r="AP198" s="991">
        <v>0</v>
      </c>
      <c r="AQ198" s="991">
        <v>0</v>
      </c>
      <c r="AR198" s="991">
        <v>0</v>
      </c>
      <c r="AS198" s="991">
        <v>0</v>
      </c>
      <c r="AT198" s="991">
        <v>0</v>
      </c>
      <c r="AU198" s="991">
        <v>0</v>
      </c>
      <c r="AV198" s="991">
        <v>0</v>
      </c>
      <c r="AW198" s="991">
        <v>0</v>
      </c>
      <c r="AX198" s="991">
        <v>0</v>
      </c>
      <c r="AY198" s="991">
        <v>0</v>
      </c>
      <c r="AZ198" s="991">
        <v>0</v>
      </c>
      <c r="BA198" s="991">
        <v>0</v>
      </c>
      <c r="BB198" s="991">
        <v>0</v>
      </c>
      <c r="BC198" s="991">
        <v>0</v>
      </c>
      <c r="BD198" s="991">
        <v>0</v>
      </c>
      <c r="BE198" s="992" t="b">
        <v>0</v>
      </c>
      <c r="BF198" s="992"/>
      <c r="BG198" s="990" t="s">
        <v>270</v>
      </c>
      <c r="BH198" s="991">
        <v>34</v>
      </c>
      <c r="BI198" s="990" t="s">
        <v>993</v>
      </c>
      <c r="BJ198" s="991">
        <v>0</v>
      </c>
      <c r="BK198" s="990" t="s">
        <v>993</v>
      </c>
      <c r="BL198" s="991">
        <v>0</v>
      </c>
      <c r="BM198" s="991">
        <v>0</v>
      </c>
      <c r="BN198" s="991">
        <v>0</v>
      </c>
      <c r="BO198" s="990" t="s">
        <v>993</v>
      </c>
      <c r="BP198" s="990" t="s">
        <v>993</v>
      </c>
      <c r="BQ198" s="990" t="s">
        <v>993</v>
      </c>
      <c r="BR198" s="991">
        <v>0</v>
      </c>
      <c r="BS198" s="990" t="s">
        <v>993</v>
      </c>
      <c r="BT198" s="991">
        <v>0</v>
      </c>
      <c r="BU198" s="990" t="s">
        <v>993</v>
      </c>
      <c r="BV198" s="991">
        <v>0</v>
      </c>
      <c r="BW198" s="991">
        <v>0</v>
      </c>
      <c r="BX198" s="991">
        <v>0</v>
      </c>
      <c r="BY198" s="990" t="s">
        <v>993</v>
      </c>
      <c r="BZ198" s="991">
        <v>0</v>
      </c>
      <c r="CA198" s="990" t="s">
        <v>993</v>
      </c>
      <c r="CB198" s="991">
        <v>0</v>
      </c>
      <c r="CC198" s="990" t="s">
        <v>993</v>
      </c>
      <c r="CD198" s="991">
        <v>0</v>
      </c>
      <c r="CE198" s="991">
        <v>0</v>
      </c>
      <c r="CF198" s="991">
        <v>0</v>
      </c>
      <c r="CG198" s="990" t="s">
        <v>993</v>
      </c>
      <c r="CH198" s="991">
        <v>0</v>
      </c>
      <c r="CI198" s="990" t="s">
        <v>993</v>
      </c>
      <c r="CJ198" s="991">
        <v>0</v>
      </c>
      <c r="CK198" s="990" t="s">
        <v>993</v>
      </c>
      <c r="CL198" s="991">
        <v>0</v>
      </c>
      <c r="CM198" s="991">
        <v>0</v>
      </c>
      <c r="CN198" s="991">
        <v>0</v>
      </c>
      <c r="CO198" s="991">
        <v>23</v>
      </c>
      <c r="CP198" s="991">
        <v>3</v>
      </c>
      <c r="CQ198" s="991">
        <v>0</v>
      </c>
      <c r="CR198" s="991">
        <v>0</v>
      </c>
      <c r="CS198" s="991">
        <v>0</v>
      </c>
      <c r="CT198" s="991">
        <v>2</v>
      </c>
      <c r="CU198" s="991">
        <v>0</v>
      </c>
      <c r="CV198" s="991">
        <v>0</v>
      </c>
      <c r="CW198" s="991">
        <v>0</v>
      </c>
      <c r="CX198" s="991">
        <v>0</v>
      </c>
      <c r="CY198" s="991">
        <v>0</v>
      </c>
      <c r="CZ198" s="991">
        <v>0</v>
      </c>
      <c r="DA198" s="991">
        <v>0</v>
      </c>
      <c r="DB198" s="991">
        <v>0</v>
      </c>
      <c r="DC198" s="991">
        <v>0</v>
      </c>
      <c r="DD198" s="991">
        <v>0</v>
      </c>
      <c r="DE198" s="991">
        <v>0</v>
      </c>
      <c r="DF198" s="991">
        <v>0</v>
      </c>
      <c r="DG198" s="991">
        <v>0</v>
      </c>
      <c r="DH198" s="991">
        <v>0</v>
      </c>
      <c r="DI198" s="991">
        <v>0</v>
      </c>
      <c r="DJ198" s="991">
        <v>0</v>
      </c>
      <c r="DK198" s="992" t="b">
        <v>0</v>
      </c>
      <c r="DL198" s="990" t="s">
        <v>339</v>
      </c>
      <c r="DM198" s="990" t="s">
        <v>993</v>
      </c>
      <c r="DN198" s="990" t="s">
        <v>993</v>
      </c>
      <c r="DO198" s="990" t="s">
        <v>993</v>
      </c>
      <c r="DP198" s="991">
        <v>632</v>
      </c>
      <c r="DQ198" s="991">
        <v>458</v>
      </c>
      <c r="DR198" s="991">
        <v>27</v>
      </c>
      <c r="DS198" s="991">
        <v>147</v>
      </c>
      <c r="DT198" s="991">
        <v>10042</v>
      </c>
      <c r="DU198" s="991">
        <v>628</v>
      </c>
      <c r="DV198" s="991">
        <v>632</v>
      </c>
      <c r="DW198" s="991">
        <v>43</v>
      </c>
      <c r="DX198" s="991">
        <v>563</v>
      </c>
      <c r="DY198" s="991">
        <v>10</v>
      </c>
      <c r="DZ198" s="991">
        <v>16</v>
      </c>
      <c r="EA198" s="991">
        <v>0</v>
      </c>
      <c r="EB198" s="991">
        <v>0</v>
      </c>
      <c r="EC198" s="991">
        <v>0</v>
      </c>
      <c r="ED198" s="991">
        <v>628</v>
      </c>
      <c r="EE198" s="991">
        <v>38</v>
      </c>
      <c r="EF198" s="991">
        <v>519</v>
      </c>
      <c r="EG198" s="991">
        <v>32</v>
      </c>
      <c r="EH198" s="991">
        <v>1</v>
      </c>
      <c r="EI198" s="991">
        <v>3</v>
      </c>
      <c r="EJ198" s="991">
        <v>0</v>
      </c>
      <c r="EK198" s="991">
        <v>5</v>
      </c>
      <c r="EL198" s="991">
        <v>30</v>
      </c>
      <c r="EM198" s="991">
        <v>0</v>
      </c>
      <c r="EN198" s="991">
        <v>590</v>
      </c>
      <c r="EO198" s="991">
        <v>556</v>
      </c>
      <c r="EP198" s="991">
        <v>0</v>
      </c>
      <c r="EQ198" s="991">
        <v>34</v>
      </c>
      <c r="ER198" s="991">
        <v>0</v>
      </c>
      <c r="ES198" s="991">
        <v>0</v>
      </c>
      <c r="ET198" s="992" t="b">
        <v>0</v>
      </c>
      <c r="EU198" s="992" t="b">
        <v>0</v>
      </c>
      <c r="EV198" s="992" t="b">
        <v>0</v>
      </c>
      <c r="EW198" s="993">
        <v>0.60899999999999999</v>
      </c>
      <c r="EX198" s="993">
        <v>0.53799999999999992</v>
      </c>
      <c r="EY198" s="993">
        <v>0.14599999999999999</v>
      </c>
      <c r="EZ198" s="993">
        <v>0.23</v>
      </c>
      <c r="FA198" s="993">
        <v>8.0000000000000002E-3</v>
      </c>
      <c r="FB198" s="993">
        <v>0.28899999999999998</v>
      </c>
      <c r="FC198" s="992" t="b">
        <v>0</v>
      </c>
      <c r="FD198" s="992" t="b">
        <v>0</v>
      </c>
      <c r="FE198" s="992" t="b">
        <v>1</v>
      </c>
      <c r="FF198" s="993">
        <v>0</v>
      </c>
      <c r="FG198" s="993">
        <v>0</v>
      </c>
      <c r="FH198" s="993">
        <v>0</v>
      </c>
      <c r="FI198" s="993">
        <v>0</v>
      </c>
      <c r="FJ198" s="993">
        <v>0</v>
      </c>
      <c r="FK198" s="993">
        <v>0</v>
      </c>
      <c r="FL198" s="992" t="b">
        <v>0</v>
      </c>
      <c r="FM198" s="992" t="b">
        <v>0</v>
      </c>
      <c r="FN198" s="992" t="b">
        <v>0</v>
      </c>
      <c r="FO198" s="993">
        <v>0.60599999999999998</v>
      </c>
      <c r="FP198" s="993">
        <v>0.55399999999999994</v>
      </c>
      <c r="FQ198" s="993">
        <v>0.154</v>
      </c>
      <c r="FR198" s="993">
        <v>0.25600000000000001</v>
      </c>
      <c r="FS198" s="993">
        <v>4.0000000000000001E-3</v>
      </c>
      <c r="FT198" s="993">
        <v>0.29399999999999998</v>
      </c>
      <c r="FU198" s="990" t="s">
        <v>293</v>
      </c>
      <c r="FV198" s="993">
        <v>0</v>
      </c>
      <c r="FW198" s="991">
        <v>0</v>
      </c>
      <c r="FX198" s="991">
        <v>590</v>
      </c>
      <c r="FY198" s="991">
        <v>0</v>
      </c>
      <c r="FZ198" s="991">
        <v>0</v>
      </c>
      <c r="GA198" s="991">
        <v>0</v>
      </c>
      <c r="GB198" s="991">
        <v>0</v>
      </c>
      <c r="GC198" s="991">
        <v>0</v>
      </c>
      <c r="GD198" s="991">
        <v>0</v>
      </c>
      <c r="GE198" s="991">
        <v>0</v>
      </c>
      <c r="GF198" s="991">
        <v>0</v>
      </c>
      <c r="GG198" s="991">
        <v>0</v>
      </c>
      <c r="GH198" s="991">
        <v>0</v>
      </c>
      <c r="GI198" s="991">
        <v>0</v>
      </c>
      <c r="GJ198" s="991">
        <v>0</v>
      </c>
      <c r="GK198" s="991">
        <v>0</v>
      </c>
      <c r="GL198" s="991">
        <v>0</v>
      </c>
      <c r="GM198" s="991">
        <v>0</v>
      </c>
      <c r="GN198" s="991">
        <v>0</v>
      </c>
      <c r="GO198" s="992" t="b">
        <v>0</v>
      </c>
      <c r="GP198" s="990" t="s">
        <v>993</v>
      </c>
      <c r="GQ198" s="990" t="s">
        <v>993</v>
      </c>
      <c r="GR198" s="990" t="s">
        <v>993</v>
      </c>
      <c r="GS198" s="990" t="s">
        <v>993</v>
      </c>
      <c r="GT198" s="992"/>
      <c r="GU198" s="986"/>
    </row>
    <row r="199" spans="1:203" hidden="1">
      <c r="A199" s="985"/>
      <c r="B199" s="1315" t="s">
        <v>467</v>
      </c>
      <c r="C199" s="1315"/>
      <c r="D199" s="990" t="s">
        <v>1172</v>
      </c>
      <c r="E199" s="990" t="s">
        <v>20</v>
      </c>
      <c r="F199" s="990" t="s">
        <v>437</v>
      </c>
      <c r="G199" s="990" t="s">
        <v>986</v>
      </c>
      <c r="H199" s="990" t="s">
        <v>1062</v>
      </c>
      <c r="I199" s="990" t="s">
        <v>1063</v>
      </c>
      <c r="J199" s="990" t="s">
        <v>1064</v>
      </c>
      <c r="K199" s="990" t="s">
        <v>1065</v>
      </c>
      <c r="L199" s="991">
        <v>2</v>
      </c>
      <c r="M199" s="990" t="s">
        <v>20</v>
      </c>
      <c r="N199" s="990" t="s">
        <v>1153</v>
      </c>
      <c r="O199" s="990" t="s">
        <v>472</v>
      </c>
      <c r="P199" s="990" t="s">
        <v>993</v>
      </c>
      <c r="Q199" s="990" t="s">
        <v>993</v>
      </c>
      <c r="R199" s="1031" t="s">
        <v>270</v>
      </c>
      <c r="S199" s="992" t="b">
        <v>0</v>
      </c>
      <c r="T199" s="991">
        <v>0</v>
      </c>
      <c r="U199" s="992" t="b">
        <v>0</v>
      </c>
      <c r="V199" s="991">
        <v>0</v>
      </c>
      <c r="W199" s="992" t="b">
        <v>0</v>
      </c>
      <c r="X199" s="992" t="b">
        <v>1</v>
      </c>
      <c r="Y199" s="990" t="s">
        <v>270</v>
      </c>
      <c r="Z199" s="990" t="b">
        <f t="shared" ref="Z199:Z201" si="26">R199=Y199</f>
        <v>1</v>
      </c>
      <c r="AA199" s="990" t="s">
        <v>993</v>
      </c>
      <c r="AB199" s="992" t="b">
        <v>0</v>
      </c>
      <c r="AC199" s="990" t="s">
        <v>993</v>
      </c>
      <c r="AD199" s="990" t="s">
        <v>993</v>
      </c>
      <c r="AE199" s="990" t="s">
        <v>993</v>
      </c>
      <c r="AF199" s="1077">
        <f t="shared" si="23"/>
        <v>48</v>
      </c>
      <c r="AG199" s="1077">
        <f t="shared" si="23"/>
        <v>47</v>
      </c>
      <c r="AH199" s="1077">
        <f t="shared" si="23"/>
        <v>16</v>
      </c>
      <c r="AI199" s="1077">
        <f t="shared" si="23"/>
        <v>48</v>
      </c>
      <c r="AJ199" s="183">
        <f t="shared" si="20"/>
        <v>0</v>
      </c>
      <c r="AK199" s="991">
        <v>48</v>
      </c>
      <c r="AL199" s="991">
        <v>47</v>
      </c>
      <c r="AM199" s="991">
        <v>16</v>
      </c>
      <c r="AN199" s="991">
        <v>48</v>
      </c>
      <c r="AO199" s="991">
        <v>0</v>
      </c>
      <c r="AP199" s="991">
        <v>0</v>
      </c>
      <c r="AQ199" s="991">
        <v>0</v>
      </c>
      <c r="AR199" s="991">
        <v>0</v>
      </c>
      <c r="AS199" s="991">
        <v>0</v>
      </c>
      <c r="AT199" s="991">
        <v>0</v>
      </c>
      <c r="AU199" s="991">
        <v>0</v>
      </c>
      <c r="AV199" s="991">
        <v>0</v>
      </c>
      <c r="AW199" s="991">
        <v>0</v>
      </c>
      <c r="AX199" s="991">
        <v>0</v>
      </c>
      <c r="AY199" s="991">
        <v>0</v>
      </c>
      <c r="AZ199" s="991">
        <v>0</v>
      </c>
      <c r="BA199" s="991">
        <v>0</v>
      </c>
      <c r="BB199" s="991">
        <v>0</v>
      </c>
      <c r="BC199" s="991">
        <v>0</v>
      </c>
      <c r="BD199" s="991">
        <v>0</v>
      </c>
      <c r="BE199" s="992" t="b">
        <v>0</v>
      </c>
      <c r="BF199" s="992"/>
      <c r="BG199" s="990" t="s">
        <v>270</v>
      </c>
      <c r="BH199" s="991">
        <v>48</v>
      </c>
      <c r="BI199" s="990" t="s">
        <v>993</v>
      </c>
      <c r="BJ199" s="991">
        <v>0</v>
      </c>
      <c r="BK199" s="990" t="s">
        <v>993</v>
      </c>
      <c r="BL199" s="991">
        <v>0</v>
      </c>
      <c r="BM199" s="991">
        <v>0</v>
      </c>
      <c r="BN199" s="991">
        <v>0</v>
      </c>
      <c r="BO199" s="990" t="s">
        <v>993</v>
      </c>
      <c r="BP199" s="990" t="s">
        <v>993</v>
      </c>
      <c r="BQ199" s="990" t="s">
        <v>993</v>
      </c>
      <c r="BR199" s="991">
        <v>0</v>
      </c>
      <c r="BS199" s="990" t="s">
        <v>993</v>
      </c>
      <c r="BT199" s="991">
        <v>0</v>
      </c>
      <c r="BU199" s="990" t="s">
        <v>993</v>
      </c>
      <c r="BV199" s="991">
        <v>0</v>
      </c>
      <c r="BW199" s="991">
        <v>0</v>
      </c>
      <c r="BX199" s="991">
        <v>0</v>
      </c>
      <c r="BY199" s="990" t="s">
        <v>993</v>
      </c>
      <c r="BZ199" s="991">
        <v>0</v>
      </c>
      <c r="CA199" s="990" t="s">
        <v>993</v>
      </c>
      <c r="CB199" s="991">
        <v>0</v>
      </c>
      <c r="CC199" s="990" t="s">
        <v>993</v>
      </c>
      <c r="CD199" s="991">
        <v>0</v>
      </c>
      <c r="CE199" s="991">
        <v>0</v>
      </c>
      <c r="CF199" s="991">
        <v>0</v>
      </c>
      <c r="CG199" s="990" t="s">
        <v>993</v>
      </c>
      <c r="CH199" s="991">
        <v>0</v>
      </c>
      <c r="CI199" s="990" t="s">
        <v>993</v>
      </c>
      <c r="CJ199" s="991">
        <v>0</v>
      </c>
      <c r="CK199" s="990" t="s">
        <v>993</v>
      </c>
      <c r="CL199" s="991">
        <v>0</v>
      </c>
      <c r="CM199" s="991">
        <v>0</v>
      </c>
      <c r="CN199" s="991">
        <v>0</v>
      </c>
      <c r="CO199" s="991">
        <v>27</v>
      </c>
      <c r="CP199" s="991">
        <v>0</v>
      </c>
      <c r="CQ199" s="991">
        <v>0</v>
      </c>
      <c r="CR199" s="991">
        <v>0</v>
      </c>
      <c r="CS199" s="991">
        <v>0</v>
      </c>
      <c r="CT199" s="991">
        <v>2.9</v>
      </c>
      <c r="CU199" s="991">
        <v>0</v>
      </c>
      <c r="CV199" s="991">
        <v>0</v>
      </c>
      <c r="CW199" s="991">
        <v>0</v>
      </c>
      <c r="CX199" s="991">
        <v>0</v>
      </c>
      <c r="CY199" s="991">
        <v>0</v>
      </c>
      <c r="CZ199" s="991">
        <v>0</v>
      </c>
      <c r="DA199" s="991">
        <v>0</v>
      </c>
      <c r="DB199" s="991">
        <v>0</v>
      </c>
      <c r="DC199" s="991">
        <v>0</v>
      </c>
      <c r="DD199" s="991">
        <v>0</v>
      </c>
      <c r="DE199" s="991">
        <v>0</v>
      </c>
      <c r="DF199" s="991">
        <v>0</v>
      </c>
      <c r="DG199" s="991">
        <v>0</v>
      </c>
      <c r="DH199" s="991">
        <v>0</v>
      </c>
      <c r="DI199" s="991">
        <v>0</v>
      </c>
      <c r="DJ199" s="991">
        <v>0</v>
      </c>
      <c r="DK199" s="992" t="b">
        <v>0</v>
      </c>
      <c r="DL199" s="990" t="s">
        <v>999</v>
      </c>
      <c r="DM199" s="990" t="s">
        <v>1173</v>
      </c>
      <c r="DN199" s="990" t="s">
        <v>444</v>
      </c>
      <c r="DO199" s="990" t="s">
        <v>339</v>
      </c>
      <c r="DP199" s="991">
        <v>1985</v>
      </c>
      <c r="DQ199" s="991">
        <v>1577</v>
      </c>
      <c r="DR199" s="991">
        <v>59</v>
      </c>
      <c r="DS199" s="991">
        <v>349</v>
      </c>
      <c r="DT199" s="991">
        <v>12639</v>
      </c>
      <c r="DU199" s="991">
        <v>2022</v>
      </c>
      <c r="DV199" s="991">
        <v>1985</v>
      </c>
      <c r="DW199" s="991">
        <v>112</v>
      </c>
      <c r="DX199" s="991">
        <v>1826</v>
      </c>
      <c r="DY199" s="991">
        <v>12</v>
      </c>
      <c r="DZ199" s="991">
        <v>35</v>
      </c>
      <c r="EA199" s="991">
        <v>0</v>
      </c>
      <c r="EB199" s="991">
        <v>0</v>
      </c>
      <c r="EC199" s="991">
        <v>0</v>
      </c>
      <c r="ED199" s="991">
        <v>2022</v>
      </c>
      <c r="EE199" s="991">
        <v>141</v>
      </c>
      <c r="EF199" s="991">
        <v>1783</v>
      </c>
      <c r="EG199" s="991">
        <v>59</v>
      </c>
      <c r="EH199" s="991">
        <v>0</v>
      </c>
      <c r="EI199" s="991">
        <v>3</v>
      </c>
      <c r="EJ199" s="991">
        <v>0</v>
      </c>
      <c r="EK199" s="991">
        <v>15</v>
      </c>
      <c r="EL199" s="991">
        <v>21</v>
      </c>
      <c r="EM199" s="991">
        <v>0</v>
      </c>
      <c r="EN199" s="991">
        <v>1881</v>
      </c>
      <c r="EO199" s="991">
        <v>1846</v>
      </c>
      <c r="EP199" s="991">
        <v>0</v>
      </c>
      <c r="EQ199" s="991">
        <v>35</v>
      </c>
      <c r="ER199" s="991">
        <v>0</v>
      </c>
      <c r="ES199" s="991">
        <v>1</v>
      </c>
      <c r="ET199" s="992" t="b">
        <v>0</v>
      </c>
      <c r="EU199" s="992" t="b">
        <v>0</v>
      </c>
      <c r="EV199" s="992" t="b">
        <v>0</v>
      </c>
      <c r="EW199" s="993">
        <v>0.59299999999999997</v>
      </c>
      <c r="EX199" s="993">
        <v>0.52100000000000002</v>
      </c>
      <c r="EY199" s="993">
        <v>0.1</v>
      </c>
      <c r="EZ199" s="993">
        <v>0.22800000000000001</v>
      </c>
      <c r="FA199" s="993">
        <v>0.32700000000000001</v>
      </c>
      <c r="FB199" s="993">
        <v>0.47899999999999998</v>
      </c>
      <c r="FC199" s="992" t="b">
        <v>0</v>
      </c>
      <c r="FD199" s="992" t="b">
        <v>0</v>
      </c>
      <c r="FE199" s="992" t="b">
        <v>1</v>
      </c>
      <c r="FF199" s="993">
        <v>0</v>
      </c>
      <c r="FG199" s="993">
        <v>0</v>
      </c>
      <c r="FH199" s="993">
        <v>0</v>
      </c>
      <c r="FI199" s="993">
        <v>0</v>
      </c>
      <c r="FJ199" s="993">
        <v>0</v>
      </c>
      <c r="FK199" s="993">
        <v>0</v>
      </c>
      <c r="FL199" s="992" t="b">
        <v>0</v>
      </c>
      <c r="FM199" s="992" t="b">
        <v>0</v>
      </c>
      <c r="FN199" s="992" t="b">
        <v>0</v>
      </c>
      <c r="FO199" s="993">
        <v>0.59099999999999997</v>
      </c>
      <c r="FP199" s="993">
        <v>0.53</v>
      </c>
      <c r="FQ199" s="993">
        <v>9.3000000000000013E-2</v>
      </c>
      <c r="FR199" s="993">
        <v>0.223</v>
      </c>
      <c r="FS199" s="993">
        <v>0.33100000000000002</v>
      </c>
      <c r="FT199" s="993">
        <v>0.46299999999999997</v>
      </c>
      <c r="FU199" s="990" t="s">
        <v>293</v>
      </c>
      <c r="FV199" s="993">
        <v>0</v>
      </c>
      <c r="FW199" s="991">
        <v>0</v>
      </c>
      <c r="FX199" s="991">
        <v>1881</v>
      </c>
      <c r="FY199" s="991">
        <v>0</v>
      </c>
      <c r="FZ199" s="991">
        <v>0</v>
      </c>
      <c r="GA199" s="991">
        <v>0</v>
      </c>
      <c r="GB199" s="991">
        <v>0</v>
      </c>
      <c r="GC199" s="991">
        <v>0</v>
      </c>
      <c r="GD199" s="991">
        <v>0</v>
      </c>
      <c r="GE199" s="991">
        <v>0</v>
      </c>
      <c r="GF199" s="991">
        <v>0</v>
      </c>
      <c r="GG199" s="991">
        <v>0</v>
      </c>
      <c r="GH199" s="991">
        <v>0</v>
      </c>
      <c r="GI199" s="991">
        <v>0</v>
      </c>
      <c r="GJ199" s="991">
        <v>0</v>
      </c>
      <c r="GK199" s="991">
        <v>0</v>
      </c>
      <c r="GL199" s="991">
        <v>0</v>
      </c>
      <c r="GM199" s="991">
        <v>0</v>
      </c>
      <c r="GN199" s="991">
        <v>0</v>
      </c>
      <c r="GO199" s="992" t="b">
        <v>0</v>
      </c>
      <c r="GP199" s="990" t="s">
        <v>993</v>
      </c>
      <c r="GQ199" s="990" t="s">
        <v>993</v>
      </c>
      <c r="GR199" s="990" t="s">
        <v>993</v>
      </c>
      <c r="GS199" s="990" t="s">
        <v>993</v>
      </c>
      <c r="GT199" s="992"/>
      <c r="GU199" s="986"/>
    </row>
    <row r="200" spans="1:203" hidden="1">
      <c r="A200" s="985"/>
      <c r="B200" s="1315" t="s">
        <v>467</v>
      </c>
      <c r="C200" s="1315"/>
      <c r="D200" s="990" t="s">
        <v>1172</v>
      </c>
      <c r="E200" s="990" t="s">
        <v>20</v>
      </c>
      <c r="F200" s="990" t="s">
        <v>437</v>
      </c>
      <c r="G200" s="990" t="s">
        <v>986</v>
      </c>
      <c r="H200" s="990" t="s">
        <v>1062</v>
      </c>
      <c r="I200" s="990" t="s">
        <v>1063</v>
      </c>
      <c r="J200" s="990" t="s">
        <v>1064</v>
      </c>
      <c r="K200" s="990" t="s">
        <v>1065</v>
      </c>
      <c r="L200" s="991">
        <v>18</v>
      </c>
      <c r="M200" s="990" t="s">
        <v>20</v>
      </c>
      <c r="N200" s="990" t="s">
        <v>1013</v>
      </c>
      <c r="O200" s="990" t="s">
        <v>471</v>
      </c>
      <c r="P200" s="990" t="s">
        <v>993</v>
      </c>
      <c r="Q200" s="990" t="s">
        <v>993</v>
      </c>
      <c r="R200" s="1031" t="s">
        <v>290</v>
      </c>
      <c r="S200" s="992" t="b">
        <v>0</v>
      </c>
      <c r="T200" s="991">
        <v>0</v>
      </c>
      <c r="U200" s="992" t="b">
        <v>0</v>
      </c>
      <c r="V200" s="991">
        <v>0</v>
      </c>
      <c r="W200" s="992" t="b">
        <v>0</v>
      </c>
      <c r="X200" s="992" t="b">
        <v>1</v>
      </c>
      <c r="Y200" s="990" t="s">
        <v>290</v>
      </c>
      <c r="Z200" s="990" t="b">
        <f t="shared" si="26"/>
        <v>1</v>
      </c>
      <c r="AA200" s="990" t="s">
        <v>993</v>
      </c>
      <c r="AB200" s="992" t="b">
        <v>0</v>
      </c>
      <c r="AC200" s="990" t="s">
        <v>993</v>
      </c>
      <c r="AD200" s="990" t="s">
        <v>993</v>
      </c>
      <c r="AE200" s="990" t="s">
        <v>993</v>
      </c>
      <c r="AF200" s="1077">
        <f t="shared" si="23"/>
        <v>48</v>
      </c>
      <c r="AG200" s="1077">
        <f t="shared" si="23"/>
        <v>47</v>
      </c>
      <c r="AH200" s="1077">
        <f t="shared" si="23"/>
        <v>26</v>
      </c>
      <c r="AI200" s="1077">
        <f t="shared" si="23"/>
        <v>48</v>
      </c>
      <c r="AJ200" s="183">
        <f t="shared" si="20"/>
        <v>0</v>
      </c>
      <c r="AK200" s="991">
        <v>48</v>
      </c>
      <c r="AL200" s="991">
        <v>47</v>
      </c>
      <c r="AM200" s="991">
        <v>26</v>
      </c>
      <c r="AN200" s="991">
        <v>48</v>
      </c>
      <c r="AO200" s="991">
        <v>0</v>
      </c>
      <c r="AP200" s="991">
        <v>0</v>
      </c>
      <c r="AQ200" s="991">
        <v>0</v>
      </c>
      <c r="AR200" s="991">
        <v>0</v>
      </c>
      <c r="AS200" s="991">
        <v>0</v>
      </c>
      <c r="AT200" s="991">
        <v>0</v>
      </c>
      <c r="AU200" s="991">
        <v>0</v>
      </c>
      <c r="AV200" s="991">
        <v>0</v>
      </c>
      <c r="AW200" s="991">
        <v>0</v>
      </c>
      <c r="AX200" s="991">
        <v>0</v>
      </c>
      <c r="AY200" s="991">
        <v>0</v>
      </c>
      <c r="AZ200" s="991">
        <v>0</v>
      </c>
      <c r="BA200" s="991">
        <v>0</v>
      </c>
      <c r="BB200" s="991">
        <v>0</v>
      </c>
      <c r="BC200" s="991">
        <v>0</v>
      </c>
      <c r="BD200" s="991">
        <v>0</v>
      </c>
      <c r="BE200" s="992" t="b">
        <v>0</v>
      </c>
      <c r="BF200" s="992"/>
      <c r="BG200" s="990" t="s">
        <v>270</v>
      </c>
      <c r="BH200" s="991">
        <v>48</v>
      </c>
      <c r="BI200" s="990" t="s">
        <v>993</v>
      </c>
      <c r="BJ200" s="991">
        <v>0</v>
      </c>
      <c r="BK200" s="990" t="s">
        <v>993</v>
      </c>
      <c r="BL200" s="991">
        <v>0</v>
      </c>
      <c r="BM200" s="991">
        <v>0</v>
      </c>
      <c r="BN200" s="991">
        <v>0</v>
      </c>
      <c r="BO200" s="990" t="s">
        <v>993</v>
      </c>
      <c r="BP200" s="990" t="s">
        <v>993</v>
      </c>
      <c r="BQ200" s="990" t="s">
        <v>993</v>
      </c>
      <c r="BR200" s="991">
        <v>0</v>
      </c>
      <c r="BS200" s="990" t="s">
        <v>993</v>
      </c>
      <c r="BT200" s="991">
        <v>0</v>
      </c>
      <c r="BU200" s="990" t="s">
        <v>993</v>
      </c>
      <c r="BV200" s="991">
        <v>0</v>
      </c>
      <c r="BW200" s="991">
        <v>0</v>
      </c>
      <c r="BX200" s="991">
        <v>0</v>
      </c>
      <c r="BY200" s="990" t="s">
        <v>993</v>
      </c>
      <c r="BZ200" s="991">
        <v>0</v>
      </c>
      <c r="CA200" s="990" t="s">
        <v>993</v>
      </c>
      <c r="CB200" s="991">
        <v>0</v>
      </c>
      <c r="CC200" s="990" t="s">
        <v>993</v>
      </c>
      <c r="CD200" s="991">
        <v>0</v>
      </c>
      <c r="CE200" s="991">
        <v>0</v>
      </c>
      <c r="CF200" s="991">
        <v>0</v>
      </c>
      <c r="CG200" s="990" t="s">
        <v>993</v>
      </c>
      <c r="CH200" s="991">
        <v>0</v>
      </c>
      <c r="CI200" s="990" t="s">
        <v>993</v>
      </c>
      <c r="CJ200" s="991">
        <v>0</v>
      </c>
      <c r="CK200" s="990" t="s">
        <v>993</v>
      </c>
      <c r="CL200" s="991">
        <v>0</v>
      </c>
      <c r="CM200" s="991">
        <v>0</v>
      </c>
      <c r="CN200" s="991">
        <v>0</v>
      </c>
      <c r="CO200" s="991">
        <v>28</v>
      </c>
      <c r="CP200" s="991">
        <v>3.9</v>
      </c>
      <c r="CQ200" s="991">
        <v>0</v>
      </c>
      <c r="CR200" s="991">
        <v>0</v>
      </c>
      <c r="CS200" s="991">
        <v>0</v>
      </c>
      <c r="CT200" s="991">
        <v>4.0999999999999996</v>
      </c>
      <c r="CU200" s="991">
        <v>0</v>
      </c>
      <c r="CV200" s="991">
        <v>0</v>
      </c>
      <c r="CW200" s="991">
        <v>0</v>
      </c>
      <c r="CX200" s="991">
        <v>0</v>
      </c>
      <c r="CY200" s="991">
        <v>0</v>
      </c>
      <c r="CZ200" s="991">
        <v>0</v>
      </c>
      <c r="DA200" s="991">
        <v>0</v>
      </c>
      <c r="DB200" s="991">
        <v>0</v>
      </c>
      <c r="DC200" s="991">
        <v>0</v>
      </c>
      <c r="DD200" s="991">
        <v>0</v>
      </c>
      <c r="DE200" s="991">
        <v>0</v>
      </c>
      <c r="DF200" s="991">
        <v>0</v>
      </c>
      <c r="DG200" s="991">
        <v>0</v>
      </c>
      <c r="DH200" s="991">
        <v>0</v>
      </c>
      <c r="DI200" s="991">
        <v>0</v>
      </c>
      <c r="DJ200" s="991">
        <v>0</v>
      </c>
      <c r="DK200" s="992" t="b">
        <v>0</v>
      </c>
      <c r="DL200" s="990" t="s">
        <v>999</v>
      </c>
      <c r="DM200" s="990" t="s">
        <v>298</v>
      </c>
      <c r="DN200" s="990" t="s">
        <v>525</v>
      </c>
      <c r="DO200" s="990" t="s">
        <v>1055</v>
      </c>
      <c r="DP200" s="991">
        <v>1345</v>
      </c>
      <c r="DQ200" s="991">
        <v>706</v>
      </c>
      <c r="DR200" s="991">
        <v>34</v>
      </c>
      <c r="DS200" s="991">
        <v>605</v>
      </c>
      <c r="DT200" s="991">
        <v>13873</v>
      </c>
      <c r="DU200" s="991">
        <v>1070</v>
      </c>
      <c r="DV200" s="991">
        <v>1345</v>
      </c>
      <c r="DW200" s="991">
        <v>386</v>
      </c>
      <c r="DX200" s="991">
        <v>873</v>
      </c>
      <c r="DY200" s="991">
        <v>37</v>
      </c>
      <c r="DZ200" s="991">
        <v>49</v>
      </c>
      <c r="EA200" s="991">
        <v>0</v>
      </c>
      <c r="EB200" s="991">
        <v>0</v>
      </c>
      <c r="EC200" s="991">
        <v>0</v>
      </c>
      <c r="ED200" s="991">
        <v>1070</v>
      </c>
      <c r="EE200" s="991">
        <v>110</v>
      </c>
      <c r="EF200" s="991">
        <v>620</v>
      </c>
      <c r="EG200" s="991">
        <v>288</v>
      </c>
      <c r="EH200" s="991">
        <v>3</v>
      </c>
      <c r="EI200" s="991">
        <v>8</v>
      </c>
      <c r="EJ200" s="991">
        <v>0</v>
      </c>
      <c r="EK200" s="991">
        <v>20</v>
      </c>
      <c r="EL200" s="991">
        <v>20</v>
      </c>
      <c r="EM200" s="991">
        <v>1</v>
      </c>
      <c r="EN200" s="991">
        <v>960</v>
      </c>
      <c r="EO200" s="991">
        <v>927</v>
      </c>
      <c r="EP200" s="991">
        <v>0</v>
      </c>
      <c r="EQ200" s="991">
        <v>33</v>
      </c>
      <c r="ER200" s="991">
        <v>0</v>
      </c>
      <c r="ES200" s="991">
        <v>0</v>
      </c>
      <c r="ET200" s="992" t="b">
        <v>0</v>
      </c>
      <c r="EU200" s="992" t="b">
        <v>0</v>
      </c>
      <c r="EV200" s="992" t="b">
        <v>0</v>
      </c>
      <c r="EW200" s="993">
        <v>0.317</v>
      </c>
      <c r="EX200" s="993">
        <v>0.21199999999999999</v>
      </c>
      <c r="EY200" s="993">
        <v>0.125</v>
      </c>
      <c r="EZ200" s="993">
        <v>6.7000000000000004E-2</v>
      </c>
      <c r="FA200" s="993">
        <v>7.2000000000000008E-2</v>
      </c>
      <c r="FB200" s="993">
        <v>0.20499999999999999</v>
      </c>
      <c r="FC200" s="992" t="b">
        <v>0</v>
      </c>
      <c r="FD200" s="992" t="b">
        <v>0</v>
      </c>
      <c r="FE200" s="992" t="b">
        <v>1</v>
      </c>
      <c r="FF200" s="993">
        <v>0</v>
      </c>
      <c r="FG200" s="993">
        <v>0</v>
      </c>
      <c r="FH200" s="993">
        <v>0</v>
      </c>
      <c r="FI200" s="993">
        <v>0</v>
      </c>
      <c r="FJ200" s="993">
        <v>0</v>
      </c>
      <c r="FK200" s="993">
        <v>0</v>
      </c>
      <c r="FL200" s="992" t="b">
        <v>0</v>
      </c>
      <c r="FM200" s="992" t="b">
        <v>0</v>
      </c>
      <c r="FN200" s="992" t="b">
        <v>0</v>
      </c>
      <c r="FO200" s="993">
        <v>0.35100000000000003</v>
      </c>
      <c r="FP200" s="993">
        <v>0.22</v>
      </c>
      <c r="FQ200" s="993">
        <v>0.113</v>
      </c>
      <c r="FR200" s="993">
        <v>0.06</v>
      </c>
      <c r="FS200" s="993">
        <v>6.7000000000000004E-2</v>
      </c>
      <c r="FT200" s="993">
        <v>0.18899999999999997</v>
      </c>
      <c r="FU200" s="990" t="s">
        <v>293</v>
      </c>
      <c r="FV200" s="993">
        <v>0</v>
      </c>
      <c r="FW200" s="991">
        <v>0</v>
      </c>
      <c r="FX200" s="991">
        <v>960</v>
      </c>
      <c r="FY200" s="991">
        <v>0</v>
      </c>
      <c r="FZ200" s="991">
        <v>0</v>
      </c>
      <c r="GA200" s="991">
        <v>0</v>
      </c>
      <c r="GB200" s="991">
        <v>0</v>
      </c>
      <c r="GC200" s="991">
        <v>0</v>
      </c>
      <c r="GD200" s="991">
        <v>0</v>
      </c>
      <c r="GE200" s="991">
        <v>0</v>
      </c>
      <c r="GF200" s="991">
        <v>0</v>
      </c>
      <c r="GG200" s="991">
        <v>0</v>
      </c>
      <c r="GH200" s="991">
        <v>0</v>
      </c>
      <c r="GI200" s="991">
        <v>0</v>
      </c>
      <c r="GJ200" s="991">
        <v>0</v>
      </c>
      <c r="GK200" s="991">
        <v>0</v>
      </c>
      <c r="GL200" s="991">
        <v>0</v>
      </c>
      <c r="GM200" s="991">
        <v>0</v>
      </c>
      <c r="GN200" s="991">
        <v>0</v>
      </c>
      <c r="GO200" s="992" t="b">
        <v>0</v>
      </c>
      <c r="GP200" s="990" t="s">
        <v>993</v>
      </c>
      <c r="GQ200" s="990" t="s">
        <v>993</v>
      </c>
      <c r="GR200" s="990" t="s">
        <v>993</v>
      </c>
      <c r="GS200" s="990" t="s">
        <v>993</v>
      </c>
      <c r="GT200" s="992"/>
      <c r="GU200" s="986"/>
    </row>
    <row r="201" spans="1:203" hidden="1">
      <c r="A201" s="985"/>
      <c r="B201" s="1315" t="s">
        <v>609</v>
      </c>
      <c r="C201" s="1315"/>
      <c r="D201" s="990" t="s">
        <v>1178</v>
      </c>
      <c r="E201" s="990" t="s">
        <v>1179</v>
      </c>
      <c r="F201" s="990" t="s">
        <v>437</v>
      </c>
      <c r="G201" s="990" t="s">
        <v>986</v>
      </c>
      <c r="H201" s="990" t="s">
        <v>1062</v>
      </c>
      <c r="I201" s="990" t="s">
        <v>1063</v>
      </c>
      <c r="J201" s="990" t="s">
        <v>1064</v>
      </c>
      <c r="K201" s="990" t="s">
        <v>1065</v>
      </c>
      <c r="L201" s="991">
        <v>2</v>
      </c>
      <c r="M201" s="990" t="s">
        <v>1179</v>
      </c>
      <c r="N201" s="990" t="s">
        <v>1012</v>
      </c>
      <c r="O201" s="990" t="s">
        <v>352</v>
      </c>
      <c r="P201" s="990" t="s">
        <v>1180</v>
      </c>
      <c r="Q201" s="990" t="s">
        <v>290</v>
      </c>
      <c r="R201" s="1031" t="s">
        <v>290</v>
      </c>
      <c r="S201" s="992" t="b">
        <v>1</v>
      </c>
      <c r="T201" s="991">
        <v>1</v>
      </c>
      <c r="U201" s="992" t="b">
        <v>0</v>
      </c>
      <c r="V201" s="991">
        <v>0</v>
      </c>
      <c r="W201" s="992" t="b">
        <v>1</v>
      </c>
      <c r="X201" s="992" t="b">
        <v>1</v>
      </c>
      <c r="Y201" s="990" t="s">
        <v>290</v>
      </c>
      <c r="Z201" s="990" t="b">
        <f t="shared" si="26"/>
        <v>1</v>
      </c>
      <c r="AA201" s="990" t="s">
        <v>993</v>
      </c>
      <c r="AB201" s="992" t="b">
        <v>0</v>
      </c>
      <c r="AC201" s="990" t="s">
        <v>993</v>
      </c>
      <c r="AD201" s="990" t="s">
        <v>993</v>
      </c>
      <c r="AE201" s="990" t="s">
        <v>993</v>
      </c>
      <c r="AF201" s="1077">
        <f t="shared" si="23"/>
        <v>45</v>
      </c>
      <c r="AG201" s="1077">
        <f t="shared" si="23"/>
        <v>45</v>
      </c>
      <c r="AH201" s="1077">
        <f t="shared" si="23"/>
        <v>22</v>
      </c>
      <c r="AI201" s="1077">
        <f t="shared" si="23"/>
        <v>45</v>
      </c>
      <c r="AJ201" s="183">
        <f t="shared" si="20"/>
        <v>0</v>
      </c>
      <c r="AK201" s="991">
        <v>45</v>
      </c>
      <c r="AL201" s="991">
        <v>45</v>
      </c>
      <c r="AM201" s="991">
        <v>22</v>
      </c>
      <c r="AN201" s="991">
        <v>45</v>
      </c>
      <c r="AO201" s="991">
        <v>0</v>
      </c>
      <c r="AP201" s="991">
        <v>0</v>
      </c>
      <c r="AQ201" s="991">
        <v>0</v>
      </c>
      <c r="AR201" s="991">
        <v>0</v>
      </c>
      <c r="AS201" s="991">
        <v>0</v>
      </c>
      <c r="AT201" s="991">
        <v>0</v>
      </c>
      <c r="AU201" s="991">
        <v>0</v>
      </c>
      <c r="AV201" s="991">
        <v>0</v>
      </c>
      <c r="AW201" s="991">
        <v>0</v>
      </c>
      <c r="AX201" s="991">
        <v>0</v>
      </c>
      <c r="AY201" s="991">
        <v>0</v>
      </c>
      <c r="AZ201" s="991">
        <v>0</v>
      </c>
      <c r="BA201" s="991">
        <v>0</v>
      </c>
      <c r="BB201" s="991">
        <v>0</v>
      </c>
      <c r="BC201" s="991">
        <v>0</v>
      </c>
      <c r="BD201" s="991">
        <v>0</v>
      </c>
      <c r="BE201" s="992" t="b">
        <v>0</v>
      </c>
      <c r="BF201" s="992"/>
      <c r="BG201" s="990" t="s">
        <v>270</v>
      </c>
      <c r="BH201" s="991">
        <v>45</v>
      </c>
      <c r="BI201" s="990" t="s">
        <v>998</v>
      </c>
      <c r="BJ201" s="991">
        <v>10</v>
      </c>
      <c r="BK201" s="990" t="s">
        <v>993</v>
      </c>
      <c r="BL201" s="991">
        <v>0</v>
      </c>
      <c r="BM201" s="991">
        <v>0</v>
      </c>
      <c r="BN201" s="991">
        <v>0</v>
      </c>
      <c r="BO201" s="990" t="s">
        <v>993</v>
      </c>
      <c r="BP201" s="990" t="s">
        <v>993</v>
      </c>
      <c r="BQ201" s="990" t="s">
        <v>993</v>
      </c>
      <c r="BR201" s="991">
        <v>0</v>
      </c>
      <c r="BS201" s="990" t="s">
        <v>993</v>
      </c>
      <c r="BT201" s="991">
        <v>0</v>
      </c>
      <c r="BU201" s="990" t="s">
        <v>993</v>
      </c>
      <c r="BV201" s="991">
        <v>0</v>
      </c>
      <c r="BW201" s="991">
        <v>0</v>
      </c>
      <c r="BX201" s="991">
        <v>0</v>
      </c>
      <c r="BY201" s="990" t="s">
        <v>993</v>
      </c>
      <c r="BZ201" s="991">
        <v>0</v>
      </c>
      <c r="CA201" s="990" t="s">
        <v>993</v>
      </c>
      <c r="CB201" s="991">
        <v>0</v>
      </c>
      <c r="CC201" s="990" t="s">
        <v>993</v>
      </c>
      <c r="CD201" s="991">
        <v>0</v>
      </c>
      <c r="CE201" s="991">
        <v>0</v>
      </c>
      <c r="CF201" s="991">
        <v>0</v>
      </c>
      <c r="CG201" s="990" t="s">
        <v>993</v>
      </c>
      <c r="CH201" s="991">
        <v>0</v>
      </c>
      <c r="CI201" s="990" t="s">
        <v>993</v>
      </c>
      <c r="CJ201" s="991">
        <v>0</v>
      </c>
      <c r="CK201" s="990" t="s">
        <v>993</v>
      </c>
      <c r="CL201" s="991">
        <v>0</v>
      </c>
      <c r="CM201" s="991">
        <v>0</v>
      </c>
      <c r="CN201" s="991">
        <v>0</v>
      </c>
      <c r="CO201" s="991">
        <v>22</v>
      </c>
      <c r="CP201" s="991">
        <v>0</v>
      </c>
      <c r="CQ201" s="991">
        <v>0</v>
      </c>
      <c r="CR201" s="991">
        <v>0</v>
      </c>
      <c r="CS201" s="991">
        <v>3</v>
      </c>
      <c r="CT201" s="991">
        <v>0</v>
      </c>
      <c r="CU201" s="991">
        <v>0</v>
      </c>
      <c r="CV201" s="991">
        <v>0</v>
      </c>
      <c r="CW201" s="991">
        <v>0</v>
      </c>
      <c r="CX201" s="991">
        <v>0</v>
      </c>
      <c r="CY201" s="991">
        <v>0</v>
      </c>
      <c r="CZ201" s="991">
        <v>0</v>
      </c>
      <c r="DA201" s="991">
        <v>0</v>
      </c>
      <c r="DB201" s="991">
        <v>0</v>
      </c>
      <c r="DC201" s="991">
        <v>0</v>
      </c>
      <c r="DD201" s="991">
        <v>0</v>
      </c>
      <c r="DE201" s="991">
        <v>0</v>
      </c>
      <c r="DF201" s="991">
        <v>0</v>
      </c>
      <c r="DG201" s="991">
        <v>0</v>
      </c>
      <c r="DH201" s="991">
        <v>0</v>
      </c>
      <c r="DI201" s="991">
        <v>0</v>
      </c>
      <c r="DJ201" s="991">
        <v>0</v>
      </c>
      <c r="DK201" s="992" t="b">
        <v>0</v>
      </c>
      <c r="DL201" s="990" t="s">
        <v>999</v>
      </c>
      <c r="DM201" s="990" t="s">
        <v>339</v>
      </c>
      <c r="DN201" s="990" t="s">
        <v>1000</v>
      </c>
      <c r="DO201" s="990" t="s">
        <v>434</v>
      </c>
      <c r="DP201" s="991">
        <v>781</v>
      </c>
      <c r="DQ201" s="991">
        <v>660</v>
      </c>
      <c r="DR201" s="991">
        <v>32</v>
      </c>
      <c r="DS201" s="991">
        <v>89</v>
      </c>
      <c r="DT201" s="991">
        <v>12283</v>
      </c>
      <c r="DU201" s="991">
        <v>777</v>
      </c>
      <c r="DV201" s="991">
        <v>781</v>
      </c>
      <c r="DW201" s="991">
        <v>65</v>
      </c>
      <c r="DX201" s="991">
        <v>623</v>
      </c>
      <c r="DY201" s="991">
        <v>56</v>
      </c>
      <c r="DZ201" s="991">
        <v>37</v>
      </c>
      <c r="EA201" s="991">
        <v>0</v>
      </c>
      <c r="EB201" s="991">
        <v>0</v>
      </c>
      <c r="EC201" s="991">
        <v>0</v>
      </c>
      <c r="ED201" s="991">
        <v>777</v>
      </c>
      <c r="EE201" s="991">
        <v>58</v>
      </c>
      <c r="EF201" s="991">
        <v>620</v>
      </c>
      <c r="EG201" s="991">
        <v>31</v>
      </c>
      <c r="EH201" s="991">
        <v>9</v>
      </c>
      <c r="EI201" s="991">
        <v>14</v>
      </c>
      <c r="EJ201" s="991">
        <v>0</v>
      </c>
      <c r="EK201" s="991">
        <v>18</v>
      </c>
      <c r="EL201" s="991">
        <v>27</v>
      </c>
      <c r="EM201" s="991">
        <v>0</v>
      </c>
      <c r="EN201" s="991">
        <v>719</v>
      </c>
      <c r="EO201" s="991">
        <v>680</v>
      </c>
      <c r="EP201" s="991">
        <v>21</v>
      </c>
      <c r="EQ201" s="991">
        <v>18</v>
      </c>
      <c r="ER201" s="991">
        <v>0</v>
      </c>
      <c r="ES201" s="991">
        <v>0</v>
      </c>
      <c r="ET201" s="992" t="b">
        <v>0</v>
      </c>
      <c r="EU201" s="992" t="b">
        <v>0</v>
      </c>
      <c r="EV201" s="992" t="b">
        <v>0</v>
      </c>
      <c r="EW201" s="993">
        <v>0.41799999999999998</v>
      </c>
      <c r="EX201" s="993">
        <v>0.28300000000000003</v>
      </c>
      <c r="EY201" s="993">
        <v>0.26500000000000001</v>
      </c>
      <c r="EZ201" s="993">
        <v>9.4E-2</v>
      </c>
      <c r="FA201" s="993">
        <v>0.06</v>
      </c>
      <c r="FB201" s="993">
        <v>0.309</v>
      </c>
      <c r="FC201" s="992" t="b">
        <v>0</v>
      </c>
      <c r="FD201" s="992" t="b">
        <v>0</v>
      </c>
      <c r="FE201" s="992" t="b">
        <v>0</v>
      </c>
      <c r="FF201" s="993">
        <v>0.223</v>
      </c>
      <c r="FG201" s="993">
        <v>0.159</v>
      </c>
      <c r="FH201" s="993">
        <v>0.151</v>
      </c>
      <c r="FI201" s="993">
        <v>0.09</v>
      </c>
      <c r="FJ201" s="993">
        <v>1E-3</v>
      </c>
      <c r="FK201" s="993">
        <v>0.154</v>
      </c>
      <c r="FL201" s="992" t="b">
        <v>0</v>
      </c>
      <c r="FM201" s="992" t="b">
        <v>0</v>
      </c>
      <c r="FN201" s="992" t="b">
        <v>0</v>
      </c>
      <c r="FO201" s="993">
        <v>0</v>
      </c>
      <c r="FP201" s="993">
        <v>0</v>
      </c>
      <c r="FQ201" s="993">
        <v>0</v>
      </c>
      <c r="FR201" s="993">
        <v>0</v>
      </c>
      <c r="FS201" s="993">
        <v>0</v>
      </c>
      <c r="FT201" s="993">
        <v>0</v>
      </c>
      <c r="FU201" s="990" t="s">
        <v>993</v>
      </c>
      <c r="FV201" s="993">
        <v>0</v>
      </c>
      <c r="FW201" s="991">
        <v>0</v>
      </c>
      <c r="FX201" s="991">
        <v>719</v>
      </c>
      <c r="FY201" s="991">
        <v>0</v>
      </c>
      <c r="FZ201" s="991">
        <v>0</v>
      </c>
      <c r="GA201" s="991">
        <v>0</v>
      </c>
      <c r="GB201" s="991">
        <v>0</v>
      </c>
      <c r="GC201" s="991">
        <v>0</v>
      </c>
      <c r="GD201" s="991">
        <v>0</v>
      </c>
      <c r="GE201" s="991">
        <v>0</v>
      </c>
      <c r="GF201" s="991">
        <v>0</v>
      </c>
      <c r="GG201" s="991">
        <v>0</v>
      </c>
      <c r="GH201" s="991">
        <v>0</v>
      </c>
      <c r="GI201" s="991">
        <v>0</v>
      </c>
      <c r="GJ201" s="991">
        <v>0</v>
      </c>
      <c r="GK201" s="991">
        <v>0</v>
      </c>
      <c r="GL201" s="991">
        <v>0</v>
      </c>
      <c r="GM201" s="991">
        <v>0</v>
      </c>
      <c r="GN201" s="991">
        <v>0</v>
      </c>
      <c r="GO201" s="992" t="b">
        <v>0</v>
      </c>
      <c r="GP201" s="990" t="s">
        <v>993</v>
      </c>
      <c r="GQ201" s="990" t="s">
        <v>993</v>
      </c>
      <c r="GR201" s="990" t="s">
        <v>993</v>
      </c>
      <c r="GS201" s="990" t="s">
        <v>993</v>
      </c>
      <c r="GT201" s="992"/>
      <c r="GU201" s="986"/>
    </row>
    <row r="202" spans="1:203" hidden="1">
      <c r="A202" s="985"/>
      <c r="B202" s="1315" t="s">
        <v>609</v>
      </c>
      <c r="C202" s="1315"/>
      <c r="D202" s="990" t="s">
        <v>1178</v>
      </c>
      <c r="E202" s="990" t="s">
        <v>1179</v>
      </c>
      <c r="F202" s="990" t="s">
        <v>437</v>
      </c>
      <c r="G202" s="990" t="s">
        <v>986</v>
      </c>
      <c r="H202" s="990" t="s">
        <v>1062</v>
      </c>
      <c r="I202" s="990" t="s">
        <v>1063</v>
      </c>
      <c r="J202" s="990" t="s">
        <v>1064</v>
      </c>
      <c r="K202" s="990" t="s">
        <v>1065</v>
      </c>
      <c r="L202" s="991">
        <v>1</v>
      </c>
      <c r="M202" s="990" t="s">
        <v>1179</v>
      </c>
      <c r="N202" s="990" t="s">
        <v>1019</v>
      </c>
      <c r="O202" s="990" t="s">
        <v>611</v>
      </c>
      <c r="P202" s="990" t="s">
        <v>1180</v>
      </c>
      <c r="Q202" s="990" t="s">
        <v>290</v>
      </c>
      <c r="R202" s="1031" t="s">
        <v>290</v>
      </c>
      <c r="S202" s="992" t="b">
        <v>0</v>
      </c>
      <c r="T202" s="991">
        <v>0</v>
      </c>
      <c r="U202" s="992" t="b">
        <v>0</v>
      </c>
      <c r="V202" s="991">
        <v>0</v>
      </c>
      <c r="W202" s="992" t="b">
        <v>1</v>
      </c>
      <c r="X202" s="992" t="b">
        <v>1</v>
      </c>
      <c r="Y202" s="990" t="s">
        <v>290</v>
      </c>
      <c r="Z202" s="990" t="b">
        <f t="shared" si="21"/>
        <v>1</v>
      </c>
      <c r="AA202" s="990" t="s">
        <v>993</v>
      </c>
      <c r="AB202" s="992" t="b">
        <v>0</v>
      </c>
      <c r="AC202" s="990" t="s">
        <v>993</v>
      </c>
      <c r="AD202" s="990" t="s">
        <v>993</v>
      </c>
      <c r="AE202" s="990" t="s">
        <v>993</v>
      </c>
      <c r="AF202" s="1077">
        <f t="shared" si="23"/>
        <v>44</v>
      </c>
      <c r="AG202" s="1077">
        <f t="shared" si="23"/>
        <v>42</v>
      </c>
      <c r="AH202" s="1077">
        <f t="shared" si="23"/>
        <v>15</v>
      </c>
      <c r="AI202" s="1077">
        <f t="shared" si="23"/>
        <v>44</v>
      </c>
      <c r="AJ202" s="183">
        <f t="shared" si="20"/>
        <v>0</v>
      </c>
      <c r="AK202" s="991">
        <v>44</v>
      </c>
      <c r="AL202" s="991">
        <v>42</v>
      </c>
      <c r="AM202" s="991">
        <v>15</v>
      </c>
      <c r="AN202" s="991">
        <v>44</v>
      </c>
      <c r="AO202" s="991">
        <v>0</v>
      </c>
      <c r="AP202" s="991">
        <v>0</v>
      </c>
      <c r="AQ202" s="991">
        <v>0</v>
      </c>
      <c r="AR202" s="991">
        <v>0</v>
      </c>
      <c r="AS202" s="991">
        <v>0</v>
      </c>
      <c r="AT202" s="991">
        <v>0</v>
      </c>
      <c r="AU202" s="991">
        <v>0</v>
      </c>
      <c r="AV202" s="991">
        <v>0</v>
      </c>
      <c r="AW202" s="991">
        <v>0</v>
      </c>
      <c r="AX202" s="991">
        <v>0</v>
      </c>
      <c r="AY202" s="991">
        <v>0</v>
      </c>
      <c r="AZ202" s="991">
        <v>0</v>
      </c>
      <c r="BA202" s="991">
        <v>0</v>
      </c>
      <c r="BB202" s="991">
        <v>0</v>
      </c>
      <c r="BC202" s="991">
        <v>0</v>
      </c>
      <c r="BD202" s="991">
        <v>0</v>
      </c>
      <c r="BE202" s="992" t="b">
        <v>0</v>
      </c>
      <c r="BF202" s="992"/>
      <c r="BG202" s="990" t="s">
        <v>270</v>
      </c>
      <c r="BH202" s="991">
        <v>44</v>
      </c>
      <c r="BI202" s="990" t="s">
        <v>993</v>
      </c>
      <c r="BJ202" s="991">
        <v>0</v>
      </c>
      <c r="BK202" s="990" t="s">
        <v>993</v>
      </c>
      <c r="BL202" s="991">
        <v>0</v>
      </c>
      <c r="BM202" s="991">
        <v>0</v>
      </c>
      <c r="BN202" s="991">
        <v>0</v>
      </c>
      <c r="BO202" s="990" t="s">
        <v>993</v>
      </c>
      <c r="BP202" s="990" t="s">
        <v>993</v>
      </c>
      <c r="BQ202" s="990" t="s">
        <v>993</v>
      </c>
      <c r="BR202" s="991">
        <v>0</v>
      </c>
      <c r="BS202" s="990" t="s">
        <v>993</v>
      </c>
      <c r="BT202" s="991">
        <v>0</v>
      </c>
      <c r="BU202" s="990" t="s">
        <v>993</v>
      </c>
      <c r="BV202" s="991">
        <v>0</v>
      </c>
      <c r="BW202" s="991">
        <v>0</v>
      </c>
      <c r="BX202" s="991">
        <v>0</v>
      </c>
      <c r="BY202" s="990" t="s">
        <v>993</v>
      </c>
      <c r="BZ202" s="991">
        <v>0</v>
      </c>
      <c r="CA202" s="990" t="s">
        <v>993</v>
      </c>
      <c r="CB202" s="991">
        <v>0</v>
      </c>
      <c r="CC202" s="990" t="s">
        <v>993</v>
      </c>
      <c r="CD202" s="991">
        <v>0</v>
      </c>
      <c r="CE202" s="991">
        <v>0</v>
      </c>
      <c r="CF202" s="991">
        <v>0</v>
      </c>
      <c r="CG202" s="990" t="s">
        <v>993</v>
      </c>
      <c r="CH202" s="991">
        <v>0</v>
      </c>
      <c r="CI202" s="990" t="s">
        <v>993</v>
      </c>
      <c r="CJ202" s="991">
        <v>0</v>
      </c>
      <c r="CK202" s="990" t="s">
        <v>993</v>
      </c>
      <c r="CL202" s="991">
        <v>0</v>
      </c>
      <c r="CM202" s="991">
        <v>0</v>
      </c>
      <c r="CN202" s="991">
        <v>0</v>
      </c>
      <c r="CO202" s="991">
        <v>24</v>
      </c>
      <c r="CP202" s="991">
        <v>0</v>
      </c>
      <c r="CQ202" s="991">
        <v>0</v>
      </c>
      <c r="CR202" s="991">
        <v>0</v>
      </c>
      <c r="CS202" s="991">
        <v>3</v>
      </c>
      <c r="CT202" s="991">
        <v>0</v>
      </c>
      <c r="CU202" s="991">
        <v>0</v>
      </c>
      <c r="CV202" s="991">
        <v>0</v>
      </c>
      <c r="CW202" s="991">
        <v>0</v>
      </c>
      <c r="CX202" s="991">
        <v>0</v>
      </c>
      <c r="CY202" s="991">
        <v>0</v>
      </c>
      <c r="CZ202" s="991">
        <v>0</v>
      </c>
      <c r="DA202" s="991">
        <v>0</v>
      </c>
      <c r="DB202" s="991">
        <v>0</v>
      </c>
      <c r="DC202" s="991">
        <v>0</v>
      </c>
      <c r="DD202" s="991">
        <v>0</v>
      </c>
      <c r="DE202" s="991">
        <v>0</v>
      </c>
      <c r="DF202" s="991">
        <v>0</v>
      </c>
      <c r="DG202" s="991">
        <v>0</v>
      </c>
      <c r="DH202" s="991">
        <v>0</v>
      </c>
      <c r="DI202" s="991">
        <v>0</v>
      </c>
      <c r="DJ202" s="991">
        <v>0</v>
      </c>
      <c r="DK202" s="992" t="b">
        <v>0</v>
      </c>
      <c r="DL202" s="990" t="s">
        <v>339</v>
      </c>
      <c r="DM202" s="990" t="s">
        <v>993</v>
      </c>
      <c r="DN202" s="990" t="s">
        <v>993</v>
      </c>
      <c r="DO202" s="990" t="s">
        <v>993</v>
      </c>
      <c r="DP202" s="991">
        <v>963</v>
      </c>
      <c r="DQ202" s="991">
        <v>881</v>
      </c>
      <c r="DR202" s="991">
        <v>21</v>
      </c>
      <c r="DS202" s="991">
        <v>61</v>
      </c>
      <c r="DT202" s="991">
        <v>11271</v>
      </c>
      <c r="DU202" s="991">
        <v>957</v>
      </c>
      <c r="DV202" s="991">
        <v>963</v>
      </c>
      <c r="DW202" s="991">
        <v>5</v>
      </c>
      <c r="DX202" s="991">
        <v>914</v>
      </c>
      <c r="DY202" s="991">
        <v>20</v>
      </c>
      <c r="DZ202" s="991">
        <v>22</v>
      </c>
      <c r="EA202" s="991">
        <v>0</v>
      </c>
      <c r="EB202" s="991">
        <v>0</v>
      </c>
      <c r="EC202" s="991">
        <v>2</v>
      </c>
      <c r="ED202" s="991">
        <v>957</v>
      </c>
      <c r="EE202" s="991">
        <v>13</v>
      </c>
      <c r="EF202" s="991">
        <v>878</v>
      </c>
      <c r="EG202" s="991">
        <v>14</v>
      </c>
      <c r="EH202" s="991">
        <v>6</v>
      </c>
      <c r="EI202" s="991">
        <v>8</v>
      </c>
      <c r="EJ202" s="991">
        <v>0</v>
      </c>
      <c r="EK202" s="991">
        <v>11</v>
      </c>
      <c r="EL202" s="991">
        <v>27</v>
      </c>
      <c r="EM202" s="991">
        <v>0</v>
      </c>
      <c r="EN202" s="991">
        <v>944</v>
      </c>
      <c r="EO202" s="991">
        <v>919</v>
      </c>
      <c r="EP202" s="991">
        <v>9</v>
      </c>
      <c r="EQ202" s="991">
        <v>14</v>
      </c>
      <c r="ER202" s="991">
        <v>2</v>
      </c>
      <c r="ES202" s="991">
        <v>0</v>
      </c>
      <c r="ET202" s="992" t="b">
        <v>0</v>
      </c>
      <c r="EU202" s="992" t="b">
        <v>0</v>
      </c>
      <c r="EV202" s="992" t="b">
        <v>0</v>
      </c>
      <c r="EW202" s="993">
        <v>0.64599999999999991</v>
      </c>
      <c r="EX202" s="993">
        <v>0.59399999999999997</v>
      </c>
      <c r="EY202" s="993">
        <v>0.57600000000000007</v>
      </c>
      <c r="EZ202" s="993">
        <v>0.128</v>
      </c>
      <c r="FA202" s="993">
        <v>0</v>
      </c>
      <c r="FB202" s="993">
        <v>0.57999999999999996</v>
      </c>
      <c r="FC202" s="992" t="b">
        <v>0</v>
      </c>
      <c r="FD202" s="992" t="b">
        <v>0</v>
      </c>
      <c r="FE202" s="992" t="b">
        <v>0</v>
      </c>
      <c r="FF202" s="993">
        <v>0</v>
      </c>
      <c r="FG202" s="993">
        <v>0</v>
      </c>
      <c r="FH202" s="993">
        <v>0</v>
      </c>
      <c r="FI202" s="993">
        <v>0</v>
      </c>
      <c r="FJ202" s="993">
        <v>0</v>
      </c>
      <c r="FK202" s="993">
        <v>0</v>
      </c>
      <c r="FL202" s="992" t="b">
        <v>0</v>
      </c>
      <c r="FM202" s="992" t="b">
        <v>0</v>
      </c>
      <c r="FN202" s="992" t="b">
        <v>0</v>
      </c>
      <c r="FO202" s="993">
        <v>0</v>
      </c>
      <c r="FP202" s="993">
        <v>0</v>
      </c>
      <c r="FQ202" s="993">
        <v>0</v>
      </c>
      <c r="FR202" s="993">
        <v>0</v>
      </c>
      <c r="FS202" s="993">
        <v>0</v>
      </c>
      <c r="FT202" s="993">
        <v>0</v>
      </c>
      <c r="FU202" s="990" t="s">
        <v>993</v>
      </c>
      <c r="FV202" s="993">
        <v>0</v>
      </c>
      <c r="FW202" s="991">
        <v>0</v>
      </c>
      <c r="FX202" s="991">
        <v>944</v>
      </c>
      <c r="FY202" s="991">
        <v>0</v>
      </c>
      <c r="FZ202" s="991">
        <v>0</v>
      </c>
      <c r="GA202" s="991">
        <v>0</v>
      </c>
      <c r="GB202" s="991">
        <v>0</v>
      </c>
      <c r="GC202" s="991">
        <v>0</v>
      </c>
      <c r="GD202" s="991">
        <v>0</v>
      </c>
      <c r="GE202" s="991">
        <v>0</v>
      </c>
      <c r="GF202" s="991">
        <v>0</v>
      </c>
      <c r="GG202" s="991">
        <v>0</v>
      </c>
      <c r="GH202" s="991">
        <v>0</v>
      </c>
      <c r="GI202" s="991">
        <v>0</v>
      </c>
      <c r="GJ202" s="991">
        <v>0</v>
      </c>
      <c r="GK202" s="991">
        <v>0</v>
      </c>
      <c r="GL202" s="991">
        <v>0</v>
      </c>
      <c r="GM202" s="991">
        <v>0</v>
      </c>
      <c r="GN202" s="991">
        <v>0</v>
      </c>
      <c r="GO202" s="992" t="b">
        <v>0</v>
      </c>
      <c r="GP202" s="990" t="s">
        <v>993</v>
      </c>
      <c r="GQ202" s="990" t="s">
        <v>993</v>
      </c>
      <c r="GR202" s="990" t="s">
        <v>993</v>
      </c>
      <c r="GS202" s="990" t="s">
        <v>993</v>
      </c>
      <c r="GT202" s="992"/>
      <c r="GU202" s="986"/>
    </row>
    <row r="203" spans="1:203" hidden="1">
      <c r="A203" s="985"/>
      <c r="B203" s="1315" t="s">
        <v>698</v>
      </c>
      <c r="C203" s="1315"/>
      <c r="D203" s="990" t="s">
        <v>1181</v>
      </c>
      <c r="E203" s="990" t="s">
        <v>34</v>
      </c>
      <c r="F203" s="990" t="s">
        <v>437</v>
      </c>
      <c r="G203" s="990" t="s">
        <v>986</v>
      </c>
      <c r="H203" s="990" t="s">
        <v>1062</v>
      </c>
      <c r="I203" s="990" t="s">
        <v>1063</v>
      </c>
      <c r="J203" s="990" t="s">
        <v>1064</v>
      </c>
      <c r="K203" s="990" t="s">
        <v>1065</v>
      </c>
      <c r="L203" s="991">
        <v>2</v>
      </c>
      <c r="M203" s="990" t="s">
        <v>34</v>
      </c>
      <c r="N203" s="990" t="s">
        <v>1917</v>
      </c>
      <c r="O203" s="990" t="s">
        <v>362</v>
      </c>
      <c r="P203" s="990" t="s">
        <v>1182</v>
      </c>
      <c r="Q203" s="990" t="s">
        <v>293</v>
      </c>
      <c r="R203" s="1031" t="s">
        <v>282</v>
      </c>
      <c r="S203" s="992" t="b">
        <v>0</v>
      </c>
      <c r="T203" s="991">
        <v>0</v>
      </c>
      <c r="U203" s="992" t="b">
        <v>0</v>
      </c>
      <c r="V203" s="991">
        <v>0</v>
      </c>
      <c r="W203" s="992" t="b">
        <v>0</v>
      </c>
      <c r="X203" s="992" t="b">
        <v>1</v>
      </c>
      <c r="Y203" s="990" t="s">
        <v>282</v>
      </c>
      <c r="Z203" s="990" t="b">
        <f t="shared" ref="Z203:Z204" si="27">R203=Y203</f>
        <v>1</v>
      </c>
      <c r="AA203" s="990" t="s">
        <v>993</v>
      </c>
      <c r="AB203" s="992" t="b">
        <v>0</v>
      </c>
      <c r="AC203" s="990" t="s">
        <v>993</v>
      </c>
      <c r="AD203" s="990" t="s">
        <v>993</v>
      </c>
      <c r="AE203" s="990" t="s">
        <v>993</v>
      </c>
      <c r="AF203" s="1077">
        <f t="shared" si="23"/>
        <v>8</v>
      </c>
      <c r="AG203" s="1077">
        <f t="shared" si="23"/>
        <v>0</v>
      </c>
      <c r="AH203" s="1077">
        <f t="shared" si="23"/>
        <v>0</v>
      </c>
      <c r="AI203" s="1077">
        <f t="shared" si="23"/>
        <v>8</v>
      </c>
      <c r="AJ203" s="183">
        <f t="shared" si="20"/>
        <v>0</v>
      </c>
      <c r="AK203" s="991">
        <v>0</v>
      </c>
      <c r="AL203" s="991">
        <v>0</v>
      </c>
      <c r="AM203" s="991">
        <v>0</v>
      </c>
      <c r="AN203" s="991">
        <v>0</v>
      </c>
      <c r="AO203" s="991">
        <v>0</v>
      </c>
      <c r="AP203" s="991">
        <v>8</v>
      </c>
      <c r="AQ203" s="991">
        <v>0</v>
      </c>
      <c r="AR203" s="991">
        <v>0</v>
      </c>
      <c r="AS203" s="991">
        <v>8</v>
      </c>
      <c r="AT203" s="991">
        <v>8</v>
      </c>
      <c r="AU203" s="991">
        <v>0</v>
      </c>
      <c r="AV203" s="991">
        <v>0</v>
      </c>
      <c r="AW203" s="991">
        <v>8</v>
      </c>
      <c r="AX203" s="991">
        <v>0</v>
      </c>
      <c r="AY203" s="991">
        <v>0</v>
      </c>
      <c r="AZ203" s="991">
        <v>0</v>
      </c>
      <c r="BA203" s="991">
        <v>0</v>
      </c>
      <c r="BB203" s="991">
        <v>0</v>
      </c>
      <c r="BC203" s="991">
        <v>0</v>
      </c>
      <c r="BD203" s="991">
        <v>0</v>
      </c>
      <c r="BE203" s="992" t="b">
        <v>0</v>
      </c>
      <c r="BF203" s="990" t="s">
        <v>2423</v>
      </c>
      <c r="BG203" s="990" t="s">
        <v>993</v>
      </c>
      <c r="BH203" s="991">
        <v>0</v>
      </c>
      <c r="BI203" s="990" t="s">
        <v>993</v>
      </c>
      <c r="BJ203" s="991">
        <v>0</v>
      </c>
      <c r="BK203" s="990" t="s">
        <v>993</v>
      </c>
      <c r="BL203" s="991">
        <v>0</v>
      </c>
      <c r="BM203" s="991">
        <v>0</v>
      </c>
      <c r="BN203" s="991">
        <v>8</v>
      </c>
      <c r="BO203" s="990" t="s">
        <v>993</v>
      </c>
      <c r="BP203" s="990" t="s">
        <v>993</v>
      </c>
      <c r="BQ203" s="990" t="s">
        <v>993</v>
      </c>
      <c r="BR203" s="991">
        <v>0</v>
      </c>
      <c r="BS203" s="990" t="s">
        <v>993</v>
      </c>
      <c r="BT203" s="991">
        <v>0</v>
      </c>
      <c r="BU203" s="990" t="s">
        <v>993</v>
      </c>
      <c r="BV203" s="991">
        <v>0</v>
      </c>
      <c r="BW203" s="991">
        <v>0</v>
      </c>
      <c r="BX203" s="991">
        <v>0</v>
      </c>
      <c r="BY203" s="990" t="s">
        <v>993</v>
      </c>
      <c r="BZ203" s="991">
        <v>0</v>
      </c>
      <c r="CA203" s="990" t="s">
        <v>993</v>
      </c>
      <c r="CB203" s="991">
        <v>0</v>
      </c>
      <c r="CC203" s="990" t="s">
        <v>993</v>
      </c>
      <c r="CD203" s="991">
        <v>0</v>
      </c>
      <c r="CE203" s="991">
        <v>0</v>
      </c>
      <c r="CF203" s="991">
        <v>0</v>
      </c>
      <c r="CG203" s="990" t="s">
        <v>993</v>
      </c>
      <c r="CH203" s="991">
        <v>0</v>
      </c>
      <c r="CI203" s="990" t="s">
        <v>993</v>
      </c>
      <c r="CJ203" s="991">
        <v>0</v>
      </c>
      <c r="CK203" s="990" t="s">
        <v>993</v>
      </c>
      <c r="CL203" s="991">
        <v>0</v>
      </c>
      <c r="CM203" s="991">
        <v>0</v>
      </c>
      <c r="CN203" s="991">
        <v>0</v>
      </c>
      <c r="CO203" s="991">
        <v>0</v>
      </c>
      <c r="CP203" s="991">
        <v>0</v>
      </c>
      <c r="CQ203" s="991">
        <v>0</v>
      </c>
      <c r="CR203" s="991">
        <v>0</v>
      </c>
      <c r="CS203" s="991">
        <v>0</v>
      </c>
      <c r="CT203" s="991">
        <v>0</v>
      </c>
      <c r="CU203" s="991">
        <v>0</v>
      </c>
      <c r="CV203" s="991">
        <v>0</v>
      </c>
      <c r="CW203" s="991">
        <v>0</v>
      </c>
      <c r="CX203" s="991">
        <v>0</v>
      </c>
      <c r="CY203" s="991">
        <v>0</v>
      </c>
      <c r="CZ203" s="991">
        <v>0</v>
      </c>
      <c r="DA203" s="991">
        <v>0</v>
      </c>
      <c r="DB203" s="991">
        <v>0</v>
      </c>
      <c r="DC203" s="991">
        <v>0</v>
      </c>
      <c r="DD203" s="991">
        <v>0</v>
      </c>
      <c r="DE203" s="991">
        <v>0</v>
      </c>
      <c r="DF203" s="991">
        <v>0</v>
      </c>
      <c r="DG203" s="991">
        <v>0</v>
      </c>
      <c r="DH203" s="991">
        <v>0</v>
      </c>
      <c r="DI203" s="991">
        <v>0</v>
      </c>
      <c r="DJ203" s="991">
        <v>0</v>
      </c>
      <c r="DK203" s="992" t="b">
        <v>1</v>
      </c>
      <c r="DL203" s="990" t="s">
        <v>999</v>
      </c>
      <c r="DM203" s="990" t="s">
        <v>1000</v>
      </c>
      <c r="DN203" s="990" t="s">
        <v>1029</v>
      </c>
      <c r="DO203" s="990" t="s">
        <v>993</v>
      </c>
      <c r="DP203" s="991">
        <v>0</v>
      </c>
      <c r="DQ203" s="991">
        <v>0</v>
      </c>
      <c r="DR203" s="991">
        <v>0</v>
      </c>
      <c r="DS203" s="991">
        <v>0</v>
      </c>
      <c r="DT203" s="991">
        <v>0</v>
      </c>
      <c r="DU203" s="991">
        <v>0</v>
      </c>
      <c r="DV203" s="991">
        <v>0</v>
      </c>
      <c r="DW203" s="991">
        <v>0</v>
      </c>
      <c r="DX203" s="991">
        <v>0</v>
      </c>
      <c r="DY203" s="991">
        <v>0</v>
      </c>
      <c r="DZ203" s="991">
        <v>0</v>
      </c>
      <c r="EA203" s="991">
        <v>0</v>
      </c>
      <c r="EB203" s="991">
        <v>0</v>
      </c>
      <c r="EC203" s="991">
        <v>0</v>
      </c>
      <c r="ED203" s="991">
        <v>0</v>
      </c>
      <c r="EE203" s="991">
        <v>0</v>
      </c>
      <c r="EF203" s="991">
        <v>0</v>
      </c>
      <c r="EG203" s="991">
        <v>0</v>
      </c>
      <c r="EH203" s="991">
        <v>0</v>
      </c>
      <c r="EI203" s="991">
        <v>0</v>
      </c>
      <c r="EJ203" s="991">
        <v>0</v>
      </c>
      <c r="EK203" s="991">
        <v>0</v>
      </c>
      <c r="EL203" s="991">
        <v>0</v>
      </c>
      <c r="EM203" s="991">
        <v>0</v>
      </c>
      <c r="EN203" s="991">
        <v>0</v>
      </c>
      <c r="EO203" s="991">
        <v>0</v>
      </c>
      <c r="EP203" s="991">
        <v>0</v>
      </c>
      <c r="EQ203" s="991">
        <v>0</v>
      </c>
      <c r="ER203" s="991">
        <v>0</v>
      </c>
      <c r="ES203" s="991">
        <v>0</v>
      </c>
      <c r="ET203" s="992" t="b">
        <v>0</v>
      </c>
      <c r="EU203" s="992" t="b">
        <v>0</v>
      </c>
      <c r="EV203" s="992" t="b">
        <v>0</v>
      </c>
      <c r="EW203" s="993">
        <v>0</v>
      </c>
      <c r="EX203" s="993">
        <v>0</v>
      </c>
      <c r="EY203" s="993">
        <v>0</v>
      </c>
      <c r="EZ203" s="993">
        <v>0</v>
      </c>
      <c r="FA203" s="993">
        <v>0</v>
      </c>
      <c r="FB203" s="993">
        <v>0</v>
      </c>
      <c r="FC203" s="992" t="b">
        <v>0</v>
      </c>
      <c r="FD203" s="992" t="b">
        <v>0</v>
      </c>
      <c r="FE203" s="992" t="b">
        <v>0</v>
      </c>
      <c r="FF203" s="993">
        <v>0</v>
      </c>
      <c r="FG203" s="993">
        <v>0</v>
      </c>
      <c r="FH203" s="993">
        <v>0</v>
      </c>
      <c r="FI203" s="993">
        <v>0</v>
      </c>
      <c r="FJ203" s="993">
        <v>0</v>
      </c>
      <c r="FK203" s="993">
        <v>0</v>
      </c>
      <c r="FL203" s="992" t="b">
        <v>0</v>
      </c>
      <c r="FM203" s="992" t="b">
        <v>0</v>
      </c>
      <c r="FN203" s="992" t="b">
        <v>0</v>
      </c>
      <c r="FO203" s="993">
        <v>0</v>
      </c>
      <c r="FP203" s="993">
        <v>0</v>
      </c>
      <c r="FQ203" s="993">
        <v>0</v>
      </c>
      <c r="FR203" s="993">
        <v>0</v>
      </c>
      <c r="FS203" s="993">
        <v>0</v>
      </c>
      <c r="FT203" s="993">
        <v>0</v>
      </c>
      <c r="FU203" s="990" t="s">
        <v>993</v>
      </c>
      <c r="FV203" s="993">
        <v>0</v>
      </c>
      <c r="FW203" s="991">
        <v>0</v>
      </c>
      <c r="FX203" s="991">
        <v>0</v>
      </c>
      <c r="FY203" s="991">
        <v>0</v>
      </c>
      <c r="FZ203" s="991">
        <v>0</v>
      </c>
      <c r="GA203" s="991">
        <v>0</v>
      </c>
      <c r="GB203" s="991">
        <v>0</v>
      </c>
      <c r="GC203" s="991">
        <v>0</v>
      </c>
      <c r="GD203" s="991">
        <v>0</v>
      </c>
      <c r="GE203" s="991">
        <v>0</v>
      </c>
      <c r="GF203" s="991">
        <v>0</v>
      </c>
      <c r="GG203" s="991">
        <v>0</v>
      </c>
      <c r="GH203" s="991">
        <v>0</v>
      </c>
      <c r="GI203" s="991">
        <v>0</v>
      </c>
      <c r="GJ203" s="991">
        <v>0</v>
      </c>
      <c r="GK203" s="991">
        <v>0</v>
      </c>
      <c r="GL203" s="991">
        <v>0</v>
      </c>
      <c r="GM203" s="991">
        <v>0</v>
      </c>
      <c r="GN203" s="991">
        <v>0</v>
      </c>
      <c r="GO203" s="992" t="b">
        <v>0</v>
      </c>
      <c r="GP203" s="990" t="s">
        <v>993</v>
      </c>
      <c r="GQ203" s="990" t="s">
        <v>993</v>
      </c>
      <c r="GR203" s="990" t="s">
        <v>993</v>
      </c>
      <c r="GS203" s="990" t="s">
        <v>993</v>
      </c>
      <c r="GT203" s="992"/>
      <c r="GU203" s="986"/>
    </row>
    <row r="204" spans="1:203" hidden="1">
      <c r="A204" s="985"/>
      <c r="B204" s="1315" t="s">
        <v>698</v>
      </c>
      <c r="C204" s="1315"/>
      <c r="D204" s="990" t="s">
        <v>1181</v>
      </c>
      <c r="E204" s="990" t="s">
        <v>34</v>
      </c>
      <c r="F204" s="990" t="s">
        <v>437</v>
      </c>
      <c r="G204" s="990" t="s">
        <v>986</v>
      </c>
      <c r="H204" s="990" t="s">
        <v>1062</v>
      </c>
      <c r="I204" s="990" t="s">
        <v>1063</v>
      </c>
      <c r="J204" s="990" t="s">
        <v>1064</v>
      </c>
      <c r="K204" s="990" t="s">
        <v>1065</v>
      </c>
      <c r="L204" s="991">
        <v>1</v>
      </c>
      <c r="M204" s="990" t="s">
        <v>34</v>
      </c>
      <c r="N204" s="990" t="s">
        <v>991</v>
      </c>
      <c r="O204" s="990" t="s">
        <v>317</v>
      </c>
      <c r="P204" s="990" t="s">
        <v>1182</v>
      </c>
      <c r="Q204" s="990" t="s">
        <v>293</v>
      </c>
      <c r="R204" s="1031" t="s">
        <v>296</v>
      </c>
      <c r="S204" s="992" t="b">
        <v>0</v>
      </c>
      <c r="T204" s="991">
        <v>0</v>
      </c>
      <c r="U204" s="992" t="b">
        <v>0</v>
      </c>
      <c r="V204" s="991">
        <v>0</v>
      </c>
      <c r="W204" s="992" t="b">
        <v>0</v>
      </c>
      <c r="X204" s="992" t="b">
        <v>1</v>
      </c>
      <c r="Y204" s="990" t="s">
        <v>296</v>
      </c>
      <c r="Z204" s="990" t="b">
        <f t="shared" si="27"/>
        <v>1</v>
      </c>
      <c r="AA204" s="990" t="s">
        <v>993</v>
      </c>
      <c r="AB204" s="992" t="b">
        <v>0</v>
      </c>
      <c r="AC204" s="990" t="s">
        <v>993</v>
      </c>
      <c r="AD204" s="990" t="s">
        <v>993</v>
      </c>
      <c r="AE204" s="990" t="s">
        <v>993</v>
      </c>
      <c r="AF204" s="1077">
        <f t="shared" si="23"/>
        <v>58</v>
      </c>
      <c r="AG204" s="1077">
        <f t="shared" si="23"/>
        <v>36</v>
      </c>
      <c r="AH204" s="1077">
        <f t="shared" si="23"/>
        <v>28</v>
      </c>
      <c r="AI204" s="1077">
        <f t="shared" si="23"/>
        <v>58</v>
      </c>
      <c r="AJ204" s="183">
        <f t="shared" si="20"/>
        <v>0</v>
      </c>
      <c r="AK204" s="991">
        <v>0</v>
      </c>
      <c r="AL204" s="991">
        <v>0</v>
      </c>
      <c r="AM204" s="991">
        <v>0</v>
      </c>
      <c r="AN204" s="991">
        <v>0</v>
      </c>
      <c r="AO204" s="991">
        <v>0</v>
      </c>
      <c r="AP204" s="991">
        <v>58</v>
      </c>
      <c r="AQ204" s="991">
        <v>36</v>
      </c>
      <c r="AR204" s="991">
        <v>28</v>
      </c>
      <c r="AS204" s="991">
        <v>58</v>
      </c>
      <c r="AT204" s="991">
        <v>58</v>
      </c>
      <c r="AU204" s="991">
        <v>36</v>
      </c>
      <c r="AV204" s="991">
        <v>28</v>
      </c>
      <c r="AW204" s="991">
        <v>58</v>
      </c>
      <c r="AX204" s="991">
        <v>0</v>
      </c>
      <c r="AY204" s="991">
        <v>0</v>
      </c>
      <c r="AZ204" s="991">
        <v>0</v>
      </c>
      <c r="BA204" s="991">
        <v>0</v>
      </c>
      <c r="BB204" s="991">
        <v>0</v>
      </c>
      <c r="BC204" s="991">
        <v>0</v>
      </c>
      <c r="BD204" s="991">
        <v>0</v>
      </c>
      <c r="BE204" s="992" t="b">
        <v>0</v>
      </c>
      <c r="BF204" s="992"/>
      <c r="BG204" s="990" t="s">
        <v>422</v>
      </c>
      <c r="BH204" s="991">
        <v>58</v>
      </c>
      <c r="BI204" s="990" t="s">
        <v>993</v>
      </c>
      <c r="BJ204" s="991">
        <v>0</v>
      </c>
      <c r="BK204" s="990" t="s">
        <v>993</v>
      </c>
      <c r="BL204" s="991">
        <v>0</v>
      </c>
      <c r="BM204" s="991">
        <v>0</v>
      </c>
      <c r="BN204" s="991">
        <v>0</v>
      </c>
      <c r="BO204" s="990" t="s">
        <v>993</v>
      </c>
      <c r="BP204" s="990" t="s">
        <v>993</v>
      </c>
      <c r="BQ204" s="990" t="s">
        <v>993</v>
      </c>
      <c r="BR204" s="991">
        <v>0</v>
      </c>
      <c r="BS204" s="990" t="s">
        <v>993</v>
      </c>
      <c r="BT204" s="991">
        <v>0</v>
      </c>
      <c r="BU204" s="990" t="s">
        <v>993</v>
      </c>
      <c r="BV204" s="991">
        <v>0</v>
      </c>
      <c r="BW204" s="991">
        <v>0</v>
      </c>
      <c r="BX204" s="991">
        <v>0</v>
      </c>
      <c r="BY204" s="990" t="s">
        <v>993</v>
      </c>
      <c r="BZ204" s="991">
        <v>0</v>
      </c>
      <c r="CA204" s="990" t="s">
        <v>993</v>
      </c>
      <c r="CB204" s="991">
        <v>0</v>
      </c>
      <c r="CC204" s="990" t="s">
        <v>993</v>
      </c>
      <c r="CD204" s="991">
        <v>0</v>
      </c>
      <c r="CE204" s="991">
        <v>0</v>
      </c>
      <c r="CF204" s="991">
        <v>0</v>
      </c>
      <c r="CG204" s="990" t="s">
        <v>993</v>
      </c>
      <c r="CH204" s="991">
        <v>0</v>
      </c>
      <c r="CI204" s="990" t="s">
        <v>993</v>
      </c>
      <c r="CJ204" s="991">
        <v>0</v>
      </c>
      <c r="CK204" s="990" t="s">
        <v>993</v>
      </c>
      <c r="CL204" s="991">
        <v>0</v>
      </c>
      <c r="CM204" s="991">
        <v>0</v>
      </c>
      <c r="CN204" s="991">
        <v>0</v>
      </c>
      <c r="CO204" s="991">
        <v>7</v>
      </c>
      <c r="CP204" s="991">
        <v>2.6</v>
      </c>
      <c r="CQ204" s="991">
        <v>1</v>
      </c>
      <c r="CR204" s="991">
        <v>1.6</v>
      </c>
      <c r="CS204" s="991">
        <v>5</v>
      </c>
      <c r="CT204" s="991">
        <v>0</v>
      </c>
      <c r="CU204" s="991">
        <v>0</v>
      </c>
      <c r="CV204" s="991">
        <v>0</v>
      </c>
      <c r="CW204" s="991">
        <v>2</v>
      </c>
      <c r="CX204" s="991">
        <v>0</v>
      </c>
      <c r="CY204" s="991">
        <v>0</v>
      </c>
      <c r="CZ204" s="991">
        <v>0</v>
      </c>
      <c r="DA204" s="991">
        <v>0</v>
      </c>
      <c r="DB204" s="991">
        <v>0</v>
      </c>
      <c r="DC204" s="991">
        <v>1</v>
      </c>
      <c r="DD204" s="991">
        <v>0</v>
      </c>
      <c r="DE204" s="991">
        <v>0</v>
      </c>
      <c r="DF204" s="991">
        <v>0</v>
      </c>
      <c r="DG204" s="991">
        <v>1</v>
      </c>
      <c r="DH204" s="991">
        <v>0</v>
      </c>
      <c r="DI204" s="991">
        <v>0</v>
      </c>
      <c r="DJ204" s="991">
        <v>0</v>
      </c>
      <c r="DK204" s="992" t="b">
        <v>0</v>
      </c>
      <c r="DL204" s="990" t="s">
        <v>999</v>
      </c>
      <c r="DM204" s="990" t="s">
        <v>1000</v>
      </c>
      <c r="DN204" s="990" t="s">
        <v>1029</v>
      </c>
      <c r="DO204" s="990" t="s">
        <v>993</v>
      </c>
      <c r="DP204" s="991">
        <v>43</v>
      </c>
      <c r="DQ204" s="991">
        <v>19</v>
      </c>
      <c r="DR204" s="991">
        <v>0</v>
      </c>
      <c r="DS204" s="991">
        <v>24</v>
      </c>
      <c r="DT204" s="991">
        <v>11806</v>
      </c>
      <c r="DU204" s="991">
        <v>48</v>
      </c>
      <c r="DV204" s="991">
        <v>43</v>
      </c>
      <c r="DW204" s="991">
        <v>0</v>
      </c>
      <c r="DX204" s="991">
        <v>21</v>
      </c>
      <c r="DY204" s="991">
        <v>19</v>
      </c>
      <c r="DZ204" s="991">
        <v>3</v>
      </c>
      <c r="EA204" s="991">
        <v>0</v>
      </c>
      <c r="EB204" s="991">
        <v>0</v>
      </c>
      <c r="EC204" s="991">
        <v>0</v>
      </c>
      <c r="ED204" s="991">
        <v>48</v>
      </c>
      <c r="EE204" s="991">
        <v>0</v>
      </c>
      <c r="EF204" s="991">
        <v>23</v>
      </c>
      <c r="EG204" s="991">
        <v>6</v>
      </c>
      <c r="EH204" s="991">
        <v>2</v>
      </c>
      <c r="EI204" s="991">
        <v>0</v>
      </c>
      <c r="EJ204" s="991">
        <v>0</v>
      </c>
      <c r="EK204" s="991">
        <v>2</v>
      </c>
      <c r="EL204" s="991">
        <v>15</v>
      </c>
      <c r="EM204" s="991">
        <v>0</v>
      </c>
      <c r="EN204" s="991">
        <v>48</v>
      </c>
      <c r="EO204" s="991">
        <v>15</v>
      </c>
      <c r="EP204" s="991">
        <v>15</v>
      </c>
      <c r="EQ204" s="991">
        <v>10</v>
      </c>
      <c r="ER204" s="991">
        <v>8</v>
      </c>
      <c r="ES204" s="991">
        <v>0</v>
      </c>
      <c r="ET204" s="992" t="b">
        <v>0</v>
      </c>
      <c r="EU204" s="992" t="b">
        <v>0</v>
      </c>
      <c r="EV204" s="992" t="b">
        <v>0</v>
      </c>
      <c r="EW204" s="993">
        <v>0</v>
      </c>
      <c r="EX204" s="993">
        <v>0</v>
      </c>
      <c r="EY204" s="993">
        <v>0</v>
      </c>
      <c r="EZ204" s="993">
        <v>0</v>
      </c>
      <c r="FA204" s="993">
        <v>0</v>
      </c>
      <c r="FB204" s="993">
        <v>0</v>
      </c>
      <c r="FC204" s="992" t="b">
        <v>0</v>
      </c>
      <c r="FD204" s="992" t="b">
        <v>0</v>
      </c>
      <c r="FE204" s="992" t="b">
        <v>0</v>
      </c>
      <c r="FF204" s="993">
        <v>0</v>
      </c>
      <c r="FG204" s="993">
        <v>0</v>
      </c>
      <c r="FH204" s="993">
        <v>0</v>
      </c>
      <c r="FI204" s="993">
        <v>0</v>
      </c>
      <c r="FJ204" s="993">
        <v>0</v>
      </c>
      <c r="FK204" s="993">
        <v>0</v>
      </c>
      <c r="FL204" s="992" t="b">
        <v>0</v>
      </c>
      <c r="FM204" s="992" t="b">
        <v>0</v>
      </c>
      <c r="FN204" s="992" t="b">
        <v>0</v>
      </c>
      <c r="FO204" s="993">
        <v>0</v>
      </c>
      <c r="FP204" s="993">
        <v>0</v>
      </c>
      <c r="FQ204" s="993">
        <v>0</v>
      </c>
      <c r="FR204" s="993">
        <v>0</v>
      </c>
      <c r="FS204" s="993">
        <v>0</v>
      </c>
      <c r="FT204" s="993">
        <v>0</v>
      </c>
      <c r="FU204" s="990" t="s">
        <v>993</v>
      </c>
      <c r="FV204" s="993">
        <v>0</v>
      </c>
      <c r="FW204" s="991">
        <v>0</v>
      </c>
      <c r="FX204" s="991">
        <v>48</v>
      </c>
      <c r="FY204" s="991">
        <v>0</v>
      </c>
      <c r="FZ204" s="991">
        <v>0</v>
      </c>
      <c r="GA204" s="991">
        <v>0</v>
      </c>
      <c r="GB204" s="991">
        <v>0</v>
      </c>
      <c r="GC204" s="991">
        <v>0</v>
      </c>
      <c r="GD204" s="991">
        <v>0</v>
      </c>
      <c r="GE204" s="991">
        <v>0</v>
      </c>
      <c r="GF204" s="991">
        <v>0</v>
      </c>
      <c r="GG204" s="991">
        <v>0</v>
      </c>
      <c r="GH204" s="991">
        <v>0</v>
      </c>
      <c r="GI204" s="991">
        <v>0</v>
      </c>
      <c r="GJ204" s="991">
        <v>0</v>
      </c>
      <c r="GK204" s="991">
        <v>0</v>
      </c>
      <c r="GL204" s="991">
        <v>0</v>
      </c>
      <c r="GM204" s="991">
        <v>0</v>
      </c>
      <c r="GN204" s="991">
        <v>0</v>
      </c>
      <c r="GO204" s="992" t="b">
        <v>0</v>
      </c>
      <c r="GP204" s="990" t="s">
        <v>993</v>
      </c>
      <c r="GQ204" s="990" t="s">
        <v>993</v>
      </c>
      <c r="GR204" s="990" t="s">
        <v>993</v>
      </c>
      <c r="GS204" s="990" t="s">
        <v>993</v>
      </c>
      <c r="GT204" s="992"/>
      <c r="GU204" s="986"/>
    </row>
    <row r="205" spans="1:203" hidden="1">
      <c r="A205" s="985"/>
      <c r="B205" s="1315" t="s">
        <v>699</v>
      </c>
      <c r="C205" s="1315"/>
      <c r="D205" s="990" t="s">
        <v>1183</v>
      </c>
      <c r="E205" s="990" t="s">
        <v>1184</v>
      </c>
      <c r="F205" s="990" t="s">
        <v>437</v>
      </c>
      <c r="G205" s="990" t="s">
        <v>986</v>
      </c>
      <c r="H205" s="990" t="s">
        <v>1062</v>
      </c>
      <c r="I205" s="990" t="s">
        <v>1063</v>
      </c>
      <c r="J205" s="990" t="s">
        <v>1064</v>
      </c>
      <c r="K205" s="990" t="s">
        <v>1065</v>
      </c>
      <c r="L205" s="991">
        <v>1</v>
      </c>
      <c r="M205" s="990" t="s">
        <v>1184</v>
      </c>
      <c r="N205" s="990" t="s">
        <v>991</v>
      </c>
      <c r="O205" s="990" t="s">
        <v>701</v>
      </c>
      <c r="P205" s="990" t="s">
        <v>1022</v>
      </c>
      <c r="Q205" s="990" t="s">
        <v>296</v>
      </c>
      <c r="R205" s="1031" t="s">
        <v>296</v>
      </c>
      <c r="S205" s="992" t="b">
        <v>0</v>
      </c>
      <c r="T205" s="991">
        <v>0</v>
      </c>
      <c r="U205" s="992" t="b">
        <v>0</v>
      </c>
      <c r="V205" s="991">
        <v>0</v>
      </c>
      <c r="W205" s="992" t="b">
        <v>1</v>
      </c>
      <c r="X205" s="992" t="b">
        <v>0</v>
      </c>
      <c r="Y205" s="990" t="s">
        <v>296</v>
      </c>
      <c r="Z205" s="990" t="b">
        <f t="shared" si="21"/>
        <v>1</v>
      </c>
      <c r="AA205" s="990" t="s">
        <v>993</v>
      </c>
      <c r="AB205" s="992" t="b">
        <v>0</v>
      </c>
      <c r="AC205" s="990" t="s">
        <v>993</v>
      </c>
      <c r="AD205" s="990" t="s">
        <v>993</v>
      </c>
      <c r="AE205" s="990" t="s">
        <v>993</v>
      </c>
      <c r="AF205" s="1077">
        <f t="shared" si="23"/>
        <v>52</v>
      </c>
      <c r="AG205" s="1077">
        <f t="shared" si="23"/>
        <v>52</v>
      </c>
      <c r="AH205" s="1077">
        <f t="shared" si="23"/>
        <v>47</v>
      </c>
      <c r="AI205" s="1077">
        <f t="shared" si="23"/>
        <v>52</v>
      </c>
      <c r="AJ205" s="183">
        <f t="shared" si="20"/>
        <v>0</v>
      </c>
      <c r="AK205" s="991">
        <v>0</v>
      </c>
      <c r="AL205" s="991">
        <v>0</v>
      </c>
      <c r="AM205" s="991">
        <v>0</v>
      </c>
      <c r="AN205" s="991">
        <v>0</v>
      </c>
      <c r="AO205" s="991">
        <v>0</v>
      </c>
      <c r="AP205" s="991">
        <v>52</v>
      </c>
      <c r="AQ205" s="991">
        <v>52</v>
      </c>
      <c r="AR205" s="991">
        <v>47</v>
      </c>
      <c r="AS205" s="991">
        <v>52</v>
      </c>
      <c r="AT205" s="991">
        <v>52</v>
      </c>
      <c r="AU205" s="991">
        <v>52</v>
      </c>
      <c r="AV205" s="991">
        <v>47</v>
      </c>
      <c r="AW205" s="991">
        <v>52</v>
      </c>
      <c r="AX205" s="991">
        <v>0</v>
      </c>
      <c r="AY205" s="991">
        <v>0</v>
      </c>
      <c r="AZ205" s="991">
        <v>0</v>
      </c>
      <c r="BA205" s="991">
        <v>0</v>
      </c>
      <c r="BB205" s="991">
        <v>0</v>
      </c>
      <c r="BC205" s="991">
        <v>0</v>
      </c>
      <c r="BD205" s="991">
        <v>0</v>
      </c>
      <c r="BE205" s="992" t="b">
        <v>0</v>
      </c>
      <c r="BF205" s="992"/>
      <c r="BG205" s="990" t="s">
        <v>422</v>
      </c>
      <c r="BH205" s="991">
        <v>52</v>
      </c>
      <c r="BI205" s="990" t="s">
        <v>993</v>
      </c>
      <c r="BJ205" s="991">
        <v>0</v>
      </c>
      <c r="BK205" s="990" t="s">
        <v>993</v>
      </c>
      <c r="BL205" s="991">
        <v>0</v>
      </c>
      <c r="BM205" s="991">
        <v>0</v>
      </c>
      <c r="BN205" s="991">
        <v>0</v>
      </c>
      <c r="BO205" s="990" t="s">
        <v>993</v>
      </c>
      <c r="BP205" s="990" t="s">
        <v>993</v>
      </c>
      <c r="BQ205" s="990" t="s">
        <v>993</v>
      </c>
      <c r="BR205" s="991">
        <v>0</v>
      </c>
      <c r="BS205" s="990" t="s">
        <v>993</v>
      </c>
      <c r="BT205" s="991">
        <v>0</v>
      </c>
      <c r="BU205" s="990" t="s">
        <v>993</v>
      </c>
      <c r="BV205" s="991">
        <v>0</v>
      </c>
      <c r="BW205" s="991">
        <v>0</v>
      </c>
      <c r="BX205" s="991">
        <v>0</v>
      </c>
      <c r="BY205" s="990" t="s">
        <v>993</v>
      </c>
      <c r="BZ205" s="991">
        <v>0</v>
      </c>
      <c r="CA205" s="990" t="s">
        <v>993</v>
      </c>
      <c r="CB205" s="991">
        <v>0</v>
      </c>
      <c r="CC205" s="990" t="s">
        <v>993</v>
      </c>
      <c r="CD205" s="991">
        <v>0</v>
      </c>
      <c r="CE205" s="991">
        <v>0</v>
      </c>
      <c r="CF205" s="991">
        <v>0</v>
      </c>
      <c r="CG205" s="990" t="s">
        <v>993</v>
      </c>
      <c r="CH205" s="991">
        <v>0</v>
      </c>
      <c r="CI205" s="990" t="s">
        <v>993</v>
      </c>
      <c r="CJ205" s="991">
        <v>0</v>
      </c>
      <c r="CK205" s="990" t="s">
        <v>993</v>
      </c>
      <c r="CL205" s="991">
        <v>0</v>
      </c>
      <c r="CM205" s="991">
        <v>0</v>
      </c>
      <c r="CN205" s="991">
        <v>0</v>
      </c>
      <c r="CO205" s="991">
        <v>12</v>
      </c>
      <c r="CP205" s="991">
        <v>0</v>
      </c>
      <c r="CQ205" s="991">
        <v>1</v>
      </c>
      <c r="CR205" s="991">
        <v>0</v>
      </c>
      <c r="CS205" s="991">
        <v>9</v>
      </c>
      <c r="CT205" s="991">
        <v>2.2999999999999998</v>
      </c>
      <c r="CU205" s="991">
        <v>0</v>
      </c>
      <c r="CV205" s="991">
        <v>0</v>
      </c>
      <c r="CW205" s="991">
        <v>0</v>
      </c>
      <c r="CX205" s="991">
        <v>0</v>
      </c>
      <c r="CY205" s="991">
        <v>0</v>
      </c>
      <c r="CZ205" s="991">
        <v>0</v>
      </c>
      <c r="DA205" s="991">
        <v>0</v>
      </c>
      <c r="DB205" s="991">
        <v>0</v>
      </c>
      <c r="DC205" s="991">
        <v>0</v>
      </c>
      <c r="DD205" s="991">
        <v>0</v>
      </c>
      <c r="DE205" s="991">
        <v>0</v>
      </c>
      <c r="DF205" s="991">
        <v>0</v>
      </c>
      <c r="DG205" s="991">
        <v>0</v>
      </c>
      <c r="DH205" s="991">
        <v>0</v>
      </c>
      <c r="DI205" s="991">
        <v>0</v>
      </c>
      <c r="DJ205" s="991">
        <v>0</v>
      </c>
      <c r="DK205" s="992" t="b">
        <v>0</v>
      </c>
      <c r="DL205" s="990" t="s">
        <v>270</v>
      </c>
      <c r="DM205" s="990" t="s">
        <v>993</v>
      </c>
      <c r="DN205" s="990" t="s">
        <v>993</v>
      </c>
      <c r="DO205" s="990" t="s">
        <v>993</v>
      </c>
      <c r="DP205" s="991">
        <v>63</v>
      </c>
      <c r="DQ205" s="991">
        <v>62</v>
      </c>
      <c r="DR205" s="991">
        <v>1</v>
      </c>
      <c r="DS205" s="991">
        <v>0</v>
      </c>
      <c r="DT205" s="991">
        <v>18312</v>
      </c>
      <c r="DU205" s="991">
        <v>65</v>
      </c>
      <c r="DV205" s="991">
        <v>63</v>
      </c>
      <c r="DW205" s="991">
        <v>2</v>
      </c>
      <c r="DX205" s="991">
        <v>1</v>
      </c>
      <c r="DY205" s="991">
        <v>59</v>
      </c>
      <c r="DZ205" s="991">
        <v>1</v>
      </c>
      <c r="EA205" s="991">
        <v>0</v>
      </c>
      <c r="EB205" s="991">
        <v>0</v>
      </c>
      <c r="EC205" s="991">
        <v>0</v>
      </c>
      <c r="ED205" s="991">
        <v>65</v>
      </c>
      <c r="EE205" s="991">
        <v>3</v>
      </c>
      <c r="EF205" s="991">
        <v>3</v>
      </c>
      <c r="EG205" s="991">
        <v>1</v>
      </c>
      <c r="EH205" s="991">
        <v>1</v>
      </c>
      <c r="EI205" s="991">
        <v>6</v>
      </c>
      <c r="EJ205" s="991">
        <v>5</v>
      </c>
      <c r="EK205" s="991">
        <v>0</v>
      </c>
      <c r="EL205" s="991">
        <v>46</v>
      </c>
      <c r="EM205" s="991">
        <v>0</v>
      </c>
      <c r="EN205" s="991">
        <v>62</v>
      </c>
      <c r="EO205" s="991">
        <v>56</v>
      </c>
      <c r="EP205" s="991">
        <v>0</v>
      </c>
      <c r="EQ205" s="991">
        <v>6</v>
      </c>
      <c r="ER205" s="991">
        <v>0</v>
      </c>
      <c r="ES205" s="991">
        <v>0</v>
      </c>
      <c r="ET205" s="992" t="b">
        <v>0</v>
      </c>
      <c r="EU205" s="992" t="b">
        <v>0</v>
      </c>
      <c r="EV205" s="992" t="b">
        <v>0</v>
      </c>
      <c r="EW205" s="993">
        <v>0</v>
      </c>
      <c r="EX205" s="993">
        <v>0</v>
      </c>
      <c r="EY205" s="993">
        <v>0</v>
      </c>
      <c r="EZ205" s="993">
        <v>0</v>
      </c>
      <c r="FA205" s="993">
        <v>0</v>
      </c>
      <c r="FB205" s="993">
        <v>0</v>
      </c>
      <c r="FC205" s="992" t="b">
        <v>0</v>
      </c>
      <c r="FD205" s="992" t="b">
        <v>0</v>
      </c>
      <c r="FE205" s="992" t="b">
        <v>0</v>
      </c>
      <c r="FF205" s="993">
        <v>0</v>
      </c>
      <c r="FG205" s="993">
        <v>0</v>
      </c>
      <c r="FH205" s="993">
        <v>0</v>
      </c>
      <c r="FI205" s="993">
        <v>0</v>
      </c>
      <c r="FJ205" s="993">
        <v>0</v>
      </c>
      <c r="FK205" s="993">
        <v>0</v>
      </c>
      <c r="FL205" s="992" t="b">
        <v>0</v>
      </c>
      <c r="FM205" s="992" t="b">
        <v>0</v>
      </c>
      <c r="FN205" s="992" t="b">
        <v>0</v>
      </c>
      <c r="FO205" s="993">
        <v>0</v>
      </c>
      <c r="FP205" s="993">
        <v>0</v>
      </c>
      <c r="FQ205" s="993">
        <v>0</v>
      </c>
      <c r="FR205" s="993">
        <v>0</v>
      </c>
      <c r="FS205" s="993">
        <v>0</v>
      </c>
      <c r="FT205" s="993">
        <v>0</v>
      </c>
      <c r="FU205" s="990" t="s">
        <v>993</v>
      </c>
      <c r="FV205" s="993">
        <v>0</v>
      </c>
      <c r="FW205" s="991">
        <v>0</v>
      </c>
      <c r="FX205" s="991">
        <v>62</v>
      </c>
      <c r="FY205" s="991">
        <v>0</v>
      </c>
      <c r="FZ205" s="991">
        <v>0</v>
      </c>
      <c r="GA205" s="991">
        <v>0</v>
      </c>
      <c r="GB205" s="991">
        <v>0</v>
      </c>
      <c r="GC205" s="991">
        <v>0</v>
      </c>
      <c r="GD205" s="991">
        <v>0</v>
      </c>
      <c r="GE205" s="991">
        <v>0</v>
      </c>
      <c r="GF205" s="991">
        <v>0</v>
      </c>
      <c r="GG205" s="991">
        <v>0</v>
      </c>
      <c r="GH205" s="991">
        <v>0</v>
      </c>
      <c r="GI205" s="991">
        <v>0</v>
      </c>
      <c r="GJ205" s="991">
        <v>0</v>
      </c>
      <c r="GK205" s="991">
        <v>0</v>
      </c>
      <c r="GL205" s="991">
        <v>0</v>
      </c>
      <c r="GM205" s="991">
        <v>0</v>
      </c>
      <c r="GN205" s="991">
        <v>0</v>
      </c>
      <c r="GO205" s="992" t="b">
        <v>0</v>
      </c>
      <c r="GP205" s="990" t="s">
        <v>993</v>
      </c>
      <c r="GQ205" s="990" t="s">
        <v>993</v>
      </c>
      <c r="GR205" s="990" t="s">
        <v>993</v>
      </c>
      <c r="GS205" s="990" t="s">
        <v>993</v>
      </c>
      <c r="GT205" s="992"/>
      <c r="GU205" s="986"/>
    </row>
    <row r="206" spans="1:203" hidden="1">
      <c r="A206" s="985"/>
      <c r="B206" s="1315" t="s">
        <v>699</v>
      </c>
      <c r="C206" s="1315"/>
      <c r="D206" s="990" t="s">
        <v>1183</v>
      </c>
      <c r="E206" s="990" t="s">
        <v>1184</v>
      </c>
      <c r="F206" s="990" t="s">
        <v>437</v>
      </c>
      <c r="G206" s="990" t="s">
        <v>986</v>
      </c>
      <c r="H206" s="990" t="s">
        <v>1062</v>
      </c>
      <c r="I206" s="990" t="s">
        <v>1063</v>
      </c>
      <c r="J206" s="990" t="s">
        <v>1064</v>
      </c>
      <c r="K206" s="990" t="s">
        <v>1065</v>
      </c>
      <c r="L206" s="991">
        <v>8</v>
      </c>
      <c r="M206" s="990" t="s">
        <v>1184</v>
      </c>
      <c r="N206" s="990" t="s">
        <v>1094</v>
      </c>
      <c r="O206" s="990" t="s">
        <v>708</v>
      </c>
      <c r="P206" s="990" t="s">
        <v>1022</v>
      </c>
      <c r="Q206" s="990" t="s">
        <v>296</v>
      </c>
      <c r="R206" s="1031" t="s">
        <v>296</v>
      </c>
      <c r="S206" s="992" t="b">
        <v>0</v>
      </c>
      <c r="T206" s="991">
        <v>0</v>
      </c>
      <c r="U206" s="992" t="b">
        <v>0</v>
      </c>
      <c r="V206" s="991">
        <v>0</v>
      </c>
      <c r="W206" s="992" t="b">
        <v>1</v>
      </c>
      <c r="X206" s="992" t="b">
        <v>0</v>
      </c>
      <c r="Y206" s="990" t="s">
        <v>296</v>
      </c>
      <c r="Z206" s="990" t="b">
        <f t="shared" si="21"/>
        <v>1</v>
      </c>
      <c r="AA206" s="990" t="s">
        <v>993</v>
      </c>
      <c r="AB206" s="992" t="b">
        <v>0</v>
      </c>
      <c r="AC206" s="990" t="s">
        <v>993</v>
      </c>
      <c r="AD206" s="990" t="s">
        <v>993</v>
      </c>
      <c r="AE206" s="990" t="s">
        <v>993</v>
      </c>
      <c r="AF206" s="1077">
        <f t="shared" si="23"/>
        <v>48</v>
      </c>
      <c r="AG206" s="1077">
        <f t="shared" si="23"/>
        <v>48</v>
      </c>
      <c r="AH206" s="1077">
        <f t="shared" si="23"/>
        <v>43</v>
      </c>
      <c r="AI206" s="1077">
        <f t="shared" si="23"/>
        <v>48</v>
      </c>
      <c r="AJ206" s="183">
        <f t="shared" ref="AJ206:AJ269" si="28">AF206-AI206</f>
        <v>0</v>
      </c>
      <c r="AK206" s="991">
        <v>0</v>
      </c>
      <c r="AL206" s="991">
        <v>0</v>
      </c>
      <c r="AM206" s="991">
        <v>0</v>
      </c>
      <c r="AN206" s="991">
        <v>0</v>
      </c>
      <c r="AO206" s="991">
        <v>0</v>
      </c>
      <c r="AP206" s="991">
        <v>48</v>
      </c>
      <c r="AQ206" s="991">
        <v>48</v>
      </c>
      <c r="AR206" s="991">
        <v>43</v>
      </c>
      <c r="AS206" s="991">
        <v>48</v>
      </c>
      <c r="AT206" s="991">
        <v>48</v>
      </c>
      <c r="AU206" s="991">
        <v>48</v>
      </c>
      <c r="AV206" s="991">
        <v>43</v>
      </c>
      <c r="AW206" s="991">
        <v>48</v>
      </c>
      <c r="AX206" s="991">
        <v>0</v>
      </c>
      <c r="AY206" s="991">
        <v>0</v>
      </c>
      <c r="AZ206" s="991">
        <v>0</v>
      </c>
      <c r="BA206" s="991">
        <v>0</v>
      </c>
      <c r="BB206" s="991">
        <v>0</v>
      </c>
      <c r="BC206" s="991">
        <v>0</v>
      </c>
      <c r="BD206" s="991">
        <v>0</v>
      </c>
      <c r="BE206" s="992" t="b">
        <v>0</v>
      </c>
      <c r="BF206" s="992"/>
      <c r="BG206" s="990" t="s">
        <v>422</v>
      </c>
      <c r="BH206" s="991">
        <v>48</v>
      </c>
      <c r="BI206" s="990" t="s">
        <v>993</v>
      </c>
      <c r="BJ206" s="991">
        <v>0</v>
      </c>
      <c r="BK206" s="990" t="s">
        <v>993</v>
      </c>
      <c r="BL206" s="991">
        <v>0</v>
      </c>
      <c r="BM206" s="991">
        <v>0</v>
      </c>
      <c r="BN206" s="991">
        <v>0</v>
      </c>
      <c r="BO206" s="990" t="s">
        <v>993</v>
      </c>
      <c r="BP206" s="990" t="s">
        <v>993</v>
      </c>
      <c r="BQ206" s="990" t="s">
        <v>993</v>
      </c>
      <c r="BR206" s="991">
        <v>0</v>
      </c>
      <c r="BS206" s="990" t="s">
        <v>993</v>
      </c>
      <c r="BT206" s="991">
        <v>0</v>
      </c>
      <c r="BU206" s="990" t="s">
        <v>993</v>
      </c>
      <c r="BV206" s="991">
        <v>0</v>
      </c>
      <c r="BW206" s="991">
        <v>0</v>
      </c>
      <c r="BX206" s="991">
        <v>0</v>
      </c>
      <c r="BY206" s="990" t="s">
        <v>993</v>
      </c>
      <c r="BZ206" s="991">
        <v>0</v>
      </c>
      <c r="CA206" s="990" t="s">
        <v>993</v>
      </c>
      <c r="CB206" s="991">
        <v>0</v>
      </c>
      <c r="CC206" s="990" t="s">
        <v>993</v>
      </c>
      <c r="CD206" s="991">
        <v>0</v>
      </c>
      <c r="CE206" s="991">
        <v>0</v>
      </c>
      <c r="CF206" s="991">
        <v>0</v>
      </c>
      <c r="CG206" s="990" t="s">
        <v>993</v>
      </c>
      <c r="CH206" s="991">
        <v>0</v>
      </c>
      <c r="CI206" s="990" t="s">
        <v>993</v>
      </c>
      <c r="CJ206" s="991">
        <v>0</v>
      </c>
      <c r="CK206" s="990" t="s">
        <v>993</v>
      </c>
      <c r="CL206" s="991">
        <v>0</v>
      </c>
      <c r="CM206" s="991">
        <v>0</v>
      </c>
      <c r="CN206" s="991">
        <v>0</v>
      </c>
      <c r="CO206" s="991">
        <v>11</v>
      </c>
      <c r="CP206" s="991">
        <v>1.6</v>
      </c>
      <c r="CQ206" s="991">
        <v>0</v>
      </c>
      <c r="CR206" s="991">
        <v>0</v>
      </c>
      <c r="CS206" s="991">
        <v>9</v>
      </c>
      <c r="CT206" s="991">
        <v>1.4</v>
      </c>
      <c r="CU206" s="991">
        <v>0</v>
      </c>
      <c r="CV206" s="991">
        <v>0</v>
      </c>
      <c r="CW206" s="991">
        <v>0</v>
      </c>
      <c r="CX206" s="991">
        <v>0</v>
      </c>
      <c r="CY206" s="991">
        <v>0</v>
      </c>
      <c r="CZ206" s="991">
        <v>0</v>
      </c>
      <c r="DA206" s="991">
        <v>0</v>
      </c>
      <c r="DB206" s="991">
        <v>0</v>
      </c>
      <c r="DC206" s="991">
        <v>0</v>
      </c>
      <c r="DD206" s="991">
        <v>0</v>
      </c>
      <c r="DE206" s="991">
        <v>0</v>
      </c>
      <c r="DF206" s="991">
        <v>0</v>
      </c>
      <c r="DG206" s="991">
        <v>0</v>
      </c>
      <c r="DH206" s="991">
        <v>0</v>
      </c>
      <c r="DI206" s="991">
        <v>0</v>
      </c>
      <c r="DJ206" s="991">
        <v>0</v>
      </c>
      <c r="DK206" s="992" t="b">
        <v>0</v>
      </c>
      <c r="DL206" s="990" t="s">
        <v>270</v>
      </c>
      <c r="DM206" s="990" t="s">
        <v>993</v>
      </c>
      <c r="DN206" s="990" t="s">
        <v>993</v>
      </c>
      <c r="DO206" s="990" t="s">
        <v>993</v>
      </c>
      <c r="DP206" s="991">
        <v>56</v>
      </c>
      <c r="DQ206" s="991">
        <v>56</v>
      </c>
      <c r="DR206" s="991">
        <v>0</v>
      </c>
      <c r="DS206" s="991">
        <v>0</v>
      </c>
      <c r="DT206" s="991">
        <v>16736</v>
      </c>
      <c r="DU206" s="991">
        <v>55</v>
      </c>
      <c r="DV206" s="991">
        <v>56</v>
      </c>
      <c r="DW206" s="991">
        <v>0</v>
      </c>
      <c r="DX206" s="991">
        <v>2</v>
      </c>
      <c r="DY206" s="991">
        <v>51</v>
      </c>
      <c r="DZ206" s="991">
        <v>3</v>
      </c>
      <c r="EA206" s="991">
        <v>0</v>
      </c>
      <c r="EB206" s="991">
        <v>0</v>
      </c>
      <c r="EC206" s="991">
        <v>0</v>
      </c>
      <c r="ED206" s="991">
        <v>55</v>
      </c>
      <c r="EE206" s="991">
        <v>2</v>
      </c>
      <c r="EF206" s="991">
        <v>3</v>
      </c>
      <c r="EG206" s="991">
        <v>1</v>
      </c>
      <c r="EH206" s="991">
        <v>3</v>
      </c>
      <c r="EI206" s="991">
        <v>2</v>
      </c>
      <c r="EJ206" s="991">
        <v>5</v>
      </c>
      <c r="EK206" s="991">
        <v>3</v>
      </c>
      <c r="EL206" s="991">
        <v>36</v>
      </c>
      <c r="EM206" s="991">
        <v>0</v>
      </c>
      <c r="EN206" s="991">
        <v>53</v>
      </c>
      <c r="EO206" s="991">
        <v>47</v>
      </c>
      <c r="EP206" s="991">
        <v>0</v>
      </c>
      <c r="EQ206" s="991">
        <v>6</v>
      </c>
      <c r="ER206" s="991">
        <v>0</v>
      </c>
      <c r="ES206" s="991">
        <v>0</v>
      </c>
      <c r="ET206" s="992" t="b">
        <v>0</v>
      </c>
      <c r="EU206" s="992" t="b">
        <v>0</v>
      </c>
      <c r="EV206" s="992" t="b">
        <v>0</v>
      </c>
      <c r="EW206" s="993">
        <v>0</v>
      </c>
      <c r="EX206" s="993">
        <v>0</v>
      </c>
      <c r="EY206" s="993">
        <v>0</v>
      </c>
      <c r="EZ206" s="993">
        <v>0</v>
      </c>
      <c r="FA206" s="993">
        <v>0</v>
      </c>
      <c r="FB206" s="993">
        <v>0</v>
      </c>
      <c r="FC206" s="992" t="b">
        <v>0</v>
      </c>
      <c r="FD206" s="992" t="b">
        <v>0</v>
      </c>
      <c r="FE206" s="992" t="b">
        <v>0</v>
      </c>
      <c r="FF206" s="993">
        <v>0</v>
      </c>
      <c r="FG206" s="993">
        <v>0</v>
      </c>
      <c r="FH206" s="993">
        <v>0</v>
      </c>
      <c r="FI206" s="993">
        <v>0</v>
      </c>
      <c r="FJ206" s="993">
        <v>0</v>
      </c>
      <c r="FK206" s="993">
        <v>0</v>
      </c>
      <c r="FL206" s="992" t="b">
        <v>0</v>
      </c>
      <c r="FM206" s="992" t="b">
        <v>0</v>
      </c>
      <c r="FN206" s="992" t="b">
        <v>0</v>
      </c>
      <c r="FO206" s="993">
        <v>0</v>
      </c>
      <c r="FP206" s="993">
        <v>0</v>
      </c>
      <c r="FQ206" s="993">
        <v>0</v>
      </c>
      <c r="FR206" s="993">
        <v>0</v>
      </c>
      <c r="FS206" s="993">
        <v>0</v>
      </c>
      <c r="FT206" s="993">
        <v>0</v>
      </c>
      <c r="FU206" s="990" t="s">
        <v>993</v>
      </c>
      <c r="FV206" s="993">
        <v>0</v>
      </c>
      <c r="FW206" s="991">
        <v>0</v>
      </c>
      <c r="FX206" s="991">
        <v>53</v>
      </c>
      <c r="FY206" s="991">
        <v>0</v>
      </c>
      <c r="FZ206" s="991">
        <v>0</v>
      </c>
      <c r="GA206" s="991">
        <v>0</v>
      </c>
      <c r="GB206" s="991">
        <v>0</v>
      </c>
      <c r="GC206" s="991">
        <v>0</v>
      </c>
      <c r="GD206" s="991">
        <v>0</v>
      </c>
      <c r="GE206" s="991">
        <v>0</v>
      </c>
      <c r="GF206" s="991">
        <v>0</v>
      </c>
      <c r="GG206" s="991">
        <v>0</v>
      </c>
      <c r="GH206" s="991">
        <v>0</v>
      </c>
      <c r="GI206" s="991">
        <v>0</v>
      </c>
      <c r="GJ206" s="991">
        <v>0</v>
      </c>
      <c r="GK206" s="991">
        <v>0</v>
      </c>
      <c r="GL206" s="991">
        <v>0</v>
      </c>
      <c r="GM206" s="991">
        <v>0</v>
      </c>
      <c r="GN206" s="991">
        <v>0</v>
      </c>
      <c r="GO206" s="992" t="b">
        <v>0</v>
      </c>
      <c r="GP206" s="990" t="s">
        <v>993</v>
      </c>
      <c r="GQ206" s="990" t="s">
        <v>993</v>
      </c>
      <c r="GR206" s="990" t="s">
        <v>993</v>
      </c>
      <c r="GS206" s="990" t="s">
        <v>993</v>
      </c>
      <c r="GT206" s="992"/>
      <c r="GU206" s="986"/>
    </row>
    <row r="207" spans="1:203" hidden="1">
      <c r="A207" s="985"/>
      <c r="B207" s="1315" t="s">
        <v>699</v>
      </c>
      <c r="C207" s="1315"/>
      <c r="D207" s="990" t="s">
        <v>1183</v>
      </c>
      <c r="E207" s="990" t="s">
        <v>1184</v>
      </c>
      <c r="F207" s="990" t="s">
        <v>437</v>
      </c>
      <c r="G207" s="990" t="s">
        <v>986</v>
      </c>
      <c r="H207" s="990" t="s">
        <v>1062</v>
      </c>
      <c r="I207" s="990" t="s">
        <v>1063</v>
      </c>
      <c r="J207" s="990" t="s">
        <v>1064</v>
      </c>
      <c r="K207" s="990" t="s">
        <v>1065</v>
      </c>
      <c r="L207" s="991">
        <v>7</v>
      </c>
      <c r="M207" s="990" t="s">
        <v>1184</v>
      </c>
      <c r="N207" s="990" t="s">
        <v>1093</v>
      </c>
      <c r="O207" s="990" t="s">
        <v>707</v>
      </c>
      <c r="P207" s="990" t="s">
        <v>1022</v>
      </c>
      <c r="Q207" s="990" t="s">
        <v>296</v>
      </c>
      <c r="R207" s="1031" t="s">
        <v>296</v>
      </c>
      <c r="S207" s="992" t="b">
        <v>0</v>
      </c>
      <c r="T207" s="991">
        <v>0</v>
      </c>
      <c r="U207" s="992" t="b">
        <v>0</v>
      </c>
      <c r="V207" s="991">
        <v>0</v>
      </c>
      <c r="W207" s="992" t="b">
        <v>1</v>
      </c>
      <c r="X207" s="992" t="b">
        <v>0</v>
      </c>
      <c r="Y207" s="990" t="s">
        <v>296</v>
      </c>
      <c r="Z207" s="990" t="b">
        <f t="shared" si="21"/>
        <v>1</v>
      </c>
      <c r="AA207" s="990" t="s">
        <v>993</v>
      </c>
      <c r="AB207" s="992" t="b">
        <v>0</v>
      </c>
      <c r="AC207" s="990" t="s">
        <v>993</v>
      </c>
      <c r="AD207" s="990" t="s">
        <v>993</v>
      </c>
      <c r="AE207" s="990" t="s">
        <v>993</v>
      </c>
      <c r="AF207" s="1077">
        <f t="shared" si="23"/>
        <v>52</v>
      </c>
      <c r="AG207" s="1077">
        <f t="shared" si="23"/>
        <v>52</v>
      </c>
      <c r="AH207" s="1077">
        <f t="shared" si="23"/>
        <v>47</v>
      </c>
      <c r="AI207" s="1077">
        <f t="shared" si="23"/>
        <v>52</v>
      </c>
      <c r="AJ207" s="183">
        <f t="shared" si="28"/>
        <v>0</v>
      </c>
      <c r="AK207" s="991">
        <v>0</v>
      </c>
      <c r="AL207" s="991">
        <v>0</v>
      </c>
      <c r="AM207" s="991">
        <v>0</v>
      </c>
      <c r="AN207" s="991">
        <v>0</v>
      </c>
      <c r="AO207" s="991">
        <v>0</v>
      </c>
      <c r="AP207" s="991">
        <v>52</v>
      </c>
      <c r="AQ207" s="991">
        <v>52</v>
      </c>
      <c r="AR207" s="991">
        <v>47</v>
      </c>
      <c r="AS207" s="991">
        <v>52</v>
      </c>
      <c r="AT207" s="991">
        <v>52</v>
      </c>
      <c r="AU207" s="991">
        <v>52</v>
      </c>
      <c r="AV207" s="991">
        <v>47</v>
      </c>
      <c r="AW207" s="991">
        <v>52</v>
      </c>
      <c r="AX207" s="991">
        <v>0</v>
      </c>
      <c r="AY207" s="991">
        <v>0</v>
      </c>
      <c r="AZ207" s="991">
        <v>0</v>
      </c>
      <c r="BA207" s="991">
        <v>0</v>
      </c>
      <c r="BB207" s="991">
        <v>0</v>
      </c>
      <c r="BC207" s="991">
        <v>0</v>
      </c>
      <c r="BD207" s="991">
        <v>0</v>
      </c>
      <c r="BE207" s="992" t="b">
        <v>0</v>
      </c>
      <c r="BF207" s="992"/>
      <c r="BG207" s="990" t="s">
        <v>422</v>
      </c>
      <c r="BH207" s="991">
        <v>52</v>
      </c>
      <c r="BI207" s="990" t="s">
        <v>993</v>
      </c>
      <c r="BJ207" s="991">
        <v>0</v>
      </c>
      <c r="BK207" s="990" t="s">
        <v>993</v>
      </c>
      <c r="BL207" s="991">
        <v>0</v>
      </c>
      <c r="BM207" s="991">
        <v>0</v>
      </c>
      <c r="BN207" s="991">
        <v>0</v>
      </c>
      <c r="BO207" s="990" t="s">
        <v>993</v>
      </c>
      <c r="BP207" s="990" t="s">
        <v>993</v>
      </c>
      <c r="BQ207" s="990" t="s">
        <v>993</v>
      </c>
      <c r="BR207" s="991">
        <v>0</v>
      </c>
      <c r="BS207" s="990" t="s">
        <v>993</v>
      </c>
      <c r="BT207" s="991">
        <v>0</v>
      </c>
      <c r="BU207" s="990" t="s">
        <v>993</v>
      </c>
      <c r="BV207" s="991">
        <v>0</v>
      </c>
      <c r="BW207" s="991">
        <v>0</v>
      </c>
      <c r="BX207" s="991">
        <v>0</v>
      </c>
      <c r="BY207" s="990" t="s">
        <v>993</v>
      </c>
      <c r="BZ207" s="991">
        <v>0</v>
      </c>
      <c r="CA207" s="990" t="s">
        <v>993</v>
      </c>
      <c r="CB207" s="991">
        <v>0</v>
      </c>
      <c r="CC207" s="990" t="s">
        <v>993</v>
      </c>
      <c r="CD207" s="991">
        <v>0</v>
      </c>
      <c r="CE207" s="991">
        <v>0</v>
      </c>
      <c r="CF207" s="991">
        <v>0</v>
      </c>
      <c r="CG207" s="990" t="s">
        <v>993</v>
      </c>
      <c r="CH207" s="991">
        <v>0</v>
      </c>
      <c r="CI207" s="990" t="s">
        <v>993</v>
      </c>
      <c r="CJ207" s="991">
        <v>0</v>
      </c>
      <c r="CK207" s="990" t="s">
        <v>993</v>
      </c>
      <c r="CL207" s="991">
        <v>0</v>
      </c>
      <c r="CM207" s="991">
        <v>0</v>
      </c>
      <c r="CN207" s="991">
        <v>0</v>
      </c>
      <c r="CO207" s="991">
        <v>11</v>
      </c>
      <c r="CP207" s="991">
        <v>0</v>
      </c>
      <c r="CQ207" s="991">
        <v>2</v>
      </c>
      <c r="CR207" s="991">
        <v>0</v>
      </c>
      <c r="CS207" s="991">
        <v>10</v>
      </c>
      <c r="CT207" s="991">
        <v>0</v>
      </c>
      <c r="CU207" s="991">
        <v>0</v>
      </c>
      <c r="CV207" s="991">
        <v>0</v>
      </c>
      <c r="CW207" s="991">
        <v>0</v>
      </c>
      <c r="CX207" s="991">
        <v>0</v>
      </c>
      <c r="CY207" s="991">
        <v>0</v>
      </c>
      <c r="CZ207" s="991">
        <v>0</v>
      </c>
      <c r="DA207" s="991">
        <v>0</v>
      </c>
      <c r="DB207" s="991">
        <v>0</v>
      </c>
      <c r="DC207" s="991">
        <v>0</v>
      </c>
      <c r="DD207" s="991">
        <v>0</v>
      </c>
      <c r="DE207" s="991">
        <v>0</v>
      </c>
      <c r="DF207" s="991">
        <v>0</v>
      </c>
      <c r="DG207" s="991">
        <v>0</v>
      </c>
      <c r="DH207" s="991">
        <v>0</v>
      </c>
      <c r="DI207" s="991">
        <v>0</v>
      </c>
      <c r="DJ207" s="991">
        <v>0</v>
      </c>
      <c r="DK207" s="992" t="b">
        <v>0</v>
      </c>
      <c r="DL207" s="990" t="s">
        <v>270</v>
      </c>
      <c r="DM207" s="990" t="s">
        <v>993</v>
      </c>
      <c r="DN207" s="990" t="s">
        <v>993</v>
      </c>
      <c r="DO207" s="990" t="s">
        <v>993</v>
      </c>
      <c r="DP207" s="991">
        <v>51</v>
      </c>
      <c r="DQ207" s="991">
        <v>51</v>
      </c>
      <c r="DR207" s="991">
        <v>0</v>
      </c>
      <c r="DS207" s="991">
        <v>0</v>
      </c>
      <c r="DT207" s="991">
        <v>18392</v>
      </c>
      <c r="DU207" s="991">
        <v>48</v>
      </c>
      <c r="DV207" s="991">
        <v>51</v>
      </c>
      <c r="DW207" s="991">
        <v>3</v>
      </c>
      <c r="DX207" s="991">
        <v>1</v>
      </c>
      <c r="DY207" s="991">
        <v>45</v>
      </c>
      <c r="DZ207" s="991">
        <v>2</v>
      </c>
      <c r="EA207" s="991">
        <v>0</v>
      </c>
      <c r="EB207" s="991">
        <v>0</v>
      </c>
      <c r="EC207" s="991">
        <v>0</v>
      </c>
      <c r="ED207" s="991">
        <v>48</v>
      </c>
      <c r="EE207" s="991">
        <v>3</v>
      </c>
      <c r="EF207" s="991">
        <v>2</v>
      </c>
      <c r="EG207" s="991">
        <v>0</v>
      </c>
      <c r="EH207" s="991">
        <v>2</v>
      </c>
      <c r="EI207" s="991">
        <v>2</v>
      </c>
      <c r="EJ207" s="991">
        <v>4</v>
      </c>
      <c r="EK207" s="991">
        <v>1</v>
      </c>
      <c r="EL207" s="991">
        <v>34</v>
      </c>
      <c r="EM207" s="991">
        <v>0</v>
      </c>
      <c r="EN207" s="991">
        <v>45</v>
      </c>
      <c r="EO207" s="991">
        <v>41</v>
      </c>
      <c r="EP207" s="991">
        <v>0</v>
      </c>
      <c r="EQ207" s="991">
        <v>4</v>
      </c>
      <c r="ER207" s="991">
        <v>0</v>
      </c>
      <c r="ES207" s="991">
        <v>0</v>
      </c>
      <c r="ET207" s="992" t="b">
        <v>0</v>
      </c>
      <c r="EU207" s="992" t="b">
        <v>0</v>
      </c>
      <c r="EV207" s="992" t="b">
        <v>0</v>
      </c>
      <c r="EW207" s="993">
        <v>0</v>
      </c>
      <c r="EX207" s="993">
        <v>0</v>
      </c>
      <c r="EY207" s="993">
        <v>0</v>
      </c>
      <c r="EZ207" s="993">
        <v>0</v>
      </c>
      <c r="FA207" s="993">
        <v>0</v>
      </c>
      <c r="FB207" s="993">
        <v>0</v>
      </c>
      <c r="FC207" s="992" t="b">
        <v>0</v>
      </c>
      <c r="FD207" s="992" t="b">
        <v>0</v>
      </c>
      <c r="FE207" s="992" t="b">
        <v>0</v>
      </c>
      <c r="FF207" s="993">
        <v>0</v>
      </c>
      <c r="FG207" s="993">
        <v>0</v>
      </c>
      <c r="FH207" s="993">
        <v>0</v>
      </c>
      <c r="FI207" s="993">
        <v>0</v>
      </c>
      <c r="FJ207" s="993">
        <v>0</v>
      </c>
      <c r="FK207" s="993">
        <v>0</v>
      </c>
      <c r="FL207" s="992" t="b">
        <v>0</v>
      </c>
      <c r="FM207" s="992" t="b">
        <v>0</v>
      </c>
      <c r="FN207" s="992" t="b">
        <v>0</v>
      </c>
      <c r="FO207" s="993">
        <v>0</v>
      </c>
      <c r="FP207" s="993">
        <v>0</v>
      </c>
      <c r="FQ207" s="993">
        <v>0</v>
      </c>
      <c r="FR207" s="993">
        <v>0</v>
      </c>
      <c r="FS207" s="993">
        <v>0</v>
      </c>
      <c r="FT207" s="993">
        <v>0</v>
      </c>
      <c r="FU207" s="990" t="s">
        <v>993</v>
      </c>
      <c r="FV207" s="993">
        <v>0</v>
      </c>
      <c r="FW207" s="991">
        <v>0</v>
      </c>
      <c r="FX207" s="991">
        <v>45</v>
      </c>
      <c r="FY207" s="991">
        <v>0</v>
      </c>
      <c r="FZ207" s="991">
        <v>0</v>
      </c>
      <c r="GA207" s="991">
        <v>0</v>
      </c>
      <c r="GB207" s="991">
        <v>0</v>
      </c>
      <c r="GC207" s="991">
        <v>0</v>
      </c>
      <c r="GD207" s="991">
        <v>0</v>
      </c>
      <c r="GE207" s="991">
        <v>0</v>
      </c>
      <c r="GF207" s="991">
        <v>0</v>
      </c>
      <c r="GG207" s="991">
        <v>0</v>
      </c>
      <c r="GH207" s="991">
        <v>0</v>
      </c>
      <c r="GI207" s="991">
        <v>0</v>
      </c>
      <c r="GJ207" s="991">
        <v>0</v>
      </c>
      <c r="GK207" s="991">
        <v>0</v>
      </c>
      <c r="GL207" s="991">
        <v>0</v>
      </c>
      <c r="GM207" s="991">
        <v>0</v>
      </c>
      <c r="GN207" s="991">
        <v>0</v>
      </c>
      <c r="GO207" s="992" t="b">
        <v>0</v>
      </c>
      <c r="GP207" s="990" t="s">
        <v>993</v>
      </c>
      <c r="GQ207" s="990" t="s">
        <v>993</v>
      </c>
      <c r="GR207" s="990" t="s">
        <v>993</v>
      </c>
      <c r="GS207" s="990" t="s">
        <v>993</v>
      </c>
      <c r="GT207" s="992"/>
      <c r="GU207" s="986"/>
    </row>
    <row r="208" spans="1:203" hidden="1">
      <c r="A208" s="985"/>
      <c r="B208" s="1315" t="s">
        <v>699</v>
      </c>
      <c r="C208" s="1315"/>
      <c r="D208" s="990" t="s">
        <v>1183</v>
      </c>
      <c r="E208" s="990" t="s">
        <v>1184</v>
      </c>
      <c r="F208" s="990" t="s">
        <v>437</v>
      </c>
      <c r="G208" s="990" t="s">
        <v>986</v>
      </c>
      <c r="H208" s="990" t="s">
        <v>1062</v>
      </c>
      <c r="I208" s="990" t="s">
        <v>1063</v>
      </c>
      <c r="J208" s="990" t="s">
        <v>1064</v>
      </c>
      <c r="K208" s="990" t="s">
        <v>1065</v>
      </c>
      <c r="L208" s="991">
        <v>6</v>
      </c>
      <c r="M208" s="990" t="s">
        <v>1184</v>
      </c>
      <c r="N208" s="990" t="s">
        <v>1092</v>
      </c>
      <c r="O208" s="990" t="s">
        <v>706</v>
      </c>
      <c r="P208" s="990" t="s">
        <v>1022</v>
      </c>
      <c r="Q208" s="990" t="s">
        <v>296</v>
      </c>
      <c r="R208" s="1031" t="s">
        <v>296</v>
      </c>
      <c r="S208" s="992" t="b">
        <v>0</v>
      </c>
      <c r="T208" s="991">
        <v>0</v>
      </c>
      <c r="U208" s="992" t="b">
        <v>0</v>
      </c>
      <c r="V208" s="991">
        <v>0</v>
      </c>
      <c r="W208" s="992" t="b">
        <v>1</v>
      </c>
      <c r="X208" s="992" t="b">
        <v>0</v>
      </c>
      <c r="Y208" s="990" t="s">
        <v>296</v>
      </c>
      <c r="Z208" s="990" t="b">
        <f t="shared" si="21"/>
        <v>1</v>
      </c>
      <c r="AA208" s="990" t="s">
        <v>993</v>
      </c>
      <c r="AB208" s="992" t="b">
        <v>0</v>
      </c>
      <c r="AC208" s="990" t="s">
        <v>993</v>
      </c>
      <c r="AD208" s="990" t="s">
        <v>993</v>
      </c>
      <c r="AE208" s="990" t="s">
        <v>993</v>
      </c>
      <c r="AF208" s="1077">
        <f t="shared" si="23"/>
        <v>48</v>
      </c>
      <c r="AG208" s="1077">
        <f t="shared" si="23"/>
        <v>48</v>
      </c>
      <c r="AH208" s="1077">
        <f t="shared" si="23"/>
        <v>39</v>
      </c>
      <c r="AI208" s="1077">
        <f t="shared" si="23"/>
        <v>48</v>
      </c>
      <c r="AJ208" s="183">
        <f t="shared" si="28"/>
        <v>0</v>
      </c>
      <c r="AK208" s="991">
        <v>0</v>
      </c>
      <c r="AL208" s="991">
        <v>0</v>
      </c>
      <c r="AM208" s="991">
        <v>0</v>
      </c>
      <c r="AN208" s="991">
        <v>0</v>
      </c>
      <c r="AO208" s="991">
        <v>0</v>
      </c>
      <c r="AP208" s="991">
        <v>48</v>
      </c>
      <c r="AQ208" s="991">
        <v>48</v>
      </c>
      <c r="AR208" s="991">
        <v>39</v>
      </c>
      <c r="AS208" s="991">
        <v>48</v>
      </c>
      <c r="AT208" s="991">
        <v>48</v>
      </c>
      <c r="AU208" s="991">
        <v>48</v>
      </c>
      <c r="AV208" s="991">
        <v>39</v>
      </c>
      <c r="AW208" s="991">
        <v>48</v>
      </c>
      <c r="AX208" s="991">
        <v>0</v>
      </c>
      <c r="AY208" s="991">
        <v>0</v>
      </c>
      <c r="AZ208" s="991">
        <v>0</v>
      </c>
      <c r="BA208" s="991">
        <v>0</v>
      </c>
      <c r="BB208" s="991">
        <v>0</v>
      </c>
      <c r="BC208" s="991">
        <v>0</v>
      </c>
      <c r="BD208" s="991">
        <v>0</v>
      </c>
      <c r="BE208" s="992" t="b">
        <v>0</v>
      </c>
      <c r="BF208" s="992"/>
      <c r="BG208" s="990" t="s">
        <v>422</v>
      </c>
      <c r="BH208" s="991">
        <v>48</v>
      </c>
      <c r="BI208" s="990" t="s">
        <v>993</v>
      </c>
      <c r="BJ208" s="991">
        <v>0</v>
      </c>
      <c r="BK208" s="990" t="s">
        <v>993</v>
      </c>
      <c r="BL208" s="991">
        <v>0</v>
      </c>
      <c r="BM208" s="991">
        <v>0</v>
      </c>
      <c r="BN208" s="991">
        <v>0</v>
      </c>
      <c r="BO208" s="990" t="s">
        <v>993</v>
      </c>
      <c r="BP208" s="990" t="s">
        <v>993</v>
      </c>
      <c r="BQ208" s="990" t="s">
        <v>993</v>
      </c>
      <c r="BR208" s="991">
        <v>0</v>
      </c>
      <c r="BS208" s="990" t="s">
        <v>993</v>
      </c>
      <c r="BT208" s="991">
        <v>0</v>
      </c>
      <c r="BU208" s="990" t="s">
        <v>993</v>
      </c>
      <c r="BV208" s="991">
        <v>0</v>
      </c>
      <c r="BW208" s="991">
        <v>0</v>
      </c>
      <c r="BX208" s="991">
        <v>0</v>
      </c>
      <c r="BY208" s="990" t="s">
        <v>993</v>
      </c>
      <c r="BZ208" s="991">
        <v>0</v>
      </c>
      <c r="CA208" s="990" t="s">
        <v>993</v>
      </c>
      <c r="CB208" s="991">
        <v>0</v>
      </c>
      <c r="CC208" s="990" t="s">
        <v>993</v>
      </c>
      <c r="CD208" s="991">
        <v>0</v>
      </c>
      <c r="CE208" s="991">
        <v>0</v>
      </c>
      <c r="CF208" s="991">
        <v>0</v>
      </c>
      <c r="CG208" s="990" t="s">
        <v>993</v>
      </c>
      <c r="CH208" s="991">
        <v>0</v>
      </c>
      <c r="CI208" s="990" t="s">
        <v>993</v>
      </c>
      <c r="CJ208" s="991">
        <v>0</v>
      </c>
      <c r="CK208" s="990" t="s">
        <v>993</v>
      </c>
      <c r="CL208" s="991">
        <v>0</v>
      </c>
      <c r="CM208" s="991">
        <v>0</v>
      </c>
      <c r="CN208" s="991">
        <v>0</v>
      </c>
      <c r="CO208" s="991">
        <v>11</v>
      </c>
      <c r="CP208" s="991">
        <v>0.5</v>
      </c>
      <c r="CQ208" s="991">
        <v>1</v>
      </c>
      <c r="CR208" s="991">
        <v>0</v>
      </c>
      <c r="CS208" s="991">
        <v>9</v>
      </c>
      <c r="CT208" s="991">
        <v>1.3</v>
      </c>
      <c r="CU208" s="991">
        <v>0</v>
      </c>
      <c r="CV208" s="991">
        <v>0</v>
      </c>
      <c r="CW208" s="991">
        <v>0</v>
      </c>
      <c r="CX208" s="991">
        <v>0</v>
      </c>
      <c r="CY208" s="991">
        <v>0</v>
      </c>
      <c r="CZ208" s="991">
        <v>0</v>
      </c>
      <c r="DA208" s="991">
        <v>0</v>
      </c>
      <c r="DB208" s="991">
        <v>0</v>
      </c>
      <c r="DC208" s="991">
        <v>0</v>
      </c>
      <c r="DD208" s="991">
        <v>0</v>
      </c>
      <c r="DE208" s="991">
        <v>0</v>
      </c>
      <c r="DF208" s="991">
        <v>0</v>
      </c>
      <c r="DG208" s="991">
        <v>0</v>
      </c>
      <c r="DH208" s="991">
        <v>0</v>
      </c>
      <c r="DI208" s="991">
        <v>0</v>
      </c>
      <c r="DJ208" s="991">
        <v>0</v>
      </c>
      <c r="DK208" s="992" t="b">
        <v>0</v>
      </c>
      <c r="DL208" s="990" t="s">
        <v>270</v>
      </c>
      <c r="DM208" s="990" t="s">
        <v>993</v>
      </c>
      <c r="DN208" s="990" t="s">
        <v>993</v>
      </c>
      <c r="DO208" s="990" t="s">
        <v>993</v>
      </c>
      <c r="DP208" s="991">
        <v>54</v>
      </c>
      <c r="DQ208" s="991">
        <v>54</v>
      </c>
      <c r="DR208" s="991">
        <v>0</v>
      </c>
      <c r="DS208" s="991">
        <v>0</v>
      </c>
      <c r="DT208" s="991">
        <v>16633</v>
      </c>
      <c r="DU208" s="991">
        <v>48</v>
      </c>
      <c r="DV208" s="991">
        <v>54</v>
      </c>
      <c r="DW208" s="991">
        <v>4</v>
      </c>
      <c r="DX208" s="991">
        <v>0</v>
      </c>
      <c r="DY208" s="991">
        <v>48</v>
      </c>
      <c r="DZ208" s="991">
        <v>2</v>
      </c>
      <c r="EA208" s="991">
        <v>0</v>
      </c>
      <c r="EB208" s="991">
        <v>0</v>
      </c>
      <c r="EC208" s="991">
        <v>0</v>
      </c>
      <c r="ED208" s="991">
        <v>48</v>
      </c>
      <c r="EE208" s="991">
        <v>3</v>
      </c>
      <c r="EF208" s="991">
        <v>3</v>
      </c>
      <c r="EG208" s="991">
        <v>2</v>
      </c>
      <c r="EH208" s="991">
        <v>1</v>
      </c>
      <c r="EI208" s="991">
        <v>7</v>
      </c>
      <c r="EJ208" s="991">
        <v>4</v>
      </c>
      <c r="EK208" s="991">
        <v>2</v>
      </c>
      <c r="EL208" s="991">
        <v>26</v>
      </c>
      <c r="EM208" s="991">
        <v>0</v>
      </c>
      <c r="EN208" s="991">
        <v>45</v>
      </c>
      <c r="EO208" s="991">
        <v>33</v>
      </c>
      <c r="EP208" s="991">
        <v>0</v>
      </c>
      <c r="EQ208" s="991">
        <v>12</v>
      </c>
      <c r="ER208" s="991">
        <v>0</v>
      </c>
      <c r="ES208" s="991">
        <v>0</v>
      </c>
      <c r="ET208" s="992" t="b">
        <v>0</v>
      </c>
      <c r="EU208" s="992" t="b">
        <v>0</v>
      </c>
      <c r="EV208" s="992" t="b">
        <v>0</v>
      </c>
      <c r="EW208" s="993">
        <v>0</v>
      </c>
      <c r="EX208" s="993">
        <v>0</v>
      </c>
      <c r="EY208" s="993">
        <v>0</v>
      </c>
      <c r="EZ208" s="993">
        <v>0</v>
      </c>
      <c r="FA208" s="993">
        <v>0</v>
      </c>
      <c r="FB208" s="993">
        <v>0</v>
      </c>
      <c r="FC208" s="992" t="b">
        <v>0</v>
      </c>
      <c r="FD208" s="992" t="b">
        <v>0</v>
      </c>
      <c r="FE208" s="992" t="b">
        <v>0</v>
      </c>
      <c r="FF208" s="993">
        <v>0</v>
      </c>
      <c r="FG208" s="993">
        <v>0</v>
      </c>
      <c r="FH208" s="993">
        <v>0</v>
      </c>
      <c r="FI208" s="993">
        <v>0</v>
      </c>
      <c r="FJ208" s="993">
        <v>0</v>
      </c>
      <c r="FK208" s="993">
        <v>0</v>
      </c>
      <c r="FL208" s="992" t="b">
        <v>0</v>
      </c>
      <c r="FM208" s="992" t="b">
        <v>0</v>
      </c>
      <c r="FN208" s="992" t="b">
        <v>0</v>
      </c>
      <c r="FO208" s="993">
        <v>0</v>
      </c>
      <c r="FP208" s="993">
        <v>0</v>
      </c>
      <c r="FQ208" s="993">
        <v>0</v>
      </c>
      <c r="FR208" s="993">
        <v>0</v>
      </c>
      <c r="FS208" s="993">
        <v>0</v>
      </c>
      <c r="FT208" s="993">
        <v>0</v>
      </c>
      <c r="FU208" s="990" t="s">
        <v>993</v>
      </c>
      <c r="FV208" s="993">
        <v>0</v>
      </c>
      <c r="FW208" s="991">
        <v>0</v>
      </c>
      <c r="FX208" s="991">
        <v>45</v>
      </c>
      <c r="FY208" s="991">
        <v>0</v>
      </c>
      <c r="FZ208" s="991">
        <v>0</v>
      </c>
      <c r="GA208" s="991">
        <v>0</v>
      </c>
      <c r="GB208" s="991">
        <v>0</v>
      </c>
      <c r="GC208" s="991">
        <v>0</v>
      </c>
      <c r="GD208" s="991">
        <v>0</v>
      </c>
      <c r="GE208" s="991">
        <v>0</v>
      </c>
      <c r="GF208" s="991">
        <v>0</v>
      </c>
      <c r="GG208" s="991">
        <v>0</v>
      </c>
      <c r="GH208" s="991">
        <v>0</v>
      </c>
      <c r="GI208" s="991">
        <v>0</v>
      </c>
      <c r="GJ208" s="991">
        <v>0</v>
      </c>
      <c r="GK208" s="991">
        <v>0</v>
      </c>
      <c r="GL208" s="991">
        <v>0</v>
      </c>
      <c r="GM208" s="991">
        <v>0</v>
      </c>
      <c r="GN208" s="991">
        <v>0</v>
      </c>
      <c r="GO208" s="992" t="b">
        <v>0</v>
      </c>
      <c r="GP208" s="990" t="s">
        <v>993</v>
      </c>
      <c r="GQ208" s="990" t="s">
        <v>993</v>
      </c>
      <c r="GR208" s="990" t="s">
        <v>993</v>
      </c>
      <c r="GS208" s="990" t="s">
        <v>993</v>
      </c>
      <c r="GT208" s="992"/>
      <c r="GU208" s="986"/>
    </row>
    <row r="209" spans="1:203" hidden="1">
      <c r="A209" s="985"/>
      <c r="B209" s="1315" t="s">
        <v>699</v>
      </c>
      <c r="C209" s="1315"/>
      <c r="D209" s="990" t="s">
        <v>1183</v>
      </c>
      <c r="E209" s="990" t="s">
        <v>1184</v>
      </c>
      <c r="F209" s="990" t="s">
        <v>437</v>
      </c>
      <c r="G209" s="990" t="s">
        <v>986</v>
      </c>
      <c r="H209" s="990" t="s">
        <v>1062</v>
      </c>
      <c r="I209" s="990" t="s">
        <v>1063</v>
      </c>
      <c r="J209" s="990" t="s">
        <v>1064</v>
      </c>
      <c r="K209" s="990" t="s">
        <v>1065</v>
      </c>
      <c r="L209" s="991">
        <v>5</v>
      </c>
      <c r="M209" s="990" t="s">
        <v>1184</v>
      </c>
      <c r="N209" s="990" t="s">
        <v>1090</v>
      </c>
      <c r="O209" s="990" t="s">
        <v>705</v>
      </c>
      <c r="P209" s="990" t="s">
        <v>1022</v>
      </c>
      <c r="Q209" s="990" t="s">
        <v>296</v>
      </c>
      <c r="R209" s="1031" t="s">
        <v>296</v>
      </c>
      <c r="S209" s="992" t="b">
        <v>0</v>
      </c>
      <c r="T209" s="991">
        <v>0</v>
      </c>
      <c r="U209" s="992" t="b">
        <v>0</v>
      </c>
      <c r="V209" s="991">
        <v>0</v>
      </c>
      <c r="W209" s="992" t="b">
        <v>1</v>
      </c>
      <c r="X209" s="992" t="b">
        <v>0</v>
      </c>
      <c r="Y209" s="990" t="s">
        <v>296</v>
      </c>
      <c r="Z209" s="990" t="b">
        <f t="shared" ref="Z209:Z259" si="29">R451=Y451</f>
        <v>1</v>
      </c>
      <c r="AA209" s="990" t="s">
        <v>993</v>
      </c>
      <c r="AB209" s="992" t="b">
        <v>0</v>
      </c>
      <c r="AC209" s="990" t="s">
        <v>993</v>
      </c>
      <c r="AD209" s="990" t="s">
        <v>993</v>
      </c>
      <c r="AE209" s="990" t="s">
        <v>993</v>
      </c>
      <c r="AF209" s="1077">
        <f t="shared" si="23"/>
        <v>52</v>
      </c>
      <c r="AG209" s="1077">
        <f t="shared" si="23"/>
        <v>52</v>
      </c>
      <c r="AH209" s="1077">
        <f t="shared" si="23"/>
        <v>42</v>
      </c>
      <c r="AI209" s="1077">
        <f t="shared" si="23"/>
        <v>52</v>
      </c>
      <c r="AJ209" s="183">
        <f t="shared" si="28"/>
        <v>0</v>
      </c>
      <c r="AK209" s="991">
        <v>0</v>
      </c>
      <c r="AL209" s="991">
        <v>0</v>
      </c>
      <c r="AM209" s="991">
        <v>0</v>
      </c>
      <c r="AN209" s="991">
        <v>0</v>
      </c>
      <c r="AO209" s="991">
        <v>0</v>
      </c>
      <c r="AP209" s="991">
        <v>52</v>
      </c>
      <c r="AQ209" s="991">
        <v>52</v>
      </c>
      <c r="AR209" s="991">
        <v>42</v>
      </c>
      <c r="AS209" s="991">
        <v>52</v>
      </c>
      <c r="AT209" s="991">
        <v>52</v>
      </c>
      <c r="AU209" s="991">
        <v>52</v>
      </c>
      <c r="AV209" s="991">
        <v>42</v>
      </c>
      <c r="AW209" s="991">
        <v>52</v>
      </c>
      <c r="AX209" s="991">
        <v>0</v>
      </c>
      <c r="AY209" s="991">
        <v>0</v>
      </c>
      <c r="AZ209" s="991">
        <v>0</v>
      </c>
      <c r="BA209" s="991">
        <v>0</v>
      </c>
      <c r="BB209" s="991">
        <v>0</v>
      </c>
      <c r="BC209" s="991">
        <v>0</v>
      </c>
      <c r="BD209" s="991">
        <v>0</v>
      </c>
      <c r="BE209" s="992" t="b">
        <v>0</v>
      </c>
      <c r="BF209" s="992"/>
      <c r="BG209" s="990" t="s">
        <v>422</v>
      </c>
      <c r="BH209" s="991">
        <v>52</v>
      </c>
      <c r="BI209" s="990" t="s">
        <v>993</v>
      </c>
      <c r="BJ209" s="991">
        <v>0</v>
      </c>
      <c r="BK209" s="990" t="s">
        <v>993</v>
      </c>
      <c r="BL209" s="991">
        <v>0</v>
      </c>
      <c r="BM209" s="991">
        <v>0</v>
      </c>
      <c r="BN209" s="991">
        <v>0</v>
      </c>
      <c r="BO209" s="990" t="s">
        <v>993</v>
      </c>
      <c r="BP209" s="990" t="s">
        <v>993</v>
      </c>
      <c r="BQ209" s="990" t="s">
        <v>993</v>
      </c>
      <c r="BR209" s="991">
        <v>0</v>
      </c>
      <c r="BS209" s="990" t="s">
        <v>993</v>
      </c>
      <c r="BT209" s="991">
        <v>0</v>
      </c>
      <c r="BU209" s="990" t="s">
        <v>993</v>
      </c>
      <c r="BV209" s="991">
        <v>0</v>
      </c>
      <c r="BW209" s="991">
        <v>0</v>
      </c>
      <c r="BX209" s="991">
        <v>0</v>
      </c>
      <c r="BY209" s="990" t="s">
        <v>993</v>
      </c>
      <c r="BZ209" s="991">
        <v>0</v>
      </c>
      <c r="CA209" s="990" t="s">
        <v>993</v>
      </c>
      <c r="CB209" s="991">
        <v>0</v>
      </c>
      <c r="CC209" s="990" t="s">
        <v>993</v>
      </c>
      <c r="CD209" s="991">
        <v>0</v>
      </c>
      <c r="CE209" s="991">
        <v>0</v>
      </c>
      <c r="CF209" s="991">
        <v>0</v>
      </c>
      <c r="CG209" s="990" t="s">
        <v>993</v>
      </c>
      <c r="CH209" s="991">
        <v>0</v>
      </c>
      <c r="CI209" s="990" t="s">
        <v>993</v>
      </c>
      <c r="CJ209" s="991">
        <v>0</v>
      </c>
      <c r="CK209" s="990" t="s">
        <v>993</v>
      </c>
      <c r="CL209" s="991">
        <v>0</v>
      </c>
      <c r="CM209" s="991">
        <v>0</v>
      </c>
      <c r="CN209" s="991">
        <v>0</v>
      </c>
      <c r="CO209" s="991">
        <v>13</v>
      </c>
      <c r="CP209" s="991">
        <v>0</v>
      </c>
      <c r="CQ209" s="991">
        <v>0</v>
      </c>
      <c r="CR209" s="991">
        <v>0</v>
      </c>
      <c r="CS209" s="991">
        <v>8</v>
      </c>
      <c r="CT209" s="991">
        <v>2.4</v>
      </c>
      <c r="CU209" s="991">
        <v>0</v>
      </c>
      <c r="CV209" s="991">
        <v>0</v>
      </c>
      <c r="CW209" s="991">
        <v>0</v>
      </c>
      <c r="CX209" s="991">
        <v>0</v>
      </c>
      <c r="CY209" s="991">
        <v>0</v>
      </c>
      <c r="CZ209" s="991">
        <v>0</v>
      </c>
      <c r="DA209" s="991">
        <v>0</v>
      </c>
      <c r="DB209" s="991">
        <v>0</v>
      </c>
      <c r="DC209" s="991">
        <v>0</v>
      </c>
      <c r="DD209" s="991">
        <v>0</v>
      </c>
      <c r="DE209" s="991">
        <v>0</v>
      </c>
      <c r="DF209" s="991">
        <v>0</v>
      </c>
      <c r="DG209" s="991">
        <v>0</v>
      </c>
      <c r="DH209" s="991">
        <v>0</v>
      </c>
      <c r="DI209" s="991">
        <v>0</v>
      </c>
      <c r="DJ209" s="991">
        <v>0</v>
      </c>
      <c r="DK209" s="992" t="b">
        <v>0</v>
      </c>
      <c r="DL209" s="990" t="s">
        <v>270</v>
      </c>
      <c r="DM209" s="990" t="s">
        <v>993</v>
      </c>
      <c r="DN209" s="990" t="s">
        <v>993</v>
      </c>
      <c r="DO209" s="990" t="s">
        <v>993</v>
      </c>
      <c r="DP209" s="991">
        <v>60</v>
      </c>
      <c r="DQ209" s="991">
        <v>60</v>
      </c>
      <c r="DR209" s="991">
        <v>0</v>
      </c>
      <c r="DS209" s="991">
        <v>0</v>
      </c>
      <c r="DT209" s="991">
        <v>17978</v>
      </c>
      <c r="DU209" s="991">
        <v>51</v>
      </c>
      <c r="DV209" s="991">
        <v>60</v>
      </c>
      <c r="DW209" s="991">
        <v>1</v>
      </c>
      <c r="DX209" s="991">
        <v>1</v>
      </c>
      <c r="DY209" s="991">
        <v>51</v>
      </c>
      <c r="DZ209" s="991">
        <v>5</v>
      </c>
      <c r="EA209" s="991">
        <v>2</v>
      </c>
      <c r="EB209" s="991">
        <v>0</v>
      </c>
      <c r="EC209" s="991">
        <v>0</v>
      </c>
      <c r="ED209" s="991">
        <v>51</v>
      </c>
      <c r="EE209" s="991">
        <v>2</v>
      </c>
      <c r="EF209" s="991">
        <v>2</v>
      </c>
      <c r="EG209" s="991">
        <v>1</v>
      </c>
      <c r="EH209" s="991">
        <v>2</v>
      </c>
      <c r="EI209" s="991">
        <v>7</v>
      </c>
      <c r="EJ209" s="991">
        <v>4</v>
      </c>
      <c r="EK209" s="991">
        <v>1</v>
      </c>
      <c r="EL209" s="991">
        <v>32</v>
      </c>
      <c r="EM209" s="991">
        <v>0</v>
      </c>
      <c r="EN209" s="991">
        <v>49</v>
      </c>
      <c r="EO209" s="991">
        <v>39</v>
      </c>
      <c r="EP209" s="991">
        <v>0</v>
      </c>
      <c r="EQ209" s="991">
        <v>10</v>
      </c>
      <c r="ER209" s="991">
        <v>0</v>
      </c>
      <c r="ES209" s="991">
        <v>0</v>
      </c>
      <c r="ET209" s="992" t="b">
        <v>0</v>
      </c>
      <c r="EU209" s="992" t="b">
        <v>0</v>
      </c>
      <c r="EV209" s="992" t="b">
        <v>0</v>
      </c>
      <c r="EW209" s="993">
        <v>0</v>
      </c>
      <c r="EX209" s="993">
        <v>0</v>
      </c>
      <c r="EY209" s="993">
        <v>0</v>
      </c>
      <c r="EZ209" s="993">
        <v>0</v>
      </c>
      <c r="FA209" s="993">
        <v>0</v>
      </c>
      <c r="FB209" s="993">
        <v>0</v>
      </c>
      <c r="FC209" s="992" t="b">
        <v>0</v>
      </c>
      <c r="FD209" s="992" t="b">
        <v>0</v>
      </c>
      <c r="FE209" s="992" t="b">
        <v>0</v>
      </c>
      <c r="FF209" s="993">
        <v>0</v>
      </c>
      <c r="FG209" s="993">
        <v>0</v>
      </c>
      <c r="FH209" s="993">
        <v>0</v>
      </c>
      <c r="FI209" s="993">
        <v>0</v>
      </c>
      <c r="FJ209" s="993">
        <v>0</v>
      </c>
      <c r="FK209" s="993">
        <v>0</v>
      </c>
      <c r="FL209" s="992" t="b">
        <v>0</v>
      </c>
      <c r="FM209" s="992" t="b">
        <v>0</v>
      </c>
      <c r="FN209" s="992" t="b">
        <v>0</v>
      </c>
      <c r="FO209" s="993">
        <v>0</v>
      </c>
      <c r="FP209" s="993">
        <v>0</v>
      </c>
      <c r="FQ209" s="993">
        <v>0</v>
      </c>
      <c r="FR209" s="993">
        <v>0</v>
      </c>
      <c r="FS209" s="993">
        <v>0</v>
      </c>
      <c r="FT209" s="993">
        <v>0</v>
      </c>
      <c r="FU209" s="990" t="s">
        <v>993</v>
      </c>
      <c r="FV209" s="993">
        <v>0</v>
      </c>
      <c r="FW209" s="991">
        <v>0</v>
      </c>
      <c r="FX209" s="991">
        <v>49</v>
      </c>
      <c r="FY209" s="991">
        <v>0</v>
      </c>
      <c r="FZ209" s="991">
        <v>0</v>
      </c>
      <c r="GA209" s="991">
        <v>0</v>
      </c>
      <c r="GB209" s="991">
        <v>0</v>
      </c>
      <c r="GC209" s="991">
        <v>0</v>
      </c>
      <c r="GD209" s="991">
        <v>0</v>
      </c>
      <c r="GE209" s="991">
        <v>0</v>
      </c>
      <c r="GF209" s="991">
        <v>0</v>
      </c>
      <c r="GG209" s="991">
        <v>0</v>
      </c>
      <c r="GH209" s="991">
        <v>0</v>
      </c>
      <c r="GI209" s="991">
        <v>0</v>
      </c>
      <c r="GJ209" s="991">
        <v>0</v>
      </c>
      <c r="GK209" s="991">
        <v>0</v>
      </c>
      <c r="GL209" s="991">
        <v>0</v>
      </c>
      <c r="GM209" s="991">
        <v>0</v>
      </c>
      <c r="GN209" s="991">
        <v>0</v>
      </c>
      <c r="GO209" s="992" t="b">
        <v>0</v>
      </c>
      <c r="GP209" s="990" t="s">
        <v>993</v>
      </c>
      <c r="GQ209" s="990" t="s">
        <v>993</v>
      </c>
      <c r="GR209" s="990" t="s">
        <v>993</v>
      </c>
      <c r="GS209" s="990" t="s">
        <v>993</v>
      </c>
      <c r="GT209" s="992"/>
      <c r="GU209" s="986"/>
    </row>
    <row r="210" spans="1:203" hidden="1">
      <c r="A210" s="985"/>
      <c r="B210" s="1315" t="s">
        <v>699</v>
      </c>
      <c r="C210" s="1315"/>
      <c r="D210" s="990" t="s">
        <v>1183</v>
      </c>
      <c r="E210" s="990" t="s">
        <v>1184</v>
      </c>
      <c r="F210" s="990" t="s">
        <v>437</v>
      </c>
      <c r="G210" s="990" t="s">
        <v>986</v>
      </c>
      <c r="H210" s="990" t="s">
        <v>1062</v>
      </c>
      <c r="I210" s="990" t="s">
        <v>1063</v>
      </c>
      <c r="J210" s="990" t="s">
        <v>1064</v>
      </c>
      <c r="K210" s="990" t="s">
        <v>1065</v>
      </c>
      <c r="L210" s="991">
        <v>4</v>
      </c>
      <c r="M210" s="990" t="s">
        <v>1184</v>
      </c>
      <c r="N210" s="990" t="s">
        <v>1045</v>
      </c>
      <c r="O210" s="990" t="s">
        <v>704</v>
      </c>
      <c r="P210" s="990" t="s">
        <v>1022</v>
      </c>
      <c r="Q210" s="990" t="s">
        <v>296</v>
      </c>
      <c r="R210" s="1031" t="s">
        <v>296</v>
      </c>
      <c r="S210" s="992" t="b">
        <v>0</v>
      </c>
      <c r="T210" s="991">
        <v>0</v>
      </c>
      <c r="U210" s="992" t="b">
        <v>0</v>
      </c>
      <c r="V210" s="991">
        <v>0</v>
      </c>
      <c r="W210" s="992" t="b">
        <v>1</v>
      </c>
      <c r="X210" s="992" t="b">
        <v>0</v>
      </c>
      <c r="Y210" s="990" t="s">
        <v>296</v>
      </c>
      <c r="Z210" s="990" t="b">
        <f t="shared" si="29"/>
        <v>1</v>
      </c>
      <c r="AA210" s="990" t="s">
        <v>993</v>
      </c>
      <c r="AB210" s="992" t="b">
        <v>0</v>
      </c>
      <c r="AC210" s="990" t="s">
        <v>993</v>
      </c>
      <c r="AD210" s="990" t="s">
        <v>993</v>
      </c>
      <c r="AE210" s="990" t="s">
        <v>993</v>
      </c>
      <c r="AF210" s="1077">
        <f t="shared" si="23"/>
        <v>48</v>
      </c>
      <c r="AG210" s="1077">
        <f t="shared" si="23"/>
        <v>48</v>
      </c>
      <c r="AH210" s="1077">
        <f t="shared" si="23"/>
        <v>41</v>
      </c>
      <c r="AI210" s="1077">
        <f t="shared" si="23"/>
        <v>48</v>
      </c>
      <c r="AJ210" s="183">
        <f t="shared" si="28"/>
        <v>0</v>
      </c>
      <c r="AK210" s="991">
        <v>0</v>
      </c>
      <c r="AL210" s="991">
        <v>0</v>
      </c>
      <c r="AM210" s="991">
        <v>0</v>
      </c>
      <c r="AN210" s="991">
        <v>0</v>
      </c>
      <c r="AO210" s="991">
        <v>0</v>
      </c>
      <c r="AP210" s="991">
        <v>48</v>
      </c>
      <c r="AQ210" s="991">
        <v>48</v>
      </c>
      <c r="AR210" s="991">
        <v>41</v>
      </c>
      <c r="AS210" s="991">
        <v>48</v>
      </c>
      <c r="AT210" s="991">
        <v>48</v>
      </c>
      <c r="AU210" s="991">
        <v>48</v>
      </c>
      <c r="AV210" s="991">
        <v>41</v>
      </c>
      <c r="AW210" s="991">
        <v>48</v>
      </c>
      <c r="AX210" s="991">
        <v>0</v>
      </c>
      <c r="AY210" s="991">
        <v>0</v>
      </c>
      <c r="AZ210" s="991">
        <v>0</v>
      </c>
      <c r="BA210" s="991">
        <v>0</v>
      </c>
      <c r="BB210" s="991">
        <v>0</v>
      </c>
      <c r="BC210" s="991">
        <v>0</v>
      </c>
      <c r="BD210" s="991">
        <v>0</v>
      </c>
      <c r="BE210" s="992" t="b">
        <v>0</v>
      </c>
      <c r="BF210" s="992"/>
      <c r="BG210" s="990" t="s">
        <v>422</v>
      </c>
      <c r="BH210" s="991">
        <v>48</v>
      </c>
      <c r="BI210" s="990" t="s">
        <v>993</v>
      </c>
      <c r="BJ210" s="991">
        <v>0</v>
      </c>
      <c r="BK210" s="990" t="s">
        <v>993</v>
      </c>
      <c r="BL210" s="991">
        <v>0</v>
      </c>
      <c r="BM210" s="991">
        <v>0</v>
      </c>
      <c r="BN210" s="991">
        <v>0</v>
      </c>
      <c r="BO210" s="990" t="s">
        <v>993</v>
      </c>
      <c r="BP210" s="990" t="s">
        <v>993</v>
      </c>
      <c r="BQ210" s="990" t="s">
        <v>993</v>
      </c>
      <c r="BR210" s="991">
        <v>0</v>
      </c>
      <c r="BS210" s="990" t="s">
        <v>993</v>
      </c>
      <c r="BT210" s="991">
        <v>0</v>
      </c>
      <c r="BU210" s="990" t="s">
        <v>993</v>
      </c>
      <c r="BV210" s="991">
        <v>0</v>
      </c>
      <c r="BW210" s="991">
        <v>0</v>
      </c>
      <c r="BX210" s="991">
        <v>0</v>
      </c>
      <c r="BY210" s="990" t="s">
        <v>993</v>
      </c>
      <c r="BZ210" s="991">
        <v>0</v>
      </c>
      <c r="CA210" s="990" t="s">
        <v>993</v>
      </c>
      <c r="CB210" s="991">
        <v>0</v>
      </c>
      <c r="CC210" s="990" t="s">
        <v>993</v>
      </c>
      <c r="CD210" s="991">
        <v>0</v>
      </c>
      <c r="CE210" s="991">
        <v>0</v>
      </c>
      <c r="CF210" s="991">
        <v>0</v>
      </c>
      <c r="CG210" s="990" t="s">
        <v>993</v>
      </c>
      <c r="CH210" s="991">
        <v>0</v>
      </c>
      <c r="CI210" s="990" t="s">
        <v>993</v>
      </c>
      <c r="CJ210" s="991">
        <v>0</v>
      </c>
      <c r="CK210" s="990" t="s">
        <v>993</v>
      </c>
      <c r="CL210" s="991">
        <v>0</v>
      </c>
      <c r="CM210" s="991">
        <v>0</v>
      </c>
      <c r="CN210" s="991">
        <v>0</v>
      </c>
      <c r="CO210" s="991">
        <v>11</v>
      </c>
      <c r="CP210" s="991">
        <v>0.8</v>
      </c>
      <c r="CQ210" s="991">
        <v>1</v>
      </c>
      <c r="CR210" s="991">
        <v>0</v>
      </c>
      <c r="CS210" s="991">
        <v>8</v>
      </c>
      <c r="CT210" s="991">
        <v>2.9</v>
      </c>
      <c r="CU210" s="991">
        <v>0</v>
      </c>
      <c r="CV210" s="991">
        <v>0</v>
      </c>
      <c r="CW210" s="991">
        <v>0</v>
      </c>
      <c r="CX210" s="991">
        <v>0</v>
      </c>
      <c r="CY210" s="991">
        <v>0</v>
      </c>
      <c r="CZ210" s="991">
        <v>0</v>
      </c>
      <c r="DA210" s="991">
        <v>0</v>
      </c>
      <c r="DB210" s="991">
        <v>0</v>
      </c>
      <c r="DC210" s="991">
        <v>0</v>
      </c>
      <c r="DD210" s="991">
        <v>0</v>
      </c>
      <c r="DE210" s="991">
        <v>0</v>
      </c>
      <c r="DF210" s="991">
        <v>0</v>
      </c>
      <c r="DG210" s="991">
        <v>0</v>
      </c>
      <c r="DH210" s="991">
        <v>0</v>
      </c>
      <c r="DI210" s="991">
        <v>0</v>
      </c>
      <c r="DJ210" s="991">
        <v>0</v>
      </c>
      <c r="DK210" s="992" t="b">
        <v>0</v>
      </c>
      <c r="DL210" s="990" t="s">
        <v>270</v>
      </c>
      <c r="DM210" s="990" t="s">
        <v>993</v>
      </c>
      <c r="DN210" s="990" t="s">
        <v>993</v>
      </c>
      <c r="DO210" s="990" t="s">
        <v>993</v>
      </c>
      <c r="DP210" s="991">
        <v>47</v>
      </c>
      <c r="DQ210" s="991">
        <v>47</v>
      </c>
      <c r="DR210" s="991">
        <v>0</v>
      </c>
      <c r="DS210" s="991">
        <v>0</v>
      </c>
      <c r="DT210" s="991">
        <v>16803</v>
      </c>
      <c r="DU210" s="991">
        <v>47</v>
      </c>
      <c r="DV210" s="991">
        <v>47</v>
      </c>
      <c r="DW210" s="991">
        <v>0</v>
      </c>
      <c r="DX210" s="991">
        <v>1</v>
      </c>
      <c r="DY210" s="991">
        <v>37</v>
      </c>
      <c r="DZ210" s="991">
        <v>0</v>
      </c>
      <c r="EA210" s="991">
        <v>9</v>
      </c>
      <c r="EB210" s="991">
        <v>0</v>
      </c>
      <c r="EC210" s="991">
        <v>0</v>
      </c>
      <c r="ED210" s="991">
        <v>47</v>
      </c>
      <c r="EE210" s="991">
        <v>2</v>
      </c>
      <c r="EF210" s="991">
        <v>3</v>
      </c>
      <c r="EG210" s="991">
        <v>1</v>
      </c>
      <c r="EH210" s="991">
        <v>1</v>
      </c>
      <c r="EI210" s="991">
        <v>4</v>
      </c>
      <c r="EJ210" s="991">
        <v>3</v>
      </c>
      <c r="EK210" s="991">
        <v>0</v>
      </c>
      <c r="EL210" s="991">
        <v>33</v>
      </c>
      <c r="EM210" s="991">
        <v>0</v>
      </c>
      <c r="EN210" s="991">
        <v>45</v>
      </c>
      <c r="EO210" s="991">
        <v>40</v>
      </c>
      <c r="EP210" s="991">
        <v>0</v>
      </c>
      <c r="EQ210" s="991">
        <v>5</v>
      </c>
      <c r="ER210" s="991">
        <v>0</v>
      </c>
      <c r="ES210" s="991">
        <v>0</v>
      </c>
      <c r="ET210" s="992" t="b">
        <v>0</v>
      </c>
      <c r="EU210" s="992" t="b">
        <v>0</v>
      </c>
      <c r="EV210" s="992" t="b">
        <v>0</v>
      </c>
      <c r="EW210" s="993">
        <v>0</v>
      </c>
      <c r="EX210" s="993">
        <v>0</v>
      </c>
      <c r="EY210" s="993">
        <v>0</v>
      </c>
      <c r="EZ210" s="993">
        <v>0</v>
      </c>
      <c r="FA210" s="993">
        <v>0</v>
      </c>
      <c r="FB210" s="993">
        <v>0</v>
      </c>
      <c r="FC210" s="992" t="b">
        <v>0</v>
      </c>
      <c r="FD210" s="992" t="b">
        <v>0</v>
      </c>
      <c r="FE210" s="992" t="b">
        <v>0</v>
      </c>
      <c r="FF210" s="993">
        <v>0</v>
      </c>
      <c r="FG210" s="993">
        <v>0</v>
      </c>
      <c r="FH210" s="993">
        <v>0</v>
      </c>
      <c r="FI210" s="993">
        <v>0</v>
      </c>
      <c r="FJ210" s="993">
        <v>0</v>
      </c>
      <c r="FK210" s="993">
        <v>0</v>
      </c>
      <c r="FL210" s="992" t="b">
        <v>0</v>
      </c>
      <c r="FM210" s="992" t="b">
        <v>0</v>
      </c>
      <c r="FN210" s="992" t="b">
        <v>0</v>
      </c>
      <c r="FO210" s="993">
        <v>0</v>
      </c>
      <c r="FP210" s="993">
        <v>0</v>
      </c>
      <c r="FQ210" s="993">
        <v>0</v>
      </c>
      <c r="FR210" s="993">
        <v>0</v>
      </c>
      <c r="FS210" s="993">
        <v>0</v>
      </c>
      <c r="FT210" s="993">
        <v>0</v>
      </c>
      <c r="FU210" s="990" t="s">
        <v>993</v>
      </c>
      <c r="FV210" s="993">
        <v>0</v>
      </c>
      <c r="FW210" s="991">
        <v>0</v>
      </c>
      <c r="FX210" s="991">
        <v>45</v>
      </c>
      <c r="FY210" s="991">
        <v>0</v>
      </c>
      <c r="FZ210" s="991">
        <v>0</v>
      </c>
      <c r="GA210" s="991">
        <v>0</v>
      </c>
      <c r="GB210" s="991">
        <v>0</v>
      </c>
      <c r="GC210" s="991">
        <v>0</v>
      </c>
      <c r="GD210" s="991">
        <v>0</v>
      </c>
      <c r="GE210" s="991">
        <v>0</v>
      </c>
      <c r="GF210" s="991">
        <v>0</v>
      </c>
      <c r="GG210" s="991">
        <v>0</v>
      </c>
      <c r="GH210" s="991">
        <v>0</v>
      </c>
      <c r="GI210" s="991">
        <v>0</v>
      </c>
      <c r="GJ210" s="991">
        <v>0</v>
      </c>
      <c r="GK210" s="991">
        <v>0</v>
      </c>
      <c r="GL210" s="991">
        <v>0</v>
      </c>
      <c r="GM210" s="991">
        <v>0</v>
      </c>
      <c r="GN210" s="991">
        <v>0</v>
      </c>
      <c r="GO210" s="992" t="b">
        <v>0</v>
      </c>
      <c r="GP210" s="990" t="s">
        <v>993</v>
      </c>
      <c r="GQ210" s="990" t="s">
        <v>993</v>
      </c>
      <c r="GR210" s="990" t="s">
        <v>993</v>
      </c>
      <c r="GS210" s="990" t="s">
        <v>993</v>
      </c>
      <c r="GT210" s="992"/>
      <c r="GU210" s="986"/>
    </row>
    <row r="211" spans="1:203" hidden="1">
      <c r="A211" s="985"/>
      <c r="B211" s="1315" t="s">
        <v>699</v>
      </c>
      <c r="C211" s="1315"/>
      <c r="D211" s="990" t="s">
        <v>1183</v>
      </c>
      <c r="E211" s="990" t="s">
        <v>1184</v>
      </c>
      <c r="F211" s="990" t="s">
        <v>437</v>
      </c>
      <c r="G211" s="990" t="s">
        <v>986</v>
      </c>
      <c r="H211" s="990" t="s">
        <v>1062</v>
      </c>
      <c r="I211" s="990" t="s">
        <v>1063</v>
      </c>
      <c r="J211" s="990" t="s">
        <v>1064</v>
      </c>
      <c r="K211" s="990" t="s">
        <v>1065</v>
      </c>
      <c r="L211" s="991">
        <v>3</v>
      </c>
      <c r="M211" s="990" t="s">
        <v>1184</v>
      </c>
      <c r="N211" s="990" t="s">
        <v>1041</v>
      </c>
      <c r="O211" s="990" t="s">
        <v>703</v>
      </c>
      <c r="P211" s="990" t="s">
        <v>1022</v>
      </c>
      <c r="Q211" s="990" t="s">
        <v>296</v>
      </c>
      <c r="R211" s="1031" t="s">
        <v>296</v>
      </c>
      <c r="S211" s="992" t="b">
        <v>0</v>
      </c>
      <c r="T211" s="991">
        <v>0</v>
      </c>
      <c r="U211" s="992" t="b">
        <v>0</v>
      </c>
      <c r="V211" s="991">
        <v>0</v>
      </c>
      <c r="W211" s="992" t="b">
        <v>1</v>
      </c>
      <c r="X211" s="992" t="b">
        <v>0</v>
      </c>
      <c r="Y211" s="990" t="s">
        <v>296</v>
      </c>
      <c r="Z211" s="990" t="b">
        <f t="shared" si="29"/>
        <v>1</v>
      </c>
      <c r="AA211" s="990" t="s">
        <v>993</v>
      </c>
      <c r="AB211" s="992" t="b">
        <v>0</v>
      </c>
      <c r="AC211" s="990" t="s">
        <v>993</v>
      </c>
      <c r="AD211" s="990" t="s">
        <v>993</v>
      </c>
      <c r="AE211" s="990" t="s">
        <v>993</v>
      </c>
      <c r="AF211" s="1077">
        <f t="shared" si="23"/>
        <v>52</v>
      </c>
      <c r="AG211" s="1077">
        <f t="shared" si="23"/>
        <v>52</v>
      </c>
      <c r="AH211" s="1077">
        <f t="shared" si="23"/>
        <v>45</v>
      </c>
      <c r="AI211" s="1077">
        <f t="shared" si="23"/>
        <v>52</v>
      </c>
      <c r="AJ211" s="183">
        <f t="shared" si="28"/>
        <v>0</v>
      </c>
      <c r="AK211" s="991">
        <v>0</v>
      </c>
      <c r="AL211" s="991">
        <v>0</v>
      </c>
      <c r="AM211" s="991">
        <v>0</v>
      </c>
      <c r="AN211" s="991">
        <v>0</v>
      </c>
      <c r="AO211" s="991">
        <v>0</v>
      </c>
      <c r="AP211" s="991">
        <v>52</v>
      </c>
      <c r="AQ211" s="991">
        <v>52</v>
      </c>
      <c r="AR211" s="991">
        <v>45</v>
      </c>
      <c r="AS211" s="991">
        <v>52</v>
      </c>
      <c r="AT211" s="991">
        <v>52</v>
      </c>
      <c r="AU211" s="991">
        <v>52</v>
      </c>
      <c r="AV211" s="991">
        <v>45</v>
      </c>
      <c r="AW211" s="991">
        <v>52</v>
      </c>
      <c r="AX211" s="991">
        <v>0</v>
      </c>
      <c r="AY211" s="991">
        <v>0</v>
      </c>
      <c r="AZ211" s="991">
        <v>0</v>
      </c>
      <c r="BA211" s="991">
        <v>0</v>
      </c>
      <c r="BB211" s="991">
        <v>0</v>
      </c>
      <c r="BC211" s="991">
        <v>0</v>
      </c>
      <c r="BD211" s="991">
        <v>0</v>
      </c>
      <c r="BE211" s="992" t="b">
        <v>0</v>
      </c>
      <c r="BF211" s="992"/>
      <c r="BG211" s="990" t="s">
        <v>422</v>
      </c>
      <c r="BH211" s="991">
        <v>52</v>
      </c>
      <c r="BI211" s="990" t="s">
        <v>993</v>
      </c>
      <c r="BJ211" s="991">
        <v>0</v>
      </c>
      <c r="BK211" s="990" t="s">
        <v>993</v>
      </c>
      <c r="BL211" s="991">
        <v>0</v>
      </c>
      <c r="BM211" s="991">
        <v>0</v>
      </c>
      <c r="BN211" s="991">
        <v>0</v>
      </c>
      <c r="BO211" s="990" t="s">
        <v>993</v>
      </c>
      <c r="BP211" s="990" t="s">
        <v>993</v>
      </c>
      <c r="BQ211" s="990" t="s">
        <v>993</v>
      </c>
      <c r="BR211" s="991">
        <v>0</v>
      </c>
      <c r="BS211" s="990" t="s">
        <v>993</v>
      </c>
      <c r="BT211" s="991">
        <v>0</v>
      </c>
      <c r="BU211" s="990" t="s">
        <v>993</v>
      </c>
      <c r="BV211" s="991">
        <v>0</v>
      </c>
      <c r="BW211" s="991">
        <v>0</v>
      </c>
      <c r="BX211" s="991">
        <v>0</v>
      </c>
      <c r="BY211" s="990" t="s">
        <v>993</v>
      </c>
      <c r="BZ211" s="991">
        <v>0</v>
      </c>
      <c r="CA211" s="990" t="s">
        <v>993</v>
      </c>
      <c r="CB211" s="991">
        <v>0</v>
      </c>
      <c r="CC211" s="990" t="s">
        <v>993</v>
      </c>
      <c r="CD211" s="991">
        <v>0</v>
      </c>
      <c r="CE211" s="991">
        <v>0</v>
      </c>
      <c r="CF211" s="991">
        <v>0</v>
      </c>
      <c r="CG211" s="990" t="s">
        <v>993</v>
      </c>
      <c r="CH211" s="991">
        <v>0</v>
      </c>
      <c r="CI211" s="990" t="s">
        <v>993</v>
      </c>
      <c r="CJ211" s="991">
        <v>0</v>
      </c>
      <c r="CK211" s="990" t="s">
        <v>993</v>
      </c>
      <c r="CL211" s="991">
        <v>0</v>
      </c>
      <c r="CM211" s="991">
        <v>0</v>
      </c>
      <c r="CN211" s="991">
        <v>0</v>
      </c>
      <c r="CO211" s="991">
        <v>12</v>
      </c>
      <c r="CP211" s="991">
        <v>0</v>
      </c>
      <c r="CQ211" s="991">
        <v>1</v>
      </c>
      <c r="CR211" s="991">
        <v>0</v>
      </c>
      <c r="CS211" s="991">
        <v>8</v>
      </c>
      <c r="CT211" s="991">
        <v>2.7</v>
      </c>
      <c r="CU211" s="991">
        <v>0</v>
      </c>
      <c r="CV211" s="991">
        <v>0</v>
      </c>
      <c r="CW211" s="991">
        <v>0</v>
      </c>
      <c r="CX211" s="991">
        <v>0</v>
      </c>
      <c r="CY211" s="991">
        <v>0</v>
      </c>
      <c r="CZ211" s="991">
        <v>0</v>
      </c>
      <c r="DA211" s="991">
        <v>0</v>
      </c>
      <c r="DB211" s="991">
        <v>0</v>
      </c>
      <c r="DC211" s="991">
        <v>0</v>
      </c>
      <c r="DD211" s="991">
        <v>0</v>
      </c>
      <c r="DE211" s="991">
        <v>0</v>
      </c>
      <c r="DF211" s="991">
        <v>0</v>
      </c>
      <c r="DG211" s="991">
        <v>0</v>
      </c>
      <c r="DH211" s="991">
        <v>0</v>
      </c>
      <c r="DI211" s="991">
        <v>0</v>
      </c>
      <c r="DJ211" s="991">
        <v>0</v>
      </c>
      <c r="DK211" s="992" t="b">
        <v>0</v>
      </c>
      <c r="DL211" s="990" t="s">
        <v>270</v>
      </c>
      <c r="DM211" s="990" t="s">
        <v>993</v>
      </c>
      <c r="DN211" s="990" t="s">
        <v>993</v>
      </c>
      <c r="DO211" s="990" t="s">
        <v>993</v>
      </c>
      <c r="DP211" s="991">
        <v>74</v>
      </c>
      <c r="DQ211" s="991">
        <v>72</v>
      </c>
      <c r="DR211" s="991">
        <v>2</v>
      </c>
      <c r="DS211" s="991">
        <v>0</v>
      </c>
      <c r="DT211" s="991">
        <v>17898</v>
      </c>
      <c r="DU211" s="991">
        <v>68</v>
      </c>
      <c r="DV211" s="991">
        <v>74</v>
      </c>
      <c r="DW211" s="991">
        <v>4</v>
      </c>
      <c r="DX211" s="991">
        <v>0</v>
      </c>
      <c r="DY211" s="991">
        <v>63</v>
      </c>
      <c r="DZ211" s="991">
        <v>6</v>
      </c>
      <c r="EA211" s="991">
        <v>1</v>
      </c>
      <c r="EB211" s="991">
        <v>0</v>
      </c>
      <c r="EC211" s="991">
        <v>0</v>
      </c>
      <c r="ED211" s="991">
        <v>68</v>
      </c>
      <c r="EE211" s="991">
        <v>2</v>
      </c>
      <c r="EF211" s="991">
        <v>3</v>
      </c>
      <c r="EG211" s="991">
        <v>5</v>
      </c>
      <c r="EH211" s="991">
        <v>0</v>
      </c>
      <c r="EI211" s="991">
        <v>4</v>
      </c>
      <c r="EJ211" s="991">
        <v>2</v>
      </c>
      <c r="EK211" s="991">
        <v>0</v>
      </c>
      <c r="EL211" s="991">
        <v>52</v>
      </c>
      <c r="EM211" s="991">
        <v>0</v>
      </c>
      <c r="EN211" s="991">
        <v>66</v>
      </c>
      <c r="EO211" s="991">
        <v>59</v>
      </c>
      <c r="EP211" s="991">
        <v>0</v>
      </c>
      <c r="EQ211" s="991">
        <v>7</v>
      </c>
      <c r="ER211" s="991">
        <v>0</v>
      </c>
      <c r="ES211" s="991">
        <v>0</v>
      </c>
      <c r="ET211" s="992" t="b">
        <v>0</v>
      </c>
      <c r="EU211" s="992" t="b">
        <v>0</v>
      </c>
      <c r="EV211" s="992" t="b">
        <v>0</v>
      </c>
      <c r="EW211" s="993">
        <v>0</v>
      </c>
      <c r="EX211" s="993">
        <v>0</v>
      </c>
      <c r="EY211" s="993">
        <v>0</v>
      </c>
      <c r="EZ211" s="993">
        <v>0</v>
      </c>
      <c r="FA211" s="993">
        <v>0</v>
      </c>
      <c r="FB211" s="993">
        <v>0</v>
      </c>
      <c r="FC211" s="992" t="b">
        <v>0</v>
      </c>
      <c r="FD211" s="992" t="b">
        <v>0</v>
      </c>
      <c r="FE211" s="992" t="b">
        <v>0</v>
      </c>
      <c r="FF211" s="993">
        <v>0</v>
      </c>
      <c r="FG211" s="993">
        <v>0</v>
      </c>
      <c r="FH211" s="993">
        <v>0</v>
      </c>
      <c r="FI211" s="993">
        <v>0</v>
      </c>
      <c r="FJ211" s="993">
        <v>0</v>
      </c>
      <c r="FK211" s="993">
        <v>0</v>
      </c>
      <c r="FL211" s="992" t="b">
        <v>0</v>
      </c>
      <c r="FM211" s="992" t="b">
        <v>0</v>
      </c>
      <c r="FN211" s="992" t="b">
        <v>0</v>
      </c>
      <c r="FO211" s="993">
        <v>0</v>
      </c>
      <c r="FP211" s="993">
        <v>0</v>
      </c>
      <c r="FQ211" s="993">
        <v>0</v>
      </c>
      <c r="FR211" s="993">
        <v>0</v>
      </c>
      <c r="FS211" s="993">
        <v>0</v>
      </c>
      <c r="FT211" s="993">
        <v>0</v>
      </c>
      <c r="FU211" s="990" t="s">
        <v>993</v>
      </c>
      <c r="FV211" s="993">
        <v>0</v>
      </c>
      <c r="FW211" s="991">
        <v>0</v>
      </c>
      <c r="FX211" s="991">
        <v>66</v>
      </c>
      <c r="FY211" s="991">
        <v>0</v>
      </c>
      <c r="FZ211" s="991">
        <v>0</v>
      </c>
      <c r="GA211" s="991">
        <v>0</v>
      </c>
      <c r="GB211" s="991">
        <v>0</v>
      </c>
      <c r="GC211" s="991">
        <v>0</v>
      </c>
      <c r="GD211" s="991">
        <v>0</v>
      </c>
      <c r="GE211" s="991">
        <v>0</v>
      </c>
      <c r="GF211" s="991">
        <v>0</v>
      </c>
      <c r="GG211" s="991">
        <v>0</v>
      </c>
      <c r="GH211" s="991">
        <v>0</v>
      </c>
      <c r="GI211" s="991">
        <v>0</v>
      </c>
      <c r="GJ211" s="991">
        <v>0</v>
      </c>
      <c r="GK211" s="991">
        <v>0</v>
      </c>
      <c r="GL211" s="991">
        <v>0</v>
      </c>
      <c r="GM211" s="991">
        <v>0</v>
      </c>
      <c r="GN211" s="991">
        <v>0</v>
      </c>
      <c r="GO211" s="992" t="b">
        <v>0</v>
      </c>
      <c r="GP211" s="990" t="s">
        <v>993</v>
      </c>
      <c r="GQ211" s="990" t="s">
        <v>993</v>
      </c>
      <c r="GR211" s="990" t="s">
        <v>993</v>
      </c>
      <c r="GS211" s="990" t="s">
        <v>993</v>
      </c>
      <c r="GT211" s="992"/>
      <c r="GU211" s="986"/>
    </row>
    <row r="212" spans="1:203" hidden="1">
      <c r="A212" s="985"/>
      <c r="B212" s="1315" t="s">
        <v>699</v>
      </c>
      <c r="C212" s="1315"/>
      <c r="D212" s="990" t="s">
        <v>1183</v>
      </c>
      <c r="E212" s="990" t="s">
        <v>1184</v>
      </c>
      <c r="F212" s="990" t="s">
        <v>437</v>
      </c>
      <c r="G212" s="990" t="s">
        <v>986</v>
      </c>
      <c r="H212" s="990" t="s">
        <v>1062</v>
      </c>
      <c r="I212" s="990" t="s">
        <v>1063</v>
      </c>
      <c r="J212" s="990" t="s">
        <v>1064</v>
      </c>
      <c r="K212" s="990" t="s">
        <v>1065</v>
      </c>
      <c r="L212" s="991">
        <v>2</v>
      </c>
      <c r="M212" s="990" t="s">
        <v>1184</v>
      </c>
      <c r="N212" s="990" t="s">
        <v>1040</v>
      </c>
      <c r="O212" s="990" t="s">
        <v>702</v>
      </c>
      <c r="P212" s="990" t="s">
        <v>1022</v>
      </c>
      <c r="Q212" s="990" t="s">
        <v>296</v>
      </c>
      <c r="R212" s="1031" t="s">
        <v>296</v>
      </c>
      <c r="S212" s="992" t="b">
        <v>0</v>
      </c>
      <c r="T212" s="991">
        <v>0</v>
      </c>
      <c r="U212" s="992" t="b">
        <v>0</v>
      </c>
      <c r="V212" s="991">
        <v>0</v>
      </c>
      <c r="W212" s="992" t="b">
        <v>1</v>
      </c>
      <c r="X212" s="992" t="b">
        <v>0</v>
      </c>
      <c r="Y212" s="990" t="s">
        <v>296</v>
      </c>
      <c r="Z212" s="990" t="b">
        <f t="shared" si="29"/>
        <v>1</v>
      </c>
      <c r="AA212" s="990" t="s">
        <v>993</v>
      </c>
      <c r="AB212" s="992" t="b">
        <v>0</v>
      </c>
      <c r="AC212" s="990" t="s">
        <v>993</v>
      </c>
      <c r="AD212" s="990" t="s">
        <v>993</v>
      </c>
      <c r="AE212" s="990" t="s">
        <v>993</v>
      </c>
      <c r="AF212" s="1077">
        <f t="shared" si="23"/>
        <v>48</v>
      </c>
      <c r="AG212" s="1077">
        <f t="shared" si="23"/>
        <v>48</v>
      </c>
      <c r="AH212" s="1077">
        <f t="shared" si="23"/>
        <v>43</v>
      </c>
      <c r="AI212" s="1077">
        <f t="shared" si="23"/>
        <v>48</v>
      </c>
      <c r="AJ212" s="183">
        <f t="shared" si="28"/>
        <v>0</v>
      </c>
      <c r="AK212" s="991">
        <v>0</v>
      </c>
      <c r="AL212" s="991">
        <v>0</v>
      </c>
      <c r="AM212" s="991">
        <v>0</v>
      </c>
      <c r="AN212" s="991">
        <v>0</v>
      </c>
      <c r="AO212" s="991">
        <v>0</v>
      </c>
      <c r="AP212" s="991">
        <v>48</v>
      </c>
      <c r="AQ212" s="991">
        <v>48</v>
      </c>
      <c r="AR212" s="991">
        <v>43</v>
      </c>
      <c r="AS212" s="991">
        <v>48</v>
      </c>
      <c r="AT212" s="991">
        <v>48</v>
      </c>
      <c r="AU212" s="991">
        <v>48</v>
      </c>
      <c r="AV212" s="991">
        <v>43</v>
      </c>
      <c r="AW212" s="991">
        <v>48</v>
      </c>
      <c r="AX212" s="991">
        <v>0</v>
      </c>
      <c r="AY212" s="991">
        <v>0</v>
      </c>
      <c r="AZ212" s="991">
        <v>0</v>
      </c>
      <c r="BA212" s="991">
        <v>0</v>
      </c>
      <c r="BB212" s="991">
        <v>0</v>
      </c>
      <c r="BC212" s="991">
        <v>0</v>
      </c>
      <c r="BD212" s="991">
        <v>0</v>
      </c>
      <c r="BE212" s="992" t="b">
        <v>0</v>
      </c>
      <c r="BF212" s="992"/>
      <c r="BG212" s="990" t="s">
        <v>422</v>
      </c>
      <c r="BH212" s="991">
        <v>48</v>
      </c>
      <c r="BI212" s="990" t="s">
        <v>993</v>
      </c>
      <c r="BJ212" s="991">
        <v>0</v>
      </c>
      <c r="BK212" s="990" t="s">
        <v>993</v>
      </c>
      <c r="BL212" s="991">
        <v>0</v>
      </c>
      <c r="BM212" s="991">
        <v>0</v>
      </c>
      <c r="BN212" s="991">
        <v>0</v>
      </c>
      <c r="BO212" s="990" t="s">
        <v>993</v>
      </c>
      <c r="BP212" s="990" t="s">
        <v>993</v>
      </c>
      <c r="BQ212" s="990" t="s">
        <v>993</v>
      </c>
      <c r="BR212" s="991">
        <v>0</v>
      </c>
      <c r="BS212" s="990" t="s">
        <v>993</v>
      </c>
      <c r="BT212" s="991">
        <v>0</v>
      </c>
      <c r="BU212" s="990" t="s">
        <v>993</v>
      </c>
      <c r="BV212" s="991">
        <v>0</v>
      </c>
      <c r="BW212" s="991">
        <v>0</v>
      </c>
      <c r="BX212" s="991">
        <v>0</v>
      </c>
      <c r="BY212" s="990" t="s">
        <v>993</v>
      </c>
      <c r="BZ212" s="991">
        <v>0</v>
      </c>
      <c r="CA212" s="990" t="s">
        <v>993</v>
      </c>
      <c r="CB212" s="991">
        <v>0</v>
      </c>
      <c r="CC212" s="990" t="s">
        <v>993</v>
      </c>
      <c r="CD212" s="991">
        <v>0</v>
      </c>
      <c r="CE212" s="991">
        <v>0</v>
      </c>
      <c r="CF212" s="991">
        <v>0</v>
      </c>
      <c r="CG212" s="990" t="s">
        <v>993</v>
      </c>
      <c r="CH212" s="991">
        <v>0</v>
      </c>
      <c r="CI212" s="990" t="s">
        <v>993</v>
      </c>
      <c r="CJ212" s="991">
        <v>0</v>
      </c>
      <c r="CK212" s="990" t="s">
        <v>993</v>
      </c>
      <c r="CL212" s="991">
        <v>0</v>
      </c>
      <c r="CM212" s="991">
        <v>0</v>
      </c>
      <c r="CN212" s="991">
        <v>0</v>
      </c>
      <c r="CO212" s="991">
        <v>11</v>
      </c>
      <c r="CP212" s="991">
        <v>0</v>
      </c>
      <c r="CQ212" s="991">
        <v>2</v>
      </c>
      <c r="CR212" s="991">
        <v>0</v>
      </c>
      <c r="CS212" s="991">
        <v>8</v>
      </c>
      <c r="CT212" s="991">
        <v>2.9</v>
      </c>
      <c r="CU212" s="991">
        <v>0</v>
      </c>
      <c r="CV212" s="991">
        <v>0</v>
      </c>
      <c r="CW212" s="991">
        <v>0</v>
      </c>
      <c r="CX212" s="991">
        <v>0</v>
      </c>
      <c r="CY212" s="991">
        <v>0</v>
      </c>
      <c r="CZ212" s="991">
        <v>0</v>
      </c>
      <c r="DA212" s="991">
        <v>0</v>
      </c>
      <c r="DB212" s="991">
        <v>0</v>
      </c>
      <c r="DC212" s="991">
        <v>0</v>
      </c>
      <c r="DD212" s="991">
        <v>0</v>
      </c>
      <c r="DE212" s="991">
        <v>0</v>
      </c>
      <c r="DF212" s="991">
        <v>0</v>
      </c>
      <c r="DG212" s="991">
        <v>0</v>
      </c>
      <c r="DH212" s="991">
        <v>0</v>
      </c>
      <c r="DI212" s="991">
        <v>0</v>
      </c>
      <c r="DJ212" s="991">
        <v>0</v>
      </c>
      <c r="DK212" s="992" t="b">
        <v>0</v>
      </c>
      <c r="DL212" s="990" t="s">
        <v>270</v>
      </c>
      <c r="DM212" s="990" t="s">
        <v>993</v>
      </c>
      <c r="DN212" s="990" t="s">
        <v>993</v>
      </c>
      <c r="DO212" s="990" t="s">
        <v>993</v>
      </c>
      <c r="DP212" s="991">
        <v>47</v>
      </c>
      <c r="DQ212" s="991">
        <v>47</v>
      </c>
      <c r="DR212" s="991">
        <v>0</v>
      </c>
      <c r="DS212" s="991">
        <v>0</v>
      </c>
      <c r="DT212" s="991">
        <v>16965</v>
      </c>
      <c r="DU212" s="991">
        <v>44</v>
      </c>
      <c r="DV212" s="991">
        <v>47</v>
      </c>
      <c r="DW212" s="991">
        <v>3</v>
      </c>
      <c r="DX212" s="991">
        <v>0</v>
      </c>
      <c r="DY212" s="991">
        <v>41</v>
      </c>
      <c r="DZ212" s="991">
        <v>3</v>
      </c>
      <c r="EA212" s="991">
        <v>0</v>
      </c>
      <c r="EB212" s="991">
        <v>0</v>
      </c>
      <c r="EC212" s="991">
        <v>0</v>
      </c>
      <c r="ED212" s="991">
        <v>44</v>
      </c>
      <c r="EE212" s="991">
        <v>0</v>
      </c>
      <c r="EF212" s="991">
        <v>3</v>
      </c>
      <c r="EG212" s="991">
        <v>1</v>
      </c>
      <c r="EH212" s="991">
        <v>2</v>
      </c>
      <c r="EI212" s="991">
        <v>4</v>
      </c>
      <c r="EJ212" s="991">
        <v>3</v>
      </c>
      <c r="EK212" s="991">
        <v>2</v>
      </c>
      <c r="EL212" s="991">
        <v>29</v>
      </c>
      <c r="EM212" s="991">
        <v>0</v>
      </c>
      <c r="EN212" s="991">
        <v>44</v>
      </c>
      <c r="EO212" s="991">
        <v>38</v>
      </c>
      <c r="EP212" s="991">
        <v>0</v>
      </c>
      <c r="EQ212" s="991">
        <v>6</v>
      </c>
      <c r="ER212" s="991">
        <v>0</v>
      </c>
      <c r="ES212" s="991">
        <v>0</v>
      </c>
      <c r="ET212" s="992" t="b">
        <v>0</v>
      </c>
      <c r="EU212" s="992" t="b">
        <v>0</v>
      </c>
      <c r="EV212" s="992" t="b">
        <v>0</v>
      </c>
      <c r="EW212" s="993">
        <v>0</v>
      </c>
      <c r="EX212" s="993">
        <v>0</v>
      </c>
      <c r="EY212" s="993">
        <v>0</v>
      </c>
      <c r="EZ212" s="993">
        <v>0</v>
      </c>
      <c r="FA212" s="993">
        <v>0</v>
      </c>
      <c r="FB212" s="993">
        <v>0</v>
      </c>
      <c r="FC212" s="992" t="b">
        <v>0</v>
      </c>
      <c r="FD212" s="992" t="b">
        <v>0</v>
      </c>
      <c r="FE212" s="992" t="b">
        <v>0</v>
      </c>
      <c r="FF212" s="993">
        <v>0</v>
      </c>
      <c r="FG212" s="993">
        <v>0</v>
      </c>
      <c r="FH212" s="993">
        <v>0</v>
      </c>
      <c r="FI212" s="993">
        <v>0</v>
      </c>
      <c r="FJ212" s="993">
        <v>0</v>
      </c>
      <c r="FK212" s="993">
        <v>0</v>
      </c>
      <c r="FL212" s="992" t="b">
        <v>0</v>
      </c>
      <c r="FM212" s="992" t="b">
        <v>0</v>
      </c>
      <c r="FN212" s="992" t="b">
        <v>0</v>
      </c>
      <c r="FO212" s="993">
        <v>0</v>
      </c>
      <c r="FP212" s="993">
        <v>0</v>
      </c>
      <c r="FQ212" s="993">
        <v>0</v>
      </c>
      <c r="FR212" s="993">
        <v>0</v>
      </c>
      <c r="FS212" s="993">
        <v>0</v>
      </c>
      <c r="FT212" s="993">
        <v>0</v>
      </c>
      <c r="FU212" s="990" t="s">
        <v>993</v>
      </c>
      <c r="FV212" s="993">
        <v>0</v>
      </c>
      <c r="FW212" s="991">
        <v>0</v>
      </c>
      <c r="FX212" s="991">
        <v>44</v>
      </c>
      <c r="FY212" s="991">
        <v>0</v>
      </c>
      <c r="FZ212" s="991">
        <v>0</v>
      </c>
      <c r="GA212" s="991">
        <v>0</v>
      </c>
      <c r="GB212" s="991">
        <v>0</v>
      </c>
      <c r="GC212" s="991">
        <v>0</v>
      </c>
      <c r="GD212" s="991">
        <v>0</v>
      </c>
      <c r="GE212" s="991">
        <v>0</v>
      </c>
      <c r="GF212" s="991">
        <v>0</v>
      </c>
      <c r="GG212" s="991">
        <v>0</v>
      </c>
      <c r="GH212" s="991">
        <v>0</v>
      </c>
      <c r="GI212" s="991">
        <v>0</v>
      </c>
      <c r="GJ212" s="991">
        <v>0</v>
      </c>
      <c r="GK212" s="991">
        <v>0</v>
      </c>
      <c r="GL212" s="991">
        <v>0</v>
      </c>
      <c r="GM212" s="991">
        <v>0</v>
      </c>
      <c r="GN212" s="991">
        <v>0</v>
      </c>
      <c r="GO212" s="992" t="b">
        <v>0</v>
      </c>
      <c r="GP212" s="990" t="s">
        <v>993</v>
      </c>
      <c r="GQ212" s="990" t="s">
        <v>993</v>
      </c>
      <c r="GR212" s="990" t="s">
        <v>993</v>
      </c>
      <c r="GS212" s="990" t="s">
        <v>993</v>
      </c>
      <c r="GT212" s="992"/>
      <c r="GU212" s="986"/>
    </row>
    <row r="213" spans="1:203" hidden="1">
      <c r="A213" s="985"/>
      <c r="B213" s="1315" t="s">
        <v>544</v>
      </c>
      <c r="C213" s="1315"/>
      <c r="D213" s="990" t="s">
        <v>1185</v>
      </c>
      <c r="E213" s="990" t="s">
        <v>19</v>
      </c>
      <c r="F213" s="990" t="s">
        <v>437</v>
      </c>
      <c r="G213" s="990" t="s">
        <v>986</v>
      </c>
      <c r="H213" s="990" t="s">
        <v>1062</v>
      </c>
      <c r="I213" s="990" t="s">
        <v>1063</v>
      </c>
      <c r="J213" s="990" t="s">
        <v>1186</v>
      </c>
      <c r="K213" s="990" t="s">
        <v>1187</v>
      </c>
      <c r="L213" s="991">
        <v>3</v>
      </c>
      <c r="M213" s="990" t="s">
        <v>19</v>
      </c>
      <c r="N213" s="990" t="s">
        <v>996</v>
      </c>
      <c r="O213" s="990" t="s">
        <v>630</v>
      </c>
      <c r="P213" s="990" t="s">
        <v>1188</v>
      </c>
      <c r="Q213" s="990" t="s">
        <v>290</v>
      </c>
      <c r="R213" s="1031" t="s">
        <v>293</v>
      </c>
      <c r="S213" s="992" t="b">
        <v>1</v>
      </c>
      <c r="T213" s="991">
        <v>1</v>
      </c>
      <c r="U213" s="992" t="b">
        <v>0</v>
      </c>
      <c r="V213" s="991">
        <v>0</v>
      </c>
      <c r="W213" s="992" t="b">
        <v>1</v>
      </c>
      <c r="X213" s="992" t="b">
        <v>0</v>
      </c>
      <c r="Y213" s="990" t="s">
        <v>293</v>
      </c>
      <c r="Z213" s="990" t="b">
        <f t="shared" ref="Z213:Z214" si="30">R213=Y213</f>
        <v>1</v>
      </c>
      <c r="AA213" s="990" t="s">
        <v>993</v>
      </c>
      <c r="AB213" s="992" t="b">
        <v>0</v>
      </c>
      <c r="AC213" s="990" t="s">
        <v>993</v>
      </c>
      <c r="AD213" s="990" t="s">
        <v>993</v>
      </c>
      <c r="AE213" s="990" t="s">
        <v>993</v>
      </c>
      <c r="AF213" s="1077">
        <f t="shared" si="23"/>
        <v>35</v>
      </c>
      <c r="AG213" s="1077">
        <f t="shared" si="23"/>
        <v>35</v>
      </c>
      <c r="AH213" s="1077">
        <f t="shared" si="23"/>
        <v>20</v>
      </c>
      <c r="AI213" s="1077">
        <f t="shared" si="23"/>
        <v>35</v>
      </c>
      <c r="AJ213" s="183">
        <f t="shared" si="28"/>
        <v>0</v>
      </c>
      <c r="AK213" s="991">
        <v>35</v>
      </c>
      <c r="AL213" s="991">
        <v>35</v>
      </c>
      <c r="AM213" s="991">
        <v>20</v>
      </c>
      <c r="AN213" s="991">
        <v>35</v>
      </c>
      <c r="AO213" s="991">
        <v>0</v>
      </c>
      <c r="AP213" s="991">
        <v>0</v>
      </c>
      <c r="AQ213" s="991">
        <v>0</v>
      </c>
      <c r="AR213" s="991">
        <v>0</v>
      </c>
      <c r="AS213" s="991">
        <v>0</v>
      </c>
      <c r="AT213" s="991">
        <v>0</v>
      </c>
      <c r="AU213" s="991">
        <v>0</v>
      </c>
      <c r="AV213" s="991">
        <v>0</v>
      </c>
      <c r="AW213" s="991">
        <v>0</v>
      </c>
      <c r="AX213" s="991">
        <v>0</v>
      </c>
      <c r="AY213" s="991">
        <v>0</v>
      </c>
      <c r="AZ213" s="991">
        <v>0</v>
      </c>
      <c r="BA213" s="991">
        <v>0</v>
      </c>
      <c r="BB213" s="991">
        <v>0</v>
      </c>
      <c r="BC213" s="991">
        <v>0</v>
      </c>
      <c r="BD213" s="991">
        <v>0</v>
      </c>
      <c r="BE213" s="992" t="b">
        <v>0</v>
      </c>
      <c r="BF213" s="992"/>
      <c r="BG213" s="990" t="s">
        <v>1331</v>
      </c>
      <c r="BH213" s="991">
        <v>35</v>
      </c>
      <c r="BI213" s="990" t="s">
        <v>993</v>
      </c>
      <c r="BJ213" s="991">
        <v>0</v>
      </c>
      <c r="BK213" s="990" t="s">
        <v>993</v>
      </c>
      <c r="BL213" s="991">
        <v>0</v>
      </c>
      <c r="BM213" s="991">
        <v>0</v>
      </c>
      <c r="BN213" s="991">
        <v>0</v>
      </c>
      <c r="BO213" s="990" t="s">
        <v>993</v>
      </c>
      <c r="BP213" s="990" t="s">
        <v>993</v>
      </c>
      <c r="BQ213" s="990" t="s">
        <v>993</v>
      </c>
      <c r="BR213" s="991">
        <v>0</v>
      </c>
      <c r="BS213" s="990" t="s">
        <v>993</v>
      </c>
      <c r="BT213" s="991">
        <v>0</v>
      </c>
      <c r="BU213" s="990" t="s">
        <v>993</v>
      </c>
      <c r="BV213" s="991">
        <v>0</v>
      </c>
      <c r="BW213" s="991">
        <v>0</v>
      </c>
      <c r="BX213" s="991">
        <v>0</v>
      </c>
      <c r="BY213" s="990" t="s">
        <v>993</v>
      </c>
      <c r="BZ213" s="991">
        <v>0</v>
      </c>
      <c r="CA213" s="990" t="s">
        <v>993</v>
      </c>
      <c r="CB213" s="991">
        <v>0</v>
      </c>
      <c r="CC213" s="990" t="s">
        <v>993</v>
      </c>
      <c r="CD213" s="991">
        <v>0</v>
      </c>
      <c r="CE213" s="991">
        <v>0</v>
      </c>
      <c r="CF213" s="991">
        <v>0</v>
      </c>
      <c r="CG213" s="990" t="s">
        <v>993</v>
      </c>
      <c r="CH213" s="991">
        <v>0</v>
      </c>
      <c r="CI213" s="990" t="s">
        <v>993</v>
      </c>
      <c r="CJ213" s="991">
        <v>0</v>
      </c>
      <c r="CK213" s="990" t="s">
        <v>993</v>
      </c>
      <c r="CL213" s="991">
        <v>0</v>
      </c>
      <c r="CM213" s="991">
        <v>0</v>
      </c>
      <c r="CN213" s="991">
        <v>0</v>
      </c>
      <c r="CO213" s="991">
        <v>19</v>
      </c>
      <c r="CP213" s="991">
        <v>0.8</v>
      </c>
      <c r="CQ213" s="991">
        <v>0</v>
      </c>
      <c r="CR213" s="991">
        <v>0</v>
      </c>
      <c r="CS213" s="991">
        <v>7</v>
      </c>
      <c r="CT213" s="991">
        <v>1.1000000000000001</v>
      </c>
      <c r="CU213" s="991">
        <v>0</v>
      </c>
      <c r="CV213" s="991">
        <v>0</v>
      </c>
      <c r="CW213" s="991">
        <v>0</v>
      </c>
      <c r="CX213" s="991">
        <v>0</v>
      </c>
      <c r="CY213" s="991">
        <v>1</v>
      </c>
      <c r="CZ213" s="991">
        <v>0</v>
      </c>
      <c r="DA213" s="991">
        <v>0</v>
      </c>
      <c r="DB213" s="991">
        <v>0</v>
      </c>
      <c r="DC213" s="991">
        <v>0</v>
      </c>
      <c r="DD213" s="991">
        <v>0</v>
      </c>
      <c r="DE213" s="991">
        <v>0</v>
      </c>
      <c r="DF213" s="991">
        <v>0</v>
      </c>
      <c r="DG213" s="991">
        <v>0</v>
      </c>
      <c r="DH213" s="991">
        <v>0</v>
      </c>
      <c r="DI213" s="991">
        <v>0</v>
      </c>
      <c r="DJ213" s="991">
        <v>0</v>
      </c>
      <c r="DK213" s="992" t="b">
        <v>0</v>
      </c>
      <c r="DL213" s="990" t="s">
        <v>999</v>
      </c>
      <c r="DM213" s="990" t="s">
        <v>270</v>
      </c>
      <c r="DN213" s="990" t="s">
        <v>434</v>
      </c>
      <c r="DO213" s="990" t="s">
        <v>1000</v>
      </c>
      <c r="DP213" s="991">
        <v>541</v>
      </c>
      <c r="DQ213" s="991">
        <v>442</v>
      </c>
      <c r="DR213" s="991">
        <v>99</v>
      </c>
      <c r="DS213" s="991">
        <v>0</v>
      </c>
      <c r="DT213" s="991">
        <v>12062</v>
      </c>
      <c r="DU213" s="991">
        <v>534</v>
      </c>
      <c r="DV213" s="991">
        <v>541</v>
      </c>
      <c r="DW213" s="991">
        <v>325</v>
      </c>
      <c r="DX213" s="991">
        <v>175</v>
      </c>
      <c r="DY213" s="991">
        <v>20</v>
      </c>
      <c r="DZ213" s="991">
        <v>21</v>
      </c>
      <c r="EA213" s="991">
        <v>0</v>
      </c>
      <c r="EB213" s="991">
        <v>0</v>
      </c>
      <c r="EC213" s="991">
        <v>0</v>
      </c>
      <c r="ED213" s="991">
        <v>534</v>
      </c>
      <c r="EE213" s="991">
        <v>4</v>
      </c>
      <c r="EF213" s="991">
        <v>348</v>
      </c>
      <c r="EG213" s="991">
        <v>33</v>
      </c>
      <c r="EH213" s="991">
        <v>23</v>
      </c>
      <c r="EI213" s="991">
        <v>14</v>
      </c>
      <c r="EJ213" s="991">
        <v>0</v>
      </c>
      <c r="EK213" s="991">
        <v>78</v>
      </c>
      <c r="EL213" s="991">
        <v>34</v>
      </c>
      <c r="EM213" s="991">
        <v>0</v>
      </c>
      <c r="EN213" s="991">
        <v>530</v>
      </c>
      <c r="EO213" s="991">
        <v>352</v>
      </c>
      <c r="EP213" s="991">
        <v>70</v>
      </c>
      <c r="EQ213" s="991">
        <v>107</v>
      </c>
      <c r="ER213" s="991">
        <v>1</v>
      </c>
      <c r="ES213" s="991">
        <v>0</v>
      </c>
      <c r="ET213" s="992" t="b">
        <v>0</v>
      </c>
      <c r="EU213" s="992" t="b">
        <v>0</v>
      </c>
      <c r="EV213" s="992" t="b">
        <v>0</v>
      </c>
      <c r="EW213" s="993">
        <v>0</v>
      </c>
      <c r="EX213" s="993">
        <v>0</v>
      </c>
      <c r="EY213" s="993">
        <v>0</v>
      </c>
      <c r="EZ213" s="993">
        <v>0</v>
      </c>
      <c r="FA213" s="993">
        <v>0</v>
      </c>
      <c r="FB213" s="993">
        <v>0</v>
      </c>
      <c r="FC213" s="992" t="b">
        <v>0</v>
      </c>
      <c r="FD213" s="992" t="b">
        <v>0</v>
      </c>
      <c r="FE213" s="992" t="b">
        <v>0</v>
      </c>
      <c r="FF213" s="993">
        <v>0.36899999999999999</v>
      </c>
      <c r="FG213" s="993">
        <v>5.7999999999999996E-2</v>
      </c>
      <c r="FH213" s="993">
        <v>0</v>
      </c>
      <c r="FI213" s="993">
        <v>9.0000000000000011E-3</v>
      </c>
      <c r="FJ213" s="993">
        <v>1.1000000000000001E-2</v>
      </c>
      <c r="FK213" s="993">
        <v>0</v>
      </c>
      <c r="FL213" s="992" t="b">
        <v>0</v>
      </c>
      <c r="FM213" s="992" t="b">
        <v>0</v>
      </c>
      <c r="FN213" s="992" t="b">
        <v>0</v>
      </c>
      <c r="FO213" s="993">
        <v>0</v>
      </c>
      <c r="FP213" s="993">
        <v>0</v>
      </c>
      <c r="FQ213" s="993">
        <v>0</v>
      </c>
      <c r="FR213" s="993">
        <v>0</v>
      </c>
      <c r="FS213" s="993">
        <v>0</v>
      </c>
      <c r="FT213" s="993">
        <v>0</v>
      </c>
      <c r="FU213" s="990" t="s">
        <v>993</v>
      </c>
      <c r="FV213" s="993">
        <v>0</v>
      </c>
      <c r="FW213" s="991">
        <v>0</v>
      </c>
      <c r="FX213" s="991">
        <v>530</v>
      </c>
      <c r="FY213" s="991">
        <v>0</v>
      </c>
      <c r="FZ213" s="991">
        <v>0</v>
      </c>
      <c r="GA213" s="991">
        <v>0</v>
      </c>
      <c r="GB213" s="991">
        <v>0</v>
      </c>
      <c r="GC213" s="991">
        <v>0</v>
      </c>
      <c r="GD213" s="991">
        <v>0</v>
      </c>
      <c r="GE213" s="991">
        <v>0</v>
      </c>
      <c r="GF213" s="991">
        <v>0</v>
      </c>
      <c r="GG213" s="991">
        <v>0</v>
      </c>
      <c r="GH213" s="991">
        <v>0</v>
      </c>
      <c r="GI213" s="991">
        <v>0</v>
      </c>
      <c r="GJ213" s="991">
        <v>0</v>
      </c>
      <c r="GK213" s="991">
        <v>0</v>
      </c>
      <c r="GL213" s="991">
        <v>0</v>
      </c>
      <c r="GM213" s="991">
        <v>0</v>
      </c>
      <c r="GN213" s="991">
        <v>0</v>
      </c>
      <c r="GO213" s="992" t="b">
        <v>0</v>
      </c>
      <c r="GP213" s="990" t="s">
        <v>993</v>
      </c>
      <c r="GQ213" s="990" t="s">
        <v>993</v>
      </c>
      <c r="GR213" s="990" t="s">
        <v>993</v>
      </c>
      <c r="GS213" s="990" t="s">
        <v>993</v>
      </c>
      <c r="GT213" s="992"/>
      <c r="GU213" s="986"/>
    </row>
    <row r="214" spans="1:203" hidden="1">
      <c r="A214" s="985"/>
      <c r="B214" s="1315" t="s">
        <v>544</v>
      </c>
      <c r="C214" s="1315"/>
      <c r="D214" s="990" t="s">
        <v>1185</v>
      </c>
      <c r="E214" s="990" t="s">
        <v>19</v>
      </c>
      <c r="F214" s="990" t="s">
        <v>437</v>
      </c>
      <c r="G214" s="990" t="s">
        <v>986</v>
      </c>
      <c r="H214" s="990" t="s">
        <v>1062</v>
      </c>
      <c r="I214" s="990" t="s">
        <v>1063</v>
      </c>
      <c r="J214" s="990" t="s">
        <v>1186</v>
      </c>
      <c r="K214" s="990" t="s">
        <v>1187</v>
      </c>
      <c r="L214" s="991">
        <v>1</v>
      </c>
      <c r="M214" s="990" t="s">
        <v>19</v>
      </c>
      <c r="N214" s="990" t="s">
        <v>1019</v>
      </c>
      <c r="O214" s="990" t="s">
        <v>545</v>
      </c>
      <c r="P214" s="990" t="s">
        <v>1188</v>
      </c>
      <c r="Q214" s="990" t="s">
        <v>296</v>
      </c>
      <c r="R214" s="1031" t="s">
        <v>290</v>
      </c>
      <c r="S214" s="992" t="b">
        <v>1</v>
      </c>
      <c r="T214" s="991">
        <v>1</v>
      </c>
      <c r="U214" s="992" t="b">
        <v>0</v>
      </c>
      <c r="V214" s="991">
        <v>0</v>
      </c>
      <c r="W214" s="992" t="b">
        <v>1</v>
      </c>
      <c r="X214" s="992" t="b">
        <v>0</v>
      </c>
      <c r="Y214" s="990" t="s">
        <v>290</v>
      </c>
      <c r="Z214" s="990" t="b">
        <f t="shared" si="30"/>
        <v>1</v>
      </c>
      <c r="AA214" s="990" t="s">
        <v>993</v>
      </c>
      <c r="AB214" s="992" t="b">
        <v>0</v>
      </c>
      <c r="AC214" s="990" t="s">
        <v>993</v>
      </c>
      <c r="AD214" s="990" t="s">
        <v>993</v>
      </c>
      <c r="AE214" s="990" t="s">
        <v>993</v>
      </c>
      <c r="AF214" s="1077">
        <f t="shared" si="23"/>
        <v>35</v>
      </c>
      <c r="AG214" s="1077">
        <f t="shared" si="23"/>
        <v>35</v>
      </c>
      <c r="AH214" s="1077">
        <f t="shared" si="23"/>
        <v>24</v>
      </c>
      <c r="AI214" s="1077">
        <f t="shared" si="23"/>
        <v>35</v>
      </c>
      <c r="AJ214" s="183">
        <f t="shared" si="28"/>
        <v>0</v>
      </c>
      <c r="AK214" s="991">
        <v>35</v>
      </c>
      <c r="AL214" s="991">
        <v>35</v>
      </c>
      <c r="AM214" s="991">
        <v>24</v>
      </c>
      <c r="AN214" s="991">
        <v>35</v>
      </c>
      <c r="AO214" s="991">
        <v>0</v>
      </c>
      <c r="AP214" s="991">
        <v>0</v>
      </c>
      <c r="AQ214" s="991">
        <v>0</v>
      </c>
      <c r="AR214" s="991">
        <v>0</v>
      </c>
      <c r="AS214" s="991">
        <v>0</v>
      </c>
      <c r="AT214" s="991">
        <v>0</v>
      </c>
      <c r="AU214" s="991">
        <v>0</v>
      </c>
      <c r="AV214" s="991">
        <v>0</v>
      </c>
      <c r="AW214" s="991">
        <v>0</v>
      </c>
      <c r="AX214" s="991">
        <v>0</v>
      </c>
      <c r="AY214" s="991">
        <v>0</v>
      </c>
      <c r="AZ214" s="991">
        <v>0</v>
      </c>
      <c r="BA214" s="991">
        <v>0</v>
      </c>
      <c r="BB214" s="991">
        <v>0</v>
      </c>
      <c r="BC214" s="991">
        <v>0</v>
      </c>
      <c r="BD214" s="991">
        <v>0</v>
      </c>
      <c r="BE214" s="992" t="b">
        <v>0</v>
      </c>
      <c r="BF214" s="992"/>
      <c r="BG214" s="990" t="s">
        <v>282</v>
      </c>
      <c r="BH214" s="991">
        <v>35</v>
      </c>
      <c r="BI214" s="990" t="s">
        <v>993</v>
      </c>
      <c r="BJ214" s="991">
        <v>0</v>
      </c>
      <c r="BK214" s="990" t="s">
        <v>993</v>
      </c>
      <c r="BL214" s="991">
        <v>0</v>
      </c>
      <c r="BM214" s="991">
        <v>0</v>
      </c>
      <c r="BN214" s="991">
        <v>0</v>
      </c>
      <c r="BO214" s="990" t="s">
        <v>339</v>
      </c>
      <c r="BP214" s="990" t="s">
        <v>270</v>
      </c>
      <c r="BQ214" s="990" t="s">
        <v>296</v>
      </c>
      <c r="BR214" s="991">
        <v>35</v>
      </c>
      <c r="BS214" s="990" t="s">
        <v>993</v>
      </c>
      <c r="BT214" s="991">
        <v>0</v>
      </c>
      <c r="BU214" s="990" t="s">
        <v>993</v>
      </c>
      <c r="BV214" s="991">
        <v>0</v>
      </c>
      <c r="BW214" s="991">
        <v>0</v>
      </c>
      <c r="BX214" s="991">
        <v>0</v>
      </c>
      <c r="BY214" s="990" t="s">
        <v>993</v>
      </c>
      <c r="BZ214" s="991">
        <v>0</v>
      </c>
      <c r="CA214" s="990" t="s">
        <v>993</v>
      </c>
      <c r="CB214" s="991">
        <v>0</v>
      </c>
      <c r="CC214" s="990" t="s">
        <v>993</v>
      </c>
      <c r="CD214" s="991">
        <v>0</v>
      </c>
      <c r="CE214" s="991">
        <v>0</v>
      </c>
      <c r="CF214" s="991">
        <v>0</v>
      </c>
      <c r="CG214" s="990" t="s">
        <v>993</v>
      </c>
      <c r="CH214" s="991">
        <v>0</v>
      </c>
      <c r="CI214" s="990" t="s">
        <v>993</v>
      </c>
      <c r="CJ214" s="991">
        <v>0</v>
      </c>
      <c r="CK214" s="990" t="s">
        <v>993</v>
      </c>
      <c r="CL214" s="991">
        <v>0</v>
      </c>
      <c r="CM214" s="991">
        <v>0</v>
      </c>
      <c r="CN214" s="991">
        <v>0</v>
      </c>
      <c r="CO214" s="991">
        <v>23</v>
      </c>
      <c r="CP214" s="991">
        <v>0</v>
      </c>
      <c r="CQ214" s="991">
        <v>0</v>
      </c>
      <c r="CR214" s="991">
        <v>0</v>
      </c>
      <c r="CS214" s="991">
        <v>4</v>
      </c>
      <c r="CT214" s="991">
        <v>0.5</v>
      </c>
      <c r="CU214" s="991">
        <v>0</v>
      </c>
      <c r="CV214" s="991">
        <v>0</v>
      </c>
      <c r="CW214" s="991">
        <v>0</v>
      </c>
      <c r="CX214" s="991">
        <v>0</v>
      </c>
      <c r="CY214" s="991">
        <v>0</v>
      </c>
      <c r="CZ214" s="991">
        <v>0</v>
      </c>
      <c r="DA214" s="991">
        <v>0</v>
      </c>
      <c r="DB214" s="991">
        <v>0</v>
      </c>
      <c r="DC214" s="991">
        <v>0</v>
      </c>
      <c r="DD214" s="991">
        <v>0</v>
      </c>
      <c r="DE214" s="991">
        <v>0</v>
      </c>
      <c r="DF214" s="991">
        <v>0</v>
      </c>
      <c r="DG214" s="991">
        <v>0</v>
      </c>
      <c r="DH214" s="991">
        <v>0</v>
      </c>
      <c r="DI214" s="991">
        <v>0</v>
      </c>
      <c r="DJ214" s="991">
        <v>0</v>
      </c>
      <c r="DK214" s="992" t="b">
        <v>0</v>
      </c>
      <c r="DL214" s="990" t="s">
        <v>999</v>
      </c>
      <c r="DM214" s="990" t="s">
        <v>1000</v>
      </c>
      <c r="DN214" s="990" t="s">
        <v>434</v>
      </c>
      <c r="DO214" s="990" t="s">
        <v>270</v>
      </c>
      <c r="DP214" s="991">
        <v>1138</v>
      </c>
      <c r="DQ214" s="991">
        <v>430</v>
      </c>
      <c r="DR214" s="991">
        <v>625</v>
      </c>
      <c r="DS214" s="991">
        <v>83</v>
      </c>
      <c r="DT214" s="991">
        <v>12175</v>
      </c>
      <c r="DU214" s="991">
        <v>1133</v>
      </c>
      <c r="DV214" s="991">
        <v>1138</v>
      </c>
      <c r="DW214" s="991">
        <v>9</v>
      </c>
      <c r="DX214" s="991">
        <v>838</v>
      </c>
      <c r="DY214" s="991">
        <v>94</v>
      </c>
      <c r="DZ214" s="991">
        <v>197</v>
      </c>
      <c r="EA214" s="991">
        <v>0</v>
      </c>
      <c r="EB214" s="991">
        <v>0</v>
      </c>
      <c r="EC214" s="991">
        <v>0</v>
      </c>
      <c r="ED214" s="991">
        <v>1133</v>
      </c>
      <c r="EE214" s="991">
        <v>537</v>
      </c>
      <c r="EF214" s="991">
        <v>472</v>
      </c>
      <c r="EG214" s="991">
        <v>40</v>
      </c>
      <c r="EH214" s="991">
        <v>9</v>
      </c>
      <c r="EI214" s="991">
        <v>11</v>
      </c>
      <c r="EJ214" s="991">
        <v>0</v>
      </c>
      <c r="EK214" s="991">
        <v>33</v>
      </c>
      <c r="EL214" s="991">
        <v>31</v>
      </c>
      <c r="EM214" s="991">
        <v>0</v>
      </c>
      <c r="EN214" s="991">
        <v>596</v>
      </c>
      <c r="EO214" s="991">
        <v>518</v>
      </c>
      <c r="EP214" s="991">
        <v>41</v>
      </c>
      <c r="EQ214" s="991">
        <v>36</v>
      </c>
      <c r="ER214" s="991">
        <v>1</v>
      </c>
      <c r="ES214" s="991">
        <v>0</v>
      </c>
      <c r="ET214" s="992" t="b">
        <v>0</v>
      </c>
      <c r="EU214" s="992" t="b">
        <v>0</v>
      </c>
      <c r="EV214" s="992" t="b">
        <v>0</v>
      </c>
      <c r="EW214" s="993">
        <v>0.42599999999999999</v>
      </c>
      <c r="EX214" s="993">
        <v>0.19500000000000001</v>
      </c>
      <c r="EY214" s="993">
        <v>0.157</v>
      </c>
      <c r="EZ214" s="993">
        <v>0.08</v>
      </c>
      <c r="FA214" s="993">
        <v>0.187</v>
      </c>
      <c r="FB214" s="993">
        <v>0.157</v>
      </c>
      <c r="FC214" s="992" t="b">
        <v>0</v>
      </c>
      <c r="FD214" s="992" t="b">
        <v>0</v>
      </c>
      <c r="FE214" s="992" t="b">
        <v>0</v>
      </c>
      <c r="FF214" s="993">
        <v>0</v>
      </c>
      <c r="FG214" s="993">
        <v>0</v>
      </c>
      <c r="FH214" s="993">
        <v>0</v>
      </c>
      <c r="FI214" s="993">
        <v>0</v>
      </c>
      <c r="FJ214" s="993">
        <v>0</v>
      </c>
      <c r="FK214" s="993">
        <v>0</v>
      </c>
      <c r="FL214" s="992" t="b">
        <v>0</v>
      </c>
      <c r="FM214" s="992" t="b">
        <v>0</v>
      </c>
      <c r="FN214" s="992" t="b">
        <v>0</v>
      </c>
      <c r="FO214" s="993">
        <v>0</v>
      </c>
      <c r="FP214" s="993">
        <v>0</v>
      </c>
      <c r="FQ214" s="993">
        <v>0</v>
      </c>
      <c r="FR214" s="993">
        <v>0</v>
      </c>
      <c r="FS214" s="993">
        <v>0</v>
      </c>
      <c r="FT214" s="993">
        <v>0</v>
      </c>
      <c r="FU214" s="990" t="s">
        <v>993</v>
      </c>
      <c r="FV214" s="993">
        <v>0</v>
      </c>
      <c r="FW214" s="991">
        <v>0</v>
      </c>
      <c r="FX214" s="991">
        <v>596</v>
      </c>
      <c r="FY214" s="991">
        <v>0</v>
      </c>
      <c r="FZ214" s="991">
        <v>0</v>
      </c>
      <c r="GA214" s="991">
        <v>0</v>
      </c>
      <c r="GB214" s="991">
        <v>0</v>
      </c>
      <c r="GC214" s="991">
        <v>0</v>
      </c>
      <c r="GD214" s="991">
        <v>0</v>
      </c>
      <c r="GE214" s="991">
        <v>0</v>
      </c>
      <c r="GF214" s="991">
        <v>0</v>
      </c>
      <c r="GG214" s="991">
        <v>0</v>
      </c>
      <c r="GH214" s="991">
        <v>0</v>
      </c>
      <c r="GI214" s="991">
        <v>0</v>
      </c>
      <c r="GJ214" s="991">
        <v>0</v>
      </c>
      <c r="GK214" s="991">
        <v>0</v>
      </c>
      <c r="GL214" s="991">
        <v>0</v>
      </c>
      <c r="GM214" s="991">
        <v>0</v>
      </c>
      <c r="GN214" s="991">
        <v>0</v>
      </c>
      <c r="GO214" s="992" t="b">
        <v>0</v>
      </c>
      <c r="GP214" s="990" t="s">
        <v>993</v>
      </c>
      <c r="GQ214" s="990" t="s">
        <v>993</v>
      </c>
      <c r="GR214" s="990" t="s">
        <v>993</v>
      </c>
      <c r="GS214" s="990" t="s">
        <v>993</v>
      </c>
      <c r="GT214" s="992"/>
      <c r="GU214" s="986"/>
    </row>
    <row r="215" spans="1:203" hidden="1">
      <c r="A215" s="985"/>
      <c r="B215" s="1315" t="s">
        <v>544</v>
      </c>
      <c r="C215" s="1315"/>
      <c r="D215" s="990" t="s">
        <v>1185</v>
      </c>
      <c r="E215" s="990" t="s">
        <v>19</v>
      </c>
      <c r="F215" s="990" t="s">
        <v>437</v>
      </c>
      <c r="G215" s="990" t="s">
        <v>986</v>
      </c>
      <c r="H215" s="990" t="s">
        <v>1062</v>
      </c>
      <c r="I215" s="990" t="s">
        <v>1063</v>
      </c>
      <c r="J215" s="990" t="s">
        <v>1186</v>
      </c>
      <c r="K215" s="990" t="s">
        <v>1187</v>
      </c>
      <c r="L215" s="991">
        <v>2</v>
      </c>
      <c r="M215" s="990" t="s">
        <v>19</v>
      </c>
      <c r="N215" s="990" t="s">
        <v>1030</v>
      </c>
      <c r="O215" s="990" t="s">
        <v>628</v>
      </c>
      <c r="P215" s="990" t="s">
        <v>1188</v>
      </c>
      <c r="Q215" s="990" t="s">
        <v>296</v>
      </c>
      <c r="R215" s="1031" t="s">
        <v>293</v>
      </c>
      <c r="S215" s="992" t="b">
        <v>0</v>
      </c>
      <c r="T215" s="991">
        <v>0</v>
      </c>
      <c r="U215" s="992" t="b">
        <v>0</v>
      </c>
      <c r="V215" s="991">
        <v>0</v>
      </c>
      <c r="W215" s="992" t="b">
        <v>0</v>
      </c>
      <c r="X215" s="992" t="b">
        <v>1</v>
      </c>
      <c r="Y215" s="990" t="s">
        <v>293</v>
      </c>
      <c r="Z215" s="990" t="b">
        <f t="shared" si="29"/>
        <v>1</v>
      </c>
      <c r="AA215" s="990" t="s">
        <v>993</v>
      </c>
      <c r="AB215" s="992" t="b">
        <v>0</v>
      </c>
      <c r="AC215" s="990" t="s">
        <v>993</v>
      </c>
      <c r="AD215" s="990" t="s">
        <v>993</v>
      </c>
      <c r="AE215" s="990" t="s">
        <v>993</v>
      </c>
      <c r="AF215" s="1077">
        <f t="shared" si="23"/>
        <v>50</v>
      </c>
      <c r="AG215" s="1077">
        <f t="shared" si="23"/>
        <v>50</v>
      </c>
      <c r="AH215" s="1077">
        <f t="shared" si="23"/>
        <v>29</v>
      </c>
      <c r="AI215" s="1077">
        <f t="shared" si="23"/>
        <v>50</v>
      </c>
      <c r="AJ215" s="183">
        <f t="shared" si="28"/>
        <v>0</v>
      </c>
      <c r="AK215" s="991">
        <v>50</v>
      </c>
      <c r="AL215" s="991">
        <v>50</v>
      </c>
      <c r="AM215" s="991">
        <v>29</v>
      </c>
      <c r="AN215" s="991">
        <v>50</v>
      </c>
      <c r="AO215" s="991">
        <v>0</v>
      </c>
      <c r="AP215" s="991">
        <v>0</v>
      </c>
      <c r="AQ215" s="991">
        <v>0</v>
      </c>
      <c r="AR215" s="991">
        <v>0</v>
      </c>
      <c r="AS215" s="991">
        <v>0</v>
      </c>
      <c r="AT215" s="991">
        <v>0</v>
      </c>
      <c r="AU215" s="991">
        <v>0</v>
      </c>
      <c r="AV215" s="991">
        <v>0</v>
      </c>
      <c r="AW215" s="991">
        <v>0</v>
      </c>
      <c r="AX215" s="991">
        <v>0</v>
      </c>
      <c r="AY215" s="991">
        <v>0</v>
      </c>
      <c r="AZ215" s="991">
        <v>0</v>
      </c>
      <c r="BA215" s="991">
        <v>0</v>
      </c>
      <c r="BB215" s="991">
        <v>0</v>
      </c>
      <c r="BC215" s="991">
        <v>0</v>
      </c>
      <c r="BD215" s="991">
        <v>0</v>
      </c>
      <c r="BE215" s="992" t="b">
        <v>0</v>
      </c>
      <c r="BF215" s="992"/>
      <c r="BG215" s="990" t="s">
        <v>1102</v>
      </c>
      <c r="BH215" s="991">
        <v>50</v>
      </c>
      <c r="BI215" s="990" t="s">
        <v>993</v>
      </c>
      <c r="BJ215" s="991">
        <v>0</v>
      </c>
      <c r="BK215" s="990" t="s">
        <v>993</v>
      </c>
      <c r="BL215" s="991">
        <v>0</v>
      </c>
      <c r="BM215" s="991">
        <v>0</v>
      </c>
      <c r="BN215" s="991">
        <v>0</v>
      </c>
      <c r="BO215" s="990" t="s">
        <v>993</v>
      </c>
      <c r="BP215" s="990" t="s">
        <v>993</v>
      </c>
      <c r="BQ215" s="990" t="s">
        <v>993</v>
      </c>
      <c r="BR215" s="991">
        <v>0</v>
      </c>
      <c r="BS215" s="990" t="s">
        <v>993</v>
      </c>
      <c r="BT215" s="991">
        <v>0</v>
      </c>
      <c r="BU215" s="990" t="s">
        <v>993</v>
      </c>
      <c r="BV215" s="991">
        <v>0</v>
      </c>
      <c r="BW215" s="991">
        <v>0</v>
      </c>
      <c r="BX215" s="991">
        <v>0</v>
      </c>
      <c r="BY215" s="990" t="s">
        <v>993</v>
      </c>
      <c r="BZ215" s="991">
        <v>0</v>
      </c>
      <c r="CA215" s="990" t="s">
        <v>993</v>
      </c>
      <c r="CB215" s="991">
        <v>0</v>
      </c>
      <c r="CC215" s="990" t="s">
        <v>993</v>
      </c>
      <c r="CD215" s="991">
        <v>0</v>
      </c>
      <c r="CE215" s="991">
        <v>0</v>
      </c>
      <c r="CF215" s="991">
        <v>0</v>
      </c>
      <c r="CG215" s="990" t="s">
        <v>993</v>
      </c>
      <c r="CH215" s="991">
        <v>0</v>
      </c>
      <c r="CI215" s="990" t="s">
        <v>993</v>
      </c>
      <c r="CJ215" s="991">
        <v>0</v>
      </c>
      <c r="CK215" s="990" t="s">
        <v>993</v>
      </c>
      <c r="CL215" s="991">
        <v>0</v>
      </c>
      <c r="CM215" s="991">
        <v>0</v>
      </c>
      <c r="CN215" s="991">
        <v>0</v>
      </c>
      <c r="CO215" s="991">
        <v>17</v>
      </c>
      <c r="CP215" s="991">
        <v>0</v>
      </c>
      <c r="CQ215" s="991">
        <v>2</v>
      </c>
      <c r="CR215" s="991">
        <v>0</v>
      </c>
      <c r="CS215" s="991">
        <v>8</v>
      </c>
      <c r="CT215" s="991">
        <v>1.5</v>
      </c>
      <c r="CU215" s="991">
        <v>0</v>
      </c>
      <c r="CV215" s="991">
        <v>0</v>
      </c>
      <c r="CW215" s="991">
        <v>3</v>
      </c>
      <c r="CX215" s="991">
        <v>0</v>
      </c>
      <c r="CY215" s="991">
        <v>2</v>
      </c>
      <c r="CZ215" s="991">
        <v>0</v>
      </c>
      <c r="DA215" s="991">
        <v>1</v>
      </c>
      <c r="DB215" s="991">
        <v>0</v>
      </c>
      <c r="DC215" s="991">
        <v>0</v>
      </c>
      <c r="DD215" s="991">
        <v>0</v>
      </c>
      <c r="DE215" s="991">
        <v>0</v>
      </c>
      <c r="DF215" s="991">
        <v>0</v>
      </c>
      <c r="DG215" s="991">
        <v>0</v>
      </c>
      <c r="DH215" s="991">
        <v>0</v>
      </c>
      <c r="DI215" s="991">
        <v>0</v>
      </c>
      <c r="DJ215" s="991">
        <v>0</v>
      </c>
      <c r="DK215" s="992" t="b">
        <v>0</v>
      </c>
      <c r="DL215" s="990" t="s">
        <v>1029</v>
      </c>
      <c r="DM215" s="990" t="s">
        <v>993</v>
      </c>
      <c r="DN215" s="990" t="s">
        <v>993</v>
      </c>
      <c r="DO215" s="990" t="s">
        <v>993</v>
      </c>
      <c r="DP215" s="991">
        <v>295</v>
      </c>
      <c r="DQ215" s="991">
        <v>269</v>
      </c>
      <c r="DR215" s="991">
        <v>26</v>
      </c>
      <c r="DS215" s="991">
        <v>0</v>
      </c>
      <c r="DT215" s="991">
        <v>15860</v>
      </c>
      <c r="DU215" s="991">
        <v>286</v>
      </c>
      <c r="DV215" s="991">
        <v>295</v>
      </c>
      <c r="DW215" s="991">
        <v>215</v>
      </c>
      <c r="DX215" s="991">
        <v>35</v>
      </c>
      <c r="DY215" s="991">
        <v>38</v>
      </c>
      <c r="DZ215" s="991">
        <v>7</v>
      </c>
      <c r="EA215" s="991">
        <v>0</v>
      </c>
      <c r="EB215" s="991">
        <v>0</v>
      </c>
      <c r="EC215" s="991">
        <v>0</v>
      </c>
      <c r="ED215" s="991">
        <v>286</v>
      </c>
      <c r="EE215" s="991">
        <v>19</v>
      </c>
      <c r="EF215" s="991">
        <v>186</v>
      </c>
      <c r="EG215" s="991">
        <v>19</v>
      </c>
      <c r="EH215" s="991">
        <v>14</v>
      </c>
      <c r="EI215" s="991">
        <v>0</v>
      </c>
      <c r="EJ215" s="991">
        <v>0</v>
      </c>
      <c r="EK215" s="991">
        <v>41</v>
      </c>
      <c r="EL215" s="991">
        <v>7</v>
      </c>
      <c r="EM215" s="991">
        <v>0</v>
      </c>
      <c r="EN215" s="991">
        <v>267</v>
      </c>
      <c r="EO215" s="991">
        <v>259</v>
      </c>
      <c r="EP215" s="991">
        <v>5</v>
      </c>
      <c r="EQ215" s="991">
        <v>3</v>
      </c>
      <c r="ER215" s="991">
        <v>0</v>
      </c>
      <c r="ES215" s="991">
        <v>0</v>
      </c>
      <c r="ET215" s="992" t="b">
        <v>0</v>
      </c>
      <c r="EU215" s="992" t="b">
        <v>0</v>
      </c>
      <c r="EV215" s="992" t="b">
        <v>1</v>
      </c>
      <c r="EW215" s="993">
        <v>0</v>
      </c>
      <c r="EX215" s="993">
        <v>0</v>
      </c>
      <c r="EY215" s="993">
        <v>0</v>
      </c>
      <c r="EZ215" s="993">
        <v>0</v>
      </c>
      <c r="FA215" s="993">
        <v>0</v>
      </c>
      <c r="FB215" s="993">
        <v>0</v>
      </c>
      <c r="FC215" s="992" t="b">
        <v>0</v>
      </c>
      <c r="FD215" s="992" t="b">
        <v>0</v>
      </c>
      <c r="FE215" s="992" t="b">
        <v>1</v>
      </c>
      <c r="FF215" s="993">
        <v>0</v>
      </c>
      <c r="FG215" s="993">
        <v>0</v>
      </c>
      <c r="FH215" s="993">
        <v>0</v>
      </c>
      <c r="FI215" s="993">
        <v>0</v>
      </c>
      <c r="FJ215" s="993">
        <v>0</v>
      </c>
      <c r="FK215" s="993">
        <v>0</v>
      </c>
      <c r="FL215" s="992" t="b">
        <v>0</v>
      </c>
      <c r="FM215" s="992" t="b">
        <v>0</v>
      </c>
      <c r="FN215" s="992" t="b">
        <v>1</v>
      </c>
      <c r="FO215" s="993">
        <v>0</v>
      </c>
      <c r="FP215" s="993">
        <v>0</v>
      </c>
      <c r="FQ215" s="993">
        <v>0</v>
      </c>
      <c r="FR215" s="993">
        <v>0</v>
      </c>
      <c r="FS215" s="993">
        <v>0</v>
      </c>
      <c r="FT215" s="993">
        <v>0</v>
      </c>
      <c r="FU215" s="990" t="s">
        <v>270</v>
      </c>
      <c r="FV215" s="993">
        <v>0.95799999999999996</v>
      </c>
      <c r="FW215" s="991">
        <v>3.3</v>
      </c>
      <c r="FX215" s="991">
        <v>267</v>
      </c>
      <c r="FY215" s="991">
        <v>103</v>
      </c>
      <c r="FZ215" s="991">
        <v>0</v>
      </c>
      <c r="GA215" s="991">
        <v>72</v>
      </c>
      <c r="GB215" s="991">
        <v>0</v>
      </c>
      <c r="GC215" s="991">
        <v>124</v>
      </c>
      <c r="GD215" s="991">
        <v>133</v>
      </c>
      <c r="GE215" s="991">
        <v>122</v>
      </c>
      <c r="GF215" s="991">
        <v>130</v>
      </c>
      <c r="GG215" s="991">
        <v>100</v>
      </c>
      <c r="GH215" s="991">
        <v>99</v>
      </c>
      <c r="GI215" s="991">
        <v>91</v>
      </c>
      <c r="GJ215" s="991">
        <v>106</v>
      </c>
      <c r="GK215" s="991">
        <v>33.6</v>
      </c>
      <c r="GL215" s="991">
        <v>31.4</v>
      </c>
      <c r="GM215" s="991">
        <v>34.299999999999997</v>
      </c>
      <c r="GN215" s="991">
        <v>36.4</v>
      </c>
      <c r="GO215" s="992" t="b">
        <v>0</v>
      </c>
      <c r="GP215" s="990" t="s">
        <v>993</v>
      </c>
      <c r="GQ215" s="990" t="s">
        <v>993</v>
      </c>
      <c r="GR215" s="990" t="s">
        <v>993</v>
      </c>
      <c r="GS215" s="990" t="s">
        <v>993</v>
      </c>
      <c r="GT215" s="992"/>
      <c r="GU215" s="986"/>
    </row>
    <row r="216" spans="1:203" hidden="1">
      <c r="A216" s="985"/>
      <c r="B216" s="1315" t="s">
        <v>709</v>
      </c>
      <c r="C216" s="1315"/>
      <c r="D216" s="990" t="s">
        <v>1191</v>
      </c>
      <c r="E216" s="990" t="s">
        <v>710</v>
      </c>
      <c r="F216" s="990" t="s">
        <v>437</v>
      </c>
      <c r="G216" s="990" t="s">
        <v>986</v>
      </c>
      <c r="H216" s="990" t="s">
        <v>1062</v>
      </c>
      <c r="I216" s="990" t="s">
        <v>1063</v>
      </c>
      <c r="J216" s="990" t="s">
        <v>1064</v>
      </c>
      <c r="K216" s="990" t="s">
        <v>1065</v>
      </c>
      <c r="L216" s="991">
        <v>1</v>
      </c>
      <c r="M216" s="990" t="s">
        <v>710</v>
      </c>
      <c r="N216" s="990" t="s">
        <v>1192</v>
      </c>
      <c r="O216" s="990" t="s">
        <v>373</v>
      </c>
      <c r="P216" s="990" t="s">
        <v>1193</v>
      </c>
      <c r="Q216" s="990" t="s">
        <v>293</v>
      </c>
      <c r="R216" s="1031" t="s">
        <v>296</v>
      </c>
      <c r="S216" s="992" t="b">
        <v>0</v>
      </c>
      <c r="T216" s="991">
        <v>0</v>
      </c>
      <c r="U216" s="992" t="b">
        <v>0</v>
      </c>
      <c r="V216" s="991">
        <v>0</v>
      </c>
      <c r="W216" s="992" t="b">
        <v>0</v>
      </c>
      <c r="X216" s="992" t="b">
        <v>1</v>
      </c>
      <c r="Y216" s="990" t="s">
        <v>296</v>
      </c>
      <c r="Z216" s="990" t="b">
        <f t="shared" si="29"/>
        <v>1</v>
      </c>
      <c r="AA216" s="990" t="s">
        <v>993</v>
      </c>
      <c r="AB216" s="992" t="b">
        <v>0</v>
      </c>
      <c r="AC216" s="990" t="s">
        <v>993</v>
      </c>
      <c r="AD216" s="990" t="s">
        <v>993</v>
      </c>
      <c r="AE216" s="990" t="s">
        <v>993</v>
      </c>
      <c r="AF216" s="1077">
        <f t="shared" si="23"/>
        <v>60</v>
      </c>
      <c r="AG216" s="1077">
        <f t="shared" si="23"/>
        <v>60</v>
      </c>
      <c r="AH216" s="1077">
        <f t="shared" si="23"/>
        <v>0</v>
      </c>
      <c r="AI216" s="1077">
        <f t="shared" si="23"/>
        <v>60</v>
      </c>
      <c r="AJ216" s="183">
        <f t="shared" si="28"/>
        <v>0</v>
      </c>
      <c r="AK216" s="991">
        <v>0</v>
      </c>
      <c r="AL216" s="991">
        <v>0</v>
      </c>
      <c r="AM216" s="991">
        <v>0</v>
      </c>
      <c r="AN216" s="991">
        <v>0</v>
      </c>
      <c r="AO216" s="991">
        <v>0</v>
      </c>
      <c r="AP216" s="991">
        <v>60</v>
      </c>
      <c r="AQ216" s="991">
        <v>60</v>
      </c>
      <c r="AR216" s="991">
        <v>0</v>
      </c>
      <c r="AS216" s="991">
        <v>60</v>
      </c>
      <c r="AT216" s="991">
        <v>60</v>
      </c>
      <c r="AU216" s="991">
        <v>60</v>
      </c>
      <c r="AV216" s="991">
        <v>0</v>
      </c>
      <c r="AW216" s="991">
        <v>60</v>
      </c>
      <c r="AX216" s="991">
        <v>0</v>
      </c>
      <c r="AY216" s="991">
        <v>0</v>
      </c>
      <c r="AZ216" s="991">
        <v>0</v>
      </c>
      <c r="BA216" s="991">
        <v>0</v>
      </c>
      <c r="BB216" s="991">
        <v>0</v>
      </c>
      <c r="BC216" s="991">
        <v>0</v>
      </c>
      <c r="BD216" s="991">
        <v>0</v>
      </c>
      <c r="BE216" s="992" t="b">
        <v>0</v>
      </c>
      <c r="BF216" s="992"/>
      <c r="BG216" s="990" t="s">
        <v>993</v>
      </c>
      <c r="BH216" s="991">
        <v>0</v>
      </c>
      <c r="BI216" s="990" t="s">
        <v>993</v>
      </c>
      <c r="BJ216" s="991">
        <v>0</v>
      </c>
      <c r="BK216" s="990" t="s">
        <v>993</v>
      </c>
      <c r="BL216" s="991">
        <v>0</v>
      </c>
      <c r="BM216" s="991">
        <v>0</v>
      </c>
      <c r="BN216" s="991">
        <v>60</v>
      </c>
      <c r="BO216" s="990" t="s">
        <v>993</v>
      </c>
      <c r="BP216" s="990" t="s">
        <v>993</v>
      </c>
      <c r="BQ216" s="990" t="s">
        <v>993</v>
      </c>
      <c r="BR216" s="991">
        <v>0</v>
      </c>
      <c r="BS216" s="990" t="s">
        <v>993</v>
      </c>
      <c r="BT216" s="991">
        <v>0</v>
      </c>
      <c r="BU216" s="990" t="s">
        <v>993</v>
      </c>
      <c r="BV216" s="991">
        <v>0</v>
      </c>
      <c r="BW216" s="991">
        <v>0</v>
      </c>
      <c r="BX216" s="991">
        <v>0</v>
      </c>
      <c r="BY216" s="990" t="s">
        <v>993</v>
      </c>
      <c r="BZ216" s="991">
        <v>0</v>
      </c>
      <c r="CA216" s="990" t="s">
        <v>993</v>
      </c>
      <c r="CB216" s="991">
        <v>0</v>
      </c>
      <c r="CC216" s="990" t="s">
        <v>993</v>
      </c>
      <c r="CD216" s="991">
        <v>0</v>
      </c>
      <c r="CE216" s="991">
        <v>0</v>
      </c>
      <c r="CF216" s="991">
        <v>0</v>
      </c>
      <c r="CG216" s="990" t="s">
        <v>993</v>
      </c>
      <c r="CH216" s="991">
        <v>0</v>
      </c>
      <c r="CI216" s="990" t="s">
        <v>993</v>
      </c>
      <c r="CJ216" s="991">
        <v>0</v>
      </c>
      <c r="CK216" s="990" t="s">
        <v>993</v>
      </c>
      <c r="CL216" s="991">
        <v>0</v>
      </c>
      <c r="CM216" s="991">
        <v>0</v>
      </c>
      <c r="CN216" s="991">
        <v>0</v>
      </c>
      <c r="CO216" s="991">
        <v>16</v>
      </c>
      <c r="CP216" s="991">
        <v>0</v>
      </c>
      <c r="CQ216" s="991">
        <v>4</v>
      </c>
      <c r="CR216" s="991">
        <v>0</v>
      </c>
      <c r="CS216" s="991">
        <v>12</v>
      </c>
      <c r="CT216" s="991">
        <v>0</v>
      </c>
      <c r="CU216" s="991">
        <v>0</v>
      </c>
      <c r="CV216" s="991">
        <v>0</v>
      </c>
      <c r="CW216" s="991">
        <v>3</v>
      </c>
      <c r="CX216" s="991">
        <v>0</v>
      </c>
      <c r="CY216" s="991">
        <v>2</v>
      </c>
      <c r="CZ216" s="991">
        <v>0</v>
      </c>
      <c r="DA216" s="991">
        <v>0</v>
      </c>
      <c r="DB216" s="991">
        <v>0</v>
      </c>
      <c r="DC216" s="991">
        <v>2</v>
      </c>
      <c r="DD216" s="991">
        <v>0</v>
      </c>
      <c r="DE216" s="991">
        <v>0</v>
      </c>
      <c r="DF216" s="991">
        <v>0</v>
      </c>
      <c r="DG216" s="991">
        <v>1</v>
      </c>
      <c r="DH216" s="991">
        <v>0</v>
      </c>
      <c r="DI216" s="991">
        <v>0</v>
      </c>
      <c r="DJ216" s="991">
        <v>0</v>
      </c>
      <c r="DK216" s="992" t="b">
        <v>0</v>
      </c>
      <c r="DL216" s="990" t="s">
        <v>1000</v>
      </c>
      <c r="DM216" s="990" t="s">
        <v>993</v>
      </c>
      <c r="DN216" s="990" t="s">
        <v>993</v>
      </c>
      <c r="DO216" s="990" t="s">
        <v>993</v>
      </c>
      <c r="DP216" s="1021">
        <v>82</v>
      </c>
      <c r="DQ216" s="991">
        <v>0</v>
      </c>
      <c r="DR216" s="991">
        <v>0</v>
      </c>
      <c r="DS216" s="991">
        <v>0</v>
      </c>
      <c r="DT216" s="991">
        <v>21149</v>
      </c>
      <c r="DU216" s="1021">
        <v>81</v>
      </c>
      <c r="DV216" s="991">
        <v>0</v>
      </c>
      <c r="DW216" s="991">
        <v>0</v>
      </c>
      <c r="DX216" s="991">
        <v>0</v>
      </c>
      <c r="DY216" s="991">
        <v>0</v>
      </c>
      <c r="DZ216" s="991">
        <v>0</v>
      </c>
      <c r="EA216" s="991">
        <v>0</v>
      </c>
      <c r="EB216" s="991">
        <v>0</v>
      </c>
      <c r="EC216" s="991">
        <v>0</v>
      </c>
      <c r="ED216" s="991">
        <v>0</v>
      </c>
      <c r="EE216" s="991">
        <v>0</v>
      </c>
      <c r="EF216" s="991">
        <v>0</v>
      </c>
      <c r="EG216" s="991">
        <v>0</v>
      </c>
      <c r="EH216" s="991">
        <v>0</v>
      </c>
      <c r="EI216" s="991">
        <v>0</v>
      </c>
      <c r="EJ216" s="991">
        <v>0</v>
      </c>
      <c r="EK216" s="991">
        <v>0</v>
      </c>
      <c r="EL216" s="991">
        <v>0</v>
      </c>
      <c r="EM216" s="991">
        <v>0</v>
      </c>
      <c r="EN216" s="991">
        <v>0</v>
      </c>
      <c r="EO216" s="991">
        <v>0</v>
      </c>
      <c r="EP216" s="991">
        <v>0</v>
      </c>
      <c r="EQ216" s="991">
        <v>0</v>
      </c>
      <c r="ER216" s="991">
        <v>0</v>
      </c>
      <c r="ES216" s="991">
        <v>0</v>
      </c>
      <c r="ET216" s="992" t="b">
        <v>0</v>
      </c>
      <c r="EU216" s="992" t="b">
        <v>0</v>
      </c>
      <c r="EV216" s="992" t="b">
        <v>0</v>
      </c>
      <c r="EW216" s="993">
        <v>0</v>
      </c>
      <c r="EX216" s="993">
        <v>0</v>
      </c>
      <c r="EY216" s="993">
        <v>0</v>
      </c>
      <c r="EZ216" s="993">
        <v>0</v>
      </c>
      <c r="FA216" s="993">
        <v>0</v>
      </c>
      <c r="FB216" s="993">
        <v>0</v>
      </c>
      <c r="FC216" s="992" t="b">
        <v>0</v>
      </c>
      <c r="FD216" s="992" t="b">
        <v>0</v>
      </c>
      <c r="FE216" s="992" t="b">
        <v>0</v>
      </c>
      <c r="FF216" s="993">
        <v>0</v>
      </c>
      <c r="FG216" s="993">
        <v>0</v>
      </c>
      <c r="FH216" s="993">
        <v>0</v>
      </c>
      <c r="FI216" s="993">
        <v>0</v>
      </c>
      <c r="FJ216" s="993">
        <v>0</v>
      </c>
      <c r="FK216" s="993">
        <v>0</v>
      </c>
      <c r="FL216" s="992" t="b">
        <v>0</v>
      </c>
      <c r="FM216" s="992" t="b">
        <v>0</v>
      </c>
      <c r="FN216" s="992" t="b">
        <v>0</v>
      </c>
      <c r="FO216" s="993">
        <v>0</v>
      </c>
      <c r="FP216" s="993">
        <v>0</v>
      </c>
      <c r="FQ216" s="993">
        <v>0</v>
      </c>
      <c r="FR216" s="993">
        <v>0</v>
      </c>
      <c r="FS216" s="993">
        <v>0</v>
      </c>
      <c r="FT216" s="993">
        <v>0</v>
      </c>
      <c r="FU216" s="990" t="s">
        <v>993</v>
      </c>
      <c r="FV216" s="993">
        <v>0</v>
      </c>
      <c r="FW216" s="991">
        <v>0</v>
      </c>
      <c r="FX216" s="991">
        <v>0</v>
      </c>
      <c r="FY216" s="991">
        <v>0</v>
      </c>
      <c r="FZ216" s="991">
        <v>0</v>
      </c>
      <c r="GA216" s="991">
        <v>0</v>
      </c>
      <c r="GB216" s="991">
        <v>0</v>
      </c>
      <c r="GC216" s="991">
        <v>0</v>
      </c>
      <c r="GD216" s="991">
        <v>0</v>
      </c>
      <c r="GE216" s="991">
        <v>0</v>
      </c>
      <c r="GF216" s="991">
        <v>0</v>
      </c>
      <c r="GG216" s="991">
        <v>0</v>
      </c>
      <c r="GH216" s="991">
        <v>0</v>
      </c>
      <c r="GI216" s="991">
        <v>0</v>
      </c>
      <c r="GJ216" s="991">
        <v>0</v>
      </c>
      <c r="GK216" s="991">
        <v>0</v>
      </c>
      <c r="GL216" s="991">
        <v>0</v>
      </c>
      <c r="GM216" s="991">
        <v>0</v>
      </c>
      <c r="GN216" s="991">
        <v>0</v>
      </c>
      <c r="GO216" s="992" t="b">
        <v>0</v>
      </c>
      <c r="GP216" s="990" t="s">
        <v>993</v>
      </c>
      <c r="GQ216" s="990" t="s">
        <v>993</v>
      </c>
      <c r="GR216" s="990" t="s">
        <v>993</v>
      </c>
      <c r="GS216" s="990" t="s">
        <v>993</v>
      </c>
      <c r="GT216" s="992"/>
      <c r="GU216" s="986"/>
    </row>
    <row r="217" spans="1:203" hidden="1">
      <c r="A217" s="985"/>
      <c r="B217" s="1315" t="s">
        <v>613</v>
      </c>
      <c r="C217" s="1315"/>
      <c r="D217" s="990" t="s">
        <v>1194</v>
      </c>
      <c r="E217" s="990" t="s">
        <v>1195</v>
      </c>
      <c r="F217" s="990" t="s">
        <v>437</v>
      </c>
      <c r="G217" s="990" t="s">
        <v>986</v>
      </c>
      <c r="H217" s="990" t="s">
        <v>1062</v>
      </c>
      <c r="I217" s="990" t="s">
        <v>1063</v>
      </c>
      <c r="J217" s="990" t="s">
        <v>1064</v>
      </c>
      <c r="K217" s="990" t="s">
        <v>1065</v>
      </c>
      <c r="L217" s="991">
        <v>3</v>
      </c>
      <c r="M217" s="990" t="s">
        <v>1195</v>
      </c>
      <c r="N217" s="990" t="s">
        <v>1030</v>
      </c>
      <c r="O217" s="990" t="s">
        <v>352</v>
      </c>
      <c r="P217" s="990" t="s">
        <v>993</v>
      </c>
      <c r="Q217" s="990" t="s">
        <v>293</v>
      </c>
      <c r="R217" s="1031" t="s">
        <v>293</v>
      </c>
      <c r="S217" s="992" t="b">
        <v>0</v>
      </c>
      <c r="T217" s="991">
        <v>0</v>
      </c>
      <c r="U217" s="992" t="b">
        <v>0</v>
      </c>
      <c r="V217" s="991">
        <v>0</v>
      </c>
      <c r="W217" s="992" t="b">
        <v>0</v>
      </c>
      <c r="X217" s="992" t="b">
        <v>1</v>
      </c>
      <c r="Y217" s="990" t="s">
        <v>293</v>
      </c>
      <c r="Z217" s="990" t="b">
        <f t="shared" ref="Z217:Z219" si="31">R217=Y217</f>
        <v>1</v>
      </c>
      <c r="AA217" s="990" t="s">
        <v>993</v>
      </c>
      <c r="AB217" s="992" t="b">
        <v>0</v>
      </c>
      <c r="AC217" s="990" t="s">
        <v>993</v>
      </c>
      <c r="AD217" s="990" t="s">
        <v>993</v>
      </c>
      <c r="AE217" s="990" t="s">
        <v>993</v>
      </c>
      <c r="AF217" s="1077">
        <f t="shared" si="23"/>
        <v>50</v>
      </c>
      <c r="AG217" s="1077">
        <f t="shared" si="23"/>
        <v>50</v>
      </c>
      <c r="AH217" s="1077">
        <f t="shared" si="23"/>
        <v>36</v>
      </c>
      <c r="AI217" s="1077">
        <f t="shared" si="23"/>
        <v>50</v>
      </c>
      <c r="AJ217" s="183">
        <f t="shared" si="28"/>
        <v>0</v>
      </c>
      <c r="AK217" s="991">
        <v>50</v>
      </c>
      <c r="AL217" s="991">
        <v>50</v>
      </c>
      <c r="AM217" s="991">
        <v>36</v>
      </c>
      <c r="AN217" s="991">
        <v>50</v>
      </c>
      <c r="AO217" s="991">
        <v>0</v>
      </c>
      <c r="AP217" s="991">
        <v>0</v>
      </c>
      <c r="AQ217" s="991">
        <v>0</v>
      </c>
      <c r="AR217" s="991">
        <v>0</v>
      </c>
      <c r="AS217" s="991">
        <v>0</v>
      </c>
      <c r="AT217" s="991">
        <v>0</v>
      </c>
      <c r="AU217" s="991">
        <v>0</v>
      </c>
      <c r="AV217" s="991">
        <v>0</v>
      </c>
      <c r="AW217" s="991">
        <v>0</v>
      </c>
      <c r="AX217" s="991">
        <v>0</v>
      </c>
      <c r="AY217" s="991">
        <v>0</v>
      </c>
      <c r="AZ217" s="991">
        <v>0</v>
      </c>
      <c r="BA217" s="991">
        <v>0</v>
      </c>
      <c r="BB217" s="991">
        <v>0</v>
      </c>
      <c r="BC217" s="991">
        <v>0</v>
      </c>
      <c r="BD217" s="991">
        <v>0</v>
      </c>
      <c r="BE217" s="992" t="b">
        <v>0</v>
      </c>
      <c r="BF217" s="992"/>
      <c r="BG217" s="990" t="s">
        <v>1059</v>
      </c>
      <c r="BH217" s="991">
        <v>50</v>
      </c>
      <c r="BI217" s="990" t="s">
        <v>993</v>
      </c>
      <c r="BJ217" s="991">
        <v>0</v>
      </c>
      <c r="BK217" s="990" t="s">
        <v>993</v>
      </c>
      <c r="BL217" s="991">
        <v>0</v>
      </c>
      <c r="BM217" s="991">
        <v>0</v>
      </c>
      <c r="BN217" s="991">
        <v>0</v>
      </c>
      <c r="BO217" s="990" t="s">
        <v>993</v>
      </c>
      <c r="BP217" s="990" t="s">
        <v>993</v>
      </c>
      <c r="BQ217" s="990" t="s">
        <v>993</v>
      </c>
      <c r="BR217" s="991">
        <v>0</v>
      </c>
      <c r="BS217" s="990" t="s">
        <v>993</v>
      </c>
      <c r="BT217" s="991">
        <v>0</v>
      </c>
      <c r="BU217" s="990" t="s">
        <v>993</v>
      </c>
      <c r="BV217" s="991">
        <v>0</v>
      </c>
      <c r="BW217" s="991">
        <v>0</v>
      </c>
      <c r="BX217" s="991">
        <v>0</v>
      </c>
      <c r="BY217" s="990" t="s">
        <v>993</v>
      </c>
      <c r="BZ217" s="991">
        <v>0</v>
      </c>
      <c r="CA217" s="990" t="s">
        <v>993</v>
      </c>
      <c r="CB217" s="991">
        <v>0</v>
      </c>
      <c r="CC217" s="990" t="s">
        <v>993</v>
      </c>
      <c r="CD217" s="991">
        <v>0</v>
      </c>
      <c r="CE217" s="991">
        <v>0</v>
      </c>
      <c r="CF217" s="991">
        <v>0</v>
      </c>
      <c r="CG217" s="990" t="s">
        <v>993</v>
      </c>
      <c r="CH217" s="991">
        <v>0</v>
      </c>
      <c r="CI217" s="990" t="s">
        <v>993</v>
      </c>
      <c r="CJ217" s="991">
        <v>0</v>
      </c>
      <c r="CK217" s="990" t="s">
        <v>993</v>
      </c>
      <c r="CL217" s="991">
        <v>0</v>
      </c>
      <c r="CM217" s="991">
        <v>0</v>
      </c>
      <c r="CN217" s="991">
        <v>0</v>
      </c>
      <c r="CO217" s="991">
        <v>16</v>
      </c>
      <c r="CP217" s="991">
        <v>1.5</v>
      </c>
      <c r="CQ217" s="991">
        <v>6</v>
      </c>
      <c r="CR217" s="991">
        <v>0.9</v>
      </c>
      <c r="CS217" s="991">
        <v>10</v>
      </c>
      <c r="CT217" s="991">
        <v>2.2000000000000002</v>
      </c>
      <c r="CU217" s="991">
        <v>0</v>
      </c>
      <c r="CV217" s="991">
        <v>0</v>
      </c>
      <c r="CW217" s="991">
        <v>0</v>
      </c>
      <c r="CX217" s="991">
        <v>0</v>
      </c>
      <c r="CY217" s="991">
        <v>0</v>
      </c>
      <c r="CZ217" s="991">
        <v>0</v>
      </c>
      <c r="DA217" s="991">
        <v>0</v>
      </c>
      <c r="DB217" s="991">
        <v>0</v>
      </c>
      <c r="DC217" s="991">
        <v>0</v>
      </c>
      <c r="DD217" s="991">
        <v>0</v>
      </c>
      <c r="DE217" s="991">
        <v>0</v>
      </c>
      <c r="DF217" s="991">
        <v>0</v>
      </c>
      <c r="DG217" s="991">
        <v>0</v>
      </c>
      <c r="DH217" s="991">
        <v>0</v>
      </c>
      <c r="DI217" s="991">
        <v>0</v>
      </c>
      <c r="DJ217" s="991">
        <v>0</v>
      </c>
      <c r="DK217" s="992" t="b">
        <v>0</v>
      </c>
      <c r="DL217" s="990" t="s">
        <v>999</v>
      </c>
      <c r="DM217" s="990" t="s">
        <v>270</v>
      </c>
      <c r="DN217" s="990" t="s">
        <v>434</v>
      </c>
      <c r="DO217" s="990" t="s">
        <v>1000</v>
      </c>
      <c r="DP217" s="1021">
        <v>235</v>
      </c>
      <c r="DQ217" s="991">
        <v>0</v>
      </c>
      <c r="DR217" s="991">
        <v>0</v>
      </c>
      <c r="DS217" s="991">
        <v>0</v>
      </c>
      <c r="DT217" s="991">
        <v>16964</v>
      </c>
      <c r="DU217" s="1021">
        <v>240</v>
      </c>
      <c r="DV217" s="991">
        <v>0</v>
      </c>
      <c r="DW217" s="991">
        <v>0</v>
      </c>
      <c r="DX217" s="991">
        <v>0</v>
      </c>
      <c r="DY217" s="991">
        <v>0</v>
      </c>
      <c r="DZ217" s="991">
        <v>0</v>
      </c>
      <c r="EA217" s="991">
        <v>0</v>
      </c>
      <c r="EB217" s="991">
        <v>0</v>
      </c>
      <c r="EC217" s="991">
        <v>0</v>
      </c>
      <c r="ED217" s="991">
        <v>0</v>
      </c>
      <c r="EE217" s="991">
        <v>0</v>
      </c>
      <c r="EF217" s="991">
        <v>0</v>
      </c>
      <c r="EG217" s="991">
        <v>0</v>
      </c>
      <c r="EH217" s="991">
        <v>0</v>
      </c>
      <c r="EI217" s="991">
        <v>0</v>
      </c>
      <c r="EJ217" s="991">
        <v>0</v>
      </c>
      <c r="EK217" s="991">
        <v>0</v>
      </c>
      <c r="EL217" s="991">
        <v>0</v>
      </c>
      <c r="EM217" s="991">
        <v>0</v>
      </c>
      <c r="EN217" s="991">
        <v>0</v>
      </c>
      <c r="EO217" s="991">
        <v>0</v>
      </c>
      <c r="EP217" s="991">
        <v>0</v>
      </c>
      <c r="EQ217" s="991">
        <v>0</v>
      </c>
      <c r="ER217" s="991">
        <v>0</v>
      </c>
      <c r="ES217" s="991">
        <v>0</v>
      </c>
      <c r="ET217" s="992" t="b">
        <v>0</v>
      </c>
      <c r="EU217" s="992" t="b">
        <v>0</v>
      </c>
      <c r="EV217" s="992" t="b">
        <v>0</v>
      </c>
      <c r="EW217" s="993">
        <v>0</v>
      </c>
      <c r="EX217" s="993">
        <v>0</v>
      </c>
      <c r="EY217" s="993">
        <v>0</v>
      </c>
      <c r="EZ217" s="993">
        <v>0</v>
      </c>
      <c r="FA217" s="993">
        <v>0</v>
      </c>
      <c r="FB217" s="993">
        <v>0</v>
      </c>
      <c r="FC217" s="992" t="b">
        <v>0</v>
      </c>
      <c r="FD217" s="992" t="b">
        <v>0</v>
      </c>
      <c r="FE217" s="992" t="b">
        <v>0</v>
      </c>
      <c r="FF217" s="993">
        <v>0.26400000000000001</v>
      </c>
      <c r="FG217" s="993">
        <v>6.3E-2</v>
      </c>
      <c r="FH217" s="993">
        <v>4.5999999999999999E-2</v>
      </c>
      <c r="FI217" s="993">
        <v>3.0000000000000001E-3</v>
      </c>
      <c r="FJ217" s="993">
        <v>0</v>
      </c>
      <c r="FK217" s="993">
        <v>4.0000000000000001E-3</v>
      </c>
      <c r="FL217" s="992" t="b">
        <v>0</v>
      </c>
      <c r="FM217" s="992" t="b">
        <v>0</v>
      </c>
      <c r="FN217" s="992" t="b">
        <v>0</v>
      </c>
      <c r="FO217" s="993">
        <v>0</v>
      </c>
      <c r="FP217" s="993">
        <v>0</v>
      </c>
      <c r="FQ217" s="993">
        <v>0</v>
      </c>
      <c r="FR217" s="993">
        <v>0</v>
      </c>
      <c r="FS217" s="993">
        <v>0</v>
      </c>
      <c r="FT217" s="993">
        <v>0</v>
      </c>
      <c r="FU217" s="990" t="s">
        <v>993</v>
      </c>
      <c r="FV217" s="993">
        <v>0</v>
      </c>
      <c r="FW217" s="991">
        <v>0</v>
      </c>
      <c r="FX217" s="991">
        <v>0</v>
      </c>
      <c r="FY217" s="991">
        <v>0</v>
      </c>
      <c r="FZ217" s="991">
        <v>0</v>
      </c>
      <c r="GA217" s="991">
        <v>0</v>
      </c>
      <c r="GB217" s="991">
        <v>0</v>
      </c>
      <c r="GC217" s="991">
        <v>0</v>
      </c>
      <c r="GD217" s="991">
        <v>0</v>
      </c>
      <c r="GE217" s="991">
        <v>0</v>
      </c>
      <c r="GF217" s="991">
        <v>0</v>
      </c>
      <c r="GG217" s="991">
        <v>0</v>
      </c>
      <c r="GH217" s="991">
        <v>0</v>
      </c>
      <c r="GI217" s="991">
        <v>0</v>
      </c>
      <c r="GJ217" s="991">
        <v>0</v>
      </c>
      <c r="GK217" s="991">
        <v>0</v>
      </c>
      <c r="GL217" s="991">
        <v>0</v>
      </c>
      <c r="GM217" s="991">
        <v>0</v>
      </c>
      <c r="GN217" s="991">
        <v>0</v>
      </c>
      <c r="GO217" s="992" t="b">
        <v>0</v>
      </c>
      <c r="GP217" s="990" t="s">
        <v>993</v>
      </c>
      <c r="GQ217" s="990" t="s">
        <v>993</v>
      </c>
      <c r="GR217" s="990" t="s">
        <v>993</v>
      </c>
      <c r="GS217" s="990" t="s">
        <v>993</v>
      </c>
      <c r="GT217" s="992"/>
      <c r="GU217" s="986"/>
    </row>
    <row r="218" spans="1:203" hidden="1">
      <c r="A218" s="985"/>
      <c r="B218" s="1315" t="s">
        <v>613</v>
      </c>
      <c r="C218" s="1315"/>
      <c r="D218" s="990" t="s">
        <v>1194</v>
      </c>
      <c r="E218" s="990" t="s">
        <v>1195</v>
      </c>
      <c r="F218" s="990" t="s">
        <v>437</v>
      </c>
      <c r="G218" s="990" t="s">
        <v>986</v>
      </c>
      <c r="H218" s="990" t="s">
        <v>1062</v>
      </c>
      <c r="I218" s="990" t="s">
        <v>1063</v>
      </c>
      <c r="J218" s="990" t="s">
        <v>1064</v>
      </c>
      <c r="K218" s="990" t="s">
        <v>1065</v>
      </c>
      <c r="L218" s="991">
        <v>2</v>
      </c>
      <c r="M218" s="990" t="s">
        <v>1195</v>
      </c>
      <c r="N218" s="990" t="s">
        <v>1013</v>
      </c>
      <c r="O218" s="990" t="s">
        <v>354</v>
      </c>
      <c r="P218" s="990" t="s">
        <v>993</v>
      </c>
      <c r="Q218" s="990" t="s">
        <v>293</v>
      </c>
      <c r="R218" s="1031" t="s">
        <v>290</v>
      </c>
      <c r="S218" s="992" t="b">
        <v>1</v>
      </c>
      <c r="T218" s="991">
        <v>5</v>
      </c>
      <c r="U218" s="992" t="b">
        <v>0</v>
      </c>
      <c r="V218" s="991">
        <v>0</v>
      </c>
      <c r="W218" s="992" t="b">
        <v>1</v>
      </c>
      <c r="X218" s="992" t="b">
        <v>0</v>
      </c>
      <c r="Y218" s="990" t="s">
        <v>290</v>
      </c>
      <c r="Z218" s="990" t="b">
        <f t="shared" si="31"/>
        <v>1</v>
      </c>
      <c r="AA218" s="990" t="s">
        <v>993</v>
      </c>
      <c r="AB218" s="992" t="b">
        <v>0</v>
      </c>
      <c r="AC218" s="990" t="s">
        <v>993</v>
      </c>
      <c r="AD218" s="990" t="s">
        <v>993</v>
      </c>
      <c r="AE218" s="990" t="s">
        <v>993</v>
      </c>
      <c r="AF218" s="1077">
        <f t="shared" si="23"/>
        <v>40</v>
      </c>
      <c r="AG218" s="1077">
        <f t="shared" si="23"/>
        <v>38</v>
      </c>
      <c r="AH218" s="1077">
        <f t="shared" si="23"/>
        <v>20</v>
      </c>
      <c r="AI218" s="1077">
        <f t="shared" si="23"/>
        <v>40</v>
      </c>
      <c r="AJ218" s="183">
        <f t="shared" si="28"/>
        <v>0</v>
      </c>
      <c r="AK218" s="991">
        <v>40</v>
      </c>
      <c r="AL218" s="991">
        <v>38</v>
      </c>
      <c r="AM218" s="991">
        <v>20</v>
      </c>
      <c r="AN218" s="991">
        <v>40</v>
      </c>
      <c r="AO218" s="991">
        <v>0</v>
      </c>
      <c r="AP218" s="991">
        <v>0</v>
      </c>
      <c r="AQ218" s="991">
        <v>0</v>
      </c>
      <c r="AR218" s="991">
        <v>0</v>
      </c>
      <c r="AS218" s="991">
        <v>0</v>
      </c>
      <c r="AT218" s="991">
        <v>0</v>
      </c>
      <c r="AU218" s="991">
        <v>0</v>
      </c>
      <c r="AV218" s="991">
        <v>0</v>
      </c>
      <c r="AW218" s="991">
        <v>0</v>
      </c>
      <c r="AX218" s="991">
        <v>0</v>
      </c>
      <c r="AY218" s="991">
        <v>0</v>
      </c>
      <c r="AZ218" s="991">
        <v>0</v>
      </c>
      <c r="BA218" s="991">
        <v>0</v>
      </c>
      <c r="BB218" s="991">
        <v>0</v>
      </c>
      <c r="BC218" s="991">
        <v>0</v>
      </c>
      <c r="BD218" s="991">
        <v>0</v>
      </c>
      <c r="BE218" s="992" t="b">
        <v>0</v>
      </c>
      <c r="BF218" s="992"/>
      <c r="BG218" s="990" t="s">
        <v>270</v>
      </c>
      <c r="BH218" s="991">
        <v>40</v>
      </c>
      <c r="BI218" s="990" t="s">
        <v>993</v>
      </c>
      <c r="BJ218" s="991">
        <v>0</v>
      </c>
      <c r="BK218" s="990" t="s">
        <v>993</v>
      </c>
      <c r="BL218" s="991">
        <v>0</v>
      </c>
      <c r="BM218" s="991">
        <v>0</v>
      </c>
      <c r="BN218" s="991">
        <v>0</v>
      </c>
      <c r="BO218" s="990" t="s">
        <v>993</v>
      </c>
      <c r="BP218" s="990" t="s">
        <v>993</v>
      </c>
      <c r="BQ218" s="990" t="s">
        <v>993</v>
      </c>
      <c r="BR218" s="991">
        <v>0</v>
      </c>
      <c r="BS218" s="990" t="s">
        <v>993</v>
      </c>
      <c r="BT218" s="991">
        <v>0</v>
      </c>
      <c r="BU218" s="990" t="s">
        <v>993</v>
      </c>
      <c r="BV218" s="991">
        <v>0</v>
      </c>
      <c r="BW218" s="991">
        <v>0</v>
      </c>
      <c r="BX218" s="991">
        <v>0</v>
      </c>
      <c r="BY218" s="990" t="s">
        <v>993</v>
      </c>
      <c r="BZ218" s="991">
        <v>0</v>
      </c>
      <c r="CA218" s="990" t="s">
        <v>993</v>
      </c>
      <c r="CB218" s="991">
        <v>0</v>
      </c>
      <c r="CC218" s="990" t="s">
        <v>993</v>
      </c>
      <c r="CD218" s="991">
        <v>0</v>
      </c>
      <c r="CE218" s="991">
        <v>0</v>
      </c>
      <c r="CF218" s="991">
        <v>0</v>
      </c>
      <c r="CG218" s="990" t="s">
        <v>993</v>
      </c>
      <c r="CH218" s="991">
        <v>0</v>
      </c>
      <c r="CI218" s="990" t="s">
        <v>993</v>
      </c>
      <c r="CJ218" s="991">
        <v>0</v>
      </c>
      <c r="CK218" s="990" t="s">
        <v>993</v>
      </c>
      <c r="CL218" s="991">
        <v>0</v>
      </c>
      <c r="CM218" s="991">
        <v>0</v>
      </c>
      <c r="CN218" s="991">
        <v>0</v>
      </c>
      <c r="CO218" s="991">
        <v>18</v>
      </c>
      <c r="CP218" s="991">
        <v>3.8</v>
      </c>
      <c r="CQ218" s="991">
        <v>3</v>
      </c>
      <c r="CR218" s="991">
        <v>0</v>
      </c>
      <c r="CS218" s="991">
        <v>3</v>
      </c>
      <c r="CT218" s="991">
        <v>0.8</v>
      </c>
      <c r="CU218" s="991">
        <v>0</v>
      </c>
      <c r="CV218" s="991">
        <v>0</v>
      </c>
      <c r="CW218" s="991">
        <v>0</v>
      </c>
      <c r="CX218" s="991">
        <v>0</v>
      </c>
      <c r="CY218" s="991">
        <v>0</v>
      </c>
      <c r="CZ218" s="991">
        <v>0</v>
      </c>
      <c r="DA218" s="991">
        <v>0</v>
      </c>
      <c r="DB218" s="991">
        <v>0</v>
      </c>
      <c r="DC218" s="991">
        <v>0</v>
      </c>
      <c r="DD218" s="991">
        <v>0</v>
      </c>
      <c r="DE218" s="991">
        <v>0</v>
      </c>
      <c r="DF218" s="991">
        <v>0</v>
      </c>
      <c r="DG218" s="991">
        <v>0</v>
      </c>
      <c r="DH218" s="991">
        <v>0</v>
      </c>
      <c r="DI218" s="991">
        <v>0</v>
      </c>
      <c r="DJ218" s="991">
        <v>0</v>
      </c>
      <c r="DK218" s="992" t="b">
        <v>0</v>
      </c>
      <c r="DL218" s="990" t="s">
        <v>999</v>
      </c>
      <c r="DM218" s="990" t="s">
        <v>270</v>
      </c>
      <c r="DN218" s="990" t="s">
        <v>434</v>
      </c>
      <c r="DO218" s="990" t="s">
        <v>1000</v>
      </c>
      <c r="DP218" s="1021">
        <v>686</v>
      </c>
      <c r="DQ218" s="991">
        <v>0</v>
      </c>
      <c r="DR218" s="991">
        <v>0</v>
      </c>
      <c r="DS218" s="991">
        <v>0</v>
      </c>
      <c r="DT218" s="991">
        <v>10914</v>
      </c>
      <c r="DU218" s="1021">
        <v>728</v>
      </c>
      <c r="DV218" s="991">
        <v>0</v>
      </c>
      <c r="DW218" s="991">
        <v>0</v>
      </c>
      <c r="DX218" s="991">
        <v>0</v>
      </c>
      <c r="DY218" s="991">
        <v>0</v>
      </c>
      <c r="DZ218" s="991">
        <v>0</v>
      </c>
      <c r="EA218" s="991">
        <v>0</v>
      </c>
      <c r="EB218" s="991">
        <v>0</v>
      </c>
      <c r="EC218" s="991">
        <v>0</v>
      </c>
      <c r="ED218" s="991">
        <v>0</v>
      </c>
      <c r="EE218" s="991">
        <v>0</v>
      </c>
      <c r="EF218" s="991">
        <v>0</v>
      </c>
      <c r="EG218" s="991">
        <v>0</v>
      </c>
      <c r="EH218" s="991">
        <v>0</v>
      </c>
      <c r="EI218" s="991">
        <v>0</v>
      </c>
      <c r="EJ218" s="991">
        <v>0</v>
      </c>
      <c r="EK218" s="991">
        <v>0</v>
      </c>
      <c r="EL218" s="991">
        <v>0</v>
      </c>
      <c r="EM218" s="991">
        <v>0</v>
      </c>
      <c r="EN218" s="991">
        <v>0</v>
      </c>
      <c r="EO218" s="991">
        <v>0</v>
      </c>
      <c r="EP218" s="991">
        <v>0</v>
      </c>
      <c r="EQ218" s="991">
        <v>0</v>
      </c>
      <c r="ER218" s="991">
        <v>0</v>
      </c>
      <c r="ES218" s="991">
        <v>0</v>
      </c>
      <c r="ET218" s="992" t="b">
        <v>0</v>
      </c>
      <c r="EU218" s="992" t="b">
        <v>0</v>
      </c>
      <c r="EV218" s="992" t="b">
        <v>0</v>
      </c>
      <c r="EW218" s="993">
        <v>0.44799999999999995</v>
      </c>
      <c r="EX218" s="993">
        <v>0.24299999999999999</v>
      </c>
      <c r="EY218" s="993">
        <v>0.19600000000000001</v>
      </c>
      <c r="EZ218" s="993">
        <v>0.107</v>
      </c>
      <c r="FA218" s="993">
        <v>8.5000000000000006E-2</v>
      </c>
      <c r="FB218" s="993">
        <v>0.25600000000000001</v>
      </c>
      <c r="FC218" s="992" t="b">
        <v>0</v>
      </c>
      <c r="FD218" s="992" t="b">
        <v>0</v>
      </c>
      <c r="FE218" s="992" t="b">
        <v>0</v>
      </c>
      <c r="FF218" s="993">
        <v>0</v>
      </c>
      <c r="FG218" s="993">
        <v>0</v>
      </c>
      <c r="FH218" s="993">
        <v>0</v>
      </c>
      <c r="FI218" s="993">
        <v>0</v>
      </c>
      <c r="FJ218" s="993">
        <v>0</v>
      </c>
      <c r="FK218" s="993">
        <v>0</v>
      </c>
      <c r="FL218" s="992" t="b">
        <v>0</v>
      </c>
      <c r="FM218" s="992" t="b">
        <v>0</v>
      </c>
      <c r="FN218" s="992" t="b">
        <v>0</v>
      </c>
      <c r="FO218" s="993">
        <v>0</v>
      </c>
      <c r="FP218" s="993">
        <v>0</v>
      </c>
      <c r="FQ218" s="993">
        <v>0</v>
      </c>
      <c r="FR218" s="993">
        <v>0</v>
      </c>
      <c r="FS218" s="993">
        <v>0</v>
      </c>
      <c r="FT218" s="993">
        <v>0</v>
      </c>
      <c r="FU218" s="990" t="s">
        <v>993</v>
      </c>
      <c r="FV218" s="993">
        <v>0</v>
      </c>
      <c r="FW218" s="991">
        <v>0</v>
      </c>
      <c r="FX218" s="991">
        <v>0</v>
      </c>
      <c r="FY218" s="991">
        <v>0</v>
      </c>
      <c r="FZ218" s="991">
        <v>0</v>
      </c>
      <c r="GA218" s="991">
        <v>0</v>
      </c>
      <c r="GB218" s="991">
        <v>0</v>
      </c>
      <c r="GC218" s="991">
        <v>0</v>
      </c>
      <c r="GD218" s="991">
        <v>0</v>
      </c>
      <c r="GE218" s="991">
        <v>0</v>
      </c>
      <c r="GF218" s="991">
        <v>0</v>
      </c>
      <c r="GG218" s="991">
        <v>0</v>
      </c>
      <c r="GH218" s="991">
        <v>0</v>
      </c>
      <c r="GI218" s="991">
        <v>0</v>
      </c>
      <c r="GJ218" s="991">
        <v>0</v>
      </c>
      <c r="GK218" s="991">
        <v>0</v>
      </c>
      <c r="GL218" s="991">
        <v>0</v>
      </c>
      <c r="GM218" s="991">
        <v>0</v>
      </c>
      <c r="GN218" s="991">
        <v>0</v>
      </c>
      <c r="GO218" s="992" t="b">
        <v>0</v>
      </c>
      <c r="GP218" s="990" t="s">
        <v>993</v>
      </c>
      <c r="GQ218" s="990" t="s">
        <v>993</v>
      </c>
      <c r="GR218" s="990" t="s">
        <v>993</v>
      </c>
      <c r="GS218" s="990" t="s">
        <v>993</v>
      </c>
      <c r="GT218" s="992"/>
      <c r="GU218" s="986"/>
    </row>
    <row r="219" spans="1:203" hidden="1">
      <c r="A219" s="985"/>
      <c r="B219" s="1315" t="s">
        <v>613</v>
      </c>
      <c r="C219" s="1315"/>
      <c r="D219" s="990" t="s">
        <v>1194</v>
      </c>
      <c r="E219" s="990" t="s">
        <v>1195</v>
      </c>
      <c r="F219" s="990" t="s">
        <v>437</v>
      </c>
      <c r="G219" s="990" t="s">
        <v>986</v>
      </c>
      <c r="H219" s="990" t="s">
        <v>1062</v>
      </c>
      <c r="I219" s="990" t="s">
        <v>1063</v>
      </c>
      <c r="J219" s="990" t="s">
        <v>1064</v>
      </c>
      <c r="K219" s="990" t="s">
        <v>1065</v>
      </c>
      <c r="L219" s="991">
        <v>1</v>
      </c>
      <c r="M219" s="990" t="s">
        <v>1195</v>
      </c>
      <c r="N219" s="990" t="s">
        <v>1019</v>
      </c>
      <c r="O219" s="990" t="s">
        <v>611</v>
      </c>
      <c r="P219" s="990" t="s">
        <v>993</v>
      </c>
      <c r="Q219" s="990" t="s">
        <v>293</v>
      </c>
      <c r="R219" s="1031" t="s">
        <v>290</v>
      </c>
      <c r="S219" s="992" t="b">
        <v>0</v>
      </c>
      <c r="T219" s="991">
        <v>0</v>
      </c>
      <c r="U219" s="992" t="b">
        <v>0</v>
      </c>
      <c r="V219" s="991">
        <v>0</v>
      </c>
      <c r="W219" s="992" t="b">
        <v>0</v>
      </c>
      <c r="X219" s="992" t="b">
        <v>1</v>
      </c>
      <c r="Y219" s="990" t="s">
        <v>290</v>
      </c>
      <c r="Z219" s="990" t="b">
        <f t="shared" si="31"/>
        <v>1</v>
      </c>
      <c r="AA219" s="990" t="s">
        <v>993</v>
      </c>
      <c r="AB219" s="992" t="b">
        <v>0</v>
      </c>
      <c r="AC219" s="990" t="s">
        <v>993</v>
      </c>
      <c r="AD219" s="990" t="s">
        <v>993</v>
      </c>
      <c r="AE219" s="990" t="s">
        <v>993</v>
      </c>
      <c r="AF219" s="1077">
        <f t="shared" si="23"/>
        <v>50</v>
      </c>
      <c r="AG219" s="1077">
        <f t="shared" si="23"/>
        <v>49</v>
      </c>
      <c r="AH219" s="1077">
        <f t="shared" si="23"/>
        <v>26</v>
      </c>
      <c r="AI219" s="1077">
        <f t="shared" si="23"/>
        <v>50</v>
      </c>
      <c r="AJ219" s="183">
        <f t="shared" si="28"/>
        <v>0</v>
      </c>
      <c r="AK219" s="991">
        <v>50</v>
      </c>
      <c r="AL219" s="991">
        <v>49</v>
      </c>
      <c r="AM219" s="991">
        <v>26</v>
      </c>
      <c r="AN219" s="991">
        <v>50</v>
      </c>
      <c r="AO219" s="991">
        <v>0</v>
      </c>
      <c r="AP219" s="991">
        <v>0</v>
      </c>
      <c r="AQ219" s="991">
        <v>0</v>
      </c>
      <c r="AR219" s="991">
        <v>0</v>
      </c>
      <c r="AS219" s="991">
        <v>0</v>
      </c>
      <c r="AT219" s="991">
        <v>0</v>
      </c>
      <c r="AU219" s="991">
        <v>0</v>
      </c>
      <c r="AV219" s="991">
        <v>0</v>
      </c>
      <c r="AW219" s="991">
        <v>0</v>
      </c>
      <c r="AX219" s="991">
        <v>0</v>
      </c>
      <c r="AY219" s="991">
        <v>0</v>
      </c>
      <c r="AZ219" s="991">
        <v>0</v>
      </c>
      <c r="BA219" s="991">
        <v>0</v>
      </c>
      <c r="BB219" s="991">
        <v>0</v>
      </c>
      <c r="BC219" s="991">
        <v>0</v>
      </c>
      <c r="BD219" s="991">
        <v>0</v>
      </c>
      <c r="BE219" s="992" t="b">
        <v>0</v>
      </c>
      <c r="BF219" s="992"/>
      <c r="BG219" s="990" t="s">
        <v>270</v>
      </c>
      <c r="BH219" s="991">
        <v>50</v>
      </c>
      <c r="BI219" s="990" t="s">
        <v>993</v>
      </c>
      <c r="BJ219" s="991">
        <v>0</v>
      </c>
      <c r="BK219" s="990" t="s">
        <v>993</v>
      </c>
      <c r="BL219" s="991">
        <v>0</v>
      </c>
      <c r="BM219" s="991">
        <v>0</v>
      </c>
      <c r="BN219" s="991">
        <v>0</v>
      </c>
      <c r="BO219" s="990" t="s">
        <v>993</v>
      </c>
      <c r="BP219" s="990" t="s">
        <v>993</v>
      </c>
      <c r="BQ219" s="990" t="s">
        <v>993</v>
      </c>
      <c r="BR219" s="991">
        <v>0</v>
      </c>
      <c r="BS219" s="990" t="s">
        <v>993</v>
      </c>
      <c r="BT219" s="991">
        <v>0</v>
      </c>
      <c r="BU219" s="990" t="s">
        <v>993</v>
      </c>
      <c r="BV219" s="991">
        <v>0</v>
      </c>
      <c r="BW219" s="991">
        <v>0</v>
      </c>
      <c r="BX219" s="991">
        <v>0</v>
      </c>
      <c r="BY219" s="990" t="s">
        <v>993</v>
      </c>
      <c r="BZ219" s="991">
        <v>0</v>
      </c>
      <c r="CA219" s="990" t="s">
        <v>993</v>
      </c>
      <c r="CB219" s="991">
        <v>0</v>
      </c>
      <c r="CC219" s="990" t="s">
        <v>993</v>
      </c>
      <c r="CD219" s="991">
        <v>0</v>
      </c>
      <c r="CE219" s="991">
        <v>0</v>
      </c>
      <c r="CF219" s="991">
        <v>0</v>
      </c>
      <c r="CG219" s="990" t="s">
        <v>993</v>
      </c>
      <c r="CH219" s="991">
        <v>0</v>
      </c>
      <c r="CI219" s="990" t="s">
        <v>993</v>
      </c>
      <c r="CJ219" s="991">
        <v>0</v>
      </c>
      <c r="CK219" s="990" t="s">
        <v>993</v>
      </c>
      <c r="CL219" s="991">
        <v>0</v>
      </c>
      <c r="CM219" s="991">
        <v>0</v>
      </c>
      <c r="CN219" s="991">
        <v>0</v>
      </c>
      <c r="CO219" s="991">
        <v>20</v>
      </c>
      <c r="CP219" s="991">
        <v>6.2</v>
      </c>
      <c r="CQ219" s="991">
        <v>2</v>
      </c>
      <c r="CR219" s="991">
        <v>0</v>
      </c>
      <c r="CS219" s="991">
        <v>4</v>
      </c>
      <c r="CT219" s="991">
        <v>0</v>
      </c>
      <c r="CU219" s="991">
        <v>0</v>
      </c>
      <c r="CV219" s="991">
        <v>0</v>
      </c>
      <c r="CW219" s="991">
        <v>0</v>
      </c>
      <c r="CX219" s="991">
        <v>0</v>
      </c>
      <c r="CY219" s="991">
        <v>0</v>
      </c>
      <c r="CZ219" s="991">
        <v>0</v>
      </c>
      <c r="DA219" s="991">
        <v>0</v>
      </c>
      <c r="DB219" s="991">
        <v>0</v>
      </c>
      <c r="DC219" s="991">
        <v>0</v>
      </c>
      <c r="DD219" s="991">
        <v>0</v>
      </c>
      <c r="DE219" s="991">
        <v>0</v>
      </c>
      <c r="DF219" s="991">
        <v>0</v>
      </c>
      <c r="DG219" s="991">
        <v>0</v>
      </c>
      <c r="DH219" s="991">
        <v>0</v>
      </c>
      <c r="DI219" s="991">
        <v>0</v>
      </c>
      <c r="DJ219" s="991">
        <v>0</v>
      </c>
      <c r="DK219" s="992" t="b">
        <v>0</v>
      </c>
      <c r="DL219" s="990" t="s">
        <v>999</v>
      </c>
      <c r="DM219" s="990" t="s">
        <v>270</v>
      </c>
      <c r="DN219" s="990" t="s">
        <v>434</v>
      </c>
      <c r="DO219" s="990" t="s">
        <v>1000</v>
      </c>
      <c r="DP219" s="1021">
        <v>929</v>
      </c>
      <c r="DQ219" s="991">
        <v>0</v>
      </c>
      <c r="DR219" s="991">
        <v>0</v>
      </c>
      <c r="DS219" s="991">
        <v>0</v>
      </c>
      <c r="DT219" s="991">
        <v>14187</v>
      </c>
      <c r="DU219" s="1021">
        <v>913</v>
      </c>
      <c r="DV219" s="991">
        <v>0</v>
      </c>
      <c r="DW219" s="991">
        <v>0</v>
      </c>
      <c r="DX219" s="991">
        <v>0</v>
      </c>
      <c r="DY219" s="991">
        <v>0</v>
      </c>
      <c r="DZ219" s="991">
        <v>0</v>
      </c>
      <c r="EA219" s="991">
        <v>0</v>
      </c>
      <c r="EB219" s="991">
        <v>0</v>
      </c>
      <c r="EC219" s="991">
        <v>0</v>
      </c>
      <c r="ED219" s="991">
        <v>0</v>
      </c>
      <c r="EE219" s="991">
        <v>0</v>
      </c>
      <c r="EF219" s="991">
        <v>0</v>
      </c>
      <c r="EG219" s="991">
        <v>0</v>
      </c>
      <c r="EH219" s="991">
        <v>0</v>
      </c>
      <c r="EI219" s="991">
        <v>0</v>
      </c>
      <c r="EJ219" s="991">
        <v>0</v>
      </c>
      <c r="EK219" s="991">
        <v>0</v>
      </c>
      <c r="EL219" s="991">
        <v>0</v>
      </c>
      <c r="EM219" s="991">
        <v>0</v>
      </c>
      <c r="EN219" s="991">
        <v>0</v>
      </c>
      <c r="EO219" s="991">
        <v>0</v>
      </c>
      <c r="EP219" s="991">
        <v>0</v>
      </c>
      <c r="EQ219" s="991">
        <v>0</v>
      </c>
      <c r="ER219" s="991">
        <v>0</v>
      </c>
      <c r="ES219" s="991">
        <v>0</v>
      </c>
      <c r="ET219" s="992" t="b">
        <v>0</v>
      </c>
      <c r="EU219" s="992" t="b">
        <v>0</v>
      </c>
      <c r="EV219" s="992" t="b">
        <v>0</v>
      </c>
      <c r="EW219" s="993">
        <v>0.41499999999999998</v>
      </c>
      <c r="EX219" s="993">
        <v>0.22399999999999998</v>
      </c>
      <c r="EY219" s="993">
        <v>0.20800000000000002</v>
      </c>
      <c r="EZ219" s="993">
        <v>0.105</v>
      </c>
      <c r="FA219" s="993">
        <v>8.4000000000000005E-2</v>
      </c>
      <c r="FB219" s="993">
        <v>0.26100000000000001</v>
      </c>
      <c r="FC219" s="992" t="b">
        <v>0</v>
      </c>
      <c r="FD219" s="992" t="b">
        <v>0</v>
      </c>
      <c r="FE219" s="992" t="b">
        <v>0</v>
      </c>
      <c r="FF219" s="993">
        <v>0</v>
      </c>
      <c r="FG219" s="993">
        <v>0</v>
      </c>
      <c r="FH219" s="993">
        <v>0</v>
      </c>
      <c r="FI219" s="993">
        <v>0</v>
      </c>
      <c r="FJ219" s="993">
        <v>0</v>
      </c>
      <c r="FK219" s="993">
        <v>0</v>
      </c>
      <c r="FL219" s="992" t="b">
        <v>0</v>
      </c>
      <c r="FM219" s="992" t="b">
        <v>0</v>
      </c>
      <c r="FN219" s="992" t="b">
        <v>0</v>
      </c>
      <c r="FO219" s="993">
        <v>0</v>
      </c>
      <c r="FP219" s="993">
        <v>0</v>
      </c>
      <c r="FQ219" s="993">
        <v>0</v>
      </c>
      <c r="FR219" s="993">
        <v>0</v>
      </c>
      <c r="FS219" s="993">
        <v>0</v>
      </c>
      <c r="FT219" s="993">
        <v>0</v>
      </c>
      <c r="FU219" s="990" t="s">
        <v>993</v>
      </c>
      <c r="FV219" s="993">
        <v>0</v>
      </c>
      <c r="FW219" s="991">
        <v>0</v>
      </c>
      <c r="FX219" s="991">
        <v>0</v>
      </c>
      <c r="FY219" s="991">
        <v>0</v>
      </c>
      <c r="FZ219" s="991">
        <v>0</v>
      </c>
      <c r="GA219" s="991">
        <v>0</v>
      </c>
      <c r="GB219" s="991">
        <v>0</v>
      </c>
      <c r="GC219" s="991">
        <v>0</v>
      </c>
      <c r="GD219" s="991">
        <v>0</v>
      </c>
      <c r="GE219" s="991">
        <v>0</v>
      </c>
      <c r="GF219" s="991">
        <v>0</v>
      </c>
      <c r="GG219" s="991">
        <v>0</v>
      </c>
      <c r="GH219" s="991">
        <v>0</v>
      </c>
      <c r="GI219" s="991">
        <v>0</v>
      </c>
      <c r="GJ219" s="991">
        <v>0</v>
      </c>
      <c r="GK219" s="991">
        <v>0</v>
      </c>
      <c r="GL219" s="991">
        <v>0</v>
      </c>
      <c r="GM219" s="991">
        <v>0</v>
      </c>
      <c r="GN219" s="991">
        <v>0</v>
      </c>
      <c r="GO219" s="992" t="b">
        <v>0</v>
      </c>
      <c r="GP219" s="990" t="s">
        <v>993</v>
      </c>
      <c r="GQ219" s="990" t="s">
        <v>993</v>
      </c>
      <c r="GR219" s="990" t="s">
        <v>993</v>
      </c>
      <c r="GS219" s="990" t="s">
        <v>993</v>
      </c>
      <c r="GT219" s="992"/>
      <c r="GU219" s="986"/>
    </row>
    <row r="220" spans="1:203" hidden="1">
      <c r="A220" s="985"/>
      <c r="B220" s="1315" t="s">
        <v>615</v>
      </c>
      <c r="C220" s="1315"/>
      <c r="D220" s="990" t="s">
        <v>1196</v>
      </c>
      <c r="E220" s="990" t="s">
        <v>27</v>
      </c>
      <c r="F220" s="990" t="s">
        <v>437</v>
      </c>
      <c r="G220" s="990" t="s">
        <v>986</v>
      </c>
      <c r="H220" s="990" t="s">
        <v>1062</v>
      </c>
      <c r="I220" s="990" t="s">
        <v>1063</v>
      </c>
      <c r="J220" s="990" t="s">
        <v>1064</v>
      </c>
      <c r="K220" s="990" t="s">
        <v>1065</v>
      </c>
      <c r="L220" s="991">
        <v>1</v>
      </c>
      <c r="M220" s="990" t="s">
        <v>27</v>
      </c>
      <c r="N220" s="990" t="s">
        <v>1019</v>
      </c>
      <c r="O220" s="990" t="s">
        <v>346</v>
      </c>
      <c r="P220" s="990" t="s">
        <v>1100</v>
      </c>
      <c r="Q220" s="990" t="s">
        <v>293</v>
      </c>
      <c r="R220" s="1031" t="s">
        <v>290</v>
      </c>
      <c r="S220" s="992" t="b">
        <v>0</v>
      </c>
      <c r="T220" s="991">
        <v>0</v>
      </c>
      <c r="U220" s="992" t="b">
        <v>0</v>
      </c>
      <c r="V220" s="991">
        <v>0</v>
      </c>
      <c r="W220" s="992" t="b">
        <v>1</v>
      </c>
      <c r="X220" s="992" t="b">
        <v>0</v>
      </c>
      <c r="Y220" s="990" t="s">
        <v>290</v>
      </c>
      <c r="Z220" s="990" t="b">
        <f t="shared" si="29"/>
        <v>1</v>
      </c>
      <c r="AA220" s="990" t="s">
        <v>993</v>
      </c>
      <c r="AB220" s="992" t="b">
        <v>0</v>
      </c>
      <c r="AC220" s="990" t="s">
        <v>993</v>
      </c>
      <c r="AD220" s="990" t="s">
        <v>993</v>
      </c>
      <c r="AE220" s="990" t="s">
        <v>993</v>
      </c>
      <c r="AF220" s="1077">
        <f t="shared" si="23"/>
        <v>44</v>
      </c>
      <c r="AG220" s="1077">
        <f t="shared" si="23"/>
        <v>44</v>
      </c>
      <c r="AH220" s="1077">
        <f t="shared" si="23"/>
        <v>23</v>
      </c>
      <c r="AI220" s="1077">
        <f t="shared" si="23"/>
        <v>44</v>
      </c>
      <c r="AJ220" s="183">
        <f t="shared" si="28"/>
        <v>0</v>
      </c>
      <c r="AK220" s="991">
        <v>44</v>
      </c>
      <c r="AL220" s="991">
        <v>44</v>
      </c>
      <c r="AM220" s="991">
        <v>23</v>
      </c>
      <c r="AN220" s="991">
        <v>44</v>
      </c>
      <c r="AO220" s="991">
        <v>0</v>
      </c>
      <c r="AP220" s="991">
        <v>0</v>
      </c>
      <c r="AQ220" s="991">
        <v>0</v>
      </c>
      <c r="AR220" s="991">
        <v>0</v>
      </c>
      <c r="AS220" s="991">
        <v>0</v>
      </c>
      <c r="AT220" s="991">
        <v>0</v>
      </c>
      <c r="AU220" s="991">
        <v>0</v>
      </c>
      <c r="AV220" s="991">
        <v>0</v>
      </c>
      <c r="AW220" s="991">
        <v>0</v>
      </c>
      <c r="AX220" s="991">
        <v>0</v>
      </c>
      <c r="AY220" s="991">
        <v>0</v>
      </c>
      <c r="AZ220" s="991">
        <v>0</v>
      </c>
      <c r="BA220" s="991">
        <v>0</v>
      </c>
      <c r="BB220" s="991">
        <v>0</v>
      </c>
      <c r="BC220" s="991">
        <v>0</v>
      </c>
      <c r="BD220" s="991">
        <v>0</v>
      </c>
      <c r="BE220" s="992" t="b">
        <v>0</v>
      </c>
      <c r="BF220" s="992"/>
      <c r="BG220" s="990" t="s">
        <v>270</v>
      </c>
      <c r="BH220" s="991">
        <v>44</v>
      </c>
      <c r="BI220" s="990" t="s">
        <v>993</v>
      </c>
      <c r="BJ220" s="991">
        <v>0</v>
      </c>
      <c r="BK220" s="990" t="s">
        <v>993</v>
      </c>
      <c r="BL220" s="991">
        <v>0</v>
      </c>
      <c r="BM220" s="991">
        <v>0</v>
      </c>
      <c r="BN220" s="991">
        <v>0</v>
      </c>
      <c r="BO220" s="990" t="s">
        <v>993</v>
      </c>
      <c r="BP220" s="990" t="s">
        <v>993</v>
      </c>
      <c r="BQ220" s="990" t="s">
        <v>993</v>
      </c>
      <c r="BR220" s="991">
        <v>0</v>
      </c>
      <c r="BS220" s="990" t="s">
        <v>993</v>
      </c>
      <c r="BT220" s="991">
        <v>0</v>
      </c>
      <c r="BU220" s="990" t="s">
        <v>993</v>
      </c>
      <c r="BV220" s="991">
        <v>0</v>
      </c>
      <c r="BW220" s="991">
        <v>0</v>
      </c>
      <c r="BX220" s="991">
        <v>0</v>
      </c>
      <c r="BY220" s="990" t="s">
        <v>993</v>
      </c>
      <c r="BZ220" s="991">
        <v>0</v>
      </c>
      <c r="CA220" s="990" t="s">
        <v>993</v>
      </c>
      <c r="CB220" s="991">
        <v>0</v>
      </c>
      <c r="CC220" s="990" t="s">
        <v>993</v>
      </c>
      <c r="CD220" s="991">
        <v>0</v>
      </c>
      <c r="CE220" s="991">
        <v>0</v>
      </c>
      <c r="CF220" s="991">
        <v>0</v>
      </c>
      <c r="CG220" s="990" t="s">
        <v>993</v>
      </c>
      <c r="CH220" s="991">
        <v>0</v>
      </c>
      <c r="CI220" s="990" t="s">
        <v>993</v>
      </c>
      <c r="CJ220" s="991">
        <v>0</v>
      </c>
      <c r="CK220" s="990" t="s">
        <v>993</v>
      </c>
      <c r="CL220" s="991">
        <v>0</v>
      </c>
      <c r="CM220" s="991">
        <v>0</v>
      </c>
      <c r="CN220" s="991">
        <v>0</v>
      </c>
      <c r="CO220" s="991">
        <v>27</v>
      </c>
      <c r="CP220" s="991">
        <v>0</v>
      </c>
      <c r="CQ220" s="991">
        <v>1</v>
      </c>
      <c r="CR220" s="991">
        <v>0</v>
      </c>
      <c r="CS220" s="991">
        <v>1</v>
      </c>
      <c r="CT220" s="991">
        <v>0.6</v>
      </c>
      <c r="CU220" s="991">
        <v>0</v>
      </c>
      <c r="CV220" s="991">
        <v>0</v>
      </c>
      <c r="CW220" s="991">
        <v>3</v>
      </c>
      <c r="CX220" s="991">
        <v>0</v>
      </c>
      <c r="CY220" s="991">
        <v>1</v>
      </c>
      <c r="CZ220" s="991">
        <v>0</v>
      </c>
      <c r="DA220" s="991">
        <v>0</v>
      </c>
      <c r="DB220" s="991">
        <v>0</v>
      </c>
      <c r="DC220" s="991">
        <v>0</v>
      </c>
      <c r="DD220" s="991">
        <v>0</v>
      </c>
      <c r="DE220" s="991">
        <v>0</v>
      </c>
      <c r="DF220" s="991">
        <v>0</v>
      </c>
      <c r="DG220" s="991">
        <v>0</v>
      </c>
      <c r="DH220" s="991">
        <v>0</v>
      </c>
      <c r="DI220" s="991">
        <v>0</v>
      </c>
      <c r="DJ220" s="991">
        <v>0</v>
      </c>
      <c r="DK220" s="992" t="b">
        <v>0</v>
      </c>
      <c r="DL220" s="990" t="s">
        <v>1000</v>
      </c>
      <c r="DM220" s="990" t="s">
        <v>993</v>
      </c>
      <c r="DN220" s="990" t="s">
        <v>993</v>
      </c>
      <c r="DO220" s="990" t="s">
        <v>993</v>
      </c>
      <c r="DP220" s="991">
        <v>1475</v>
      </c>
      <c r="DQ220" s="991">
        <v>1282</v>
      </c>
      <c r="DR220" s="991">
        <v>151</v>
      </c>
      <c r="DS220" s="991">
        <v>42</v>
      </c>
      <c r="DT220" s="991">
        <v>12818</v>
      </c>
      <c r="DU220" s="991">
        <v>1479</v>
      </c>
      <c r="DV220" s="991">
        <v>1475</v>
      </c>
      <c r="DW220" s="991">
        <v>14</v>
      </c>
      <c r="DX220" s="991">
        <v>1426</v>
      </c>
      <c r="DY220" s="991">
        <v>13</v>
      </c>
      <c r="DZ220" s="991">
        <v>19</v>
      </c>
      <c r="EA220" s="991">
        <v>0</v>
      </c>
      <c r="EB220" s="991">
        <v>0</v>
      </c>
      <c r="EC220" s="991">
        <v>3</v>
      </c>
      <c r="ED220" s="991">
        <v>1479</v>
      </c>
      <c r="EE220" s="991">
        <v>388</v>
      </c>
      <c r="EF220" s="991">
        <v>1064</v>
      </c>
      <c r="EG220" s="991">
        <v>13</v>
      </c>
      <c r="EH220" s="991">
        <v>0</v>
      </c>
      <c r="EI220" s="991">
        <v>3</v>
      </c>
      <c r="EJ220" s="991">
        <v>0</v>
      </c>
      <c r="EK220" s="991">
        <v>4</v>
      </c>
      <c r="EL220" s="991">
        <v>1</v>
      </c>
      <c r="EM220" s="991">
        <v>6</v>
      </c>
      <c r="EN220" s="991">
        <v>1091</v>
      </c>
      <c r="EO220" s="991">
        <v>1083</v>
      </c>
      <c r="EP220" s="991">
        <v>0</v>
      </c>
      <c r="EQ220" s="991">
        <v>8</v>
      </c>
      <c r="ER220" s="991">
        <v>0</v>
      </c>
      <c r="ES220" s="991">
        <v>0</v>
      </c>
      <c r="ET220" s="992" t="b">
        <v>0</v>
      </c>
      <c r="EU220" s="992" t="b">
        <v>0</v>
      </c>
      <c r="EV220" s="992" t="b">
        <v>0</v>
      </c>
      <c r="EW220" s="993">
        <v>0</v>
      </c>
      <c r="EX220" s="993">
        <v>0</v>
      </c>
      <c r="EY220" s="993">
        <v>0</v>
      </c>
      <c r="EZ220" s="993">
        <v>0</v>
      </c>
      <c r="FA220" s="993">
        <v>0</v>
      </c>
      <c r="FB220" s="993">
        <v>0</v>
      </c>
      <c r="FC220" s="992" t="b">
        <v>0</v>
      </c>
      <c r="FD220" s="992" t="b">
        <v>0</v>
      </c>
      <c r="FE220" s="992" t="b">
        <v>0</v>
      </c>
      <c r="FF220" s="993">
        <v>0</v>
      </c>
      <c r="FG220" s="993">
        <v>0</v>
      </c>
      <c r="FH220" s="993">
        <v>0</v>
      </c>
      <c r="FI220" s="993">
        <v>0</v>
      </c>
      <c r="FJ220" s="993">
        <v>0</v>
      </c>
      <c r="FK220" s="993">
        <v>0</v>
      </c>
      <c r="FL220" s="992" t="b">
        <v>0</v>
      </c>
      <c r="FM220" s="992" t="b">
        <v>0</v>
      </c>
      <c r="FN220" s="992" t="b">
        <v>0</v>
      </c>
      <c r="FO220" s="993">
        <v>0</v>
      </c>
      <c r="FP220" s="993">
        <v>0</v>
      </c>
      <c r="FQ220" s="993">
        <v>0</v>
      </c>
      <c r="FR220" s="993">
        <v>0</v>
      </c>
      <c r="FS220" s="993">
        <v>0</v>
      </c>
      <c r="FT220" s="993">
        <v>0</v>
      </c>
      <c r="FU220" s="990" t="s">
        <v>993</v>
      </c>
      <c r="FV220" s="993">
        <v>0</v>
      </c>
      <c r="FW220" s="991">
        <v>0</v>
      </c>
      <c r="FX220" s="991">
        <v>1091</v>
      </c>
      <c r="FY220" s="991">
        <v>0</v>
      </c>
      <c r="FZ220" s="991">
        <v>0</v>
      </c>
      <c r="GA220" s="991">
        <v>0</v>
      </c>
      <c r="GB220" s="991">
        <v>0</v>
      </c>
      <c r="GC220" s="991">
        <v>0</v>
      </c>
      <c r="GD220" s="991">
        <v>0</v>
      </c>
      <c r="GE220" s="991">
        <v>0</v>
      </c>
      <c r="GF220" s="991">
        <v>0</v>
      </c>
      <c r="GG220" s="991">
        <v>0</v>
      </c>
      <c r="GH220" s="991">
        <v>0</v>
      </c>
      <c r="GI220" s="991">
        <v>0</v>
      </c>
      <c r="GJ220" s="991">
        <v>0</v>
      </c>
      <c r="GK220" s="991">
        <v>0</v>
      </c>
      <c r="GL220" s="991">
        <v>0</v>
      </c>
      <c r="GM220" s="991">
        <v>0</v>
      </c>
      <c r="GN220" s="991">
        <v>0</v>
      </c>
      <c r="GO220" s="992" t="b">
        <v>0</v>
      </c>
      <c r="GP220" s="990" t="s">
        <v>993</v>
      </c>
      <c r="GQ220" s="990" t="s">
        <v>993</v>
      </c>
      <c r="GR220" s="990" t="s">
        <v>993</v>
      </c>
      <c r="GS220" s="990" t="s">
        <v>993</v>
      </c>
      <c r="GT220" s="992"/>
      <c r="GU220" s="986"/>
    </row>
    <row r="221" spans="1:203" hidden="1">
      <c r="A221" s="985"/>
      <c r="B221" s="1315" t="s">
        <v>615</v>
      </c>
      <c r="C221" s="1315"/>
      <c r="D221" s="990" t="s">
        <v>1196</v>
      </c>
      <c r="E221" s="990" t="s">
        <v>27</v>
      </c>
      <c r="F221" s="990" t="s">
        <v>437</v>
      </c>
      <c r="G221" s="990" t="s">
        <v>986</v>
      </c>
      <c r="H221" s="990" t="s">
        <v>1062</v>
      </c>
      <c r="I221" s="990" t="s">
        <v>1063</v>
      </c>
      <c r="J221" s="990" t="s">
        <v>1064</v>
      </c>
      <c r="K221" s="990" t="s">
        <v>1065</v>
      </c>
      <c r="L221" s="991">
        <v>2</v>
      </c>
      <c r="M221" s="990" t="s">
        <v>27</v>
      </c>
      <c r="N221" s="990" t="s">
        <v>1030</v>
      </c>
      <c r="O221" s="990" t="s">
        <v>647</v>
      </c>
      <c r="P221" s="990" t="s">
        <v>1100</v>
      </c>
      <c r="Q221" s="990" t="s">
        <v>293</v>
      </c>
      <c r="R221" s="1031" t="s">
        <v>293</v>
      </c>
      <c r="S221" s="992" t="b">
        <v>0</v>
      </c>
      <c r="T221" s="991">
        <v>0</v>
      </c>
      <c r="U221" s="992" t="b">
        <v>0</v>
      </c>
      <c r="V221" s="991">
        <v>0</v>
      </c>
      <c r="W221" s="992" t="b">
        <v>1</v>
      </c>
      <c r="X221" s="992" t="b">
        <v>0</v>
      </c>
      <c r="Y221" s="990" t="s">
        <v>293</v>
      </c>
      <c r="Z221" s="990" t="b">
        <f t="shared" si="29"/>
        <v>1</v>
      </c>
      <c r="AA221" s="990" t="s">
        <v>993</v>
      </c>
      <c r="AB221" s="992" t="b">
        <v>0</v>
      </c>
      <c r="AC221" s="990" t="s">
        <v>993</v>
      </c>
      <c r="AD221" s="990" t="s">
        <v>993</v>
      </c>
      <c r="AE221" s="990" t="s">
        <v>993</v>
      </c>
      <c r="AF221" s="1077">
        <f t="shared" si="23"/>
        <v>44</v>
      </c>
      <c r="AG221" s="1077">
        <f t="shared" si="23"/>
        <v>44</v>
      </c>
      <c r="AH221" s="1077">
        <f t="shared" si="23"/>
        <v>17</v>
      </c>
      <c r="AI221" s="1077">
        <f t="shared" ref="AI221:AI284" si="32">AN221+AS221</f>
        <v>44</v>
      </c>
      <c r="AJ221" s="183">
        <f t="shared" si="28"/>
        <v>0</v>
      </c>
      <c r="AK221" s="991">
        <v>0</v>
      </c>
      <c r="AL221" s="991">
        <v>0</v>
      </c>
      <c r="AM221" s="991">
        <v>0</v>
      </c>
      <c r="AN221" s="991">
        <v>0</v>
      </c>
      <c r="AO221" s="991">
        <v>0</v>
      </c>
      <c r="AP221" s="991">
        <v>44</v>
      </c>
      <c r="AQ221" s="991">
        <v>44</v>
      </c>
      <c r="AR221" s="991">
        <v>17</v>
      </c>
      <c r="AS221" s="991">
        <v>44</v>
      </c>
      <c r="AT221" s="991">
        <v>44</v>
      </c>
      <c r="AU221" s="991">
        <v>44</v>
      </c>
      <c r="AV221" s="991">
        <v>17</v>
      </c>
      <c r="AW221" s="991">
        <v>44</v>
      </c>
      <c r="AX221" s="991">
        <v>0</v>
      </c>
      <c r="AY221" s="991">
        <v>0</v>
      </c>
      <c r="AZ221" s="991">
        <v>0</v>
      </c>
      <c r="BA221" s="991">
        <v>0</v>
      </c>
      <c r="BB221" s="991">
        <v>0</v>
      </c>
      <c r="BC221" s="991">
        <v>0</v>
      </c>
      <c r="BD221" s="991">
        <v>0</v>
      </c>
      <c r="BE221" s="992" t="b">
        <v>0</v>
      </c>
      <c r="BF221" s="992"/>
      <c r="BG221" s="990" t="s">
        <v>1060</v>
      </c>
      <c r="BH221" s="991">
        <v>44</v>
      </c>
      <c r="BI221" s="990" t="s">
        <v>993</v>
      </c>
      <c r="BJ221" s="991">
        <v>0</v>
      </c>
      <c r="BK221" s="990" t="s">
        <v>993</v>
      </c>
      <c r="BL221" s="991">
        <v>0</v>
      </c>
      <c r="BM221" s="991">
        <v>0</v>
      </c>
      <c r="BN221" s="991">
        <v>0</v>
      </c>
      <c r="BO221" s="990" t="s">
        <v>993</v>
      </c>
      <c r="BP221" s="990" t="s">
        <v>993</v>
      </c>
      <c r="BQ221" s="990" t="s">
        <v>993</v>
      </c>
      <c r="BR221" s="991">
        <v>0</v>
      </c>
      <c r="BS221" s="990" t="s">
        <v>993</v>
      </c>
      <c r="BT221" s="991">
        <v>0</v>
      </c>
      <c r="BU221" s="990" t="s">
        <v>993</v>
      </c>
      <c r="BV221" s="991">
        <v>0</v>
      </c>
      <c r="BW221" s="991">
        <v>0</v>
      </c>
      <c r="BX221" s="991">
        <v>0</v>
      </c>
      <c r="BY221" s="990" t="s">
        <v>993</v>
      </c>
      <c r="BZ221" s="991">
        <v>0</v>
      </c>
      <c r="CA221" s="990" t="s">
        <v>993</v>
      </c>
      <c r="CB221" s="991">
        <v>0</v>
      </c>
      <c r="CC221" s="990" t="s">
        <v>993</v>
      </c>
      <c r="CD221" s="991">
        <v>0</v>
      </c>
      <c r="CE221" s="991">
        <v>0</v>
      </c>
      <c r="CF221" s="991">
        <v>0</v>
      </c>
      <c r="CG221" s="990" t="s">
        <v>993</v>
      </c>
      <c r="CH221" s="991">
        <v>0</v>
      </c>
      <c r="CI221" s="990" t="s">
        <v>993</v>
      </c>
      <c r="CJ221" s="991">
        <v>0</v>
      </c>
      <c r="CK221" s="990" t="s">
        <v>993</v>
      </c>
      <c r="CL221" s="991">
        <v>0</v>
      </c>
      <c r="CM221" s="991">
        <v>0</v>
      </c>
      <c r="CN221" s="991">
        <v>0</v>
      </c>
      <c r="CO221" s="991">
        <v>12</v>
      </c>
      <c r="CP221" s="991">
        <v>0</v>
      </c>
      <c r="CQ221" s="991">
        <v>4</v>
      </c>
      <c r="CR221" s="991">
        <v>0</v>
      </c>
      <c r="CS221" s="991">
        <v>10</v>
      </c>
      <c r="CT221" s="991">
        <v>0</v>
      </c>
      <c r="CU221" s="991">
        <v>0</v>
      </c>
      <c r="CV221" s="991">
        <v>0</v>
      </c>
      <c r="CW221" s="991">
        <v>4</v>
      </c>
      <c r="CX221" s="991">
        <v>0</v>
      </c>
      <c r="CY221" s="991">
        <v>2</v>
      </c>
      <c r="CZ221" s="991">
        <v>0</v>
      </c>
      <c r="DA221" s="991">
        <v>0</v>
      </c>
      <c r="DB221" s="991">
        <v>0</v>
      </c>
      <c r="DC221" s="991">
        <v>0</v>
      </c>
      <c r="DD221" s="991">
        <v>0</v>
      </c>
      <c r="DE221" s="991">
        <v>0</v>
      </c>
      <c r="DF221" s="991">
        <v>0</v>
      </c>
      <c r="DG221" s="991">
        <v>0</v>
      </c>
      <c r="DH221" s="991">
        <v>0</v>
      </c>
      <c r="DI221" s="991">
        <v>0</v>
      </c>
      <c r="DJ221" s="991">
        <v>0</v>
      </c>
      <c r="DK221" s="992" t="b">
        <v>0</v>
      </c>
      <c r="DL221" s="990" t="s">
        <v>1000</v>
      </c>
      <c r="DM221" s="990" t="s">
        <v>993</v>
      </c>
      <c r="DN221" s="990" t="s">
        <v>993</v>
      </c>
      <c r="DO221" s="990" t="s">
        <v>993</v>
      </c>
      <c r="DP221" s="991">
        <v>548</v>
      </c>
      <c r="DQ221" s="991">
        <v>409</v>
      </c>
      <c r="DR221" s="991">
        <v>106</v>
      </c>
      <c r="DS221" s="991">
        <v>33</v>
      </c>
      <c r="DT221" s="991">
        <v>12901</v>
      </c>
      <c r="DU221" s="991">
        <v>542</v>
      </c>
      <c r="DV221" s="991">
        <v>548</v>
      </c>
      <c r="DW221" s="991">
        <v>379</v>
      </c>
      <c r="DX221" s="991">
        <v>57</v>
      </c>
      <c r="DY221" s="991">
        <v>108</v>
      </c>
      <c r="DZ221" s="991">
        <v>3</v>
      </c>
      <c r="EA221" s="991">
        <v>0</v>
      </c>
      <c r="EB221" s="991">
        <v>0</v>
      </c>
      <c r="EC221" s="991">
        <v>1</v>
      </c>
      <c r="ED221" s="991">
        <v>542</v>
      </c>
      <c r="EE221" s="991">
        <v>6</v>
      </c>
      <c r="EF221" s="991">
        <v>459</v>
      </c>
      <c r="EG221" s="991">
        <v>20</v>
      </c>
      <c r="EH221" s="991">
        <v>31</v>
      </c>
      <c r="EI221" s="991">
        <v>11</v>
      </c>
      <c r="EJ221" s="991">
        <v>0</v>
      </c>
      <c r="EK221" s="991">
        <v>15</v>
      </c>
      <c r="EL221" s="991">
        <v>0</v>
      </c>
      <c r="EM221" s="991">
        <v>0</v>
      </c>
      <c r="EN221" s="991">
        <v>536</v>
      </c>
      <c r="EO221" s="991">
        <v>534</v>
      </c>
      <c r="EP221" s="991">
        <v>0</v>
      </c>
      <c r="EQ221" s="991">
        <v>2</v>
      </c>
      <c r="ER221" s="991">
        <v>0</v>
      </c>
      <c r="ES221" s="991">
        <v>0</v>
      </c>
      <c r="ET221" s="992" t="b">
        <v>0</v>
      </c>
      <c r="EU221" s="992" t="b">
        <v>0</v>
      </c>
      <c r="EV221" s="992" t="b">
        <v>0</v>
      </c>
      <c r="EW221" s="993">
        <v>0</v>
      </c>
      <c r="EX221" s="993">
        <v>0</v>
      </c>
      <c r="EY221" s="993">
        <v>0</v>
      </c>
      <c r="EZ221" s="993">
        <v>0</v>
      </c>
      <c r="FA221" s="993">
        <v>0</v>
      </c>
      <c r="FB221" s="993">
        <v>0</v>
      </c>
      <c r="FC221" s="992" t="b">
        <v>0</v>
      </c>
      <c r="FD221" s="992" t="b">
        <v>0</v>
      </c>
      <c r="FE221" s="992" t="b">
        <v>0</v>
      </c>
      <c r="FF221" s="993">
        <v>0</v>
      </c>
      <c r="FG221" s="993">
        <v>0</v>
      </c>
      <c r="FH221" s="993">
        <v>0</v>
      </c>
      <c r="FI221" s="993">
        <v>0</v>
      </c>
      <c r="FJ221" s="993">
        <v>0</v>
      </c>
      <c r="FK221" s="993">
        <v>0</v>
      </c>
      <c r="FL221" s="992" t="b">
        <v>0</v>
      </c>
      <c r="FM221" s="992" t="b">
        <v>0</v>
      </c>
      <c r="FN221" s="992" t="b">
        <v>0</v>
      </c>
      <c r="FO221" s="993">
        <v>0</v>
      </c>
      <c r="FP221" s="993">
        <v>0</v>
      </c>
      <c r="FQ221" s="993">
        <v>0</v>
      </c>
      <c r="FR221" s="993">
        <v>0</v>
      </c>
      <c r="FS221" s="993">
        <v>0</v>
      </c>
      <c r="FT221" s="993">
        <v>0</v>
      </c>
      <c r="FU221" s="990" t="s">
        <v>293</v>
      </c>
      <c r="FV221" s="993">
        <v>1</v>
      </c>
      <c r="FW221" s="991">
        <v>3.9</v>
      </c>
      <c r="FX221" s="991">
        <v>536</v>
      </c>
      <c r="FY221" s="991">
        <v>182</v>
      </c>
      <c r="FZ221" s="991">
        <v>59</v>
      </c>
      <c r="GA221" s="991">
        <v>182</v>
      </c>
      <c r="GB221" s="991">
        <v>132</v>
      </c>
      <c r="GC221" s="991">
        <v>203</v>
      </c>
      <c r="GD221" s="991">
        <v>191</v>
      </c>
      <c r="GE221" s="991">
        <v>214</v>
      </c>
      <c r="GF221" s="991">
        <v>239</v>
      </c>
      <c r="GG221" s="991">
        <v>203</v>
      </c>
      <c r="GH221" s="991">
        <v>191</v>
      </c>
      <c r="GI221" s="991">
        <v>214</v>
      </c>
      <c r="GJ221" s="991">
        <v>239</v>
      </c>
      <c r="GK221" s="991">
        <v>55.4</v>
      </c>
      <c r="GL221" s="991">
        <v>69.400000000000006</v>
      </c>
      <c r="GM221" s="991">
        <v>87.2</v>
      </c>
      <c r="GN221" s="991">
        <v>87.4</v>
      </c>
      <c r="GO221" s="992" t="b">
        <v>0</v>
      </c>
      <c r="GP221" s="990" t="s">
        <v>993</v>
      </c>
      <c r="GQ221" s="990" t="s">
        <v>993</v>
      </c>
      <c r="GR221" s="990" t="s">
        <v>993</v>
      </c>
      <c r="GS221" s="990" t="s">
        <v>993</v>
      </c>
      <c r="GT221" s="992"/>
      <c r="GU221" s="986"/>
    </row>
    <row r="222" spans="1:203" hidden="1">
      <c r="A222" s="985"/>
      <c r="B222" s="1315" t="s">
        <v>616</v>
      </c>
      <c r="C222" s="1315"/>
      <c r="D222" s="990" t="s">
        <v>1197</v>
      </c>
      <c r="E222" s="990" t="s">
        <v>28</v>
      </c>
      <c r="F222" s="990" t="s">
        <v>437</v>
      </c>
      <c r="G222" s="990" t="s">
        <v>986</v>
      </c>
      <c r="H222" s="990" t="s">
        <v>1062</v>
      </c>
      <c r="I222" s="990" t="s">
        <v>1063</v>
      </c>
      <c r="J222" s="990" t="s">
        <v>1064</v>
      </c>
      <c r="K222" s="990" t="s">
        <v>1065</v>
      </c>
      <c r="L222" s="991">
        <v>2</v>
      </c>
      <c r="M222" s="990" t="s">
        <v>28</v>
      </c>
      <c r="N222" s="990" t="s">
        <v>996</v>
      </c>
      <c r="O222" s="990" t="s">
        <v>649</v>
      </c>
      <c r="P222" s="990" t="s">
        <v>993</v>
      </c>
      <c r="Q222" s="990" t="s">
        <v>993</v>
      </c>
      <c r="R222" s="1031" t="s">
        <v>293</v>
      </c>
      <c r="S222" s="992" t="b">
        <v>0</v>
      </c>
      <c r="T222" s="991">
        <v>0</v>
      </c>
      <c r="U222" s="992" t="b">
        <v>0</v>
      </c>
      <c r="V222" s="991">
        <v>0</v>
      </c>
      <c r="W222" s="992" t="b">
        <v>1</v>
      </c>
      <c r="X222" s="992" t="b">
        <v>0</v>
      </c>
      <c r="Y222" s="990" t="s">
        <v>293</v>
      </c>
      <c r="Z222" s="990" t="b">
        <f t="shared" si="29"/>
        <v>1</v>
      </c>
      <c r="AA222" s="990" t="s">
        <v>993</v>
      </c>
      <c r="AB222" s="992" t="b">
        <v>0</v>
      </c>
      <c r="AC222" s="990" t="s">
        <v>993</v>
      </c>
      <c r="AD222" s="990" t="s">
        <v>993</v>
      </c>
      <c r="AE222" s="990" t="s">
        <v>993</v>
      </c>
      <c r="AF222" s="1077">
        <f t="shared" ref="AF222:AI285" si="33">AK222+AP222</f>
        <v>33</v>
      </c>
      <c r="AG222" s="1077">
        <f t="shared" si="33"/>
        <v>33</v>
      </c>
      <c r="AH222" s="1077">
        <f t="shared" si="33"/>
        <v>24</v>
      </c>
      <c r="AI222" s="1077">
        <f t="shared" si="32"/>
        <v>33</v>
      </c>
      <c r="AJ222" s="183">
        <f t="shared" si="28"/>
        <v>0</v>
      </c>
      <c r="AK222" s="991">
        <v>0</v>
      </c>
      <c r="AL222" s="991">
        <v>0</v>
      </c>
      <c r="AM222" s="991">
        <v>0</v>
      </c>
      <c r="AN222" s="991">
        <v>0</v>
      </c>
      <c r="AO222" s="991">
        <v>0</v>
      </c>
      <c r="AP222" s="991">
        <v>33</v>
      </c>
      <c r="AQ222" s="991">
        <v>33</v>
      </c>
      <c r="AR222" s="991">
        <v>24</v>
      </c>
      <c r="AS222" s="991">
        <v>33</v>
      </c>
      <c r="AT222" s="991">
        <v>33</v>
      </c>
      <c r="AU222" s="991">
        <v>33</v>
      </c>
      <c r="AV222" s="991">
        <v>24</v>
      </c>
      <c r="AW222" s="991">
        <v>33</v>
      </c>
      <c r="AX222" s="991">
        <v>0</v>
      </c>
      <c r="AY222" s="991">
        <v>0</v>
      </c>
      <c r="AZ222" s="991">
        <v>0</v>
      </c>
      <c r="BA222" s="991">
        <v>0</v>
      </c>
      <c r="BB222" s="991">
        <v>0</v>
      </c>
      <c r="BC222" s="991">
        <v>0</v>
      </c>
      <c r="BD222" s="991">
        <v>0</v>
      </c>
      <c r="BE222" s="992" t="b">
        <v>0</v>
      </c>
      <c r="BF222" s="992"/>
      <c r="BG222" s="990" t="s">
        <v>993</v>
      </c>
      <c r="BH222" s="991">
        <v>0</v>
      </c>
      <c r="BI222" s="990" t="s">
        <v>993</v>
      </c>
      <c r="BJ222" s="991">
        <v>0</v>
      </c>
      <c r="BK222" s="990" t="s">
        <v>993</v>
      </c>
      <c r="BL222" s="991">
        <v>0</v>
      </c>
      <c r="BM222" s="991">
        <v>0</v>
      </c>
      <c r="BN222" s="991">
        <v>33</v>
      </c>
      <c r="BO222" s="990" t="s">
        <v>993</v>
      </c>
      <c r="BP222" s="990" t="s">
        <v>993</v>
      </c>
      <c r="BQ222" s="990" t="s">
        <v>993</v>
      </c>
      <c r="BR222" s="991">
        <v>0</v>
      </c>
      <c r="BS222" s="990" t="s">
        <v>993</v>
      </c>
      <c r="BT222" s="991">
        <v>0</v>
      </c>
      <c r="BU222" s="990" t="s">
        <v>993</v>
      </c>
      <c r="BV222" s="991">
        <v>0</v>
      </c>
      <c r="BW222" s="991">
        <v>0</v>
      </c>
      <c r="BX222" s="991">
        <v>0</v>
      </c>
      <c r="BY222" s="990" t="s">
        <v>993</v>
      </c>
      <c r="BZ222" s="991">
        <v>0</v>
      </c>
      <c r="CA222" s="990" t="s">
        <v>993</v>
      </c>
      <c r="CB222" s="991">
        <v>0</v>
      </c>
      <c r="CC222" s="990" t="s">
        <v>993</v>
      </c>
      <c r="CD222" s="991">
        <v>0</v>
      </c>
      <c r="CE222" s="991">
        <v>0</v>
      </c>
      <c r="CF222" s="991">
        <v>0</v>
      </c>
      <c r="CG222" s="990" t="s">
        <v>993</v>
      </c>
      <c r="CH222" s="991">
        <v>0</v>
      </c>
      <c r="CI222" s="990" t="s">
        <v>993</v>
      </c>
      <c r="CJ222" s="991">
        <v>0</v>
      </c>
      <c r="CK222" s="990" t="s">
        <v>993</v>
      </c>
      <c r="CL222" s="991">
        <v>0</v>
      </c>
      <c r="CM222" s="991">
        <v>0</v>
      </c>
      <c r="CN222" s="991">
        <v>0</v>
      </c>
      <c r="CO222" s="991">
        <v>10</v>
      </c>
      <c r="CP222" s="991">
        <v>1.6</v>
      </c>
      <c r="CQ222" s="991">
        <v>4</v>
      </c>
      <c r="CR222" s="991">
        <v>0</v>
      </c>
      <c r="CS222" s="991">
        <v>2</v>
      </c>
      <c r="CT222" s="991">
        <v>1</v>
      </c>
      <c r="CU222" s="991">
        <v>0</v>
      </c>
      <c r="CV222" s="991">
        <v>0</v>
      </c>
      <c r="CW222" s="991">
        <v>0</v>
      </c>
      <c r="CX222" s="991">
        <v>0</v>
      </c>
      <c r="CY222" s="991">
        <v>0</v>
      </c>
      <c r="CZ222" s="991">
        <v>0</v>
      </c>
      <c r="DA222" s="991">
        <v>0</v>
      </c>
      <c r="DB222" s="991">
        <v>0</v>
      </c>
      <c r="DC222" s="991">
        <v>0</v>
      </c>
      <c r="DD222" s="991">
        <v>0</v>
      </c>
      <c r="DE222" s="991">
        <v>0</v>
      </c>
      <c r="DF222" s="991">
        <v>0</v>
      </c>
      <c r="DG222" s="991">
        <v>0</v>
      </c>
      <c r="DH222" s="991">
        <v>0</v>
      </c>
      <c r="DI222" s="991">
        <v>0</v>
      </c>
      <c r="DJ222" s="991">
        <v>0</v>
      </c>
      <c r="DK222" s="992" t="b">
        <v>0</v>
      </c>
      <c r="DL222" s="990" t="s">
        <v>1000</v>
      </c>
      <c r="DM222" s="990" t="s">
        <v>993</v>
      </c>
      <c r="DN222" s="990" t="s">
        <v>993</v>
      </c>
      <c r="DO222" s="990" t="s">
        <v>993</v>
      </c>
      <c r="DP222" s="991">
        <v>56</v>
      </c>
      <c r="DQ222" s="991">
        <v>48</v>
      </c>
      <c r="DR222" s="991">
        <v>8</v>
      </c>
      <c r="DS222" s="991">
        <v>0</v>
      </c>
      <c r="DT222" s="991">
        <v>10414</v>
      </c>
      <c r="DU222" s="991">
        <v>58</v>
      </c>
      <c r="DV222" s="991">
        <v>56</v>
      </c>
      <c r="DW222" s="991">
        <v>37</v>
      </c>
      <c r="DX222" s="991">
        <v>10</v>
      </c>
      <c r="DY222" s="991">
        <v>8</v>
      </c>
      <c r="DZ222" s="991">
        <v>1</v>
      </c>
      <c r="EA222" s="991">
        <v>0</v>
      </c>
      <c r="EB222" s="991">
        <v>0</v>
      </c>
      <c r="EC222" s="991">
        <v>0</v>
      </c>
      <c r="ED222" s="991">
        <v>58</v>
      </c>
      <c r="EE222" s="991">
        <v>3</v>
      </c>
      <c r="EF222" s="991">
        <v>35</v>
      </c>
      <c r="EG222" s="991">
        <v>6</v>
      </c>
      <c r="EH222" s="991">
        <v>0</v>
      </c>
      <c r="EI222" s="991">
        <v>3</v>
      </c>
      <c r="EJ222" s="991">
        <v>0</v>
      </c>
      <c r="EK222" s="991">
        <v>6</v>
      </c>
      <c r="EL222" s="991">
        <v>5</v>
      </c>
      <c r="EM222" s="991">
        <v>0</v>
      </c>
      <c r="EN222" s="991">
        <v>55</v>
      </c>
      <c r="EO222" s="991">
        <v>50</v>
      </c>
      <c r="EP222" s="991">
        <v>0</v>
      </c>
      <c r="EQ222" s="991">
        <v>3</v>
      </c>
      <c r="ER222" s="991">
        <v>2</v>
      </c>
      <c r="ES222" s="991">
        <v>0</v>
      </c>
      <c r="ET222" s="992" t="b">
        <v>0</v>
      </c>
      <c r="EU222" s="992" t="b">
        <v>0</v>
      </c>
      <c r="EV222" s="992" t="b">
        <v>0</v>
      </c>
      <c r="EW222" s="993">
        <v>0</v>
      </c>
      <c r="EX222" s="993">
        <v>0</v>
      </c>
      <c r="EY222" s="993">
        <v>0</v>
      </c>
      <c r="EZ222" s="993">
        <v>0</v>
      </c>
      <c r="FA222" s="993">
        <v>0</v>
      </c>
      <c r="FB222" s="993">
        <v>0</v>
      </c>
      <c r="FC222" s="992" t="b">
        <v>0</v>
      </c>
      <c r="FD222" s="992" t="b">
        <v>0</v>
      </c>
      <c r="FE222" s="992" t="b">
        <v>0</v>
      </c>
      <c r="FF222" s="993">
        <v>0</v>
      </c>
      <c r="FG222" s="993">
        <v>0</v>
      </c>
      <c r="FH222" s="993">
        <v>0</v>
      </c>
      <c r="FI222" s="993">
        <v>0</v>
      </c>
      <c r="FJ222" s="993">
        <v>0</v>
      </c>
      <c r="FK222" s="993">
        <v>0</v>
      </c>
      <c r="FL222" s="992" t="b">
        <v>0</v>
      </c>
      <c r="FM222" s="992" t="b">
        <v>0</v>
      </c>
      <c r="FN222" s="992" t="b">
        <v>0</v>
      </c>
      <c r="FO222" s="993">
        <v>0</v>
      </c>
      <c r="FP222" s="993">
        <v>0</v>
      </c>
      <c r="FQ222" s="993">
        <v>0</v>
      </c>
      <c r="FR222" s="993">
        <v>0</v>
      </c>
      <c r="FS222" s="993">
        <v>0</v>
      </c>
      <c r="FT222" s="993">
        <v>0</v>
      </c>
      <c r="FU222" s="990" t="s">
        <v>993</v>
      </c>
      <c r="FV222" s="993">
        <v>0</v>
      </c>
      <c r="FW222" s="991">
        <v>0</v>
      </c>
      <c r="FX222" s="991">
        <v>55</v>
      </c>
      <c r="FY222" s="991">
        <v>0</v>
      </c>
      <c r="FZ222" s="991">
        <v>0</v>
      </c>
      <c r="GA222" s="991">
        <v>0</v>
      </c>
      <c r="GB222" s="991">
        <v>0</v>
      </c>
      <c r="GC222" s="991">
        <v>0</v>
      </c>
      <c r="GD222" s="991">
        <v>0</v>
      </c>
      <c r="GE222" s="991">
        <v>0</v>
      </c>
      <c r="GF222" s="991">
        <v>0</v>
      </c>
      <c r="GG222" s="991">
        <v>0</v>
      </c>
      <c r="GH222" s="991">
        <v>0</v>
      </c>
      <c r="GI222" s="991">
        <v>0</v>
      </c>
      <c r="GJ222" s="991">
        <v>0</v>
      </c>
      <c r="GK222" s="991">
        <v>0</v>
      </c>
      <c r="GL222" s="991">
        <v>0</v>
      </c>
      <c r="GM222" s="991">
        <v>0</v>
      </c>
      <c r="GN222" s="991">
        <v>0</v>
      </c>
      <c r="GO222" s="992" t="b">
        <v>0</v>
      </c>
      <c r="GP222" s="990" t="s">
        <v>993</v>
      </c>
      <c r="GQ222" s="990" t="s">
        <v>993</v>
      </c>
      <c r="GR222" s="990" t="s">
        <v>993</v>
      </c>
      <c r="GS222" s="990" t="s">
        <v>993</v>
      </c>
      <c r="GT222" s="992"/>
      <c r="GU222" s="986"/>
    </row>
    <row r="223" spans="1:203" hidden="1">
      <c r="A223" s="985"/>
      <c r="B223" s="1315" t="s">
        <v>616</v>
      </c>
      <c r="C223" s="1315"/>
      <c r="D223" s="990" t="s">
        <v>1197</v>
      </c>
      <c r="E223" s="990" t="s">
        <v>28</v>
      </c>
      <c r="F223" s="990" t="s">
        <v>437</v>
      </c>
      <c r="G223" s="990" t="s">
        <v>986</v>
      </c>
      <c r="H223" s="990" t="s">
        <v>1062</v>
      </c>
      <c r="I223" s="990" t="s">
        <v>1063</v>
      </c>
      <c r="J223" s="990" t="s">
        <v>1064</v>
      </c>
      <c r="K223" s="990" t="s">
        <v>1065</v>
      </c>
      <c r="L223" s="991">
        <v>1</v>
      </c>
      <c r="M223" s="990" t="s">
        <v>28</v>
      </c>
      <c r="N223" s="990" t="s">
        <v>1019</v>
      </c>
      <c r="O223" s="990" t="s">
        <v>617</v>
      </c>
      <c r="P223" s="990" t="s">
        <v>993</v>
      </c>
      <c r="Q223" s="990" t="s">
        <v>993</v>
      </c>
      <c r="R223" s="1031" t="s">
        <v>290</v>
      </c>
      <c r="S223" s="992" t="b">
        <v>0</v>
      </c>
      <c r="T223" s="991">
        <v>0</v>
      </c>
      <c r="U223" s="992" t="b">
        <v>0</v>
      </c>
      <c r="V223" s="991">
        <v>0</v>
      </c>
      <c r="W223" s="992" t="b">
        <v>1</v>
      </c>
      <c r="X223" s="992" t="b">
        <v>0</v>
      </c>
      <c r="Y223" s="990" t="s">
        <v>290</v>
      </c>
      <c r="Z223" s="990" t="b">
        <f t="shared" si="29"/>
        <v>1</v>
      </c>
      <c r="AA223" s="990" t="s">
        <v>993</v>
      </c>
      <c r="AB223" s="992" t="b">
        <v>0</v>
      </c>
      <c r="AC223" s="990" t="s">
        <v>993</v>
      </c>
      <c r="AD223" s="990" t="s">
        <v>993</v>
      </c>
      <c r="AE223" s="990" t="s">
        <v>993</v>
      </c>
      <c r="AF223" s="1077">
        <f t="shared" si="33"/>
        <v>39</v>
      </c>
      <c r="AG223" s="1077">
        <f t="shared" si="33"/>
        <v>39</v>
      </c>
      <c r="AH223" s="1077">
        <f t="shared" si="33"/>
        <v>16</v>
      </c>
      <c r="AI223" s="1077">
        <f t="shared" si="32"/>
        <v>39</v>
      </c>
      <c r="AJ223" s="183">
        <f t="shared" si="28"/>
        <v>0</v>
      </c>
      <c r="AK223" s="991">
        <v>39</v>
      </c>
      <c r="AL223" s="991">
        <v>39</v>
      </c>
      <c r="AM223" s="991">
        <v>16</v>
      </c>
      <c r="AN223" s="991">
        <v>39</v>
      </c>
      <c r="AO223" s="991">
        <v>0</v>
      </c>
      <c r="AP223" s="991">
        <v>0</v>
      </c>
      <c r="AQ223" s="991">
        <v>0</v>
      </c>
      <c r="AR223" s="991">
        <v>0</v>
      </c>
      <c r="AS223" s="991">
        <v>0</v>
      </c>
      <c r="AT223" s="991">
        <v>0</v>
      </c>
      <c r="AU223" s="991">
        <v>0</v>
      </c>
      <c r="AV223" s="991">
        <v>0</v>
      </c>
      <c r="AW223" s="991">
        <v>0</v>
      </c>
      <c r="AX223" s="991">
        <v>0</v>
      </c>
      <c r="AY223" s="991">
        <v>0</v>
      </c>
      <c r="AZ223" s="991">
        <v>0</v>
      </c>
      <c r="BA223" s="991">
        <v>0</v>
      </c>
      <c r="BB223" s="991">
        <v>0</v>
      </c>
      <c r="BC223" s="991">
        <v>0</v>
      </c>
      <c r="BD223" s="991">
        <v>0</v>
      </c>
      <c r="BE223" s="992" t="b">
        <v>0</v>
      </c>
      <c r="BF223" s="992"/>
      <c r="BG223" s="990" t="s">
        <v>296</v>
      </c>
      <c r="BH223" s="991">
        <v>39</v>
      </c>
      <c r="BI223" s="990" t="s">
        <v>993</v>
      </c>
      <c r="BJ223" s="991">
        <v>0</v>
      </c>
      <c r="BK223" s="990" t="s">
        <v>993</v>
      </c>
      <c r="BL223" s="991">
        <v>0</v>
      </c>
      <c r="BM223" s="991">
        <v>0</v>
      </c>
      <c r="BN223" s="991">
        <v>0</v>
      </c>
      <c r="BO223" s="990" t="s">
        <v>993</v>
      </c>
      <c r="BP223" s="990" t="s">
        <v>993</v>
      </c>
      <c r="BQ223" s="990" t="s">
        <v>993</v>
      </c>
      <c r="BR223" s="991">
        <v>0</v>
      </c>
      <c r="BS223" s="990" t="s">
        <v>993</v>
      </c>
      <c r="BT223" s="991">
        <v>0</v>
      </c>
      <c r="BU223" s="990" t="s">
        <v>993</v>
      </c>
      <c r="BV223" s="991">
        <v>0</v>
      </c>
      <c r="BW223" s="991">
        <v>0</v>
      </c>
      <c r="BX223" s="991">
        <v>0</v>
      </c>
      <c r="BY223" s="990" t="s">
        <v>993</v>
      </c>
      <c r="BZ223" s="991">
        <v>0</v>
      </c>
      <c r="CA223" s="990" t="s">
        <v>993</v>
      </c>
      <c r="CB223" s="991">
        <v>0</v>
      </c>
      <c r="CC223" s="990" t="s">
        <v>993</v>
      </c>
      <c r="CD223" s="991">
        <v>0</v>
      </c>
      <c r="CE223" s="991">
        <v>0</v>
      </c>
      <c r="CF223" s="991">
        <v>0</v>
      </c>
      <c r="CG223" s="990" t="s">
        <v>993</v>
      </c>
      <c r="CH223" s="991">
        <v>0</v>
      </c>
      <c r="CI223" s="990" t="s">
        <v>993</v>
      </c>
      <c r="CJ223" s="991">
        <v>0</v>
      </c>
      <c r="CK223" s="990" t="s">
        <v>993</v>
      </c>
      <c r="CL223" s="991">
        <v>0</v>
      </c>
      <c r="CM223" s="991">
        <v>0</v>
      </c>
      <c r="CN223" s="991">
        <v>0</v>
      </c>
      <c r="CO223" s="991">
        <v>13</v>
      </c>
      <c r="CP223" s="991">
        <v>2.4</v>
      </c>
      <c r="CQ223" s="991">
        <v>1</v>
      </c>
      <c r="CR223" s="991">
        <v>0</v>
      </c>
      <c r="CS223" s="991">
        <v>1</v>
      </c>
      <c r="CT223" s="991">
        <v>2.4</v>
      </c>
      <c r="CU223" s="991">
        <v>0</v>
      </c>
      <c r="CV223" s="991">
        <v>0</v>
      </c>
      <c r="CW223" s="991">
        <v>0</v>
      </c>
      <c r="CX223" s="991">
        <v>0</v>
      </c>
      <c r="CY223" s="991">
        <v>0</v>
      </c>
      <c r="CZ223" s="991">
        <v>0</v>
      </c>
      <c r="DA223" s="991">
        <v>0</v>
      </c>
      <c r="DB223" s="991">
        <v>0</v>
      </c>
      <c r="DC223" s="991">
        <v>0</v>
      </c>
      <c r="DD223" s="991">
        <v>0</v>
      </c>
      <c r="DE223" s="991">
        <v>0</v>
      </c>
      <c r="DF223" s="991">
        <v>0</v>
      </c>
      <c r="DG223" s="991">
        <v>0</v>
      </c>
      <c r="DH223" s="991">
        <v>0</v>
      </c>
      <c r="DI223" s="991">
        <v>0</v>
      </c>
      <c r="DJ223" s="991">
        <v>0</v>
      </c>
      <c r="DK223" s="992" t="b">
        <v>0</v>
      </c>
      <c r="DL223" s="990" t="s">
        <v>1000</v>
      </c>
      <c r="DM223" s="990" t="s">
        <v>993</v>
      </c>
      <c r="DN223" s="990" t="s">
        <v>993</v>
      </c>
      <c r="DO223" s="990" t="s">
        <v>993</v>
      </c>
      <c r="DP223" s="991">
        <v>695</v>
      </c>
      <c r="DQ223" s="991">
        <v>531</v>
      </c>
      <c r="DR223" s="991">
        <v>154</v>
      </c>
      <c r="DS223" s="991">
        <v>10</v>
      </c>
      <c r="DT223" s="991">
        <v>11862</v>
      </c>
      <c r="DU223" s="991">
        <v>714</v>
      </c>
      <c r="DV223" s="991">
        <v>695</v>
      </c>
      <c r="DW223" s="991">
        <v>5</v>
      </c>
      <c r="DX223" s="991">
        <v>637</v>
      </c>
      <c r="DY223" s="991">
        <v>35</v>
      </c>
      <c r="DZ223" s="991">
        <v>18</v>
      </c>
      <c r="EA223" s="991">
        <v>0</v>
      </c>
      <c r="EB223" s="991">
        <v>0</v>
      </c>
      <c r="EC223" s="991">
        <v>0</v>
      </c>
      <c r="ED223" s="991">
        <v>714</v>
      </c>
      <c r="EE223" s="991">
        <v>125</v>
      </c>
      <c r="EF223" s="991">
        <v>544</v>
      </c>
      <c r="EG223" s="991">
        <v>24</v>
      </c>
      <c r="EH223" s="991">
        <v>7</v>
      </c>
      <c r="EI223" s="991">
        <v>5</v>
      </c>
      <c r="EJ223" s="991">
        <v>0</v>
      </c>
      <c r="EK223" s="991">
        <v>9</v>
      </c>
      <c r="EL223" s="991">
        <v>0</v>
      </c>
      <c r="EM223" s="991">
        <v>0</v>
      </c>
      <c r="EN223" s="991">
        <v>589</v>
      </c>
      <c r="EO223" s="991">
        <v>574</v>
      </c>
      <c r="EP223" s="991">
        <v>1</v>
      </c>
      <c r="EQ223" s="991">
        <v>14</v>
      </c>
      <c r="ER223" s="991">
        <v>0</v>
      </c>
      <c r="ES223" s="991">
        <v>0</v>
      </c>
      <c r="ET223" s="992" t="b">
        <v>0</v>
      </c>
      <c r="EU223" s="992" t="b">
        <v>0</v>
      </c>
      <c r="EV223" s="992" t="b">
        <v>0</v>
      </c>
      <c r="EW223" s="993">
        <v>0.318</v>
      </c>
      <c r="EX223" s="993">
        <v>7.0999999999999994E-2</v>
      </c>
      <c r="EY223" s="993">
        <v>5.4000000000000006E-2</v>
      </c>
      <c r="EZ223" s="993">
        <v>3.3000000000000002E-2</v>
      </c>
      <c r="FA223" s="993">
        <v>0.245</v>
      </c>
      <c r="FB223" s="993">
        <v>0.26700000000000002</v>
      </c>
      <c r="FC223" s="992" t="b">
        <v>0</v>
      </c>
      <c r="FD223" s="992" t="b">
        <v>0</v>
      </c>
      <c r="FE223" s="992" t="b">
        <v>0</v>
      </c>
      <c r="FF223" s="993">
        <v>0.215</v>
      </c>
      <c r="FG223" s="993">
        <v>5.0000000000000001E-3</v>
      </c>
      <c r="FH223" s="993">
        <v>1E-3</v>
      </c>
      <c r="FI223" s="993">
        <v>1E-3</v>
      </c>
      <c r="FJ223" s="993">
        <v>0.13200000000000001</v>
      </c>
      <c r="FK223" s="993">
        <v>0.13200000000000001</v>
      </c>
      <c r="FL223" s="992" t="b">
        <v>0</v>
      </c>
      <c r="FM223" s="992" t="b">
        <v>0</v>
      </c>
      <c r="FN223" s="992" t="b">
        <v>0</v>
      </c>
      <c r="FO223" s="993">
        <v>0</v>
      </c>
      <c r="FP223" s="993">
        <v>0</v>
      </c>
      <c r="FQ223" s="993">
        <v>0</v>
      </c>
      <c r="FR223" s="993">
        <v>0</v>
      </c>
      <c r="FS223" s="993">
        <v>0</v>
      </c>
      <c r="FT223" s="993">
        <v>0</v>
      </c>
      <c r="FU223" s="990" t="s">
        <v>993</v>
      </c>
      <c r="FV223" s="993">
        <v>0</v>
      </c>
      <c r="FW223" s="991">
        <v>0</v>
      </c>
      <c r="FX223" s="991">
        <v>589</v>
      </c>
      <c r="FY223" s="991">
        <v>0</v>
      </c>
      <c r="FZ223" s="991">
        <v>0</v>
      </c>
      <c r="GA223" s="991">
        <v>0</v>
      </c>
      <c r="GB223" s="991">
        <v>0</v>
      </c>
      <c r="GC223" s="991">
        <v>0</v>
      </c>
      <c r="GD223" s="991">
        <v>0</v>
      </c>
      <c r="GE223" s="991">
        <v>0</v>
      </c>
      <c r="GF223" s="991">
        <v>0</v>
      </c>
      <c r="GG223" s="991">
        <v>0</v>
      </c>
      <c r="GH223" s="991">
        <v>0</v>
      </c>
      <c r="GI223" s="991">
        <v>0</v>
      </c>
      <c r="GJ223" s="991">
        <v>0</v>
      </c>
      <c r="GK223" s="991">
        <v>0</v>
      </c>
      <c r="GL223" s="991">
        <v>0</v>
      </c>
      <c r="GM223" s="991">
        <v>0</v>
      </c>
      <c r="GN223" s="991">
        <v>0</v>
      </c>
      <c r="GO223" s="992" t="b">
        <v>0</v>
      </c>
      <c r="GP223" s="990" t="s">
        <v>993</v>
      </c>
      <c r="GQ223" s="990" t="s">
        <v>993</v>
      </c>
      <c r="GR223" s="990" t="s">
        <v>993</v>
      </c>
      <c r="GS223" s="990" t="s">
        <v>993</v>
      </c>
      <c r="GT223" s="990" t="s">
        <v>2424</v>
      </c>
      <c r="GU223" s="986"/>
    </row>
    <row r="224" spans="1:203" hidden="1">
      <c r="A224" s="985"/>
      <c r="B224" s="1315" t="s">
        <v>650</v>
      </c>
      <c r="C224" s="1315"/>
      <c r="D224" s="990" t="s">
        <v>1198</v>
      </c>
      <c r="E224" s="990" t="s">
        <v>26</v>
      </c>
      <c r="F224" s="990" t="s">
        <v>437</v>
      </c>
      <c r="G224" s="990" t="s">
        <v>986</v>
      </c>
      <c r="H224" s="990" t="s">
        <v>1062</v>
      </c>
      <c r="I224" s="990" t="s">
        <v>1063</v>
      </c>
      <c r="J224" s="990" t="s">
        <v>1064</v>
      </c>
      <c r="K224" s="990" t="s">
        <v>1065</v>
      </c>
      <c r="L224" s="991">
        <v>1</v>
      </c>
      <c r="M224" s="990" t="s">
        <v>26</v>
      </c>
      <c r="N224" s="990" t="s">
        <v>1030</v>
      </c>
      <c r="O224" s="990" t="s">
        <v>647</v>
      </c>
      <c r="P224" s="990" t="s">
        <v>1022</v>
      </c>
      <c r="Q224" s="990" t="s">
        <v>293</v>
      </c>
      <c r="R224" s="1031" t="s">
        <v>293</v>
      </c>
      <c r="S224" s="992" t="b">
        <v>0</v>
      </c>
      <c r="T224" s="991">
        <v>0</v>
      </c>
      <c r="U224" s="992" t="b">
        <v>0</v>
      </c>
      <c r="V224" s="991">
        <v>0</v>
      </c>
      <c r="W224" s="992" t="b">
        <v>0</v>
      </c>
      <c r="X224" s="992" t="b">
        <v>1</v>
      </c>
      <c r="Y224" s="990" t="s">
        <v>293</v>
      </c>
      <c r="Z224" s="990" t="b">
        <f t="shared" ref="Z224:Z225" si="34">R224=Y224</f>
        <v>1</v>
      </c>
      <c r="AA224" s="990" t="s">
        <v>993</v>
      </c>
      <c r="AB224" s="992" t="b">
        <v>0</v>
      </c>
      <c r="AC224" s="990" t="s">
        <v>993</v>
      </c>
      <c r="AD224" s="990" t="s">
        <v>993</v>
      </c>
      <c r="AE224" s="990" t="s">
        <v>993</v>
      </c>
      <c r="AF224" s="1077">
        <f t="shared" si="33"/>
        <v>37</v>
      </c>
      <c r="AG224" s="1077">
        <f t="shared" si="33"/>
        <v>26</v>
      </c>
      <c r="AH224" s="1077">
        <f t="shared" si="33"/>
        <v>8</v>
      </c>
      <c r="AI224" s="1077">
        <f t="shared" si="32"/>
        <v>37</v>
      </c>
      <c r="AJ224" s="183">
        <f t="shared" si="28"/>
        <v>0</v>
      </c>
      <c r="AK224" s="991">
        <v>37</v>
      </c>
      <c r="AL224" s="991">
        <v>26</v>
      </c>
      <c r="AM224" s="991">
        <v>8</v>
      </c>
      <c r="AN224" s="991">
        <v>37</v>
      </c>
      <c r="AO224" s="991">
        <v>0</v>
      </c>
      <c r="AP224" s="991">
        <v>0</v>
      </c>
      <c r="AQ224" s="991">
        <v>0</v>
      </c>
      <c r="AR224" s="991">
        <v>0</v>
      </c>
      <c r="AS224" s="991">
        <v>0</v>
      </c>
      <c r="AT224" s="991">
        <v>0</v>
      </c>
      <c r="AU224" s="991">
        <v>0</v>
      </c>
      <c r="AV224" s="991">
        <v>0</v>
      </c>
      <c r="AW224" s="991">
        <v>0</v>
      </c>
      <c r="AX224" s="991">
        <v>0</v>
      </c>
      <c r="AY224" s="991">
        <v>0</v>
      </c>
      <c r="AZ224" s="991">
        <v>0</v>
      </c>
      <c r="BA224" s="991">
        <v>0</v>
      </c>
      <c r="BB224" s="991">
        <v>0</v>
      </c>
      <c r="BC224" s="991">
        <v>0</v>
      </c>
      <c r="BD224" s="991">
        <v>0</v>
      </c>
      <c r="BE224" s="992" t="b">
        <v>0</v>
      </c>
      <c r="BF224" s="992"/>
      <c r="BG224" s="990" t="s">
        <v>1916</v>
      </c>
      <c r="BH224" s="991">
        <v>37</v>
      </c>
      <c r="BI224" s="990" t="s">
        <v>993</v>
      </c>
      <c r="BJ224" s="991">
        <v>0</v>
      </c>
      <c r="BK224" s="990" t="s">
        <v>993</v>
      </c>
      <c r="BL224" s="991">
        <v>0</v>
      </c>
      <c r="BM224" s="991">
        <v>0</v>
      </c>
      <c r="BN224" s="991">
        <v>0</v>
      </c>
      <c r="BO224" s="990" t="s">
        <v>993</v>
      </c>
      <c r="BP224" s="990" t="s">
        <v>993</v>
      </c>
      <c r="BQ224" s="990" t="s">
        <v>993</v>
      </c>
      <c r="BR224" s="991">
        <v>0</v>
      </c>
      <c r="BS224" s="990" t="s">
        <v>993</v>
      </c>
      <c r="BT224" s="991">
        <v>0</v>
      </c>
      <c r="BU224" s="990" t="s">
        <v>993</v>
      </c>
      <c r="BV224" s="991">
        <v>0</v>
      </c>
      <c r="BW224" s="991">
        <v>0</v>
      </c>
      <c r="BX224" s="991">
        <v>0</v>
      </c>
      <c r="BY224" s="990" t="s">
        <v>993</v>
      </c>
      <c r="BZ224" s="991">
        <v>0</v>
      </c>
      <c r="CA224" s="990" t="s">
        <v>993</v>
      </c>
      <c r="CB224" s="991">
        <v>0</v>
      </c>
      <c r="CC224" s="990" t="s">
        <v>993</v>
      </c>
      <c r="CD224" s="991">
        <v>0</v>
      </c>
      <c r="CE224" s="991">
        <v>0</v>
      </c>
      <c r="CF224" s="991">
        <v>0</v>
      </c>
      <c r="CG224" s="990" t="s">
        <v>993</v>
      </c>
      <c r="CH224" s="991">
        <v>0</v>
      </c>
      <c r="CI224" s="990" t="s">
        <v>993</v>
      </c>
      <c r="CJ224" s="991">
        <v>0</v>
      </c>
      <c r="CK224" s="990" t="s">
        <v>993</v>
      </c>
      <c r="CL224" s="991">
        <v>0</v>
      </c>
      <c r="CM224" s="991">
        <v>0</v>
      </c>
      <c r="CN224" s="991">
        <v>0</v>
      </c>
      <c r="CO224" s="991">
        <v>14</v>
      </c>
      <c r="CP224" s="991">
        <v>0.4</v>
      </c>
      <c r="CQ224" s="991">
        <v>0</v>
      </c>
      <c r="CR224" s="991">
        <v>0</v>
      </c>
      <c r="CS224" s="991">
        <v>6</v>
      </c>
      <c r="CT224" s="991">
        <v>0</v>
      </c>
      <c r="CU224" s="991">
        <v>0</v>
      </c>
      <c r="CV224" s="991">
        <v>0</v>
      </c>
      <c r="CW224" s="991">
        <v>0</v>
      </c>
      <c r="CX224" s="991">
        <v>0</v>
      </c>
      <c r="CY224" s="991">
        <v>0</v>
      </c>
      <c r="CZ224" s="991">
        <v>0</v>
      </c>
      <c r="DA224" s="991">
        <v>0</v>
      </c>
      <c r="DB224" s="991">
        <v>0</v>
      </c>
      <c r="DC224" s="991">
        <v>0</v>
      </c>
      <c r="DD224" s="991">
        <v>0</v>
      </c>
      <c r="DE224" s="991">
        <v>0</v>
      </c>
      <c r="DF224" s="991">
        <v>0</v>
      </c>
      <c r="DG224" s="991">
        <v>0</v>
      </c>
      <c r="DH224" s="991">
        <v>0</v>
      </c>
      <c r="DI224" s="991">
        <v>0</v>
      </c>
      <c r="DJ224" s="991">
        <v>0</v>
      </c>
      <c r="DK224" s="992" t="b">
        <v>0</v>
      </c>
      <c r="DL224" s="990" t="s">
        <v>999</v>
      </c>
      <c r="DM224" s="990" t="s">
        <v>1000</v>
      </c>
      <c r="DN224" s="990" t="s">
        <v>270</v>
      </c>
      <c r="DO224" s="990" t="s">
        <v>993</v>
      </c>
      <c r="DP224" s="991">
        <v>107</v>
      </c>
      <c r="DQ224" s="991">
        <v>107</v>
      </c>
      <c r="DR224" s="991">
        <v>0</v>
      </c>
      <c r="DS224" s="991">
        <v>0</v>
      </c>
      <c r="DT224" s="991">
        <v>6012</v>
      </c>
      <c r="DU224" s="991">
        <v>107</v>
      </c>
      <c r="DV224" s="991">
        <v>107</v>
      </c>
      <c r="DW224" s="991">
        <v>2</v>
      </c>
      <c r="DX224" s="991">
        <v>0</v>
      </c>
      <c r="DY224" s="991">
        <v>105</v>
      </c>
      <c r="DZ224" s="991">
        <v>0</v>
      </c>
      <c r="EA224" s="991">
        <v>0</v>
      </c>
      <c r="EB224" s="991">
        <v>0</v>
      </c>
      <c r="EC224" s="991">
        <v>0</v>
      </c>
      <c r="ED224" s="991">
        <v>107</v>
      </c>
      <c r="EE224" s="991">
        <v>11</v>
      </c>
      <c r="EF224" s="991">
        <v>49</v>
      </c>
      <c r="EG224" s="991">
        <v>0</v>
      </c>
      <c r="EH224" s="991">
        <v>13</v>
      </c>
      <c r="EI224" s="991">
        <v>10</v>
      </c>
      <c r="EJ224" s="991">
        <v>0</v>
      </c>
      <c r="EK224" s="991">
        <v>24</v>
      </c>
      <c r="EL224" s="991">
        <v>0</v>
      </c>
      <c r="EM224" s="991">
        <v>0</v>
      </c>
      <c r="EN224" s="991">
        <v>96</v>
      </c>
      <c r="EO224" s="991">
        <v>96</v>
      </c>
      <c r="EP224" s="991">
        <v>0</v>
      </c>
      <c r="EQ224" s="991">
        <v>0</v>
      </c>
      <c r="ER224" s="991">
        <v>0</v>
      </c>
      <c r="ES224" s="991">
        <v>0</v>
      </c>
      <c r="ET224" s="992" t="b">
        <v>0</v>
      </c>
      <c r="EU224" s="992" t="b">
        <v>0</v>
      </c>
      <c r="EV224" s="992" t="b">
        <v>1</v>
      </c>
      <c r="EW224" s="993">
        <v>0</v>
      </c>
      <c r="EX224" s="993">
        <v>0</v>
      </c>
      <c r="EY224" s="993">
        <v>0</v>
      </c>
      <c r="EZ224" s="993">
        <v>0</v>
      </c>
      <c r="FA224" s="993">
        <v>0</v>
      </c>
      <c r="FB224" s="993">
        <v>0</v>
      </c>
      <c r="FC224" s="992" t="b">
        <v>0</v>
      </c>
      <c r="FD224" s="992" t="b">
        <v>0</v>
      </c>
      <c r="FE224" s="992" t="b">
        <v>1</v>
      </c>
      <c r="FF224" s="993">
        <v>0</v>
      </c>
      <c r="FG224" s="993">
        <v>0</v>
      </c>
      <c r="FH224" s="993">
        <v>0</v>
      </c>
      <c r="FI224" s="993">
        <v>0</v>
      </c>
      <c r="FJ224" s="993">
        <v>0</v>
      </c>
      <c r="FK224" s="993">
        <v>0</v>
      </c>
      <c r="FL224" s="992" t="b">
        <v>0</v>
      </c>
      <c r="FM224" s="992" t="b">
        <v>0</v>
      </c>
      <c r="FN224" s="992" t="b">
        <v>1</v>
      </c>
      <c r="FO224" s="993">
        <v>0</v>
      </c>
      <c r="FP224" s="993">
        <v>0</v>
      </c>
      <c r="FQ224" s="993">
        <v>0</v>
      </c>
      <c r="FR224" s="993">
        <v>0</v>
      </c>
      <c r="FS224" s="993">
        <v>0</v>
      </c>
      <c r="FT224" s="993">
        <v>0</v>
      </c>
      <c r="FU224" s="990" t="s">
        <v>293</v>
      </c>
      <c r="FV224" s="993">
        <v>1</v>
      </c>
      <c r="FW224" s="991">
        <v>5.2</v>
      </c>
      <c r="FX224" s="991">
        <v>96</v>
      </c>
      <c r="FY224" s="991">
        <v>36</v>
      </c>
      <c r="FZ224" s="991">
        <v>36</v>
      </c>
      <c r="GA224" s="991">
        <v>13</v>
      </c>
      <c r="GB224" s="991">
        <v>13</v>
      </c>
      <c r="GC224" s="991">
        <v>39</v>
      </c>
      <c r="GD224" s="991">
        <v>42</v>
      </c>
      <c r="GE224" s="991">
        <v>43</v>
      </c>
      <c r="GF224" s="991">
        <v>38</v>
      </c>
      <c r="GG224" s="991">
        <v>30</v>
      </c>
      <c r="GH224" s="991">
        <v>33</v>
      </c>
      <c r="GI224" s="991">
        <v>33</v>
      </c>
      <c r="GJ224" s="991">
        <v>28</v>
      </c>
      <c r="GK224" s="991">
        <v>21.3</v>
      </c>
      <c r="GL224" s="991">
        <v>19.600000000000001</v>
      </c>
      <c r="GM224" s="991">
        <v>20.9</v>
      </c>
      <c r="GN224" s="991">
        <v>24.3</v>
      </c>
      <c r="GO224" s="992" t="b">
        <v>0</v>
      </c>
      <c r="GP224" s="990" t="s">
        <v>993</v>
      </c>
      <c r="GQ224" s="990" t="s">
        <v>993</v>
      </c>
      <c r="GR224" s="990" t="s">
        <v>993</v>
      </c>
      <c r="GS224" s="990" t="s">
        <v>993</v>
      </c>
      <c r="GT224" s="992"/>
      <c r="GU224" s="986"/>
    </row>
    <row r="225" spans="1:203" hidden="1">
      <c r="A225" s="985"/>
      <c r="B225" s="1315" t="s">
        <v>650</v>
      </c>
      <c r="C225" s="1315"/>
      <c r="D225" s="990" t="s">
        <v>1198</v>
      </c>
      <c r="E225" s="990" t="s">
        <v>26</v>
      </c>
      <c r="F225" s="990" t="s">
        <v>437</v>
      </c>
      <c r="G225" s="990" t="s">
        <v>986</v>
      </c>
      <c r="H225" s="990" t="s">
        <v>1062</v>
      </c>
      <c r="I225" s="990" t="s">
        <v>1063</v>
      </c>
      <c r="J225" s="990" t="s">
        <v>1064</v>
      </c>
      <c r="K225" s="990" t="s">
        <v>1065</v>
      </c>
      <c r="L225" s="991">
        <v>2</v>
      </c>
      <c r="M225" s="990" t="s">
        <v>26</v>
      </c>
      <c r="N225" s="990" t="s">
        <v>991</v>
      </c>
      <c r="O225" s="990" t="s">
        <v>373</v>
      </c>
      <c r="P225" s="990" t="s">
        <v>1022</v>
      </c>
      <c r="Q225" s="990" t="s">
        <v>293</v>
      </c>
      <c r="R225" s="1031" t="s">
        <v>296</v>
      </c>
      <c r="S225" s="992" t="b">
        <v>0</v>
      </c>
      <c r="T225" s="991">
        <v>0</v>
      </c>
      <c r="U225" s="992" t="b">
        <v>0</v>
      </c>
      <c r="V225" s="991">
        <v>0</v>
      </c>
      <c r="W225" s="992" t="b">
        <v>0</v>
      </c>
      <c r="X225" s="992" t="b">
        <v>1</v>
      </c>
      <c r="Y225" s="990" t="s">
        <v>296</v>
      </c>
      <c r="Z225" s="990" t="b">
        <f t="shared" si="34"/>
        <v>1</v>
      </c>
      <c r="AA225" s="990" t="s">
        <v>993</v>
      </c>
      <c r="AB225" s="992" t="b">
        <v>0</v>
      </c>
      <c r="AC225" s="990" t="s">
        <v>993</v>
      </c>
      <c r="AD225" s="990" t="s">
        <v>993</v>
      </c>
      <c r="AE225" s="990" t="s">
        <v>993</v>
      </c>
      <c r="AF225" s="1077">
        <f t="shared" si="33"/>
        <v>60</v>
      </c>
      <c r="AG225" s="1077">
        <f t="shared" si="33"/>
        <v>49</v>
      </c>
      <c r="AH225" s="1077">
        <f t="shared" si="33"/>
        <v>36</v>
      </c>
      <c r="AI225" s="1077">
        <f t="shared" si="32"/>
        <v>60</v>
      </c>
      <c r="AJ225" s="183">
        <f t="shared" si="28"/>
        <v>0</v>
      </c>
      <c r="AK225" s="991">
        <v>0</v>
      </c>
      <c r="AL225" s="991">
        <v>0</v>
      </c>
      <c r="AM225" s="991">
        <v>0</v>
      </c>
      <c r="AN225" s="991">
        <v>0</v>
      </c>
      <c r="AO225" s="991">
        <v>0</v>
      </c>
      <c r="AP225" s="991">
        <v>60</v>
      </c>
      <c r="AQ225" s="991">
        <v>49</v>
      </c>
      <c r="AR225" s="991">
        <v>36</v>
      </c>
      <c r="AS225" s="991">
        <v>60</v>
      </c>
      <c r="AT225" s="991">
        <v>60</v>
      </c>
      <c r="AU225" s="991">
        <v>49</v>
      </c>
      <c r="AV225" s="991">
        <v>36</v>
      </c>
      <c r="AW225" s="991">
        <v>60</v>
      </c>
      <c r="AX225" s="991">
        <v>0</v>
      </c>
      <c r="AY225" s="991">
        <v>0</v>
      </c>
      <c r="AZ225" s="991">
        <v>0</v>
      </c>
      <c r="BA225" s="991">
        <v>0</v>
      </c>
      <c r="BB225" s="991">
        <v>0</v>
      </c>
      <c r="BC225" s="991">
        <v>0</v>
      </c>
      <c r="BD225" s="991">
        <v>0</v>
      </c>
      <c r="BE225" s="992" t="b">
        <v>0</v>
      </c>
      <c r="BF225" s="992"/>
      <c r="BG225" s="990" t="s">
        <v>422</v>
      </c>
      <c r="BH225" s="991">
        <v>60</v>
      </c>
      <c r="BI225" s="990" t="s">
        <v>993</v>
      </c>
      <c r="BJ225" s="991">
        <v>0</v>
      </c>
      <c r="BK225" s="990" t="s">
        <v>993</v>
      </c>
      <c r="BL225" s="991">
        <v>0</v>
      </c>
      <c r="BM225" s="991">
        <v>0</v>
      </c>
      <c r="BN225" s="991">
        <v>0</v>
      </c>
      <c r="BO225" s="990" t="s">
        <v>993</v>
      </c>
      <c r="BP225" s="990" t="s">
        <v>993</v>
      </c>
      <c r="BQ225" s="990" t="s">
        <v>993</v>
      </c>
      <c r="BR225" s="991">
        <v>0</v>
      </c>
      <c r="BS225" s="990" t="s">
        <v>993</v>
      </c>
      <c r="BT225" s="991">
        <v>0</v>
      </c>
      <c r="BU225" s="990" t="s">
        <v>993</v>
      </c>
      <c r="BV225" s="991">
        <v>0</v>
      </c>
      <c r="BW225" s="991">
        <v>0</v>
      </c>
      <c r="BX225" s="991">
        <v>0</v>
      </c>
      <c r="BY225" s="990" t="s">
        <v>993</v>
      </c>
      <c r="BZ225" s="991">
        <v>0</v>
      </c>
      <c r="CA225" s="990" t="s">
        <v>993</v>
      </c>
      <c r="CB225" s="991">
        <v>0</v>
      </c>
      <c r="CC225" s="990" t="s">
        <v>993</v>
      </c>
      <c r="CD225" s="991">
        <v>0</v>
      </c>
      <c r="CE225" s="991">
        <v>0</v>
      </c>
      <c r="CF225" s="991">
        <v>0</v>
      </c>
      <c r="CG225" s="990" t="s">
        <v>993</v>
      </c>
      <c r="CH225" s="991">
        <v>0</v>
      </c>
      <c r="CI225" s="990" t="s">
        <v>993</v>
      </c>
      <c r="CJ225" s="991">
        <v>0</v>
      </c>
      <c r="CK225" s="990" t="s">
        <v>993</v>
      </c>
      <c r="CL225" s="991">
        <v>0</v>
      </c>
      <c r="CM225" s="991">
        <v>0</v>
      </c>
      <c r="CN225" s="991">
        <v>0</v>
      </c>
      <c r="CO225" s="991">
        <v>11</v>
      </c>
      <c r="CP225" s="991">
        <v>0</v>
      </c>
      <c r="CQ225" s="991">
        <v>2</v>
      </c>
      <c r="CR225" s="991">
        <v>0</v>
      </c>
      <c r="CS225" s="991">
        <v>9</v>
      </c>
      <c r="CT225" s="991">
        <v>1.4</v>
      </c>
      <c r="CU225" s="991">
        <v>0</v>
      </c>
      <c r="CV225" s="991">
        <v>0</v>
      </c>
      <c r="CW225" s="991">
        <v>0</v>
      </c>
      <c r="CX225" s="991">
        <v>0</v>
      </c>
      <c r="CY225" s="991">
        <v>0</v>
      </c>
      <c r="CZ225" s="991">
        <v>0</v>
      </c>
      <c r="DA225" s="991">
        <v>0</v>
      </c>
      <c r="DB225" s="991">
        <v>0</v>
      </c>
      <c r="DC225" s="991">
        <v>0</v>
      </c>
      <c r="DD225" s="991">
        <v>0</v>
      </c>
      <c r="DE225" s="991">
        <v>0</v>
      </c>
      <c r="DF225" s="991">
        <v>0</v>
      </c>
      <c r="DG225" s="991">
        <v>0</v>
      </c>
      <c r="DH225" s="991">
        <v>0</v>
      </c>
      <c r="DI225" s="991">
        <v>0</v>
      </c>
      <c r="DJ225" s="991">
        <v>0</v>
      </c>
      <c r="DK225" s="992" t="b">
        <v>0</v>
      </c>
      <c r="DL225" s="990" t="s">
        <v>999</v>
      </c>
      <c r="DM225" s="990" t="s">
        <v>270</v>
      </c>
      <c r="DN225" s="990" t="s">
        <v>298</v>
      </c>
      <c r="DO225" s="990" t="s">
        <v>993</v>
      </c>
      <c r="DP225" s="991">
        <v>135</v>
      </c>
      <c r="DQ225" s="991">
        <v>135</v>
      </c>
      <c r="DR225" s="991">
        <v>0</v>
      </c>
      <c r="DS225" s="991">
        <v>0</v>
      </c>
      <c r="DT225" s="991">
        <v>15417</v>
      </c>
      <c r="DU225" s="991">
        <v>137</v>
      </c>
      <c r="DV225" s="991">
        <v>135</v>
      </c>
      <c r="DW225" s="991">
        <v>11</v>
      </c>
      <c r="DX225" s="991">
        <v>9</v>
      </c>
      <c r="DY225" s="991">
        <v>43</v>
      </c>
      <c r="DZ225" s="991">
        <v>72</v>
      </c>
      <c r="EA225" s="991">
        <v>0</v>
      </c>
      <c r="EB225" s="991">
        <v>0</v>
      </c>
      <c r="EC225" s="991">
        <v>0</v>
      </c>
      <c r="ED225" s="991">
        <v>137</v>
      </c>
      <c r="EE225" s="991">
        <v>2</v>
      </c>
      <c r="EF225" s="991">
        <v>11</v>
      </c>
      <c r="EG225" s="991">
        <v>14</v>
      </c>
      <c r="EH225" s="991">
        <v>3</v>
      </c>
      <c r="EI225" s="991">
        <v>76</v>
      </c>
      <c r="EJ225" s="991">
        <v>0</v>
      </c>
      <c r="EK225" s="991">
        <v>5</v>
      </c>
      <c r="EL225" s="991">
        <v>26</v>
      </c>
      <c r="EM225" s="991">
        <v>0</v>
      </c>
      <c r="EN225" s="991">
        <v>135</v>
      </c>
      <c r="EO225" s="991">
        <v>135</v>
      </c>
      <c r="EP225" s="991">
        <v>0</v>
      </c>
      <c r="EQ225" s="991">
        <v>0</v>
      </c>
      <c r="ER225" s="991">
        <v>0</v>
      </c>
      <c r="ES225" s="991">
        <v>0</v>
      </c>
      <c r="ET225" s="992" t="b">
        <v>0</v>
      </c>
      <c r="EU225" s="992" t="b">
        <v>0</v>
      </c>
      <c r="EV225" s="992" t="b">
        <v>1</v>
      </c>
      <c r="EW225" s="993">
        <v>0</v>
      </c>
      <c r="EX225" s="993">
        <v>0</v>
      </c>
      <c r="EY225" s="993">
        <v>0</v>
      </c>
      <c r="EZ225" s="993">
        <v>0</v>
      </c>
      <c r="FA225" s="993">
        <v>0</v>
      </c>
      <c r="FB225" s="993">
        <v>0</v>
      </c>
      <c r="FC225" s="992" t="b">
        <v>0</v>
      </c>
      <c r="FD225" s="992" t="b">
        <v>0</v>
      </c>
      <c r="FE225" s="992" t="b">
        <v>1</v>
      </c>
      <c r="FF225" s="993">
        <v>0</v>
      </c>
      <c r="FG225" s="993">
        <v>0</v>
      </c>
      <c r="FH225" s="993">
        <v>0</v>
      </c>
      <c r="FI225" s="993">
        <v>0</v>
      </c>
      <c r="FJ225" s="993">
        <v>0</v>
      </c>
      <c r="FK225" s="993">
        <v>0</v>
      </c>
      <c r="FL225" s="992" t="b">
        <v>0</v>
      </c>
      <c r="FM225" s="992" t="b">
        <v>0</v>
      </c>
      <c r="FN225" s="992" t="b">
        <v>1</v>
      </c>
      <c r="FO225" s="993">
        <v>0</v>
      </c>
      <c r="FP225" s="993">
        <v>0</v>
      </c>
      <c r="FQ225" s="993">
        <v>0</v>
      </c>
      <c r="FR225" s="993">
        <v>0</v>
      </c>
      <c r="FS225" s="993">
        <v>0</v>
      </c>
      <c r="FT225" s="993">
        <v>0</v>
      </c>
      <c r="FU225" s="990" t="s">
        <v>293</v>
      </c>
      <c r="FV225" s="993">
        <v>0</v>
      </c>
      <c r="FW225" s="991">
        <v>0</v>
      </c>
      <c r="FX225" s="991">
        <v>135</v>
      </c>
      <c r="FY225" s="991">
        <v>0</v>
      </c>
      <c r="FZ225" s="991">
        <v>0</v>
      </c>
      <c r="GA225" s="991">
        <v>0</v>
      </c>
      <c r="GB225" s="991">
        <v>0</v>
      </c>
      <c r="GC225" s="991">
        <v>0</v>
      </c>
      <c r="GD225" s="991">
        <v>0</v>
      </c>
      <c r="GE225" s="991">
        <v>0</v>
      </c>
      <c r="GF225" s="991">
        <v>0</v>
      </c>
      <c r="GG225" s="991">
        <v>0</v>
      </c>
      <c r="GH225" s="991">
        <v>0</v>
      </c>
      <c r="GI225" s="991">
        <v>0</v>
      </c>
      <c r="GJ225" s="991">
        <v>0</v>
      </c>
      <c r="GK225" s="991">
        <v>0</v>
      </c>
      <c r="GL225" s="991">
        <v>0</v>
      </c>
      <c r="GM225" s="991">
        <v>0</v>
      </c>
      <c r="GN225" s="991">
        <v>0</v>
      </c>
      <c r="GO225" s="992" t="b">
        <v>0</v>
      </c>
      <c r="GP225" s="990" t="s">
        <v>993</v>
      </c>
      <c r="GQ225" s="990" t="s">
        <v>993</v>
      </c>
      <c r="GR225" s="990" t="s">
        <v>993</v>
      </c>
      <c r="GS225" s="990" t="s">
        <v>993</v>
      </c>
      <c r="GT225" s="992"/>
      <c r="GU225" s="986"/>
    </row>
    <row r="226" spans="1:203" hidden="1">
      <c r="A226" s="985"/>
      <c r="B226" s="1315" t="s">
        <v>711</v>
      </c>
      <c r="C226" s="1315"/>
      <c r="D226" s="990" t="s">
        <v>1199</v>
      </c>
      <c r="E226" s="990" t="s">
        <v>713</v>
      </c>
      <c r="F226" s="990" t="s">
        <v>437</v>
      </c>
      <c r="G226" s="990" t="s">
        <v>986</v>
      </c>
      <c r="H226" s="990" t="s">
        <v>1062</v>
      </c>
      <c r="I226" s="990" t="s">
        <v>1063</v>
      </c>
      <c r="J226" s="990" t="s">
        <v>1200</v>
      </c>
      <c r="K226" s="990" t="s">
        <v>1201</v>
      </c>
      <c r="L226" s="991">
        <v>1</v>
      </c>
      <c r="M226" s="990" t="s">
        <v>713</v>
      </c>
      <c r="N226" s="990" t="s">
        <v>991</v>
      </c>
      <c r="O226" s="990" t="s">
        <v>350</v>
      </c>
      <c r="P226" s="990" t="s">
        <v>1058</v>
      </c>
      <c r="Q226" s="990" t="s">
        <v>293</v>
      </c>
      <c r="R226" s="1031" t="s">
        <v>296</v>
      </c>
      <c r="S226" s="992" t="b">
        <v>0</v>
      </c>
      <c r="T226" s="991">
        <v>0</v>
      </c>
      <c r="U226" s="992" t="b">
        <v>0</v>
      </c>
      <c r="V226" s="991">
        <v>0</v>
      </c>
      <c r="W226" s="992" t="b">
        <v>0</v>
      </c>
      <c r="X226" s="992" t="b">
        <v>1</v>
      </c>
      <c r="Y226" s="990" t="s">
        <v>296</v>
      </c>
      <c r="Z226" s="990" t="b">
        <f t="shared" si="29"/>
        <v>1</v>
      </c>
      <c r="AA226" s="990" t="s">
        <v>993</v>
      </c>
      <c r="AB226" s="992" t="b">
        <v>0</v>
      </c>
      <c r="AC226" s="990" t="s">
        <v>993</v>
      </c>
      <c r="AD226" s="990" t="s">
        <v>993</v>
      </c>
      <c r="AE226" s="990" t="s">
        <v>993</v>
      </c>
      <c r="AF226" s="1077">
        <f t="shared" si="33"/>
        <v>35</v>
      </c>
      <c r="AG226" s="1077">
        <f t="shared" si="33"/>
        <v>34</v>
      </c>
      <c r="AH226" s="1077">
        <f t="shared" si="33"/>
        <v>25</v>
      </c>
      <c r="AI226" s="1077">
        <f t="shared" si="32"/>
        <v>35</v>
      </c>
      <c r="AJ226" s="183">
        <f t="shared" si="28"/>
        <v>0</v>
      </c>
      <c r="AK226" s="991">
        <v>0</v>
      </c>
      <c r="AL226" s="991">
        <v>0</v>
      </c>
      <c r="AM226" s="991">
        <v>0</v>
      </c>
      <c r="AN226" s="991">
        <v>0</v>
      </c>
      <c r="AO226" s="991">
        <v>0</v>
      </c>
      <c r="AP226" s="991">
        <v>35</v>
      </c>
      <c r="AQ226" s="991">
        <v>34</v>
      </c>
      <c r="AR226" s="991">
        <v>25</v>
      </c>
      <c r="AS226" s="991">
        <v>35</v>
      </c>
      <c r="AT226" s="991">
        <v>15</v>
      </c>
      <c r="AU226" s="991">
        <v>15</v>
      </c>
      <c r="AV226" s="991">
        <v>15</v>
      </c>
      <c r="AW226" s="991">
        <v>35</v>
      </c>
      <c r="AX226" s="991">
        <v>20</v>
      </c>
      <c r="AY226" s="991">
        <v>19</v>
      </c>
      <c r="AZ226" s="991">
        <v>10</v>
      </c>
      <c r="BA226" s="991">
        <v>0</v>
      </c>
      <c r="BB226" s="991">
        <v>0</v>
      </c>
      <c r="BC226" s="991">
        <v>0</v>
      </c>
      <c r="BD226" s="991">
        <v>0</v>
      </c>
      <c r="BE226" s="992" t="b">
        <v>0</v>
      </c>
      <c r="BF226" s="992"/>
      <c r="BG226" s="990" t="s">
        <v>422</v>
      </c>
      <c r="BH226" s="991">
        <v>15</v>
      </c>
      <c r="BI226" s="990" t="s">
        <v>993</v>
      </c>
      <c r="BJ226" s="991">
        <v>0</v>
      </c>
      <c r="BK226" s="990" t="s">
        <v>993</v>
      </c>
      <c r="BL226" s="991">
        <v>0</v>
      </c>
      <c r="BM226" s="991">
        <v>20</v>
      </c>
      <c r="BN226" s="991">
        <v>0</v>
      </c>
      <c r="BO226" s="990" t="s">
        <v>422</v>
      </c>
      <c r="BP226" s="990" t="s">
        <v>270</v>
      </c>
      <c r="BQ226" s="990" t="s">
        <v>422</v>
      </c>
      <c r="BR226" s="991">
        <v>35</v>
      </c>
      <c r="BS226" s="990" t="s">
        <v>993</v>
      </c>
      <c r="BT226" s="991">
        <v>0</v>
      </c>
      <c r="BU226" s="990" t="s">
        <v>993</v>
      </c>
      <c r="BV226" s="991">
        <v>0</v>
      </c>
      <c r="BW226" s="991">
        <v>0</v>
      </c>
      <c r="BX226" s="991">
        <v>0</v>
      </c>
      <c r="BY226" s="990" t="s">
        <v>993</v>
      </c>
      <c r="BZ226" s="991">
        <v>0</v>
      </c>
      <c r="CA226" s="990" t="s">
        <v>993</v>
      </c>
      <c r="CB226" s="991">
        <v>0</v>
      </c>
      <c r="CC226" s="990" t="s">
        <v>993</v>
      </c>
      <c r="CD226" s="991">
        <v>0</v>
      </c>
      <c r="CE226" s="991">
        <v>0</v>
      </c>
      <c r="CF226" s="991">
        <v>0</v>
      </c>
      <c r="CG226" s="990" t="s">
        <v>993</v>
      </c>
      <c r="CH226" s="991">
        <v>0</v>
      </c>
      <c r="CI226" s="990" t="s">
        <v>993</v>
      </c>
      <c r="CJ226" s="991">
        <v>0</v>
      </c>
      <c r="CK226" s="990" t="s">
        <v>993</v>
      </c>
      <c r="CL226" s="991">
        <v>0</v>
      </c>
      <c r="CM226" s="991">
        <v>0</v>
      </c>
      <c r="CN226" s="991">
        <v>0</v>
      </c>
      <c r="CO226" s="991">
        <v>6</v>
      </c>
      <c r="CP226" s="991">
        <v>0.6</v>
      </c>
      <c r="CQ226" s="991">
        <v>1</v>
      </c>
      <c r="CR226" s="991">
        <v>0.4</v>
      </c>
      <c r="CS226" s="991">
        <v>7</v>
      </c>
      <c r="CT226" s="991">
        <v>0.3</v>
      </c>
      <c r="CU226" s="991">
        <v>0</v>
      </c>
      <c r="CV226" s="991">
        <v>0</v>
      </c>
      <c r="CW226" s="991">
        <v>0</v>
      </c>
      <c r="CX226" s="991">
        <v>0</v>
      </c>
      <c r="CY226" s="991">
        <v>0</v>
      </c>
      <c r="CZ226" s="991">
        <v>0</v>
      </c>
      <c r="DA226" s="991">
        <v>0</v>
      </c>
      <c r="DB226" s="991">
        <v>0</v>
      </c>
      <c r="DC226" s="991">
        <v>1</v>
      </c>
      <c r="DD226" s="991">
        <v>0</v>
      </c>
      <c r="DE226" s="991">
        <v>0</v>
      </c>
      <c r="DF226" s="991">
        <v>0</v>
      </c>
      <c r="DG226" s="991">
        <v>1</v>
      </c>
      <c r="DH226" s="991">
        <v>0</v>
      </c>
      <c r="DI226" s="991">
        <v>0</v>
      </c>
      <c r="DJ226" s="991">
        <v>0</v>
      </c>
      <c r="DK226" s="992" t="b">
        <v>0</v>
      </c>
      <c r="DL226" s="990" t="s">
        <v>270</v>
      </c>
      <c r="DM226" s="990" t="s">
        <v>993</v>
      </c>
      <c r="DN226" s="990" t="s">
        <v>993</v>
      </c>
      <c r="DO226" s="990" t="s">
        <v>993</v>
      </c>
      <c r="DP226" s="991">
        <v>35</v>
      </c>
      <c r="DQ226" s="991">
        <v>32</v>
      </c>
      <c r="DR226" s="991">
        <v>3</v>
      </c>
      <c r="DS226" s="991">
        <v>0</v>
      </c>
      <c r="DT226" s="991">
        <v>7251</v>
      </c>
      <c r="DU226" s="991">
        <v>33</v>
      </c>
      <c r="DV226" s="991">
        <v>35</v>
      </c>
      <c r="DW226" s="991">
        <v>0</v>
      </c>
      <c r="DX226" s="991">
        <v>8</v>
      </c>
      <c r="DY226" s="991">
        <v>25</v>
      </c>
      <c r="DZ226" s="991">
        <v>2</v>
      </c>
      <c r="EA226" s="991">
        <v>0</v>
      </c>
      <c r="EB226" s="991">
        <v>0</v>
      </c>
      <c r="EC226" s="991">
        <v>0</v>
      </c>
      <c r="ED226" s="991">
        <v>33</v>
      </c>
      <c r="EE226" s="991">
        <v>2</v>
      </c>
      <c r="EF226" s="991">
        <v>4</v>
      </c>
      <c r="EG226" s="991">
        <v>2</v>
      </c>
      <c r="EH226" s="991">
        <v>0</v>
      </c>
      <c r="EI226" s="991">
        <v>0</v>
      </c>
      <c r="EJ226" s="991">
        <v>0</v>
      </c>
      <c r="EK226" s="991">
        <v>0</v>
      </c>
      <c r="EL226" s="991">
        <v>25</v>
      </c>
      <c r="EM226" s="991">
        <v>0</v>
      </c>
      <c r="EN226" s="991">
        <v>31</v>
      </c>
      <c r="EO226" s="991">
        <v>27</v>
      </c>
      <c r="EP226" s="991">
        <v>4</v>
      </c>
      <c r="EQ226" s="991">
        <v>0</v>
      </c>
      <c r="ER226" s="991">
        <v>0</v>
      </c>
      <c r="ES226" s="991">
        <v>0</v>
      </c>
      <c r="ET226" s="992" t="b">
        <v>0</v>
      </c>
      <c r="EU226" s="992" t="b">
        <v>0</v>
      </c>
      <c r="EV226" s="992" t="b">
        <v>0</v>
      </c>
      <c r="EW226" s="993">
        <v>0</v>
      </c>
      <c r="EX226" s="993">
        <v>0</v>
      </c>
      <c r="EY226" s="993">
        <v>0</v>
      </c>
      <c r="EZ226" s="993">
        <v>0</v>
      </c>
      <c r="FA226" s="993">
        <v>0</v>
      </c>
      <c r="FB226" s="993">
        <v>0</v>
      </c>
      <c r="FC226" s="992" t="b">
        <v>0</v>
      </c>
      <c r="FD226" s="992" t="b">
        <v>0</v>
      </c>
      <c r="FE226" s="992" t="b">
        <v>0</v>
      </c>
      <c r="FF226" s="993">
        <v>0</v>
      </c>
      <c r="FG226" s="993">
        <v>0</v>
      </c>
      <c r="FH226" s="993">
        <v>0</v>
      </c>
      <c r="FI226" s="993">
        <v>0</v>
      </c>
      <c r="FJ226" s="993">
        <v>0</v>
      </c>
      <c r="FK226" s="993">
        <v>0</v>
      </c>
      <c r="FL226" s="992" t="b">
        <v>0</v>
      </c>
      <c r="FM226" s="992" t="b">
        <v>0</v>
      </c>
      <c r="FN226" s="992" t="b">
        <v>0</v>
      </c>
      <c r="FO226" s="993">
        <v>0</v>
      </c>
      <c r="FP226" s="993">
        <v>0</v>
      </c>
      <c r="FQ226" s="993">
        <v>0</v>
      </c>
      <c r="FR226" s="993">
        <v>0</v>
      </c>
      <c r="FS226" s="993">
        <v>0</v>
      </c>
      <c r="FT226" s="993">
        <v>0</v>
      </c>
      <c r="FU226" s="990" t="s">
        <v>993</v>
      </c>
      <c r="FV226" s="993">
        <v>0</v>
      </c>
      <c r="FW226" s="991">
        <v>0</v>
      </c>
      <c r="FX226" s="991">
        <v>31</v>
      </c>
      <c r="FY226" s="991">
        <v>0</v>
      </c>
      <c r="FZ226" s="991">
        <v>0</v>
      </c>
      <c r="GA226" s="991">
        <v>0</v>
      </c>
      <c r="GB226" s="991">
        <v>0</v>
      </c>
      <c r="GC226" s="991">
        <v>0</v>
      </c>
      <c r="GD226" s="991">
        <v>0</v>
      </c>
      <c r="GE226" s="991">
        <v>0</v>
      </c>
      <c r="GF226" s="991">
        <v>0</v>
      </c>
      <c r="GG226" s="991">
        <v>0</v>
      </c>
      <c r="GH226" s="991">
        <v>0</v>
      </c>
      <c r="GI226" s="991">
        <v>0</v>
      </c>
      <c r="GJ226" s="991">
        <v>0</v>
      </c>
      <c r="GK226" s="991">
        <v>0</v>
      </c>
      <c r="GL226" s="991">
        <v>0</v>
      </c>
      <c r="GM226" s="991">
        <v>0</v>
      </c>
      <c r="GN226" s="991">
        <v>0</v>
      </c>
      <c r="GO226" s="992" t="b">
        <v>0</v>
      </c>
      <c r="GP226" s="990" t="s">
        <v>993</v>
      </c>
      <c r="GQ226" s="990" t="s">
        <v>993</v>
      </c>
      <c r="GR226" s="990" t="s">
        <v>993</v>
      </c>
      <c r="GS226" s="990" t="s">
        <v>993</v>
      </c>
      <c r="GT226" s="992"/>
      <c r="GU226" s="986"/>
    </row>
    <row r="227" spans="1:203" hidden="1">
      <c r="A227" s="985"/>
      <c r="B227" s="1315" t="s">
        <v>714</v>
      </c>
      <c r="C227" s="1315"/>
      <c r="D227" s="990" t="s">
        <v>1203</v>
      </c>
      <c r="E227" s="990" t="s">
        <v>1204</v>
      </c>
      <c r="F227" s="990" t="s">
        <v>437</v>
      </c>
      <c r="G227" s="990" t="s">
        <v>986</v>
      </c>
      <c r="H227" s="990" t="s">
        <v>1062</v>
      </c>
      <c r="I227" s="990" t="s">
        <v>1063</v>
      </c>
      <c r="J227" s="990" t="s">
        <v>1200</v>
      </c>
      <c r="K227" s="990" t="s">
        <v>1201</v>
      </c>
      <c r="L227" s="991">
        <v>3</v>
      </c>
      <c r="M227" s="990" t="s">
        <v>1204</v>
      </c>
      <c r="N227" s="990" t="s">
        <v>1041</v>
      </c>
      <c r="O227" s="990" t="s">
        <v>718</v>
      </c>
      <c r="P227" s="990" t="s">
        <v>993</v>
      </c>
      <c r="Q227" s="990" t="s">
        <v>993</v>
      </c>
      <c r="R227" s="1031" t="s">
        <v>296</v>
      </c>
      <c r="S227" s="992" t="b">
        <v>0</v>
      </c>
      <c r="T227" s="991">
        <v>0</v>
      </c>
      <c r="U227" s="992" t="b">
        <v>0</v>
      </c>
      <c r="V227" s="991">
        <v>0</v>
      </c>
      <c r="W227" s="992" t="b">
        <v>0</v>
      </c>
      <c r="X227" s="992" t="b">
        <v>1</v>
      </c>
      <c r="Y227" s="990" t="s">
        <v>296</v>
      </c>
      <c r="Z227" s="990" t="b">
        <f t="shared" si="29"/>
        <v>1</v>
      </c>
      <c r="AA227" s="990" t="s">
        <v>993</v>
      </c>
      <c r="AB227" s="992" t="b">
        <v>0</v>
      </c>
      <c r="AC227" s="990" t="s">
        <v>993</v>
      </c>
      <c r="AD227" s="990" t="s">
        <v>993</v>
      </c>
      <c r="AE227" s="990" t="s">
        <v>993</v>
      </c>
      <c r="AF227" s="1077">
        <f t="shared" si="33"/>
        <v>48</v>
      </c>
      <c r="AG227" s="1077">
        <f t="shared" si="33"/>
        <v>40</v>
      </c>
      <c r="AH227" s="1077">
        <f t="shared" si="33"/>
        <v>34</v>
      </c>
      <c r="AI227" s="1077">
        <f t="shared" si="32"/>
        <v>48</v>
      </c>
      <c r="AJ227" s="183">
        <f t="shared" si="28"/>
        <v>0</v>
      </c>
      <c r="AK227" s="991">
        <v>0</v>
      </c>
      <c r="AL227" s="991">
        <v>0</v>
      </c>
      <c r="AM227" s="991">
        <v>0</v>
      </c>
      <c r="AN227" s="991">
        <v>0</v>
      </c>
      <c r="AO227" s="991">
        <v>0</v>
      </c>
      <c r="AP227" s="991">
        <v>48</v>
      </c>
      <c r="AQ227" s="991">
        <v>40</v>
      </c>
      <c r="AR227" s="991">
        <v>34</v>
      </c>
      <c r="AS227" s="991">
        <v>48</v>
      </c>
      <c r="AT227" s="991">
        <v>48</v>
      </c>
      <c r="AU227" s="991">
        <v>40</v>
      </c>
      <c r="AV227" s="991">
        <v>34</v>
      </c>
      <c r="AW227" s="991">
        <v>48</v>
      </c>
      <c r="AX227" s="991">
        <v>0</v>
      </c>
      <c r="AY227" s="991">
        <v>0</v>
      </c>
      <c r="AZ227" s="991">
        <v>0</v>
      </c>
      <c r="BA227" s="991">
        <v>0</v>
      </c>
      <c r="BB227" s="991">
        <v>0</v>
      </c>
      <c r="BC227" s="991">
        <v>0</v>
      </c>
      <c r="BD227" s="991">
        <v>0</v>
      </c>
      <c r="BE227" s="992" t="b">
        <v>0</v>
      </c>
      <c r="BF227" s="992"/>
      <c r="BG227" s="990" t="s">
        <v>993</v>
      </c>
      <c r="BH227" s="991">
        <v>0</v>
      </c>
      <c r="BI227" s="990" t="s">
        <v>993</v>
      </c>
      <c r="BJ227" s="991">
        <v>0</v>
      </c>
      <c r="BK227" s="990" t="s">
        <v>993</v>
      </c>
      <c r="BL227" s="991">
        <v>0</v>
      </c>
      <c r="BM227" s="991">
        <v>0</v>
      </c>
      <c r="BN227" s="991">
        <v>48</v>
      </c>
      <c r="BO227" s="990" t="s">
        <v>993</v>
      </c>
      <c r="BP227" s="990" t="s">
        <v>993</v>
      </c>
      <c r="BQ227" s="990" t="s">
        <v>993</v>
      </c>
      <c r="BR227" s="991">
        <v>0</v>
      </c>
      <c r="BS227" s="990" t="s">
        <v>993</v>
      </c>
      <c r="BT227" s="991">
        <v>0</v>
      </c>
      <c r="BU227" s="990" t="s">
        <v>993</v>
      </c>
      <c r="BV227" s="991">
        <v>0</v>
      </c>
      <c r="BW227" s="991">
        <v>0</v>
      </c>
      <c r="BX227" s="991">
        <v>0</v>
      </c>
      <c r="BY227" s="990" t="s">
        <v>993</v>
      </c>
      <c r="BZ227" s="991">
        <v>0</v>
      </c>
      <c r="CA227" s="990" t="s">
        <v>993</v>
      </c>
      <c r="CB227" s="991">
        <v>0</v>
      </c>
      <c r="CC227" s="990" t="s">
        <v>993</v>
      </c>
      <c r="CD227" s="991">
        <v>0</v>
      </c>
      <c r="CE227" s="991">
        <v>0</v>
      </c>
      <c r="CF227" s="991">
        <v>0</v>
      </c>
      <c r="CG227" s="990" t="s">
        <v>993</v>
      </c>
      <c r="CH227" s="991">
        <v>0</v>
      </c>
      <c r="CI227" s="990" t="s">
        <v>993</v>
      </c>
      <c r="CJ227" s="991">
        <v>0</v>
      </c>
      <c r="CK227" s="990" t="s">
        <v>993</v>
      </c>
      <c r="CL227" s="991">
        <v>0</v>
      </c>
      <c r="CM227" s="991">
        <v>0</v>
      </c>
      <c r="CN227" s="991">
        <v>0</v>
      </c>
      <c r="CO227" s="991">
        <v>9</v>
      </c>
      <c r="CP227" s="991">
        <v>0</v>
      </c>
      <c r="CQ227" s="991">
        <v>2</v>
      </c>
      <c r="CR227" s="991">
        <v>0</v>
      </c>
      <c r="CS227" s="991">
        <v>7</v>
      </c>
      <c r="CT227" s="991">
        <v>1.2</v>
      </c>
      <c r="CU227" s="991">
        <v>0</v>
      </c>
      <c r="CV227" s="991">
        <v>0</v>
      </c>
      <c r="CW227" s="991">
        <v>0</v>
      </c>
      <c r="CX227" s="991">
        <v>0</v>
      </c>
      <c r="CY227" s="991">
        <v>0</v>
      </c>
      <c r="CZ227" s="991">
        <v>0</v>
      </c>
      <c r="DA227" s="991">
        <v>0</v>
      </c>
      <c r="DB227" s="991">
        <v>0</v>
      </c>
      <c r="DC227" s="991">
        <v>0</v>
      </c>
      <c r="DD227" s="991">
        <v>0</v>
      </c>
      <c r="DE227" s="991">
        <v>0</v>
      </c>
      <c r="DF227" s="991">
        <v>0</v>
      </c>
      <c r="DG227" s="991">
        <v>0</v>
      </c>
      <c r="DH227" s="991">
        <v>0</v>
      </c>
      <c r="DI227" s="991">
        <v>0</v>
      </c>
      <c r="DJ227" s="991">
        <v>0</v>
      </c>
      <c r="DK227" s="992" t="b">
        <v>0</v>
      </c>
      <c r="DL227" s="990" t="s">
        <v>270</v>
      </c>
      <c r="DM227" s="990" t="s">
        <v>993</v>
      </c>
      <c r="DN227" s="990" t="s">
        <v>993</v>
      </c>
      <c r="DO227" s="990" t="s">
        <v>993</v>
      </c>
      <c r="DP227" s="991">
        <v>68</v>
      </c>
      <c r="DQ227" s="991">
        <v>52</v>
      </c>
      <c r="DR227" s="991">
        <v>0</v>
      </c>
      <c r="DS227" s="991">
        <v>16</v>
      </c>
      <c r="DT227" s="991">
        <v>13974</v>
      </c>
      <c r="DU227" s="991">
        <v>68</v>
      </c>
      <c r="DV227" s="991">
        <v>68</v>
      </c>
      <c r="DW227" s="991">
        <v>7</v>
      </c>
      <c r="DX227" s="991">
        <v>4</v>
      </c>
      <c r="DY227" s="991">
        <v>38</v>
      </c>
      <c r="DZ227" s="991">
        <v>15</v>
      </c>
      <c r="EA227" s="991">
        <v>4</v>
      </c>
      <c r="EB227" s="991">
        <v>0</v>
      </c>
      <c r="EC227" s="991">
        <v>0</v>
      </c>
      <c r="ED227" s="991">
        <v>68</v>
      </c>
      <c r="EE227" s="991">
        <v>0</v>
      </c>
      <c r="EF227" s="991">
        <v>1</v>
      </c>
      <c r="EG227" s="991">
        <v>1</v>
      </c>
      <c r="EH227" s="991">
        <v>0</v>
      </c>
      <c r="EI227" s="991">
        <v>10</v>
      </c>
      <c r="EJ227" s="991">
        <v>6</v>
      </c>
      <c r="EK227" s="991">
        <v>1</v>
      </c>
      <c r="EL227" s="991">
        <v>49</v>
      </c>
      <c r="EM227" s="991">
        <v>0</v>
      </c>
      <c r="EN227" s="991">
        <v>68</v>
      </c>
      <c r="EO227" s="991">
        <v>50</v>
      </c>
      <c r="EP227" s="991">
        <v>0</v>
      </c>
      <c r="EQ227" s="991">
        <v>3</v>
      </c>
      <c r="ER227" s="991">
        <v>15</v>
      </c>
      <c r="ES227" s="991">
        <v>0</v>
      </c>
      <c r="ET227" s="992" t="b">
        <v>0</v>
      </c>
      <c r="EU227" s="992" t="b">
        <v>0</v>
      </c>
      <c r="EV227" s="992" t="b">
        <v>0</v>
      </c>
      <c r="EW227" s="993">
        <v>0</v>
      </c>
      <c r="EX227" s="993">
        <v>0</v>
      </c>
      <c r="EY227" s="993">
        <v>0</v>
      </c>
      <c r="EZ227" s="993">
        <v>0</v>
      </c>
      <c r="FA227" s="993">
        <v>0</v>
      </c>
      <c r="FB227" s="993">
        <v>0</v>
      </c>
      <c r="FC227" s="992" t="b">
        <v>0</v>
      </c>
      <c r="FD227" s="992" t="b">
        <v>0</v>
      </c>
      <c r="FE227" s="992" t="b">
        <v>0</v>
      </c>
      <c r="FF227" s="993">
        <v>0</v>
      </c>
      <c r="FG227" s="993">
        <v>0</v>
      </c>
      <c r="FH227" s="993">
        <v>0</v>
      </c>
      <c r="FI227" s="993">
        <v>0</v>
      </c>
      <c r="FJ227" s="993">
        <v>0</v>
      </c>
      <c r="FK227" s="993">
        <v>0</v>
      </c>
      <c r="FL227" s="992" t="b">
        <v>0</v>
      </c>
      <c r="FM227" s="992" t="b">
        <v>0</v>
      </c>
      <c r="FN227" s="992" t="b">
        <v>0</v>
      </c>
      <c r="FO227" s="993">
        <v>0</v>
      </c>
      <c r="FP227" s="993">
        <v>0</v>
      </c>
      <c r="FQ227" s="993">
        <v>0</v>
      </c>
      <c r="FR227" s="993">
        <v>0</v>
      </c>
      <c r="FS227" s="993">
        <v>0</v>
      </c>
      <c r="FT227" s="993">
        <v>0</v>
      </c>
      <c r="FU227" s="990" t="s">
        <v>993</v>
      </c>
      <c r="FV227" s="993">
        <v>0</v>
      </c>
      <c r="FW227" s="991">
        <v>0</v>
      </c>
      <c r="FX227" s="991">
        <v>68</v>
      </c>
      <c r="FY227" s="991">
        <v>0</v>
      </c>
      <c r="FZ227" s="991">
        <v>0</v>
      </c>
      <c r="GA227" s="991">
        <v>0</v>
      </c>
      <c r="GB227" s="991">
        <v>0</v>
      </c>
      <c r="GC227" s="991">
        <v>0</v>
      </c>
      <c r="GD227" s="991">
        <v>0</v>
      </c>
      <c r="GE227" s="991">
        <v>0</v>
      </c>
      <c r="GF227" s="991">
        <v>0</v>
      </c>
      <c r="GG227" s="991">
        <v>0</v>
      </c>
      <c r="GH227" s="991">
        <v>0</v>
      </c>
      <c r="GI227" s="991">
        <v>0</v>
      </c>
      <c r="GJ227" s="991">
        <v>0</v>
      </c>
      <c r="GK227" s="991">
        <v>0</v>
      </c>
      <c r="GL227" s="991">
        <v>0</v>
      </c>
      <c r="GM227" s="991">
        <v>0</v>
      </c>
      <c r="GN227" s="991">
        <v>0</v>
      </c>
      <c r="GO227" s="992" t="b">
        <v>0</v>
      </c>
      <c r="GP227" s="990" t="s">
        <v>993</v>
      </c>
      <c r="GQ227" s="990" t="s">
        <v>993</v>
      </c>
      <c r="GR227" s="990" t="s">
        <v>993</v>
      </c>
      <c r="GS227" s="990" t="s">
        <v>993</v>
      </c>
      <c r="GT227" s="992"/>
      <c r="GU227" s="986"/>
    </row>
    <row r="228" spans="1:203" hidden="1">
      <c r="A228" s="985"/>
      <c r="B228" s="1315" t="s">
        <v>714</v>
      </c>
      <c r="C228" s="1315"/>
      <c r="D228" s="990" t="s">
        <v>1203</v>
      </c>
      <c r="E228" s="990" t="s">
        <v>1204</v>
      </c>
      <c r="F228" s="990" t="s">
        <v>437</v>
      </c>
      <c r="G228" s="990" t="s">
        <v>986</v>
      </c>
      <c r="H228" s="990" t="s">
        <v>1062</v>
      </c>
      <c r="I228" s="990" t="s">
        <v>1063</v>
      </c>
      <c r="J228" s="990" t="s">
        <v>1200</v>
      </c>
      <c r="K228" s="990" t="s">
        <v>1201</v>
      </c>
      <c r="L228" s="991">
        <v>2</v>
      </c>
      <c r="M228" s="990" t="s">
        <v>1204</v>
      </c>
      <c r="N228" s="990" t="s">
        <v>1040</v>
      </c>
      <c r="O228" s="990" t="s">
        <v>717</v>
      </c>
      <c r="P228" s="990" t="s">
        <v>993</v>
      </c>
      <c r="Q228" s="990" t="s">
        <v>993</v>
      </c>
      <c r="R228" s="1031" t="s">
        <v>296</v>
      </c>
      <c r="S228" s="992" t="b">
        <v>0</v>
      </c>
      <c r="T228" s="991">
        <v>0</v>
      </c>
      <c r="U228" s="992" t="b">
        <v>0</v>
      </c>
      <c r="V228" s="991">
        <v>0</v>
      </c>
      <c r="W228" s="992" t="b">
        <v>0</v>
      </c>
      <c r="X228" s="992" t="b">
        <v>1</v>
      </c>
      <c r="Y228" s="990" t="s">
        <v>296</v>
      </c>
      <c r="Z228" s="990" t="b">
        <f t="shared" si="29"/>
        <v>1</v>
      </c>
      <c r="AA228" s="990" t="s">
        <v>993</v>
      </c>
      <c r="AB228" s="992" t="b">
        <v>0</v>
      </c>
      <c r="AC228" s="990" t="s">
        <v>993</v>
      </c>
      <c r="AD228" s="990" t="s">
        <v>993</v>
      </c>
      <c r="AE228" s="990" t="s">
        <v>993</v>
      </c>
      <c r="AF228" s="1077">
        <f t="shared" si="33"/>
        <v>36</v>
      </c>
      <c r="AG228" s="1077">
        <f t="shared" si="33"/>
        <v>36</v>
      </c>
      <c r="AH228" s="1077">
        <f t="shared" si="33"/>
        <v>28</v>
      </c>
      <c r="AI228" s="1077">
        <f t="shared" si="32"/>
        <v>36</v>
      </c>
      <c r="AJ228" s="183">
        <f t="shared" si="28"/>
        <v>0</v>
      </c>
      <c r="AK228" s="991">
        <v>0</v>
      </c>
      <c r="AL228" s="991">
        <v>0</v>
      </c>
      <c r="AM228" s="991">
        <v>0</v>
      </c>
      <c r="AN228" s="991">
        <v>0</v>
      </c>
      <c r="AO228" s="991">
        <v>0</v>
      </c>
      <c r="AP228" s="991">
        <v>36</v>
      </c>
      <c r="AQ228" s="991">
        <v>36</v>
      </c>
      <c r="AR228" s="991">
        <v>28</v>
      </c>
      <c r="AS228" s="991">
        <v>36</v>
      </c>
      <c r="AT228" s="991">
        <v>36</v>
      </c>
      <c r="AU228" s="991">
        <v>36</v>
      </c>
      <c r="AV228" s="991">
        <v>28</v>
      </c>
      <c r="AW228" s="991">
        <v>36</v>
      </c>
      <c r="AX228" s="991">
        <v>0</v>
      </c>
      <c r="AY228" s="991">
        <v>0</v>
      </c>
      <c r="AZ228" s="991">
        <v>0</v>
      </c>
      <c r="BA228" s="991">
        <v>0</v>
      </c>
      <c r="BB228" s="991">
        <v>0</v>
      </c>
      <c r="BC228" s="991">
        <v>0</v>
      </c>
      <c r="BD228" s="991">
        <v>0</v>
      </c>
      <c r="BE228" s="992" t="b">
        <v>0</v>
      </c>
      <c r="BF228" s="992"/>
      <c r="BG228" s="990" t="s">
        <v>993</v>
      </c>
      <c r="BH228" s="991">
        <v>0</v>
      </c>
      <c r="BI228" s="990" t="s">
        <v>993</v>
      </c>
      <c r="BJ228" s="991">
        <v>0</v>
      </c>
      <c r="BK228" s="990" t="s">
        <v>993</v>
      </c>
      <c r="BL228" s="991">
        <v>0</v>
      </c>
      <c r="BM228" s="991">
        <v>0</v>
      </c>
      <c r="BN228" s="991">
        <v>36</v>
      </c>
      <c r="BO228" s="990" t="s">
        <v>993</v>
      </c>
      <c r="BP228" s="990" t="s">
        <v>993</v>
      </c>
      <c r="BQ228" s="990" t="s">
        <v>993</v>
      </c>
      <c r="BR228" s="991">
        <v>0</v>
      </c>
      <c r="BS228" s="990" t="s">
        <v>993</v>
      </c>
      <c r="BT228" s="991">
        <v>0</v>
      </c>
      <c r="BU228" s="990" t="s">
        <v>993</v>
      </c>
      <c r="BV228" s="991">
        <v>0</v>
      </c>
      <c r="BW228" s="991">
        <v>0</v>
      </c>
      <c r="BX228" s="991">
        <v>0</v>
      </c>
      <c r="BY228" s="990" t="s">
        <v>993</v>
      </c>
      <c r="BZ228" s="991">
        <v>0</v>
      </c>
      <c r="CA228" s="990" t="s">
        <v>993</v>
      </c>
      <c r="CB228" s="991">
        <v>0</v>
      </c>
      <c r="CC228" s="990" t="s">
        <v>993</v>
      </c>
      <c r="CD228" s="991">
        <v>0</v>
      </c>
      <c r="CE228" s="991">
        <v>0</v>
      </c>
      <c r="CF228" s="991">
        <v>0</v>
      </c>
      <c r="CG228" s="990" t="s">
        <v>993</v>
      </c>
      <c r="CH228" s="991">
        <v>0</v>
      </c>
      <c r="CI228" s="990" t="s">
        <v>993</v>
      </c>
      <c r="CJ228" s="991">
        <v>0</v>
      </c>
      <c r="CK228" s="990" t="s">
        <v>993</v>
      </c>
      <c r="CL228" s="991">
        <v>0</v>
      </c>
      <c r="CM228" s="991">
        <v>0</v>
      </c>
      <c r="CN228" s="991">
        <v>0</v>
      </c>
      <c r="CO228" s="991">
        <v>13</v>
      </c>
      <c r="CP228" s="991">
        <v>0</v>
      </c>
      <c r="CQ228" s="991">
        <v>1</v>
      </c>
      <c r="CR228" s="991">
        <v>0</v>
      </c>
      <c r="CS228" s="991">
        <v>6</v>
      </c>
      <c r="CT228" s="991">
        <v>1.5</v>
      </c>
      <c r="CU228" s="991">
        <v>0</v>
      </c>
      <c r="CV228" s="991">
        <v>0</v>
      </c>
      <c r="CW228" s="991">
        <v>0</v>
      </c>
      <c r="CX228" s="991">
        <v>0</v>
      </c>
      <c r="CY228" s="991">
        <v>0</v>
      </c>
      <c r="CZ228" s="991">
        <v>0</v>
      </c>
      <c r="DA228" s="991">
        <v>0</v>
      </c>
      <c r="DB228" s="991">
        <v>0</v>
      </c>
      <c r="DC228" s="991">
        <v>0</v>
      </c>
      <c r="DD228" s="991">
        <v>0</v>
      </c>
      <c r="DE228" s="991">
        <v>0</v>
      </c>
      <c r="DF228" s="991">
        <v>0</v>
      </c>
      <c r="DG228" s="991">
        <v>0</v>
      </c>
      <c r="DH228" s="991">
        <v>0</v>
      </c>
      <c r="DI228" s="991">
        <v>0</v>
      </c>
      <c r="DJ228" s="991">
        <v>0</v>
      </c>
      <c r="DK228" s="992" t="b">
        <v>0</v>
      </c>
      <c r="DL228" s="990" t="s">
        <v>270</v>
      </c>
      <c r="DM228" s="990" t="s">
        <v>993</v>
      </c>
      <c r="DN228" s="990" t="s">
        <v>993</v>
      </c>
      <c r="DO228" s="990" t="s">
        <v>993</v>
      </c>
      <c r="DP228" s="991">
        <v>57</v>
      </c>
      <c r="DQ228" s="991">
        <v>36</v>
      </c>
      <c r="DR228" s="991">
        <v>0</v>
      </c>
      <c r="DS228" s="991">
        <v>21</v>
      </c>
      <c r="DT228" s="991">
        <v>12567</v>
      </c>
      <c r="DU228" s="991">
        <v>59</v>
      </c>
      <c r="DV228" s="991">
        <v>57</v>
      </c>
      <c r="DW228" s="991">
        <v>6</v>
      </c>
      <c r="DX228" s="991">
        <v>12</v>
      </c>
      <c r="DY228" s="991">
        <v>21</v>
      </c>
      <c r="DZ228" s="991">
        <v>16</v>
      </c>
      <c r="EA228" s="991">
        <v>2</v>
      </c>
      <c r="EB228" s="991">
        <v>0</v>
      </c>
      <c r="EC228" s="991">
        <v>0</v>
      </c>
      <c r="ED228" s="991">
        <v>59</v>
      </c>
      <c r="EE228" s="991">
        <v>4</v>
      </c>
      <c r="EF228" s="991">
        <v>5</v>
      </c>
      <c r="EG228" s="991">
        <v>4</v>
      </c>
      <c r="EH228" s="991">
        <v>0</v>
      </c>
      <c r="EI228" s="991">
        <v>5</v>
      </c>
      <c r="EJ228" s="991">
        <v>3</v>
      </c>
      <c r="EK228" s="991">
        <v>0</v>
      </c>
      <c r="EL228" s="991">
        <v>38</v>
      </c>
      <c r="EM228" s="991">
        <v>0</v>
      </c>
      <c r="EN228" s="991">
        <v>55</v>
      </c>
      <c r="EO228" s="991">
        <v>42</v>
      </c>
      <c r="EP228" s="991">
        <v>0</v>
      </c>
      <c r="EQ228" s="991">
        <v>3</v>
      </c>
      <c r="ER228" s="991">
        <v>10</v>
      </c>
      <c r="ES228" s="991">
        <v>0</v>
      </c>
      <c r="ET228" s="992" t="b">
        <v>0</v>
      </c>
      <c r="EU228" s="992" t="b">
        <v>0</v>
      </c>
      <c r="EV228" s="992" t="b">
        <v>0</v>
      </c>
      <c r="EW228" s="993">
        <v>0</v>
      </c>
      <c r="EX228" s="993">
        <v>0</v>
      </c>
      <c r="EY228" s="993">
        <v>0</v>
      </c>
      <c r="EZ228" s="993">
        <v>0</v>
      </c>
      <c r="FA228" s="993">
        <v>0</v>
      </c>
      <c r="FB228" s="993">
        <v>0</v>
      </c>
      <c r="FC228" s="992" t="b">
        <v>0</v>
      </c>
      <c r="FD228" s="992" t="b">
        <v>0</v>
      </c>
      <c r="FE228" s="992" t="b">
        <v>0</v>
      </c>
      <c r="FF228" s="993">
        <v>0</v>
      </c>
      <c r="FG228" s="993">
        <v>0</v>
      </c>
      <c r="FH228" s="993">
        <v>0</v>
      </c>
      <c r="FI228" s="993">
        <v>0</v>
      </c>
      <c r="FJ228" s="993">
        <v>0</v>
      </c>
      <c r="FK228" s="993">
        <v>0</v>
      </c>
      <c r="FL228" s="992" t="b">
        <v>0</v>
      </c>
      <c r="FM228" s="992" t="b">
        <v>0</v>
      </c>
      <c r="FN228" s="992" t="b">
        <v>0</v>
      </c>
      <c r="FO228" s="993">
        <v>0</v>
      </c>
      <c r="FP228" s="993">
        <v>0</v>
      </c>
      <c r="FQ228" s="993">
        <v>0</v>
      </c>
      <c r="FR228" s="993">
        <v>0</v>
      </c>
      <c r="FS228" s="993">
        <v>0</v>
      </c>
      <c r="FT228" s="993">
        <v>0</v>
      </c>
      <c r="FU228" s="990" t="s">
        <v>993</v>
      </c>
      <c r="FV228" s="993">
        <v>0</v>
      </c>
      <c r="FW228" s="991">
        <v>0</v>
      </c>
      <c r="FX228" s="991">
        <v>55</v>
      </c>
      <c r="FY228" s="991">
        <v>0</v>
      </c>
      <c r="FZ228" s="991">
        <v>0</v>
      </c>
      <c r="GA228" s="991">
        <v>0</v>
      </c>
      <c r="GB228" s="991">
        <v>0</v>
      </c>
      <c r="GC228" s="991">
        <v>0</v>
      </c>
      <c r="GD228" s="991">
        <v>0</v>
      </c>
      <c r="GE228" s="991">
        <v>0</v>
      </c>
      <c r="GF228" s="991">
        <v>0</v>
      </c>
      <c r="GG228" s="991">
        <v>0</v>
      </c>
      <c r="GH228" s="991">
        <v>0</v>
      </c>
      <c r="GI228" s="991">
        <v>0</v>
      </c>
      <c r="GJ228" s="991">
        <v>0</v>
      </c>
      <c r="GK228" s="991">
        <v>0</v>
      </c>
      <c r="GL228" s="991">
        <v>0</v>
      </c>
      <c r="GM228" s="991">
        <v>0</v>
      </c>
      <c r="GN228" s="991">
        <v>0</v>
      </c>
      <c r="GO228" s="992" t="b">
        <v>0</v>
      </c>
      <c r="GP228" s="990" t="s">
        <v>993</v>
      </c>
      <c r="GQ228" s="990" t="s">
        <v>993</v>
      </c>
      <c r="GR228" s="990" t="s">
        <v>993</v>
      </c>
      <c r="GS228" s="990" t="s">
        <v>993</v>
      </c>
      <c r="GT228" s="992"/>
      <c r="GU228" s="986"/>
    </row>
    <row r="229" spans="1:203" hidden="1">
      <c r="A229" s="985"/>
      <c r="B229" s="1315" t="s">
        <v>714</v>
      </c>
      <c r="C229" s="1315"/>
      <c r="D229" s="990" t="s">
        <v>1203</v>
      </c>
      <c r="E229" s="990" t="s">
        <v>1204</v>
      </c>
      <c r="F229" s="990" t="s">
        <v>437</v>
      </c>
      <c r="G229" s="990" t="s">
        <v>986</v>
      </c>
      <c r="H229" s="990" t="s">
        <v>1062</v>
      </c>
      <c r="I229" s="990" t="s">
        <v>1063</v>
      </c>
      <c r="J229" s="990" t="s">
        <v>1200</v>
      </c>
      <c r="K229" s="990" t="s">
        <v>1201</v>
      </c>
      <c r="L229" s="991">
        <v>1</v>
      </c>
      <c r="M229" s="990" t="s">
        <v>1204</v>
      </c>
      <c r="N229" s="990" t="s">
        <v>991</v>
      </c>
      <c r="O229" s="990" t="s">
        <v>716</v>
      </c>
      <c r="P229" s="990" t="s">
        <v>993</v>
      </c>
      <c r="Q229" s="990" t="s">
        <v>993</v>
      </c>
      <c r="R229" s="1031" t="s">
        <v>296</v>
      </c>
      <c r="S229" s="992" t="b">
        <v>0</v>
      </c>
      <c r="T229" s="991">
        <v>0</v>
      </c>
      <c r="U229" s="992" t="b">
        <v>0</v>
      </c>
      <c r="V229" s="991">
        <v>0</v>
      </c>
      <c r="W229" s="992" t="b">
        <v>0</v>
      </c>
      <c r="X229" s="992" t="b">
        <v>1</v>
      </c>
      <c r="Y229" s="990" t="s">
        <v>296</v>
      </c>
      <c r="Z229" s="990" t="b">
        <f t="shared" si="29"/>
        <v>1</v>
      </c>
      <c r="AA229" s="990" t="s">
        <v>993</v>
      </c>
      <c r="AB229" s="992" t="b">
        <v>0</v>
      </c>
      <c r="AC229" s="990" t="s">
        <v>993</v>
      </c>
      <c r="AD229" s="990" t="s">
        <v>993</v>
      </c>
      <c r="AE229" s="990" t="s">
        <v>993</v>
      </c>
      <c r="AF229" s="1077">
        <f t="shared" si="33"/>
        <v>54</v>
      </c>
      <c r="AG229" s="1077">
        <f t="shared" si="33"/>
        <v>54</v>
      </c>
      <c r="AH229" s="1077">
        <f t="shared" si="33"/>
        <v>47</v>
      </c>
      <c r="AI229" s="1077">
        <f t="shared" si="32"/>
        <v>54</v>
      </c>
      <c r="AJ229" s="183">
        <f t="shared" si="28"/>
        <v>0</v>
      </c>
      <c r="AK229" s="991">
        <v>0</v>
      </c>
      <c r="AL229" s="991">
        <v>0</v>
      </c>
      <c r="AM229" s="991">
        <v>0</v>
      </c>
      <c r="AN229" s="991">
        <v>0</v>
      </c>
      <c r="AO229" s="991">
        <v>0</v>
      </c>
      <c r="AP229" s="991">
        <v>54</v>
      </c>
      <c r="AQ229" s="991">
        <v>54</v>
      </c>
      <c r="AR229" s="991">
        <v>47</v>
      </c>
      <c r="AS229" s="991">
        <v>54</v>
      </c>
      <c r="AT229" s="991">
        <v>54</v>
      </c>
      <c r="AU229" s="991">
        <v>54</v>
      </c>
      <c r="AV229" s="991">
        <v>47</v>
      </c>
      <c r="AW229" s="991">
        <v>54</v>
      </c>
      <c r="AX229" s="991">
        <v>0</v>
      </c>
      <c r="AY229" s="991">
        <v>0</v>
      </c>
      <c r="AZ229" s="991">
        <v>0</v>
      </c>
      <c r="BA229" s="991">
        <v>0</v>
      </c>
      <c r="BB229" s="991">
        <v>0</v>
      </c>
      <c r="BC229" s="991">
        <v>0</v>
      </c>
      <c r="BD229" s="991">
        <v>0</v>
      </c>
      <c r="BE229" s="992" t="b">
        <v>0</v>
      </c>
      <c r="BF229" s="992"/>
      <c r="BG229" s="990" t="s">
        <v>993</v>
      </c>
      <c r="BH229" s="991">
        <v>0</v>
      </c>
      <c r="BI229" s="990" t="s">
        <v>993</v>
      </c>
      <c r="BJ229" s="991">
        <v>0</v>
      </c>
      <c r="BK229" s="990" t="s">
        <v>993</v>
      </c>
      <c r="BL229" s="991">
        <v>0</v>
      </c>
      <c r="BM229" s="991">
        <v>0</v>
      </c>
      <c r="BN229" s="991">
        <v>54</v>
      </c>
      <c r="BO229" s="990" t="s">
        <v>993</v>
      </c>
      <c r="BP229" s="990" t="s">
        <v>993</v>
      </c>
      <c r="BQ229" s="990" t="s">
        <v>993</v>
      </c>
      <c r="BR229" s="991">
        <v>0</v>
      </c>
      <c r="BS229" s="990" t="s">
        <v>993</v>
      </c>
      <c r="BT229" s="991">
        <v>0</v>
      </c>
      <c r="BU229" s="990" t="s">
        <v>993</v>
      </c>
      <c r="BV229" s="991">
        <v>0</v>
      </c>
      <c r="BW229" s="991">
        <v>0</v>
      </c>
      <c r="BX229" s="991">
        <v>0</v>
      </c>
      <c r="BY229" s="990" t="s">
        <v>993</v>
      </c>
      <c r="BZ229" s="991">
        <v>0</v>
      </c>
      <c r="CA229" s="990" t="s">
        <v>993</v>
      </c>
      <c r="CB229" s="991">
        <v>0</v>
      </c>
      <c r="CC229" s="990" t="s">
        <v>993</v>
      </c>
      <c r="CD229" s="991">
        <v>0</v>
      </c>
      <c r="CE229" s="991">
        <v>0</v>
      </c>
      <c r="CF229" s="991">
        <v>0</v>
      </c>
      <c r="CG229" s="990" t="s">
        <v>993</v>
      </c>
      <c r="CH229" s="991">
        <v>0</v>
      </c>
      <c r="CI229" s="990" t="s">
        <v>993</v>
      </c>
      <c r="CJ229" s="991">
        <v>0</v>
      </c>
      <c r="CK229" s="990" t="s">
        <v>993</v>
      </c>
      <c r="CL229" s="991">
        <v>0</v>
      </c>
      <c r="CM229" s="991">
        <v>0</v>
      </c>
      <c r="CN229" s="991">
        <v>0</v>
      </c>
      <c r="CO229" s="991">
        <v>14</v>
      </c>
      <c r="CP229" s="991">
        <v>0</v>
      </c>
      <c r="CQ229" s="991">
        <v>3</v>
      </c>
      <c r="CR229" s="991">
        <v>0.5</v>
      </c>
      <c r="CS229" s="991">
        <v>11</v>
      </c>
      <c r="CT229" s="991">
        <v>0.5</v>
      </c>
      <c r="CU229" s="991">
        <v>0</v>
      </c>
      <c r="CV229" s="991">
        <v>0</v>
      </c>
      <c r="CW229" s="991">
        <v>0</v>
      </c>
      <c r="CX229" s="991">
        <v>0</v>
      </c>
      <c r="CY229" s="991">
        <v>0</v>
      </c>
      <c r="CZ229" s="991">
        <v>0</v>
      </c>
      <c r="DA229" s="991">
        <v>0</v>
      </c>
      <c r="DB229" s="991">
        <v>0</v>
      </c>
      <c r="DC229" s="991">
        <v>0</v>
      </c>
      <c r="DD229" s="991">
        <v>0</v>
      </c>
      <c r="DE229" s="991">
        <v>0</v>
      </c>
      <c r="DF229" s="991">
        <v>0</v>
      </c>
      <c r="DG229" s="991">
        <v>0</v>
      </c>
      <c r="DH229" s="991">
        <v>0</v>
      </c>
      <c r="DI229" s="991">
        <v>0</v>
      </c>
      <c r="DJ229" s="991">
        <v>0</v>
      </c>
      <c r="DK229" s="992" t="b">
        <v>0</v>
      </c>
      <c r="DL229" s="990" t="s">
        <v>270</v>
      </c>
      <c r="DM229" s="990" t="s">
        <v>993</v>
      </c>
      <c r="DN229" s="990" t="s">
        <v>993</v>
      </c>
      <c r="DO229" s="990" t="s">
        <v>993</v>
      </c>
      <c r="DP229" s="991">
        <v>87</v>
      </c>
      <c r="DQ229" s="991">
        <v>65</v>
      </c>
      <c r="DR229" s="991">
        <v>0</v>
      </c>
      <c r="DS229" s="991">
        <v>22</v>
      </c>
      <c r="DT229" s="991">
        <v>18854</v>
      </c>
      <c r="DU229" s="991">
        <v>89</v>
      </c>
      <c r="DV229" s="991">
        <v>87</v>
      </c>
      <c r="DW229" s="991">
        <v>24</v>
      </c>
      <c r="DX229" s="991">
        <v>11</v>
      </c>
      <c r="DY229" s="991">
        <v>31</v>
      </c>
      <c r="DZ229" s="991">
        <v>20</v>
      </c>
      <c r="EA229" s="991">
        <v>1</v>
      </c>
      <c r="EB229" s="991">
        <v>0</v>
      </c>
      <c r="EC229" s="991">
        <v>0</v>
      </c>
      <c r="ED229" s="991">
        <v>89</v>
      </c>
      <c r="EE229" s="991">
        <v>1</v>
      </c>
      <c r="EF229" s="991">
        <v>7</v>
      </c>
      <c r="EG229" s="991">
        <v>1</v>
      </c>
      <c r="EH229" s="991">
        <v>0</v>
      </c>
      <c r="EI229" s="991">
        <v>10</v>
      </c>
      <c r="EJ229" s="991">
        <v>12</v>
      </c>
      <c r="EK229" s="991">
        <v>3</v>
      </c>
      <c r="EL229" s="991">
        <v>55</v>
      </c>
      <c r="EM229" s="991">
        <v>0</v>
      </c>
      <c r="EN229" s="991">
        <v>88</v>
      </c>
      <c r="EO229" s="991">
        <v>55</v>
      </c>
      <c r="EP229" s="991">
        <v>0</v>
      </c>
      <c r="EQ229" s="991">
        <v>12</v>
      </c>
      <c r="ER229" s="991">
        <v>21</v>
      </c>
      <c r="ES229" s="991">
        <v>0</v>
      </c>
      <c r="ET229" s="992" t="b">
        <v>0</v>
      </c>
      <c r="EU229" s="992" t="b">
        <v>0</v>
      </c>
      <c r="EV229" s="992" t="b">
        <v>0</v>
      </c>
      <c r="EW229" s="993">
        <v>0</v>
      </c>
      <c r="EX229" s="993">
        <v>0</v>
      </c>
      <c r="EY229" s="993">
        <v>0</v>
      </c>
      <c r="EZ229" s="993">
        <v>0</v>
      </c>
      <c r="FA229" s="993">
        <v>0</v>
      </c>
      <c r="FB229" s="993">
        <v>0</v>
      </c>
      <c r="FC229" s="992" t="b">
        <v>0</v>
      </c>
      <c r="FD229" s="992" t="b">
        <v>0</v>
      </c>
      <c r="FE229" s="992" t="b">
        <v>0</v>
      </c>
      <c r="FF229" s="993">
        <v>0</v>
      </c>
      <c r="FG229" s="993">
        <v>0</v>
      </c>
      <c r="FH229" s="993">
        <v>0</v>
      </c>
      <c r="FI229" s="993">
        <v>0</v>
      </c>
      <c r="FJ229" s="993">
        <v>0</v>
      </c>
      <c r="FK229" s="993">
        <v>0</v>
      </c>
      <c r="FL229" s="992" t="b">
        <v>0</v>
      </c>
      <c r="FM229" s="992" t="b">
        <v>0</v>
      </c>
      <c r="FN229" s="992" t="b">
        <v>0</v>
      </c>
      <c r="FO229" s="993">
        <v>0</v>
      </c>
      <c r="FP229" s="993">
        <v>0</v>
      </c>
      <c r="FQ229" s="993">
        <v>0</v>
      </c>
      <c r="FR229" s="993">
        <v>0</v>
      </c>
      <c r="FS229" s="993">
        <v>0</v>
      </c>
      <c r="FT229" s="993">
        <v>0</v>
      </c>
      <c r="FU229" s="990" t="s">
        <v>993</v>
      </c>
      <c r="FV229" s="993">
        <v>0</v>
      </c>
      <c r="FW229" s="991">
        <v>0</v>
      </c>
      <c r="FX229" s="991">
        <v>88</v>
      </c>
      <c r="FY229" s="991">
        <v>0</v>
      </c>
      <c r="FZ229" s="991">
        <v>0</v>
      </c>
      <c r="GA229" s="991">
        <v>0</v>
      </c>
      <c r="GB229" s="991">
        <v>0</v>
      </c>
      <c r="GC229" s="991">
        <v>0</v>
      </c>
      <c r="GD229" s="991">
        <v>0</v>
      </c>
      <c r="GE229" s="991">
        <v>0</v>
      </c>
      <c r="GF229" s="991">
        <v>0</v>
      </c>
      <c r="GG229" s="991">
        <v>0</v>
      </c>
      <c r="GH229" s="991">
        <v>0</v>
      </c>
      <c r="GI229" s="991">
        <v>0</v>
      </c>
      <c r="GJ229" s="991">
        <v>0</v>
      </c>
      <c r="GK229" s="991">
        <v>0</v>
      </c>
      <c r="GL229" s="991">
        <v>0</v>
      </c>
      <c r="GM229" s="991">
        <v>0</v>
      </c>
      <c r="GN229" s="991">
        <v>0</v>
      </c>
      <c r="GO229" s="992" t="b">
        <v>0</v>
      </c>
      <c r="GP229" s="990" t="s">
        <v>993</v>
      </c>
      <c r="GQ229" s="990" t="s">
        <v>993</v>
      </c>
      <c r="GR229" s="990" t="s">
        <v>993</v>
      </c>
      <c r="GS229" s="990" t="s">
        <v>993</v>
      </c>
      <c r="GT229" s="992"/>
      <c r="GU229" s="986"/>
    </row>
    <row r="230" spans="1:203" hidden="1">
      <c r="A230" s="985"/>
      <c r="B230" s="1315" t="s">
        <v>388</v>
      </c>
      <c r="C230" s="1315"/>
      <c r="D230" s="990" t="s">
        <v>1206</v>
      </c>
      <c r="E230" s="990" t="s">
        <v>15</v>
      </c>
      <c r="F230" s="990" t="s">
        <v>437</v>
      </c>
      <c r="G230" s="990" t="s">
        <v>986</v>
      </c>
      <c r="H230" s="990" t="s">
        <v>1062</v>
      </c>
      <c r="I230" s="990" t="s">
        <v>1063</v>
      </c>
      <c r="J230" s="990" t="s">
        <v>1207</v>
      </c>
      <c r="K230" s="990" t="s">
        <v>1208</v>
      </c>
      <c r="L230" s="991">
        <v>3</v>
      </c>
      <c r="M230" s="990" t="s">
        <v>15</v>
      </c>
      <c r="N230" s="990" t="s">
        <v>1019</v>
      </c>
      <c r="O230" s="990" t="s">
        <v>527</v>
      </c>
      <c r="P230" s="990" t="s">
        <v>1100</v>
      </c>
      <c r="Q230" s="990" t="s">
        <v>290</v>
      </c>
      <c r="R230" s="1031" t="s">
        <v>290</v>
      </c>
      <c r="S230" s="992" t="b">
        <v>1</v>
      </c>
      <c r="T230" s="991">
        <v>21</v>
      </c>
      <c r="U230" s="992" t="b">
        <v>0</v>
      </c>
      <c r="V230" s="991">
        <v>0</v>
      </c>
      <c r="W230" s="992" t="b">
        <v>0</v>
      </c>
      <c r="X230" s="992" t="b">
        <v>0</v>
      </c>
      <c r="Y230" s="990" t="s">
        <v>290</v>
      </c>
      <c r="Z230" s="990" t="b">
        <f t="shared" si="29"/>
        <v>1</v>
      </c>
      <c r="AA230" s="990" t="s">
        <v>993</v>
      </c>
      <c r="AB230" s="992" t="b">
        <v>0</v>
      </c>
      <c r="AC230" s="990" t="s">
        <v>993</v>
      </c>
      <c r="AD230" s="990" t="s">
        <v>993</v>
      </c>
      <c r="AE230" s="990" t="s">
        <v>993</v>
      </c>
      <c r="AF230" s="1077">
        <f t="shared" si="33"/>
        <v>31</v>
      </c>
      <c r="AG230" s="1077">
        <f t="shared" si="33"/>
        <v>25</v>
      </c>
      <c r="AH230" s="1077">
        <f t="shared" si="33"/>
        <v>1</v>
      </c>
      <c r="AI230" s="1077">
        <f t="shared" si="32"/>
        <v>31</v>
      </c>
      <c r="AJ230" s="183">
        <f t="shared" si="28"/>
        <v>0</v>
      </c>
      <c r="AK230" s="991">
        <v>31</v>
      </c>
      <c r="AL230" s="991">
        <v>25</v>
      </c>
      <c r="AM230" s="991">
        <v>1</v>
      </c>
      <c r="AN230" s="991">
        <v>31</v>
      </c>
      <c r="AO230" s="991">
        <v>0</v>
      </c>
      <c r="AP230" s="991">
        <v>0</v>
      </c>
      <c r="AQ230" s="991">
        <v>0</v>
      </c>
      <c r="AR230" s="991">
        <v>0</v>
      </c>
      <c r="AS230" s="991">
        <v>0</v>
      </c>
      <c r="AT230" s="991">
        <v>0</v>
      </c>
      <c r="AU230" s="991">
        <v>0</v>
      </c>
      <c r="AV230" s="991">
        <v>0</v>
      </c>
      <c r="AW230" s="991">
        <v>0</v>
      </c>
      <c r="AX230" s="991">
        <v>0</v>
      </c>
      <c r="AY230" s="991">
        <v>0</v>
      </c>
      <c r="AZ230" s="991">
        <v>0</v>
      </c>
      <c r="BA230" s="991">
        <v>0</v>
      </c>
      <c r="BB230" s="991">
        <v>0</v>
      </c>
      <c r="BC230" s="991">
        <v>0</v>
      </c>
      <c r="BD230" s="991">
        <v>0</v>
      </c>
      <c r="BE230" s="992" t="b">
        <v>0</v>
      </c>
      <c r="BF230" s="992"/>
      <c r="BG230" s="990" t="s">
        <v>270</v>
      </c>
      <c r="BH230" s="991">
        <v>31</v>
      </c>
      <c r="BI230" s="990" t="s">
        <v>993</v>
      </c>
      <c r="BJ230" s="991">
        <v>0</v>
      </c>
      <c r="BK230" s="990" t="s">
        <v>993</v>
      </c>
      <c r="BL230" s="991">
        <v>0</v>
      </c>
      <c r="BM230" s="991">
        <v>0</v>
      </c>
      <c r="BN230" s="991">
        <v>0</v>
      </c>
      <c r="BO230" s="990" t="s">
        <v>993</v>
      </c>
      <c r="BP230" s="990" t="s">
        <v>993</v>
      </c>
      <c r="BQ230" s="990" t="s">
        <v>993</v>
      </c>
      <c r="BR230" s="991">
        <v>0</v>
      </c>
      <c r="BS230" s="990" t="s">
        <v>993</v>
      </c>
      <c r="BT230" s="991">
        <v>0</v>
      </c>
      <c r="BU230" s="990" t="s">
        <v>993</v>
      </c>
      <c r="BV230" s="991">
        <v>0</v>
      </c>
      <c r="BW230" s="991">
        <v>0</v>
      </c>
      <c r="BX230" s="991">
        <v>0</v>
      </c>
      <c r="BY230" s="990" t="s">
        <v>993</v>
      </c>
      <c r="BZ230" s="991">
        <v>0</v>
      </c>
      <c r="CA230" s="990" t="s">
        <v>993</v>
      </c>
      <c r="CB230" s="991">
        <v>0</v>
      </c>
      <c r="CC230" s="990" t="s">
        <v>993</v>
      </c>
      <c r="CD230" s="991">
        <v>0</v>
      </c>
      <c r="CE230" s="991">
        <v>0</v>
      </c>
      <c r="CF230" s="991">
        <v>0</v>
      </c>
      <c r="CG230" s="990" t="s">
        <v>993</v>
      </c>
      <c r="CH230" s="991">
        <v>0</v>
      </c>
      <c r="CI230" s="990" t="s">
        <v>993</v>
      </c>
      <c r="CJ230" s="991">
        <v>0</v>
      </c>
      <c r="CK230" s="990" t="s">
        <v>993</v>
      </c>
      <c r="CL230" s="991">
        <v>0</v>
      </c>
      <c r="CM230" s="991">
        <v>0</v>
      </c>
      <c r="CN230" s="991">
        <v>0</v>
      </c>
      <c r="CO230" s="991">
        <v>19</v>
      </c>
      <c r="CP230" s="991">
        <v>0</v>
      </c>
      <c r="CQ230" s="991">
        <v>0</v>
      </c>
      <c r="CR230" s="991">
        <v>0</v>
      </c>
      <c r="CS230" s="991">
        <v>3</v>
      </c>
      <c r="CT230" s="991">
        <v>0.5</v>
      </c>
      <c r="CU230" s="991">
        <v>0</v>
      </c>
      <c r="CV230" s="991">
        <v>0</v>
      </c>
      <c r="CW230" s="991">
        <v>0</v>
      </c>
      <c r="CX230" s="991">
        <v>0</v>
      </c>
      <c r="CY230" s="991">
        <v>0</v>
      </c>
      <c r="CZ230" s="991">
        <v>0</v>
      </c>
      <c r="DA230" s="991">
        <v>0</v>
      </c>
      <c r="DB230" s="991">
        <v>0</v>
      </c>
      <c r="DC230" s="991">
        <v>1</v>
      </c>
      <c r="DD230" s="991">
        <v>0</v>
      </c>
      <c r="DE230" s="991">
        <v>0</v>
      </c>
      <c r="DF230" s="991">
        <v>0</v>
      </c>
      <c r="DG230" s="991">
        <v>0</v>
      </c>
      <c r="DH230" s="991">
        <v>0</v>
      </c>
      <c r="DI230" s="991">
        <v>0</v>
      </c>
      <c r="DJ230" s="991">
        <v>0</v>
      </c>
      <c r="DK230" s="992" t="b">
        <v>0</v>
      </c>
      <c r="DL230" s="990" t="s">
        <v>293</v>
      </c>
      <c r="DM230" s="990" t="s">
        <v>993</v>
      </c>
      <c r="DN230" s="990" t="s">
        <v>993</v>
      </c>
      <c r="DO230" s="990" t="s">
        <v>993</v>
      </c>
      <c r="DP230" s="991">
        <v>501</v>
      </c>
      <c r="DQ230" s="991">
        <v>237</v>
      </c>
      <c r="DR230" s="991">
        <v>36</v>
      </c>
      <c r="DS230" s="991">
        <v>228</v>
      </c>
      <c r="DT230" s="991">
        <v>3574</v>
      </c>
      <c r="DU230" s="991">
        <v>499</v>
      </c>
      <c r="DV230" s="991">
        <v>501</v>
      </c>
      <c r="DW230" s="991">
        <v>63</v>
      </c>
      <c r="DX230" s="991">
        <v>380</v>
      </c>
      <c r="DY230" s="991">
        <v>14</v>
      </c>
      <c r="DZ230" s="991">
        <v>44</v>
      </c>
      <c r="EA230" s="991">
        <v>0</v>
      </c>
      <c r="EB230" s="991">
        <v>0</v>
      </c>
      <c r="EC230" s="991">
        <v>0</v>
      </c>
      <c r="ED230" s="991">
        <v>499</v>
      </c>
      <c r="EE230" s="991">
        <v>101</v>
      </c>
      <c r="EF230" s="991">
        <v>335</v>
      </c>
      <c r="EG230" s="991">
        <v>22</v>
      </c>
      <c r="EH230" s="991">
        <v>7</v>
      </c>
      <c r="EI230" s="991">
        <v>12</v>
      </c>
      <c r="EJ230" s="991">
        <v>0</v>
      </c>
      <c r="EK230" s="991">
        <v>15</v>
      </c>
      <c r="EL230" s="991">
        <v>7</v>
      </c>
      <c r="EM230" s="991">
        <v>0</v>
      </c>
      <c r="EN230" s="991">
        <v>398</v>
      </c>
      <c r="EO230" s="991">
        <v>341</v>
      </c>
      <c r="EP230" s="991">
        <v>1</v>
      </c>
      <c r="EQ230" s="991">
        <v>56</v>
      </c>
      <c r="ER230" s="991">
        <v>0</v>
      </c>
      <c r="ES230" s="991">
        <v>0</v>
      </c>
      <c r="ET230" s="992" t="b">
        <v>0</v>
      </c>
      <c r="EU230" s="992" t="b">
        <v>0</v>
      </c>
      <c r="EV230" s="992" t="b">
        <v>0</v>
      </c>
      <c r="EW230" s="993">
        <v>0</v>
      </c>
      <c r="EX230" s="993">
        <v>0</v>
      </c>
      <c r="EY230" s="993">
        <v>0</v>
      </c>
      <c r="EZ230" s="993">
        <v>0</v>
      </c>
      <c r="FA230" s="993">
        <v>0</v>
      </c>
      <c r="FB230" s="993">
        <v>0</v>
      </c>
      <c r="FC230" s="992" t="b">
        <v>0</v>
      </c>
      <c r="FD230" s="992" t="b">
        <v>0</v>
      </c>
      <c r="FE230" s="992" t="b">
        <v>0</v>
      </c>
      <c r="FF230" s="993">
        <v>0</v>
      </c>
      <c r="FG230" s="993">
        <v>0</v>
      </c>
      <c r="FH230" s="993">
        <v>0</v>
      </c>
      <c r="FI230" s="993">
        <v>0</v>
      </c>
      <c r="FJ230" s="993">
        <v>0</v>
      </c>
      <c r="FK230" s="993">
        <v>0</v>
      </c>
      <c r="FL230" s="992" t="b">
        <v>0</v>
      </c>
      <c r="FM230" s="992" t="b">
        <v>0</v>
      </c>
      <c r="FN230" s="992" t="b">
        <v>0</v>
      </c>
      <c r="FO230" s="993">
        <v>0.48599999999999999</v>
      </c>
      <c r="FP230" s="993">
        <v>0.36499999999999999</v>
      </c>
      <c r="FQ230" s="993">
        <v>0.22899999999999998</v>
      </c>
      <c r="FR230" s="993">
        <v>0.28199999999999997</v>
      </c>
      <c r="FS230" s="993">
        <v>9.3000000000000013E-2</v>
      </c>
      <c r="FT230" s="993">
        <v>0.42200000000000004</v>
      </c>
      <c r="FU230" s="990" t="s">
        <v>993</v>
      </c>
      <c r="FV230" s="993">
        <v>0</v>
      </c>
      <c r="FW230" s="991">
        <v>0</v>
      </c>
      <c r="FX230" s="991">
        <v>398</v>
      </c>
      <c r="FY230" s="991">
        <v>0</v>
      </c>
      <c r="FZ230" s="991">
        <v>0</v>
      </c>
      <c r="GA230" s="991">
        <v>0</v>
      </c>
      <c r="GB230" s="991">
        <v>0</v>
      </c>
      <c r="GC230" s="991">
        <v>0</v>
      </c>
      <c r="GD230" s="991">
        <v>0</v>
      </c>
      <c r="GE230" s="991">
        <v>0</v>
      </c>
      <c r="GF230" s="991">
        <v>0</v>
      </c>
      <c r="GG230" s="991">
        <v>0</v>
      </c>
      <c r="GH230" s="991">
        <v>0</v>
      </c>
      <c r="GI230" s="991">
        <v>0</v>
      </c>
      <c r="GJ230" s="991">
        <v>0</v>
      </c>
      <c r="GK230" s="991">
        <v>0</v>
      </c>
      <c r="GL230" s="991">
        <v>0</v>
      </c>
      <c r="GM230" s="991">
        <v>0</v>
      </c>
      <c r="GN230" s="991">
        <v>0</v>
      </c>
      <c r="GO230" s="992" t="b">
        <v>0</v>
      </c>
      <c r="GP230" s="990" t="s">
        <v>993</v>
      </c>
      <c r="GQ230" s="990" t="s">
        <v>993</v>
      </c>
      <c r="GR230" s="990" t="s">
        <v>993</v>
      </c>
      <c r="GS230" s="990" t="s">
        <v>993</v>
      </c>
      <c r="GT230" s="992"/>
      <c r="GU230" s="986"/>
    </row>
    <row r="231" spans="1:203" hidden="1">
      <c r="A231" s="985"/>
      <c r="B231" s="1315" t="s">
        <v>388</v>
      </c>
      <c r="C231" s="1315"/>
      <c r="D231" s="990" t="s">
        <v>1206</v>
      </c>
      <c r="E231" s="990" t="s">
        <v>15</v>
      </c>
      <c r="F231" s="990" t="s">
        <v>437</v>
      </c>
      <c r="G231" s="990" t="s">
        <v>986</v>
      </c>
      <c r="H231" s="990" t="s">
        <v>1062</v>
      </c>
      <c r="I231" s="990" t="s">
        <v>1063</v>
      </c>
      <c r="J231" s="990" t="s">
        <v>1207</v>
      </c>
      <c r="K231" s="990" t="s">
        <v>1208</v>
      </c>
      <c r="L231" s="991">
        <v>1</v>
      </c>
      <c r="M231" s="990" t="s">
        <v>15</v>
      </c>
      <c r="N231" s="990" t="s">
        <v>1009</v>
      </c>
      <c r="O231" s="990" t="s">
        <v>391</v>
      </c>
      <c r="P231" s="990" t="s">
        <v>1091</v>
      </c>
      <c r="Q231" s="990" t="s">
        <v>290</v>
      </c>
      <c r="R231" s="1031" t="s">
        <v>270</v>
      </c>
      <c r="S231" s="992" t="b">
        <v>0</v>
      </c>
      <c r="T231" s="991">
        <v>0</v>
      </c>
      <c r="U231" s="992" t="b">
        <v>0</v>
      </c>
      <c r="V231" s="991">
        <v>0</v>
      </c>
      <c r="W231" s="992" t="b">
        <v>0</v>
      </c>
      <c r="X231" s="992" t="b">
        <v>1</v>
      </c>
      <c r="Y231" s="990" t="s">
        <v>270</v>
      </c>
      <c r="Z231" s="990" t="b">
        <f t="shared" si="29"/>
        <v>1</v>
      </c>
      <c r="AA231" s="990" t="s">
        <v>993</v>
      </c>
      <c r="AB231" s="992" t="b">
        <v>0</v>
      </c>
      <c r="AC231" s="990" t="s">
        <v>993</v>
      </c>
      <c r="AD231" s="990" t="s">
        <v>993</v>
      </c>
      <c r="AE231" s="990" t="s">
        <v>993</v>
      </c>
      <c r="AF231" s="1077">
        <f t="shared" si="33"/>
        <v>4</v>
      </c>
      <c r="AG231" s="1077">
        <f t="shared" si="33"/>
        <v>4</v>
      </c>
      <c r="AH231" s="1077">
        <f t="shared" si="33"/>
        <v>1</v>
      </c>
      <c r="AI231" s="1077">
        <f t="shared" si="32"/>
        <v>4</v>
      </c>
      <c r="AJ231" s="183">
        <f t="shared" si="28"/>
        <v>0</v>
      </c>
      <c r="AK231" s="991">
        <v>4</v>
      </c>
      <c r="AL231" s="991">
        <v>4</v>
      </c>
      <c r="AM231" s="991">
        <v>1</v>
      </c>
      <c r="AN231" s="991">
        <v>4</v>
      </c>
      <c r="AO231" s="991">
        <v>0</v>
      </c>
      <c r="AP231" s="991">
        <v>0</v>
      </c>
      <c r="AQ231" s="991">
        <v>0</v>
      </c>
      <c r="AR231" s="991">
        <v>0</v>
      </c>
      <c r="AS231" s="991">
        <v>0</v>
      </c>
      <c r="AT231" s="991">
        <v>0</v>
      </c>
      <c r="AU231" s="991">
        <v>0</v>
      </c>
      <c r="AV231" s="991">
        <v>0</v>
      </c>
      <c r="AW231" s="991">
        <v>0</v>
      </c>
      <c r="AX231" s="991">
        <v>0</v>
      </c>
      <c r="AY231" s="991">
        <v>0</v>
      </c>
      <c r="AZ231" s="991">
        <v>0</v>
      </c>
      <c r="BA231" s="991">
        <v>0</v>
      </c>
      <c r="BB231" s="991">
        <v>0</v>
      </c>
      <c r="BC231" s="991">
        <v>0</v>
      </c>
      <c r="BD231" s="991">
        <v>0</v>
      </c>
      <c r="BE231" s="992" t="b">
        <v>0</v>
      </c>
      <c r="BF231" s="992"/>
      <c r="BG231" s="990" t="s">
        <v>1014</v>
      </c>
      <c r="BH231" s="991">
        <v>4</v>
      </c>
      <c r="BI231" s="990" t="s">
        <v>993</v>
      </c>
      <c r="BJ231" s="991">
        <v>0</v>
      </c>
      <c r="BK231" s="990" t="s">
        <v>993</v>
      </c>
      <c r="BL231" s="991">
        <v>0</v>
      </c>
      <c r="BM231" s="991">
        <v>0</v>
      </c>
      <c r="BN231" s="991">
        <v>0</v>
      </c>
      <c r="BO231" s="990" t="s">
        <v>993</v>
      </c>
      <c r="BP231" s="990" t="s">
        <v>993</v>
      </c>
      <c r="BQ231" s="990" t="s">
        <v>993</v>
      </c>
      <c r="BR231" s="991">
        <v>0</v>
      </c>
      <c r="BS231" s="990" t="s">
        <v>993</v>
      </c>
      <c r="BT231" s="991">
        <v>0</v>
      </c>
      <c r="BU231" s="990" t="s">
        <v>993</v>
      </c>
      <c r="BV231" s="991">
        <v>0</v>
      </c>
      <c r="BW231" s="991">
        <v>0</v>
      </c>
      <c r="BX231" s="991">
        <v>0</v>
      </c>
      <c r="BY231" s="990" t="s">
        <v>993</v>
      </c>
      <c r="BZ231" s="991">
        <v>0</v>
      </c>
      <c r="CA231" s="990" t="s">
        <v>993</v>
      </c>
      <c r="CB231" s="991">
        <v>0</v>
      </c>
      <c r="CC231" s="990" t="s">
        <v>993</v>
      </c>
      <c r="CD231" s="991">
        <v>0</v>
      </c>
      <c r="CE231" s="991">
        <v>0</v>
      </c>
      <c r="CF231" s="991">
        <v>0</v>
      </c>
      <c r="CG231" s="990" t="s">
        <v>993</v>
      </c>
      <c r="CH231" s="991">
        <v>0</v>
      </c>
      <c r="CI231" s="990" t="s">
        <v>993</v>
      </c>
      <c r="CJ231" s="991">
        <v>0</v>
      </c>
      <c r="CK231" s="990" t="s">
        <v>993</v>
      </c>
      <c r="CL231" s="991">
        <v>0</v>
      </c>
      <c r="CM231" s="991">
        <v>0</v>
      </c>
      <c r="CN231" s="991">
        <v>0</v>
      </c>
      <c r="CO231" s="991">
        <v>13</v>
      </c>
      <c r="CP231" s="991">
        <v>1</v>
      </c>
      <c r="CQ231" s="991">
        <v>0</v>
      </c>
      <c r="CR231" s="991">
        <v>0</v>
      </c>
      <c r="CS231" s="991">
        <v>0</v>
      </c>
      <c r="CT231" s="991">
        <v>0</v>
      </c>
      <c r="CU231" s="991">
        <v>0</v>
      </c>
      <c r="CV231" s="991">
        <v>0</v>
      </c>
      <c r="CW231" s="991">
        <v>0</v>
      </c>
      <c r="CX231" s="991">
        <v>0</v>
      </c>
      <c r="CY231" s="991">
        <v>0</v>
      </c>
      <c r="CZ231" s="991">
        <v>0</v>
      </c>
      <c r="DA231" s="991">
        <v>0</v>
      </c>
      <c r="DB231" s="991">
        <v>0</v>
      </c>
      <c r="DC231" s="991">
        <v>1</v>
      </c>
      <c r="DD231" s="991">
        <v>0</v>
      </c>
      <c r="DE231" s="991">
        <v>1</v>
      </c>
      <c r="DF231" s="991">
        <v>0</v>
      </c>
      <c r="DG231" s="991">
        <v>0</v>
      </c>
      <c r="DH231" s="991">
        <v>0</v>
      </c>
      <c r="DI231" s="991">
        <v>0</v>
      </c>
      <c r="DJ231" s="991">
        <v>0</v>
      </c>
      <c r="DK231" s="992" t="b">
        <v>0</v>
      </c>
      <c r="DL231" s="990" t="s">
        <v>293</v>
      </c>
      <c r="DM231" s="990" t="s">
        <v>993</v>
      </c>
      <c r="DN231" s="990" t="s">
        <v>993</v>
      </c>
      <c r="DO231" s="990" t="s">
        <v>993</v>
      </c>
      <c r="DP231" s="991">
        <v>423</v>
      </c>
      <c r="DQ231" s="991">
        <v>189</v>
      </c>
      <c r="DR231" s="991">
        <v>3</v>
      </c>
      <c r="DS231" s="991">
        <v>231</v>
      </c>
      <c r="DT231" s="991">
        <v>957</v>
      </c>
      <c r="DU231" s="991">
        <v>424</v>
      </c>
      <c r="DV231" s="991">
        <v>423</v>
      </c>
      <c r="DW231" s="991">
        <v>186</v>
      </c>
      <c r="DX231" s="991">
        <v>208</v>
      </c>
      <c r="DY231" s="991">
        <v>10</v>
      </c>
      <c r="DZ231" s="991">
        <v>19</v>
      </c>
      <c r="EA231" s="991">
        <v>0</v>
      </c>
      <c r="EB231" s="991">
        <v>0</v>
      </c>
      <c r="EC231" s="991">
        <v>0</v>
      </c>
      <c r="ED231" s="991">
        <v>424</v>
      </c>
      <c r="EE231" s="991">
        <v>374</v>
      </c>
      <c r="EF231" s="991">
        <v>3</v>
      </c>
      <c r="EG231" s="991">
        <v>2</v>
      </c>
      <c r="EH231" s="991">
        <v>0</v>
      </c>
      <c r="EI231" s="991">
        <v>0</v>
      </c>
      <c r="EJ231" s="991">
        <v>0</v>
      </c>
      <c r="EK231" s="991">
        <v>0</v>
      </c>
      <c r="EL231" s="991">
        <v>45</v>
      </c>
      <c r="EM231" s="991">
        <v>0</v>
      </c>
      <c r="EN231" s="991">
        <v>50</v>
      </c>
      <c r="EO231" s="991">
        <v>50</v>
      </c>
      <c r="EP231" s="991">
        <v>0</v>
      </c>
      <c r="EQ231" s="991">
        <v>0</v>
      </c>
      <c r="ER231" s="991">
        <v>0</v>
      </c>
      <c r="ES231" s="991">
        <v>0</v>
      </c>
      <c r="ET231" s="992" t="b">
        <v>0</v>
      </c>
      <c r="EU231" s="992" t="b">
        <v>0</v>
      </c>
      <c r="EV231" s="992" t="b">
        <v>0</v>
      </c>
      <c r="EW231" s="993">
        <v>0</v>
      </c>
      <c r="EX231" s="993">
        <v>0</v>
      </c>
      <c r="EY231" s="993">
        <v>0</v>
      </c>
      <c r="EZ231" s="993">
        <v>0</v>
      </c>
      <c r="FA231" s="993">
        <v>0</v>
      </c>
      <c r="FB231" s="993">
        <v>0</v>
      </c>
      <c r="FC231" s="992" t="b">
        <v>0</v>
      </c>
      <c r="FD231" s="992" t="b">
        <v>0</v>
      </c>
      <c r="FE231" s="992" t="b">
        <v>0</v>
      </c>
      <c r="FF231" s="993">
        <v>0</v>
      </c>
      <c r="FG231" s="993">
        <v>0</v>
      </c>
      <c r="FH231" s="993">
        <v>0</v>
      </c>
      <c r="FI231" s="993">
        <v>0</v>
      </c>
      <c r="FJ231" s="993">
        <v>0</v>
      </c>
      <c r="FK231" s="993">
        <v>0</v>
      </c>
      <c r="FL231" s="992" t="b">
        <v>0</v>
      </c>
      <c r="FM231" s="992" t="b">
        <v>0</v>
      </c>
      <c r="FN231" s="992" t="b">
        <v>0</v>
      </c>
      <c r="FO231" s="993">
        <v>0</v>
      </c>
      <c r="FP231" s="993">
        <v>0</v>
      </c>
      <c r="FQ231" s="993">
        <v>0</v>
      </c>
      <c r="FR231" s="993">
        <v>0</v>
      </c>
      <c r="FS231" s="993">
        <v>0</v>
      </c>
      <c r="FT231" s="993">
        <v>0</v>
      </c>
      <c r="FU231" s="990" t="s">
        <v>993</v>
      </c>
      <c r="FV231" s="993">
        <v>0</v>
      </c>
      <c r="FW231" s="991">
        <v>0</v>
      </c>
      <c r="FX231" s="991">
        <v>50</v>
      </c>
      <c r="FY231" s="991">
        <v>0</v>
      </c>
      <c r="FZ231" s="991">
        <v>0</v>
      </c>
      <c r="GA231" s="991">
        <v>0</v>
      </c>
      <c r="GB231" s="991">
        <v>0</v>
      </c>
      <c r="GC231" s="991">
        <v>0</v>
      </c>
      <c r="GD231" s="991">
        <v>0</v>
      </c>
      <c r="GE231" s="991">
        <v>0</v>
      </c>
      <c r="GF231" s="991">
        <v>0</v>
      </c>
      <c r="GG231" s="991">
        <v>0</v>
      </c>
      <c r="GH231" s="991">
        <v>0</v>
      </c>
      <c r="GI231" s="991">
        <v>0</v>
      </c>
      <c r="GJ231" s="991">
        <v>0</v>
      </c>
      <c r="GK231" s="991">
        <v>0</v>
      </c>
      <c r="GL231" s="991">
        <v>0</v>
      </c>
      <c r="GM231" s="991">
        <v>0</v>
      </c>
      <c r="GN231" s="991">
        <v>0</v>
      </c>
      <c r="GO231" s="992" t="b">
        <v>0</v>
      </c>
      <c r="GP231" s="990" t="s">
        <v>993</v>
      </c>
      <c r="GQ231" s="990" t="s">
        <v>993</v>
      </c>
      <c r="GR231" s="990" t="s">
        <v>993</v>
      </c>
      <c r="GS231" s="990" t="s">
        <v>993</v>
      </c>
      <c r="GT231" s="992"/>
      <c r="GU231" s="986"/>
    </row>
    <row r="232" spans="1:203" hidden="1">
      <c r="A232" s="985"/>
      <c r="B232" s="1315" t="s">
        <v>388</v>
      </c>
      <c r="C232" s="1315"/>
      <c r="D232" s="990" t="s">
        <v>1206</v>
      </c>
      <c r="E232" s="990" t="s">
        <v>15</v>
      </c>
      <c r="F232" s="990" t="s">
        <v>437</v>
      </c>
      <c r="G232" s="990" t="s">
        <v>986</v>
      </c>
      <c r="H232" s="990" t="s">
        <v>1062</v>
      </c>
      <c r="I232" s="990" t="s">
        <v>1063</v>
      </c>
      <c r="J232" s="990" t="s">
        <v>1207</v>
      </c>
      <c r="K232" s="990" t="s">
        <v>1208</v>
      </c>
      <c r="L232" s="991">
        <v>2</v>
      </c>
      <c r="M232" s="990" t="s">
        <v>15</v>
      </c>
      <c r="N232" s="990" t="s">
        <v>1149</v>
      </c>
      <c r="O232" s="990" t="s">
        <v>393</v>
      </c>
      <c r="P232" s="990" t="s">
        <v>1091</v>
      </c>
      <c r="Q232" s="990" t="s">
        <v>290</v>
      </c>
      <c r="R232" s="1031" t="s">
        <v>270</v>
      </c>
      <c r="S232" s="992" t="b">
        <v>0</v>
      </c>
      <c r="T232" s="991">
        <v>0</v>
      </c>
      <c r="U232" s="992" t="b">
        <v>0</v>
      </c>
      <c r="V232" s="991">
        <v>0</v>
      </c>
      <c r="W232" s="992" t="b">
        <v>0</v>
      </c>
      <c r="X232" s="992" t="b">
        <v>1</v>
      </c>
      <c r="Y232" s="990" t="s">
        <v>270</v>
      </c>
      <c r="Z232" s="990" t="b">
        <f t="shared" ref="Z232:Z234" si="35">R232=Y232</f>
        <v>1</v>
      </c>
      <c r="AA232" s="990" t="s">
        <v>993</v>
      </c>
      <c r="AB232" s="992" t="b">
        <v>0</v>
      </c>
      <c r="AC232" s="990" t="s">
        <v>993</v>
      </c>
      <c r="AD232" s="990" t="s">
        <v>993</v>
      </c>
      <c r="AE232" s="990" t="s">
        <v>993</v>
      </c>
      <c r="AF232" s="1077">
        <f t="shared" si="33"/>
        <v>8</v>
      </c>
      <c r="AG232" s="1077">
        <f t="shared" si="33"/>
        <v>8</v>
      </c>
      <c r="AH232" s="1077">
        <f t="shared" si="33"/>
        <v>2</v>
      </c>
      <c r="AI232" s="1077">
        <f t="shared" si="32"/>
        <v>8</v>
      </c>
      <c r="AJ232" s="183">
        <f t="shared" si="28"/>
        <v>0</v>
      </c>
      <c r="AK232" s="991">
        <v>8</v>
      </c>
      <c r="AL232" s="991">
        <v>8</v>
      </c>
      <c r="AM232" s="991">
        <v>2</v>
      </c>
      <c r="AN232" s="991">
        <v>8</v>
      </c>
      <c r="AO232" s="991">
        <v>0</v>
      </c>
      <c r="AP232" s="991">
        <v>0</v>
      </c>
      <c r="AQ232" s="991">
        <v>0</v>
      </c>
      <c r="AR232" s="991">
        <v>0</v>
      </c>
      <c r="AS232" s="991">
        <v>0</v>
      </c>
      <c r="AT232" s="991">
        <v>0</v>
      </c>
      <c r="AU232" s="991">
        <v>0</v>
      </c>
      <c r="AV232" s="991">
        <v>0</v>
      </c>
      <c r="AW232" s="991">
        <v>0</v>
      </c>
      <c r="AX232" s="991">
        <v>0</v>
      </c>
      <c r="AY232" s="991">
        <v>0</v>
      </c>
      <c r="AZ232" s="991">
        <v>0</v>
      </c>
      <c r="BA232" s="991">
        <v>0</v>
      </c>
      <c r="BB232" s="991">
        <v>0</v>
      </c>
      <c r="BC232" s="991">
        <v>0</v>
      </c>
      <c r="BD232" s="991">
        <v>0</v>
      </c>
      <c r="BE232" s="992" t="b">
        <v>0</v>
      </c>
      <c r="BF232" s="992"/>
      <c r="BG232" s="990" t="s">
        <v>1011</v>
      </c>
      <c r="BH232" s="991">
        <v>8</v>
      </c>
      <c r="BI232" s="990" t="s">
        <v>993</v>
      </c>
      <c r="BJ232" s="991">
        <v>0</v>
      </c>
      <c r="BK232" s="990" t="s">
        <v>993</v>
      </c>
      <c r="BL232" s="991">
        <v>0</v>
      </c>
      <c r="BM232" s="991">
        <v>0</v>
      </c>
      <c r="BN232" s="991">
        <v>0</v>
      </c>
      <c r="BO232" s="990" t="s">
        <v>993</v>
      </c>
      <c r="BP232" s="990" t="s">
        <v>993</v>
      </c>
      <c r="BQ232" s="990" t="s">
        <v>993</v>
      </c>
      <c r="BR232" s="991">
        <v>0</v>
      </c>
      <c r="BS232" s="990" t="s">
        <v>993</v>
      </c>
      <c r="BT232" s="991">
        <v>0</v>
      </c>
      <c r="BU232" s="990" t="s">
        <v>993</v>
      </c>
      <c r="BV232" s="991">
        <v>0</v>
      </c>
      <c r="BW232" s="991">
        <v>0</v>
      </c>
      <c r="BX232" s="991">
        <v>0</v>
      </c>
      <c r="BY232" s="990" t="s">
        <v>993</v>
      </c>
      <c r="BZ232" s="991">
        <v>0</v>
      </c>
      <c r="CA232" s="990" t="s">
        <v>993</v>
      </c>
      <c r="CB232" s="991">
        <v>0</v>
      </c>
      <c r="CC232" s="990" t="s">
        <v>993</v>
      </c>
      <c r="CD232" s="991">
        <v>0</v>
      </c>
      <c r="CE232" s="991">
        <v>0</v>
      </c>
      <c r="CF232" s="991">
        <v>0</v>
      </c>
      <c r="CG232" s="990" t="s">
        <v>993</v>
      </c>
      <c r="CH232" s="991">
        <v>0</v>
      </c>
      <c r="CI232" s="990" t="s">
        <v>993</v>
      </c>
      <c r="CJ232" s="991">
        <v>0</v>
      </c>
      <c r="CK232" s="990" t="s">
        <v>993</v>
      </c>
      <c r="CL232" s="991">
        <v>0</v>
      </c>
      <c r="CM232" s="991">
        <v>0</v>
      </c>
      <c r="CN232" s="991">
        <v>0</v>
      </c>
      <c r="CO232" s="991">
        <v>14</v>
      </c>
      <c r="CP232" s="991">
        <v>0</v>
      </c>
      <c r="CQ232" s="991">
        <v>0</v>
      </c>
      <c r="CR232" s="991">
        <v>0</v>
      </c>
      <c r="CS232" s="991">
        <v>0</v>
      </c>
      <c r="CT232" s="991">
        <v>0.5</v>
      </c>
      <c r="CU232" s="991">
        <v>0</v>
      </c>
      <c r="CV232" s="991">
        <v>0</v>
      </c>
      <c r="CW232" s="991">
        <v>0</v>
      </c>
      <c r="CX232" s="991">
        <v>0</v>
      </c>
      <c r="CY232" s="991">
        <v>0</v>
      </c>
      <c r="CZ232" s="991">
        <v>0</v>
      </c>
      <c r="DA232" s="991">
        <v>0</v>
      </c>
      <c r="DB232" s="991">
        <v>0</v>
      </c>
      <c r="DC232" s="991">
        <v>1</v>
      </c>
      <c r="DD232" s="991">
        <v>0</v>
      </c>
      <c r="DE232" s="991">
        <v>0</v>
      </c>
      <c r="DF232" s="991">
        <v>0</v>
      </c>
      <c r="DG232" s="991">
        <v>0</v>
      </c>
      <c r="DH232" s="991">
        <v>0</v>
      </c>
      <c r="DI232" s="991">
        <v>0</v>
      </c>
      <c r="DJ232" s="991">
        <v>0</v>
      </c>
      <c r="DK232" s="992" t="b">
        <v>0</v>
      </c>
      <c r="DL232" s="990" t="s">
        <v>999</v>
      </c>
      <c r="DM232" s="990" t="s">
        <v>293</v>
      </c>
      <c r="DN232" s="990" t="s">
        <v>282</v>
      </c>
      <c r="DO232" s="990" t="s">
        <v>434</v>
      </c>
      <c r="DP232" s="991">
        <v>902</v>
      </c>
      <c r="DQ232" s="991">
        <v>506</v>
      </c>
      <c r="DR232" s="991">
        <v>2</v>
      </c>
      <c r="DS232" s="991">
        <v>394</v>
      </c>
      <c r="DT232" s="991">
        <v>1987</v>
      </c>
      <c r="DU232" s="991">
        <v>899</v>
      </c>
      <c r="DV232" s="991">
        <v>902</v>
      </c>
      <c r="DW232" s="991">
        <v>493</v>
      </c>
      <c r="DX232" s="991">
        <v>321</v>
      </c>
      <c r="DY232" s="991">
        <v>23</v>
      </c>
      <c r="DZ232" s="991">
        <v>65</v>
      </c>
      <c r="EA232" s="991">
        <v>0</v>
      </c>
      <c r="EB232" s="991">
        <v>0</v>
      </c>
      <c r="EC232" s="991">
        <v>0</v>
      </c>
      <c r="ED232" s="991">
        <v>899</v>
      </c>
      <c r="EE232" s="991">
        <v>841</v>
      </c>
      <c r="EF232" s="991">
        <v>29</v>
      </c>
      <c r="EG232" s="991">
        <v>5</v>
      </c>
      <c r="EH232" s="991">
        <v>0</v>
      </c>
      <c r="EI232" s="991">
        <v>0</v>
      </c>
      <c r="EJ232" s="991">
        <v>0</v>
      </c>
      <c r="EK232" s="991">
        <v>2</v>
      </c>
      <c r="EL232" s="991">
        <v>22</v>
      </c>
      <c r="EM232" s="991">
        <v>0</v>
      </c>
      <c r="EN232" s="991">
        <v>58</v>
      </c>
      <c r="EO232" s="991">
        <v>55</v>
      </c>
      <c r="EP232" s="991">
        <v>1</v>
      </c>
      <c r="EQ232" s="991">
        <v>2</v>
      </c>
      <c r="ER232" s="991">
        <v>0</v>
      </c>
      <c r="ES232" s="991">
        <v>0</v>
      </c>
      <c r="ET232" s="992" t="b">
        <v>0</v>
      </c>
      <c r="EU232" s="992" t="b">
        <v>0</v>
      </c>
      <c r="EV232" s="992" t="b">
        <v>0</v>
      </c>
      <c r="EW232" s="993">
        <v>0</v>
      </c>
      <c r="EX232" s="993">
        <v>0</v>
      </c>
      <c r="EY232" s="993">
        <v>0</v>
      </c>
      <c r="EZ232" s="993">
        <v>0</v>
      </c>
      <c r="FA232" s="993">
        <v>0</v>
      </c>
      <c r="FB232" s="993">
        <v>0</v>
      </c>
      <c r="FC232" s="992" t="b">
        <v>0</v>
      </c>
      <c r="FD232" s="992" t="b">
        <v>0</v>
      </c>
      <c r="FE232" s="992" t="b">
        <v>0</v>
      </c>
      <c r="FF232" s="993">
        <v>0</v>
      </c>
      <c r="FG232" s="993">
        <v>0</v>
      </c>
      <c r="FH232" s="993">
        <v>0</v>
      </c>
      <c r="FI232" s="993">
        <v>0</v>
      </c>
      <c r="FJ232" s="993">
        <v>0</v>
      </c>
      <c r="FK232" s="993">
        <v>0</v>
      </c>
      <c r="FL232" s="992" t="b">
        <v>0</v>
      </c>
      <c r="FM232" s="992" t="b">
        <v>0</v>
      </c>
      <c r="FN232" s="992" t="b">
        <v>0</v>
      </c>
      <c r="FO232" s="993">
        <v>0</v>
      </c>
      <c r="FP232" s="993">
        <v>0</v>
      </c>
      <c r="FQ232" s="993">
        <v>0</v>
      </c>
      <c r="FR232" s="993">
        <v>0</v>
      </c>
      <c r="FS232" s="993">
        <v>0</v>
      </c>
      <c r="FT232" s="993">
        <v>0</v>
      </c>
      <c r="FU232" s="990" t="s">
        <v>993</v>
      </c>
      <c r="FV232" s="993">
        <v>0</v>
      </c>
      <c r="FW232" s="991">
        <v>0</v>
      </c>
      <c r="FX232" s="991">
        <v>58</v>
      </c>
      <c r="FY232" s="991">
        <v>0</v>
      </c>
      <c r="FZ232" s="991">
        <v>0</v>
      </c>
      <c r="GA232" s="991">
        <v>0</v>
      </c>
      <c r="GB232" s="991">
        <v>0</v>
      </c>
      <c r="GC232" s="991">
        <v>0</v>
      </c>
      <c r="GD232" s="991">
        <v>0</v>
      </c>
      <c r="GE232" s="991">
        <v>0</v>
      </c>
      <c r="GF232" s="991">
        <v>0</v>
      </c>
      <c r="GG232" s="991">
        <v>0</v>
      </c>
      <c r="GH232" s="991">
        <v>0</v>
      </c>
      <c r="GI232" s="991">
        <v>0</v>
      </c>
      <c r="GJ232" s="991">
        <v>0</v>
      </c>
      <c r="GK232" s="991">
        <v>0</v>
      </c>
      <c r="GL232" s="991">
        <v>0</v>
      </c>
      <c r="GM232" s="991">
        <v>0</v>
      </c>
      <c r="GN232" s="991">
        <v>0</v>
      </c>
      <c r="GO232" s="992" t="b">
        <v>0</v>
      </c>
      <c r="GP232" s="990" t="s">
        <v>993</v>
      </c>
      <c r="GQ232" s="990" t="s">
        <v>993</v>
      </c>
      <c r="GR232" s="990" t="s">
        <v>993</v>
      </c>
      <c r="GS232" s="990" t="s">
        <v>993</v>
      </c>
      <c r="GT232" s="992"/>
      <c r="GU232" s="986"/>
    </row>
    <row r="233" spans="1:203" hidden="1">
      <c r="A233" s="985"/>
      <c r="B233" s="1315" t="s">
        <v>388</v>
      </c>
      <c r="C233" s="1315"/>
      <c r="D233" s="990" t="s">
        <v>1206</v>
      </c>
      <c r="E233" s="990" t="s">
        <v>15</v>
      </c>
      <c r="F233" s="990" t="s">
        <v>437</v>
      </c>
      <c r="G233" s="990" t="s">
        <v>986</v>
      </c>
      <c r="H233" s="990" t="s">
        <v>1062</v>
      </c>
      <c r="I233" s="990" t="s">
        <v>1063</v>
      </c>
      <c r="J233" s="990" t="s">
        <v>1207</v>
      </c>
      <c r="K233" s="990" t="s">
        <v>1208</v>
      </c>
      <c r="L233" s="991">
        <v>4</v>
      </c>
      <c r="M233" s="990" t="s">
        <v>15</v>
      </c>
      <c r="N233" s="990" t="s">
        <v>1012</v>
      </c>
      <c r="O233" s="990" t="s">
        <v>528</v>
      </c>
      <c r="P233" s="990" t="s">
        <v>1010</v>
      </c>
      <c r="Q233" s="990" t="s">
        <v>290</v>
      </c>
      <c r="R233" s="1031" t="s">
        <v>290</v>
      </c>
      <c r="S233" s="992" t="b">
        <v>0</v>
      </c>
      <c r="T233" s="991">
        <v>0</v>
      </c>
      <c r="U233" s="992" t="b">
        <v>0</v>
      </c>
      <c r="V233" s="991">
        <v>0</v>
      </c>
      <c r="W233" s="992" t="b">
        <v>0</v>
      </c>
      <c r="X233" s="992" t="b">
        <v>1</v>
      </c>
      <c r="Y233" s="990" t="s">
        <v>290</v>
      </c>
      <c r="Z233" s="990" t="b">
        <f t="shared" si="35"/>
        <v>1</v>
      </c>
      <c r="AA233" s="990" t="s">
        <v>993</v>
      </c>
      <c r="AB233" s="992" t="b">
        <v>0</v>
      </c>
      <c r="AC233" s="990" t="s">
        <v>993</v>
      </c>
      <c r="AD233" s="990" t="s">
        <v>993</v>
      </c>
      <c r="AE233" s="990" t="s">
        <v>993</v>
      </c>
      <c r="AF233" s="1077">
        <f t="shared" si="33"/>
        <v>34</v>
      </c>
      <c r="AG233" s="1077">
        <f t="shared" si="33"/>
        <v>34</v>
      </c>
      <c r="AH233" s="1077">
        <f t="shared" si="33"/>
        <v>8</v>
      </c>
      <c r="AI233" s="1077">
        <f t="shared" si="32"/>
        <v>34</v>
      </c>
      <c r="AJ233" s="183">
        <f t="shared" si="28"/>
        <v>0</v>
      </c>
      <c r="AK233" s="991">
        <v>34</v>
      </c>
      <c r="AL233" s="991">
        <v>34</v>
      </c>
      <c r="AM233" s="991">
        <v>8</v>
      </c>
      <c r="AN233" s="991">
        <v>34</v>
      </c>
      <c r="AO233" s="991">
        <v>0</v>
      </c>
      <c r="AP233" s="991">
        <v>0</v>
      </c>
      <c r="AQ233" s="991">
        <v>0</v>
      </c>
      <c r="AR233" s="991">
        <v>0</v>
      </c>
      <c r="AS233" s="991">
        <v>0</v>
      </c>
      <c r="AT233" s="991">
        <v>0</v>
      </c>
      <c r="AU233" s="991">
        <v>0</v>
      </c>
      <c r="AV233" s="991">
        <v>0</v>
      </c>
      <c r="AW233" s="991">
        <v>0</v>
      </c>
      <c r="AX233" s="991">
        <v>0</v>
      </c>
      <c r="AY233" s="991">
        <v>0</v>
      </c>
      <c r="AZ233" s="991">
        <v>0</v>
      </c>
      <c r="BA233" s="991">
        <v>0</v>
      </c>
      <c r="BB233" s="991">
        <v>0</v>
      </c>
      <c r="BC233" s="991">
        <v>0</v>
      </c>
      <c r="BD233" s="991">
        <v>0</v>
      </c>
      <c r="BE233" s="992" t="b">
        <v>0</v>
      </c>
      <c r="BF233" s="992"/>
      <c r="BG233" s="990" t="s">
        <v>270</v>
      </c>
      <c r="BH233" s="991">
        <v>34</v>
      </c>
      <c r="BI233" s="990" t="s">
        <v>993</v>
      </c>
      <c r="BJ233" s="991">
        <v>0</v>
      </c>
      <c r="BK233" s="990" t="s">
        <v>993</v>
      </c>
      <c r="BL233" s="991">
        <v>0</v>
      </c>
      <c r="BM233" s="991">
        <v>0</v>
      </c>
      <c r="BN233" s="991">
        <v>0</v>
      </c>
      <c r="BO233" s="990" t="s">
        <v>993</v>
      </c>
      <c r="BP233" s="990" t="s">
        <v>993</v>
      </c>
      <c r="BQ233" s="990" t="s">
        <v>993</v>
      </c>
      <c r="BR233" s="991">
        <v>0</v>
      </c>
      <c r="BS233" s="990" t="s">
        <v>993</v>
      </c>
      <c r="BT233" s="991">
        <v>0</v>
      </c>
      <c r="BU233" s="990" t="s">
        <v>993</v>
      </c>
      <c r="BV233" s="991">
        <v>0</v>
      </c>
      <c r="BW233" s="991">
        <v>0</v>
      </c>
      <c r="BX233" s="991">
        <v>0</v>
      </c>
      <c r="BY233" s="990" t="s">
        <v>993</v>
      </c>
      <c r="BZ233" s="991">
        <v>0</v>
      </c>
      <c r="CA233" s="990" t="s">
        <v>993</v>
      </c>
      <c r="CB233" s="991">
        <v>0</v>
      </c>
      <c r="CC233" s="990" t="s">
        <v>993</v>
      </c>
      <c r="CD233" s="991">
        <v>0</v>
      </c>
      <c r="CE233" s="991">
        <v>0</v>
      </c>
      <c r="CF233" s="991">
        <v>0</v>
      </c>
      <c r="CG233" s="990" t="s">
        <v>993</v>
      </c>
      <c r="CH233" s="991">
        <v>0</v>
      </c>
      <c r="CI233" s="990" t="s">
        <v>993</v>
      </c>
      <c r="CJ233" s="991">
        <v>0</v>
      </c>
      <c r="CK233" s="990" t="s">
        <v>993</v>
      </c>
      <c r="CL233" s="991">
        <v>0</v>
      </c>
      <c r="CM233" s="991">
        <v>0</v>
      </c>
      <c r="CN233" s="991">
        <v>0</v>
      </c>
      <c r="CO233" s="991">
        <v>19</v>
      </c>
      <c r="CP233" s="991">
        <v>0.8</v>
      </c>
      <c r="CQ233" s="991">
        <v>0</v>
      </c>
      <c r="CR233" s="991">
        <v>0</v>
      </c>
      <c r="CS233" s="991">
        <v>3</v>
      </c>
      <c r="CT233" s="991">
        <v>0</v>
      </c>
      <c r="CU233" s="991">
        <v>0</v>
      </c>
      <c r="CV233" s="991">
        <v>0</v>
      </c>
      <c r="CW233" s="991">
        <v>0</v>
      </c>
      <c r="CX233" s="991">
        <v>0</v>
      </c>
      <c r="CY233" s="991">
        <v>0</v>
      </c>
      <c r="CZ233" s="991">
        <v>0</v>
      </c>
      <c r="DA233" s="991">
        <v>0</v>
      </c>
      <c r="DB233" s="991">
        <v>0</v>
      </c>
      <c r="DC233" s="991">
        <v>1</v>
      </c>
      <c r="DD233" s="991">
        <v>0</v>
      </c>
      <c r="DE233" s="991">
        <v>0</v>
      </c>
      <c r="DF233" s="991">
        <v>0</v>
      </c>
      <c r="DG233" s="991">
        <v>0</v>
      </c>
      <c r="DH233" s="991">
        <v>0</v>
      </c>
      <c r="DI233" s="991">
        <v>0</v>
      </c>
      <c r="DJ233" s="991">
        <v>0</v>
      </c>
      <c r="DK233" s="992" t="b">
        <v>0</v>
      </c>
      <c r="DL233" s="990" t="s">
        <v>999</v>
      </c>
      <c r="DM233" s="990" t="s">
        <v>301</v>
      </c>
      <c r="DN233" s="990" t="s">
        <v>282</v>
      </c>
      <c r="DO233" s="990" t="s">
        <v>993</v>
      </c>
      <c r="DP233" s="991">
        <v>716</v>
      </c>
      <c r="DQ233" s="991">
        <v>427</v>
      </c>
      <c r="DR233" s="991">
        <v>28</v>
      </c>
      <c r="DS233" s="991">
        <v>261</v>
      </c>
      <c r="DT233" s="991">
        <v>11347</v>
      </c>
      <c r="DU233" s="991">
        <v>723</v>
      </c>
      <c r="DV233" s="991">
        <v>716</v>
      </c>
      <c r="DW233" s="991">
        <v>137</v>
      </c>
      <c r="DX233" s="991">
        <v>505</v>
      </c>
      <c r="DY233" s="991">
        <v>18</v>
      </c>
      <c r="DZ233" s="991">
        <v>56</v>
      </c>
      <c r="EA233" s="991">
        <v>0</v>
      </c>
      <c r="EB233" s="991">
        <v>0</v>
      </c>
      <c r="EC233" s="991">
        <v>0</v>
      </c>
      <c r="ED233" s="991">
        <v>723</v>
      </c>
      <c r="EE233" s="991">
        <v>73</v>
      </c>
      <c r="EF233" s="991">
        <v>525</v>
      </c>
      <c r="EG233" s="991">
        <v>45</v>
      </c>
      <c r="EH233" s="991">
        <v>11</v>
      </c>
      <c r="EI233" s="991">
        <v>19</v>
      </c>
      <c r="EJ233" s="991">
        <v>0</v>
      </c>
      <c r="EK233" s="991">
        <v>31</v>
      </c>
      <c r="EL233" s="991">
        <v>19</v>
      </c>
      <c r="EM233" s="991">
        <v>0</v>
      </c>
      <c r="EN233" s="991">
        <v>650</v>
      </c>
      <c r="EO233" s="991">
        <v>542</v>
      </c>
      <c r="EP233" s="991">
        <v>0</v>
      </c>
      <c r="EQ233" s="991">
        <v>108</v>
      </c>
      <c r="ER233" s="991">
        <v>0</v>
      </c>
      <c r="ES233" s="991">
        <v>0</v>
      </c>
      <c r="ET233" s="992" t="b">
        <v>0</v>
      </c>
      <c r="EU233" s="992" t="b">
        <v>0</v>
      </c>
      <c r="EV233" s="992" t="b">
        <v>0</v>
      </c>
      <c r="EW233" s="993">
        <v>0</v>
      </c>
      <c r="EX233" s="993">
        <v>0</v>
      </c>
      <c r="EY233" s="993">
        <v>0</v>
      </c>
      <c r="EZ233" s="993">
        <v>0</v>
      </c>
      <c r="FA233" s="993">
        <v>0</v>
      </c>
      <c r="FB233" s="993">
        <v>0</v>
      </c>
      <c r="FC233" s="992" t="b">
        <v>0</v>
      </c>
      <c r="FD233" s="992" t="b">
        <v>0</v>
      </c>
      <c r="FE233" s="992" t="b">
        <v>0</v>
      </c>
      <c r="FF233" s="993">
        <v>0</v>
      </c>
      <c r="FG233" s="993">
        <v>0</v>
      </c>
      <c r="FH233" s="993">
        <v>0</v>
      </c>
      <c r="FI233" s="993">
        <v>0</v>
      </c>
      <c r="FJ233" s="993">
        <v>0</v>
      </c>
      <c r="FK233" s="993">
        <v>0</v>
      </c>
      <c r="FL233" s="992" t="b">
        <v>0</v>
      </c>
      <c r="FM233" s="992" t="b">
        <v>0</v>
      </c>
      <c r="FN233" s="992" t="b">
        <v>0</v>
      </c>
      <c r="FO233" s="993">
        <v>0.34299999999999997</v>
      </c>
      <c r="FP233" s="993">
        <v>0.183</v>
      </c>
      <c r="FQ233" s="993">
        <v>0.11199999999999999</v>
      </c>
      <c r="FR233" s="993">
        <v>8.3000000000000004E-2</v>
      </c>
      <c r="FS233" s="993">
        <v>1.2E-2</v>
      </c>
      <c r="FT233" s="993">
        <v>0.14699999999999999</v>
      </c>
      <c r="FU233" s="990" t="s">
        <v>993</v>
      </c>
      <c r="FV233" s="993">
        <v>0</v>
      </c>
      <c r="FW233" s="991">
        <v>0</v>
      </c>
      <c r="FX233" s="991">
        <v>650</v>
      </c>
      <c r="FY233" s="991">
        <v>0</v>
      </c>
      <c r="FZ233" s="991">
        <v>0</v>
      </c>
      <c r="GA233" s="991">
        <v>0</v>
      </c>
      <c r="GB233" s="991">
        <v>0</v>
      </c>
      <c r="GC233" s="991">
        <v>0</v>
      </c>
      <c r="GD233" s="991">
        <v>0</v>
      </c>
      <c r="GE233" s="991">
        <v>0</v>
      </c>
      <c r="GF233" s="991">
        <v>0</v>
      </c>
      <c r="GG233" s="991">
        <v>0</v>
      </c>
      <c r="GH233" s="991">
        <v>0</v>
      </c>
      <c r="GI233" s="991">
        <v>0</v>
      </c>
      <c r="GJ233" s="991">
        <v>0</v>
      </c>
      <c r="GK233" s="991">
        <v>0</v>
      </c>
      <c r="GL233" s="991">
        <v>0</v>
      </c>
      <c r="GM233" s="991">
        <v>0</v>
      </c>
      <c r="GN233" s="991">
        <v>0</v>
      </c>
      <c r="GO233" s="992" t="b">
        <v>0</v>
      </c>
      <c r="GP233" s="990" t="s">
        <v>993</v>
      </c>
      <c r="GQ233" s="990" t="s">
        <v>993</v>
      </c>
      <c r="GR233" s="990" t="s">
        <v>993</v>
      </c>
      <c r="GS233" s="990" t="s">
        <v>993</v>
      </c>
      <c r="GT233" s="992"/>
      <c r="GU233" s="986"/>
    </row>
    <row r="234" spans="1:203" hidden="1">
      <c r="A234" s="985"/>
      <c r="B234" s="1315" t="s">
        <v>388</v>
      </c>
      <c r="C234" s="1315"/>
      <c r="D234" s="990" t="s">
        <v>1206</v>
      </c>
      <c r="E234" s="990" t="s">
        <v>15</v>
      </c>
      <c r="F234" s="990" t="s">
        <v>437</v>
      </c>
      <c r="G234" s="990" t="s">
        <v>986</v>
      </c>
      <c r="H234" s="990" t="s">
        <v>1062</v>
      </c>
      <c r="I234" s="990" t="s">
        <v>1063</v>
      </c>
      <c r="J234" s="990" t="s">
        <v>1207</v>
      </c>
      <c r="K234" s="990" t="s">
        <v>1208</v>
      </c>
      <c r="L234" s="991">
        <v>5</v>
      </c>
      <c r="M234" s="990" t="s">
        <v>15</v>
      </c>
      <c r="N234" s="990" t="s">
        <v>1013</v>
      </c>
      <c r="O234" s="990" t="s">
        <v>529</v>
      </c>
      <c r="P234" s="990" t="s">
        <v>1010</v>
      </c>
      <c r="Q234" s="990" t="s">
        <v>290</v>
      </c>
      <c r="R234" s="1031" t="s">
        <v>290</v>
      </c>
      <c r="S234" s="992" t="b">
        <v>0</v>
      </c>
      <c r="T234" s="991">
        <v>0</v>
      </c>
      <c r="U234" s="992" t="b">
        <v>0</v>
      </c>
      <c r="V234" s="991">
        <v>0</v>
      </c>
      <c r="W234" s="992" t="b">
        <v>0</v>
      </c>
      <c r="X234" s="992" t="b">
        <v>1</v>
      </c>
      <c r="Y234" s="990" t="s">
        <v>290</v>
      </c>
      <c r="Z234" s="990" t="b">
        <f t="shared" si="35"/>
        <v>1</v>
      </c>
      <c r="AA234" s="990" t="s">
        <v>993</v>
      </c>
      <c r="AB234" s="992" t="b">
        <v>0</v>
      </c>
      <c r="AC234" s="990" t="s">
        <v>993</v>
      </c>
      <c r="AD234" s="990" t="s">
        <v>993</v>
      </c>
      <c r="AE234" s="990" t="s">
        <v>993</v>
      </c>
      <c r="AF234" s="1077">
        <f t="shared" si="33"/>
        <v>26</v>
      </c>
      <c r="AG234" s="1077">
        <f t="shared" si="33"/>
        <v>26</v>
      </c>
      <c r="AH234" s="1077">
        <f t="shared" si="33"/>
        <v>13</v>
      </c>
      <c r="AI234" s="1077">
        <f t="shared" si="32"/>
        <v>26</v>
      </c>
      <c r="AJ234" s="183">
        <f t="shared" si="28"/>
        <v>0</v>
      </c>
      <c r="AK234" s="991">
        <v>26</v>
      </c>
      <c r="AL234" s="991">
        <v>26</v>
      </c>
      <c r="AM234" s="991">
        <v>13</v>
      </c>
      <c r="AN234" s="991">
        <v>26</v>
      </c>
      <c r="AO234" s="991">
        <v>0</v>
      </c>
      <c r="AP234" s="991">
        <v>0</v>
      </c>
      <c r="AQ234" s="991">
        <v>0</v>
      </c>
      <c r="AR234" s="991">
        <v>0</v>
      </c>
      <c r="AS234" s="991">
        <v>0</v>
      </c>
      <c r="AT234" s="991">
        <v>0</v>
      </c>
      <c r="AU234" s="991">
        <v>0</v>
      </c>
      <c r="AV234" s="991">
        <v>0</v>
      </c>
      <c r="AW234" s="991">
        <v>0</v>
      </c>
      <c r="AX234" s="991">
        <v>0</v>
      </c>
      <c r="AY234" s="991">
        <v>0</v>
      </c>
      <c r="AZ234" s="991">
        <v>0</v>
      </c>
      <c r="BA234" s="991">
        <v>0</v>
      </c>
      <c r="BB234" s="991">
        <v>0</v>
      </c>
      <c r="BC234" s="991">
        <v>0</v>
      </c>
      <c r="BD234" s="991">
        <v>0</v>
      </c>
      <c r="BE234" s="992" t="b">
        <v>0</v>
      </c>
      <c r="BF234" s="992"/>
      <c r="BG234" s="990" t="s">
        <v>270</v>
      </c>
      <c r="BH234" s="991">
        <v>26</v>
      </c>
      <c r="BI234" s="990" t="s">
        <v>993</v>
      </c>
      <c r="BJ234" s="991">
        <v>0</v>
      </c>
      <c r="BK234" s="990" t="s">
        <v>993</v>
      </c>
      <c r="BL234" s="991">
        <v>0</v>
      </c>
      <c r="BM234" s="991">
        <v>0</v>
      </c>
      <c r="BN234" s="991">
        <v>0</v>
      </c>
      <c r="BO234" s="990" t="s">
        <v>993</v>
      </c>
      <c r="BP234" s="990" t="s">
        <v>993</v>
      </c>
      <c r="BQ234" s="990" t="s">
        <v>993</v>
      </c>
      <c r="BR234" s="991">
        <v>0</v>
      </c>
      <c r="BS234" s="990" t="s">
        <v>993</v>
      </c>
      <c r="BT234" s="991">
        <v>0</v>
      </c>
      <c r="BU234" s="990" t="s">
        <v>993</v>
      </c>
      <c r="BV234" s="991">
        <v>0</v>
      </c>
      <c r="BW234" s="991">
        <v>0</v>
      </c>
      <c r="BX234" s="991">
        <v>0</v>
      </c>
      <c r="BY234" s="990" t="s">
        <v>993</v>
      </c>
      <c r="BZ234" s="991">
        <v>0</v>
      </c>
      <c r="CA234" s="990" t="s">
        <v>993</v>
      </c>
      <c r="CB234" s="991">
        <v>0</v>
      </c>
      <c r="CC234" s="990" t="s">
        <v>993</v>
      </c>
      <c r="CD234" s="991">
        <v>0</v>
      </c>
      <c r="CE234" s="991">
        <v>0</v>
      </c>
      <c r="CF234" s="991">
        <v>0</v>
      </c>
      <c r="CG234" s="990" t="s">
        <v>993</v>
      </c>
      <c r="CH234" s="991">
        <v>0</v>
      </c>
      <c r="CI234" s="990" t="s">
        <v>993</v>
      </c>
      <c r="CJ234" s="991">
        <v>0</v>
      </c>
      <c r="CK234" s="990" t="s">
        <v>993</v>
      </c>
      <c r="CL234" s="991">
        <v>0</v>
      </c>
      <c r="CM234" s="991">
        <v>0</v>
      </c>
      <c r="CN234" s="991">
        <v>0</v>
      </c>
      <c r="CO234" s="991">
        <v>15</v>
      </c>
      <c r="CP234" s="991">
        <v>1.7</v>
      </c>
      <c r="CQ234" s="991">
        <v>0</v>
      </c>
      <c r="CR234" s="991">
        <v>0</v>
      </c>
      <c r="CS234" s="991">
        <v>2</v>
      </c>
      <c r="CT234" s="991">
        <v>0.5</v>
      </c>
      <c r="CU234" s="991">
        <v>4</v>
      </c>
      <c r="CV234" s="991">
        <v>0</v>
      </c>
      <c r="CW234" s="991">
        <v>0</v>
      </c>
      <c r="CX234" s="991">
        <v>0</v>
      </c>
      <c r="CY234" s="991">
        <v>0</v>
      </c>
      <c r="CZ234" s="991">
        <v>0</v>
      </c>
      <c r="DA234" s="991">
        <v>0</v>
      </c>
      <c r="DB234" s="991">
        <v>0</v>
      </c>
      <c r="DC234" s="991">
        <v>1</v>
      </c>
      <c r="DD234" s="991">
        <v>0</v>
      </c>
      <c r="DE234" s="991">
        <v>0</v>
      </c>
      <c r="DF234" s="991">
        <v>0</v>
      </c>
      <c r="DG234" s="991">
        <v>0</v>
      </c>
      <c r="DH234" s="991">
        <v>0</v>
      </c>
      <c r="DI234" s="991">
        <v>0</v>
      </c>
      <c r="DJ234" s="991">
        <v>0</v>
      </c>
      <c r="DK234" s="992" t="b">
        <v>0</v>
      </c>
      <c r="DL234" s="990" t="s">
        <v>999</v>
      </c>
      <c r="DM234" s="990" t="s">
        <v>293</v>
      </c>
      <c r="DN234" s="990" t="s">
        <v>301</v>
      </c>
      <c r="DO234" s="990" t="s">
        <v>427</v>
      </c>
      <c r="DP234" s="991">
        <v>936</v>
      </c>
      <c r="DQ234" s="991">
        <v>588</v>
      </c>
      <c r="DR234" s="991">
        <v>66</v>
      </c>
      <c r="DS234" s="991">
        <v>282</v>
      </c>
      <c r="DT234" s="991">
        <v>8259</v>
      </c>
      <c r="DU234" s="991">
        <v>938</v>
      </c>
      <c r="DV234" s="991">
        <v>936</v>
      </c>
      <c r="DW234" s="991">
        <v>82</v>
      </c>
      <c r="DX234" s="991">
        <v>780</v>
      </c>
      <c r="DY234" s="991">
        <v>5</v>
      </c>
      <c r="DZ234" s="991">
        <v>47</v>
      </c>
      <c r="EA234" s="991">
        <v>0</v>
      </c>
      <c r="EB234" s="991">
        <v>21</v>
      </c>
      <c r="EC234" s="991">
        <v>1</v>
      </c>
      <c r="ED234" s="991">
        <v>938</v>
      </c>
      <c r="EE234" s="991">
        <v>47</v>
      </c>
      <c r="EF234" s="991">
        <v>781</v>
      </c>
      <c r="EG234" s="991">
        <v>47</v>
      </c>
      <c r="EH234" s="991">
        <v>6</v>
      </c>
      <c r="EI234" s="991">
        <v>12</v>
      </c>
      <c r="EJ234" s="991">
        <v>0</v>
      </c>
      <c r="EK234" s="991">
        <v>25</v>
      </c>
      <c r="EL234" s="991">
        <v>19</v>
      </c>
      <c r="EM234" s="991">
        <v>1</v>
      </c>
      <c r="EN234" s="991">
        <v>891</v>
      </c>
      <c r="EO234" s="991">
        <v>824</v>
      </c>
      <c r="EP234" s="991">
        <v>0</v>
      </c>
      <c r="EQ234" s="991">
        <v>67</v>
      </c>
      <c r="ER234" s="991">
        <v>0</v>
      </c>
      <c r="ES234" s="991">
        <v>21</v>
      </c>
      <c r="ET234" s="992" t="b">
        <v>0</v>
      </c>
      <c r="EU234" s="992" t="b">
        <v>0</v>
      </c>
      <c r="EV234" s="992" t="b">
        <v>0</v>
      </c>
      <c r="EW234" s="993">
        <v>0</v>
      </c>
      <c r="EX234" s="993">
        <v>0</v>
      </c>
      <c r="EY234" s="993">
        <v>0</v>
      </c>
      <c r="EZ234" s="993">
        <v>0</v>
      </c>
      <c r="FA234" s="993">
        <v>0</v>
      </c>
      <c r="FB234" s="993">
        <v>0</v>
      </c>
      <c r="FC234" s="992" t="b">
        <v>0</v>
      </c>
      <c r="FD234" s="992" t="b">
        <v>0</v>
      </c>
      <c r="FE234" s="992" t="b">
        <v>0</v>
      </c>
      <c r="FF234" s="993">
        <v>0</v>
      </c>
      <c r="FG234" s="993">
        <v>0</v>
      </c>
      <c r="FH234" s="993">
        <v>0</v>
      </c>
      <c r="FI234" s="993">
        <v>0</v>
      </c>
      <c r="FJ234" s="993">
        <v>0</v>
      </c>
      <c r="FK234" s="993">
        <v>0</v>
      </c>
      <c r="FL234" s="992" t="b">
        <v>0</v>
      </c>
      <c r="FM234" s="992" t="b">
        <v>0</v>
      </c>
      <c r="FN234" s="992" t="b">
        <v>0</v>
      </c>
      <c r="FO234" s="993">
        <v>0.53</v>
      </c>
      <c r="FP234" s="993">
        <v>0.38400000000000001</v>
      </c>
      <c r="FQ234" s="993">
        <v>0.23499999999999999</v>
      </c>
      <c r="FR234" s="993">
        <v>0.191</v>
      </c>
      <c r="FS234" s="993">
        <v>0.16800000000000001</v>
      </c>
      <c r="FT234" s="993">
        <v>0.40200000000000002</v>
      </c>
      <c r="FU234" s="990" t="s">
        <v>993</v>
      </c>
      <c r="FV234" s="993">
        <v>0</v>
      </c>
      <c r="FW234" s="991">
        <v>0</v>
      </c>
      <c r="FX234" s="991">
        <v>891</v>
      </c>
      <c r="FY234" s="991">
        <v>0</v>
      </c>
      <c r="FZ234" s="991">
        <v>0</v>
      </c>
      <c r="GA234" s="991">
        <v>0</v>
      </c>
      <c r="GB234" s="991">
        <v>0</v>
      </c>
      <c r="GC234" s="991">
        <v>0</v>
      </c>
      <c r="GD234" s="991">
        <v>0</v>
      </c>
      <c r="GE234" s="991">
        <v>0</v>
      </c>
      <c r="GF234" s="991">
        <v>0</v>
      </c>
      <c r="GG234" s="991">
        <v>0</v>
      </c>
      <c r="GH234" s="991">
        <v>0</v>
      </c>
      <c r="GI234" s="991">
        <v>0</v>
      </c>
      <c r="GJ234" s="991">
        <v>0</v>
      </c>
      <c r="GK234" s="991">
        <v>0</v>
      </c>
      <c r="GL234" s="991">
        <v>0</v>
      </c>
      <c r="GM234" s="991">
        <v>0</v>
      </c>
      <c r="GN234" s="991">
        <v>0</v>
      </c>
      <c r="GO234" s="992" t="b">
        <v>0</v>
      </c>
      <c r="GP234" s="990" t="s">
        <v>993</v>
      </c>
      <c r="GQ234" s="990" t="s">
        <v>993</v>
      </c>
      <c r="GR234" s="990" t="s">
        <v>993</v>
      </c>
      <c r="GS234" s="990" t="s">
        <v>993</v>
      </c>
      <c r="GT234" s="992"/>
      <c r="GU234" s="986"/>
    </row>
    <row r="235" spans="1:203" hidden="1">
      <c r="A235" s="985"/>
      <c r="B235" s="1315" t="s">
        <v>388</v>
      </c>
      <c r="C235" s="1315"/>
      <c r="D235" s="990" t="s">
        <v>1206</v>
      </c>
      <c r="E235" s="990" t="s">
        <v>15</v>
      </c>
      <c r="F235" s="990" t="s">
        <v>437</v>
      </c>
      <c r="G235" s="990" t="s">
        <v>986</v>
      </c>
      <c r="H235" s="990" t="s">
        <v>1062</v>
      </c>
      <c r="I235" s="990" t="s">
        <v>1063</v>
      </c>
      <c r="J235" s="990" t="s">
        <v>1207</v>
      </c>
      <c r="K235" s="990" t="s">
        <v>1208</v>
      </c>
      <c r="L235" s="991">
        <v>6</v>
      </c>
      <c r="M235" s="990" t="s">
        <v>15</v>
      </c>
      <c r="N235" s="990" t="s">
        <v>1078</v>
      </c>
      <c r="O235" s="990" t="s">
        <v>530</v>
      </c>
      <c r="P235" s="990" t="s">
        <v>1108</v>
      </c>
      <c r="Q235" s="990" t="s">
        <v>290</v>
      </c>
      <c r="R235" s="1031" t="s">
        <v>290</v>
      </c>
      <c r="S235" s="992" t="b">
        <v>0</v>
      </c>
      <c r="T235" s="991">
        <v>0</v>
      </c>
      <c r="U235" s="992" t="b">
        <v>0</v>
      </c>
      <c r="V235" s="991">
        <v>0</v>
      </c>
      <c r="W235" s="992" t="b">
        <v>0</v>
      </c>
      <c r="X235" s="992" t="b">
        <v>1</v>
      </c>
      <c r="Y235" s="990" t="s">
        <v>290</v>
      </c>
      <c r="Z235" s="990" t="b">
        <f t="shared" si="29"/>
        <v>1</v>
      </c>
      <c r="AA235" s="990" t="s">
        <v>993</v>
      </c>
      <c r="AB235" s="992" t="b">
        <v>0</v>
      </c>
      <c r="AC235" s="990" t="s">
        <v>993</v>
      </c>
      <c r="AD235" s="990" t="s">
        <v>993</v>
      </c>
      <c r="AE235" s="990" t="s">
        <v>993</v>
      </c>
      <c r="AF235" s="1077">
        <f t="shared" si="33"/>
        <v>34</v>
      </c>
      <c r="AG235" s="1077">
        <f t="shared" si="33"/>
        <v>34</v>
      </c>
      <c r="AH235" s="1077">
        <f t="shared" si="33"/>
        <v>10</v>
      </c>
      <c r="AI235" s="1077">
        <f t="shared" si="32"/>
        <v>34</v>
      </c>
      <c r="AJ235" s="183">
        <f t="shared" si="28"/>
        <v>0</v>
      </c>
      <c r="AK235" s="991">
        <v>34</v>
      </c>
      <c r="AL235" s="991">
        <v>34</v>
      </c>
      <c r="AM235" s="991">
        <v>10</v>
      </c>
      <c r="AN235" s="991">
        <v>34</v>
      </c>
      <c r="AO235" s="991">
        <v>0</v>
      </c>
      <c r="AP235" s="991">
        <v>0</v>
      </c>
      <c r="AQ235" s="991">
        <v>0</v>
      </c>
      <c r="AR235" s="991">
        <v>0</v>
      </c>
      <c r="AS235" s="991">
        <v>0</v>
      </c>
      <c r="AT235" s="991">
        <v>0</v>
      </c>
      <c r="AU235" s="991">
        <v>0</v>
      </c>
      <c r="AV235" s="991">
        <v>0</v>
      </c>
      <c r="AW235" s="991">
        <v>0</v>
      </c>
      <c r="AX235" s="991">
        <v>0</v>
      </c>
      <c r="AY235" s="991">
        <v>0</v>
      </c>
      <c r="AZ235" s="991">
        <v>0</v>
      </c>
      <c r="BA235" s="991">
        <v>0</v>
      </c>
      <c r="BB235" s="991">
        <v>0</v>
      </c>
      <c r="BC235" s="991">
        <v>0</v>
      </c>
      <c r="BD235" s="991">
        <v>0</v>
      </c>
      <c r="BE235" s="992" t="b">
        <v>0</v>
      </c>
      <c r="BF235" s="992"/>
      <c r="BG235" s="990" t="s">
        <v>270</v>
      </c>
      <c r="BH235" s="991">
        <v>34</v>
      </c>
      <c r="BI235" s="990" t="s">
        <v>993</v>
      </c>
      <c r="BJ235" s="991">
        <v>0</v>
      </c>
      <c r="BK235" s="990" t="s">
        <v>993</v>
      </c>
      <c r="BL235" s="991">
        <v>0</v>
      </c>
      <c r="BM235" s="991">
        <v>0</v>
      </c>
      <c r="BN235" s="991">
        <v>0</v>
      </c>
      <c r="BO235" s="990" t="s">
        <v>993</v>
      </c>
      <c r="BP235" s="990" t="s">
        <v>993</v>
      </c>
      <c r="BQ235" s="990" t="s">
        <v>993</v>
      </c>
      <c r="BR235" s="991">
        <v>0</v>
      </c>
      <c r="BS235" s="990" t="s">
        <v>993</v>
      </c>
      <c r="BT235" s="991">
        <v>0</v>
      </c>
      <c r="BU235" s="990" t="s">
        <v>993</v>
      </c>
      <c r="BV235" s="991">
        <v>0</v>
      </c>
      <c r="BW235" s="991">
        <v>0</v>
      </c>
      <c r="BX235" s="991">
        <v>0</v>
      </c>
      <c r="BY235" s="990" t="s">
        <v>993</v>
      </c>
      <c r="BZ235" s="991">
        <v>0</v>
      </c>
      <c r="CA235" s="990" t="s">
        <v>993</v>
      </c>
      <c r="CB235" s="991">
        <v>0</v>
      </c>
      <c r="CC235" s="990" t="s">
        <v>993</v>
      </c>
      <c r="CD235" s="991">
        <v>0</v>
      </c>
      <c r="CE235" s="991">
        <v>0</v>
      </c>
      <c r="CF235" s="991">
        <v>0</v>
      </c>
      <c r="CG235" s="990" t="s">
        <v>993</v>
      </c>
      <c r="CH235" s="991">
        <v>0</v>
      </c>
      <c r="CI235" s="990" t="s">
        <v>993</v>
      </c>
      <c r="CJ235" s="991">
        <v>0</v>
      </c>
      <c r="CK235" s="990" t="s">
        <v>993</v>
      </c>
      <c r="CL235" s="991">
        <v>0</v>
      </c>
      <c r="CM235" s="991">
        <v>0</v>
      </c>
      <c r="CN235" s="991">
        <v>0</v>
      </c>
      <c r="CO235" s="991">
        <v>20</v>
      </c>
      <c r="CP235" s="991">
        <v>1</v>
      </c>
      <c r="CQ235" s="991">
        <v>0</v>
      </c>
      <c r="CR235" s="991">
        <v>0</v>
      </c>
      <c r="CS235" s="991">
        <v>3</v>
      </c>
      <c r="CT235" s="991">
        <v>0</v>
      </c>
      <c r="CU235" s="991">
        <v>0</v>
      </c>
      <c r="CV235" s="991">
        <v>0</v>
      </c>
      <c r="CW235" s="991">
        <v>0</v>
      </c>
      <c r="CX235" s="991">
        <v>0</v>
      </c>
      <c r="CY235" s="991">
        <v>0</v>
      </c>
      <c r="CZ235" s="991">
        <v>0</v>
      </c>
      <c r="DA235" s="991">
        <v>0</v>
      </c>
      <c r="DB235" s="991">
        <v>0</v>
      </c>
      <c r="DC235" s="991">
        <v>1</v>
      </c>
      <c r="DD235" s="991">
        <v>0</v>
      </c>
      <c r="DE235" s="991">
        <v>0</v>
      </c>
      <c r="DF235" s="991">
        <v>0</v>
      </c>
      <c r="DG235" s="991">
        <v>0</v>
      </c>
      <c r="DH235" s="991">
        <v>0</v>
      </c>
      <c r="DI235" s="991">
        <v>0</v>
      </c>
      <c r="DJ235" s="991">
        <v>0</v>
      </c>
      <c r="DK235" s="992" t="b">
        <v>0</v>
      </c>
      <c r="DL235" s="990" t="s">
        <v>293</v>
      </c>
      <c r="DM235" s="990" t="s">
        <v>993</v>
      </c>
      <c r="DN235" s="990" t="s">
        <v>993</v>
      </c>
      <c r="DO235" s="990" t="s">
        <v>993</v>
      </c>
      <c r="DP235" s="991">
        <v>1022</v>
      </c>
      <c r="DQ235" s="991">
        <v>837</v>
      </c>
      <c r="DR235" s="991">
        <v>20</v>
      </c>
      <c r="DS235" s="991">
        <v>165</v>
      </c>
      <c r="DT235" s="991">
        <v>10888</v>
      </c>
      <c r="DU235" s="991">
        <v>1017</v>
      </c>
      <c r="DV235" s="991">
        <v>1022</v>
      </c>
      <c r="DW235" s="991">
        <v>327</v>
      </c>
      <c r="DX235" s="991">
        <v>652</v>
      </c>
      <c r="DY235" s="991">
        <v>13</v>
      </c>
      <c r="DZ235" s="991">
        <v>30</v>
      </c>
      <c r="EA235" s="991">
        <v>0</v>
      </c>
      <c r="EB235" s="991">
        <v>0</v>
      </c>
      <c r="EC235" s="991">
        <v>0</v>
      </c>
      <c r="ED235" s="991">
        <v>1017</v>
      </c>
      <c r="EE235" s="991">
        <v>108</v>
      </c>
      <c r="EF235" s="991">
        <v>800</v>
      </c>
      <c r="EG235" s="991">
        <v>52</v>
      </c>
      <c r="EH235" s="991">
        <v>3</v>
      </c>
      <c r="EI235" s="991">
        <v>9</v>
      </c>
      <c r="EJ235" s="991">
        <v>0</v>
      </c>
      <c r="EK235" s="991">
        <v>26</v>
      </c>
      <c r="EL235" s="991">
        <v>19</v>
      </c>
      <c r="EM235" s="991">
        <v>0</v>
      </c>
      <c r="EN235" s="991">
        <v>909</v>
      </c>
      <c r="EO235" s="991">
        <v>841</v>
      </c>
      <c r="EP235" s="991">
        <v>1</v>
      </c>
      <c r="EQ235" s="991">
        <v>67</v>
      </c>
      <c r="ER235" s="991">
        <v>0</v>
      </c>
      <c r="ES235" s="991">
        <v>0</v>
      </c>
      <c r="ET235" s="992" t="b">
        <v>0</v>
      </c>
      <c r="EU235" s="992" t="b">
        <v>0</v>
      </c>
      <c r="EV235" s="992" t="b">
        <v>0</v>
      </c>
      <c r="EW235" s="993">
        <v>0</v>
      </c>
      <c r="EX235" s="993">
        <v>0</v>
      </c>
      <c r="EY235" s="993">
        <v>0</v>
      </c>
      <c r="EZ235" s="993">
        <v>0</v>
      </c>
      <c r="FA235" s="993">
        <v>0</v>
      </c>
      <c r="FB235" s="993">
        <v>0</v>
      </c>
      <c r="FC235" s="992" t="b">
        <v>0</v>
      </c>
      <c r="FD235" s="992" t="b">
        <v>0</v>
      </c>
      <c r="FE235" s="992" t="b">
        <v>0</v>
      </c>
      <c r="FF235" s="993">
        <v>0</v>
      </c>
      <c r="FG235" s="993">
        <v>0</v>
      </c>
      <c r="FH235" s="993">
        <v>0</v>
      </c>
      <c r="FI235" s="993">
        <v>0</v>
      </c>
      <c r="FJ235" s="993">
        <v>0</v>
      </c>
      <c r="FK235" s="993">
        <v>0</v>
      </c>
      <c r="FL235" s="992" t="b">
        <v>0</v>
      </c>
      <c r="FM235" s="992" t="b">
        <v>0</v>
      </c>
      <c r="FN235" s="992" t="b">
        <v>0</v>
      </c>
      <c r="FO235" s="993">
        <v>0.30199999999999999</v>
      </c>
      <c r="FP235" s="993">
        <v>0.155</v>
      </c>
      <c r="FQ235" s="993">
        <v>0.11</v>
      </c>
      <c r="FR235" s="993">
        <v>6.2E-2</v>
      </c>
      <c r="FS235" s="993">
        <v>0.16800000000000001</v>
      </c>
      <c r="FT235" s="993">
        <v>0.27699999999999997</v>
      </c>
      <c r="FU235" s="990" t="s">
        <v>993</v>
      </c>
      <c r="FV235" s="993">
        <v>0</v>
      </c>
      <c r="FW235" s="991">
        <v>0</v>
      </c>
      <c r="FX235" s="991">
        <v>909</v>
      </c>
      <c r="FY235" s="991">
        <v>0</v>
      </c>
      <c r="FZ235" s="991">
        <v>0</v>
      </c>
      <c r="GA235" s="991">
        <v>0</v>
      </c>
      <c r="GB235" s="991">
        <v>0</v>
      </c>
      <c r="GC235" s="991">
        <v>0</v>
      </c>
      <c r="GD235" s="991">
        <v>0</v>
      </c>
      <c r="GE235" s="991">
        <v>0</v>
      </c>
      <c r="GF235" s="991">
        <v>0</v>
      </c>
      <c r="GG235" s="991">
        <v>0</v>
      </c>
      <c r="GH235" s="991">
        <v>0</v>
      </c>
      <c r="GI235" s="991">
        <v>0</v>
      </c>
      <c r="GJ235" s="991">
        <v>0</v>
      </c>
      <c r="GK235" s="991">
        <v>0</v>
      </c>
      <c r="GL235" s="991">
        <v>0</v>
      </c>
      <c r="GM235" s="991">
        <v>0</v>
      </c>
      <c r="GN235" s="991">
        <v>0</v>
      </c>
      <c r="GO235" s="992" t="b">
        <v>0</v>
      </c>
      <c r="GP235" s="990" t="s">
        <v>993</v>
      </c>
      <c r="GQ235" s="990" t="s">
        <v>993</v>
      </c>
      <c r="GR235" s="990" t="s">
        <v>993</v>
      </c>
      <c r="GS235" s="990" t="s">
        <v>993</v>
      </c>
      <c r="GT235" s="992"/>
      <c r="GU235" s="986"/>
    </row>
    <row r="236" spans="1:203" hidden="1">
      <c r="A236" s="985"/>
      <c r="B236" s="1315" t="s">
        <v>388</v>
      </c>
      <c r="C236" s="1315"/>
      <c r="D236" s="990" t="s">
        <v>1206</v>
      </c>
      <c r="E236" s="990" t="s">
        <v>15</v>
      </c>
      <c r="F236" s="990" t="s">
        <v>437</v>
      </c>
      <c r="G236" s="990" t="s">
        <v>986</v>
      </c>
      <c r="H236" s="990" t="s">
        <v>1062</v>
      </c>
      <c r="I236" s="990" t="s">
        <v>1063</v>
      </c>
      <c r="J236" s="990" t="s">
        <v>1207</v>
      </c>
      <c r="K236" s="990" t="s">
        <v>1208</v>
      </c>
      <c r="L236" s="991">
        <v>7</v>
      </c>
      <c r="M236" s="990" t="s">
        <v>15</v>
      </c>
      <c r="N236" s="990" t="s">
        <v>1015</v>
      </c>
      <c r="O236" s="990" t="s">
        <v>531</v>
      </c>
      <c r="P236" s="990" t="s">
        <v>1010</v>
      </c>
      <c r="Q236" s="990" t="s">
        <v>290</v>
      </c>
      <c r="R236" s="1031" t="s">
        <v>290</v>
      </c>
      <c r="S236" s="992" t="b">
        <v>0</v>
      </c>
      <c r="T236" s="991">
        <v>0</v>
      </c>
      <c r="U236" s="992" t="b">
        <v>0</v>
      </c>
      <c r="V236" s="991">
        <v>0</v>
      </c>
      <c r="W236" s="992" t="b">
        <v>0</v>
      </c>
      <c r="X236" s="992" t="b">
        <v>1</v>
      </c>
      <c r="Y236" s="990" t="s">
        <v>290</v>
      </c>
      <c r="Z236" s="990" t="b">
        <f t="shared" si="29"/>
        <v>1</v>
      </c>
      <c r="AA236" s="990" t="s">
        <v>993</v>
      </c>
      <c r="AB236" s="992" t="b">
        <v>0</v>
      </c>
      <c r="AC236" s="990" t="s">
        <v>993</v>
      </c>
      <c r="AD236" s="990" t="s">
        <v>993</v>
      </c>
      <c r="AE236" s="990" t="s">
        <v>993</v>
      </c>
      <c r="AF236" s="1077">
        <f t="shared" si="33"/>
        <v>34</v>
      </c>
      <c r="AG236" s="1077">
        <f t="shared" si="33"/>
        <v>34</v>
      </c>
      <c r="AH236" s="1077">
        <f t="shared" si="33"/>
        <v>14</v>
      </c>
      <c r="AI236" s="1077">
        <f t="shared" si="32"/>
        <v>34</v>
      </c>
      <c r="AJ236" s="183">
        <f t="shared" si="28"/>
        <v>0</v>
      </c>
      <c r="AK236" s="991">
        <v>34</v>
      </c>
      <c r="AL236" s="991">
        <v>34</v>
      </c>
      <c r="AM236" s="991">
        <v>14</v>
      </c>
      <c r="AN236" s="991">
        <v>34</v>
      </c>
      <c r="AO236" s="991">
        <v>0</v>
      </c>
      <c r="AP236" s="991">
        <v>0</v>
      </c>
      <c r="AQ236" s="991">
        <v>0</v>
      </c>
      <c r="AR236" s="991">
        <v>0</v>
      </c>
      <c r="AS236" s="991">
        <v>0</v>
      </c>
      <c r="AT236" s="991">
        <v>0</v>
      </c>
      <c r="AU236" s="991">
        <v>0</v>
      </c>
      <c r="AV236" s="991">
        <v>0</v>
      </c>
      <c r="AW236" s="991">
        <v>0</v>
      </c>
      <c r="AX236" s="991">
        <v>0</v>
      </c>
      <c r="AY236" s="991">
        <v>0</v>
      </c>
      <c r="AZ236" s="991">
        <v>0</v>
      </c>
      <c r="BA236" s="991">
        <v>0</v>
      </c>
      <c r="BB236" s="991">
        <v>0</v>
      </c>
      <c r="BC236" s="991">
        <v>0</v>
      </c>
      <c r="BD236" s="991">
        <v>0</v>
      </c>
      <c r="BE236" s="992" t="b">
        <v>0</v>
      </c>
      <c r="BF236" s="992"/>
      <c r="BG236" s="990" t="s">
        <v>270</v>
      </c>
      <c r="BH236" s="991">
        <v>34</v>
      </c>
      <c r="BI236" s="990" t="s">
        <v>993</v>
      </c>
      <c r="BJ236" s="991">
        <v>0</v>
      </c>
      <c r="BK236" s="990" t="s">
        <v>993</v>
      </c>
      <c r="BL236" s="991">
        <v>0</v>
      </c>
      <c r="BM236" s="991">
        <v>0</v>
      </c>
      <c r="BN236" s="991">
        <v>0</v>
      </c>
      <c r="BO236" s="990" t="s">
        <v>993</v>
      </c>
      <c r="BP236" s="990" t="s">
        <v>993</v>
      </c>
      <c r="BQ236" s="990" t="s">
        <v>993</v>
      </c>
      <c r="BR236" s="991">
        <v>0</v>
      </c>
      <c r="BS236" s="990" t="s">
        <v>993</v>
      </c>
      <c r="BT236" s="991">
        <v>0</v>
      </c>
      <c r="BU236" s="990" t="s">
        <v>993</v>
      </c>
      <c r="BV236" s="991">
        <v>0</v>
      </c>
      <c r="BW236" s="991">
        <v>0</v>
      </c>
      <c r="BX236" s="991">
        <v>0</v>
      </c>
      <c r="BY236" s="990" t="s">
        <v>993</v>
      </c>
      <c r="BZ236" s="991">
        <v>0</v>
      </c>
      <c r="CA236" s="990" t="s">
        <v>993</v>
      </c>
      <c r="CB236" s="991">
        <v>0</v>
      </c>
      <c r="CC236" s="990" t="s">
        <v>993</v>
      </c>
      <c r="CD236" s="991">
        <v>0</v>
      </c>
      <c r="CE236" s="991">
        <v>0</v>
      </c>
      <c r="CF236" s="991">
        <v>0</v>
      </c>
      <c r="CG236" s="990" t="s">
        <v>993</v>
      </c>
      <c r="CH236" s="991">
        <v>0</v>
      </c>
      <c r="CI236" s="990" t="s">
        <v>993</v>
      </c>
      <c r="CJ236" s="991">
        <v>0</v>
      </c>
      <c r="CK236" s="990" t="s">
        <v>993</v>
      </c>
      <c r="CL236" s="991">
        <v>0</v>
      </c>
      <c r="CM236" s="991">
        <v>0</v>
      </c>
      <c r="CN236" s="991">
        <v>0</v>
      </c>
      <c r="CO236" s="991">
        <v>19</v>
      </c>
      <c r="CP236" s="991">
        <v>0.8</v>
      </c>
      <c r="CQ236" s="991">
        <v>0</v>
      </c>
      <c r="CR236" s="991">
        <v>0</v>
      </c>
      <c r="CS236" s="991">
        <v>3</v>
      </c>
      <c r="CT236" s="991">
        <v>0</v>
      </c>
      <c r="CU236" s="991">
        <v>0</v>
      </c>
      <c r="CV236" s="991">
        <v>0</v>
      </c>
      <c r="CW236" s="991">
        <v>0</v>
      </c>
      <c r="CX236" s="991">
        <v>0</v>
      </c>
      <c r="CY236" s="991">
        <v>0</v>
      </c>
      <c r="CZ236" s="991">
        <v>0</v>
      </c>
      <c r="DA236" s="991">
        <v>0</v>
      </c>
      <c r="DB236" s="991">
        <v>0</v>
      </c>
      <c r="DC236" s="991">
        <v>1</v>
      </c>
      <c r="DD236" s="991">
        <v>0</v>
      </c>
      <c r="DE236" s="991">
        <v>0</v>
      </c>
      <c r="DF236" s="991">
        <v>0</v>
      </c>
      <c r="DG236" s="991">
        <v>0</v>
      </c>
      <c r="DH236" s="991">
        <v>0</v>
      </c>
      <c r="DI236" s="991">
        <v>0</v>
      </c>
      <c r="DJ236" s="991">
        <v>0</v>
      </c>
      <c r="DK236" s="992" t="b">
        <v>0</v>
      </c>
      <c r="DL236" s="990" t="s">
        <v>434</v>
      </c>
      <c r="DM236" s="990" t="s">
        <v>993</v>
      </c>
      <c r="DN236" s="990" t="s">
        <v>993</v>
      </c>
      <c r="DO236" s="990" t="s">
        <v>993</v>
      </c>
      <c r="DP236" s="991">
        <v>1059</v>
      </c>
      <c r="DQ236" s="991">
        <v>660</v>
      </c>
      <c r="DR236" s="991">
        <v>58</v>
      </c>
      <c r="DS236" s="991">
        <v>341</v>
      </c>
      <c r="DT236" s="991">
        <v>10928</v>
      </c>
      <c r="DU236" s="991">
        <v>1051</v>
      </c>
      <c r="DV236" s="991">
        <v>1059</v>
      </c>
      <c r="DW236" s="991">
        <v>172</v>
      </c>
      <c r="DX236" s="991">
        <v>847</v>
      </c>
      <c r="DY236" s="991">
        <v>15</v>
      </c>
      <c r="DZ236" s="991">
        <v>25</v>
      </c>
      <c r="EA236" s="991">
        <v>0</v>
      </c>
      <c r="EB236" s="991">
        <v>0</v>
      </c>
      <c r="EC236" s="991">
        <v>0</v>
      </c>
      <c r="ED236" s="991">
        <v>1051</v>
      </c>
      <c r="EE236" s="991">
        <v>117</v>
      </c>
      <c r="EF236" s="991">
        <v>816</v>
      </c>
      <c r="EG236" s="991">
        <v>66</v>
      </c>
      <c r="EH236" s="991">
        <v>6</v>
      </c>
      <c r="EI236" s="991">
        <v>10</v>
      </c>
      <c r="EJ236" s="991">
        <v>0</v>
      </c>
      <c r="EK236" s="991">
        <v>14</v>
      </c>
      <c r="EL236" s="991">
        <v>22</v>
      </c>
      <c r="EM236" s="991">
        <v>0</v>
      </c>
      <c r="EN236" s="991">
        <v>934</v>
      </c>
      <c r="EO236" s="991">
        <v>878</v>
      </c>
      <c r="EP236" s="991">
        <v>0</v>
      </c>
      <c r="EQ236" s="991">
        <v>56</v>
      </c>
      <c r="ER236" s="991">
        <v>0</v>
      </c>
      <c r="ES236" s="991">
        <v>0</v>
      </c>
      <c r="ET236" s="992" t="b">
        <v>0</v>
      </c>
      <c r="EU236" s="992" t="b">
        <v>0</v>
      </c>
      <c r="EV236" s="992" t="b">
        <v>0</v>
      </c>
      <c r="EW236" s="993">
        <v>0</v>
      </c>
      <c r="EX236" s="993">
        <v>0</v>
      </c>
      <c r="EY236" s="993">
        <v>0</v>
      </c>
      <c r="EZ236" s="993">
        <v>0</v>
      </c>
      <c r="FA236" s="993">
        <v>0</v>
      </c>
      <c r="FB236" s="993">
        <v>0</v>
      </c>
      <c r="FC236" s="992" t="b">
        <v>0</v>
      </c>
      <c r="FD236" s="992" t="b">
        <v>0</v>
      </c>
      <c r="FE236" s="992" t="b">
        <v>0</v>
      </c>
      <c r="FF236" s="993">
        <v>0</v>
      </c>
      <c r="FG236" s="993">
        <v>0</v>
      </c>
      <c r="FH236" s="993">
        <v>0</v>
      </c>
      <c r="FI236" s="993">
        <v>0</v>
      </c>
      <c r="FJ236" s="993">
        <v>0</v>
      </c>
      <c r="FK236" s="993">
        <v>0</v>
      </c>
      <c r="FL236" s="992" t="b">
        <v>0</v>
      </c>
      <c r="FM236" s="992" t="b">
        <v>0</v>
      </c>
      <c r="FN236" s="992" t="b">
        <v>0</v>
      </c>
      <c r="FO236" s="993">
        <v>0.58899999999999997</v>
      </c>
      <c r="FP236" s="993">
        <v>0.46299999999999997</v>
      </c>
      <c r="FQ236" s="993">
        <v>0.17899999999999999</v>
      </c>
      <c r="FR236" s="993">
        <v>0.25900000000000001</v>
      </c>
      <c r="FS236" s="993">
        <v>0.19500000000000001</v>
      </c>
      <c r="FT236" s="993">
        <v>0.42399999999999999</v>
      </c>
      <c r="FU236" s="990" t="s">
        <v>993</v>
      </c>
      <c r="FV236" s="993">
        <v>0</v>
      </c>
      <c r="FW236" s="991">
        <v>0</v>
      </c>
      <c r="FX236" s="991">
        <v>934</v>
      </c>
      <c r="FY236" s="991">
        <v>0</v>
      </c>
      <c r="FZ236" s="991">
        <v>0</v>
      </c>
      <c r="GA236" s="991">
        <v>0</v>
      </c>
      <c r="GB236" s="991">
        <v>0</v>
      </c>
      <c r="GC236" s="991">
        <v>0</v>
      </c>
      <c r="GD236" s="991">
        <v>0</v>
      </c>
      <c r="GE236" s="991">
        <v>0</v>
      </c>
      <c r="GF236" s="991">
        <v>0</v>
      </c>
      <c r="GG236" s="991">
        <v>0</v>
      </c>
      <c r="GH236" s="991">
        <v>0</v>
      </c>
      <c r="GI236" s="991">
        <v>0</v>
      </c>
      <c r="GJ236" s="991">
        <v>0</v>
      </c>
      <c r="GK236" s="991">
        <v>0</v>
      </c>
      <c r="GL236" s="991">
        <v>0</v>
      </c>
      <c r="GM236" s="991">
        <v>0</v>
      </c>
      <c r="GN236" s="991">
        <v>0</v>
      </c>
      <c r="GO236" s="992" t="b">
        <v>0</v>
      </c>
      <c r="GP236" s="990" t="s">
        <v>993</v>
      </c>
      <c r="GQ236" s="990" t="s">
        <v>993</v>
      </c>
      <c r="GR236" s="990" t="s">
        <v>993</v>
      </c>
      <c r="GS236" s="990" t="s">
        <v>993</v>
      </c>
      <c r="GT236" s="992"/>
      <c r="GU236" s="986"/>
    </row>
    <row r="237" spans="1:203" hidden="1">
      <c r="A237" s="985"/>
      <c r="B237" s="1315" t="s">
        <v>388</v>
      </c>
      <c r="C237" s="1315"/>
      <c r="D237" s="990" t="s">
        <v>1206</v>
      </c>
      <c r="E237" s="990" t="s">
        <v>15</v>
      </c>
      <c r="F237" s="990" t="s">
        <v>437</v>
      </c>
      <c r="G237" s="990" t="s">
        <v>986</v>
      </c>
      <c r="H237" s="990" t="s">
        <v>1062</v>
      </c>
      <c r="I237" s="990" t="s">
        <v>1063</v>
      </c>
      <c r="J237" s="990" t="s">
        <v>1207</v>
      </c>
      <c r="K237" s="990" t="s">
        <v>1208</v>
      </c>
      <c r="L237" s="991">
        <v>8</v>
      </c>
      <c r="M237" s="990" t="s">
        <v>15</v>
      </c>
      <c r="N237" s="990" t="s">
        <v>1016</v>
      </c>
      <c r="O237" s="990" t="s">
        <v>532</v>
      </c>
      <c r="P237" s="990" t="s">
        <v>1010</v>
      </c>
      <c r="Q237" s="990" t="s">
        <v>290</v>
      </c>
      <c r="R237" s="1031" t="s">
        <v>290</v>
      </c>
      <c r="S237" s="992" t="b">
        <v>0</v>
      </c>
      <c r="T237" s="991">
        <v>0</v>
      </c>
      <c r="U237" s="992" t="b">
        <v>0</v>
      </c>
      <c r="V237" s="991">
        <v>0</v>
      </c>
      <c r="W237" s="992" t="b">
        <v>0</v>
      </c>
      <c r="X237" s="992" t="b">
        <v>1</v>
      </c>
      <c r="Y237" s="990" t="s">
        <v>290</v>
      </c>
      <c r="Z237" s="990" t="b">
        <f t="shared" ref="Z237:Z240" si="36">R237=Y237</f>
        <v>1</v>
      </c>
      <c r="AA237" s="990" t="s">
        <v>993</v>
      </c>
      <c r="AB237" s="992" t="b">
        <v>0</v>
      </c>
      <c r="AC237" s="990" t="s">
        <v>993</v>
      </c>
      <c r="AD237" s="990" t="s">
        <v>993</v>
      </c>
      <c r="AE237" s="990" t="s">
        <v>993</v>
      </c>
      <c r="AF237" s="1077">
        <f t="shared" si="33"/>
        <v>35</v>
      </c>
      <c r="AG237" s="1077">
        <f t="shared" si="33"/>
        <v>35</v>
      </c>
      <c r="AH237" s="1077">
        <f t="shared" si="33"/>
        <v>17</v>
      </c>
      <c r="AI237" s="1077">
        <f t="shared" si="32"/>
        <v>35</v>
      </c>
      <c r="AJ237" s="183">
        <f t="shared" si="28"/>
        <v>0</v>
      </c>
      <c r="AK237" s="991">
        <v>35</v>
      </c>
      <c r="AL237" s="991">
        <v>35</v>
      </c>
      <c r="AM237" s="991">
        <v>17</v>
      </c>
      <c r="AN237" s="991">
        <v>35</v>
      </c>
      <c r="AO237" s="991">
        <v>0</v>
      </c>
      <c r="AP237" s="991">
        <v>0</v>
      </c>
      <c r="AQ237" s="991">
        <v>0</v>
      </c>
      <c r="AR237" s="991">
        <v>0</v>
      </c>
      <c r="AS237" s="991">
        <v>0</v>
      </c>
      <c r="AT237" s="991">
        <v>0</v>
      </c>
      <c r="AU237" s="991">
        <v>0</v>
      </c>
      <c r="AV237" s="991">
        <v>0</v>
      </c>
      <c r="AW237" s="991">
        <v>0</v>
      </c>
      <c r="AX237" s="991">
        <v>0</v>
      </c>
      <c r="AY237" s="991">
        <v>0</v>
      </c>
      <c r="AZ237" s="991">
        <v>0</v>
      </c>
      <c r="BA237" s="991">
        <v>0</v>
      </c>
      <c r="BB237" s="991">
        <v>0</v>
      </c>
      <c r="BC237" s="991">
        <v>0</v>
      </c>
      <c r="BD237" s="991">
        <v>0</v>
      </c>
      <c r="BE237" s="992" t="b">
        <v>0</v>
      </c>
      <c r="BF237" s="992"/>
      <c r="BG237" s="990" t="s">
        <v>270</v>
      </c>
      <c r="BH237" s="991">
        <v>35</v>
      </c>
      <c r="BI237" s="990" t="s">
        <v>993</v>
      </c>
      <c r="BJ237" s="991">
        <v>0</v>
      </c>
      <c r="BK237" s="990" t="s">
        <v>993</v>
      </c>
      <c r="BL237" s="991">
        <v>0</v>
      </c>
      <c r="BM237" s="991">
        <v>0</v>
      </c>
      <c r="BN237" s="991">
        <v>0</v>
      </c>
      <c r="BO237" s="990" t="s">
        <v>993</v>
      </c>
      <c r="BP237" s="990" t="s">
        <v>993</v>
      </c>
      <c r="BQ237" s="990" t="s">
        <v>993</v>
      </c>
      <c r="BR237" s="991">
        <v>0</v>
      </c>
      <c r="BS237" s="990" t="s">
        <v>993</v>
      </c>
      <c r="BT237" s="991">
        <v>0</v>
      </c>
      <c r="BU237" s="990" t="s">
        <v>993</v>
      </c>
      <c r="BV237" s="991">
        <v>0</v>
      </c>
      <c r="BW237" s="991">
        <v>0</v>
      </c>
      <c r="BX237" s="991">
        <v>0</v>
      </c>
      <c r="BY237" s="990" t="s">
        <v>993</v>
      </c>
      <c r="BZ237" s="991">
        <v>0</v>
      </c>
      <c r="CA237" s="990" t="s">
        <v>993</v>
      </c>
      <c r="CB237" s="991">
        <v>0</v>
      </c>
      <c r="CC237" s="990" t="s">
        <v>993</v>
      </c>
      <c r="CD237" s="991">
        <v>0</v>
      </c>
      <c r="CE237" s="991">
        <v>0</v>
      </c>
      <c r="CF237" s="991">
        <v>0</v>
      </c>
      <c r="CG237" s="990" t="s">
        <v>993</v>
      </c>
      <c r="CH237" s="991">
        <v>0</v>
      </c>
      <c r="CI237" s="990" t="s">
        <v>993</v>
      </c>
      <c r="CJ237" s="991">
        <v>0</v>
      </c>
      <c r="CK237" s="990" t="s">
        <v>993</v>
      </c>
      <c r="CL237" s="991">
        <v>0</v>
      </c>
      <c r="CM237" s="991">
        <v>0</v>
      </c>
      <c r="CN237" s="991">
        <v>0</v>
      </c>
      <c r="CO237" s="991">
        <v>20</v>
      </c>
      <c r="CP237" s="991">
        <v>1</v>
      </c>
      <c r="CQ237" s="991">
        <v>0</v>
      </c>
      <c r="CR237" s="991">
        <v>0</v>
      </c>
      <c r="CS237" s="991">
        <v>3</v>
      </c>
      <c r="CT237" s="991">
        <v>0</v>
      </c>
      <c r="CU237" s="991">
        <v>0</v>
      </c>
      <c r="CV237" s="991">
        <v>0</v>
      </c>
      <c r="CW237" s="991">
        <v>0</v>
      </c>
      <c r="CX237" s="991">
        <v>0</v>
      </c>
      <c r="CY237" s="991">
        <v>0</v>
      </c>
      <c r="CZ237" s="991">
        <v>0</v>
      </c>
      <c r="DA237" s="991">
        <v>0</v>
      </c>
      <c r="DB237" s="991">
        <v>0</v>
      </c>
      <c r="DC237" s="991">
        <v>1</v>
      </c>
      <c r="DD237" s="991">
        <v>0</v>
      </c>
      <c r="DE237" s="991">
        <v>0</v>
      </c>
      <c r="DF237" s="991">
        <v>0</v>
      </c>
      <c r="DG237" s="991">
        <v>0</v>
      </c>
      <c r="DH237" s="991">
        <v>0</v>
      </c>
      <c r="DI237" s="991">
        <v>0</v>
      </c>
      <c r="DJ237" s="991">
        <v>0</v>
      </c>
      <c r="DK237" s="992" t="b">
        <v>0</v>
      </c>
      <c r="DL237" s="990" t="s">
        <v>999</v>
      </c>
      <c r="DM237" s="990" t="s">
        <v>417</v>
      </c>
      <c r="DN237" s="990" t="s">
        <v>434</v>
      </c>
      <c r="DO237" s="990" t="s">
        <v>521</v>
      </c>
      <c r="DP237" s="991">
        <v>1225</v>
      </c>
      <c r="DQ237" s="991">
        <v>835</v>
      </c>
      <c r="DR237" s="991">
        <v>37</v>
      </c>
      <c r="DS237" s="991">
        <v>353</v>
      </c>
      <c r="DT237" s="991">
        <v>10559</v>
      </c>
      <c r="DU237" s="991">
        <v>1236</v>
      </c>
      <c r="DV237" s="991">
        <v>1225</v>
      </c>
      <c r="DW237" s="991">
        <v>82</v>
      </c>
      <c r="DX237" s="991">
        <v>1069</v>
      </c>
      <c r="DY237" s="991">
        <v>24</v>
      </c>
      <c r="DZ237" s="991">
        <v>50</v>
      </c>
      <c r="EA237" s="991">
        <v>0</v>
      </c>
      <c r="EB237" s="991">
        <v>0</v>
      </c>
      <c r="EC237" s="991">
        <v>0</v>
      </c>
      <c r="ED237" s="991">
        <v>1236</v>
      </c>
      <c r="EE237" s="991">
        <v>108</v>
      </c>
      <c r="EF237" s="991">
        <v>986</v>
      </c>
      <c r="EG237" s="991">
        <v>79</v>
      </c>
      <c r="EH237" s="991">
        <v>6</v>
      </c>
      <c r="EI237" s="991">
        <v>12</v>
      </c>
      <c r="EJ237" s="991">
        <v>0</v>
      </c>
      <c r="EK237" s="991">
        <v>25</v>
      </c>
      <c r="EL237" s="991">
        <v>20</v>
      </c>
      <c r="EM237" s="991">
        <v>0</v>
      </c>
      <c r="EN237" s="991">
        <v>1128</v>
      </c>
      <c r="EO237" s="991">
        <v>1047</v>
      </c>
      <c r="EP237" s="991">
        <v>1</v>
      </c>
      <c r="EQ237" s="991">
        <v>80</v>
      </c>
      <c r="ER237" s="991">
        <v>0</v>
      </c>
      <c r="ES237" s="991">
        <v>0</v>
      </c>
      <c r="ET237" s="992" t="b">
        <v>0</v>
      </c>
      <c r="EU237" s="992" t="b">
        <v>0</v>
      </c>
      <c r="EV237" s="992" t="b">
        <v>0</v>
      </c>
      <c r="EW237" s="993">
        <v>0</v>
      </c>
      <c r="EX237" s="993">
        <v>0</v>
      </c>
      <c r="EY237" s="993">
        <v>0</v>
      </c>
      <c r="EZ237" s="993">
        <v>0</v>
      </c>
      <c r="FA237" s="993">
        <v>0</v>
      </c>
      <c r="FB237" s="993">
        <v>0</v>
      </c>
      <c r="FC237" s="992" t="b">
        <v>0</v>
      </c>
      <c r="FD237" s="992" t="b">
        <v>0</v>
      </c>
      <c r="FE237" s="992" t="b">
        <v>0</v>
      </c>
      <c r="FF237" s="993">
        <v>0</v>
      </c>
      <c r="FG237" s="993">
        <v>0</v>
      </c>
      <c r="FH237" s="993">
        <v>0</v>
      </c>
      <c r="FI237" s="993">
        <v>0</v>
      </c>
      <c r="FJ237" s="993">
        <v>0</v>
      </c>
      <c r="FK237" s="993">
        <v>0</v>
      </c>
      <c r="FL237" s="992" t="b">
        <v>0</v>
      </c>
      <c r="FM237" s="992" t="b">
        <v>0</v>
      </c>
      <c r="FN237" s="992" t="b">
        <v>0</v>
      </c>
      <c r="FO237" s="993">
        <v>0.439</v>
      </c>
      <c r="FP237" s="993">
        <v>0.32600000000000001</v>
      </c>
      <c r="FQ237" s="993">
        <v>0.16399999999999998</v>
      </c>
      <c r="FR237" s="993">
        <v>0.14099999999999999</v>
      </c>
      <c r="FS237" s="993">
        <v>0.16200000000000001</v>
      </c>
      <c r="FT237" s="993">
        <v>0.34799999999999998</v>
      </c>
      <c r="FU237" s="990" t="s">
        <v>993</v>
      </c>
      <c r="FV237" s="993">
        <v>0</v>
      </c>
      <c r="FW237" s="991">
        <v>0</v>
      </c>
      <c r="FX237" s="991">
        <v>1128</v>
      </c>
      <c r="FY237" s="991">
        <v>0</v>
      </c>
      <c r="FZ237" s="991">
        <v>0</v>
      </c>
      <c r="GA237" s="991">
        <v>0</v>
      </c>
      <c r="GB237" s="991">
        <v>0</v>
      </c>
      <c r="GC237" s="991">
        <v>0</v>
      </c>
      <c r="GD237" s="991">
        <v>0</v>
      </c>
      <c r="GE237" s="991">
        <v>0</v>
      </c>
      <c r="GF237" s="991">
        <v>0</v>
      </c>
      <c r="GG237" s="991">
        <v>0</v>
      </c>
      <c r="GH237" s="991">
        <v>0</v>
      </c>
      <c r="GI237" s="991">
        <v>0</v>
      </c>
      <c r="GJ237" s="991">
        <v>0</v>
      </c>
      <c r="GK237" s="991">
        <v>0</v>
      </c>
      <c r="GL237" s="991">
        <v>0</v>
      </c>
      <c r="GM237" s="991">
        <v>0</v>
      </c>
      <c r="GN237" s="991">
        <v>0</v>
      </c>
      <c r="GO237" s="992" t="b">
        <v>0</v>
      </c>
      <c r="GP237" s="990" t="s">
        <v>993</v>
      </c>
      <c r="GQ237" s="990" t="s">
        <v>993</v>
      </c>
      <c r="GR237" s="990" t="s">
        <v>993</v>
      </c>
      <c r="GS237" s="990" t="s">
        <v>993</v>
      </c>
      <c r="GT237" s="992"/>
      <c r="GU237" s="986"/>
    </row>
    <row r="238" spans="1:203" hidden="1">
      <c r="A238" s="985"/>
      <c r="B238" s="1315" t="s">
        <v>388</v>
      </c>
      <c r="C238" s="1315"/>
      <c r="D238" s="990" t="s">
        <v>1206</v>
      </c>
      <c r="E238" s="990" t="s">
        <v>15</v>
      </c>
      <c r="F238" s="990" t="s">
        <v>437</v>
      </c>
      <c r="G238" s="990" t="s">
        <v>986</v>
      </c>
      <c r="H238" s="990" t="s">
        <v>1062</v>
      </c>
      <c r="I238" s="990" t="s">
        <v>1063</v>
      </c>
      <c r="J238" s="990" t="s">
        <v>1207</v>
      </c>
      <c r="K238" s="990" t="s">
        <v>1208</v>
      </c>
      <c r="L238" s="991">
        <v>9</v>
      </c>
      <c r="M238" s="990" t="s">
        <v>15</v>
      </c>
      <c r="N238" s="990" t="s">
        <v>1018</v>
      </c>
      <c r="O238" s="990" t="s">
        <v>533</v>
      </c>
      <c r="P238" s="990" t="s">
        <v>1108</v>
      </c>
      <c r="Q238" s="990" t="s">
        <v>290</v>
      </c>
      <c r="R238" s="1031" t="s">
        <v>290</v>
      </c>
      <c r="S238" s="992" t="b">
        <v>0</v>
      </c>
      <c r="T238" s="991">
        <v>0</v>
      </c>
      <c r="U238" s="992" t="b">
        <v>0</v>
      </c>
      <c r="V238" s="991">
        <v>0</v>
      </c>
      <c r="W238" s="992" t="b">
        <v>0</v>
      </c>
      <c r="X238" s="992" t="b">
        <v>1</v>
      </c>
      <c r="Y238" s="990" t="s">
        <v>290</v>
      </c>
      <c r="Z238" s="990" t="b">
        <f t="shared" si="36"/>
        <v>1</v>
      </c>
      <c r="AA238" s="990" t="s">
        <v>993</v>
      </c>
      <c r="AB238" s="992" t="b">
        <v>0</v>
      </c>
      <c r="AC238" s="990" t="s">
        <v>993</v>
      </c>
      <c r="AD238" s="990" t="s">
        <v>993</v>
      </c>
      <c r="AE238" s="990" t="s">
        <v>993</v>
      </c>
      <c r="AF238" s="1077">
        <f t="shared" si="33"/>
        <v>34</v>
      </c>
      <c r="AG238" s="1077">
        <f t="shared" si="33"/>
        <v>34</v>
      </c>
      <c r="AH238" s="1077">
        <f t="shared" si="33"/>
        <v>18</v>
      </c>
      <c r="AI238" s="1077">
        <f t="shared" si="32"/>
        <v>34</v>
      </c>
      <c r="AJ238" s="183">
        <f t="shared" si="28"/>
        <v>0</v>
      </c>
      <c r="AK238" s="991">
        <v>34</v>
      </c>
      <c r="AL238" s="991">
        <v>34</v>
      </c>
      <c r="AM238" s="991">
        <v>18</v>
      </c>
      <c r="AN238" s="991">
        <v>34</v>
      </c>
      <c r="AO238" s="991">
        <v>0</v>
      </c>
      <c r="AP238" s="991">
        <v>0</v>
      </c>
      <c r="AQ238" s="991">
        <v>0</v>
      </c>
      <c r="AR238" s="991">
        <v>0</v>
      </c>
      <c r="AS238" s="991">
        <v>0</v>
      </c>
      <c r="AT238" s="991">
        <v>0</v>
      </c>
      <c r="AU238" s="991">
        <v>0</v>
      </c>
      <c r="AV238" s="991">
        <v>0</v>
      </c>
      <c r="AW238" s="991">
        <v>0</v>
      </c>
      <c r="AX238" s="991">
        <v>0</v>
      </c>
      <c r="AY238" s="991">
        <v>0</v>
      </c>
      <c r="AZ238" s="991">
        <v>0</v>
      </c>
      <c r="BA238" s="991">
        <v>0</v>
      </c>
      <c r="BB238" s="991">
        <v>0</v>
      </c>
      <c r="BC238" s="991">
        <v>0</v>
      </c>
      <c r="BD238" s="991">
        <v>0</v>
      </c>
      <c r="BE238" s="992" t="b">
        <v>0</v>
      </c>
      <c r="BF238" s="992"/>
      <c r="BG238" s="990" t="s">
        <v>270</v>
      </c>
      <c r="BH238" s="991">
        <v>34</v>
      </c>
      <c r="BI238" s="990" t="s">
        <v>993</v>
      </c>
      <c r="BJ238" s="991">
        <v>0</v>
      </c>
      <c r="BK238" s="990" t="s">
        <v>993</v>
      </c>
      <c r="BL238" s="991">
        <v>0</v>
      </c>
      <c r="BM238" s="991">
        <v>0</v>
      </c>
      <c r="BN238" s="991">
        <v>0</v>
      </c>
      <c r="BO238" s="990" t="s">
        <v>993</v>
      </c>
      <c r="BP238" s="990" t="s">
        <v>993</v>
      </c>
      <c r="BQ238" s="990" t="s">
        <v>993</v>
      </c>
      <c r="BR238" s="991">
        <v>0</v>
      </c>
      <c r="BS238" s="990" t="s">
        <v>993</v>
      </c>
      <c r="BT238" s="991">
        <v>0</v>
      </c>
      <c r="BU238" s="990" t="s">
        <v>993</v>
      </c>
      <c r="BV238" s="991">
        <v>0</v>
      </c>
      <c r="BW238" s="991">
        <v>0</v>
      </c>
      <c r="BX238" s="991">
        <v>0</v>
      </c>
      <c r="BY238" s="990" t="s">
        <v>993</v>
      </c>
      <c r="BZ238" s="991">
        <v>0</v>
      </c>
      <c r="CA238" s="990" t="s">
        <v>993</v>
      </c>
      <c r="CB238" s="991">
        <v>0</v>
      </c>
      <c r="CC238" s="990" t="s">
        <v>993</v>
      </c>
      <c r="CD238" s="991">
        <v>0</v>
      </c>
      <c r="CE238" s="991">
        <v>0</v>
      </c>
      <c r="CF238" s="991">
        <v>0</v>
      </c>
      <c r="CG238" s="990" t="s">
        <v>993</v>
      </c>
      <c r="CH238" s="991">
        <v>0</v>
      </c>
      <c r="CI238" s="990" t="s">
        <v>993</v>
      </c>
      <c r="CJ238" s="991">
        <v>0</v>
      </c>
      <c r="CK238" s="990" t="s">
        <v>993</v>
      </c>
      <c r="CL238" s="991">
        <v>0</v>
      </c>
      <c r="CM238" s="991">
        <v>0</v>
      </c>
      <c r="CN238" s="991">
        <v>0</v>
      </c>
      <c r="CO238" s="991">
        <v>21</v>
      </c>
      <c r="CP238" s="991">
        <v>0.8</v>
      </c>
      <c r="CQ238" s="991">
        <v>0</v>
      </c>
      <c r="CR238" s="991">
        <v>0</v>
      </c>
      <c r="CS238" s="991">
        <v>3</v>
      </c>
      <c r="CT238" s="991">
        <v>0</v>
      </c>
      <c r="CU238" s="991">
        <v>0</v>
      </c>
      <c r="CV238" s="991">
        <v>0</v>
      </c>
      <c r="CW238" s="991">
        <v>0</v>
      </c>
      <c r="CX238" s="991">
        <v>0</v>
      </c>
      <c r="CY238" s="991">
        <v>0</v>
      </c>
      <c r="CZ238" s="991">
        <v>0</v>
      </c>
      <c r="DA238" s="991">
        <v>0</v>
      </c>
      <c r="DB238" s="991">
        <v>0</v>
      </c>
      <c r="DC238" s="991">
        <v>1</v>
      </c>
      <c r="DD238" s="991">
        <v>0</v>
      </c>
      <c r="DE238" s="991">
        <v>0</v>
      </c>
      <c r="DF238" s="991">
        <v>0</v>
      </c>
      <c r="DG238" s="991">
        <v>0</v>
      </c>
      <c r="DH238" s="991">
        <v>0</v>
      </c>
      <c r="DI238" s="991">
        <v>0</v>
      </c>
      <c r="DJ238" s="991">
        <v>0</v>
      </c>
      <c r="DK238" s="992" t="b">
        <v>0</v>
      </c>
      <c r="DL238" s="990" t="s">
        <v>999</v>
      </c>
      <c r="DM238" s="990" t="s">
        <v>1000</v>
      </c>
      <c r="DN238" s="990" t="s">
        <v>1014</v>
      </c>
      <c r="DO238" s="990" t="s">
        <v>417</v>
      </c>
      <c r="DP238" s="991">
        <v>883</v>
      </c>
      <c r="DQ238" s="991">
        <v>582</v>
      </c>
      <c r="DR238" s="991">
        <v>17</v>
      </c>
      <c r="DS238" s="991">
        <v>284</v>
      </c>
      <c r="DT238" s="991">
        <v>11286</v>
      </c>
      <c r="DU238" s="991">
        <v>883</v>
      </c>
      <c r="DV238" s="991">
        <v>883</v>
      </c>
      <c r="DW238" s="991">
        <v>123</v>
      </c>
      <c r="DX238" s="991">
        <v>706</v>
      </c>
      <c r="DY238" s="991">
        <v>12</v>
      </c>
      <c r="DZ238" s="991">
        <v>42</v>
      </c>
      <c r="EA238" s="991">
        <v>0</v>
      </c>
      <c r="EB238" s="991">
        <v>0</v>
      </c>
      <c r="EC238" s="991">
        <v>0</v>
      </c>
      <c r="ED238" s="991">
        <v>883</v>
      </c>
      <c r="EE238" s="991">
        <v>90</v>
      </c>
      <c r="EF238" s="991">
        <v>627</v>
      </c>
      <c r="EG238" s="991">
        <v>123</v>
      </c>
      <c r="EH238" s="991">
        <v>4</v>
      </c>
      <c r="EI238" s="991">
        <v>12</v>
      </c>
      <c r="EJ238" s="991">
        <v>0</v>
      </c>
      <c r="EK238" s="991">
        <v>19</v>
      </c>
      <c r="EL238" s="991">
        <v>8</v>
      </c>
      <c r="EM238" s="991">
        <v>0</v>
      </c>
      <c r="EN238" s="991">
        <v>793</v>
      </c>
      <c r="EO238" s="991">
        <v>744</v>
      </c>
      <c r="EP238" s="991">
        <v>0</v>
      </c>
      <c r="EQ238" s="991">
        <v>49</v>
      </c>
      <c r="ER238" s="991">
        <v>0</v>
      </c>
      <c r="ES238" s="991">
        <v>0</v>
      </c>
      <c r="ET238" s="992" t="b">
        <v>0</v>
      </c>
      <c r="EU238" s="992" t="b">
        <v>0</v>
      </c>
      <c r="EV238" s="992" t="b">
        <v>0</v>
      </c>
      <c r="EW238" s="993">
        <v>0</v>
      </c>
      <c r="EX238" s="993">
        <v>0</v>
      </c>
      <c r="EY238" s="993">
        <v>0</v>
      </c>
      <c r="EZ238" s="993">
        <v>0</v>
      </c>
      <c r="FA238" s="993">
        <v>0</v>
      </c>
      <c r="FB238" s="993">
        <v>0</v>
      </c>
      <c r="FC238" s="992" t="b">
        <v>0</v>
      </c>
      <c r="FD238" s="992" t="b">
        <v>0</v>
      </c>
      <c r="FE238" s="992" t="b">
        <v>0</v>
      </c>
      <c r="FF238" s="993">
        <v>0</v>
      </c>
      <c r="FG238" s="993">
        <v>0</v>
      </c>
      <c r="FH238" s="993">
        <v>0</v>
      </c>
      <c r="FI238" s="993">
        <v>0</v>
      </c>
      <c r="FJ238" s="993">
        <v>0</v>
      </c>
      <c r="FK238" s="993">
        <v>0</v>
      </c>
      <c r="FL238" s="992" t="b">
        <v>0</v>
      </c>
      <c r="FM238" s="992" t="b">
        <v>0</v>
      </c>
      <c r="FN238" s="992" t="b">
        <v>0</v>
      </c>
      <c r="FO238" s="993">
        <v>0.39200000000000002</v>
      </c>
      <c r="FP238" s="993">
        <v>0.26500000000000001</v>
      </c>
      <c r="FQ238" s="993">
        <v>0.14899999999999999</v>
      </c>
      <c r="FR238" s="993">
        <v>0.11</v>
      </c>
      <c r="FS238" s="993">
        <v>0.255</v>
      </c>
      <c r="FT238" s="993">
        <v>0.41</v>
      </c>
      <c r="FU238" s="990" t="s">
        <v>993</v>
      </c>
      <c r="FV238" s="993">
        <v>0</v>
      </c>
      <c r="FW238" s="991">
        <v>0</v>
      </c>
      <c r="FX238" s="991">
        <v>793</v>
      </c>
      <c r="FY238" s="991">
        <v>0</v>
      </c>
      <c r="FZ238" s="991">
        <v>0</v>
      </c>
      <c r="GA238" s="991">
        <v>0</v>
      </c>
      <c r="GB238" s="991">
        <v>0</v>
      </c>
      <c r="GC238" s="991">
        <v>0</v>
      </c>
      <c r="GD238" s="991">
        <v>0</v>
      </c>
      <c r="GE238" s="991">
        <v>0</v>
      </c>
      <c r="GF238" s="991">
        <v>0</v>
      </c>
      <c r="GG238" s="991">
        <v>0</v>
      </c>
      <c r="GH238" s="991">
        <v>0</v>
      </c>
      <c r="GI238" s="991">
        <v>0</v>
      </c>
      <c r="GJ238" s="991">
        <v>0</v>
      </c>
      <c r="GK238" s="991">
        <v>0</v>
      </c>
      <c r="GL238" s="991">
        <v>0</v>
      </c>
      <c r="GM238" s="991">
        <v>0</v>
      </c>
      <c r="GN238" s="991">
        <v>0</v>
      </c>
      <c r="GO238" s="992" t="b">
        <v>0</v>
      </c>
      <c r="GP238" s="990" t="s">
        <v>993</v>
      </c>
      <c r="GQ238" s="990" t="s">
        <v>993</v>
      </c>
      <c r="GR238" s="990" t="s">
        <v>993</v>
      </c>
      <c r="GS238" s="990" t="s">
        <v>993</v>
      </c>
      <c r="GT238" s="992"/>
      <c r="GU238" s="986"/>
    </row>
    <row r="239" spans="1:203" hidden="1">
      <c r="A239" s="985"/>
      <c r="B239" s="1315" t="s">
        <v>388</v>
      </c>
      <c r="C239" s="1315"/>
      <c r="D239" s="990" t="s">
        <v>1206</v>
      </c>
      <c r="E239" s="990" t="s">
        <v>15</v>
      </c>
      <c r="F239" s="990" t="s">
        <v>437</v>
      </c>
      <c r="G239" s="990" t="s">
        <v>986</v>
      </c>
      <c r="H239" s="990" t="s">
        <v>1062</v>
      </c>
      <c r="I239" s="990" t="s">
        <v>1063</v>
      </c>
      <c r="J239" s="990" t="s">
        <v>1207</v>
      </c>
      <c r="K239" s="990" t="s">
        <v>1208</v>
      </c>
      <c r="L239" s="991">
        <v>10</v>
      </c>
      <c r="M239" s="990" t="s">
        <v>15</v>
      </c>
      <c r="N239" s="990" t="s">
        <v>1112</v>
      </c>
      <c r="O239" s="990" t="s">
        <v>534</v>
      </c>
      <c r="P239" s="990" t="s">
        <v>1010</v>
      </c>
      <c r="Q239" s="990" t="s">
        <v>290</v>
      </c>
      <c r="R239" s="1031" t="s">
        <v>290</v>
      </c>
      <c r="S239" s="992" t="b">
        <v>0</v>
      </c>
      <c r="T239" s="991">
        <v>0</v>
      </c>
      <c r="U239" s="992" t="b">
        <v>0</v>
      </c>
      <c r="V239" s="991">
        <v>0</v>
      </c>
      <c r="W239" s="992" t="b">
        <v>0</v>
      </c>
      <c r="X239" s="992" t="b">
        <v>1</v>
      </c>
      <c r="Y239" s="990" t="s">
        <v>290</v>
      </c>
      <c r="Z239" s="990" t="b">
        <f t="shared" si="36"/>
        <v>1</v>
      </c>
      <c r="AA239" s="990" t="s">
        <v>993</v>
      </c>
      <c r="AB239" s="992" t="b">
        <v>0</v>
      </c>
      <c r="AC239" s="990" t="s">
        <v>993</v>
      </c>
      <c r="AD239" s="990" t="s">
        <v>993</v>
      </c>
      <c r="AE239" s="990" t="s">
        <v>993</v>
      </c>
      <c r="AF239" s="1077">
        <f t="shared" si="33"/>
        <v>35</v>
      </c>
      <c r="AG239" s="1077">
        <f t="shared" si="33"/>
        <v>35</v>
      </c>
      <c r="AH239" s="1077">
        <f t="shared" si="33"/>
        <v>14</v>
      </c>
      <c r="AI239" s="1077">
        <f t="shared" si="32"/>
        <v>35</v>
      </c>
      <c r="AJ239" s="183">
        <f t="shared" si="28"/>
        <v>0</v>
      </c>
      <c r="AK239" s="991">
        <v>35</v>
      </c>
      <c r="AL239" s="991">
        <v>35</v>
      </c>
      <c r="AM239" s="991">
        <v>14</v>
      </c>
      <c r="AN239" s="991">
        <v>35</v>
      </c>
      <c r="AO239" s="991">
        <v>0</v>
      </c>
      <c r="AP239" s="991">
        <v>0</v>
      </c>
      <c r="AQ239" s="991">
        <v>0</v>
      </c>
      <c r="AR239" s="991">
        <v>0</v>
      </c>
      <c r="AS239" s="991">
        <v>0</v>
      </c>
      <c r="AT239" s="991">
        <v>0</v>
      </c>
      <c r="AU239" s="991">
        <v>0</v>
      </c>
      <c r="AV239" s="991">
        <v>0</v>
      </c>
      <c r="AW239" s="991">
        <v>0</v>
      </c>
      <c r="AX239" s="991">
        <v>0</v>
      </c>
      <c r="AY239" s="991">
        <v>0</v>
      </c>
      <c r="AZ239" s="991">
        <v>0</v>
      </c>
      <c r="BA239" s="991">
        <v>0</v>
      </c>
      <c r="BB239" s="991">
        <v>0</v>
      </c>
      <c r="BC239" s="991">
        <v>0</v>
      </c>
      <c r="BD239" s="991">
        <v>0</v>
      </c>
      <c r="BE239" s="992" t="b">
        <v>0</v>
      </c>
      <c r="BF239" s="992"/>
      <c r="BG239" s="990" t="s">
        <v>270</v>
      </c>
      <c r="BH239" s="991">
        <v>35</v>
      </c>
      <c r="BI239" s="990" t="s">
        <v>993</v>
      </c>
      <c r="BJ239" s="991">
        <v>0</v>
      </c>
      <c r="BK239" s="990" t="s">
        <v>993</v>
      </c>
      <c r="BL239" s="991">
        <v>0</v>
      </c>
      <c r="BM239" s="991">
        <v>0</v>
      </c>
      <c r="BN239" s="991">
        <v>0</v>
      </c>
      <c r="BO239" s="990" t="s">
        <v>993</v>
      </c>
      <c r="BP239" s="990" t="s">
        <v>993</v>
      </c>
      <c r="BQ239" s="990" t="s">
        <v>993</v>
      </c>
      <c r="BR239" s="991">
        <v>0</v>
      </c>
      <c r="BS239" s="990" t="s">
        <v>993</v>
      </c>
      <c r="BT239" s="991">
        <v>0</v>
      </c>
      <c r="BU239" s="990" t="s">
        <v>993</v>
      </c>
      <c r="BV239" s="991">
        <v>0</v>
      </c>
      <c r="BW239" s="991">
        <v>0</v>
      </c>
      <c r="BX239" s="991">
        <v>0</v>
      </c>
      <c r="BY239" s="990" t="s">
        <v>993</v>
      </c>
      <c r="BZ239" s="991">
        <v>0</v>
      </c>
      <c r="CA239" s="990" t="s">
        <v>993</v>
      </c>
      <c r="CB239" s="991">
        <v>0</v>
      </c>
      <c r="CC239" s="990" t="s">
        <v>993</v>
      </c>
      <c r="CD239" s="991">
        <v>0</v>
      </c>
      <c r="CE239" s="991">
        <v>0</v>
      </c>
      <c r="CF239" s="991">
        <v>0</v>
      </c>
      <c r="CG239" s="990" t="s">
        <v>993</v>
      </c>
      <c r="CH239" s="991">
        <v>0</v>
      </c>
      <c r="CI239" s="990" t="s">
        <v>993</v>
      </c>
      <c r="CJ239" s="991">
        <v>0</v>
      </c>
      <c r="CK239" s="990" t="s">
        <v>993</v>
      </c>
      <c r="CL239" s="991">
        <v>0</v>
      </c>
      <c r="CM239" s="991">
        <v>0</v>
      </c>
      <c r="CN239" s="991">
        <v>0</v>
      </c>
      <c r="CO239" s="991">
        <v>20</v>
      </c>
      <c r="CP239" s="991">
        <v>0</v>
      </c>
      <c r="CQ239" s="991">
        <v>0</v>
      </c>
      <c r="CR239" s="991">
        <v>0</v>
      </c>
      <c r="CS239" s="991">
        <v>3</v>
      </c>
      <c r="CT239" s="991">
        <v>0.5</v>
      </c>
      <c r="CU239" s="991">
        <v>0</v>
      </c>
      <c r="CV239" s="991">
        <v>0</v>
      </c>
      <c r="CW239" s="991">
        <v>0</v>
      </c>
      <c r="CX239" s="991">
        <v>0</v>
      </c>
      <c r="CY239" s="991">
        <v>0</v>
      </c>
      <c r="CZ239" s="991">
        <v>0</v>
      </c>
      <c r="DA239" s="991">
        <v>0</v>
      </c>
      <c r="DB239" s="991">
        <v>0</v>
      </c>
      <c r="DC239" s="991">
        <v>1</v>
      </c>
      <c r="DD239" s="991">
        <v>0</v>
      </c>
      <c r="DE239" s="991">
        <v>0</v>
      </c>
      <c r="DF239" s="991">
        <v>0</v>
      </c>
      <c r="DG239" s="991">
        <v>0</v>
      </c>
      <c r="DH239" s="991">
        <v>0</v>
      </c>
      <c r="DI239" s="991">
        <v>0</v>
      </c>
      <c r="DJ239" s="991">
        <v>0</v>
      </c>
      <c r="DK239" s="992" t="b">
        <v>0</v>
      </c>
      <c r="DL239" s="990" t="s">
        <v>999</v>
      </c>
      <c r="DM239" s="990" t="s">
        <v>296</v>
      </c>
      <c r="DN239" s="990" t="s">
        <v>282</v>
      </c>
      <c r="DO239" s="990" t="s">
        <v>301</v>
      </c>
      <c r="DP239" s="991">
        <v>998</v>
      </c>
      <c r="DQ239" s="991">
        <v>538</v>
      </c>
      <c r="DR239" s="991">
        <v>57</v>
      </c>
      <c r="DS239" s="991">
        <v>403</v>
      </c>
      <c r="DT239" s="991">
        <v>11592</v>
      </c>
      <c r="DU239" s="991">
        <v>994</v>
      </c>
      <c r="DV239" s="991">
        <v>998</v>
      </c>
      <c r="DW239" s="991">
        <v>199</v>
      </c>
      <c r="DX239" s="991">
        <v>653</v>
      </c>
      <c r="DY239" s="991">
        <v>74</v>
      </c>
      <c r="DZ239" s="991">
        <v>72</v>
      </c>
      <c r="EA239" s="991">
        <v>0</v>
      </c>
      <c r="EB239" s="991">
        <v>0</v>
      </c>
      <c r="EC239" s="991">
        <v>0</v>
      </c>
      <c r="ED239" s="991">
        <v>994</v>
      </c>
      <c r="EE239" s="991">
        <v>94</v>
      </c>
      <c r="EF239" s="991">
        <v>640</v>
      </c>
      <c r="EG239" s="991">
        <v>116</v>
      </c>
      <c r="EH239" s="991">
        <v>10</v>
      </c>
      <c r="EI239" s="991">
        <v>22</v>
      </c>
      <c r="EJ239" s="991">
        <v>0</v>
      </c>
      <c r="EK239" s="991">
        <v>50</v>
      </c>
      <c r="EL239" s="991">
        <v>62</v>
      </c>
      <c r="EM239" s="991">
        <v>0</v>
      </c>
      <c r="EN239" s="991">
        <v>900</v>
      </c>
      <c r="EO239" s="991">
        <v>769</v>
      </c>
      <c r="EP239" s="991">
        <v>0</v>
      </c>
      <c r="EQ239" s="991">
        <v>131</v>
      </c>
      <c r="ER239" s="991">
        <v>0</v>
      </c>
      <c r="ES239" s="991">
        <v>0</v>
      </c>
      <c r="ET239" s="992" t="b">
        <v>0</v>
      </c>
      <c r="EU239" s="992" t="b">
        <v>0</v>
      </c>
      <c r="EV239" s="992" t="b">
        <v>0</v>
      </c>
      <c r="EW239" s="993">
        <v>0</v>
      </c>
      <c r="EX239" s="993">
        <v>0</v>
      </c>
      <c r="EY239" s="993">
        <v>0</v>
      </c>
      <c r="EZ239" s="993">
        <v>0</v>
      </c>
      <c r="FA239" s="993">
        <v>0</v>
      </c>
      <c r="FB239" s="993">
        <v>0</v>
      </c>
      <c r="FC239" s="992" t="b">
        <v>0</v>
      </c>
      <c r="FD239" s="992" t="b">
        <v>0</v>
      </c>
      <c r="FE239" s="992" t="b">
        <v>0</v>
      </c>
      <c r="FF239" s="993">
        <v>0</v>
      </c>
      <c r="FG239" s="993">
        <v>0</v>
      </c>
      <c r="FH239" s="993">
        <v>0</v>
      </c>
      <c r="FI239" s="993">
        <v>0</v>
      </c>
      <c r="FJ239" s="993">
        <v>0</v>
      </c>
      <c r="FK239" s="993">
        <v>0</v>
      </c>
      <c r="FL239" s="992" t="b">
        <v>0</v>
      </c>
      <c r="FM239" s="992" t="b">
        <v>0</v>
      </c>
      <c r="FN239" s="992" t="b">
        <v>0</v>
      </c>
      <c r="FO239" s="993">
        <v>0.48599999999999999</v>
      </c>
      <c r="FP239" s="993">
        <v>0.318</v>
      </c>
      <c r="FQ239" s="993">
        <v>0.187</v>
      </c>
      <c r="FR239" s="993">
        <v>0.16300000000000001</v>
      </c>
      <c r="FS239" s="993">
        <v>9.1999999999999998E-2</v>
      </c>
      <c r="FT239" s="993">
        <v>0.32</v>
      </c>
      <c r="FU239" s="990" t="s">
        <v>993</v>
      </c>
      <c r="FV239" s="993">
        <v>0</v>
      </c>
      <c r="FW239" s="991">
        <v>0</v>
      </c>
      <c r="FX239" s="991">
        <v>900</v>
      </c>
      <c r="FY239" s="991">
        <v>0</v>
      </c>
      <c r="FZ239" s="991">
        <v>0</v>
      </c>
      <c r="GA239" s="991">
        <v>0</v>
      </c>
      <c r="GB239" s="991">
        <v>0</v>
      </c>
      <c r="GC239" s="991">
        <v>0</v>
      </c>
      <c r="GD239" s="991">
        <v>0</v>
      </c>
      <c r="GE239" s="991">
        <v>0</v>
      </c>
      <c r="GF239" s="991">
        <v>0</v>
      </c>
      <c r="GG239" s="991">
        <v>0</v>
      </c>
      <c r="GH239" s="991">
        <v>0</v>
      </c>
      <c r="GI239" s="991">
        <v>0</v>
      </c>
      <c r="GJ239" s="991">
        <v>0</v>
      </c>
      <c r="GK239" s="991">
        <v>0</v>
      </c>
      <c r="GL239" s="991">
        <v>0</v>
      </c>
      <c r="GM239" s="991">
        <v>0</v>
      </c>
      <c r="GN239" s="991">
        <v>0</v>
      </c>
      <c r="GO239" s="992" t="b">
        <v>0</v>
      </c>
      <c r="GP239" s="990" t="s">
        <v>993</v>
      </c>
      <c r="GQ239" s="990" t="s">
        <v>993</v>
      </c>
      <c r="GR239" s="990" t="s">
        <v>993</v>
      </c>
      <c r="GS239" s="990" t="s">
        <v>993</v>
      </c>
      <c r="GT239" s="992"/>
      <c r="GU239" s="986"/>
    </row>
    <row r="240" spans="1:203" hidden="1">
      <c r="A240" s="985"/>
      <c r="B240" s="1315" t="s">
        <v>535</v>
      </c>
      <c r="C240" s="1315"/>
      <c r="D240" s="990" t="s">
        <v>1209</v>
      </c>
      <c r="E240" s="990" t="s">
        <v>16</v>
      </c>
      <c r="F240" s="990" t="s">
        <v>437</v>
      </c>
      <c r="G240" s="990" t="s">
        <v>986</v>
      </c>
      <c r="H240" s="990" t="s">
        <v>1062</v>
      </c>
      <c r="I240" s="990" t="s">
        <v>1063</v>
      </c>
      <c r="J240" s="990" t="s">
        <v>1207</v>
      </c>
      <c r="K240" s="990" t="s">
        <v>1208</v>
      </c>
      <c r="L240" s="991">
        <v>1</v>
      </c>
      <c r="M240" s="990" t="s">
        <v>16</v>
      </c>
      <c r="N240" s="990" t="s">
        <v>1019</v>
      </c>
      <c r="O240" s="990" t="s">
        <v>536</v>
      </c>
      <c r="P240" s="990" t="s">
        <v>1001</v>
      </c>
      <c r="Q240" s="990" t="s">
        <v>293</v>
      </c>
      <c r="R240" s="1031" t="s">
        <v>290</v>
      </c>
      <c r="S240" s="992" t="b">
        <v>1</v>
      </c>
      <c r="T240" s="991">
        <v>3</v>
      </c>
      <c r="U240" s="992" t="b">
        <v>0</v>
      </c>
      <c r="V240" s="991">
        <v>0</v>
      </c>
      <c r="W240" s="992" t="b">
        <v>0</v>
      </c>
      <c r="X240" s="992" t="b">
        <v>0</v>
      </c>
      <c r="Y240" s="990" t="s">
        <v>290</v>
      </c>
      <c r="Z240" s="990" t="b">
        <f t="shared" si="36"/>
        <v>1</v>
      </c>
      <c r="AA240" s="990" t="s">
        <v>993</v>
      </c>
      <c r="AB240" s="992" t="b">
        <v>0</v>
      </c>
      <c r="AC240" s="990" t="s">
        <v>993</v>
      </c>
      <c r="AD240" s="990" t="s">
        <v>993</v>
      </c>
      <c r="AE240" s="990" t="s">
        <v>993</v>
      </c>
      <c r="AF240" s="1077">
        <f t="shared" si="33"/>
        <v>45</v>
      </c>
      <c r="AG240" s="1077">
        <f t="shared" si="33"/>
        <v>42</v>
      </c>
      <c r="AH240" s="1077">
        <f t="shared" si="33"/>
        <v>20</v>
      </c>
      <c r="AI240" s="1077">
        <f t="shared" si="32"/>
        <v>45</v>
      </c>
      <c r="AJ240" s="183">
        <f t="shared" si="28"/>
        <v>0</v>
      </c>
      <c r="AK240" s="991">
        <v>45</v>
      </c>
      <c r="AL240" s="991">
        <v>42</v>
      </c>
      <c r="AM240" s="991">
        <v>20</v>
      </c>
      <c r="AN240" s="991">
        <v>45</v>
      </c>
      <c r="AO240" s="991">
        <v>0</v>
      </c>
      <c r="AP240" s="991">
        <v>0</v>
      </c>
      <c r="AQ240" s="991">
        <v>0</v>
      </c>
      <c r="AR240" s="991">
        <v>0</v>
      </c>
      <c r="AS240" s="991">
        <v>0</v>
      </c>
      <c r="AT240" s="991">
        <v>0</v>
      </c>
      <c r="AU240" s="991">
        <v>0</v>
      </c>
      <c r="AV240" s="991">
        <v>0</v>
      </c>
      <c r="AW240" s="991">
        <v>0</v>
      </c>
      <c r="AX240" s="991">
        <v>0</v>
      </c>
      <c r="AY240" s="991">
        <v>0</v>
      </c>
      <c r="AZ240" s="991">
        <v>0</v>
      </c>
      <c r="BA240" s="991">
        <v>0</v>
      </c>
      <c r="BB240" s="991">
        <v>0</v>
      </c>
      <c r="BC240" s="991">
        <v>0</v>
      </c>
      <c r="BD240" s="991">
        <v>0</v>
      </c>
      <c r="BE240" s="992" t="b">
        <v>0</v>
      </c>
      <c r="BF240" s="992"/>
      <c r="BG240" s="990" t="s">
        <v>296</v>
      </c>
      <c r="BH240" s="991">
        <v>45</v>
      </c>
      <c r="BI240" s="990" t="s">
        <v>993</v>
      </c>
      <c r="BJ240" s="991">
        <v>0</v>
      </c>
      <c r="BK240" s="990" t="s">
        <v>993</v>
      </c>
      <c r="BL240" s="991">
        <v>0</v>
      </c>
      <c r="BM240" s="991">
        <v>0</v>
      </c>
      <c r="BN240" s="991">
        <v>0</v>
      </c>
      <c r="BO240" s="990" t="s">
        <v>993</v>
      </c>
      <c r="BP240" s="990" t="s">
        <v>993</v>
      </c>
      <c r="BQ240" s="990" t="s">
        <v>993</v>
      </c>
      <c r="BR240" s="991">
        <v>0</v>
      </c>
      <c r="BS240" s="990" t="s">
        <v>993</v>
      </c>
      <c r="BT240" s="991">
        <v>0</v>
      </c>
      <c r="BU240" s="990" t="s">
        <v>993</v>
      </c>
      <c r="BV240" s="991">
        <v>0</v>
      </c>
      <c r="BW240" s="991">
        <v>0</v>
      </c>
      <c r="BX240" s="991">
        <v>0</v>
      </c>
      <c r="BY240" s="990" t="s">
        <v>993</v>
      </c>
      <c r="BZ240" s="991">
        <v>0</v>
      </c>
      <c r="CA240" s="990" t="s">
        <v>993</v>
      </c>
      <c r="CB240" s="991">
        <v>0</v>
      </c>
      <c r="CC240" s="990" t="s">
        <v>993</v>
      </c>
      <c r="CD240" s="991">
        <v>0</v>
      </c>
      <c r="CE240" s="991">
        <v>0</v>
      </c>
      <c r="CF240" s="991">
        <v>0</v>
      </c>
      <c r="CG240" s="990" t="s">
        <v>993</v>
      </c>
      <c r="CH240" s="991">
        <v>0</v>
      </c>
      <c r="CI240" s="990" t="s">
        <v>993</v>
      </c>
      <c r="CJ240" s="991">
        <v>0</v>
      </c>
      <c r="CK240" s="990" t="s">
        <v>993</v>
      </c>
      <c r="CL240" s="991">
        <v>0</v>
      </c>
      <c r="CM240" s="991">
        <v>0</v>
      </c>
      <c r="CN240" s="991">
        <v>0</v>
      </c>
      <c r="CO240" s="991">
        <v>19</v>
      </c>
      <c r="CP240" s="991">
        <v>4.0999999999999996</v>
      </c>
      <c r="CQ240" s="991">
        <v>0</v>
      </c>
      <c r="CR240" s="991">
        <v>0</v>
      </c>
      <c r="CS240" s="991">
        <v>1</v>
      </c>
      <c r="CT240" s="991">
        <v>1.5</v>
      </c>
      <c r="CU240" s="991">
        <v>0</v>
      </c>
      <c r="CV240" s="991">
        <v>0</v>
      </c>
      <c r="CW240" s="991">
        <v>0</v>
      </c>
      <c r="CX240" s="991">
        <v>0</v>
      </c>
      <c r="CY240" s="991">
        <v>0</v>
      </c>
      <c r="CZ240" s="991">
        <v>0</v>
      </c>
      <c r="DA240" s="991">
        <v>0</v>
      </c>
      <c r="DB240" s="991">
        <v>0</v>
      </c>
      <c r="DC240" s="991">
        <v>0</v>
      </c>
      <c r="DD240" s="991">
        <v>0</v>
      </c>
      <c r="DE240" s="991">
        <v>0</v>
      </c>
      <c r="DF240" s="991">
        <v>0</v>
      </c>
      <c r="DG240" s="991">
        <v>0</v>
      </c>
      <c r="DH240" s="991">
        <v>0</v>
      </c>
      <c r="DI240" s="991">
        <v>0</v>
      </c>
      <c r="DJ240" s="991">
        <v>0</v>
      </c>
      <c r="DK240" s="992" t="b">
        <v>0</v>
      </c>
      <c r="DL240" s="990" t="s">
        <v>999</v>
      </c>
      <c r="DM240" s="990" t="s">
        <v>270</v>
      </c>
      <c r="DN240" s="990" t="s">
        <v>1000</v>
      </c>
      <c r="DO240" s="990" t="s">
        <v>993</v>
      </c>
      <c r="DP240" s="991">
        <v>733</v>
      </c>
      <c r="DQ240" s="991">
        <v>194</v>
      </c>
      <c r="DR240" s="991">
        <v>78</v>
      </c>
      <c r="DS240" s="991">
        <v>461</v>
      </c>
      <c r="DT240" s="991">
        <v>13031</v>
      </c>
      <c r="DU240" s="991">
        <v>730</v>
      </c>
      <c r="DV240" s="991">
        <v>733</v>
      </c>
      <c r="DW240" s="991">
        <v>17</v>
      </c>
      <c r="DX240" s="991">
        <v>577</v>
      </c>
      <c r="DY240" s="991">
        <v>44</v>
      </c>
      <c r="DZ240" s="991">
        <v>95</v>
      </c>
      <c r="EA240" s="991">
        <v>0</v>
      </c>
      <c r="EB240" s="991">
        <v>0</v>
      </c>
      <c r="EC240" s="991">
        <v>0</v>
      </c>
      <c r="ED240" s="991">
        <v>730</v>
      </c>
      <c r="EE240" s="991">
        <v>239</v>
      </c>
      <c r="EF240" s="991">
        <v>363</v>
      </c>
      <c r="EG240" s="991">
        <v>30</v>
      </c>
      <c r="EH240" s="991">
        <v>13</v>
      </c>
      <c r="EI240" s="991">
        <v>16</v>
      </c>
      <c r="EJ240" s="991">
        <v>0</v>
      </c>
      <c r="EK240" s="991">
        <v>23</v>
      </c>
      <c r="EL240" s="991">
        <v>46</v>
      </c>
      <c r="EM240" s="991">
        <v>0</v>
      </c>
      <c r="EN240" s="991">
        <v>491</v>
      </c>
      <c r="EO240" s="991">
        <v>411</v>
      </c>
      <c r="EP240" s="991">
        <v>29</v>
      </c>
      <c r="EQ240" s="991">
        <v>16</v>
      </c>
      <c r="ER240" s="991">
        <v>35</v>
      </c>
      <c r="ES240" s="991">
        <v>0</v>
      </c>
      <c r="ET240" s="992" t="b">
        <v>1</v>
      </c>
      <c r="EU240" s="992" t="b">
        <v>0</v>
      </c>
      <c r="EV240" s="992" t="b">
        <v>0</v>
      </c>
      <c r="EW240" s="993">
        <v>0.433</v>
      </c>
      <c r="EX240" s="993">
        <v>0.255</v>
      </c>
      <c r="EY240" s="993">
        <v>0.18600000000000003</v>
      </c>
      <c r="EZ240" s="993">
        <v>7.6999999999999999E-2</v>
      </c>
      <c r="FA240" s="993">
        <v>6.0999999999999999E-2</v>
      </c>
      <c r="FB240" s="993">
        <v>0.24299999999999999</v>
      </c>
      <c r="FC240" s="992" t="b">
        <v>0</v>
      </c>
      <c r="FD240" s="992" t="b">
        <v>0</v>
      </c>
      <c r="FE240" s="992" t="b">
        <v>0</v>
      </c>
      <c r="FF240" s="993">
        <v>0</v>
      </c>
      <c r="FG240" s="993">
        <v>0</v>
      </c>
      <c r="FH240" s="993">
        <v>0</v>
      </c>
      <c r="FI240" s="993">
        <v>0</v>
      </c>
      <c r="FJ240" s="993">
        <v>0</v>
      </c>
      <c r="FK240" s="993">
        <v>0</v>
      </c>
      <c r="FL240" s="992" t="b">
        <v>0</v>
      </c>
      <c r="FM240" s="992" t="b">
        <v>0</v>
      </c>
      <c r="FN240" s="992" t="b">
        <v>0</v>
      </c>
      <c r="FO240" s="993">
        <v>0</v>
      </c>
      <c r="FP240" s="993">
        <v>0</v>
      </c>
      <c r="FQ240" s="993">
        <v>0</v>
      </c>
      <c r="FR240" s="993">
        <v>0</v>
      </c>
      <c r="FS240" s="993">
        <v>0</v>
      </c>
      <c r="FT240" s="993">
        <v>0</v>
      </c>
      <c r="FU240" s="990" t="s">
        <v>993</v>
      </c>
      <c r="FV240" s="993">
        <v>0</v>
      </c>
      <c r="FW240" s="991">
        <v>0</v>
      </c>
      <c r="FX240" s="991">
        <v>491</v>
      </c>
      <c r="FY240" s="991">
        <v>0</v>
      </c>
      <c r="FZ240" s="991">
        <v>0</v>
      </c>
      <c r="GA240" s="991">
        <v>0</v>
      </c>
      <c r="GB240" s="991">
        <v>0</v>
      </c>
      <c r="GC240" s="991">
        <v>0</v>
      </c>
      <c r="GD240" s="991">
        <v>0</v>
      </c>
      <c r="GE240" s="991">
        <v>0</v>
      </c>
      <c r="GF240" s="991">
        <v>0</v>
      </c>
      <c r="GG240" s="991">
        <v>0</v>
      </c>
      <c r="GH240" s="991">
        <v>0</v>
      </c>
      <c r="GI240" s="991">
        <v>0</v>
      </c>
      <c r="GJ240" s="991">
        <v>0</v>
      </c>
      <c r="GK240" s="991">
        <v>0</v>
      </c>
      <c r="GL240" s="991">
        <v>0</v>
      </c>
      <c r="GM240" s="991">
        <v>0</v>
      </c>
      <c r="GN240" s="991">
        <v>0</v>
      </c>
      <c r="GO240" s="992" t="b">
        <v>0</v>
      </c>
      <c r="GP240" s="990" t="s">
        <v>993</v>
      </c>
      <c r="GQ240" s="990" t="s">
        <v>993</v>
      </c>
      <c r="GR240" s="990" t="s">
        <v>993</v>
      </c>
      <c r="GS240" s="990" t="s">
        <v>993</v>
      </c>
      <c r="GT240" s="992"/>
      <c r="GU240" s="986"/>
    </row>
    <row r="241" spans="1:203" hidden="1">
      <c r="A241" s="985"/>
      <c r="B241" s="1315" t="s">
        <v>535</v>
      </c>
      <c r="C241" s="1315"/>
      <c r="D241" s="990" t="s">
        <v>1209</v>
      </c>
      <c r="E241" s="990" t="s">
        <v>16</v>
      </c>
      <c r="F241" s="990" t="s">
        <v>437</v>
      </c>
      <c r="G241" s="990" t="s">
        <v>986</v>
      </c>
      <c r="H241" s="990" t="s">
        <v>1062</v>
      </c>
      <c r="I241" s="990" t="s">
        <v>1063</v>
      </c>
      <c r="J241" s="990" t="s">
        <v>1207</v>
      </c>
      <c r="K241" s="990" t="s">
        <v>1208</v>
      </c>
      <c r="L241" s="991">
        <v>3</v>
      </c>
      <c r="M241" s="990" t="s">
        <v>16</v>
      </c>
      <c r="N241" s="990" t="s">
        <v>996</v>
      </c>
      <c r="O241" s="990" t="s">
        <v>623</v>
      </c>
      <c r="P241" s="990" t="s">
        <v>1001</v>
      </c>
      <c r="Q241" s="990" t="s">
        <v>293</v>
      </c>
      <c r="R241" s="1031" t="s">
        <v>293</v>
      </c>
      <c r="S241" s="992" t="b">
        <v>0</v>
      </c>
      <c r="T241" s="991">
        <v>0</v>
      </c>
      <c r="U241" s="992" t="b">
        <v>0</v>
      </c>
      <c r="V241" s="991">
        <v>0</v>
      </c>
      <c r="W241" s="992" t="b">
        <v>0</v>
      </c>
      <c r="X241" s="992" t="b">
        <v>1</v>
      </c>
      <c r="Y241" s="990" t="s">
        <v>293</v>
      </c>
      <c r="Z241" s="990" t="b">
        <f t="shared" si="29"/>
        <v>1</v>
      </c>
      <c r="AA241" s="990" t="s">
        <v>993</v>
      </c>
      <c r="AB241" s="992" t="b">
        <v>0</v>
      </c>
      <c r="AC241" s="990" t="s">
        <v>993</v>
      </c>
      <c r="AD241" s="990" t="s">
        <v>993</v>
      </c>
      <c r="AE241" s="990" t="s">
        <v>993</v>
      </c>
      <c r="AF241" s="1077">
        <f t="shared" si="33"/>
        <v>53</v>
      </c>
      <c r="AG241" s="1077">
        <f t="shared" si="33"/>
        <v>53</v>
      </c>
      <c r="AH241" s="1077">
        <f t="shared" si="33"/>
        <v>34</v>
      </c>
      <c r="AI241" s="1077">
        <f t="shared" si="32"/>
        <v>53</v>
      </c>
      <c r="AJ241" s="183">
        <f t="shared" si="28"/>
        <v>0</v>
      </c>
      <c r="AK241" s="991">
        <v>53</v>
      </c>
      <c r="AL241" s="991">
        <v>53</v>
      </c>
      <c r="AM241" s="991">
        <v>34</v>
      </c>
      <c r="AN241" s="991">
        <v>53</v>
      </c>
      <c r="AO241" s="991">
        <v>0</v>
      </c>
      <c r="AP241" s="991">
        <v>0</v>
      </c>
      <c r="AQ241" s="991">
        <v>0</v>
      </c>
      <c r="AR241" s="991">
        <v>0</v>
      </c>
      <c r="AS241" s="991">
        <v>0</v>
      </c>
      <c r="AT241" s="991">
        <v>0</v>
      </c>
      <c r="AU241" s="991">
        <v>0</v>
      </c>
      <c r="AV241" s="991">
        <v>0</v>
      </c>
      <c r="AW241" s="991">
        <v>0</v>
      </c>
      <c r="AX241" s="991">
        <v>0</v>
      </c>
      <c r="AY241" s="991">
        <v>0</v>
      </c>
      <c r="AZ241" s="991">
        <v>0</v>
      </c>
      <c r="BA241" s="991">
        <v>0</v>
      </c>
      <c r="BB241" s="991">
        <v>0</v>
      </c>
      <c r="BC241" s="991">
        <v>0</v>
      </c>
      <c r="BD241" s="991">
        <v>0</v>
      </c>
      <c r="BE241" s="992" t="b">
        <v>0</v>
      </c>
      <c r="BF241" s="992"/>
      <c r="BG241" s="990" t="s">
        <v>1028</v>
      </c>
      <c r="BH241" s="991">
        <v>53</v>
      </c>
      <c r="BI241" s="990" t="s">
        <v>993</v>
      </c>
      <c r="BJ241" s="991">
        <v>0</v>
      </c>
      <c r="BK241" s="990" t="s">
        <v>993</v>
      </c>
      <c r="BL241" s="991">
        <v>0</v>
      </c>
      <c r="BM241" s="991">
        <v>0</v>
      </c>
      <c r="BN241" s="991">
        <v>0</v>
      </c>
      <c r="BO241" s="990" t="s">
        <v>993</v>
      </c>
      <c r="BP241" s="990" t="s">
        <v>993</v>
      </c>
      <c r="BQ241" s="990" t="s">
        <v>993</v>
      </c>
      <c r="BR241" s="991">
        <v>0</v>
      </c>
      <c r="BS241" s="990" t="s">
        <v>993</v>
      </c>
      <c r="BT241" s="991">
        <v>0</v>
      </c>
      <c r="BU241" s="990" t="s">
        <v>993</v>
      </c>
      <c r="BV241" s="991">
        <v>0</v>
      </c>
      <c r="BW241" s="991">
        <v>0</v>
      </c>
      <c r="BX241" s="991">
        <v>0</v>
      </c>
      <c r="BY241" s="990" t="s">
        <v>993</v>
      </c>
      <c r="BZ241" s="991">
        <v>0</v>
      </c>
      <c r="CA241" s="990" t="s">
        <v>993</v>
      </c>
      <c r="CB241" s="991">
        <v>0</v>
      </c>
      <c r="CC241" s="990" t="s">
        <v>993</v>
      </c>
      <c r="CD241" s="991">
        <v>0</v>
      </c>
      <c r="CE241" s="991">
        <v>0</v>
      </c>
      <c r="CF241" s="991">
        <v>0</v>
      </c>
      <c r="CG241" s="990" t="s">
        <v>993</v>
      </c>
      <c r="CH241" s="991">
        <v>0</v>
      </c>
      <c r="CI241" s="990" t="s">
        <v>993</v>
      </c>
      <c r="CJ241" s="991">
        <v>0</v>
      </c>
      <c r="CK241" s="990" t="s">
        <v>993</v>
      </c>
      <c r="CL241" s="991">
        <v>0</v>
      </c>
      <c r="CM241" s="991">
        <v>0</v>
      </c>
      <c r="CN241" s="991">
        <v>0</v>
      </c>
      <c r="CO241" s="991">
        <v>15</v>
      </c>
      <c r="CP241" s="991">
        <v>5.4</v>
      </c>
      <c r="CQ241" s="991">
        <v>0</v>
      </c>
      <c r="CR241" s="991">
        <v>0</v>
      </c>
      <c r="CS241" s="991">
        <v>8</v>
      </c>
      <c r="CT241" s="991">
        <v>0.9</v>
      </c>
      <c r="CU241" s="991">
        <v>0</v>
      </c>
      <c r="CV241" s="991">
        <v>0</v>
      </c>
      <c r="CW241" s="991">
        <v>8</v>
      </c>
      <c r="CX241" s="991">
        <v>0</v>
      </c>
      <c r="CY241" s="991">
        <v>8</v>
      </c>
      <c r="CZ241" s="991">
        <v>0</v>
      </c>
      <c r="DA241" s="991">
        <v>1</v>
      </c>
      <c r="DB241" s="991">
        <v>0</v>
      </c>
      <c r="DC241" s="991">
        <v>0</v>
      </c>
      <c r="DD241" s="991">
        <v>0</v>
      </c>
      <c r="DE241" s="991">
        <v>0</v>
      </c>
      <c r="DF241" s="991">
        <v>0</v>
      </c>
      <c r="DG241" s="991">
        <v>0</v>
      </c>
      <c r="DH241" s="991">
        <v>0</v>
      </c>
      <c r="DI241" s="991">
        <v>0</v>
      </c>
      <c r="DJ241" s="991">
        <v>0</v>
      </c>
      <c r="DK241" s="992" t="b">
        <v>0</v>
      </c>
      <c r="DL241" s="990" t="s">
        <v>1029</v>
      </c>
      <c r="DM241" s="990" t="s">
        <v>993</v>
      </c>
      <c r="DN241" s="990" t="s">
        <v>993</v>
      </c>
      <c r="DO241" s="990" t="s">
        <v>993</v>
      </c>
      <c r="DP241" s="991">
        <v>322</v>
      </c>
      <c r="DQ241" s="991">
        <v>318</v>
      </c>
      <c r="DR241" s="991">
        <v>4</v>
      </c>
      <c r="DS241" s="991">
        <v>0</v>
      </c>
      <c r="DT241" s="991">
        <v>16731</v>
      </c>
      <c r="DU241" s="991">
        <v>321</v>
      </c>
      <c r="DV241" s="991">
        <v>322</v>
      </c>
      <c r="DW241" s="991">
        <v>140</v>
      </c>
      <c r="DX241" s="991">
        <v>9</v>
      </c>
      <c r="DY241" s="991">
        <v>173</v>
      </c>
      <c r="DZ241" s="991">
        <v>0</v>
      </c>
      <c r="EA241" s="991">
        <v>0</v>
      </c>
      <c r="EB241" s="991">
        <v>0</v>
      </c>
      <c r="EC241" s="991">
        <v>0</v>
      </c>
      <c r="ED241" s="991">
        <v>321</v>
      </c>
      <c r="EE241" s="991">
        <v>27</v>
      </c>
      <c r="EF241" s="991">
        <v>205</v>
      </c>
      <c r="EG241" s="991">
        <v>15</v>
      </c>
      <c r="EH241" s="991">
        <v>19</v>
      </c>
      <c r="EI241" s="991">
        <v>12</v>
      </c>
      <c r="EJ241" s="991">
        <v>0</v>
      </c>
      <c r="EK241" s="991">
        <v>38</v>
      </c>
      <c r="EL241" s="991">
        <v>5</v>
      </c>
      <c r="EM241" s="991">
        <v>0</v>
      </c>
      <c r="EN241" s="991">
        <v>294</v>
      </c>
      <c r="EO241" s="991">
        <v>284</v>
      </c>
      <c r="EP241" s="991">
        <v>4</v>
      </c>
      <c r="EQ241" s="991">
        <v>0</v>
      </c>
      <c r="ER241" s="991">
        <v>6</v>
      </c>
      <c r="ES241" s="991">
        <v>0</v>
      </c>
      <c r="ET241" s="992" t="b">
        <v>0</v>
      </c>
      <c r="EU241" s="992" t="b">
        <v>0</v>
      </c>
      <c r="EV241" s="992" t="b">
        <v>0</v>
      </c>
      <c r="EW241" s="993">
        <v>0</v>
      </c>
      <c r="EX241" s="993">
        <v>0</v>
      </c>
      <c r="EY241" s="993">
        <v>0</v>
      </c>
      <c r="EZ241" s="993">
        <v>0</v>
      </c>
      <c r="FA241" s="993">
        <v>0</v>
      </c>
      <c r="FB241" s="993">
        <v>0</v>
      </c>
      <c r="FC241" s="992" t="b">
        <v>0</v>
      </c>
      <c r="FD241" s="992" t="b">
        <v>0</v>
      </c>
      <c r="FE241" s="992" t="b">
        <v>0</v>
      </c>
      <c r="FF241" s="993">
        <v>0</v>
      </c>
      <c r="FG241" s="993">
        <v>0</v>
      </c>
      <c r="FH241" s="993">
        <v>0</v>
      </c>
      <c r="FI241" s="993">
        <v>0</v>
      </c>
      <c r="FJ241" s="993">
        <v>0</v>
      </c>
      <c r="FK241" s="993">
        <v>0</v>
      </c>
      <c r="FL241" s="992" t="b">
        <v>0</v>
      </c>
      <c r="FM241" s="992" t="b">
        <v>0</v>
      </c>
      <c r="FN241" s="992" t="b">
        <v>0</v>
      </c>
      <c r="FO241" s="993">
        <v>0</v>
      </c>
      <c r="FP241" s="993">
        <v>0</v>
      </c>
      <c r="FQ241" s="993">
        <v>0</v>
      </c>
      <c r="FR241" s="993">
        <v>0</v>
      </c>
      <c r="FS241" s="993">
        <v>0</v>
      </c>
      <c r="FT241" s="993">
        <v>0</v>
      </c>
      <c r="FU241" s="990" t="s">
        <v>290</v>
      </c>
      <c r="FV241" s="993">
        <v>0.96400000000000008</v>
      </c>
      <c r="FW241" s="991">
        <v>3.7</v>
      </c>
      <c r="FX241" s="991">
        <v>294</v>
      </c>
      <c r="FY241" s="991">
        <v>153</v>
      </c>
      <c r="FZ241" s="991">
        <v>118</v>
      </c>
      <c r="GA241" s="991">
        <v>98</v>
      </c>
      <c r="GB241" s="991">
        <v>55</v>
      </c>
      <c r="GC241" s="991">
        <v>146</v>
      </c>
      <c r="GD241" s="991">
        <v>148</v>
      </c>
      <c r="GE241" s="991">
        <v>150</v>
      </c>
      <c r="GF241" s="991">
        <v>160</v>
      </c>
      <c r="GG241" s="991">
        <v>107</v>
      </c>
      <c r="GH241" s="991">
        <v>103</v>
      </c>
      <c r="GI241" s="991">
        <v>107</v>
      </c>
      <c r="GJ241" s="991">
        <v>120</v>
      </c>
      <c r="GK241" s="991">
        <v>59</v>
      </c>
      <c r="GL241" s="991">
        <v>54</v>
      </c>
      <c r="GM241" s="991">
        <v>57.4</v>
      </c>
      <c r="GN241" s="991">
        <v>56.3</v>
      </c>
      <c r="GO241" s="992" t="b">
        <v>0</v>
      </c>
      <c r="GP241" s="990" t="s">
        <v>993</v>
      </c>
      <c r="GQ241" s="990" t="s">
        <v>993</v>
      </c>
      <c r="GR241" s="990" t="s">
        <v>993</v>
      </c>
      <c r="GS241" s="990" t="s">
        <v>993</v>
      </c>
      <c r="GT241" s="992"/>
      <c r="GU241" s="986"/>
    </row>
    <row r="242" spans="1:203" hidden="1">
      <c r="A242" s="985"/>
      <c r="B242" s="1315" t="s">
        <v>535</v>
      </c>
      <c r="C242" s="1315"/>
      <c r="D242" s="990" t="s">
        <v>1209</v>
      </c>
      <c r="E242" s="990" t="s">
        <v>16</v>
      </c>
      <c r="F242" s="990" t="s">
        <v>437</v>
      </c>
      <c r="G242" s="990" t="s">
        <v>986</v>
      </c>
      <c r="H242" s="990" t="s">
        <v>1062</v>
      </c>
      <c r="I242" s="990" t="s">
        <v>1063</v>
      </c>
      <c r="J242" s="990" t="s">
        <v>1207</v>
      </c>
      <c r="K242" s="990" t="s">
        <v>1208</v>
      </c>
      <c r="L242" s="991">
        <v>2</v>
      </c>
      <c r="M242" s="990" t="s">
        <v>16</v>
      </c>
      <c r="N242" s="990" t="s">
        <v>1030</v>
      </c>
      <c r="O242" s="990" t="s">
        <v>538</v>
      </c>
      <c r="P242" s="990" t="s">
        <v>1001</v>
      </c>
      <c r="Q242" s="990" t="s">
        <v>293</v>
      </c>
      <c r="R242" s="1031" t="s">
        <v>293</v>
      </c>
      <c r="S242" s="992" t="b">
        <v>0</v>
      </c>
      <c r="T242" s="991">
        <v>0</v>
      </c>
      <c r="U242" s="992" t="b">
        <v>0</v>
      </c>
      <c r="V242" s="991">
        <v>0</v>
      </c>
      <c r="W242" s="992" t="b">
        <v>0</v>
      </c>
      <c r="X242" s="992" t="b">
        <v>1</v>
      </c>
      <c r="Y242" s="990" t="s">
        <v>293</v>
      </c>
      <c r="Z242" s="990" t="b">
        <f t="shared" si="29"/>
        <v>1</v>
      </c>
      <c r="AA242" s="990" t="s">
        <v>993</v>
      </c>
      <c r="AB242" s="992" t="b">
        <v>0</v>
      </c>
      <c r="AC242" s="990" t="s">
        <v>993</v>
      </c>
      <c r="AD242" s="990" t="s">
        <v>993</v>
      </c>
      <c r="AE242" s="990" t="s">
        <v>993</v>
      </c>
      <c r="AF242" s="1077">
        <f t="shared" si="33"/>
        <v>54</v>
      </c>
      <c r="AG242" s="1077">
        <f t="shared" si="33"/>
        <v>54</v>
      </c>
      <c r="AH242" s="1077">
        <f t="shared" si="33"/>
        <v>30</v>
      </c>
      <c r="AI242" s="1077">
        <f t="shared" si="32"/>
        <v>54</v>
      </c>
      <c r="AJ242" s="183">
        <f t="shared" si="28"/>
        <v>0</v>
      </c>
      <c r="AK242" s="991">
        <v>54</v>
      </c>
      <c r="AL242" s="991">
        <v>54</v>
      </c>
      <c r="AM242" s="991">
        <v>30</v>
      </c>
      <c r="AN242" s="991">
        <v>54</v>
      </c>
      <c r="AO242" s="991">
        <v>0</v>
      </c>
      <c r="AP242" s="991">
        <v>0</v>
      </c>
      <c r="AQ242" s="991">
        <v>0</v>
      </c>
      <c r="AR242" s="991">
        <v>0</v>
      </c>
      <c r="AS242" s="991">
        <v>0</v>
      </c>
      <c r="AT242" s="991">
        <v>0</v>
      </c>
      <c r="AU242" s="991">
        <v>0</v>
      </c>
      <c r="AV242" s="991">
        <v>0</v>
      </c>
      <c r="AW242" s="991">
        <v>0</v>
      </c>
      <c r="AX242" s="991">
        <v>0</v>
      </c>
      <c r="AY242" s="991">
        <v>0</v>
      </c>
      <c r="AZ242" s="991">
        <v>0</v>
      </c>
      <c r="BA242" s="991">
        <v>0</v>
      </c>
      <c r="BB242" s="991">
        <v>0</v>
      </c>
      <c r="BC242" s="991">
        <v>0</v>
      </c>
      <c r="BD242" s="991">
        <v>0</v>
      </c>
      <c r="BE242" s="992" t="b">
        <v>0</v>
      </c>
      <c r="BF242" s="992"/>
      <c r="BG242" s="990" t="s">
        <v>1059</v>
      </c>
      <c r="BH242" s="991">
        <v>54</v>
      </c>
      <c r="BI242" s="990" t="s">
        <v>993</v>
      </c>
      <c r="BJ242" s="991">
        <v>0</v>
      </c>
      <c r="BK242" s="990" t="s">
        <v>993</v>
      </c>
      <c r="BL242" s="991">
        <v>0</v>
      </c>
      <c r="BM242" s="991">
        <v>0</v>
      </c>
      <c r="BN242" s="991">
        <v>0</v>
      </c>
      <c r="BO242" s="990" t="s">
        <v>993</v>
      </c>
      <c r="BP242" s="990" t="s">
        <v>993</v>
      </c>
      <c r="BQ242" s="990" t="s">
        <v>993</v>
      </c>
      <c r="BR242" s="991">
        <v>0</v>
      </c>
      <c r="BS242" s="990" t="s">
        <v>993</v>
      </c>
      <c r="BT242" s="991">
        <v>0</v>
      </c>
      <c r="BU242" s="990" t="s">
        <v>993</v>
      </c>
      <c r="BV242" s="991">
        <v>0</v>
      </c>
      <c r="BW242" s="991">
        <v>0</v>
      </c>
      <c r="BX242" s="991">
        <v>0</v>
      </c>
      <c r="BY242" s="990" t="s">
        <v>993</v>
      </c>
      <c r="BZ242" s="991">
        <v>0</v>
      </c>
      <c r="CA242" s="990" t="s">
        <v>993</v>
      </c>
      <c r="CB242" s="991">
        <v>0</v>
      </c>
      <c r="CC242" s="990" t="s">
        <v>993</v>
      </c>
      <c r="CD242" s="991">
        <v>0</v>
      </c>
      <c r="CE242" s="991">
        <v>0</v>
      </c>
      <c r="CF242" s="991">
        <v>0</v>
      </c>
      <c r="CG242" s="990" t="s">
        <v>993</v>
      </c>
      <c r="CH242" s="991">
        <v>0</v>
      </c>
      <c r="CI242" s="990" t="s">
        <v>993</v>
      </c>
      <c r="CJ242" s="991">
        <v>0</v>
      </c>
      <c r="CK242" s="990" t="s">
        <v>993</v>
      </c>
      <c r="CL242" s="991">
        <v>0</v>
      </c>
      <c r="CM242" s="991">
        <v>0</v>
      </c>
      <c r="CN242" s="991">
        <v>0</v>
      </c>
      <c r="CO242" s="991">
        <v>20</v>
      </c>
      <c r="CP242" s="991">
        <v>4.7</v>
      </c>
      <c r="CQ242" s="991">
        <v>0</v>
      </c>
      <c r="CR242" s="991">
        <v>0.9</v>
      </c>
      <c r="CS242" s="991">
        <v>7</v>
      </c>
      <c r="CT242" s="991">
        <v>1.8</v>
      </c>
      <c r="CU242" s="991">
        <v>0</v>
      </c>
      <c r="CV242" s="991">
        <v>0</v>
      </c>
      <c r="CW242" s="991">
        <v>4</v>
      </c>
      <c r="CX242" s="991">
        <v>0</v>
      </c>
      <c r="CY242" s="991">
        <v>4</v>
      </c>
      <c r="CZ242" s="991">
        <v>0</v>
      </c>
      <c r="DA242" s="991">
        <v>0</v>
      </c>
      <c r="DB242" s="991">
        <v>0</v>
      </c>
      <c r="DC242" s="991">
        <v>0</v>
      </c>
      <c r="DD242" s="991">
        <v>0</v>
      </c>
      <c r="DE242" s="991">
        <v>0</v>
      </c>
      <c r="DF242" s="991">
        <v>0</v>
      </c>
      <c r="DG242" s="991">
        <v>0</v>
      </c>
      <c r="DH242" s="991">
        <v>0</v>
      </c>
      <c r="DI242" s="991">
        <v>0</v>
      </c>
      <c r="DJ242" s="991">
        <v>0</v>
      </c>
      <c r="DK242" s="992" t="b">
        <v>0</v>
      </c>
      <c r="DL242" s="990" t="s">
        <v>270</v>
      </c>
      <c r="DM242" s="990" t="s">
        <v>993</v>
      </c>
      <c r="DN242" s="990" t="s">
        <v>993</v>
      </c>
      <c r="DO242" s="990" t="s">
        <v>993</v>
      </c>
      <c r="DP242" s="991">
        <v>464</v>
      </c>
      <c r="DQ242" s="991">
        <v>389</v>
      </c>
      <c r="DR242" s="991">
        <v>75</v>
      </c>
      <c r="DS242" s="991">
        <v>0</v>
      </c>
      <c r="DT242" s="991">
        <v>16372</v>
      </c>
      <c r="DU242" s="991">
        <v>454</v>
      </c>
      <c r="DV242" s="991">
        <v>464</v>
      </c>
      <c r="DW242" s="991">
        <v>112</v>
      </c>
      <c r="DX242" s="991">
        <v>176</v>
      </c>
      <c r="DY242" s="991">
        <v>150</v>
      </c>
      <c r="DZ242" s="991">
        <v>26</v>
      </c>
      <c r="EA242" s="991">
        <v>0</v>
      </c>
      <c r="EB242" s="991">
        <v>0</v>
      </c>
      <c r="EC242" s="991">
        <v>0</v>
      </c>
      <c r="ED242" s="991">
        <v>454</v>
      </c>
      <c r="EE242" s="991">
        <v>19</v>
      </c>
      <c r="EF242" s="991">
        <v>266</v>
      </c>
      <c r="EG242" s="991">
        <v>45</v>
      </c>
      <c r="EH242" s="991">
        <v>19</v>
      </c>
      <c r="EI242" s="991">
        <v>17</v>
      </c>
      <c r="EJ242" s="991">
        <v>0</v>
      </c>
      <c r="EK242" s="991">
        <v>47</v>
      </c>
      <c r="EL242" s="991">
        <v>41</v>
      </c>
      <c r="EM242" s="991">
        <v>0</v>
      </c>
      <c r="EN242" s="991">
        <v>435</v>
      </c>
      <c r="EO242" s="991">
        <v>322</v>
      </c>
      <c r="EP242" s="991">
        <v>33</v>
      </c>
      <c r="EQ242" s="991">
        <v>25</v>
      </c>
      <c r="ER242" s="991">
        <v>55</v>
      </c>
      <c r="ES242" s="991">
        <v>0</v>
      </c>
      <c r="ET242" s="992" t="b">
        <v>0</v>
      </c>
      <c r="EU242" s="992" t="b">
        <v>0</v>
      </c>
      <c r="EV242" s="992" t="b">
        <v>0</v>
      </c>
      <c r="EW242" s="993">
        <v>0</v>
      </c>
      <c r="EX242" s="993">
        <v>0</v>
      </c>
      <c r="EY242" s="993">
        <v>0</v>
      </c>
      <c r="EZ242" s="993">
        <v>0</v>
      </c>
      <c r="FA242" s="993">
        <v>0</v>
      </c>
      <c r="FB242" s="993">
        <v>0</v>
      </c>
      <c r="FC242" s="992" t="b">
        <v>0</v>
      </c>
      <c r="FD242" s="992" t="b">
        <v>0</v>
      </c>
      <c r="FE242" s="992" t="b">
        <v>0</v>
      </c>
      <c r="FF242" s="993">
        <v>0.33200000000000002</v>
      </c>
      <c r="FG242" s="993">
        <v>8.6999999999999994E-2</v>
      </c>
      <c r="FH242" s="993">
        <v>0</v>
      </c>
      <c r="FI242" s="993">
        <v>1.6E-2</v>
      </c>
      <c r="FJ242" s="993">
        <v>0</v>
      </c>
      <c r="FK242" s="993">
        <v>1.6E-2</v>
      </c>
      <c r="FL242" s="992" t="b">
        <v>0</v>
      </c>
      <c r="FM242" s="992" t="b">
        <v>0</v>
      </c>
      <c r="FN242" s="992" t="b">
        <v>0</v>
      </c>
      <c r="FO242" s="993">
        <v>0</v>
      </c>
      <c r="FP242" s="993">
        <v>0</v>
      </c>
      <c r="FQ242" s="993">
        <v>0</v>
      </c>
      <c r="FR242" s="993">
        <v>0</v>
      </c>
      <c r="FS242" s="993">
        <v>0</v>
      </c>
      <c r="FT242" s="993">
        <v>0</v>
      </c>
      <c r="FU242" s="990" t="s">
        <v>993</v>
      </c>
      <c r="FV242" s="993">
        <v>0</v>
      </c>
      <c r="FW242" s="991">
        <v>0</v>
      </c>
      <c r="FX242" s="991">
        <v>435</v>
      </c>
      <c r="FY242" s="991">
        <v>0</v>
      </c>
      <c r="FZ242" s="991">
        <v>0</v>
      </c>
      <c r="GA242" s="991">
        <v>0</v>
      </c>
      <c r="GB242" s="991">
        <v>0</v>
      </c>
      <c r="GC242" s="991">
        <v>0</v>
      </c>
      <c r="GD242" s="991">
        <v>0</v>
      </c>
      <c r="GE242" s="991">
        <v>0</v>
      </c>
      <c r="GF242" s="991">
        <v>0</v>
      </c>
      <c r="GG242" s="991">
        <v>0</v>
      </c>
      <c r="GH242" s="991">
        <v>0</v>
      </c>
      <c r="GI242" s="991">
        <v>0</v>
      </c>
      <c r="GJ242" s="991">
        <v>0</v>
      </c>
      <c r="GK242" s="991">
        <v>0</v>
      </c>
      <c r="GL242" s="991">
        <v>0</v>
      </c>
      <c r="GM242" s="991">
        <v>0</v>
      </c>
      <c r="GN242" s="991">
        <v>0</v>
      </c>
      <c r="GO242" s="992" t="b">
        <v>0</v>
      </c>
      <c r="GP242" s="990" t="s">
        <v>993</v>
      </c>
      <c r="GQ242" s="990" t="s">
        <v>993</v>
      </c>
      <c r="GR242" s="990" t="s">
        <v>993</v>
      </c>
      <c r="GS242" s="990" t="s">
        <v>993</v>
      </c>
      <c r="GT242" s="992"/>
      <c r="GU242" s="986"/>
    </row>
    <row r="243" spans="1:203" hidden="1">
      <c r="A243" s="985"/>
      <c r="B243" s="1315" t="s">
        <v>539</v>
      </c>
      <c r="C243" s="1315"/>
      <c r="D243" s="990" t="s">
        <v>1210</v>
      </c>
      <c r="E243" s="990" t="s">
        <v>1211</v>
      </c>
      <c r="F243" s="990" t="s">
        <v>437</v>
      </c>
      <c r="G243" s="990" t="s">
        <v>986</v>
      </c>
      <c r="H243" s="990" t="s">
        <v>1062</v>
      </c>
      <c r="I243" s="990" t="s">
        <v>1063</v>
      </c>
      <c r="J243" s="990" t="s">
        <v>1207</v>
      </c>
      <c r="K243" s="990" t="s">
        <v>1208</v>
      </c>
      <c r="L243" s="991">
        <v>1</v>
      </c>
      <c r="M243" s="990" t="s">
        <v>1211</v>
      </c>
      <c r="N243" s="990" t="s">
        <v>1019</v>
      </c>
      <c r="O243" s="990" t="s">
        <v>541</v>
      </c>
      <c r="P243" s="990" t="s">
        <v>1024</v>
      </c>
      <c r="Q243" s="990" t="s">
        <v>293</v>
      </c>
      <c r="R243" s="1031" t="s">
        <v>290</v>
      </c>
      <c r="S243" s="992" t="b">
        <v>0</v>
      </c>
      <c r="T243" s="991">
        <v>0</v>
      </c>
      <c r="U243" s="992" t="b">
        <v>0</v>
      </c>
      <c r="V243" s="991">
        <v>0</v>
      </c>
      <c r="W243" s="992" t="b">
        <v>0</v>
      </c>
      <c r="X243" s="992" t="b">
        <v>1</v>
      </c>
      <c r="Y243" s="990" t="s">
        <v>290</v>
      </c>
      <c r="Z243" s="990" t="b">
        <f t="shared" ref="Z243:Z244" si="37">R243=Y243</f>
        <v>1</v>
      </c>
      <c r="AA243" s="990" t="s">
        <v>993</v>
      </c>
      <c r="AB243" s="992" t="b">
        <v>0</v>
      </c>
      <c r="AC243" s="990" t="s">
        <v>993</v>
      </c>
      <c r="AD243" s="990" t="s">
        <v>993</v>
      </c>
      <c r="AE243" s="990" t="s">
        <v>993</v>
      </c>
      <c r="AF243" s="1077">
        <f t="shared" si="33"/>
        <v>35</v>
      </c>
      <c r="AG243" s="1077">
        <f t="shared" si="33"/>
        <v>24</v>
      </c>
      <c r="AH243" s="1077">
        <f t="shared" si="33"/>
        <v>4</v>
      </c>
      <c r="AI243" s="1077">
        <f t="shared" si="32"/>
        <v>35</v>
      </c>
      <c r="AJ243" s="183">
        <f t="shared" si="28"/>
        <v>0</v>
      </c>
      <c r="AK243" s="991">
        <v>35</v>
      </c>
      <c r="AL243" s="991">
        <v>24</v>
      </c>
      <c r="AM243" s="991">
        <v>4</v>
      </c>
      <c r="AN243" s="991">
        <v>35</v>
      </c>
      <c r="AO243" s="991">
        <v>0</v>
      </c>
      <c r="AP243" s="991">
        <v>0</v>
      </c>
      <c r="AQ243" s="991">
        <v>0</v>
      </c>
      <c r="AR243" s="991">
        <v>0</v>
      </c>
      <c r="AS243" s="991">
        <v>0</v>
      </c>
      <c r="AT243" s="991">
        <v>0</v>
      </c>
      <c r="AU243" s="991">
        <v>0</v>
      </c>
      <c r="AV243" s="991">
        <v>0</v>
      </c>
      <c r="AW243" s="991">
        <v>0</v>
      </c>
      <c r="AX243" s="991">
        <v>0</v>
      </c>
      <c r="AY243" s="991">
        <v>0</v>
      </c>
      <c r="AZ243" s="991">
        <v>0</v>
      </c>
      <c r="BA243" s="991">
        <v>0</v>
      </c>
      <c r="BB243" s="991">
        <v>0</v>
      </c>
      <c r="BC243" s="991">
        <v>0</v>
      </c>
      <c r="BD243" s="991">
        <v>0</v>
      </c>
      <c r="BE243" s="992" t="b">
        <v>0</v>
      </c>
      <c r="BF243" s="992"/>
      <c r="BG243" s="990" t="s">
        <v>339</v>
      </c>
      <c r="BH243" s="991">
        <v>35</v>
      </c>
      <c r="BI243" s="990" t="s">
        <v>993</v>
      </c>
      <c r="BJ243" s="991">
        <v>0</v>
      </c>
      <c r="BK243" s="990" t="s">
        <v>993</v>
      </c>
      <c r="BL243" s="991">
        <v>0</v>
      </c>
      <c r="BM243" s="991">
        <v>0</v>
      </c>
      <c r="BN243" s="991">
        <v>0</v>
      </c>
      <c r="BO243" s="990" t="s">
        <v>993</v>
      </c>
      <c r="BP243" s="990" t="s">
        <v>993</v>
      </c>
      <c r="BQ243" s="990" t="s">
        <v>993</v>
      </c>
      <c r="BR243" s="991">
        <v>0</v>
      </c>
      <c r="BS243" s="990" t="s">
        <v>993</v>
      </c>
      <c r="BT243" s="991">
        <v>0</v>
      </c>
      <c r="BU243" s="990" t="s">
        <v>993</v>
      </c>
      <c r="BV243" s="991">
        <v>0</v>
      </c>
      <c r="BW243" s="991">
        <v>0</v>
      </c>
      <c r="BX243" s="991">
        <v>0</v>
      </c>
      <c r="BY243" s="990" t="s">
        <v>993</v>
      </c>
      <c r="BZ243" s="991">
        <v>0</v>
      </c>
      <c r="CA243" s="990" t="s">
        <v>993</v>
      </c>
      <c r="CB243" s="991">
        <v>0</v>
      </c>
      <c r="CC243" s="990" t="s">
        <v>993</v>
      </c>
      <c r="CD243" s="991">
        <v>0</v>
      </c>
      <c r="CE243" s="991">
        <v>0</v>
      </c>
      <c r="CF243" s="991">
        <v>0</v>
      </c>
      <c r="CG243" s="990" t="s">
        <v>993</v>
      </c>
      <c r="CH243" s="991">
        <v>0</v>
      </c>
      <c r="CI243" s="990" t="s">
        <v>993</v>
      </c>
      <c r="CJ243" s="991">
        <v>0</v>
      </c>
      <c r="CK243" s="990" t="s">
        <v>993</v>
      </c>
      <c r="CL243" s="991">
        <v>0</v>
      </c>
      <c r="CM243" s="991">
        <v>0</v>
      </c>
      <c r="CN243" s="991">
        <v>0</v>
      </c>
      <c r="CO243" s="991">
        <v>7</v>
      </c>
      <c r="CP243" s="991">
        <v>0</v>
      </c>
      <c r="CQ243" s="991">
        <v>8</v>
      </c>
      <c r="CR243" s="991">
        <v>0</v>
      </c>
      <c r="CS243" s="991">
        <v>5</v>
      </c>
      <c r="CT243" s="991">
        <v>0</v>
      </c>
      <c r="CU243" s="991">
        <v>11</v>
      </c>
      <c r="CV243" s="991">
        <v>0</v>
      </c>
      <c r="CW243" s="991">
        <v>0</v>
      </c>
      <c r="CX243" s="991">
        <v>0</v>
      </c>
      <c r="CY243" s="991">
        <v>0</v>
      </c>
      <c r="CZ243" s="991">
        <v>0</v>
      </c>
      <c r="DA243" s="991">
        <v>0</v>
      </c>
      <c r="DB243" s="991">
        <v>0</v>
      </c>
      <c r="DC243" s="991">
        <v>1</v>
      </c>
      <c r="DD243" s="991">
        <v>0</v>
      </c>
      <c r="DE243" s="991">
        <v>0</v>
      </c>
      <c r="DF243" s="991">
        <v>0</v>
      </c>
      <c r="DG243" s="991">
        <v>0</v>
      </c>
      <c r="DH243" s="991">
        <v>0</v>
      </c>
      <c r="DI243" s="991">
        <v>0</v>
      </c>
      <c r="DJ243" s="991">
        <v>0</v>
      </c>
      <c r="DK243" s="992" t="b">
        <v>0</v>
      </c>
      <c r="DL243" s="990" t="s">
        <v>999</v>
      </c>
      <c r="DM243" s="990" t="s">
        <v>1017</v>
      </c>
      <c r="DN243" s="990" t="s">
        <v>1173</v>
      </c>
      <c r="DO243" s="990" t="s">
        <v>993</v>
      </c>
      <c r="DP243" s="991">
        <v>1113</v>
      </c>
      <c r="DQ243" s="991">
        <v>1113</v>
      </c>
      <c r="DR243" s="991">
        <v>0</v>
      </c>
      <c r="DS243" s="991">
        <v>0</v>
      </c>
      <c r="DT243" s="991">
        <v>6854</v>
      </c>
      <c r="DU243" s="991">
        <v>1123</v>
      </c>
      <c r="DV243" s="991">
        <v>1113</v>
      </c>
      <c r="DW243" s="991">
        <v>0</v>
      </c>
      <c r="DX243" s="991">
        <v>1113</v>
      </c>
      <c r="DY243" s="991">
        <v>0</v>
      </c>
      <c r="DZ243" s="991">
        <v>0</v>
      </c>
      <c r="EA243" s="991">
        <v>0</v>
      </c>
      <c r="EB243" s="991">
        <v>0</v>
      </c>
      <c r="EC243" s="991">
        <v>0</v>
      </c>
      <c r="ED243" s="991">
        <v>1123</v>
      </c>
      <c r="EE243" s="991">
        <v>0</v>
      </c>
      <c r="EF243" s="991">
        <v>1123</v>
      </c>
      <c r="EG243" s="991">
        <v>0</v>
      </c>
      <c r="EH243" s="991">
        <v>0</v>
      </c>
      <c r="EI243" s="991">
        <v>0</v>
      </c>
      <c r="EJ243" s="991">
        <v>0</v>
      </c>
      <c r="EK243" s="991">
        <v>0</v>
      </c>
      <c r="EL243" s="991">
        <v>0</v>
      </c>
      <c r="EM243" s="991">
        <v>0</v>
      </c>
      <c r="EN243" s="991">
        <v>1123</v>
      </c>
      <c r="EO243" s="991">
        <v>1123</v>
      </c>
      <c r="EP243" s="991">
        <v>0</v>
      </c>
      <c r="EQ243" s="991">
        <v>0</v>
      </c>
      <c r="ER243" s="991">
        <v>0</v>
      </c>
      <c r="ES243" s="991">
        <v>539</v>
      </c>
      <c r="ET243" s="992" t="b">
        <v>0</v>
      </c>
      <c r="EU243" s="992" t="b">
        <v>0</v>
      </c>
      <c r="EV243" s="992" t="b">
        <v>0</v>
      </c>
      <c r="EW243" s="993">
        <v>0</v>
      </c>
      <c r="EX243" s="993">
        <v>0</v>
      </c>
      <c r="EY243" s="993">
        <v>0</v>
      </c>
      <c r="EZ243" s="993">
        <v>0</v>
      </c>
      <c r="FA243" s="993">
        <v>0</v>
      </c>
      <c r="FB243" s="993">
        <v>0</v>
      </c>
      <c r="FC243" s="992" t="b">
        <v>0</v>
      </c>
      <c r="FD243" s="992" t="b">
        <v>0</v>
      </c>
      <c r="FE243" s="992" t="b">
        <v>0</v>
      </c>
      <c r="FF243" s="993">
        <v>0</v>
      </c>
      <c r="FG243" s="993">
        <v>0</v>
      </c>
      <c r="FH243" s="993">
        <v>0</v>
      </c>
      <c r="FI243" s="993">
        <v>0</v>
      </c>
      <c r="FJ243" s="993">
        <v>0</v>
      </c>
      <c r="FK243" s="993">
        <v>0</v>
      </c>
      <c r="FL243" s="992" t="b">
        <v>0</v>
      </c>
      <c r="FM243" s="992" t="b">
        <v>0</v>
      </c>
      <c r="FN243" s="992" t="b">
        <v>0</v>
      </c>
      <c r="FO243" s="993">
        <v>0</v>
      </c>
      <c r="FP243" s="993">
        <v>0</v>
      </c>
      <c r="FQ243" s="993">
        <v>0</v>
      </c>
      <c r="FR243" s="993">
        <v>0</v>
      </c>
      <c r="FS243" s="993">
        <v>0</v>
      </c>
      <c r="FT243" s="993">
        <v>0</v>
      </c>
      <c r="FU243" s="990" t="s">
        <v>993</v>
      </c>
      <c r="FV243" s="993">
        <v>0</v>
      </c>
      <c r="FW243" s="991">
        <v>0</v>
      </c>
      <c r="FX243" s="991">
        <v>1123</v>
      </c>
      <c r="FY243" s="991">
        <v>0</v>
      </c>
      <c r="FZ243" s="991">
        <v>0</v>
      </c>
      <c r="GA243" s="991">
        <v>0</v>
      </c>
      <c r="GB243" s="991">
        <v>0</v>
      </c>
      <c r="GC243" s="991">
        <v>0</v>
      </c>
      <c r="GD243" s="991">
        <v>0</v>
      </c>
      <c r="GE243" s="991">
        <v>0</v>
      </c>
      <c r="GF243" s="991">
        <v>0</v>
      </c>
      <c r="GG243" s="991">
        <v>0</v>
      </c>
      <c r="GH243" s="991">
        <v>0</v>
      </c>
      <c r="GI243" s="991">
        <v>0</v>
      </c>
      <c r="GJ243" s="991">
        <v>0</v>
      </c>
      <c r="GK243" s="991">
        <v>0</v>
      </c>
      <c r="GL243" s="991">
        <v>0</v>
      </c>
      <c r="GM243" s="991">
        <v>0</v>
      </c>
      <c r="GN243" s="991">
        <v>0</v>
      </c>
      <c r="GO243" s="992" t="b">
        <v>0</v>
      </c>
      <c r="GP243" s="990" t="s">
        <v>993</v>
      </c>
      <c r="GQ243" s="990" t="s">
        <v>993</v>
      </c>
      <c r="GR243" s="990" t="s">
        <v>993</v>
      </c>
      <c r="GS243" s="990" t="s">
        <v>993</v>
      </c>
      <c r="GT243" s="992"/>
      <c r="GU243" s="986"/>
    </row>
    <row r="244" spans="1:203" hidden="1">
      <c r="A244" s="985"/>
      <c r="B244" s="1315" t="s">
        <v>624</v>
      </c>
      <c r="C244" s="1315"/>
      <c r="D244" s="990" t="s">
        <v>1212</v>
      </c>
      <c r="E244" s="990" t="s">
        <v>17</v>
      </c>
      <c r="F244" s="990" t="s">
        <v>437</v>
      </c>
      <c r="G244" s="990" t="s">
        <v>986</v>
      </c>
      <c r="H244" s="990" t="s">
        <v>1062</v>
      </c>
      <c r="I244" s="990" t="s">
        <v>1063</v>
      </c>
      <c r="J244" s="990" t="s">
        <v>1207</v>
      </c>
      <c r="K244" s="990" t="s">
        <v>1208</v>
      </c>
      <c r="L244" s="991">
        <v>1</v>
      </c>
      <c r="M244" s="990" t="s">
        <v>17</v>
      </c>
      <c r="N244" s="990" t="s">
        <v>996</v>
      </c>
      <c r="O244" s="990" t="s">
        <v>17</v>
      </c>
      <c r="P244" s="990" t="s">
        <v>1004</v>
      </c>
      <c r="Q244" s="990" t="s">
        <v>290</v>
      </c>
      <c r="R244" s="1031" t="s">
        <v>293</v>
      </c>
      <c r="S244" s="992" t="b">
        <v>1</v>
      </c>
      <c r="T244" s="991">
        <v>2</v>
      </c>
      <c r="U244" s="992" t="b">
        <v>0</v>
      </c>
      <c r="V244" s="991">
        <v>0</v>
      </c>
      <c r="W244" s="992" t="b">
        <v>1</v>
      </c>
      <c r="X244" s="992" t="b">
        <v>0</v>
      </c>
      <c r="Y244" s="990" t="s">
        <v>293</v>
      </c>
      <c r="Z244" s="990" t="b">
        <f t="shared" si="37"/>
        <v>1</v>
      </c>
      <c r="AA244" s="990" t="s">
        <v>993</v>
      </c>
      <c r="AB244" s="992" t="b">
        <v>0</v>
      </c>
      <c r="AC244" s="990" t="s">
        <v>993</v>
      </c>
      <c r="AD244" s="990" t="s">
        <v>993</v>
      </c>
      <c r="AE244" s="990" t="s">
        <v>993</v>
      </c>
      <c r="AF244" s="1077">
        <f t="shared" si="33"/>
        <v>47</v>
      </c>
      <c r="AG244" s="1077">
        <f t="shared" si="33"/>
        <v>47</v>
      </c>
      <c r="AH244" s="1077">
        <f t="shared" si="33"/>
        <v>0</v>
      </c>
      <c r="AI244" s="1077">
        <f t="shared" si="32"/>
        <v>47</v>
      </c>
      <c r="AJ244" s="183">
        <f t="shared" si="28"/>
        <v>0</v>
      </c>
      <c r="AK244" s="991">
        <v>47</v>
      </c>
      <c r="AL244" s="991">
        <v>47</v>
      </c>
      <c r="AM244" s="991">
        <v>0</v>
      </c>
      <c r="AN244" s="991">
        <v>47</v>
      </c>
      <c r="AO244" s="991">
        <v>0</v>
      </c>
      <c r="AP244" s="991">
        <v>0</v>
      </c>
      <c r="AQ244" s="991">
        <v>0</v>
      </c>
      <c r="AR244" s="991">
        <v>0</v>
      </c>
      <c r="AS244" s="991">
        <v>0</v>
      </c>
      <c r="AT244" s="991">
        <v>0</v>
      </c>
      <c r="AU244" s="991">
        <v>0</v>
      </c>
      <c r="AV244" s="991">
        <v>0</v>
      </c>
      <c r="AW244" s="991">
        <v>0</v>
      </c>
      <c r="AX244" s="991">
        <v>0</v>
      </c>
      <c r="AY244" s="991">
        <v>0</v>
      </c>
      <c r="AZ244" s="991">
        <v>0</v>
      </c>
      <c r="BA244" s="991">
        <v>0</v>
      </c>
      <c r="BB244" s="991">
        <v>0</v>
      </c>
      <c r="BC244" s="991">
        <v>0</v>
      </c>
      <c r="BD244" s="991">
        <v>0</v>
      </c>
      <c r="BE244" s="992" t="b">
        <v>0</v>
      </c>
      <c r="BF244" s="992"/>
      <c r="BG244" s="990" t="s">
        <v>296</v>
      </c>
      <c r="BH244" s="991">
        <v>47</v>
      </c>
      <c r="BI244" s="990" t="s">
        <v>1330</v>
      </c>
      <c r="BJ244" s="991">
        <v>33</v>
      </c>
      <c r="BK244" s="990" t="s">
        <v>993</v>
      </c>
      <c r="BL244" s="991">
        <v>0</v>
      </c>
      <c r="BM244" s="991">
        <v>0</v>
      </c>
      <c r="BN244" s="991">
        <v>0</v>
      </c>
      <c r="BO244" s="990" t="s">
        <v>993</v>
      </c>
      <c r="BP244" s="990" t="s">
        <v>993</v>
      </c>
      <c r="BQ244" s="990" t="s">
        <v>993</v>
      </c>
      <c r="BR244" s="991">
        <v>0</v>
      </c>
      <c r="BS244" s="990" t="s">
        <v>993</v>
      </c>
      <c r="BT244" s="991">
        <v>0</v>
      </c>
      <c r="BU244" s="990" t="s">
        <v>993</v>
      </c>
      <c r="BV244" s="991">
        <v>0</v>
      </c>
      <c r="BW244" s="991">
        <v>0</v>
      </c>
      <c r="BX244" s="991">
        <v>0</v>
      </c>
      <c r="BY244" s="990" t="s">
        <v>993</v>
      </c>
      <c r="BZ244" s="991">
        <v>0</v>
      </c>
      <c r="CA244" s="990" t="s">
        <v>993</v>
      </c>
      <c r="CB244" s="991">
        <v>0</v>
      </c>
      <c r="CC244" s="990" t="s">
        <v>993</v>
      </c>
      <c r="CD244" s="991">
        <v>0</v>
      </c>
      <c r="CE244" s="991">
        <v>0</v>
      </c>
      <c r="CF244" s="991">
        <v>0</v>
      </c>
      <c r="CG244" s="990" t="s">
        <v>993</v>
      </c>
      <c r="CH244" s="991">
        <v>0</v>
      </c>
      <c r="CI244" s="990" t="s">
        <v>993</v>
      </c>
      <c r="CJ244" s="991">
        <v>0</v>
      </c>
      <c r="CK244" s="990" t="s">
        <v>993</v>
      </c>
      <c r="CL244" s="991">
        <v>0</v>
      </c>
      <c r="CM244" s="991">
        <v>0</v>
      </c>
      <c r="CN244" s="991">
        <v>0</v>
      </c>
      <c r="CO244" s="991">
        <v>13</v>
      </c>
      <c r="CP244" s="991">
        <v>0.9</v>
      </c>
      <c r="CQ244" s="991">
        <v>6</v>
      </c>
      <c r="CR244" s="991">
        <v>0</v>
      </c>
      <c r="CS244" s="991">
        <v>8</v>
      </c>
      <c r="CT244" s="991">
        <v>0</v>
      </c>
      <c r="CU244" s="991">
        <v>0</v>
      </c>
      <c r="CV244" s="991">
        <v>0</v>
      </c>
      <c r="CW244" s="991">
        <v>1</v>
      </c>
      <c r="CX244" s="991">
        <v>0</v>
      </c>
      <c r="CY244" s="991">
        <v>0</v>
      </c>
      <c r="CZ244" s="991">
        <v>0</v>
      </c>
      <c r="DA244" s="991">
        <v>0</v>
      </c>
      <c r="DB244" s="991">
        <v>0</v>
      </c>
      <c r="DC244" s="991">
        <v>0</v>
      </c>
      <c r="DD244" s="991">
        <v>0</v>
      </c>
      <c r="DE244" s="991">
        <v>0</v>
      </c>
      <c r="DF244" s="991">
        <v>0</v>
      </c>
      <c r="DG244" s="991">
        <v>0</v>
      </c>
      <c r="DH244" s="991">
        <v>0</v>
      </c>
      <c r="DI244" s="991">
        <v>0</v>
      </c>
      <c r="DJ244" s="991">
        <v>0</v>
      </c>
      <c r="DK244" s="992" t="b">
        <v>0</v>
      </c>
      <c r="DL244" s="990" t="s">
        <v>999</v>
      </c>
      <c r="DM244" s="990" t="s">
        <v>1000</v>
      </c>
      <c r="DN244" s="990" t="s">
        <v>270</v>
      </c>
      <c r="DO244" s="990" t="s">
        <v>434</v>
      </c>
      <c r="DP244" s="991">
        <v>422</v>
      </c>
      <c r="DQ244" s="991">
        <v>89</v>
      </c>
      <c r="DR244" s="991">
        <v>268</v>
      </c>
      <c r="DS244" s="991">
        <v>65</v>
      </c>
      <c r="DT244" s="991">
        <v>12783</v>
      </c>
      <c r="DU244" s="991">
        <v>428</v>
      </c>
      <c r="DV244" s="991">
        <v>422</v>
      </c>
      <c r="DW244" s="991">
        <v>0</v>
      </c>
      <c r="DX244" s="991">
        <v>274</v>
      </c>
      <c r="DY244" s="991">
        <v>45</v>
      </c>
      <c r="DZ244" s="991">
        <v>101</v>
      </c>
      <c r="EA244" s="991">
        <v>2</v>
      </c>
      <c r="EB244" s="991">
        <v>0</v>
      </c>
      <c r="EC244" s="991">
        <v>0</v>
      </c>
      <c r="ED244" s="991">
        <v>428</v>
      </c>
      <c r="EE244" s="991">
        <v>0</v>
      </c>
      <c r="EF244" s="991">
        <v>261</v>
      </c>
      <c r="EG244" s="991">
        <v>17</v>
      </c>
      <c r="EH244" s="991">
        <v>3</v>
      </c>
      <c r="EI244" s="991">
        <v>20</v>
      </c>
      <c r="EJ244" s="991">
        <v>2</v>
      </c>
      <c r="EK244" s="991">
        <v>80</v>
      </c>
      <c r="EL244" s="991">
        <v>45</v>
      </c>
      <c r="EM244" s="991">
        <v>0</v>
      </c>
      <c r="EN244" s="991">
        <v>428</v>
      </c>
      <c r="EO244" s="991">
        <v>299</v>
      </c>
      <c r="EP244" s="991">
        <v>85</v>
      </c>
      <c r="EQ244" s="991">
        <v>43</v>
      </c>
      <c r="ER244" s="991">
        <v>1</v>
      </c>
      <c r="ES244" s="991">
        <v>0</v>
      </c>
      <c r="ET244" s="992" t="b">
        <v>0</v>
      </c>
      <c r="EU244" s="992" t="b">
        <v>0</v>
      </c>
      <c r="EV244" s="992" t="b">
        <v>0</v>
      </c>
      <c r="EW244" s="993">
        <v>0</v>
      </c>
      <c r="EX244" s="993">
        <v>0</v>
      </c>
      <c r="EY244" s="993">
        <v>0</v>
      </c>
      <c r="EZ244" s="993">
        <v>0</v>
      </c>
      <c r="FA244" s="993">
        <v>0</v>
      </c>
      <c r="FB244" s="993">
        <v>0</v>
      </c>
      <c r="FC244" s="992" t="b">
        <v>0</v>
      </c>
      <c r="FD244" s="992" t="b">
        <v>0</v>
      </c>
      <c r="FE244" s="992" t="b">
        <v>0</v>
      </c>
      <c r="FF244" s="993">
        <v>0</v>
      </c>
      <c r="FG244" s="993">
        <v>0</v>
      </c>
      <c r="FH244" s="993">
        <v>0</v>
      </c>
      <c r="FI244" s="993">
        <v>0</v>
      </c>
      <c r="FJ244" s="993">
        <v>0</v>
      </c>
      <c r="FK244" s="993">
        <v>0</v>
      </c>
      <c r="FL244" s="992" t="b">
        <v>0</v>
      </c>
      <c r="FM244" s="992" t="b">
        <v>0</v>
      </c>
      <c r="FN244" s="992" t="b">
        <v>0</v>
      </c>
      <c r="FO244" s="993">
        <v>0</v>
      </c>
      <c r="FP244" s="993">
        <v>0</v>
      </c>
      <c r="FQ244" s="993">
        <v>0</v>
      </c>
      <c r="FR244" s="993">
        <v>0</v>
      </c>
      <c r="FS244" s="993">
        <v>0</v>
      </c>
      <c r="FT244" s="993">
        <v>0</v>
      </c>
      <c r="FU244" s="990" t="s">
        <v>993</v>
      </c>
      <c r="FV244" s="993">
        <v>0</v>
      </c>
      <c r="FW244" s="991">
        <v>0</v>
      </c>
      <c r="FX244" s="991">
        <v>428</v>
      </c>
      <c r="FY244" s="991">
        <v>0</v>
      </c>
      <c r="FZ244" s="991">
        <v>0</v>
      </c>
      <c r="GA244" s="991">
        <v>0</v>
      </c>
      <c r="GB244" s="991">
        <v>0</v>
      </c>
      <c r="GC244" s="991">
        <v>0</v>
      </c>
      <c r="GD244" s="991">
        <v>0</v>
      </c>
      <c r="GE244" s="991">
        <v>0</v>
      </c>
      <c r="GF244" s="991">
        <v>0</v>
      </c>
      <c r="GG244" s="991">
        <v>0</v>
      </c>
      <c r="GH244" s="991">
        <v>0</v>
      </c>
      <c r="GI244" s="991">
        <v>0</v>
      </c>
      <c r="GJ244" s="991">
        <v>0</v>
      </c>
      <c r="GK244" s="991">
        <v>0</v>
      </c>
      <c r="GL244" s="991">
        <v>0</v>
      </c>
      <c r="GM244" s="991">
        <v>0</v>
      </c>
      <c r="GN244" s="991">
        <v>0</v>
      </c>
      <c r="GO244" s="992" t="b">
        <v>0</v>
      </c>
      <c r="GP244" s="990" t="s">
        <v>993</v>
      </c>
      <c r="GQ244" s="990" t="s">
        <v>993</v>
      </c>
      <c r="GR244" s="990" t="s">
        <v>993</v>
      </c>
      <c r="GS244" s="990" t="s">
        <v>993</v>
      </c>
      <c r="GT244" s="992"/>
      <c r="GU244" s="986"/>
    </row>
    <row r="245" spans="1:203" hidden="1">
      <c r="A245" s="985"/>
      <c r="B245" s="1315" t="s">
        <v>394</v>
      </c>
      <c r="C245" s="1315"/>
      <c r="D245" s="990" t="s">
        <v>1213</v>
      </c>
      <c r="E245" s="990" t="s">
        <v>1214</v>
      </c>
      <c r="F245" s="990" t="s">
        <v>437</v>
      </c>
      <c r="G245" s="990" t="s">
        <v>986</v>
      </c>
      <c r="H245" s="990" t="s">
        <v>1062</v>
      </c>
      <c r="I245" s="990" t="s">
        <v>1063</v>
      </c>
      <c r="J245" s="990" t="s">
        <v>1186</v>
      </c>
      <c r="K245" s="990" t="s">
        <v>1187</v>
      </c>
      <c r="L245" s="991">
        <v>5</v>
      </c>
      <c r="M245" s="990" t="s">
        <v>1214</v>
      </c>
      <c r="N245" s="990" t="s">
        <v>991</v>
      </c>
      <c r="O245" s="990" t="s">
        <v>651</v>
      </c>
      <c r="P245" s="990" t="s">
        <v>1091</v>
      </c>
      <c r="Q245" s="990" t="s">
        <v>290</v>
      </c>
      <c r="R245" s="1031" t="s">
        <v>296</v>
      </c>
      <c r="S245" s="992" t="b">
        <v>0</v>
      </c>
      <c r="T245" s="991">
        <v>0</v>
      </c>
      <c r="U245" s="992" t="b">
        <v>0</v>
      </c>
      <c r="V245" s="991">
        <v>0</v>
      </c>
      <c r="W245" s="992" t="b">
        <v>0</v>
      </c>
      <c r="X245" s="992" t="b">
        <v>1</v>
      </c>
      <c r="Y245" s="990" t="s">
        <v>296</v>
      </c>
      <c r="Z245" s="990" t="b">
        <f t="shared" si="29"/>
        <v>1</v>
      </c>
      <c r="AA245" s="990" t="s">
        <v>993</v>
      </c>
      <c r="AB245" s="992" t="b">
        <v>0</v>
      </c>
      <c r="AC245" s="990" t="s">
        <v>993</v>
      </c>
      <c r="AD245" s="990" t="s">
        <v>993</v>
      </c>
      <c r="AE245" s="990" t="s">
        <v>993</v>
      </c>
      <c r="AF245" s="1077">
        <f t="shared" si="33"/>
        <v>54</v>
      </c>
      <c r="AG245" s="1077">
        <f t="shared" si="33"/>
        <v>54</v>
      </c>
      <c r="AH245" s="1077">
        <f t="shared" si="33"/>
        <v>43</v>
      </c>
      <c r="AI245" s="1077">
        <f t="shared" si="32"/>
        <v>54</v>
      </c>
      <c r="AJ245" s="183">
        <f t="shared" si="28"/>
        <v>0</v>
      </c>
      <c r="AK245" s="991">
        <v>0</v>
      </c>
      <c r="AL245" s="991">
        <v>0</v>
      </c>
      <c r="AM245" s="991">
        <v>0</v>
      </c>
      <c r="AN245" s="991">
        <v>0</v>
      </c>
      <c r="AO245" s="991">
        <v>0</v>
      </c>
      <c r="AP245" s="991">
        <v>54</v>
      </c>
      <c r="AQ245" s="991">
        <v>54</v>
      </c>
      <c r="AR245" s="991">
        <v>43</v>
      </c>
      <c r="AS245" s="991">
        <v>54</v>
      </c>
      <c r="AT245" s="991">
        <v>54</v>
      </c>
      <c r="AU245" s="991">
        <v>54</v>
      </c>
      <c r="AV245" s="991">
        <v>43</v>
      </c>
      <c r="AW245" s="991">
        <v>54</v>
      </c>
      <c r="AX245" s="991">
        <v>0</v>
      </c>
      <c r="AY245" s="991">
        <v>0</v>
      </c>
      <c r="AZ245" s="991">
        <v>0</v>
      </c>
      <c r="BA245" s="991">
        <v>0</v>
      </c>
      <c r="BB245" s="991">
        <v>0</v>
      </c>
      <c r="BC245" s="991">
        <v>0</v>
      </c>
      <c r="BD245" s="991">
        <v>0</v>
      </c>
      <c r="BE245" s="992" t="b">
        <v>0</v>
      </c>
      <c r="BF245" s="992"/>
      <c r="BG245" s="990" t="s">
        <v>422</v>
      </c>
      <c r="BH245" s="991">
        <v>54</v>
      </c>
      <c r="BI245" s="990" t="s">
        <v>993</v>
      </c>
      <c r="BJ245" s="991">
        <v>0</v>
      </c>
      <c r="BK245" s="990" t="s">
        <v>993</v>
      </c>
      <c r="BL245" s="991">
        <v>0</v>
      </c>
      <c r="BM245" s="991">
        <v>0</v>
      </c>
      <c r="BN245" s="991">
        <v>0</v>
      </c>
      <c r="BO245" s="990" t="s">
        <v>993</v>
      </c>
      <c r="BP245" s="990" t="s">
        <v>993</v>
      </c>
      <c r="BQ245" s="990" t="s">
        <v>993</v>
      </c>
      <c r="BR245" s="991">
        <v>0</v>
      </c>
      <c r="BS245" s="990" t="s">
        <v>993</v>
      </c>
      <c r="BT245" s="991">
        <v>0</v>
      </c>
      <c r="BU245" s="990" t="s">
        <v>993</v>
      </c>
      <c r="BV245" s="991">
        <v>0</v>
      </c>
      <c r="BW245" s="991">
        <v>0</v>
      </c>
      <c r="BX245" s="991">
        <v>0</v>
      </c>
      <c r="BY245" s="990" t="s">
        <v>993</v>
      </c>
      <c r="BZ245" s="991">
        <v>0</v>
      </c>
      <c r="CA245" s="990" t="s">
        <v>993</v>
      </c>
      <c r="CB245" s="991">
        <v>0</v>
      </c>
      <c r="CC245" s="990" t="s">
        <v>993</v>
      </c>
      <c r="CD245" s="991">
        <v>0</v>
      </c>
      <c r="CE245" s="991">
        <v>0</v>
      </c>
      <c r="CF245" s="991">
        <v>0</v>
      </c>
      <c r="CG245" s="990" t="s">
        <v>993</v>
      </c>
      <c r="CH245" s="991">
        <v>0</v>
      </c>
      <c r="CI245" s="990" t="s">
        <v>993</v>
      </c>
      <c r="CJ245" s="991">
        <v>0</v>
      </c>
      <c r="CK245" s="990" t="s">
        <v>993</v>
      </c>
      <c r="CL245" s="991">
        <v>0</v>
      </c>
      <c r="CM245" s="991">
        <v>0</v>
      </c>
      <c r="CN245" s="991">
        <v>0</v>
      </c>
      <c r="CO245" s="991">
        <v>22</v>
      </c>
      <c r="CP245" s="991">
        <v>0</v>
      </c>
      <c r="CQ245" s="991">
        <v>4</v>
      </c>
      <c r="CR245" s="991">
        <v>0</v>
      </c>
      <c r="CS245" s="991">
        <v>9</v>
      </c>
      <c r="CT245" s="991">
        <v>0.4</v>
      </c>
      <c r="CU245" s="991">
        <v>0</v>
      </c>
      <c r="CV245" s="991">
        <v>0</v>
      </c>
      <c r="CW245" s="991">
        <v>0</v>
      </c>
      <c r="CX245" s="991">
        <v>0.8</v>
      </c>
      <c r="CY245" s="991">
        <v>0</v>
      </c>
      <c r="CZ245" s="991">
        <v>0.6</v>
      </c>
      <c r="DA245" s="991">
        <v>0</v>
      </c>
      <c r="DB245" s="991">
        <v>0.3</v>
      </c>
      <c r="DC245" s="991">
        <v>0</v>
      </c>
      <c r="DD245" s="991">
        <v>0.3</v>
      </c>
      <c r="DE245" s="991">
        <v>0</v>
      </c>
      <c r="DF245" s="991">
        <v>0</v>
      </c>
      <c r="DG245" s="991">
        <v>0</v>
      </c>
      <c r="DH245" s="991">
        <v>0.2</v>
      </c>
      <c r="DI245" s="991">
        <v>0</v>
      </c>
      <c r="DJ245" s="991">
        <v>0</v>
      </c>
      <c r="DK245" s="992" t="b">
        <v>0</v>
      </c>
      <c r="DL245" s="990" t="s">
        <v>270</v>
      </c>
      <c r="DM245" s="990" t="s">
        <v>993</v>
      </c>
      <c r="DN245" s="990" t="s">
        <v>993</v>
      </c>
      <c r="DO245" s="990" t="s">
        <v>993</v>
      </c>
      <c r="DP245" s="991">
        <v>39</v>
      </c>
      <c r="DQ245" s="991">
        <v>39</v>
      </c>
      <c r="DR245" s="991">
        <v>0</v>
      </c>
      <c r="DS245" s="991">
        <v>0</v>
      </c>
      <c r="DT245" s="991">
        <v>18006</v>
      </c>
      <c r="DU245" s="991">
        <v>42</v>
      </c>
      <c r="DV245" s="991">
        <v>39</v>
      </c>
      <c r="DW245" s="991">
        <v>26</v>
      </c>
      <c r="DX245" s="991">
        <v>0</v>
      </c>
      <c r="DY245" s="991">
        <v>13</v>
      </c>
      <c r="DZ245" s="991">
        <v>0</v>
      </c>
      <c r="EA245" s="991">
        <v>0</v>
      </c>
      <c r="EB245" s="991">
        <v>0</v>
      </c>
      <c r="EC245" s="991">
        <v>0</v>
      </c>
      <c r="ED245" s="991">
        <v>42</v>
      </c>
      <c r="EE245" s="991">
        <v>3</v>
      </c>
      <c r="EF245" s="991">
        <v>2</v>
      </c>
      <c r="EG245" s="991">
        <v>15</v>
      </c>
      <c r="EH245" s="991">
        <v>1</v>
      </c>
      <c r="EI245" s="991">
        <v>0</v>
      </c>
      <c r="EJ245" s="991">
        <v>2</v>
      </c>
      <c r="EK245" s="991">
        <v>4</v>
      </c>
      <c r="EL245" s="991">
        <v>15</v>
      </c>
      <c r="EM245" s="991">
        <v>0</v>
      </c>
      <c r="EN245" s="991">
        <v>39</v>
      </c>
      <c r="EO245" s="991">
        <v>32</v>
      </c>
      <c r="EP245" s="991">
        <v>0</v>
      </c>
      <c r="EQ245" s="991">
        <v>7</v>
      </c>
      <c r="ER245" s="991">
        <v>0</v>
      </c>
      <c r="ES245" s="991">
        <v>0</v>
      </c>
      <c r="ET245" s="992" t="b">
        <v>0</v>
      </c>
      <c r="EU245" s="992" t="b">
        <v>0</v>
      </c>
      <c r="EV245" s="992" t="b">
        <v>0</v>
      </c>
      <c r="EW245" s="993">
        <v>0</v>
      </c>
      <c r="EX245" s="993">
        <v>0</v>
      </c>
      <c r="EY245" s="993">
        <v>0</v>
      </c>
      <c r="EZ245" s="993">
        <v>0</v>
      </c>
      <c r="FA245" s="993">
        <v>0</v>
      </c>
      <c r="FB245" s="993">
        <v>0</v>
      </c>
      <c r="FC245" s="992" t="b">
        <v>0</v>
      </c>
      <c r="FD245" s="992" t="b">
        <v>0</v>
      </c>
      <c r="FE245" s="992" t="b">
        <v>0</v>
      </c>
      <c r="FF245" s="993">
        <v>0</v>
      </c>
      <c r="FG245" s="993">
        <v>0</v>
      </c>
      <c r="FH245" s="993">
        <v>0</v>
      </c>
      <c r="FI245" s="993">
        <v>0</v>
      </c>
      <c r="FJ245" s="993">
        <v>0</v>
      </c>
      <c r="FK245" s="993">
        <v>0</v>
      </c>
      <c r="FL245" s="992" t="b">
        <v>0</v>
      </c>
      <c r="FM245" s="992" t="b">
        <v>0</v>
      </c>
      <c r="FN245" s="992" t="b">
        <v>0</v>
      </c>
      <c r="FO245" s="993">
        <v>0</v>
      </c>
      <c r="FP245" s="993">
        <v>0</v>
      </c>
      <c r="FQ245" s="993">
        <v>0</v>
      </c>
      <c r="FR245" s="993">
        <v>0</v>
      </c>
      <c r="FS245" s="993">
        <v>0</v>
      </c>
      <c r="FT245" s="993">
        <v>0</v>
      </c>
      <c r="FU245" s="990" t="s">
        <v>993</v>
      </c>
      <c r="FV245" s="993">
        <v>0</v>
      </c>
      <c r="FW245" s="991">
        <v>0</v>
      </c>
      <c r="FX245" s="991">
        <v>39</v>
      </c>
      <c r="FY245" s="991">
        <v>0</v>
      </c>
      <c r="FZ245" s="991">
        <v>0</v>
      </c>
      <c r="GA245" s="991">
        <v>0</v>
      </c>
      <c r="GB245" s="991">
        <v>0</v>
      </c>
      <c r="GC245" s="991">
        <v>0</v>
      </c>
      <c r="GD245" s="991">
        <v>0</v>
      </c>
      <c r="GE245" s="991">
        <v>0</v>
      </c>
      <c r="GF245" s="991">
        <v>0</v>
      </c>
      <c r="GG245" s="991">
        <v>0</v>
      </c>
      <c r="GH245" s="991">
        <v>0</v>
      </c>
      <c r="GI245" s="991">
        <v>0</v>
      </c>
      <c r="GJ245" s="991">
        <v>0</v>
      </c>
      <c r="GK245" s="991">
        <v>0</v>
      </c>
      <c r="GL245" s="991">
        <v>0</v>
      </c>
      <c r="GM245" s="991">
        <v>0</v>
      </c>
      <c r="GN245" s="991">
        <v>0</v>
      </c>
      <c r="GO245" s="992" t="b">
        <v>0</v>
      </c>
      <c r="GP245" s="990" t="s">
        <v>993</v>
      </c>
      <c r="GQ245" s="990" t="s">
        <v>993</v>
      </c>
      <c r="GR245" s="990" t="s">
        <v>993</v>
      </c>
      <c r="GS245" s="990" t="s">
        <v>993</v>
      </c>
      <c r="GT245" s="992"/>
      <c r="GU245" s="986"/>
    </row>
    <row r="246" spans="1:203" hidden="1">
      <c r="A246" s="985"/>
      <c r="B246" s="1315" t="s">
        <v>394</v>
      </c>
      <c r="C246" s="1315"/>
      <c r="D246" s="990" t="s">
        <v>1213</v>
      </c>
      <c r="E246" s="990" t="s">
        <v>1214</v>
      </c>
      <c r="F246" s="990" t="s">
        <v>437</v>
      </c>
      <c r="G246" s="990" t="s">
        <v>986</v>
      </c>
      <c r="H246" s="990" t="s">
        <v>1062</v>
      </c>
      <c r="I246" s="990" t="s">
        <v>1063</v>
      </c>
      <c r="J246" s="990" t="s">
        <v>1186</v>
      </c>
      <c r="K246" s="990" t="s">
        <v>1187</v>
      </c>
      <c r="L246" s="991">
        <v>2</v>
      </c>
      <c r="M246" s="990" t="s">
        <v>1214</v>
      </c>
      <c r="N246" s="990" t="s">
        <v>1019</v>
      </c>
      <c r="O246" s="990" t="s">
        <v>543</v>
      </c>
      <c r="P246" s="990" t="s">
        <v>1091</v>
      </c>
      <c r="Q246" s="990" t="s">
        <v>290</v>
      </c>
      <c r="R246" s="1031" t="s">
        <v>290</v>
      </c>
      <c r="S246" s="992" t="b">
        <v>0</v>
      </c>
      <c r="T246" s="991">
        <v>0</v>
      </c>
      <c r="U246" s="992" t="b">
        <v>0</v>
      </c>
      <c r="V246" s="991">
        <v>0</v>
      </c>
      <c r="W246" s="992" t="b">
        <v>0</v>
      </c>
      <c r="X246" s="992" t="b">
        <v>1</v>
      </c>
      <c r="Y246" s="990" t="s">
        <v>290</v>
      </c>
      <c r="Z246" s="990" t="b">
        <f t="shared" si="29"/>
        <v>1</v>
      </c>
      <c r="AA246" s="990" t="s">
        <v>993</v>
      </c>
      <c r="AB246" s="992" t="b">
        <v>0</v>
      </c>
      <c r="AC246" s="990" t="s">
        <v>993</v>
      </c>
      <c r="AD246" s="990" t="s">
        <v>993</v>
      </c>
      <c r="AE246" s="990" t="s">
        <v>993</v>
      </c>
      <c r="AF246" s="1077">
        <f t="shared" si="33"/>
        <v>51</v>
      </c>
      <c r="AG246" s="1077">
        <f t="shared" si="33"/>
        <v>48</v>
      </c>
      <c r="AH246" s="1077">
        <f t="shared" si="33"/>
        <v>24</v>
      </c>
      <c r="AI246" s="1077">
        <f t="shared" si="32"/>
        <v>51</v>
      </c>
      <c r="AJ246" s="183">
        <f t="shared" si="28"/>
        <v>0</v>
      </c>
      <c r="AK246" s="991">
        <v>51</v>
      </c>
      <c r="AL246" s="991">
        <v>48</v>
      </c>
      <c r="AM246" s="991">
        <v>24</v>
      </c>
      <c r="AN246" s="991">
        <v>51</v>
      </c>
      <c r="AO246" s="991">
        <v>0</v>
      </c>
      <c r="AP246" s="991">
        <v>0</v>
      </c>
      <c r="AQ246" s="991">
        <v>0</v>
      </c>
      <c r="AR246" s="991">
        <v>0</v>
      </c>
      <c r="AS246" s="991">
        <v>0</v>
      </c>
      <c r="AT246" s="991">
        <v>0</v>
      </c>
      <c r="AU246" s="991">
        <v>0</v>
      </c>
      <c r="AV246" s="991">
        <v>0</v>
      </c>
      <c r="AW246" s="991">
        <v>0</v>
      </c>
      <c r="AX246" s="991">
        <v>0</v>
      </c>
      <c r="AY246" s="991">
        <v>0</v>
      </c>
      <c r="AZ246" s="991">
        <v>0</v>
      </c>
      <c r="BA246" s="991">
        <v>0</v>
      </c>
      <c r="BB246" s="991">
        <v>0</v>
      </c>
      <c r="BC246" s="991">
        <v>0</v>
      </c>
      <c r="BD246" s="991">
        <v>0</v>
      </c>
      <c r="BE246" s="992" t="b">
        <v>0</v>
      </c>
      <c r="BF246" s="992"/>
      <c r="BG246" s="990" t="s">
        <v>290</v>
      </c>
      <c r="BH246" s="991">
        <v>51</v>
      </c>
      <c r="BI246" s="990" t="s">
        <v>993</v>
      </c>
      <c r="BJ246" s="991">
        <v>0</v>
      </c>
      <c r="BK246" s="990" t="s">
        <v>993</v>
      </c>
      <c r="BL246" s="991">
        <v>0</v>
      </c>
      <c r="BM246" s="991">
        <v>0</v>
      </c>
      <c r="BN246" s="991">
        <v>0</v>
      </c>
      <c r="BO246" s="990" t="s">
        <v>993</v>
      </c>
      <c r="BP246" s="990" t="s">
        <v>993</v>
      </c>
      <c r="BQ246" s="990" t="s">
        <v>993</v>
      </c>
      <c r="BR246" s="991">
        <v>0</v>
      </c>
      <c r="BS246" s="990" t="s">
        <v>993</v>
      </c>
      <c r="BT246" s="991">
        <v>0</v>
      </c>
      <c r="BU246" s="990" t="s">
        <v>993</v>
      </c>
      <c r="BV246" s="991">
        <v>0</v>
      </c>
      <c r="BW246" s="991">
        <v>0</v>
      </c>
      <c r="BX246" s="991">
        <v>0</v>
      </c>
      <c r="BY246" s="990" t="s">
        <v>993</v>
      </c>
      <c r="BZ246" s="991">
        <v>0</v>
      </c>
      <c r="CA246" s="990" t="s">
        <v>993</v>
      </c>
      <c r="CB246" s="991">
        <v>0</v>
      </c>
      <c r="CC246" s="990" t="s">
        <v>993</v>
      </c>
      <c r="CD246" s="991">
        <v>0</v>
      </c>
      <c r="CE246" s="991">
        <v>0</v>
      </c>
      <c r="CF246" s="991">
        <v>0</v>
      </c>
      <c r="CG246" s="990" t="s">
        <v>993</v>
      </c>
      <c r="CH246" s="991">
        <v>0</v>
      </c>
      <c r="CI246" s="990" t="s">
        <v>993</v>
      </c>
      <c r="CJ246" s="991">
        <v>0</v>
      </c>
      <c r="CK246" s="990" t="s">
        <v>993</v>
      </c>
      <c r="CL246" s="991">
        <v>0</v>
      </c>
      <c r="CM246" s="991">
        <v>0</v>
      </c>
      <c r="CN246" s="991">
        <v>0</v>
      </c>
      <c r="CO246" s="991">
        <v>31</v>
      </c>
      <c r="CP246" s="991">
        <v>0.5</v>
      </c>
      <c r="CQ246" s="991">
        <v>0</v>
      </c>
      <c r="CR246" s="991">
        <v>0</v>
      </c>
      <c r="CS246" s="991">
        <v>4</v>
      </c>
      <c r="CT246" s="991">
        <v>1.1000000000000001</v>
      </c>
      <c r="CU246" s="991">
        <v>0</v>
      </c>
      <c r="CV246" s="991">
        <v>0</v>
      </c>
      <c r="CW246" s="991">
        <v>6</v>
      </c>
      <c r="CX246" s="991">
        <v>0.8</v>
      </c>
      <c r="CY246" s="991">
        <v>5</v>
      </c>
      <c r="CZ246" s="991">
        <v>0</v>
      </c>
      <c r="DA246" s="991">
        <v>2</v>
      </c>
      <c r="DB246" s="991">
        <v>0.5</v>
      </c>
      <c r="DC246" s="991">
        <v>1</v>
      </c>
      <c r="DD246" s="991">
        <v>0.9</v>
      </c>
      <c r="DE246" s="991">
        <v>0</v>
      </c>
      <c r="DF246" s="991">
        <v>0</v>
      </c>
      <c r="DG246" s="991">
        <v>1</v>
      </c>
      <c r="DH246" s="991">
        <v>0</v>
      </c>
      <c r="DI246" s="991">
        <v>0</v>
      </c>
      <c r="DJ246" s="991">
        <v>0</v>
      </c>
      <c r="DK246" s="992" t="b">
        <v>0</v>
      </c>
      <c r="DL246" s="990" t="s">
        <v>525</v>
      </c>
      <c r="DM246" s="990" t="s">
        <v>993</v>
      </c>
      <c r="DN246" s="990" t="s">
        <v>993</v>
      </c>
      <c r="DO246" s="990" t="s">
        <v>993</v>
      </c>
      <c r="DP246" s="991">
        <v>1329</v>
      </c>
      <c r="DQ246" s="991">
        <v>894</v>
      </c>
      <c r="DR246" s="991">
        <v>284</v>
      </c>
      <c r="DS246" s="991">
        <v>151</v>
      </c>
      <c r="DT246" s="991">
        <v>14842</v>
      </c>
      <c r="DU246" s="991">
        <v>1422</v>
      </c>
      <c r="DV246" s="991">
        <v>1329</v>
      </c>
      <c r="DW246" s="991">
        <v>488</v>
      </c>
      <c r="DX246" s="991">
        <v>766</v>
      </c>
      <c r="DY246" s="991">
        <v>42</v>
      </c>
      <c r="DZ246" s="991">
        <v>33</v>
      </c>
      <c r="EA246" s="991">
        <v>0</v>
      </c>
      <c r="EB246" s="991">
        <v>0</v>
      </c>
      <c r="EC246" s="991">
        <v>0</v>
      </c>
      <c r="ED246" s="991">
        <v>1422</v>
      </c>
      <c r="EE246" s="991">
        <v>357</v>
      </c>
      <c r="EF246" s="991">
        <v>948</v>
      </c>
      <c r="EG246" s="991">
        <v>57</v>
      </c>
      <c r="EH246" s="991">
        <v>7</v>
      </c>
      <c r="EI246" s="991">
        <v>11</v>
      </c>
      <c r="EJ246" s="991">
        <v>0</v>
      </c>
      <c r="EK246" s="991">
        <v>31</v>
      </c>
      <c r="EL246" s="991">
        <v>11</v>
      </c>
      <c r="EM246" s="991">
        <v>0</v>
      </c>
      <c r="EN246" s="991">
        <v>1065</v>
      </c>
      <c r="EO246" s="991">
        <v>990</v>
      </c>
      <c r="EP246" s="991">
        <v>0</v>
      </c>
      <c r="EQ246" s="991">
        <v>75</v>
      </c>
      <c r="ER246" s="991">
        <v>0</v>
      </c>
      <c r="ES246" s="991">
        <v>0</v>
      </c>
      <c r="ET246" s="992" t="b">
        <v>0</v>
      </c>
      <c r="EU246" s="992" t="b">
        <v>0</v>
      </c>
      <c r="EV246" s="992" t="b">
        <v>0</v>
      </c>
      <c r="EW246" s="993">
        <v>0.32799999999999996</v>
      </c>
      <c r="EX246" s="993">
        <v>0.214</v>
      </c>
      <c r="EY246" s="993">
        <v>0.121</v>
      </c>
      <c r="EZ246" s="993">
        <v>4.9000000000000002E-2</v>
      </c>
      <c r="FA246" s="993">
        <v>0.13</v>
      </c>
      <c r="FB246" s="993">
        <v>0.24</v>
      </c>
      <c r="FC246" s="992" t="b">
        <v>0</v>
      </c>
      <c r="FD246" s="992" t="b">
        <v>0</v>
      </c>
      <c r="FE246" s="992" t="b">
        <v>0</v>
      </c>
      <c r="FF246" s="993">
        <v>0</v>
      </c>
      <c r="FG246" s="993">
        <v>0</v>
      </c>
      <c r="FH246" s="993">
        <v>0</v>
      </c>
      <c r="FI246" s="993">
        <v>0</v>
      </c>
      <c r="FJ246" s="993">
        <v>0</v>
      </c>
      <c r="FK246" s="993">
        <v>0</v>
      </c>
      <c r="FL246" s="992" t="b">
        <v>0</v>
      </c>
      <c r="FM246" s="992" t="b">
        <v>0</v>
      </c>
      <c r="FN246" s="992" t="b">
        <v>0</v>
      </c>
      <c r="FO246" s="993">
        <v>0</v>
      </c>
      <c r="FP246" s="993">
        <v>0</v>
      </c>
      <c r="FQ246" s="993">
        <v>0</v>
      </c>
      <c r="FR246" s="993">
        <v>0</v>
      </c>
      <c r="FS246" s="993">
        <v>0</v>
      </c>
      <c r="FT246" s="993">
        <v>0</v>
      </c>
      <c r="FU246" s="990" t="s">
        <v>993</v>
      </c>
      <c r="FV246" s="993">
        <v>0</v>
      </c>
      <c r="FW246" s="991">
        <v>0</v>
      </c>
      <c r="FX246" s="991">
        <v>1065</v>
      </c>
      <c r="FY246" s="991">
        <v>0</v>
      </c>
      <c r="FZ246" s="991">
        <v>0</v>
      </c>
      <c r="GA246" s="991">
        <v>0</v>
      </c>
      <c r="GB246" s="991">
        <v>0</v>
      </c>
      <c r="GC246" s="991">
        <v>0</v>
      </c>
      <c r="GD246" s="991">
        <v>0</v>
      </c>
      <c r="GE246" s="991">
        <v>0</v>
      </c>
      <c r="GF246" s="991">
        <v>0</v>
      </c>
      <c r="GG246" s="991">
        <v>0</v>
      </c>
      <c r="GH246" s="991">
        <v>0</v>
      </c>
      <c r="GI246" s="991">
        <v>0</v>
      </c>
      <c r="GJ246" s="991">
        <v>0</v>
      </c>
      <c r="GK246" s="991">
        <v>0</v>
      </c>
      <c r="GL246" s="991">
        <v>0</v>
      </c>
      <c r="GM246" s="991">
        <v>0</v>
      </c>
      <c r="GN246" s="991">
        <v>0</v>
      </c>
      <c r="GO246" s="992" t="b">
        <v>0</v>
      </c>
      <c r="GP246" s="990" t="s">
        <v>993</v>
      </c>
      <c r="GQ246" s="990" t="s">
        <v>993</v>
      </c>
      <c r="GR246" s="990" t="s">
        <v>993</v>
      </c>
      <c r="GS246" s="990" t="s">
        <v>993</v>
      </c>
      <c r="GT246" s="990" t="s">
        <v>2425</v>
      </c>
      <c r="GU246" s="986"/>
    </row>
    <row r="247" spans="1:203" hidden="1">
      <c r="A247" s="985"/>
      <c r="B247" s="1315" t="s">
        <v>394</v>
      </c>
      <c r="C247" s="1315"/>
      <c r="D247" s="990" t="s">
        <v>1213</v>
      </c>
      <c r="E247" s="990" t="s">
        <v>1214</v>
      </c>
      <c r="F247" s="990" t="s">
        <v>437</v>
      </c>
      <c r="G247" s="990" t="s">
        <v>986</v>
      </c>
      <c r="H247" s="990" t="s">
        <v>1062</v>
      </c>
      <c r="I247" s="990" t="s">
        <v>1063</v>
      </c>
      <c r="J247" s="990" t="s">
        <v>1186</v>
      </c>
      <c r="K247" s="990" t="s">
        <v>1187</v>
      </c>
      <c r="L247" s="991">
        <v>1</v>
      </c>
      <c r="M247" s="990" t="s">
        <v>1214</v>
      </c>
      <c r="N247" s="990" t="s">
        <v>1009</v>
      </c>
      <c r="O247" s="990" t="s">
        <v>397</v>
      </c>
      <c r="P247" s="990" t="s">
        <v>1091</v>
      </c>
      <c r="Q247" s="990" t="s">
        <v>290</v>
      </c>
      <c r="R247" s="1031" t="s">
        <v>270</v>
      </c>
      <c r="S247" s="992" t="b">
        <v>0</v>
      </c>
      <c r="T247" s="991">
        <v>0</v>
      </c>
      <c r="U247" s="992" t="b">
        <v>0</v>
      </c>
      <c r="V247" s="991">
        <v>0</v>
      </c>
      <c r="W247" s="992" t="b">
        <v>0</v>
      </c>
      <c r="X247" s="992" t="b">
        <v>1</v>
      </c>
      <c r="Y247" s="990" t="s">
        <v>270</v>
      </c>
      <c r="Z247" s="990" t="b">
        <f t="shared" si="29"/>
        <v>1</v>
      </c>
      <c r="AA247" s="990" t="s">
        <v>993</v>
      </c>
      <c r="AB247" s="992" t="b">
        <v>0</v>
      </c>
      <c r="AC247" s="990" t="s">
        <v>993</v>
      </c>
      <c r="AD247" s="990" t="s">
        <v>993</v>
      </c>
      <c r="AE247" s="990" t="s">
        <v>993</v>
      </c>
      <c r="AF247" s="1077">
        <f t="shared" si="33"/>
        <v>9</v>
      </c>
      <c r="AG247" s="1077">
        <f t="shared" si="33"/>
        <v>9</v>
      </c>
      <c r="AH247" s="1077">
        <f t="shared" si="33"/>
        <v>6</v>
      </c>
      <c r="AI247" s="1077">
        <f t="shared" si="32"/>
        <v>9</v>
      </c>
      <c r="AJ247" s="183">
        <f t="shared" si="28"/>
        <v>0</v>
      </c>
      <c r="AK247" s="991">
        <v>9</v>
      </c>
      <c r="AL247" s="991">
        <v>9</v>
      </c>
      <c r="AM247" s="991">
        <v>6</v>
      </c>
      <c r="AN247" s="991">
        <v>9</v>
      </c>
      <c r="AO247" s="991">
        <v>0</v>
      </c>
      <c r="AP247" s="991">
        <v>0</v>
      </c>
      <c r="AQ247" s="991">
        <v>0</v>
      </c>
      <c r="AR247" s="991">
        <v>0</v>
      </c>
      <c r="AS247" s="991">
        <v>0</v>
      </c>
      <c r="AT247" s="991">
        <v>0</v>
      </c>
      <c r="AU247" s="991">
        <v>0</v>
      </c>
      <c r="AV247" s="991">
        <v>0</v>
      </c>
      <c r="AW247" s="991">
        <v>0</v>
      </c>
      <c r="AX247" s="991">
        <v>0</v>
      </c>
      <c r="AY247" s="991">
        <v>0</v>
      </c>
      <c r="AZ247" s="991">
        <v>0</v>
      </c>
      <c r="BA247" s="991">
        <v>0</v>
      </c>
      <c r="BB247" s="991">
        <v>0</v>
      </c>
      <c r="BC247" s="991">
        <v>0</v>
      </c>
      <c r="BD247" s="991">
        <v>0</v>
      </c>
      <c r="BE247" s="992" t="b">
        <v>0</v>
      </c>
      <c r="BF247" s="992"/>
      <c r="BG247" s="990" t="s">
        <v>1173</v>
      </c>
      <c r="BH247" s="991">
        <v>9</v>
      </c>
      <c r="BI247" s="990" t="s">
        <v>993</v>
      </c>
      <c r="BJ247" s="991">
        <v>0</v>
      </c>
      <c r="BK247" s="990" t="s">
        <v>993</v>
      </c>
      <c r="BL247" s="991">
        <v>0</v>
      </c>
      <c r="BM247" s="991">
        <v>0</v>
      </c>
      <c r="BN247" s="991">
        <v>0</v>
      </c>
      <c r="BO247" s="990" t="s">
        <v>993</v>
      </c>
      <c r="BP247" s="990" t="s">
        <v>993</v>
      </c>
      <c r="BQ247" s="990" t="s">
        <v>993</v>
      </c>
      <c r="BR247" s="991">
        <v>0</v>
      </c>
      <c r="BS247" s="990" t="s">
        <v>993</v>
      </c>
      <c r="BT247" s="991">
        <v>0</v>
      </c>
      <c r="BU247" s="990" t="s">
        <v>993</v>
      </c>
      <c r="BV247" s="991">
        <v>0</v>
      </c>
      <c r="BW247" s="991">
        <v>0</v>
      </c>
      <c r="BX247" s="991">
        <v>0</v>
      </c>
      <c r="BY247" s="990" t="s">
        <v>993</v>
      </c>
      <c r="BZ247" s="991">
        <v>0</v>
      </c>
      <c r="CA247" s="990" t="s">
        <v>993</v>
      </c>
      <c r="CB247" s="991">
        <v>0</v>
      </c>
      <c r="CC247" s="990" t="s">
        <v>993</v>
      </c>
      <c r="CD247" s="991">
        <v>0</v>
      </c>
      <c r="CE247" s="991">
        <v>0</v>
      </c>
      <c r="CF247" s="991">
        <v>0</v>
      </c>
      <c r="CG247" s="990" t="s">
        <v>993</v>
      </c>
      <c r="CH247" s="991">
        <v>0</v>
      </c>
      <c r="CI247" s="990" t="s">
        <v>993</v>
      </c>
      <c r="CJ247" s="991">
        <v>0</v>
      </c>
      <c r="CK247" s="990" t="s">
        <v>993</v>
      </c>
      <c r="CL247" s="991">
        <v>0</v>
      </c>
      <c r="CM247" s="991">
        <v>0</v>
      </c>
      <c r="CN247" s="991">
        <v>0</v>
      </c>
      <c r="CO247" s="991">
        <v>25</v>
      </c>
      <c r="CP247" s="991">
        <v>0</v>
      </c>
      <c r="CQ247" s="991">
        <v>0</v>
      </c>
      <c r="CR247" s="991">
        <v>0</v>
      </c>
      <c r="CS247" s="991">
        <v>0</v>
      </c>
      <c r="CT247" s="991">
        <v>0.4</v>
      </c>
      <c r="CU247" s="991">
        <v>0</v>
      </c>
      <c r="CV247" s="991">
        <v>0</v>
      </c>
      <c r="CW247" s="991">
        <v>3</v>
      </c>
      <c r="CX247" s="991">
        <v>0.8</v>
      </c>
      <c r="CY247" s="991">
        <v>2</v>
      </c>
      <c r="CZ247" s="991">
        <v>0.8</v>
      </c>
      <c r="DA247" s="991">
        <v>1</v>
      </c>
      <c r="DB247" s="991">
        <v>0.4</v>
      </c>
      <c r="DC247" s="991">
        <v>1</v>
      </c>
      <c r="DD247" s="991">
        <v>0</v>
      </c>
      <c r="DE247" s="991">
        <v>0</v>
      </c>
      <c r="DF247" s="991">
        <v>0</v>
      </c>
      <c r="DG247" s="991">
        <v>1</v>
      </c>
      <c r="DH247" s="991">
        <v>0.5</v>
      </c>
      <c r="DI247" s="991">
        <v>0</v>
      </c>
      <c r="DJ247" s="991">
        <v>0</v>
      </c>
      <c r="DK247" s="992" t="b">
        <v>0</v>
      </c>
      <c r="DL247" s="990" t="s">
        <v>525</v>
      </c>
      <c r="DM247" s="990" t="s">
        <v>993</v>
      </c>
      <c r="DN247" s="990" t="s">
        <v>993</v>
      </c>
      <c r="DO247" s="990" t="s">
        <v>993</v>
      </c>
      <c r="DP247" s="991">
        <v>605</v>
      </c>
      <c r="DQ247" s="991">
        <v>85</v>
      </c>
      <c r="DR247" s="991">
        <v>7</v>
      </c>
      <c r="DS247" s="991">
        <v>513</v>
      </c>
      <c r="DT247" s="991">
        <v>3693</v>
      </c>
      <c r="DU247" s="991">
        <v>605</v>
      </c>
      <c r="DV247" s="991">
        <v>605</v>
      </c>
      <c r="DW247" s="991">
        <v>84</v>
      </c>
      <c r="DX247" s="991">
        <v>462</v>
      </c>
      <c r="DY247" s="991">
        <v>10</v>
      </c>
      <c r="DZ247" s="991">
        <v>49</v>
      </c>
      <c r="EA247" s="991">
        <v>0</v>
      </c>
      <c r="EB247" s="991">
        <v>0</v>
      </c>
      <c r="EC247" s="991">
        <v>0</v>
      </c>
      <c r="ED247" s="991">
        <v>605</v>
      </c>
      <c r="EE247" s="991">
        <v>561</v>
      </c>
      <c r="EF247" s="991">
        <v>16</v>
      </c>
      <c r="EG247" s="991">
        <v>8</v>
      </c>
      <c r="EH247" s="991">
        <v>0</v>
      </c>
      <c r="EI247" s="991">
        <v>1</v>
      </c>
      <c r="EJ247" s="991">
        <v>0</v>
      </c>
      <c r="EK247" s="991">
        <v>1</v>
      </c>
      <c r="EL247" s="991">
        <v>18</v>
      </c>
      <c r="EM247" s="991">
        <v>0</v>
      </c>
      <c r="EN247" s="991">
        <v>44</v>
      </c>
      <c r="EO247" s="991">
        <v>41</v>
      </c>
      <c r="EP247" s="991">
        <v>0</v>
      </c>
      <c r="EQ247" s="991">
        <v>3</v>
      </c>
      <c r="ER247" s="991">
        <v>0</v>
      </c>
      <c r="ES247" s="991">
        <v>0</v>
      </c>
      <c r="ET247" s="992" t="b">
        <v>0</v>
      </c>
      <c r="EU247" s="992" t="b">
        <v>0</v>
      </c>
      <c r="EV247" s="992" t="b">
        <v>0</v>
      </c>
      <c r="EW247" s="993">
        <v>0.753</v>
      </c>
      <c r="EX247" s="993">
        <v>0.66</v>
      </c>
      <c r="EY247" s="993">
        <v>0.45700000000000002</v>
      </c>
      <c r="EZ247" s="993">
        <v>0.23800000000000002</v>
      </c>
      <c r="FA247" s="993">
        <v>0.14499999999999999</v>
      </c>
      <c r="FB247" s="993">
        <v>0.53400000000000003</v>
      </c>
      <c r="FC247" s="992" t="b">
        <v>0</v>
      </c>
      <c r="FD247" s="992" t="b">
        <v>0</v>
      </c>
      <c r="FE247" s="992" t="b">
        <v>0</v>
      </c>
      <c r="FF247" s="993">
        <v>0</v>
      </c>
      <c r="FG247" s="993">
        <v>0</v>
      </c>
      <c r="FH247" s="993">
        <v>0</v>
      </c>
      <c r="FI247" s="993">
        <v>0</v>
      </c>
      <c r="FJ247" s="993">
        <v>0</v>
      </c>
      <c r="FK247" s="993">
        <v>0</v>
      </c>
      <c r="FL247" s="992" t="b">
        <v>0</v>
      </c>
      <c r="FM247" s="992" t="b">
        <v>0</v>
      </c>
      <c r="FN247" s="992" t="b">
        <v>0</v>
      </c>
      <c r="FO247" s="993">
        <v>0</v>
      </c>
      <c r="FP247" s="993">
        <v>0</v>
      </c>
      <c r="FQ247" s="993">
        <v>0</v>
      </c>
      <c r="FR247" s="993">
        <v>0</v>
      </c>
      <c r="FS247" s="993">
        <v>0</v>
      </c>
      <c r="FT247" s="993">
        <v>0</v>
      </c>
      <c r="FU247" s="990" t="s">
        <v>993</v>
      </c>
      <c r="FV247" s="993">
        <v>0</v>
      </c>
      <c r="FW247" s="991">
        <v>0</v>
      </c>
      <c r="FX247" s="991">
        <v>44</v>
      </c>
      <c r="FY247" s="991">
        <v>0</v>
      </c>
      <c r="FZ247" s="991">
        <v>0</v>
      </c>
      <c r="GA247" s="991">
        <v>0</v>
      </c>
      <c r="GB247" s="991">
        <v>0</v>
      </c>
      <c r="GC247" s="991">
        <v>0</v>
      </c>
      <c r="GD247" s="991">
        <v>0</v>
      </c>
      <c r="GE247" s="991">
        <v>0</v>
      </c>
      <c r="GF247" s="991">
        <v>0</v>
      </c>
      <c r="GG247" s="991">
        <v>0</v>
      </c>
      <c r="GH247" s="991">
        <v>0</v>
      </c>
      <c r="GI247" s="991">
        <v>0</v>
      </c>
      <c r="GJ247" s="991">
        <v>0</v>
      </c>
      <c r="GK247" s="991">
        <v>0</v>
      </c>
      <c r="GL247" s="991">
        <v>0</v>
      </c>
      <c r="GM247" s="991">
        <v>0</v>
      </c>
      <c r="GN247" s="991">
        <v>0</v>
      </c>
      <c r="GO247" s="992" t="b">
        <v>0</v>
      </c>
      <c r="GP247" s="990" t="s">
        <v>993</v>
      </c>
      <c r="GQ247" s="990" t="s">
        <v>993</v>
      </c>
      <c r="GR247" s="990" t="s">
        <v>993</v>
      </c>
      <c r="GS247" s="990" t="s">
        <v>993</v>
      </c>
      <c r="GT247" s="992"/>
      <c r="GU247" s="986"/>
    </row>
    <row r="248" spans="1:203" hidden="1">
      <c r="A248" s="985"/>
      <c r="B248" s="1315" t="s">
        <v>394</v>
      </c>
      <c r="C248" s="1315"/>
      <c r="D248" s="990" t="s">
        <v>1213</v>
      </c>
      <c r="E248" s="990" t="s">
        <v>1214</v>
      </c>
      <c r="F248" s="990" t="s">
        <v>437</v>
      </c>
      <c r="G248" s="990" t="s">
        <v>986</v>
      </c>
      <c r="H248" s="990" t="s">
        <v>1062</v>
      </c>
      <c r="I248" s="990" t="s">
        <v>1063</v>
      </c>
      <c r="J248" s="990" t="s">
        <v>1186</v>
      </c>
      <c r="K248" s="990" t="s">
        <v>1187</v>
      </c>
      <c r="L248" s="991">
        <v>4</v>
      </c>
      <c r="M248" s="990" t="s">
        <v>1214</v>
      </c>
      <c r="N248" s="990" t="s">
        <v>1030</v>
      </c>
      <c r="O248" s="990" t="s">
        <v>627</v>
      </c>
      <c r="P248" s="990" t="s">
        <v>1091</v>
      </c>
      <c r="Q248" s="990" t="s">
        <v>290</v>
      </c>
      <c r="R248" s="1031" t="s">
        <v>293</v>
      </c>
      <c r="S248" s="992" t="b">
        <v>0</v>
      </c>
      <c r="T248" s="991">
        <v>0</v>
      </c>
      <c r="U248" s="992" t="b">
        <v>0</v>
      </c>
      <c r="V248" s="991">
        <v>0</v>
      </c>
      <c r="W248" s="992" t="b">
        <v>0</v>
      </c>
      <c r="X248" s="992" t="b">
        <v>1</v>
      </c>
      <c r="Y248" s="990" t="s">
        <v>293</v>
      </c>
      <c r="Z248" s="990" t="b">
        <f t="shared" si="29"/>
        <v>1</v>
      </c>
      <c r="AA248" s="990" t="s">
        <v>993</v>
      </c>
      <c r="AB248" s="992" t="b">
        <v>0</v>
      </c>
      <c r="AC248" s="990" t="s">
        <v>993</v>
      </c>
      <c r="AD248" s="990" t="s">
        <v>993</v>
      </c>
      <c r="AE248" s="990" t="s">
        <v>993</v>
      </c>
      <c r="AF248" s="1077">
        <f t="shared" si="33"/>
        <v>52</v>
      </c>
      <c r="AG248" s="1077">
        <f t="shared" si="33"/>
        <v>49</v>
      </c>
      <c r="AH248" s="1077">
        <f t="shared" si="33"/>
        <v>32</v>
      </c>
      <c r="AI248" s="1077">
        <f t="shared" si="32"/>
        <v>52</v>
      </c>
      <c r="AJ248" s="183">
        <f t="shared" si="28"/>
        <v>0</v>
      </c>
      <c r="AK248" s="991">
        <v>0</v>
      </c>
      <c r="AL248" s="991">
        <v>0</v>
      </c>
      <c r="AM248" s="991">
        <v>0</v>
      </c>
      <c r="AN248" s="991">
        <v>0</v>
      </c>
      <c r="AO248" s="991">
        <v>0</v>
      </c>
      <c r="AP248" s="991">
        <v>52</v>
      </c>
      <c r="AQ248" s="991">
        <v>49</v>
      </c>
      <c r="AR248" s="991">
        <v>32</v>
      </c>
      <c r="AS248" s="991">
        <v>52</v>
      </c>
      <c r="AT248" s="991">
        <v>52</v>
      </c>
      <c r="AU248" s="991">
        <v>49</v>
      </c>
      <c r="AV248" s="991">
        <v>32</v>
      </c>
      <c r="AW248" s="991">
        <v>52</v>
      </c>
      <c r="AX248" s="991">
        <v>0</v>
      </c>
      <c r="AY248" s="991">
        <v>0</v>
      </c>
      <c r="AZ248" s="991">
        <v>0</v>
      </c>
      <c r="BA248" s="991">
        <v>0</v>
      </c>
      <c r="BB248" s="991">
        <v>0</v>
      </c>
      <c r="BC248" s="991">
        <v>0</v>
      </c>
      <c r="BD248" s="991">
        <v>0</v>
      </c>
      <c r="BE248" s="992" t="b">
        <v>0</v>
      </c>
      <c r="BF248" s="992"/>
      <c r="BG248" s="990" t="s">
        <v>1028</v>
      </c>
      <c r="BH248" s="991">
        <v>52</v>
      </c>
      <c r="BI248" s="990" t="s">
        <v>993</v>
      </c>
      <c r="BJ248" s="991">
        <v>0</v>
      </c>
      <c r="BK248" s="990" t="s">
        <v>993</v>
      </c>
      <c r="BL248" s="991">
        <v>0</v>
      </c>
      <c r="BM248" s="991">
        <v>0</v>
      </c>
      <c r="BN248" s="991">
        <v>0</v>
      </c>
      <c r="BO248" s="990" t="s">
        <v>993</v>
      </c>
      <c r="BP248" s="990" t="s">
        <v>993</v>
      </c>
      <c r="BQ248" s="990" t="s">
        <v>993</v>
      </c>
      <c r="BR248" s="991">
        <v>0</v>
      </c>
      <c r="BS248" s="990" t="s">
        <v>993</v>
      </c>
      <c r="BT248" s="991">
        <v>0</v>
      </c>
      <c r="BU248" s="990" t="s">
        <v>993</v>
      </c>
      <c r="BV248" s="991">
        <v>0</v>
      </c>
      <c r="BW248" s="991">
        <v>0</v>
      </c>
      <c r="BX248" s="991">
        <v>0</v>
      </c>
      <c r="BY248" s="990" t="s">
        <v>993</v>
      </c>
      <c r="BZ248" s="991">
        <v>0</v>
      </c>
      <c r="CA248" s="990" t="s">
        <v>993</v>
      </c>
      <c r="CB248" s="991">
        <v>0</v>
      </c>
      <c r="CC248" s="990" t="s">
        <v>993</v>
      </c>
      <c r="CD248" s="991">
        <v>0</v>
      </c>
      <c r="CE248" s="991">
        <v>0</v>
      </c>
      <c r="CF248" s="991">
        <v>0</v>
      </c>
      <c r="CG248" s="990" t="s">
        <v>993</v>
      </c>
      <c r="CH248" s="991">
        <v>0</v>
      </c>
      <c r="CI248" s="990" t="s">
        <v>993</v>
      </c>
      <c r="CJ248" s="991">
        <v>0</v>
      </c>
      <c r="CK248" s="990" t="s">
        <v>993</v>
      </c>
      <c r="CL248" s="991">
        <v>0</v>
      </c>
      <c r="CM248" s="991">
        <v>0</v>
      </c>
      <c r="CN248" s="991">
        <v>0</v>
      </c>
      <c r="CO248" s="991">
        <v>22</v>
      </c>
      <c r="CP248" s="991">
        <v>0.7</v>
      </c>
      <c r="CQ248" s="991">
        <v>1</v>
      </c>
      <c r="CR248" s="991">
        <v>0</v>
      </c>
      <c r="CS248" s="991">
        <v>9</v>
      </c>
      <c r="CT248" s="991">
        <v>0.4</v>
      </c>
      <c r="CU248" s="991">
        <v>0</v>
      </c>
      <c r="CV248" s="991">
        <v>0</v>
      </c>
      <c r="CW248" s="991">
        <v>13</v>
      </c>
      <c r="CX248" s="991">
        <v>0.3</v>
      </c>
      <c r="CY248" s="991">
        <v>9</v>
      </c>
      <c r="CZ248" s="991">
        <v>0.8</v>
      </c>
      <c r="DA248" s="991">
        <v>4</v>
      </c>
      <c r="DB248" s="991">
        <v>0.9</v>
      </c>
      <c r="DC248" s="991">
        <v>1</v>
      </c>
      <c r="DD248" s="991">
        <v>0</v>
      </c>
      <c r="DE248" s="991">
        <v>0</v>
      </c>
      <c r="DF248" s="991">
        <v>0</v>
      </c>
      <c r="DG248" s="991">
        <v>1</v>
      </c>
      <c r="DH248" s="991">
        <v>0</v>
      </c>
      <c r="DI248" s="991">
        <v>0</v>
      </c>
      <c r="DJ248" s="991">
        <v>0</v>
      </c>
      <c r="DK248" s="992" t="b">
        <v>0</v>
      </c>
      <c r="DL248" s="990" t="s">
        <v>1029</v>
      </c>
      <c r="DM248" s="990" t="s">
        <v>993</v>
      </c>
      <c r="DN248" s="990" t="s">
        <v>993</v>
      </c>
      <c r="DO248" s="990" t="s">
        <v>993</v>
      </c>
      <c r="DP248" s="991">
        <v>216</v>
      </c>
      <c r="DQ248" s="991">
        <v>216</v>
      </c>
      <c r="DR248" s="991">
        <v>0</v>
      </c>
      <c r="DS248" s="991">
        <v>0</v>
      </c>
      <c r="DT248" s="991">
        <v>15370</v>
      </c>
      <c r="DU248" s="991">
        <v>229</v>
      </c>
      <c r="DV248" s="991">
        <v>216</v>
      </c>
      <c r="DW248" s="991">
        <v>125</v>
      </c>
      <c r="DX248" s="991">
        <v>0</v>
      </c>
      <c r="DY248" s="991">
        <v>91</v>
      </c>
      <c r="DZ248" s="991">
        <v>0</v>
      </c>
      <c r="EA248" s="991">
        <v>0</v>
      </c>
      <c r="EB248" s="991">
        <v>0</v>
      </c>
      <c r="EC248" s="991">
        <v>0</v>
      </c>
      <c r="ED248" s="991">
        <v>229</v>
      </c>
      <c r="EE248" s="991">
        <v>17</v>
      </c>
      <c r="EF248" s="991">
        <v>121</v>
      </c>
      <c r="EG248" s="991">
        <v>55</v>
      </c>
      <c r="EH248" s="991">
        <v>13</v>
      </c>
      <c r="EI248" s="991">
        <v>9</v>
      </c>
      <c r="EJ248" s="991">
        <v>0</v>
      </c>
      <c r="EK248" s="991">
        <v>11</v>
      </c>
      <c r="EL248" s="991">
        <v>3</v>
      </c>
      <c r="EM248" s="991">
        <v>0</v>
      </c>
      <c r="EN248" s="991">
        <v>212</v>
      </c>
      <c r="EO248" s="991">
        <v>166</v>
      </c>
      <c r="EP248" s="991">
        <v>0</v>
      </c>
      <c r="EQ248" s="991">
        <v>46</v>
      </c>
      <c r="ER248" s="991">
        <v>0</v>
      </c>
      <c r="ES248" s="991">
        <v>0</v>
      </c>
      <c r="ET248" s="992" t="b">
        <v>0</v>
      </c>
      <c r="EU248" s="992" t="b">
        <v>0</v>
      </c>
      <c r="EV248" s="992" t="b">
        <v>0</v>
      </c>
      <c r="EW248" s="993">
        <v>0</v>
      </c>
      <c r="EX248" s="993">
        <v>0</v>
      </c>
      <c r="EY248" s="993">
        <v>0</v>
      </c>
      <c r="EZ248" s="993">
        <v>0</v>
      </c>
      <c r="FA248" s="993">
        <v>0</v>
      </c>
      <c r="FB248" s="993">
        <v>0</v>
      </c>
      <c r="FC248" s="992" t="b">
        <v>0</v>
      </c>
      <c r="FD248" s="992" t="b">
        <v>0</v>
      </c>
      <c r="FE248" s="992" t="b">
        <v>0</v>
      </c>
      <c r="FF248" s="993">
        <v>0</v>
      </c>
      <c r="FG248" s="993">
        <v>0</v>
      </c>
      <c r="FH248" s="993">
        <v>0</v>
      </c>
      <c r="FI248" s="993">
        <v>0</v>
      </c>
      <c r="FJ248" s="993">
        <v>0</v>
      </c>
      <c r="FK248" s="993">
        <v>0</v>
      </c>
      <c r="FL248" s="992" t="b">
        <v>0</v>
      </c>
      <c r="FM248" s="992" t="b">
        <v>0</v>
      </c>
      <c r="FN248" s="992" t="b">
        <v>0</v>
      </c>
      <c r="FO248" s="993">
        <v>0</v>
      </c>
      <c r="FP248" s="993">
        <v>0</v>
      </c>
      <c r="FQ248" s="993">
        <v>0</v>
      </c>
      <c r="FR248" s="993">
        <v>0</v>
      </c>
      <c r="FS248" s="993">
        <v>0</v>
      </c>
      <c r="FT248" s="993">
        <v>0</v>
      </c>
      <c r="FU248" s="990" t="s">
        <v>270</v>
      </c>
      <c r="FV248" s="993">
        <v>0.92900000000000005</v>
      </c>
      <c r="FW248" s="991">
        <v>5.4</v>
      </c>
      <c r="FX248" s="991">
        <v>212</v>
      </c>
      <c r="FY248" s="991">
        <v>86</v>
      </c>
      <c r="FZ248" s="991">
        <v>86</v>
      </c>
      <c r="GA248" s="991">
        <v>35</v>
      </c>
      <c r="GB248" s="991">
        <v>35</v>
      </c>
      <c r="GC248" s="991">
        <v>90</v>
      </c>
      <c r="GD248" s="991">
        <v>92</v>
      </c>
      <c r="GE248" s="991">
        <v>102</v>
      </c>
      <c r="GF248" s="991">
        <v>101</v>
      </c>
      <c r="GG248" s="991">
        <v>66</v>
      </c>
      <c r="GH248" s="991">
        <v>64</v>
      </c>
      <c r="GI248" s="991">
        <v>71</v>
      </c>
      <c r="GJ248" s="991">
        <v>69</v>
      </c>
      <c r="GK248" s="991">
        <v>49.9</v>
      </c>
      <c r="GL248" s="991">
        <v>57.1</v>
      </c>
      <c r="GM248" s="991">
        <v>48.7</v>
      </c>
      <c r="GN248" s="991">
        <v>42</v>
      </c>
      <c r="GO248" s="992" t="b">
        <v>0</v>
      </c>
      <c r="GP248" s="990" t="s">
        <v>993</v>
      </c>
      <c r="GQ248" s="990" t="s">
        <v>993</v>
      </c>
      <c r="GR248" s="990" t="s">
        <v>993</v>
      </c>
      <c r="GS248" s="990" t="s">
        <v>993</v>
      </c>
      <c r="GT248" s="990" t="s">
        <v>2426</v>
      </c>
      <c r="GU248" s="986"/>
    </row>
    <row r="249" spans="1:203" hidden="1">
      <c r="A249" s="985"/>
      <c r="B249" s="1315" t="s">
        <v>394</v>
      </c>
      <c r="C249" s="1315"/>
      <c r="D249" s="990" t="s">
        <v>1213</v>
      </c>
      <c r="E249" s="990" t="s">
        <v>1214</v>
      </c>
      <c r="F249" s="990" t="s">
        <v>437</v>
      </c>
      <c r="G249" s="990" t="s">
        <v>986</v>
      </c>
      <c r="H249" s="990" t="s">
        <v>1062</v>
      </c>
      <c r="I249" s="990" t="s">
        <v>1063</v>
      </c>
      <c r="J249" s="990" t="s">
        <v>1186</v>
      </c>
      <c r="K249" s="990" t="s">
        <v>1187</v>
      </c>
      <c r="L249" s="991">
        <v>3</v>
      </c>
      <c r="M249" s="990" t="s">
        <v>1214</v>
      </c>
      <c r="N249" s="990" t="s">
        <v>996</v>
      </c>
      <c r="O249" s="990" t="s">
        <v>626</v>
      </c>
      <c r="P249" s="990" t="s">
        <v>1091</v>
      </c>
      <c r="Q249" s="990" t="s">
        <v>290</v>
      </c>
      <c r="R249" s="1031" t="s">
        <v>293</v>
      </c>
      <c r="S249" s="992" t="b">
        <v>0</v>
      </c>
      <c r="T249" s="991">
        <v>0</v>
      </c>
      <c r="U249" s="992" t="b">
        <v>0</v>
      </c>
      <c r="V249" s="991">
        <v>0</v>
      </c>
      <c r="W249" s="992" t="b">
        <v>0</v>
      </c>
      <c r="X249" s="992" t="b">
        <v>1</v>
      </c>
      <c r="Y249" s="990" t="s">
        <v>293</v>
      </c>
      <c r="Z249" s="990" t="b">
        <f t="shared" si="29"/>
        <v>1</v>
      </c>
      <c r="AA249" s="990" t="s">
        <v>993</v>
      </c>
      <c r="AB249" s="992" t="b">
        <v>0</v>
      </c>
      <c r="AC249" s="990" t="s">
        <v>993</v>
      </c>
      <c r="AD249" s="990" t="s">
        <v>993</v>
      </c>
      <c r="AE249" s="990" t="s">
        <v>993</v>
      </c>
      <c r="AF249" s="1077">
        <f t="shared" si="33"/>
        <v>54</v>
      </c>
      <c r="AG249" s="1077">
        <f t="shared" si="33"/>
        <v>51</v>
      </c>
      <c r="AH249" s="1077">
        <f t="shared" si="33"/>
        <v>37</v>
      </c>
      <c r="AI249" s="1077">
        <f t="shared" si="32"/>
        <v>54</v>
      </c>
      <c r="AJ249" s="183">
        <f t="shared" si="28"/>
        <v>0</v>
      </c>
      <c r="AK249" s="991">
        <v>0</v>
      </c>
      <c r="AL249" s="991">
        <v>0</v>
      </c>
      <c r="AM249" s="991">
        <v>0</v>
      </c>
      <c r="AN249" s="991">
        <v>0</v>
      </c>
      <c r="AO249" s="991">
        <v>0</v>
      </c>
      <c r="AP249" s="991">
        <v>54</v>
      </c>
      <c r="AQ249" s="991">
        <v>51</v>
      </c>
      <c r="AR249" s="991">
        <v>37</v>
      </c>
      <c r="AS249" s="991">
        <v>54</v>
      </c>
      <c r="AT249" s="991">
        <v>54</v>
      </c>
      <c r="AU249" s="991">
        <v>51</v>
      </c>
      <c r="AV249" s="991">
        <v>37</v>
      </c>
      <c r="AW249" s="991">
        <v>54</v>
      </c>
      <c r="AX249" s="991">
        <v>0</v>
      </c>
      <c r="AY249" s="991">
        <v>0</v>
      </c>
      <c r="AZ249" s="991">
        <v>0</v>
      </c>
      <c r="BA249" s="991">
        <v>0</v>
      </c>
      <c r="BB249" s="991">
        <v>0</v>
      </c>
      <c r="BC249" s="991">
        <v>0</v>
      </c>
      <c r="BD249" s="991">
        <v>0</v>
      </c>
      <c r="BE249" s="992" t="b">
        <v>0</v>
      </c>
      <c r="BF249" s="992"/>
      <c r="BG249" s="990" t="s">
        <v>1028</v>
      </c>
      <c r="BH249" s="991">
        <v>54</v>
      </c>
      <c r="BI249" s="990" t="s">
        <v>993</v>
      </c>
      <c r="BJ249" s="991">
        <v>0</v>
      </c>
      <c r="BK249" s="990" t="s">
        <v>993</v>
      </c>
      <c r="BL249" s="991">
        <v>0</v>
      </c>
      <c r="BM249" s="991">
        <v>0</v>
      </c>
      <c r="BN249" s="991">
        <v>0</v>
      </c>
      <c r="BO249" s="990" t="s">
        <v>993</v>
      </c>
      <c r="BP249" s="990" t="s">
        <v>993</v>
      </c>
      <c r="BQ249" s="990" t="s">
        <v>993</v>
      </c>
      <c r="BR249" s="991">
        <v>0</v>
      </c>
      <c r="BS249" s="990" t="s">
        <v>993</v>
      </c>
      <c r="BT249" s="991">
        <v>0</v>
      </c>
      <c r="BU249" s="990" t="s">
        <v>993</v>
      </c>
      <c r="BV249" s="991">
        <v>0</v>
      </c>
      <c r="BW249" s="991">
        <v>0</v>
      </c>
      <c r="BX249" s="991">
        <v>0</v>
      </c>
      <c r="BY249" s="990" t="s">
        <v>993</v>
      </c>
      <c r="BZ249" s="991">
        <v>0</v>
      </c>
      <c r="CA249" s="990" t="s">
        <v>993</v>
      </c>
      <c r="CB249" s="991">
        <v>0</v>
      </c>
      <c r="CC249" s="990" t="s">
        <v>993</v>
      </c>
      <c r="CD249" s="991">
        <v>0</v>
      </c>
      <c r="CE249" s="991">
        <v>0</v>
      </c>
      <c r="CF249" s="991">
        <v>0</v>
      </c>
      <c r="CG249" s="990" t="s">
        <v>993</v>
      </c>
      <c r="CH249" s="991">
        <v>0</v>
      </c>
      <c r="CI249" s="990" t="s">
        <v>993</v>
      </c>
      <c r="CJ249" s="991">
        <v>0</v>
      </c>
      <c r="CK249" s="990" t="s">
        <v>993</v>
      </c>
      <c r="CL249" s="991">
        <v>0</v>
      </c>
      <c r="CM249" s="991">
        <v>0</v>
      </c>
      <c r="CN249" s="991">
        <v>0</v>
      </c>
      <c r="CO249" s="991">
        <v>22</v>
      </c>
      <c r="CP249" s="991">
        <v>0.5</v>
      </c>
      <c r="CQ249" s="991">
        <v>2</v>
      </c>
      <c r="CR249" s="991">
        <v>0</v>
      </c>
      <c r="CS249" s="991">
        <v>6</v>
      </c>
      <c r="CT249" s="991">
        <v>1.6</v>
      </c>
      <c r="CU249" s="991">
        <v>0</v>
      </c>
      <c r="CV249" s="991">
        <v>0</v>
      </c>
      <c r="CW249" s="991">
        <v>13</v>
      </c>
      <c r="CX249" s="991">
        <v>0.3</v>
      </c>
      <c r="CY249" s="991">
        <v>9</v>
      </c>
      <c r="CZ249" s="991">
        <v>0.8</v>
      </c>
      <c r="DA249" s="991">
        <v>4</v>
      </c>
      <c r="DB249" s="991">
        <v>0.9</v>
      </c>
      <c r="DC249" s="991">
        <v>1</v>
      </c>
      <c r="DD249" s="991">
        <v>0</v>
      </c>
      <c r="DE249" s="991">
        <v>0</v>
      </c>
      <c r="DF249" s="991">
        <v>0</v>
      </c>
      <c r="DG249" s="991">
        <v>1</v>
      </c>
      <c r="DH249" s="991">
        <v>0</v>
      </c>
      <c r="DI249" s="991">
        <v>0</v>
      </c>
      <c r="DJ249" s="991">
        <v>0</v>
      </c>
      <c r="DK249" s="992" t="b">
        <v>0</v>
      </c>
      <c r="DL249" s="990" t="s">
        <v>1029</v>
      </c>
      <c r="DM249" s="990" t="s">
        <v>993</v>
      </c>
      <c r="DN249" s="990" t="s">
        <v>993</v>
      </c>
      <c r="DO249" s="990" t="s">
        <v>993</v>
      </c>
      <c r="DP249" s="991">
        <v>219</v>
      </c>
      <c r="DQ249" s="991">
        <v>219</v>
      </c>
      <c r="DR249" s="991">
        <v>0</v>
      </c>
      <c r="DS249" s="991">
        <v>0</v>
      </c>
      <c r="DT249" s="991">
        <v>16471</v>
      </c>
      <c r="DU249" s="991">
        <v>228</v>
      </c>
      <c r="DV249" s="991">
        <v>219</v>
      </c>
      <c r="DW249" s="991">
        <v>132</v>
      </c>
      <c r="DX249" s="991">
        <v>0</v>
      </c>
      <c r="DY249" s="991">
        <v>87</v>
      </c>
      <c r="DZ249" s="991">
        <v>0</v>
      </c>
      <c r="EA249" s="991">
        <v>0</v>
      </c>
      <c r="EB249" s="991">
        <v>0</v>
      </c>
      <c r="EC249" s="991">
        <v>0</v>
      </c>
      <c r="ED249" s="991">
        <v>228</v>
      </c>
      <c r="EE249" s="991">
        <v>24</v>
      </c>
      <c r="EF249" s="991">
        <v>107</v>
      </c>
      <c r="EG249" s="991">
        <v>57</v>
      </c>
      <c r="EH249" s="991">
        <v>12</v>
      </c>
      <c r="EI249" s="991">
        <v>10</v>
      </c>
      <c r="EJ249" s="991">
        <v>0</v>
      </c>
      <c r="EK249" s="991">
        <v>17</v>
      </c>
      <c r="EL249" s="991">
        <v>1</v>
      </c>
      <c r="EM249" s="991">
        <v>0</v>
      </c>
      <c r="EN249" s="991">
        <v>204</v>
      </c>
      <c r="EO249" s="991">
        <v>149</v>
      </c>
      <c r="EP249" s="991">
        <v>1</v>
      </c>
      <c r="EQ249" s="991">
        <v>54</v>
      </c>
      <c r="ER249" s="991">
        <v>0</v>
      </c>
      <c r="ES249" s="991">
        <v>0</v>
      </c>
      <c r="ET249" s="992" t="b">
        <v>0</v>
      </c>
      <c r="EU249" s="992" t="b">
        <v>0</v>
      </c>
      <c r="EV249" s="992" t="b">
        <v>0</v>
      </c>
      <c r="EW249" s="993">
        <v>0</v>
      </c>
      <c r="EX249" s="993">
        <v>0</v>
      </c>
      <c r="EY249" s="993">
        <v>0</v>
      </c>
      <c r="EZ249" s="993">
        <v>0</v>
      </c>
      <c r="FA249" s="993">
        <v>0</v>
      </c>
      <c r="FB249" s="993">
        <v>0</v>
      </c>
      <c r="FC249" s="992" t="b">
        <v>0</v>
      </c>
      <c r="FD249" s="992" t="b">
        <v>0</v>
      </c>
      <c r="FE249" s="992" t="b">
        <v>0</v>
      </c>
      <c r="FF249" s="993">
        <v>0</v>
      </c>
      <c r="FG249" s="993">
        <v>0</v>
      </c>
      <c r="FH249" s="993">
        <v>0</v>
      </c>
      <c r="FI249" s="993">
        <v>0</v>
      </c>
      <c r="FJ249" s="993">
        <v>0</v>
      </c>
      <c r="FK249" s="993">
        <v>0</v>
      </c>
      <c r="FL249" s="992" t="b">
        <v>0</v>
      </c>
      <c r="FM249" s="992" t="b">
        <v>0</v>
      </c>
      <c r="FN249" s="992" t="b">
        <v>0</v>
      </c>
      <c r="FO249" s="993">
        <v>0</v>
      </c>
      <c r="FP249" s="993">
        <v>0</v>
      </c>
      <c r="FQ249" s="993">
        <v>0</v>
      </c>
      <c r="FR249" s="993">
        <v>0</v>
      </c>
      <c r="FS249" s="993">
        <v>0</v>
      </c>
      <c r="FT249" s="993">
        <v>0</v>
      </c>
      <c r="FU249" s="990" t="s">
        <v>293</v>
      </c>
      <c r="FV249" s="993">
        <v>0.95200000000000007</v>
      </c>
      <c r="FW249" s="991">
        <v>5.5</v>
      </c>
      <c r="FX249" s="991">
        <v>204</v>
      </c>
      <c r="FY249" s="991">
        <v>97</v>
      </c>
      <c r="FZ249" s="991">
        <v>97</v>
      </c>
      <c r="GA249" s="991">
        <v>36</v>
      </c>
      <c r="GB249" s="991">
        <v>36</v>
      </c>
      <c r="GC249" s="991">
        <v>100</v>
      </c>
      <c r="GD249" s="991">
        <v>92</v>
      </c>
      <c r="GE249" s="991">
        <v>89</v>
      </c>
      <c r="GF249" s="991">
        <v>94</v>
      </c>
      <c r="GG249" s="991">
        <v>69</v>
      </c>
      <c r="GH249" s="991">
        <v>63</v>
      </c>
      <c r="GI249" s="991">
        <v>62</v>
      </c>
      <c r="GJ249" s="991">
        <v>68</v>
      </c>
      <c r="GK249" s="991">
        <v>56.4</v>
      </c>
      <c r="GL249" s="991">
        <v>46.2</v>
      </c>
      <c r="GM249" s="991">
        <v>43.4</v>
      </c>
      <c r="GN249" s="991">
        <v>49.4</v>
      </c>
      <c r="GO249" s="992" t="b">
        <v>0</v>
      </c>
      <c r="GP249" s="990" t="s">
        <v>993</v>
      </c>
      <c r="GQ249" s="990" t="s">
        <v>993</v>
      </c>
      <c r="GR249" s="990" t="s">
        <v>993</v>
      </c>
      <c r="GS249" s="990" t="s">
        <v>993</v>
      </c>
      <c r="GT249" s="990" t="s">
        <v>2426</v>
      </c>
      <c r="GU249" s="986"/>
    </row>
    <row r="250" spans="1:203" hidden="1">
      <c r="A250" s="985"/>
      <c r="B250" s="1315" t="s">
        <v>652</v>
      </c>
      <c r="C250" s="1315"/>
      <c r="D250" s="990" t="s">
        <v>1215</v>
      </c>
      <c r="E250" s="990" t="s">
        <v>18</v>
      </c>
      <c r="F250" s="990" t="s">
        <v>437</v>
      </c>
      <c r="G250" s="990" t="s">
        <v>986</v>
      </c>
      <c r="H250" s="990" t="s">
        <v>1062</v>
      </c>
      <c r="I250" s="990" t="s">
        <v>1063</v>
      </c>
      <c r="J250" s="990" t="s">
        <v>1186</v>
      </c>
      <c r="K250" s="990" t="s">
        <v>1187</v>
      </c>
      <c r="L250" s="991">
        <v>1</v>
      </c>
      <c r="M250" s="990" t="s">
        <v>18</v>
      </c>
      <c r="N250" s="990" t="s">
        <v>991</v>
      </c>
      <c r="O250" s="990" t="s">
        <v>653</v>
      </c>
      <c r="P250" s="990" t="s">
        <v>1044</v>
      </c>
      <c r="Q250" s="990" t="s">
        <v>293</v>
      </c>
      <c r="R250" s="1031" t="s">
        <v>296</v>
      </c>
      <c r="S250" s="992" t="b">
        <v>0</v>
      </c>
      <c r="T250" s="991">
        <v>0</v>
      </c>
      <c r="U250" s="992" t="b">
        <v>0</v>
      </c>
      <c r="V250" s="991">
        <v>0</v>
      </c>
      <c r="W250" s="992" t="b">
        <v>0</v>
      </c>
      <c r="X250" s="992" t="b">
        <v>1</v>
      </c>
      <c r="Y250" s="990" t="s">
        <v>296</v>
      </c>
      <c r="Z250" s="990" t="b">
        <f t="shared" si="29"/>
        <v>1</v>
      </c>
      <c r="AA250" s="990" t="s">
        <v>993</v>
      </c>
      <c r="AB250" s="992" t="b">
        <v>0</v>
      </c>
      <c r="AC250" s="990" t="s">
        <v>993</v>
      </c>
      <c r="AD250" s="990" t="s">
        <v>993</v>
      </c>
      <c r="AE250" s="990" t="s">
        <v>993</v>
      </c>
      <c r="AF250" s="1077">
        <f t="shared" si="33"/>
        <v>41</v>
      </c>
      <c r="AG250" s="1077">
        <f t="shared" si="33"/>
        <v>41</v>
      </c>
      <c r="AH250" s="1077">
        <f t="shared" si="33"/>
        <v>37</v>
      </c>
      <c r="AI250" s="1077">
        <f t="shared" si="32"/>
        <v>41</v>
      </c>
      <c r="AJ250" s="183">
        <f t="shared" si="28"/>
        <v>0</v>
      </c>
      <c r="AK250" s="991">
        <v>0</v>
      </c>
      <c r="AL250" s="991">
        <v>0</v>
      </c>
      <c r="AM250" s="991">
        <v>0</v>
      </c>
      <c r="AN250" s="991">
        <v>0</v>
      </c>
      <c r="AO250" s="991">
        <v>0</v>
      </c>
      <c r="AP250" s="991">
        <v>41</v>
      </c>
      <c r="AQ250" s="991">
        <v>41</v>
      </c>
      <c r="AR250" s="991">
        <v>37</v>
      </c>
      <c r="AS250" s="991">
        <v>41</v>
      </c>
      <c r="AT250" s="991">
        <v>41</v>
      </c>
      <c r="AU250" s="991">
        <v>41</v>
      </c>
      <c r="AV250" s="991">
        <v>37</v>
      </c>
      <c r="AW250" s="991">
        <v>41</v>
      </c>
      <c r="AX250" s="991">
        <v>0</v>
      </c>
      <c r="AY250" s="991">
        <v>0</v>
      </c>
      <c r="AZ250" s="991">
        <v>0</v>
      </c>
      <c r="BA250" s="991">
        <v>0</v>
      </c>
      <c r="BB250" s="991">
        <v>0</v>
      </c>
      <c r="BC250" s="991">
        <v>0</v>
      </c>
      <c r="BD250" s="991">
        <v>0</v>
      </c>
      <c r="BE250" s="992" t="b">
        <v>0</v>
      </c>
      <c r="BF250" s="992"/>
      <c r="BG250" s="990" t="s">
        <v>422</v>
      </c>
      <c r="BH250" s="991">
        <v>41</v>
      </c>
      <c r="BI250" s="990" t="s">
        <v>993</v>
      </c>
      <c r="BJ250" s="991">
        <v>0</v>
      </c>
      <c r="BK250" s="990" t="s">
        <v>993</v>
      </c>
      <c r="BL250" s="991">
        <v>0</v>
      </c>
      <c r="BM250" s="991">
        <v>0</v>
      </c>
      <c r="BN250" s="991">
        <v>0</v>
      </c>
      <c r="BO250" s="990" t="s">
        <v>993</v>
      </c>
      <c r="BP250" s="990" t="s">
        <v>993</v>
      </c>
      <c r="BQ250" s="990" t="s">
        <v>993</v>
      </c>
      <c r="BR250" s="991">
        <v>0</v>
      </c>
      <c r="BS250" s="990" t="s">
        <v>993</v>
      </c>
      <c r="BT250" s="991">
        <v>0</v>
      </c>
      <c r="BU250" s="990" t="s">
        <v>993</v>
      </c>
      <c r="BV250" s="991">
        <v>0</v>
      </c>
      <c r="BW250" s="991">
        <v>0</v>
      </c>
      <c r="BX250" s="991">
        <v>0</v>
      </c>
      <c r="BY250" s="990" t="s">
        <v>993</v>
      </c>
      <c r="BZ250" s="991">
        <v>0</v>
      </c>
      <c r="CA250" s="990" t="s">
        <v>993</v>
      </c>
      <c r="CB250" s="991">
        <v>0</v>
      </c>
      <c r="CC250" s="990" t="s">
        <v>993</v>
      </c>
      <c r="CD250" s="991">
        <v>0</v>
      </c>
      <c r="CE250" s="991">
        <v>0</v>
      </c>
      <c r="CF250" s="991">
        <v>0</v>
      </c>
      <c r="CG250" s="990" t="s">
        <v>993</v>
      </c>
      <c r="CH250" s="991">
        <v>0</v>
      </c>
      <c r="CI250" s="990" t="s">
        <v>993</v>
      </c>
      <c r="CJ250" s="991">
        <v>0</v>
      </c>
      <c r="CK250" s="990" t="s">
        <v>993</v>
      </c>
      <c r="CL250" s="991">
        <v>0</v>
      </c>
      <c r="CM250" s="991">
        <v>0</v>
      </c>
      <c r="CN250" s="991">
        <v>0</v>
      </c>
      <c r="CO250" s="991">
        <v>17</v>
      </c>
      <c r="CP250" s="991">
        <v>0</v>
      </c>
      <c r="CQ250" s="991">
        <v>0</v>
      </c>
      <c r="CR250" s="991">
        <v>0</v>
      </c>
      <c r="CS250" s="991">
        <v>9</v>
      </c>
      <c r="CT250" s="991">
        <v>2.2000000000000002</v>
      </c>
      <c r="CU250" s="991">
        <v>0</v>
      </c>
      <c r="CV250" s="991">
        <v>0</v>
      </c>
      <c r="CW250" s="991">
        <v>0</v>
      </c>
      <c r="CX250" s="991">
        <v>0</v>
      </c>
      <c r="CY250" s="991">
        <v>2</v>
      </c>
      <c r="CZ250" s="991">
        <v>0</v>
      </c>
      <c r="DA250" s="991">
        <v>0</v>
      </c>
      <c r="DB250" s="991">
        <v>0</v>
      </c>
      <c r="DC250" s="991">
        <v>2</v>
      </c>
      <c r="DD250" s="991">
        <v>0</v>
      </c>
      <c r="DE250" s="991">
        <v>0</v>
      </c>
      <c r="DF250" s="991">
        <v>0</v>
      </c>
      <c r="DG250" s="991">
        <v>3</v>
      </c>
      <c r="DH250" s="991">
        <v>0</v>
      </c>
      <c r="DI250" s="991">
        <v>0</v>
      </c>
      <c r="DJ250" s="991">
        <v>0</v>
      </c>
      <c r="DK250" s="992" t="b">
        <v>0</v>
      </c>
      <c r="DL250" s="990" t="s">
        <v>270</v>
      </c>
      <c r="DM250" s="990" t="s">
        <v>993</v>
      </c>
      <c r="DN250" s="990" t="s">
        <v>993</v>
      </c>
      <c r="DO250" s="990" t="s">
        <v>993</v>
      </c>
      <c r="DP250" s="991">
        <v>55</v>
      </c>
      <c r="DQ250" s="991">
        <v>55</v>
      </c>
      <c r="DR250" s="991">
        <v>0</v>
      </c>
      <c r="DS250" s="991">
        <v>0</v>
      </c>
      <c r="DT250" s="991">
        <v>13982</v>
      </c>
      <c r="DU250" s="991">
        <v>58</v>
      </c>
      <c r="DV250" s="991">
        <v>55</v>
      </c>
      <c r="DW250" s="991">
        <v>0</v>
      </c>
      <c r="DX250" s="991">
        <v>0</v>
      </c>
      <c r="DY250" s="991">
        <v>44</v>
      </c>
      <c r="DZ250" s="991">
        <v>11</v>
      </c>
      <c r="EA250" s="991">
        <v>0</v>
      </c>
      <c r="EB250" s="991">
        <v>0</v>
      </c>
      <c r="EC250" s="991">
        <v>0</v>
      </c>
      <c r="ED250" s="991">
        <v>58</v>
      </c>
      <c r="EE250" s="991">
        <v>0</v>
      </c>
      <c r="EF250" s="991">
        <v>0</v>
      </c>
      <c r="EG250" s="991">
        <v>9</v>
      </c>
      <c r="EH250" s="991">
        <v>1</v>
      </c>
      <c r="EI250" s="991">
        <v>9</v>
      </c>
      <c r="EJ250" s="991">
        <v>0</v>
      </c>
      <c r="EK250" s="991">
        <v>2</v>
      </c>
      <c r="EL250" s="991">
        <v>37</v>
      </c>
      <c r="EM250" s="991">
        <v>0</v>
      </c>
      <c r="EN250" s="991">
        <v>58</v>
      </c>
      <c r="EO250" s="991">
        <v>37</v>
      </c>
      <c r="EP250" s="991">
        <v>11</v>
      </c>
      <c r="EQ250" s="991">
        <v>10</v>
      </c>
      <c r="ER250" s="991">
        <v>0</v>
      </c>
      <c r="ES250" s="991">
        <v>0</v>
      </c>
      <c r="ET250" s="992" t="b">
        <v>0</v>
      </c>
      <c r="EU250" s="992" t="b">
        <v>0</v>
      </c>
      <c r="EV250" s="992" t="b">
        <v>0</v>
      </c>
      <c r="EW250" s="993">
        <v>0</v>
      </c>
      <c r="EX250" s="993">
        <v>0</v>
      </c>
      <c r="EY250" s="993">
        <v>0</v>
      </c>
      <c r="EZ250" s="993">
        <v>0</v>
      </c>
      <c r="FA250" s="993">
        <v>0</v>
      </c>
      <c r="FB250" s="993">
        <v>0</v>
      </c>
      <c r="FC250" s="992" t="b">
        <v>0</v>
      </c>
      <c r="FD250" s="992" t="b">
        <v>0</v>
      </c>
      <c r="FE250" s="992" t="b">
        <v>0</v>
      </c>
      <c r="FF250" s="993">
        <v>0</v>
      </c>
      <c r="FG250" s="993">
        <v>0</v>
      </c>
      <c r="FH250" s="993">
        <v>0</v>
      </c>
      <c r="FI250" s="993">
        <v>0</v>
      </c>
      <c r="FJ250" s="993">
        <v>0</v>
      </c>
      <c r="FK250" s="993">
        <v>0</v>
      </c>
      <c r="FL250" s="992" t="b">
        <v>0</v>
      </c>
      <c r="FM250" s="992" t="b">
        <v>0</v>
      </c>
      <c r="FN250" s="992" t="b">
        <v>0</v>
      </c>
      <c r="FO250" s="993">
        <v>0</v>
      </c>
      <c r="FP250" s="993">
        <v>0</v>
      </c>
      <c r="FQ250" s="993">
        <v>0</v>
      </c>
      <c r="FR250" s="993">
        <v>0</v>
      </c>
      <c r="FS250" s="993">
        <v>0</v>
      </c>
      <c r="FT250" s="993">
        <v>0</v>
      </c>
      <c r="FU250" s="990" t="s">
        <v>993</v>
      </c>
      <c r="FV250" s="993">
        <v>0</v>
      </c>
      <c r="FW250" s="991">
        <v>0</v>
      </c>
      <c r="FX250" s="991">
        <v>58</v>
      </c>
      <c r="FY250" s="991">
        <v>0</v>
      </c>
      <c r="FZ250" s="991">
        <v>0</v>
      </c>
      <c r="GA250" s="991">
        <v>0</v>
      </c>
      <c r="GB250" s="991">
        <v>0</v>
      </c>
      <c r="GC250" s="991">
        <v>0</v>
      </c>
      <c r="GD250" s="991">
        <v>0</v>
      </c>
      <c r="GE250" s="991">
        <v>0</v>
      </c>
      <c r="GF250" s="991">
        <v>0</v>
      </c>
      <c r="GG250" s="991">
        <v>0</v>
      </c>
      <c r="GH250" s="991">
        <v>0</v>
      </c>
      <c r="GI250" s="991">
        <v>0</v>
      </c>
      <c r="GJ250" s="991">
        <v>0</v>
      </c>
      <c r="GK250" s="991">
        <v>0</v>
      </c>
      <c r="GL250" s="991">
        <v>0</v>
      </c>
      <c r="GM250" s="991">
        <v>0</v>
      </c>
      <c r="GN250" s="991">
        <v>0</v>
      </c>
      <c r="GO250" s="992" t="b">
        <v>0</v>
      </c>
      <c r="GP250" s="990" t="s">
        <v>993</v>
      </c>
      <c r="GQ250" s="990" t="s">
        <v>993</v>
      </c>
      <c r="GR250" s="990" t="s">
        <v>993</v>
      </c>
      <c r="GS250" s="990" t="s">
        <v>993</v>
      </c>
      <c r="GT250" s="992"/>
      <c r="GU250" s="986"/>
    </row>
    <row r="251" spans="1:203" hidden="1">
      <c r="A251" s="985"/>
      <c r="B251" s="1315" t="s">
        <v>619</v>
      </c>
      <c r="C251" s="1315"/>
      <c r="D251" s="990" t="s">
        <v>1216</v>
      </c>
      <c r="E251" s="990" t="s">
        <v>621</v>
      </c>
      <c r="F251" s="990" t="s">
        <v>437</v>
      </c>
      <c r="G251" s="990" t="s">
        <v>986</v>
      </c>
      <c r="H251" s="990" t="s">
        <v>1062</v>
      </c>
      <c r="I251" s="990" t="s">
        <v>1063</v>
      </c>
      <c r="J251" s="990" t="s">
        <v>1217</v>
      </c>
      <c r="K251" s="990" t="s">
        <v>1218</v>
      </c>
      <c r="L251" s="991">
        <v>1</v>
      </c>
      <c r="M251" s="990" t="s">
        <v>621</v>
      </c>
      <c r="N251" s="990" t="s">
        <v>1019</v>
      </c>
      <c r="O251" s="990" t="s">
        <v>350</v>
      </c>
      <c r="P251" s="990" t="s">
        <v>993</v>
      </c>
      <c r="Q251" s="990" t="s">
        <v>993</v>
      </c>
      <c r="R251" s="1031" t="s">
        <v>290</v>
      </c>
      <c r="S251" s="992" t="b">
        <v>1</v>
      </c>
      <c r="T251" s="991">
        <v>6</v>
      </c>
      <c r="U251" s="992" t="b">
        <v>1</v>
      </c>
      <c r="V251" s="991">
        <v>6</v>
      </c>
      <c r="W251" s="992" t="b">
        <v>1</v>
      </c>
      <c r="X251" s="992" t="b">
        <v>0</v>
      </c>
      <c r="Y251" s="990" t="s">
        <v>290</v>
      </c>
      <c r="Z251" s="990" t="b">
        <f t="shared" si="29"/>
        <v>1</v>
      </c>
      <c r="AA251" s="990" t="s">
        <v>993</v>
      </c>
      <c r="AB251" s="992" t="b">
        <v>0</v>
      </c>
      <c r="AC251" s="990" t="s">
        <v>993</v>
      </c>
      <c r="AD251" s="990" t="s">
        <v>993</v>
      </c>
      <c r="AE251" s="990" t="s">
        <v>993</v>
      </c>
      <c r="AF251" s="1077">
        <f t="shared" si="33"/>
        <v>60</v>
      </c>
      <c r="AG251" s="1077">
        <f t="shared" si="33"/>
        <v>60</v>
      </c>
      <c r="AH251" s="1077">
        <f t="shared" si="33"/>
        <v>36</v>
      </c>
      <c r="AI251" s="1077">
        <f t="shared" si="32"/>
        <v>60</v>
      </c>
      <c r="AJ251" s="183">
        <f t="shared" si="28"/>
        <v>0</v>
      </c>
      <c r="AK251" s="991">
        <v>60</v>
      </c>
      <c r="AL251" s="991">
        <v>60</v>
      </c>
      <c r="AM251" s="991">
        <v>36</v>
      </c>
      <c r="AN251" s="991">
        <v>60</v>
      </c>
      <c r="AO251" s="991">
        <v>0</v>
      </c>
      <c r="AP251" s="991">
        <v>0</v>
      </c>
      <c r="AQ251" s="991">
        <v>0</v>
      </c>
      <c r="AR251" s="991">
        <v>0</v>
      </c>
      <c r="AS251" s="991">
        <v>0</v>
      </c>
      <c r="AT251" s="991">
        <v>0</v>
      </c>
      <c r="AU251" s="991">
        <v>0</v>
      </c>
      <c r="AV251" s="991">
        <v>0</v>
      </c>
      <c r="AW251" s="991">
        <v>0</v>
      </c>
      <c r="AX251" s="991">
        <v>0</v>
      </c>
      <c r="AY251" s="991">
        <v>0</v>
      </c>
      <c r="AZ251" s="991">
        <v>0</v>
      </c>
      <c r="BA251" s="991">
        <v>0</v>
      </c>
      <c r="BB251" s="991">
        <v>0</v>
      </c>
      <c r="BC251" s="991">
        <v>0</v>
      </c>
      <c r="BD251" s="991">
        <v>0</v>
      </c>
      <c r="BE251" s="992" t="b">
        <v>0</v>
      </c>
      <c r="BF251" s="992"/>
      <c r="BG251" s="990" t="s">
        <v>296</v>
      </c>
      <c r="BH251" s="991">
        <v>46</v>
      </c>
      <c r="BI251" s="990" t="s">
        <v>1330</v>
      </c>
      <c r="BJ251" s="991">
        <v>14</v>
      </c>
      <c r="BK251" s="990" t="s">
        <v>993</v>
      </c>
      <c r="BL251" s="991">
        <v>0</v>
      </c>
      <c r="BM251" s="991">
        <v>0</v>
      </c>
      <c r="BN251" s="991">
        <v>14</v>
      </c>
      <c r="BO251" s="990" t="s">
        <v>993</v>
      </c>
      <c r="BP251" s="990" t="s">
        <v>993</v>
      </c>
      <c r="BQ251" s="990" t="s">
        <v>993</v>
      </c>
      <c r="BR251" s="991">
        <v>0</v>
      </c>
      <c r="BS251" s="990" t="s">
        <v>993</v>
      </c>
      <c r="BT251" s="991">
        <v>0</v>
      </c>
      <c r="BU251" s="990" t="s">
        <v>993</v>
      </c>
      <c r="BV251" s="991">
        <v>0</v>
      </c>
      <c r="BW251" s="991">
        <v>0</v>
      </c>
      <c r="BX251" s="991">
        <v>0</v>
      </c>
      <c r="BY251" s="990" t="s">
        <v>993</v>
      </c>
      <c r="BZ251" s="991">
        <v>0</v>
      </c>
      <c r="CA251" s="990" t="s">
        <v>993</v>
      </c>
      <c r="CB251" s="991">
        <v>0</v>
      </c>
      <c r="CC251" s="990" t="s">
        <v>993</v>
      </c>
      <c r="CD251" s="991">
        <v>0</v>
      </c>
      <c r="CE251" s="991">
        <v>0</v>
      </c>
      <c r="CF251" s="991">
        <v>0</v>
      </c>
      <c r="CG251" s="990" t="s">
        <v>993</v>
      </c>
      <c r="CH251" s="991">
        <v>0</v>
      </c>
      <c r="CI251" s="990" t="s">
        <v>993</v>
      </c>
      <c r="CJ251" s="991">
        <v>0</v>
      </c>
      <c r="CK251" s="990" t="s">
        <v>993</v>
      </c>
      <c r="CL251" s="991">
        <v>0</v>
      </c>
      <c r="CM251" s="991">
        <v>0</v>
      </c>
      <c r="CN251" s="991">
        <v>0</v>
      </c>
      <c r="CO251" s="991">
        <v>28</v>
      </c>
      <c r="CP251" s="991">
        <v>3.2</v>
      </c>
      <c r="CQ251" s="991">
        <v>0</v>
      </c>
      <c r="CR251" s="991">
        <v>0.7</v>
      </c>
      <c r="CS251" s="991">
        <v>1</v>
      </c>
      <c r="CT251" s="991">
        <v>1.8</v>
      </c>
      <c r="CU251" s="991">
        <v>0</v>
      </c>
      <c r="CV251" s="991">
        <v>0</v>
      </c>
      <c r="CW251" s="991">
        <v>0</v>
      </c>
      <c r="CX251" s="991">
        <v>0</v>
      </c>
      <c r="CY251" s="991">
        <v>0</v>
      </c>
      <c r="CZ251" s="991">
        <v>0</v>
      </c>
      <c r="DA251" s="991">
        <v>0</v>
      </c>
      <c r="DB251" s="991">
        <v>0</v>
      </c>
      <c r="DC251" s="991">
        <v>0</v>
      </c>
      <c r="DD251" s="991">
        <v>0</v>
      </c>
      <c r="DE251" s="991">
        <v>0</v>
      </c>
      <c r="DF251" s="991">
        <v>0</v>
      </c>
      <c r="DG251" s="991">
        <v>0</v>
      </c>
      <c r="DH251" s="991">
        <v>0</v>
      </c>
      <c r="DI251" s="991">
        <v>0</v>
      </c>
      <c r="DJ251" s="991">
        <v>0</v>
      </c>
      <c r="DK251" s="992" t="b">
        <v>0</v>
      </c>
      <c r="DL251" s="990" t="s">
        <v>270</v>
      </c>
      <c r="DM251" s="990" t="s">
        <v>993</v>
      </c>
      <c r="DN251" s="990" t="s">
        <v>993</v>
      </c>
      <c r="DO251" s="990" t="s">
        <v>993</v>
      </c>
      <c r="DP251" s="991">
        <v>1056</v>
      </c>
      <c r="DQ251" s="991">
        <v>486</v>
      </c>
      <c r="DR251" s="991">
        <v>412</v>
      </c>
      <c r="DS251" s="991">
        <v>158</v>
      </c>
      <c r="DT251" s="991">
        <v>17760</v>
      </c>
      <c r="DU251" s="991">
        <v>1050</v>
      </c>
      <c r="DV251" s="991">
        <v>1056</v>
      </c>
      <c r="DW251" s="991">
        <v>0</v>
      </c>
      <c r="DX251" s="991">
        <v>911</v>
      </c>
      <c r="DY251" s="991">
        <v>38</v>
      </c>
      <c r="DZ251" s="991">
        <v>107</v>
      </c>
      <c r="EA251" s="991">
        <v>0</v>
      </c>
      <c r="EB251" s="991">
        <v>0</v>
      </c>
      <c r="EC251" s="991">
        <v>0</v>
      </c>
      <c r="ED251" s="991">
        <v>1050</v>
      </c>
      <c r="EE251" s="991">
        <v>0</v>
      </c>
      <c r="EF251" s="991">
        <v>814</v>
      </c>
      <c r="EG251" s="991">
        <v>58</v>
      </c>
      <c r="EH251" s="991">
        <v>13</v>
      </c>
      <c r="EI251" s="991">
        <v>51</v>
      </c>
      <c r="EJ251" s="991">
        <v>0</v>
      </c>
      <c r="EK251" s="991">
        <v>55</v>
      </c>
      <c r="EL251" s="991">
        <v>57</v>
      </c>
      <c r="EM251" s="991">
        <v>2</v>
      </c>
      <c r="EN251" s="991">
        <v>1050</v>
      </c>
      <c r="EO251" s="991">
        <v>271</v>
      </c>
      <c r="EP251" s="991">
        <v>137</v>
      </c>
      <c r="EQ251" s="991">
        <v>272</v>
      </c>
      <c r="ER251" s="991">
        <v>370</v>
      </c>
      <c r="ES251" s="991">
        <v>0</v>
      </c>
      <c r="ET251" s="992" t="b">
        <v>0</v>
      </c>
      <c r="EU251" s="992" t="b">
        <v>0</v>
      </c>
      <c r="EV251" s="992" t="b">
        <v>0</v>
      </c>
      <c r="EW251" s="993">
        <v>0.38</v>
      </c>
      <c r="EX251" s="993">
        <v>0.254</v>
      </c>
      <c r="EY251" s="993">
        <v>0.16500000000000001</v>
      </c>
      <c r="EZ251" s="993">
        <v>8.6999999999999994E-2</v>
      </c>
      <c r="FA251" s="993">
        <v>3.7999999999999999E-2</v>
      </c>
      <c r="FB251" s="993">
        <v>0.215</v>
      </c>
      <c r="FC251" s="992" t="b">
        <v>0</v>
      </c>
      <c r="FD251" s="992" t="b">
        <v>0</v>
      </c>
      <c r="FE251" s="992" t="b">
        <v>0</v>
      </c>
      <c r="FF251" s="993">
        <v>0.16600000000000001</v>
      </c>
      <c r="FG251" s="993">
        <v>6.0999999999999999E-2</v>
      </c>
      <c r="FH251" s="993">
        <v>5.0000000000000001E-3</v>
      </c>
      <c r="FI251" s="993">
        <v>9.0000000000000011E-3</v>
      </c>
      <c r="FJ251" s="993">
        <v>1.7000000000000001E-2</v>
      </c>
      <c r="FK251" s="993">
        <v>2.8999999999999998E-2</v>
      </c>
      <c r="FL251" s="992" t="b">
        <v>0</v>
      </c>
      <c r="FM251" s="992" t="b">
        <v>0</v>
      </c>
      <c r="FN251" s="992" t="b">
        <v>0</v>
      </c>
      <c r="FO251" s="993">
        <v>0</v>
      </c>
      <c r="FP251" s="993">
        <v>0</v>
      </c>
      <c r="FQ251" s="993">
        <v>0</v>
      </c>
      <c r="FR251" s="993">
        <v>0</v>
      </c>
      <c r="FS251" s="993">
        <v>0</v>
      </c>
      <c r="FT251" s="993">
        <v>0</v>
      </c>
      <c r="FU251" s="990" t="s">
        <v>993</v>
      </c>
      <c r="FV251" s="993">
        <v>0</v>
      </c>
      <c r="FW251" s="991">
        <v>0</v>
      </c>
      <c r="FX251" s="991">
        <v>1050</v>
      </c>
      <c r="FY251" s="991">
        <v>0</v>
      </c>
      <c r="FZ251" s="991">
        <v>0</v>
      </c>
      <c r="GA251" s="991">
        <v>0</v>
      </c>
      <c r="GB251" s="991">
        <v>0</v>
      </c>
      <c r="GC251" s="991">
        <v>0</v>
      </c>
      <c r="GD251" s="991">
        <v>0</v>
      </c>
      <c r="GE251" s="991">
        <v>0</v>
      </c>
      <c r="GF251" s="991">
        <v>0</v>
      </c>
      <c r="GG251" s="991">
        <v>0</v>
      </c>
      <c r="GH251" s="991">
        <v>0</v>
      </c>
      <c r="GI251" s="991">
        <v>0</v>
      </c>
      <c r="GJ251" s="991">
        <v>0</v>
      </c>
      <c r="GK251" s="991">
        <v>0</v>
      </c>
      <c r="GL251" s="991">
        <v>0</v>
      </c>
      <c r="GM251" s="991">
        <v>0</v>
      </c>
      <c r="GN251" s="991">
        <v>0</v>
      </c>
      <c r="GO251" s="992" t="b">
        <v>0</v>
      </c>
      <c r="GP251" s="990" t="s">
        <v>993</v>
      </c>
      <c r="GQ251" s="990" t="s">
        <v>993</v>
      </c>
      <c r="GR251" s="990" t="s">
        <v>993</v>
      </c>
      <c r="GS251" s="990" t="s">
        <v>993</v>
      </c>
      <c r="GT251" s="992"/>
      <c r="GU251" s="986"/>
    </row>
    <row r="252" spans="1:203" hidden="1">
      <c r="A252" s="985"/>
      <c r="B252" s="1315" t="s">
        <v>719</v>
      </c>
      <c r="C252" s="1315"/>
      <c r="D252" s="990" t="s">
        <v>1219</v>
      </c>
      <c r="E252" s="990" t="s">
        <v>1220</v>
      </c>
      <c r="F252" s="990" t="s">
        <v>437</v>
      </c>
      <c r="G252" s="990" t="s">
        <v>986</v>
      </c>
      <c r="H252" s="990" t="s">
        <v>1062</v>
      </c>
      <c r="I252" s="990" t="s">
        <v>1063</v>
      </c>
      <c r="J252" s="990" t="s">
        <v>1217</v>
      </c>
      <c r="K252" s="990" t="s">
        <v>1218</v>
      </c>
      <c r="L252" s="991">
        <v>2</v>
      </c>
      <c r="M252" s="990" t="s">
        <v>1220</v>
      </c>
      <c r="N252" s="990" t="s">
        <v>1040</v>
      </c>
      <c r="O252" s="990" t="s">
        <v>362</v>
      </c>
      <c r="P252" s="990" t="s">
        <v>1221</v>
      </c>
      <c r="Q252" s="990" t="s">
        <v>993</v>
      </c>
      <c r="R252" s="1031" t="s">
        <v>296</v>
      </c>
      <c r="S252" s="992" t="b">
        <v>0</v>
      </c>
      <c r="T252" s="991">
        <v>0</v>
      </c>
      <c r="U252" s="992" t="b">
        <v>0</v>
      </c>
      <c r="V252" s="991">
        <v>0</v>
      </c>
      <c r="W252" s="992" t="b">
        <v>1</v>
      </c>
      <c r="X252" s="992" t="b">
        <v>0</v>
      </c>
      <c r="Y252" s="990" t="s">
        <v>296</v>
      </c>
      <c r="Z252" s="990" t="b">
        <f t="shared" si="29"/>
        <v>1</v>
      </c>
      <c r="AA252" s="990" t="s">
        <v>993</v>
      </c>
      <c r="AB252" s="992" t="b">
        <v>0</v>
      </c>
      <c r="AC252" s="990" t="s">
        <v>993</v>
      </c>
      <c r="AD252" s="990" t="s">
        <v>993</v>
      </c>
      <c r="AE252" s="990" t="s">
        <v>993</v>
      </c>
      <c r="AF252" s="1077">
        <f t="shared" si="33"/>
        <v>39</v>
      </c>
      <c r="AG252" s="1077">
        <f t="shared" si="33"/>
        <v>39</v>
      </c>
      <c r="AH252" s="1077">
        <f t="shared" si="33"/>
        <v>30</v>
      </c>
      <c r="AI252" s="1077">
        <f t="shared" si="32"/>
        <v>39</v>
      </c>
      <c r="AJ252" s="183">
        <f t="shared" si="28"/>
        <v>0</v>
      </c>
      <c r="AK252" s="991">
        <v>0</v>
      </c>
      <c r="AL252" s="991">
        <v>0</v>
      </c>
      <c r="AM252" s="991">
        <v>0</v>
      </c>
      <c r="AN252" s="991">
        <v>0</v>
      </c>
      <c r="AO252" s="991">
        <v>0</v>
      </c>
      <c r="AP252" s="991">
        <v>39</v>
      </c>
      <c r="AQ252" s="991">
        <v>39</v>
      </c>
      <c r="AR252" s="991">
        <v>30</v>
      </c>
      <c r="AS252" s="991">
        <v>39</v>
      </c>
      <c r="AT252" s="991">
        <v>39</v>
      </c>
      <c r="AU252" s="991">
        <v>39</v>
      </c>
      <c r="AV252" s="991">
        <v>30</v>
      </c>
      <c r="AW252" s="991">
        <v>39</v>
      </c>
      <c r="AX252" s="991">
        <v>0</v>
      </c>
      <c r="AY252" s="991">
        <v>0</v>
      </c>
      <c r="AZ252" s="991">
        <v>0</v>
      </c>
      <c r="BA252" s="991">
        <v>0</v>
      </c>
      <c r="BB252" s="991">
        <v>0</v>
      </c>
      <c r="BC252" s="991">
        <v>0</v>
      </c>
      <c r="BD252" s="991">
        <v>0</v>
      </c>
      <c r="BE252" s="992" t="b">
        <v>0</v>
      </c>
      <c r="BF252" s="992"/>
      <c r="BG252" s="990" t="s">
        <v>422</v>
      </c>
      <c r="BH252" s="991">
        <v>39</v>
      </c>
      <c r="BI252" s="990" t="s">
        <v>993</v>
      </c>
      <c r="BJ252" s="991">
        <v>0</v>
      </c>
      <c r="BK252" s="990" t="s">
        <v>993</v>
      </c>
      <c r="BL252" s="991">
        <v>0</v>
      </c>
      <c r="BM252" s="991">
        <v>0</v>
      </c>
      <c r="BN252" s="991">
        <v>0</v>
      </c>
      <c r="BO252" s="990" t="s">
        <v>993</v>
      </c>
      <c r="BP252" s="990" t="s">
        <v>993</v>
      </c>
      <c r="BQ252" s="990" t="s">
        <v>993</v>
      </c>
      <c r="BR252" s="991">
        <v>0</v>
      </c>
      <c r="BS252" s="990" t="s">
        <v>993</v>
      </c>
      <c r="BT252" s="991">
        <v>0</v>
      </c>
      <c r="BU252" s="990" t="s">
        <v>993</v>
      </c>
      <c r="BV252" s="991">
        <v>0</v>
      </c>
      <c r="BW252" s="991">
        <v>0</v>
      </c>
      <c r="BX252" s="991">
        <v>0</v>
      </c>
      <c r="BY252" s="990" t="s">
        <v>993</v>
      </c>
      <c r="BZ252" s="991">
        <v>0</v>
      </c>
      <c r="CA252" s="990" t="s">
        <v>993</v>
      </c>
      <c r="CB252" s="991">
        <v>0</v>
      </c>
      <c r="CC252" s="990" t="s">
        <v>993</v>
      </c>
      <c r="CD252" s="991">
        <v>0</v>
      </c>
      <c r="CE252" s="991">
        <v>0</v>
      </c>
      <c r="CF252" s="991">
        <v>0</v>
      </c>
      <c r="CG252" s="990" t="s">
        <v>993</v>
      </c>
      <c r="CH252" s="991">
        <v>0</v>
      </c>
      <c r="CI252" s="990" t="s">
        <v>993</v>
      </c>
      <c r="CJ252" s="991">
        <v>0</v>
      </c>
      <c r="CK252" s="990" t="s">
        <v>993</v>
      </c>
      <c r="CL252" s="991">
        <v>0</v>
      </c>
      <c r="CM252" s="991">
        <v>0</v>
      </c>
      <c r="CN252" s="991">
        <v>0</v>
      </c>
      <c r="CO252" s="991">
        <v>9</v>
      </c>
      <c r="CP252" s="991">
        <v>1.4</v>
      </c>
      <c r="CQ252" s="991">
        <v>1</v>
      </c>
      <c r="CR252" s="991">
        <v>1.9</v>
      </c>
      <c r="CS252" s="991">
        <v>8</v>
      </c>
      <c r="CT252" s="991">
        <v>0.7</v>
      </c>
      <c r="CU252" s="991">
        <v>0</v>
      </c>
      <c r="CV252" s="991">
        <v>0</v>
      </c>
      <c r="CW252" s="991">
        <v>0</v>
      </c>
      <c r="CX252" s="991">
        <v>0</v>
      </c>
      <c r="CY252" s="991">
        <v>0</v>
      </c>
      <c r="CZ252" s="991">
        <v>0</v>
      </c>
      <c r="DA252" s="991">
        <v>0</v>
      </c>
      <c r="DB252" s="991">
        <v>0</v>
      </c>
      <c r="DC252" s="991">
        <v>0</v>
      </c>
      <c r="DD252" s="991">
        <v>0</v>
      </c>
      <c r="DE252" s="991">
        <v>0</v>
      </c>
      <c r="DF252" s="991">
        <v>0</v>
      </c>
      <c r="DG252" s="991">
        <v>0</v>
      </c>
      <c r="DH252" s="991">
        <v>0</v>
      </c>
      <c r="DI252" s="991">
        <v>0</v>
      </c>
      <c r="DJ252" s="991">
        <v>0</v>
      </c>
      <c r="DK252" s="992" t="b">
        <v>0</v>
      </c>
      <c r="DL252" s="990" t="s">
        <v>270</v>
      </c>
      <c r="DM252" s="990" t="s">
        <v>993</v>
      </c>
      <c r="DN252" s="990" t="s">
        <v>993</v>
      </c>
      <c r="DO252" s="990" t="s">
        <v>993</v>
      </c>
      <c r="DP252" s="991">
        <v>95</v>
      </c>
      <c r="DQ252" s="991">
        <v>49</v>
      </c>
      <c r="DR252" s="991">
        <v>46</v>
      </c>
      <c r="DS252" s="991">
        <v>0</v>
      </c>
      <c r="DT252" s="991">
        <v>12786</v>
      </c>
      <c r="DU252" s="991">
        <v>95</v>
      </c>
      <c r="DV252" s="991">
        <v>95</v>
      </c>
      <c r="DW252" s="991">
        <v>0</v>
      </c>
      <c r="DX252" s="991">
        <v>20</v>
      </c>
      <c r="DY252" s="991">
        <v>49</v>
      </c>
      <c r="DZ252" s="991">
        <v>26</v>
      </c>
      <c r="EA252" s="991">
        <v>0</v>
      </c>
      <c r="EB252" s="991">
        <v>0</v>
      </c>
      <c r="EC252" s="991">
        <v>0</v>
      </c>
      <c r="ED252" s="991">
        <v>95</v>
      </c>
      <c r="EE252" s="991">
        <v>0</v>
      </c>
      <c r="EF252" s="991">
        <v>32</v>
      </c>
      <c r="EG252" s="991">
        <v>25</v>
      </c>
      <c r="EH252" s="991">
        <v>0</v>
      </c>
      <c r="EI252" s="991">
        <v>2</v>
      </c>
      <c r="EJ252" s="991">
        <v>0</v>
      </c>
      <c r="EK252" s="991">
        <v>24</v>
      </c>
      <c r="EL252" s="991">
        <v>12</v>
      </c>
      <c r="EM252" s="991">
        <v>0</v>
      </c>
      <c r="EN252" s="991">
        <v>95</v>
      </c>
      <c r="EO252" s="991">
        <v>95</v>
      </c>
      <c r="EP252" s="991">
        <v>0</v>
      </c>
      <c r="EQ252" s="991">
        <v>0</v>
      </c>
      <c r="ER252" s="991">
        <v>0</v>
      </c>
      <c r="ES252" s="991">
        <v>0</v>
      </c>
      <c r="ET252" s="992" t="b">
        <v>0</v>
      </c>
      <c r="EU252" s="992" t="b">
        <v>0</v>
      </c>
      <c r="EV252" s="992" t="b">
        <v>0</v>
      </c>
      <c r="EW252" s="993">
        <v>0</v>
      </c>
      <c r="EX252" s="993">
        <v>0</v>
      </c>
      <c r="EY252" s="993">
        <v>0</v>
      </c>
      <c r="EZ252" s="993">
        <v>0</v>
      </c>
      <c r="FA252" s="993">
        <v>0</v>
      </c>
      <c r="FB252" s="993">
        <v>0</v>
      </c>
      <c r="FC252" s="992" t="b">
        <v>0</v>
      </c>
      <c r="FD252" s="992" t="b">
        <v>0</v>
      </c>
      <c r="FE252" s="992" t="b">
        <v>0</v>
      </c>
      <c r="FF252" s="993">
        <v>0</v>
      </c>
      <c r="FG252" s="993">
        <v>0</v>
      </c>
      <c r="FH252" s="993">
        <v>0</v>
      </c>
      <c r="FI252" s="993">
        <v>0</v>
      </c>
      <c r="FJ252" s="993">
        <v>0</v>
      </c>
      <c r="FK252" s="993">
        <v>0</v>
      </c>
      <c r="FL252" s="992" t="b">
        <v>0</v>
      </c>
      <c r="FM252" s="992" t="b">
        <v>0</v>
      </c>
      <c r="FN252" s="992" t="b">
        <v>0</v>
      </c>
      <c r="FO252" s="993">
        <v>0</v>
      </c>
      <c r="FP252" s="993">
        <v>0</v>
      </c>
      <c r="FQ252" s="993">
        <v>0</v>
      </c>
      <c r="FR252" s="993">
        <v>0</v>
      </c>
      <c r="FS252" s="993">
        <v>0</v>
      </c>
      <c r="FT252" s="993">
        <v>0</v>
      </c>
      <c r="FU252" s="990" t="s">
        <v>993</v>
      </c>
      <c r="FV252" s="993">
        <v>0</v>
      </c>
      <c r="FW252" s="991">
        <v>0</v>
      </c>
      <c r="FX252" s="991">
        <v>95</v>
      </c>
      <c r="FY252" s="991">
        <v>0</v>
      </c>
      <c r="FZ252" s="991">
        <v>0</v>
      </c>
      <c r="GA252" s="991">
        <v>0</v>
      </c>
      <c r="GB252" s="991">
        <v>0</v>
      </c>
      <c r="GC252" s="991">
        <v>0</v>
      </c>
      <c r="GD252" s="991">
        <v>0</v>
      </c>
      <c r="GE252" s="991">
        <v>0</v>
      </c>
      <c r="GF252" s="991">
        <v>0</v>
      </c>
      <c r="GG252" s="991">
        <v>0</v>
      </c>
      <c r="GH252" s="991">
        <v>0</v>
      </c>
      <c r="GI252" s="991">
        <v>0</v>
      </c>
      <c r="GJ252" s="991">
        <v>0</v>
      </c>
      <c r="GK252" s="991">
        <v>0</v>
      </c>
      <c r="GL252" s="991">
        <v>0</v>
      </c>
      <c r="GM252" s="991">
        <v>0</v>
      </c>
      <c r="GN252" s="991">
        <v>0</v>
      </c>
      <c r="GO252" s="992" t="b">
        <v>0</v>
      </c>
      <c r="GP252" s="990" t="s">
        <v>993</v>
      </c>
      <c r="GQ252" s="990" t="s">
        <v>993</v>
      </c>
      <c r="GR252" s="990" t="s">
        <v>993</v>
      </c>
      <c r="GS252" s="990" t="s">
        <v>993</v>
      </c>
      <c r="GT252" s="992"/>
      <c r="GU252" s="986"/>
    </row>
    <row r="253" spans="1:203" hidden="1">
      <c r="A253" s="985"/>
      <c r="B253" s="1315" t="s">
        <v>719</v>
      </c>
      <c r="C253" s="1315"/>
      <c r="D253" s="990" t="s">
        <v>1219</v>
      </c>
      <c r="E253" s="990" t="s">
        <v>1220</v>
      </c>
      <c r="F253" s="990" t="s">
        <v>437</v>
      </c>
      <c r="G253" s="990" t="s">
        <v>986</v>
      </c>
      <c r="H253" s="990" t="s">
        <v>1062</v>
      </c>
      <c r="I253" s="990" t="s">
        <v>1063</v>
      </c>
      <c r="J253" s="990" t="s">
        <v>1217</v>
      </c>
      <c r="K253" s="990" t="s">
        <v>1218</v>
      </c>
      <c r="L253" s="991">
        <v>1</v>
      </c>
      <c r="M253" s="990" t="s">
        <v>1220</v>
      </c>
      <c r="N253" s="990" t="s">
        <v>991</v>
      </c>
      <c r="O253" s="990" t="s">
        <v>317</v>
      </c>
      <c r="P253" s="990" t="s">
        <v>1221</v>
      </c>
      <c r="Q253" s="990" t="s">
        <v>993</v>
      </c>
      <c r="R253" s="1031" t="s">
        <v>296</v>
      </c>
      <c r="S253" s="992" t="b">
        <v>0</v>
      </c>
      <c r="T253" s="991">
        <v>0</v>
      </c>
      <c r="U253" s="992" t="b">
        <v>0</v>
      </c>
      <c r="V253" s="991">
        <v>0</v>
      </c>
      <c r="W253" s="992" t="b">
        <v>1</v>
      </c>
      <c r="X253" s="992" t="b">
        <v>0</v>
      </c>
      <c r="Y253" s="990" t="s">
        <v>296</v>
      </c>
      <c r="Z253" s="990" t="b">
        <f t="shared" si="29"/>
        <v>1</v>
      </c>
      <c r="AA253" s="990" t="s">
        <v>993</v>
      </c>
      <c r="AB253" s="992" t="b">
        <v>0</v>
      </c>
      <c r="AC253" s="990" t="s">
        <v>993</v>
      </c>
      <c r="AD253" s="990" t="s">
        <v>993</v>
      </c>
      <c r="AE253" s="990" t="s">
        <v>993</v>
      </c>
      <c r="AF253" s="1077">
        <f t="shared" si="33"/>
        <v>40</v>
      </c>
      <c r="AG253" s="1077">
        <f t="shared" si="33"/>
        <v>40</v>
      </c>
      <c r="AH253" s="1077">
        <f t="shared" si="33"/>
        <v>30</v>
      </c>
      <c r="AI253" s="1077">
        <f t="shared" si="32"/>
        <v>40</v>
      </c>
      <c r="AJ253" s="183">
        <f t="shared" si="28"/>
        <v>0</v>
      </c>
      <c r="AK253" s="991">
        <v>0</v>
      </c>
      <c r="AL253" s="991">
        <v>0</v>
      </c>
      <c r="AM253" s="991">
        <v>0</v>
      </c>
      <c r="AN253" s="991">
        <v>0</v>
      </c>
      <c r="AO253" s="991">
        <v>0</v>
      </c>
      <c r="AP253" s="991">
        <v>40</v>
      </c>
      <c r="AQ253" s="991">
        <v>40</v>
      </c>
      <c r="AR253" s="991">
        <v>30</v>
      </c>
      <c r="AS253" s="991">
        <v>40</v>
      </c>
      <c r="AT253" s="991">
        <v>40</v>
      </c>
      <c r="AU253" s="991">
        <v>40</v>
      </c>
      <c r="AV253" s="991">
        <v>30</v>
      </c>
      <c r="AW253" s="991">
        <v>40</v>
      </c>
      <c r="AX253" s="991">
        <v>0</v>
      </c>
      <c r="AY253" s="991">
        <v>0</v>
      </c>
      <c r="AZ253" s="991">
        <v>0</v>
      </c>
      <c r="BA253" s="991">
        <v>0</v>
      </c>
      <c r="BB253" s="991">
        <v>0</v>
      </c>
      <c r="BC253" s="991">
        <v>0</v>
      </c>
      <c r="BD253" s="991">
        <v>0</v>
      </c>
      <c r="BE253" s="992" t="b">
        <v>0</v>
      </c>
      <c r="BF253" s="992"/>
      <c r="BG253" s="990" t="s">
        <v>422</v>
      </c>
      <c r="BH253" s="991">
        <v>40</v>
      </c>
      <c r="BI253" s="990" t="s">
        <v>993</v>
      </c>
      <c r="BJ253" s="991">
        <v>0</v>
      </c>
      <c r="BK253" s="990" t="s">
        <v>993</v>
      </c>
      <c r="BL253" s="991">
        <v>0</v>
      </c>
      <c r="BM253" s="991">
        <v>0</v>
      </c>
      <c r="BN253" s="991">
        <v>0</v>
      </c>
      <c r="BO253" s="990" t="s">
        <v>993</v>
      </c>
      <c r="BP253" s="990" t="s">
        <v>993</v>
      </c>
      <c r="BQ253" s="990" t="s">
        <v>993</v>
      </c>
      <c r="BR253" s="991">
        <v>0</v>
      </c>
      <c r="BS253" s="990" t="s">
        <v>993</v>
      </c>
      <c r="BT253" s="991">
        <v>0</v>
      </c>
      <c r="BU253" s="990" t="s">
        <v>993</v>
      </c>
      <c r="BV253" s="991">
        <v>0</v>
      </c>
      <c r="BW253" s="991">
        <v>0</v>
      </c>
      <c r="BX253" s="991">
        <v>0</v>
      </c>
      <c r="BY253" s="990" t="s">
        <v>993</v>
      </c>
      <c r="BZ253" s="991">
        <v>0</v>
      </c>
      <c r="CA253" s="990" t="s">
        <v>993</v>
      </c>
      <c r="CB253" s="991">
        <v>0</v>
      </c>
      <c r="CC253" s="990" t="s">
        <v>993</v>
      </c>
      <c r="CD253" s="991">
        <v>0</v>
      </c>
      <c r="CE253" s="991">
        <v>0</v>
      </c>
      <c r="CF253" s="991">
        <v>0</v>
      </c>
      <c r="CG253" s="990" t="s">
        <v>993</v>
      </c>
      <c r="CH253" s="991">
        <v>0</v>
      </c>
      <c r="CI253" s="990" t="s">
        <v>993</v>
      </c>
      <c r="CJ253" s="991">
        <v>0</v>
      </c>
      <c r="CK253" s="990" t="s">
        <v>993</v>
      </c>
      <c r="CL253" s="991">
        <v>0</v>
      </c>
      <c r="CM253" s="991">
        <v>0</v>
      </c>
      <c r="CN253" s="991">
        <v>0</v>
      </c>
      <c r="CO253" s="991">
        <v>11</v>
      </c>
      <c r="CP253" s="991">
        <v>0.4</v>
      </c>
      <c r="CQ253" s="991">
        <v>0</v>
      </c>
      <c r="CR253" s="991">
        <v>0.8</v>
      </c>
      <c r="CS253" s="991">
        <v>11</v>
      </c>
      <c r="CT253" s="991">
        <v>0.4</v>
      </c>
      <c r="CU253" s="991">
        <v>0</v>
      </c>
      <c r="CV253" s="991">
        <v>0</v>
      </c>
      <c r="CW253" s="991">
        <v>0</v>
      </c>
      <c r="CX253" s="991">
        <v>0</v>
      </c>
      <c r="CY253" s="991">
        <v>0</v>
      </c>
      <c r="CZ253" s="991">
        <v>0</v>
      </c>
      <c r="DA253" s="991">
        <v>0</v>
      </c>
      <c r="DB253" s="991">
        <v>0</v>
      </c>
      <c r="DC253" s="991">
        <v>0</v>
      </c>
      <c r="DD253" s="991">
        <v>0</v>
      </c>
      <c r="DE253" s="991">
        <v>0</v>
      </c>
      <c r="DF253" s="991">
        <v>0</v>
      </c>
      <c r="DG253" s="991">
        <v>0</v>
      </c>
      <c r="DH253" s="991">
        <v>0</v>
      </c>
      <c r="DI253" s="991">
        <v>0</v>
      </c>
      <c r="DJ253" s="991">
        <v>0</v>
      </c>
      <c r="DK253" s="992" t="b">
        <v>0</v>
      </c>
      <c r="DL253" s="990" t="s">
        <v>270</v>
      </c>
      <c r="DM253" s="990" t="s">
        <v>993</v>
      </c>
      <c r="DN253" s="990" t="s">
        <v>993</v>
      </c>
      <c r="DO253" s="990" t="s">
        <v>993</v>
      </c>
      <c r="DP253" s="991">
        <v>109</v>
      </c>
      <c r="DQ253" s="991">
        <v>62</v>
      </c>
      <c r="DR253" s="991">
        <v>47</v>
      </c>
      <c r="DS253" s="991">
        <v>0</v>
      </c>
      <c r="DT253" s="991">
        <v>12818</v>
      </c>
      <c r="DU253" s="991">
        <v>110</v>
      </c>
      <c r="DV253" s="991">
        <v>109</v>
      </c>
      <c r="DW253" s="991">
        <v>0</v>
      </c>
      <c r="DX253" s="991">
        <v>23</v>
      </c>
      <c r="DY253" s="991">
        <v>63</v>
      </c>
      <c r="DZ253" s="991">
        <v>23</v>
      </c>
      <c r="EA253" s="991">
        <v>0</v>
      </c>
      <c r="EB253" s="991">
        <v>0</v>
      </c>
      <c r="EC253" s="991">
        <v>0</v>
      </c>
      <c r="ED253" s="991">
        <v>110</v>
      </c>
      <c r="EE253" s="991">
        <v>0</v>
      </c>
      <c r="EF253" s="991">
        <v>39</v>
      </c>
      <c r="EG253" s="991">
        <v>30</v>
      </c>
      <c r="EH253" s="991">
        <v>2</v>
      </c>
      <c r="EI253" s="991">
        <v>2</v>
      </c>
      <c r="EJ253" s="991">
        <v>0</v>
      </c>
      <c r="EK253" s="991">
        <v>28</v>
      </c>
      <c r="EL253" s="991">
        <v>9</v>
      </c>
      <c r="EM253" s="991">
        <v>0</v>
      </c>
      <c r="EN253" s="991">
        <v>110</v>
      </c>
      <c r="EO253" s="991">
        <v>106</v>
      </c>
      <c r="EP253" s="991">
        <v>0</v>
      </c>
      <c r="EQ253" s="991">
        <v>4</v>
      </c>
      <c r="ER253" s="991">
        <v>0</v>
      </c>
      <c r="ES253" s="991">
        <v>0</v>
      </c>
      <c r="ET253" s="992" t="b">
        <v>0</v>
      </c>
      <c r="EU253" s="992" t="b">
        <v>0</v>
      </c>
      <c r="EV253" s="992" t="b">
        <v>0</v>
      </c>
      <c r="EW253" s="993">
        <v>0</v>
      </c>
      <c r="EX253" s="993">
        <v>0</v>
      </c>
      <c r="EY253" s="993">
        <v>0</v>
      </c>
      <c r="EZ253" s="993">
        <v>0</v>
      </c>
      <c r="FA253" s="993">
        <v>0</v>
      </c>
      <c r="FB253" s="993">
        <v>0</v>
      </c>
      <c r="FC253" s="992" t="b">
        <v>0</v>
      </c>
      <c r="FD253" s="992" t="b">
        <v>0</v>
      </c>
      <c r="FE253" s="992" t="b">
        <v>0</v>
      </c>
      <c r="FF253" s="993">
        <v>0</v>
      </c>
      <c r="FG253" s="993">
        <v>0</v>
      </c>
      <c r="FH253" s="993">
        <v>0</v>
      </c>
      <c r="FI253" s="993">
        <v>0</v>
      </c>
      <c r="FJ253" s="993">
        <v>0</v>
      </c>
      <c r="FK253" s="993">
        <v>0</v>
      </c>
      <c r="FL253" s="992" t="b">
        <v>0</v>
      </c>
      <c r="FM253" s="992" t="b">
        <v>0</v>
      </c>
      <c r="FN253" s="992" t="b">
        <v>0</v>
      </c>
      <c r="FO253" s="993">
        <v>0</v>
      </c>
      <c r="FP253" s="993">
        <v>0</v>
      </c>
      <c r="FQ253" s="993">
        <v>0</v>
      </c>
      <c r="FR253" s="993">
        <v>0</v>
      </c>
      <c r="FS253" s="993">
        <v>0</v>
      </c>
      <c r="FT253" s="993">
        <v>0</v>
      </c>
      <c r="FU253" s="990" t="s">
        <v>993</v>
      </c>
      <c r="FV253" s="993">
        <v>0</v>
      </c>
      <c r="FW253" s="991">
        <v>0</v>
      </c>
      <c r="FX253" s="991">
        <v>110</v>
      </c>
      <c r="FY253" s="991">
        <v>0</v>
      </c>
      <c r="FZ253" s="991">
        <v>0</v>
      </c>
      <c r="GA253" s="991">
        <v>0</v>
      </c>
      <c r="GB253" s="991">
        <v>0</v>
      </c>
      <c r="GC253" s="991">
        <v>0</v>
      </c>
      <c r="GD253" s="991">
        <v>0</v>
      </c>
      <c r="GE253" s="991">
        <v>0</v>
      </c>
      <c r="GF253" s="991">
        <v>0</v>
      </c>
      <c r="GG253" s="991">
        <v>0</v>
      </c>
      <c r="GH253" s="991">
        <v>0</v>
      </c>
      <c r="GI253" s="991">
        <v>0</v>
      </c>
      <c r="GJ253" s="991">
        <v>0</v>
      </c>
      <c r="GK253" s="991">
        <v>0</v>
      </c>
      <c r="GL253" s="991">
        <v>0</v>
      </c>
      <c r="GM253" s="991">
        <v>0</v>
      </c>
      <c r="GN253" s="991">
        <v>0</v>
      </c>
      <c r="GO253" s="992" t="b">
        <v>0</v>
      </c>
      <c r="GP253" s="990" t="s">
        <v>993</v>
      </c>
      <c r="GQ253" s="990" t="s">
        <v>993</v>
      </c>
      <c r="GR253" s="990" t="s">
        <v>993</v>
      </c>
      <c r="GS253" s="990" t="s">
        <v>993</v>
      </c>
      <c r="GT253" s="992"/>
      <c r="GU253" s="986"/>
    </row>
    <row r="254" spans="1:203" hidden="1">
      <c r="A254" s="985"/>
      <c r="B254" s="1315" t="s">
        <v>721</v>
      </c>
      <c r="C254" s="1315"/>
      <c r="D254" s="990" t="s">
        <v>1222</v>
      </c>
      <c r="E254" s="990" t="s">
        <v>38</v>
      </c>
      <c r="F254" s="990" t="s">
        <v>437</v>
      </c>
      <c r="G254" s="990" t="s">
        <v>986</v>
      </c>
      <c r="H254" s="990" t="s">
        <v>1062</v>
      </c>
      <c r="I254" s="990" t="s">
        <v>1063</v>
      </c>
      <c r="J254" s="990" t="s">
        <v>1223</v>
      </c>
      <c r="K254" s="990" t="s">
        <v>1224</v>
      </c>
      <c r="L254" s="991">
        <v>1</v>
      </c>
      <c r="M254" s="990" t="s">
        <v>38</v>
      </c>
      <c r="N254" s="990" t="s">
        <v>991</v>
      </c>
      <c r="O254" s="990" t="s">
        <v>317</v>
      </c>
      <c r="P254" s="990" t="s">
        <v>1225</v>
      </c>
      <c r="Q254" s="990" t="s">
        <v>290</v>
      </c>
      <c r="R254" s="1031" t="s">
        <v>296</v>
      </c>
      <c r="S254" s="992" t="b">
        <v>0</v>
      </c>
      <c r="T254" s="991">
        <v>0</v>
      </c>
      <c r="U254" s="992" t="b">
        <v>0</v>
      </c>
      <c r="V254" s="991">
        <v>0</v>
      </c>
      <c r="W254" s="992" t="b">
        <v>1</v>
      </c>
      <c r="X254" s="992" t="b">
        <v>0</v>
      </c>
      <c r="Y254" s="990" t="s">
        <v>296</v>
      </c>
      <c r="Z254" s="990" t="b">
        <f t="shared" si="29"/>
        <v>1</v>
      </c>
      <c r="AA254" s="990" t="s">
        <v>993</v>
      </c>
      <c r="AB254" s="992" t="b">
        <v>0</v>
      </c>
      <c r="AC254" s="990" t="s">
        <v>993</v>
      </c>
      <c r="AD254" s="990" t="s">
        <v>993</v>
      </c>
      <c r="AE254" s="990" t="s">
        <v>993</v>
      </c>
      <c r="AF254" s="1077">
        <f t="shared" si="33"/>
        <v>40</v>
      </c>
      <c r="AG254" s="1077">
        <f t="shared" si="33"/>
        <v>40</v>
      </c>
      <c r="AH254" s="1077">
        <f t="shared" si="33"/>
        <v>0</v>
      </c>
      <c r="AI254" s="1077">
        <f t="shared" si="32"/>
        <v>40</v>
      </c>
      <c r="AJ254" s="183">
        <f t="shared" si="28"/>
        <v>0</v>
      </c>
      <c r="AK254" s="991">
        <v>0</v>
      </c>
      <c r="AL254" s="991">
        <v>0</v>
      </c>
      <c r="AM254" s="991">
        <v>0</v>
      </c>
      <c r="AN254" s="991">
        <v>0</v>
      </c>
      <c r="AO254" s="991">
        <v>0</v>
      </c>
      <c r="AP254" s="991">
        <v>40</v>
      </c>
      <c r="AQ254" s="991">
        <v>40</v>
      </c>
      <c r="AR254" s="991">
        <v>0</v>
      </c>
      <c r="AS254" s="991">
        <v>40</v>
      </c>
      <c r="AT254" s="991">
        <v>40</v>
      </c>
      <c r="AU254" s="991">
        <v>40</v>
      </c>
      <c r="AV254" s="991">
        <v>0</v>
      </c>
      <c r="AW254" s="991">
        <v>40</v>
      </c>
      <c r="AX254" s="991">
        <v>0</v>
      </c>
      <c r="AY254" s="991">
        <v>0</v>
      </c>
      <c r="AZ254" s="991">
        <v>0</v>
      </c>
      <c r="BA254" s="991">
        <v>0</v>
      </c>
      <c r="BB254" s="991">
        <v>0</v>
      </c>
      <c r="BC254" s="991">
        <v>0</v>
      </c>
      <c r="BD254" s="991">
        <v>0</v>
      </c>
      <c r="BE254" s="992" t="b">
        <v>0</v>
      </c>
      <c r="BF254" s="992"/>
      <c r="BG254" s="990" t="s">
        <v>993</v>
      </c>
      <c r="BH254" s="991">
        <v>0</v>
      </c>
      <c r="BI254" s="990" t="s">
        <v>993</v>
      </c>
      <c r="BJ254" s="991">
        <v>0</v>
      </c>
      <c r="BK254" s="990" t="s">
        <v>993</v>
      </c>
      <c r="BL254" s="991">
        <v>0</v>
      </c>
      <c r="BM254" s="991">
        <v>0</v>
      </c>
      <c r="BN254" s="991">
        <v>40</v>
      </c>
      <c r="BO254" s="990" t="s">
        <v>993</v>
      </c>
      <c r="BP254" s="990" t="s">
        <v>993</v>
      </c>
      <c r="BQ254" s="990" t="s">
        <v>993</v>
      </c>
      <c r="BR254" s="991">
        <v>0</v>
      </c>
      <c r="BS254" s="990" t="s">
        <v>993</v>
      </c>
      <c r="BT254" s="991">
        <v>0</v>
      </c>
      <c r="BU254" s="990" t="s">
        <v>993</v>
      </c>
      <c r="BV254" s="991">
        <v>0</v>
      </c>
      <c r="BW254" s="991">
        <v>0</v>
      </c>
      <c r="BX254" s="991">
        <v>0</v>
      </c>
      <c r="BY254" s="990" t="s">
        <v>993</v>
      </c>
      <c r="BZ254" s="991">
        <v>0</v>
      </c>
      <c r="CA254" s="990" t="s">
        <v>993</v>
      </c>
      <c r="CB254" s="991">
        <v>0</v>
      </c>
      <c r="CC254" s="990" t="s">
        <v>993</v>
      </c>
      <c r="CD254" s="991">
        <v>0</v>
      </c>
      <c r="CE254" s="991">
        <v>0</v>
      </c>
      <c r="CF254" s="991">
        <v>0</v>
      </c>
      <c r="CG254" s="990" t="s">
        <v>993</v>
      </c>
      <c r="CH254" s="991">
        <v>0</v>
      </c>
      <c r="CI254" s="990" t="s">
        <v>993</v>
      </c>
      <c r="CJ254" s="991">
        <v>0</v>
      </c>
      <c r="CK254" s="990" t="s">
        <v>993</v>
      </c>
      <c r="CL254" s="991">
        <v>0</v>
      </c>
      <c r="CM254" s="991">
        <v>0</v>
      </c>
      <c r="CN254" s="991">
        <v>0</v>
      </c>
      <c r="CO254" s="991">
        <v>5</v>
      </c>
      <c r="CP254" s="991">
        <v>1.4</v>
      </c>
      <c r="CQ254" s="991">
        <v>3</v>
      </c>
      <c r="CR254" s="991">
        <v>0.9</v>
      </c>
      <c r="CS254" s="991">
        <v>9</v>
      </c>
      <c r="CT254" s="991">
        <v>0.8</v>
      </c>
      <c r="CU254" s="991">
        <v>0</v>
      </c>
      <c r="CV254" s="991">
        <v>0</v>
      </c>
      <c r="CW254" s="991">
        <v>0</v>
      </c>
      <c r="CX254" s="991">
        <v>0</v>
      </c>
      <c r="CY254" s="991">
        <v>0</v>
      </c>
      <c r="CZ254" s="991">
        <v>0</v>
      </c>
      <c r="DA254" s="991">
        <v>0</v>
      </c>
      <c r="DB254" s="991">
        <v>0</v>
      </c>
      <c r="DC254" s="991">
        <v>0</v>
      </c>
      <c r="DD254" s="991">
        <v>0</v>
      </c>
      <c r="DE254" s="991">
        <v>0</v>
      </c>
      <c r="DF254" s="991">
        <v>0</v>
      </c>
      <c r="DG254" s="991">
        <v>0</v>
      </c>
      <c r="DH254" s="991">
        <v>0</v>
      </c>
      <c r="DI254" s="991">
        <v>0</v>
      </c>
      <c r="DJ254" s="991">
        <v>0</v>
      </c>
      <c r="DK254" s="992" t="b">
        <v>0</v>
      </c>
      <c r="DL254" s="990" t="s">
        <v>270</v>
      </c>
      <c r="DM254" s="990" t="s">
        <v>993</v>
      </c>
      <c r="DN254" s="990" t="s">
        <v>993</v>
      </c>
      <c r="DO254" s="990" t="s">
        <v>993</v>
      </c>
      <c r="DP254" s="991">
        <v>35</v>
      </c>
      <c r="DQ254" s="991">
        <v>35</v>
      </c>
      <c r="DR254" s="991">
        <v>0</v>
      </c>
      <c r="DS254" s="991">
        <v>0</v>
      </c>
      <c r="DT254" s="991">
        <v>13945</v>
      </c>
      <c r="DU254" s="991">
        <v>36</v>
      </c>
      <c r="DV254" s="991">
        <v>35</v>
      </c>
      <c r="DW254" s="991">
        <v>0</v>
      </c>
      <c r="DX254" s="991">
        <v>0</v>
      </c>
      <c r="DY254" s="991">
        <v>31</v>
      </c>
      <c r="DZ254" s="991">
        <v>4</v>
      </c>
      <c r="EA254" s="991">
        <v>0</v>
      </c>
      <c r="EB254" s="991">
        <v>0</v>
      </c>
      <c r="EC254" s="991">
        <v>0</v>
      </c>
      <c r="ED254" s="991">
        <v>36</v>
      </c>
      <c r="EE254" s="991">
        <v>0</v>
      </c>
      <c r="EF254" s="991">
        <v>2</v>
      </c>
      <c r="EG254" s="991">
        <v>2</v>
      </c>
      <c r="EH254" s="991">
        <v>0</v>
      </c>
      <c r="EI254" s="991">
        <v>0</v>
      </c>
      <c r="EJ254" s="991">
        <v>0</v>
      </c>
      <c r="EK254" s="991">
        <v>0</v>
      </c>
      <c r="EL254" s="991">
        <v>32</v>
      </c>
      <c r="EM254" s="991">
        <v>0</v>
      </c>
      <c r="EN254" s="991">
        <v>36</v>
      </c>
      <c r="EO254" s="991">
        <v>36</v>
      </c>
      <c r="EP254" s="991">
        <v>0</v>
      </c>
      <c r="EQ254" s="991">
        <v>0</v>
      </c>
      <c r="ER254" s="991">
        <v>0</v>
      </c>
      <c r="ES254" s="991">
        <v>0</v>
      </c>
      <c r="ET254" s="992" t="b">
        <v>0</v>
      </c>
      <c r="EU254" s="992" t="b">
        <v>0</v>
      </c>
      <c r="EV254" s="992" t="b">
        <v>0</v>
      </c>
      <c r="EW254" s="993">
        <v>0</v>
      </c>
      <c r="EX254" s="993">
        <v>0</v>
      </c>
      <c r="EY254" s="993">
        <v>0</v>
      </c>
      <c r="EZ254" s="993">
        <v>0</v>
      </c>
      <c r="FA254" s="993">
        <v>0</v>
      </c>
      <c r="FB254" s="993">
        <v>0</v>
      </c>
      <c r="FC254" s="992" t="b">
        <v>0</v>
      </c>
      <c r="FD254" s="992" t="b">
        <v>0</v>
      </c>
      <c r="FE254" s="992" t="b">
        <v>0</v>
      </c>
      <c r="FF254" s="993">
        <v>0</v>
      </c>
      <c r="FG254" s="993">
        <v>0</v>
      </c>
      <c r="FH254" s="993">
        <v>0</v>
      </c>
      <c r="FI254" s="993">
        <v>0</v>
      </c>
      <c r="FJ254" s="993">
        <v>0</v>
      </c>
      <c r="FK254" s="993">
        <v>0</v>
      </c>
      <c r="FL254" s="992" t="b">
        <v>0</v>
      </c>
      <c r="FM254" s="992" t="b">
        <v>0</v>
      </c>
      <c r="FN254" s="992" t="b">
        <v>0</v>
      </c>
      <c r="FO254" s="993">
        <v>0</v>
      </c>
      <c r="FP254" s="993">
        <v>0</v>
      </c>
      <c r="FQ254" s="993">
        <v>0</v>
      </c>
      <c r="FR254" s="993">
        <v>0</v>
      </c>
      <c r="FS254" s="993">
        <v>0</v>
      </c>
      <c r="FT254" s="993">
        <v>0</v>
      </c>
      <c r="FU254" s="990" t="s">
        <v>293</v>
      </c>
      <c r="FV254" s="993">
        <v>0</v>
      </c>
      <c r="FW254" s="991">
        <v>0</v>
      </c>
      <c r="FX254" s="991">
        <v>36</v>
      </c>
      <c r="FY254" s="991">
        <v>0</v>
      </c>
      <c r="FZ254" s="991">
        <v>0</v>
      </c>
      <c r="GA254" s="991">
        <v>0</v>
      </c>
      <c r="GB254" s="991">
        <v>0</v>
      </c>
      <c r="GC254" s="991">
        <v>0</v>
      </c>
      <c r="GD254" s="991">
        <v>0</v>
      </c>
      <c r="GE254" s="991">
        <v>0</v>
      </c>
      <c r="GF254" s="991">
        <v>0</v>
      </c>
      <c r="GG254" s="991">
        <v>0</v>
      </c>
      <c r="GH254" s="991">
        <v>0</v>
      </c>
      <c r="GI254" s="991">
        <v>0</v>
      </c>
      <c r="GJ254" s="991">
        <v>0</v>
      </c>
      <c r="GK254" s="991">
        <v>0</v>
      </c>
      <c r="GL254" s="991">
        <v>0</v>
      </c>
      <c r="GM254" s="991">
        <v>0</v>
      </c>
      <c r="GN254" s="991">
        <v>0</v>
      </c>
      <c r="GO254" s="992" t="b">
        <v>0</v>
      </c>
      <c r="GP254" s="990" t="s">
        <v>993</v>
      </c>
      <c r="GQ254" s="990" t="s">
        <v>993</v>
      </c>
      <c r="GR254" s="990" t="s">
        <v>993</v>
      </c>
      <c r="GS254" s="990" t="s">
        <v>993</v>
      </c>
      <c r="GT254" s="992"/>
      <c r="GU254" s="986"/>
    </row>
    <row r="255" spans="1:203" hidden="1">
      <c r="A255" s="985"/>
      <c r="B255" s="1315" t="s">
        <v>721</v>
      </c>
      <c r="C255" s="1315"/>
      <c r="D255" s="990" t="s">
        <v>1222</v>
      </c>
      <c r="E255" s="990" t="s">
        <v>38</v>
      </c>
      <c r="F255" s="990" t="s">
        <v>437</v>
      </c>
      <c r="G255" s="990" t="s">
        <v>986</v>
      </c>
      <c r="H255" s="990" t="s">
        <v>1062</v>
      </c>
      <c r="I255" s="990" t="s">
        <v>1063</v>
      </c>
      <c r="J255" s="990" t="s">
        <v>1223</v>
      </c>
      <c r="K255" s="990" t="s">
        <v>1224</v>
      </c>
      <c r="L255" s="991">
        <v>2</v>
      </c>
      <c r="M255" s="990" t="s">
        <v>38</v>
      </c>
      <c r="N255" s="990" t="s">
        <v>1040</v>
      </c>
      <c r="O255" s="990" t="s">
        <v>362</v>
      </c>
      <c r="P255" s="990" t="s">
        <v>1225</v>
      </c>
      <c r="Q255" s="990" t="s">
        <v>290</v>
      </c>
      <c r="R255" s="1031" t="s">
        <v>296</v>
      </c>
      <c r="S255" s="992" t="b">
        <v>0</v>
      </c>
      <c r="T255" s="991">
        <v>0</v>
      </c>
      <c r="U255" s="992" t="b">
        <v>0</v>
      </c>
      <c r="V255" s="991">
        <v>0</v>
      </c>
      <c r="W255" s="992" t="b">
        <v>1</v>
      </c>
      <c r="X255" s="992" t="b">
        <v>0</v>
      </c>
      <c r="Y255" s="990" t="s">
        <v>296</v>
      </c>
      <c r="Z255" s="990" t="b">
        <f t="shared" si="29"/>
        <v>1</v>
      </c>
      <c r="AA255" s="990" t="s">
        <v>993</v>
      </c>
      <c r="AB255" s="992" t="b">
        <v>0</v>
      </c>
      <c r="AC255" s="990" t="s">
        <v>993</v>
      </c>
      <c r="AD255" s="990" t="s">
        <v>993</v>
      </c>
      <c r="AE255" s="990" t="s">
        <v>993</v>
      </c>
      <c r="AF255" s="1077">
        <f t="shared" si="33"/>
        <v>40</v>
      </c>
      <c r="AG255" s="1077">
        <f t="shared" si="33"/>
        <v>40</v>
      </c>
      <c r="AH255" s="1077">
        <f t="shared" si="33"/>
        <v>0</v>
      </c>
      <c r="AI255" s="1077">
        <f t="shared" si="32"/>
        <v>40</v>
      </c>
      <c r="AJ255" s="183">
        <f t="shared" si="28"/>
        <v>0</v>
      </c>
      <c r="AK255" s="991">
        <v>0</v>
      </c>
      <c r="AL255" s="991">
        <v>0</v>
      </c>
      <c r="AM255" s="991">
        <v>0</v>
      </c>
      <c r="AN255" s="991">
        <v>0</v>
      </c>
      <c r="AO255" s="991">
        <v>0</v>
      </c>
      <c r="AP255" s="991">
        <v>40</v>
      </c>
      <c r="AQ255" s="991">
        <v>40</v>
      </c>
      <c r="AR255" s="991">
        <v>0</v>
      </c>
      <c r="AS255" s="991">
        <v>40</v>
      </c>
      <c r="AT255" s="991">
        <v>40</v>
      </c>
      <c r="AU255" s="991">
        <v>40</v>
      </c>
      <c r="AV255" s="991">
        <v>0</v>
      </c>
      <c r="AW255" s="991">
        <v>0</v>
      </c>
      <c r="AX255" s="991">
        <v>0</v>
      </c>
      <c r="AY255" s="991">
        <v>0</v>
      </c>
      <c r="AZ255" s="991">
        <v>0</v>
      </c>
      <c r="BA255" s="991">
        <v>40</v>
      </c>
      <c r="BB255" s="991">
        <v>0</v>
      </c>
      <c r="BC255" s="991">
        <v>0</v>
      </c>
      <c r="BD255" s="991">
        <v>0</v>
      </c>
      <c r="BE255" s="992" t="b">
        <v>0</v>
      </c>
      <c r="BF255" s="992"/>
      <c r="BG255" s="990" t="s">
        <v>993</v>
      </c>
      <c r="BH255" s="991">
        <v>0</v>
      </c>
      <c r="BI255" s="990" t="s">
        <v>993</v>
      </c>
      <c r="BJ255" s="991">
        <v>0</v>
      </c>
      <c r="BK255" s="990" t="s">
        <v>993</v>
      </c>
      <c r="BL255" s="991">
        <v>0</v>
      </c>
      <c r="BM255" s="991">
        <v>0</v>
      </c>
      <c r="BN255" s="991">
        <v>40</v>
      </c>
      <c r="BO255" s="990" t="s">
        <v>993</v>
      </c>
      <c r="BP255" s="990" t="s">
        <v>993</v>
      </c>
      <c r="BQ255" s="990" t="s">
        <v>993</v>
      </c>
      <c r="BR255" s="991">
        <v>0</v>
      </c>
      <c r="BS255" s="990" t="s">
        <v>993</v>
      </c>
      <c r="BT255" s="991">
        <v>0</v>
      </c>
      <c r="BU255" s="990" t="s">
        <v>993</v>
      </c>
      <c r="BV255" s="991">
        <v>0</v>
      </c>
      <c r="BW255" s="991">
        <v>0</v>
      </c>
      <c r="BX255" s="991">
        <v>0</v>
      </c>
      <c r="BY255" s="990" t="s">
        <v>993</v>
      </c>
      <c r="BZ255" s="991">
        <v>0</v>
      </c>
      <c r="CA255" s="990" t="s">
        <v>993</v>
      </c>
      <c r="CB255" s="991">
        <v>0</v>
      </c>
      <c r="CC255" s="990" t="s">
        <v>993</v>
      </c>
      <c r="CD255" s="991">
        <v>0</v>
      </c>
      <c r="CE255" s="991">
        <v>0</v>
      </c>
      <c r="CF255" s="991">
        <v>0</v>
      </c>
      <c r="CG255" s="990" t="s">
        <v>993</v>
      </c>
      <c r="CH255" s="991">
        <v>0</v>
      </c>
      <c r="CI255" s="990" t="s">
        <v>993</v>
      </c>
      <c r="CJ255" s="991">
        <v>0</v>
      </c>
      <c r="CK255" s="990" t="s">
        <v>993</v>
      </c>
      <c r="CL255" s="991">
        <v>0</v>
      </c>
      <c r="CM255" s="991">
        <v>0</v>
      </c>
      <c r="CN255" s="991">
        <v>0</v>
      </c>
      <c r="CO255" s="991">
        <v>10</v>
      </c>
      <c r="CP255" s="991">
        <v>0.8</v>
      </c>
      <c r="CQ255" s="991">
        <v>2</v>
      </c>
      <c r="CR255" s="991">
        <v>0</v>
      </c>
      <c r="CS255" s="991">
        <v>11</v>
      </c>
      <c r="CT255" s="991">
        <v>0</v>
      </c>
      <c r="CU255" s="991">
        <v>0</v>
      </c>
      <c r="CV255" s="991">
        <v>0</v>
      </c>
      <c r="CW255" s="991">
        <v>0</v>
      </c>
      <c r="CX255" s="991">
        <v>0</v>
      </c>
      <c r="CY255" s="991">
        <v>0</v>
      </c>
      <c r="CZ255" s="991">
        <v>0</v>
      </c>
      <c r="DA255" s="991">
        <v>0</v>
      </c>
      <c r="DB255" s="991">
        <v>0</v>
      </c>
      <c r="DC255" s="991">
        <v>0</v>
      </c>
      <c r="DD255" s="991">
        <v>0</v>
      </c>
      <c r="DE255" s="991">
        <v>0</v>
      </c>
      <c r="DF255" s="991">
        <v>0</v>
      </c>
      <c r="DG255" s="991">
        <v>0</v>
      </c>
      <c r="DH255" s="991">
        <v>0</v>
      </c>
      <c r="DI255" s="991">
        <v>0</v>
      </c>
      <c r="DJ255" s="991">
        <v>0</v>
      </c>
      <c r="DK255" s="992" t="b">
        <v>0</v>
      </c>
      <c r="DL255" s="990" t="s">
        <v>270</v>
      </c>
      <c r="DM255" s="990" t="s">
        <v>993</v>
      </c>
      <c r="DN255" s="990" t="s">
        <v>993</v>
      </c>
      <c r="DO255" s="990" t="s">
        <v>993</v>
      </c>
      <c r="DP255" s="991">
        <v>34</v>
      </c>
      <c r="DQ255" s="991">
        <v>34</v>
      </c>
      <c r="DR255" s="991">
        <v>0</v>
      </c>
      <c r="DS255" s="991">
        <v>0</v>
      </c>
      <c r="DT255" s="991">
        <v>14256</v>
      </c>
      <c r="DU255" s="991">
        <v>34</v>
      </c>
      <c r="DV255" s="991">
        <v>34</v>
      </c>
      <c r="DW255" s="991">
        <v>0</v>
      </c>
      <c r="DX255" s="991">
        <v>1</v>
      </c>
      <c r="DY255" s="991">
        <v>29</v>
      </c>
      <c r="DZ255" s="991">
        <v>4</v>
      </c>
      <c r="EA255" s="991">
        <v>0</v>
      </c>
      <c r="EB255" s="991">
        <v>0</v>
      </c>
      <c r="EC255" s="991">
        <v>0</v>
      </c>
      <c r="ED255" s="991">
        <v>34</v>
      </c>
      <c r="EE255" s="991">
        <v>0</v>
      </c>
      <c r="EF255" s="991">
        <v>0</v>
      </c>
      <c r="EG255" s="991">
        <v>0</v>
      </c>
      <c r="EH255" s="991">
        <v>2</v>
      </c>
      <c r="EI255" s="991">
        <v>0</v>
      </c>
      <c r="EJ255" s="991">
        <v>0</v>
      </c>
      <c r="EK255" s="991">
        <v>0</v>
      </c>
      <c r="EL255" s="991">
        <v>31</v>
      </c>
      <c r="EM255" s="991">
        <v>1</v>
      </c>
      <c r="EN255" s="991">
        <v>34</v>
      </c>
      <c r="EO255" s="991">
        <v>33</v>
      </c>
      <c r="EP255" s="991">
        <v>0</v>
      </c>
      <c r="EQ255" s="991">
        <v>0</v>
      </c>
      <c r="ER255" s="991">
        <v>1</v>
      </c>
      <c r="ES255" s="991">
        <v>0</v>
      </c>
      <c r="ET255" s="992" t="b">
        <v>0</v>
      </c>
      <c r="EU255" s="992" t="b">
        <v>0</v>
      </c>
      <c r="EV255" s="992" t="b">
        <v>0</v>
      </c>
      <c r="EW255" s="993">
        <v>0</v>
      </c>
      <c r="EX255" s="993">
        <v>0</v>
      </c>
      <c r="EY255" s="993">
        <v>0</v>
      </c>
      <c r="EZ255" s="993">
        <v>0</v>
      </c>
      <c r="FA255" s="993">
        <v>0</v>
      </c>
      <c r="FB255" s="993">
        <v>0</v>
      </c>
      <c r="FC255" s="992" t="b">
        <v>0</v>
      </c>
      <c r="FD255" s="992" t="b">
        <v>0</v>
      </c>
      <c r="FE255" s="992" t="b">
        <v>0</v>
      </c>
      <c r="FF255" s="993">
        <v>0</v>
      </c>
      <c r="FG255" s="993">
        <v>0</v>
      </c>
      <c r="FH255" s="993">
        <v>0</v>
      </c>
      <c r="FI255" s="993">
        <v>0</v>
      </c>
      <c r="FJ255" s="993">
        <v>0</v>
      </c>
      <c r="FK255" s="993">
        <v>0</v>
      </c>
      <c r="FL255" s="992" t="b">
        <v>0</v>
      </c>
      <c r="FM255" s="992" t="b">
        <v>0</v>
      </c>
      <c r="FN255" s="992" t="b">
        <v>0</v>
      </c>
      <c r="FO255" s="993">
        <v>0</v>
      </c>
      <c r="FP255" s="993">
        <v>0</v>
      </c>
      <c r="FQ255" s="993">
        <v>0</v>
      </c>
      <c r="FR255" s="993">
        <v>0</v>
      </c>
      <c r="FS255" s="993">
        <v>0</v>
      </c>
      <c r="FT255" s="993">
        <v>0</v>
      </c>
      <c r="FU255" s="990" t="s">
        <v>993</v>
      </c>
      <c r="FV255" s="993">
        <v>0</v>
      </c>
      <c r="FW255" s="991">
        <v>0</v>
      </c>
      <c r="FX255" s="991">
        <v>34</v>
      </c>
      <c r="FY255" s="991">
        <v>0</v>
      </c>
      <c r="FZ255" s="991">
        <v>0</v>
      </c>
      <c r="GA255" s="991">
        <v>0</v>
      </c>
      <c r="GB255" s="991">
        <v>0</v>
      </c>
      <c r="GC255" s="991">
        <v>0</v>
      </c>
      <c r="GD255" s="991">
        <v>0</v>
      </c>
      <c r="GE255" s="991">
        <v>0</v>
      </c>
      <c r="GF255" s="991">
        <v>0</v>
      </c>
      <c r="GG255" s="991">
        <v>0</v>
      </c>
      <c r="GH255" s="991">
        <v>0</v>
      </c>
      <c r="GI255" s="991">
        <v>0</v>
      </c>
      <c r="GJ255" s="991">
        <v>0</v>
      </c>
      <c r="GK255" s="991">
        <v>0</v>
      </c>
      <c r="GL255" s="991">
        <v>0</v>
      </c>
      <c r="GM255" s="991">
        <v>0</v>
      </c>
      <c r="GN255" s="991">
        <v>0</v>
      </c>
      <c r="GO255" s="992" t="b">
        <v>0</v>
      </c>
      <c r="GP255" s="990" t="s">
        <v>993</v>
      </c>
      <c r="GQ255" s="990" t="s">
        <v>993</v>
      </c>
      <c r="GR255" s="990" t="s">
        <v>993</v>
      </c>
      <c r="GS255" s="990" t="s">
        <v>993</v>
      </c>
      <c r="GT255" s="992"/>
      <c r="GU255" s="986"/>
    </row>
    <row r="256" spans="1:203" hidden="1">
      <c r="A256" s="985"/>
      <c r="B256" s="1315" t="s">
        <v>494</v>
      </c>
      <c r="C256" s="1315"/>
      <c r="D256" s="990" t="s">
        <v>1226</v>
      </c>
      <c r="E256" s="990" t="s">
        <v>37</v>
      </c>
      <c r="F256" s="990" t="s">
        <v>437</v>
      </c>
      <c r="G256" s="990" t="s">
        <v>986</v>
      </c>
      <c r="H256" s="990" t="s">
        <v>1062</v>
      </c>
      <c r="I256" s="990" t="s">
        <v>1063</v>
      </c>
      <c r="J256" s="990" t="s">
        <v>1223</v>
      </c>
      <c r="K256" s="990" t="s">
        <v>1224</v>
      </c>
      <c r="L256" s="991">
        <v>1</v>
      </c>
      <c r="M256" s="990" t="s">
        <v>37</v>
      </c>
      <c r="N256" s="990" t="s">
        <v>1009</v>
      </c>
      <c r="O256" s="990" t="s">
        <v>496</v>
      </c>
      <c r="P256" s="990" t="s">
        <v>993</v>
      </c>
      <c r="Q256" s="990" t="s">
        <v>993</v>
      </c>
      <c r="R256" s="1031" t="s">
        <v>270</v>
      </c>
      <c r="S256" s="992" t="b">
        <v>0</v>
      </c>
      <c r="T256" s="991">
        <v>0</v>
      </c>
      <c r="U256" s="992" t="b">
        <v>0</v>
      </c>
      <c r="V256" s="991">
        <v>0</v>
      </c>
      <c r="W256" s="992" t="b">
        <v>0</v>
      </c>
      <c r="X256" s="992" t="b">
        <v>1</v>
      </c>
      <c r="Y256" s="990" t="s">
        <v>270</v>
      </c>
      <c r="Z256" s="990" t="b">
        <f>R256=Y256</f>
        <v>1</v>
      </c>
      <c r="AA256" s="990" t="s">
        <v>993</v>
      </c>
      <c r="AB256" s="992" t="b">
        <v>0</v>
      </c>
      <c r="AC256" s="990" t="s">
        <v>993</v>
      </c>
      <c r="AD256" s="990" t="s">
        <v>993</v>
      </c>
      <c r="AE256" s="990" t="s">
        <v>993</v>
      </c>
      <c r="AF256" s="1077">
        <f t="shared" si="33"/>
        <v>34</v>
      </c>
      <c r="AG256" s="1077">
        <f t="shared" si="33"/>
        <v>34</v>
      </c>
      <c r="AH256" s="1077">
        <f t="shared" si="33"/>
        <v>0</v>
      </c>
      <c r="AI256" s="1077">
        <f t="shared" si="32"/>
        <v>34</v>
      </c>
      <c r="AJ256" s="183">
        <f t="shared" si="28"/>
        <v>0</v>
      </c>
      <c r="AK256" s="991">
        <v>34</v>
      </c>
      <c r="AL256" s="991">
        <v>34</v>
      </c>
      <c r="AM256" s="991">
        <v>0</v>
      </c>
      <c r="AN256" s="991">
        <v>34</v>
      </c>
      <c r="AO256" s="991">
        <v>0</v>
      </c>
      <c r="AP256" s="991">
        <v>0</v>
      </c>
      <c r="AQ256" s="991">
        <v>0</v>
      </c>
      <c r="AR256" s="991">
        <v>0</v>
      </c>
      <c r="AS256" s="991">
        <v>0</v>
      </c>
      <c r="AT256" s="991">
        <v>0</v>
      </c>
      <c r="AU256" s="991">
        <v>0</v>
      </c>
      <c r="AV256" s="991">
        <v>0</v>
      </c>
      <c r="AW256" s="991">
        <v>0</v>
      </c>
      <c r="AX256" s="991">
        <v>0</v>
      </c>
      <c r="AY256" s="991">
        <v>0</v>
      </c>
      <c r="AZ256" s="991">
        <v>0</v>
      </c>
      <c r="BA256" s="991">
        <v>0</v>
      </c>
      <c r="BB256" s="991">
        <v>0</v>
      </c>
      <c r="BC256" s="991">
        <v>0</v>
      </c>
      <c r="BD256" s="991">
        <v>0</v>
      </c>
      <c r="BE256" s="992" t="b">
        <v>0</v>
      </c>
      <c r="BF256" s="992"/>
      <c r="BG256" s="990" t="s">
        <v>427</v>
      </c>
      <c r="BH256" s="991">
        <v>34</v>
      </c>
      <c r="BI256" s="990" t="s">
        <v>993</v>
      </c>
      <c r="BJ256" s="991">
        <v>0</v>
      </c>
      <c r="BK256" s="990" t="s">
        <v>993</v>
      </c>
      <c r="BL256" s="991">
        <v>0</v>
      </c>
      <c r="BM256" s="991">
        <v>0</v>
      </c>
      <c r="BN256" s="991">
        <v>0</v>
      </c>
      <c r="BO256" s="990" t="s">
        <v>993</v>
      </c>
      <c r="BP256" s="990" t="s">
        <v>993</v>
      </c>
      <c r="BQ256" s="990" t="s">
        <v>993</v>
      </c>
      <c r="BR256" s="991">
        <v>0</v>
      </c>
      <c r="BS256" s="990" t="s">
        <v>993</v>
      </c>
      <c r="BT256" s="991">
        <v>0</v>
      </c>
      <c r="BU256" s="990" t="s">
        <v>993</v>
      </c>
      <c r="BV256" s="991">
        <v>0</v>
      </c>
      <c r="BW256" s="991">
        <v>0</v>
      </c>
      <c r="BX256" s="991">
        <v>0</v>
      </c>
      <c r="BY256" s="990" t="s">
        <v>993</v>
      </c>
      <c r="BZ256" s="991">
        <v>0</v>
      </c>
      <c r="CA256" s="990" t="s">
        <v>993</v>
      </c>
      <c r="CB256" s="991">
        <v>0</v>
      </c>
      <c r="CC256" s="990" t="s">
        <v>993</v>
      </c>
      <c r="CD256" s="991">
        <v>0</v>
      </c>
      <c r="CE256" s="991">
        <v>0</v>
      </c>
      <c r="CF256" s="991">
        <v>0</v>
      </c>
      <c r="CG256" s="990" t="s">
        <v>993</v>
      </c>
      <c r="CH256" s="991">
        <v>0</v>
      </c>
      <c r="CI256" s="990" t="s">
        <v>993</v>
      </c>
      <c r="CJ256" s="991">
        <v>0</v>
      </c>
      <c r="CK256" s="990" t="s">
        <v>993</v>
      </c>
      <c r="CL256" s="991">
        <v>0</v>
      </c>
      <c r="CM256" s="991">
        <v>0</v>
      </c>
      <c r="CN256" s="991">
        <v>0</v>
      </c>
      <c r="CO256" s="991">
        <v>24</v>
      </c>
      <c r="CP256" s="991">
        <v>0.8</v>
      </c>
      <c r="CQ256" s="991">
        <v>0</v>
      </c>
      <c r="CR256" s="991">
        <v>0</v>
      </c>
      <c r="CS256" s="991">
        <v>1</v>
      </c>
      <c r="CT256" s="991">
        <v>1.4</v>
      </c>
      <c r="CU256" s="991">
        <v>0</v>
      </c>
      <c r="CV256" s="991">
        <v>0</v>
      </c>
      <c r="CW256" s="991">
        <v>0</v>
      </c>
      <c r="CX256" s="991">
        <v>0</v>
      </c>
      <c r="CY256" s="991">
        <v>0</v>
      </c>
      <c r="CZ256" s="991">
        <v>0</v>
      </c>
      <c r="DA256" s="991">
        <v>0</v>
      </c>
      <c r="DB256" s="991">
        <v>0</v>
      </c>
      <c r="DC256" s="991">
        <v>0</v>
      </c>
      <c r="DD256" s="991">
        <v>0</v>
      </c>
      <c r="DE256" s="991">
        <v>0</v>
      </c>
      <c r="DF256" s="991">
        <v>0</v>
      </c>
      <c r="DG256" s="991">
        <v>0</v>
      </c>
      <c r="DH256" s="991">
        <v>0</v>
      </c>
      <c r="DI256" s="991">
        <v>0</v>
      </c>
      <c r="DJ256" s="991">
        <v>0</v>
      </c>
      <c r="DK256" s="992" t="b">
        <v>0</v>
      </c>
      <c r="DL256" s="990" t="s">
        <v>999</v>
      </c>
      <c r="DM256" s="990" t="s">
        <v>290</v>
      </c>
      <c r="DN256" s="990" t="s">
        <v>1000</v>
      </c>
      <c r="DO256" s="990" t="s">
        <v>270</v>
      </c>
      <c r="DP256" s="991">
        <v>798</v>
      </c>
      <c r="DQ256" s="991">
        <v>714</v>
      </c>
      <c r="DR256" s="991">
        <v>68</v>
      </c>
      <c r="DS256" s="991">
        <v>16</v>
      </c>
      <c r="DT256" s="991">
        <v>6430</v>
      </c>
      <c r="DU256" s="991">
        <v>798</v>
      </c>
      <c r="DV256" s="991">
        <v>798</v>
      </c>
      <c r="DW256" s="991">
        <v>67</v>
      </c>
      <c r="DX256" s="991">
        <v>728</v>
      </c>
      <c r="DY256" s="991">
        <v>2</v>
      </c>
      <c r="DZ256" s="991">
        <v>1</v>
      </c>
      <c r="EA256" s="991">
        <v>0</v>
      </c>
      <c r="EB256" s="991">
        <v>0</v>
      </c>
      <c r="EC256" s="991">
        <v>0</v>
      </c>
      <c r="ED256" s="991">
        <v>798</v>
      </c>
      <c r="EE256" s="991">
        <v>115</v>
      </c>
      <c r="EF256" s="991">
        <v>671</v>
      </c>
      <c r="EG256" s="991">
        <v>7</v>
      </c>
      <c r="EH256" s="991">
        <v>0</v>
      </c>
      <c r="EI256" s="991">
        <v>0</v>
      </c>
      <c r="EJ256" s="991">
        <v>0</v>
      </c>
      <c r="EK256" s="991">
        <v>2</v>
      </c>
      <c r="EL256" s="991">
        <v>3</v>
      </c>
      <c r="EM256" s="991">
        <v>0</v>
      </c>
      <c r="EN256" s="991">
        <v>683</v>
      </c>
      <c r="EO256" s="991">
        <v>675</v>
      </c>
      <c r="EP256" s="991">
        <v>2</v>
      </c>
      <c r="EQ256" s="991">
        <v>6</v>
      </c>
      <c r="ER256" s="991">
        <v>0</v>
      </c>
      <c r="ES256" s="991">
        <v>0</v>
      </c>
      <c r="ET256" s="992" t="b">
        <v>0</v>
      </c>
      <c r="EU256" s="992" t="b">
        <v>0</v>
      </c>
      <c r="EV256" s="992" t="b">
        <v>0</v>
      </c>
      <c r="EW256" s="993">
        <v>0.309</v>
      </c>
      <c r="EX256" s="993">
        <v>0.22500000000000001</v>
      </c>
      <c r="EY256" s="993">
        <v>0.10199999999999999</v>
      </c>
      <c r="EZ256" s="993">
        <v>8.4000000000000005E-2</v>
      </c>
      <c r="FA256" s="993">
        <v>0.185</v>
      </c>
      <c r="FB256" s="993">
        <v>0.26200000000000001</v>
      </c>
      <c r="FC256" s="992" t="b">
        <v>0</v>
      </c>
      <c r="FD256" s="992" t="b">
        <v>0</v>
      </c>
      <c r="FE256" s="992" t="b">
        <v>0</v>
      </c>
      <c r="FF256" s="993">
        <v>0</v>
      </c>
      <c r="FG256" s="993">
        <v>0</v>
      </c>
      <c r="FH256" s="993">
        <v>0</v>
      </c>
      <c r="FI256" s="993">
        <v>0</v>
      </c>
      <c r="FJ256" s="993">
        <v>0</v>
      </c>
      <c r="FK256" s="993">
        <v>0</v>
      </c>
      <c r="FL256" s="992" t="b">
        <v>0</v>
      </c>
      <c r="FM256" s="992" t="b">
        <v>0</v>
      </c>
      <c r="FN256" s="992" t="b">
        <v>0</v>
      </c>
      <c r="FO256" s="993">
        <v>0</v>
      </c>
      <c r="FP256" s="993">
        <v>0</v>
      </c>
      <c r="FQ256" s="993">
        <v>0</v>
      </c>
      <c r="FR256" s="993">
        <v>0</v>
      </c>
      <c r="FS256" s="993">
        <v>0</v>
      </c>
      <c r="FT256" s="993">
        <v>0</v>
      </c>
      <c r="FU256" s="990" t="s">
        <v>993</v>
      </c>
      <c r="FV256" s="993">
        <v>0</v>
      </c>
      <c r="FW256" s="991">
        <v>0</v>
      </c>
      <c r="FX256" s="991">
        <v>683</v>
      </c>
      <c r="FY256" s="991">
        <v>0</v>
      </c>
      <c r="FZ256" s="991">
        <v>0</v>
      </c>
      <c r="GA256" s="991">
        <v>0</v>
      </c>
      <c r="GB256" s="991">
        <v>0</v>
      </c>
      <c r="GC256" s="991">
        <v>0</v>
      </c>
      <c r="GD256" s="991">
        <v>0</v>
      </c>
      <c r="GE256" s="991">
        <v>0</v>
      </c>
      <c r="GF256" s="991">
        <v>0</v>
      </c>
      <c r="GG256" s="991">
        <v>0</v>
      </c>
      <c r="GH256" s="991">
        <v>0</v>
      </c>
      <c r="GI256" s="991">
        <v>0</v>
      </c>
      <c r="GJ256" s="991">
        <v>0</v>
      </c>
      <c r="GK256" s="991">
        <v>0</v>
      </c>
      <c r="GL256" s="991">
        <v>0</v>
      </c>
      <c r="GM256" s="991">
        <v>0</v>
      </c>
      <c r="GN256" s="991">
        <v>0</v>
      </c>
      <c r="GO256" s="992" t="b">
        <v>0</v>
      </c>
      <c r="GP256" s="990" t="s">
        <v>993</v>
      </c>
      <c r="GQ256" s="990" t="s">
        <v>993</v>
      </c>
      <c r="GR256" s="990" t="s">
        <v>993</v>
      </c>
      <c r="GS256" s="990" t="s">
        <v>993</v>
      </c>
      <c r="GT256" s="992"/>
      <c r="GU256" s="986"/>
    </row>
    <row r="257" spans="1:203" hidden="1">
      <c r="A257" s="985"/>
      <c r="B257" s="1315" t="s">
        <v>494</v>
      </c>
      <c r="C257" s="1315"/>
      <c r="D257" s="990" t="s">
        <v>1226</v>
      </c>
      <c r="E257" s="990" t="s">
        <v>37</v>
      </c>
      <c r="F257" s="990" t="s">
        <v>437</v>
      </c>
      <c r="G257" s="990" t="s">
        <v>986</v>
      </c>
      <c r="H257" s="990" t="s">
        <v>1062</v>
      </c>
      <c r="I257" s="990" t="s">
        <v>1063</v>
      </c>
      <c r="J257" s="990" t="s">
        <v>1223</v>
      </c>
      <c r="K257" s="990" t="s">
        <v>1224</v>
      </c>
      <c r="L257" s="991">
        <v>2</v>
      </c>
      <c r="M257" s="990" t="s">
        <v>37</v>
      </c>
      <c r="N257" s="990" t="s">
        <v>1149</v>
      </c>
      <c r="O257" s="990" t="s">
        <v>497</v>
      </c>
      <c r="P257" s="990" t="s">
        <v>993</v>
      </c>
      <c r="Q257" s="990" t="s">
        <v>993</v>
      </c>
      <c r="R257" s="1031" t="s">
        <v>270</v>
      </c>
      <c r="S257" s="992" t="b">
        <v>0</v>
      </c>
      <c r="T257" s="991">
        <v>0</v>
      </c>
      <c r="U257" s="992" t="b">
        <v>0</v>
      </c>
      <c r="V257" s="991">
        <v>0</v>
      </c>
      <c r="W257" s="992" t="b">
        <v>0</v>
      </c>
      <c r="X257" s="992" t="b">
        <v>1</v>
      </c>
      <c r="Y257" s="990" t="s">
        <v>270</v>
      </c>
      <c r="Z257" s="990" t="b">
        <f t="shared" si="29"/>
        <v>1</v>
      </c>
      <c r="AA257" s="990" t="s">
        <v>993</v>
      </c>
      <c r="AB257" s="992" t="b">
        <v>0</v>
      </c>
      <c r="AC257" s="990" t="s">
        <v>993</v>
      </c>
      <c r="AD257" s="990" t="s">
        <v>993</v>
      </c>
      <c r="AE257" s="990" t="s">
        <v>993</v>
      </c>
      <c r="AF257" s="1077">
        <f t="shared" si="33"/>
        <v>53</v>
      </c>
      <c r="AG257" s="1077">
        <f t="shared" si="33"/>
        <v>53</v>
      </c>
      <c r="AH257" s="1077">
        <f t="shared" si="33"/>
        <v>0</v>
      </c>
      <c r="AI257" s="1077">
        <f t="shared" si="32"/>
        <v>53</v>
      </c>
      <c r="AJ257" s="183">
        <f t="shared" si="28"/>
        <v>0</v>
      </c>
      <c r="AK257" s="991">
        <v>53</v>
      </c>
      <c r="AL257" s="991">
        <v>53</v>
      </c>
      <c r="AM257" s="991">
        <v>0</v>
      </c>
      <c r="AN257" s="991">
        <v>53</v>
      </c>
      <c r="AO257" s="991">
        <v>0</v>
      </c>
      <c r="AP257" s="991">
        <v>0</v>
      </c>
      <c r="AQ257" s="991">
        <v>0</v>
      </c>
      <c r="AR257" s="991">
        <v>0</v>
      </c>
      <c r="AS257" s="991">
        <v>0</v>
      </c>
      <c r="AT257" s="991">
        <v>0</v>
      </c>
      <c r="AU257" s="991">
        <v>0</v>
      </c>
      <c r="AV257" s="991">
        <v>0</v>
      </c>
      <c r="AW257" s="991">
        <v>0</v>
      </c>
      <c r="AX257" s="991">
        <v>0</v>
      </c>
      <c r="AY257" s="991">
        <v>0</v>
      </c>
      <c r="AZ257" s="991">
        <v>0</v>
      </c>
      <c r="BA257" s="991">
        <v>0</v>
      </c>
      <c r="BB257" s="991">
        <v>0</v>
      </c>
      <c r="BC257" s="991">
        <v>0</v>
      </c>
      <c r="BD257" s="991">
        <v>0</v>
      </c>
      <c r="BE257" s="992" t="b">
        <v>0</v>
      </c>
      <c r="BF257" s="992"/>
      <c r="BG257" s="990" t="s">
        <v>427</v>
      </c>
      <c r="BH257" s="991">
        <v>53</v>
      </c>
      <c r="BI257" s="990" t="s">
        <v>993</v>
      </c>
      <c r="BJ257" s="991">
        <v>0</v>
      </c>
      <c r="BK257" s="990" t="s">
        <v>993</v>
      </c>
      <c r="BL257" s="991">
        <v>0</v>
      </c>
      <c r="BM257" s="991">
        <v>0</v>
      </c>
      <c r="BN257" s="991">
        <v>0</v>
      </c>
      <c r="BO257" s="990" t="s">
        <v>993</v>
      </c>
      <c r="BP257" s="990" t="s">
        <v>993</v>
      </c>
      <c r="BQ257" s="990" t="s">
        <v>993</v>
      </c>
      <c r="BR257" s="991">
        <v>0</v>
      </c>
      <c r="BS257" s="990" t="s">
        <v>993</v>
      </c>
      <c r="BT257" s="991">
        <v>0</v>
      </c>
      <c r="BU257" s="990" t="s">
        <v>993</v>
      </c>
      <c r="BV257" s="991">
        <v>0</v>
      </c>
      <c r="BW257" s="991">
        <v>0</v>
      </c>
      <c r="BX257" s="991">
        <v>0</v>
      </c>
      <c r="BY257" s="990" t="s">
        <v>993</v>
      </c>
      <c r="BZ257" s="991">
        <v>0</v>
      </c>
      <c r="CA257" s="990" t="s">
        <v>993</v>
      </c>
      <c r="CB257" s="991">
        <v>0</v>
      </c>
      <c r="CC257" s="990" t="s">
        <v>993</v>
      </c>
      <c r="CD257" s="991">
        <v>0</v>
      </c>
      <c r="CE257" s="991">
        <v>0</v>
      </c>
      <c r="CF257" s="991">
        <v>0</v>
      </c>
      <c r="CG257" s="990" t="s">
        <v>993</v>
      </c>
      <c r="CH257" s="991">
        <v>0</v>
      </c>
      <c r="CI257" s="990" t="s">
        <v>993</v>
      </c>
      <c r="CJ257" s="991">
        <v>0</v>
      </c>
      <c r="CK257" s="990" t="s">
        <v>993</v>
      </c>
      <c r="CL257" s="991">
        <v>0</v>
      </c>
      <c r="CM257" s="991">
        <v>0</v>
      </c>
      <c r="CN257" s="991">
        <v>0</v>
      </c>
      <c r="CO257" s="991">
        <v>29</v>
      </c>
      <c r="CP257" s="991">
        <v>0</v>
      </c>
      <c r="CQ257" s="991">
        <v>0</v>
      </c>
      <c r="CR257" s="991">
        <v>0</v>
      </c>
      <c r="CS257" s="991">
        <v>4</v>
      </c>
      <c r="CT257" s="991">
        <v>1</v>
      </c>
      <c r="CU257" s="991">
        <v>0</v>
      </c>
      <c r="CV257" s="991">
        <v>0</v>
      </c>
      <c r="CW257" s="991">
        <v>0</v>
      </c>
      <c r="CX257" s="991">
        <v>0</v>
      </c>
      <c r="CY257" s="991">
        <v>0</v>
      </c>
      <c r="CZ257" s="991">
        <v>0</v>
      </c>
      <c r="DA257" s="991">
        <v>0</v>
      </c>
      <c r="DB257" s="991">
        <v>0</v>
      </c>
      <c r="DC257" s="991">
        <v>0</v>
      </c>
      <c r="DD257" s="991">
        <v>0</v>
      </c>
      <c r="DE257" s="991">
        <v>0</v>
      </c>
      <c r="DF257" s="991">
        <v>0</v>
      </c>
      <c r="DG257" s="991">
        <v>0</v>
      </c>
      <c r="DH257" s="991">
        <v>0</v>
      </c>
      <c r="DI257" s="991">
        <v>0</v>
      </c>
      <c r="DJ257" s="991">
        <v>0</v>
      </c>
      <c r="DK257" s="992" t="b">
        <v>0</v>
      </c>
      <c r="DL257" s="990" t="s">
        <v>293</v>
      </c>
      <c r="DM257" s="990" t="s">
        <v>993</v>
      </c>
      <c r="DN257" s="990" t="s">
        <v>993</v>
      </c>
      <c r="DO257" s="990" t="s">
        <v>993</v>
      </c>
      <c r="DP257" s="991">
        <v>1069</v>
      </c>
      <c r="DQ257" s="991">
        <v>825</v>
      </c>
      <c r="DR257" s="991">
        <v>140</v>
      </c>
      <c r="DS257" s="991">
        <v>104</v>
      </c>
      <c r="DT257" s="991">
        <v>13479</v>
      </c>
      <c r="DU257" s="991">
        <v>1068</v>
      </c>
      <c r="DV257" s="991">
        <v>1069</v>
      </c>
      <c r="DW257" s="991">
        <v>162</v>
      </c>
      <c r="DX257" s="991">
        <v>883</v>
      </c>
      <c r="DY257" s="991">
        <v>13</v>
      </c>
      <c r="DZ257" s="991">
        <v>10</v>
      </c>
      <c r="EA257" s="991">
        <v>0</v>
      </c>
      <c r="EB257" s="991">
        <v>0</v>
      </c>
      <c r="EC257" s="991">
        <v>1</v>
      </c>
      <c r="ED257" s="991">
        <v>1068</v>
      </c>
      <c r="EE257" s="991">
        <v>67</v>
      </c>
      <c r="EF257" s="991">
        <v>937</v>
      </c>
      <c r="EG257" s="991">
        <v>37</v>
      </c>
      <c r="EH257" s="991">
        <v>3</v>
      </c>
      <c r="EI257" s="991">
        <v>3</v>
      </c>
      <c r="EJ257" s="991">
        <v>0</v>
      </c>
      <c r="EK257" s="991">
        <v>0</v>
      </c>
      <c r="EL257" s="991">
        <v>21</v>
      </c>
      <c r="EM257" s="991">
        <v>0</v>
      </c>
      <c r="EN257" s="991">
        <v>1001</v>
      </c>
      <c r="EO257" s="991">
        <v>984</v>
      </c>
      <c r="EP257" s="991">
        <v>0</v>
      </c>
      <c r="EQ257" s="991">
        <v>17</v>
      </c>
      <c r="ER257" s="991">
        <v>0</v>
      </c>
      <c r="ES257" s="991">
        <v>0</v>
      </c>
      <c r="ET257" s="992" t="b">
        <v>0</v>
      </c>
      <c r="EU257" s="992" t="b">
        <v>0</v>
      </c>
      <c r="EV257" s="992" t="b">
        <v>0</v>
      </c>
      <c r="EW257" s="993">
        <v>0.30399999999999999</v>
      </c>
      <c r="EX257" s="993">
        <v>0.151</v>
      </c>
      <c r="EY257" s="993">
        <v>0.11800000000000001</v>
      </c>
      <c r="EZ257" s="993">
        <v>7.9000000000000001E-2</v>
      </c>
      <c r="FA257" s="993">
        <v>0.182</v>
      </c>
      <c r="FB257" s="993">
        <v>0.27500000000000002</v>
      </c>
      <c r="FC257" s="992" t="b">
        <v>0</v>
      </c>
      <c r="FD257" s="992" t="b">
        <v>0</v>
      </c>
      <c r="FE257" s="992" t="b">
        <v>0</v>
      </c>
      <c r="FF257" s="993">
        <v>0</v>
      </c>
      <c r="FG257" s="993">
        <v>0</v>
      </c>
      <c r="FH257" s="993">
        <v>0</v>
      </c>
      <c r="FI257" s="993">
        <v>0</v>
      </c>
      <c r="FJ257" s="993">
        <v>0</v>
      </c>
      <c r="FK257" s="993">
        <v>0</v>
      </c>
      <c r="FL257" s="992" t="b">
        <v>0</v>
      </c>
      <c r="FM257" s="992" t="b">
        <v>0</v>
      </c>
      <c r="FN257" s="992" t="b">
        <v>0</v>
      </c>
      <c r="FO257" s="993">
        <v>0</v>
      </c>
      <c r="FP257" s="993">
        <v>0</v>
      </c>
      <c r="FQ257" s="993">
        <v>0</v>
      </c>
      <c r="FR257" s="993">
        <v>0</v>
      </c>
      <c r="FS257" s="993">
        <v>0</v>
      </c>
      <c r="FT257" s="993">
        <v>0</v>
      </c>
      <c r="FU257" s="990" t="s">
        <v>993</v>
      </c>
      <c r="FV257" s="993">
        <v>0</v>
      </c>
      <c r="FW257" s="991">
        <v>0</v>
      </c>
      <c r="FX257" s="991">
        <v>1001</v>
      </c>
      <c r="FY257" s="991">
        <v>0</v>
      </c>
      <c r="FZ257" s="991">
        <v>0</v>
      </c>
      <c r="GA257" s="991">
        <v>0</v>
      </c>
      <c r="GB257" s="991">
        <v>0</v>
      </c>
      <c r="GC257" s="991">
        <v>0</v>
      </c>
      <c r="GD257" s="991">
        <v>0</v>
      </c>
      <c r="GE257" s="991">
        <v>0</v>
      </c>
      <c r="GF257" s="991">
        <v>0</v>
      </c>
      <c r="GG257" s="991">
        <v>0</v>
      </c>
      <c r="GH257" s="991">
        <v>0</v>
      </c>
      <c r="GI257" s="991">
        <v>0</v>
      </c>
      <c r="GJ257" s="991">
        <v>0</v>
      </c>
      <c r="GK257" s="991">
        <v>0</v>
      </c>
      <c r="GL257" s="991">
        <v>0</v>
      </c>
      <c r="GM257" s="991">
        <v>0</v>
      </c>
      <c r="GN257" s="991">
        <v>0</v>
      </c>
      <c r="GO257" s="992" t="b">
        <v>0</v>
      </c>
      <c r="GP257" s="990" t="s">
        <v>993</v>
      </c>
      <c r="GQ257" s="990" t="s">
        <v>993</v>
      </c>
      <c r="GR257" s="990" t="s">
        <v>993</v>
      </c>
      <c r="GS257" s="990" t="s">
        <v>993</v>
      </c>
      <c r="GT257" s="992"/>
      <c r="GU257" s="986"/>
    </row>
    <row r="258" spans="1:203" hidden="1">
      <c r="A258" s="985"/>
      <c r="B258" s="1315" t="s">
        <v>494</v>
      </c>
      <c r="C258" s="1315"/>
      <c r="D258" s="990" t="s">
        <v>1226</v>
      </c>
      <c r="E258" s="990" t="s">
        <v>37</v>
      </c>
      <c r="F258" s="990" t="s">
        <v>437</v>
      </c>
      <c r="G258" s="990" t="s">
        <v>986</v>
      </c>
      <c r="H258" s="990" t="s">
        <v>1062</v>
      </c>
      <c r="I258" s="990" t="s">
        <v>1063</v>
      </c>
      <c r="J258" s="990" t="s">
        <v>1223</v>
      </c>
      <c r="K258" s="990" t="s">
        <v>1224</v>
      </c>
      <c r="L258" s="991">
        <v>3</v>
      </c>
      <c r="M258" s="990" t="s">
        <v>37</v>
      </c>
      <c r="N258" s="990" t="s">
        <v>1151</v>
      </c>
      <c r="O258" s="990" t="s">
        <v>498</v>
      </c>
      <c r="P258" s="990" t="s">
        <v>993</v>
      </c>
      <c r="Q258" s="990" t="s">
        <v>993</v>
      </c>
      <c r="R258" s="1031" t="s">
        <v>270</v>
      </c>
      <c r="S258" s="992" t="b">
        <v>0</v>
      </c>
      <c r="T258" s="991">
        <v>0</v>
      </c>
      <c r="U258" s="992" t="b">
        <v>0</v>
      </c>
      <c r="V258" s="991">
        <v>0</v>
      </c>
      <c r="W258" s="992" t="b">
        <v>0</v>
      </c>
      <c r="X258" s="992" t="b">
        <v>1</v>
      </c>
      <c r="Y258" s="990" t="s">
        <v>270</v>
      </c>
      <c r="Z258" s="990" t="b">
        <f>R258=Y258</f>
        <v>1</v>
      </c>
      <c r="AA258" s="990" t="s">
        <v>993</v>
      </c>
      <c r="AB258" s="992" t="b">
        <v>0</v>
      </c>
      <c r="AC258" s="990" t="s">
        <v>993</v>
      </c>
      <c r="AD258" s="990" t="s">
        <v>993</v>
      </c>
      <c r="AE258" s="990" t="s">
        <v>993</v>
      </c>
      <c r="AF258" s="1077">
        <f t="shared" si="33"/>
        <v>48</v>
      </c>
      <c r="AG258" s="1077">
        <f t="shared" si="33"/>
        <v>45</v>
      </c>
      <c r="AH258" s="1077">
        <f t="shared" si="33"/>
        <v>0</v>
      </c>
      <c r="AI258" s="1077">
        <f t="shared" si="32"/>
        <v>48</v>
      </c>
      <c r="AJ258" s="183">
        <f t="shared" si="28"/>
        <v>0</v>
      </c>
      <c r="AK258" s="991">
        <v>48</v>
      </c>
      <c r="AL258" s="991">
        <v>45</v>
      </c>
      <c r="AM258" s="991">
        <v>0</v>
      </c>
      <c r="AN258" s="991">
        <v>48</v>
      </c>
      <c r="AO258" s="991">
        <v>0</v>
      </c>
      <c r="AP258" s="991">
        <v>0</v>
      </c>
      <c r="AQ258" s="991">
        <v>0</v>
      </c>
      <c r="AR258" s="991">
        <v>0</v>
      </c>
      <c r="AS258" s="991">
        <v>0</v>
      </c>
      <c r="AT258" s="991">
        <v>0</v>
      </c>
      <c r="AU258" s="991">
        <v>0</v>
      </c>
      <c r="AV258" s="991">
        <v>0</v>
      </c>
      <c r="AW258" s="991">
        <v>0</v>
      </c>
      <c r="AX258" s="991">
        <v>0</v>
      </c>
      <c r="AY258" s="991">
        <v>0</v>
      </c>
      <c r="AZ258" s="991">
        <v>0</v>
      </c>
      <c r="BA258" s="991">
        <v>0</v>
      </c>
      <c r="BB258" s="991">
        <v>0</v>
      </c>
      <c r="BC258" s="991">
        <v>0</v>
      </c>
      <c r="BD258" s="991">
        <v>0</v>
      </c>
      <c r="BE258" s="992" t="b">
        <v>0</v>
      </c>
      <c r="BF258" s="992"/>
      <c r="BG258" s="990" t="s">
        <v>427</v>
      </c>
      <c r="BH258" s="991">
        <v>48</v>
      </c>
      <c r="BI258" s="990" t="s">
        <v>993</v>
      </c>
      <c r="BJ258" s="991">
        <v>0</v>
      </c>
      <c r="BK258" s="990" t="s">
        <v>993</v>
      </c>
      <c r="BL258" s="991">
        <v>0</v>
      </c>
      <c r="BM258" s="991">
        <v>0</v>
      </c>
      <c r="BN258" s="991">
        <v>0</v>
      </c>
      <c r="BO258" s="990" t="s">
        <v>993</v>
      </c>
      <c r="BP258" s="990" t="s">
        <v>993</v>
      </c>
      <c r="BQ258" s="990" t="s">
        <v>993</v>
      </c>
      <c r="BR258" s="991">
        <v>0</v>
      </c>
      <c r="BS258" s="990" t="s">
        <v>993</v>
      </c>
      <c r="BT258" s="991">
        <v>0</v>
      </c>
      <c r="BU258" s="990" t="s">
        <v>993</v>
      </c>
      <c r="BV258" s="991">
        <v>0</v>
      </c>
      <c r="BW258" s="991">
        <v>0</v>
      </c>
      <c r="BX258" s="991">
        <v>0</v>
      </c>
      <c r="BY258" s="990" t="s">
        <v>993</v>
      </c>
      <c r="BZ258" s="991">
        <v>0</v>
      </c>
      <c r="CA258" s="990" t="s">
        <v>993</v>
      </c>
      <c r="CB258" s="991">
        <v>0</v>
      </c>
      <c r="CC258" s="990" t="s">
        <v>993</v>
      </c>
      <c r="CD258" s="991">
        <v>0</v>
      </c>
      <c r="CE258" s="991">
        <v>0</v>
      </c>
      <c r="CF258" s="991">
        <v>0</v>
      </c>
      <c r="CG258" s="990" t="s">
        <v>993</v>
      </c>
      <c r="CH258" s="991">
        <v>0</v>
      </c>
      <c r="CI258" s="990" t="s">
        <v>993</v>
      </c>
      <c r="CJ258" s="991">
        <v>0</v>
      </c>
      <c r="CK258" s="990" t="s">
        <v>993</v>
      </c>
      <c r="CL258" s="991">
        <v>0</v>
      </c>
      <c r="CM258" s="991">
        <v>0</v>
      </c>
      <c r="CN258" s="991">
        <v>0</v>
      </c>
      <c r="CO258" s="991">
        <v>28</v>
      </c>
      <c r="CP258" s="991">
        <v>0</v>
      </c>
      <c r="CQ258" s="991">
        <v>0</v>
      </c>
      <c r="CR258" s="991">
        <v>0</v>
      </c>
      <c r="CS258" s="991">
        <v>3</v>
      </c>
      <c r="CT258" s="991">
        <v>1.5</v>
      </c>
      <c r="CU258" s="991">
        <v>0</v>
      </c>
      <c r="CV258" s="991">
        <v>0</v>
      </c>
      <c r="CW258" s="991">
        <v>0</v>
      </c>
      <c r="CX258" s="991">
        <v>0</v>
      </c>
      <c r="CY258" s="991">
        <v>0</v>
      </c>
      <c r="CZ258" s="991">
        <v>0</v>
      </c>
      <c r="DA258" s="991">
        <v>0</v>
      </c>
      <c r="DB258" s="991">
        <v>0</v>
      </c>
      <c r="DC258" s="991">
        <v>0</v>
      </c>
      <c r="DD258" s="991">
        <v>0</v>
      </c>
      <c r="DE258" s="991">
        <v>0</v>
      </c>
      <c r="DF258" s="991">
        <v>0</v>
      </c>
      <c r="DG258" s="991">
        <v>0</v>
      </c>
      <c r="DH258" s="991">
        <v>0</v>
      </c>
      <c r="DI258" s="991">
        <v>0</v>
      </c>
      <c r="DJ258" s="991">
        <v>0</v>
      </c>
      <c r="DK258" s="992" t="b">
        <v>0</v>
      </c>
      <c r="DL258" s="990" t="s">
        <v>999</v>
      </c>
      <c r="DM258" s="990" t="s">
        <v>440</v>
      </c>
      <c r="DN258" s="990" t="s">
        <v>1000</v>
      </c>
      <c r="DO258" s="990" t="s">
        <v>1227</v>
      </c>
      <c r="DP258" s="991">
        <v>595</v>
      </c>
      <c r="DQ258" s="991">
        <v>487</v>
      </c>
      <c r="DR258" s="991">
        <v>74</v>
      </c>
      <c r="DS258" s="991">
        <v>34</v>
      </c>
      <c r="DT258" s="991">
        <v>12950</v>
      </c>
      <c r="DU258" s="991">
        <v>607</v>
      </c>
      <c r="DV258" s="991">
        <v>595</v>
      </c>
      <c r="DW258" s="991">
        <v>185</v>
      </c>
      <c r="DX258" s="991">
        <v>390</v>
      </c>
      <c r="DY258" s="991">
        <v>12</v>
      </c>
      <c r="DZ258" s="991">
        <v>8</v>
      </c>
      <c r="EA258" s="991">
        <v>0</v>
      </c>
      <c r="EB258" s="991">
        <v>0</v>
      </c>
      <c r="EC258" s="991">
        <v>0</v>
      </c>
      <c r="ED258" s="991">
        <v>607</v>
      </c>
      <c r="EE258" s="991">
        <v>178</v>
      </c>
      <c r="EF258" s="991">
        <v>375</v>
      </c>
      <c r="EG258" s="991">
        <v>46</v>
      </c>
      <c r="EH258" s="991">
        <v>2</v>
      </c>
      <c r="EI258" s="991">
        <v>2</v>
      </c>
      <c r="EJ258" s="991">
        <v>0</v>
      </c>
      <c r="EK258" s="991">
        <v>2</v>
      </c>
      <c r="EL258" s="991">
        <v>2</v>
      </c>
      <c r="EM258" s="991">
        <v>0</v>
      </c>
      <c r="EN258" s="991">
        <v>429</v>
      </c>
      <c r="EO258" s="991">
        <v>422</v>
      </c>
      <c r="EP258" s="991">
        <v>0</v>
      </c>
      <c r="EQ258" s="991">
        <v>7</v>
      </c>
      <c r="ER258" s="991">
        <v>0</v>
      </c>
      <c r="ES258" s="991">
        <v>0</v>
      </c>
      <c r="ET258" s="992" t="b">
        <v>0</v>
      </c>
      <c r="EU258" s="992" t="b">
        <v>0</v>
      </c>
      <c r="EV258" s="992" t="b">
        <v>0</v>
      </c>
      <c r="EW258" s="993">
        <v>0.24399999999999999</v>
      </c>
      <c r="EX258" s="993">
        <v>0.16899999999999998</v>
      </c>
      <c r="EY258" s="993">
        <v>0.12300000000000001</v>
      </c>
      <c r="EZ258" s="993">
        <v>6.9000000000000006E-2</v>
      </c>
      <c r="FA258" s="993">
        <v>0.26200000000000001</v>
      </c>
      <c r="FB258" s="993">
        <v>0.32799999999999996</v>
      </c>
      <c r="FC258" s="992" t="b">
        <v>0</v>
      </c>
      <c r="FD258" s="992" t="b">
        <v>0</v>
      </c>
      <c r="FE258" s="992" t="b">
        <v>0</v>
      </c>
      <c r="FF258" s="993">
        <v>0</v>
      </c>
      <c r="FG258" s="993">
        <v>0</v>
      </c>
      <c r="FH258" s="993">
        <v>0</v>
      </c>
      <c r="FI258" s="993">
        <v>0</v>
      </c>
      <c r="FJ258" s="993">
        <v>0</v>
      </c>
      <c r="FK258" s="993">
        <v>0</v>
      </c>
      <c r="FL258" s="992" t="b">
        <v>0</v>
      </c>
      <c r="FM258" s="992" t="b">
        <v>0</v>
      </c>
      <c r="FN258" s="992" t="b">
        <v>0</v>
      </c>
      <c r="FO258" s="993">
        <v>0</v>
      </c>
      <c r="FP258" s="993">
        <v>0</v>
      </c>
      <c r="FQ258" s="993">
        <v>0</v>
      </c>
      <c r="FR258" s="993">
        <v>0</v>
      </c>
      <c r="FS258" s="993">
        <v>0</v>
      </c>
      <c r="FT258" s="993">
        <v>0</v>
      </c>
      <c r="FU258" s="990" t="s">
        <v>993</v>
      </c>
      <c r="FV258" s="993">
        <v>0</v>
      </c>
      <c r="FW258" s="991">
        <v>0</v>
      </c>
      <c r="FX258" s="991">
        <v>429</v>
      </c>
      <c r="FY258" s="991">
        <v>0</v>
      </c>
      <c r="FZ258" s="991">
        <v>0</v>
      </c>
      <c r="GA258" s="991">
        <v>0</v>
      </c>
      <c r="GB258" s="991">
        <v>0</v>
      </c>
      <c r="GC258" s="991">
        <v>0</v>
      </c>
      <c r="GD258" s="991">
        <v>0</v>
      </c>
      <c r="GE258" s="991">
        <v>0</v>
      </c>
      <c r="GF258" s="991">
        <v>0</v>
      </c>
      <c r="GG258" s="991">
        <v>0</v>
      </c>
      <c r="GH258" s="991">
        <v>0</v>
      </c>
      <c r="GI258" s="991">
        <v>0</v>
      </c>
      <c r="GJ258" s="991">
        <v>0</v>
      </c>
      <c r="GK258" s="991">
        <v>0</v>
      </c>
      <c r="GL258" s="991">
        <v>0</v>
      </c>
      <c r="GM258" s="991">
        <v>0</v>
      </c>
      <c r="GN258" s="991">
        <v>0</v>
      </c>
      <c r="GO258" s="992" t="b">
        <v>0</v>
      </c>
      <c r="GP258" s="990" t="s">
        <v>993</v>
      </c>
      <c r="GQ258" s="990" t="s">
        <v>993</v>
      </c>
      <c r="GR258" s="990" t="s">
        <v>993</v>
      </c>
      <c r="GS258" s="990" t="s">
        <v>993</v>
      </c>
      <c r="GT258" s="992"/>
      <c r="GU258" s="986"/>
    </row>
    <row r="259" spans="1:203" hidden="1">
      <c r="A259" s="985"/>
      <c r="B259" s="1315" t="s">
        <v>494</v>
      </c>
      <c r="C259" s="1315"/>
      <c r="D259" s="990" t="s">
        <v>1226</v>
      </c>
      <c r="E259" s="990" t="s">
        <v>37</v>
      </c>
      <c r="F259" s="990" t="s">
        <v>437</v>
      </c>
      <c r="G259" s="990" t="s">
        <v>986</v>
      </c>
      <c r="H259" s="990" t="s">
        <v>1062</v>
      </c>
      <c r="I259" s="990" t="s">
        <v>1063</v>
      </c>
      <c r="J259" s="990" t="s">
        <v>1223</v>
      </c>
      <c r="K259" s="990" t="s">
        <v>1224</v>
      </c>
      <c r="L259" s="991">
        <v>4</v>
      </c>
      <c r="M259" s="990" t="s">
        <v>37</v>
      </c>
      <c r="N259" s="990" t="s">
        <v>1153</v>
      </c>
      <c r="O259" s="990" t="s">
        <v>499</v>
      </c>
      <c r="P259" s="990" t="s">
        <v>993</v>
      </c>
      <c r="Q259" s="990" t="s">
        <v>993</v>
      </c>
      <c r="R259" s="1031" t="s">
        <v>270</v>
      </c>
      <c r="S259" s="992" t="b">
        <v>0</v>
      </c>
      <c r="T259" s="991">
        <v>0</v>
      </c>
      <c r="U259" s="992" t="b">
        <v>0</v>
      </c>
      <c r="V259" s="991">
        <v>0</v>
      </c>
      <c r="W259" s="992" t="b">
        <v>0</v>
      </c>
      <c r="X259" s="992" t="b">
        <v>1</v>
      </c>
      <c r="Y259" s="990" t="s">
        <v>270</v>
      </c>
      <c r="Z259" s="990" t="b">
        <f t="shared" si="29"/>
        <v>1</v>
      </c>
      <c r="AA259" s="990" t="s">
        <v>993</v>
      </c>
      <c r="AB259" s="992" t="b">
        <v>0</v>
      </c>
      <c r="AC259" s="990" t="s">
        <v>993</v>
      </c>
      <c r="AD259" s="990" t="s">
        <v>993</v>
      </c>
      <c r="AE259" s="990" t="s">
        <v>993</v>
      </c>
      <c r="AF259" s="1077">
        <f t="shared" si="33"/>
        <v>49</v>
      </c>
      <c r="AG259" s="1077">
        <f t="shared" si="33"/>
        <v>49</v>
      </c>
      <c r="AH259" s="1077">
        <f t="shared" si="33"/>
        <v>0</v>
      </c>
      <c r="AI259" s="1077">
        <f t="shared" si="32"/>
        <v>49</v>
      </c>
      <c r="AJ259" s="183">
        <f t="shared" si="28"/>
        <v>0</v>
      </c>
      <c r="AK259" s="991">
        <v>49</v>
      </c>
      <c r="AL259" s="991">
        <v>49</v>
      </c>
      <c r="AM259" s="991">
        <v>0</v>
      </c>
      <c r="AN259" s="991">
        <v>49</v>
      </c>
      <c r="AO259" s="991">
        <v>0</v>
      </c>
      <c r="AP259" s="991">
        <v>0</v>
      </c>
      <c r="AQ259" s="991">
        <v>0</v>
      </c>
      <c r="AR259" s="991">
        <v>0</v>
      </c>
      <c r="AS259" s="991">
        <v>0</v>
      </c>
      <c r="AT259" s="991">
        <v>0</v>
      </c>
      <c r="AU259" s="991">
        <v>0</v>
      </c>
      <c r="AV259" s="991">
        <v>0</v>
      </c>
      <c r="AW259" s="991">
        <v>0</v>
      </c>
      <c r="AX259" s="991">
        <v>0</v>
      </c>
      <c r="AY259" s="991">
        <v>0</v>
      </c>
      <c r="AZ259" s="991">
        <v>0</v>
      </c>
      <c r="BA259" s="991">
        <v>0</v>
      </c>
      <c r="BB259" s="991">
        <v>0</v>
      </c>
      <c r="BC259" s="991">
        <v>0</v>
      </c>
      <c r="BD259" s="991">
        <v>0</v>
      </c>
      <c r="BE259" s="992" t="b">
        <v>0</v>
      </c>
      <c r="BF259" s="992"/>
      <c r="BG259" s="990" t="s">
        <v>427</v>
      </c>
      <c r="BH259" s="991">
        <v>49</v>
      </c>
      <c r="BI259" s="990" t="s">
        <v>993</v>
      </c>
      <c r="BJ259" s="991">
        <v>0</v>
      </c>
      <c r="BK259" s="990" t="s">
        <v>993</v>
      </c>
      <c r="BL259" s="991">
        <v>0</v>
      </c>
      <c r="BM259" s="991">
        <v>0</v>
      </c>
      <c r="BN259" s="991">
        <v>0</v>
      </c>
      <c r="BO259" s="990" t="s">
        <v>993</v>
      </c>
      <c r="BP259" s="990" t="s">
        <v>993</v>
      </c>
      <c r="BQ259" s="990" t="s">
        <v>993</v>
      </c>
      <c r="BR259" s="991">
        <v>0</v>
      </c>
      <c r="BS259" s="990" t="s">
        <v>993</v>
      </c>
      <c r="BT259" s="991">
        <v>0</v>
      </c>
      <c r="BU259" s="990" t="s">
        <v>993</v>
      </c>
      <c r="BV259" s="991">
        <v>0</v>
      </c>
      <c r="BW259" s="991">
        <v>0</v>
      </c>
      <c r="BX259" s="991">
        <v>0</v>
      </c>
      <c r="BY259" s="990" t="s">
        <v>993</v>
      </c>
      <c r="BZ259" s="991">
        <v>0</v>
      </c>
      <c r="CA259" s="990" t="s">
        <v>993</v>
      </c>
      <c r="CB259" s="991">
        <v>0</v>
      </c>
      <c r="CC259" s="990" t="s">
        <v>993</v>
      </c>
      <c r="CD259" s="991">
        <v>0</v>
      </c>
      <c r="CE259" s="991">
        <v>0</v>
      </c>
      <c r="CF259" s="991">
        <v>0</v>
      </c>
      <c r="CG259" s="990" t="s">
        <v>993</v>
      </c>
      <c r="CH259" s="991">
        <v>0</v>
      </c>
      <c r="CI259" s="990" t="s">
        <v>993</v>
      </c>
      <c r="CJ259" s="991">
        <v>0</v>
      </c>
      <c r="CK259" s="990" t="s">
        <v>993</v>
      </c>
      <c r="CL259" s="991">
        <v>0</v>
      </c>
      <c r="CM259" s="991">
        <v>0</v>
      </c>
      <c r="CN259" s="991">
        <v>0</v>
      </c>
      <c r="CO259" s="991">
        <v>28</v>
      </c>
      <c r="CP259" s="991">
        <v>0</v>
      </c>
      <c r="CQ259" s="991">
        <v>0</v>
      </c>
      <c r="CR259" s="991">
        <v>0</v>
      </c>
      <c r="CS259" s="991">
        <v>3</v>
      </c>
      <c r="CT259" s="991">
        <v>2.2999999999999998</v>
      </c>
      <c r="CU259" s="991">
        <v>0</v>
      </c>
      <c r="CV259" s="991">
        <v>0</v>
      </c>
      <c r="CW259" s="991">
        <v>0</v>
      </c>
      <c r="CX259" s="991">
        <v>0</v>
      </c>
      <c r="CY259" s="991">
        <v>0</v>
      </c>
      <c r="CZ259" s="991">
        <v>0</v>
      </c>
      <c r="DA259" s="991">
        <v>0</v>
      </c>
      <c r="DB259" s="991">
        <v>0</v>
      </c>
      <c r="DC259" s="991">
        <v>0</v>
      </c>
      <c r="DD259" s="991">
        <v>0</v>
      </c>
      <c r="DE259" s="991">
        <v>0</v>
      </c>
      <c r="DF259" s="991">
        <v>0</v>
      </c>
      <c r="DG259" s="991">
        <v>0</v>
      </c>
      <c r="DH259" s="991">
        <v>0</v>
      </c>
      <c r="DI259" s="991">
        <v>0</v>
      </c>
      <c r="DJ259" s="991">
        <v>0</v>
      </c>
      <c r="DK259" s="992" t="b">
        <v>0</v>
      </c>
      <c r="DL259" s="990" t="s">
        <v>1000</v>
      </c>
      <c r="DM259" s="990" t="s">
        <v>993</v>
      </c>
      <c r="DN259" s="990" t="s">
        <v>993</v>
      </c>
      <c r="DO259" s="990" t="s">
        <v>993</v>
      </c>
      <c r="DP259" s="991">
        <v>546</v>
      </c>
      <c r="DQ259" s="991">
        <v>413</v>
      </c>
      <c r="DR259" s="991">
        <v>109</v>
      </c>
      <c r="DS259" s="991">
        <v>24</v>
      </c>
      <c r="DT259" s="991">
        <v>14181</v>
      </c>
      <c r="DU259" s="991">
        <v>555</v>
      </c>
      <c r="DV259" s="991">
        <v>546</v>
      </c>
      <c r="DW259" s="991">
        <v>70</v>
      </c>
      <c r="DX259" s="991">
        <v>450</v>
      </c>
      <c r="DY259" s="991">
        <v>16</v>
      </c>
      <c r="DZ259" s="991">
        <v>10</v>
      </c>
      <c r="EA259" s="991">
        <v>0</v>
      </c>
      <c r="EB259" s="991">
        <v>0</v>
      </c>
      <c r="EC259" s="991">
        <v>0</v>
      </c>
      <c r="ED259" s="991">
        <v>555</v>
      </c>
      <c r="EE259" s="991">
        <v>45</v>
      </c>
      <c r="EF259" s="991">
        <v>411</v>
      </c>
      <c r="EG259" s="991">
        <v>87</v>
      </c>
      <c r="EH259" s="991">
        <v>0</v>
      </c>
      <c r="EI259" s="991">
        <v>3</v>
      </c>
      <c r="EJ259" s="991">
        <v>0</v>
      </c>
      <c r="EK259" s="991">
        <v>8</v>
      </c>
      <c r="EL259" s="991">
        <v>1</v>
      </c>
      <c r="EM259" s="991">
        <v>0</v>
      </c>
      <c r="EN259" s="991">
        <v>510</v>
      </c>
      <c r="EO259" s="991">
        <v>494</v>
      </c>
      <c r="EP259" s="991">
        <v>0</v>
      </c>
      <c r="EQ259" s="991">
        <v>16</v>
      </c>
      <c r="ER259" s="991">
        <v>0</v>
      </c>
      <c r="ES259" s="991">
        <v>0</v>
      </c>
      <c r="ET259" s="992" t="b">
        <v>0</v>
      </c>
      <c r="EU259" s="992" t="b">
        <v>0</v>
      </c>
      <c r="EV259" s="992" t="b">
        <v>0</v>
      </c>
      <c r="EW259" s="993">
        <v>0.222</v>
      </c>
      <c r="EX259" s="993">
        <v>0.151</v>
      </c>
      <c r="EY259" s="993">
        <v>0.124</v>
      </c>
      <c r="EZ259" s="993">
        <v>6.6000000000000003E-2</v>
      </c>
      <c r="FA259" s="993">
        <v>0.29899999999999999</v>
      </c>
      <c r="FB259" s="993">
        <v>0.33299999999999996</v>
      </c>
      <c r="FC259" s="992" t="b">
        <v>0</v>
      </c>
      <c r="FD259" s="992" t="b">
        <v>0</v>
      </c>
      <c r="FE259" s="992" t="b">
        <v>0</v>
      </c>
      <c r="FF259" s="993">
        <v>0</v>
      </c>
      <c r="FG259" s="993">
        <v>0</v>
      </c>
      <c r="FH259" s="993">
        <v>0</v>
      </c>
      <c r="FI259" s="993">
        <v>0</v>
      </c>
      <c r="FJ259" s="993">
        <v>0</v>
      </c>
      <c r="FK259" s="993">
        <v>0</v>
      </c>
      <c r="FL259" s="992" t="b">
        <v>0</v>
      </c>
      <c r="FM259" s="992" t="b">
        <v>0</v>
      </c>
      <c r="FN259" s="992" t="b">
        <v>0</v>
      </c>
      <c r="FO259" s="993">
        <v>0</v>
      </c>
      <c r="FP259" s="993">
        <v>0</v>
      </c>
      <c r="FQ259" s="993">
        <v>0</v>
      </c>
      <c r="FR259" s="993">
        <v>0</v>
      </c>
      <c r="FS259" s="993">
        <v>0</v>
      </c>
      <c r="FT259" s="993">
        <v>0</v>
      </c>
      <c r="FU259" s="990" t="s">
        <v>993</v>
      </c>
      <c r="FV259" s="993">
        <v>0</v>
      </c>
      <c r="FW259" s="991">
        <v>0</v>
      </c>
      <c r="FX259" s="991">
        <v>510</v>
      </c>
      <c r="FY259" s="991">
        <v>0</v>
      </c>
      <c r="FZ259" s="991">
        <v>0</v>
      </c>
      <c r="GA259" s="991">
        <v>0</v>
      </c>
      <c r="GB259" s="991">
        <v>0</v>
      </c>
      <c r="GC259" s="991">
        <v>0</v>
      </c>
      <c r="GD259" s="991">
        <v>0</v>
      </c>
      <c r="GE259" s="991">
        <v>0</v>
      </c>
      <c r="GF259" s="991">
        <v>0</v>
      </c>
      <c r="GG259" s="991">
        <v>0</v>
      </c>
      <c r="GH259" s="991">
        <v>0</v>
      </c>
      <c r="GI259" s="991">
        <v>0</v>
      </c>
      <c r="GJ259" s="991">
        <v>0</v>
      </c>
      <c r="GK259" s="991">
        <v>0</v>
      </c>
      <c r="GL259" s="991">
        <v>0</v>
      </c>
      <c r="GM259" s="991">
        <v>0</v>
      </c>
      <c r="GN259" s="991">
        <v>0</v>
      </c>
      <c r="GO259" s="992" t="b">
        <v>0</v>
      </c>
      <c r="GP259" s="990" t="s">
        <v>993</v>
      </c>
      <c r="GQ259" s="990" t="s">
        <v>993</v>
      </c>
      <c r="GR259" s="990" t="s">
        <v>993</v>
      </c>
      <c r="GS259" s="990" t="s">
        <v>993</v>
      </c>
      <c r="GT259" s="992"/>
      <c r="GU259" s="986"/>
    </row>
    <row r="260" spans="1:203" hidden="1">
      <c r="A260" s="985"/>
      <c r="B260" s="1315" t="s">
        <v>494</v>
      </c>
      <c r="C260" s="1315"/>
      <c r="D260" s="990" t="s">
        <v>1226</v>
      </c>
      <c r="E260" s="990" t="s">
        <v>37</v>
      </c>
      <c r="F260" s="990" t="s">
        <v>437</v>
      </c>
      <c r="G260" s="990" t="s">
        <v>986</v>
      </c>
      <c r="H260" s="990" t="s">
        <v>1062</v>
      </c>
      <c r="I260" s="990" t="s">
        <v>1063</v>
      </c>
      <c r="J260" s="990" t="s">
        <v>1223</v>
      </c>
      <c r="K260" s="990" t="s">
        <v>1224</v>
      </c>
      <c r="L260" s="991">
        <v>5</v>
      </c>
      <c r="M260" s="990" t="s">
        <v>37</v>
      </c>
      <c r="N260" s="990" t="s">
        <v>1130</v>
      </c>
      <c r="O260" s="990" t="s">
        <v>500</v>
      </c>
      <c r="P260" s="990" t="s">
        <v>993</v>
      </c>
      <c r="Q260" s="990" t="s">
        <v>993</v>
      </c>
      <c r="R260" s="1031" t="s">
        <v>270</v>
      </c>
      <c r="S260" s="992" t="b">
        <v>0</v>
      </c>
      <c r="T260" s="991">
        <v>0</v>
      </c>
      <c r="U260" s="992" t="b">
        <v>0</v>
      </c>
      <c r="V260" s="991">
        <v>0</v>
      </c>
      <c r="W260" s="992" t="b">
        <v>0</v>
      </c>
      <c r="X260" s="992" t="b">
        <v>1</v>
      </c>
      <c r="Y260" s="990" t="s">
        <v>270</v>
      </c>
      <c r="Z260" s="990" t="b">
        <f t="shared" ref="Z260:Z270" si="38">R260=Y260</f>
        <v>1</v>
      </c>
      <c r="AA260" s="990" t="s">
        <v>993</v>
      </c>
      <c r="AB260" s="992" t="b">
        <v>0</v>
      </c>
      <c r="AC260" s="990" t="s">
        <v>993</v>
      </c>
      <c r="AD260" s="990" t="s">
        <v>993</v>
      </c>
      <c r="AE260" s="990" t="s">
        <v>993</v>
      </c>
      <c r="AF260" s="1077">
        <f t="shared" si="33"/>
        <v>47</v>
      </c>
      <c r="AG260" s="1077">
        <f t="shared" si="33"/>
        <v>47</v>
      </c>
      <c r="AH260" s="1077">
        <f t="shared" si="33"/>
        <v>0</v>
      </c>
      <c r="AI260" s="1077">
        <f t="shared" si="32"/>
        <v>47</v>
      </c>
      <c r="AJ260" s="183">
        <f t="shared" si="28"/>
        <v>0</v>
      </c>
      <c r="AK260" s="991">
        <v>47</v>
      </c>
      <c r="AL260" s="991">
        <v>47</v>
      </c>
      <c r="AM260" s="991">
        <v>0</v>
      </c>
      <c r="AN260" s="991">
        <v>47</v>
      </c>
      <c r="AO260" s="991">
        <v>0</v>
      </c>
      <c r="AP260" s="991">
        <v>0</v>
      </c>
      <c r="AQ260" s="991">
        <v>0</v>
      </c>
      <c r="AR260" s="991">
        <v>0</v>
      </c>
      <c r="AS260" s="991">
        <v>0</v>
      </c>
      <c r="AT260" s="991">
        <v>0</v>
      </c>
      <c r="AU260" s="991">
        <v>0</v>
      </c>
      <c r="AV260" s="991">
        <v>0</v>
      </c>
      <c r="AW260" s="991">
        <v>0</v>
      </c>
      <c r="AX260" s="991">
        <v>0</v>
      </c>
      <c r="AY260" s="991">
        <v>0</v>
      </c>
      <c r="AZ260" s="991">
        <v>0</v>
      </c>
      <c r="BA260" s="991">
        <v>0</v>
      </c>
      <c r="BB260" s="991">
        <v>0</v>
      </c>
      <c r="BC260" s="991">
        <v>0</v>
      </c>
      <c r="BD260" s="991">
        <v>0</v>
      </c>
      <c r="BE260" s="992" t="b">
        <v>0</v>
      </c>
      <c r="BF260" s="992"/>
      <c r="BG260" s="990" t="s">
        <v>427</v>
      </c>
      <c r="BH260" s="991">
        <v>43</v>
      </c>
      <c r="BI260" s="990" t="s">
        <v>993</v>
      </c>
      <c r="BJ260" s="991">
        <v>0</v>
      </c>
      <c r="BK260" s="990" t="s">
        <v>993</v>
      </c>
      <c r="BL260" s="991">
        <v>0</v>
      </c>
      <c r="BM260" s="991">
        <v>0</v>
      </c>
      <c r="BN260" s="991">
        <v>4</v>
      </c>
      <c r="BO260" s="990" t="s">
        <v>993</v>
      </c>
      <c r="BP260" s="990" t="s">
        <v>993</v>
      </c>
      <c r="BQ260" s="990" t="s">
        <v>993</v>
      </c>
      <c r="BR260" s="991">
        <v>0</v>
      </c>
      <c r="BS260" s="990" t="s">
        <v>993</v>
      </c>
      <c r="BT260" s="991">
        <v>0</v>
      </c>
      <c r="BU260" s="990" t="s">
        <v>993</v>
      </c>
      <c r="BV260" s="991">
        <v>0</v>
      </c>
      <c r="BW260" s="991">
        <v>0</v>
      </c>
      <c r="BX260" s="991">
        <v>0</v>
      </c>
      <c r="BY260" s="990" t="s">
        <v>993</v>
      </c>
      <c r="BZ260" s="991">
        <v>0</v>
      </c>
      <c r="CA260" s="990" t="s">
        <v>993</v>
      </c>
      <c r="CB260" s="991">
        <v>0</v>
      </c>
      <c r="CC260" s="990" t="s">
        <v>993</v>
      </c>
      <c r="CD260" s="991">
        <v>0</v>
      </c>
      <c r="CE260" s="991">
        <v>0</v>
      </c>
      <c r="CF260" s="991">
        <v>0</v>
      </c>
      <c r="CG260" s="990" t="s">
        <v>993</v>
      </c>
      <c r="CH260" s="991">
        <v>0</v>
      </c>
      <c r="CI260" s="990" t="s">
        <v>993</v>
      </c>
      <c r="CJ260" s="991">
        <v>0</v>
      </c>
      <c r="CK260" s="990" t="s">
        <v>993</v>
      </c>
      <c r="CL260" s="991">
        <v>0</v>
      </c>
      <c r="CM260" s="991">
        <v>0</v>
      </c>
      <c r="CN260" s="991">
        <v>0</v>
      </c>
      <c r="CO260" s="991">
        <v>30</v>
      </c>
      <c r="CP260" s="991">
        <v>0</v>
      </c>
      <c r="CQ260" s="991">
        <v>0</v>
      </c>
      <c r="CR260" s="991">
        <v>0</v>
      </c>
      <c r="CS260" s="991">
        <v>3</v>
      </c>
      <c r="CT260" s="991">
        <v>1.2</v>
      </c>
      <c r="CU260" s="991">
        <v>0</v>
      </c>
      <c r="CV260" s="991">
        <v>0</v>
      </c>
      <c r="CW260" s="991">
        <v>0</v>
      </c>
      <c r="CX260" s="991">
        <v>0</v>
      </c>
      <c r="CY260" s="991">
        <v>0</v>
      </c>
      <c r="CZ260" s="991">
        <v>0</v>
      </c>
      <c r="DA260" s="991">
        <v>0</v>
      </c>
      <c r="DB260" s="991">
        <v>0</v>
      </c>
      <c r="DC260" s="991">
        <v>0</v>
      </c>
      <c r="DD260" s="991">
        <v>0</v>
      </c>
      <c r="DE260" s="991">
        <v>0</v>
      </c>
      <c r="DF260" s="991">
        <v>0</v>
      </c>
      <c r="DG260" s="991">
        <v>0</v>
      </c>
      <c r="DH260" s="991">
        <v>0</v>
      </c>
      <c r="DI260" s="991">
        <v>0</v>
      </c>
      <c r="DJ260" s="991">
        <v>0</v>
      </c>
      <c r="DK260" s="992" t="b">
        <v>0</v>
      </c>
      <c r="DL260" s="990" t="s">
        <v>999</v>
      </c>
      <c r="DM260" s="990" t="s">
        <v>1055</v>
      </c>
      <c r="DN260" s="990" t="s">
        <v>1014</v>
      </c>
      <c r="DO260" s="990" t="s">
        <v>993</v>
      </c>
      <c r="DP260" s="991">
        <v>870</v>
      </c>
      <c r="DQ260" s="991">
        <v>623</v>
      </c>
      <c r="DR260" s="991">
        <v>186</v>
      </c>
      <c r="DS260" s="991">
        <v>61</v>
      </c>
      <c r="DT260" s="991">
        <v>10896</v>
      </c>
      <c r="DU260" s="991">
        <v>877</v>
      </c>
      <c r="DV260" s="991">
        <v>870</v>
      </c>
      <c r="DW260" s="991">
        <v>170</v>
      </c>
      <c r="DX260" s="991">
        <v>663</v>
      </c>
      <c r="DY260" s="991">
        <v>13</v>
      </c>
      <c r="DZ260" s="991">
        <v>24</v>
      </c>
      <c r="EA260" s="991">
        <v>0</v>
      </c>
      <c r="EB260" s="991">
        <v>0</v>
      </c>
      <c r="EC260" s="991">
        <v>0</v>
      </c>
      <c r="ED260" s="991">
        <v>877</v>
      </c>
      <c r="EE260" s="991">
        <v>157</v>
      </c>
      <c r="EF260" s="991">
        <v>653</v>
      </c>
      <c r="EG260" s="991">
        <v>21</v>
      </c>
      <c r="EH260" s="991">
        <v>2</v>
      </c>
      <c r="EI260" s="991">
        <v>11</v>
      </c>
      <c r="EJ260" s="991">
        <v>0</v>
      </c>
      <c r="EK260" s="991">
        <v>20</v>
      </c>
      <c r="EL260" s="991">
        <v>13</v>
      </c>
      <c r="EM260" s="991">
        <v>0</v>
      </c>
      <c r="EN260" s="991">
        <v>720</v>
      </c>
      <c r="EO260" s="991">
        <v>718</v>
      </c>
      <c r="EP260" s="991">
        <v>0</v>
      </c>
      <c r="EQ260" s="991">
        <v>2</v>
      </c>
      <c r="ER260" s="991">
        <v>0</v>
      </c>
      <c r="ES260" s="991">
        <v>0</v>
      </c>
      <c r="ET260" s="992" t="b">
        <v>0</v>
      </c>
      <c r="EU260" s="992" t="b">
        <v>0</v>
      </c>
      <c r="EV260" s="992" t="b">
        <v>0</v>
      </c>
      <c r="EW260" s="993">
        <v>0.44600000000000001</v>
      </c>
      <c r="EX260" s="993">
        <v>0.312</v>
      </c>
      <c r="EY260" s="993">
        <v>0.10099999999999999</v>
      </c>
      <c r="EZ260" s="993">
        <v>0.107</v>
      </c>
      <c r="FA260" s="993">
        <v>0.19800000000000001</v>
      </c>
      <c r="FB260" s="993">
        <v>0.29499999999999998</v>
      </c>
      <c r="FC260" s="992" t="b">
        <v>0</v>
      </c>
      <c r="FD260" s="992" t="b">
        <v>0</v>
      </c>
      <c r="FE260" s="992" t="b">
        <v>0</v>
      </c>
      <c r="FF260" s="993">
        <v>0</v>
      </c>
      <c r="FG260" s="993">
        <v>0</v>
      </c>
      <c r="FH260" s="993">
        <v>0</v>
      </c>
      <c r="FI260" s="993">
        <v>0</v>
      </c>
      <c r="FJ260" s="993">
        <v>0</v>
      </c>
      <c r="FK260" s="993">
        <v>0</v>
      </c>
      <c r="FL260" s="992" t="b">
        <v>0</v>
      </c>
      <c r="FM260" s="992" t="b">
        <v>0</v>
      </c>
      <c r="FN260" s="992" t="b">
        <v>0</v>
      </c>
      <c r="FO260" s="993">
        <v>0</v>
      </c>
      <c r="FP260" s="993">
        <v>0</v>
      </c>
      <c r="FQ260" s="993">
        <v>0</v>
      </c>
      <c r="FR260" s="993">
        <v>0</v>
      </c>
      <c r="FS260" s="993">
        <v>0</v>
      </c>
      <c r="FT260" s="993">
        <v>0</v>
      </c>
      <c r="FU260" s="990" t="s">
        <v>993</v>
      </c>
      <c r="FV260" s="993">
        <v>0</v>
      </c>
      <c r="FW260" s="991">
        <v>0</v>
      </c>
      <c r="FX260" s="991">
        <v>720</v>
      </c>
      <c r="FY260" s="991">
        <v>0</v>
      </c>
      <c r="FZ260" s="991">
        <v>0</v>
      </c>
      <c r="GA260" s="991">
        <v>0</v>
      </c>
      <c r="GB260" s="991">
        <v>0</v>
      </c>
      <c r="GC260" s="991">
        <v>0</v>
      </c>
      <c r="GD260" s="991">
        <v>0</v>
      </c>
      <c r="GE260" s="991">
        <v>0</v>
      </c>
      <c r="GF260" s="991">
        <v>0</v>
      </c>
      <c r="GG260" s="991">
        <v>0</v>
      </c>
      <c r="GH260" s="991">
        <v>0</v>
      </c>
      <c r="GI260" s="991">
        <v>0</v>
      </c>
      <c r="GJ260" s="991">
        <v>0</v>
      </c>
      <c r="GK260" s="991">
        <v>0</v>
      </c>
      <c r="GL260" s="991">
        <v>0</v>
      </c>
      <c r="GM260" s="991">
        <v>0</v>
      </c>
      <c r="GN260" s="991">
        <v>0</v>
      </c>
      <c r="GO260" s="992" t="b">
        <v>0</v>
      </c>
      <c r="GP260" s="990" t="s">
        <v>993</v>
      </c>
      <c r="GQ260" s="990" t="s">
        <v>993</v>
      </c>
      <c r="GR260" s="990" t="s">
        <v>993</v>
      </c>
      <c r="GS260" s="990" t="s">
        <v>993</v>
      </c>
      <c r="GT260" s="992"/>
      <c r="GU260" s="986"/>
    </row>
    <row r="261" spans="1:203" hidden="1">
      <c r="A261" s="985"/>
      <c r="B261" s="1315" t="s">
        <v>494</v>
      </c>
      <c r="C261" s="1315"/>
      <c r="D261" s="990" t="s">
        <v>1226</v>
      </c>
      <c r="E261" s="990" t="s">
        <v>37</v>
      </c>
      <c r="F261" s="990" t="s">
        <v>437</v>
      </c>
      <c r="G261" s="990" t="s">
        <v>986</v>
      </c>
      <c r="H261" s="990" t="s">
        <v>1062</v>
      </c>
      <c r="I261" s="990" t="s">
        <v>1063</v>
      </c>
      <c r="J261" s="990" t="s">
        <v>1223</v>
      </c>
      <c r="K261" s="990" t="s">
        <v>1224</v>
      </c>
      <c r="L261" s="991">
        <v>6</v>
      </c>
      <c r="M261" s="990" t="s">
        <v>37</v>
      </c>
      <c r="N261" s="990" t="s">
        <v>1131</v>
      </c>
      <c r="O261" s="990" t="s">
        <v>501</v>
      </c>
      <c r="P261" s="990" t="s">
        <v>993</v>
      </c>
      <c r="Q261" s="990" t="s">
        <v>993</v>
      </c>
      <c r="R261" s="1031" t="s">
        <v>270</v>
      </c>
      <c r="S261" s="992" t="b">
        <v>0</v>
      </c>
      <c r="T261" s="991">
        <v>0</v>
      </c>
      <c r="U261" s="992" t="b">
        <v>0</v>
      </c>
      <c r="V261" s="991">
        <v>0</v>
      </c>
      <c r="W261" s="992" t="b">
        <v>0</v>
      </c>
      <c r="X261" s="992" t="b">
        <v>1</v>
      </c>
      <c r="Y261" s="990" t="s">
        <v>270</v>
      </c>
      <c r="Z261" s="990" t="b">
        <f t="shared" si="38"/>
        <v>1</v>
      </c>
      <c r="AA261" s="990" t="s">
        <v>993</v>
      </c>
      <c r="AB261" s="992" t="b">
        <v>0</v>
      </c>
      <c r="AC261" s="990" t="s">
        <v>993</v>
      </c>
      <c r="AD261" s="990" t="s">
        <v>993</v>
      </c>
      <c r="AE261" s="990" t="s">
        <v>993</v>
      </c>
      <c r="AF261" s="1077">
        <f t="shared" si="33"/>
        <v>50</v>
      </c>
      <c r="AG261" s="1077">
        <f t="shared" si="33"/>
        <v>45</v>
      </c>
      <c r="AH261" s="1077">
        <f t="shared" si="33"/>
        <v>0</v>
      </c>
      <c r="AI261" s="1077">
        <f t="shared" si="32"/>
        <v>50</v>
      </c>
      <c r="AJ261" s="183">
        <f t="shared" si="28"/>
        <v>0</v>
      </c>
      <c r="AK261" s="991">
        <v>50</v>
      </c>
      <c r="AL261" s="991">
        <v>45</v>
      </c>
      <c r="AM261" s="991">
        <v>0</v>
      </c>
      <c r="AN261" s="991">
        <v>50</v>
      </c>
      <c r="AO261" s="991">
        <v>0</v>
      </c>
      <c r="AP261" s="991">
        <v>0</v>
      </c>
      <c r="AQ261" s="991">
        <v>0</v>
      </c>
      <c r="AR261" s="991">
        <v>0</v>
      </c>
      <c r="AS261" s="991">
        <v>0</v>
      </c>
      <c r="AT261" s="991">
        <v>0</v>
      </c>
      <c r="AU261" s="991">
        <v>0</v>
      </c>
      <c r="AV261" s="991">
        <v>0</v>
      </c>
      <c r="AW261" s="991">
        <v>0</v>
      </c>
      <c r="AX261" s="991">
        <v>0</v>
      </c>
      <c r="AY261" s="991">
        <v>0</v>
      </c>
      <c r="AZ261" s="991">
        <v>0</v>
      </c>
      <c r="BA261" s="991">
        <v>0</v>
      </c>
      <c r="BB261" s="991">
        <v>0</v>
      </c>
      <c r="BC261" s="991">
        <v>0</v>
      </c>
      <c r="BD261" s="991">
        <v>0</v>
      </c>
      <c r="BE261" s="992" t="b">
        <v>0</v>
      </c>
      <c r="BF261" s="992"/>
      <c r="BG261" s="990" t="s">
        <v>427</v>
      </c>
      <c r="BH261" s="991">
        <v>50</v>
      </c>
      <c r="BI261" s="990" t="s">
        <v>993</v>
      </c>
      <c r="BJ261" s="991">
        <v>0</v>
      </c>
      <c r="BK261" s="990" t="s">
        <v>993</v>
      </c>
      <c r="BL261" s="991">
        <v>0</v>
      </c>
      <c r="BM261" s="991">
        <v>0</v>
      </c>
      <c r="BN261" s="991">
        <v>0</v>
      </c>
      <c r="BO261" s="990" t="s">
        <v>993</v>
      </c>
      <c r="BP261" s="990" t="s">
        <v>993</v>
      </c>
      <c r="BQ261" s="990" t="s">
        <v>993</v>
      </c>
      <c r="BR261" s="991">
        <v>0</v>
      </c>
      <c r="BS261" s="990" t="s">
        <v>993</v>
      </c>
      <c r="BT261" s="991">
        <v>0</v>
      </c>
      <c r="BU261" s="990" t="s">
        <v>993</v>
      </c>
      <c r="BV261" s="991">
        <v>0</v>
      </c>
      <c r="BW261" s="991">
        <v>0</v>
      </c>
      <c r="BX261" s="991">
        <v>0</v>
      </c>
      <c r="BY261" s="990" t="s">
        <v>993</v>
      </c>
      <c r="BZ261" s="991">
        <v>0</v>
      </c>
      <c r="CA261" s="990" t="s">
        <v>993</v>
      </c>
      <c r="CB261" s="991">
        <v>0</v>
      </c>
      <c r="CC261" s="990" t="s">
        <v>993</v>
      </c>
      <c r="CD261" s="991">
        <v>0</v>
      </c>
      <c r="CE261" s="991">
        <v>0</v>
      </c>
      <c r="CF261" s="991">
        <v>0</v>
      </c>
      <c r="CG261" s="990" t="s">
        <v>993</v>
      </c>
      <c r="CH261" s="991">
        <v>0</v>
      </c>
      <c r="CI261" s="990" t="s">
        <v>993</v>
      </c>
      <c r="CJ261" s="991">
        <v>0</v>
      </c>
      <c r="CK261" s="990" t="s">
        <v>993</v>
      </c>
      <c r="CL261" s="991">
        <v>0</v>
      </c>
      <c r="CM261" s="991">
        <v>0</v>
      </c>
      <c r="CN261" s="991">
        <v>0</v>
      </c>
      <c r="CO261" s="991">
        <v>29</v>
      </c>
      <c r="CP261" s="991">
        <v>0</v>
      </c>
      <c r="CQ261" s="991">
        <v>0</v>
      </c>
      <c r="CR261" s="991">
        <v>0</v>
      </c>
      <c r="CS261" s="991">
        <v>3</v>
      </c>
      <c r="CT261" s="991">
        <v>1.1000000000000001</v>
      </c>
      <c r="CU261" s="991">
        <v>0</v>
      </c>
      <c r="CV261" s="991">
        <v>0</v>
      </c>
      <c r="CW261" s="991">
        <v>0</v>
      </c>
      <c r="CX261" s="991">
        <v>0</v>
      </c>
      <c r="CY261" s="991">
        <v>0</v>
      </c>
      <c r="CZ261" s="991">
        <v>0</v>
      </c>
      <c r="DA261" s="991">
        <v>0</v>
      </c>
      <c r="DB261" s="991">
        <v>0</v>
      </c>
      <c r="DC261" s="991">
        <v>0</v>
      </c>
      <c r="DD261" s="991">
        <v>0</v>
      </c>
      <c r="DE261" s="991">
        <v>0</v>
      </c>
      <c r="DF261" s="991">
        <v>0</v>
      </c>
      <c r="DG261" s="991">
        <v>0</v>
      </c>
      <c r="DH261" s="991">
        <v>0</v>
      </c>
      <c r="DI261" s="991">
        <v>0</v>
      </c>
      <c r="DJ261" s="991">
        <v>0</v>
      </c>
      <c r="DK261" s="992" t="b">
        <v>0</v>
      </c>
      <c r="DL261" s="990" t="s">
        <v>999</v>
      </c>
      <c r="DM261" s="990" t="s">
        <v>450</v>
      </c>
      <c r="DN261" s="990" t="s">
        <v>1227</v>
      </c>
      <c r="DO261" s="990" t="s">
        <v>444</v>
      </c>
      <c r="DP261" s="991">
        <v>949</v>
      </c>
      <c r="DQ261" s="991">
        <v>765</v>
      </c>
      <c r="DR261" s="991">
        <v>111</v>
      </c>
      <c r="DS261" s="991">
        <v>73</v>
      </c>
      <c r="DT261" s="991">
        <v>11488</v>
      </c>
      <c r="DU261" s="991">
        <v>961</v>
      </c>
      <c r="DV261" s="991">
        <v>949</v>
      </c>
      <c r="DW261" s="991">
        <v>153</v>
      </c>
      <c r="DX261" s="991">
        <v>779</v>
      </c>
      <c r="DY261" s="991">
        <v>14</v>
      </c>
      <c r="DZ261" s="991">
        <v>3</v>
      </c>
      <c r="EA261" s="991">
        <v>0</v>
      </c>
      <c r="EB261" s="991">
        <v>0</v>
      </c>
      <c r="EC261" s="991">
        <v>0</v>
      </c>
      <c r="ED261" s="991">
        <v>961</v>
      </c>
      <c r="EE261" s="991">
        <v>151</v>
      </c>
      <c r="EF261" s="991">
        <v>769</v>
      </c>
      <c r="EG261" s="991">
        <v>28</v>
      </c>
      <c r="EH261" s="991">
        <v>0</v>
      </c>
      <c r="EI261" s="991">
        <v>1</v>
      </c>
      <c r="EJ261" s="991">
        <v>0</v>
      </c>
      <c r="EK261" s="991">
        <v>3</v>
      </c>
      <c r="EL261" s="991">
        <v>9</v>
      </c>
      <c r="EM261" s="991">
        <v>0</v>
      </c>
      <c r="EN261" s="991">
        <v>810</v>
      </c>
      <c r="EO261" s="991">
        <v>808</v>
      </c>
      <c r="EP261" s="991">
        <v>1</v>
      </c>
      <c r="EQ261" s="991">
        <v>1</v>
      </c>
      <c r="ER261" s="991">
        <v>0</v>
      </c>
      <c r="ES261" s="991">
        <v>0</v>
      </c>
      <c r="ET261" s="992" t="b">
        <v>0</v>
      </c>
      <c r="EU261" s="992" t="b">
        <v>0</v>
      </c>
      <c r="EV261" s="992" t="b">
        <v>0</v>
      </c>
      <c r="EW261" s="993">
        <v>0.59399999999999997</v>
      </c>
      <c r="EX261" s="993">
        <v>0.42</v>
      </c>
      <c r="EY261" s="993">
        <v>0.223</v>
      </c>
      <c r="EZ261" s="993">
        <v>0.17699999999999999</v>
      </c>
      <c r="FA261" s="993">
        <v>0.22600000000000001</v>
      </c>
      <c r="FB261" s="993">
        <v>0.41299999999999998</v>
      </c>
      <c r="FC261" s="992" t="b">
        <v>0</v>
      </c>
      <c r="FD261" s="992" t="b">
        <v>0</v>
      </c>
      <c r="FE261" s="992" t="b">
        <v>0</v>
      </c>
      <c r="FF261" s="993">
        <v>0</v>
      </c>
      <c r="FG261" s="993">
        <v>0</v>
      </c>
      <c r="FH261" s="993">
        <v>0</v>
      </c>
      <c r="FI261" s="993">
        <v>0</v>
      </c>
      <c r="FJ261" s="993">
        <v>0</v>
      </c>
      <c r="FK261" s="993">
        <v>0</v>
      </c>
      <c r="FL261" s="992" t="b">
        <v>0</v>
      </c>
      <c r="FM261" s="992" t="b">
        <v>0</v>
      </c>
      <c r="FN261" s="992" t="b">
        <v>0</v>
      </c>
      <c r="FO261" s="993">
        <v>0</v>
      </c>
      <c r="FP261" s="993">
        <v>0</v>
      </c>
      <c r="FQ261" s="993">
        <v>0</v>
      </c>
      <c r="FR261" s="993">
        <v>0</v>
      </c>
      <c r="FS261" s="993">
        <v>0</v>
      </c>
      <c r="FT261" s="993">
        <v>0</v>
      </c>
      <c r="FU261" s="990" t="s">
        <v>993</v>
      </c>
      <c r="FV261" s="993">
        <v>0</v>
      </c>
      <c r="FW261" s="991">
        <v>0</v>
      </c>
      <c r="FX261" s="991">
        <v>810</v>
      </c>
      <c r="FY261" s="991">
        <v>0</v>
      </c>
      <c r="FZ261" s="991">
        <v>0</v>
      </c>
      <c r="GA261" s="991">
        <v>0</v>
      </c>
      <c r="GB261" s="991">
        <v>0</v>
      </c>
      <c r="GC261" s="991">
        <v>0</v>
      </c>
      <c r="GD261" s="991">
        <v>0</v>
      </c>
      <c r="GE261" s="991">
        <v>0</v>
      </c>
      <c r="GF261" s="991">
        <v>0</v>
      </c>
      <c r="GG261" s="991">
        <v>0</v>
      </c>
      <c r="GH261" s="991">
        <v>0</v>
      </c>
      <c r="GI261" s="991">
        <v>0</v>
      </c>
      <c r="GJ261" s="991">
        <v>0</v>
      </c>
      <c r="GK261" s="991">
        <v>0</v>
      </c>
      <c r="GL261" s="991">
        <v>0</v>
      </c>
      <c r="GM261" s="991">
        <v>0</v>
      </c>
      <c r="GN261" s="991">
        <v>0</v>
      </c>
      <c r="GO261" s="992" t="b">
        <v>0</v>
      </c>
      <c r="GP261" s="990" t="s">
        <v>993</v>
      </c>
      <c r="GQ261" s="990" t="s">
        <v>993</v>
      </c>
      <c r="GR261" s="990" t="s">
        <v>993</v>
      </c>
      <c r="GS261" s="990" t="s">
        <v>993</v>
      </c>
      <c r="GT261" s="992"/>
      <c r="GU261" s="986"/>
    </row>
    <row r="262" spans="1:203" hidden="1">
      <c r="A262" s="985"/>
      <c r="B262" s="1315" t="s">
        <v>494</v>
      </c>
      <c r="C262" s="1315"/>
      <c r="D262" s="990" t="s">
        <v>1226</v>
      </c>
      <c r="E262" s="990" t="s">
        <v>37</v>
      </c>
      <c r="F262" s="990" t="s">
        <v>437</v>
      </c>
      <c r="G262" s="990" t="s">
        <v>986</v>
      </c>
      <c r="H262" s="990" t="s">
        <v>1062</v>
      </c>
      <c r="I262" s="990" t="s">
        <v>1063</v>
      </c>
      <c r="J262" s="990" t="s">
        <v>1223</v>
      </c>
      <c r="K262" s="990" t="s">
        <v>1224</v>
      </c>
      <c r="L262" s="991">
        <v>7</v>
      </c>
      <c r="M262" s="990" t="s">
        <v>37</v>
      </c>
      <c r="N262" s="990" t="s">
        <v>1133</v>
      </c>
      <c r="O262" s="990" t="s">
        <v>502</v>
      </c>
      <c r="P262" s="990" t="s">
        <v>993</v>
      </c>
      <c r="Q262" s="990" t="s">
        <v>993</v>
      </c>
      <c r="R262" s="1031" t="s">
        <v>270</v>
      </c>
      <c r="S262" s="992" t="b">
        <v>0</v>
      </c>
      <c r="T262" s="991">
        <v>0</v>
      </c>
      <c r="U262" s="992" t="b">
        <v>0</v>
      </c>
      <c r="V262" s="991">
        <v>0</v>
      </c>
      <c r="W262" s="992" t="b">
        <v>0</v>
      </c>
      <c r="X262" s="992" t="b">
        <v>1</v>
      </c>
      <c r="Y262" s="990" t="s">
        <v>270</v>
      </c>
      <c r="Z262" s="990" t="b">
        <f t="shared" si="38"/>
        <v>1</v>
      </c>
      <c r="AA262" s="990" t="s">
        <v>993</v>
      </c>
      <c r="AB262" s="992" t="b">
        <v>0</v>
      </c>
      <c r="AC262" s="990" t="s">
        <v>993</v>
      </c>
      <c r="AD262" s="990" t="s">
        <v>993</v>
      </c>
      <c r="AE262" s="990" t="s">
        <v>993</v>
      </c>
      <c r="AF262" s="1077">
        <f t="shared" si="33"/>
        <v>48</v>
      </c>
      <c r="AG262" s="1077">
        <f t="shared" si="33"/>
        <v>46</v>
      </c>
      <c r="AH262" s="1077">
        <f t="shared" si="33"/>
        <v>0</v>
      </c>
      <c r="AI262" s="1077">
        <f t="shared" si="32"/>
        <v>48</v>
      </c>
      <c r="AJ262" s="183">
        <f t="shared" si="28"/>
        <v>0</v>
      </c>
      <c r="AK262" s="991">
        <v>48</v>
      </c>
      <c r="AL262" s="991">
        <v>46</v>
      </c>
      <c r="AM262" s="991">
        <v>0</v>
      </c>
      <c r="AN262" s="991">
        <v>48</v>
      </c>
      <c r="AO262" s="991">
        <v>0</v>
      </c>
      <c r="AP262" s="991">
        <v>0</v>
      </c>
      <c r="AQ262" s="991">
        <v>0</v>
      </c>
      <c r="AR262" s="991">
        <v>0</v>
      </c>
      <c r="AS262" s="991">
        <v>0</v>
      </c>
      <c r="AT262" s="991">
        <v>0</v>
      </c>
      <c r="AU262" s="991">
        <v>0</v>
      </c>
      <c r="AV262" s="991">
        <v>0</v>
      </c>
      <c r="AW262" s="991">
        <v>0</v>
      </c>
      <c r="AX262" s="991">
        <v>0</v>
      </c>
      <c r="AY262" s="991">
        <v>0</v>
      </c>
      <c r="AZ262" s="991">
        <v>0</v>
      </c>
      <c r="BA262" s="991">
        <v>0</v>
      </c>
      <c r="BB262" s="991">
        <v>0</v>
      </c>
      <c r="BC262" s="991">
        <v>0</v>
      </c>
      <c r="BD262" s="991">
        <v>0</v>
      </c>
      <c r="BE262" s="992" t="b">
        <v>0</v>
      </c>
      <c r="BF262" s="992"/>
      <c r="BG262" s="990" t="s">
        <v>427</v>
      </c>
      <c r="BH262" s="991">
        <v>48</v>
      </c>
      <c r="BI262" s="990" t="s">
        <v>993</v>
      </c>
      <c r="BJ262" s="991">
        <v>0</v>
      </c>
      <c r="BK262" s="990" t="s">
        <v>993</v>
      </c>
      <c r="BL262" s="991">
        <v>0</v>
      </c>
      <c r="BM262" s="991">
        <v>0</v>
      </c>
      <c r="BN262" s="991">
        <v>0</v>
      </c>
      <c r="BO262" s="990" t="s">
        <v>993</v>
      </c>
      <c r="BP262" s="990" t="s">
        <v>993</v>
      </c>
      <c r="BQ262" s="990" t="s">
        <v>993</v>
      </c>
      <c r="BR262" s="991">
        <v>0</v>
      </c>
      <c r="BS262" s="990" t="s">
        <v>993</v>
      </c>
      <c r="BT262" s="991">
        <v>0</v>
      </c>
      <c r="BU262" s="990" t="s">
        <v>993</v>
      </c>
      <c r="BV262" s="991">
        <v>0</v>
      </c>
      <c r="BW262" s="991">
        <v>0</v>
      </c>
      <c r="BX262" s="991">
        <v>0</v>
      </c>
      <c r="BY262" s="990" t="s">
        <v>993</v>
      </c>
      <c r="BZ262" s="991">
        <v>0</v>
      </c>
      <c r="CA262" s="990" t="s">
        <v>993</v>
      </c>
      <c r="CB262" s="991">
        <v>0</v>
      </c>
      <c r="CC262" s="990" t="s">
        <v>993</v>
      </c>
      <c r="CD262" s="991">
        <v>0</v>
      </c>
      <c r="CE262" s="991">
        <v>0</v>
      </c>
      <c r="CF262" s="991">
        <v>0</v>
      </c>
      <c r="CG262" s="990" t="s">
        <v>993</v>
      </c>
      <c r="CH262" s="991">
        <v>0</v>
      </c>
      <c r="CI262" s="990" t="s">
        <v>993</v>
      </c>
      <c r="CJ262" s="991">
        <v>0</v>
      </c>
      <c r="CK262" s="990" t="s">
        <v>993</v>
      </c>
      <c r="CL262" s="991">
        <v>0</v>
      </c>
      <c r="CM262" s="991">
        <v>0</v>
      </c>
      <c r="CN262" s="991">
        <v>0</v>
      </c>
      <c r="CO262" s="991">
        <v>29</v>
      </c>
      <c r="CP262" s="991">
        <v>0</v>
      </c>
      <c r="CQ262" s="991">
        <v>0</v>
      </c>
      <c r="CR262" s="991">
        <v>0</v>
      </c>
      <c r="CS262" s="991">
        <v>4</v>
      </c>
      <c r="CT262" s="991">
        <v>1.9</v>
      </c>
      <c r="CU262" s="991">
        <v>0</v>
      </c>
      <c r="CV262" s="991">
        <v>0</v>
      </c>
      <c r="CW262" s="991">
        <v>0</v>
      </c>
      <c r="CX262" s="991">
        <v>0</v>
      </c>
      <c r="CY262" s="991">
        <v>0</v>
      </c>
      <c r="CZ262" s="991">
        <v>0</v>
      </c>
      <c r="DA262" s="991">
        <v>0</v>
      </c>
      <c r="DB262" s="991">
        <v>0</v>
      </c>
      <c r="DC262" s="991">
        <v>0</v>
      </c>
      <c r="DD262" s="991">
        <v>0</v>
      </c>
      <c r="DE262" s="991">
        <v>0</v>
      </c>
      <c r="DF262" s="991">
        <v>0</v>
      </c>
      <c r="DG262" s="991">
        <v>0</v>
      </c>
      <c r="DH262" s="991">
        <v>0</v>
      </c>
      <c r="DI262" s="991">
        <v>0</v>
      </c>
      <c r="DJ262" s="991">
        <v>0</v>
      </c>
      <c r="DK262" s="992" t="b">
        <v>0</v>
      </c>
      <c r="DL262" s="990" t="s">
        <v>999</v>
      </c>
      <c r="DM262" s="990" t="s">
        <v>450</v>
      </c>
      <c r="DN262" s="990" t="s">
        <v>444</v>
      </c>
      <c r="DO262" s="990" t="s">
        <v>993</v>
      </c>
      <c r="DP262" s="991">
        <v>922</v>
      </c>
      <c r="DQ262" s="991">
        <v>653</v>
      </c>
      <c r="DR262" s="991">
        <v>132</v>
      </c>
      <c r="DS262" s="991">
        <v>137</v>
      </c>
      <c r="DT262" s="991">
        <v>12075</v>
      </c>
      <c r="DU262" s="991">
        <v>930</v>
      </c>
      <c r="DV262" s="991">
        <v>922</v>
      </c>
      <c r="DW262" s="991">
        <v>263</v>
      </c>
      <c r="DX262" s="991">
        <v>635</v>
      </c>
      <c r="DY262" s="991">
        <v>24</v>
      </c>
      <c r="DZ262" s="991">
        <v>0</v>
      </c>
      <c r="EA262" s="991">
        <v>0</v>
      </c>
      <c r="EB262" s="991">
        <v>0</v>
      </c>
      <c r="EC262" s="991">
        <v>0</v>
      </c>
      <c r="ED262" s="991">
        <v>930</v>
      </c>
      <c r="EE262" s="991">
        <v>237</v>
      </c>
      <c r="EF262" s="991">
        <v>628</v>
      </c>
      <c r="EG262" s="991">
        <v>39</v>
      </c>
      <c r="EH262" s="991">
        <v>4</v>
      </c>
      <c r="EI262" s="991">
        <v>1</v>
      </c>
      <c r="EJ262" s="991">
        <v>0</v>
      </c>
      <c r="EK262" s="991">
        <v>8</v>
      </c>
      <c r="EL262" s="991">
        <v>13</v>
      </c>
      <c r="EM262" s="991">
        <v>0</v>
      </c>
      <c r="EN262" s="991">
        <v>693</v>
      </c>
      <c r="EO262" s="991">
        <v>688</v>
      </c>
      <c r="EP262" s="991">
        <v>3</v>
      </c>
      <c r="EQ262" s="991">
        <v>2</v>
      </c>
      <c r="ER262" s="991">
        <v>0</v>
      </c>
      <c r="ES262" s="991">
        <v>0</v>
      </c>
      <c r="ET262" s="992" t="b">
        <v>0</v>
      </c>
      <c r="EU262" s="992" t="b">
        <v>0</v>
      </c>
      <c r="EV262" s="992" t="b">
        <v>0</v>
      </c>
      <c r="EW262" s="993">
        <v>0.52100000000000002</v>
      </c>
      <c r="EX262" s="993">
        <v>0.435</v>
      </c>
      <c r="EY262" s="993">
        <v>0.218</v>
      </c>
      <c r="EZ262" s="993">
        <v>0.19800000000000001</v>
      </c>
      <c r="FA262" s="993">
        <v>0.18</v>
      </c>
      <c r="FB262" s="993">
        <v>0.37200000000000005</v>
      </c>
      <c r="FC262" s="992" t="b">
        <v>0</v>
      </c>
      <c r="FD262" s="992" t="b">
        <v>0</v>
      </c>
      <c r="FE262" s="992" t="b">
        <v>0</v>
      </c>
      <c r="FF262" s="993">
        <v>0</v>
      </c>
      <c r="FG262" s="993">
        <v>0</v>
      </c>
      <c r="FH262" s="993">
        <v>0</v>
      </c>
      <c r="FI262" s="993">
        <v>0</v>
      </c>
      <c r="FJ262" s="993">
        <v>0</v>
      </c>
      <c r="FK262" s="993">
        <v>0</v>
      </c>
      <c r="FL262" s="992" t="b">
        <v>0</v>
      </c>
      <c r="FM262" s="992" t="b">
        <v>0</v>
      </c>
      <c r="FN262" s="992" t="b">
        <v>0</v>
      </c>
      <c r="FO262" s="993">
        <v>0</v>
      </c>
      <c r="FP262" s="993">
        <v>0</v>
      </c>
      <c r="FQ262" s="993">
        <v>0</v>
      </c>
      <c r="FR262" s="993">
        <v>0</v>
      </c>
      <c r="FS262" s="993">
        <v>0</v>
      </c>
      <c r="FT262" s="993">
        <v>0</v>
      </c>
      <c r="FU262" s="990" t="s">
        <v>993</v>
      </c>
      <c r="FV262" s="993">
        <v>0</v>
      </c>
      <c r="FW262" s="991">
        <v>0</v>
      </c>
      <c r="FX262" s="991">
        <v>693</v>
      </c>
      <c r="FY262" s="991">
        <v>0</v>
      </c>
      <c r="FZ262" s="991">
        <v>0</v>
      </c>
      <c r="GA262" s="991">
        <v>0</v>
      </c>
      <c r="GB262" s="991">
        <v>0</v>
      </c>
      <c r="GC262" s="991">
        <v>0</v>
      </c>
      <c r="GD262" s="991">
        <v>0</v>
      </c>
      <c r="GE262" s="991">
        <v>0</v>
      </c>
      <c r="GF262" s="991">
        <v>0</v>
      </c>
      <c r="GG262" s="991">
        <v>0</v>
      </c>
      <c r="GH262" s="991">
        <v>0</v>
      </c>
      <c r="GI262" s="991">
        <v>0</v>
      </c>
      <c r="GJ262" s="991">
        <v>0</v>
      </c>
      <c r="GK262" s="991">
        <v>0</v>
      </c>
      <c r="GL262" s="991">
        <v>0</v>
      </c>
      <c r="GM262" s="991">
        <v>0</v>
      </c>
      <c r="GN262" s="991">
        <v>0</v>
      </c>
      <c r="GO262" s="992" t="b">
        <v>0</v>
      </c>
      <c r="GP262" s="990" t="s">
        <v>993</v>
      </c>
      <c r="GQ262" s="990" t="s">
        <v>993</v>
      </c>
      <c r="GR262" s="990" t="s">
        <v>993</v>
      </c>
      <c r="GS262" s="990" t="s">
        <v>993</v>
      </c>
      <c r="GT262" s="992"/>
      <c r="GU262" s="986"/>
    </row>
    <row r="263" spans="1:203" hidden="1">
      <c r="A263" s="985"/>
      <c r="B263" s="1315" t="s">
        <v>494</v>
      </c>
      <c r="C263" s="1315"/>
      <c r="D263" s="990" t="s">
        <v>1226</v>
      </c>
      <c r="E263" s="990" t="s">
        <v>37</v>
      </c>
      <c r="F263" s="990" t="s">
        <v>437</v>
      </c>
      <c r="G263" s="990" t="s">
        <v>986</v>
      </c>
      <c r="H263" s="990" t="s">
        <v>1062</v>
      </c>
      <c r="I263" s="990" t="s">
        <v>1063</v>
      </c>
      <c r="J263" s="990" t="s">
        <v>1223</v>
      </c>
      <c r="K263" s="990" t="s">
        <v>1224</v>
      </c>
      <c r="L263" s="991">
        <v>8</v>
      </c>
      <c r="M263" s="990" t="s">
        <v>37</v>
      </c>
      <c r="N263" s="990" t="s">
        <v>1134</v>
      </c>
      <c r="O263" s="990" t="s">
        <v>503</v>
      </c>
      <c r="P263" s="990" t="s">
        <v>993</v>
      </c>
      <c r="Q263" s="990" t="s">
        <v>993</v>
      </c>
      <c r="R263" s="1031" t="s">
        <v>270</v>
      </c>
      <c r="S263" s="992" t="b">
        <v>0</v>
      </c>
      <c r="T263" s="991">
        <v>0</v>
      </c>
      <c r="U263" s="992" t="b">
        <v>0</v>
      </c>
      <c r="V263" s="991">
        <v>0</v>
      </c>
      <c r="W263" s="992" t="b">
        <v>0</v>
      </c>
      <c r="X263" s="992" t="b">
        <v>1</v>
      </c>
      <c r="Y263" s="990" t="s">
        <v>270</v>
      </c>
      <c r="Z263" s="990" t="b">
        <f t="shared" si="38"/>
        <v>1</v>
      </c>
      <c r="AA263" s="990" t="s">
        <v>993</v>
      </c>
      <c r="AB263" s="992" t="b">
        <v>0</v>
      </c>
      <c r="AC263" s="990" t="s">
        <v>993</v>
      </c>
      <c r="AD263" s="990" t="s">
        <v>993</v>
      </c>
      <c r="AE263" s="990" t="s">
        <v>993</v>
      </c>
      <c r="AF263" s="1077">
        <f t="shared" si="33"/>
        <v>38</v>
      </c>
      <c r="AG263" s="1077">
        <f t="shared" si="33"/>
        <v>38</v>
      </c>
      <c r="AH263" s="1077">
        <f t="shared" si="33"/>
        <v>0</v>
      </c>
      <c r="AI263" s="1077">
        <f t="shared" si="32"/>
        <v>38</v>
      </c>
      <c r="AJ263" s="183">
        <f t="shared" si="28"/>
        <v>0</v>
      </c>
      <c r="AK263" s="991">
        <v>38</v>
      </c>
      <c r="AL263" s="991">
        <v>38</v>
      </c>
      <c r="AM263" s="991">
        <v>0</v>
      </c>
      <c r="AN263" s="991">
        <v>38</v>
      </c>
      <c r="AO263" s="991">
        <v>0</v>
      </c>
      <c r="AP263" s="991">
        <v>0</v>
      </c>
      <c r="AQ263" s="991">
        <v>0</v>
      </c>
      <c r="AR263" s="991">
        <v>0</v>
      </c>
      <c r="AS263" s="991">
        <v>0</v>
      </c>
      <c r="AT263" s="991">
        <v>0</v>
      </c>
      <c r="AU263" s="991">
        <v>0</v>
      </c>
      <c r="AV263" s="991">
        <v>0</v>
      </c>
      <c r="AW263" s="991">
        <v>0</v>
      </c>
      <c r="AX263" s="991">
        <v>0</v>
      </c>
      <c r="AY263" s="991">
        <v>0</v>
      </c>
      <c r="AZ263" s="991">
        <v>0</v>
      </c>
      <c r="BA263" s="991">
        <v>0</v>
      </c>
      <c r="BB263" s="991">
        <v>0</v>
      </c>
      <c r="BC263" s="991">
        <v>0</v>
      </c>
      <c r="BD263" s="991">
        <v>0</v>
      </c>
      <c r="BE263" s="992" t="b">
        <v>0</v>
      </c>
      <c r="BF263" s="992"/>
      <c r="BG263" s="990" t="s">
        <v>427</v>
      </c>
      <c r="BH263" s="991">
        <v>38</v>
      </c>
      <c r="BI263" s="990" t="s">
        <v>993</v>
      </c>
      <c r="BJ263" s="991">
        <v>0</v>
      </c>
      <c r="BK263" s="990" t="s">
        <v>993</v>
      </c>
      <c r="BL263" s="991">
        <v>0</v>
      </c>
      <c r="BM263" s="991">
        <v>0</v>
      </c>
      <c r="BN263" s="991">
        <v>0</v>
      </c>
      <c r="BO263" s="990" t="s">
        <v>993</v>
      </c>
      <c r="BP263" s="990" t="s">
        <v>993</v>
      </c>
      <c r="BQ263" s="990" t="s">
        <v>993</v>
      </c>
      <c r="BR263" s="991">
        <v>0</v>
      </c>
      <c r="BS263" s="990" t="s">
        <v>993</v>
      </c>
      <c r="BT263" s="991">
        <v>0</v>
      </c>
      <c r="BU263" s="990" t="s">
        <v>993</v>
      </c>
      <c r="BV263" s="991">
        <v>0</v>
      </c>
      <c r="BW263" s="991">
        <v>0</v>
      </c>
      <c r="BX263" s="991">
        <v>0</v>
      </c>
      <c r="BY263" s="990" t="s">
        <v>993</v>
      </c>
      <c r="BZ263" s="991">
        <v>0</v>
      </c>
      <c r="CA263" s="990" t="s">
        <v>993</v>
      </c>
      <c r="CB263" s="991">
        <v>0</v>
      </c>
      <c r="CC263" s="990" t="s">
        <v>993</v>
      </c>
      <c r="CD263" s="991">
        <v>0</v>
      </c>
      <c r="CE263" s="991">
        <v>0</v>
      </c>
      <c r="CF263" s="991">
        <v>0</v>
      </c>
      <c r="CG263" s="990" t="s">
        <v>993</v>
      </c>
      <c r="CH263" s="991">
        <v>0</v>
      </c>
      <c r="CI263" s="990" t="s">
        <v>993</v>
      </c>
      <c r="CJ263" s="991">
        <v>0</v>
      </c>
      <c r="CK263" s="990" t="s">
        <v>993</v>
      </c>
      <c r="CL263" s="991">
        <v>0</v>
      </c>
      <c r="CM263" s="991">
        <v>0</v>
      </c>
      <c r="CN263" s="991">
        <v>0</v>
      </c>
      <c r="CO263" s="991">
        <v>31</v>
      </c>
      <c r="CP263" s="991">
        <v>0.8</v>
      </c>
      <c r="CQ263" s="991">
        <v>0</v>
      </c>
      <c r="CR263" s="991">
        <v>0</v>
      </c>
      <c r="CS263" s="991">
        <v>3</v>
      </c>
      <c r="CT263" s="991">
        <v>1.4</v>
      </c>
      <c r="CU263" s="991">
        <v>0</v>
      </c>
      <c r="CV263" s="991">
        <v>0</v>
      </c>
      <c r="CW263" s="991">
        <v>0</v>
      </c>
      <c r="CX263" s="991">
        <v>0</v>
      </c>
      <c r="CY263" s="991">
        <v>0</v>
      </c>
      <c r="CZ263" s="991">
        <v>0</v>
      </c>
      <c r="DA263" s="991">
        <v>0</v>
      </c>
      <c r="DB263" s="991">
        <v>0</v>
      </c>
      <c r="DC263" s="991">
        <v>0</v>
      </c>
      <c r="DD263" s="991">
        <v>0</v>
      </c>
      <c r="DE263" s="991">
        <v>0</v>
      </c>
      <c r="DF263" s="991">
        <v>0</v>
      </c>
      <c r="DG263" s="991">
        <v>0</v>
      </c>
      <c r="DH263" s="991">
        <v>0</v>
      </c>
      <c r="DI263" s="991">
        <v>0</v>
      </c>
      <c r="DJ263" s="991">
        <v>0</v>
      </c>
      <c r="DK263" s="992" t="b">
        <v>0</v>
      </c>
      <c r="DL263" s="990" t="s">
        <v>999</v>
      </c>
      <c r="DM263" s="990" t="s">
        <v>290</v>
      </c>
      <c r="DN263" s="990" t="s">
        <v>437</v>
      </c>
      <c r="DO263" s="990" t="s">
        <v>1000</v>
      </c>
      <c r="DP263" s="991">
        <v>801</v>
      </c>
      <c r="DQ263" s="991">
        <v>528</v>
      </c>
      <c r="DR263" s="991">
        <v>168</v>
      </c>
      <c r="DS263" s="991">
        <v>105</v>
      </c>
      <c r="DT263" s="991">
        <v>10861</v>
      </c>
      <c r="DU263" s="991">
        <v>808</v>
      </c>
      <c r="DV263" s="991">
        <v>801</v>
      </c>
      <c r="DW263" s="991">
        <v>349</v>
      </c>
      <c r="DX263" s="991">
        <v>408</v>
      </c>
      <c r="DY263" s="991">
        <v>41</v>
      </c>
      <c r="DZ263" s="991">
        <v>3</v>
      </c>
      <c r="EA263" s="991">
        <v>0</v>
      </c>
      <c r="EB263" s="991">
        <v>0</v>
      </c>
      <c r="EC263" s="991">
        <v>0</v>
      </c>
      <c r="ED263" s="991">
        <v>808</v>
      </c>
      <c r="EE263" s="991">
        <v>247</v>
      </c>
      <c r="EF263" s="991">
        <v>463</v>
      </c>
      <c r="EG263" s="991">
        <v>60</v>
      </c>
      <c r="EH263" s="991">
        <v>0</v>
      </c>
      <c r="EI263" s="991">
        <v>0</v>
      </c>
      <c r="EJ263" s="991">
        <v>0</v>
      </c>
      <c r="EK263" s="991">
        <v>4</v>
      </c>
      <c r="EL263" s="991">
        <v>34</v>
      </c>
      <c r="EM263" s="991">
        <v>0</v>
      </c>
      <c r="EN263" s="991">
        <v>561</v>
      </c>
      <c r="EO263" s="991">
        <v>555</v>
      </c>
      <c r="EP263" s="991">
        <v>0</v>
      </c>
      <c r="EQ263" s="991">
        <v>6</v>
      </c>
      <c r="ER263" s="991">
        <v>0</v>
      </c>
      <c r="ES263" s="991">
        <v>0</v>
      </c>
      <c r="ET263" s="992" t="b">
        <v>0</v>
      </c>
      <c r="EU263" s="992" t="b">
        <v>0</v>
      </c>
      <c r="EV263" s="992" t="b">
        <v>0</v>
      </c>
      <c r="EW263" s="993">
        <v>0.54600000000000004</v>
      </c>
      <c r="EX263" s="993">
        <v>0.41600000000000004</v>
      </c>
      <c r="EY263" s="993">
        <v>0.24199999999999999</v>
      </c>
      <c r="EZ263" s="993">
        <v>0.22899999999999998</v>
      </c>
      <c r="FA263" s="993">
        <v>0.124</v>
      </c>
      <c r="FB263" s="993">
        <v>0.35399999999999998</v>
      </c>
      <c r="FC263" s="992" t="b">
        <v>0</v>
      </c>
      <c r="FD263" s="992" t="b">
        <v>0</v>
      </c>
      <c r="FE263" s="992" t="b">
        <v>0</v>
      </c>
      <c r="FF263" s="993">
        <v>0</v>
      </c>
      <c r="FG263" s="993">
        <v>0</v>
      </c>
      <c r="FH263" s="993">
        <v>0</v>
      </c>
      <c r="FI263" s="993">
        <v>0</v>
      </c>
      <c r="FJ263" s="993">
        <v>0</v>
      </c>
      <c r="FK263" s="993">
        <v>0</v>
      </c>
      <c r="FL263" s="992" t="b">
        <v>0</v>
      </c>
      <c r="FM263" s="992" t="b">
        <v>0</v>
      </c>
      <c r="FN263" s="992" t="b">
        <v>0</v>
      </c>
      <c r="FO263" s="993">
        <v>0</v>
      </c>
      <c r="FP263" s="993">
        <v>0</v>
      </c>
      <c r="FQ263" s="993">
        <v>0</v>
      </c>
      <c r="FR263" s="993">
        <v>0</v>
      </c>
      <c r="FS263" s="993">
        <v>0</v>
      </c>
      <c r="FT263" s="993">
        <v>0</v>
      </c>
      <c r="FU263" s="990" t="s">
        <v>993</v>
      </c>
      <c r="FV263" s="993">
        <v>0</v>
      </c>
      <c r="FW263" s="991">
        <v>0</v>
      </c>
      <c r="FX263" s="991">
        <v>561</v>
      </c>
      <c r="FY263" s="991">
        <v>0</v>
      </c>
      <c r="FZ263" s="991">
        <v>0</v>
      </c>
      <c r="GA263" s="991">
        <v>0</v>
      </c>
      <c r="GB263" s="991">
        <v>0</v>
      </c>
      <c r="GC263" s="991">
        <v>0</v>
      </c>
      <c r="GD263" s="991">
        <v>0</v>
      </c>
      <c r="GE263" s="991">
        <v>0</v>
      </c>
      <c r="GF263" s="991">
        <v>0</v>
      </c>
      <c r="GG263" s="991">
        <v>0</v>
      </c>
      <c r="GH263" s="991">
        <v>0</v>
      </c>
      <c r="GI263" s="991">
        <v>0</v>
      </c>
      <c r="GJ263" s="991">
        <v>0</v>
      </c>
      <c r="GK263" s="991">
        <v>0</v>
      </c>
      <c r="GL263" s="991">
        <v>0</v>
      </c>
      <c r="GM263" s="991">
        <v>0</v>
      </c>
      <c r="GN263" s="991">
        <v>0</v>
      </c>
      <c r="GO263" s="992" t="b">
        <v>0</v>
      </c>
      <c r="GP263" s="990" t="s">
        <v>993</v>
      </c>
      <c r="GQ263" s="990" t="s">
        <v>993</v>
      </c>
      <c r="GR263" s="990" t="s">
        <v>993</v>
      </c>
      <c r="GS263" s="990" t="s">
        <v>993</v>
      </c>
      <c r="GT263" s="992"/>
      <c r="GU263" s="986"/>
    </row>
    <row r="264" spans="1:203" hidden="1">
      <c r="A264" s="985"/>
      <c r="B264" s="1315" t="s">
        <v>494</v>
      </c>
      <c r="C264" s="1315"/>
      <c r="D264" s="990" t="s">
        <v>1226</v>
      </c>
      <c r="E264" s="990" t="s">
        <v>37</v>
      </c>
      <c r="F264" s="990" t="s">
        <v>437</v>
      </c>
      <c r="G264" s="990" t="s">
        <v>986</v>
      </c>
      <c r="H264" s="990" t="s">
        <v>1062</v>
      </c>
      <c r="I264" s="990" t="s">
        <v>1063</v>
      </c>
      <c r="J264" s="990" t="s">
        <v>1223</v>
      </c>
      <c r="K264" s="990" t="s">
        <v>1224</v>
      </c>
      <c r="L264" s="991">
        <v>9</v>
      </c>
      <c r="M264" s="990" t="s">
        <v>37</v>
      </c>
      <c r="N264" s="990" t="s">
        <v>1135</v>
      </c>
      <c r="O264" s="990" t="s">
        <v>504</v>
      </c>
      <c r="P264" s="990" t="s">
        <v>993</v>
      </c>
      <c r="Q264" s="990" t="s">
        <v>993</v>
      </c>
      <c r="R264" s="1031" t="s">
        <v>270</v>
      </c>
      <c r="S264" s="992" t="b">
        <v>0</v>
      </c>
      <c r="T264" s="991">
        <v>0</v>
      </c>
      <c r="U264" s="992" t="b">
        <v>0</v>
      </c>
      <c r="V264" s="991">
        <v>0</v>
      </c>
      <c r="W264" s="992" t="b">
        <v>0</v>
      </c>
      <c r="X264" s="992" t="b">
        <v>1</v>
      </c>
      <c r="Y264" s="990" t="s">
        <v>270</v>
      </c>
      <c r="Z264" s="990" t="b">
        <f t="shared" si="38"/>
        <v>1</v>
      </c>
      <c r="AA264" s="990" t="s">
        <v>993</v>
      </c>
      <c r="AB264" s="992" t="b">
        <v>0</v>
      </c>
      <c r="AC264" s="990" t="s">
        <v>993</v>
      </c>
      <c r="AD264" s="990" t="s">
        <v>993</v>
      </c>
      <c r="AE264" s="990" t="s">
        <v>993</v>
      </c>
      <c r="AF264" s="1077">
        <f t="shared" si="33"/>
        <v>47</v>
      </c>
      <c r="AG264" s="1077">
        <f t="shared" si="33"/>
        <v>46</v>
      </c>
      <c r="AH264" s="1077">
        <f t="shared" si="33"/>
        <v>0</v>
      </c>
      <c r="AI264" s="1077">
        <f t="shared" si="32"/>
        <v>47</v>
      </c>
      <c r="AJ264" s="183">
        <f t="shared" si="28"/>
        <v>0</v>
      </c>
      <c r="AK264" s="991">
        <v>47</v>
      </c>
      <c r="AL264" s="991">
        <v>46</v>
      </c>
      <c r="AM264" s="991">
        <v>0</v>
      </c>
      <c r="AN264" s="991">
        <v>47</v>
      </c>
      <c r="AO264" s="991">
        <v>0</v>
      </c>
      <c r="AP264" s="991">
        <v>0</v>
      </c>
      <c r="AQ264" s="991">
        <v>0</v>
      </c>
      <c r="AR264" s="991">
        <v>0</v>
      </c>
      <c r="AS264" s="991">
        <v>0</v>
      </c>
      <c r="AT264" s="991">
        <v>0</v>
      </c>
      <c r="AU264" s="991">
        <v>0</v>
      </c>
      <c r="AV264" s="991">
        <v>0</v>
      </c>
      <c r="AW264" s="991">
        <v>0</v>
      </c>
      <c r="AX264" s="991">
        <v>0</v>
      </c>
      <c r="AY264" s="991">
        <v>0</v>
      </c>
      <c r="AZ264" s="991">
        <v>0</v>
      </c>
      <c r="BA264" s="991">
        <v>0</v>
      </c>
      <c r="BB264" s="991">
        <v>0</v>
      </c>
      <c r="BC264" s="991">
        <v>0</v>
      </c>
      <c r="BD264" s="991">
        <v>0</v>
      </c>
      <c r="BE264" s="992" t="b">
        <v>0</v>
      </c>
      <c r="BF264" s="992"/>
      <c r="BG264" s="990" t="s">
        <v>427</v>
      </c>
      <c r="BH264" s="991">
        <v>47</v>
      </c>
      <c r="BI264" s="990" t="s">
        <v>993</v>
      </c>
      <c r="BJ264" s="991">
        <v>0</v>
      </c>
      <c r="BK264" s="990" t="s">
        <v>993</v>
      </c>
      <c r="BL264" s="991">
        <v>0</v>
      </c>
      <c r="BM264" s="991">
        <v>0</v>
      </c>
      <c r="BN264" s="991">
        <v>0</v>
      </c>
      <c r="BO264" s="990" t="s">
        <v>993</v>
      </c>
      <c r="BP264" s="990" t="s">
        <v>993</v>
      </c>
      <c r="BQ264" s="990" t="s">
        <v>993</v>
      </c>
      <c r="BR264" s="991">
        <v>0</v>
      </c>
      <c r="BS264" s="990" t="s">
        <v>993</v>
      </c>
      <c r="BT264" s="991">
        <v>0</v>
      </c>
      <c r="BU264" s="990" t="s">
        <v>993</v>
      </c>
      <c r="BV264" s="991">
        <v>0</v>
      </c>
      <c r="BW264" s="991">
        <v>0</v>
      </c>
      <c r="BX264" s="991">
        <v>0</v>
      </c>
      <c r="BY264" s="990" t="s">
        <v>993</v>
      </c>
      <c r="BZ264" s="991">
        <v>0</v>
      </c>
      <c r="CA264" s="990" t="s">
        <v>993</v>
      </c>
      <c r="CB264" s="991">
        <v>0</v>
      </c>
      <c r="CC264" s="990" t="s">
        <v>993</v>
      </c>
      <c r="CD264" s="991">
        <v>0</v>
      </c>
      <c r="CE264" s="991">
        <v>0</v>
      </c>
      <c r="CF264" s="991">
        <v>0</v>
      </c>
      <c r="CG264" s="990" t="s">
        <v>993</v>
      </c>
      <c r="CH264" s="991">
        <v>0</v>
      </c>
      <c r="CI264" s="990" t="s">
        <v>993</v>
      </c>
      <c r="CJ264" s="991">
        <v>0</v>
      </c>
      <c r="CK264" s="990" t="s">
        <v>993</v>
      </c>
      <c r="CL264" s="991">
        <v>0</v>
      </c>
      <c r="CM264" s="991">
        <v>0</v>
      </c>
      <c r="CN264" s="991">
        <v>0</v>
      </c>
      <c r="CO264" s="991">
        <v>29</v>
      </c>
      <c r="CP264" s="991">
        <v>0</v>
      </c>
      <c r="CQ264" s="991">
        <v>0</v>
      </c>
      <c r="CR264" s="991">
        <v>0</v>
      </c>
      <c r="CS264" s="991">
        <v>3</v>
      </c>
      <c r="CT264" s="991">
        <v>2</v>
      </c>
      <c r="CU264" s="991">
        <v>0</v>
      </c>
      <c r="CV264" s="991">
        <v>0</v>
      </c>
      <c r="CW264" s="991">
        <v>0</v>
      </c>
      <c r="CX264" s="991">
        <v>0</v>
      </c>
      <c r="CY264" s="991">
        <v>0</v>
      </c>
      <c r="CZ264" s="991">
        <v>0</v>
      </c>
      <c r="DA264" s="991">
        <v>0</v>
      </c>
      <c r="DB264" s="991">
        <v>0</v>
      </c>
      <c r="DC264" s="991">
        <v>0</v>
      </c>
      <c r="DD264" s="991">
        <v>0</v>
      </c>
      <c r="DE264" s="991">
        <v>0</v>
      </c>
      <c r="DF264" s="991">
        <v>0</v>
      </c>
      <c r="DG264" s="991">
        <v>0</v>
      </c>
      <c r="DH264" s="991">
        <v>0</v>
      </c>
      <c r="DI264" s="991">
        <v>0</v>
      </c>
      <c r="DJ264" s="991">
        <v>0</v>
      </c>
      <c r="DK264" s="992" t="b">
        <v>0</v>
      </c>
      <c r="DL264" s="990" t="s">
        <v>999</v>
      </c>
      <c r="DM264" s="990" t="s">
        <v>270</v>
      </c>
      <c r="DN264" s="990" t="s">
        <v>290</v>
      </c>
      <c r="DO264" s="990" t="s">
        <v>993</v>
      </c>
      <c r="DP264" s="991">
        <v>726</v>
      </c>
      <c r="DQ264" s="991">
        <v>524</v>
      </c>
      <c r="DR264" s="991">
        <v>122</v>
      </c>
      <c r="DS264" s="991">
        <v>80</v>
      </c>
      <c r="DT264" s="991">
        <v>11473</v>
      </c>
      <c r="DU264" s="991">
        <v>738</v>
      </c>
      <c r="DV264" s="991">
        <v>726</v>
      </c>
      <c r="DW264" s="991">
        <v>84</v>
      </c>
      <c r="DX264" s="991">
        <v>615</v>
      </c>
      <c r="DY264" s="991">
        <v>13</v>
      </c>
      <c r="DZ264" s="991">
        <v>14</v>
      </c>
      <c r="EA264" s="991">
        <v>0</v>
      </c>
      <c r="EB264" s="991">
        <v>0</v>
      </c>
      <c r="EC264" s="991">
        <v>0</v>
      </c>
      <c r="ED264" s="991">
        <v>738</v>
      </c>
      <c r="EE264" s="991">
        <v>65</v>
      </c>
      <c r="EF264" s="991">
        <v>606</v>
      </c>
      <c r="EG264" s="991">
        <v>25</v>
      </c>
      <c r="EH264" s="991">
        <v>1</v>
      </c>
      <c r="EI264" s="991">
        <v>2</v>
      </c>
      <c r="EJ264" s="991">
        <v>0</v>
      </c>
      <c r="EK264" s="991">
        <v>11</v>
      </c>
      <c r="EL264" s="991">
        <v>28</v>
      </c>
      <c r="EM264" s="991">
        <v>0</v>
      </c>
      <c r="EN264" s="991">
        <v>673</v>
      </c>
      <c r="EO264" s="991">
        <v>657</v>
      </c>
      <c r="EP264" s="991">
        <v>2</v>
      </c>
      <c r="EQ264" s="991">
        <v>13</v>
      </c>
      <c r="ER264" s="991">
        <v>1</v>
      </c>
      <c r="ES264" s="991">
        <v>0</v>
      </c>
      <c r="ET264" s="992" t="b">
        <v>0</v>
      </c>
      <c r="EU264" s="992" t="b">
        <v>0</v>
      </c>
      <c r="EV264" s="992" t="b">
        <v>0</v>
      </c>
      <c r="EW264" s="993">
        <v>0.48499999999999999</v>
      </c>
      <c r="EX264" s="993">
        <v>0.32600000000000001</v>
      </c>
      <c r="EY264" s="993">
        <v>0.221</v>
      </c>
      <c r="EZ264" s="993">
        <v>0.10800000000000001</v>
      </c>
      <c r="FA264" s="993">
        <v>6.9000000000000006E-2</v>
      </c>
      <c r="FB264" s="993">
        <v>0.29399999999999998</v>
      </c>
      <c r="FC264" s="992" t="b">
        <v>0</v>
      </c>
      <c r="FD264" s="992" t="b">
        <v>0</v>
      </c>
      <c r="FE264" s="992" t="b">
        <v>0</v>
      </c>
      <c r="FF264" s="993">
        <v>0</v>
      </c>
      <c r="FG264" s="993">
        <v>0</v>
      </c>
      <c r="FH264" s="993">
        <v>0</v>
      </c>
      <c r="FI264" s="993">
        <v>0</v>
      </c>
      <c r="FJ264" s="993">
        <v>0</v>
      </c>
      <c r="FK264" s="993">
        <v>0</v>
      </c>
      <c r="FL264" s="992" t="b">
        <v>0</v>
      </c>
      <c r="FM264" s="992" t="b">
        <v>0</v>
      </c>
      <c r="FN264" s="992" t="b">
        <v>0</v>
      </c>
      <c r="FO264" s="993">
        <v>0</v>
      </c>
      <c r="FP264" s="993">
        <v>0</v>
      </c>
      <c r="FQ264" s="993">
        <v>0</v>
      </c>
      <c r="FR264" s="993">
        <v>0</v>
      </c>
      <c r="FS264" s="993">
        <v>0</v>
      </c>
      <c r="FT264" s="993">
        <v>0</v>
      </c>
      <c r="FU264" s="990" t="s">
        <v>993</v>
      </c>
      <c r="FV264" s="993">
        <v>0</v>
      </c>
      <c r="FW264" s="991">
        <v>0</v>
      </c>
      <c r="FX264" s="991">
        <v>673</v>
      </c>
      <c r="FY264" s="991">
        <v>0</v>
      </c>
      <c r="FZ264" s="991">
        <v>0</v>
      </c>
      <c r="GA264" s="991">
        <v>0</v>
      </c>
      <c r="GB264" s="991">
        <v>0</v>
      </c>
      <c r="GC264" s="991">
        <v>0</v>
      </c>
      <c r="GD264" s="991">
        <v>0</v>
      </c>
      <c r="GE264" s="991">
        <v>0</v>
      </c>
      <c r="GF264" s="991">
        <v>0</v>
      </c>
      <c r="GG264" s="991">
        <v>0</v>
      </c>
      <c r="GH264" s="991">
        <v>0</v>
      </c>
      <c r="GI264" s="991">
        <v>0</v>
      </c>
      <c r="GJ264" s="991">
        <v>0</v>
      </c>
      <c r="GK264" s="991">
        <v>0</v>
      </c>
      <c r="GL264" s="991">
        <v>0</v>
      </c>
      <c r="GM264" s="991">
        <v>0</v>
      </c>
      <c r="GN264" s="991">
        <v>0</v>
      </c>
      <c r="GO264" s="992" t="b">
        <v>0</v>
      </c>
      <c r="GP264" s="990" t="s">
        <v>993</v>
      </c>
      <c r="GQ264" s="990" t="s">
        <v>993</v>
      </c>
      <c r="GR264" s="990" t="s">
        <v>993</v>
      </c>
      <c r="GS264" s="990" t="s">
        <v>993</v>
      </c>
      <c r="GT264" s="992"/>
      <c r="GU264" s="986"/>
    </row>
    <row r="265" spans="1:203" hidden="1">
      <c r="A265" s="985"/>
      <c r="B265" s="1315" t="s">
        <v>494</v>
      </c>
      <c r="C265" s="1315"/>
      <c r="D265" s="990" t="s">
        <v>1226</v>
      </c>
      <c r="E265" s="990" t="s">
        <v>37</v>
      </c>
      <c r="F265" s="990" t="s">
        <v>437</v>
      </c>
      <c r="G265" s="990" t="s">
        <v>986</v>
      </c>
      <c r="H265" s="990" t="s">
        <v>1062</v>
      </c>
      <c r="I265" s="990" t="s">
        <v>1063</v>
      </c>
      <c r="J265" s="990" t="s">
        <v>1223</v>
      </c>
      <c r="K265" s="990" t="s">
        <v>1224</v>
      </c>
      <c r="L265" s="991">
        <v>10</v>
      </c>
      <c r="M265" s="990" t="s">
        <v>37</v>
      </c>
      <c r="N265" s="990" t="s">
        <v>1136</v>
      </c>
      <c r="O265" s="990" t="s">
        <v>505</v>
      </c>
      <c r="P265" s="990" t="s">
        <v>993</v>
      </c>
      <c r="Q265" s="990" t="s">
        <v>993</v>
      </c>
      <c r="R265" s="1031" t="s">
        <v>270</v>
      </c>
      <c r="S265" s="992" t="b">
        <v>0</v>
      </c>
      <c r="T265" s="991">
        <v>0</v>
      </c>
      <c r="U265" s="992" t="b">
        <v>0</v>
      </c>
      <c r="V265" s="991">
        <v>0</v>
      </c>
      <c r="W265" s="992" t="b">
        <v>0</v>
      </c>
      <c r="X265" s="992" t="b">
        <v>1</v>
      </c>
      <c r="Y265" s="990" t="s">
        <v>270</v>
      </c>
      <c r="Z265" s="990" t="b">
        <f t="shared" si="38"/>
        <v>1</v>
      </c>
      <c r="AA265" s="990" t="s">
        <v>993</v>
      </c>
      <c r="AB265" s="992" t="b">
        <v>0</v>
      </c>
      <c r="AC265" s="990" t="s">
        <v>993</v>
      </c>
      <c r="AD265" s="990" t="s">
        <v>993</v>
      </c>
      <c r="AE265" s="990" t="s">
        <v>993</v>
      </c>
      <c r="AF265" s="1077">
        <f t="shared" si="33"/>
        <v>45</v>
      </c>
      <c r="AG265" s="1077">
        <f t="shared" si="33"/>
        <v>41</v>
      </c>
      <c r="AH265" s="1077">
        <f t="shared" si="33"/>
        <v>0</v>
      </c>
      <c r="AI265" s="1077">
        <f t="shared" si="32"/>
        <v>45</v>
      </c>
      <c r="AJ265" s="183">
        <f t="shared" si="28"/>
        <v>0</v>
      </c>
      <c r="AK265" s="991">
        <v>45</v>
      </c>
      <c r="AL265" s="991">
        <v>41</v>
      </c>
      <c r="AM265" s="991">
        <v>0</v>
      </c>
      <c r="AN265" s="991">
        <v>45</v>
      </c>
      <c r="AO265" s="991">
        <v>0</v>
      </c>
      <c r="AP265" s="991">
        <v>0</v>
      </c>
      <c r="AQ265" s="991">
        <v>0</v>
      </c>
      <c r="AR265" s="991">
        <v>0</v>
      </c>
      <c r="AS265" s="991">
        <v>0</v>
      </c>
      <c r="AT265" s="991">
        <v>0</v>
      </c>
      <c r="AU265" s="991">
        <v>0</v>
      </c>
      <c r="AV265" s="991">
        <v>0</v>
      </c>
      <c r="AW265" s="991">
        <v>0</v>
      </c>
      <c r="AX265" s="991">
        <v>0</v>
      </c>
      <c r="AY265" s="991">
        <v>0</v>
      </c>
      <c r="AZ265" s="991">
        <v>0</v>
      </c>
      <c r="BA265" s="991">
        <v>0</v>
      </c>
      <c r="BB265" s="991">
        <v>0</v>
      </c>
      <c r="BC265" s="991">
        <v>0</v>
      </c>
      <c r="BD265" s="991">
        <v>0</v>
      </c>
      <c r="BE265" s="992" t="b">
        <v>0</v>
      </c>
      <c r="BF265" s="992"/>
      <c r="BG265" s="990" t="s">
        <v>427</v>
      </c>
      <c r="BH265" s="991">
        <v>45</v>
      </c>
      <c r="BI265" s="990" t="s">
        <v>993</v>
      </c>
      <c r="BJ265" s="991">
        <v>0</v>
      </c>
      <c r="BK265" s="990" t="s">
        <v>993</v>
      </c>
      <c r="BL265" s="991">
        <v>0</v>
      </c>
      <c r="BM265" s="991">
        <v>0</v>
      </c>
      <c r="BN265" s="991">
        <v>0</v>
      </c>
      <c r="BO265" s="990" t="s">
        <v>993</v>
      </c>
      <c r="BP265" s="990" t="s">
        <v>993</v>
      </c>
      <c r="BQ265" s="990" t="s">
        <v>993</v>
      </c>
      <c r="BR265" s="991">
        <v>0</v>
      </c>
      <c r="BS265" s="990" t="s">
        <v>993</v>
      </c>
      <c r="BT265" s="991">
        <v>0</v>
      </c>
      <c r="BU265" s="990" t="s">
        <v>993</v>
      </c>
      <c r="BV265" s="991">
        <v>0</v>
      </c>
      <c r="BW265" s="991">
        <v>0</v>
      </c>
      <c r="BX265" s="991">
        <v>0</v>
      </c>
      <c r="BY265" s="990" t="s">
        <v>993</v>
      </c>
      <c r="BZ265" s="991">
        <v>0</v>
      </c>
      <c r="CA265" s="990" t="s">
        <v>993</v>
      </c>
      <c r="CB265" s="991">
        <v>0</v>
      </c>
      <c r="CC265" s="990" t="s">
        <v>993</v>
      </c>
      <c r="CD265" s="991">
        <v>0</v>
      </c>
      <c r="CE265" s="991">
        <v>0</v>
      </c>
      <c r="CF265" s="991">
        <v>0</v>
      </c>
      <c r="CG265" s="990" t="s">
        <v>993</v>
      </c>
      <c r="CH265" s="991">
        <v>0</v>
      </c>
      <c r="CI265" s="990" t="s">
        <v>993</v>
      </c>
      <c r="CJ265" s="991">
        <v>0</v>
      </c>
      <c r="CK265" s="990" t="s">
        <v>993</v>
      </c>
      <c r="CL265" s="991">
        <v>0</v>
      </c>
      <c r="CM265" s="991">
        <v>0</v>
      </c>
      <c r="CN265" s="991">
        <v>0</v>
      </c>
      <c r="CO265" s="991">
        <v>30</v>
      </c>
      <c r="CP265" s="991">
        <v>0</v>
      </c>
      <c r="CQ265" s="991">
        <v>0</v>
      </c>
      <c r="CR265" s="991">
        <v>0</v>
      </c>
      <c r="CS265" s="991">
        <v>5</v>
      </c>
      <c r="CT265" s="991">
        <v>1.8</v>
      </c>
      <c r="CU265" s="991">
        <v>0</v>
      </c>
      <c r="CV265" s="991">
        <v>0</v>
      </c>
      <c r="CW265" s="991">
        <v>0</v>
      </c>
      <c r="CX265" s="991">
        <v>0</v>
      </c>
      <c r="CY265" s="991">
        <v>0</v>
      </c>
      <c r="CZ265" s="991">
        <v>0</v>
      </c>
      <c r="DA265" s="991">
        <v>0</v>
      </c>
      <c r="DB265" s="991">
        <v>0</v>
      </c>
      <c r="DC265" s="991">
        <v>0</v>
      </c>
      <c r="DD265" s="991">
        <v>0</v>
      </c>
      <c r="DE265" s="991">
        <v>0</v>
      </c>
      <c r="DF265" s="991">
        <v>0</v>
      </c>
      <c r="DG265" s="991">
        <v>0</v>
      </c>
      <c r="DH265" s="991">
        <v>0</v>
      </c>
      <c r="DI265" s="991">
        <v>0</v>
      </c>
      <c r="DJ265" s="991">
        <v>0</v>
      </c>
      <c r="DK265" s="992" t="b">
        <v>0</v>
      </c>
      <c r="DL265" s="990" t="s">
        <v>999</v>
      </c>
      <c r="DM265" s="990" t="s">
        <v>525</v>
      </c>
      <c r="DN265" s="990" t="s">
        <v>298</v>
      </c>
      <c r="DO265" s="990" t="s">
        <v>993</v>
      </c>
      <c r="DP265" s="991">
        <v>518</v>
      </c>
      <c r="DQ265" s="991">
        <v>195</v>
      </c>
      <c r="DR265" s="991">
        <v>58</v>
      </c>
      <c r="DS265" s="991">
        <v>265</v>
      </c>
      <c r="DT265" s="991">
        <v>10363</v>
      </c>
      <c r="DU265" s="991">
        <v>536</v>
      </c>
      <c r="DV265" s="991">
        <v>518</v>
      </c>
      <c r="DW265" s="991">
        <v>50</v>
      </c>
      <c r="DX265" s="991">
        <v>440</v>
      </c>
      <c r="DY265" s="991">
        <v>17</v>
      </c>
      <c r="DZ265" s="991">
        <v>11</v>
      </c>
      <c r="EA265" s="991">
        <v>0</v>
      </c>
      <c r="EB265" s="991">
        <v>0</v>
      </c>
      <c r="EC265" s="991">
        <v>0</v>
      </c>
      <c r="ED265" s="991">
        <v>536</v>
      </c>
      <c r="EE265" s="991">
        <v>66</v>
      </c>
      <c r="EF265" s="991">
        <v>312</v>
      </c>
      <c r="EG265" s="991">
        <v>129</v>
      </c>
      <c r="EH265" s="991">
        <v>1</v>
      </c>
      <c r="EI265" s="991">
        <v>2</v>
      </c>
      <c r="EJ265" s="991">
        <v>0</v>
      </c>
      <c r="EK265" s="991">
        <v>4</v>
      </c>
      <c r="EL265" s="991">
        <v>22</v>
      </c>
      <c r="EM265" s="991">
        <v>0</v>
      </c>
      <c r="EN265" s="991">
        <v>470</v>
      </c>
      <c r="EO265" s="991">
        <v>463</v>
      </c>
      <c r="EP265" s="991">
        <v>1</v>
      </c>
      <c r="EQ265" s="991">
        <v>6</v>
      </c>
      <c r="ER265" s="991">
        <v>0</v>
      </c>
      <c r="ES265" s="991">
        <v>0</v>
      </c>
      <c r="ET265" s="992" t="b">
        <v>0</v>
      </c>
      <c r="EU265" s="992" t="b">
        <v>0</v>
      </c>
      <c r="EV265" s="992" t="b">
        <v>0</v>
      </c>
      <c r="EW265" s="993">
        <v>0.34</v>
      </c>
      <c r="EX265" s="993">
        <v>0.25600000000000001</v>
      </c>
      <c r="EY265" s="993">
        <v>0.184</v>
      </c>
      <c r="EZ265" s="993">
        <v>0.11199999999999999</v>
      </c>
      <c r="FA265" s="993">
        <v>0.11699999999999999</v>
      </c>
      <c r="FB265" s="993">
        <v>0.27300000000000002</v>
      </c>
      <c r="FC265" s="992" t="b">
        <v>0</v>
      </c>
      <c r="FD265" s="992" t="b">
        <v>0</v>
      </c>
      <c r="FE265" s="992" t="b">
        <v>0</v>
      </c>
      <c r="FF265" s="993">
        <v>0</v>
      </c>
      <c r="FG265" s="993">
        <v>0</v>
      </c>
      <c r="FH265" s="993">
        <v>0</v>
      </c>
      <c r="FI265" s="993">
        <v>0</v>
      </c>
      <c r="FJ265" s="993">
        <v>0</v>
      </c>
      <c r="FK265" s="993">
        <v>0</v>
      </c>
      <c r="FL265" s="992" t="b">
        <v>0</v>
      </c>
      <c r="FM265" s="992" t="b">
        <v>0</v>
      </c>
      <c r="FN265" s="992" t="b">
        <v>0</v>
      </c>
      <c r="FO265" s="993">
        <v>0</v>
      </c>
      <c r="FP265" s="993">
        <v>0</v>
      </c>
      <c r="FQ265" s="993">
        <v>0</v>
      </c>
      <c r="FR265" s="993">
        <v>0</v>
      </c>
      <c r="FS265" s="993">
        <v>0</v>
      </c>
      <c r="FT265" s="993">
        <v>0</v>
      </c>
      <c r="FU265" s="990" t="s">
        <v>993</v>
      </c>
      <c r="FV265" s="993">
        <v>0</v>
      </c>
      <c r="FW265" s="991">
        <v>0</v>
      </c>
      <c r="FX265" s="991">
        <v>470</v>
      </c>
      <c r="FY265" s="991">
        <v>0</v>
      </c>
      <c r="FZ265" s="991">
        <v>0</v>
      </c>
      <c r="GA265" s="991">
        <v>0</v>
      </c>
      <c r="GB265" s="991">
        <v>0</v>
      </c>
      <c r="GC265" s="991">
        <v>0</v>
      </c>
      <c r="GD265" s="991">
        <v>0</v>
      </c>
      <c r="GE265" s="991">
        <v>0</v>
      </c>
      <c r="GF265" s="991">
        <v>0</v>
      </c>
      <c r="GG265" s="991">
        <v>0</v>
      </c>
      <c r="GH265" s="991">
        <v>0</v>
      </c>
      <c r="GI265" s="991">
        <v>0</v>
      </c>
      <c r="GJ265" s="991">
        <v>0</v>
      </c>
      <c r="GK265" s="991">
        <v>0</v>
      </c>
      <c r="GL265" s="991">
        <v>0</v>
      </c>
      <c r="GM265" s="991">
        <v>0</v>
      </c>
      <c r="GN265" s="991">
        <v>0</v>
      </c>
      <c r="GO265" s="992" t="b">
        <v>0</v>
      </c>
      <c r="GP265" s="990" t="s">
        <v>993</v>
      </c>
      <c r="GQ265" s="990" t="s">
        <v>993</v>
      </c>
      <c r="GR265" s="990" t="s">
        <v>993</v>
      </c>
      <c r="GS265" s="990" t="s">
        <v>993</v>
      </c>
      <c r="GT265" s="992"/>
      <c r="GU265" s="986"/>
    </row>
    <row r="266" spans="1:203" hidden="1">
      <c r="A266" s="985"/>
      <c r="B266" s="1315" t="s">
        <v>494</v>
      </c>
      <c r="C266" s="1315"/>
      <c r="D266" s="990" t="s">
        <v>1226</v>
      </c>
      <c r="E266" s="990" t="s">
        <v>37</v>
      </c>
      <c r="F266" s="990" t="s">
        <v>437</v>
      </c>
      <c r="G266" s="990" t="s">
        <v>986</v>
      </c>
      <c r="H266" s="990" t="s">
        <v>1062</v>
      </c>
      <c r="I266" s="990" t="s">
        <v>1063</v>
      </c>
      <c r="J266" s="990" t="s">
        <v>1223</v>
      </c>
      <c r="K266" s="990" t="s">
        <v>1224</v>
      </c>
      <c r="L266" s="991">
        <v>14</v>
      </c>
      <c r="M266" s="990" t="s">
        <v>37</v>
      </c>
      <c r="N266" s="990" t="s">
        <v>1140</v>
      </c>
      <c r="O266" s="990" t="s">
        <v>510</v>
      </c>
      <c r="P266" s="990" t="s">
        <v>993</v>
      </c>
      <c r="Q266" s="990" t="s">
        <v>993</v>
      </c>
      <c r="R266" s="1031" t="s">
        <v>270</v>
      </c>
      <c r="S266" s="992" t="b">
        <v>0</v>
      </c>
      <c r="T266" s="991">
        <v>0</v>
      </c>
      <c r="U266" s="992" t="b">
        <v>0</v>
      </c>
      <c r="V266" s="991">
        <v>0</v>
      </c>
      <c r="W266" s="992" t="b">
        <v>0</v>
      </c>
      <c r="X266" s="992" t="b">
        <v>1</v>
      </c>
      <c r="Y266" s="990" t="s">
        <v>270</v>
      </c>
      <c r="Z266" s="990" t="b">
        <f t="shared" si="38"/>
        <v>1</v>
      </c>
      <c r="AA266" s="990" t="s">
        <v>993</v>
      </c>
      <c r="AB266" s="992" t="b">
        <v>0</v>
      </c>
      <c r="AC266" s="990" t="s">
        <v>993</v>
      </c>
      <c r="AD266" s="990" t="s">
        <v>993</v>
      </c>
      <c r="AE266" s="990" t="s">
        <v>993</v>
      </c>
      <c r="AF266" s="1077">
        <f t="shared" si="33"/>
        <v>37</v>
      </c>
      <c r="AG266" s="1077">
        <f t="shared" si="33"/>
        <v>32</v>
      </c>
      <c r="AH266" s="1077">
        <f t="shared" si="33"/>
        <v>0</v>
      </c>
      <c r="AI266" s="1077">
        <f t="shared" si="32"/>
        <v>37</v>
      </c>
      <c r="AJ266" s="183">
        <f t="shared" si="28"/>
        <v>0</v>
      </c>
      <c r="AK266" s="991">
        <v>37</v>
      </c>
      <c r="AL266" s="991">
        <v>32</v>
      </c>
      <c r="AM266" s="991">
        <v>0</v>
      </c>
      <c r="AN266" s="991">
        <v>37</v>
      </c>
      <c r="AO266" s="991">
        <v>0</v>
      </c>
      <c r="AP266" s="991">
        <v>0</v>
      </c>
      <c r="AQ266" s="991">
        <v>0</v>
      </c>
      <c r="AR266" s="991">
        <v>0</v>
      </c>
      <c r="AS266" s="991">
        <v>0</v>
      </c>
      <c r="AT266" s="991">
        <v>0</v>
      </c>
      <c r="AU266" s="991">
        <v>0</v>
      </c>
      <c r="AV266" s="991">
        <v>0</v>
      </c>
      <c r="AW266" s="991">
        <v>0</v>
      </c>
      <c r="AX266" s="991">
        <v>0</v>
      </c>
      <c r="AY266" s="991">
        <v>0</v>
      </c>
      <c r="AZ266" s="991">
        <v>0</v>
      </c>
      <c r="BA266" s="991">
        <v>0</v>
      </c>
      <c r="BB266" s="991">
        <v>0</v>
      </c>
      <c r="BC266" s="991">
        <v>0</v>
      </c>
      <c r="BD266" s="991">
        <v>0</v>
      </c>
      <c r="BE266" s="992" t="b">
        <v>0</v>
      </c>
      <c r="BF266" s="992"/>
      <c r="BG266" s="990" t="s">
        <v>427</v>
      </c>
      <c r="BH266" s="991">
        <v>37</v>
      </c>
      <c r="BI266" s="990" t="s">
        <v>993</v>
      </c>
      <c r="BJ266" s="991">
        <v>0</v>
      </c>
      <c r="BK266" s="990" t="s">
        <v>993</v>
      </c>
      <c r="BL266" s="991">
        <v>0</v>
      </c>
      <c r="BM266" s="991">
        <v>0</v>
      </c>
      <c r="BN266" s="991">
        <v>0</v>
      </c>
      <c r="BO266" s="990" t="s">
        <v>993</v>
      </c>
      <c r="BP266" s="990" t="s">
        <v>993</v>
      </c>
      <c r="BQ266" s="990" t="s">
        <v>993</v>
      </c>
      <c r="BR266" s="991">
        <v>0</v>
      </c>
      <c r="BS266" s="990" t="s">
        <v>993</v>
      </c>
      <c r="BT266" s="991">
        <v>0</v>
      </c>
      <c r="BU266" s="990" t="s">
        <v>993</v>
      </c>
      <c r="BV266" s="991">
        <v>0</v>
      </c>
      <c r="BW266" s="991">
        <v>0</v>
      </c>
      <c r="BX266" s="991">
        <v>0</v>
      </c>
      <c r="BY266" s="990" t="s">
        <v>993</v>
      </c>
      <c r="BZ266" s="991">
        <v>0</v>
      </c>
      <c r="CA266" s="990" t="s">
        <v>993</v>
      </c>
      <c r="CB266" s="991">
        <v>0</v>
      </c>
      <c r="CC266" s="990" t="s">
        <v>993</v>
      </c>
      <c r="CD266" s="991">
        <v>0</v>
      </c>
      <c r="CE266" s="991">
        <v>0</v>
      </c>
      <c r="CF266" s="991">
        <v>0</v>
      </c>
      <c r="CG266" s="990" t="s">
        <v>993</v>
      </c>
      <c r="CH266" s="991">
        <v>0</v>
      </c>
      <c r="CI266" s="990" t="s">
        <v>993</v>
      </c>
      <c r="CJ266" s="991">
        <v>0</v>
      </c>
      <c r="CK266" s="990" t="s">
        <v>993</v>
      </c>
      <c r="CL266" s="991">
        <v>0</v>
      </c>
      <c r="CM266" s="991">
        <v>0</v>
      </c>
      <c r="CN266" s="991">
        <v>0</v>
      </c>
      <c r="CO266" s="991">
        <v>26</v>
      </c>
      <c r="CP266" s="991">
        <v>0.8</v>
      </c>
      <c r="CQ266" s="991">
        <v>0</v>
      </c>
      <c r="CR266" s="991">
        <v>0</v>
      </c>
      <c r="CS266" s="991">
        <v>2</v>
      </c>
      <c r="CT266" s="991">
        <v>0.7</v>
      </c>
      <c r="CU266" s="991">
        <v>0</v>
      </c>
      <c r="CV266" s="991">
        <v>0</v>
      </c>
      <c r="CW266" s="991">
        <v>0</v>
      </c>
      <c r="CX266" s="991">
        <v>0</v>
      </c>
      <c r="CY266" s="991">
        <v>0</v>
      </c>
      <c r="CZ266" s="991">
        <v>0</v>
      </c>
      <c r="DA266" s="991">
        <v>0</v>
      </c>
      <c r="DB266" s="991">
        <v>0</v>
      </c>
      <c r="DC266" s="991">
        <v>0</v>
      </c>
      <c r="DD266" s="991">
        <v>0</v>
      </c>
      <c r="DE266" s="991">
        <v>0</v>
      </c>
      <c r="DF266" s="991">
        <v>0</v>
      </c>
      <c r="DG266" s="991">
        <v>0</v>
      </c>
      <c r="DH266" s="991">
        <v>0</v>
      </c>
      <c r="DI266" s="991">
        <v>0</v>
      </c>
      <c r="DJ266" s="991">
        <v>0</v>
      </c>
      <c r="DK266" s="992" t="b">
        <v>0</v>
      </c>
      <c r="DL266" s="990" t="s">
        <v>999</v>
      </c>
      <c r="DM266" s="990" t="s">
        <v>427</v>
      </c>
      <c r="DN266" s="990" t="s">
        <v>1228</v>
      </c>
      <c r="DO266" s="990" t="s">
        <v>1227</v>
      </c>
      <c r="DP266" s="991">
        <v>951</v>
      </c>
      <c r="DQ266" s="991">
        <v>619</v>
      </c>
      <c r="DR266" s="991">
        <v>289</v>
      </c>
      <c r="DS266" s="991">
        <v>43</v>
      </c>
      <c r="DT266" s="991">
        <v>6566</v>
      </c>
      <c r="DU266" s="991">
        <v>945</v>
      </c>
      <c r="DV266" s="991">
        <v>951</v>
      </c>
      <c r="DW266" s="991">
        <v>77</v>
      </c>
      <c r="DX266" s="991">
        <v>860</v>
      </c>
      <c r="DY266" s="991">
        <v>14</v>
      </c>
      <c r="DZ266" s="991">
        <v>0</v>
      </c>
      <c r="EA266" s="991">
        <v>0</v>
      </c>
      <c r="EB266" s="991">
        <v>0</v>
      </c>
      <c r="EC266" s="991">
        <v>0</v>
      </c>
      <c r="ED266" s="991">
        <v>945</v>
      </c>
      <c r="EE266" s="991">
        <v>46</v>
      </c>
      <c r="EF266" s="991">
        <v>888</v>
      </c>
      <c r="EG266" s="991">
        <v>11</v>
      </c>
      <c r="EH266" s="991">
        <v>0</v>
      </c>
      <c r="EI266" s="991">
        <v>0</v>
      </c>
      <c r="EJ266" s="991">
        <v>0</v>
      </c>
      <c r="EK266" s="991">
        <v>0</v>
      </c>
      <c r="EL266" s="991">
        <v>0</v>
      </c>
      <c r="EM266" s="991">
        <v>0</v>
      </c>
      <c r="EN266" s="991">
        <v>899</v>
      </c>
      <c r="EO266" s="991">
        <v>899</v>
      </c>
      <c r="EP266" s="991">
        <v>0</v>
      </c>
      <c r="EQ266" s="991">
        <v>0</v>
      </c>
      <c r="ER266" s="991">
        <v>0</v>
      </c>
      <c r="ES266" s="991">
        <v>0</v>
      </c>
      <c r="ET266" s="992" t="b">
        <v>0</v>
      </c>
      <c r="EU266" s="992" t="b">
        <v>0</v>
      </c>
      <c r="EV266" s="992" t="b">
        <v>0</v>
      </c>
      <c r="EW266" s="993">
        <v>0</v>
      </c>
      <c r="EX266" s="993">
        <v>0</v>
      </c>
      <c r="EY266" s="993">
        <v>0</v>
      </c>
      <c r="EZ266" s="993">
        <v>0</v>
      </c>
      <c r="FA266" s="993">
        <v>0</v>
      </c>
      <c r="FB266" s="993">
        <v>0</v>
      </c>
      <c r="FC266" s="992" t="b">
        <v>0</v>
      </c>
      <c r="FD266" s="992" t="b">
        <v>0</v>
      </c>
      <c r="FE266" s="992" t="b">
        <v>0</v>
      </c>
      <c r="FF266" s="993">
        <v>0</v>
      </c>
      <c r="FG266" s="993">
        <v>0</v>
      </c>
      <c r="FH266" s="993">
        <v>0</v>
      </c>
      <c r="FI266" s="993">
        <v>0</v>
      </c>
      <c r="FJ266" s="993">
        <v>0</v>
      </c>
      <c r="FK266" s="993">
        <v>0</v>
      </c>
      <c r="FL266" s="992" t="b">
        <v>0</v>
      </c>
      <c r="FM266" s="992" t="b">
        <v>0</v>
      </c>
      <c r="FN266" s="992" t="b">
        <v>0</v>
      </c>
      <c r="FO266" s="993">
        <v>0</v>
      </c>
      <c r="FP266" s="993">
        <v>0</v>
      </c>
      <c r="FQ266" s="993">
        <v>0</v>
      </c>
      <c r="FR266" s="993">
        <v>0</v>
      </c>
      <c r="FS266" s="993">
        <v>0</v>
      </c>
      <c r="FT266" s="993">
        <v>0</v>
      </c>
      <c r="FU266" s="990" t="s">
        <v>993</v>
      </c>
      <c r="FV266" s="993">
        <v>0</v>
      </c>
      <c r="FW266" s="991">
        <v>0</v>
      </c>
      <c r="FX266" s="991">
        <v>899</v>
      </c>
      <c r="FY266" s="991">
        <v>0</v>
      </c>
      <c r="FZ266" s="991">
        <v>0</v>
      </c>
      <c r="GA266" s="991">
        <v>0</v>
      </c>
      <c r="GB266" s="991">
        <v>0</v>
      </c>
      <c r="GC266" s="991">
        <v>0</v>
      </c>
      <c r="GD266" s="991">
        <v>0</v>
      </c>
      <c r="GE266" s="991">
        <v>0</v>
      </c>
      <c r="GF266" s="991">
        <v>0</v>
      </c>
      <c r="GG266" s="991">
        <v>0</v>
      </c>
      <c r="GH266" s="991">
        <v>0</v>
      </c>
      <c r="GI266" s="991">
        <v>0</v>
      </c>
      <c r="GJ266" s="991">
        <v>0</v>
      </c>
      <c r="GK266" s="991">
        <v>0</v>
      </c>
      <c r="GL266" s="991">
        <v>0</v>
      </c>
      <c r="GM266" s="991">
        <v>0</v>
      </c>
      <c r="GN266" s="991">
        <v>0</v>
      </c>
      <c r="GO266" s="992" t="b">
        <v>0</v>
      </c>
      <c r="GP266" s="990" t="s">
        <v>993</v>
      </c>
      <c r="GQ266" s="990" t="s">
        <v>993</v>
      </c>
      <c r="GR266" s="990" t="s">
        <v>993</v>
      </c>
      <c r="GS266" s="990" t="s">
        <v>993</v>
      </c>
      <c r="GT266" s="992"/>
      <c r="GU266" s="986"/>
    </row>
    <row r="267" spans="1:203" hidden="1">
      <c r="A267" s="985"/>
      <c r="B267" s="1315" t="s">
        <v>494</v>
      </c>
      <c r="C267" s="1315"/>
      <c r="D267" s="990" t="s">
        <v>1226</v>
      </c>
      <c r="E267" s="990" t="s">
        <v>37</v>
      </c>
      <c r="F267" s="990" t="s">
        <v>437</v>
      </c>
      <c r="G267" s="990" t="s">
        <v>986</v>
      </c>
      <c r="H267" s="990" t="s">
        <v>1062</v>
      </c>
      <c r="I267" s="990" t="s">
        <v>1063</v>
      </c>
      <c r="J267" s="990" t="s">
        <v>1223</v>
      </c>
      <c r="K267" s="990" t="s">
        <v>1224</v>
      </c>
      <c r="L267" s="991">
        <v>11</v>
      </c>
      <c r="M267" s="990" t="s">
        <v>37</v>
      </c>
      <c r="N267" s="990" t="s">
        <v>1137</v>
      </c>
      <c r="O267" s="990" t="s">
        <v>506</v>
      </c>
      <c r="P267" s="990" t="s">
        <v>993</v>
      </c>
      <c r="Q267" s="990" t="s">
        <v>993</v>
      </c>
      <c r="R267" s="1031" t="s">
        <v>270</v>
      </c>
      <c r="S267" s="992" t="b">
        <v>0</v>
      </c>
      <c r="T267" s="991">
        <v>0</v>
      </c>
      <c r="U267" s="992" t="b">
        <v>0</v>
      </c>
      <c r="V267" s="991">
        <v>0</v>
      </c>
      <c r="W267" s="992" t="b">
        <v>0</v>
      </c>
      <c r="X267" s="992" t="b">
        <v>1</v>
      </c>
      <c r="Y267" s="990" t="s">
        <v>270</v>
      </c>
      <c r="Z267" s="990" t="b">
        <f t="shared" si="38"/>
        <v>1</v>
      </c>
      <c r="AA267" s="990" t="s">
        <v>993</v>
      </c>
      <c r="AB267" s="992" t="b">
        <v>0</v>
      </c>
      <c r="AC267" s="990" t="s">
        <v>993</v>
      </c>
      <c r="AD267" s="990" t="s">
        <v>993</v>
      </c>
      <c r="AE267" s="990" t="s">
        <v>993</v>
      </c>
      <c r="AF267" s="1077">
        <f t="shared" si="33"/>
        <v>45</v>
      </c>
      <c r="AG267" s="1077">
        <f t="shared" si="33"/>
        <v>45</v>
      </c>
      <c r="AH267" s="1077">
        <f t="shared" si="33"/>
        <v>0</v>
      </c>
      <c r="AI267" s="1077">
        <f t="shared" si="32"/>
        <v>45</v>
      </c>
      <c r="AJ267" s="183">
        <f t="shared" si="28"/>
        <v>0</v>
      </c>
      <c r="AK267" s="991">
        <v>45</v>
      </c>
      <c r="AL267" s="991">
        <v>45</v>
      </c>
      <c r="AM267" s="991">
        <v>0</v>
      </c>
      <c r="AN267" s="991">
        <v>45</v>
      </c>
      <c r="AO267" s="991">
        <v>0</v>
      </c>
      <c r="AP267" s="991">
        <v>0</v>
      </c>
      <c r="AQ267" s="991">
        <v>0</v>
      </c>
      <c r="AR267" s="991">
        <v>0</v>
      </c>
      <c r="AS267" s="991">
        <v>0</v>
      </c>
      <c r="AT267" s="991">
        <v>0</v>
      </c>
      <c r="AU267" s="991">
        <v>0</v>
      </c>
      <c r="AV267" s="991">
        <v>0</v>
      </c>
      <c r="AW267" s="991">
        <v>0</v>
      </c>
      <c r="AX267" s="991">
        <v>0</v>
      </c>
      <c r="AY267" s="991">
        <v>0</v>
      </c>
      <c r="AZ267" s="991">
        <v>0</v>
      </c>
      <c r="BA267" s="991">
        <v>0</v>
      </c>
      <c r="BB267" s="991">
        <v>0</v>
      </c>
      <c r="BC267" s="991">
        <v>0</v>
      </c>
      <c r="BD267" s="991">
        <v>0</v>
      </c>
      <c r="BE267" s="992" t="b">
        <v>0</v>
      </c>
      <c r="BF267" s="992"/>
      <c r="BG267" s="990" t="s">
        <v>427</v>
      </c>
      <c r="BH267" s="991">
        <v>45</v>
      </c>
      <c r="BI267" s="990" t="s">
        <v>993</v>
      </c>
      <c r="BJ267" s="991">
        <v>0</v>
      </c>
      <c r="BK267" s="990" t="s">
        <v>993</v>
      </c>
      <c r="BL267" s="991">
        <v>0</v>
      </c>
      <c r="BM267" s="991">
        <v>0</v>
      </c>
      <c r="BN267" s="991">
        <v>0</v>
      </c>
      <c r="BO267" s="990" t="s">
        <v>993</v>
      </c>
      <c r="BP267" s="990" t="s">
        <v>993</v>
      </c>
      <c r="BQ267" s="990" t="s">
        <v>993</v>
      </c>
      <c r="BR267" s="991">
        <v>0</v>
      </c>
      <c r="BS267" s="990" t="s">
        <v>993</v>
      </c>
      <c r="BT267" s="991">
        <v>0</v>
      </c>
      <c r="BU267" s="990" t="s">
        <v>993</v>
      </c>
      <c r="BV267" s="991">
        <v>0</v>
      </c>
      <c r="BW267" s="991">
        <v>0</v>
      </c>
      <c r="BX267" s="991">
        <v>0</v>
      </c>
      <c r="BY267" s="990" t="s">
        <v>993</v>
      </c>
      <c r="BZ267" s="991">
        <v>0</v>
      </c>
      <c r="CA267" s="990" t="s">
        <v>993</v>
      </c>
      <c r="CB267" s="991">
        <v>0</v>
      </c>
      <c r="CC267" s="990" t="s">
        <v>993</v>
      </c>
      <c r="CD267" s="991">
        <v>0</v>
      </c>
      <c r="CE267" s="991">
        <v>0</v>
      </c>
      <c r="CF267" s="991">
        <v>0</v>
      </c>
      <c r="CG267" s="990" t="s">
        <v>993</v>
      </c>
      <c r="CH267" s="991">
        <v>0</v>
      </c>
      <c r="CI267" s="990" t="s">
        <v>993</v>
      </c>
      <c r="CJ267" s="991">
        <v>0</v>
      </c>
      <c r="CK267" s="990" t="s">
        <v>993</v>
      </c>
      <c r="CL267" s="991">
        <v>0</v>
      </c>
      <c r="CM267" s="991">
        <v>0</v>
      </c>
      <c r="CN267" s="991">
        <v>0</v>
      </c>
      <c r="CO267" s="991">
        <v>28</v>
      </c>
      <c r="CP267" s="991">
        <v>0</v>
      </c>
      <c r="CQ267" s="991">
        <v>0</v>
      </c>
      <c r="CR267" s="991">
        <v>0</v>
      </c>
      <c r="CS267" s="991">
        <v>4</v>
      </c>
      <c r="CT267" s="991">
        <v>1.3</v>
      </c>
      <c r="CU267" s="991">
        <v>0</v>
      </c>
      <c r="CV267" s="991">
        <v>0</v>
      </c>
      <c r="CW267" s="991">
        <v>0</v>
      </c>
      <c r="CX267" s="991">
        <v>0</v>
      </c>
      <c r="CY267" s="991">
        <v>0</v>
      </c>
      <c r="CZ267" s="991">
        <v>0</v>
      </c>
      <c r="DA267" s="991">
        <v>0</v>
      </c>
      <c r="DB267" s="991">
        <v>0</v>
      </c>
      <c r="DC267" s="991">
        <v>0</v>
      </c>
      <c r="DD267" s="991">
        <v>0</v>
      </c>
      <c r="DE267" s="991">
        <v>0</v>
      </c>
      <c r="DF267" s="991">
        <v>0</v>
      </c>
      <c r="DG267" s="991">
        <v>0</v>
      </c>
      <c r="DH267" s="991">
        <v>0</v>
      </c>
      <c r="DI267" s="991">
        <v>0</v>
      </c>
      <c r="DJ267" s="991">
        <v>0</v>
      </c>
      <c r="DK267" s="992" t="b">
        <v>0</v>
      </c>
      <c r="DL267" s="990" t="s">
        <v>999</v>
      </c>
      <c r="DM267" s="990" t="s">
        <v>301</v>
      </c>
      <c r="DN267" s="990" t="s">
        <v>298</v>
      </c>
      <c r="DO267" s="990" t="s">
        <v>993</v>
      </c>
      <c r="DP267" s="991">
        <v>975</v>
      </c>
      <c r="DQ267" s="991">
        <v>620</v>
      </c>
      <c r="DR267" s="991">
        <v>175</v>
      </c>
      <c r="DS267" s="991">
        <v>180</v>
      </c>
      <c r="DT267" s="991">
        <v>11134</v>
      </c>
      <c r="DU267" s="991">
        <v>985</v>
      </c>
      <c r="DV267" s="991">
        <v>975</v>
      </c>
      <c r="DW267" s="991">
        <v>51</v>
      </c>
      <c r="DX267" s="991">
        <v>868</v>
      </c>
      <c r="DY267" s="991">
        <v>7</v>
      </c>
      <c r="DZ267" s="991">
        <v>48</v>
      </c>
      <c r="EA267" s="991">
        <v>0</v>
      </c>
      <c r="EB267" s="991">
        <v>0</v>
      </c>
      <c r="EC267" s="991">
        <v>1</v>
      </c>
      <c r="ED267" s="991">
        <v>985</v>
      </c>
      <c r="EE267" s="991">
        <v>85</v>
      </c>
      <c r="EF267" s="991">
        <v>738</v>
      </c>
      <c r="EG267" s="991">
        <v>105</v>
      </c>
      <c r="EH267" s="991">
        <v>5</v>
      </c>
      <c r="EI267" s="991">
        <v>6</v>
      </c>
      <c r="EJ267" s="991">
        <v>0</v>
      </c>
      <c r="EK267" s="991">
        <v>22</v>
      </c>
      <c r="EL267" s="991">
        <v>24</v>
      </c>
      <c r="EM267" s="991">
        <v>0</v>
      </c>
      <c r="EN267" s="991">
        <v>900</v>
      </c>
      <c r="EO267" s="991">
        <v>887</v>
      </c>
      <c r="EP267" s="991">
        <v>3</v>
      </c>
      <c r="EQ267" s="991">
        <v>9</v>
      </c>
      <c r="ER267" s="991">
        <v>1</v>
      </c>
      <c r="ES267" s="991">
        <v>0</v>
      </c>
      <c r="ET267" s="992" t="b">
        <v>0</v>
      </c>
      <c r="EU267" s="992" t="b">
        <v>0</v>
      </c>
      <c r="EV267" s="992" t="b">
        <v>0</v>
      </c>
      <c r="EW267" s="993">
        <v>0.39700000000000002</v>
      </c>
      <c r="EX267" s="993">
        <v>0.24</v>
      </c>
      <c r="EY267" s="993">
        <v>0.16200000000000001</v>
      </c>
      <c r="EZ267" s="993">
        <v>0.121</v>
      </c>
      <c r="FA267" s="993">
        <v>5.2999999999999999E-2</v>
      </c>
      <c r="FB267" s="993">
        <v>0.22399999999999998</v>
      </c>
      <c r="FC267" s="992" t="b">
        <v>0</v>
      </c>
      <c r="FD267" s="992" t="b">
        <v>0</v>
      </c>
      <c r="FE267" s="992" t="b">
        <v>0</v>
      </c>
      <c r="FF267" s="993">
        <v>0</v>
      </c>
      <c r="FG267" s="993">
        <v>0</v>
      </c>
      <c r="FH267" s="993">
        <v>0</v>
      </c>
      <c r="FI267" s="993">
        <v>0</v>
      </c>
      <c r="FJ267" s="993">
        <v>0</v>
      </c>
      <c r="FK267" s="993">
        <v>0</v>
      </c>
      <c r="FL267" s="992" t="b">
        <v>0</v>
      </c>
      <c r="FM267" s="992" t="b">
        <v>0</v>
      </c>
      <c r="FN267" s="992" t="b">
        <v>0</v>
      </c>
      <c r="FO267" s="993">
        <v>0</v>
      </c>
      <c r="FP267" s="993">
        <v>0</v>
      </c>
      <c r="FQ267" s="993">
        <v>0</v>
      </c>
      <c r="FR267" s="993">
        <v>0</v>
      </c>
      <c r="FS267" s="993">
        <v>0</v>
      </c>
      <c r="FT267" s="993">
        <v>0</v>
      </c>
      <c r="FU267" s="990" t="s">
        <v>993</v>
      </c>
      <c r="FV267" s="993">
        <v>0</v>
      </c>
      <c r="FW267" s="991">
        <v>0</v>
      </c>
      <c r="FX267" s="991">
        <v>900</v>
      </c>
      <c r="FY267" s="991">
        <v>0</v>
      </c>
      <c r="FZ267" s="991">
        <v>0</v>
      </c>
      <c r="GA267" s="991">
        <v>0</v>
      </c>
      <c r="GB267" s="991">
        <v>0</v>
      </c>
      <c r="GC267" s="991">
        <v>0</v>
      </c>
      <c r="GD267" s="991">
        <v>0</v>
      </c>
      <c r="GE267" s="991">
        <v>0</v>
      </c>
      <c r="GF267" s="991">
        <v>0</v>
      </c>
      <c r="GG267" s="991">
        <v>0</v>
      </c>
      <c r="GH267" s="991">
        <v>0</v>
      </c>
      <c r="GI267" s="991">
        <v>0</v>
      </c>
      <c r="GJ267" s="991">
        <v>0</v>
      </c>
      <c r="GK267" s="991">
        <v>0</v>
      </c>
      <c r="GL267" s="991">
        <v>0</v>
      </c>
      <c r="GM267" s="991">
        <v>0</v>
      </c>
      <c r="GN267" s="991">
        <v>0</v>
      </c>
      <c r="GO267" s="992" t="b">
        <v>0</v>
      </c>
      <c r="GP267" s="990" t="s">
        <v>993</v>
      </c>
      <c r="GQ267" s="990" t="s">
        <v>993</v>
      </c>
      <c r="GR267" s="990" t="s">
        <v>993</v>
      </c>
      <c r="GS267" s="990" t="s">
        <v>993</v>
      </c>
      <c r="GT267" s="992"/>
      <c r="GU267" s="986"/>
    </row>
    <row r="268" spans="1:203" hidden="1">
      <c r="A268" s="985"/>
      <c r="B268" s="1315" t="s">
        <v>494</v>
      </c>
      <c r="C268" s="1315"/>
      <c r="D268" s="990" t="s">
        <v>1226</v>
      </c>
      <c r="E268" s="990" t="s">
        <v>37</v>
      </c>
      <c r="F268" s="990" t="s">
        <v>437</v>
      </c>
      <c r="G268" s="990" t="s">
        <v>986</v>
      </c>
      <c r="H268" s="990" t="s">
        <v>1062</v>
      </c>
      <c r="I268" s="990" t="s">
        <v>1063</v>
      </c>
      <c r="J268" s="990" t="s">
        <v>1223</v>
      </c>
      <c r="K268" s="990" t="s">
        <v>1224</v>
      </c>
      <c r="L268" s="991">
        <v>12</v>
      </c>
      <c r="M268" s="990" t="s">
        <v>37</v>
      </c>
      <c r="N268" s="990" t="s">
        <v>1138</v>
      </c>
      <c r="O268" s="990" t="s">
        <v>508</v>
      </c>
      <c r="P268" s="990" t="s">
        <v>993</v>
      </c>
      <c r="Q268" s="990" t="s">
        <v>993</v>
      </c>
      <c r="R268" s="1031" t="s">
        <v>270</v>
      </c>
      <c r="S268" s="992" t="b">
        <v>0</v>
      </c>
      <c r="T268" s="991">
        <v>0</v>
      </c>
      <c r="U268" s="992" t="b">
        <v>0</v>
      </c>
      <c r="V268" s="991">
        <v>0</v>
      </c>
      <c r="W268" s="992" t="b">
        <v>0</v>
      </c>
      <c r="X268" s="992" t="b">
        <v>1</v>
      </c>
      <c r="Y268" s="990" t="s">
        <v>270</v>
      </c>
      <c r="Z268" s="990" t="b">
        <f t="shared" si="38"/>
        <v>1</v>
      </c>
      <c r="AA268" s="990" t="s">
        <v>993</v>
      </c>
      <c r="AB268" s="992" t="b">
        <v>0</v>
      </c>
      <c r="AC268" s="990" t="s">
        <v>993</v>
      </c>
      <c r="AD268" s="990" t="s">
        <v>993</v>
      </c>
      <c r="AE268" s="990" t="s">
        <v>993</v>
      </c>
      <c r="AF268" s="1077">
        <f t="shared" si="33"/>
        <v>29</v>
      </c>
      <c r="AG268" s="1077">
        <f t="shared" si="33"/>
        <v>29</v>
      </c>
      <c r="AH268" s="1077">
        <f t="shared" si="33"/>
        <v>0</v>
      </c>
      <c r="AI268" s="1077">
        <f t="shared" si="32"/>
        <v>29</v>
      </c>
      <c r="AJ268" s="183">
        <f t="shared" si="28"/>
        <v>0</v>
      </c>
      <c r="AK268" s="991">
        <v>29</v>
      </c>
      <c r="AL268" s="991">
        <v>29</v>
      </c>
      <c r="AM268" s="991">
        <v>0</v>
      </c>
      <c r="AN268" s="991">
        <v>29</v>
      </c>
      <c r="AO268" s="991">
        <v>0</v>
      </c>
      <c r="AP268" s="991">
        <v>0</v>
      </c>
      <c r="AQ268" s="991">
        <v>0</v>
      </c>
      <c r="AR268" s="991">
        <v>0</v>
      </c>
      <c r="AS268" s="991">
        <v>0</v>
      </c>
      <c r="AT268" s="991">
        <v>0</v>
      </c>
      <c r="AU268" s="991">
        <v>0</v>
      </c>
      <c r="AV268" s="991">
        <v>0</v>
      </c>
      <c r="AW268" s="991">
        <v>0</v>
      </c>
      <c r="AX268" s="991">
        <v>0</v>
      </c>
      <c r="AY268" s="991">
        <v>0</v>
      </c>
      <c r="AZ268" s="991">
        <v>0</v>
      </c>
      <c r="BA268" s="991">
        <v>0</v>
      </c>
      <c r="BB268" s="991">
        <v>0</v>
      </c>
      <c r="BC268" s="991">
        <v>0</v>
      </c>
      <c r="BD268" s="991">
        <v>0</v>
      </c>
      <c r="BE268" s="992" t="b">
        <v>0</v>
      </c>
      <c r="BF268" s="992"/>
      <c r="BG268" s="990" t="s">
        <v>427</v>
      </c>
      <c r="BH268" s="991">
        <v>29</v>
      </c>
      <c r="BI268" s="990" t="s">
        <v>993</v>
      </c>
      <c r="BJ268" s="991">
        <v>0</v>
      </c>
      <c r="BK268" s="990" t="s">
        <v>993</v>
      </c>
      <c r="BL268" s="991">
        <v>0</v>
      </c>
      <c r="BM268" s="991">
        <v>0</v>
      </c>
      <c r="BN268" s="991">
        <v>0</v>
      </c>
      <c r="BO268" s="990" t="s">
        <v>993</v>
      </c>
      <c r="BP268" s="990" t="s">
        <v>993</v>
      </c>
      <c r="BQ268" s="990" t="s">
        <v>993</v>
      </c>
      <c r="BR268" s="991">
        <v>0</v>
      </c>
      <c r="BS268" s="990" t="s">
        <v>993</v>
      </c>
      <c r="BT268" s="991">
        <v>0</v>
      </c>
      <c r="BU268" s="990" t="s">
        <v>993</v>
      </c>
      <c r="BV268" s="991">
        <v>0</v>
      </c>
      <c r="BW268" s="991">
        <v>0</v>
      </c>
      <c r="BX268" s="991">
        <v>0</v>
      </c>
      <c r="BY268" s="990" t="s">
        <v>993</v>
      </c>
      <c r="BZ268" s="991">
        <v>0</v>
      </c>
      <c r="CA268" s="990" t="s">
        <v>993</v>
      </c>
      <c r="CB268" s="991">
        <v>0</v>
      </c>
      <c r="CC268" s="990" t="s">
        <v>993</v>
      </c>
      <c r="CD268" s="991">
        <v>0</v>
      </c>
      <c r="CE268" s="991">
        <v>0</v>
      </c>
      <c r="CF268" s="991">
        <v>0</v>
      </c>
      <c r="CG268" s="990" t="s">
        <v>993</v>
      </c>
      <c r="CH268" s="991">
        <v>0</v>
      </c>
      <c r="CI268" s="990" t="s">
        <v>993</v>
      </c>
      <c r="CJ268" s="991">
        <v>0</v>
      </c>
      <c r="CK268" s="990" t="s">
        <v>993</v>
      </c>
      <c r="CL268" s="991">
        <v>0</v>
      </c>
      <c r="CM268" s="991">
        <v>0</v>
      </c>
      <c r="CN268" s="991">
        <v>0</v>
      </c>
      <c r="CO268" s="991">
        <v>23</v>
      </c>
      <c r="CP268" s="991">
        <v>0</v>
      </c>
      <c r="CQ268" s="991">
        <v>0</v>
      </c>
      <c r="CR268" s="991">
        <v>0</v>
      </c>
      <c r="CS268" s="991">
        <v>1</v>
      </c>
      <c r="CT268" s="991">
        <v>2.5</v>
      </c>
      <c r="CU268" s="991">
        <v>0</v>
      </c>
      <c r="CV268" s="991">
        <v>0</v>
      </c>
      <c r="CW268" s="991">
        <v>0</v>
      </c>
      <c r="CX268" s="991">
        <v>0</v>
      </c>
      <c r="CY268" s="991">
        <v>0</v>
      </c>
      <c r="CZ268" s="991">
        <v>0</v>
      </c>
      <c r="DA268" s="991">
        <v>0</v>
      </c>
      <c r="DB268" s="991">
        <v>0</v>
      </c>
      <c r="DC268" s="991">
        <v>0</v>
      </c>
      <c r="DD268" s="991">
        <v>0</v>
      </c>
      <c r="DE268" s="991">
        <v>0</v>
      </c>
      <c r="DF268" s="991">
        <v>0</v>
      </c>
      <c r="DG268" s="991">
        <v>0</v>
      </c>
      <c r="DH268" s="991">
        <v>0</v>
      </c>
      <c r="DI268" s="991">
        <v>0</v>
      </c>
      <c r="DJ268" s="991">
        <v>0</v>
      </c>
      <c r="DK268" s="992" t="b">
        <v>0</v>
      </c>
      <c r="DL268" s="990" t="s">
        <v>999</v>
      </c>
      <c r="DM268" s="990" t="s">
        <v>282</v>
      </c>
      <c r="DN268" s="990" t="s">
        <v>339</v>
      </c>
      <c r="DO268" s="990" t="s">
        <v>422</v>
      </c>
      <c r="DP268" s="991">
        <v>406</v>
      </c>
      <c r="DQ268" s="991">
        <v>265</v>
      </c>
      <c r="DR268" s="991">
        <v>92</v>
      </c>
      <c r="DS268" s="991">
        <v>49</v>
      </c>
      <c r="DT268" s="991">
        <v>8722</v>
      </c>
      <c r="DU268" s="991">
        <v>420</v>
      </c>
      <c r="DV268" s="991">
        <v>406</v>
      </c>
      <c r="DW268" s="991">
        <v>85</v>
      </c>
      <c r="DX268" s="991">
        <v>304</v>
      </c>
      <c r="DY268" s="991">
        <v>10</v>
      </c>
      <c r="DZ268" s="991">
        <v>7</v>
      </c>
      <c r="EA268" s="991">
        <v>0</v>
      </c>
      <c r="EB268" s="991">
        <v>0</v>
      </c>
      <c r="EC268" s="991">
        <v>0</v>
      </c>
      <c r="ED268" s="991">
        <v>420</v>
      </c>
      <c r="EE268" s="991">
        <v>40</v>
      </c>
      <c r="EF268" s="991">
        <v>324</v>
      </c>
      <c r="EG268" s="991">
        <v>41</v>
      </c>
      <c r="EH268" s="991">
        <v>1</v>
      </c>
      <c r="EI268" s="991">
        <v>0</v>
      </c>
      <c r="EJ268" s="991">
        <v>0</v>
      </c>
      <c r="EK268" s="991">
        <v>4</v>
      </c>
      <c r="EL268" s="991">
        <v>10</v>
      </c>
      <c r="EM268" s="991">
        <v>0</v>
      </c>
      <c r="EN268" s="991">
        <v>380</v>
      </c>
      <c r="EO268" s="991">
        <v>351</v>
      </c>
      <c r="EP268" s="991">
        <v>0</v>
      </c>
      <c r="EQ268" s="991">
        <v>29</v>
      </c>
      <c r="ER268" s="991">
        <v>0</v>
      </c>
      <c r="ES268" s="991">
        <v>0</v>
      </c>
      <c r="ET268" s="992" t="b">
        <v>0</v>
      </c>
      <c r="EU268" s="992" t="b">
        <v>0</v>
      </c>
      <c r="EV268" s="992" t="b">
        <v>0</v>
      </c>
      <c r="EW268" s="993">
        <v>0.35299999999999998</v>
      </c>
      <c r="EX268" s="993">
        <v>0.25700000000000001</v>
      </c>
      <c r="EY268" s="993">
        <v>0.121</v>
      </c>
      <c r="EZ268" s="993">
        <v>9.5000000000000001E-2</v>
      </c>
      <c r="FA268" s="993">
        <v>2.6000000000000002E-2</v>
      </c>
      <c r="FB268" s="993">
        <v>0.18</v>
      </c>
      <c r="FC268" s="992" t="b">
        <v>0</v>
      </c>
      <c r="FD268" s="992" t="b">
        <v>0</v>
      </c>
      <c r="FE268" s="992" t="b">
        <v>0</v>
      </c>
      <c r="FF268" s="993">
        <v>0</v>
      </c>
      <c r="FG268" s="993">
        <v>0</v>
      </c>
      <c r="FH268" s="993">
        <v>0</v>
      </c>
      <c r="FI268" s="993">
        <v>0</v>
      </c>
      <c r="FJ268" s="993">
        <v>0</v>
      </c>
      <c r="FK268" s="993">
        <v>0</v>
      </c>
      <c r="FL268" s="992" t="b">
        <v>0</v>
      </c>
      <c r="FM268" s="992" t="b">
        <v>0</v>
      </c>
      <c r="FN268" s="992" t="b">
        <v>0</v>
      </c>
      <c r="FO268" s="993">
        <v>0</v>
      </c>
      <c r="FP268" s="993">
        <v>0</v>
      </c>
      <c r="FQ268" s="993">
        <v>0</v>
      </c>
      <c r="FR268" s="993">
        <v>0</v>
      </c>
      <c r="FS268" s="993">
        <v>0</v>
      </c>
      <c r="FT268" s="993">
        <v>0</v>
      </c>
      <c r="FU268" s="990" t="s">
        <v>993</v>
      </c>
      <c r="FV268" s="993">
        <v>0</v>
      </c>
      <c r="FW268" s="991">
        <v>0</v>
      </c>
      <c r="FX268" s="991">
        <v>380</v>
      </c>
      <c r="FY268" s="991">
        <v>0</v>
      </c>
      <c r="FZ268" s="991">
        <v>0</v>
      </c>
      <c r="GA268" s="991">
        <v>0</v>
      </c>
      <c r="GB268" s="991">
        <v>0</v>
      </c>
      <c r="GC268" s="991">
        <v>0</v>
      </c>
      <c r="GD268" s="991">
        <v>0</v>
      </c>
      <c r="GE268" s="991">
        <v>0</v>
      </c>
      <c r="GF268" s="991">
        <v>0</v>
      </c>
      <c r="GG268" s="991">
        <v>0</v>
      </c>
      <c r="GH268" s="991">
        <v>0</v>
      </c>
      <c r="GI268" s="991">
        <v>0</v>
      </c>
      <c r="GJ268" s="991">
        <v>0</v>
      </c>
      <c r="GK268" s="991">
        <v>0</v>
      </c>
      <c r="GL268" s="991">
        <v>0</v>
      </c>
      <c r="GM268" s="991">
        <v>0</v>
      </c>
      <c r="GN268" s="991">
        <v>0</v>
      </c>
      <c r="GO268" s="992" t="b">
        <v>0</v>
      </c>
      <c r="GP268" s="990" t="s">
        <v>993</v>
      </c>
      <c r="GQ268" s="990" t="s">
        <v>993</v>
      </c>
      <c r="GR268" s="990" t="s">
        <v>993</v>
      </c>
      <c r="GS268" s="990" t="s">
        <v>993</v>
      </c>
      <c r="GT268" s="992"/>
      <c r="GU268" s="986"/>
    </row>
    <row r="269" spans="1:203" hidden="1">
      <c r="A269" s="985"/>
      <c r="B269" s="1315" t="s">
        <v>494</v>
      </c>
      <c r="C269" s="1315"/>
      <c r="D269" s="990" t="s">
        <v>1226</v>
      </c>
      <c r="E269" s="990" t="s">
        <v>37</v>
      </c>
      <c r="F269" s="990" t="s">
        <v>437</v>
      </c>
      <c r="G269" s="990" t="s">
        <v>986</v>
      </c>
      <c r="H269" s="990" t="s">
        <v>1062</v>
      </c>
      <c r="I269" s="990" t="s">
        <v>1063</v>
      </c>
      <c r="J269" s="990" t="s">
        <v>1223</v>
      </c>
      <c r="K269" s="990" t="s">
        <v>1224</v>
      </c>
      <c r="L269" s="991">
        <v>13</v>
      </c>
      <c r="M269" s="990" t="s">
        <v>37</v>
      </c>
      <c r="N269" s="990" t="s">
        <v>1139</v>
      </c>
      <c r="O269" s="990" t="s">
        <v>509</v>
      </c>
      <c r="P269" s="990" t="s">
        <v>993</v>
      </c>
      <c r="Q269" s="990" t="s">
        <v>993</v>
      </c>
      <c r="R269" s="1031" t="s">
        <v>270</v>
      </c>
      <c r="S269" s="992" t="b">
        <v>0</v>
      </c>
      <c r="T269" s="991">
        <v>0</v>
      </c>
      <c r="U269" s="992" t="b">
        <v>0</v>
      </c>
      <c r="V269" s="991">
        <v>0</v>
      </c>
      <c r="W269" s="992" t="b">
        <v>0</v>
      </c>
      <c r="X269" s="992" t="b">
        <v>1</v>
      </c>
      <c r="Y269" s="990" t="s">
        <v>270</v>
      </c>
      <c r="Z269" s="990" t="b">
        <f t="shared" si="38"/>
        <v>1</v>
      </c>
      <c r="AA269" s="990" t="s">
        <v>993</v>
      </c>
      <c r="AB269" s="992" t="b">
        <v>0</v>
      </c>
      <c r="AC269" s="990" t="s">
        <v>993</v>
      </c>
      <c r="AD269" s="990" t="s">
        <v>993</v>
      </c>
      <c r="AE269" s="990" t="s">
        <v>993</v>
      </c>
      <c r="AF269" s="1077">
        <f t="shared" si="33"/>
        <v>42</v>
      </c>
      <c r="AG269" s="1077">
        <f t="shared" si="33"/>
        <v>42</v>
      </c>
      <c r="AH269" s="1077">
        <f t="shared" si="33"/>
        <v>0</v>
      </c>
      <c r="AI269" s="1077">
        <f t="shared" si="32"/>
        <v>42</v>
      </c>
      <c r="AJ269" s="183">
        <f t="shared" si="28"/>
        <v>0</v>
      </c>
      <c r="AK269" s="991">
        <v>42</v>
      </c>
      <c r="AL269" s="991">
        <v>42</v>
      </c>
      <c r="AM269" s="991">
        <v>0</v>
      </c>
      <c r="AN269" s="991">
        <v>42</v>
      </c>
      <c r="AO269" s="991">
        <v>0</v>
      </c>
      <c r="AP269" s="991">
        <v>0</v>
      </c>
      <c r="AQ269" s="991">
        <v>0</v>
      </c>
      <c r="AR269" s="991">
        <v>0</v>
      </c>
      <c r="AS269" s="991">
        <v>0</v>
      </c>
      <c r="AT269" s="991">
        <v>0</v>
      </c>
      <c r="AU269" s="991">
        <v>0</v>
      </c>
      <c r="AV269" s="991">
        <v>0</v>
      </c>
      <c r="AW269" s="991">
        <v>0</v>
      </c>
      <c r="AX269" s="991">
        <v>0</v>
      </c>
      <c r="AY269" s="991">
        <v>0</v>
      </c>
      <c r="AZ269" s="991">
        <v>0</v>
      </c>
      <c r="BA269" s="991">
        <v>0</v>
      </c>
      <c r="BB269" s="991">
        <v>0</v>
      </c>
      <c r="BC269" s="991">
        <v>0</v>
      </c>
      <c r="BD269" s="991">
        <v>0</v>
      </c>
      <c r="BE269" s="992" t="b">
        <v>0</v>
      </c>
      <c r="BF269" s="992"/>
      <c r="BG269" s="990" t="s">
        <v>427</v>
      </c>
      <c r="BH269" s="991">
        <v>42</v>
      </c>
      <c r="BI269" s="990" t="s">
        <v>993</v>
      </c>
      <c r="BJ269" s="991">
        <v>0</v>
      </c>
      <c r="BK269" s="990" t="s">
        <v>993</v>
      </c>
      <c r="BL269" s="991">
        <v>0</v>
      </c>
      <c r="BM269" s="991">
        <v>0</v>
      </c>
      <c r="BN269" s="991">
        <v>0</v>
      </c>
      <c r="BO269" s="990" t="s">
        <v>993</v>
      </c>
      <c r="BP269" s="990" t="s">
        <v>993</v>
      </c>
      <c r="BQ269" s="990" t="s">
        <v>993</v>
      </c>
      <c r="BR269" s="991">
        <v>0</v>
      </c>
      <c r="BS269" s="990" t="s">
        <v>993</v>
      </c>
      <c r="BT269" s="991">
        <v>0</v>
      </c>
      <c r="BU269" s="990" t="s">
        <v>993</v>
      </c>
      <c r="BV269" s="991">
        <v>0</v>
      </c>
      <c r="BW269" s="991">
        <v>0</v>
      </c>
      <c r="BX269" s="991">
        <v>0</v>
      </c>
      <c r="BY269" s="990" t="s">
        <v>993</v>
      </c>
      <c r="BZ269" s="991">
        <v>0</v>
      </c>
      <c r="CA269" s="990" t="s">
        <v>993</v>
      </c>
      <c r="CB269" s="991">
        <v>0</v>
      </c>
      <c r="CC269" s="990" t="s">
        <v>993</v>
      </c>
      <c r="CD269" s="991">
        <v>0</v>
      </c>
      <c r="CE269" s="991">
        <v>0</v>
      </c>
      <c r="CF269" s="991">
        <v>0</v>
      </c>
      <c r="CG269" s="990" t="s">
        <v>993</v>
      </c>
      <c r="CH269" s="991">
        <v>0</v>
      </c>
      <c r="CI269" s="990" t="s">
        <v>993</v>
      </c>
      <c r="CJ269" s="991">
        <v>0</v>
      </c>
      <c r="CK269" s="990" t="s">
        <v>993</v>
      </c>
      <c r="CL269" s="991">
        <v>0</v>
      </c>
      <c r="CM269" s="991">
        <v>0</v>
      </c>
      <c r="CN269" s="991">
        <v>0</v>
      </c>
      <c r="CO269" s="991">
        <v>28</v>
      </c>
      <c r="CP269" s="991">
        <v>0.8</v>
      </c>
      <c r="CQ269" s="991">
        <v>0</v>
      </c>
      <c r="CR269" s="991">
        <v>0</v>
      </c>
      <c r="CS269" s="991">
        <v>3</v>
      </c>
      <c r="CT269" s="991">
        <v>1.9</v>
      </c>
      <c r="CU269" s="991">
        <v>0</v>
      </c>
      <c r="CV269" s="991">
        <v>0</v>
      </c>
      <c r="CW269" s="991">
        <v>0</v>
      </c>
      <c r="CX269" s="991">
        <v>0</v>
      </c>
      <c r="CY269" s="991">
        <v>0</v>
      </c>
      <c r="CZ269" s="991">
        <v>0</v>
      </c>
      <c r="DA269" s="991">
        <v>0</v>
      </c>
      <c r="DB269" s="991">
        <v>0</v>
      </c>
      <c r="DC269" s="991">
        <v>0</v>
      </c>
      <c r="DD269" s="991">
        <v>0</v>
      </c>
      <c r="DE269" s="991">
        <v>0</v>
      </c>
      <c r="DF269" s="991">
        <v>0</v>
      </c>
      <c r="DG269" s="991">
        <v>0</v>
      </c>
      <c r="DH269" s="991">
        <v>0</v>
      </c>
      <c r="DI269" s="991">
        <v>0</v>
      </c>
      <c r="DJ269" s="991">
        <v>0</v>
      </c>
      <c r="DK269" s="992" t="b">
        <v>0</v>
      </c>
      <c r="DL269" s="990" t="s">
        <v>999</v>
      </c>
      <c r="DM269" s="990" t="s">
        <v>339</v>
      </c>
      <c r="DN269" s="990" t="s">
        <v>422</v>
      </c>
      <c r="DO269" s="990" t="s">
        <v>521</v>
      </c>
      <c r="DP269" s="991">
        <v>925</v>
      </c>
      <c r="DQ269" s="991">
        <v>828</v>
      </c>
      <c r="DR269" s="991">
        <v>72</v>
      </c>
      <c r="DS269" s="991">
        <v>25</v>
      </c>
      <c r="DT269" s="991">
        <v>11902</v>
      </c>
      <c r="DU269" s="991">
        <v>927</v>
      </c>
      <c r="DV269" s="991">
        <v>925</v>
      </c>
      <c r="DW269" s="991">
        <v>143</v>
      </c>
      <c r="DX269" s="991">
        <v>759</v>
      </c>
      <c r="DY269" s="991">
        <v>19</v>
      </c>
      <c r="DZ269" s="991">
        <v>4</v>
      </c>
      <c r="EA269" s="991">
        <v>0</v>
      </c>
      <c r="EB269" s="991">
        <v>0</v>
      </c>
      <c r="EC269" s="991">
        <v>0</v>
      </c>
      <c r="ED269" s="991">
        <v>927</v>
      </c>
      <c r="EE269" s="991">
        <v>110</v>
      </c>
      <c r="EF269" s="991">
        <v>766</v>
      </c>
      <c r="EG269" s="991">
        <v>24</v>
      </c>
      <c r="EH269" s="991">
        <v>0</v>
      </c>
      <c r="EI269" s="991">
        <v>2</v>
      </c>
      <c r="EJ269" s="991">
        <v>0</v>
      </c>
      <c r="EK269" s="991">
        <v>7</v>
      </c>
      <c r="EL269" s="991">
        <v>18</v>
      </c>
      <c r="EM269" s="991">
        <v>0</v>
      </c>
      <c r="EN269" s="991">
        <v>817</v>
      </c>
      <c r="EO269" s="991">
        <v>809</v>
      </c>
      <c r="EP269" s="991">
        <v>1</v>
      </c>
      <c r="EQ269" s="991">
        <v>7</v>
      </c>
      <c r="ER269" s="991">
        <v>0</v>
      </c>
      <c r="ES269" s="991">
        <v>0</v>
      </c>
      <c r="ET269" s="992" t="b">
        <v>0</v>
      </c>
      <c r="EU269" s="992" t="b">
        <v>0</v>
      </c>
      <c r="EV269" s="992" t="b">
        <v>0</v>
      </c>
      <c r="EW269" s="993">
        <v>0.46399999999999997</v>
      </c>
      <c r="EX269" s="993">
        <v>0.4</v>
      </c>
      <c r="EY269" s="993">
        <v>0.19399999999999998</v>
      </c>
      <c r="EZ269" s="993">
        <v>0.13699999999999998</v>
      </c>
      <c r="FA269" s="993">
        <v>0.109</v>
      </c>
      <c r="FB269" s="993">
        <v>0.314</v>
      </c>
      <c r="FC269" s="992" t="b">
        <v>0</v>
      </c>
      <c r="FD269" s="992" t="b">
        <v>0</v>
      </c>
      <c r="FE269" s="992" t="b">
        <v>0</v>
      </c>
      <c r="FF269" s="993">
        <v>0</v>
      </c>
      <c r="FG269" s="993">
        <v>0</v>
      </c>
      <c r="FH269" s="993">
        <v>0</v>
      </c>
      <c r="FI269" s="993">
        <v>0</v>
      </c>
      <c r="FJ269" s="993">
        <v>0</v>
      </c>
      <c r="FK269" s="993">
        <v>0</v>
      </c>
      <c r="FL269" s="992" t="b">
        <v>0</v>
      </c>
      <c r="FM269" s="992" t="b">
        <v>0</v>
      </c>
      <c r="FN269" s="992" t="b">
        <v>0</v>
      </c>
      <c r="FO269" s="993">
        <v>0</v>
      </c>
      <c r="FP269" s="993">
        <v>0</v>
      </c>
      <c r="FQ269" s="993">
        <v>0</v>
      </c>
      <c r="FR269" s="993">
        <v>0</v>
      </c>
      <c r="FS269" s="993">
        <v>0</v>
      </c>
      <c r="FT269" s="993">
        <v>0</v>
      </c>
      <c r="FU269" s="990" t="s">
        <v>993</v>
      </c>
      <c r="FV269" s="993">
        <v>0</v>
      </c>
      <c r="FW269" s="991">
        <v>0</v>
      </c>
      <c r="FX269" s="991">
        <v>817</v>
      </c>
      <c r="FY269" s="991">
        <v>0</v>
      </c>
      <c r="FZ269" s="991">
        <v>0</v>
      </c>
      <c r="GA269" s="991">
        <v>0</v>
      </c>
      <c r="GB269" s="991">
        <v>0</v>
      </c>
      <c r="GC269" s="991">
        <v>0</v>
      </c>
      <c r="GD269" s="991">
        <v>0</v>
      </c>
      <c r="GE269" s="991">
        <v>0</v>
      </c>
      <c r="GF269" s="991">
        <v>0</v>
      </c>
      <c r="GG269" s="991">
        <v>0</v>
      </c>
      <c r="GH269" s="991">
        <v>0</v>
      </c>
      <c r="GI269" s="991">
        <v>0</v>
      </c>
      <c r="GJ269" s="991">
        <v>0</v>
      </c>
      <c r="GK269" s="991">
        <v>0</v>
      </c>
      <c r="GL269" s="991">
        <v>0</v>
      </c>
      <c r="GM269" s="991">
        <v>0</v>
      </c>
      <c r="GN269" s="991">
        <v>0</v>
      </c>
      <c r="GO269" s="992" t="b">
        <v>0</v>
      </c>
      <c r="GP269" s="990" t="s">
        <v>993</v>
      </c>
      <c r="GQ269" s="990" t="s">
        <v>993</v>
      </c>
      <c r="GR269" s="990" t="s">
        <v>993</v>
      </c>
      <c r="GS269" s="990" t="s">
        <v>993</v>
      </c>
      <c r="GT269" s="992"/>
      <c r="GU269" s="986"/>
    </row>
    <row r="270" spans="1:203" hidden="1">
      <c r="A270" s="985"/>
      <c r="B270" s="1315" t="s">
        <v>494</v>
      </c>
      <c r="C270" s="1315"/>
      <c r="D270" s="990" t="s">
        <v>1226</v>
      </c>
      <c r="E270" s="990" t="s">
        <v>37</v>
      </c>
      <c r="F270" s="990" t="s">
        <v>437</v>
      </c>
      <c r="G270" s="990" t="s">
        <v>986</v>
      </c>
      <c r="H270" s="990" t="s">
        <v>1062</v>
      </c>
      <c r="I270" s="990" t="s">
        <v>1063</v>
      </c>
      <c r="J270" s="990" t="s">
        <v>1223</v>
      </c>
      <c r="K270" s="990" t="s">
        <v>1224</v>
      </c>
      <c r="L270" s="991">
        <v>15</v>
      </c>
      <c r="M270" s="990" t="s">
        <v>37</v>
      </c>
      <c r="N270" s="990" t="s">
        <v>1141</v>
      </c>
      <c r="O270" s="990" t="s">
        <v>511</v>
      </c>
      <c r="P270" s="990" t="s">
        <v>993</v>
      </c>
      <c r="Q270" s="990" t="s">
        <v>993</v>
      </c>
      <c r="R270" s="1031" t="s">
        <v>270</v>
      </c>
      <c r="S270" s="992" t="b">
        <v>0</v>
      </c>
      <c r="T270" s="991">
        <v>0</v>
      </c>
      <c r="U270" s="992" t="b">
        <v>0</v>
      </c>
      <c r="V270" s="991">
        <v>0</v>
      </c>
      <c r="W270" s="992" t="b">
        <v>0</v>
      </c>
      <c r="X270" s="992" t="b">
        <v>1</v>
      </c>
      <c r="Y270" s="990" t="s">
        <v>270</v>
      </c>
      <c r="Z270" s="990" t="b">
        <f t="shared" si="38"/>
        <v>1</v>
      </c>
      <c r="AA270" s="990" t="s">
        <v>993</v>
      </c>
      <c r="AB270" s="992" t="b">
        <v>0</v>
      </c>
      <c r="AC270" s="990" t="s">
        <v>993</v>
      </c>
      <c r="AD270" s="990" t="s">
        <v>993</v>
      </c>
      <c r="AE270" s="990" t="s">
        <v>993</v>
      </c>
      <c r="AF270" s="1077">
        <f t="shared" si="33"/>
        <v>6</v>
      </c>
      <c r="AG270" s="1077">
        <f t="shared" si="33"/>
        <v>6</v>
      </c>
      <c r="AH270" s="1077">
        <f t="shared" si="33"/>
        <v>0</v>
      </c>
      <c r="AI270" s="1077">
        <f t="shared" si="32"/>
        <v>6</v>
      </c>
      <c r="AJ270" s="183">
        <f t="shared" ref="AJ270:AJ324" si="39">AF270-AI270</f>
        <v>0</v>
      </c>
      <c r="AK270" s="991">
        <v>6</v>
      </c>
      <c r="AL270" s="991">
        <v>6</v>
      </c>
      <c r="AM270" s="991">
        <v>0</v>
      </c>
      <c r="AN270" s="991">
        <v>6</v>
      </c>
      <c r="AO270" s="991">
        <v>0</v>
      </c>
      <c r="AP270" s="991">
        <v>0</v>
      </c>
      <c r="AQ270" s="991">
        <v>0</v>
      </c>
      <c r="AR270" s="991">
        <v>0</v>
      </c>
      <c r="AS270" s="991">
        <v>0</v>
      </c>
      <c r="AT270" s="991">
        <v>0</v>
      </c>
      <c r="AU270" s="991">
        <v>0</v>
      </c>
      <c r="AV270" s="991">
        <v>0</v>
      </c>
      <c r="AW270" s="991">
        <v>0</v>
      </c>
      <c r="AX270" s="991">
        <v>0</v>
      </c>
      <c r="AY270" s="991">
        <v>0</v>
      </c>
      <c r="AZ270" s="991">
        <v>0</v>
      </c>
      <c r="BA270" s="991">
        <v>0</v>
      </c>
      <c r="BB270" s="991">
        <v>0</v>
      </c>
      <c r="BC270" s="991">
        <v>0</v>
      </c>
      <c r="BD270" s="991">
        <v>0</v>
      </c>
      <c r="BE270" s="992" t="b">
        <v>0</v>
      </c>
      <c r="BF270" s="992"/>
      <c r="BG270" s="990" t="s">
        <v>1229</v>
      </c>
      <c r="BH270" s="991">
        <v>6</v>
      </c>
      <c r="BI270" s="990" t="s">
        <v>993</v>
      </c>
      <c r="BJ270" s="991">
        <v>0</v>
      </c>
      <c r="BK270" s="990" t="s">
        <v>993</v>
      </c>
      <c r="BL270" s="991">
        <v>0</v>
      </c>
      <c r="BM270" s="991">
        <v>0</v>
      </c>
      <c r="BN270" s="991">
        <v>0</v>
      </c>
      <c r="BO270" s="990" t="s">
        <v>993</v>
      </c>
      <c r="BP270" s="990" t="s">
        <v>993</v>
      </c>
      <c r="BQ270" s="990" t="s">
        <v>993</v>
      </c>
      <c r="BR270" s="991">
        <v>0</v>
      </c>
      <c r="BS270" s="990" t="s">
        <v>993</v>
      </c>
      <c r="BT270" s="991">
        <v>0</v>
      </c>
      <c r="BU270" s="990" t="s">
        <v>993</v>
      </c>
      <c r="BV270" s="991">
        <v>0</v>
      </c>
      <c r="BW270" s="991">
        <v>0</v>
      </c>
      <c r="BX270" s="991">
        <v>0</v>
      </c>
      <c r="BY270" s="990" t="s">
        <v>993</v>
      </c>
      <c r="BZ270" s="991">
        <v>0</v>
      </c>
      <c r="CA270" s="990" t="s">
        <v>993</v>
      </c>
      <c r="CB270" s="991">
        <v>0</v>
      </c>
      <c r="CC270" s="990" t="s">
        <v>993</v>
      </c>
      <c r="CD270" s="991">
        <v>0</v>
      </c>
      <c r="CE270" s="991">
        <v>0</v>
      </c>
      <c r="CF270" s="991">
        <v>0</v>
      </c>
      <c r="CG270" s="990" t="s">
        <v>993</v>
      </c>
      <c r="CH270" s="991">
        <v>0</v>
      </c>
      <c r="CI270" s="990" t="s">
        <v>993</v>
      </c>
      <c r="CJ270" s="991">
        <v>0</v>
      </c>
      <c r="CK270" s="990" t="s">
        <v>993</v>
      </c>
      <c r="CL270" s="991">
        <v>0</v>
      </c>
      <c r="CM270" s="991">
        <v>0</v>
      </c>
      <c r="CN270" s="991">
        <v>0</v>
      </c>
      <c r="CO270" s="991">
        <v>16</v>
      </c>
      <c r="CP270" s="991">
        <v>1.5</v>
      </c>
      <c r="CQ270" s="991">
        <v>0</v>
      </c>
      <c r="CR270" s="991">
        <v>0</v>
      </c>
      <c r="CS270" s="991">
        <v>1</v>
      </c>
      <c r="CT270" s="991">
        <v>0</v>
      </c>
      <c r="CU270" s="991">
        <v>0</v>
      </c>
      <c r="CV270" s="991">
        <v>0</v>
      </c>
      <c r="CW270" s="991">
        <v>0</v>
      </c>
      <c r="CX270" s="991">
        <v>0</v>
      </c>
      <c r="CY270" s="991">
        <v>0</v>
      </c>
      <c r="CZ270" s="991">
        <v>0</v>
      </c>
      <c r="DA270" s="991">
        <v>0</v>
      </c>
      <c r="DB270" s="991">
        <v>0</v>
      </c>
      <c r="DC270" s="991">
        <v>0</v>
      </c>
      <c r="DD270" s="991">
        <v>0</v>
      </c>
      <c r="DE270" s="991">
        <v>0</v>
      </c>
      <c r="DF270" s="991">
        <v>0</v>
      </c>
      <c r="DG270" s="991">
        <v>0</v>
      </c>
      <c r="DH270" s="991">
        <v>0</v>
      </c>
      <c r="DI270" s="991">
        <v>0</v>
      </c>
      <c r="DJ270" s="991">
        <v>0</v>
      </c>
      <c r="DK270" s="992" t="b">
        <v>0</v>
      </c>
      <c r="DL270" s="990" t="s">
        <v>999</v>
      </c>
      <c r="DM270" s="990" t="s">
        <v>427</v>
      </c>
      <c r="DN270" s="990" t="s">
        <v>1228</v>
      </c>
      <c r="DO270" s="990" t="s">
        <v>993</v>
      </c>
      <c r="DP270" s="991">
        <v>51</v>
      </c>
      <c r="DQ270" s="991">
        <v>3</v>
      </c>
      <c r="DR270" s="991">
        <v>35</v>
      </c>
      <c r="DS270" s="991">
        <v>13</v>
      </c>
      <c r="DT270" s="991">
        <v>1553</v>
      </c>
      <c r="DU270" s="991">
        <v>51</v>
      </c>
      <c r="DV270" s="991">
        <v>51</v>
      </c>
      <c r="DW270" s="991">
        <v>8</v>
      </c>
      <c r="DX270" s="991">
        <v>0</v>
      </c>
      <c r="DY270" s="991">
        <v>21</v>
      </c>
      <c r="DZ270" s="991">
        <v>0</v>
      </c>
      <c r="EA270" s="991">
        <v>0</v>
      </c>
      <c r="EB270" s="991">
        <v>22</v>
      </c>
      <c r="EC270" s="991">
        <v>0</v>
      </c>
      <c r="ED270" s="991">
        <v>51</v>
      </c>
      <c r="EE270" s="991">
        <v>35</v>
      </c>
      <c r="EF270" s="991">
        <v>10</v>
      </c>
      <c r="EG270" s="991">
        <v>4</v>
      </c>
      <c r="EH270" s="991">
        <v>0</v>
      </c>
      <c r="EI270" s="991">
        <v>0</v>
      </c>
      <c r="EJ270" s="991">
        <v>0</v>
      </c>
      <c r="EK270" s="991">
        <v>0</v>
      </c>
      <c r="EL270" s="991">
        <v>2</v>
      </c>
      <c r="EM270" s="991">
        <v>0</v>
      </c>
      <c r="EN270" s="991">
        <v>16</v>
      </c>
      <c r="EO270" s="991">
        <v>16</v>
      </c>
      <c r="EP270" s="991">
        <v>0</v>
      </c>
      <c r="EQ270" s="991">
        <v>0</v>
      </c>
      <c r="ER270" s="991">
        <v>0</v>
      </c>
      <c r="ES270" s="991">
        <v>0</v>
      </c>
      <c r="ET270" s="992" t="b">
        <v>0</v>
      </c>
      <c r="EU270" s="992" t="b">
        <v>0</v>
      </c>
      <c r="EV270" s="992" t="b">
        <v>0</v>
      </c>
      <c r="EW270" s="993">
        <v>0</v>
      </c>
      <c r="EX270" s="993">
        <v>0</v>
      </c>
      <c r="EY270" s="993">
        <v>0</v>
      </c>
      <c r="EZ270" s="993">
        <v>0</v>
      </c>
      <c r="FA270" s="993">
        <v>0</v>
      </c>
      <c r="FB270" s="993">
        <v>0</v>
      </c>
      <c r="FC270" s="992" t="b">
        <v>0</v>
      </c>
      <c r="FD270" s="992" t="b">
        <v>0</v>
      </c>
      <c r="FE270" s="992" t="b">
        <v>0</v>
      </c>
      <c r="FF270" s="993">
        <v>0</v>
      </c>
      <c r="FG270" s="993">
        <v>0</v>
      </c>
      <c r="FH270" s="993">
        <v>0</v>
      </c>
      <c r="FI270" s="993">
        <v>0</v>
      </c>
      <c r="FJ270" s="993">
        <v>0</v>
      </c>
      <c r="FK270" s="993">
        <v>0</v>
      </c>
      <c r="FL270" s="992" t="b">
        <v>0</v>
      </c>
      <c r="FM270" s="992" t="b">
        <v>0</v>
      </c>
      <c r="FN270" s="992" t="b">
        <v>0</v>
      </c>
      <c r="FO270" s="993">
        <v>0</v>
      </c>
      <c r="FP270" s="993">
        <v>0</v>
      </c>
      <c r="FQ270" s="993">
        <v>0</v>
      </c>
      <c r="FR270" s="993">
        <v>0</v>
      </c>
      <c r="FS270" s="993">
        <v>0</v>
      </c>
      <c r="FT270" s="993">
        <v>0</v>
      </c>
      <c r="FU270" s="990" t="s">
        <v>993</v>
      </c>
      <c r="FV270" s="993">
        <v>0</v>
      </c>
      <c r="FW270" s="991">
        <v>0</v>
      </c>
      <c r="FX270" s="991">
        <v>16</v>
      </c>
      <c r="FY270" s="991">
        <v>0</v>
      </c>
      <c r="FZ270" s="991">
        <v>0</v>
      </c>
      <c r="GA270" s="991">
        <v>0</v>
      </c>
      <c r="GB270" s="991">
        <v>0</v>
      </c>
      <c r="GC270" s="991">
        <v>0</v>
      </c>
      <c r="GD270" s="991">
        <v>0</v>
      </c>
      <c r="GE270" s="991">
        <v>0</v>
      </c>
      <c r="GF270" s="991">
        <v>0</v>
      </c>
      <c r="GG270" s="991">
        <v>0</v>
      </c>
      <c r="GH270" s="991">
        <v>0</v>
      </c>
      <c r="GI270" s="991">
        <v>0</v>
      </c>
      <c r="GJ270" s="991">
        <v>0</v>
      </c>
      <c r="GK270" s="991">
        <v>0</v>
      </c>
      <c r="GL270" s="991">
        <v>0</v>
      </c>
      <c r="GM270" s="991">
        <v>0</v>
      </c>
      <c r="GN270" s="991">
        <v>0</v>
      </c>
      <c r="GO270" s="992" t="b">
        <v>0</v>
      </c>
      <c r="GP270" s="990" t="s">
        <v>993</v>
      </c>
      <c r="GQ270" s="990" t="s">
        <v>993</v>
      </c>
      <c r="GR270" s="990" t="s">
        <v>993</v>
      </c>
      <c r="GS270" s="990" t="s">
        <v>993</v>
      </c>
      <c r="GT270" s="992"/>
      <c r="GU270" s="986"/>
    </row>
    <row r="271" spans="1:203" hidden="1">
      <c r="A271" s="985"/>
      <c r="B271" s="1315" t="s">
        <v>494</v>
      </c>
      <c r="C271" s="1315"/>
      <c r="D271" s="990" t="s">
        <v>1226</v>
      </c>
      <c r="E271" s="990" t="s">
        <v>37</v>
      </c>
      <c r="F271" s="990" t="s">
        <v>437</v>
      </c>
      <c r="G271" s="990" t="s">
        <v>986</v>
      </c>
      <c r="H271" s="990" t="s">
        <v>1062</v>
      </c>
      <c r="I271" s="990" t="s">
        <v>1063</v>
      </c>
      <c r="J271" s="990" t="s">
        <v>1223</v>
      </c>
      <c r="K271" s="990" t="s">
        <v>1224</v>
      </c>
      <c r="L271" s="991">
        <v>16</v>
      </c>
      <c r="M271" s="990" t="s">
        <v>37</v>
      </c>
      <c r="N271" s="990" t="s">
        <v>1142</v>
      </c>
      <c r="O271" s="990" t="s">
        <v>513</v>
      </c>
      <c r="P271" s="990" t="s">
        <v>993</v>
      </c>
      <c r="Q271" s="990" t="s">
        <v>993</v>
      </c>
      <c r="R271" s="1031" t="s">
        <v>270</v>
      </c>
      <c r="S271" s="992" t="b">
        <v>0</v>
      </c>
      <c r="T271" s="991">
        <v>0</v>
      </c>
      <c r="U271" s="992" t="b">
        <v>0</v>
      </c>
      <c r="V271" s="991">
        <v>0</v>
      </c>
      <c r="W271" s="992" t="b">
        <v>0</v>
      </c>
      <c r="X271" s="992" t="b">
        <v>1</v>
      </c>
      <c r="Y271" s="990" t="s">
        <v>270</v>
      </c>
      <c r="Z271" s="990" t="b">
        <f t="shared" ref="Z271:Z308" si="40">R513=Y513</f>
        <v>1</v>
      </c>
      <c r="AA271" s="990" t="s">
        <v>993</v>
      </c>
      <c r="AB271" s="992" t="b">
        <v>0</v>
      </c>
      <c r="AC271" s="990" t="s">
        <v>993</v>
      </c>
      <c r="AD271" s="990" t="s">
        <v>993</v>
      </c>
      <c r="AE271" s="990" t="s">
        <v>993</v>
      </c>
      <c r="AF271" s="1077">
        <f t="shared" si="33"/>
        <v>7</v>
      </c>
      <c r="AG271" s="1077">
        <f t="shared" si="33"/>
        <v>7</v>
      </c>
      <c r="AH271" s="1077">
        <f t="shared" si="33"/>
        <v>0</v>
      </c>
      <c r="AI271" s="1077">
        <f t="shared" si="32"/>
        <v>7</v>
      </c>
      <c r="AJ271" s="183">
        <f t="shared" si="39"/>
        <v>0</v>
      </c>
      <c r="AK271" s="991">
        <v>7</v>
      </c>
      <c r="AL271" s="991">
        <v>7</v>
      </c>
      <c r="AM271" s="991">
        <v>0</v>
      </c>
      <c r="AN271" s="991">
        <v>7</v>
      </c>
      <c r="AO271" s="991">
        <v>0</v>
      </c>
      <c r="AP271" s="991">
        <v>0</v>
      </c>
      <c r="AQ271" s="991">
        <v>0</v>
      </c>
      <c r="AR271" s="991">
        <v>0</v>
      </c>
      <c r="AS271" s="991">
        <v>0</v>
      </c>
      <c r="AT271" s="991">
        <v>0</v>
      </c>
      <c r="AU271" s="991">
        <v>0</v>
      </c>
      <c r="AV271" s="991">
        <v>0</v>
      </c>
      <c r="AW271" s="991">
        <v>0</v>
      </c>
      <c r="AX271" s="991">
        <v>0</v>
      </c>
      <c r="AY271" s="991">
        <v>0</v>
      </c>
      <c r="AZ271" s="991">
        <v>0</v>
      </c>
      <c r="BA271" s="991">
        <v>0</v>
      </c>
      <c r="BB271" s="991">
        <v>0</v>
      </c>
      <c r="BC271" s="991">
        <v>0</v>
      </c>
      <c r="BD271" s="991">
        <v>0</v>
      </c>
      <c r="BE271" s="992" t="b">
        <v>0</v>
      </c>
      <c r="BF271" s="992"/>
      <c r="BG271" s="990" t="s">
        <v>1154</v>
      </c>
      <c r="BH271" s="991">
        <v>7</v>
      </c>
      <c r="BI271" s="990" t="s">
        <v>993</v>
      </c>
      <c r="BJ271" s="991">
        <v>0</v>
      </c>
      <c r="BK271" s="990" t="s">
        <v>993</v>
      </c>
      <c r="BL271" s="991">
        <v>0</v>
      </c>
      <c r="BM271" s="991">
        <v>0</v>
      </c>
      <c r="BN271" s="991">
        <v>0</v>
      </c>
      <c r="BO271" s="990" t="s">
        <v>993</v>
      </c>
      <c r="BP271" s="990" t="s">
        <v>993</v>
      </c>
      <c r="BQ271" s="990" t="s">
        <v>993</v>
      </c>
      <c r="BR271" s="991">
        <v>0</v>
      </c>
      <c r="BS271" s="990" t="s">
        <v>993</v>
      </c>
      <c r="BT271" s="991">
        <v>0</v>
      </c>
      <c r="BU271" s="990" t="s">
        <v>993</v>
      </c>
      <c r="BV271" s="991">
        <v>0</v>
      </c>
      <c r="BW271" s="991">
        <v>0</v>
      </c>
      <c r="BX271" s="991">
        <v>0</v>
      </c>
      <c r="BY271" s="990" t="s">
        <v>993</v>
      </c>
      <c r="BZ271" s="991">
        <v>0</v>
      </c>
      <c r="CA271" s="990" t="s">
        <v>993</v>
      </c>
      <c r="CB271" s="991">
        <v>0</v>
      </c>
      <c r="CC271" s="990" t="s">
        <v>993</v>
      </c>
      <c r="CD271" s="991">
        <v>0</v>
      </c>
      <c r="CE271" s="991">
        <v>0</v>
      </c>
      <c r="CF271" s="991">
        <v>0</v>
      </c>
      <c r="CG271" s="990" t="s">
        <v>993</v>
      </c>
      <c r="CH271" s="991">
        <v>0</v>
      </c>
      <c r="CI271" s="990" t="s">
        <v>993</v>
      </c>
      <c r="CJ271" s="991">
        <v>0</v>
      </c>
      <c r="CK271" s="990" t="s">
        <v>993</v>
      </c>
      <c r="CL271" s="991">
        <v>0</v>
      </c>
      <c r="CM271" s="991">
        <v>0</v>
      </c>
      <c r="CN271" s="991">
        <v>0</v>
      </c>
      <c r="CO271" s="991">
        <v>14</v>
      </c>
      <c r="CP271" s="991">
        <v>1.5</v>
      </c>
      <c r="CQ271" s="991">
        <v>0</v>
      </c>
      <c r="CR271" s="991">
        <v>0</v>
      </c>
      <c r="CS271" s="991">
        <v>0</v>
      </c>
      <c r="CT271" s="991">
        <v>0</v>
      </c>
      <c r="CU271" s="991">
        <v>1</v>
      </c>
      <c r="CV271" s="991">
        <v>0</v>
      </c>
      <c r="CW271" s="991">
        <v>0</v>
      </c>
      <c r="CX271" s="991">
        <v>0</v>
      </c>
      <c r="CY271" s="991">
        <v>0</v>
      </c>
      <c r="CZ271" s="991">
        <v>0</v>
      </c>
      <c r="DA271" s="991">
        <v>0</v>
      </c>
      <c r="DB271" s="991">
        <v>0</v>
      </c>
      <c r="DC271" s="991">
        <v>0</v>
      </c>
      <c r="DD271" s="991">
        <v>0</v>
      </c>
      <c r="DE271" s="991">
        <v>0</v>
      </c>
      <c r="DF271" s="991">
        <v>0</v>
      </c>
      <c r="DG271" s="991">
        <v>0</v>
      </c>
      <c r="DH271" s="991">
        <v>0</v>
      </c>
      <c r="DI271" s="991">
        <v>0</v>
      </c>
      <c r="DJ271" s="991">
        <v>0</v>
      </c>
      <c r="DK271" s="992" t="b">
        <v>0</v>
      </c>
      <c r="DL271" s="990" t="s">
        <v>427</v>
      </c>
      <c r="DM271" s="990" t="s">
        <v>993</v>
      </c>
      <c r="DN271" s="990" t="s">
        <v>993</v>
      </c>
      <c r="DO271" s="990" t="s">
        <v>993</v>
      </c>
      <c r="DP271" s="991">
        <v>23</v>
      </c>
      <c r="DQ271" s="991">
        <v>23</v>
      </c>
      <c r="DR271" s="991">
        <v>0</v>
      </c>
      <c r="DS271" s="991">
        <v>0</v>
      </c>
      <c r="DT271" s="991">
        <v>1448</v>
      </c>
      <c r="DU271" s="991">
        <v>22</v>
      </c>
      <c r="DV271" s="991">
        <v>23</v>
      </c>
      <c r="DW271" s="991">
        <v>23</v>
      </c>
      <c r="DX271" s="991">
        <v>0</v>
      </c>
      <c r="DY271" s="991">
        <v>0</v>
      </c>
      <c r="DZ271" s="991">
        <v>0</v>
      </c>
      <c r="EA271" s="991">
        <v>0</v>
      </c>
      <c r="EB271" s="991">
        <v>0</v>
      </c>
      <c r="EC271" s="991">
        <v>0</v>
      </c>
      <c r="ED271" s="991">
        <v>22</v>
      </c>
      <c r="EE271" s="991">
        <v>15</v>
      </c>
      <c r="EF271" s="991">
        <v>6</v>
      </c>
      <c r="EG271" s="991">
        <v>1</v>
      </c>
      <c r="EH271" s="991">
        <v>0</v>
      </c>
      <c r="EI271" s="991">
        <v>0</v>
      </c>
      <c r="EJ271" s="991">
        <v>0</v>
      </c>
      <c r="EK271" s="991">
        <v>0</v>
      </c>
      <c r="EL271" s="991">
        <v>0</v>
      </c>
      <c r="EM271" s="991">
        <v>0</v>
      </c>
      <c r="EN271" s="991">
        <v>7</v>
      </c>
      <c r="EO271" s="991">
        <v>7</v>
      </c>
      <c r="EP271" s="991">
        <v>0</v>
      </c>
      <c r="EQ271" s="991">
        <v>0</v>
      </c>
      <c r="ER271" s="991">
        <v>0</v>
      </c>
      <c r="ES271" s="991">
        <v>0</v>
      </c>
      <c r="ET271" s="992" t="b">
        <v>0</v>
      </c>
      <c r="EU271" s="992" t="b">
        <v>0</v>
      </c>
      <c r="EV271" s="992" t="b">
        <v>0</v>
      </c>
      <c r="EW271" s="993">
        <v>0</v>
      </c>
      <c r="EX271" s="993">
        <v>0</v>
      </c>
      <c r="EY271" s="993">
        <v>0</v>
      </c>
      <c r="EZ271" s="993">
        <v>0</v>
      </c>
      <c r="FA271" s="993">
        <v>0</v>
      </c>
      <c r="FB271" s="993">
        <v>0</v>
      </c>
      <c r="FC271" s="992" t="b">
        <v>0</v>
      </c>
      <c r="FD271" s="992" t="b">
        <v>0</v>
      </c>
      <c r="FE271" s="992" t="b">
        <v>0</v>
      </c>
      <c r="FF271" s="993">
        <v>0</v>
      </c>
      <c r="FG271" s="993">
        <v>0</v>
      </c>
      <c r="FH271" s="993">
        <v>0</v>
      </c>
      <c r="FI271" s="993">
        <v>0</v>
      </c>
      <c r="FJ271" s="993">
        <v>0</v>
      </c>
      <c r="FK271" s="993">
        <v>0</v>
      </c>
      <c r="FL271" s="992" t="b">
        <v>0</v>
      </c>
      <c r="FM271" s="992" t="b">
        <v>0</v>
      </c>
      <c r="FN271" s="992" t="b">
        <v>0</v>
      </c>
      <c r="FO271" s="993">
        <v>0</v>
      </c>
      <c r="FP271" s="993">
        <v>0</v>
      </c>
      <c r="FQ271" s="993">
        <v>0</v>
      </c>
      <c r="FR271" s="993">
        <v>0</v>
      </c>
      <c r="FS271" s="993">
        <v>0</v>
      </c>
      <c r="FT271" s="993">
        <v>0</v>
      </c>
      <c r="FU271" s="990" t="s">
        <v>993</v>
      </c>
      <c r="FV271" s="993">
        <v>0</v>
      </c>
      <c r="FW271" s="991">
        <v>0</v>
      </c>
      <c r="FX271" s="991">
        <v>7</v>
      </c>
      <c r="FY271" s="991">
        <v>0</v>
      </c>
      <c r="FZ271" s="991">
        <v>0</v>
      </c>
      <c r="GA271" s="991">
        <v>0</v>
      </c>
      <c r="GB271" s="991">
        <v>0</v>
      </c>
      <c r="GC271" s="991">
        <v>0</v>
      </c>
      <c r="GD271" s="991">
        <v>0</v>
      </c>
      <c r="GE271" s="991">
        <v>0</v>
      </c>
      <c r="GF271" s="991">
        <v>0</v>
      </c>
      <c r="GG271" s="991">
        <v>0</v>
      </c>
      <c r="GH271" s="991">
        <v>0</v>
      </c>
      <c r="GI271" s="991">
        <v>0</v>
      </c>
      <c r="GJ271" s="991">
        <v>0</v>
      </c>
      <c r="GK271" s="991">
        <v>0</v>
      </c>
      <c r="GL271" s="991">
        <v>0</v>
      </c>
      <c r="GM271" s="991">
        <v>0</v>
      </c>
      <c r="GN271" s="991">
        <v>0</v>
      </c>
      <c r="GO271" s="992" t="b">
        <v>0</v>
      </c>
      <c r="GP271" s="990" t="s">
        <v>993</v>
      </c>
      <c r="GQ271" s="990" t="s">
        <v>993</v>
      </c>
      <c r="GR271" s="990" t="s">
        <v>993</v>
      </c>
      <c r="GS271" s="990" t="s">
        <v>993</v>
      </c>
      <c r="GT271" s="992"/>
      <c r="GU271" s="986"/>
    </row>
    <row r="272" spans="1:203" hidden="1">
      <c r="A272" s="985"/>
      <c r="B272" s="1315" t="s">
        <v>494</v>
      </c>
      <c r="C272" s="1315"/>
      <c r="D272" s="990" t="s">
        <v>1226</v>
      </c>
      <c r="E272" s="990" t="s">
        <v>37</v>
      </c>
      <c r="F272" s="990" t="s">
        <v>437</v>
      </c>
      <c r="G272" s="990" t="s">
        <v>986</v>
      </c>
      <c r="H272" s="990" t="s">
        <v>1062</v>
      </c>
      <c r="I272" s="990" t="s">
        <v>1063</v>
      </c>
      <c r="J272" s="990" t="s">
        <v>1223</v>
      </c>
      <c r="K272" s="990" t="s">
        <v>1224</v>
      </c>
      <c r="L272" s="991">
        <v>17</v>
      </c>
      <c r="M272" s="990" t="s">
        <v>37</v>
      </c>
      <c r="N272" s="990" t="s">
        <v>1143</v>
      </c>
      <c r="O272" s="990" t="s">
        <v>514</v>
      </c>
      <c r="P272" s="990" t="s">
        <v>993</v>
      </c>
      <c r="Q272" s="990" t="s">
        <v>993</v>
      </c>
      <c r="R272" s="1031" t="s">
        <v>270</v>
      </c>
      <c r="S272" s="992" t="b">
        <v>0</v>
      </c>
      <c r="T272" s="991">
        <v>0</v>
      </c>
      <c r="U272" s="992" t="b">
        <v>0</v>
      </c>
      <c r="V272" s="991">
        <v>0</v>
      </c>
      <c r="W272" s="992" t="b">
        <v>0</v>
      </c>
      <c r="X272" s="992" t="b">
        <v>1</v>
      </c>
      <c r="Y272" s="990" t="s">
        <v>270</v>
      </c>
      <c r="Z272" s="990" t="b">
        <f t="shared" ref="Z272:Z276" si="41">R272=Y272</f>
        <v>1</v>
      </c>
      <c r="AA272" s="990" t="s">
        <v>993</v>
      </c>
      <c r="AB272" s="992" t="b">
        <v>0</v>
      </c>
      <c r="AC272" s="990" t="s">
        <v>993</v>
      </c>
      <c r="AD272" s="990" t="s">
        <v>993</v>
      </c>
      <c r="AE272" s="990" t="s">
        <v>993</v>
      </c>
      <c r="AF272" s="1077">
        <f t="shared" si="33"/>
        <v>21</v>
      </c>
      <c r="AG272" s="1077">
        <f t="shared" si="33"/>
        <v>21</v>
      </c>
      <c r="AH272" s="1077">
        <f t="shared" si="33"/>
        <v>0</v>
      </c>
      <c r="AI272" s="1077">
        <f t="shared" si="32"/>
        <v>21</v>
      </c>
      <c r="AJ272" s="183">
        <f t="shared" si="39"/>
        <v>0</v>
      </c>
      <c r="AK272" s="991">
        <v>21</v>
      </c>
      <c r="AL272" s="991">
        <v>21</v>
      </c>
      <c r="AM272" s="991">
        <v>0</v>
      </c>
      <c r="AN272" s="991">
        <v>21</v>
      </c>
      <c r="AO272" s="991">
        <v>0</v>
      </c>
      <c r="AP272" s="991">
        <v>0</v>
      </c>
      <c r="AQ272" s="991">
        <v>0</v>
      </c>
      <c r="AR272" s="991">
        <v>0</v>
      </c>
      <c r="AS272" s="991">
        <v>0</v>
      </c>
      <c r="AT272" s="991">
        <v>0</v>
      </c>
      <c r="AU272" s="991">
        <v>0</v>
      </c>
      <c r="AV272" s="991">
        <v>0</v>
      </c>
      <c r="AW272" s="991">
        <v>0</v>
      </c>
      <c r="AX272" s="991">
        <v>0</v>
      </c>
      <c r="AY272" s="991">
        <v>0</v>
      </c>
      <c r="AZ272" s="991">
        <v>0</v>
      </c>
      <c r="BA272" s="991">
        <v>0</v>
      </c>
      <c r="BB272" s="991">
        <v>0</v>
      </c>
      <c r="BC272" s="991">
        <v>0</v>
      </c>
      <c r="BD272" s="991">
        <v>0</v>
      </c>
      <c r="BE272" s="992" t="b">
        <v>0</v>
      </c>
      <c r="BF272" s="992"/>
      <c r="BG272" s="990" t="s">
        <v>427</v>
      </c>
      <c r="BH272" s="991">
        <v>21</v>
      </c>
      <c r="BI272" s="990" t="s">
        <v>993</v>
      </c>
      <c r="BJ272" s="991">
        <v>0</v>
      </c>
      <c r="BK272" s="990" t="s">
        <v>993</v>
      </c>
      <c r="BL272" s="991">
        <v>0</v>
      </c>
      <c r="BM272" s="991">
        <v>0</v>
      </c>
      <c r="BN272" s="991">
        <v>0</v>
      </c>
      <c r="BO272" s="990" t="s">
        <v>993</v>
      </c>
      <c r="BP272" s="990" t="s">
        <v>993</v>
      </c>
      <c r="BQ272" s="990" t="s">
        <v>993</v>
      </c>
      <c r="BR272" s="991">
        <v>0</v>
      </c>
      <c r="BS272" s="990" t="s">
        <v>993</v>
      </c>
      <c r="BT272" s="991">
        <v>0</v>
      </c>
      <c r="BU272" s="990" t="s">
        <v>993</v>
      </c>
      <c r="BV272" s="991">
        <v>0</v>
      </c>
      <c r="BW272" s="991">
        <v>0</v>
      </c>
      <c r="BX272" s="991">
        <v>0</v>
      </c>
      <c r="BY272" s="990" t="s">
        <v>993</v>
      </c>
      <c r="BZ272" s="991">
        <v>0</v>
      </c>
      <c r="CA272" s="990" t="s">
        <v>993</v>
      </c>
      <c r="CB272" s="991">
        <v>0</v>
      </c>
      <c r="CC272" s="990" t="s">
        <v>993</v>
      </c>
      <c r="CD272" s="991">
        <v>0</v>
      </c>
      <c r="CE272" s="991">
        <v>0</v>
      </c>
      <c r="CF272" s="991">
        <v>0</v>
      </c>
      <c r="CG272" s="990" t="s">
        <v>993</v>
      </c>
      <c r="CH272" s="991">
        <v>0</v>
      </c>
      <c r="CI272" s="990" t="s">
        <v>993</v>
      </c>
      <c r="CJ272" s="991">
        <v>0</v>
      </c>
      <c r="CK272" s="990" t="s">
        <v>993</v>
      </c>
      <c r="CL272" s="991">
        <v>0</v>
      </c>
      <c r="CM272" s="991">
        <v>0</v>
      </c>
      <c r="CN272" s="991">
        <v>0</v>
      </c>
      <c r="CO272" s="991">
        <v>7</v>
      </c>
      <c r="CP272" s="991">
        <v>0.8</v>
      </c>
      <c r="CQ272" s="991">
        <v>0</v>
      </c>
      <c r="CR272" s="991">
        <v>0</v>
      </c>
      <c r="CS272" s="991">
        <v>2</v>
      </c>
      <c r="CT272" s="991">
        <v>1.1000000000000001</v>
      </c>
      <c r="CU272" s="991">
        <v>13</v>
      </c>
      <c r="CV272" s="991">
        <v>1.6</v>
      </c>
      <c r="CW272" s="991">
        <v>0</v>
      </c>
      <c r="CX272" s="991">
        <v>0</v>
      </c>
      <c r="CY272" s="991">
        <v>0</v>
      </c>
      <c r="CZ272" s="991">
        <v>0</v>
      </c>
      <c r="DA272" s="991">
        <v>0</v>
      </c>
      <c r="DB272" s="991">
        <v>0</v>
      </c>
      <c r="DC272" s="991">
        <v>0</v>
      </c>
      <c r="DD272" s="991">
        <v>0</v>
      </c>
      <c r="DE272" s="991">
        <v>0</v>
      </c>
      <c r="DF272" s="991">
        <v>0</v>
      </c>
      <c r="DG272" s="991">
        <v>0</v>
      </c>
      <c r="DH272" s="991">
        <v>0</v>
      </c>
      <c r="DI272" s="991">
        <v>0</v>
      </c>
      <c r="DJ272" s="991">
        <v>0</v>
      </c>
      <c r="DK272" s="992" t="b">
        <v>0</v>
      </c>
      <c r="DL272" s="990" t="s">
        <v>999</v>
      </c>
      <c r="DM272" s="990" t="s">
        <v>1017</v>
      </c>
      <c r="DN272" s="990" t="s">
        <v>1173</v>
      </c>
      <c r="DO272" s="990" t="s">
        <v>1000</v>
      </c>
      <c r="DP272" s="991">
        <v>640</v>
      </c>
      <c r="DQ272" s="991">
        <v>483</v>
      </c>
      <c r="DR272" s="991">
        <v>147</v>
      </c>
      <c r="DS272" s="991">
        <v>10</v>
      </c>
      <c r="DT272" s="991">
        <v>4977</v>
      </c>
      <c r="DU272" s="991">
        <v>645</v>
      </c>
      <c r="DV272" s="991">
        <v>640</v>
      </c>
      <c r="DW272" s="991">
        <v>100</v>
      </c>
      <c r="DX272" s="991">
        <v>503</v>
      </c>
      <c r="DY272" s="991">
        <v>3</v>
      </c>
      <c r="DZ272" s="991">
        <v>2</v>
      </c>
      <c r="EA272" s="991">
        <v>0</v>
      </c>
      <c r="EB272" s="991">
        <v>32</v>
      </c>
      <c r="EC272" s="991">
        <v>0</v>
      </c>
      <c r="ED272" s="991">
        <v>645</v>
      </c>
      <c r="EE272" s="991">
        <v>74</v>
      </c>
      <c r="EF272" s="991">
        <v>556</v>
      </c>
      <c r="EG272" s="991">
        <v>11</v>
      </c>
      <c r="EH272" s="991">
        <v>0</v>
      </c>
      <c r="EI272" s="991">
        <v>0</v>
      </c>
      <c r="EJ272" s="991">
        <v>0</v>
      </c>
      <c r="EK272" s="991">
        <v>1</v>
      </c>
      <c r="EL272" s="991">
        <v>3</v>
      </c>
      <c r="EM272" s="991">
        <v>0</v>
      </c>
      <c r="EN272" s="991">
        <v>571</v>
      </c>
      <c r="EO272" s="991">
        <v>565</v>
      </c>
      <c r="EP272" s="991">
        <v>1</v>
      </c>
      <c r="EQ272" s="991">
        <v>5</v>
      </c>
      <c r="ER272" s="991">
        <v>0</v>
      </c>
      <c r="ES272" s="991">
        <v>92</v>
      </c>
      <c r="ET272" s="992" t="b">
        <v>0</v>
      </c>
      <c r="EU272" s="992" t="b">
        <v>0</v>
      </c>
      <c r="EV272" s="992" t="b">
        <v>0</v>
      </c>
      <c r="EW272" s="993">
        <v>0.379</v>
      </c>
      <c r="EX272" s="993">
        <v>0.30399999999999999</v>
      </c>
      <c r="EY272" s="993">
        <v>8.4000000000000005E-2</v>
      </c>
      <c r="EZ272" s="993">
        <v>0.14599999999999999</v>
      </c>
      <c r="FA272" s="993">
        <v>0.22399999999999998</v>
      </c>
      <c r="FB272" s="993">
        <v>0.35</v>
      </c>
      <c r="FC272" s="992" t="b">
        <v>0</v>
      </c>
      <c r="FD272" s="992" t="b">
        <v>0</v>
      </c>
      <c r="FE272" s="992" t="b">
        <v>0</v>
      </c>
      <c r="FF272" s="993">
        <v>0</v>
      </c>
      <c r="FG272" s="993">
        <v>0</v>
      </c>
      <c r="FH272" s="993">
        <v>0</v>
      </c>
      <c r="FI272" s="993">
        <v>0</v>
      </c>
      <c r="FJ272" s="993">
        <v>0</v>
      </c>
      <c r="FK272" s="993">
        <v>0</v>
      </c>
      <c r="FL272" s="992" t="b">
        <v>0</v>
      </c>
      <c r="FM272" s="992" t="b">
        <v>0</v>
      </c>
      <c r="FN272" s="992" t="b">
        <v>0</v>
      </c>
      <c r="FO272" s="993">
        <v>0</v>
      </c>
      <c r="FP272" s="993">
        <v>0</v>
      </c>
      <c r="FQ272" s="993">
        <v>0</v>
      </c>
      <c r="FR272" s="993">
        <v>0</v>
      </c>
      <c r="FS272" s="993">
        <v>0</v>
      </c>
      <c r="FT272" s="993">
        <v>0</v>
      </c>
      <c r="FU272" s="990" t="s">
        <v>993</v>
      </c>
      <c r="FV272" s="993">
        <v>0</v>
      </c>
      <c r="FW272" s="991">
        <v>0</v>
      </c>
      <c r="FX272" s="991">
        <v>571</v>
      </c>
      <c r="FY272" s="991">
        <v>0</v>
      </c>
      <c r="FZ272" s="991">
        <v>0</v>
      </c>
      <c r="GA272" s="991">
        <v>0</v>
      </c>
      <c r="GB272" s="991">
        <v>0</v>
      </c>
      <c r="GC272" s="991">
        <v>0</v>
      </c>
      <c r="GD272" s="991">
        <v>0</v>
      </c>
      <c r="GE272" s="991">
        <v>0</v>
      </c>
      <c r="GF272" s="991">
        <v>0</v>
      </c>
      <c r="GG272" s="991">
        <v>0</v>
      </c>
      <c r="GH272" s="991">
        <v>0</v>
      </c>
      <c r="GI272" s="991">
        <v>0</v>
      </c>
      <c r="GJ272" s="991">
        <v>0</v>
      </c>
      <c r="GK272" s="991">
        <v>0</v>
      </c>
      <c r="GL272" s="991">
        <v>0</v>
      </c>
      <c r="GM272" s="991">
        <v>0</v>
      </c>
      <c r="GN272" s="991">
        <v>0</v>
      </c>
      <c r="GO272" s="992" t="b">
        <v>0</v>
      </c>
      <c r="GP272" s="990" t="s">
        <v>993</v>
      </c>
      <c r="GQ272" s="990" t="s">
        <v>993</v>
      </c>
      <c r="GR272" s="990" t="s">
        <v>993</v>
      </c>
      <c r="GS272" s="990" t="s">
        <v>993</v>
      </c>
      <c r="GT272" s="992"/>
      <c r="GU272" s="986"/>
    </row>
    <row r="273" spans="1:203" hidden="1">
      <c r="A273" s="985"/>
      <c r="B273" s="1315" t="s">
        <v>494</v>
      </c>
      <c r="C273" s="1315"/>
      <c r="D273" s="990" t="s">
        <v>1226</v>
      </c>
      <c r="E273" s="990" t="s">
        <v>37</v>
      </c>
      <c r="F273" s="990" t="s">
        <v>437</v>
      </c>
      <c r="G273" s="990" t="s">
        <v>986</v>
      </c>
      <c r="H273" s="990" t="s">
        <v>1062</v>
      </c>
      <c r="I273" s="990" t="s">
        <v>1063</v>
      </c>
      <c r="J273" s="990" t="s">
        <v>1223</v>
      </c>
      <c r="K273" s="990" t="s">
        <v>1224</v>
      </c>
      <c r="L273" s="991">
        <v>18</v>
      </c>
      <c r="M273" s="990" t="s">
        <v>37</v>
      </c>
      <c r="N273" s="990" t="s">
        <v>1144</v>
      </c>
      <c r="O273" s="990" t="s">
        <v>516</v>
      </c>
      <c r="P273" s="990" t="s">
        <v>993</v>
      </c>
      <c r="Q273" s="990" t="s">
        <v>993</v>
      </c>
      <c r="R273" s="1031" t="s">
        <v>270</v>
      </c>
      <c r="S273" s="992" t="b">
        <v>0</v>
      </c>
      <c r="T273" s="991">
        <v>0</v>
      </c>
      <c r="U273" s="992" t="b">
        <v>0</v>
      </c>
      <c r="V273" s="991">
        <v>0</v>
      </c>
      <c r="W273" s="992" t="b">
        <v>0</v>
      </c>
      <c r="X273" s="992" t="b">
        <v>1</v>
      </c>
      <c r="Y273" s="990" t="s">
        <v>270</v>
      </c>
      <c r="Z273" s="990" t="b">
        <f t="shared" si="41"/>
        <v>1</v>
      </c>
      <c r="AA273" s="990" t="s">
        <v>993</v>
      </c>
      <c r="AB273" s="992" t="b">
        <v>0</v>
      </c>
      <c r="AC273" s="990" t="s">
        <v>993</v>
      </c>
      <c r="AD273" s="990" t="s">
        <v>993</v>
      </c>
      <c r="AE273" s="990" t="s">
        <v>993</v>
      </c>
      <c r="AF273" s="1077">
        <f t="shared" si="33"/>
        <v>10</v>
      </c>
      <c r="AG273" s="1077">
        <f t="shared" si="33"/>
        <v>10</v>
      </c>
      <c r="AH273" s="1077">
        <f t="shared" si="33"/>
        <v>0</v>
      </c>
      <c r="AI273" s="1077">
        <f t="shared" si="32"/>
        <v>10</v>
      </c>
      <c r="AJ273" s="183">
        <f t="shared" si="39"/>
        <v>0</v>
      </c>
      <c r="AK273" s="991">
        <v>10</v>
      </c>
      <c r="AL273" s="991">
        <v>10</v>
      </c>
      <c r="AM273" s="991">
        <v>0</v>
      </c>
      <c r="AN273" s="991">
        <v>10</v>
      </c>
      <c r="AO273" s="991">
        <v>0</v>
      </c>
      <c r="AP273" s="991">
        <v>0</v>
      </c>
      <c r="AQ273" s="991">
        <v>0</v>
      </c>
      <c r="AR273" s="991">
        <v>0</v>
      </c>
      <c r="AS273" s="991">
        <v>0</v>
      </c>
      <c r="AT273" s="991">
        <v>0</v>
      </c>
      <c r="AU273" s="991">
        <v>0</v>
      </c>
      <c r="AV273" s="991">
        <v>0</v>
      </c>
      <c r="AW273" s="991">
        <v>0</v>
      </c>
      <c r="AX273" s="991">
        <v>0</v>
      </c>
      <c r="AY273" s="991">
        <v>0</v>
      </c>
      <c r="AZ273" s="991">
        <v>0</v>
      </c>
      <c r="BA273" s="991">
        <v>0</v>
      </c>
      <c r="BB273" s="991">
        <v>0</v>
      </c>
      <c r="BC273" s="991">
        <v>0</v>
      </c>
      <c r="BD273" s="991">
        <v>0</v>
      </c>
      <c r="BE273" s="992" t="b">
        <v>0</v>
      </c>
      <c r="BF273" s="992"/>
      <c r="BG273" s="990" t="s">
        <v>1011</v>
      </c>
      <c r="BH273" s="991">
        <v>10</v>
      </c>
      <c r="BI273" s="990" t="s">
        <v>993</v>
      </c>
      <c r="BJ273" s="991">
        <v>0</v>
      </c>
      <c r="BK273" s="990" t="s">
        <v>993</v>
      </c>
      <c r="BL273" s="991">
        <v>0</v>
      </c>
      <c r="BM273" s="991">
        <v>0</v>
      </c>
      <c r="BN273" s="991">
        <v>0</v>
      </c>
      <c r="BO273" s="990" t="s">
        <v>993</v>
      </c>
      <c r="BP273" s="990" t="s">
        <v>993</v>
      </c>
      <c r="BQ273" s="990" t="s">
        <v>993</v>
      </c>
      <c r="BR273" s="991">
        <v>0</v>
      </c>
      <c r="BS273" s="990" t="s">
        <v>993</v>
      </c>
      <c r="BT273" s="991">
        <v>0</v>
      </c>
      <c r="BU273" s="990" t="s">
        <v>993</v>
      </c>
      <c r="BV273" s="991">
        <v>0</v>
      </c>
      <c r="BW273" s="991">
        <v>0</v>
      </c>
      <c r="BX273" s="991">
        <v>0</v>
      </c>
      <c r="BY273" s="990" t="s">
        <v>993</v>
      </c>
      <c r="BZ273" s="991">
        <v>0</v>
      </c>
      <c r="CA273" s="990" t="s">
        <v>993</v>
      </c>
      <c r="CB273" s="991">
        <v>0</v>
      </c>
      <c r="CC273" s="990" t="s">
        <v>993</v>
      </c>
      <c r="CD273" s="991">
        <v>0</v>
      </c>
      <c r="CE273" s="991">
        <v>0</v>
      </c>
      <c r="CF273" s="991">
        <v>0</v>
      </c>
      <c r="CG273" s="990" t="s">
        <v>993</v>
      </c>
      <c r="CH273" s="991">
        <v>0</v>
      </c>
      <c r="CI273" s="990" t="s">
        <v>993</v>
      </c>
      <c r="CJ273" s="991">
        <v>0</v>
      </c>
      <c r="CK273" s="990" t="s">
        <v>993</v>
      </c>
      <c r="CL273" s="991">
        <v>0</v>
      </c>
      <c r="CM273" s="991">
        <v>0</v>
      </c>
      <c r="CN273" s="991">
        <v>0</v>
      </c>
      <c r="CO273" s="991">
        <v>31</v>
      </c>
      <c r="CP273" s="991">
        <v>0</v>
      </c>
      <c r="CQ273" s="991">
        <v>0</v>
      </c>
      <c r="CR273" s="991">
        <v>0</v>
      </c>
      <c r="CS273" s="991">
        <v>1</v>
      </c>
      <c r="CT273" s="991">
        <v>0</v>
      </c>
      <c r="CU273" s="991">
        <v>1</v>
      </c>
      <c r="CV273" s="991">
        <v>0</v>
      </c>
      <c r="CW273" s="991">
        <v>0</v>
      </c>
      <c r="CX273" s="991">
        <v>0</v>
      </c>
      <c r="CY273" s="991">
        <v>0</v>
      </c>
      <c r="CZ273" s="991">
        <v>0</v>
      </c>
      <c r="DA273" s="991">
        <v>0</v>
      </c>
      <c r="DB273" s="991">
        <v>0</v>
      </c>
      <c r="DC273" s="991">
        <v>0</v>
      </c>
      <c r="DD273" s="991">
        <v>0</v>
      </c>
      <c r="DE273" s="991">
        <v>0</v>
      </c>
      <c r="DF273" s="991">
        <v>0</v>
      </c>
      <c r="DG273" s="991">
        <v>0</v>
      </c>
      <c r="DH273" s="991">
        <v>0</v>
      </c>
      <c r="DI273" s="991">
        <v>0</v>
      </c>
      <c r="DJ273" s="991">
        <v>0</v>
      </c>
      <c r="DK273" s="992" t="b">
        <v>0</v>
      </c>
      <c r="DL273" s="990" t="s">
        <v>999</v>
      </c>
      <c r="DM273" s="990" t="s">
        <v>450</v>
      </c>
      <c r="DN273" s="990" t="s">
        <v>437</v>
      </c>
      <c r="DO273" s="990" t="s">
        <v>1014</v>
      </c>
      <c r="DP273" s="991">
        <v>997</v>
      </c>
      <c r="DQ273" s="991">
        <v>850</v>
      </c>
      <c r="DR273" s="991">
        <v>28</v>
      </c>
      <c r="DS273" s="991">
        <v>119</v>
      </c>
      <c r="DT273" s="991">
        <v>2330</v>
      </c>
      <c r="DU273" s="991">
        <v>994</v>
      </c>
      <c r="DV273" s="991">
        <v>997</v>
      </c>
      <c r="DW273" s="991">
        <v>856</v>
      </c>
      <c r="DX273" s="991">
        <v>123</v>
      </c>
      <c r="DY273" s="991">
        <v>14</v>
      </c>
      <c r="DZ273" s="991">
        <v>4</v>
      </c>
      <c r="EA273" s="991">
        <v>0</v>
      </c>
      <c r="EB273" s="991">
        <v>0</v>
      </c>
      <c r="EC273" s="991">
        <v>0</v>
      </c>
      <c r="ED273" s="991">
        <v>994</v>
      </c>
      <c r="EE273" s="991">
        <v>977</v>
      </c>
      <c r="EF273" s="991">
        <v>3</v>
      </c>
      <c r="EG273" s="991">
        <v>1</v>
      </c>
      <c r="EH273" s="991">
        <v>0</v>
      </c>
      <c r="EI273" s="991">
        <v>0</v>
      </c>
      <c r="EJ273" s="991">
        <v>0</v>
      </c>
      <c r="EK273" s="991">
        <v>0</v>
      </c>
      <c r="EL273" s="991">
        <v>13</v>
      </c>
      <c r="EM273" s="991">
        <v>0</v>
      </c>
      <c r="EN273" s="991">
        <v>17</v>
      </c>
      <c r="EO273" s="991">
        <v>17</v>
      </c>
      <c r="EP273" s="991">
        <v>0</v>
      </c>
      <c r="EQ273" s="991">
        <v>0</v>
      </c>
      <c r="ER273" s="991">
        <v>0</v>
      </c>
      <c r="ES273" s="991">
        <v>0</v>
      </c>
      <c r="ET273" s="992" t="b">
        <v>0</v>
      </c>
      <c r="EU273" s="992" t="b">
        <v>0</v>
      </c>
      <c r="EV273" s="992" t="b">
        <v>0</v>
      </c>
      <c r="EW273" s="993">
        <v>0</v>
      </c>
      <c r="EX273" s="993">
        <v>0</v>
      </c>
      <c r="EY273" s="993">
        <v>0</v>
      </c>
      <c r="EZ273" s="993">
        <v>0</v>
      </c>
      <c r="FA273" s="993">
        <v>0</v>
      </c>
      <c r="FB273" s="993">
        <v>0</v>
      </c>
      <c r="FC273" s="992" t="b">
        <v>0</v>
      </c>
      <c r="FD273" s="992" t="b">
        <v>0</v>
      </c>
      <c r="FE273" s="992" t="b">
        <v>0</v>
      </c>
      <c r="FF273" s="993">
        <v>0</v>
      </c>
      <c r="FG273" s="993">
        <v>0</v>
      </c>
      <c r="FH273" s="993">
        <v>0</v>
      </c>
      <c r="FI273" s="993">
        <v>0</v>
      </c>
      <c r="FJ273" s="993">
        <v>0</v>
      </c>
      <c r="FK273" s="993">
        <v>0</v>
      </c>
      <c r="FL273" s="992" t="b">
        <v>0</v>
      </c>
      <c r="FM273" s="992" t="b">
        <v>0</v>
      </c>
      <c r="FN273" s="992" t="b">
        <v>0</v>
      </c>
      <c r="FO273" s="993">
        <v>0</v>
      </c>
      <c r="FP273" s="993">
        <v>0</v>
      </c>
      <c r="FQ273" s="993">
        <v>0</v>
      </c>
      <c r="FR273" s="993">
        <v>0</v>
      </c>
      <c r="FS273" s="993">
        <v>0</v>
      </c>
      <c r="FT273" s="993">
        <v>0</v>
      </c>
      <c r="FU273" s="990" t="s">
        <v>993</v>
      </c>
      <c r="FV273" s="993">
        <v>0</v>
      </c>
      <c r="FW273" s="991">
        <v>0</v>
      </c>
      <c r="FX273" s="991">
        <v>17</v>
      </c>
      <c r="FY273" s="991">
        <v>0</v>
      </c>
      <c r="FZ273" s="991">
        <v>0</v>
      </c>
      <c r="GA273" s="991">
        <v>0</v>
      </c>
      <c r="GB273" s="991">
        <v>0</v>
      </c>
      <c r="GC273" s="991">
        <v>0</v>
      </c>
      <c r="GD273" s="991">
        <v>0</v>
      </c>
      <c r="GE273" s="991">
        <v>0</v>
      </c>
      <c r="GF273" s="991">
        <v>0</v>
      </c>
      <c r="GG273" s="991">
        <v>0</v>
      </c>
      <c r="GH273" s="991">
        <v>0</v>
      </c>
      <c r="GI273" s="991">
        <v>0</v>
      </c>
      <c r="GJ273" s="991">
        <v>0</v>
      </c>
      <c r="GK273" s="991">
        <v>0</v>
      </c>
      <c r="GL273" s="991">
        <v>0</v>
      </c>
      <c r="GM273" s="991">
        <v>0</v>
      </c>
      <c r="GN273" s="991">
        <v>0</v>
      </c>
      <c r="GO273" s="992" t="b">
        <v>0</v>
      </c>
      <c r="GP273" s="990" t="s">
        <v>993</v>
      </c>
      <c r="GQ273" s="990" t="s">
        <v>993</v>
      </c>
      <c r="GR273" s="990" t="s">
        <v>993</v>
      </c>
      <c r="GS273" s="990" t="s">
        <v>993</v>
      </c>
      <c r="GT273" s="992"/>
      <c r="GU273" s="986"/>
    </row>
    <row r="274" spans="1:203" hidden="1">
      <c r="A274" s="985"/>
      <c r="B274" s="1315" t="s">
        <v>494</v>
      </c>
      <c r="C274" s="1315"/>
      <c r="D274" s="990" t="s">
        <v>1226</v>
      </c>
      <c r="E274" s="990" t="s">
        <v>37</v>
      </c>
      <c r="F274" s="990" t="s">
        <v>437</v>
      </c>
      <c r="G274" s="990" t="s">
        <v>986</v>
      </c>
      <c r="H274" s="990" t="s">
        <v>1062</v>
      </c>
      <c r="I274" s="990" t="s">
        <v>1063</v>
      </c>
      <c r="J274" s="990" t="s">
        <v>1223</v>
      </c>
      <c r="K274" s="990" t="s">
        <v>1224</v>
      </c>
      <c r="L274" s="991">
        <v>19</v>
      </c>
      <c r="M274" s="990" t="s">
        <v>37</v>
      </c>
      <c r="N274" s="990" t="s">
        <v>1145</v>
      </c>
      <c r="O274" s="990" t="s">
        <v>517</v>
      </c>
      <c r="P274" s="990" t="s">
        <v>993</v>
      </c>
      <c r="Q274" s="990" t="s">
        <v>993</v>
      </c>
      <c r="R274" s="1031" t="s">
        <v>270</v>
      </c>
      <c r="S274" s="992" t="b">
        <v>0</v>
      </c>
      <c r="T274" s="991">
        <v>0</v>
      </c>
      <c r="U274" s="992" t="b">
        <v>0</v>
      </c>
      <c r="V274" s="991">
        <v>0</v>
      </c>
      <c r="W274" s="992" t="b">
        <v>0</v>
      </c>
      <c r="X274" s="992" t="b">
        <v>1</v>
      </c>
      <c r="Y274" s="990" t="s">
        <v>270</v>
      </c>
      <c r="Z274" s="990" t="b">
        <f t="shared" si="41"/>
        <v>1</v>
      </c>
      <c r="AA274" s="990" t="s">
        <v>993</v>
      </c>
      <c r="AB274" s="992" t="b">
        <v>0</v>
      </c>
      <c r="AC274" s="990" t="s">
        <v>993</v>
      </c>
      <c r="AD274" s="990" t="s">
        <v>993</v>
      </c>
      <c r="AE274" s="990" t="s">
        <v>993</v>
      </c>
      <c r="AF274" s="1077">
        <f t="shared" si="33"/>
        <v>10</v>
      </c>
      <c r="AG274" s="1077">
        <f t="shared" si="33"/>
        <v>10</v>
      </c>
      <c r="AH274" s="1077">
        <f t="shared" si="33"/>
        <v>0</v>
      </c>
      <c r="AI274" s="1077">
        <f t="shared" si="32"/>
        <v>10</v>
      </c>
      <c r="AJ274" s="183">
        <f t="shared" si="39"/>
        <v>0</v>
      </c>
      <c r="AK274" s="991">
        <v>10</v>
      </c>
      <c r="AL274" s="991">
        <v>10</v>
      </c>
      <c r="AM274" s="991">
        <v>0</v>
      </c>
      <c r="AN274" s="991">
        <v>10</v>
      </c>
      <c r="AO274" s="991">
        <v>0</v>
      </c>
      <c r="AP274" s="991">
        <v>0</v>
      </c>
      <c r="AQ274" s="991">
        <v>0</v>
      </c>
      <c r="AR274" s="991">
        <v>0</v>
      </c>
      <c r="AS274" s="991">
        <v>0</v>
      </c>
      <c r="AT274" s="991">
        <v>0</v>
      </c>
      <c r="AU274" s="991">
        <v>0</v>
      </c>
      <c r="AV274" s="991">
        <v>0</v>
      </c>
      <c r="AW274" s="991">
        <v>0</v>
      </c>
      <c r="AX274" s="991">
        <v>0</v>
      </c>
      <c r="AY274" s="991">
        <v>0</v>
      </c>
      <c r="AZ274" s="991">
        <v>0</v>
      </c>
      <c r="BA274" s="991">
        <v>0</v>
      </c>
      <c r="BB274" s="991">
        <v>0</v>
      </c>
      <c r="BC274" s="991">
        <v>0</v>
      </c>
      <c r="BD274" s="991">
        <v>0</v>
      </c>
      <c r="BE274" s="992" t="b">
        <v>0</v>
      </c>
      <c r="BF274" s="992"/>
      <c r="BG274" s="990" t="s">
        <v>1228</v>
      </c>
      <c r="BH274" s="991">
        <v>10</v>
      </c>
      <c r="BI274" s="990" t="s">
        <v>993</v>
      </c>
      <c r="BJ274" s="991">
        <v>0</v>
      </c>
      <c r="BK274" s="990" t="s">
        <v>993</v>
      </c>
      <c r="BL274" s="991">
        <v>0</v>
      </c>
      <c r="BM274" s="991">
        <v>0</v>
      </c>
      <c r="BN274" s="991">
        <v>0</v>
      </c>
      <c r="BO274" s="990" t="s">
        <v>993</v>
      </c>
      <c r="BP274" s="990" t="s">
        <v>993</v>
      </c>
      <c r="BQ274" s="990" t="s">
        <v>993</v>
      </c>
      <c r="BR274" s="991">
        <v>0</v>
      </c>
      <c r="BS274" s="990" t="s">
        <v>993</v>
      </c>
      <c r="BT274" s="991">
        <v>0</v>
      </c>
      <c r="BU274" s="990" t="s">
        <v>993</v>
      </c>
      <c r="BV274" s="991">
        <v>0</v>
      </c>
      <c r="BW274" s="991">
        <v>0</v>
      </c>
      <c r="BX274" s="991">
        <v>0</v>
      </c>
      <c r="BY274" s="990" t="s">
        <v>993</v>
      </c>
      <c r="BZ274" s="991">
        <v>0</v>
      </c>
      <c r="CA274" s="990" t="s">
        <v>993</v>
      </c>
      <c r="CB274" s="991">
        <v>0</v>
      </c>
      <c r="CC274" s="990" t="s">
        <v>993</v>
      </c>
      <c r="CD274" s="991">
        <v>0</v>
      </c>
      <c r="CE274" s="991">
        <v>0</v>
      </c>
      <c r="CF274" s="991">
        <v>0</v>
      </c>
      <c r="CG274" s="990" t="s">
        <v>993</v>
      </c>
      <c r="CH274" s="991">
        <v>0</v>
      </c>
      <c r="CI274" s="990" t="s">
        <v>993</v>
      </c>
      <c r="CJ274" s="991">
        <v>0</v>
      </c>
      <c r="CK274" s="990" t="s">
        <v>993</v>
      </c>
      <c r="CL274" s="991">
        <v>0</v>
      </c>
      <c r="CM274" s="991">
        <v>0</v>
      </c>
      <c r="CN274" s="991">
        <v>0</v>
      </c>
      <c r="CO274" s="991">
        <v>30</v>
      </c>
      <c r="CP274" s="991">
        <v>0</v>
      </c>
      <c r="CQ274" s="991">
        <v>0</v>
      </c>
      <c r="CR274" s="991">
        <v>0</v>
      </c>
      <c r="CS274" s="991">
        <v>1</v>
      </c>
      <c r="CT274" s="991">
        <v>0</v>
      </c>
      <c r="CU274" s="991">
        <v>0</v>
      </c>
      <c r="CV274" s="991">
        <v>0</v>
      </c>
      <c r="CW274" s="991">
        <v>0</v>
      </c>
      <c r="CX274" s="991">
        <v>0</v>
      </c>
      <c r="CY274" s="991">
        <v>0</v>
      </c>
      <c r="CZ274" s="991">
        <v>0</v>
      </c>
      <c r="DA274" s="991">
        <v>0</v>
      </c>
      <c r="DB274" s="991">
        <v>0</v>
      </c>
      <c r="DC274" s="991">
        <v>0</v>
      </c>
      <c r="DD274" s="991">
        <v>0</v>
      </c>
      <c r="DE274" s="991">
        <v>0</v>
      </c>
      <c r="DF274" s="991">
        <v>0</v>
      </c>
      <c r="DG274" s="991">
        <v>0</v>
      </c>
      <c r="DH274" s="991">
        <v>0</v>
      </c>
      <c r="DI274" s="991">
        <v>0</v>
      </c>
      <c r="DJ274" s="991">
        <v>0</v>
      </c>
      <c r="DK274" s="992" t="b">
        <v>0</v>
      </c>
      <c r="DL274" s="990" t="s">
        <v>999</v>
      </c>
      <c r="DM274" s="990" t="s">
        <v>293</v>
      </c>
      <c r="DN274" s="990" t="s">
        <v>440</v>
      </c>
      <c r="DO274" s="990" t="s">
        <v>993</v>
      </c>
      <c r="DP274" s="991">
        <v>387</v>
      </c>
      <c r="DQ274" s="991">
        <v>220</v>
      </c>
      <c r="DR274" s="991">
        <v>28</v>
      </c>
      <c r="DS274" s="991">
        <v>139</v>
      </c>
      <c r="DT274" s="991">
        <v>2171</v>
      </c>
      <c r="DU274" s="991">
        <v>388</v>
      </c>
      <c r="DV274" s="991">
        <v>387</v>
      </c>
      <c r="DW274" s="991">
        <v>229</v>
      </c>
      <c r="DX274" s="991">
        <v>138</v>
      </c>
      <c r="DY274" s="991">
        <v>18</v>
      </c>
      <c r="DZ274" s="991">
        <v>2</v>
      </c>
      <c r="EA274" s="991">
        <v>0</v>
      </c>
      <c r="EB274" s="991">
        <v>0</v>
      </c>
      <c r="EC274" s="991">
        <v>0</v>
      </c>
      <c r="ED274" s="991">
        <v>388</v>
      </c>
      <c r="EE274" s="991">
        <v>355</v>
      </c>
      <c r="EF274" s="991">
        <v>5</v>
      </c>
      <c r="EG274" s="991">
        <v>0</v>
      </c>
      <c r="EH274" s="991">
        <v>0</v>
      </c>
      <c r="EI274" s="991">
        <v>0</v>
      </c>
      <c r="EJ274" s="991">
        <v>0</v>
      </c>
      <c r="EK274" s="991">
        <v>0</v>
      </c>
      <c r="EL274" s="991">
        <v>28</v>
      </c>
      <c r="EM274" s="991">
        <v>0</v>
      </c>
      <c r="EN274" s="991">
        <v>33</v>
      </c>
      <c r="EO274" s="991">
        <v>33</v>
      </c>
      <c r="EP274" s="991">
        <v>0</v>
      </c>
      <c r="EQ274" s="991">
        <v>0</v>
      </c>
      <c r="ER274" s="991">
        <v>0</v>
      </c>
      <c r="ES274" s="991">
        <v>0</v>
      </c>
      <c r="ET274" s="992" t="b">
        <v>0</v>
      </c>
      <c r="EU274" s="992" t="b">
        <v>0</v>
      </c>
      <c r="EV274" s="992" t="b">
        <v>0</v>
      </c>
      <c r="EW274" s="993">
        <v>0</v>
      </c>
      <c r="EX274" s="993">
        <v>0</v>
      </c>
      <c r="EY274" s="993">
        <v>0</v>
      </c>
      <c r="EZ274" s="993">
        <v>0</v>
      </c>
      <c r="FA274" s="993">
        <v>0</v>
      </c>
      <c r="FB274" s="993">
        <v>0</v>
      </c>
      <c r="FC274" s="992" t="b">
        <v>0</v>
      </c>
      <c r="FD274" s="992" t="b">
        <v>0</v>
      </c>
      <c r="FE274" s="992" t="b">
        <v>0</v>
      </c>
      <c r="FF274" s="993">
        <v>0</v>
      </c>
      <c r="FG274" s="993">
        <v>0</v>
      </c>
      <c r="FH274" s="993">
        <v>0</v>
      </c>
      <c r="FI274" s="993">
        <v>0</v>
      </c>
      <c r="FJ274" s="993">
        <v>0</v>
      </c>
      <c r="FK274" s="993">
        <v>0</v>
      </c>
      <c r="FL274" s="992" t="b">
        <v>0</v>
      </c>
      <c r="FM274" s="992" t="b">
        <v>0</v>
      </c>
      <c r="FN274" s="992" t="b">
        <v>0</v>
      </c>
      <c r="FO274" s="993">
        <v>0</v>
      </c>
      <c r="FP274" s="993">
        <v>0</v>
      </c>
      <c r="FQ274" s="993">
        <v>0</v>
      </c>
      <c r="FR274" s="993">
        <v>0</v>
      </c>
      <c r="FS274" s="993">
        <v>0</v>
      </c>
      <c r="FT274" s="993">
        <v>0</v>
      </c>
      <c r="FU274" s="990" t="s">
        <v>993</v>
      </c>
      <c r="FV274" s="993">
        <v>0</v>
      </c>
      <c r="FW274" s="991">
        <v>0</v>
      </c>
      <c r="FX274" s="991">
        <v>33</v>
      </c>
      <c r="FY274" s="991">
        <v>0</v>
      </c>
      <c r="FZ274" s="991">
        <v>0</v>
      </c>
      <c r="GA274" s="991">
        <v>0</v>
      </c>
      <c r="GB274" s="991">
        <v>0</v>
      </c>
      <c r="GC274" s="991">
        <v>0</v>
      </c>
      <c r="GD274" s="991">
        <v>0</v>
      </c>
      <c r="GE274" s="991">
        <v>0</v>
      </c>
      <c r="GF274" s="991">
        <v>0</v>
      </c>
      <c r="GG274" s="991">
        <v>0</v>
      </c>
      <c r="GH274" s="991">
        <v>0</v>
      </c>
      <c r="GI274" s="991">
        <v>0</v>
      </c>
      <c r="GJ274" s="991">
        <v>0</v>
      </c>
      <c r="GK274" s="991">
        <v>0</v>
      </c>
      <c r="GL274" s="991">
        <v>0</v>
      </c>
      <c r="GM274" s="991">
        <v>0</v>
      </c>
      <c r="GN274" s="991">
        <v>0</v>
      </c>
      <c r="GO274" s="992" t="b">
        <v>0</v>
      </c>
      <c r="GP274" s="990" t="s">
        <v>993</v>
      </c>
      <c r="GQ274" s="990" t="s">
        <v>993</v>
      </c>
      <c r="GR274" s="990" t="s">
        <v>993</v>
      </c>
      <c r="GS274" s="990" t="s">
        <v>993</v>
      </c>
      <c r="GT274" s="992"/>
      <c r="GU274" s="986"/>
    </row>
    <row r="275" spans="1:203" hidden="1">
      <c r="A275" s="985"/>
      <c r="B275" s="1315" t="s">
        <v>494</v>
      </c>
      <c r="C275" s="1315"/>
      <c r="D275" s="990" t="s">
        <v>1226</v>
      </c>
      <c r="E275" s="990" t="s">
        <v>37</v>
      </c>
      <c r="F275" s="990" t="s">
        <v>437</v>
      </c>
      <c r="G275" s="990" t="s">
        <v>986</v>
      </c>
      <c r="H275" s="990" t="s">
        <v>1062</v>
      </c>
      <c r="I275" s="990" t="s">
        <v>1063</v>
      </c>
      <c r="J275" s="990" t="s">
        <v>1223</v>
      </c>
      <c r="K275" s="990" t="s">
        <v>1224</v>
      </c>
      <c r="L275" s="991">
        <v>20</v>
      </c>
      <c r="M275" s="990" t="s">
        <v>37</v>
      </c>
      <c r="N275" s="990" t="s">
        <v>1146</v>
      </c>
      <c r="O275" s="990" t="s">
        <v>519</v>
      </c>
      <c r="P275" s="990" t="s">
        <v>993</v>
      </c>
      <c r="Q275" s="990" t="s">
        <v>993</v>
      </c>
      <c r="R275" s="1031" t="s">
        <v>270</v>
      </c>
      <c r="S275" s="992" t="b">
        <v>1</v>
      </c>
      <c r="T275" s="991">
        <v>10</v>
      </c>
      <c r="U275" s="992" t="b">
        <v>1</v>
      </c>
      <c r="V275" s="991">
        <v>28</v>
      </c>
      <c r="W275" s="992" t="b">
        <v>0</v>
      </c>
      <c r="X275" s="992" t="b">
        <v>0</v>
      </c>
      <c r="Y275" s="990" t="s">
        <v>270</v>
      </c>
      <c r="Z275" s="990" t="b">
        <f t="shared" si="41"/>
        <v>1</v>
      </c>
      <c r="AA275" s="990" t="s">
        <v>993</v>
      </c>
      <c r="AB275" s="992" t="b">
        <v>0</v>
      </c>
      <c r="AC275" s="990" t="s">
        <v>993</v>
      </c>
      <c r="AD275" s="990" t="s">
        <v>993</v>
      </c>
      <c r="AE275" s="990" t="s">
        <v>993</v>
      </c>
      <c r="AF275" s="1077">
        <f t="shared" si="33"/>
        <v>38</v>
      </c>
      <c r="AG275" s="1077">
        <f t="shared" si="33"/>
        <v>38</v>
      </c>
      <c r="AH275" s="1077">
        <f t="shared" si="33"/>
        <v>0</v>
      </c>
      <c r="AI275" s="1077">
        <f t="shared" si="32"/>
        <v>38</v>
      </c>
      <c r="AJ275" s="183">
        <f t="shared" si="39"/>
        <v>0</v>
      </c>
      <c r="AK275" s="991">
        <v>38</v>
      </c>
      <c r="AL275" s="991">
        <v>38</v>
      </c>
      <c r="AM275" s="991">
        <v>0</v>
      </c>
      <c r="AN275" s="991">
        <v>38</v>
      </c>
      <c r="AO275" s="991">
        <v>0</v>
      </c>
      <c r="AP275" s="991">
        <v>0</v>
      </c>
      <c r="AQ275" s="991">
        <v>0</v>
      </c>
      <c r="AR275" s="991">
        <v>0</v>
      </c>
      <c r="AS275" s="991">
        <v>0</v>
      </c>
      <c r="AT275" s="991">
        <v>0</v>
      </c>
      <c r="AU275" s="991">
        <v>0</v>
      </c>
      <c r="AV275" s="991">
        <v>0</v>
      </c>
      <c r="AW275" s="991">
        <v>0</v>
      </c>
      <c r="AX275" s="991">
        <v>0</v>
      </c>
      <c r="AY275" s="991">
        <v>0</v>
      </c>
      <c r="AZ275" s="991">
        <v>0</v>
      </c>
      <c r="BA275" s="991">
        <v>0</v>
      </c>
      <c r="BB275" s="991">
        <v>0</v>
      </c>
      <c r="BC275" s="991">
        <v>0</v>
      </c>
      <c r="BD275" s="991">
        <v>0</v>
      </c>
      <c r="BE275" s="992" t="b">
        <v>0</v>
      </c>
      <c r="BF275" s="992"/>
      <c r="BG275" s="990" t="s">
        <v>427</v>
      </c>
      <c r="BH275" s="991">
        <v>38</v>
      </c>
      <c r="BI275" s="990" t="s">
        <v>993</v>
      </c>
      <c r="BJ275" s="991">
        <v>0</v>
      </c>
      <c r="BK275" s="990" t="s">
        <v>993</v>
      </c>
      <c r="BL275" s="991">
        <v>0</v>
      </c>
      <c r="BM275" s="991">
        <v>0</v>
      </c>
      <c r="BN275" s="991">
        <v>0</v>
      </c>
      <c r="BO275" s="990" t="s">
        <v>993</v>
      </c>
      <c r="BP275" s="990" t="s">
        <v>993</v>
      </c>
      <c r="BQ275" s="990" t="s">
        <v>993</v>
      </c>
      <c r="BR275" s="991">
        <v>0</v>
      </c>
      <c r="BS275" s="990" t="s">
        <v>993</v>
      </c>
      <c r="BT275" s="991">
        <v>0</v>
      </c>
      <c r="BU275" s="990" t="s">
        <v>993</v>
      </c>
      <c r="BV275" s="991">
        <v>0</v>
      </c>
      <c r="BW275" s="991">
        <v>0</v>
      </c>
      <c r="BX275" s="991">
        <v>0</v>
      </c>
      <c r="BY275" s="990" t="s">
        <v>993</v>
      </c>
      <c r="BZ275" s="991">
        <v>0</v>
      </c>
      <c r="CA275" s="990" t="s">
        <v>993</v>
      </c>
      <c r="CB275" s="991">
        <v>0</v>
      </c>
      <c r="CC275" s="990" t="s">
        <v>993</v>
      </c>
      <c r="CD275" s="991">
        <v>0</v>
      </c>
      <c r="CE275" s="991">
        <v>0</v>
      </c>
      <c r="CF275" s="991">
        <v>0</v>
      </c>
      <c r="CG275" s="990" t="s">
        <v>993</v>
      </c>
      <c r="CH275" s="991">
        <v>0</v>
      </c>
      <c r="CI275" s="990" t="s">
        <v>993</v>
      </c>
      <c r="CJ275" s="991">
        <v>0</v>
      </c>
      <c r="CK275" s="990" t="s">
        <v>993</v>
      </c>
      <c r="CL275" s="991">
        <v>0</v>
      </c>
      <c r="CM275" s="991">
        <v>0</v>
      </c>
      <c r="CN275" s="991">
        <v>0</v>
      </c>
      <c r="CO275" s="991">
        <v>20</v>
      </c>
      <c r="CP275" s="991">
        <v>0</v>
      </c>
      <c r="CQ275" s="991">
        <v>0</v>
      </c>
      <c r="CR275" s="991">
        <v>0</v>
      </c>
      <c r="CS275" s="991">
        <v>0</v>
      </c>
      <c r="CT275" s="991">
        <v>0.4</v>
      </c>
      <c r="CU275" s="991">
        <v>0</v>
      </c>
      <c r="CV275" s="991">
        <v>0</v>
      </c>
      <c r="CW275" s="991">
        <v>0</v>
      </c>
      <c r="CX275" s="991">
        <v>0</v>
      </c>
      <c r="CY275" s="991">
        <v>0</v>
      </c>
      <c r="CZ275" s="991">
        <v>0</v>
      </c>
      <c r="DA275" s="991">
        <v>0</v>
      </c>
      <c r="DB275" s="991">
        <v>0</v>
      </c>
      <c r="DC275" s="991">
        <v>0</v>
      </c>
      <c r="DD275" s="991">
        <v>0</v>
      </c>
      <c r="DE275" s="991">
        <v>0</v>
      </c>
      <c r="DF275" s="991">
        <v>0</v>
      </c>
      <c r="DG275" s="991">
        <v>0</v>
      </c>
      <c r="DH275" s="991">
        <v>0</v>
      </c>
      <c r="DI275" s="991">
        <v>0</v>
      </c>
      <c r="DJ275" s="991">
        <v>0</v>
      </c>
      <c r="DK275" s="992" t="b">
        <v>0</v>
      </c>
      <c r="DL275" s="990" t="s">
        <v>999</v>
      </c>
      <c r="DM275" s="990" t="s">
        <v>270</v>
      </c>
      <c r="DN275" s="990" t="s">
        <v>434</v>
      </c>
      <c r="DO275" s="990" t="s">
        <v>993</v>
      </c>
      <c r="DP275" s="991">
        <v>173</v>
      </c>
      <c r="DQ275" s="991">
        <v>34</v>
      </c>
      <c r="DR275" s="991">
        <v>84</v>
      </c>
      <c r="DS275" s="991">
        <v>55</v>
      </c>
      <c r="DT275" s="991">
        <v>1866</v>
      </c>
      <c r="DU275" s="991">
        <v>173</v>
      </c>
      <c r="DV275" s="991">
        <v>173</v>
      </c>
      <c r="DW275" s="991">
        <v>33</v>
      </c>
      <c r="DX275" s="991">
        <v>119</v>
      </c>
      <c r="DY275" s="991">
        <v>17</v>
      </c>
      <c r="DZ275" s="991">
        <v>4</v>
      </c>
      <c r="EA275" s="991">
        <v>0</v>
      </c>
      <c r="EB275" s="991">
        <v>0</v>
      </c>
      <c r="EC275" s="991">
        <v>0</v>
      </c>
      <c r="ED275" s="991">
        <v>173</v>
      </c>
      <c r="EE275" s="991">
        <v>64</v>
      </c>
      <c r="EF275" s="991">
        <v>71</v>
      </c>
      <c r="EG275" s="991">
        <v>24</v>
      </c>
      <c r="EH275" s="991">
        <v>0</v>
      </c>
      <c r="EI275" s="991">
        <v>1</v>
      </c>
      <c r="EJ275" s="991">
        <v>0</v>
      </c>
      <c r="EK275" s="991">
        <v>5</v>
      </c>
      <c r="EL275" s="991">
        <v>8</v>
      </c>
      <c r="EM275" s="991">
        <v>0</v>
      </c>
      <c r="EN275" s="991">
        <v>109</v>
      </c>
      <c r="EO275" s="991">
        <v>108</v>
      </c>
      <c r="EP275" s="991">
        <v>0</v>
      </c>
      <c r="EQ275" s="991">
        <v>0</v>
      </c>
      <c r="ER275" s="991">
        <v>1</v>
      </c>
      <c r="ES275" s="991">
        <v>0</v>
      </c>
      <c r="ET275" s="992" t="b">
        <v>0</v>
      </c>
      <c r="EU275" s="992" t="b">
        <v>0</v>
      </c>
      <c r="EV275" s="992" t="b">
        <v>0</v>
      </c>
      <c r="EW275" s="993">
        <v>0</v>
      </c>
      <c r="EX275" s="993">
        <v>0</v>
      </c>
      <c r="EY275" s="993">
        <v>0</v>
      </c>
      <c r="EZ275" s="993">
        <v>0</v>
      </c>
      <c r="FA275" s="993">
        <v>0</v>
      </c>
      <c r="FB275" s="993">
        <v>0</v>
      </c>
      <c r="FC275" s="992" t="b">
        <v>0</v>
      </c>
      <c r="FD275" s="992" t="b">
        <v>0</v>
      </c>
      <c r="FE275" s="992" t="b">
        <v>0</v>
      </c>
      <c r="FF275" s="993">
        <v>0</v>
      </c>
      <c r="FG275" s="993">
        <v>0</v>
      </c>
      <c r="FH275" s="993">
        <v>0</v>
      </c>
      <c r="FI275" s="993">
        <v>0</v>
      </c>
      <c r="FJ275" s="993">
        <v>0</v>
      </c>
      <c r="FK275" s="993">
        <v>0</v>
      </c>
      <c r="FL275" s="992" t="b">
        <v>0</v>
      </c>
      <c r="FM275" s="992" t="b">
        <v>0</v>
      </c>
      <c r="FN275" s="992" t="b">
        <v>0</v>
      </c>
      <c r="FO275" s="993">
        <v>0</v>
      </c>
      <c r="FP275" s="993">
        <v>0</v>
      </c>
      <c r="FQ275" s="993">
        <v>0</v>
      </c>
      <c r="FR275" s="993">
        <v>0</v>
      </c>
      <c r="FS275" s="993">
        <v>0</v>
      </c>
      <c r="FT275" s="993">
        <v>0</v>
      </c>
      <c r="FU275" s="990" t="s">
        <v>993</v>
      </c>
      <c r="FV275" s="993">
        <v>0</v>
      </c>
      <c r="FW275" s="991">
        <v>0</v>
      </c>
      <c r="FX275" s="991">
        <v>109</v>
      </c>
      <c r="FY275" s="991">
        <v>0</v>
      </c>
      <c r="FZ275" s="991">
        <v>0</v>
      </c>
      <c r="GA275" s="991">
        <v>0</v>
      </c>
      <c r="GB275" s="991">
        <v>0</v>
      </c>
      <c r="GC275" s="991">
        <v>0</v>
      </c>
      <c r="GD275" s="991">
        <v>0</v>
      </c>
      <c r="GE275" s="991">
        <v>0</v>
      </c>
      <c r="GF275" s="991">
        <v>0</v>
      </c>
      <c r="GG275" s="991">
        <v>0</v>
      </c>
      <c r="GH275" s="991">
        <v>0</v>
      </c>
      <c r="GI275" s="991">
        <v>0</v>
      </c>
      <c r="GJ275" s="991">
        <v>0</v>
      </c>
      <c r="GK275" s="991">
        <v>0</v>
      </c>
      <c r="GL275" s="991">
        <v>0</v>
      </c>
      <c r="GM275" s="991">
        <v>0</v>
      </c>
      <c r="GN275" s="991">
        <v>0</v>
      </c>
      <c r="GO275" s="992" t="b">
        <v>0</v>
      </c>
      <c r="GP275" s="990" t="s">
        <v>993</v>
      </c>
      <c r="GQ275" s="990" t="s">
        <v>993</v>
      </c>
      <c r="GR275" s="990" t="s">
        <v>993</v>
      </c>
      <c r="GS275" s="990" t="s">
        <v>993</v>
      </c>
      <c r="GT275" s="992"/>
      <c r="GU275" s="986"/>
    </row>
    <row r="276" spans="1:203" hidden="1">
      <c r="A276" s="985"/>
      <c r="B276" s="1315" t="s">
        <v>494</v>
      </c>
      <c r="C276" s="1315"/>
      <c r="D276" s="990" t="s">
        <v>1226</v>
      </c>
      <c r="E276" s="990" t="s">
        <v>37</v>
      </c>
      <c r="F276" s="990" t="s">
        <v>437</v>
      </c>
      <c r="G276" s="990" t="s">
        <v>986</v>
      </c>
      <c r="H276" s="990" t="s">
        <v>1062</v>
      </c>
      <c r="I276" s="990" t="s">
        <v>1063</v>
      </c>
      <c r="J276" s="990" t="s">
        <v>1223</v>
      </c>
      <c r="K276" s="990" t="s">
        <v>1224</v>
      </c>
      <c r="L276" s="991">
        <v>22</v>
      </c>
      <c r="M276" s="990" t="s">
        <v>37</v>
      </c>
      <c r="N276" s="990" t="s">
        <v>1913</v>
      </c>
      <c r="O276" s="990" t="s">
        <v>520</v>
      </c>
      <c r="P276" s="990" t="s">
        <v>993</v>
      </c>
      <c r="Q276" s="990" t="s">
        <v>993</v>
      </c>
      <c r="R276" s="1031" t="s">
        <v>290</v>
      </c>
      <c r="S276" s="992" t="b">
        <v>0</v>
      </c>
      <c r="T276" s="991">
        <v>0</v>
      </c>
      <c r="U276" s="992" t="b">
        <v>0</v>
      </c>
      <c r="V276" s="991">
        <v>0</v>
      </c>
      <c r="W276" s="992" t="b">
        <v>0</v>
      </c>
      <c r="X276" s="992" t="b">
        <v>1</v>
      </c>
      <c r="Y276" s="990" t="s">
        <v>270</v>
      </c>
      <c r="Z276" s="990" t="b">
        <f t="shared" si="41"/>
        <v>0</v>
      </c>
      <c r="AA276" s="990" t="s">
        <v>993</v>
      </c>
      <c r="AB276" s="992" t="b">
        <v>0</v>
      </c>
      <c r="AC276" s="990" t="s">
        <v>993</v>
      </c>
      <c r="AD276" s="990" t="s">
        <v>993</v>
      </c>
      <c r="AE276" s="990" t="s">
        <v>993</v>
      </c>
      <c r="AF276" s="1077">
        <f t="shared" si="33"/>
        <v>50</v>
      </c>
      <c r="AG276" s="1077">
        <f t="shared" si="33"/>
        <v>50</v>
      </c>
      <c r="AH276" s="1077">
        <f t="shared" si="33"/>
        <v>0</v>
      </c>
      <c r="AI276" s="1077">
        <f t="shared" si="32"/>
        <v>50</v>
      </c>
      <c r="AJ276" s="183">
        <f t="shared" si="39"/>
        <v>0</v>
      </c>
      <c r="AK276" s="991">
        <v>50</v>
      </c>
      <c r="AL276" s="991">
        <v>50</v>
      </c>
      <c r="AM276" s="991">
        <v>0</v>
      </c>
      <c r="AN276" s="991">
        <v>50</v>
      </c>
      <c r="AO276" s="991">
        <v>0</v>
      </c>
      <c r="AP276" s="991">
        <v>0</v>
      </c>
      <c r="AQ276" s="991">
        <v>0</v>
      </c>
      <c r="AR276" s="991">
        <v>0</v>
      </c>
      <c r="AS276" s="991">
        <v>0</v>
      </c>
      <c r="AT276" s="991">
        <v>0</v>
      </c>
      <c r="AU276" s="991">
        <v>0</v>
      </c>
      <c r="AV276" s="991">
        <v>0</v>
      </c>
      <c r="AW276" s="991">
        <v>0</v>
      </c>
      <c r="AX276" s="991">
        <v>0</v>
      </c>
      <c r="AY276" s="991">
        <v>0</v>
      </c>
      <c r="AZ276" s="991">
        <v>0</v>
      </c>
      <c r="BA276" s="991">
        <v>0</v>
      </c>
      <c r="BB276" s="991">
        <v>0</v>
      </c>
      <c r="BC276" s="991">
        <v>0</v>
      </c>
      <c r="BD276" s="991">
        <v>0</v>
      </c>
      <c r="BE276" s="992" t="b">
        <v>0</v>
      </c>
      <c r="BF276" s="992"/>
      <c r="BG276" s="990" t="s">
        <v>427</v>
      </c>
      <c r="BH276" s="991">
        <v>50</v>
      </c>
      <c r="BI276" s="990" t="s">
        <v>993</v>
      </c>
      <c r="BJ276" s="991">
        <v>0</v>
      </c>
      <c r="BK276" s="990" t="s">
        <v>993</v>
      </c>
      <c r="BL276" s="991">
        <v>0</v>
      </c>
      <c r="BM276" s="991">
        <v>0</v>
      </c>
      <c r="BN276" s="991">
        <v>0</v>
      </c>
      <c r="BO276" s="990" t="s">
        <v>993</v>
      </c>
      <c r="BP276" s="990" t="s">
        <v>993</v>
      </c>
      <c r="BQ276" s="990" t="s">
        <v>993</v>
      </c>
      <c r="BR276" s="991">
        <v>0</v>
      </c>
      <c r="BS276" s="990" t="s">
        <v>993</v>
      </c>
      <c r="BT276" s="991">
        <v>0</v>
      </c>
      <c r="BU276" s="990" t="s">
        <v>993</v>
      </c>
      <c r="BV276" s="991">
        <v>0</v>
      </c>
      <c r="BW276" s="991">
        <v>0</v>
      </c>
      <c r="BX276" s="991">
        <v>0</v>
      </c>
      <c r="BY276" s="990" t="s">
        <v>993</v>
      </c>
      <c r="BZ276" s="991">
        <v>0</v>
      </c>
      <c r="CA276" s="990" t="s">
        <v>993</v>
      </c>
      <c r="CB276" s="991">
        <v>0</v>
      </c>
      <c r="CC276" s="990" t="s">
        <v>993</v>
      </c>
      <c r="CD276" s="991">
        <v>0</v>
      </c>
      <c r="CE276" s="991">
        <v>0</v>
      </c>
      <c r="CF276" s="991">
        <v>0</v>
      </c>
      <c r="CG276" s="990" t="s">
        <v>993</v>
      </c>
      <c r="CH276" s="991">
        <v>0</v>
      </c>
      <c r="CI276" s="990" t="s">
        <v>993</v>
      </c>
      <c r="CJ276" s="991">
        <v>0</v>
      </c>
      <c r="CK276" s="990" t="s">
        <v>993</v>
      </c>
      <c r="CL276" s="991">
        <v>0</v>
      </c>
      <c r="CM276" s="991">
        <v>0</v>
      </c>
      <c r="CN276" s="991">
        <v>0</v>
      </c>
      <c r="CO276" s="991">
        <v>24</v>
      </c>
      <c r="CP276" s="991">
        <v>1.5</v>
      </c>
      <c r="CQ276" s="991">
        <v>0</v>
      </c>
      <c r="CR276" s="991">
        <v>0</v>
      </c>
      <c r="CS276" s="991">
        <v>2</v>
      </c>
      <c r="CT276" s="991">
        <v>1.1000000000000001</v>
      </c>
      <c r="CU276" s="991">
        <v>1</v>
      </c>
      <c r="CV276" s="991">
        <v>0</v>
      </c>
      <c r="CW276" s="991">
        <v>0</v>
      </c>
      <c r="CX276" s="991">
        <v>0</v>
      </c>
      <c r="CY276" s="991">
        <v>0</v>
      </c>
      <c r="CZ276" s="991">
        <v>0</v>
      </c>
      <c r="DA276" s="991">
        <v>0</v>
      </c>
      <c r="DB276" s="991">
        <v>0</v>
      </c>
      <c r="DC276" s="991">
        <v>0</v>
      </c>
      <c r="DD276" s="991">
        <v>0</v>
      </c>
      <c r="DE276" s="991">
        <v>0</v>
      </c>
      <c r="DF276" s="991">
        <v>0</v>
      </c>
      <c r="DG276" s="991">
        <v>0</v>
      </c>
      <c r="DH276" s="991">
        <v>0</v>
      </c>
      <c r="DI276" s="991">
        <v>0</v>
      </c>
      <c r="DJ276" s="991">
        <v>0</v>
      </c>
      <c r="DK276" s="992" t="b">
        <v>0</v>
      </c>
      <c r="DL276" s="990" t="s">
        <v>999</v>
      </c>
      <c r="DM276" s="990" t="s">
        <v>1055</v>
      </c>
      <c r="DN276" s="990" t="s">
        <v>417</v>
      </c>
      <c r="DO276" s="990" t="s">
        <v>1231</v>
      </c>
      <c r="DP276" s="991">
        <v>2089</v>
      </c>
      <c r="DQ276" s="991">
        <v>1746</v>
      </c>
      <c r="DR276" s="991">
        <v>244</v>
      </c>
      <c r="DS276" s="991">
        <v>99</v>
      </c>
      <c r="DT276" s="991">
        <v>10875</v>
      </c>
      <c r="DU276" s="991">
        <v>2092</v>
      </c>
      <c r="DV276" s="991">
        <v>2089</v>
      </c>
      <c r="DW276" s="991">
        <v>89</v>
      </c>
      <c r="DX276" s="991">
        <v>1977</v>
      </c>
      <c r="DY276" s="991">
        <v>4</v>
      </c>
      <c r="DZ276" s="991">
        <v>19</v>
      </c>
      <c r="EA276" s="991">
        <v>0</v>
      </c>
      <c r="EB276" s="991">
        <v>0</v>
      </c>
      <c r="EC276" s="991">
        <v>0</v>
      </c>
      <c r="ED276" s="991">
        <v>2092</v>
      </c>
      <c r="EE276" s="991">
        <v>113</v>
      </c>
      <c r="EF276" s="991">
        <v>1939</v>
      </c>
      <c r="EG276" s="991">
        <v>17</v>
      </c>
      <c r="EH276" s="991">
        <v>1</v>
      </c>
      <c r="EI276" s="991">
        <v>0</v>
      </c>
      <c r="EJ276" s="991">
        <v>0</v>
      </c>
      <c r="EK276" s="991">
        <v>12</v>
      </c>
      <c r="EL276" s="991">
        <v>10</v>
      </c>
      <c r="EM276" s="991">
        <v>0</v>
      </c>
      <c r="EN276" s="991">
        <v>1979</v>
      </c>
      <c r="EO276" s="991">
        <v>1971</v>
      </c>
      <c r="EP276" s="991">
        <v>6</v>
      </c>
      <c r="EQ276" s="991">
        <v>2</v>
      </c>
      <c r="ER276" s="991">
        <v>0</v>
      </c>
      <c r="ES276" s="991">
        <v>0</v>
      </c>
      <c r="ET276" s="992" t="b">
        <v>0</v>
      </c>
      <c r="EU276" s="992" t="b">
        <v>0</v>
      </c>
      <c r="EV276" s="992" t="b">
        <v>0</v>
      </c>
      <c r="EW276" s="993">
        <v>0.24199999999999999</v>
      </c>
      <c r="EX276" s="993">
        <v>0.192</v>
      </c>
      <c r="EY276" s="993">
        <v>7.5999999999999998E-2</v>
      </c>
      <c r="EZ276" s="993">
        <v>4.5999999999999999E-2</v>
      </c>
      <c r="FA276" s="993">
        <v>3.1E-2</v>
      </c>
      <c r="FB276" s="993">
        <v>0.11199999999999999</v>
      </c>
      <c r="FC276" s="992" t="b">
        <v>0</v>
      </c>
      <c r="FD276" s="992" t="b">
        <v>0</v>
      </c>
      <c r="FE276" s="992" t="b">
        <v>0</v>
      </c>
      <c r="FF276" s="993">
        <v>0</v>
      </c>
      <c r="FG276" s="993">
        <v>0</v>
      </c>
      <c r="FH276" s="993">
        <v>0</v>
      </c>
      <c r="FI276" s="993">
        <v>0</v>
      </c>
      <c r="FJ276" s="993">
        <v>0</v>
      </c>
      <c r="FK276" s="993">
        <v>0</v>
      </c>
      <c r="FL276" s="992" t="b">
        <v>0</v>
      </c>
      <c r="FM276" s="992" t="b">
        <v>0</v>
      </c>
      <c r="FN276" s="992" t="b">
        <v>0</v>
      </c>
      <c r="FO276" s="993">
        <v>0</v>
      </c>
      <c r="FP276" s="993">
        <v>0</v>
      </c>
      <c r="FQ276" s="993">
        <v>0</v>
      </c>
      <c r="FR276" s="993">
        <v>0</v>
      </c>
      <c r="FS276" s="993">
        <v>0</v>
      </c>
      <c r="FT276" s="993">
        <v>0</v>
      </c>
      <c r="FU276" s="990" t="s">
        <v>993</v>
      </c>
      <c r="FV276" s="993">
        <v>0</v>
      </c>
      <c r="FW276" s="991">
        <v>0</v>
      </c>
      <c r="FX276" s="991">
        <v>1979</v>
      </c>
      <c r="FY276" s="991">
        <v>0</v>
      </c>
      <c r="FZ276" s="991">
        <v>0</v>
      </c>
      <c r="GA276" s="991">
        <v>0</v>
      </c>
      <c r="GB276" s="991">
        <v>0</v>
      </c>
      <c r="GC276" s="991">
        <v>0</v>
      </c>
      <c r="GD276" s="991">
        <v>0</v>
      </c>
      <c r="GE276" s="991">
        <v>0</v>
      </c>
      <c r="GF276" s="991">
        <v>0</v>
      </c>
      <c r="GG276" s="991">
        <v>0</v>
      </c>
      <c r="GH276" s="991">
        <v>0</v>
      </c>
      <c r="GI276" s="991">
        <v>0</v>
      </c>
      <c r="GJ276" s="991">
        <v>0</v>
      </c>
      <c r="GK276" s="991">
        <v>0</v>
      </c>
      <c r="GL276" s="991">
        <v>0</v>
      </c>
      <c r="GM276" s="991">
        <v>0</v>
      </c>
      <c r="GN276" s="991">
        <v>0</v>
      </c>
      <c r="GO276" s="992" t="b">
        <v>0</v>
      </c>
      <c r="GP276" s="990" t="s">
        <v>993</v>
      </c>
      <c r="GQ276" s="990" t="s">
        <v>993</v>
      </c>
      <c r="GR276" s="990" t="s">
        <v>993</v>
      </c>
      <c r="GS276" s="990" t="s">
        <v>993</v>
      </c>
      <c r="GT276" s="992"/>
      <c r="GU276" s="986"/>
    </row>
    <row r="277" spans="1:203" hidden="1">
      <c r="A277" s="985"/>
      <c r="B277" s="1315" t="s">
        <v>494</v>
      </c>
      <c r="C277" s="1315"/>
      <c r="D277" s="990" t="s">
        <v>1226</v>
      </c>
      <c r="E277" s="990" t="s">
        <v>37</v>
      </c>
      <c r="F277" s="990" t="s">
        <v>437</v>
      </c>
      <c r="G277" s="990" t="s">
        <v>986</v>
      </c>
      <c r="H277" s="990" t="s">
        <v>1062</v>
      </c>
      <c r="I277" s="990" t="s">
        <v>1063</v>
      </c>
      <c r="J277" s="990" t="s">
        <v>1223</v>
      </c>
      <c r="K277" s="990" t="s">
        <v>1224</v>
      </c>
      <c r="L277" s="991">
        <v>23</v>
      </c>
      <c r="M277" s="990" t="s">
        <v>37</v>
      </c>
      <c r="N277" s="990" t="s">
        <v>1914</v>
      </c>
      <c r="O277" s="990" t="s">
        <v>522</v>
      </c>
      <c r="P277" s="990" t="s">
        <v>993</v>
      </c>
      <c r="Q277" s="990" t="s">
        <v>993</v>
      </c>
      <c r="R277" s="1031" t="s">
        <v>290</v>
      </c>
      <c r="S277" s="992" t="b">
        <v>0</v>
      </c>
      <c r="T277" s="991">
        <v>0</v>
      </c>
      <c r="U277" s="992" t="b">
        <v>0</v>
      </c>
      <c r="V277" s="991">
        <v>0</v>
      </c>
      <c r="W277" s="992" t="b">
        <v>0</v>
      </c>
      <c r="X277" s="992" t="b">
        <v>1</v>
      </c>
      <c r="Y277" s="990" t="s">
        <v>270</v>
      </c>
      <c r="Z277" s="990" t="b">
        <f t="shared" si="40"/>
        <v>1</v>
      </c>
      <c r="AA277" s="990" t="s">
        <v>993</v>
      </c>
      <c r="AB277" s="992" t="b">
        <v>0</v>
      </c>
      <c r="AC277" s="990" t="s">
        <v>993</v>
      </c>
      <c r="AD277" s="990" t="s">
        <v>993</v>
      </c>
      <c r="AE277" s="990" t="s">
        <v>993</v>
      </c>
      <c r="AF277" s="1077">
        <f t="shared" si="33"/>
        <v>10</v>
      </c>
      <c r="AG277" s="1077">
        <f t="shared" si="33"/>
        <v>0</v>
      </c>
      <c r="AH277" s="1077">
        <f t="shared" si="33"/>
        <v>0</v>
      </c>
      <c r="AI277" s="1077">
        <f t="shared" si="32"/>
        <v>10</v>
      </c>
      <c r="AJ277" s="183">
        <f t="shared" si="39"/>
        <v>0</v>
      </c>
      <c r="AK277" s="991">
        <v>10</v>
      </c>
      <c r="AL277" s="991">
        <v>0</v>
      </c>
      <c r="AM277" s="991">
        <v>0</v>
      </c>
      <c r="AN277" s="991">
        <v>10</v>
      </c>
      <c r="AO277" s="991">
        <v>0</v>
      </c>
      <c r="AP277" s="991">
        <v>0</v>
      </c>
      <c r="AQ277" s="991">
        <v>0</v>
      </c>
      <c r="AR277" s="991">
        <v>0</v>
      </c>
      <c r="AS277" s="991">
        <v>0</v>
      </c>
      <c r="AT277" s="991">
        <v>0</v>
      </c>
      <c r="AU277" s="991">
        <v>0</v>
      </c>
      <c r="AV277" s="991">
        <v>0</v>
      </c>
      <c r="AW277" s="991">
        <v>0</v>
      </c>
      <c r="AX277" s="991">
        <v>0</v>
      </c>
      <c r="AY277" s="991">
        <v>0</v>
      </c>
      <c r="AZ277" s="991">
        <v>0</v>
      </c>
      <c r="BA277" s="991">
        <v>0</v>
      </c>
      <c r="BB277" s="991">
        <v>0</v>
      </c>
      <c r="BC277" s="991">
        <v>0</v>
      </c>
      <c r="BD277" s="991">
        <v>0</v>
      </c>
      <c r="BE277" s="992" t="b">
        <v>0</v>
      </c>
      <c r="BF277" s="990" t="s">
        <v>2427</v>
      </c>
      <c r="BG277" s="990" t="s">
        <v>993</v>
      </c>
      <c r="BH277" s="991">
        <v>0</v>
      </c>
      <c r="BI277" s="990" t="s">
        <v>993</v>
      </c>
      <c r="BJ277" s="991">
        <v>0</v>
      </c>
      <c r="BK277" s="990" t="s">
        <v>993</v>
      </c>
      <c r="BL277" s="991">
        <v>0</v>
      </c>
      <c r="BM277" s="991">
        <v>0</v>
      </c>
      <c r="BN277" s="991">
        <v>10</v>
      </c>
      <c r="BO277" s="990" t="s">
        <v>993</v>
      </c>
      <c r="BP277" s="990" t="s">
        <v>993</v>
      </c>
      <c r="BQ277" s="990" t="s">
        <v>993</v>
      </c>
      <c r="BR277" s="991">
        <v>0</v>
      </c>
      <c r="BS277" s="990" t="s">
        <v>993</v>
      </c>
      <c r="BT277" s="991">
        <v>0</v>
      </c>
      <c r="BU277" s="990" t="s">
        <v>993</v>
      </c>
      <c r="BV277" s="991">
        <v>0</v>
      </c>
      <c r="BW277" s="991">
        <v>0</v>
      </c>
      <c r="BX277" s="991">
        <v>0</v>
      </c>
      <c r="BY277" s="990" t="s">
        <v>993</v>
      </c>
      <c r="BZ277" s="991">
        <v>0</v>
      </c>
      <c r="CA277" s="990" t="s">
        <v>993</v>
      </c>
      <c r="CB277" s="991">
        <v>0</v>
      </c>
      <c r="CC277" s="990" t="s">
        <v>993</v>
      </c>
      <c r="CD277" s="991">
        <v>0</v>
      </c>
      <c r="CE277" s="991">
        <v>0</v>
      </c>
      <c r="CF277" s="991">
        <v>0</v>
      </c>
      <c r="CG277" s="990" t="s">
        <v>993</v>
      </c>
      <c r="CH277" s="991">
        <v>0</v>
      </c>
      <c r="CI277" s="990" t="s">
        <v>993</v>
      </c>
      <c r="CJ277" s="991">
        <v>0</v>
      </c>
      <c r="CK277" s="990" t="s">
        <v>993</v>
      </c>
      <c r="CL277" s="991">
        <v>0</v>
      </c>
      <c r="CM277" s="991">
        <v>0</v>
      </c>
      <c r="CN277" s="991">
        <v>0</v>
      </c>
      <c r="CO277" s="991">
        <v>0</v>
      </c>
      <c r="CP277" s="991">
        <v>0</v>
      </c>
      <c r="CQ277" s="991">
        <v>0</v>
      </c>
      <c r="CR277" s="991">
        <v>0</v>
      </c>
      <c r="CS277" s="991">
        <v>0</v>
      </c>
      <c r="CT277" s="991">
        <v>0</v>
      </c>
      <c r="CU277" s="991">
        <v>0</v>
      </c>
      <c r="CV277" s="991">
        <v>0</v>
      </c>
      <c r="CW277" s="991">
        <v>0</v>
      </c>
      <c r="CX277" s="991">
        <v>0</v>
      </c>
      <c r="CY277" s="991">
        <v>0</v>
      </c>
      <c r="CZ277" s="991">
        <v>0</v>
      </c>
      <c r="DA277" s="991">
        <v>0</v>
      </c>
      <c r="DB277" s="991">
        <v>0</v>
      </c>
      <c r="DC277" s="991">
        <v>0</v>
      </c>
      <c r="DD277" s="991">
        <v>0</v>
      </c>
      <c r="DE277" s="991">
        <v>0</v>
      </c>
      <c r="DF277" s="991">
        <v>0</v>
      </c>
      <c r="DG277" s="991">
        <v>0</v>
      </c>
      <c r="DH277" s="991">
        <v>0</v>
      </c>
      <c r="DI277" s="991">
        <v>0</v>
      </c>
      <c r="DJ277" s="991">
        <v>0</v>
      </c>
      <c r="DK277" s="992" t="b">
        <v>1</v>
      </c>
      <c r="DL277" s="990" t="s">
        <v>270</v>
      </c>
      <c r="DM277" s="990" t="s">
        <v>993</v>
      </c>
      <c r="DN277" s="990" t="s">
        <v>993</v>
      </c>
      <c r="DO277" s="990" t="s">
        <v>993</v>
      </c>
      <c r="DP277" s="991">
        <v>0</v>
      </c>
      <c r="DQ277" s="991">
        <v>0</v>
      </c>
      <c r="DR277" s="991">
        <v>0</v>
      </c>
      <c r="DS277" s="991">
        <v>0</v>
      </c>
      <c r="DT277" s="991">
        <v>0</v>
      </c>
      <c r="DU277" s="991">
        <v>0</v>
      </c>
      <c r="DV277" s="991">
        <v>0</v>
      </c>
      <c r="DW277" s="991">
        <v>0</v>
      </c>
      <c r="DX277" s="991">
        <v>0</v>
      </c>
      <c r="DY277" s="991">
        <v>0</v>
      </c>
      <c r="DZ277" s="991">
        <v>0</v>
      </c>
      <c r="EA277" s="991">
        <v>0</v>
      </c>
      <c r="EB277" s="991">
        <v>0</v>
      </c>
      <c r="EC277" s="991">
        <v>0</v>
      </c>
      <c r="ED277" s="991">
        <v>0</v>
      </c>
      <c r="EE277" s="991">
        <v>0</v>
      </c>
      <c r="EF277" s="991">
        <v>0</v>
      </c>
      <c r="EG277" s="991">
        <v>0</v>
      </c>
      <c r="EH277" s="991">
        <v>0</v>
      </c>
      <c r="EI277" s="991">
        <v>0</v>
      </c>
      <c r="EJ277" s="991">
        <v>0</v>
      </c>
      <c r="EK277" s="991">
        <v>0</v>
      </c>
      <c r="EL277" s="991">
        <v>0</v>
      </c>
      <c r="EM277" s="991">
        <v>0</v>
      </c>
      <c r="EN277" s="991">
        <v>0</v>
      </c>
      <c r="EO277" s="991">
        <v>0</v>
      </c>
      <c r="EP277" s="991">
        <v>0</v>
      </c>
      <c r="EQ277" s="991">
        <v>0</v>
      </c>
      <c r="ER277" s="991">
        <v>0</v>
      </c>
      <c r="ES277" s="991">
        <v>0</v>
      </c>
      <c r="ET277" s="992" t="b">
        <v>0</v>
      </c>
      <c r="EU277" s="992" t="b">
        <v>0</v>
      </c>
      <c r="EV277" s="992" t="b">
        <v>0</v>
      </c>
      <c r="EW277" s="993">
        <v>0</v>
      </c>
      <c r="EX277" s="993">
        <v>0</v>
      </c>
      <c r="EY277" s="993">
        <v>0</v>
      </c>
      <c r="EZ277" s="993">
        <v>0</v>
      </c>
      <c r="FA277" s="993">
        <v>0</v>
      </c>
      <c r="FB277" s="993">
        <v>0</v>
      </c>
      <c r="FC277" s="992" t="b">
        <v>0</v>
      </c>
      <c r="FD277" s="992" t="b">
        <v>0</v>
      </c>
      <c r="FE277" s="992" t="b">
        <v>0</v>
      </c>
      <c r="FF277" s="993">
        <v>0</v>
      </c>
      <c r="FG277" s="993">
        <v>0</v>
      </c>
      <c r="FH277" s="993">
        <v>0</v>
      </c>
      <c r="FI277" s="993">
        <v>0</v>
      </c>
      <c r="FJ277" s="993">
        <v>0</v>
      </c>
      <c r="FK277" s="993">
        <v>0</v>
      </c>
      <c r="FL277" s="992" t="b">
        <v>0</v>
      </c>
      <c r="FM277" s="992" t="b">
        <v>0</v>
      </c>
      <c r="FN277" s="992" t="b">
        <v>0</v>
      </c>
      <c r="FO277" s="993">
        <v>0</v>
      </c>
      <c r="FP277" s="993">
        <v>0</v>
      </c>
      <c r="FQ277" s="993">
        <v>0</v>
      </c>
      <c r="FR277" s="993">
        <v>0</v>
      </c>
      <c r="FS277" s="993">
        <v>0</v>
      </c>
      <c r="FT277" s="993">
        <v>0</v>
      </c>
      <c r="FU277" s="990" t="s">
        <v>993</v>
      </c>
      <c r="FV277" s="993">
        <v>0</v>
      </c>
      <c r="FW277" s="991">
        <v>0</v>
      </c>
      <c r="FX277" s="991">
        <v>0</v>
      </c>
      <c r="FY277" s="991">
        <v>0</v>
      </c>
      <c r="FZ277" s="991">
        <v>0</v>
      </c>
      <c r="GA277" s="991">
        <v>0</v>
      </c>
      <c r="GB277" s="991">
        <v>0</v>
      </c>
      <c r="GC277" s="991">
        <v>0</v>
      </c>
      <c r="GD277" s="991">
        <v>0</v>
      </c>
      <c r="GE277" s="991">
        <v>0</v>
      </c>
      <c r="GF277" s="991">
        <v>0</v>
      </c>
      <c r="GG277" s="991">
        <v>0</v>
      </c>
      <c r="GH277" s="991">
        <v>0</v>
      </c>
      <c r="GI277" s="991">
        <v>0</v>
      </c>
      <c r="GJ277" s="991">
        <v>0</v>
      </c>
      <c r="GK277" s="991">
        <v>0</v>
      </c>
      <c r="GL277" s="991">
        <v>0</v>
      </c>
      <c r="GM277" s="991">
        <v>0</v>
      </c>
      <c r="GN277" s="991">
        <v>0</v>
      </c>
      <c r="GO277" s="992" t="b">
        <v>0</v>
      </c>
      <c r="GP277" s="990" t="s">
        <v>993</v>
      </c>
      <c r="GQ277" s="990" t="s">
        <v>993</v>
      </c>
      <c r="GR277" s="990" t="s">
        <v>993</v>
      </c>
      <c r="GS277" s="990" t="s">
        <v>993</v>
      </c>
      <c r="GT277" s="992"/>
      <c r="GU277" s="986"/>
    </row>
    <row r="278" spans="1:203" hidden="1">
      <c r="A278" s="985"/>
      <c r="B278" s="1315" t="s">
        <v>494</v>
      </c>
      <c r="C278" s="1315"/>
      <c r="D278" s="990" t="s">
        <v>1226</v>
      </c>
      <c r="E278" s="990" t="s">
        <v>37</v>
      </c>
      <c r="F278" s="990" t="s">
        <v>437</v>
      </c>
      <c r="G278" s="990" t="s">
        <v>986</v>
      </c>
      <c r="H278" s="990" t="s">
        <v>1062</v>
      </c>
      <c r="I278" s="990" t="s">
        <v>1063</v>
      </c>
      <c r="J278" s="990" t="s">
        <v>1223</v>
      </c>
      <c r="K278" s="990" t="s">
        <v>1224</v>
      </c>
      <c r="L278" s="991">
        <v>24</v>
      </c>
      <c r="M278" s="990" t="s">
        <v>37</v>
      </c>
      <c r="N278" s="990" t="s">
        <v>1915</v>
      </c>
      <c r="O278" s="990" t="s">
        <v>524</v>
      </c>
      <c r="P278" s="990" t="s">
        <v>993</v>
      </c>
      <c r="Q278" s="990" t="s">
        <v>993</v>
      </c>
      <c r="R278" s="1031" t="s">
        <v>290</v>
      </c>
      <c r="S278" s="992" t="b">
        <v>0</v>
      </c>
      <c r="T278" s="991">
        <v>0</v>
      </c>
      <c r="U278" s="992" t="b">
        <v>0</v>
      </c>
      <c r="V278" s="991">
        <v>0</v>
      </c>
      <c r="W278" s="992" t="b">
        <v>0</v>
      </c>
      <c r="X278" s="992" t="b">
        <v>1</v>
      </c>
      <c r="Y278" s="990" t="s">
        <v>270</v>
      </c>
      <c r="Z278" s="990" t="b">
        <f t="shared" si="40"/>
        <v>1</v>
      </c>
      <c r="AA278" s="990" t="s">
        <v>993</v>
      </c>
      <c r="AB278" s="992" t="b">
        <v>0</v>
      </c>
      <c r="AC278" s="990" t="s">
        <v>993</v>
      </c>
      <c r="AD278" s="990" t="s">
        <v>993</v>
      </c>
      <c r="AE278" s="990" t="s">
        <v>993</v>
      </c>
      <c r="AF278" s="1077">
        <f t="shared" si="33"/>
        <v>14</v>
      </c>
      <c r="AG278" s="1077">
        <f t="shared" si="33"/>
        <v>10</v>
      </c>
      <c r="AH278" s="1077">
        <f t="shared" si="33"/>
        <v>0</v>
      </c>
      <c r="AI278" s="1077">
        <f t="shared" si="32"/>
        <v>14</v>
      </c>
      <c r="AJ278" s="183">
        <f t="shared" si="39"/>
        <v>0</v>
      </c>
      <c r="AK278" s="991">
        <v>14</v>
      </c>
      <c r="AL278" s="991">
        <v>10</v>
      </c>
      <c r="AM278" s="991">
        <v>0</v>
      </c>
      <c r="AN278" s="991">
        <v>14</v>
      </c>
      <c r="AO278" s="991">
        <v>0</v>
      </c>
      <c r="AP278" s="991">
        <v>0</v>
      </c>
      <c r="AQ278" s="991">
        <v>0</v>
      </c>
      <c r="AR278" s="991">
        <v>0</v>
      </c>
      <c r="AS278" s="991">
        <v>0</v>
      </c>
      <c r="AT278" s="991">
        <v>0</v>
      </c>
      <c r="AU278" s="991">
        <v>0</v>
      </c>
      <c r="AV278" s="991">
        <v>0</v>
      </c>
      <c r="AW278" s="991">
        <v>0</v>
      </c>
      <c r="AX278" s="991">
        <v>0</v>
      </c>
      <c r="AY278" s="991">
        <v>0</v>
      </c>
      <c r="AZ278" s="991">
        <v>0</v>
      </c>
      <c r="BA278" s="991">
        <v>0</v>
      </c>
      <c r="BB278" s="991">
        <v>0</v>
      </c>
      <c r="BC278" s="991">
        <v>0</v>
      </c>
      <c r="BD278" s="991">
        <v>0</v>
      </c>
      <c r="BE278" s="992" t="b">
        <v>0</v>
      </c>
      <c r="BF278" s="992"/>
      <c r="BG278" s="990" t="s">
        <v>993</v>
      </c>
      <c r="BH278" s="991">
        <v>0</v>
      </c>
      <c r="BI278" s="990" t="s">
        <v>993</v>
      </c>
      <c r="BJ278" s="991">
        <v>0</v>
      </c>
      <c r="BK278" s="990" t="s">
        <v>993</v>
      </c>
      <c r="BL278" s="991">
        <v>0</v>
      </c>
      <c r="BM278" s="991">
        <v>0</v>
      </c>
      <c r="BN278" s="991">
        <v>14</v>
      </c>
      <c r="BO278" s="990" t="s">
        <v>993</v>
      </c>
      <c r="BP278" s="990" t="s">
        <v>993</v>
      </c>
      <c r="BQ278" s="990" t="s">
        <v>993</v>
      </c>
      <c r="BR278" s="991">
        <v>0</v>
      </c>
      <c r="BS278" s="990" t="s">
        <v>993</v>
      </c>
      <c r="BT278" s="991">
        <v>0</v>
      </c>
      <c r="BU278" s="990" t="s">
        <v>993</v>
      </c>
      <c r="BV278" s="991">
        <v>0</v>
      </c>
      <c r="BW278" s="991">
        <v>0</v>
      </c>
      <c r="BX278" s="991">
        <v>0</v>
      </c>
      <c r="BY278" s="990" t="s">
        <v>993</v>
      </c>
      <c r="BZ278" s="991">
        <v>0</v>
      </c>
      <c r="CA278" s="990" t="s">
        <v>993</v>
      </c>
      <c r="CB278" s="991">
        <v>0</v>
      </c>
      <c r="CC278" s="990" t="s">
        <v>993</v>
      </c>
      <c r="CD278" s="991">
        <v>0</v>
      </c>
      <c r="CE278" s="991">
        <v>0</v>
      </c>
      <c r="CF278" s="991">
        <v>0</v>
      </c>
      <c r="CG278" s="990" t="s">
        <v>993</v>
      </c>
      <c r="CH278" s="991">
        <v>0</v>
      </c>
      <c r="CI278" s="990" t="s">
        <v>993</v>
      </c>
      <c r="CJ278" s="991">
        <v>0</v>
      </c>
      <c r="CK278" s="990" t="s">
        <v>993</v>
      </c>
      <c r="CL278" s="991">
        <v>0</v>
      </c>
      <c r="CM278" s="991">
        <v>0</v>
      </c>
      <c r="CN278" s="991">
        <v>0</v>
      </c>
      <c r="CO278" s="991">
        <v>0</v>
      </c>
      <c r="CP278" s="991">
        <v>0</v>
      </c>
      <c r="CQ278" s="991">
        <v>0</v>
      </c>
      <c r="CR278" s="991">
        <v>0</v>
      </c>
      <c r="CS278" s="991">
        <v>0</v>
      </c>
      <c r="CT278" s="991">
        <v>0</v>
      </c>
      <c r="CU278" s="991">
        <v>0</v>
      </c>
      <c r="CV278" s="991">
        <v>0</v>
      </c>
      <c r="CW278" s="991">
        <v>0</v>
      </c>
      <c r="CX278" s="991">
        <v>0</v>
      </c>
      <c r="CY278" s="991">
        <v>0</v>
      </c>
      <c r="CZ278" s="991">
        <v>0</v>
      </c>
      <c r="DA278" s="991">
        <v>0</v>
      </c>
      <c r="DB278" s="991">
        <v>0</v>
      </c>
      <c r="DC278" s="991">
        <v>0</v>
      </c>
      <c r="DD278" s="991">
        <v>0</v>
      </c>
      <c r="DE278" s="991">
        <v>0</v>
      </c>
      <c r="DF278" s="991">
        <v>0</v>
      </c>
      <c r="DG278" s="991">
        <v>0</v>
      </c>
      <c r="DH278" s="991">
        <v>0</v>
      </c>
      <c r="DI278" s="991">
        <v>0</v>
      </c>
      <c r="DJ278" s="991">
        <v>0</v>
      </c>
      <c r="DK278" s="992" t="b">
        <v>1</v>
      </c>
      <c r="DL278" s="990" t="s">
        <v>270</v>
      </c>
      <c r="DM278" s="990" t="s">
        <v>993</v>
      </c>
      <c r="DN278" s="990" t="s">
        <v>993</v>
      </c>
      <c r="DO278" s="990" t="s">
        <v>993</v>
      </c>
      <c r="DP278" s="991">
        <v>757</v>
      </c>
      <c r="DQ278" s="991">
        <v>757</v>
      </c>
      <c r="DR278" s="991">
        <v>0</v>
      </c>
      <c r="DS278" s="991">
        <v>0</v>
      </c>
      <c r="DT278" s="991">
        <v>752</v>
      </c>
      <c r="DU278" s="991">
        <v>752</v>
      </c>
      <c r="DV278" s="991">
        <v>757</v>
      </c>
      <c r="DW278" s="991">
        <v>0</v>
      </c>
      <c r="DX278" s="991">
        <v>757</v>
      </c>
      <c r="DY278" s="991">
        <v>0</v>
      </c>
      <c r="DZ278" s="991">
        <v>0</v>
      </c>
      <c r="EA278" s="991">
        <v>0</v>
      </c>
      <c r="EB278" s="991">
        <v>0</v>
      </c>
      <c r="EC278" s="991">
        <v>0</v>
      </c>
      <c r="ED278" s="991">
        <v>752</v>
      </c>
      <c r="EE278" s="991">
        <v>0</v>
      </c>
      <c r="EF278" s="991">
        <v>752</v>
      </c>
      <c r="EG278" s="991">
        <v>0</v>
      </c>
      <c r="EH278" s="991">
        <v>0</v>
      </c>
      <c r="EI278" s="991">
        <v>0</v>
      </c>
      <c r="EJ278" s="991">
        <v>0</v>
      </c>
      <c r="EK278" s="991">
        <v>0</v>
      </c>
      <c r="EL278" s="991">
        <v>0</v>
      </c>
      <c r="EM278" s="991">
        <v>0</v>
      </c>
      <c r="EN278" s="991">
        <v>752</v>
      </c>
      <c r="EO278" s="991">
        <v>752</v>
      </c>
      <c r="EP278" s="991">
        <v>0</v>
      </c>
      <c r="EQ278" s="991">
        <v>0</v>
      </c>
      <c r="ER278" s="991">
        <v>0</v>
      </c>
      <c r="ES278" s="991">
        <v>0</v>
      </c>
      <c r="ET278" s="992" t="b">
        <v>0</v>
      </c>
      <c r="EU278" s="992" t="b">
        <v>0</v>
      </c>
      <c r="EV278" s="992" t="b">
        <v>0</v>
      </c>
      <c r="EW278" s="993">
        <v>0</v>
      </c>
      <c r="EX278" s="993">
        <v>0</v>
      </c>
      <c r="EY278" s="993">
        <v>0</v>
      </c>
      <c r="EZ278" s="993">
        <v>0</v>
      </c>
      <c r="FA278" s="993">
        <v>0</v>
      </c>
      <c r="FB278" s="993">
        <v>0</v>
      </c>
      <c r="FC278" s="992" t="b">
        <v>0</v>
      </c>
      <c r="FD278" s="992" t="b">
        <v>0</v>
      </c>
      <c r="FE278" s="992" t="b">
        <v>0</v>
      </c>
      <c r="FF278" s="993">
        <v>0</v>
      </c>
      <c r="FG278" s="993">
        <v>0</v>
      </c>
      <c r="FH278" s="993">
        <v>0</v>
      </c>
      <c r="FI278" s="993">
        <v>0</v>
      </c>
      <c r="FJ278" s="993">
        <v>0</v>
      </c>
      <c r="FK278" s="993">
        <v>0</v>
      </c>
      <c r="FL278" s="992" t="b">
        <v>0</v>
      </c>
      <c r="FM278" s="992" t="b">
        <v>0</v>
      </c>
      <c r="FN278" s="992" t="b">
        <v>0</v>
      </c>
      <c r="FO278" s="993">
        <v>0</v>
      </c>
      <c r="FP278" s="993">
        <v>0</v>
      </c>
      <c r="FQ278" s="993">
        <v>0</v>
      </c>
      <c r="FR278" s="993">
        <v>0</v>
      </c>
      <c r="FS278" s="993">
        <v>0</v>
      </c>
      <c r="FT278" s="993">
        <v>0</v>
      </c>
      <c r="FU278" s="990" t="s">
        <v>993</v>
      </c>
      <c r="FV278" s="993">
        <v>0</v>
      </c>
      <c r="FW278" s="991">
        <v>0</v>
      </c>
      <c r="FX278" s="991">
        <v>752</v>
      </c>
      <c r="FY278" s="991">
        <v>0</v>
      </c>
      <c r="FZ278" s="991">
        <v>0</v>
      </c>
      <c r="GA278" s="991">
        <v>0</v>
      </c>
      <c r="GB278" s="991">
        <v>0</v>
      </c>
      <c r="GC278" s="991">
        <v>0</v>
      </c>
      <c r="GD278" s="991">
        <v>0</v>
      </c>
      <c r="GE278" s="991">
        <v>0</v>
      </c>
      <c r="GF278" s="991">
        <v>0</v>
      </c>
      <c r="GG278" s="991">
        <v>0</v>
      </c>
      <c r="GH278" s="991">
        <v>0</v>
      </c>
      <c r="GI278" s="991">
        <v>0</v>
      </c>
      <c r="GJ278" s="991">
        <v>0</v>
      </c>
      <c r="GK278" s="991">
        <v>0</v>
      </c>
      <c r="GL278" s="991">
        <v>0</v>
      </c>
      <c r="GM278" s="991">
        <v>0</v>
      </c>
      <c r="GN278" s="991">
        <v>0</v>
      </c>
      <c r="GO278" s="992" t="b">
        <v>0</v>
      </c>
      <c r="GP278" s="990" t="s">
        <v>993</v>
      </c>
      <c r="GQ278" s="990" t="s">
        <v>993</v>
      </c>
      <c r="GR278" s="990" t="s">
        <v>993</v>
      </c>
      <c r="GS278" s="990" t="s">
        <v>993</v>
      </c>
      <c r="GT278" s="992"/>
      <c r="GU278" s="986"/>
    </row>
    <row r="279" spans="1:203" hidden="1">
      <c r="A279" s="985"/>
      <c r="B279" s="1315" t="s">
        <v>494</v>
      </c>
      <c r="C279" s="1315"/>
      <c r="D279" s="990" t="s">
        <v>1226</v>
      </c>
      <c r="E279" s="990" t="s">
        <v>37</v>
      </c>
      <c r="F279" s="990" t="s">
        <v>437</v>
      </c>
      <c r="G279" s="990" t="s">
        <v>986</v>
      </c>
      <c r="H279" s="990" t="s">
        <v>1062</v>
      </c>
      <c r="I279" s="990" t="s">
        <v>1063</v>
      </c>
      <c r="J279" s="990" t="s">
        <v>1223</v>
      </c>
      <c r="K279" s="990" t="s">
        <v>1224</v>
      </c>
      <c r="L279" s="991">
        <v>21</v>
      </c>
      <c r="M279" s="990" t="s">
        <v>37</v>
      </c>
      <c r="N279" s="990" t="s">
        <v>1233</v>
      </c>
      <c r="O279" s="990" t="s">
        <v>526</v>
      </c>
      <c r="P279" s="990" t="s">
        <v>993</v>
      </c>
      <c r="Q279" s="990" t="s">
        <v>993</v>
      </c>
      <c r="R279" s="1031" t="s">
        <v>270</v>
      </c>
      <c r="S279" s="992" t="b">
        <v>0</v>
      </c>
      <c r="T279" s="991">
        <v>0</v>
      </c>
      <c r="U279" s="992" t="b">
        <v>0</v>
      </c>
      <c r="V279" s="991">
        <v>0</v>
      </c>
      <c r="W279" s="992" t="b">
        <v>0</v>
      </c>
      <c r="X279" s="992" t="b">
        <v>1</v>
      </c>
      <c r="Y279" s="990" t="s">
        <v>270</v>
      </c>
      <c r="Z279" s="990" t="b">
        <f t="shared" si="40"/>
        <v>1</v>
      </c>
      <c r="AA279" s="990" t="s">
        <v>993</v>
      </c>
      <c r="AB279" s="992" t="b">
        <v>0</v>
      </c>
      <c r="AC279" s="990" t="s">
        <v>993</v>
      </c>
      <c r="AD279" s="990" t="s">
        <v>993</v>
      </c>
      <c r="AE279" s="990" t="s">
        <v>993</v>
      </c>
      <c r="AF279" s="1077">
        <f t="shared" si="33"/>
        <v>3</v>
      </c>
      <c r="AG279" s="1077">
        <f t="shared" si="33"/>
        <v>3</v>
      </c>
      <c r="AH279" s="1077">
        <f t="shared" si="33"/>
        <v>0</v>
      </c>
      <c r="AI279" s="1077">
        <f t="shared" si="32"/>
        <v>3</v>
      </c>
      <c r="AJ279" s="183">
        <f t="shared" si="39"/>
        <v>0</v>
      </c>
      <c r="AK279" s="991">
        <v>3</v>
      </c>
      <c r="AL279" s="991">
        <v>3</v>
      </c>
      <c r="AM279" s="991">
        <v>0</v>
      </c>
      <c r="AN279" s="991">
        <v>3</v>
      </c>
      <c r="AO279" s="991">
        <v>0</v>
      </c>
      <c r="AP279" s="991">
        <v>0</v>
      </c>
      <c r="AQ279" s="991">
        <v>0</v>
      </c>
      <c r="AR279" s="991">
        <v>0</v>
      </c>
      <c r="AS279" s="991">
        <v>0</v>
      </c>
      <c r="AT279" s="991">
        <v>0</v>
      </c>
      <c r="AU279" s="991">
        <v>0</v>
      </c>
      <c r="AV279" s="991">
        <v>0</v>
      </c>
      <c r="AW279" s="991">
        <v>0</v>
      </c>
      <c r="AX279" s="991">
        <v>0</v>
      </c>
      <c r="AY279" s="991">
        <v>0</v>
      </c>
      <c r="AZ279" s="991">
        <v>0</v>
      </c>
      <c r="BA279" s="991">
        <v>0</v>
      </c>
      <c r="BB279" s="991">
        <v>0</v>
      </c>
      <c r="BC279" s="991">
        <v>0</v>
      </c>
      <c r="BD279" s="991">
        <v>0</v>
      </c>
      <c r="BE279" s="992" t="b">
        <v>0</v>
      </c>
      <c r="BF279" s="992"/>
      <c r="BG279" s="990" t="s">
        <v>1152</v>
      </c>
      <c r="BH279" s="991">
        <v>3</v>
      </c>
      <c r="BI279" s="990" t="s">
        <v>993</v>
      </c>
      <c r="BJ279" s="991">
        <v>0</v>
      </c>
      <c r="BK279" s="990" t="s">
        <v>993</v>
      </c>
      <c r="BL279" s="991">
        <v>0</v>
      </c>
      <c r="BM279" s="991">
        <v>0</v>
      </c>
      <c r="BN279" s="991">
        <v>0</v>
      </c>
      <c r="BO279" s="990" t="s">
        <v>993</v>
      </c>
      <c r="BP279" s="990" t="s">
        <v>993</v>
      </c>
      <c r="BQ279" s="990" t="s">
        <v>993</v>
      </c>
      <c r="BR279" s="991">
        <v>0</v>
      </c>
      <c r="BS279" s="990" t="s">
        <v>993</v>
      </c>
      <c r="BT279" s="991">
        <v>0</v>
      </c>
      <c r="BU279" s="990" t="s">
        <v>993</v>
      </c>
      <c r="BV279" s="991">
        <v>0</v>
      </c>
      <c r="BW279" s="991">
        <v>0</v>
      </c>
      <c r="BX279" s="991">
        <v>0</v>
      </c>
      <c r="BY279" s="990" t="s">
        <v>993</v>
      </c>
      <c r="BZ279" s="991">
        <v>0</v>
      </c>
      <c r="CA279" s="990" t="s">
        <v>993</v>
      </c>
      <c r="CB279" s="991">
        <v>0</v>
      </c>
      <c r="CC279" s="990" t="s">
        <v>993</v>
      </c>
      <c r="CD279" s="991">
        <v>0</v>
      </c>
      <c r="CE279" s="991">
        <v>0</v>
      </c>
      <c r="CF279" s="991">
        <v>0</v>
      </c>
      <c r="CG279" s="990" t="s">
        <v>993</v>
      </c>
      <c r="CH279" s="991">
        <v>0</v>
      </c>
      <c r="CI279" s="990" t="s">
        <v>993</v>
      </c>
      <c r="CJ279" s="991">
        <v>0</v>
      </c>
      <c r="CK279" s="990" t="s">
        <v>993</v>
      </c>
      <c r="CL279" s="991">
        <v>0</v>
      </c>
      <c r="CM279" s="991">
        <v>0</v>
      </c>
      <c r="CN279" s="991">
        <v>0</v>
      </c>
      <c r="CO279" s="991">
        <v>5</v>
      </c>
      <c r="CP279" s="991">
        <v>0</v>
      </c>
      <c r="CQ279" s="991">
        <v>0</v>
      </c>
      <c r="CR279" s="991">
        <v>0</v>
      </c>
      <c r="CS279" s="991">
        <v>0</v>
      </c>
      <c r="CT279" s="991">
        <v>0</v>
      </c>
      <c r="CU279" s="991">
        <v>8</v>
      </c>
      <c r="CV279" s="991">
        <v>0</v>
      </c>
      <c r="CW279" s="991">
        <v>0</v>
      </c>
      <c r="CX279" s="991">
        <v>0</v>
      </c>
      <c r="CY279" s="991">
        <v>0</v>
      </c>
      <c r="CZ279" s="991">
        <v>0</v>
      </c>
      <c r="DA279" s="991">
        <v>0</v>
      </c>
      <c r="DB279" s="991">
        <v>0</v>
      </c>
      <c r="DC279" s="991">
        <v>0</v>
      </c>
      <c r="DD279" s="991">
        <v>0</v>
      </c>
      <c r="DE279" s="991">
        <v>0</v>
      </c>
      <c r="DF279" s="991">
        <v>0</v>
      </c>
      <c r="DG279" s="991">
        <v>0</v>
      </c>
      <c r="DH279" s="991">
        <v>0</v>
      </c>
      <c r="DI279" s="991">
        <v>0</v>
      </c>
      <c r="DJ279" s="991">
        <v>0</v>
      </c>
      <c r="DK279" s="992" t="b">
        <v>0</v>
      </c>
      <c r="DL279" s="990" t="s">
        <v>1017</v>
      </c>
      <c r="DM279" s="990" t="s">
        <v>993</v>
      </c>
      <c r="DN279" s="990" t="s">
        <v>993</v>
      </c>
      <c r="DO279" s="990" t="s">
        <v>993</v>
      </c>
      <c r="DP279" s="991">
        <v>67</v>
      </c>
      <c r="DQ279" s="991">
        <v>27</v>
      </c>
      <c r="DR279" s="991">
        <v>37</v>
      </c>
      <c r="DS279" s="991">
        <v>3</v>
      </c>
      <c r="DT279" s="991">
        <v>685</v>
      </c>
      <c r="DU279" s="991">
        <v>68</v>
      </c>
      <c r="DV279" s="991">
        <v>67</v>
      </c>
      <c r="DW279" s="991">
        <v>6</v>
      </c>
      <c r="DX279" s="991">
        <v>58</v>
      </c>
      <c r="DY279" s="991">
        <v>3</v>
      </c>
      <c r="DZ279" s="991">
        <v>0</v>
      </c>
      <c r="EA279" s="991">
        <v>0</v>
      </c>
      <c r="EB279" s="991">
        <v>0</v>
      </c>
      <c r="EC279" s="991">
        <v>0</v>
      </c>
      <c r="ED279" s="991">
        <v>68</v>
      </c>
      <c r="EE279" s="991">
        <v>32</v>
      </c>
      <c r="EF279" s="991">
        <v>36</v>
      </c>
      <c r="EG279" s="991">
        <v>0</v>
      </c>
      <c r="EH279" s="991">
        <v>0</v>
      </c>
      <c r="EI279" s="991">
        <v>0</v>
      </c>
      <c r="EJ279" s="991">
        <v>0</v>
      </c>
      <c r="EK279" s="991">
        <v>0</v>
      </c>
      <c r="EL279" s="991">
        <v>0</v>
      </c>
      <c r="EM279" s="991">
        <v>0</v>
      </c>
      <c r="EN279" s="991">
        <v>36</v>
      </c>
      <c r="EO279" s="991">
        <v>36</v>
      </c>
      <c r="EP279" s="991">
        <v>0</v>
      </c>
      <c r="EQ279" s="991">
        <v>0</v>
      </c>
      <c r="ER279" s="991">
        <v>0</v>
      </c>
      <c r="ES279" s="991">
        <v>54</v>
      </c>
      <c r="ET279" s="992" t="b">
        <v>0</v>
      </c>
      <c r="EU279" s="992" t="b">
        <v>0</v>
      </c>
      <c r="EV279" s="992" t="b">
        <v>0</v>
      </c>
      <c r="EW279" s="993">
        <v>0</v>
      </c>
      <c r="EX279" s="993">
        <v>0</v>
      </c>
      <c r="EY279" s="993">
        <v>0</v>
      </c>
      <c r="EZ279" s="993">
        <v>0</v>
      </c>
      <c r="FA279" s="993">
        <v>0</v>
      </c>
      <c r="FB279" s="993">
        <v>0</v>
      </c>
      <c r="FC279" s="992" t="b">
        <v>0</v>
      </c>
      <c r="FD279" s="992" t="b">
        <v>0</v>
      </c>
      <c r="FE279" s="992" t="b">
        <v>0</v>
      </c>
      <c r="FF279" s="993">
        <v>0</v>
      </c>
      <c r="FG279" s="993">
        <v>0</v>
      </c>
      <c r="FH279" s="993">
        <v>0</v>
      </c>
      <c r="FI279" s="993">
        <v>0</v>
      </c>
      <c r="FJ279" s="993">
        <v>0</v>
      </c>
      <c r="FK279" s="993">
        <v>0</v>
      </c>
      <c r="FL279" s="992" t="b">
        <v>0</v>
      </c>
      <c r="FM279" s="992" t="b">
        <v>0</v>
      </c>
      <c r="FN279" s="992" t="b">
        <v>0</v>
      </c>
      <c r="FO279" s="993">
        <v>0</v>
      </c>
      <c r="FP279" s="993">
        <v>0</v>
      </c>
      <c r="FQ279" s="993">
        <v>0</v>
      </c>
      <c r="FR279" s="993">
        <v>0</v>
      </c>
      <c r="FS279" s="993">
        <v>0</v>
      </c>
      <c r="FT279" s="993">
        <v>0</v>
      </c>
      <c r="FU279" s="990" t="s">
        <v>993</v>
      </c>
      <c r="FV279" s="993">
        <v>0</v>
      </c>
      <c r="FW279" s="991">
        <v>0</v>
      </c>
      <c r="FX279" s="991">
        <v>36</v>
      </c>
      <c r="FY279" s="991">
        <v>0</v>
      </c>
      <c r="FZ279" s="991">
        <v>0</v>
      </c>
      <c r="GA279" s="991">
        <v>0</v>
      </c>
      <c r="GB279" s="991">
        <v>0</v>
      </c>
      <c r="GC279" s="991">
        <v>0</v>
      </c>
      <c r="GD279" s="991">
        <v>0</v>
      </c>
      <c r="GE279" s="991">
        <v>0</v>
      </c>
      <c r="GF279" s="991">
        <v>0</v>
      </c>
      <c r="GG279" s="991">
        <v>0</v>
      </c>
      <c r="GH279" s="991">
        <v>0</v>
      </c>
      <c r="GI279" s="991">
        <v>0</v>
      </c>
      <c r="GJ279" s="991">
        <v>0</v>
      </c>
      <c r="GK279" s="991">
        <v>0</v>
      </c>
      <c r="GL279" s="991">
        <v>0</v>
      </c>
      <c r="GM279" s="991">
        <v>0</v>
      </c>
      <c r="GN279" s="991">
        <v>0</v>
      </c>
      <c r="GO279" s="992" t="b">
        <v>0</v>
      </c>
      <c r="GP279" s="990" t="s">
        <v>993</v>
      </c>
      <c r="GQ279" s="990" t="s">
        <v>993</v>
      </c>
      <c r="GR279" s="990" t="s">
        <v>993</v>
      </c>
      <c r="GS279" s="990" t="s">
        <v>993</v>
      </c>
      <c r="GT279" s="992"/>
      <c r="GU279" s="986"/>
    </row>
    <row r="280" spans="1:203" hidden="1">
      <c r="A280" s="985"/>
      <c r="B280" s="1315" t="s">
        <v>759</v>
      </c>
      <c r="C280" s="1315"/>
      <c r="D280" s="990" t="s">
        <v>1234</v>
      </c>
      <c r="E280" s="990" t="s">
        <v>1235</v>
      </c>
      <c r="F280" s="990" t="s">
        <v>437</v>
      </c>
      <c r="G280" s="990" t="s">
        <v>986</v>
      </c>
      <c r="H280" s="990" t="s">
        <v>1236</v>
      </c>
      <c r="I280" s="990" t="s">
        <v>1237</v>
      </c>
      <c r="J280" s="990" t="s">
        <v>1238</v>
      </c>
      <c r="K280" s="990" t="s">
        <v>1239</v>
      </c>
      <c r="L280" s="991">
        <v>3</v>
      </c>
      <c r="M280" s="990" t="s">
        <v>1235</v>
      </c>
      <c r="N280" s="990" t="s">
        <v>1041</v>
      </c>
      <c r="O280" s="990" t="s">
        <v>762</v>
      </c>
      <c r="P280" s="990" t="s">
        <v>993</v>
      </c>
      <c r="Q280" s="990" t="s">
        <v>993</v>
      </c>
      <c r="R280" s="990" t="s">
        <v>296</v>
      </c>
      <c r="S280" s="992" t="b">
        <v>0</v>
      </c>
      <c r="T280" s="991">
        <v>0</v>
      </c>
      <c r="U280" s="992" t="b">
        <v>0</v>
      </c>
      <c r="V280" s="991">
        <v>0</v>
      </c>
      <c r="W280" s="992" t="b">
        <v>0</v>
      </c>
      <c r="X280" s="992" t="b">
        <v>1</v>
      </c>
      <c r="Y280" s="990" t="s">
        <v>296</v>
      </c>
      <c r="Z280" s="990" t="b">
        <f t="shared" ref="Z280:Z294" si="42">R280=Y280</f>
        <v>1</v>
      </c>
      <c r="AA280" s="990" t="s">
        <v>993</v>
      </c>
      <c r="AB280" s="992" t="b">
        <v>0</v>
      </c>
      <c r="AC280" s="990" t="s">
        <v>993</v>
      </c>
      <c r="AD280" s="990" t="s">
        <v>993</v>
      </c>
      <c r="AE280" s="990" t="s">
        <v>993</v>
      </c>
      <c r="AF280" s="1077">
        <f t="shared" si="33"/>
        <v>52</v>
      </c>
      <c r="AG280" s="1077">
        <f t="shared" si="33"/>
        <v>52</v>
      </c>
      <c r="AH280" s="1077">
        <f t="shared" si="33"/>
        <v>0</v>
      </c>
      <c r="AI280" s="1077">
        <f t="shared" si="32"/>
        <v>52</v>
      </c>
      <c r="AJ280" s="183">
        <f t="shared" si="39"/>
        <v>0</v>
      </c>
      <c r="AK280" s="991">
        <v>52</v>
      </c>
      <c r="AL280" s="991">
        <v>52</v>
      </c>
      <c r="AM280" s="991">
        <v>0</v>
      </c>
      <c r="AN280" s="991">
        <v>52</v>
      </c>
      <c r="AO280" s="991">
        <v>0</v>
      </c>
      <c r="AP280" s="991">
        <v>0</v>
      </c>
      <c r="AQ280" s="991">
        <v>0</v>
      </c>
      <c r="AR280" s="991">
        <v>0</v>
      </c>
      <c r="AS280" s="991">
        <v>0</v>
      </c>
      <c r="AT280" s="991">
        <v>0</v>
      </c>
      <c r="AU280" s="991">
        <v>0</v>
      </c>
      <c r="AV280" s="991">
        <v>0</v>
      </c>
      <c r="AW280" s="991">
        <v>0</v>
      </c>
      <c r="AX280" s="991">
        <v>0</v>
      </c>
      <c r="AY280" s="991">
        <v>0</v>
      </c>
      <c r="AZ280" s="991">
        <v>0</v>
      </c>
      <c r="BA280" s="991">
        <v>0</v>
      </c>
      <c r="BB280" s="991">
        <v>0</v>
      </c>
      <c r="BC280" s="991">
        <v>0</v>
      </c>
      <c r="BD280" s="991">
        <v>0</v>
      </c>
      <c r="BE280" s="992" t="b">
        <v>0</v>
      </c>
      <c r="BF280" s="992"/>
      <c r="BG280" s="990" t="s">
        <v>993</v>
      </c>
      <c r="BH280" s="991">
        <v>0</v>
      </c>
      <c r="BI280" s="990" t="s">
        <v>993</v>
      </c>
      <c r="BJ280" s="991">
        <v>0</v>
      </c>
      <c r="BK280" s="990" t="s">
        <v>993</v>
      </c>
      <c r="BL280" s="991">
        <v>0</v>
      </c>
      <c r="BM280" s="991">
        <v>0</v>
      </c>
      <c r="BN280" s="991">
        <v>52</v>
      </c>
      <c r="BO280" s="990" t="s">
        <v>993</v>
      </c>
      <c r="BP280" s="990" t="s">
        <v>993</v>
      </c>
      <c r="BQ280" s="990" t="s">
        <v>993</v>
      </c>
      <c r="BR280" s="991">
        <v>0</v>
      </c>
      <c r="BS280" s="990" t="s">
        <v>993</v>
      </c>
      <c r="BT280" s="991">
        <v>0</v>
      </c>
      <c r="BU280" s="990" t="s">
        <v>993</v>
      </c>
      <c r="BV280" s="991">
        <v>0</v>
      </c>
      <c r="BW280" s="991">
        <v>0</v>
      </c>
      <c r="BX280" s="991">
        <v>0</v>
      </c>
      <c r="BY280" s="990" t="s">
        <v>993</v>
      </c>
      <c r="BZ280" s="991">
        <v>0</v>
      </c>
      <c r="CA280" s="990" t="s">
        <v>993</v>
      </c>
      <c r="CB280" s="991">
        <v>0</v>
      </c>
      <c r="CC280" s="990" t="s">
        <v>993</v>
      </c>
      <c r="CD280" s="991">
        <v>0</v>
      </c>
      <c r="CE280" s="991">
        <v>0</v>
      </c>
      <c r="CF280" s="991">
        <v>0</v>
      </c>
      <c r="CG280" s="990" t="s">
        <v>993</v>
      </c>
      <c r="CH280" s="991">
        <v>0</v>
      </c>
      <c r="CI280" s="990" t="s">
        <v>993</v>
      </c>
      <c r="CJ280" s="991">
        <v>0</v>
      </c>
      <c r="CK280" s="990" t="s">
        <v>993</v>
      </c>
      <c r="CL280" s="991">
        <v>0</v>
      </c>
      <c r="CM280" s="991">
        <v>0</v>
      </c>
      <c r="CN280" s="991">
        <v>0</v>
      </c>
      <c r="CO280" s="991">
        <v>33</v>
      </c>
      <c r="CP280" s="991">
        <v>0.7</v>
      </c>
      <c r="CQ280" s="991">
        <v>0</v>
      </c>
      <c r="CR280" s="991">
        <v>0.8</v>
      </c>
      <c r="CS280" s="991">
        <v>0</v>
      </c>
      <c r="CT280" s="991">
        <v>1.6</v>
      </c>
      <c r="CU280" s="991">
        <v>0</v>
      </c>
      <c r="CV280" s="991">
        <v>0</v>
      </c>
      <c r="CW280" s="991">
        <v>0</v>
      </c>
      <c r="CX280" s="991">
        <v>0</v>
      </c>
      <c r="CY280" s="991">
        <v>0</v>
      </c>
      <c r="CZ280" s="991">
        <v>0</v>
      </c>
      <c r="DA280" s="991">
        <v>0</v>
      </c>
      <c r="DB280" s="991">
        <v>0</v>
      </c>
      <c r="DC280" s="991">
        <v>0</v>
      </c>
      <c r="DD280" s="991">
        <v>0</v>
      </c>
      <c r="DE280" s="991">
        <v>0</v>
      </c>
      <c r="DF280" s="991">
        <v>0</v>
      </c>
      <c r="DG280" s="991">
        <v>0</v>
      </c>
      <c r="DH280" s="991">
        <v>0</v>
      </c>
      <c r="DI280" s="991">
        <v>0</v>
      </c>
      <c r="DJ280" s="991">
        <v>0</v>
      </c>
      <c r="DK280" s="992" t="b">
        <v>0</v>
      </c>
      <c r="DL280" s="990" t="s">
        <v>999</v>
      </c>
      <c r="DM280" s="990" t="s">
        <v>298</v>
      </c>
      <c r="DN280" s="990" t="s">
        <v>270</v>
      </c>
      <c r="DO280" s="990" t="s">
        <v>290</v>
      </c>
      <c r="DP280" s="991">
        <v>50</v>
      </c>
      <c r="DQ280" s="991">
        <v>50</v>
      </c>
      <c r="DR280" s="991">
        <v>0</v>
      </c>
      <c r="DS280" s="991">
        <v>0</v>
      </c>
      <c r="DT280" s="991">
        <v>18700</v>
      </c>
      <c r="DU280" s="991">
        <v>46</v>
      </c>
      <c r="DV280" s="991">
        <v>50</v>
      </c>
      <c r="DW280" s="991">
        <v>0</v>
      </c>
      <c r="DX280" s="991">
        <v>38</v>
      </c>
      <c r="DY280" s="991">
        <v>9</v>
      </c>
      <c r="DZ280" s="991">
        <v>3</v>
      </c>
      <c r="EA280" s="991">
        <v>0</v>
      </c>
      <c r="EB280" s="991">
        <v>0</v>
      </c>
      <c r="EC280" s="991">
        <v>0</v>
      </c>
      <c r="ED280" s="991">
        <v>46</v>
      </c>
      <c r="EE280" s="991">
        <v>0</v>
      </c>
      <c r="EF280" s="991">
        <v>26</v>
      </c>
      <c r="EG280" s="991">
        <v>3</v>
      </c>
      <c r="EH280" s="991">
        <v>1</v>
      </c>
      <c r="EI280" s="991">
        <v>1</v>
      </c>
      <c r="EJ280" s="991">
        <v>0</v>
      </c>
      <c r="EK280" s="991">
        <v>2</v>
      </c>
      <c r="EL280" s="991">
        <v>13</v>
      </c>
      <c r="EM280" s="991">
        <v>0</v>
      </c>
      <c r="EN280" s="991">
        <v>46</v>
      </c>
      <c r="EO280" s="991">
        <v>46</v>
      </c>
      <c r="EP280" s="991">
        <v>0</v>
      </c>
      <c r="EQ280" s="991">
        <v>0</v>
      </c>
      <c r="ER280" s="991">
        <v>0</v>
      </c>
      <c r="ES280" s="991">
        <v>0</v>
      </c>
      <c r="ET280" s="992" t="b">
        <v>0</v>
      </c>
      <c r="EU280" s="992" t="b">
        <v>0</v>
      </c>
      <c r="EV280" s="992" t="b">
        <v>0</v>
      </c>
      <c r="EW280" s="993">
        <v>0</v>
      </c>
      <c r="EX280" s="993">
        <v>0</v>
      </c>
      <c r="EY280" s="993">
        <v>0</v>
      </c>
      <c r="EZ280" s="993">
        <v>0</v>
      </c>
      <c r="FA280" s="993">
        <v>0</v>
      </c>
      <c r="FB280" s="993">
        <v>0</v>
      </c>
      <c r="FC280" s="992" t="b">
        <v>0</v>
      </c>
      <c r="FD280" s="992" t="b">
        <v>0</v>
      </c>
      <c r="FE280" s="992" t="b">
        <v>0</v>
      </c>
      <c r="FF280" s="993">
        <v>0</v>
      </c>
      <c r="FG280" s="993">
        <v>0</v>
      </c>
      <c r="FH280" s="993">
        <v>0</v>
      </c>
      <c r="FI280" s="993">
        <v>0</v>
      </c>
      <c r="FJ280" s="993">
        <v>0</v>
      </c>
      <c r="FK280" s="993">
        <v>0</v>
      </c>
      <c r="FL280" s="992" t="b">
        <v>0</v>
      </c>
      <c r="FM280" s="992" t="b">
        <v>0</v>
      </c>
      <c r="FN280" s="992" t="b">
        <v>0</v>
      </c>
      <c r="FO280" s="993">
        <v>0</v>
      </c>
      <c r="FP280" s="993">
        <v>0</v>
      </c>
      <c r="FQ280" s="993">
        <v>0</v>
      </c>
      <c r="FR280" s="993">
        <v>0</v>
      </c>
      <c r="FS280" s="993">
        <v>0</v>
      </c>
      <c r="FT280" s="993">
        <v>0</v>
      </c>
      <c r="FU280" s="990" t="s">
        <v>993</v>
      </c>
      <c r="FV280" s="993">
        <v>0</v>
      </c>
      <c r="FW280" s="991">
        <v>0</v>
      </c>
      <c r="FX280" s="991">
        <v>46</v>
      </c>
      <c r="FY280" s="991">
        <v>0</v>
      </c>
      <c r="FZ280" s="991">
        <v>0</v>
      </c>
      <c r="GA280" s="991">
        <v>0</v>
      </c>
      <c r="GB280" s="991">
        <v>0</v>
      </c>
      <c r="GC280" s="991">
        <v>0</v>
      </c>
      <c r="GD280" s="991">
        <v>0</v>
      </c>
      <c r="GE280" s="991">
        <v>0</v>
      </c>
      <c r="GF280" s="991">
        <v>0</v>
      </c>
      <c r="GG280" s="991">
        <v>0</v>
      </c>
      <c r="GH280" s="991">
        <v>0</v>
      </c>
      <c r="GI280" s="991">
        <v>0</v>
      </c>
      <c r="GJ280" s="991">
        <v>0</v>
      </c>
      <c r="GK280" s="991">
        <v>0</v>
      </c>
      <c r="GL280" s="991">
        <v>0</v>
      </c>
      <c r="GM280" s="991">
        <v>0</v>
      </c>
      <c r="GN280" s="991">
        <v>0</v>
      </c>
      <c r="GO280" s="992" t="b">
        <v>0</v>
      </c>
      <c r="GP280" s="990" t="s">
        <v>993</v>
      </c>
      <c r="GQ280" s="990" t="s">
        <v>993</v>
      </c>
      <c r="GR280" s="990" t="s">
        <v>993</v>
      </c>
      <c r="GS280" s="990" t="s">
        <v>993</v>
      </c>
      <c r="GT280" s="992"/>
      <c r="GU280" s="986"/>
    </row>
    <row r="281" spans="1:203" hidden="1">
      <c r="A281" s="985"/>
      <c r="B281" s="1315" t="s">
        <v>759</v>
      </c>
      <c r="C281" s="1315"/>
      <c r="D281" s="990" t="s">
        <v>1234</v>
      </c>
      <c r="E281" s="990" t="s">
        <v>1235</v>
      </c>
      <c r="F281" s="990" t="s">
        <v>437</v>
      </c>
      <c r="G281" s="990" t="s">
        <v>986</v>
      </c>
      <c r="H281" s="990" t="s">
        <v>1236</v>
      </c>
      <c r="I281" s="990" t="s">
        <v>1237</v>
      </c>
      <c r="J281" s="990" t="s">
        <v>1238</v>
      </c>
      <c r="K281" s="990" t="s">
        <v>1239</v>
      </c>
      <c r="L281" s="991">
        <v>1</v>
      </c>
      <c r="M281" s="990" t="s">
        <v>1235</v>
      </c>
      <c r="N281" s="990" t="s">
        <v>991</v>
      </c>
      <c r="O281" s="990" t="s">
        <v>761</v>
      </c>
      <c r="P281" s="990" t="s">
        <v>1225</v>
      </c>
      <c r="Q281" s="990" t="s">
        <v>293</v>
      </c>
      <c r="R281" s="990" t="s">
        <v>296</v>
      </c>
      <c r="S281" s="992" t="b">
        <v>0</v>
      </c>
      <c r="T281" s="991">
        <v>0</v>
      </c>
      <c r="U281" s="992" t="b">
        <v>0</v>
      </c>
      <c r="V281" s="991">
        <v>0</v>
      </c>
      <c r="W281" s="992" t="b">
        <v>0</v>
      </c>
      <c r="X281" s="992" t="b">
        <v>1</v>
      </c>
      <c r="Y281" s="990" t="s">
        <v>296</v>
      </c>
      <c r="Z281" s="990" t="b">
        <f t="shared" si="42"/>
        <v>1</v>
      </c>
      <c r="AA281" s="990" t="s">
        <v>993</v>
      </c>
      <c r="AB281" s="992" t="b">
        <v>0</v>
      </c>
      <c r="AC281" s="990" t="s">
        <v>993</v>
      </c>
      <c r="AD281" s="990" t="s">
        <v>993</v>
      </c>
      <c r="AE281" s="990" t="s">
        <v>993</v>
      </c>
      <c r="AF281" s="1077">
        <f t="shared" si="33"/>
        <v>52</v>
      </c>
      <c r="AG281" s="1077">
        <f t="shared" si="33"/>
        <v>52</v>
      </c>
      <c r="AH281" s="1077">
        <f t="shared" si="33"/>
        <v>0</v>
      </c>
      <c r="AI281" s="1077">
        <f t="shared" si="32"/>
        <v>52</v>
      </c>
      <c r="AJ281" s="183">
        <f t="shared" si="39"/>
        <v>0</v>
      </c>
      <c r="AK281" s="991">
        <v>52</v>
      </c>
      <c r="AL281" s="991">
        <v>52</v>
      </c>
      <c r="AM281" s="991">
        <v>0</v>
      </c>
      <c r="AN281" s="991">
        <v>52</v>
      </c>
      <c r="AO281" s="991">
        <v>0</v>
      </c>
      <c r="AP281" s="991">
        <v>0</v>
      </c>
      <c r="AQ281" s="991">
        <v>0</v>
      </c>
      <c r="AR281" s="991">
        <v>0</v>
      </c>
      <c r="AS281" s="991">
        <v>0</v>
      </c>
      <c r="AT281" s="991">
        <v>0</v>
      </c>
      <c r="AU281" s="991">
        <v>0</v>
      </c>
      <c r="AV281" s="991">
        <v>0</v>
      </c>
      <c r="AW281" s="991">
        <v>0</v>
      </c>
      <c r="AX281" s="991">
        <v>0</v>
      </c>
      <c r="AY281" s="991">
        <v>0</v>
      </c>
      <c r="AZ281" s="991">
        <v>0</v>
      </c>
      <c r="BA281" s="991">
        <v>0</v>
      </c>
      <c r="BB281" s="991">
        <v>0</v>
      </c>
      <c r="BC281" s="991">
        <v>0</v>
      </c>
      <c r="BD281" s="991">
        <v>0</v>
      </c>
      <c r="BE281" s="992" t="b">
        <v>0</v>
      </c>
      <c r="BF281" s="992"/>
      <c r="BG281" s="990" t="s">
        <v>444</v>
      </c>
      <c r="BH281" s="991">
        <v>52</v>
      </c>
      <c r="BI281" s="990" t="s">
        <v>993</v>
      </c>
      <c r="BJ281" s="991">
        <v>0</v>
      </c>
      <c r="BK281" s="990" t="s">
        <v>993</v>
      </c>
      <c r="BL281" s="991">
        <v>0</v>
      </c>
      <c r="BM281" s="991">
        <v>0</v>
      </c>
      <c r="BN281" s="991">
        <v>0</v>
      </c>
      <c r="BO281" s="990" t="s">
        <v>993</v>
      </c>
      <c r="BP281" s="990" t="s">
        <v>993</v>
      </c>
      <c r="BQ281" s="990" t="s">
        <v>993</v>
      </c>
      <c r="BR281" s="991">
        <v>0</v>
      </c>
      <c r="BS281" s="990" t="s">
        <v>993</v>
      </c>
      <c r="BT281" s="991">
        <v>0</v>
      </c>
      <c r="BU281" s="990" t="s">
        <v>993</v>
      </c>
      <c r="BV281" s="991">
        <v>0</v>
      </c>
      <c r="BW281" s="991">
        <v>0</v>
      </c>
      <c r="BX281" s="991">
        <v>0</v>
      </c>
      <c r="BY281" s="990" t="s">
        <v>993</v>
      </c>
      <c r="BZ281" s="991">
        <v>0</v>
      </c>
      <c r="CA281" s="990" t="s">
        <v>993</v>
      </c>
      <c r="CB281" s="991">
        <v>0</v>
      </c>
      <c r="CC281" s="990" t="s">
        <v>993</v>
      </c>
      <c r="CD281" s="991">
        <v>0</v>
      </c>
      <c r="CE281" s="991">
        <v>0</v>
      </c>
      <c r="CF281" s="991">
        <v>0</v>
      </c>
      <c r="CG281" s="990" t="s">
        <v>993</v>
      </c>
      <c r="CH281" s="991">
        <v>0</v>
      </c>
      <c r="CI281" s="990" t="s">
        <v>993</v>
      </c>
      <c r="CJ281" s="991">
        <v>0</v>
      </c>
      <c r="CK281" s="990" t="s">
        <v>993</v>
      </c>
      <c r="CL281" s="991">
        <v>0</v>
      </c>
      <c r="CM281" s="991">
        <v>0</v>
      </c>
      <c r="CN281" s="991">
        <v>0</v>
      </c>
      <c r="CO281" s="991">
        <v>35</v>
      </c>
      <c r="CP281" s="991">
        <v>2.1</v>
      </c>
      <c r="CQ281" s="991">
        <v>0</v>
      </c>
      <c r="CR281" s="991">
        <v>0</v>
      </c>
      <c r="CS281" s="991">
        <v>0</v>
      </c>
      <c r="CT281" s="991">
        <v>0.8</v>
      </c>
      <c r="CU281" s="991">
        <v>0</v>
      </c>
      <c r="CV281" s="991">
        <v>0</v>
      </c>
      <c r="CW281" s="991">
        <v>0</v>
      </c>
      <c r="CX281" s="991">
        <v>0</v>
      </c>
      <c r="CY281" s="991">
        <v>0</v>
      </c>
      <c r="CZ281" s="991">
        <v>0</v>
      </c>
      <c r="DA281" s="991">
        <v>0</v>
      </c>
      <c r="DB281" s="991">
        <v>0</v>
      </c>
      <c r="DC281" s="991">
        <v>0</v>
      </c>
      <c r="DD281" s="991">
        <v>0</v>
      </c>
      <c r="DE281" s="991">
        <v>0</v>
      </c>
      <c r="DF281" s="991">
        <v>0</v>
      </c>
      <c r="DG281" s="991">
        <v>0</v>
      </c>
      <c r="DH281" s="991">
        <v>0</v>
      </c>
      <c r="DI281" s="991">
        <v>0</v>
      </c>
      <c r="DJ281" s="991">
        <v>0</v>
      </c>
      <c r="DK281" s="992" t="b">
        <v>0</v>
      </c>
      <c r="DL281" s="990" t="s">
        <v>999</v>
      </c>
      <c r="DM281" s="990" t="s">
        <v>427</v>
      </c>
      <c r="DN281" s="990" t="s">
        <v>298</v>
      </c>
      <c r="DO281" s="990" t="s">
        <v>270</v>
      </c>
      <c r="DP281" s="991">
        <v>5</v>
      </c>
      <c r="DQ281" s="991">
        <v>5</v>
      </c>
      <c r="DR281" s="991">
        <v>0</v>
      </c>
      <c r="DS281" s="991">
        <v>0</v>
      </c>
      <c r="DT281" s="991">
        <v>13938</v>
      </c>
      <c r="DU281" s="991">
        <v>5</v>
      </c>
      <c r="DV281" s="991">
        <v>5</v>
      </c>
      <c r="DW281" s="991">
        <v>0</v>
      </c>
      <c r="DX281" s="991">
        <v>0</v>
      </c>
      <c r="DY281" s="991">
        <v>5</v>
      </c>
      <c r="DZ281" s="991">
        <v>0</v>
      </c>
      <c r="EA281" s="991">
        <v>0</v>
      </c>
      <c r="EB281" s="991">
        <v>0</v>
      </c>
      <c r="EC281" s="991">
        <v>0</v>
      </c>
      <c r="ED281" s="991">
        <v>5</v>
      </c>
      <c r="EE281" s="991">
        <v>5</v>
      </c>
      <c r="EF281" s="991">
        <v>0</v>
      </c>
      <c r="EG281" s="991">
        <v>0</v>
      </c>
      <c r="EH281" s="991">
        <v>0</v>
      </c>
      <c r="EI281" s="991">
        <v>0</v>
      </c>
      <c r="EJ281" s="991">
        <v>0</v>
      </c>
      <c r="EK281" s="991">
        <v>0</v>
      </c>
      <c r="EL281" s="991">
        <v>0</v>
      </c>
      <c r="EM281" s="991">
        <v>0</v>
      </c>
      <c r="EN281" s="991">
        <v>0</v>
      </c>
      <c r="EO281" s="991">
        <v>0</v>
      </c>
      <c r="EP281" s="991">
        <v>0</v>
      </c>
      <c r="EQ281" s="991">
        <v>0</v>
      </c>
      <c r="ER281" s="991">
        <v>0</v>
      </c>
      <c r="ES281" s="991">
        <v>0</v>
      </c>
      <c r="ET281" s="992" t="b">
        <v>0</v>
      </c>
      <c r="EU281" s="992" t="b">
        <v>0</v>
      </c>
      <c r="EV281" s="992" t="b">
        <v>0</v>
      </c>
      <c r="EW281" s="993">
        <v>0</v>
      </c>
      <c r="EX281" s="993">
        <v>0</v>
      </c>
      <c r="EY281" s="993">
        <v>0</v>
      </c>
      <c r="EZ281" s="993">
        <v>0</v>
      </c>
      <c r="FA281" s="993">
        <v>0</v>
      </c>
      <c r="FB281" s="993">
        <v>0</v>
      </c>
      <c r="FC281" s="992" t="b">
        <v>0</v>
      </c>
      <c r="FD281" s="992" t="b">
        <v>0</v>
      </c>
      <c r="FE281" s="992" t="b">
        <v>0</v>
      </c>
      <c r="FF281" s="993">
        <v>0</v>
      </c>
      <c r="FG281" s="993">
        <v>0</v>
      </c>
      <c r="FH281" s="993">
        <v>0</v>
      </c>
      <c r="FI281" s="993">
        <v>0</v>
      </c>
      <c r="FJ281" s="993">
        <v>0</v>
      </c>
      <c r="FK281" s="993">
        <v>0</v>
      </c>
      <c r="FL281" s="992" t="b">
        <v>0</v>
      </c>
      <c r="FM281" s="992" t="b">
        <v>0</v>
      </c>
      <c r="FN281" s="992" t="b">
        <v>0</v>
      </c>
      <c r="FO281" s="993">
        <v>0</v>
      </c>
      <c r="FP281" s="993">
        <v>0</v>
      </c>
      <c r="FQ281" s="993">
        <v>0</v>
      </c>
      <c r="FR281" s="993">
        <v>0</v>
      </c>
      <c r="FS281" s="993">
        <v>0</v>
      </c>
      <c r="FT281" s="993">
        <v>0</v>
      </c>
      <c r="FU281" s="990" t="s">
        <v>993</v>
      </c>
      <c r="FV281" s="993">
        <v>0</v>
      </c>
      <c r="FW281" s="991">
        <v>0</v>
      </c>
      <c r="FX281" s="991">
        <v>0</v>
      </c>
      <c r="FY281" s="991">
        <v>0</v>
      </c>
      <c r="FZ281" s="991">
        <v>0</v>
      </c>
      <c r="GA281" s="991">
        <v>0</v>
      </c>
      <c r="GB281" s="991">
        <v>0</v>
      </c>
      <c r="GC281" s="991">
        <v>0</v>
      </c>
      <c r="GD281" s="991">
        <v>0</v>
      </c>
      <c r="GE281" s="991">
        <v>0</v>
      </c>
      <c r="GF281" s="991">
        <v>0</v>
      </c>
      <c r="GG281" s="991">
        <v>0</v>
      </c>
      <c r="GH281" s="991">
        <v>0</v>
      </c>
      <c r="GI281" s="991">
        <v>0</v>
      </c>
      <c r="GJ281" s="991">
        <v>0</v>
      </c>
      <c r="GK281" s="991">
        <v>0</v>
      </c>
      <c r="GL281" s="991">
        <v>0</v>
      </c>
      <c r="GM281" s="991">
        <v>0</v>
      </c>
      <c r="GN281" s="991">
        <v>0</v>
      </c>
      <c r="GO281" s="992" t="b">
        <v>0</v>
      </c>
      <c r="GP281" s="990" t="s">
        <v>993</v>
      </c>
      <c r="GQ281" s="990" t="s">
        <v>993</v>
      </c>
      <c r="GR281" s="990" t="s">
        <v>993</v>
      </c>
      <c r="GS281" s="990" t="s">
        <v>993</v>
      </c>
      <c r="GT281" s="992"/>
      <c r="GU281" s="986"/>
    </row>
    <row r="282" spans="1:203" hidden="1">
      <c r="A282" s="985"/>
      <c r="B282" s="1315" t="s">
        <v>759</v>
      </c>
      <c r="C282" s="1315"/>
      <c r="D282" s="990" t="s">
        <v>1234</v>
      </c>
      <c r="E282" s="990" t="s">
        <v>1235</v>
      </c>
      <c r="F282" s="990" t="s">
        <v>437</v>
      </c>
      <c r="G282" s="990" t="s">
        <v>986</v>
      </c>
      <c r="H282" s="990" t="s">
        <v>1236</v>
      </c>
      <c r="I282" s="990" t="s">
        <v>1237</v>
      </c>
      <c r="J282" s="990" t="s">
        <v>1238</v>
      </c>
      <c r="K282" s="990" t="s">
        <v>1239</v>
      </c>
      <c r="L282" s="991">
        <v>2</v>
      </c>
      <c r="M282" s="990" t="s">
        <v>1235</v>
      </c>
      <c r="N282" s="990" t="s">
        <v>1040</v>
      </c>
      <c r="O282" s="990" t="s">
        <v>465</v>
      </c>
      <c r="P282" s="990" t="s">
        <v>1225</v>
      </c>
      <c r="Q282" s="990" t="s">
        <v>293</v>
      </c>
      <c r="R282" s="990" t="s">
        <v>296</v>
      </c>
      <c r="S282" s="992" t="b">
        <v>0</v>
      </c>
      <c r="T282" s="991">
        <v>0</v>
      </c>
      <c r="U282" s="992" t="b">
        <v>0</v>
      </c>
      <c r="V282" s="991">
        <v>0</v>
      </c>
      <c r="W282" s="992" t="b">
        <v>0</v>
      </c>
      <c r="X282" s="992" t="b">
        <v>1</v>
      </c>
      <c r="Y282" s="990" t="s">
        <v>296</v>
      </c>
      <c r="Z282" s="990" t="b">
        <f t="shared" si="42"/>
        <v>1</v>
      </c>
      <c r="AA282" s="990" t="s">
        <v>993</v>
      </c>
      <c r="AB282" s="992" t="b">
        <v>0</v>
      </c>
      <c r="AC282" s="990" t="s">
        <v>993</v>
      </c>
      <c r="AD282" s="990" t="s">
        <v>993</v>
      </c>
      <c r="AE282" s="990" t="s">
        <v>993</v>
      </c>
      <c r="AF282" s="1077">
        <f t="shared" si="33"/>
        <v>52</v>
      </c>
      <c r="AG282" s="1077">
        <f t="shared" si="33"/>
        <v>52</v>
      </c>
      <c r="AH282" s="1077">
        <f t="shared" si="33"/>
        <v>0</v>
      </c>
      <c r="AI282" s="1077">
        <f t="shared" si="32"/>
        <v>52</v>
      </c>
      <c r="AJ282" s="183">
        <f t="shared" si="39"/>
        <v>0</v>
      </c>
      <c r="AK282" s="991">
        <v>52</v>
      </c>
      <c r="AL282" s="991">
        <v>52</v>
      </c>
      <c r="AM282" s="991">
        <v>0</v>
      </c>
      <c r="AN282" s="991">
        <v>52</v>
      </c>
      <c r="AO282" s="991">
        <v>0</v>
      </c>
      <c r="AP282" s="991">
        <v>0</v>
      </c>
      <c r="AQ282" s="991">
        <v>0</v>
      </c>
      <c r="AR282" s="991">
        <v>0</v>
      </c>
      <c r="AS282" s="991">
        <v>0</v>
      </c>
      <c r="AT282" s="991">
        <v>0</v>
      </c>
      <c r="AU282" s="991">
        <v>0</v>
      </c>
      <c r="AV282" s="991">
        <v>0</v>
      </c>
      <c r="AW282" s="991">
        <v>0</v>
      </c>
      <c r="AX282" s="991">
        <v>0</v>
      </c>
      <c r="AY282" s="991">
        <v>0</v>
      </c>
      <c r="AZ282" s="991">
        <v>0</v>
      </c>
      <c r="BA282" s="991">
        <v>0</v>
      </c>
      <c r="BB282" s="991">
        <v>0</v>
      </c>
      <c r="BC282" s="991">
        <v>0</v>
      </c>
      <c r="BD282" s="991">
        <v>0</v>
      </c>
      <c r="BE282" s="992" t="b">
        <v>0</v>
      </c>
      <c r="BF282" s="992"/>
      <c r="BG282" s="990" t="s">
        <v>444</v>
      </c>
      <c r="BH282" s="991">
        <v>52</v>
      </c>
      <c r="BI282" s="990" t="s">
        <v>993</v>
      </c>
      <c r="BJ282" s="991">
        <v>0</v>
      </c>
      <c r="BK282" s="990" t="s">
        <v>993</v>
      </c>
      <c r="BL282" s="991">
        <v>0</v>
      </c>
      <c r="BM282" s="991">
        <v>0</v>
      </c>
      <c r="BN282" s="991">
        <v>0</v>
      </c>
      <c r="BO282" s="990" t="s">
        <v>993</v>
      </c>
      <c r="BP282" s="990" t="s">
        <v>993</v>
      </c>
      <c r="BQ282" s="990" t="s">
        <v>993</v>
      </c>
      <c r="BR282" s="991">
        <v>0</v>
      </c>
      <c r="BS282" s="990" t="s">
        <v>993</v>
      </c>
      <c r="BT282" s="991">
        <v>0</v>
      </c>
      <c r="BU282" s="990" t="s">
        <v>993</v>
      </c>
      <c r="BV282" s="991">
        <v>0</v>
      </c>
      <c r="BW282" s="991">
        <v>0</v>
      </c>
      <c r="BX282" s="991">
        <v>0</v>
      </c>
      <c r="BY282" s="990" t="s">
        <v>993</v>
      </c>
      <c r="BZ282" s="991">
        <v>0</v>
      </c>
      <c r="CA282" s="990" t="s">
        <v>993</v>
      </c>
      <c r="CB282" s="991">
        <v>0</v>
      </c>
      <c r="CC282" s="990" t="s">
        <v>993</v>
      </c>
      <c r="CD282" s="991">
        <v>0</v>
      </c>
      <c r="CE282" s="991">
        <v>0</v>
      </c>
      <c r="CF282" s="991">
        <v>0</v>
      </c>
      <c r="CG282" s="990" t="s">
        <v>993</v>
      </c>
      <c r="CH282" s="991">
        <v>0</v>
      </c>
      <c r="CI282" s="990" t="s">
        <v>993</v>
      </c>
      <c r="CJ282" s="991">
        <v>0</v>
      </c>
      <c r="CK282" s="990" t="s">
        <v>993</v>
      </c>
      <c r="CL282" s="991">
        <v>0</v>
      </c>
      <c r="CM282" s="991">
        <v>0</v>
      </c>
      <c r="CN282" s="991">
        <v>0</v>
      </c>
      <c r="CO282" s="991">
        <v>35</v>
      </c>
      <c r="CP282" s="991">
        <v>2.1</v>
      </c>
      <c r="CQ282" s="991">
        <v>0</v>
      </c>
      <c r="CR282" s="991">
        <v>0</v>
      </c>
      <c r="CS282" s="991">
        <v>0</v>
      </c>
      <c r="CT282" s="991">
        <v>0.8</v>
      </c>
      <c r="CU282" s="991">
        <v>0</v>
      </c>
      <c r="CV282" s="991">
        <v>0</v>
      </c>
      <c r="CW282" s="991">
        <v>0</v>
      </c>
      <c r="CX282" s="991">
        <v>0</v>
      </c>
      <c r="CY282" s="991">
        <v>0</v>
      </c>
      <c r="CZ282" s="991">
        <v>0</v>
      </c>
      <c r="DA282" s="991">
        <v>0</v>
      </c>
      <c r="DB282" s="991">
        <v>0</v>
      </c>
      <c r="DC282" s="991">
        <v>0</v>
      </c>
      <c r="DD282" s="991">
        <v>0</v>
      </c>
      <c r="DE282" s="991">
        <v>0</v>
      </c>
      <c r="DF282" s="991">
        <v>0</v>
      </c>
      <c r="DG282" s="991">
        <v>0</v>
      </c>
      <c r="DH282" s="991">
        <v>0</v>
      </c>
      <c r="DI282" s="991">
        <v>0</v>
      </c>
      <c r="DJ282" s="991">
        <v>0</v>
      </c>
      <c r="DK282" s="992" t="b">
        <v>0</v>
      </c>
      <c r="DL282" s="990" t="s">
        <v>999</v>
      </c>
      <c r="DM282" s="990" t="s">
        <v>298</v>
      </c>
      <c r="DN282" s="990" t="s">
        <v>270</v>
      </c>
      <c r="DO282" s="990" t="s">
        <v>290</v>
      </c>
      <c r="DP282" s="991">
        <v>84</v>
      </c>
      <c r="DQ282" s="991">
        <v>84</v>
      </c>
      <c r="DR282" s="991">
        <v>0</v>
      </c>
      <c r="DS282" s="991">
        <v>0</v>
      </c>
      <c r="DT282" s="991">
        <v>18285</v>
      </c>
      <c r="DU282" s="991">
        <v>87</v>
      </c>
      <c r="DV282" s="991">
        <v>84</v>
      </c>
      <c r="DW282" s="991">
        <v>0</v>
      </c>
      <c r="DX282" s="991">
        <v>70</v>
      </c>
      <c r="DY282" s="991">
        <v>9</v>
      </c>
      <c r="DZ282" s="991">
        <v>5</v>
      </c>
      <c r="EA282" s="991">
        <v>0</v>
      </c>
      <c r="EB282" s="991">
        <v>0</v>
      </c>
      <c r="EC282" s="991">
        <v>0</v>
      </c>
      <c r="ED282" s="991">
        <v>87</v>
      </c>
      <c r="EE282" s="991">
        <v>0</v>
      </c>
      <c r="EF282" s="991">
        <v>73</v>
      </c>
      <c r="EG282" s="991">
        <v>5</v>
      </c>
      <c r="EH282" s="991">
        <v>1</v>
      </c>
      <c r="EI282" s="991">
        <v>0</v>
      </c>
      <c r="EJ282" s="991">
        <v>0</v>
      </c>
      <c r="EK282" s="991">
        <v>0</v>
      </c>
      <c r="EL282" s="991">
        <v>8</v>
      </c>
      <c r="EM282" s="991">
        <v>0</v>
      </c>
      <c r="EN282" s="991">
        <v>87</v>
      </c>
      <c r="EO282" s="991">
        <v>87</v>
      </c>
      <c r="EP282" s="991">
        <v>0</v>
      </c>
      <c r="EQ282" s="991">
        <v>0</v>
      </c>
      <c r="ER282" s="991">
        <v>0</v>
      </c>
      <c r="ES282" s="991">
        <v>0</v>
      </c>
      <c r="ET282" s="992" t="b">
        <v>0</v>
      </c>
      <c r="EU282" s="992" t="b">
        <v>0</v>
      </c>
      <c r="EV282" s="992" t="b">
        <v>0</v>
      </c>
      <c r="EW282" s="993">
        <v>0</v>
      </c>
      <c r="EX282" s="993">
        <v>0</v>
      </c>
      <c r="EY282" s="993">
        <v>0</v>
      </c>
      <c r="EZ282" s="993">
        <v>0</v>
      </c>
      <c r="FA282" s="993">
        <v>0</v>
      </c>
      <c r="FB282" s="993">
        <v>0</v>
      </c>
      <c r="FC282" s="992" t="b">
        <v>0</v>
      </c>
      <c r="FD282" s="992" t="b">
        <v>0</v>
      </c>
      <c r="FE282" s="992" t="b">
        <v>0</v>
      </c>
      <c r="FF282" s="993">
        <v>0</v>
      </c>
      <c r="FG282" s="993">
        <v>0</v>
      </c>
      <c r="FH282" s="993">
        <v>0</v>
      </c>
      <c r="FI282" s="993">
        <v>0</v>
      </c>
      <c r="FJ282" s="993">
        <v>0</v>
      </c>
      <c r="FK282" s="993">
        <v>0</v>
      </c>
      <c r="FL282" s="992" t="b">
        <v>0</v>
      </c>
      <c r="FM282" s="992" t="b">
        <v>0</v>
      </c>
      <c r="FN282" s="992" t="b">
        <v>0</v>
      </c>
      <c r="FO282" s="993">
        <v>0</v>
      </c>
      <c r="FP282" s="993">
        <v>0</v>
      </c>
      <c r="FQ282" s="993">
        <v>0</v>
      </c>
      <c r="FR282" s="993">
        <v>0</v>
      </c>
      <c r="FS282" s="993">
        <v>0</v>
      </c>
      <c r="FT282" s="993">
        <v>0</v>
      </c>
      <c r="FU282" s="990" t="s">
        <v>993</v>
      </c>
      <c r="FV282" s="993">
        <v>0</v>
      </c>
      <c r="FW282" s="991">
        <v>0</v>
      </c>
      <c r="FX282" s="991">
        <v>87</v>
      </c>
      <c r="FY282" s="991">
        <v>0</v>
      </c>
      <c r="FZ282" s="991">
        <v>0</v>
      </c>
      <c r="GA282" s="991">
        <v>0</v>
      </c>
      <c r="GB282" s="991">
        <v>0</v>
      </c>
      <c r="GC282" s="991">
        <v>0</v>
      </c>
      <c r="GD282" s="991">
        <v>0</v>
      </c>
      <c r="GE282" s="991">
        <v>0</v>
      </c>
      <c r="GF282" s="991">
        <v>0</v>
      </c>
      <c r="GG282" s="991">
        <v>0</v>
      </c>
      <c r="GH282" s="991">
        <v>0</v>
      </c>
      <c r="GI282" s="991">
        <v>0</v>
      </c>
      <c r="GJ282" s="991">
        <v>0</v>
      </c>
      <c r="GK282" s="991">
        <v>0</v>
      </c>
      <c r="GL282" s="991">
        <v>0</v>
      </c>
      <c r="GM282" s="991">
        <v>0</v>
      </c>
      <c r="GN282" s="991">
        <v>0</v>
      </c>
      <c r="GO282" s="992" t="b">
        <v>0</v>
      </c>
      <c r="GP282" s="990" t="s">
        <v>993</v>
      </c>
      <c r="GQ282" s="990" t="s">
        <v>993</v>
      </c>
      <c r="GR282" s="990" t="s">
        <v>993</v>
      </c>
      <c r="GS282" s="990" t="s">
        <v>993</v>
      </c>
      <c r="GT282" s="992"/>
      <c r="GU282" s="986"/>
    </row>
    <row r="283" spans="1:203" hidden="1">
      <c r="A283" s="985"/>
      <c r="B283" s="1315" t="s">
        <v>759</v>
      </c>
      <c r="C283" s="1315"/>
      <c r="D283" s="990" t="s">
        <v>1234</v>
      </c>
      <c r="E283" s="990" t="s">
        <v>1235</v>
      </c>
      <c r="F283" s="990" t="s">
        <v>437</v>
      </c>
      <c r="G283" s="990" t="s">
        <v>986</v>
      </c>
      <c r="H283" s="990" t="s">
        <v>1236</v>
      </c>
      <c r="I283" s="990" t="s">
        <v>1237</v>
      </c>
      <c r="J283" s="990" t="s">
        <v>1238</v>
      </c>
      <c r="K283" s="990" t="s">
        <v>1239</v>
      </c>
      <c r="L283" s="991">
        <v>4</v>
      </c>
      <c r="M283" s="990" t="s">
        <v>1235</v>
      </c>
      <c r="N283" s="990" t="s">
        <v>1045</v>
      </c>
      <c r="O283" s="990" t="s">
        <v>696</v>
      </c>
      <c r="P283" s="990" t="s">
        <v>993</v>
      </c>
      <c r="Q283" s="990" t="s">
        <v>993</v>
      </c>
      <c r="R283" s="990" t="s">
        <v>296</v>
      </c>
      <c r="S283" s="992" t="b">
        <v>0</v>
      </c>
      <c r="T283" s="991">
        <v>0</v>
      </c>
      <c r="U283" s="992" t="b">
        <v>0</v>
      </c>
      <c r="V283" s="991">
        <v>0</v>
      </c>
      <c r="W283" s="992" t="b">
        <v>0</v>
      </c>
      <c r="X283" s="992" t="b">
        <v>1</v>
      </c>
      <c r="Y283" s="990" t="s">
        <v>296</v>
      </c>
      <c r="Z283" s="990" t="b">
        <f t="shared" si="42"/>
        <v>1</v>
      </c>
      <c r="AA283" s="990" t="s">
        <v>993</v>
      </c>
      <c r="AB283" s="992" t="b">
        <v>0</v>
      </c>
      <c r="AC283" s="990" t="s">
        <v>993</v>
      </c>
      <c r="AD283" s="990" t="s">
        <v>993</v>
      </c>
      <c r="AE283" s="990" t="s">
        <v>993</v>
      </c>
      <c r="AF283" s="1077">
        <f t="shared" si="33"/>
        <v>43</v>
      </c>
      <c r="AG283" s="1077">
        <f t="shared" si="33"/>
        <v>43</v>
      </c>
      <c r="AH283" s="1077">
        <f t="shared" si="33"/>
        <v>0</v>
      </c>
      <c r="AI283" s="1077">
        <f t="shared" si="32"/>
        <v>43</v>
      </c>
      <c r="AJ283" s="183">
        <f t="shared" si="39"/>
        <v>0</v>
      </c>
      <c r="AK283" s="991">
        <v>43</v>
      </c>
      <c r="AL283" s="991">
        <v>43</v>
      </c>
      <c r="AM283" s="991">
        <v>0</v>
      </c>
      <c r="AN283" s="991">
        <v>43</v>
      </c>
      <c r="AO283" s="991">
        <v>0</v>
      </c>
      <c r="AP283" s="991">
        <v>0</v>
      </c>
      <c r="AQ283" s="991">
        <v>0</v>
      </c>
      <c r="AR283" s="991">
        <v>0</v>
      </c>
      <c r="AS283" s="991">
        <v>0</v>
      </c>
      <c r="AT283" s="991">
        <v>0</v>
      </c>
      <c r="AU283" s="991">
        <v>0</v>
      </c>
      <c r="AV283" s="991">
        <v>0</v>
      </c>
      <c r="AW283" s="991">
        <v>0</v>
      </c>
      <c r="AX283" s="991">
        <v>0</v>
      </c>
      <c r="AY283" s="991">
        <v>0</v>
      </c>
      <c r="AZ283" s="991">
        <v>0</v>
      </c>
      <c r="BA283" s="991">
        <v>0</v>
      </c>
      <c r="BB283" s="991">
        <v>0</v>
      </c>
      <c r="BC283" s="991">
        <v>0</v>
      </c>
      <c r="BD283" s="991">
        <v>0</v>
      </c>
      <c r="BE283" s="992" t="b">
        <v>0</v>
      </c>
      <c r="BF283" s="992"/>
      <c r="BG283" s="990" t="s">
        <v>444</v>
      </c>
      <c r="BH283" s="991">
        <v>43</v>
      </c>
      <c r="BI283" s="990" t="s">
        <v>993</v>
      </c>
      <c r="BJ283" s="991">
        <v>0</v>
      </c>
      <c r="BK283" s="990" t="s">
        <v>993</v>
      </c>
      <c r="BL283" s="991">
        <v>0</v>
      </c>
      <c r="BM283" s="991">
        <v>0</v>
      </c>
      <c r="BN283" s="991">
        <v>0</v>
      </c>
      <c r="BO283" s="990" t="s">
        <v>993</v>
      </c>
      <c r="BP283" s="990" t="s">
        <v>993</v>
      </c>
      <c r="BQ283" s="990" t="s">
        <v>993</v>
      </c>
      <c r="BR283" s="991">
        <v>0</v>
      </c>
      <c r="BS283" s="990" t="s">
        <v>993</v>
      </c>
      <c r="BT283" s="991">
        <v>0</v>
      </c>
      <c r="BU283" s="990" t="s">
        <v>993</v>
      </c>
      <c r="BV283" s="991">
        <v>0</v>
      </c>
      <c r="BW283" s="991">
        <v>0</v>
      </c>
      <c r="BX283" s="991">
        <v>0</v>
      </c>
      <c r="BY283" s="990" t="s">
        <v>993</v>
      </c>
      <c r="BZ283" s="991">
        <v>0</v>
      </c>
      <c r="CA283" s="990" t="s">
        <v>993</v>
      </c>
      <c r="CB283" s="991">
        <v>0</v>
      </c>
      <c r="CC283" s="990" t="s">
        <v>993</v>
      </c>
      <c r="CD283" s="991">
        <v>0</v>
      </c>
      <c r="CE283" s="991">
        <v>0</v>
      </c>
      <c r="CF283" s="991">
        <v>0</v>
      </c>
      <c r="CG283" s="990" t="s">
        <v>993</v>
      </c>
      <c r="CH283" s="991">
        <v>0</v>
      </c>
      <c r="CI283" s="990" t="s">
        <v>993</v>
      </c>
      <c r="CJ283" s="991">
        <v>0</v>
      </c>
      <c r="CK283" s="990" t="s">
        <v>993</v>
      </c>
      <c r="CL283" s="991">
        <v>0</v>
      </c>
      <c r="CM283" s="991">
        <v>0</v>
      </c>
      <c r="CN283" s="991">
        <v>0</v>
      </c>
      <c r="CO283" s="991">
        <v>17</v>
      </c>
      <c r="CP283" s="991">
        <v>0</v>
      </c>
      <c r="CQ283" s="991">
        <v>0</v>
      </c>
      <c r="CR283" s="991">
        <v>0</v>
      </c>
      <c r="CS283" s="991">
        <v>0</v>
      </c>
      <c r="CT283" s="991">
        <v>0.8</v>
      </c>
      <c r="CU283" s="991">
        <v>0</v>
      </c>
      <c r="CV283" s="991">
        <v>0</v>
      </c>
      <c r="CW283" s="991">
        <v>0</v>
      </c>
      <c r="CX283" s="991">
        <v>0</v>
      </c>
      <c r="CY283" s="991">
        <v>0</v>
      </c>
      <c r="CZ283" s="991">
        <v>0</v>
      </c>
      <c r="DA283" s="991">
        <v>0</v>
      </c>
      <c r="DB283" s="991">
        <v>0</v>
      </c>
      <c r="DC283" s="991">
        <v>0</v>
      </c>
      <c r="DD283" s="991">
        <v>0</v>
      </c>
      <c r="DE283" s="991">
        <v>0</v>
      </c>
      <c r="DF283" s="991">
        <v>0</v>
      </c>
      <c r="DG283" s="991">
        <v>0</v>
      </c>
      <c r="DH283" s="991">
        <v>0</v>
      </c>
      <c r="DI283" s="991">
        <v>0</v>
      </c>
      <c r="DJ283" s="991">
        <v>0</v>
      </c>
      <c r="DK283" s="992" t="b">
        <v>0</v>
      </c>
      <c r="DL283" s="990" t="s">
        <v>999</v>
      </c>
      <c r="DM283" s="990" t="s">
        <v>298</v>
      </c>
      <c r="DN283" s="990" t="s">
        <v>290</v>
      </c>
      <c r="DO283" s="990" t="s">
        <v>270</v>
      </c>
      <c r="DP283" s="991">
        <v>98</v>
      </c>
      <c r="DQ283" s="991">
        <v>98</v>
      </c>
      <c r="DR283" s="991">
        <v>0</v>
      </c>
      <c r="DS283" s="991">
        <v>0</v>
      </c>
      <c r="DT283" s="991">
        <v>15964</v>
      </c>
      <c r="DU283" s="991">
        <v>96</v>
      </c>
      <c r="DV283" s="991">
        <v>98</v>
      </c>
      <c r="DW283" s="991">
        <v>0</v>
      </c>
      <c r="DX283" s="991">
        <v>84</v>
      </c>
      <c r="DY283" s="991">
        <v>11</v>
      </c>
      <c r="DZ283" s="991">
        <v>3</v>
      </c>
      <c r="EA283" s="991">
        <v>0</v>
      </c>
      <c r="EB283" s="991">
        <v>0</v>
      </c>
      <c r="EC283" s="991">
        <v>0</v>
      </c>
      <c r="ED283" s="991">
        <v>96</v>
      </c>
      <c r="EE283" s="991">
        <v>0</v>
      </c>
      <c r="EF283" s="991">
        <v>83</v>
      </c>
      <c r="EG283" s="991">
        <v>3</v>
      </c>
      <c r="EH283" s="991">
        <v>0</v>
      </c>
      <c r="EI283" s="991">
        <v>4</v>
      </c>
      <c r="EJ283" s="991">
        <v>0</v>
      </c>
      <c r="EK283" s="991">
        <v>1</v>
      </c>
      <c r="EL283" s="991">
        <v>5</v>
      </c>
      <c r="EM283" s="991">
        <v>0</v>
      </c>
      <c r="EN283" s="991">
        <v>96</v>
      </c>
      <c r="EO283" s="991">
        <v>96</v>
      </c>
      <c r="EP283" s="991">
        <v>0</v>
      </c>
      <c r="EQ283" s="991">
        <v>0</v>
      </c>
      <c r="ER283" s="991">
        <v>0</v>
      </c>
      <c r="ES283" s="991">
        <v>0</v>
      </c>
      <c r="ET283" s="992" t="b">
        <v>0</v>
      </c>
      <c r="EU283" s="992" t="b">
        <v>0</v>
      </c>
      <c r="EV283" s="992" t="b">
        <v>0</v>
      </c>
      <c r="EW283" s="993">
        <v>0</v>
      </c>
      <c r="EX283" s="993">
        <v>0</v>
      </c>
      <c r="EY283" s="993">
        <v>0</v>
      </c>
      <c r="EZ283" s="993">
        <v>0</v>
      </c>
      <c r="FA283" s="993">
        <v>0</v>
      </c>
      <c r="FB283" s="993">
        <v>0</v>
      </c>
      <c r="FC283" s="992" t="b">
        <v>0</v>
      </c>
      <c r="FD283" s="992" t="b">
        <v>0</v>
      </c>
      <c r="FE283" s="992" t="b">
        <v>0</v>
      </c>
      <c r="FF283" s="993">
        <v>0</v>
      </c>
      <c r="FG283" s="993">
        <v>0</v>
      </c>
      <c r="FH283" s="993">
        <v>0</v>
      </c>
      <c r="FI283" s="993">
        <v>0</v>
      </c>
      <c r="FJ283" s="993">
        <v>0</v>
      </c>
      <c r="FK283" s="993">
        <v>0</v>
      </c>
      <c r="FL283" s="992" t="b">
        <v>0</v>
      </c>
      <c r="FM283" s="992" t="b">
        <v>0</v>
      </c>
      <c r="FN283" s="992" t="b">
        <v>0</v>
      </c>
      <c r="FO283" s="993">
        <v>0</v>
      </c>
      <c r="FP283" s="993">
        <v>0</v>
      </c>
      <c r="FQ283" s="993">
        <v>0</v>
      </c>
      <c r="FR283" s="993">
        <v>0</v>
      </c>
      <c r="FS283" s="993">
        <v>0</v>
      </c>
      <c r="FT283" s="993">
        <v>0</v>
      </c>
      <c r="FU283" s="990" t="s">
        <v>993</v>
      </c>
      <c r="FV283" s="993">
        <v>0</v>
      </c>
      <c r="FW283" s="991">
        <v>0</v>
      </c>
      <c r="FX283" s="991">
        <v>96</v>
      </c>
      <c r="FY283" s="991">
        <v>0</v>
      </c>
      <c r="FZ283" s="991">
        <v>0</v>
      </c>
      <c r="GA283" s="991">
        <v>0</v>
      </c>
      <c r="GB283" s="991">
        <v>0</v>
      </c>
      <c r="GC283" s="991">
        <v>0</v>
      </c>
      <c r="GD283" s="991">
        <v>0</v>
      </c>
      <c r="GE283" s="991">
        <v>0</v>
      </c>
      <c r="GF283" s="991">
        <v>0</v>
      </c>
      <c r="GG283" s="991">
        <v>0</v>
      </c>
      <c r="GH283" s="991">
        <v>0</v>
      </c>
      <c r="GI283" s="991">
        <v>0</v>
      </c>
      <c r="GJ283" s="991">
        <v>0</v>
      </c>
      <c r="GK283" s="991">
        <v>0</v>
      </c>
      <c r="GL283" s="991">
        <v>0</v>
      </c>
      <c r="GM283" s="991">
        <v>0</v>
      </c>
      <c r="GN283" s="991">
        <v>0</v>
      </c>
      <c r="GO283" s="992" t="b">
        <v>0</v>
      </c>
      <c r="GP283" s="990" t="s">
        <v>993</v>
      </c>
      <c r="GQ283" s="990" t="s">
        <v>993</v>
      </c>
      <c r="GR283" s="990" t="s">
        <v>993</v>
      </c>
      <c r="GS283" s="990" t="s">
        <v>993</v>
      </c>
      <c r="GT283" s="992"/>
      <c r="GU283" s="986"/>
    </row>
    <row r="284" spans="1:203" hidden="1">
      <c r="A284" s="985"/>
      <c r="B284" s="1315" t="s">
        <v>723</v>
      </c>
      <c r="C284" s="1315"/>
      <c r="D284" s="990" t="s">
        <v>1243</v>
      </c>
      <c r="E284" s="990" t="s">
        <v>67</v>
      </c>
      <c r="F284" s="990" t="s">
        <v>437</v>
      </c>
      <c r="G284" s="990" t="s">
        <v>986</v>
      </c>
      <c r="H284" s="990" t="s">
        <v>1236</v>
      </c>
      <c r="I284" s="990" t="s">
        <v>1237</v>
      </c>
      <c r="J284" s="990" t="s">
        <v>1238</v>
      </c>
      <c r="K284" s="990" t="s">
        <v>1239</v>
      </c>
      <c r="L284" s="991">
        <v>2</v>
      </c>
      <c r="M284" s="990" t="s">
        <v>67</v>
      </c>
      <c r="N284" s="990" t="s">
        <v>1112</v>
      </c>
      <c r="O284" s="990" t="s">
        <v>732</v>
      </c>
      <c r="P284" s="990" t="s">
        <v>1006</v>
      </c>
      <c r="Q284" s="990" t="s">
        <v>993</v>
      </c>
      <c r="R284" s="990" t="s">
        <v>290</v>
      </c>
      <c r="S284" s="992" t="b">
        <v>0</v>
      </c>
      <c r="T284" s="991">
        <v>0</v>
      </c>
      <c r="U284" s="992" t="b">
        <v>0</v>
      </c>
      <c r="V284" s="991">
        <v>0</v>
      </c>
      <c r="W284" s="992" t="b">
        <v>0</v>
      </c>
      <c r="X284" s="992" t="b">
        <v>1</v>
      </c>
      <c r="Y284" s="990" t="s">
        <v>290</v>
      </c>
      <c r="Z284" s="990" t="b">
        <f t="shared" si="42"/>
        <v>1</v>
      </c>
      <c r="AA284" s="990" t="s">
        <v>993</v>
      </c>
      <c r="AB284" s="992" t="b">
        <v>0</v>
      </c>
      <c r="AC284" s="990" t="s">
        <v>993</v>
      </c>
      <c r="AD284" s="990" t="s">
        <v>993</v>
      </c>
      <c r="AE284" s="990" t="s">
        <v>993</v>
      </c>
      <c r="AF284" s="1077">
        <f t="shared" si="33"/>
        <v>36</v>
      </c>
      <c r="AG284" s="1077">
        <f t="shared" si="33"/>
        <v>33</v>
      </c>
      <c r="AH284" s="1077">
        <f t="shared" si="33"/>
        <v>5</v>
      </c>
      <c r="AI284" s="1077">
        <f t="shared" si="32"/>
        <v>36</v>
      </c>
      <c r="AJ284" s="183">
        <f t="shared" si="39"/>
        <v>0</v>
      </c>
      <c r="AK284" s="991">
        <v>36</v>
      </c>
      <c r="AL284" s="991">
        <v>33</v>
      </c>
      <c r="AM284" s="991">
        <v>5</v>
      </c>
      <c r="AN284" s="991">
        <v>36</v>
      </c>
      <c r="AO284" s="991">
        <v>0</v>
      </c>
      <c r="AP284" s="991">
        <v>0</v>
      </c>
      <c r="AQ284" s="991">
        <v>0</v>
      </c>
      <c r="AR284" s="991">
        <v>0</v>
      </c>
      <c r="AS284" s="991">
        <v>0</v>
      </c>
      <c r="AT284" s="991">
        <v>0</v>
      </c>
      <c r="AU284" s="991">
        <v>0</v>
      </c>
      <c r="AV284" s="991">
        <v>0</v>
      </c>
      <c r="AW284" s="991">
        <v>0</v>
      </c>
      <c r="AX284" s="991">
        <v>0</v>
      </c>
      <c r="AY284" s="991">
        <v>0</v>
      </c>
      <c r="AZ284" s="991">
        <v>0</v>
      </c>
      <c r="BA284" s="991">
        <v>0</v>
      </c>
      <c r="BB284" s="991">
        <v>0</v>
      </c>
      <c r="BC284" s="991">
        <v>0</v>
      </c>
      <c r="BD284" s="991">
        <v>0</v>
      </c>
      <c r="BE284" s="992" t="b">
        <v>0</v>
      </c>
      <c r="BF284" s="992"/>
      <c r="BG284" s="990" t="s">
        <v>993</v>
      </c>
      <c r="BH284" s="991">
        <v>0</v>
      </c>
      <c r="BI284" s="990" t="s">
        <v>993</v>
      </c>
      <c r="BJ284" s="991">
        <v>0</v>
      </c>
      <c r="BK284" s="990" t="s">
        <v>993</v>
      </c>
      <c r="BL284" s="991">
        <v>0</v>
      </c>
      <c r="BM284" s="991">
        <v>0</v>
      </c>
      <c r="BN284" s="991">
        <v>36</v>
      </c>
      <c r="BO284" s="990" t="s">
        <v>993</v>
      </c>
      <c r="BP284" s="990" t="s">
        <v>993</v>
      </c>
      <c r="BQ284" s="990" t="s">
        <v>993</v>
      </c>
      <c r="BR284" s="991">
        <v>0</v>
      </c>
      <c r="BS284" s="990" t="s">
        <v>993</v>
      </c>
      <c r="BT284" s="991">
        <v>0</v>
      </c>
      <c r="BU284" s="990" t="s">
        <v>993</v>
      </c>
      <c r="BV284" s="991">
        <v>0</v>
      </c>
      <c r="BW284" s="991">
        <v>0</v>
      </c>
      <c r="BX284" s="991">
        <v>0</v>
      </c>
      <c r="BY284" s="990" t="s">
        <v>993</v>
      </c>
      <c r="BZ284" s="991">
        <v>0</v>
      </c>
      <c r="CA284" s="990" t="s">
        <v>993</v>
      </c>
      <c r="CB284" s="991">
        <v>0</v>
      </c>
      <c r="CC284" s="990" t="s">
        <v>993</v>
      </c>
      <c r="CD284" s="991">
        <v>0</v>
      </c>
      <c r="CE284" s="991">
        <v>0</v>
      </c>
      <c r="CF284" s="991">
        <v>0</v>
      </c>
      <c r="CG284" s="990" t="s">
        <v>993</v>
      </c>
      <c r="CH284" s="991">
        <v>0</v>
      </c>
      <c r="CI284" s="990" t="s">
        <v>993</v>
      </c>
      <c r="CJ284" s="991">
        <v>0</v>
      </c>
      <c r="CK284" s="990" t="s">
        <v>993</v>
      </c>
      <c r="CL284" s="991">
        <v>0</v>
      </c>
      <c r="CM284" s="991">
        <v>0</v>
      </c>
      <c r="CN284" s="991">
        <v>0</v>
      </c>
      <c r="CO284" s="991">
        <v>29</v>
      </c>
      <c r="CP284" s="991">
        <v>0</v>
      </c>
      <c r="CQ284" s="991">
        <v>0</v>
      </c>
      <c r="CR284" s="991">
        <v>0</v>
      </c>
      <c r="CS284" s="991">
        <v>0</v>
      </c>
      <c r="CT284" s="991">
        <v>0</v>
      </c>
      <c r="CU284" s="991">
        <v>0</v>
      </c>
      <c r="CV284" s="991">
        <v>0</v>
      </c>
      <c r="CW284" s="991">
        <v>0</v>
      </c>
      <c r="CX284" s="991">
        <v>0</v>
      </c>
      <c r="CY284" s="991">
        <v>0</v>
      </c>
      <c r="CZ284" s="991">
        <v>0</v>
      </c>
      <c r="DA284" s="991">
        <v>0</v>
      </c>
      <c r="DB284" s="991">
        <v>0</v>
      </c>
      <c r="DC284" s="991">
        <v>1</v>
      </c>
      <c r="DD284" s="991">
        <v>0</v>
      </c>
      <c r="DE284" s="991">
        <v>0</v>
      </c>
      <c r="DF284" s="991">
        <v>0</v>
      </c>
      <c r="DG284" s="991">
        <v>1</v>
      </c>
      <c r="DH284" s="991">
        <v>0</v>
      </c>
      <c r="DI284" s="991">
        <v>0</v>
      </c>
      <c r="DJ284" s="991">
        <v>0</v>
      </c>
      <c r="DK284" s="992" t="b">
        <v>0</v>
      </c>
      <c r="DL284" s="990" t="s">
        <v>999</v>
      </c>
      <c r="DM284" s="990" t="s">
        <v>293</v>
      </c>
      <c r="DN284" s="990" t="s">
        <v>440</v>
      </c>
      <c r="DO284" s="990" t="s">
        <v>270</v>
      </c>
      <c r="DP284" s="991">
        <v>994</v>
      </c>
      <c r="DQ284" s="991">
        <v>317</v>
      </c>
      <c r="DR284" s="991">
        <v>79</v>
      </c>
      <c r="DS284" s="991">
        <v>598</v>
      </c>
      <c r="DT284" s="991">
        <v>6580</v>
      </c>
      <c r="DU284" s="991">
        <v>992</v>
      </c>
      <c r="DV284" s="991">
        <v>994</v>
      </c>
      <c r="DW284" s="991">
        <v>46</v>
      </c>
      <c r="DX284" s="991">
        <v>829</v>
      </c>
      <c r="DY284" s="991">
        <v>21</v>
      </c>
      <c r="DZ284" s="991">
        <v>98</v>
      </c>
      <c r="EA284" s="991">
        <v>0</v>
      </c>
      <c r="EB284" s="991">
        <v>0</v>
      </c>
      <c r="EC284" s="991">
        <v>0</v>
      </c>
      <c r="ED284" s="991">
        <v>992</v>
      </c>
      <c r="EE284" s="991">
        <v>384</v>
      </c>
      <c r="EF284" s="991">
        <v>508</v>
      </c>
      <c r="EG284" s="991">
        <v>24</v>
      </c>
      <c r="EH284" s="991">
        <v>6</v>
      </c>
      <c r="EI284" s="991">
        <v>7</v>
      </c>
      <c r="EJ284" s="991">
        <v>2</v>
      </c>
      <c r="EK284" s="991">
        <v>11</v>
      </c>
      <c r="EL284" s="991">
        <v>50</v>
      </c>
      <c r="EM284" s="991">
        <v>0</v>
      </c>
      <c r="EN284" s="991">
        <v>608</v>
      </c>
      <c r="EO284" s="991">
        <v>595</v>
      </c>
      <c r="EP284" s="991">
        <v>10</v>
      </c>
      <c r="EQ284" s="991">
        <v>3</v>
      </c>
      <c r="ER284" s="991">
        <v>0</v>
      </c>
      <c r="ES284" s="991">
        <v>0</v>
      </c>
      <c r="ET284" s="992" t="b">
        <v>0</v>
      </c>
      <c r="EU284" s="992" t="b">
        <v>0</v>
      </c>
      <c r="EV284" s="992" t="b">
        <v>0</v>
      </c>
      <c r="EW284" s="993">
        <v>0.52200000000000002</v>
      </c>
      <c r="EX284" s="993">
        <v>0.40600000000000003</v>
      </c>
      <c r="EY284" s="993">
        <v>0.30399999999999999</v>
      </c>
      <c r="EZ284" s="993">
        <v>0.19899999999999998</v>
      </c>
      <c r="FA284" s="993">
        <v>0.188</v>
      </c>
      <c r="FB284" s="993">
        <v>0.435</v>
      </c>
      <c r="FC284" s="992" t="b">
        <v>0</v>
      </c>
      <c r="FD284" s="992" t="b">
        <v>0</v>
      </c>
      <c r="FE284" s="992" t="b">
        <v>0</v>
      </c>
      <c r="FF284" s="993">
        <v>0</v>
      </c>
      <c r="FG284" s="993">
        <v>0</v>
      </c>
      <c r="FH284" s="993">
        <v>0</v>
      </c>
      <c r="FI284" s="993">
        <v>0</v>
      </c>
      <c r="FJ284" s="993">
        <v>0</v>
      </c>
      <c r="FK284" s="993">
        <v>0</v>
      </c>
      <c r="FL284" s="992" t="b">
        <v>0</v>
      </c>
      <c r="FM284" s="992" t="b">
        <v>0</v>
      </c>
      <c r="FN284" s="992" t="b">
        <v>0</v>
      </c>
      <c r="FO284" s="993">
        <v>0.52200000000000002</v>
      </c>
      <c r="FP284" s="993">
        <v>0.40600000000000003</v>
      </c>
      <c r="FQ284" s="993">
        <v>0.30399999999999999</v>
      </c>
      <c r="FR284" s="993">
        <v>0.19899999999999998</v>
      </c>
      <c r="FS284" s="993">
        <v>0.188</v>
      </c>
      <c r="FT284" s="993">
        <v>0.435</v>
      </c>
      <c r="FU284" s="990" t="s">
        <v>993</v>
      </c>
      <c r="FV284" s="993">
        <v>0</v>
      </c>
      <c r="FW284" s="991">
        <v>0</v>
      </c>
      <c r="FX284" s="991">
        <v>608</v>
      </c>
      <c r="FY284" s="991">
        <v>0</v>
      </c>
      <c r="FZ284" s="991">
        <v>0</v>
      </c>
      <c r="GA284" s="991">
        <v>0</v>
      </c>
      <c r="GB284" s="991">
        <v>0</v>
      </c>
      <c r="GC284" s="991">
        <v>0</v>
      </c>
      <c r="GD284" s="991">
        <v>0</v>
      </c>
      <c r="GE284" s="991">
        <v>0</v>
      </c>
      <c r="GF284" s="991">
        <v>0</v>
      </c>
      <c r="GG284" s="991">
        <v>0</v>
      </c>
      <c r="GH284" s="991">
        <v>0</v>
      </c>
      <c r="GI284" s="991">
        <v>0</v>
      </c>
      <c r="GJ284" s="991">
        <v>0</v>
      </c>
      <c r="GK284" s="991">
        <v>0</v>
      </c>
      <c r="GL284" s="991">
        <v>0</v>
      </c>
      <c r="GM284" s="991">
        <v>0</v>
      </c>
      <c r="GN284" s="991">
        <v>0</v>
      </c>
      <c r="GO284" s="992" t="b">
        <v>1</v>
      </c>
      <c r="GP284" s="990" t="s">
        <v>296</v>
      </c>
      <c r="GQ284" s="990" t="s">
        <v>296</v>
      </c>
      <c r="GR284" s="990" t="s">
        <v>282</v>
      </c>
      <c r="GS284" s="990" t="s">
        <v>293</v>
      </c>
      <c r="GT284" s="990" t="s">
        <v>2428</v>
      </c>
      <c r="GU284" s="986"/>
    </row>
    <row r="285" spans="1:203" hidden="1">
      <c r="A285" s="985"/>
      <c r="B285" s="1315" t="s">
        <v>723</v>
      </c>
      <c r="C285" s="1315"/>
      <c r="D285" s="990" t="s">
        <v>1243</v>
      </c>
      <c r="E285" s="990" t="s">
        <v>67</v>
      </c>
      <c r="F285" s="990" t="s">
        <v>437</v>
      </c>
      <c r="G285" s="990" t="s">
        <v>986</v>
      </c>
      <c r="H285" s="990" t="s">
        <v>1236</v>
      </c>
      <c r="I285" s="990" t="s">
        <v>1237</v>
      </c>
      <c r="J285" s="990" t="s">
        <v>1238</v>
      </c>
      <c r="K285" s="990" t="s">
        <v>1239</v>
      </c>
      <c r="L285" s="991">
        <v>10</v>
      </c>
      <c r="M285" s="990" t="s">
        <v>67</v>
      </c>
      <c r="N285" s="990" t="s">
        <v>991</v>
      </c>
      <c r="O285" s="990" t="s">
        <v>756</v>
      </c>
      <c r="P285" s="990" t="s">
        <v>1071</v>
      </c>
      <c r="Q285" s="990" t="s">
        <v>993</v>
      </c>
      <c r="R285" s="990" t="s">
        <v>296</v>
      </c>
      <c r="S285" s="992" t="b">
        <v>0</v>
      </c>
      <c r="T285" s="991">
        <v>0</v>
      </c>
      <c r="U285" s="992" t="b">
        <v>0</v>
      </c>
      <c r="V285" s="991">
        <v>0</v>
      </c>
      <c r="W285" s="992" t="b">
        <v>0</v>
      </c>
      <c r="X285" s="992" t="b">
        <v>1</v>
      </c>
      <c r="Y285" s="990" t="s">
        <v>296</v>
      </c>
      <c r="Z285" s="990" t="b">
        <f t="shared" si="42"/>
        <v>1</v>
      </c>
      <c r="AA285" s="990" t="s">
        <v>993</v>
      </c>
      <c r="AB285" s="992" t="b">
        <v>0</v>
      </c>
      <c r="AC285" s="990" t="s">
        <v>993</v>
      </c>
      <c r="AD285" s="990" t="s">
        <v>993</v>
      </c>
      <c r="AE285" s="990" t="s">
        <v>993</v>
      </c>
      <c r="AF285" s="1077">
        <f t="shared" si="33"/>
        <v>47</v>
      </c>
      <c r="AG285" s="1077">
        <f t="shared" si="33"/>
        <v>47</v>
      </c>
      <c r="AH285" s="1077">
        <f t="shared" si="33"/>
        <v>20</v>
      </c>
      <c r="AI285" s="1077">
        <f t="shared" si="33"/>
        <v>47</v>
      </c>
      <c r="AJ285" s="183">
        <f t="shared" si="39"/>
        <v>0</v>
      </c>
      <c r="AK285" s="991">
        <v>47</v>
      </c>
      <c r="AL285" s="991">
        <v>47</v>
      </c>
      <c r="AM285" s="991">
        <v>20</v>
      </c>
      <c r="AN285" s="991">
        <v>47</v>
      </c>
      <c r="AO285" s="991">
        <v>0</v>
      </c>
      <c r="AP285" s="991">
        <v>0</v>
      </c>
      <c r="AQ285" s="991">
        <v>0</v>
      </c>
      <c r="AR285" s="991">
        <v>0</v>
      </c>
      <c r="AS285" s="991">
        <v>0</v>
      </c>
      <c r="AT285" s="991">
        <v>0</v>
      </c>
      <c r="AU285" s="991">
        <v>0</v>
      </c>
      <c r="AV285" s="991">
        <v>0</v>
      </c>
      <c r="AW285" s="991">
        <v>0</v>
      </c>
      <c r="AX285" s="991">
        <v>0</v>
      </c>
      <c r="AY285" s="991">
        <v>0</v>
      </c>
      <c r="AZ285" s="991">
        <v>0</v>
      </c>
      <c r="BA285" s="991">
        <v>0</v>
      </c>
      <c r="BB285" s="991">
        <v>0</v>
      </c>
      <c r="BC285" s="991">
        <v>0</v>
      </c>
      <c r="BD285" s="991">
        <v>0</v>
      </c>
      <c r="BE285" s="992" t="b">
        <v>0</v>
      </c>
      <c r="BF285" s="992"/>
      <c r="BG285" s="990" t="s">
        <v>450</v>
      </c>
      <c r="BH285" s="991">
        <v>47</v>
      </c>
      <c r="BI285" s="990" t="s">
        <v>993</v>
      </c>
      <c r="BJ285" s="991">
        <v>0</v>
      </c>
      <c r="BK285" s="990" t="s">
        <v>993</v>
      </c>
      <c r="BL285" s="991">
        <v>0</v>
      </c>
      <c r="BM285" s="991">
        <v>0</v>
      </c>
      <c r="BN285" s="991">
        <v>0</v>
      </c>
      <c r="BO285" s="990" t="s">
        <v>993</v>
      </c>
      <c r="BP285" s="990" t="s">
        <v>993</v>
      </c>
      <c r="BQ285" s="990" t="s">
        <v>993</v>
      </c>
      <c r="BR285" s="991">
        <v>0</v>
      </c>
      <c r="BS285" s="990" t="s">
        <v>993</v>
      </c>
      <c r="BT285" s="991">
        <v>0</v>
      </c>
      <c r="BU285" s="990" t="s">
        <v>993</v>
      </c>
      <c r="BV285" s="991">
        <v>0</v>
      </c>
      <c r="BW285" s="991">
        <v>0</v>
      </c>
      <c r="BX285" s="991">
        <v>0</v>
      </c>
      <c r="BY285" s="990" t="s">
        <v>993</v>
      </c>
      <c r="BZ285" s="991">
        <v>0</v>
      </c>
      <c r="CA285" s="990" t="s">
        <v>993</v>
      </c>
      <c r="CB285" s="991">
        <v>0</v>
      </c>
      <c r="CC285" s="990" t="s">
        <v>993</v>
      </c>
      <c r="CD285" s="991">
        <v>0</v>
      </c>
      <c r="CE285" s="991">
        <v>0</v>
      </c>
      <c r="CF285" s="991">
        <v>0</v>
      </c>
      <c r="CG285" s="990" t="s">
        <v>993</v>
      </c>
      <c r="CH285" s="991">
        <v>0</v>
      </c>
      <c r="CI285" s="990" t="s">
        <v>993</v>
      </c>
      <c r="CJ285" s="991">
        <v>0</v>
      </c>
      <c r="CK285" s="990" t="s">
        <v>993</v>
      </c>
      <c r="CL285" s="991">
        <v>0</v>
      </c>
      <c r="CM285" s="991">
        <v>0</v>
      </c>
      <c r="CN285" s="991">
        <v>0</v>
      </c>
      <c r="CO285" s="991">
        <v>15</v>
      </c>
      <c r="CP285" s="991">
        <v>1.4</v>
      </c>
      <c r="CQ285" s="991">
        <v>3</v>
      </c>
      <c r="CR285" s="991">
        <v>0</v>
      </c>
      <c r="CS285" s="991">
        <v>3</v>
      </c>
      <c r="CT285" s="991">
        <v>0</v>
      </c>
      <c r="CU285" s="991">
        <v>0</v>
      </c>
      <c r="CV285" s="991">
        <v>0</v>
      </c>
      <c r="CW285" s="991">
        <v>0</v>
      </c>
      <c r="CX285" s="991">
        <v>0</v>
      </c>
      <c r="CY285" s="991">
        <v>0</v>
      </c>
      <c r="CZ285" s="991">
        <v>0</v>
      </c>
      <c r="DA285" s="991">
        <v>0</v>
      </c>
      <c r="DB285" s="991">
        <v>0</v>
      </c>
      <c r="DC285" s="991">
        <v>1</v>
      </c>
      <c r="DD285" s="991">
        <v>0</v>
      </c>
      <c r="DE285" s="991">
        <v>0</v>
      </c>
      <c r="DF285" s="991">
        <v>0</v>
      </c>
      <c r="DG285" s="991">
        <v>0</v>
      </c>
      <c r="DH285" s="991">
        <v>0</v>
      </c>
      <c r="DI285" s="991">
        <v>0</v>
      </c>
      <c r="DJ285" s="991">
        <v>0</v>
      </c>
      <c r="DK285" s="992" t="b">
        <v>0</v>
      </c>
      <c r="DL285" s="990" t="s">
        <v>999</v>
      </c>
      <c r="DM285" s="990" t="s">
        <v>270</v>
      </c>
      <c r="DN285" s="990" t="s">
        <v>1000</v>
      </c>
      <c r="DO285" s="990" t="s">
        <v>296</v>
      </c>
      <c r="DP285" s="991">
        <v>154</v>
      </c>
      <c r="DQ285" s="991">
        <v>154</v>
      </c>
      <c r="DR285" s="991">
        <v>0</v>
      </c>
      <c r="DS285" s="991">
        <v>0</v>
      </c>
      <c r="DT285" s="991">
        <v>11695</v>
      </c>
      <c r="DU285" s="991">
        <v>166</v>
      </c>
      <c r="DV285" s="991">
        <v>154</v>
      </c>
      <c r="DW285" s="991">
        <v>153</v>
      </c>
      <c r="DX285" s="991">
        <v>1</v>
      </c>
      <c r="DY285" s="991">
        <v>0</v>
      </c>
      <c r="DZ285" s="991">
        <v>0</v>
      </c>
      <c r="EA285" s="991">
        <v>0</v>
      </c>
      <c r="EB285" s="991">
        <v>0</v>
      </c>
      <c r="EC285" s="991">
        <v>0</v>
      </c>
      <c r="ED285" s="991">
        <v>166</v>
      </c>
      <c r="EE285" s="991">
        <v>6</v>
      </c>
      <c r="EF285" s="991">
        <v>18</v>
      </c>
      <c r="EG285" s="991">
        <v>27</v>
      </c>
      <c r="EH285" s="991">
        <v>32</v>
      </c>
      <c r="EI285" s="991">
        <v>9</v>
      </c>
      <c r="EJ285" s="991">
        <v>22</v>
      </c>
      <c r="EK285" s="991">
        <v>2</v>
      </c>
      <c r="EL285" s="991">
        <v>50</v>
      </c>
      <c r="EM285" s="991">
        <v>0</v>
      </c>
      <c r="EN285" s="991">
        <v>160</v>
      </c>
      <c r="EO285" s="991">
        <v>154</v>
      </c>
      <c r="EP285" s="991">
        <v>4</v>
      </c>
      <c r="EQ285" s="991">
        <v>2</v>
      </c>
      <c r="ER285" s="991">
        <v>0</v>
      </c>
      <c r="ES285" s="991">
        <v>0</v>
      </c>
      <c r="ET285" s="992" t="b">
        <v>0</v>
      </c>
      <c r="EU285" s="992" t="b">
        <v>0</v>
      </c>
      <c r="EV285" s="992" t="b">
        <v>0</v>
      </c>
      <c r="EW285" s="993">
        <v>0</v>
      </c>
      <c r="EX285" s="993">
        <v>0</v>
      </c>
      <c r="EY285" s="993">
        <v>0</v>
      </c>
      <c r="EZ285" s="993">
        <v>0</v>
      </c>
      <c r="FA285" s="993">
        <v>0</v>
      </c>
      <c r="FB285" s="993">
        <v>0</v>
      </c>
      <c r="FC285" s="992" t="b">
        <v>0</v>
      </c>
      <c r="FD285" s="992" t="b">
        <v>0</v>
      </c>
      <c r="FE285" s="992" t="b">
        <v>0</v>
      </c>
      <c r="FF285" s="993">
        <v>0</v>
      </c>
      <c r="FG285" s="993">
        <v>0</v>
      </c>
      <c r="FH285" s="993">
        <v>0</v>
      </c>
      <c r="FI285" s="993">
        <v>0</v>
      </c>
      <c r="FJ285" s="993">
        <v>0</v>
      </c>
      <c r="FK285" s="993">
        <v>0</v>
      </c>
      <c r="FL285" s="992" t="b">
        <v>0</v>
      </c>
      <c r="FM285" s="992" t="b">
        <v>0</v>
      </c>
      <c r="FN285" s="992" t="b">
        <v>0</v>
      </c>
      <c r="FO285" s="993">
        <v>0</v>
      </c>
      <c r="FP285" s="993">
        <v>0</v>
      </c>
      <c r="FQ285" s="993">
        <v>0</v>
      </c>
      <c r="FR285" s="993">
        <v>0</v>
      </c>
      <c r="FS285" s="993">
        <v>0</v>
      </c>
      <c r="FT285" s="993">
        <v>0</v>
      </c>
      <c r="FU285" s="990" t="s">
        <v>993</v>
      </c>
      <c r="FV285" s="993">
        <v>0</v>
      </c>
      <c r="FW285" s="991">
        <v>0</v>
      </c>
      <c r="FX285" s="991">
        <v>160</v>
      </c>
      <c r="FY285" s="991">
        <v>0</v>
      </c>
      <c r="FZ285" s="991">
        <v>0</v>
      </c>
      <c r="GA285" s="991">
        <v>0</v>
      </c>
      <c r="GB285" s="991">
        <v>0</v>
      </c>
      <c r="GC285" s="991">
        <v>0</v>
      </c>
      <c r="GD285" s="991">
        <v>0</v>
      </c>
      <c r="GE285" s="991">
        <v>0</v>
      </c>
      <c r="GF285" s="991">
        <v>0</v>
      </c>
      <c r="GG285" s="991">
        <v>0</v>
      </c>
      <c r="GH285" s="991">
        <v>0</v>
      </c>
      <c r="GI285" s="991">
        <v>0</v>
      </c>
      <c r="GJ285" s="991">
        <v>0</v>
      </c>
      <c r="GK285" s="991">
        <v>0</v>
      </c>
      <c r="GL285" s="991">
        <v>0</v>
      </c>
      <c r="GM285" s="991">
        <v>0</v>
      </c>
      <c r="GN285" s="991">
        <v>0</v>
      </c>
      <c r="GO285" s="992" t="b">
        <v>1</v>
      </c>
      <c r="GP285" s="990" t="s">
        <v>296</v>
      </c>
      <c r="GQ285" s="990" t="s">
        <v>296</v>
      </c>
      <c r="GR285" s="990" t="s">
        <v>282</v>
      </c>
      <c r="GS285" s="990" t="s">
        <v>293</v>
      </c>
      <c r="GT285" s="990" t="s">
        <v>2429</v>
      </c>
      <c r="GU285" s="986"/>
    </row>
    <row r="286" spans="1:203" hidden="1">
      <c r="A286" s="985"/>
      <c r="B286" s="1315" t="s">
        <v>723</v>
      </c>
      <c r="C286" s="1315"/>
      <c r="D286" s="990" t="s">
        <v>1243</v>
      </c>
      <c r="E286" s="990" t="s">
        <v>67</v>
      </c>
      <c r="F286" s="990" t="s">
        <v>437</v>
      </c>
      <c r="G286" s="990" t="s">
        <v>986</v>
      </c>
      <c r="H286" s="990" t="s">
        <v>1236</v>
      </c>
      <c r="I286" s="990" t="s">
        <v>1237</v>
      </c>
      <c r="J286" s="990" t="s">
        <v>1238</v>
      </c>
      <c r="K286" s="990" t="s">
        <v>1239</v>
      </c>
      <c r="L286" s="991">
        <v>9</v>
      </c>
      <c r="M286" s="990" t="s">
        <v>67</v>
      </c>
      <c r="N286" s="990" t="s">
        <v>996</v>
      </c>
      <c r="O286" s="990" t="s">
        <v>755</v>
      </c>
      <c r="P286" s="990" t="s">
        <v>1071</v>
      </c>
      <c r="Q286" s="990" t="s">
        <v>993</v>
      </c>
      <c r="R286" s="990" t="s">
        <v>293</v>
      </c>
      <c r="S286" s="992" t="b">
        <v>0</v>
      </c>
      <c r="T286" s="991">
        <v>0</v>
      </c>
      <c r="U286" s="992" t="b">
        <v>0</v>
      </c>
      <c r="V286" s="991">
        <v>0</v>
      </c>
      <c r="W286" s="992" t="b">
        <v>0</v>
      </c>
      <c r="X286" s="992" t="b">
        <v>1</v>
      </c>
      <c r="Y286" s="990" t="s">
        <v>293</v>
      </c>
      <c r="Z286" s="990" t="b">
        <f t="shared" si="42"/>
        <v>1</v>
      </c>
      <c r="AA286" s="990" t="s">
        <v>993</v>
      </c>
      <c r="AB286" s="992" t="b">
        <v>0</v>
      </c>
      <c r="AC286" s="990" t="s">
        <v>993</v>
      </c>
      <c r="AD286" s="990" t="s">
        <v>993</v>
      </c>
      <c r="AE286" s="990" t="s">
        <v>993</v>
      </c>
      <c r="AF286" s="1077">
        <f t="shared" ref="AF286:AI324" si="43">AK286+AP286</f>
        <v>47</v>
      </c>
      <c r="AG286" s="1077">
        <f t="shared" si="43"/>
        <v>47</v>
      </c>
      <c r="AH286" s="1077">
        <f t="shared" si="43"/>
        <v>31</v>
      </c>
      <c r="AI286" s="1077">
        <f t="shared" si="43"/>
        <v>47</v>
      </c>
      <c r="AJ286" s="183">
        <f t="shared" si="39"/>
        <v>0</v>
      </c>
      <c r="AK286" s="991">
        <v>47</v>
      </c>
      <c r="AL286" s="991">
        <v>47</v>
      </c>
      <c r="AM286" s="991">
        <v>31</v>
      </c>
      <c r="AN286" s="991">
        <v>47</v>
      </c>
      <c r="AO286" s="991">
        <v>0</v>
      </c>
      <c r="AP286" s="991">
        <v>0</v>
      </c>
      <c r="AQ286" s="991">
        <v>0</v>
      </c>
      <c r="AR286" s="991">
        <v>0</v>
      </c>
      <c r="AS286" s="991">
        <v>0</v>
      </c>
      <c r="AT286" s="991">
        <v>0</v>
      </c>
      <c r="AU286" s="991">
        <v>0</v>
      </c>
      <c r="AV286" s="991">
        <v>0</v>
      </c>
      <c r="AW286" s="991">
        <v>0</v>
      </c>
      <c r="AX286" s="991">
        <v>0</v>
      </c>
      <c r="AY286" s="991">
        <v>0</v>
      </c>
      <c r="AZ286" s="991">
        <v>0</v>
      </c>
      <c r="BA286" s="991">
        <v>0</v>
      </c>
      <c r="BB286" s="991">
        <v>0</v>
      </c>
      <c r="BC286" s="991">
        <v>0</v>
      </c>
      <c r="BD286" s="991">
        <v>0</v>
      </c>
      <c r="BE286" s="992" t="b">
        <v>0</v>
      </c>
      <c r="BF286" s="992"/>
      <c r="BG286" s="990" t="s">
        <v>993</v>
      </c>
      <c r="BH286" s="991">
        <v>0</v>
      </c>
      <c r="BI286" s="990" t="s">
        <v>993</v>
      </c>
      <c r="BJ286" s="991">
        <v>0</v>
      </c>
      <c r="BK286" s="990" t="s">
        <v>993</v>
      </c>
      <c r="BL286" s="991">
        <v>0</v>
      </c>
      <c r="BM286" s="991">
        <v>0</v>
      </c>
      <c r="BN286" s="991">
        <v>47</v>
      </c>
      <c r="BO286" s="990" t="s">
        <v>993</v>
      </c>
      <c r="BP286" s="990" t="s">
        <v>993</v>
      </c>
      <c r="BQ286" s="990" t="s">
        <v>993</v>
      </c>
      <c r="BR286" s="991">
        <v>0</v>
      </c>
      <c r="BS286" s="990" t="s">
        <v>993</v>
      </c>
      <c r="BT286" s="991">
        <v>0</v>
      </c>
      <c r="BU286" s="990" t="s">
        <v>993</v>
      </c>
      <c r="BV286" s="991">
        <v>0</v>
      </c>
      <c r="BW286" s="991">
        <v>0</v>
      </c>
      <c r="BX286" s="991">
        <v>0</v>
      </c>
      <c r="BY286" s="990" t="s">
        <v>993</v>
      </c>
      <c r="BZ286" s="991">
        <v>0</v>
      </c>
      <c r="CA286" s="990" t="s">
        <v>993</v>
      </c>
      <c r="CB286" s="991">
        <v>0</v>
      </c>
      <c r="CC286" s="990" t="s">
        <v>993</v>
      </c>
      <c r="CD286" s="991">
        <v>0</v>
      </c>
      <c r="CE286" s="991">
        <v>0</v>
      </c>
      <c r="CF286" s="991">
        <v>0</v>
      </c>
      <c r="CG286" s="990" t="s">
        <v>993</v>
      </c>
      <c r="CH286" s="991">
        <v>0</v>
      </c>
      <c r="CI286" s="990" t="s">
        <v>993</v>
      </c>
      <c r="CJ286" s="991">
        <v>0</v>
      </c>
      <c r="CK286" s="990" t="s">
        <v>993</v>
      </c>
      <c r="CL286" s="991">
        <v>0</v>
      </c>
      <c r="CM286" s="991">
        <v>0</v>
      </c>
      <c r="CN286" s="991">
        <v>0</v>
      </c>
      <c r="CO286" s="991">
        <v>18</v>
      </c>
      <c r="CP286" s="991">
        <v>2.2000000000000002</v>
      </c>
      <c r="CQ286" s="991">
        <v>2</v>
      </c>
      <c r="CR286" s="991">
        <v>0</v>
      </c>
      <c r="CS286" s="991">
        <v>8</v>
      </c>
      <c r="CT286" s="991">
        <v>0.9</v>
      </c>
      <c r="CU286" s="991">
        <v>0</v>
      </c>
      <c r="CV286" s="991">
        <v>0</v>
      </c>
      <c r="CW286" s="991">
        <v>7</v>
      </c>
      <c r="CX286" s="991">
        <v>0</v>
      </c>
      <c r="CY286" s="991">
        <v>2</v>
      </c>
      <c r="CZ286" s="991">
        <v>0</v>
      </c>
      <c r="DA286" s="991">
        <v>1</v>
      </c>
      <c r="DB286" s="991">
        <v>0</v>
      </c>
      <c r="DC286" s="991">
        <v>0</v>
      </c>
      <c r="DD286" s="991">
        <v>0</v>
      </c>
      <c r="DE286" s="991">
        <v>0</v>
      </c>
      <c r="DF286" s="991">
        <v>0</v>
      </c>
      <c r="DG286" s="991">
        <v>1</v>
      </c>
      <c r="DH286" s="991">
        <v>0</v>
      </c>
      <c r="DI286" s="991">
        <v>0</v>
      </c>
      <c r="DJ286" s="991">
        <v>0</v>
      </c>
      <c r="DK286" s="992" t="b">
        <v>0</v>
      </c>
      <c r="DL286" s="990" t="s">
        <v>999</v>
      </c>
      <c r="DM286" s="990" t="s">
        <v>1000</v>
      </c>
      <c r="DN286" s="990" t="s">
        <v>1029</v>
      </c>
      <c r="DO286" s="990" t="s">
        <v>525</v>
      </c>
      <c r="DP286" s="991">
        <v>275</v>
      </c>
      <c r="DQ286" s="991">
        <v>256</v>
      </c>
      <c r="DR286" s="991">
        <v>19</v>
      </c>
      <c r="DS286" s="991">
        <v>0</v>
      </c>
      <c r="DT286" s="991">
        <v>15484</v>
      </c>
      <c r="DU286" s="991">
        <v>283</v>
      </c>
      <c r="DV286" s="991">
        <v>275</v>
      </c>
      <c r="DW286" s="991">
        <v>185</v>
      </c>
      <c r="DX286" s="991">
        <v>26</v>
      </c>
      <c r="DY286" s="991">
        <v>63</v>
      </c>
      <c r="DZ286" s="991">
        <v>1</v>
      </c>
      <c r="EA286" s="991">
        <v>0</v>
      </c>
      <c r="EB286" s="991">
        <v>0</v>
      </c>
      <c r="EC286" s="991">
        <v>0</v>
      </c>
      <c r="ED286" s="991">
        <v>283</v>
      </c>
      <c r="EE286" s="991">
        <v>34</v>
      </c>
      <c r="EF286" s="991">
        <v>197</v>
      </c>
      <c r="EG286" s="991">
        <v>0</v>
      </c>
      <c r="EH286" s="991">
        <v>30</v>
      </c>
      <c r="EI286" s="991">
        <v>8</v>
      </c>
      <c r="EJ286" s="991">
        <v>5</v>
      </c>
      <c r="EK286" s="991">
        <v>9</v>
      </c>
      <c r="EL286" s="991">
        <v>0</v>
      </c>
      <c r="EM286" s="991">
        <v>0</v>
      </c>
      <c r="EN286" s="991">
        <v>249</v>
      </c>
      <c r="EO286" s="991">
        <v>227</v>
      </c>
      <c r="EP286" s="991">
        <v>17</v>
      </c>
      <c r="EQ286" s="991">
        <v>5</v>
      </c>
      <c r="ER286" s="991">
        <v>0</v>
      </c>
      <c r="ES286" s="991">
        <v>0</v>
      </c>
      <c r="ET286" s="992" t="b">
        <v>0</v>
      </c>
      <c r="EU286" s="992" t="b">
        <v>0</v>
      </c>
      <c r="EV286" s="992" t="b">
        <v>0</v>
      </c>
      <c r="EW286" s="993">
        <v>0</v>
      </c>
      <c r="EX286" s="993">
        <v>0</v>
      </c>
      <c r="EY286" s="993">
        <v>0</v>
      </c>
      <c r="EZ286" s="993">
        <v>0</v>
      </c>
      <c r="FA286" s="993">
        <v>0</v>
      </c>
      <c r="FB286" s="993">
        <v>0</v>
      </c>
      <c r="FC286" s="992" t="b">
        <v>0</v>
      </c>
      <c r="FD286" s="992" t="b">
        <v>0</v>
      </c>
      <c r="FE286" s="992" t="b">
        <v>0</v>
      </c>
      <c r="FF286" s="993">
        <v>0</v>
      </c>
      <c r="FG286" s="993">
        <v>0</v>
      </c>
      <c r="FH286" s="993">
        <v>0</v>
      </c>
      <c r="FI286" s="993">
        <v>0</v>
      </c>
      <c r="FJ286" s="993">
        <v>0</v>
      </c>
      <c r="FK286" s="993">
        <v>0</v>
      </c>
      <c r="FL286" s="992" t="b">
        <v>0</v>
      </c>
      <c r="FM286" s="992" t="b">
        <v>0</v>
      </c>
      <c r="FN286" s="992" t="b">
        <v>0</v>
      </c>
      <c r="FO286" s="993">
        <v>0</v>
      </c>
      <c r="FP286" s="993">
        <v>0</v>
      </c>
      <c r="FQ286" s="993">
        <v>0</v>
      </c>
      <c r="FR286" s="993">
        <v>0</v>
      </c>
      <c r="FS286" s="993">
        <v>0</v>
      </c>
      <c r="FT286" s="993">
        <v>0</v>
      </c>
      <c r="FU286" s="990" t="s">
        <v>993</v>
      </c>
      <c r="FV286" s="993">
        <v>0</v>
      </c>
      <c r="FW286" s="991">
        <v>0</v>
      </c>
      <c r="FX286" s="991">
        <v>249</v>
      </c>
      <c r="FY286" s="991">
        <v>0</v>
      </c>
      <c r="FZ286" s="991">
        <v>0</v>
      </c>
      <c r="GA286" s="991">
        <v>0</v>
      </c>
      <c r="GB286" s="991">
        <v>0</v>
      </c>
      <c r="GC286" s="991">
        <v>0</v>
      </c>
      <c r="GD286" s="991">
        <v>0</v>
      </c>
      <c r="GE286" s="991">
        <v>0</v>
      </c>
      <c r="GF286" s="991">
        <v>0</v>
      </c>
      <c r="GG286" s="991">
        <v>0</v>
      </c>
      <c r="GH286" s="991">
        <v>0</v>
      </c>
      <c r="GI286" s="991">
        <v>0</v>
      </c>
      <c r="GJ286" s="991">
        <v>0</v>
      </c>
      <c r="GK286" s="991">
        <v>0</v>
      </c>
      <c r="GL286" s="991">
        <v>0</v>
      </c>
      <c r="GM286" s="991">
        <v>0</v>
      </c>
      <c r="GN286" s="991">
        <v>0</v>
      </c>
      <c r="GO286" s="992" t="b">
        <v>0</v>
      </c>
      <c r="GP286" s="990" t="s">
        <v>993</v>
      </c>
      <c r="GQ286" s="990" t="s">
        <v>993</v>
      </c>
      <c r="GR286" s="990" t="s">
        <v>993</v>
      </c>
      <c r="GS286" s="990" t="s">
        <v>993</v>
      </c>
      <c r="GT286" s="992"/>
      <c r="GU286" s="986"/>
    </row>
    <row r="287" spans="1:203" hidden="1">
      <c r="A287" s="985"/>
      <c r="B287" s="1315" t="s">
        <v>723</v>
      </c>
      <c r="C287" s="1315"/>
      <c r="D287" s="990" t="s">
        <v>1243</v>
      </c>
      <c r="E287" s="990" t="s">
        <v>67</v>
      </c>
      <c r="F287" s="990" t="s">
        <v>437</v>
      </c>
      <c r="G287" s="990" t="s">
        <v>986</v>
      </c>
      <c r="H287" s="990" t="s">
        <v>1236</v>
      </c>
      <c r="I287" s="990" t="s">
        <v>1237</v>
      </c>
      <c r="J287" s="990" t="s">
        <v>1238</v>
      </c>
      <c r="K287" s="990" t="s">
        <v>1239</v>
      </c>
      <c r="L287" s="991">
        <v>8</v>
      </c>
      <c r="M287" s="990" t="s">
        <v>67</v>
      </c>
      <c r="N287" s="990" t="s">
        <v>1076</v>
      </c>
      <c r="O287" s="990" t="s">
        <v>740</v>
      </c>
      <c r="P287" s="990" t="s">
        <v>1071</v>
      </c>
      <c r="Q287" s="990" t="s">
        <v>993</v>
      </c>
      <c r="R287" s="990" t="s">
        <v>293</v>
      </c>
      <c r="S287" s="992" t="b">
        <v>1</v>
      </c>
      <c r="T287" s="991">
        <v>4</v>
      </c>
      <c r="U287" s="992" t="b">
        <v>0</v>
      </c>
      <c r="V287" s="991">
        <v>0</v>
      </c>
      <c r="W287" s="992" t="b">
        <v>0</v>
      </c>
      <c r="X287" s="992" t="b">
        <v>0</v>
      </c>
      <c r="Y287" s="990" t="s">
        <v>293</v>
      </c>
      <c r="Z287" s="990" t="b">
        <f t="shared" si="42"/>
        <v>1</v>
      </c>
      <c r="AA287" s="990" t="s">
        <v>993</v>
      </c>
      <c r="AB287" s="992" t="b">
        <v>0</v>
      </c>
      <c r="AC287" s="990" t="s">
        <v>993</v>
      </c>
      <c r="AD287" s="990" t="s">
        <v>993</v>
      </c>
      <c r="AE287" s="990" t="s">
        <v>993</v>
      </c>
      <c r="AF287" s="1077">
        <f t="shared" si="43"/>
        <v>46</v>
      </c>
      <c r="AG287" s="1077">
        <f t="shared" si="43"/>
        <v>44</v>
      </c>
      <c r="AH287" s="1077">
        <f t="shared" si="43"/>
        <v>13</v>
      </c>
      <c r="AI287" s="1077">
        <f t="shared" si="43"/>
        <v>46</v>
      </c>
      <c r="AJ287" s="183">
        <f t="shared" si="39"/>
        <v>0</v>
      </c>
      <c r="AK287" s="991">
        <v>46</v>
      </c>
      <c r="AL287" s="991">
        <v>44</v>
      </c>
      <c r="AM287" s="991">
        <v>13</v>
      </c>
      <c r="AN287" s="991">
        <v>46</v>
      </c>
      <c r="AO287" s="991">
        <v>0</v>
      </c>
      <c r="AP287" s="991">
        <v>0</v>
      </c>
      <c r="AQ287" s="991">
        <v>0</v>
      </c>
      <c r="AR287" s="991">
        <v>0</v>
      </c>
      <c r="AS287" s="991">
        <v>0</v>
      </c>
      <c r="AT287" s="991">
        <v>0</v>
      </c>
      <c r="AU287" s="991">
        <v>0</v>
      </c>
      <c r="AV287" s="991">
        <v>0</v>
      </c>
      <c r="AW287" s="991">
        <v>0</v>
      </c>
      <c r="AX287" s="991">
        <v>0</v>
      </c>
      <c r="AY287" s="991">
        <v>0</v>
      </c>
      <c r="AZ287" s="991">
        <v>0</v>
      </c>
      <c r="BA287" s="991">
        <v>0</v>
      </c>
      <c r="BB287" s="991">
        <v>0</v>
      </c>
      <c r="BC287" s="991">
        <v>0</v>
      </c>
      <c r="BD287" s="991">
        <v>0</v>
      </c>
      <c r="BE287" s="992" t="b">
        <v>0</v>
      </c>
      <c r="BF287" s="992"/>
      <c r="BG287" s="990" t="s">
        <v>1059</v>
      </c>
      <c r="BH287" s="991">
        <v>46</v>
      </c>
      <c r="BI287" s="990" t="s">
        <v>993</v>
      </c>
      <c r="BJ287" s="991">
        <v>0</v>
      </c>
      <c r="BK287" s="990" t="s">
        <v>993</v>
      </c>
      <c r="BL287" s="991">
        <v>0</v>
      </c>
      <c r="BM287" s="991">
        <v>0</v>
      </c>
      <c r="BN287" s="991">
        <v>0</v>
      </c>
      <c r="BO287" s="990" t="s">
        <v>993</v>
      </c>
      <c r="BP287" s="990" t="s">
        <v>993</v>
      </c>
      <c r="BQ287" s="990" t="s">
        <v>993</v>
      </c>
      <c r="BR287" s="991">
        <v>0</v>
      </c>
      <c r="BS287" s="990" t="s">
        <v>993</v>
      </c>
      <c r="BT287" s="991">
        <v>0</v>
      </c>
      <c r="BU287" s="990" t="s">
        <v>993</v>
      </c>
      <c r="BV287" s="991">
        <v>0</v>
      </c>
      <c r="BW287" s="991">
        <v>0</v>
      </c>
      <c r="BX287" s="991">
        <v>0</v>
      </c>
      <c r="BY287" s="990" t="s">
        <v>993</v>
      </c>
      <c r="BZ287" s="991">
        <v>0</v>
      </c>
      <c r="CA287" s="990" t="s">
        <v>993</v>
      </c>
      <c r="CB287" s="991">
        <v>0</v>
      </c>
      <c r="CC287" s="990" t="s">
        <v>993</v>
      </c>
      <c r="CD287" s="991">
        <v>0</v>
      </c>
      <c r="CE287" s="991">
        <v>0</v>
      </c>
      <c r="CF287" s="991">
        <v>0</v>
      </c>
      <c r="CG287" s="990" t="s">
        <v>993</v>
      </c>
      <c r="CH287" s="991">
        <v>0</v>
      </c>
      <c r="CI287" s="990" t="s">
        <v>993</v>
      </c>
      <c r="CJ287" s="991">
        <v>0</v>
      </c>
      <c r="CK287" s="990" t="s">
        <v>993</v>
      </c>
      <c r="CL287" s="991">
        <v>0</v>
      </c>
      <c r="CM287" s="991">
        <v>0</v>
      </c>
      <c r="CN287" s="991">
        <v>0</v>
      </c>
      <c r="CO287" s="991">
        <v>19</v>
      </c>
      <c r="CP287" s="991">
        <v>1.4</v>
      </c>
      <c r="CQ287" s="991">
        <v>0</v>
      </c>
      <c r="CR287" s="991">
        <v>0.6</v>
      </c>
      <c r="CS287" s="991">
        <v>10</v>
      </c>
      <c r="CT287" s="991">
        <v>1.5</v>
      </c>
      <c r="CU287" s="991">
        <v>0</v>
      </c>
      <c r="CV287" s="991">
        <v>0</v>
      </c>
      <c r="CW287" s="991">
        <v>0</v>
      </c>
      <c r="CX287" s="991">
        <v>0</v>
      </c>
      <c r="CY287" s="991">
        <v>0</v>
      </c>
      <c r="CZ287" s="991">
        <v>0</v>
      </c>
      <c r="DA287" s="991">
        <v>0</v>
      </c>
      <c r="DB287" s="991">
        <v>0</v>
      </c>
      <c r="DC287" s="991">
        <v>0</v>
      </c>
      <c r="DD287" s="991">
        <v>0</v>
      </c>
      <c r="DE287" s="991">
        <v>0</v>
      </c>
      <c r="DF287" s="991">
        <v>0</v>
      </c>
      <c r="DG287" s="991">
        <v>1</v>
      </c>
      <c r="DH287" s="991">
        <v>0</v>
      </c>
      <c r="DI287" s="991">
        <v>0</v>
      </c>
      <c r="DJ287" s="991">
        <v>0</v>
      </c>
      <c r="DK287" s="992" t="b">
        <v>0</v>
      </c>
      <c r="DL287" s="990" t="s">
        <v>999</v>
      </c>
      <c r="DM287" s="990" t="s">
        <v>270</v>
      </c>
      <c r="DN287" s="990" t="s">
        <v>296</v>
      </c>
      <c r="DO287" s="990" t="s">
        <v>1055</v>
      </c>
      <c r="DP287" s="991">
        <v>869</v>
      </c>
      <c r="DQ287" s="991">
        <v>759</v>
      </c>
      <c r="DR287" s="991">
        <v>110</v>
      </c>
      <c r="DS287" s="991">
        <v>0</v>
      </c>
      <c r="DT287" s="991">
        <v>15030</v>
      </c>
      <c r="DU287" s="991">
        <v>875</v>
      </c>
      <c r="DV287" s="991">
        <v>869</v>
      </c>
      <c r="DW287" s="991">
        <v>371</v>
      </c>
      <c r="DX287" s="991">
        <v>475</v>
      </c>
      <c r="DY287" s="991">
        <v>9</v>
      </c>
      <c r="DZ287" s="991">
        <v>14</v>
      </c>
      <c r="EA287" s="991">
        <v>0</v>
      </c>
      <c r="EB287" s="991">
        <v>0</v>
      </c>
      <c r="EC287" s="991">
        <v>0</v>
      </c>
      <c r="ED287" s="991">
        <v>875</v>
      </c>
      <c r="EE287" s="991">
        <v>103</v>
      </c>
      <c r="EF287" s="991">
        <v>637</v>
      </c>
      <c r="EG287" s="991">
        <v>21</v>
      </c>
      <c r="EH287" s="991">
        <v>26</v>
      </c>
      <c r="EI287" s="991">
        <v>15</v>
      </c>
      <c r="EJ287" s="991">
        <v>11</v>
      </c>
      <c r="EK287" s="991">
        <v>27</v>
      </c>
      <c r="EL287" s="991">
        <v>35</v>
      </c>
      <c r="EM287" s="991">
        <v>0</v>
      </c>
      <c r="EN287" s="991">
        <v>772</v>
      </c>
      <c r="EO287" s="991">
        <v>704</v>
      </c>
      <c r="EP287" s="991">
        <v>46</v>
      </c>
      <c r="EQ287" s="991">
        <v>22</v>
      </c>
      <c r="ER287" s="991">
        <v>0</v>
      </c>
      <c r="ES287" s="991">
        <v>0</v>
      </c>
      <c r="ET287" s="992" t="b">
        <v>0</v>
      </c>
      <c r="EU287" s="992" t="b">
        <v>0</v>
      </c>
      <c r="EV287" s="992" t="b">
        <v>0</v>
      </c>
      <c r="EW287" s="993">
        <v>0</v>
      </c>
      <c r="EX287" s="993">
        <v>0</v>
      </c>
      <c r="EY287" s="993">
        <v>0</v>
      </c>
      <c r="EZ287" s="993">
        <v>0</v>
      </c>
      <c r="FA287" s="993">
        <v>0</v>
      </c>
      <c r="FB287" s="993">
        <v>0</v>
      </c>
      <c r="FC287" s="992" t="b">
        <v>0</v>
      </c>
      <c r="FD287" s="992" t="b">
        <v>0</v>
      </c>
      <c r="FE287" s="992" t="b">
        <v>0</v>
      </c>
      <c r="FF287" s="993">
        <v>0</v>
      </c>
      <c r="FG287" s="993">
        <v>0</v>
      </c>
      <c r="FH287" s="993">
        <v>0</v>
      </c>
      <c r="FI287" s="993">
        <v>0</v>
      </c>
      <c r="FJ287" s="993">
        <v>0</v>
      </c>
      <c r="FK287" s="993">
        <v>0</v>
      </c>
      <c r="FL287" s="992" t="b">
        <v>0</v>
      </c>
      <c r="FM287" s="992" t="b">
        <v>0</v>
      </c>
      <c r="FN287" s="992" t="b">
        <v>0</v>
      </c>
      <c r="FO287" s="993">
        <v>0</v>
      </c>
      <c r="FP287" s="993">
        <v>0</v>
      </c>
      <c r="FQ287" s="993">
        <v>0</v>
      </c>
      <c r="FR287" s="993">
        <v>0</v>
      </c>
      <c r="FS287" s="993">
        <v>0</v>
      </c>
      <c r="FT287" s="993">
        <v>0</v>
      </c>
      <c r="FU287" s="990" t="s">
        <v>993</v>
      </c>
      <c r="FV287" s="993">
        <v>0</v>
      </c>
      <c r="FW287" s="991">
        <v>0</v>
      </c>
      <c r="FX287" s="991">
        <v>772</v>
      </c>
      <c r="FY287" s="991">
        <v>0</v>
      </c>
      <c r="FZ287" s="991">
        <v>0</v>
      </c>
      <c r="GA287" s="991">
        <v>0</v>
      </c>
      <c r="GB287" s="991">
        <v>0</v>
      </c>
      <c r="GC287" s="991">
        <v>0</v>
      </c>
      <c r="GD287" s="991">
        <v>0</v>
      </c>
      <c r="GE287" s="991">
        <v>0</v>
      </c>
      <c r="GF287" s="991">
        <v>0</v>
      </c>
      <c r="GG287" s="991">
        <v>0</v>
      </c>
      <c r="GH287" s="991">
        <v>0</v>
      </c>
      <c r="GI287" s="991">
        <v>0</v>
      </c>
      <c r="GJ287" s="991">
        <v>0</v>
      </c>
      <c r="GK287" s="991">
        <v>0</v>
      </c>
      <c r="GL287" s="991">
        <v>0</v>
      </c>
      <c r="GM287" s="991">
        <v>0</v>
      </c>
      <c r="GN287" s="991">
        <v>0</v>
      </c>
      <c r="GO287" s="992" t="b">
        <v>1</v>
      </c>
      <c r="GP287" s="990" t="s">
        <v>296</v>
      </c>
      <c r="GQ287" s="990" t="s">
        <v>296</v>
      </c>
      <c r="GR287" s="990" t="s">
        <v>282</v>
      </c>
      <c r="GS287" s="990" t="s">
        <v>293</v>
      </c>
      <c r="GT287" s="990" t="s">
        <v>2430</v>
      </c>
      <c r="GU287" s="986"/>
    </row>
    <row r="288" spans="1:203" hidden="1">
      <c r="A288" s="985"/>
      <c r="B288" s="1315" t="s">
        <v>723</v>
      </c>
      <c r="C288" s="1315"/>
      <c r="D288" s="990" t="s">
        <v>1243</v>
      </c>
      <c r="E288" s="990" t="s">
        <v>67</v>
      </c>
      <c r="F288" s="990" t="s">
        <v>437</v>
      </c>
      <c r="G288" s="990" t="s">
        <v>986</v>
      </c>
      <c r="H288" s="990" t="s">
        <v>1236</v>
      </c>
      <c r="I288" s="990" t="s">
        <v>1237</v>
      </c>
      <c r="J288" s="990" t="s">
        <v>1238</v>
      </c>
      <c r="K288" s="990" t="s">
        <v>1239</v>
      </c>
      <c r="L288" s="991">
        <v>11</v>
      </c>
      <c r="M288" s="990" t="s">
        <v>67</v>
      </c>
      <c r="N288" s="990" t="s">
        <v>1113</v>
      </c>
      <c r="O288" s="990" t="s">
        <v>758</v>
      </c>
      <c r="P288" s="990" t="s">
        <v>1072</v>
      </c>
      <c r="Q288" s="990" t="s">
        <v>993</v>
      </c>
      <c r="R288" s="990" t="s">
        <v>290</v>
      </c>
      <c r="S288" s="992" t="b">
        <v>0</v>
      </c>
      <c r="T288" s="991">
        <v>0</v>
      </c>
      <c r="U288" s="992" t="b">
        <v>1</v>
      </c>
      <c r="V288" s="991">
        <v>30</v>
      </c>
      <c r="W288" s="992" t="b">
        <v>0</v>
      </c>
      <c r="X288" s="992" t="b">
        <v>0</v>
      </c>
      <c r="Y288" s="990" t="s">
        <v>290</v>
      </c>
      <c r="Z288" s="990" t="b">
        <f t="shared" si="42"/>
        <v>1</v>
      </c>
      <c r="AA288" s="990" t="s">
        <v>993</v>
      </c>
      <c r="AB288" s="992" t="b">
        <v>0</v>
      </c>
      <c r="AC288" s="990" t="s">
        <v>993</v>
      </c>
      <c r="AD288" s="990" t="s">
        <v>993</v>
      </c>
      <c r="AE288" s="990" t="s">
        <v>993</v>
      </c>
      <c r="AF288" s="1077">
        <f t="shared" si="43"/>
        <v>40</v>
      </c>
      <c r="AG288" s="1077">
        <f t="shared" si="43"/>
        <v>31</v>
      </c>
      <c r="AH288" s="1077">
        <f t="shared" si="43"/>
        <v>6</v>
      </c>
      <c r="AI288" s="1077">
        <f t="shared" si="43"/>
        <v>40</v>
      </c>
      <c r="AJ288" s="183">
        <f t="shared" si="39"/>
        <v>0</v>
      </c>
      <c r="AK288" s="991">
        <v>40</v>
      </c>
      <c r="AL288" s="991">
        <v>31</v>
      </c>
      <c r="AM288" s="991">
        <v>6</v>
      </c>
      <c r="AN288" s="991">
        <v>40</v>
      </c>
      <c r="AO288" s="991">
        <v>0</v>
      </c>
      <c r="AP288" s="991">
        <v>0</v>
      </c>
      <c r="AQ288" s="991">
        <v>0</v>
      </c>
      <c r="AR288" s="991">
        <v>0</v>
      </c>
      <c r="AS288" s="991">
        <v>0</v>
      </c>
      <c r="AT288" s="991">
        <v>0</v>
      </c>
      <c r="AU288" s="991">
        <v>0</v>
      </c>
      <c r="AV288" s="991">
        <v>0</v>
      </c>
      <c r="AW288" s="991">
        <v>0</v>
      </c>
      <c r="AX288" s="991">
        <v>0</v>
      </c>
      <c r="AY288" s="991">
        <v>0</v>
      </c>
      <c r="AZ288" s="991">
        <v>0</v>
      </c>
      <c r="BA288" s="991">
        <v>0</v>
      </c>
      <c r="BB288" s="991">
        <v>0</v>
      </c>
      <c r="BC288" s="991">
        <v>0</v>
      </c>
      <c r="BD288" s="991">
        <v>0</v>
      </c>
      <c r="BE288" s="992" t="b">
        <v>0</v>
      </c>
      <c r="BF288" s="992"/>
      <c r="BG288" s="990" t="s">
        <v>270</v>
      </c>
      <c r="BH288" s="991">
        <v>40</v>
      </c>
      <c r="BI288" s="990" t="s">
        <v>993</v>
      </c>
      <c r="BJ288" s="991">
        <v>0</v>
      </c>
      <c r="BK288" s="990" t="s">
        <v>993</v>
      </c>
      <c r="BL288" s="991">
        <v>0</v>
      </c>
      <c r="BM288" s="991">
        <v>0</v>
      </c>
      <c r="BN288" s="991">
        <v>0</v>
      </c>
      <c r="BO288" s="990" t="s">
        <v>993</v>
      </c>
      <c r="BP288" s="990" t="s">
        <v>993</v>
      </c>
      <c r="BQ288" s="990" t="s">
        <v>993</v>
      </c>
      <c r="BR288" s="991">
        <v>0</v>
      </c>
      <c r="BS288" s="990" t="s">
        <v>993</v>
      </c>
      <c r="BT288" s="991">
        <v>0</v>
      </c>
      <c r="BU288" s="990" t="s">
        <v>993</v>
      </c>
      <c r="BV288" s="991">
        <v>0</v>
      </c>
      <c r="BW288" s="991">
        <v>0</v>
      </c>
      <c r="BX288" s="991">
        <v>0</v>
      </c>
      <c r="BY288" s="990" t="s">
        <v>993</v>
      </c>
      <c r="BZ288" s="991">
        <v>0</v>
      </c>
      <c r="CA288" s="990" t="s">
        <v>993</v>
      </c>
      <c r="CB288" s="991">
        <v>0</v>
      </c>
      <c r="CC288" s="990" t="s">
        <v>993</v>
      </c>
      <c r="CD288" s="991">
        <v>0</v>
      </c>
      <c r="CE288" s="991">
        <v>0</v>
      </c>
      <c r="CF288" s="991">
        <v>0</v>
      </c>
      <c r="CG288" s="990" t="s">
        <v>993</v>
      </c>
      <c r="CH288" s="991">
        <v>0</v>
      </c>
      <c r="CI288" s="990" t="s">
        <v>993</v>
      </c>
      <c r="CJ288" s="991">
        <v>0</v>
      </c>
      <c r="CK288" s="990" t="s">
        <v>993</v>
      </c>
      <c r="CL288" s="991">
        <v>0</v>
      </c>
      <c r="CM288" s="991">
        <v>0</v>
      </c>
      <c r="CN288" s="991">
        <v>0</v>
      </c>
      <c r="CO288" s="991">
        <v>0</v>
      </c>
      <c r="CP288" s="991">
        <v>0</v>
      </c>
      <c r="CQ288" s="991">
        <v>0</v>
      </c>
      <c r="CR288" s="991">
        <v>0</v>
      </c>
      <c r="CS288" s="991">
        <v>0</v>
      </c>
      <c r="CT288" s="991">
        <v>0</v>
      </c>
      <c r="CU288" s="991">
        <v>0</v>
      </c>
      <c r="CV288" s="991">
        <v>0</v>
      </c>
      <c r="CW288" s="991">
        <v>0</v>
      </c>
      <c r="CX288" s="991">
        <v>0</v>
      </c>
      <c r="CY288" s="991">
        <v>0</v>
      </c>
      <c r="CZ288" s="991">
        <v>0</v>
      </c>
      <c r="DA288" s="991">
        <v>0</v>
      </c>
      <c r="DB288" s="991">
        <v>0</v>
      </c>
      <c r="DC288" s="991">
        <v>0</v>
      </c>
      <c r="DD288" s="991">
        <v>0</v>
      </c>
      <c r="DE288" s="991">
        <v>0</v>
      </c>
      <c r="DF288" s="991">
        <v>0</v>
      </c>
      <c r="DG288" s="991">
        <v>0</v>
      </c>
      <c r="DH288" s="991">
        <v>0</v>
      </c>
      <c r="DI288" s="991">
        <v>0</v>
      </c>
      <c r="DJ288" s="991">
        <v>0</v>
      </c>
      <c r="DK288" s="992" t="b">
        <v>1</v>
      </c>
      <c r="DL288" s="990" t="s">
        <v>999</v>
      </c>
      <c r="DM288" s="990" t="s">
        <v>270</v>
      </c>
      <c r="DN288" s="990" t="s">
        <v>525</v>
      </c>
      <c r="DO288" s="990" t="s">
        <v>296</v>
      </c>
      <c r="DP288" s="991">
        <v>928</v>
      </c>
      <c r="DQ288" s="991">
        <v>692</v>
      </c>
      <c r="DR288" s="991">
        <v>164</v>
      </c>
      <c r="DS288" s="991">
        <v>72</v>
      </c>
      <c r="DT288" s="991">
        <v>11841</v>
      </c>
      <c r="DU288" s="991">
        <v>925</v>
      </c>
      <c r="DV288" s="991">
        <v>928</v>
      </c>
      <c r="DW288" s="991">
        <v>75</v>
      </c>
      <c r="DX288" s="991">
        <v>830</v>
      </c>
      <c r="DY288" s="991">
        <v>17</v>
      </c>
      <c r="DZ288" s="991">
        <v>6</v>
      </c>
      <c r="EA288" s="991">
        <v>0</v>
      </c>
      <c r="EB288" s="991">
        <v>0</v>
      </c>
      <c r="EC288" s="991">
        <v>0</v>
      </c>
      <c r="ED288" s="991">
        <v>925</v>
      </c>
      <c r="EE288" s="991">
        <v>55</v>
      </c>
      <c r="EF288" s="991">
        <v>821</v>
      </c>
      <c r="EG288" s="991">
        <v>10</v>
      </c>
      <c r="EH288" s="991">
        <v>2</v>
      </c>
      <c r="EI288" s="991">
        <v>1</v>
      </c>
      <c r="EJ288" s="991">
        <v>0</v>
      </c>
      <c r="EK288" s="991">
        <v>2</v>
      </c>
      <c r="EL288" s="991">
        <v>34</v>
      </c>
      <c r="EM288" s="991">
        <v>0</v>
      </c>
      <c r="EN288" s="991">
        <v>870</v>
      </c>
      <c r="EO288" s="991">
        <v>843</v>
      </c>
      <c r="EP288" s="991">
        <v>17</v>
      </c>
      <c r="EQ288" s="991">
        <v>10</v>
      </c>
      <c r="ER288" s="991">
        <v>0</v>
      </c>
      <c r="ES288" s="991">
        <v>0</v>
      </c>
      <c r="ET288" s="992" t="b">
        <v>0</v>
      </c>
      <c r="EU288" s="992" t="b">
        <v>0</v>
      </c>
      <c r="EV288" s="992" t="b">
        <v>0</v>
      </c>
      <c r="EW288" s="993">
        <v>0.54899999999999993</v>
      </c>
      <c r="EX288" s="993">
        <v>0.47299999999999998</v>
      </c>
      <c r="EY288" s="993">
        <v>0.16899999999999998</v>
      </c>
      <c r="EZ288" s="993">
        <v>0.13699999999999998</v>
      </c>
      <c r="FA288" s="993">
        <v>0.01</v>
      </c>
      <c r="FB288" s="993">
        <v>0.249</v>
      </c>
      <c r="FC288" s="992" t="b">
        <v>0</v>
      </c>
      <c r="FD288" s="992" t="b">
        <v>0</v>
      </c>
      <c r="FE288" s="992" t="b">
        <v>0</v>
      </c>
      <c r="FF288" s="993">
        <v>0</v>
      </c>
      <c r="FG288" s="993">
        <v>0</v>
      </c>
      <c r="FH288" s="993">
        <v>0</v>
      </c>
      <c r="FI288" s="993">
        <v>0</v>
      </c>
      <c r="FJ288" s="993">
        <v>0</v>
      </c>
      <c r="FK288" s="993">
        <v>0</v>
      </c>
      <c r="FL288" s="992" t="b">
        <v>0</v>
      </c>
      <c r="FM288" s="992" t="b">
        <v>0</v>
      </c>
      <c r="FN288" s="992" t="b">
        <v>0</v>
      </c>
      <c r="FO288" s="993">
        <v>0.54899999999999993</v>
      </c>
      <c r="FP288" s="993">
        <v>0.47299999999999998</v>
      </c>
      <c r="FQ288" s="993">
        <v>0.16899999999999998</v>
      </c>
      <c r="FR288" s="993">
        <v>0.13699999999999998</v>
      </c>
      <c r="FS288" s="993">
        <v>0.01</v>
      </c>
      <c r="FT288" s="993">
        <v>0.249</v>
      </c>
      <c r="FU288" s="990" t="s">
        <v>993</v>
      </c>
      <c r="FV288" s="993">
        <v>0</v>
      </c>
      <c r="FW288" s="991">
        <v>0</v>
      </c>
      <c r="FX288" s="991">
        <v>870</v>
      </c>
      <c r="FY288" s="991">
        <v>0</v>
      </c>
      <c r="FZ288" s="991">
        <v>0</v>
      </c>
      <c r="GA288" s="991">
        <v>0</v>
      </c>
      <c r="GB288" s="991">
        <v>0</v>
      </c>
      <c r="GC288" s="991">
        <v>0</v>
      </c>
      <c r="GD288" s="991">
        <v>0</v>
      </c>
      <c r="GE288" s="991">
        <v>0</v>
      </c>
      <c r="GF288" s="991">
        <v>0</v>
      </c>
      <c r="GG288" s="991">
        <v>0</v>
      </c>
      <c r="GH288" s="991">
        <v>0</v>
      </c>
      <c r="GI288" s="991">
        <v>0</v>
      </c>
      <c r="GJ288" s="991">
        <v>0</v>
      </c>
      <c r="GK288" s="991">
        <v>0</v>
      </c>
      <c r="GL288" s="991">
        <v>0</v>
      </c>
      <c r="GM288" s="991">
        <v>0</v>
      </c>
      <c r="GN288" s="991">
        <v>0</v>
      </c>
      <c r="GO288" s="992" t="b">
        <v>1</v>
      </c>
      <c r="GP288" s="990" t="s">
        <v>296</v>
      </c>
      <c r="GQ288" s="990" t="s">
        <v>296</v>
      </c>
      <c r="GR288" s="990" t="s">
        <v>282</v>
      </c>
      <c r="GS288" s="990" t="s">
        <v>293</v>
      </c>
      <c r="GT288" s="990" t="s">
        <v>2431</v>
      </c>
      <c r="GU288" s="986"/>
    </row>
    <row r="289" spans="1:203" hidden="1">
      <c r="A289" s="985"/>
      <c r="B289" s="1315" t="s">
        <v>723</v>
      </c>
      <c r="C289" s="1315"/>
      <c r="D289" s="990" t="s">
        <v>1243</v>
      </c>
      <c r="E289" s="990" t="s">
        <v>67</v>
      </c>
      <c r="F289" s="990" t="s">
        <v>437</v>
      </c>
      <c r="G289" s="990" t="s">
        <v>986</v>
      </c>
      <c r="H289" s="990" t="s">
        <v>1236</v>
      </c>
      <c r="I289" s="990" t="s">
        <v>1237</v>
      </c>
      <c r="J289" s="990" t="s">
        <v>1238</v>
      </c>
      <c r="K289" s="990" t="s">
        <v>1239</v>
      </c>
      <c r="L289" s="991">
        <v>7</v>
      </c>
      <c r="M289" s="990" t="s">
        <v>67</v>
      </c>
      <c r="N289" s="990" t="s">
        <v>1015</v>
      </c>
      <c r="O289" s="990" t="s">
        <v>739</v>
      </c>
      <c r="P289" s="990" t="s">
        <v>1072</v>
      </c>
      <c r="Q289" s="990" t="s">
        <v>993</v>
      </c>
      <c r="R289" s="990" t="s">
        <v>290</v>
      </c>
      <c r="S289" s="992" t="b">
        <v>0</v>
      </c>
      <c r="T289" s="991">
        <v>0</v>
      </c>
      <c r="U289" s="992" t="b">
        <v>0</v>
      </c>
      <c r="V289" s="991">
        <v>0</v>
      </c>
      <c r="W289" s="992" t="b">
        <v>0</v>
      </c>
      <c r="X289" s="992" t="b">
        <v>1</v>
      </c>
      <c r="Y289" s="990" t="s">
        <v>290</v>
      </c>
      <c r="Z289" s="990" t="b">
        <f t="shared" si="42"/>
        <v>1</v>
      </c>
      <c r="AA289" s="990" t="s">
        <v>993</v>
      </c>
      <c r="AB289" s="992" t="b">
        <v>0</v>
      </c>
      <c r="AC289" s="990" t="s">
        <v>993</v>
      </c>
      <c r="AD289" s="990" t="s">
        <v>993</v>
      </c>
      <c r="AE289" s="990" t="s">
        <v>993</v>
      </c>
      <c r="AF289" s="1077">
        <f t="shared" si="43"/>
        <v>23</v>
      </c>
      <c r="AG289" s="1077">
        <f t="shared" si="43"/>
        <v>23</v>
      </c>
      <c r="AH289" s="1077">
        <f t="shared" si="43"/>
        <v>6</v>
      </c>
      <c r="AI289" s="1077">
        <f t="shared" si="43"/>
        <v>23</v>
      </c>
      <c r="AJ289" s="183">
        <f t="shared" si="39"/>
        <v>0</v>
      </c>
      <c r="AK289" s="991">
        <v>23</v>
      </c>
      <c r="AL289" s="991">
        <v>23</v>
      </c>
      <c r="AM289" s="991">
        <v>6</v>
      </c>
      <c r="AN289" s="991">
        <v>23</v>
      </c>
      <c r="AO289" s="991">
        <v>0</v>
      </c>
      <c r="AP289" s="991">
        <v>0</v>
      </c>
      <c r="AQ289" s="991">
        <v>0</v>
      </c>
      <c r="AR289" s="991">
        <v>0</v>
      </c>
      <c r="AS289" s="991">
        <v>0</v>
      </c>
      <c r="AT289" s="991">
        <v>0</v>
      </c>
      <c r="AU289" s="991">
        <v>0</v>
      </c>
      <c r="AV289" s="991">
        <v>0</v>
      </c>
      <c r="AW289" s="991">
        <v>0</v>
      </c>
      <c r="AX289" s="991">
        <v>0</v>
      </c>
      <c r="AY289" s="991">
        <v>0</v>
      </c>
      <c r="AZ289" s="991">
        <v>0</v>
      </c>
      <c r="BA289" s="991">
        <v>0</v>
      </c>
      <c r="BB289" s="991">
        <v>0</v>
      </c>
      <c r="BC289" s="991">
        <v>0</v>
      </c>
      <c r="BD289" s="991">
        <v>0</v>
      </c>
      <c r="BE289" s="992" t="b">
        <v>0</v>
      </c>
      <c r="BF289" s="992"/>
      <c r="BG289" s="990" t="s">
        <v>270</v>
      </c>
      <c r="BH289" s="991">
        <v>23</v>
      </c>
      <c r="BI289" s="990" t="s">
        <v>993</v>
      </c>
      <c r="BJ289" s="991">
        <v>0</v>
      </c>
      <c r="BK289" s="990" t="s">
        <v>993</v>
      </c>
      <c r="BL289" s="991">
        <v>0</v>
      </c>
      <c r="BM289" s="991">
        <v>0</v>
      </c>
      <c r="BN289" s="991">
        <v>0</v>
      </c>
      <c r="BO289" s="990" t="s">
        <v>993</v>
      </c>
      <c r="BP289" s="990" t="s">
        <v>993</v>
      </c>
      <c r="BQ289" s="990" t="s">
        <v>993</v>
      </c>
      <c r="BR289" s="991">
        <v>0</v>
      </c>
      <c r="BS289" s="990" t="s">
        <v>993</v>
      </c>
      <c r="BT289" s="991">
        <v>0</v>
      </c>
      <c r="BU289" s="990" t="s">
        <v>993</v>
      </c>
      <c r="BV289" s="991">
        <v>0</v>
      </c>
      <c r="BW289" s="991">
        <v>0</v>
      </c>
      <c r="BX289" s="991">
        <v>0</v>
      </c>
      <c r="BY289" s="990" t="s">
        <v>993</v>
      </c>
      <c r="BZ289" s="991">
        <v>0</v>
      </c>
      <c r="CA289" s="990" t="s">
        <v>993</v>
      </c>
      <c r="CB289" s="991">
        <v>0</v>
      </c>
      <c r="CC289" s="990" t="s">
        <v>993</v>
      </c>
      <c r="CD289" s="991">
        <v>0</v>
      </c>
      <c r="CE289" s="991">
        <v>0</v>
      </c>
      <c r="CF289" s="991">
        <v>0</v>
      </c>
      <c r="CG289" s="990" t="s">
        <v>993</v>
      </c>
      <c r="CH289" s="991">
        <v>0</v>
      </c>
      <c r="CI289" s="990" t="s">
        <v>993</v>
      </c>
      <c r="CJ289" s="991">
        <v>0</v>
      </c>
      <c r="CK289" s="990" t="s">
        <v>993</v>
      </c>
      <c r="CL289" s="991">
        <v>0</v>
      </c>
      <c r="CM289" s="991">
        <v>0</v>
      </c>
      <c r="CN289" s="991">
        <v>0</v>
      </c>
      <c r="CO289" s="991">
        <v>4</v>
      </c>
      <c r="CP289" s="991">
        <v>0.9</v>
      </c>
      <c r="CQ289" s="991">
        <v>0</v>
      </c>
      <c r="CR289" s="991">
        <v>0</v>
      </c>
      <c r="CS289" s="991">
        <v>0</v>
      </c>
      <c r="CT289" s="991">
        <v>0.8</v>
      </c>
      <c r="CU289" s="991">
        <v>9</v>
      </c>
      <c r="CV289" s="991">
        <v>0.6</v>
      </c>
      <c r="CW289" s="991">
        <v>0</v>
      </c>
      <c r="CX289" s="991">
        <v>0</v>
      </c>
      <c r="CY289" s="991">
        <v>0</v>
      </c>
      <c r="CZ289" s="991">
        <v>0</v>
      </c>
      <c r="DA289" s="991">
        <v>0</v>
      </c>
      <c r="DB289" s="991">
        <v>0</v>
      </c>
      <c r="DC289" s="991">
        <v>1</v>
      </c>
      <c r="DD289" s="991">
        <v>0</v>
      </c>
      <c r="DE289" s="991">
        <v>0</v>
      </c>
      <c r="DF289" s="991">
        <v>0</v>
      </c>
      <c r="DG289" s="991">
        <v>1</v>
      </c>
      <c r="DH289" s="991">
        <v>0</v>
      </c>
      <c r="DI289" s="991">
        <v>0</v>
      </c>
      <c r="DJ289" s="991">
        <v>0</v>
      </c>
      <c r="DK289" s="992" t="b">
        <v>0</v>
      </c>
      <c r="DL289" s="990" t="s">
        <v>999</v>
      </c>
      <c r="DM289" s="990" t="s">
        <v>1011</v>
      </c>
      <c r="DN289" s="990" t="s">
        <v>1055</v>
      </c>
      <c r="DO289" s="990" t="s">
        <v>427</v>
      </c>
      <c r="DP289" s="991">
        <v>582</v>
      </c>
      <c r="DQ289" s="991">
        <v>351</v>
      </c>
      <c r="DR289" s="991">
        <v>182</v>
      </c>
      <c r="DS289" s="991">
        <v>49</v>
      </c>
      <c r="DT289" s="991">
        <v>4678</v>
      </c>
      <c r="DU289" s="991">
        <v>548</v>
      </c>
      <c r="DV289" s="991">
        <v>582</v>
      </c>
      <c r="DW289" s="991">
        <v>15</v>
      </c>
      <c r="DX289" s="991">
        <v>510</v>
      </c>
      <c r="DY289" s="991">
        <v>4</v>
      </c>
      <c r="DZ289" s="991">
        <v>0</v>
      </c>
      <c r="EA289" s="991">
        <v>0</v>
      </c>
      <c r="EB289" s="991">
        <v>53</v>
      </c>
      <c r="EC289" s="991">
        <v>0</v>
      </c>
      <c r="ED289" s="991">
        <v>548</v>
      </c>
      <c r="EE289" s="991">
        <v>40</v>
      </c>
      <c r="EF289" s="991">
        <v>502</v>
      </c>
      <c r="EG289" s="991">
        <v>6</v>
      </c>
      <c r="EH289" s="991">
        <v>0</v>
      </c>
      <c r="EI289" s="991">
        <v>0</v>
      </c>
      <c r="EJ289" s="991">
        <v>0</v>
      </c>
      <c r="EK289" s="991">
        <v>0</v>
      </c>
      <c r="EL289" s="991">
        <v>0</v>
      </c>
      <c r="EM289" s="991">
        <v>0</v>
      </c>
      <c r="EN289" s="991">
        <v>508</v>
      </c>
      <c r="EO289" s="991">
        <v>507</v>
      </c>
      <c r="EP289" s="991">
        <v>1</v>
      </c>
      <c r="EQ289" s="991">
        <v>0</v>
      </c>
      <c r="ER289" s="991">
        <v>0</v>
      </c>
      <c r="ES289" s="991">
        <v>0</v>
      </c>
      <c r="ET289" s="992" t="b">
        <v>0</v>
      </c>
      <c r="EU289" s="992" t="b">
        <v>0</v>
      </c>
      <c r="EV289" s="992" t="b">
        <v>0</v>
      </c>
      <c r="EW289" s="993">
        <v>0.24100000000000002</v>
      </c>
      <c r="EX289" s="993">
        <v>0.185</v>
      </c>
      <c r="EY289" s="993">
        <v>3.4000000000000002E-2</v>
      </c>
      <c r="EZ289" s="993">
        <v>0.06</v>
      </c>
      <c r="FA289" s="993">
        <v>0.46500000000000002</v>
      </c>
      <c r="FB289" s="993">
        <v>0.51100000000000001</v>
      </c>
      <c r="FC289" s="992" t="b">
        <v>0</v>
      </c>
      <c r="FD289" s="992" t="b">
        <v>0</v>
      </c>
      <c r="FE289" s="992" t="b">
        <v>0</v>
      </c>
      <c r="FF289" s="993">
        <v>0</v>
      </c>
      <c r="FG289" s="993">
        <v>0</v>
      </c>
      <c r="FH289" s="993">
        <v>0</v>
      </c>
      <c r="FI289" s="993">
        <v>0</v>
      </c>
      <c r="FJ289" s="993">
        <v>0</v>
      </c>
      <c r="FK289" s="993">
        <v>0</v>
      </c>
      <c r="FL289" s="992" t="b">
        <v>0</v>
      </c>
      <c r="FM289" s="992" t="b">
        <v>0</v>
      </c>
      <c r="FN289" s="992" t="b">
        <v>0</v>
      </c>
      <c r="FO289" s="993">
        <v>0.24100000000000002</v>
      </c>
      <c r="FP289" s="993">
        <v>0.185</v>
      </c>
      <c r="FQ289" s="993">
        <v>3.4000000000000002E-2</v>
      </c>
      <c r="FR289" s="993">
        <v>0.06</v>
      </c>
      <c r="FS289" s="993">
        <v>0.46500000000000002</v>
      </c>
      <c r="FT289" s="993">
        <v>0.51100000000000001</v>
      </c>
      <c r="FU289" s="990" t="s">
        <v>993</v>
      </c>
      <c r="FV289" s="993">
        <v>0</v>
      </c>
      <c r="FW289" s="991">
        <v>0</v>
      </c>
      <c r="FX289" s="991">
        <v>508</v>
      </c>
      <c r="FY289" s="991">
        <v>0</v>
      </c>
      <c r="FZ289" s="991">
        <v>0</v>
      </c>
      <c r="GA289" s="991">
        <v>0</v>
      </c>
      <c r="GB289" s="991">
        <v>0</v>
      </c>
      <c r="GC289" s="991">
        <v>0</v>
      </c>
      <c r="GD289" s="991">
        <v>0</v>
      </c>
      <c r="GE289" s="991">
        <v>0</v>
      </c>
      <c r="GF289" s="991">
        <v>0</v>
      </c>
      <c r="GG289" s="991">
        <v>0</v>
      </c>
      <c r="GH289" s="991">
        <v>0</v>
      </c>
      <c r="GI289" s="991">
        <v>0</v>
      </c>
      <c r="GJ289" s="991">
        <v>0</v>
      </c>
      <c r="GK289" s="991">
        <v>0</v>
      </c>
      <c r="GL289" s="991">
        <v>0</v>
      </c>
      <c r="GM289" s="991">
        <v>0</v>
      </c>
      <c r="GN289" s="991">
        <v>0</v>
      </c>
      <c r="GO289" s="992" t="b">
        <v>0</v>
      </c>
      <c r="GP289" s="990" t="s">
        <v>993</v>
      </c>
      <c r="GQ289" s="990" t="s">
        <v>993</v>
      </c>
      <c r="GR289" s="990" t="s">
        <v>993</v>
      </c>
      <c r="GS289" s="990" t="s">
        <v>993</v>
      </c>
      <c r="GT289" s="992"/>
      <c r="GU289" s="986"/>
    </row>
    <row r="290" spans="1:203" hidden="1">
      <c r="A290" s="985"/>
      <c r="B290" s="1315" t="s">
        <v>723</v>
      </c>
      <c r="C290" s="1315"/>
      <c r="D290" s="990" t="s">
        <v>1243</v>
      </c>
      <c r="E290" s="990" t="s">
        <v>67</v>
      </c>
      <c r="F290" s="990" t="s">
        <v>437</v>
      </c>
      <c r="G290" s="990" t="s">
        <v>986</v>
      </c>
      <c r="H290" s="990" t="s">
        <v>1236</v>
      </c>
      <c r="I290" s="990" t="s">
        <v>1237</v>
      </c>
      <c r="J290" s="990" t="s">
        <v>1238</v>
      </c>
      <c r="K290" s="990" t="s">
        <v>1239</v>
      </c>
      <c r="L290" s="991">
        <v>6</v>
      </c>
      <c r="M290" s="990" t="s">
        <v>67</v>
      </c>
      <c r="N290" s="990" t="s">
        <v>1078</v>
      </c>
      <c r="O290" s="990" t="s">
        <v>738</v>
      </c>
      <c r="P290" s="990" t="s">
        <v>1006</v>
      </c>
      <c r="Q290" s="990" t="s">
        <v>993</v>
      </c>
      <c r="R290" s="990" t="s">
        <v>290</v>
      </c>
      <c r="S290" s="992" t="b">
        <v>1</v>
      </c>
      <c r="T290" s="991">
        <v>4</v>
      </c>
      <c r="U290" s="992" t="b">
        <v>0</v>
      </c>
      <c r="V290" s="991">
        <v>0</v>
      </c>
      <c r="W290" s="992" t="b">
        <v>0</v>
      </c>
      <c r="X290" s="992" t="b">
        <v>0</v>
      </c>
      <c r="Y290" s="990" t="s">
        <v>290</v>
      </c>
      <c r="Z290" s="990" t="b">
        <f t="shared" si="42"/>
        <v>1</v>
      </c>
      <c r="AA290" s="990" t="s">
        <v>993</v>
      </c>
      <c r="AB290" s="992" t="b">
        <v>0</v>
      </c>
      <c r="AC290" s="990" t="s">
        <v>993</v>
      </c>
      <c r="AD290" s="990" t="s">
        <v>993</v>
      </c>
      <c r="AE290" s="990" t="s">
        <v>993</v>
      </c>
      <c r="AF290" s="1077">
        <f t="shared" si="43"/>
        <v>45</v>
      </c>
      <c r="AG290" s="1077">
        <f t="shared" si="43"/>
        <v>45</v>
      </c>
      <c r="AH290" s="1077">
        <f t="shared" si="43"/>
        <v>30</v>
      </c>
      <c r="AI290" s="1077">
        <f t="shared" si="43"/>
        <v>45</v>
      </c>
      <c r="AJ290" s="183">
        <f t="shared" si="39"/>
        <v>0</v>
      </c>
      <c r="AK290" s="991">
        <v>45</v>
      </c>
      <c r="AL290" s="991">
        <v>45</v>
      </c>
      <c r="AM290" s="991">
        <v>30</v>
      </c>
      <c r="AN290" s="991">
        <v>45</v>
      </c>
      <c r="AO290" s="991">
        <v>0</v>
      </c>
      <c r="AP290" s="991">
        <v>0</v>
      </c>
      <c r="AQ290" s="991">
        <v>0</v>
      </c>
      <c r="AR290" s="991">
        <v>0</v>
      </c>
      <c r="AS290" s="991">
        <v>0</v>
      </c>
      <c r="AT290" s="991">
        <v>0</v>
      </c>
      <c r="AU290" s="991">
        <v>0</v>
      </c>
      <c r="AV290" s="991">
        <v>0</v>
      </c>
      <c r="AW290" s="991">
        <v>0</v>
      </c>
      <c r="AX290" s="991">
        <v>0</v>
      </c>
      <c r="AY290" s="991">
        <v>0</v>
      </c>
      <c r="AZ290" s="991">
        <v>0</v>
      </c>
      <c r="BA290" s="991">
        <v>0</v>
      </c>
      <c r="BB290" s="991">
        <v>0</v>
      </c>
      <c r="BC290" s="991">
        <v>0</v>
      </c>
      <c r="BD290" s="991">
        <v>0</v>
      </c>
      <c r="BE290" s="992" t="b">
        <v>0</v>
      </c>
      <c r="BF290" s="992"/>
      <c r="BG290" s="990" t="s">
        <v>270</v>
      </c>
      <c r="BH290" s="991">
        <v>45</v>
      </c>
      <c r="BI290" s="990" t="s">
        <v>993</v>
      </c>
      <c r="BJ290" s="991">
        <v>0</v>
      </c>
      <c r="BK290" s="990" t="s">
        <v>993</v>
      </c>
      <c r="BL290" s="991">
        <v>0</v>
      </c>
      <c r="BM290" s="991">
        <v>0</v>
      </c>
      <c r="BN290" s="991">
        <v>0</v>
      </c>
      <c r="BO290" s="990" t="s">
        <v>993</v>
      </c>
      <c r="BP290" s="990" t="s">
        <v>993</v>
      </c>
      <c r="BQ290" s="990" t="s">
        <v>993</v>
      </c>
      <c r="BR290" s="991">
        <v>0</v>
      </c>
      <c r="BS290" s="990" t="s">
        <v>993</v>
      </c>
      <c r="BT290" s="991">
        <v>0</v>
      </c>
      <c r="BU290" s="990" t="s">
        <v>993</v>
      </c>
      <c r="BV290" s="991">
        <v>0</v>
      </c>
      <c r="BW290" s="991">
        <v>0</v>
      </c>
      <c r="BX290" s="991">
        <v>0</v>
      </c>
      <c r="BY290" s="990" t="s">
        <v>993</v>
      </c>
      <c r="BZ290" s="991">
        <v>0</v>
      </c>
      <c r="CA290" s="990" t="s">
        <v>993</v>
      </c>
      <c r="CB290" s="991">
        <v>0</v>
      </c>
      <c r="CC290" s="990" t="s">
        <v>993</v>
      </c>
      <c r="CD290" s="991">
        <v>0</v>
      </c>
      <c r="CE290" s="991">
        <v>0</v>
      </c>
      <c r="CF290" s="991">
        <v>0</v>
      </c>
      <c r="CG290" s="990" t="s">
        <v>993</v>
      </c>
      <c r="CH290" s="991">
        <v>0</v>
      </c>
      <c r="CI290" s="990" t="s">
        <v>993</v>
      </c>
      <c r="CJ290" s="991">
        <v>0</v>
      </c>
      <c r="CK290" s="990" t="s">
        <v>993</v>
      </c>
      <c r="CL290" s="991">
        <v>0</v>
      </c>
      <c r="CM290" s="991">
        <v>0</v>
      </c>
      <c r="CN290" s="991">
        <v>0</v>
      </c>
      <c r="CO290" s="991">
        <v>19</v>
      </c>
      <c r="CP290" s="991">
        <v>1.3</v>
      </c>
      <c r="CQ290" s="991">
        <v>0</v>
      </c>
      <c r="CR290" s="991">
        <v>0.5</v>
      </c>
      <c r="CS290" s="991">
        <v>5</v>
      </c>
      <c r="CT290" s="991">
        <v>0</v>
      </c>
      <c r="CU290" s="991">
        <v>0</v>
      </c>
      <c r="CV290" s="991">
        <v>0</v>
      </c>
      <c r="CW290" s="991">
        <v>0</v>
      </c>
      <c r="CX290" s="991">
        <v>0</v>
      </c>
      <c r="CY290" s="991">
        <v>0</v>
      </c>
      <c r="CZ290" s="991">
        <v>0</v>
      </c>
      <c r="DA290" s="991">
        <v>0</v>
      </c>
      <c r="DB290" s="991">
        <v>0</v>
      </c>
      <c r="DC290" s="991">
        <v>1</v>
      </c>
      <c r="DD290" s="991">
        <v>0</v>
      </c>
      <c r="DE290" s="991">
        <v>0</v>
      </c>
      <c r="DF290" s="991">
        <v>0</v>
      </c>
      <c r="DG290" s="991">
        <v>0</v>
      </c>
      <c r="DH290" s="991">
        <v>0</v>
      </c>
      <c r="DI290" s="991">
        <v>0</v>
      </c>
      <c r="DJ290" s="991">
        <v>0</v>
      </c>
      <c r="DK290" s="992" t="b">
        <v>0</v>
      </c>
      <c r="DL290" s="990" t="s">
        <v>999</v>
      </c>
      <c r="DM290" s="990" t="s">
        <v>270</v>
      </c>
      <c r="DN290" s="990" t="s">
        <v>296</v>
      </c>
      <c r="DO290" s="990" t="s">
        <v>293</v>
      </c>
      <c r="DP290" s="991">
        <v>881</v>
      </c>
      <c r="DQ290" s="991">
        <v>486</v>
      </c>
      <c r="DR290" s="991">
        <v>86</v>
      </c>
      <c r="DS290" s="991">
        <v>309</v>
      </c>
      <c r="DT290" s="991">
        <v>14739</v>
      </c>
      <c r="DU290" s="991">
        <v>891</v>
      </c>
      <c r="DV290" s="991">
        <v>881</v>
      </c>
      <c r="DW290" s="991">
        <v>294</v>
      </c>
      <c r="DX290" s="991">
        <v>476</v>
      </c>
      <c r="DY290" s="991">
        <v>23</v>
      </c>
      <c r="DZ290" s="991">
        <v>88</v>
      </c>
      <c r="EA290" s="991">
        <v>0</v>
      </c>
      <c r="EB290" s="991">
        <v>0</v>
      </c>
      <c r="EC290" s="991">
        <v>0</v>
      </c>
      <c r="ED290" s="991">
        <v>891</v>
      </c>
      <c r="EE290" s="991">
        <v>165</v>
      </c>
      <c r="EF290" s="991">
        <v>564</v>
      </c>
      <c r="EG290" s="991">
        <v>19</v>
      </c>
      <c r="EH290" s="991">
        <v>25</v>
      </c>
      <c r="EI290" s="991">
        <v>38</v>
      </c>
      <c r="EJ290" s="991">
        <v>5</v>
      </c>
      <c r="EK290" s="991">
        <v>33</v>
      </c>
      <c r="EL290" s="991">
        <v>42</v>
      </c>
      <c r="EM290" s="991">
        <v>0</v>
      </c>
      <c r="EN290" s="991">
        <v>726</v>
      </c>
      <c r="EO290" s="991">
        <v>677</v>
      </c>
      <c r="EP290" s="991">
        <v>29</v>
      </c>
      <c r="EQ290" s="991">
        <v>20</v>
      </c>
      <c r="ER290" s="991">
        <v>0</v>
      </c>
      <c r="ES290" s="991">
        <v>0</v>
      </c>
      <c r="ET290" s="992" t="b">
        <v>0</v>
      </c>
      <c r="EU290" s="992" t="b">
        <v>0</v>
      </c>
      <c r="EV290" s="992" t="b">
        <v>0</v>
      </c>
      <c r="EW290" s="993">
        <v>0.44900000000000001</v>
      </c>
      <c r="EX290" s="993">
        <v>0.251</v>
      </c>
      <c r="EY290" s="993">
        <v>0.151</v>
      </c>
      <c r="EZ290" s="993">
        <v>9.8000000000000004E-2</v>
      </c>
      <c r="FA290" s="993">
        <v>2.3E-2</v>
      </c>
      <c r="FB290" s="993">
        <v>0.20699999999999999</v>
      </c>
      <c r="FC290" s="992" t="b">
        <v>0</v>
      </c>
      <c r="FD290" s="992" t="b">
        <v>0</v>
      </c>
      <c r="FE290" s="992" t="b">
        <v>0</v>
      </c>
      <c r="FF290" s="993">
        <v>0.4</v>
      </c>
      <c r="FG290" s="993">
        <v>0.2</v>
      </c>
      <c r="FH290" s="993">
        <v>0</v>
      </c>
      <c r="FI290" s="993">
        <v>0</v>
      </c>
      <c r="FJ290" s="993">
        <v>0</v>
      </c>
      <c r="FK290" s="993">
        <v>0</v>
      </c>
      <c r="FL290" s="992" t="b">
        <v>0</v>
      </c>
      <c r="FM290" s="992" t="b">
        <v>0</v>
      </c>
      <c r="FN290" s="992" t="b">
        <v>0</v>
      </c>
      <c r="FO290" s="993">
        <v>0.44900000000000001</v>
      </c>
      <c r="FP290" s="993">
        <v>0.251</v>
      </c>
      <c r="FQ290" s="993">
        <v>0.151</v>
      </c>
      <c r="FR290" s="993">
        <v>9.8000000000000004E-2</v>
      </c>
      <c r="FS290" s="993">
        <v>2.3E-2</v>
      </c>
      <c r="FT290" s="993">
        <v>0.20699999999999999</v>
      </c>
      <c r="FU290" s="990" t="s">
        <v>993</v>
      </c>
      <c r="FV290" s="993">
        <v>0</v>
      </c>
      <c r="FW290" s="991">
        <v>0</v>
      </c>
      <c r="FX290" s="991">
        <v>726</v>
      </c>
      <c r="FY290" s="991">
        <v>0</v>
      </c>
      <c r="FZ290" s="991">
        <v>0</v>
      </c>
      <c r="GA290" s="991">
        <v>0</v>
      </c>
      <c r="GB290" s="991">
        <v>0</v>
      </c>
      <c r="GC290" s="991">
        <v>0</v>
      </c>
      <c r="GD290" s="991">
        <v>0</v>
      </c>
      <c r="GE290" s="991">
        <v>0</v>
      </c>
      <c r="GF290" s="991">
        <v>0</v>
      </c>
      <c r="GG290" s="991">
        <v>0</v>
      </c>
      <c r="GH290" s="991">
        <v>0</v>
      </c>
      <c r="GI290" s="991">
        <v>0</v>
      </c>
      <c r="GJ290" s="991">
        <v>0</v>
      </c>
      <c r="GK290" s="991">
        <v>0</v>
      </c>
      <c r="GL290" s="991">
        <v>0</v>
      </c>
      <c r="GM290" s="991">
        <v>0</v>
      </c>
      <c r="GN290" s="991">
        <v>0</v>
      </c>
      <c r="GO290" s="992" t="b">
        <v>0</v>
      </c>
      <c r="GP290" s="990" t="s">
        <v>993</v>
      </c>
      <c r="GQ290" s="990" t="s">
        <v>993</v>
      </c>
      <c r="GR290" s="990" t="s">
        <v>993</v>
      </c>
      <c r="GS290" s="990" t="s">
        <v>993</v>
      </c>
      <c r="GT290" s="992"/>
      <c r="GU290" s="986"/>
    </row>
    <row r="291" spans="1:203" hidden="1">
      <c r="A291" s="985"/>
      <c r="B291" s="1315" t="s">
        <v>723</v>
      </c>
      <c r="C291" s="1315"/>
      <c r="D291" s="990" t="s">
        <v>1243</v>
      </c>
      <c r="E291" s="990" t="s">
        <v>67</v>
      </c>
      <c r="F291" s="990" t="s">
        <v>437</v>
      </c>
      <c r="G291" s="990" t="s">
        <v>986</v>
      </c>
      <c r="H291" s="990" t="s">
        <v>1236</v>
      </c>
      <c r="I291" s="990" t="s">
        <v>1237</v>
      </c>
      <c r="J291" s="990" t="s">
        <v>1238</v>
      </c>
      <c r="K291" s="990" t="s">
        <v>1239</v>
      </c>
      <c r="L291" s="991">
        <v>5</v>
      </c>
      <c r="M291" s="990" t="s">
        <v>67</v>
      </c>
      <c r="N291" s="990" t="s">
        <v>1013</v>
      </c>
      <c r="O291" s="990" t="s">
        <v>737</v>
      </c>
      <c r="P291" s="990" t="s">
        <v>993</v>
      </c>
      <c r="Q291" s="990" t="s">
        <v>993</v>
      </c>
      <c r="R291" s="990" t="s">
        <v>290</v>
      </c>
      <c r="S291" s="992" t="b">
        <v>1</v>
      </c>
      <c r="T291" s="991">
        <v>1</v>
      </c>
      <c r="U291" s="992" t="b">
        <v>0</v>
      </c>
      <c r="V291" s="991">
        <v>0</v>
      </c>
      <c r="W291" s="992" t="b">
        <v>1</v>
      </c>
      <c r="X291" s="992" t="b">
        <v>0</v>
      </c>
      <c r="Y291" s="990" t="s">
        <v>290</v>
      </c>
      <c r="Z291" s="990" t="b">
        <f t="shared" si="42"/>
        <v>1</v>
      </c>
      <c r="AA291" s="990" t="s">
        <v>993</v>
      </c>
      <c r="AB291" s="992" t="b">
        <v>0</v>
      </c>
      <c r="AC291" s="990" t="s">
        <v>993</v>
      </c>
      <c r="AD291" s="990" t="s">
        <v>993</v>
      </c>
      <c r="AE291" s="990" t="s">
        <v>993</v>
      </c>
      <c r="AF291" s="1077">
        <f t="shared" si="43"/>
        <v>44</v>
      </c>
      <c r="AG291" s="1077">
        <f t="shared" si="43"/>
        <v>33</v>
      </c>
      <c r="AH291" s="1077">
        <f t="shared" si="43"/>
        <v>0</v>
      </c>
      <c r="AI291" s="1077">
        <f t="shared" si="43"/>
        <v>44</v>
      </c>
      <c r="AJ291" s="183">
        <f t="shared" si="39"/>
        <v>0</v>
      </c>
      <c r="AK291" s="991">
        <v>44</v>
      </c>
      <c r="AL291" s="991">
        <v>33</v>
      </c>
      <c r="AM291" s="991">
        <v>0</v>
      </c>
      <c r="AN291" s="991">
        <v>44</v>
      </c>
      <c r="AO291" s="991">
        <v>0</v>
      </c>
      <c r="AP291" s="991">
        <v>0</v>
      </c>
      <c r="AQ291" s="991">
        <v>0</v>
      </c>
      <c r="AR291" s="991">
        <v>0</v>
      </c>
      <c r="AS291" s="991">
        <v>0</v>
      </c>
      <c r="AT291" s="991">
        <v>0</v>
      </c>
      <c r="AU291" s="991">
        <v>0</v>
      </c>
      <c r="AV291" s="991">
        <v>0</v>
      </c>
      <c r="AW291" s="991">
        <v>0</v>
      </c>
      <c r="AX291" s="991">
        <v>0</v>
      </c>
      <c r="AY291" s="991">
        <v>0</v>
      </c>
      <c r="AZ291" s="991">
        <v>0</v>
      </c>
      <c r="BA291" s="991">
        <v>0</v>
      </c>
      <c r="BB291" s="991">
        <v>0</v>
      </c>
      <c r="BC291" s="991">
        <v>0</v>
      </c>
      <c r="BD291" s="991">
        <v>0</v>
      </c>
      <c r="BE291" s="992" t="b">
        <v>0</v>
      </c>
      <c r="BF291" s="992"/>
      <c r="BG291" s="990" t="s">
        <v>270</v>
      </c>
      <c r="BH291" s="991">
        <v>44</v>
      </c>
      <c r="BI291" s="990" t="s">
        <v>993</v>
      </c>
      <c r="BJ291" s="991">
        <v>0</v>
      </c>
      <c r="BK291" s="990" t="s">
        <v>993</v>
      </c>
      <c r="BL291" s="991">
        <v>0</v>
      </c>
      <c r="BM291" s="991">
        <v>0</v>
      </c>
      <c r="BN291" s="991">
        <v>0</v>
      </c>
      <c r="BO291" s="990" t="s">
        <v>993</v>
      </c>
      <c r="BP291" s="990" t="s">
        <v>993</v>
      </c>
      <c r="BQ291" s="990" t="s">
        <v>993</v>
      </c>
      <c r="BR291" s="991">
        <v>0</v>
      </c>
      <c r="BS291" s="990" t="s">
        <v>993</v>
      </c>
      <c r="BT291" s="991">
        <v>0</v>
      </c>
      <c r="BU291" s="990" t="s">
        <v>993</v>
      </c>
      <c r="BV291" s="991">
        <v>0</v>
      </c>
      <c r="BW291" s="991">
        <v>0</v>
      </c>
      <c r="BX291" s="991">
        <v>0</v>
      </c>
      <c r="BY291" s="990" t="s">
        <v>993</v>
      </c>
      <c r="BZ291" s="991">
        <v>0</v>
      </c>
      <c r="CA291" s="990" t="s">
        <v>993</v>
      </c>
      <c r="CB291" s="991">
        <v>0</v>
      </c>
      <c r="CC291" s="990" t="s">
        <v>993</v>
      </c>
      <c r="CD291" s="991">
        <v>0</v>
      </c>
      <c r="CE291" s="991">
        <v>0</v>
      </c>
      <c r="CF291" s="991">
        <v>0</v>
      </c>
      <c r="CG291" s="990" t="s">
        <v>993</v>
      </c>
      <c r="CH291" s="991">
        <v>0</v>
      </c>
      <c r="CI291" s="990" t="s">
        <v>993</v>
      </c>
      <c r="CJ291" s="991">
        <v>0</v>
      </c>
      <c r="CK291" s="990" t="s">
        <v>993</v>
      </c>
      <c r="CL291" s="991">
        <v>0</v>
      </c>
      <c r="CM291" s="991">
        <v>0</v>
      </c>
      <c r="CN291" s="991">
        <v>0</v>
      </c>
      <c r="CO291" s="991">
        <v>22</v>
      </c>
      <c r="CP291" s="991">
        <v>1</v>
      </c>
      <c r="CQ291" s="991">
        <v>0</v>
      </c>
      <c r="CR291" s="991">
        <v>0</v>
      </c>
      <c r="CS291" s="991">
        <v>1</v>
      </c>
      <c r="CT291" s="991">
        <v>0</v>
      </c>
      <c r="CU291" s="991">
        <v>0</v>
      </c>
      <c r="CV291" s="991">
        <v>0</v>
      </c>
      <c r="CW291" s="991">
        <v>0</v>
      </c>
      <c r="CX291" s="991">
        <v>0</v>
      </c>
      <c r="CY291" s="991">
        <v>0</v>
      </c>
      <c r="CZ291" s="991">
        <v>0</v>
      </c>
      <c r="DA291" s="991">
        <v>0</v>
      </c>
      <c r="DB291" s="991">
        <v>0</v>
      </c>
      <c r="DC291" s="991">
        <v>1</v>
      </c>
      <c r="DD291" s="991">
        <v>0</v>
      </c>
      <c r="DE291" s="991">
        <v>0</v>
      </c>
      <c r="DF291" s="991">
        <v>0</v>
      </c>
      <c r="DG291" s="991">
        <v>1</v>
      </c>
      <c r="DH291" s="991">
        <v>0</v>
      </c>
      <c r="DI291" s="991">
        <v>0</v>
      </c>
      <c r="DJ291" s="991">
        <v>0</v>
      </c>
      <c r="DK291" s="992" t="b">
        <v>0</v>
      </c>
      <c r="DL291" s="990" t="s">
        <v>999</v>
      </c>
      <c r="DM291" s="990" t="s">
        <v>270</v>
      </c>
      <c r="DN291" s="990" t="s">
        <v>298</v>
      </c>
      <c r="DO291" s="990" t="s">
        <v>525</v>
      </c>
      <c r="DP291" s="991">
        <v>551</v>
      </c>
      <c r="DQ291" s="991">
        <v>280</v>
      </c>
      <c r="DR291" s="991">
        <v>62</v>
      </c>
      <c r="DS291" s="991">
        <v>209</v>
      </c>
      <c r="DT291" s="991">
        <v>7631</v>
      </c>
      <c r="DU291" s="991">
        <v>577</v>
      </c>
      <c r="DV291" s="991">
        <v>551</v>
      </c>
      <c r="DW291" s="991">
        <v>148</v>
      </c>
      <c r="DX291" s="991">
        <v>338</v>
      </c>
      <c r="DY291" s="991">
        <v>6</v>
      </c>
      <c r="DZ291" s="991">
        <v>59</v>
      </c>
      <c r="EA291" s="991">
        <v>0</v>
      </c>
      <c r="EB291" s="991">
        <v>0</v>
      </c>
      <c r="EC291" s="991">
        <v>0</v>
      </c>
      <c r="ED291" s="991">
        <v>577</v>
      </c>
      <c r="EE291" s="991">
        <v>144</v>
      </c>
      <c r="EF291" s="991">
        <v>341</v>
      </c>
      <c r="EG291" s="991">
        <v>3</v>
      </c>
      <c r="EH291" s="991">
        <v>18</v>
      </c>
      <c r="EI291" s="991">
        <v>20</v>
      </c>
      <c r="EJ291" s="991">
        <v>3</v>
      </c>
      <c r="EK291" s="991">
        <v>21</v>
      </c>
      <c r="EL291" s="991">
        <v>27</v>
      </c>
      <c r="EM291" s="991">
        <v>0</v>
      </c>
      <c r="EN291" s="991">
        <v>433</v>
      </c>
      <c r="EO291" s="991">
        <v>410</v>
      </c>
      <c r="EP291" s="991">
        <v>15</v>
      </c>
      <c r="EQ291" s="991">
        <v>8</v>
      </c>
      <c r="ER291" s="991">
        <v>0</v>
      </c>
      <c r="ES291" s="991">
        <v>0</v>
      </c>
      <c r="ET291" s="992" t="b">
        <v>0</v>
      </c>
      <c r="EU291" s="992" t="b">
        <v>0</v>
      </c>
      <c r="EV291" s="992" t="b">
        <v>0</v>
      </c>
      <c r="EW291" s="993">
        <v>0.39399999999999996</v>
      </c>
      <c r="EX291" s="993">
        <v>0.252</v>
      </c>
      <c r="EY291" s="993">
        <v>0.152</v>
      </c>
      <c r="EZ291" s="993">
        <v>7.9000000000000001E-2</v>
      </c>
      <c r="FA291" s="993">
        <v>3.5000000000000003E-2</v>
      </c>
      <c r="FB291" s="993">
        <v>0.2</v>
      </c>
      <c r="FC291" s="992" t="b">
        <v>0</v>
      </c>
      <c r="FD291" s="992" t="b">
        <v>0</v>
      </c>
      <c r="FE291" s="992" t="b">
        <v>0</v>
      </c>
      <c r="FF291" s="993">
        <v>0.5</v>
      </c>
      <c r="FG291" s="993">
        <v>0.16699999999999998</v>
      </c>
      <c r="FH291" s="993">
        <v>0</v>
      </c>
      <c r="FI291" s="993">
        <v>0</v>
      </c>
      <c r="FJ291" s="993">
        <v>0</v>
      </c>
      <c r="FK291" s="993">
        <v>0</v>
      </c>
      <c r="FL291" s="992" t="b">
        <v>0</v>
      </c>
      <c r="FM291" s="992" t="b">
        <v>0</v>
      </c>
      <c r="FN291" s="992" t="b">
        <v>0</v>
      </c>
      <c r="FO291" s="993">
        <v>0.29399999999999998</v>
      </c>
      <c r="FP291" s="993">
        <v>0.252</v>
      </c>
      <c r="FQ291" s="993">
        <v>0.152</v>
      </c>
      <c r="FR291" s="993">
        <v>7.9000000000000001E-2</v>
      </c>
      <c r="FS291" s="993">
        <v>3.5000000000000003E-2</v>
      </c>
      <c r="FT291" s="993">
        <v>0.2</v>
      </c>
      <c r="FU291" s="990" t="s">
        <v>993</v>
      </c>
      <c r="FV291" s="993">
        <v>0</v>
      </c>
      <c r="FW291" s="991">
        <v>0</v>
      </c>
      <c r="FX291" s="991">
        <v>433</v>
      </c>
      <c r="FY291" s="991">
        <v>0</v>
      </c>
      <c r="FZ291" s="991">
        <v>0</v>
      </c>
      <c r="GA291" s="991">
        <v>0</v>
      </c>
      <c r="GB291" s="991">
        <v>0</v>
      </c>
      <c r="GC291" s="991">
        <v>0</v>
      </c>
      <c r="GD291" s="991">
        <v>0</v>
      </c>
      <c r="GE291" s="991">
        <v>0</v>
      </c>
      <c r="GF291" s="991">
        <v>0</v>
      </c>
      <c r="GG291" s="991">
        <v>0</v>
      </c>
      <c r="GH291" s="991">
        <v>0</v>
      </c>
      <c r="GI291" s="991">
        <v>0</v>
      </c>
      <c r="GJ291" s="991">
        <v>0</v>
      </c>
      <c r="GK291" s="991">
        <v>0</v>
      </c>
      <c r="GL291" s="991">
        <v>0</v>
      </c>
      <c r="GM291" s="991">
        <v>0</v>
      </c>
      <c r="GN291" s="991">
        <v>0</v>
      </c>
      <c r="GO291" s="992" t="b">
        <v>0</v>
      </c>
      <c r="GP291" s="990" t="s">
        <v>993</v>
      </c>
      <c r="GQ291" s="990" t="s">
        <v>993</v>
      </c>
      <c r="GR291" s="990" t="s">
        <v>993</v>
      </c>
      <c r="GS291" s="990" t="s">
        <v>993</v>
      </c>
      <c r="GT291" s="992"/>
      <c r="GU291" s="986"/>
    </row>
    <row r="292" spans="1:203" hidden="1">
      <c r="A292" s="985"/>
      <c r="B292" s="1315" t="s">
        <v>723</v>
      </c>
      <c r="C292" s="1315"/>
      <c r="D292" s="990" t="s">
        <v>1243</v>
      </c>
      <c r="E292" s="990" t="s">
        <v>67</v>
      </c>
      <c r="F292" s="990" t="s">
        <v>437</v>
      </c>
      <c r="G292" s="990" t="s">
        <v>986</v>
      </c>
      <c r="H292" s="990" t="s">
        <v>1236</v>
      </c>
      <c r="I292" s="990" t="s">
        <v>1237</v>
      </c>
      <c r="J292" s="990" t="s">
        <v>1238</v>
      </c>
      <c r="K292" s="990" t="s">
        <v>1239</v>
      </c>
      <c r="L292" s="991">
        <v>3</v>
      </c>
      <c r="M292" s="990" t="s">
        <v>67</v>
      </c>
      <c r="N292" s="990" t="s">
        <v>1019</v>
      </c>
      <c r="O292" s="990" t="s">
        <v>735</v>
      </c>
      <c r="P292" s="990" t="s">
        <v>1006</v>
      </c>
      <c r="Q292" s="990" t="s">
        <v>993</v>
      </c>
      <c r="R292" s="990" t="s">
        <v>290</v>
      </c>
      <c r="S292" s="992" t="b">
        <v>0</v>
      </c>
      <c r="T292" s="991">
        <v>0</v>
      </c>
      <c r="U292" s="992" t="b">
        <v>0</v>
      </c>
      <c r="V292" s="991">
        <v>0</v>
      </c>
      <c r="W292" s="992" t="b">
        <v>1</v>
      </c>
      <c r="X292" s="992" t="b">
        <v>0</v>
      </c>
      <c r="Y292" s="990" t="s">
        <v>290</v>
      </c>
      <c r="Z292" s="990" t="b">
        <f t="shared" si="42"/>
        <v>1</v>
      </c>
      <c r="AA292" s="990" t="s">
        <v>993</v>
      </c>
      <c r="AB292" s="992" t="b">
        <v>0</v>
      </c>
      <c r="AC292" s="990" t="s">
        <v>993</v>
      </c>
      <c r="AD292" s="990" t="s">
        <v>993</v>
      </c>
      <c r="AE292" s="990" t="s">
        <v>993</v>
      </c>
      <c r="AF292" s="1077">
        <f t="shared" si="43"/>
        <v>45</v>
      </c>
      <c r="AG292" s="1077">
        <f t="shared" si="43"/>
        <v>44</v>
      </c>
      <c r="AH292" s="1077">
        <f t="shared" si="43"/>
        <v>25</v>
      </c>
      <c r="AI292" s="1077">
        <f t="shared" si="43"/>
        <v>45</v>
      </c>
      <c r="AJ292" s="183">
        <f t="shared" si="39"/>
        <v>0</v>
      </c>
      <c r="AK292" s="991">
        <v>45</v>
      </c>
      <c r="AL292" s="991">
        <v>44</v>
      </c>
      <c r="AM292" s="991">
        <v>25</v>
      </c>
      <c r="AN292" s="991">
        <v>45</v>
      </c>
      <c r="AO292" s="991">
        <v>0</v>
      </c>
      <c r="AP292" s="991">
        <v>0</v>
      </c>
      <c r="AQ292" s="991">
        <v>0</v>
      </c>
      <c r="AR292" s="991">
        <v>0</v>
      </c>
      <c r="AS292" s="991">
        <v>0</v>
      </c>
      <c r="AT292" s="991">
        <v>0</v>
      </c>
      <c r="AU292" s="991">
        <v>0</v>
      </c>
      <c r="AV292" s="991">
        <v>0</v>
      </c>
      <c r="AW292" s="991">
        <v>0</v>
      </c>
      <c r="AX292" s="991">
        <v>0</v>
      </c>
      <c r="AY292" s="991">
        <v>0</v>
      </c>
      <c r="AZ292" s="991">
        <v>0</v>
      </c>
      <c r="BA292" s="991">
        <v>0</v>
      </c>
      <c r="BB292" s="991">
        <v>0</v>
      </c>
      <c r="BC292" s="991">
        <v>0</v>
      </c>
      <c r="BD292" s="991">
        <v>0</v>
      </c>
      <c r="BE292" s="992" t="b">
        <v>0</v>
      </c>
      <c r="BF292" s="992"/>
      <c r="BG292" s="990" t="s">
        <v>270</v>
      </c>
      <c r="BH292" s="991">
        <v>36</v>
      </c>
      <c r="BI292" s="990" t="s">
        <v>993</v>
      </c>
      <c r="BJ292" s="991">
        <v>0</v>
      </c>
      <c r="BK292" s="990" t="s">
        <v>993</v>
      </c>
      <c r="BL292" s="991">
        <v>0</v>
      </c>
      <c r="BM292" s="991">
        <v>0</v>
      </c>
      <c r="BN292" s="991">
        <v>9</v>
      </c>
      <c r="BO292" s="990" t="s">
        <v>993</v>
      </c>
      <c r="BP292" s="990" t="s">
        <v>993</v>
      </c>
      <c r="BQ292" s="990" t="s">
        <v>993</v>
      </c>
      <c r="BR292" s="991">
        <v>0</v>
      </c>
      <c r="BS292" s="990" t="s">
        <v>993</v>
      </c>
      <c r="BT292" s="991">
        <v>0</v>
      </c>
      <c r="BU292" s="990" t="s">
        <v>993</v>
      </c>
      <c r="BV292" s="991">
        <v>0</v>
      </c>
      <c r="BW292" s="991">
        <v>0</v>
      </c>
      <c r="BX292" s="991">
        <v>0</v>
      </c>
      <c r="BY292" s="990" t="s">
        <v>993</v>
      </c>
      <c r="BZ292" s="991">
        <v>0</v>
      </c>
      <c r="CA292" s="990" t="s">
        <v>993</v>
      </c>
      <c r="CB292" s="991">
        <v>0</v>
      </c>
      <c r="CC292" s="990" t="s">
        <v>993</v>
      </c>
      <c r="CD292" s="991">
        <v>0</v>
      </c>
      <c r="CE292" s="991">
        <v>0</v>
      </c>
      <c r="CF292" s="991">
        <v>0</v>
      </c>
      <c r="CG292" s="990" t="s">
        <v>993</v>
      </c>
      <c r="CH292" s="991">
        <v>0</v>
      </c>
      <c r="CI292" s="990" t="s">
        <v>993</v>
      </c>
      <c r="CJ292" s="991">
        <v>0</v>
      </c>
      <c r="CK292" s="990" t="s">
        <v>993</v>
      </c>
      <c r="CL292" s="991">
        <v>0</v>
      </c>
      <c r="CM292" s="991">
        <v>0</v>
      </c>
      <c r="CN292" s="991">
        <v>0</v>
      </c>
      <c r="CO292" s="991">
        <v>19</v>
      </c>
      <c r="CP292" s="991">
        <v>0.6</v>
      </c>
      <c r="CQ292" s="991">
        <v>1</v>
      </c>
      <c r="CR292" s="991">
        <v>1.9</v>
      </c>
      <c r="CS292" s="991">
        <v>3</v>
      </c>
      <c r="CT292" s="991">
        <v>1.6</v>
      </c>
      <c r="CU292" s="991">
        <v>0</v>
      </c>
      <c r="CV292" s="991">
        <v>0</v>
      </c>
      <c r="CW292" s="991">
        <v>0</v>
      </c>
      <c r="CX292" s="991">
        <v>0</v>
      </c>
      <c r="CY292" s="991">
        <v>0</v>
      </c>
      <c r="CZ292" s="991">
        <v>0</v>
      </c>
      <c r="DA292" s="991">
        <v>0</v>
      </c>
      <c r="DB292" s="991">
        <v>0</v>
      </c>
      <c r="DC292" s="991">
        <v>1</v>
      </c>
      <c r="DD292" s="991">
        <v>0</v>
      </c>
      <c r="DE292" s="991">
        <v>0</v>
      </c>
      <c r="DF292" s="991">
        <v>0</v>
      </c>
      <c r="DG292" s="991">
        <v>1</v>
      </c>
      <c r="DH292" s="991">
        <v>0</v>
      </c>
      <c r="DI292" s="991">
        <v>0</v>
      </c>
      <c r="DJ292" s="991">
        <v>0</v>
      </c>
      <c r="DK292" s="992" t="b">
        <v>0</v>
      </c>
      <c r="DL292" s="990" t="s">
        <v>999</v>
      </c>
      <c r="DM292" s="990" t="s">
        <v>1000</v>
      </c>
      <c r="DN292" s="990" t="s">
        <v>270</v>
      </c>
      <c r="DO292" s="990" t="s">
        <v>1014</v>
      </c>
      <c r="DP292" s="991">
        <v>880</v>
      </c>
      <c r="DQ292" s="991">
        <v>449</v>
      </c>
      <c r="DR292" s="991">
        <v>60</v>
      </c>
      <c r="DS292" s="991">
        <v>371</v>
      </c>
      <c r="DT292" s="991">
        <v>13398</v>
      </c>
      <c r="DU292" s="991">
        <v>886</v>
      </c>
      <c r="DV292" s="991">
        <v>880</v>
      </c>
      <c r="DW292" s="991">
        <v>146</v>
      </c>
      <c r="DX292" s="991">
        <v>674</v>
      </c>
      <c r="DY292" s="991">
        <v>19</v>
      </c>
      <c r="DZ292" s="991">
        <v>41</v>
      </c>
      <c r="EA292" s="991">
        <v>0</v>
      </c>
      <c r="EB292" s="991">
        <v>0</v>
      </c>
      <c r="EC292" s="991">
        <v>0</v>
      </c>
      <c r="ED292" s="991">
        <v>886</v>
      </c>
      <c r="EE292" s="991">
        <v>297</v>
      </c>
      <c r="EF292" s="991">
        <v>522</v>
      </c>
      <c r="EG292" s="991">
        <v>9</v>
      </c>
      <c r="EH292" s="991">
        <v>7</v>
      </c>
      <c r="EI292" s="991">
        <v>14</v>
      </c>
      <c r="EJ292" s="991">
        <v>1</v>
      </c>
      <c r="EK292" s="991">
        <v>12</v>
      </c>
      <c r="EL292" s="991">
        <v>24</v>
      </c>
      <c r="EM292" s="991">
        <v>0</v>
      </c>
      <c r="EN292" s="991">
        <v>589</v>
      </c>
      <c r="EO292" s="991">
        <v>565</v>
      </c>
      <c r="EP292" s="991">
        <v>17</v>
      </c>
      <c r="EQ292" s="991">
        <v>7</v>
      </c>
      <c r="ER292" s="991">
        <v>0</v>
      </c>
      <c r="ES292" s="991">
        <v>0</v>
      </c>
      <c r="ET292" s="992" t="b">
        <v>0</v>
      </c>
      <c r="EU292" s="992" t="b">
        <v>0</v>
      </c>
      <c r="EV292" s="992" t="b">
        <v>0</v>
      </c>
      <c r="EW292" s="993">
        <v>0.35100000000000003</v>
      </c>
      <c r="EX292" s="993">
        <v>0.23499999999999999</v>
      </c>
      <c r="EY292" s="993">
        <v>0.17600000000000002</v>
      </c>
      <c r="EZ292" s="993">
        <v>0.08</v>
      </c>
      <c r="FA292" s="993">
        <v>0.19800000000000001</v>
      </c>
      <c r="FB292" s="993">
        <v>0.32700000000000001</v>
      </c>
      <c r="FC292" s="992" t="b">
        <v>0</v>
      </c>
      <c r="FD292" s="992" t="b">
        <v>0</v>
      </c>
      <c r="FE292" s="992" t="b">
        <v>0</v>
      </c>
      <c r="FF292" s="993">
        <v>0.182</v>
      </c>
      <c r="FG292" s="993">
        <v>0</v>
      </c>
      <c r="FH292" s="993">
        <v>0</v>
      </c>
      <c r="FI292" s="993">
        <v>0</v>
      </c>
      <c r="FJ292" s="993">
        <v>0</v>
      </c>
      <c r="FK292" s="993">
        <v>0</v>
      </c>
      <c r="FL292" s="992" t="b">
        <v>0</v>
      </c>
      <c r="FM292" s="992" t="b">
        <v>0</v>
      </c>
      <c r="FN292" s="992" t="b">
        <v>0</v>
      </c>
      <c r="FO292" s="993">
        <v>0.35100000000000003</v>
      </c>
      <c r="FP292" s="993">
        <v>0.23499999999999999</v>
      </c>
      <c r="FQ292" s="993">
        <v>0.17600000000000002</v>
      </c>
      <c r="FR292" s="993">
        <v>0.08</v>
      </c>
      <c r="FS292" s="993">
        <v>0.19800000000000001</v>
      </c>
      <c r="FT292" s="993">
        <v>0.32700000000000001</v>
      </c>
      <c r="FU292" s="990" t="s">
        <v>993</v>
      </c>
      <c r="FV292" s="993">
        <v>0</v>
      </c>
      <c r="FW292" s="991">
        <v>0</v>
      </c>
      <c r="FX292" s="991">
        <v>589</v>
      </c>
      <c r="FY292" s="991">
        <v>0</v>
      </c>
      <c r="FZ292" s="991">
        <v>0</v>
      </c>
      <c r="GA292" s="991">
        <v>0</v>
      </c>
      <c r="GB292" s="991">
        <v>0</v>
      </c>
      <c r="GC292" s="991">
        <v>0</v>
      </c>
      <c r="GD292" s="991">
        <v>0</v>
      </c>
      <c r="GE292" s="991">
        <v>0</v>
      </c>
      <c r="GF292" s="991">
        <v>0</v>
      </c>
      <c r="GG292" s="991">
        <v>0</v>
      </c>
      <c r="GH292" s="991">
        <v>0</v>
      </c>
      <c r="GI292" s="991">
        <v>0</v>
      </c>
      <c r="GJ292" s="991">
        <v>0</v>
      </c>
      <c r="GK292" s="991">
        <v>0</v>
      </c>
      <c r="GL292" s="991">
        <v>0</v>
      </c>
      <c r="GM292" s="991">
        <v>0</v>
      </c>
      <c r="GN292" s="991">
        <v>0</v>
      </c>
      <c r="GO292" s="992" t="b">
        <v>0</v>
      </c>
      <c r="GP292" s="990" t="s">
        <v>993</v>
      </c>
      <c r="GQ292" s="990" t="s">
        <v>993</v>
      </c>
      <c r="GR292" s="990" t="s">
        <v>993</v>
      </c>
      <c r="GS292" s="990" t="s">
        <v>993</v>
      </c>
      <c r="GT292" s="992"/>
      <c r="GU292" s="986"/>
    </row>
    <row r="293" spans="1:203" hidden="1">
      <c r="A293" s="985"/>
      <c r="B293" s="1315" t="s">
        <v>723</v>
      </c>
      <c r="C293" s="1315"/>
      <c r="D293" s="990" t="s">
        <v>1243</v>
      </c>
      <c r="E293" s="990" t="s">
        <v>67</v>
      </c>
      <c r="F293" s="990" t="s">
        <v>437</v>
      </c>
      <c r="G293" s="990" t="s">
        <v>986</v>
      </c>
      <c r="H293" s="990" t="s">
        <v>1236</v>
      </c>
      <c r="I293" s="990" t="s">
        <v>1237</v>
      </c>
      <c r="J293" s="990" t="s">
        <v>1238</v>
      </c>
      <c r="K293" s="990" t="s">
        <v>1239</v>
      </c>
      <c r="L293" s="991">
        <v>4</v>
      </c>
      <c r="M293" s="990" t="s">
        <v>67</v>
      </c>
      <c r="N293" s="990" t="s">
        <v>1012</v>
      </c>
      <c r="O293" s="990" t="s">
        <v>736</v>
      </c>
      <c r="P293" s="990" t="s">
        <v>1006</v>
      </c>
      <c r="Q293" s="990" t="s">
        <v>993</v>
      </c>
      <c r="R293" s="990" t="s">
        <v>290</v>
      </c>
      <c r="S293" s="992" t="b">
        <v>0</v>
      </c>
      <c r="T293" s="991">
        <v>0</v>
      </c>
      <c r="U293" s="992" t="b">
        <v>0</v>
      </c>
      <c r="V293" s="991">
        <v>0</v>
      </c>
      <c r="W293" s="992" t="b">
        <v>1</v>
      </c>
      <c r="X293" s="992" t="b">
        <v>0</v>
      </c>
      <c r="Y293" s="990" t="s">
        <v>290</v>
      </c>
      <c r="Z293" s="990" t="b">
        <f t="shared" si="42"/>
        <v>1</v>
      </c>
      <c r="AA293" s="990" t="s">
        <v>993</v>
      </c>
      <c r="AB293" s="992" t="b">
        <v>0</v>
      </c>
      <c r="AC293" s="990" t="s">
        <v>993</v>
      </c>
      <c r="AD293" s="990" t="s">
        <v>993</v>
      </c>
      <c r="AE293" s="990" t="s">
        <v>993</v>
      </c>
      <c r="AF293" s="1077">
        <f t="shared" si="43"/>
        <v>45</v>
      </c>
      <c r="AG293" s="1077">
        <f t="shared" si="43"/>
        <v>44</v>
      </c>
      <c r="AH293" s="1077">
        <f t="shared" si="43"/>
        <v>8</v>
      </c>
      <c r="AI293" s="1077">
        <f t="shared" si="43"/>
        <v>45</v>
      </c>
      <c r="AJ293" s="183">
        <f t="shared" si="39"/>
        <v>0</v>
      </c>
      <c r="AK293" s="991">
        <v>45</v>
      </c>
      <c r="AL293" s="991">
        <v>44</v>
      </c>
      <c r="AM293" s="991">
        <v>8</v>
      </c>
      <c r="AN293" s="991">
        <v>45</v>
      </c>
      <c r="AO293" s="991">
        <v>0</v>
      </c>
      <c r="AP293" s="991">
        <v>0</v>
      </c>
      <c r="AQ293" s="991">
        <v>0</v>
      </c>
      <c r="AR293" s="991">
        <v>0</v>
      </c>
      <c r="AS293" s="991">
        <v>0</v>
      </c>
      <c r="AT293" s="991">
        <v>0</v>
      </c>
      <c r="AU293" s="991">
        <v>0</v>
      </c>
      <c r="AV293" s="991">
        <v>0</v>
      </c>
      <c r="AW293" s="991">
        <v>0</v>
      </c>
      <c r="AX293" s="991">
        <v>0</v>
      </c>
      <c r="AY293" s="991">
        <v>0</v>
      </c>
      <c r="AZ293" s="991">
        <v>0</v>
      </c>
      <c r="BA293" s="991">
        <v>0</v>
      </c>
      <c r="BB293" s="991">
        <v>0</v>
      </c>
      <c r="BC293" s="991">
        <v>0</v>
      </c>
      <c r="BD293" s="991">
        <v>0</v>
      </c>
      <c r="BE293" s="992" t="b">
        <v>0</v>
      </c>
      <c r="BF293" s="992"/>
      <c r="BG293" s="990" t="s">
        <v>270</v>
      </c>
      <c r="BH293" s="991">
        <v>45</v>
      </c>
      <c r="BI293" s="990" t="s">
        <v>993</v>
      </c>
      <c r="BJ293" s="991">
        <v>0</v>
      </c>
      <c r="BK293" s="990" t="s">
        <v>993</v>
      </c>
      <c r="BL293" s="991">
        <v>0</v>
      </c>
      <c r="BM293" s="991">
        <v>0</v>
      </c>
      <c r="BN293" s="991">
        <v>0</v>
      </c>
      <c r="BO293" s="990" t="s">
        <v>993</v>
      </c>
      <c r="BP293" s="990" t="s">
        <v>993</v>
      </c>
      <c r="BQ293" s="990" t="s">
        <v>993</v>
      </c>
      <c r="BR293" s="991">
        <v>0</v>
      </c>
      <c r="BS293" s="990" t="s">
        <v>993</v>
      </c>
      <c r="BT293" s="991">
        <v>0</v>
      </c>
      <c r="BU293" s="990" t="s">
        <v>993</v>
      </c>
      <c r="BV293" s="991">
        <v>0</v>
      </c>
      <c r="BW293" s="991">
        <v>0</v>
      </c>
      <c r="BX293" s="991">
        <v>0</v>
      </c>
      <c r="BY293" s="990" t="s">
        <v>993</v>
      </c>
      <c r="BZ293" s="991">
        <v>0</v>
      </c>
      <c r="CA293" s="990" t="s">
        <v>993</v>
      </c>
      <c r="CB293" s="991">
        <v>0</v>
      </c>
      <c r="CC293" s="990" t="s">
        <v>993</v>
      </c>
      <c r="CD293" s="991">
        <v>0</v>
      </c>
      <c r="CE293" s="991">
        <v>0</v>
      </c>
      <c r="CF293" s="991">
        <v>0</v>
      </c>
      <c r="CG293" s="990" t="s">
        <v>993</v>
      </c>
      <c r="CH293" s="991">
        <v>0</v>
      </c>
      <c r="CI293" s="990" t="s">
        <v>993</v>
      </c>
      <c r="CJ293" s="991">
        <v>0</v>
      </c>
      <c r="CK293" s="990" t="s">
        <v>993</v>
      </c>
      <c r="CL293" s="991">
        <v>0</v>
      </c>
      <c r="CM293" s="991">
        <v>0</v>
      </c>
      <c r="CN293" s="991">
        <v>0</v>
      </c>
      <c r="CO293" s="991">
        <v>18</v>
      </c>
      <c r="CP293" s="991">
        <v>0.5</v>
      </c>
      <c r="CQ293" s="991">
        <v>0</v>
      </c>
      <c r="CR293" s="991">
        <v>0</v>
      </c>
      <c r="CS293" s="991">
        <v>4</v>
      </c>
      <c r="CT293" s="991">
        <v>0.9</v>
      </c>
      <c r="CU293" s="991">
        <v>0</v>
      </c>
      <c r="CV293" s="991">
        <v>0</v>
      </c>
      <c r="CW293" s="991">
        <v>0</v>
      </c>
      <c r="CX293" s="991">
        <v>0</v>
      </c>
      <c r="CY293" s="991">
        <v>0</v>
      </c>
      <c r="CZ293" s="991">
        <v>0</v>
      </c>
      <c r="DA293" s="991">
        <v>0</v>
      </c>
      <c r="DB293" s="991">
        <v>0</v>
      </c>
      <c r="DC293" s="991">
        <v>1</v>
      </c>
      <c r="DD293" s="991">
        <v>0</v>
      </c>
      <c r="DE293" s="991">
        <v>0</v>
      </c>
      <c r="DF293" s="991">
        <v>0</v>
      </c>
      <c r="DG293" s="991">
        <v>1</v>
      </c>
      <c r="DH293" s="991">
        <v>0</v>
      </c>
      <c r="DI293" s="991">
        <v>0</v>
      </c>
      <c r="DJ293" s="991">
        <v>0</v>
      </c>
      <c r="DK293" s="992" t="b">
        <v>0</v>
      </c>
      <c r="DL293" s="990" t="s">
        <v>999</v>
      </c>
      <c r="DM293" s="990" t="s">
        <v>296</v>
      </c>
      <c r="DN293" s="990" t="s">
        <v>450</v>
      </c>
      <c r="DO293" s="990" t="s">
        <v>270</v>
      </c>
      <c r="DP293" s="991">
        <v>1246</v>
      </c>
      <c r="DQ293" s="991">
        <v>883</v>
      </c>
      <c r="DR293" s="991">
        <v>94</v>
      </c>
      <c r="DS293" s="991">
        <v>269</v>
      </c>
      <c r="DT293" s="991">
        <v>13067</v>
      </c>
      <c r="DU293" s="991">
        <v>1248</v>
      </c>
      <c r="DV293" s="991">
        <v>1246</v>
      </c>
      <c r="DW293" s="991">
        <v>292</v>
      </c>
      <c r="DX293" s="991">
        <v>879</v>
      </c>
      <c r="DY293" s="991">
        <v>18</v>
      </c>
      <c r="DZ293" s="991">
        <v>57</v>
      </c>
      <c r="EA293" s="991">
        <v>0</v>
      </c>
      <c r="EB293" s="991">
        <v>0</v>
      </c>
      <c r="EC293" s="991">
        <v>0</v>
      </c>
      <c r="ED293" s="991">
        <v>1248</v>
      </c>
      <c r="EE293" s="991">
        <v>255</v>
      </c>
      <c r="EF293" s="991">
        <v>865</v>
      </c>
      <c r="EG293" s="991">
        <v>15</v>
      </c>
      <c r="EH293" s="991">
        <v>16</v>
      </c>
      <c r="EI293" s="991">
        <v>25</v>
      </c>
      <c r="EJ293" s="991">
        <v>5</v>
      </c>
      <c r="EK293" s="991">
        <v>32</v>
      </c>
      <c r="EL293" s="991">
        <v>35</v>
      </c>
      <c r="EM293" s="991">
        <v>0</v>
      </c>
      <c r="EN293" s="991">
        <v>993</v>
      </c>
      <c r="EO293" s="991">
        <v>953</v>
      </c>
      <c r="EP293" s="991">
        <v>30</v>
      </c>
      <c r="EQ293" s="991">
        <v>10</v>
      </c>
      <c r="ER293" s="991">
        <v>0</v>
      </c>
      <c r="ES293" s="991">
        <v>0</v>
      </c>
      <c r="ET293" s="992" t="b">
        <v>0</v>
      </c>
      <c r="EU293" s="992" t="b">
        <v>0</v>
      </c>
      <c r="EV293" s="992" t="b">
        <v>0</v>
      </c>
      <c r="EW293" s="993">
        <v>0.48399999999999999</v>
      </c>
      <c r="EX293" s="993">
        <v>0.38500000000000001</v>
      </c>
      <c r="EY293" s="993">
        <v>0.19800000000000001</v>
      </c>
      <c r="EZ293" s="993">
        <v>0.13600000000000001</v>
      </c>
      <c r="FA293" s="993">
        <v>0.17100000000000001</v>
      </c>
      <c r="FB293" s="993">
        <v>0.35899999999999999</v>
      </c>
      <c r="FC293" s="992" t="b">
        <v>0</v>
      </c>
      <c r="FD293" s="992" t="b">
        <v>0</v>
      </c>
      <c r="FE293" s="992" t="b">
        <v>0</v>
      </c>
      <c r="FF293" s="993">
        <v>0.4</v>
      </c>
      <c r="FG293" s="993">
        <v>0.25</v>
      </c>
      <c r="FH293" s="993">
        <v>0</v>
      </c>
      <c r="FI293" s="993">
        <v>0.1</v>
      </c>
      <c r="FJ293" s="993">
        <v>0</v>
      </c>
      <c r="FK293" s="993">
        <v>0.1</v>
      </c>
      <c r="FL293" s="992" t="b">
        <v>0</v>
      </c>
      <c r="FM293" s="992" t="b">
        <v>0</v>
      </c>
      <c r="FN293" s="992" t="b">
        <v>0</v>
      </c>
      <c r="FO293" s="993">
        <v>0.48399999999999999</v>
      </c>
      <c r="FP293" s="993">
        <v>0.38500000000000001</v>
      </c>
      <c r="FQ293" s="993">
        <v>0.19800000000000001</v>
      </c>
      <c r="FR293" s="993">
        <v>0.13600000000000001</v>
      </c>
      <c r="FS293" s="993">
        <v>0.17100000000000001</v>
      </c>
      <c r="FT293" s="993">
        <v>0.35899999999999999</v>
      </c>
      <c r="FU293" s="990" t="s">
        <v>993</v>
      </c>
      <c r="FV293" s="993">
        <v>0</v>
      </c>
      <c r="FW293" s="991">
        <v>0</v>
      </c>
      <c r="FX293" s="991">
        <v>993</v>
      </c>
      <c r="FY293" s="991">
        <v>0</v>
      </c>
      <c r="FZ293" s="991">
        <v>0</v>
      </c>
      <c r="GA293" s="991">
        <v>0</v>
      </c>
      <c r="GB293" s="991">
        <v>0</v>
      </c>
      <c r="GC293" s="991">
        <v>0</v>
      </c>
      <c r="GD293" s="991">
        <v>0</v>
      </c>
      <c r="GE293" s="991">
        <v>0</v>
      </c>
      <c r="GF293" s="991">
        <v>0</v>
      </c>
      <c r="GG293" s="991">
        <v>0</v>
      </c>
      <c r="GH293" s="991">
        <v>0</v>
      </c>
      <c r="GI293" s="991">
        <v>0</v>
      </c>
      <c r="GJ293" s="991">
        <v>0</v>
      </c>
      <c r="GK293" s="991">
        <v>0</v>
      </c>
      <c r="GL293" s="991">
        <v>0</v>
      </c>
      <c r="GM293" s="991">
        <v>0</v>
      </c>
      <c r="GN293" s="991">
        <v>0</v>
      </c>
      <c r="GO293" s="992" t="b">
        <v>0</v>
      </c>
      <c r="GP293" s="990" t="s">
        <v>993</v>
      </c>
      <c r="GQ293" s="990" t="s">
        <v>993</v>
      </c>
      <c r="GR293" s="990" t="s">
        <v>993</v>
      </c>
      <c r="GS293" s="990" t="s">
        <v>993</v>
      </c>
      <c r="GT293" s="992"/>
      <c r="GU293" s="986"/>
    </row>
    <row r="294" spans="1:203" hidden="1">
      <c r="A294" s="985"/>
      <c r="B294" s="1315" t="s">
        <v>723</v>
      </c>
      <c r="C294" s="1315"/>
      <c r="D294" s="990" t="s">
        <v>1243</v>
      </c>
      <c r="E294" s="990" t="s">
        <v>67</v>
      </c>
      <c r="F294" s="990" t="s">
        <v>437</v>
      </c>
      <c r="G294" s="990" t="s">
        <v>986</v>
      </c>
      <c r="H294" s="990" t="s">
        <v>1236</v>
      </c>
      <c r="I294" s="990" t="s">
        <v>1237</v>
      </c>
      <c r="J294" s="990" t="s">
        <v>1238</v>
      </c>
      <c r="K294" s="990" t="s">
        <v>1239</v>
      </c>
      <c r="L294" s="991">
        <v>1</v>
      </c>
      <c r="M294" s="990" t="s">
        <v>67</v>
      </c>
      <c r="N294" s="990" t="s">
        <v>1009</v>
      </c>
      <c r="O294" s="990" t="s">
        <v>725</v>
      </c>
      <c r="P294" s="990" t="s">
        <v>1006</v>
      </c>
      <c r="Q294" s="990" t="s">
        <v>993</v>
      </c>
      <c r="R294" s="990" t="s">
        <v>270</v>
      </c>
      <c r="S294" s="992" t="b">
        <v>0</v>
      </c>
      <c r="T294" s="991">
        <v>0</v>
      </c>
      <c r="U294" s="992" t="b">
        <v>0</v>
      </c>
      <c r="V294" s="991">
        <v>0</v>
      </c>
      <c r="W294" s="992" t="b">
        <v>0</v>
      </c>
      <c r="X294" s="992" t="b">
        <v>1</v>
      </c>
      <c r="Y294" s="990" t="s">
        <v>270</v>
      </c>
      <c r="Z294" s="990" t="b">
        <f t="shared" si="42"/>
        <v>1</v>
      </c>
      <c r="AA294" s="990" t="s">
        <v>993</v>
      </c>
      <c r="AB294" s="992" t="b">
        <v>0</v>
      </c>
      <c r="AC294" s="990" t="s">
        <v>993</v>
      </c>
      <c r="AD294" s="990" t="s">
        <v>993</v>
      </c>
      <c r="AE294" s="990" t="s">
        <v>993</v>
      </c>
      <c r="AF294" s="1077">
        <f t="shared" si="43"/>
        <v>8</v>
      </c>
      <c r="AG294" s="1077">
        <f t="shared" si="43"/>
        <v>8</v>
      </c>
      <c r="AH294" s="1077">
        <f t="shared" si="43"/>
        <v>2</v>
      </c>
      <c r="AI294" s="1077">
        <f t="shared" si="43"/>
        <v>8</v>
      </c>
      <c r="AJ294" s="183">
        <f t="shared" si="39"/>
        <v>0</v>
      </c>
      <c r="AK294" s="991">
        <v>8</v>
      </c>
      <c r="AL294" s="991">
        <v>8</v>
      </c>
      <c r="AM294" s="991">
        <v>2</v>
      </c>
      <c r="AN294" s="991">
        <v>8</v>
      </c>
      <c r="AO294" s="991">
        <v>0</v>
      </c>
      <c r="AP294" s="991">
        <v>0</v>
      </c>
      <c r="AQ294" s="991">
        <v>0</v>
      </c>
      <c r="AR294" s="991">
        <v>0</v>
      </c>
      <c r="AS294" s="991">
        <v>0</v>
      </c>
      <c r="AT294" s="991">
        <v>0</v>
      </c>
      <c r="AU294" s="991">
        <v>0</v>
      </c>
      <c r="AV294" s="991">
        <v>0</v>
      </c>
      <c r="AW294" s="991">
        <v>0</v>
      </c>
      <c r="AX294" s="991">
        <v>0</v>
      </c>
      <c r="AY294" s="991">
        <v>0</v>
      </c>
      <c r="AZ294" s="991">
        <v>0</v>
      </c>
      <c r="BA294" s="991">
        <v>0</v>
      </c>
      <c r="BB294" s="991">
        <v>0</v>
      </c>
      <c r="BC294" s="991">
        <v>0</v>
      </c>
      <c r="BD294" s="991">
        <v>0</v>
      </c>
      <c r="BE294" s="992" t="b">
        <v>0</v>
      </c>
      <c r="BF294" s="992"/>
      <c r="BG294" s="990" t="s">
        <v>1011</v>
      </c>
      <c r="BH294" s="991">
        <v>8</v>
      </c>
      <c r="BI294" s="990" t="s">
        <v>993</v>
      </c>
      <c r="BJ294" s="991">
        <v>0</v>
      </c>
      <c r="BK294" s="990" t="s">
        <v>993</v>
      </c>
      <c r="BL294" s="991">
        <v>0</v>
      </c>
      <c r="BM294" s="991">
        <v>0</v>
      </c>
      <c r="BN294" s="991">
        <v>0</v>
      </c>
      <c r="BO294" s="990" t="s">
        <v>993</v>
      </c>
      <c r="BP294" s="990" t="s">
        <v>993</v>
      </c>
      <c r="BQ294" s="990" t="s">
        <v>993</v>
      </c>
      <c r="BR294" s="991">
        <v>0</v>
      </c>
      <c r="BS294" s="990" t="s">
        <v>993</v>
      </c>
      <c r="BT294" s="991">
        <v>0</v>
      </c>
      <c r="BU294" s="990" t="s">
        <v>993</v>
      </c>
      <c r="BV294" s="991">
        <v>0</v>
      </c>
      <c r="BW294" s="991">
        <v>0</v>
      </c>
      <c r="BX294" s="991">
        <v>0</v>
      </c>
      <c r="BY294" s="990" t="s">
        <v>993</v>
      </c>
      <c r="BZ294" s="991">
        <v>0</v>
      </c>
      <c r="CA294" s="990" t="s">
        <v>993</v>
      </c>
      <c r="CB294" s="991">
        <v>0</v>
      </c>
      <c r="CC294" s="990" t="s">
        <v>993</v>
      </c>
      <c r="CD294" s="991">
        <v>0</v>
      </c>
      <c r="CE294" s="991">
        <v>0</v>
      </c>
      <c r="CF294" s="991">
        <v>0</v>
      </c>
      <c r="CG294" s="990" t="s">
        <v>993</v>
      </c>
      <c r="CH294" s="991">
        <v>0</v>
      </c>
      <c r="CI294" s="990" t="s">
        <v>993</v>
      </c>
      <c r="CJ294" s="991">
        <v>0</v>
      </c>
      <c r="CK294" s="990" t="s">
        <v>993</v>
      </c>
      <c r="CL294" s="991">
        <v>0</v>
      </c>
      <c r="CM294" s="991">
        <v>0</v>
      </c>
      <c r="CN294" s="991">
        <v>0</v>
      </c>
      <c r="CO294" s="991">
        <v>12</v>
      </c>
      <c r="CP294" s="991">
        <v>0</v>
      </c>
      <c r="CQ294" s="991">
        <v>0</v>
      </c>
      <c r="CR294" s="991">
        <v>0</v>
      </c>
      <c r="CS294" s="991">
        <v>1</v>
      </c>
      <c r="CT294" s="991">
        <v>0</v>
      </c>
      <c r="CU294" s="991">
        <v>0</v>
      </c>
      <c r="CV294" s="991">
        <v>0</v>
      </c>
      <c r="CW294" s="991">
        <v>0</v>
      </c>
      <c r="CX294" s="991">
        <v>0</v>
      </c>
      <c r="CY294" s="991">
        <v>0</v>
      </c>
      <c r="CZ294" s="991">
        <v>0</v>
      </c>
      <c r="DA294" s="991">
        <v>0</v>
      </c>
      <c r="DB294" s="991">
        <v>0</v>
      </c>
      <c r="DC294" s="991">
        <v>0</v>
      </c>
      <c r="DD294" s="991">
        <v>0</v>
      </c>
      <c r="DE294" s="991">
        <v>0</v>
      </c>
      <c r="DF294" s="991">
        <v>0</v>
      </c>
      <c r="DG294" s="991">
        <v>0</v>
      </c>
      <c r="DH294" s="991">
        <v>0</v>
      </c>
      <c r="DI294" s="991">
        <v>0</v>
      </c>
      <c r="DJ294" s="991">
        <v>0</v>
      </c>
      <c r="DK294" s="992" t="b">
        <v>0</v>
      </c>
      <c r="DL294" s="990" t="s">
        <v>999</v>
      </c>
      <c r="DM294" s="990" t="s">
        <v>270</v>
      </c>
      <c r="DN294" s="990" t="s">
        <v>525</v>
      </c>
      <c r="DO294" s="990" t="s">
        <v>440</v>
      </c>
      <c r="DP294" s="991">
        <v>836</v>
      </c>
      <c r="DQ294" s="991">
        <v>278</v>
      </c>
      <c r="DR294" s="991">
        <v>23</v>
      </c>
      <c r="DS294" s="991">
        <v>535</v>
      </c>
      <c r="DT294" s="991">
        <v>2200</v>
      </c>
      <c r="DU294" s="991">
        <v>847</v>
      </c>
      <c r="DV294" s="991">
        <v>836</v>
      </c>
      <c r="DW294" s="991">
        <v>275</v>
      </c>
      <c r="DX294" s="991">
        <v>462</v>
      </c>
      <c r="DY294" s="991">
        <v>14</v>
      </c>
      <c r="DZ294" s="991">
        <v>85</v>
      </c>
      <c r="EA294" s="991">
        <v>0</v>
      </c>
      <c r="EB294" s="991">
        <v>0</v>
      </c>
      <c r="EC294" s="991">
        <v>0</v>
      </c>
      <c r="ED294" s="991">
        <v>847</v>
      </c>
      <c r="EE294" s="991">
        <v>754</v>
      </c>
      <c r="EF294" s="991">
        <v>34</v>
      </c>
      <c r="EG294" s="991">
        <v>11</v>
      </c>
      <c r="EH294" s="991">
        <v>0</v>
      </c>
      <c r="EI294" s="991">
        <v>1</v>
      </c>
      <c r="EJ294" s="991">
        <v>0</v>
      </c>
      <c r="EK294" s="991">
        <v>1</v>
      </c>
      <c r="EL294" s="991">
        <v>46</v>
      </c>
      <c r="EM294" s="991">
        <v>0</v>
      </c>
      <c r="EN294" s="991">
        <v>93</v>
      </c>
      <c r="EO294" s="991">
        <v>90</v>
      </c>
      <c r="EP294" s="991">
        <v>0</v>
      </c>
      <c r="EQ294" s="991">
        <v>3</v>
      </c>
      <c r="ER294" s="991">
        <v>0</v>
      </c>
      <c r="ES294" s="991">
        <v>0</v>
      </c>
      <c r="ET294" s="992" t="b">
        <v>0</v>
      </c>
      <c r="EU294" s="992" t="b">
        <v>0</v>
      </c>
      <c r="EV294" s="992" t="b">
        <v>0</v>
      </c>
      <c r="EW294" s="993">
        <v>0</v>
      </c>
      <c r="EX294" s="993">
        <v>0</v>
      </c>
      <c r="EY294" s="993">
        <v>0</v>
      </c>
      <c r="EZ294" s="993">
        <v>0</v>
      </c>
      <c r="FA294" s="993">
        <v>0</v>
      </c>
      <c r="FB294" s="993">
        <v>0</v>
      </c>
      <c r="FC294" s="992" t="b">
        <v>0</v>
      </c>
      <c r="FD294" s="992" t="b">
        <v>0</v>
      </c>
      <c r="FE294" s="992" t="b">
        <v>0</v>
      </c>
      <c r="FF294" s="993">
        <v>0</v>
      </c>
      <c r="FG294" s="993">
        <v>0</v>
      </c>
      <c r="FH294" s="993">
        <v>0</v>
      </c>
      <c r="FI294" s="993">
        <v>0</v>
      </c>
      <c r="FJ294" s="993">
        <v>0</v>
      </c>
      <c r="FK294" s="993">
        <v>0</v>
      </c>
      <c r="FL294" s="992" t="b">
        <v>0</v>
      </c>
      <c r="FM294" s="992" t="b">
        <v>0</v>
      </c>
      <c r="FN294" s="992" t="b">
        <v>0</v>
      </c>
      <c r="FO294" s="993">
        <v>0</v>
      </c>
      <c r="FP294" s="993">
        <v>0</v>
      </c>
      <c r="FQ294" s="993">
        <v>0</v>
      </c>
      <c r="FR294" s="993">
        <v>0</v>
      </c>
      <c r="FS294" s="993">
        <v>0</v>
      </c>
      <c r="FT294" s="993">
        <v>0</v>
      </c>
      <c r="FU294" s="990" t="s">
        <v>993</v>
      </c>
      <c r="FV294" s="993">
        <v>0</v>
      </c>
      <c r="FW294" s="991">
        <v>0</v>
      </c>
      <c r="FX294" s="991">
        <v>93</v>
      </c>
      <c r="FY294" s="991">
        <v>0</v>
      </c>
      <c r="FZ294" s="991">
        <v>0</v>
      </c>
      <c r="GA294" s="991">
        <v>0</v>
      </c>
      <c r="GB294" s="991">
        <v>0</v>
      </c>
      <c r="GC294" s="991">
        <v>0</v>
      </c>
      <c r="GD294" s="991">
        <v>0</v>
      </c>
      <c r="GE294" s="991">
        <v>0</v>
      </c>
      <c r="GF294" s="991">
        <v>0</v>
      </c>
      <c r="GG294" s="991">
        <v>0</v>
      </c>
      <c r="GH294" s="991">
        <v>0</v>
      </c>
      <c r="GI294" s="991">
        <v>0</v>
      </c>
      <c r="GJ294" s="991">
        <v>0</v>
      </c>
      <c r="GK294" s="991">
        <v>0</v>
      </c>
      <c r="GL294" s="991">
        <v>0</v>
      </c>
      <c r="GM294" s="991">
        <v>0</v>
      </c>
      <c r="GN294" s="991">
        <v>0</v>
      </c>
      <c r="GO294" s="992" t="b">
        <v>0</v>
      </c>
      <c r="GP294" s="990" t="s">
        <v>993</v>
      </c>
      <c r="GQ294" s="990" t="s">
        <v>993</v>
      </c>
      <c r="GR294" s="990" t="s">
        <v>993</v>
      </c>
      <c r="GS294" s="990" t="s">
        <v>993</v>
      </c>
      <c r="GT294" s="992"/>
      <c r="GU294" s="986"/>
    </row>
    <row r="295" spans="1:203" hidden="1">
      <c r="A295" s="985"/>
      <c r="B295" s="1315" t="s">
        <v>726</v>
      </c>
      <c r="C295" s="1315"/>
      <c r="D295" s="990" t="s">
        <v>1245</v>
      </c>
      <c r="E295" s="990" t="s">
        <v>66</v>
      </c>
      <c r="F295" s="990" t="s">
        <v>437</v>
      </c>
      <c r="G295" s="990" t="s">
        <v>986</v>
      </c>
      <c r="H295" s="990" t="s">
        <v>1236</v>
      </c>
      <c r="I295" s="990" t="s">
        <v>1237</v>
      </c>
      <c r="J295" s="990" t="s">
        <v>1238</v>
      </c>
      <c r="K295" s="990" t="s">
        <v>1239</v>
      </c>
      <c r="L295" s="991">
        <v>6</v>
      </c>
      <c r="M295" s="990" t="s">
        <v>66</v>
      </c>
      <c r="N295" s="990" t="s">
        <v>1016</v>
      </c>
      <c r="O295" s="990" t="s">
        <v>744</v>
      </c>
      <c r="P295" s="990" t="s">
        <v>1071</v>
      </c>
      <c r="Q295" s="990" t="s">
        <v>290</v>
      </c>
      <c r="R295" s="990" t="s">
        <v>290</v>
      </c>
      <c r="S295" s="992" t="b">
        <v>1</v>
      </c>
      <c r="T295" s="991">
        <v>20</v>
      </c>
      <c r="U295" s="992" t="b">
        <v>1</v>
      </c>
      <c r="V295" s="991">
        <v>34</v>
      </c>
      <c r="W295" s="992" t="b">
        <v>1</v>
      </c>
      <c r="X295" s="992" t="b">
        <v>0</v>
      </c>
      <c r="Y295" s="990" t="s">
        <v>290</v>
      </c>
      <c r="Z295" s="990" t="b">
        <f t="shared" si="40"/>
        <v>1</v>
      </c>
      <c r="AA295" s="990" t="s">
        <v>993</v>
      </c>
      <c r="AB295" s="992" t="b">
        <v>0</v>
      </c>
      <c r="AC295" s="990" t="s">
        <v>993</v>
      </c>
      <c r="AD295" s="990" t="s">
        <v>993</v>
      </c>
      <c r="AE295" s="990" t="s">
        <v>993</v>
      </c>
      <c r="AF295" s="1077">
        <f t="shared" si="43"/>
        <v>54</v>
      </c>
      <c r="AG295" s="1077">
        <f t="shared" si="43"/>
        <v>21</v>
      </c>
      <c r="AH295" s="1077">
        <f t="shared" si="43"/>
        <v>0</v>
      </c>
      <c r="AI295" s="1077">
        <f t="shared" si="43"/>
        <v>54</v>
      </c>
      <c r="AJ295" s="183">
        <f t="shared" si="39"/>
        <v>0</v>
      </c>
      <c r="AK295" s="991">
        <v>54</v>
      </c>
      <c r="AL295" s="991">
        <v>21</v>
      </c>
      <c r="AM295" s="991">
        <v>0</v>
      </c>
      <c r="AN295" s="991">
        <v>54</v>
      </c>
      <c r="AO295" s="991">
        <v>0</v>
      </c>
      <c r="AP295" s="991">
        <v>0</v>
      </c>
      <c r="AQ295" s="991">
        <v>0</v>
      </c>
      <c r="AR295" s="991">
        <v>0</v>
      </c>
      <c r="AS295" s="991">
        <v>0</v>
      </c>
      <c r="AT295" s="991">
        <v>0</v>
      </c>
      <c r="AU295" s="991">
        <v>0</v>
      </c>
      <c r="AV295" s="991">
        <v>0</v>
      </c>
      <c r="AW295" s="991">
        <v>0</v>
      </c>
      <c r="AX295" s="991">
        <v>0</v>
      </c>
      <c r="AY295" s="991">
        <v>0</v>
      </c>
      <c r="AZ295" s="991">
        <v>0</v>
      </c>
      <c r="BA295" s="991">
        <v>0</v>
      </c>
      <c r="BB295" s="991">
        <v>0</v>
      </c>
      <c r="BC295" s="991">
        <v>0</v>
      </c>
      <c r="BD295" s="991">
        <v>0</v>
      </c>
      <c r="BE295" s="992" t="b">
        <v>0</v>
      </c>
      <c r="BF295" s="992"/>
      <c r="BG295" s="990" t="s">
        <v>270</v>
      </c>
      <c r="BH295" s="991">
        <v>54</v>
      </c>
      <c r="BI295" s="990" t="s">
        <v>993</v>
      </c>
      <c r="BJ295" s="991">
        <v>0</v>
      </c>
      <c r="BK295" s="990" t="s">
        <v>993</v>
      </c>
      <c r="BL295" s="991">
        <v>0</v>
      </c>
      <c r="BM295" s="991">
        <v>0</v>
      </c>
      <c r="BN295" s="991">
        <v>0</v>
      </c>
      <c r="BO295" s="990" t="s">
        <v>993</v>
      </c>
      <c r="BP295" s="990" t="s">
        <v>993</v>
      </c>
      <c r="BQ295" s="990" t="s">
        <v>993</v>
      </c>
      <c r="BR295" s="991">
        <v>0</v>
      </c>
      <c r="BS295" s="990" t="s">
        <v>993</v>
      </c>
      <c r="BT295" s="991">
        <v>0</v>
      </c>
      <c r="BU295" s="990" t="s">
        <v>993</v>
      </c>
      <c r="BV295" s="991">
        <v>0</v>
      </c>
      <c r="BW295" s="991">
        <v>0</v>
      </c>
      <c r="BX295" s="991">
        <v>0</v>
      </c>
      <c r="BY295" s="990" t="s">
        <v>993</v>
      </c>
      <c r="BZ295" s="991">
        <v>0</v>
      </c>
      <c r="CA295" s="990" t="s">
        <v>993</v>
      </c>
      <c r="CB295" s="991">
        <v>0</v>
      </c>
      <c r="CC295" s="990" t="s">
        <v>993</v>
      </c>
      <c r="CD295" s="991">
        <v>0</v>
      </c>
      <c r="CE295" s="991">
        <v>0</v>
      </c>
      <c r="CF295" s="991">
        <v>0</v>
      </c>
      <c r="CG295" s="990" t="s">
        <v>993</v>
      </c>
      <c r="CH295" s="991">
        <v>0</v>
      </c>
      <c r="CI295" s="990" t="s">
        <v>993</v>
      </c>
      <c r="CJ295" s="991">
        <v>0</v>
      </c>
      <c r="CK295" s="990" t="s">
        <v>993</v>
      </c>
      <c r="CL295" s="991">
        <v>0</v>
      </c>
      <c r="CM295" s="991">
        <v>0</v>
      </c>
      <c r="CN295" s="991">
        <v>0</v>
      </c>
      <c r="CO295" s="991">
        <v>18</v>
      </c>
      <c r="CP295" s="991">
        <v>0</v>
      </c>
      <c r="CQ295" s="991">
        <v>0</v>
      </c>
      <c r="CR295" s="991">
        <v>0</v>
      </c>
      <c r="CS295" s="991">
        <v>0</v>
      </c>
      <c r="CT295" s="991">
        <v>0</v>
      </c>
      <c r="CU295" s="991">
        <v>0</v>
      </c>
      <c r="CV295" s="991">
        <v>0</v>
      </c>
      <c r="CW295" s="991">
        <v>0</v>
      </c>
      <c r="CX295" s="991">
        <v>0</v>
      </c>
      <c r="CY295" s="991">
        <v>0</v>
      </c>
      <c r="CZ295" s="991">
        <v>0</v>
      </c>
      <c r="DA295" s="991">
        <v>0</v>
      </c>
      <c r="DB295" s="991">
        <v>0</v>
      </c>
      <c r="DC295" s="991">
        <v>0</v>
      </c>
      <c r="DD295" s="991">
        <v>0</v>
      </c>
      <c r="DE295" s="991">
        <v>0</v>
      </c>
      <c r="DF295" s="991">
        <v>0</v>
      </c>
      <c r="DG295" s="991">
        <v>0</v>
      </c>
      <c r="DH295" s="991">
        <v>0</v>
      </c>
      <c r="DI295" s="991">
        <v>0</v>
      </c>
      <c r="DJ295" s="991">
        <v>0</v>
      </c>
      <c r="DK295" s="992" t="b">
        <v>0</v>
      </c>
      <c r="DL295" s="990" t="s">
        <v>270</v>
      </c>
      <c r="DM295" s="990" t="s">
        <v>993</v>
      </c>
      <c r="DN295" s="990" t="s">
        <v>993</v>
      </c>
      <c r="DO295" s="990" t="s">
        <v>993</v>
      </c>
      <c r="DP295" s="991">
        <v>235</v>
      </c>
      <c r="DQ295" s="991">
        <v>34</v>
      </c>
      <c r="DR295" s="991">
        <v>35</v>
      </c>
      <c r="DS295" s="991">
        <v>166</v>
      </c>
      <c r="DT295" s="991">
        <v>2241</v>
      </c>
      <c r="DU295" s="991">
        <v>235</v>
      </c>
      <c r="DV295" s="991">
        <v>235</v>
      </c>
      <c r="DW295" s="991">
        <v>33</v>
      </c>
      <c r="DX295" s="991">
        <v>167</v>
      </c>
      <c r="DY295" s="991">
        <v>2</v>
      </c>
      <c r="DZ295" s="991">
        <v>33</v>
      </c>
      <c r="EA295" s="991">
        <v>0</v>
      </c>
      <c r="EB295" s="991">
        <v>0</v>
      </c>
      <c r="EC295" s="991">
        <v>0</v>
      </c>
      <c r="ED295" s="991">
        <v>235</v>
      </c>
      <c r="EE295" s="991">
        <v>64</v>
      </c>
      <c r="EF295" s="991">
        <v>137</v>
      </c>
      <c r="EG295" s="991">
        <v>7</v>
      </c>
      <c r="EH295" s="991">
        <v>7</v>
      </c>
      <c r="EI295" s="991">
        <v>7</v>
      </c>
      <c r="EJ295" s="991">
        <v>0</v>
      </c>
      <c r="EK295" s="991">
        <v>7</v>
      </c>
      <c r="EL295" s="991">
        <v>6</v>
      </c>
      <c r="EM295" s="991">
        <v>0</v>
      </c>
      <c r="EN295" s="991">
        <v>171</v>
      </c>
      <c r="EO295" s="991">
        <v>167</v>
      </c>
      <c r="EP295" s="991">
        <v>4</v>
      </c>
      <c r="EQ295" s="991">
        <v>0</v>
      </c>
      <c r="ER295" s="991">
        <v>0</v>
      </c>
      <c r="ES295" s="991">
        <v>0</v>
      </c>
      <c r="ET295" s="992" t="b">
        <v>0</v>
      </c>
      <c r="EU295" s="992" t="b">
        <v>0</v>
      </c>
      <c r="EV295" s="992" t="b">
        <v>0</v>
      </c>
      <c r="EW295" s="993">
        <v>0.41100000000000003</v>
      </c>
      <c r="EX295" s="993">
        <v>0.24199999999999999</v>
      </c>
      <c r="EY295" s="993">
        <v>0.21</v>
      </c>
      <c r="EZ295" s="993">
        <v>0.14800000000000002</v>
      </c>
      <c r="FA295" s="993">
        <v>5.0000000000000001E-3</v>
      </c>
      <c r="FB295" s="993">
        <v>0.22699999999999998</v>
      </c>
      <c r="FC295" s="992" t="b">
        <v>0</v>
      </c>
      <c r="FD295" s="992" t="b">
        <v>0</v>
      </c>
      <c r="FE295" s="992" t="b">
        <v>0</v>
      </c>
      <c r="FF295" s="993">
        <v>0</v>
      </c>
      <c r="FG295" s="993">
        <v>0</v>
      </c>
      <c r="FH295" s="993">
        <v>0</v>
      </c>
      <c r="FI295" s="993">
        <v>0</v>
      </c>
      <c r="FJ295" s="993">
        <v>0</v>
      </c>
      <c r="FK295" s="993">
        <v>0</v>
      </c>
      <c r="FL295" s="992" t="b">
        <v>0</v>
      </c>
      <c r="FM295" s="992" t="b">
        <v>0</v>
      </c>
      <c r="FN295" s="992" t="b">
        <v>0</v>
      </c>
      <c r="FO295" s="993">
        <v>0.41100000000000003</v>
      </c>
      <c r="FP295" s="993">
        <v>0.24199999999999999</v>
      </c>
      <c r="FQ295" s="993">
        <v>0.21</v>
      </c>
      <c r="FR295" s="993">
        <v>0.14800000000000002</v>
      </c>
      <c r="FS295" s="993">
        <v>5.0000000000000001E-3</v>
      </c>
      <c r="FT295" s="993">
        <v>0.22699999999999998</v>
      </c>
      <c r="FU295" s="990" t="s">
        <v>993</v>
      </c>
      <c r="FV295" s="993">
        <v>0</v>
      </c>
      <c r="FW295" s="991">
        <v>0</v>
      </c>
      <c r="FX295" s="991">
        <v>171</v>
      </c>
      <c r="FY295" s="991">
        <v>0</v>
      </c>
      <c r="FZ295" s="991">
        <v>0</v>
      </c>
      <c r="GA295" s="991">
        <v>0</v>
      </c>
      <c r="GB295" s="991">
        <v>0</v>
      </c>
      <c r="GC295" s="991">
        <v>0</v>
      </c>
      <c r="GD295" s="991">
        <v>0</v>
      </c>
      <c r="GE295" s="991">
        <v>0</v>
      </c>
      <c r="GF295" s="991">
        <v>0</v>
      </c>
      <c r="GG295" s="991">
        <v>0</v>
      </c>
      <c r="GH295" s="991">
        <v>0</v>
      </c>
      <c r="GI295" s="991">
        <v>0</v>
      </c>
      <c r="GJ295" s="991">
        <v>0</v>
      </c>
      <c r="GK295" s="991">
        <v>0</v>
      </c>
      <c r="GL295" s="991">
        <v>0</v>
      </c>
      <c r="GM295" s="991">
        <v>0</v>
      </c>
      <c r="GN295" s="991">
        <v>0</v>
      </c>
      <c r="GO295" s="992" t="b">
        <v>0</v>
      </c>
      <c r="GP295" s="990" t="s">
        <v>993</v>
      </c>
      <c r="GQ295" s="990" t="s">
        <v>993</v>
      </c>
      <c r="GR295" s="990" t="s">
        <v>993</v>
      </c>
      <c r="GS295" s="990" t="s">
        <v>993</v>
      </c>
      <c r="GT295" s="992"/>
      <c r="GU295" s="986"/>
    </row>
    <row r="296" spans="1:203" hidden="1">
      <c r="A296" s="985"/>
      <c r="B296" s="1315" t="s">
        <v>726</v>
      </c>
      <c r="C296" s="1315"/>
      <c r="D296" s="990" t="s">
        <v>1245</v>
      </c>
      <c r="E296" s="990" t="s">
        <v>66</v>
      </c>
      <c r="F296" s="990" t="s">
        <v>437</v>
      </c>
      <c r="G296" s="990" t="s">
        <v>986</v>
      </c>
      <c r="H296" s="990" t="s">
        <v>1236</v>
      </c>
      <c r="I296" s="990" t="s">
        <v>1237</v>
      </c>
      <c r="J296" s="990" t="s">
        <v>1238</v>
      </c>
      <c r="K296" s="990" t="s">
        <v>1239</v>
      </c>
      <c r="L296" s="991">
        <v>3</v>
      </c>
      <c r="M296" s="990" t="s">
        <v>66</v>
      </c>
      <c r="N296" s="990" t="s">
        <v>1012</v>
      </c>
      <c r="O296" s="990" t="s">
        <v>741</v>
      </c>
      <c r="P296" s="990" t="s">
        <v>1071</v>
      </c>
      <c r="Q296" s="990" t="s">
        <v>290</v>
      </c>
      <c r="R296" s="990" t="s">
        <v>290</v>
      </c>
      <c r="S296" s="992" t="b">
        <v>0</v>
      </c>
      <c r="T296" s="991">
        <v>0</v>
      </c>
      <c r="U296" s="992" t="b">
        <v>0</v>
      </c>
      <c r="V296" s="991">
        <v>0</v>
      </c>
      <c r="W296" s="992" t="b">
        <v>0</v>
      </c>
      <c r="X296" s="992" t="b">
        <v>1</v>
      </c>
      <c r="Y296" s="990" t="s">
        <v>290</v>
      </c>
      <c r="Z296" s="990" t="b">
        <f>R296=Y296</f>
        <v>1</v>
      </c>
      <c r="AA296" s="990" t="s">
        <v>993</v>
      </c>
      <c r="AB296" s="992" t="b">
        <v>0</v>
      </c>
      <c r="AC296" s="990" t="s">
        <v>993</v>
      </c>
      <c r="AD296" s="990" t="s">
        <v>993</v>
      </c>
      <c r="AE296" s="990" t="s">
        <v>993</v>
      </c>
      <c r="AF296" s="1077">
        <f t="shared" si="43"/>
        <v>37</v>
      </c>
      <c r="AG296" s="1077">
        <f t="shared" si="43"/>
        <v>37</v>
      </c>
      <c r="AH296" s="1077">
        <f t="shared" si="43"/>
        <v>14</v>
      </c>
      <c r="AI296" s="1077">
        <f t="shared" si="43"/>
        <v>37</v>
      </c>
      <c r="AJ296" s="183">
        <f t="shared" si="39"/>
        <v>0</v>
      </c>
      <c r="AK296" s="991">
        <v>37</v>
      </c>
      <c r="AL296" s="991">
        <v>37</v>
      </c>
      <c r="AM296" s="991">
        <v>14</v>
      </c>
      <c r="AN296" s="991">
        <v>37</v>
      </c>
      <c r="AO296" s="991">
        <v>0</v>
      </c>
      <c r="AP296" s="991">
        <v>0</v>
      </c>
      <c r="AQ296" s="991">
        <v>0</v>
      </c>
      <c r="AR296" s="991">
        <v>0</v>
      </c>
      <c r="AS296" s="991">
        <v>0</v>
      </c>
      <c r="AT296" s="991">
        <v>0</v>
      </c>
      <c r="AU296" s="991">
        <v>0</v>
      </c>
      <c r="AV296" s="991">
        <v>0</v>
      </c>
      <c r="AW296" s="991">
        <v>0</v>
      </c>
      <c r="AX296" s="991">
        <v>0</v>
      </c>
      <c r="AY296" s="991">
        <v>0</v>
      </c>
      <c r="AZ296" s="991">
        <v>0</v>
      </c>
      <c r="BA296" s="991">
        <v>0</v>
      </c>
      <c r="BB296" s="991">
        <v>0</v>
      </c>
      <c r="BC296" s="991">
        <v>0</v>
      </c>
      <c r="BD296" s="991">
        <v>0</v>
      </c>
      <c r="BE296" s="992" t="b">
        <v>0</v>
      </c>
      <c r="BF296" s="992"/>
      <c r="BG296" s="990" t="s">
        <v>270</v>
      </c>
      <c r="BH296" s="991">
        <v>37</v>
      </c>
      <c r="BI296" s="990" t="s">
        <v>1165</v>
      </c>
      <c r="BJ296" s="991">
        <v>22</v>
      </c>
      <c r="BK296" s="990" t="s">
        <v>993</v>
      </c>
      <c r="BL296" s="991">
        <v>0</v>
      </c>
      <c r="BM296" s="991">
        <v>0</v>
      </c>
      <c r="BN296" s="991">
        <v>0</v>
      </c>
      <c r="BO296" s="990" t="s">
        <v>993</v>
      </c>
      <c r="BP296" s="990" t="s">
        <v>993</v>
      </c>
      <c r="BQ296" s="990" t="s">
        <v>993</v>
      </c>
      <c r="BR296" s="991">
        <v>0</v>
      </c>
      <c r="BS296" s="990" t="s">
        <v>993</v>
      </c>
      <c r="BT296" s="991">
        <v>0</v>
      </c>
      <c r="BU296" s="990" t="s">
        <v>993</v>
      </c>
      <c r="BV296" s="991">
        <v>0</v>
      </c>
      <c r="BW296" s="991">
        <v>0</v>
      </c>
      <c r="BX296" s="991">
        <v>0</v>
      </c>
      <c r="BY296" s="990" t="s">
        <v>993</v>
      </c>
      <c r="BZ296" s="991">
        <v>0</v>
      </c>
      <c r="CA296" s="990" t="s">
        <v>993</v>
      </c>
      <c r="CB296" s="991">
        <v>0</v>
      </c>
      <c r="CC296" s="990" t="s">
        <v>993</v>
      </c>
      <c r="CD296" s="991">
        <v>0</v>
      </c>
      <c r="CE296" s="991">
        <v>0</v>
      </c>
      <c r="CF296" s="991">
        <v>0</v>
      </c>
      <c r="CG296" s="990" t="s">
        <v>993</v>
      </c>
      <c r="CH296" s="991">
        <v>0</v>
      </c>
      <c r="CI296" s="990" t="s">
        <v>993</v>
      </c>
      <c r="CJ296" s="991">
        <v>0</v>
      </c>
      <c r="CK296" s="990" t="s">
        <v>993</v>
      </c>
      <c r="CL296" s="991">
        <v>0</v>
      </c>
      <c r="CM296" s="991">
        <v>0</v>
      </c>
      <c r="CN296" s="991">
        <v>0</v>
      </c>
      <c r="CO296" s="991">
        <v>19</v>
      </c>
      <c r="CP296" s="991">
        <v>0.9</v>
      </c>
      <c r="CQ296" s="991">
        <v>0</v>
      </c>
      <c r="CR296" s="991">
        <v>0</v>
      </c>
      <c r="CS296" s="991">
        <v>0</v>
      </c>
      <c r="CT296" s="991">
        <v>1.8</v>
      </c>
      <c r="CU296" s="991">
        <v>10</v>
      </c>
      <c r="CV296" s="991">
        <v>0.9</v>
      </c>
      <c r="CW296" s="991">
        <v>0</v>
      </c>
      <c r="CX296" s="991">
        <v>0</v>
      </c>
      <c r="CY296" s="991">
        <v>0</v>
      </c>
      <c r="CZ296" s="991">
        <v>0</v>
      </c>
      <c r="DA296" s="991">
        <v>0</v>
      </c>
      <c r="DB296" s="991">
        <v>0</v>
      </c>
      <c r="DC296" s="991">
        <v>0</v>
      </c>
      <c r="DD296" s="991">
        <v>0</v>
      </c>
      <c r="DE296" s="991">
        <v>0</v>
      </c>
      <c r="DF296" s="991">
        <v>0</v>
      </c>
      <c r="DG296" s="991">
        <v>0</v>
      </c>
      <c r="DH296" s="991">
        <v>0</v>
      </c>
      <c r="DI296" s="991">
        <v>0</v>
      </c>
      <c r="DJ296" s="991">
        <v>0</v>
      </c>
      <c r="DK296" s="992" t="b">
        <v>0</v>
      </c>
      <c r="DL296" s="990" t="s">
        <v>999</v>
      </c>
      <c r="DM296" s="990" t="s">
        <v>270</v>
      </c>
      <c r="DN296" s="990" t="s">
        <v>1227</v>
      </c>
      <c r="DO296" s="990" t="s">
        <v>1011</v>
      </c>
      <c r="DP296" s="991">
        <v>1038</v>
      </c>
      <c r="DQ296" s="991">
        <v>554</v>
      </c>
      <c r="DR296" s="991">
        <v>148</v>
      </c>
      <c r="DS296" s="991">
        <v>336</v>
      </c>
      <c r="DT296" s="991">
        <v>9744</v>
      </c>
      <c r="DU296" s="991">
        <v>1033</v>
      </c>
      <c r="DV296" s="991">
        <v>1038</v>
      </c>
      <c r="DW296" s="991">
        <v>279</v>
      </c>
      <c r="DX296" s="991">
        <v>711</v>
      </c>
      <c r="DY296" s="991">
        <v>6</v>
      </c>
      <c r="DZ296" s="991">
        <v>27</v>
      </c>
      <c r="EA296" s="991">
        <v>0</v>
      </c>
      <c r="EB296" s="991">
        <v>15</v>
      </c>
      <c r="EC296" s="991">
        <v>0</v>
      </c>
      <c r="ED296" s="991">
        <v>1033</v>
      </c>
      <c r="EE296" s="991">
        <v>313</v>
      </c>
      <c r="EF296" s="991">
        <v>672</v>
      </c>
      <c r="EG296" s="991">
        <v>16</v>
      </c>
      <c r="EH296" s="991">
        <v>8</v>
      </c>
      <c r="EI296" s="991">
        <v>6</v>
      </c>
      <c r="EJ296" s="991">
        <v>1</v>
      </c>
      <c r="EK296" s="991">
        <v>7</v>
      </c>
      <c r="EL296" s="991">
        <v>10</v>
      </c>
      <c r="EM296" s="991">
        <v>0</v>
      </c>
      <c r="EN296" s="991">
        <v>720</v>
      </c>
      <c r="EO296" s="991">
        <v>714</v>
      </c>
      <c r="EP296" s="991">
        <v>6</v>
      </c>
      <c r="EQ296" s="991">
        <v>0</v>
      </c>
      <c r="ER296" s="991">
        <v>0</v>
      </c>
      <c r="ES296" s="991">
        <v>113</v>
      </c>
      <c r="ET296" s="992" t="b">
        <v>0</v>
      </c>
      <c r="EU296" s="992" t="b">
        <v>0</v>
      </c>
      <c r="EV296" s="992" t="b">
        <v>0</v>
      </c>
      <c r="EW296" s="993">
        <v>0.56000000000000005</v>
      </c>
      <c r="EX296" s="993">
        <v>0.33100000000000002</v>
      </c>
      <c r="EY296" s="993">
        <v>0.20600000000000002</v>
      </c>
      <c r="EZ296" s="993">
        <v>0.158</v>
      </c>
      <c r="FA296" s="993">
        <v>0.105</v>
      </c>
      <c r="FB296" s="993">
        <v>0.317</v>
      </c>
      <c r="FC296" s="992" t="b">
        <v>0</v>
      </c>
      <c r="FD296" s="992" t="b">
        <v>0</v>
      </c>
      <c r="FE296" s="992" t="b">
        <v>0</v>
      </c>
      <c r="FF296" s="993">
        <v>0</v>
      </c>
      <c r="FG296" s="993">
        <v>0</v>
      </c>
      <c r="FH296" s="993">
        <v>0</v>
      </c>
      <c r="FI296" s="993">
        <v>0</v>
      </c>
      <c r="FJ296" s="993">
        <v>0</v>
      </c>
      <c r="FK296" s="993">
        <v>0</v>
      </c>
      <c r="FL296" s="992" t="b">
        <v>0</v>
      </c>
      <c r="FM296" s="992" t="b">
        <v>0</v>
      </c>
      <c r="FN296" s="992" t="b">
        <v>0</v>
      </c>
      <c r="FO296" s="993">
        <v>0.56000000000000005</v>
      </c>
      <c r="FP296" s="993">
        <v>0.33100000000000002</v>
      </c>
      <c r="FQ296" s="993">
        <v>0.20600000000000002</v>
      </c>
      <c r="FR296" s="993">
        <v>0.158</v>
      </c>
      <c r="FS296" s="993">
        <v>0.105</v>
      </c>
      <c r="FT296" s="993">
        <v>0.317</v>
      </c>
      <c r="FU296" s="990" t="s">
        <v>993</v>
      </c>
      <c r="FV296" s="993">
        <v>0</v>
      </c>
      <c r="FW296" s="991">
        <v>0</v>
      </c>
      <c r="FX296" s="991">
        <v>720</v>
      </c>
      <c r="FY296" s="991">
        <v>0</v>
      </c>
      <c r="FZ296" s="991">
        <v>0</v>
      </c>
      <c r="GA296" s="991">
        <v>0</v>
      </c>
      <c r="GB296" s="991">
        <v>0</v>
      </c>
      <c r="GC296" s="991">
        <v>0</v>
      </c>
      <c r="GD296" s="991">
        <v>0</v>
      </c>
      <c r="GE296" s="991">
        <v>0</v>
      </c>
      <c r="GF296" s="991">
        <v>0</v>
      </c>
      <c r="GG296" s="991">
        <v>0</v>
      </c>
      <c r="GH296" s="991">
        <v>0</v>
      </c>
      <c r="GI296" s="991">
        <v>0</v>
      </c>
      <c r="GJ296" s="991">
        <v>0</v>
      </c>
      <c r="GK296" s="991">
        <v>0</v>
      </c>
      <c r="GL296" s="991">
        <v>0</v>
      </c>
      <c r="GM296" s="991">
        <v>0</v>
      </c>
      <c r="GN296" s="991">
        <v>0</v>
      </c>
      <c r="GO296" s="992" t="b">
        <v>0</v>
      </c>
      <c r="GP296" s="990" t="s">
        <v>993</v>
      </c>
      <c r="GQ296" s="990" t="s">
        <v>993</v>
      </c>
      <c r="GR296" s="990" t="s">
        <v>993</v>
      </c>
      <c r="GS296" s="990" t="s">
        <v>993</v>
      </c>
      <c r="GT296" s="992"/>
      <c r="GU296" s="986"/>
    </row>
    <row r="297" spans="1:203" hidden="1">
      <c r="A297" s="985"/>
      <c r="B297" s="1315" t="s">
        <v>726</v>
      </c>
      <c r="C297" s="1315"/>
      <c r="D297" s="990" t="s">
        <v>1245</v>
      </c>
      <c r="E297" s="990" t="s">
        <v>66</v>
      </c>
      <c r="F297" s="990" t="s">
        <v>437</v>
      </c>
      <c r="G297" s="990" t="s">
        <v>986</v>
      </c>
      <c r="H297" s="990" t="s">
        <v>1236</v>
      </c>
      <c r="I297" s="990" t="s">
        <v>1237</v>
      </c>
      <c r="J297" s="990" t="s">
        <v>1238</v>
      </c>
      <c r="K297" s="990" t="s">
        <v>1239</v>
      </c>
      <c r="L297" s="991">
        <v>2</v>
      </c>
      <c r="M297" s="990" t="s">
        <v>66</v>
      </c>
      <c r="N297" s="990" t="s">
        <v>1149</v>
      </c>
      <c r="O297" s="990" t="s">
        <v>727</v>
      </c>
      <c r="P297" s="990" t="s">
        <v>1071</v>
      </c>
      <c r="Q297" s="990" t="s">
        <v>290</v>
      </c>
      <c r="R297" s="990" t="s">
        <v>270</v>
      </c>
      <c r="S297" s="992" t="b">
        <v>0</v>
      </c>
      <c r="T297" s="991">
        <v>0</v>
      </c>
      <c r="U297" s="992" t="b">
        <v>0</v>
      </c>
      <c r="V297" s="991">
        <v>0</v>
      </c>
      <c r="W297" s="992" t="b">
        <v>0</v>
      </c>
      <c r="X297" s="992" t="b">
        <v>1</v>
      </c>
      <c r="Y297" s="990" t="s">
        <v>270</v>
      </c>
      <c r="Z297" s="990" t="b">
        <f t="shared" si="40"/>
        <v>1</v>
      </c>
      <c r="AA297" s="990" t="s">
        <v>993</v>
      </c>
      <c r="AB297" s="992" t="b">
        <v>0</v>
      </c>
      <c r="AC297" s="990" t="s">
        <v>993</v>
      </c>
      <c r="AD297" s="990" t="s">
        <v>993</v>
      </c>
      <c r="AE297" s="990" t="s">
        <v>993</v>
      </c>
      <c r="AF297" s="1077">
        <f t="shared" si="43"/>
        <v>12</v>
      </c>
      <c r="AG297" s="1077">
        <f t="shared" si="43"/>
        <v>12</v>
      </c>
      <c r="AH297" s="1077">
        <f t="shared" si="43"/>
        <v>0</v>
      </c>
      <c r="AI297" s="1077">
        <f t="shared" si="43"/>
        <v>12</v>
      </c>
      <c r="AJ297" s="183">
        <f t="shared" si="39"/>
        <v>0</v>
      </c>
      <c r="AK297" s="991">
        <v>12</v>
      </c>
      <c r="AL297" s="991">
        <v>12</v>
      </c>
      <c r="AM297" s="991">
        <v>0</v>
      </c>
      <c r="AN297" s="991">
        <v>12</v>
      </c>
      <c r="AO297" s="991">
        <v>0</v>
      </c>
      <c r="AP297" s="991">
        <v>0</v>
      </c>
      <c r="AQ297" s="991">
        <v>0</v>
      </c>
      <c r="AR297" s="991">
        <v>0</v>
      </c>
      <c r="AS297" s="991">
        <v>0</v>
      </c>
      <c r="AT297" s="991">
        <v>0</v>
      </c>
      <c r="AU297" s="991">
        <v>0</v>
      </c>
      <c r="AV297" s="991">
        <v>0</v>
      </c>
      <c r="AW297" s="991">
        <v>0</v>
      </c>
      <c r="AX297" s="991">
        <v>0</v>
      </c>
      <c r="AY297" s="991">
        <v>0</v>
      </c>
      <c r="AZ297" s="991">
        <v>0</v>
      </c>
      <c r="BA297" s="991">
        <v>0</v>
      </c>
      <c r="BB297" s="991">
        <v>0</v>
      </c>
      <c r="BC297" s="991">
        <v>0</v>
      </c>
      <c r="BD297" s="991">
        <v>0</v>
      </c>
      <c r="BE297" s="992" t="b">
        <v>0</v>
      </c>
      <c r="BF297" s="992"/>
      <c r="BG297" s="990" t="s">
        <v>523</v>
      </c>
      <c r="BH297" s="991">
        <v>12</v>
      </c>
      <c r="BI297" s="990" t="s">
        <v>993</v>
      </c>
      <c r="BJ297" s="991">
        <v>0</v>
      </c>
      <c r="BK297" s="990" t="s">
        <v>993</v>
      </c>
      <c r="BL297" s="991">
        <v>0</v>
      </c>
      <c r="BM297" s="991">
        <v>0</v>
      </c>
      <c r="BN297" s="991">
        <v>0</v>
      </c>
      <c r="BO297" s="990" t="s">
        <v>993</v>
      </c>
      <c r="BP297" s="990" t="s">
        <v>993</v>
      </c>
      <c r="BQ297" s="990" t="s">
        <v>993</v>
      </c>
      <c r="BR297" s="991">
        <v>0</v>
      </c>
      <c r="BS297" s="990" t="s">
        <v>993</v>
      </c>
      <c r="BT297" s="991">
        <v>0</v>
      </c>
      <c r="BU297" s="990" t="s">
        <v>993</v>
      </c>
      <c r="BV297" s="991">
        <v>0</v>
      </c>
      <c r="BW297" s="991">
        <v>0</v>
      </c>
      <c r="BX297" s="991">
        <v>0</v>
      </c>
      <c r="BY297" s="990" t="s">
        <v>993</v>
      </c>
      <c r="BZ297" s="991">
        <v>0</v>
      </c>
      <c r="CA297" s="990" t="s">
        <v>993</v>
      </c>
      <c r="CB297" s="991">
        <v>0</v>
      </c>
      <c r="CC297" s="990" t="s">
        <v>993</v>
      </c>
      <c r="CD297" s="991">
        <v>0</v>
      </c>
      <c r="CE297" s="991">
        <v>0</v>
      </c>
      <c r="CF297" s="991">
        <v>0</v>
      </c>
      <c r="CG297" s="990" t="s">
        <v>993</v>
      </c>
      <c r="CH297" s="991">
        <v>0</v>
      </c>
      <c r="CI297" s="990" t="s">
        <v>993</v>
      </c>
      <c r="CJ297" s="991">
        <v>0</v>
      </c>
      <c r="CK297" s="990" t="s">
        <v>993</v>
      </c>
      <c r="CL297" s="991">
        <v>0</v>
      </c>
      <c r="CM297" s="991">
        <v>0</v>
      </c>
      <c r="CN297" s="991">
        <v>0</v>
      </c>
      <c r="CO297" s="991">
        <v>27</v>
      </c>
      <c r="CP297" s="991">
        <v>1.6</v>
      </c>
      <c r="CQ297" s="991">
        <v>0</v>
      </c>
      <c r="CR297" s="991">
        <v>0</v>
      </c>
      <c r="CS297" s="991">
        <v>0</v>
      </c>
      <c r="CT297" s="991">
        <v>2.6</v>
      </c>
      <c r="CU297" s="991">
        <v>0</v>
      </c>
      <c r="CV297" s="991">
        <v>0</v>
      </c>
      <c r="CW297" s="991">
        <v>0</v>
      </c>
      <c r="CX297" s="991">
        <v>0</v>
      </c>
      <c r="CY297" s="991">
        <v>0</v>
      </c>
      <c r="CZ297" s="991">
        <v>0</v>
      </c>
      <c r="DA297" s="991">
        <v>0</v>
      </c>
      <c r="DB297" s="991">
        <v>0</v>
      </c>
      <c r="DC297" s="991">
        <v>0</v>
      </c>
      <c r="DD297" s="991">
        <v>0</v>
      </c>
      <c r="DE297" s="991">
        <v>0</v>
      </c>
      <c r="DF297" s="991">
        <v>0</v>
      </c>
      <c r="DG297" s="991">
        <v>0</v>
      </c>
      <c r="DH297" s="991">
        <v>0</v>
      </c>
      <c r="DI297" s="991">
        <v>0</v>
      </c>
      <c r="DJ297" s="991">
        <v>0</v>
      </c>
      <c r="DK297" s="992" t="b">
        <v>0</v>
      </c>
      <c r="DL297" s="990" t="s">
        <v>525</v>
      </c>
      <c r="DM297" s="990" t="s">
        <v>993</v>
      </c>
      <c r="DN297" s="990" t="s">
        <v>993</v>
      </c>
      <c r="DO297" s="990" t="s">
        <v>993</v>
      </c>
      <c r="DP297" s="991">
        <v>1130</v>
      </c>
      <c r="DQ297" s="991">
        <v>14</v>
      </c>
      <c r="DR297" s="991">
        <v>15</v>
      </c>
      <c r="DS297" s="991">
        <v>1101</v>
      </c>
      <c r="DT297" s="991">
        <v>3336</v>
      </c>
      <c r="DU297" s="991">
        <v>1130</v>
      </c>
      <c r="DV297" s="991">
        <v>1130</v>
      </c>
      <c r="DW297" s="991">
        <v>11</v>
      </c>
      <c r="DX297" s="991">
        <v>935</v>
      </c>
      <c r="DY297" s="991">
        <v>38</v>
      </c>
      <c r="DZ297" s="991">
        <v>145</v>
      </c>
      <c r="EA297" s="991">
        <v>0</v>
      </c>
      <c r="EB297" s="991">
        <v>0</v>
      </c>
      <c r="EC297" s="991">
        <v>1</v>
      </c>
      <c r="ED297" s="991">
        <v>1130</v>
      </c>
      <c r="EE297" s="991">
        <v>948</v>
      </c>
      <c r="EF297" s="991">
        <v>58</v>
      </c>
      <c r="EG297" s="991">
        <v>12</v>
      </c>
      <c r="EH297" s="991">
        <v>1</v>
      </c>
      <c r="EI297" s="991">
        <v>0</v>
      </c>
      <c r="EJ297" s="991">
        <v>0</v>
      </c>
      <c r="EK297" s="991">
        <v>2</v>
      </c>
      <c r="EL297" s="991">
        <v>109</v>
      </c>
      <c r="EM297" s="991">
        <v>0</v>
      </c>
      <c r="EN297" s="991">
        <v>182</v>
      </c>
      <c r="EO297" s="991">
        <v>179</v>
      </c>
      <c r="EP297" s="991">
        <v>1</v>
      </c>
      <c r="EQ297" s="991">
        <v>2</v>
      </c>
      <c r="ER297" s="991">
        <v>0</v>
      </c>
      <c r="ES297" s="991">
        <v>0</v>
      </c>
      <c r="ET297" s="992" t="b">
        <v>0</v>
      </c>
      <c r="EU297" s="992" t="b">
        <v>0</v>
      </c>
      <c r="EV297" s="992" t="b">
        <v>0</v>
      </c>
      <c r="EW297" s="993">
        <v>0</v>
      </c>
      <c r="EX297" s="993">
        <v>0</v>
      </c>
      <c r="EY297" s="993">
        <v>0</v>
      </c>
      <c r="EZ297" s="993">
        <v>0</v>
      </c>
      <c r="FA297" s="993">
        <v>0</v>
      </c>
      <c r="FB297" s="993">
        <v>0</v>
      </c>
      <c r="FC297" s="992" t="b">
        <v>0</v>
      </c>
      <c r="FD297" s="992" t="b">
        <v>0</v>
      </c>
      <c r="FE297" s="992" t="b">
        <v>0</v>
      </c>
      <c r="FF297" s="993">
        <v>0</v>
      </c>
      <c r="FG297" s="993">
        <v>0</v>
      </c>
      <c r="FH297" s="993">
        <v>0</v>
      </c>
      <c r="FI297" s="993">
        <v>0</v>
      </c>
      <c r="FJ297" s="993">
        <v>0</v>
      </c>
      <c r="FK297" s="993">
        <v>0</v>
      </c>
      <c r="FL297" s="992" t="b">
        <v>0</v>
      </c>
      <c r="FM297" s="992" t="b">
        <v>0</v>
      </c>
      <c r="FN297" s="992" t="b">
        <v>0</v>
      </c>
      <c r="FO297" s="993">
        <v>0</v>
      </c>
      <c r="FP297" s="993">
        <v>0</v>
      </c>
      <c r="FQ297" s="993">
        <v>0</v>
      </c>
      <c r="FR297" s="993">
        <v>0</v>
      </c>
      <c r="FS297" s="993">
        <v>0</v>
      </c>
      <c r="FT297" s="993">
        <v>0</v>
      </c>
      <c r="FU297" s="990" t="s">
        <v>993</v>
      </c>
      <c r="FV297" s="993">
        <v>0</v>
      </c>
      <c r="FW297" s="991">
        <v>0</v>
      </c>
      <c r="FX297" s="991">
        <v>182</v>
      </c>
      <c r="FY297" s="991">
        <v>0</v>
      </c>
      <c r="FZ297" s="991">
        <v>0</v>
      </c>
      <c r="GA297" s="991">
        <v>0</v>
      </c>
      <c r="GB297" s="991">
        <v>0</v>
      </c>
      <c r="GC297" s="991">
        <v>0</v>
      </c>
      <c r="GD297" s="991">
        <v>0</v>
      </c>
      <c r="GE297" s="991">
        <v>0</v>
      </c>
      <c r="GF297" s="991">
        <v>0</v>
      </c>
      <c r="GG297" s="991">
        <v>0</v>
      </c>
      <c r="GH297" s="991">
        <v>0</v>
      </c>
      <c r="GI297" s="991">
        <v>0</v>
      </c>
      <c r="GJ297" s="991">
        <v>0</v>
      </c>
      <c r="GK297" s="991">
        <v>0</v>
      </c>
      <c r="GL297" s="991">
        <v>0</v>
      </c>
      <c r="GM297" s="991">
        <v>0</v>
      </c>
      <c r="GN297" s="991">
        <v>0</v>
      </c>
      <c r="GO297" s="992" t="b">
        <v>0</v>
      </c>
      <c r="GP297" s="990" t="s">
        <v>993</v>
      </c>
      <c r="GQ297" s="990" t="s">
        <v>993</v>
      </c>
      <c r="GR297" s="990" t="s">
        <v>993</v>
      </c>
      <c r="GS297" s="990" t="s">
        <v>993</v>
      </c>
      <c r="GT297" s="992"/>
      <c r="GU297" s="986"/>
    </row>
    <row r="298" spans="1:203" hidden="1">
      <c r="A298" s="985"/>
      <c r="B298" s="1315" t="s">
        <v>726</v>
      </c>
      <c r="C298" s="1315"/>
      <c r="D298" s="990" t="s">
        <v>1245</v>
      </c>
      <c r="E298" s="990" t="s">
        <v>66</v>
      </c>
      <c r="F298" s="990" t="s">
        <v>437</v>
      </c>
      <c r="G298" s="990" t="s">
        <v>986</v>
      </c>
      <c r="H298" s="990" t="s">
        <v>1236</v>
      </c>
      <c r="I298" s="990" t="s">
        <v>1237</v>
      </c>
      <c r="J298" s="990" t="s">
        <v>1238</v>
      </c>
      <c r="K298" s="990" t="s">
        <v>1239</v>
      </c>
      <c r="L298" s="991">
        <v>1</v>
      </c>
      <c r="M298" s="990" t="s">
        <v>66</v>
      </c>
      <c r="N298" s="990" t="s">
        <v>1009</v>
      </c>
      <c r="O298" s="990" t="s">
        <v>393</v>
      </c>
      <c r="P298" s="990" t="s">
        <v>1071</v>
      </c>
      <c r="Q298" s="990" t="s">
        <v>290</v>
      </c>
      <c r="R298" s="990" t="s">
        <v>270</v>
      </c>
      <c r="S298" s="992" t="b">
        <v>0</v>
      </c>
      <c r="T298" s="991">
        <v>0</v>
      </c>
      <c r="U298" s="992" t="b">
        <v>0</v>
      </c>
      <c r="V298" s="991">
        <v>0</v>
      </c>
      <c r="W298" s="992" t="b">
        <v>0</v>
      </c>
      <c r="X298" s="992" t="b">
        <v>1</v>
      </c>
      <c r="Y298" s="990" t="s">
        <v>270</v>
      </c>
      <c r="Z298" s="990" t="b">
        <f t="shared" ref="Z298:Z306" si="44">R298=Y298</f>
        <v>1</v>
      </c>
      <c r="AA298" s="990" t="s">
        <v>993</v>
      </c>
      <c r="AB298" s="992" t="b">
        <v>0</v>
      </c>
      <c r="AC298" s="990" t="s">
        <v>993</v>
      </c>
      <c r="AD298" s="990" t="s">
        <v>993</v>
      </c>
      <c r="AE298" s="990" t="s">
        <v>993</v>
      </c>
      <c r="AF298" s="1077">
        <f t="shared" si="43"/>
        <v>8</v>
      </c>
      <c r="AG298" s="1077">
        <f t="shared" si="43"/>
        <v>8</v>
      </c>
      <c r="AH298" s="1077">
        <f t="shared" si="43"/>
        <v>1</v>
      </c>
      <c r="AI298" s="1077">
        <f t="shared" si="43"/>
        <v>8</v>
      </c>
      <c r="AJ298" s="183">
        <f t="shared" si="39"/>
        <v>0</v>
      </c>
      <c r="AK298" s="991">
        <v>8</v>
      </c>
      <c r="AL298" s="991">
        <v>8</v>
      </c>
      <c r="AM298" s="991">
        <v>1</v>
      </c>
      <c r="AN298" s="991">
        <v>8</v>
      </c>
      <c r="AO298" s="991">
        <v>0</v>
      </c>
      <c r="AP298" s="991">
        <v>0</v>
      </c>
      <c r="AQ298" s="991">
        <v>0</v>
      </c>
      <c r="AR298" s="991">
        <v>0</v>
      </c>
      <c r="AS298" s="991">
        <v>0</v>
      </c>
      <c r="AT298" s="991">
        <v>0</v>
      </c>
      <c r="AU298" s="991">
        <v>0</v>
      </c>
      <c r="AV298" s="991">
        <v>0</v>
      </c>
      <c r="AW298" s="991">
        <v>0</v>
      </c>
      <c r="AX298" s="991">
        <v>0</v>
      </c>
      <c r="AY298" s="991">
        <v>0</v>
      </c>
      <c r="AZ298" s="991">
        <v>0</v>
      </c>
      <c r="BA298" s="991">
        <v>0</v>
      </c>
      <c r="BB298" s="991">
        <v>0</v>
      </c>
      <c r="BC298" s="991">
        <v>0</v>
      </c>
      <c r="BD298" s="991">
        <v>0</v>
      </c>
      <c r="BE298" s="992" t="b">
        <v>0</v>
      </c>
      <c r="BF298" s="992"/>
      <c r="BG298" s="990" t="s">
        <v>1011</v>
      </c>
      <c r="BH298" s="991">
        <v>8</v>
      </c>
      <c r="BI298" s="990" t="s">
        <v>993</v>
      </c>
      <c r="BJ298" s="991">
        <v>0</v>
      </c>
      <c r="BK298" s="990" t="s">
        <v>993</v>
      </c>
      <c r="BL298" s="991">
        <v>0</v>
      </c>
      <c r="BM298" s="991">
        <v>0</v>
      </c>
      <c r="BN298" s="991">
        <v>0</v>
      </c>
      <c r="BO298" s="990" t="s">
        <v>993</v>
      </c>
      <c r="BP298" s="990" t="s">
        <v>993</v>
      </c>
      <c r="BQ298" s="990" t="s">
        <v>993</v>
      </c>
      <c r="BR298" s="991">
        <v>0</v>
      </c>
      <c r="BS298" s="990" t="s">
        <v>993</v>
      </c>
      <c r="BT298" s="991">
        <v>0</v>
      </c>
      <c r="BU298" s="990" t="s">
        <v>993</v>
      </c>
      <c r="BV298" s="991">
        <v>0</v>
      </c>
      <c r="BW298" s="991">
        <v>0</v>
      </c>
      <c r="BX298" s="991">
        <v>0</v>
      </c>
      <c r="BY298" s="990" t="s">
        <v>993</v>
      </c>
      <c r="BZ298" s="991">
        <v>0</v>
      </c>
      <c r="CA298" s="990" t="s">
        <v>993</v>
      </c>
      <c r="CB298" s="991">
        <v>0</v>
      </c>
      <c r="CC298" s="990" t="s">
        <v>993</v>
      </c>
      <c r="CD298" s="991">
        <v>0</v>
      </c>
      <c r="CE298" s="991">
        <v>0</v>
      </c>
      <c r="CF298" s="991">
        <v>0</v>
      </c>
      <c r="CG298" s="990" t="s">
        <v>993</v>
      </c>
      <c r="CH298" s="991">
        <v>0</v>
      </c>
      <c r="CI298" s="990" t="s">
        <v>993</v>
      </c>
      <c r="CJ298" s="991">
        <v>0</v>
      </c>
      <c r="CK298" s="990" t="s">
        <v>993</v>
      </c>
      <c r="CL298" s="991">
        <v>0</v>
      </c>
      <c r="CM298" s="991">
        <v>0</v>
      </c>
      <c r="CN298" s="991">
        <v>0</v>
      </c>
      <c r="CO298" s="991">
        <v>26</v>
      </c>
      <c r="CP298" s="991">
        <v>0</v>
      </c>
      <c r="CQ298" s="991">
        <v>0</v>
      </c>
      <c r="CR298" s="991">
        <v>0</v>
      </c>
      <c r="CS298" s="991">
        <v>0</v>
      </c>
      <c r="CT298" s="991">
        <v>0</v>
      </c>
      <c r="CU298" s="991">
        <v>0</v>
      </c>
      <c r="CV298" s="991">
        <v>0</v>
      </c>
      <c r="CW298" s="991">
        <v>0</v>
      </c>
      <c r="CX298" s="991">
        <v>0</v>
      </c>
      <c r="CY298" s="991">
        <v>0</v>
      </c>
      <c r="CZ298" s="991">
        <v>0</v>
      </c>
      <c r="DA298" s="991">
        <v>0</v>
      </c>
      <c r="DB298" s="991">
        <v>0</v>
      </c>
      <c r="DC298" s="991">
        <v>0</v>
      </c>
      <c r="DD298" s="991">
        <v>0</v>
      </c>
      <c r="DE298" s="991">
        <v>0</v>
      </c>
      <c r="DF298" s="991">
        <v>0</v>
      </c>
      <c r="DG298" s="991">
        <v>0</v>
      </c>
      <c r="DH298" s="991">
        <v>0</v>
      </c>
      <c r="DI298" s="991">
        <v>0</v>
      </c>
      <c r="DJ298" s="991">
        <v>0</v>
      </c>
      <c r="DK298" s="992" t="b">
        <v>0</v>
      </c>
      <c r="DL298" s="990" t="s">
        <v>999</v>
      </c>
      <c r="DM298" s="990" t="s">
        <v>1000</v>
      </c>
      <c r="DN298" s="990" t="s">
        <v>525</v>
      </c>
      <c r="DO298" s="990" t="s">
        <v>993</v>
      </c>
      <c r="DP298" s="991">
        <v>714</v>
      </c>
      <c r="DQ298" s="991">
        <v>703</v>
      </c>
      <c r="DR298" s="991">
        <v>1</v>
      </c>
      <c r="DS298" s="991">
        <v>10</v>
      </c>
      <c r="DT298" s="991">
        <v>2048</v>
      </c>
      <c r="DU298" s="991">
        <v>714</v>
      </c>
      <c r="DV298" s="991">
        <v>714</v>
      </c>
      <c r="DW298" s="991">
        <v>702</v>
      </c>
      <c r="DX298" s="991">
        <v>9</v>
      </c>
      <c r="DY298" s="991">
        <v>2</v>
      </c>
      <c r="DZ298" s="991">
        <v>1</v>
      </c>
      <c r="EA298" s="991">
        <v>0</v>
      </c>
      <c r="EB298" s="991">
        <v>0</v>
      </c>
      <c r="EC298" s="991">
        <v>0</v>
      </c>
      <c r="ED298" s="991">
        <v>714</v>
      </c>
      <c r="EE298" s="991">
        <v>691</v>
      </c>
      <c r="EF298" s="991">
        <v>3</v>
      </c>
      <c r="EG298" s="991">
        <v>4</v>
      </c>
      <c r="EH298" s="991">
        <v>0</v>
      </c>
      <c r="EI298" s="991">
        <v>0</v>
      </c>
      <c r="EJ298" s="991">
        <v>0</v>
      </c>
      <c r="EK298" s="991">
        <v>0</v>
      </c>
      <c r="EL298" s="991">
        <v>16</v>
      </c>
      <c r="EM298" s="991">
        <v>0</v>
      </c>
      <c r="EN298" s="991">
        <v>23</v>
      </c>
      <c r="EO298" s="991">
        <v>23</v>
      </c>
      <c r="EP298" s="991">
        <v>0</v>
      </c>
      <c r="EQ298" s="991">
        <v>0</v>
      </c>
      <c r="ER298" s="991">
        <v>0</v>
      </c>
      <c r="ES298" s="991">
        <v>0</v>
      </c>
      <c r="ET298" s="992" t="b">
        <v>0</v>
      </c>
      <c r="EU298" s="992" t="b">
        <v>0</v>
      </c>
      <c r="EV298" s="992" t="b">
        <v>0</v>
      </c>
      <c r="EW298" s="993">
        <v>0</v>
      </c>
      <c r="EX298" s="993">
        <v>0</v>
      </c>
      <c r="EY298" s="993">
        <v>0</v>
      </c>
      <c r="EZ298" s="993">
        <v>0</v>
      </c>
      <c r="FA298" s="993">
        <v>0</v>
      </c>
      <c r="FB298" s="993">
        <v>0</v>
      </c>
      <c r="FC298" s="992" t="b">
        <v>0</v>
      </c>
      <c r="FD298" s="992" t="b">
        <v>0</v>
      </c>
      <c r="FE298" s="992" t="b">
        <v>0</v>
      </c>
      <c r="FF298" s="993">
        <v>0</v>
      </c>
      <c r="FG298" s="993">
        <v>0</v>
      </c>
      <c r="FH298" s="993">
        <v>0</v>
      </c>
      <c r="FI298" s="993">
        <v>0</v>
      </c>
      <c r="FJ298" s="993">
        <v>0</v>
      </c>
      <c r="FK298" s="993">
        <v>0</v>
      </c>
      <c r="FL298" s="992" t="b">
        <v>0</v>
      </c>
      <c r="FM298" s="992" t="b">
        <v>0</v>
      </c>
      <c r="FN298" s="992" t="b">
        <v>0</v>
      </c>
      <c r="FO298" s="993">
        <v>0</v>
      </c>
      <c r="FP298" s="993">
        <v>0</v>
      </c>
      <c r="FQ298" s="993">
        <v>0</v>
      </c>
      <c r="FR298" s="993">
        <v>0</v>
      </c>
      <c r="FS298" s="993">
        <v>0</v>
      </c>
      <c r="FT298" s="993">
        <v>0</v>
      </c>
      <c r="FU298" s="990" t="s">
        <v>993</v>
      </c>
      <c r="FV298" s="993">
        <v>0</v>
      </c>
      <c r="FW298" s="991">
        <v>0</v>
      </c>
      <c r="FX298" s="991">
        <v>23</v>
      </c>
      <c r="FY298" s="991">
        <v>0</v>
      </c>
      <c r="FZ298" s="991">
        <v>0</v>
      </c>
      <c r="GA298" s="991">
        <v>0</v>
      </c>
      <c r="GB298" s="991">
        <v>0</v>
      </c>
      <c r="GC298" s="991">
        <v>0</v>
      </c>
      <c r="GD298" s="991">
        <v>0</v>
      </c>
      <c r="GE298" s="991">
        <v>0</v>
      </c>
      <c r="GF298" s="991">
        <v>0</v>
      </c>
      <c r="GG298" s="991">
        <v>0</v>
      </c>
      <c r="GH298" s="991">
        <v>0</v>
      </c>
      <c r="GI298" s="991">
        <v>0</v>
      </c>
      <c r="GJ298" s="991">
        <v>0</v>
      </c>
      <c r="GK298" s="991">
        <v>0</v>
      </c>
      <c r="GL298" s="991">
        <v>0</v>
      </c>
      <c r="GM298" s="991">
        <v>0</v>
      </c>
      <c r="GN298" s="991">
        <v>0</v>
      </c>
      <c r="GO298" s="992" t="b">
        <v>0</v>
      </c>
      <c r="GP298" s="990" t="s">
        <v>993</v>
      </c>
      <c r="GQ298" s="990" t="s">
        <v>993</v>
      </c>
      <c r="GR298" s="990" t="s">
        <v>993</v>
      </c>
      <c r="GS298" s="990" t="s">
        <v>993</v>
      </c>
      <c r="GT298" s="992"/>
      <c r="GU298" s="986"/>
    </row>
    <row r="299" spans="1:203" hidden="1">
      <c r="A299" s="985"/>
      <c r="B299" s="1315" t="s">
        <v>726</v>
      </c>
      <c r="C299" s="1315"/>
      <c r="D299" s="990" t="s">
        <v>1245</v>
      </c>
      <c r="E299" s="990" t="s">
        <v>66</v>
      </c>
      <c r="F299" s="990" t="s">
        <v>437</v>
      </c>
      <c r="G299" s="990" t="s">
        <v>986</v>
      </c>
      <c r="H299" s="990" t="s">
        <v>1236</v>
      </c>
      <c r="I299" s="990" t="s">
        <v>1237</v>
      </c>
      <c r="J299" s="990" t="s">
        <v>1238</v>
      </c>
      <c r="K299" s="990" t="s">
        <v>1239</v>
      </c>
      <c r="L299" s="991">
        <v>4</v>
      </c>
      <c r="M299" s="990" t="s">
        <v>66</v>
      </c>
      <c r="N299" s="990" t="s">
        <v>1013</v>
      </c>
      <c r="O299" s="990" t="s">
        <v>743</v>
      </c>
      <c r="P299" s="990" t="s">
        <v>1071</v>
      </c>
      <c r="Q299" s="990" t="s">
        <v>290</v>
      </c>
      <c r="R299" s="990" t="s">
        <v>290</v>
      </c>
      <c r="S299" s="992" t="b">
        <v>0</v>
      </c>
      <c r="T299" s="991">
        <v>0</v>
      </c>
      <c r="U299" s="992" t="b">
        <v>0</v>
      </c>
      <c r="V299" s="991">
        <v>0</v>
      </c>
      <c r="W299" s="992" t="b">
        <v>0</v>
      </c>
      <c r="X299" s="992" t="b">
        <v>1</v>
      </c>
      <c r="Y299" s="990" t="s">
        <v>290</v>
      </c>
      <c r="Z299" s="990" t="b">
        <f t="shared" si="44"/>
        <v>1</v>
      </c>
      <c r="AA299" s="990" t="s">
        <v>993</v>
      </c>
      <c r="AB299" s="992" t="b">
        <v>0</v>
      </c>
      <c r="AC299" s="990" t="s">
        <v>993</v>
      </c>
      <c r="AD299" s="990" t="s">
        <v>993</v>
      </c>
      <c r="AE299" s="990" t="s">
        <v>993</v>
      </c>
      <c r="AF299" s="1077">
        <f t="shared" si="43"/>
        <v>55</v>
      </c>
      <c r="AG299" s="1077">
        <f t="shared" si="43"/>
        <v>55</v>
      </c>
      <c r="AH299" s="1077">
        <f t="shared" si="43"/>
        <v>39</v>
      </c>
      <c r="AI299" s="1077">
        <f t="shared" si="43"/>
        <v>55</v>
      </c>
      <c r="AJ299" s="183">
        <f t="shared" si="39"/>
        <v>0</v>
      </c>
      <c r="AK299" s="991">
        <v>55</v>
      </c>
      <c r="AL299" s="991">
        <v>55</v>
      </c>
      <c r="AM299" s="991">
        <v>39</v>
      </c>
      <c r="AN299" s="991">
        <v>55</v>
      </c>
      <c r="AO299" s="991">
        <v>0</v>
      </c>
      <c r="AP299" s="991">
        <v>0</v>
      </c>
      <c r="AQ299" s="991">
        <v>0</v>
      </c>
      <c r="AR299" s="991">
        <v>0</v>
      </c>
      <c r="AS299" s="991">
        <v>0</v>
      </c>
      <c r="AT299" s="991">
        <v>0</v>
      </c>
      <c r="AU299" s="991">
        <v>0</v>
      </c>
      <c r="AV299" s="991">
        <v>0</v>
      </c>
      <c r="AW299" s="991">
        <v>0</v>
      </c>
      <c r="AX299" s="991">
        <v>0</v>
      </c>
      <c r="AY299" s="991">
        <v>0</v>
      </c>
      <c r="AZ299" s="991">
        <v>0</v>
      </c>
      <c r="BA299" s="991">
        <v>0</v>
      </c>
      <c r="BB299" s="991">
        <v>0</v>
      </c>
      <c r="BC299" s="991">
        <v>0</v>
      </c>
      <c r="BD299" s="991">
        <v>0</v>
      </c>
      <c r="BE299" s="992" t="b">
        <v>0</v>
      </c>
      <c r="BF299" s="992"/>
      <c r="BG299" s="990" t="s">
        <v>270</v>
      </c>
      <c r="BH299" s="991">
        <v>55</v>
      </c>
      <c r="BI299" s="990" t="s">
        <v>993</v>
      </c>
      <c r="BJ299" s="991">
        <v>0</v>
      </c>
      <c r="BK299" s="990" t="s">
        <v>993</v>
      </c>
      <c r="BL299" s="991">
        <v>0</v>
      </c>
      <c r="BM299" s="991">
        <v>0</v>
      </c>
      <c r="BN299" s="991">
        <v>0</v>
      </c>
      <c r="BO299" s="990" t="s">
        <v>993</v>
      </c>
      <c r="BP299" s="990" t="s">
        <v>993</v>
      </c>
      <c r="BQ299" s="990" t="s">
        <v>993</v>
      </c>
      <c r="BR299" s="991">
        <v>0</v>
      </c>
      <c r="BS299" s="990" t="s">
        <v>993</v>
      </c>
      <c r="BT299" s="991">
        <v>0</v>
      </c>
      <c r="BU299" s="990" t="s">
        <v>993</v>
      </c>
      <c r="BV299" s="991">
        <v>0</v>
      </c>
      <c r="BW299" s="991">
        <v>0</v>
      </c>
      <c r="BX299" s="991">
        <v>0</v>
      </c>
      <c r="BY299" s="990" t="s">
        <v>993</v>
      </c>
      <c r="BZ299" s="991">
        <v>0</v>
      </c>
      <c r="CA299" s="990" t="s">
        <v>993</v>
      </c>
      <c r="CB299" s="991">
        <v>0</v>
      </c>
      <c r="CC299" s="990" t="s">
        <v>993</v>
      </c>
      <c r="CD299" s="991">
        <v>0</v>
      </c>
      <c r="CE299" s="991">
        <v>0</v>
      </c>
      <c r="CF299" s="991">
        <v>0</v>
      </c>
      <c r="CG299" s="990" t="s">
        <v>993</v>
      </c>
      <c r="CH299" s="991">
        <v>0</v>
      </c>
      <c r="CI299" s="990" t="s">
        <v>993</v>
      </c>
      <c r="CJ299" s="991">
        <v>0</v>
      </c>
      <c r="CK299" s="990" t="s">
        <v>993</v>
      </c>
      <c r="CL299" s="991">
        <v>0</v>
      </c>
      <c r="CM299" s="991">
        <v>0</v>
      </c>
      <c r="CN299" s="991">
        <v>0</v>
      </c>
      <c r="CO299" s="991">
        <v>31</v>
      </c>
      <c r="CP299" s="991">
        <v>0.9</v>
      </c>
      <c r="CQ299" s="991">
        <v>0</v>
      </c>
      <c r="CR299" s="991">
        <v>0</v>
      </c>
      <c r="CS299" s="991">
        <v>0</v>
      </c>
      <c r="CT299" s="991">
        <v>2</v>
      </c>
      <c r="CU299" s="991">
        <v>2</v>
      </c>
      <c r="CV299" s="991">
        <v>0</v>
      </c>
      <c r="CW299" s="991">
        <v>0</v>
      </c>
      <c r="CX299" s="991">
        <v>0</v>
      </c>
      <c r="CY299" s="991">
        <v>0</v>
      </c>
      <c r="CZ299" s="991">
        <v>0</v>
      </c>
      <c r="DA299" s="991">
        <v>0</v>
      </c>
      <c r="DB299" s="991">
        <v>0</v>
      </c>
      <c r="DC299" s="991">
        <v>2</v>
      </c>
      <c r="DD299" s="991">
        <v>0</v>
      </c>
      <c r="DE299" s="991">
        <v>0</v>
      </c>
      <c r="DF299" s="991">
        <v>0</v>
      </c>
      <c r="DG299" s="991">
        <v>0</v>
      </c>
      <c r="DH299" s="991">
        <v>0</v>
      </c>
      <c r="DI299" s="991">
        <v>0</v>
      </c>
      <c r="DJ299" s="991">
        <v>0</v>
      </c>
      <c r="DK299" s="992" t="b">
        <v>0</v>
      </c>
      <c r="DL299" s="990" t="s">
        <v>999</v>
      </c>
      <c r="DM299" s="990" t="s">
        <v>270</v>
      </c>
      <c r="DN299" s="990" t="s">
        <v>434</v>
      </c>
      <c r="DO299" s="990" t="s">
        <v>417</v>
      </c>
      <c r="DP299" s="991">
        <v>1534</v>
      </c>
      <c r="DQ299" s="991">
        <v>988</v>
      </c>
      <c r="DR299" s="991">
        <v>69</v>
      </c>
      <c r="DS299" s="991">
        <v>477</v>
      </c>
      <c r="DT299" s="991">
        <v>20527</v>
      </c>
      <c r="DU299" s="991">
        <v>1533</v>
      </c>
      <c r="DV299" s="991">
        <v>1534</v>
      </c>
      <c r="DW299" s="991">
        <v>496</v>
      </c>
      <c r="DX299" s="991">
        <v>939</v>
      </c>
      <c r="DY299" s="991">
        <v>23</v>
      </c>
      <c r="DZ299" s="991">
        <v>75</v>
      </c>
      <c r="EA299" s="991">
        <v>1</v>
      </c>
      <c r="EB299" s="991">
        <v>0</v>
      </c>
      <c r="EC299" s="991">
        <v>0</v>
      </c>
      <c r="ED299" s="991">
        <v>1533</v>
      </c>
      <c r="EE299" s="991">
        <v>359</v>
      </c>
      <c r="EF299" s="991">
        <v>982</v>
      </c>
      <c r="EG299" s="991">
        <v>33</v>
      </c>
      <c r="EH299" s="991">
        <v>29</v>
      </c>
      <c r="EI299" s="991">
        <v>22</v>
      </c>
      <c r="EJ299" s="991">
        <v>3</v>
      </c>
      <c r="EK299" s="991">
        <v>20</v>
      </c>
      <c r="EL299" s="991">
        <v>85</v>
      </c>
      <c r="EM299" s="991">
        <v>0</v>
      </c>
      <c r="EN299" s="991">
        <v>1174</v>
      </c>
      <c r="EO299" s="991">
        <v>1112</v>
      </c>
      <c r="EP299" s="991">
        <v>33</v>
      </c>
      <c r="EQ299" s="991">
        <v>29</v>
      </c>
      <c r="ER299" s="991">
        <v>0</v>
      </c>
      <c r="ES299" s="991">
        <v>0</v>
      </c>
      <c r="ET299" s="992" t="b">
        <v>0</v>
      </c>
      <c r="EU299" s="992" t="b">
        <v>0</v>
      </c>
      <c r="EV299" s="992" t="b">
        <v>0</v>
      </c>
      <c r="EW299" s="993">
        <v>0.56100000000000005</v>
      </c>
      <c r="EX299" s="993">
        <v>0.36399999999999999</v>
      </c>
      <c r="EY299" s="993">
        <v>0.28899999999999998</v>
      </c>
      <c r="EZ299" s="993">
        <v>0.18899999999999997</v>
      </c>
      <c r="FA299" s="993">
        <v>9.5000000000000001E-2</v>
      </c>
      <c r="FB299" s="993">
        <v>0.36799999999999999</v>
      </c>
      <c r="FC299" s="992" t="b">
        <v>0</v>
      </c>
      <c r="FD299" s="992" t="b">
        <v>0</v>
      </c>
      <c r="FE299" s="992" t="b">
        <v>0</v>
      </c>
      <c r="FF299" s="993">
        <v>0</v>
      </c>
      <c r="FG299" s="993">
        <v>0</v>
      </c>
      <c r="FH299" s="993">
        <v>0</v>
      </c>
      <c r="FI299" s="993">
        <v>0</v>
      </c>
      <c r="FJ299" s="993">
        <v>0</v>
      </c>
      <c r="FK299" s="993">
        <v>0</v>
      </c>
      <c r="FL299" s="992" t="b">
        <v>0</v>
      </c>
      <c r="FM299" s="992" t="b">
        <v>0</v>
      </c>
      <c r="FN299" s="992" t="b">
        <v>0</v>
      </c>
      <c r="FO299" s="993">
        <v>0.56100000000000005</v>
      </c>
      <c r="FP299" s="993">
        <v>0.36399999999999999</v>
      </c>
      <c r="FQ299" s="993">
        <v>0.28899999999999998</v>
      </c>
      <c r="FR299" s="993">
        <v>0.18899999999999997</v>
      </c>
      <c r="FS299" s="993">
        <v>9.5000000000000001E-2</v>
      </c>
      <c r="FT299" s="993">
        <v>0.36799999999999999</v>
      </c>
      <c r="FU299" s="990" t="s">
        <v>993</v>
      </c>
      <c r="FV299" s="993">
        <v>0</v>
      </c>
      <c r="FW299" s="991">
        <v>0</v>
      </c>
      <c r="FX299" s="991">
        <v>1174</v>
      </c>
      <c r="FY299" s="991">
        <v>0</v>
      </c>
      <c r="FZ299" s="991">
        <v>0</v>
      </c>
      <c r="GA299" s="991">
        <v>0</v>
      </c>
      <c r="GB299" s="991">
        <v>0</v>
      </c>
      <c r="GC299" s="991">
        <v>0</v>
      </c>
      <c r="GD299" s="991">
        <v>0</v>
      </c>
      <c r="GE299" s="991">
        <v>0</v>
      </c>
      <c r="GF299" s="991">
        <v>0</v>
      </c>
      <c r="GG299" s="991">
        <v>0</v>
      </c>
      <c r="GH299" s="991">
        <v>0</v>
      </c>
      <c r="GI299" s="991">
        <v>0</v>
      </c>
      <c r="GJ299" s="991">
        <v>0</v>
      </c>
      <c r="GK299" s="991">
        <v>0</v>
      </c>
      <c r="GL299" s="991">
        <v>0</v>
      </c>
      <c r="GM299" s="991">
        <v>0</v>
      </c>
      <c r="GN299" s="991">
        <v>0</v>
      </c>
      <c r="GO299" s="992" t="b">
        <v>0</v>
      </c>
      <c r="GP299" s="990" t="s">
        <v>993</v>
      </c>
      <c r="GQ299" s="990" t="s">
        <v>993</v>
      </c>
      <c r="GR299" s="990" t="s">
        <v>993</v>
      </c>
      <c r="GS299" s="990" t="s">
        <v>993</v>
      </c>
      <c r="GT299" s="992"/>
      <c r="GU299" s="986"/>
    </row>
    <row r="300" spans="1:203" hidden="1">
      <c r="A300" s="985"/>
      <c r="B300" s="1315" t="s">
        <v>726</v>
      </c>
      <c r="C300" s="1315"/>
      <c r="D300" s="990" t="s">
        <v>1245</v>
      </c>
      <c r="E300" s="990" t="s">
        <v>66</v>
      </c>
      <c r="F300" s="990" t="s">
        <v>437</v>
      </c>
      <c r="G300" s="990" t="s">
        <v>986</v>
      </c>
      <c r="H300" s="990" t="s">
        <v>1236</v>
      </c>
      <c r="I300" s="990" t="s">
        <v>1237</v>
      </c>
      <c r="J300" s="990" t="s">
        <v>1238</v>
      </c>
      <c r="K300" s="990" t="s">
        <v>1239</v>
      </c>
      <c r="L300" s="991">
        <v>8</v>
      </c>
      <c r="M300" s="990" t="s">
        <v>66</v>
      </c>
      <c r="N300" s="990" t="s">
        <v>996</v>
      </c>
      <c r="O300" s="990" t="s">
        <v>534</v>
      </c>
      <c r="P300" s="990" t="s">
        <v>1071</v>
      </c>
      <c r="Q300" s="990" t="s">
        <v>290</v>
      </c>
      <c r="R300" s="990" t="s">
        <v>293</v>
      </c>
      <c r="S300" s="992" t="b">
        <v>0</v>
      </c>
      <c r="T300" s="991">
        <v>0</v>
      </c>
      <c r="U300" s="992" t="b">
        <v>0</v>
      </c>
      <c r="V300" s="991">
        <v>0</v>
      </c>
      <c r="W300" s="992" t="b">
        <v>0</v>
      </c>
      <c r="X300" s="992" t="b">
        <v>1</v>
      </c>
      <c r="Y300" s="990" t="s">
        <v>293</v>
      </c>
      <c r="Z300" s="990" t="b">
        <f t="shared" si="44"/>
        <v>1</v>
      </c>
      <c r="AA300" s="990" t="s">
        <v>993</v>
      </c>
      <c r="AB300" s="992" t="b">
        <v>0</v>
      </c>
      <c r="AC300" s="990" t="s">
        <v>993</v>
      </c>
      <c r="AD300" s="990" t="s">
        <v>993</v>
      </c>
      <c r="AE300" s="990" t="s">
        <v>993</v>
      </c>
      <c r="AF300" s="1077">
        <f t="shared" si="43"/>
        <v>54</v>
      </c>
      <c r="AG300" s="1077">
        <f t="shared" si="43"/>
        <v>53</v>
      </c>
      <c r="AH300" s="1077">
        <f t="shared" si="43"/>
        <v>32</v>
      </c>
      <c r="AI300" s="1077">
        <f t="shared" si="43"/>
        <v>54</v>
      </c>
      <c r="AJ300" s="183">
        <f t="shared" si="39"/>
        <v>0</v>
      </c>
      <c r="AK300" s="991">
        <v>54</v>
      </c>
      <c r="AL300" s="991">
        <v>53</v>
      </c>
      <c r="AM300" s="991">
        <v>32</v>
      </c>
      <c r="AN300" s="991">
        <v>54</v>
      </c>
      <c r="AO300" s="991">
        <v>0</v>
      </c>
      <c r="AP300" s="991">
        <v>0</v>
      </c>
      <c r="AQ300" s="991">
        <v>0</v>
      </c>
      <c r="AR300" s="991">
        <v>0</v>
      </c>
      <c r="AS300" s="991">
        <v>0</v>
      </c>
      <c r="AT300" s="991">
        <v>0</v>
      </c>
      <c r="AU300" s="991">
        <v>0</v>
      </c>
      <c r="AV300" s="991">
        <v>0</v>
      </c>
      <c r="AW300" s="991">
        <v>0</v>
      </c>
      <c r="AX300" s="991">
        <v>0</v>
      </c>
      <c r="AY300" s="991">
        <v>0</v>
      </c>
      <c r="AZ300" s="991">
        <v>0</v>
      </c>
      <c r="BA300" s="991">
        <v>0</v>
      </c>
      <c r="BB300" s="991">
        <v>0</v>
      </c>
      <c r="BC300" s="991">
        <v>0</v>
      </c>
      <c r="BD300" s="991">
        <v>0</v>
      </c>
      <c r="BE300" s="992" t="b">
        <v>0</v>
      </c>
      <c r="BF300" s="992"/>
      <c r="BG300" s="990" t="s">
        <v>1059</v>
      </c>
      <c r="BH300" s="991">
        <v>54</v>
      </c>
      <c r="BI300" s="990" t="s">
        <v>993</v>
      </c>
      <c r="BJ300" s="991">
        <v>0</v>
      </c>
      <c r="BK300" s="990" t="s">
        <v>993</v>
      </c>
      <c r="BL300" s="991">
        <v>0</v>
      </c>
      <c r="BM300" s="991">
        <v>0</v>
      </c>
      <c r="BN300" s="991">
        <v>0</v>
      </c>
      <c r="BO300" s="990" t="s">
        <v>993</v>
      </c>
      <c r="BP300" s="990" t="s">
        <v>993</v>
      </c>
      <c r="BQ300" s="990" t="s">
        <v>993</v>
      </c>
      <c r="BR300" s="991">
        <v>0</v>
      </c>
      <c r="BS300" s="990" t="s">
        <v>993</v>
      </c>
      <c r="BT300" s="991">
        <v>0</v>
      </c>
      <c r="BU300" s="990" t="s">
        <v>993</v>
      </c>
      <c r="BV300" s="991">
        <v>0</v>
      </c>
      <c r="BW300" s="991">
        <v>0</v>
      </c>
      <c r="BX300" s="991">
        <v>0</v>
      </c>
      <c r="BY300" s="990" t="s">
        <v>993</v>
      </c>
      <c r="BZ300" s="991">
        <v>0</v>
      </c>
      <c r="CA300" s="990" t="s">
        <v>993</v>
      </c>
      <c r="CB300" s="991">
        <v>0</v>
      </c>
      <c r="CC300" s="990" t="s">
        <v>993</v>
      </c>
      <c r="CD300" s="991">
        <v>0</v>
      </c>
      <c r="CE300" s="991">
        <v>0</v>
      </c>
      <c r="CF300" s="991">
        <v>0</v>
      </c>
      <c r="CG300" s="990" t="s">
        <v>993</v>
      </c>
      <c r="CH300" s="991">
        <v>0</v>
      </c>
      <c r="CI300" s="990" t="s">
        <v>993</v>
      </c>
      <c r="CJ300" s="991">
        <v>0</v>
      </c>
      <c r="CK300" s="990" t="s">
        <v>993</v>
      </c>
      <c r="CL300" s="991">
        <v>0</v>
      </c>
      <c r="CM300" s="991">
        <v>0</v>
      </c>
      <c r="CN300" s="991">
        <v>0</v>
      </c>
      <c r="CO300" s="991">
        <v>25</v>
      </c>
      <c r="CP300" s="991">
        <v>3.9</v>
      </c>
      <c r="CQ300" s="991">
        <v>0</v>
      </c>
      <c r="CR300" s="991">
        <v>0</v>
      </c>
      <c r="CS300" s="991">
        <v>0</v>
      </c>
      <c r="CT300" s="991">
        <v>0</v>
      </c>
      <c r="CU300" s="991">
        <v>0</v>
      </c>
      <c r="CV300" s="991">
        <v>0</v>
      </c>
      <c r="CW300" s="991">
        <v>0</v>
      </c>
      <c r="CX300" s="991">
        <v>0</v>
      </c>
      <c r="CY300" s="991">
        <v>0</v>
      </c>
      <c r="CZ300" s="991">
        <v>0</v>
      </c>
      <c r="DA300" s="991">
        <v>0</v>
      </c>
      <c r="DB300" s="991">
        <v>0</v>
      </c>
      <c r="DC300" s="991">
        <v>0</v>
      </c>
      <c r="DD300" s="991">
        <v>0</v>
      </c>
      <c r="DE300" s="991">
        <v>0</v>
      </c>
      <c r="DF300" s="991">
        <v>0</v>
      </c>
      <c r="DG300" s="991">
        <v>0</v>
      </c>
      <c r="DH300" s="991">
        <v>0</v>
      </c>
      <c r="DI300" s="991">
        <v>0</v>
      </c>
      <c r="DJ300" s="991">
        <v>0</v>
      </c>
      <c r="DK300" s="992" t="b">
        <v>0</v>
      </c>
      <c r="DL300" s="990" t="s">
        <v>999</v>
      </c>
      <c r="DM300" s="990" t="s">
        <v>1000</v>
      </c>
      <c r="DN300" s="990" t="s">
        <v>270</v>
      </c>
      <c r="DO300" s="990" t="s">
        <v>521</v>
      </c>
      <c r="DP300" s="991">
        <v>1497</v>
      </c>
      <c r="DQ300" s="991">
        <v>1295</v>
      </c>
      <c r="DR300" s="991">
        <v>199</v>
      </c>
      <c r="DS300" s="991">
        <v>3</v>
      </c>
      <c r="DT300" s="991">
        <v>17890</v>
      </c>
      <c r="DU300" s="991">
        <v>1489</v>
      </c>
      <c r="DV300" s="991">
        <v>1497</v>
      </c>
      <c r="DW300" s="991">
        <v>827</v>
      </c>
      <c r="DX300" s="991">
        <v>642</v>
      </c>
      <c r="DY300" s="991">
        <v>6</v>
      </c>
      <c r="DZ300" s="991">
        <v>21</v>
      </c>
      <c r="EA300" s="991">
        <v>1</v>
      </c>
      <c r="EB300" s="991">
        <v>0</v>
      </c>
      <c r="EC300" s="991">
        <v>0</v>
      </c>
      <c r="ED300" s="991">
        <v>1489</v>
      </c>
      <c r="EE300" s="991">
        <v>241</v>
      </c>
      <c r="EF300" s="991">
        <v>968</v>
      </c>
      <c r="EG300" s="991">
        <v>93</v>
      </c>
      <c r="EH300" s="991">
        <v>66</v>
      </c>
      <c r="EI300" s="991">
        <v>59</v>
      </c>
      <c r="EJ300" s="991">
        <v>18</v>
      </c>
      <c r="EK300" s="991">
        <v>23</v>
      </c>
      <c r="EL300" s="991">
        <v>20</v>
      </c>
      <c r="EM300" s="991">
        <v>1</v>
      </c>
      <c r="EN300" s="991">
        <v>1248</v>
      </c>
      <c r="EO300" s="991">
        <v>1160</v>
      </c>
      <c r="EP300" s="991">
        <v>32</v>
      </c>
      <c r="EQ300" s="991">
        <v>56</v>
      </c>
      <c r="ER300" s="991">
        <v>0</v>
      </c>
      <c r="ES300" s="991">
        <v>0</v>
      </c>
      <c r="ET300" s="992" t="b">
        <v>0</v>
      </c>
      <c r="EU300" s="992" t="b">
        <v>0</v>
      </c>
      <c r="EV300" s="992" t="b">
        <v>0</v>
      </c>
      <c r="EW300" s="993">
        <v>0</v>
      </c>
      <c r="EX300" s="993">
        <v>0</v>
      </c>
      <c r="EY300" s="993">
        <v>0</v>
      </c>
      <c r="EZ300" s="993">
        <v>0</v>
      </c>
      <c r="FA300" s="993">
        <v>0</v>
      </c>
      <c r="FB300" s="993">
        <v>0</v>
      </c>
      <c r="FC300" s="992" t="b">
        <v>0</v>
      </c>
      <c r="FD300" s="992" t="b">
        <v>0</v>
      </c>
      <c r="FE300" s="992" t="b">
        <v>0</v>
      </c>
      <c r="FF300" s="993">
        <v>0.159</v>
      </c>
      <c r="FG300" s="993">
        <v>5.9000000000000004E-2</v>
      </c>
      <c r="FH300" s="993">
        <v>5.2000000000000005E-2</v>
      </c>
      <c r="FI300" s="993">
        <v>2.1000000000000001E-2</v>
      </c>
      <c r="FJ300" s="993">
        <v>9.0000000000000011E-3</v>
      </c>
      <c r="FK300" s="993">
        <v>6.0999999999999999E-2</v>
      </c>
      <c r="FL300" s="992" t="b">
        <v>0</v>
      </c>
      <c r="FM300" s="992" t="b">
        <v>0</v>
      </c>
      <c r="FN300" s="992" t="b">
        <v>0</v>
      </c>
      <c r="FO300" s="993">
        <v>0</v>
      </c>
      <c r="FP300" s="993">
        <v>0</v>
      </c>
      <c r="FQ300" s="993">
        <v>0</v>
      </c>
      <c r="FR300" s="993">
        <v>0</v>
      </c>
      <c r="FS300" s="993">
        <v>0</v>
      </c>
      <c r="FT300" s="993">
        <v>0</v>
      </c>
      <c r="FU300" s="990" t="s">
        <v>993</v>
      </c>
      <c r="FV300" s="993">
        <v>0</v>
      </c>
      <c r="FW300" s="991">
        <v>0</v>
      </c>
      <c r="FX300" s="991">
        <v>1248</v>
      </c>
      <c r="FY300" s="991">
        <v>0</v>
      </c>
      <c r="FZ300" s="991">
        <v>0</v>
      </c>
      <c r="GA300" s="991">
        <v>0</v>
      </c>
      <c r="GB300" s="991">
        <v>0</v>
      </c>
      <c r="GC300" s="991">
        <v>0</v>
      </c>
      <c r="GD300" s="991">
        <v>0</v>
      </c>
      <c r="GE300" s="991">
        <v>0</v>
      </c>
      <c r="GF300" s="991">
        <v>0</v>
      </c>
      <c r="GG300" s="991">
        <v>0</v>
      </c>
      <c r="GH300" s="991">
        <v>0</v>
      </c>
      <c r="GI300" s="991">
        <v>0</v>
      </c>
      <c r="GJ300" s="991">
        <v>0</v>
      </c>
      <c r="GK300" s="991">
        <v>0</v>
      </c>
      <c r="GL300" s="991">
        <v>0</v>
      </c>
      <c r="GM300" s="991">
        <v>0</v>
      </c>
      <c r="GN300" s="991">
        <v>0</v>
      </c>
      <c r="GO300" s="992" t="b">
        <v>0</v>
      </c>
      <c r="GP300" s="990" t="s">
        <v>993</v>
      </c>
      <c r="GQ300" s="990" t="s">
        <v>993</v>
      </c>
      <c r="GR300" s="990" t="s">
        <v>993</v>
      </c>
      <c r="GS300" s="990" t="s">
        <v>993</v>
      </c>
      <c r="GT300" s="992"/>
      <c r="GU300" s="986"/>
    </row>
    <row r="301" spans="1:203" hidden="1">
      <c r="A301" s="985"/>
      <c r="B301" s="1315" t="s">
        <v>726</v>
      </c>
      <c r="C301" s="1315"/>
      <c r="D301" s="990" t="s">
        <v>1245</v>
      </c>
      <c r="E301" s="990" t="s">
        <v>66</v>
      </c>
      <c r="F301" s="990" t="s">
        <v>437</v>
      </c>
      <c r="G301" s="990" t="s">
        <v>986</v>
      </c>
      <c r="H301" s="990" t="s">
        <v>1236</v>
      </c>
      <c r="I301" s="990" t="s">
        <v>1237</v>
      </c>
      <c r="J301" s="990" t="s">
        <v>1238</v>
      </c>
      <c r="K301" s="990" t="s">
        <v>1239</v>
      </c>
      <c r="L301" s="991">
        <v>7</v>
      </c>
      <c r="M301" s="990" t="s">
        <v>66</v>
      </c>
      <c r="N301" s="990" t="s">
        <v>1018</v>
      </c>
      <c r="O301" s="990" t="s">
        <v>745</v>
      </c>
      <c r="P301" s="990" t="s">
        <v>1071</v>
      </c>
      <c r="Q301" s="990" t="s">
        <v>290</v>
      </c>
      <c r="R301" s="990" t="s">
        <v>290</v>
      </c>
      <c r="S301" s="992" t="b">
        <v>0</v>
      </c>
      <c r="T301" s="991">
        <v>0</v>
      </c>
      <c r="U301" s="992" t="b">
        <v>0</v>
      </c>
      <c r="V301" s="991">
        <v>0</v>
      </c>
      <c r="W301" s="992" t="b">
        <v>0</v>
      </c>
      <c r="X301" s="992" t="b">
        <v>1</v>
      </c>
      <c r="Y301" s="990" t="s">
        <v>290</v>
      </c>
      <c r="Z301" s="990" t="b">
        <f t="shared" si="44"/>
        <v>1</v>
      </c>
      <c r="AA301" s="990" t="s">
        <v>993</v>
      </c>
      <c r="AB301" s="992" t="b">
        <v>0</v>
      </c>
      <c r="AC301" s="990" t="s">
        <v>993</v>
      </c>
      <c r="AD301" s="990" t="s">
        <v>993</v>
      </c>
      <c r="AE301" s="990" t="s">
        <v>993</v>
      </c>
      <c r="AF301" s="1077">
        <f t="shared" si="43"/>
        <v>55</v>
      </c>
      <c r="AG301" s="1077">
        <f t="shared" si="43"/>
        <v>55</v>
      </c>
      <c r="AH301" s="1077">
        <f t="shared" si="43"/>
        <v>41</v>
      </c>
      <c r="AI301" s="1077">
        <f t="shared" si="43"/>
        <v>55</v>
      </c>
      <c r="AJ301" s="183">
        <f t="shared" si="39"/>
        <v>0</v>
      </c>
      <c r="AK301" s="991">
        <v>55</v>
      </c>
      <c r="AL301" s="991">
        <v>55</v>
      </c>
      <c r="AM301" s="991">
        <v>41</v>
      </c>
      <c r="AN301" s="991">
        <v>55</v>
      </c>
      <c r="AO301" s="991">
        <v>0</v>
      </c>
      <c r="AP301" s="991">
        <v>0</v>
      </c>
      <c r="AQ301" s="991">
        <v>0</v>
      </c>
      <c r="AR301" s="991">
        <v>0</v>
      </c>
      <c r="AS301" s="991">
        <v>0</v>
      </c>
      <c r="AT301" s="991">
        <v>0</v>
      </c>
      <c r="AU301" s="991">
        <v>0</v>
      </c>
      <c r="AV301" s="991">
        <v>0</v>
      </c>
      <c r="AW301" s="991">
        <v>0</v>
      </c>
      <c r="AX301" s="991">
        <v>0</v>
      </c>
      <c r="AY301" s="991">
        <v>0</v>
      </c>
      <c r="AZ301" s="991">
        <v>0</v>
      </c>
      <c r="BA301" s="991">
        <v>0</v>
      </c>
      <c r="BB301" s="991">
        <v>0</v>
      </c>
      <c r="BC301" s="991">
        <v>0</v>
      </c>
      <c r="BD301" s="991">
        <v>0</v>
      </c>
      <c r="BE301" s="992" t="b">
        <v>0</v>
      </c>
      <c r="BF301" s="992"/>
      <c r="BG301" s="990" t="s">
        <v>993</v>
      </c>
      <c r="BH301" s="991">
        <v>0</v>
      </c>
      <c r="BI301" s="990" t="s">
        <v>993</v>
      </c>
      <c r="BJ301" s="991">
        <v>0</v>
      </c>
      <c r="BK301" s="990" t="s">
        <v>993</v>
      </c>
      <c r="BL301" s="991">
        <v>0</v>
      </c>
      <c r="BM301" s="991">
        <v>0</v>
      </c>
      <c r="BN301" s="991">
        <v>55</v>
      </c>
      <c r="BO301" s="990" t="s">
        <v>993</v>
      </c>
      <c r="BP301" s="990" t="s">
        <v>993</v>
      </c>
      <c r="BQ301" s="990" t="s">
        <v>993</v>
      </c>
      <c r="BR301" s="991">
        <v>0</v>
      </c>
      <c r="BS301" s="990" t="s">
        <v>993</v>
      </c>
      <c r="BT301" s="991">
        <v>0</v>
      </c>
      <c r="BU301" s="990" t="s">
        <v>993</v>
      </c>
      <c r="BV301" s="991">
        <v>0</v>
      </c>
      <c r="BW301" s="991">
        <v>0</v>
      </c>
      <c r="BX301" s="991">
        <v>0</v>
      </c>
      <c r="BY301" s="990" t="s">
        <v>993</v>
      </c>
      <c r="BZ301" s="991">
        <v>0</v>
      </c>
      <c r="CA301" s="990" t="s">
        <v>993</v>
      </c>
      <c r="CB301" s="991">
        <v>0</v>
      </c>
      <c r="CC301" s="990" t="s">
        <v>993</v>
      </c>
      <c r="CD301" s="991">
        <v>0</v>
      </c>
      <c r="CE301" s="991">
        <v>0</v>
      </c>
      <c r="CF301" s="991">
        <v>0</v>
      </c>
      <c r="CG301" s="990" t="s">
        <v>993</v>
      </c>
      <c r="CH301" s="991">
        <v>0</v>
      </c>
      <c r="CI301" s="990" t="s">
        <v>993</v>
      </c>
      <c r="CJ301" s="991">
        <v>0</v>
      </c>
      <c r="CK301" s="990" t="s">
        <v>993</v>
      </c>
      <c r="CL301" s="991">
        <v>0</v>
      </c>
      <c r="CM301" s="991">
        <v>0</v>
      </c>
      <c r="CN301" s="991">
        <v>0</v>
      </c>
      <c r="CO301" s="991">
        <v>31</v>
      </c>
      <c r="CP301" s="991">
        <v>0.9</v>
      </c>
      <c r="CQ301" s="991">
        <v>0</v>
      </c>
      <c r="CR301" s="991">
        <v>0.8</v>
      </c>
      <c r="CS301" s="991">
        <v>0</v>
      </c>
      <c r="CT301" s="991">
        <v>5.0999999999999996</v>
      </c>
      <c r="CU301" s="991">
        <v>1</v>
      </c>
      <c r="CV301" s="991">
        <v>0</v>
      </c>
      <c r="CW301" s="991">
        <v>0</v>
      </c>
      <c r="CX301" s="991">
        <v>0</v>
      </c>
      <c r="CY301" s="991">
        <v>0</v>
      </c>
      <c r="CZ301" s="991">
        <v>0</v>
      </c>
      <c r="DA301" s="991">
        <v>0</v>
      </c>
      <c r="DB301" s="991">
        <v>0</v>
      </c>
      <c r="DC301" s="991">
        <v>1</v>
      </c>
      <c r="DD301" s="991">
        <v>0</v>
      </c>
      <c r="DE301" s="991">
        <v>0</v>
      </c>
      <c r="DF301" s="991">
        <v>0</v>
      </c>
      <c r="DG301" s="991">
        <v>0</v>
      </c>
      <c r="DH301" s="991">
        <v>0</v>
      </c>
      <c r="DI301" s="991">
        <v>0</v>
      </c>
      <c r="DJ301" s="991">
        <v>0</v>
      </c>
      <c r="DK301" s="992" t="b">
        <v>0</v>
      </c>
      <c r="DL301" s="990" t="s">
        <v>999</v>
      </c>
      <c r="DM301" s="990" t="s">
        <v>270</v>
      </c>
      <c r="DN301" s="990" t="s">
        <v>293</v>
      </c>
      <c r="DO301" s="990" t="s">
        <v>993</v>
      </c>
      <c r="DP301" s="991">
        <v>940</v>
      </c>
      <c r="DQ301" s="991">
        <v>504</v>
      </c>
      <c r="DR301" s="991">
        <v>18</v>
      </c>
      <c r="DS301" s="991">
        <v>418</v>
      </c>
      <c r="DT301" s="991">
        <v>19598</v>
      </c>
      <c r="DU301" s="991">
        <v>943</v>
      </c>
      <c r="DV301" s="991">
        <v>940</v>
      </c>
      <c r="DW301" s="991">
        <v>324</v>
      </c>
      <c r="DX301" s="991">
        <v>530</v>
      </c>
      <c r="DY301" s="991">
        <v>16</v>
      </c>
      <c r="DZ301" s="991">
        <v>70</v>
      </c>
      <c r="EA301" s="991">
        <v>0</v>
      </c>
      <c r="EB301" s="991">
        <v>0</v>
      </c>
      <c r="EC301" s="991">
        <v>0</v>
      </c>
      <c r="ED301" s="991">
        <v>943</v>
      </c>
      <c r="EE301" s="991">
        <v>176</v>
      </c>
      <c r="EF301" s="991">
        <v>584</v>
      </c>
      <c r="EG301" s="991">
        <v>28</v>
      </c>
      <c r="EH301" s="991">
        <v>20</v>
      </c>
      <c r="EI301" s="991">
        <v>26</v>
      </c>
      <c r="EJ301" s="991">
        <v>3</v>
      </c>
      <c r="EK301" s="991">
        <v>19</v>
      </c>
      <c r="EL301" s="991">
        <v>87</v>
      </c>
      <c r="EM301" s="991">
        <v>0</v>
      </c>
      <c r="EN301" s="991">
        <v>767</v>
      </c>
      <c r="EO301" s="991">
        <v>735</v>
      </c>
      <c r="EP301" s="991">
        <v>9</v>
      </c>
      <c r="EQ301" s="991">
        <v>23</v>
      </c>
      <c r="ER301" s="991">
        <v>0</v>
      </c>
      <c r="ES301" s="991">
        <v>0</v>
      </c>
      <c r="ET301" s="992" t="b">
        <v>0</v>
      </c>
      <c r="EU301" s="992" t="b">
        <v>0</v>
      </c>
      <c r="EV301" s="992" t="b">
        <v>0</v>
      </c>
      <c r="EW301" s="993">
        <v>0.54799999999999993</v>
      </c>
      <c r="EX301" s="993">
        <v>0.36599999999999999</v>
      </c>
      <c r="EY301" s="993">
        <v>0.315</v>
      </c>
      <c r="EZ301" s="993">
        <v>0.23699999999999999</v>
      </c>
      <c r="FA301" s="993">
        <v>2.8999999999999998E-2</v>
      </c>
      <c r="FB301" s="993">
        <v>0.36099999999999999</v>
      </c>
      <c r="FC301" s="992" t="b">
        <v>0</v>
      </c>
      <c r="FD301" s="992" t="b">
        <v>0</v>
      </c>
      <c r="FE301" s="992" t="b">
        <v>0</v>
      </c>
      <c r="FF301" s="993">
        <v>0</v>
      </c>
      <c r="FG301" s="993">
        <v>0</v>
      </c>
      <c r="FH301" s="993">
        <v>0</v>
      </c>
      <c r="FI301" s="993">
        <v>0</v>
      </c>
      <c r="FJ301" s="993">
        <v>0</v>
      </c>
      <c r="FK301" s="993">
        <v>0</v>
      </c>
      <c r="FL301" s="992" t="b">
        <v>0</v>
      </c>
      <c r="FM301" s="992" t="b">
        <v>0</v>
      </c>
      <c r="FN301" s="992" t="b">
        <v>0</v>
      </c>
      <c r="FO301" s="993">
        <v>0.54799999999999993</v>
      </c>
      <c r="FP301" s="993">
        <v>0.36599999999999999</v>
      </c>
      <c r="FQ301" s="993">
        <v>0.315</v>
      </c>
      <c r="FR301" s="993">
        <v>0.23699999999999999</v>
      </c>
      <c r="FS301" s="993">
        <v>2.8999999999999998E-2</v>
      </c>
      <c r="FT301" s="993">
        <v>0.36099999999999999</v>
      </c>
      <c r="FU301" s="990" t="s">
        <v>993</v>
      </c>
      <c r="FV301" s="993">
        <v>0</v>
      </c>
      <c r="FW301" s="991">
        <v>0</v>
      </c>
      <c r="FX301" s="991">
        <v>767</v>
      </c>
      <c r="FY301" s="991">
        <v>0</v>
      </c>
      <c r="FZ301" s="991">
        <v>0</v>
      </c>
      <c r="GA301" s="991">
        <v>0</v>
      </c>
      <c r="GB301" s="991">
        <v>0</v>
      </c>
      <c r="GC301" s="991">
        <v>0</v>
      </c>
      <c r="GD301" s="991">
        <v>0</v>
      </c>
      <c r="GE301" s="991">
        <v>0</v>
      </c>
      <c r="GF301" s="991">
        <v>0</v>
      </c>
      <c r="GG301" s="991">
        <v>0</v>
      </c>
      <c r="GH301" s="991">
        <v>0</v>
      </c>
      <c r="GI301" s="991">
        <v>0</v>
      </c>
      <c r="GJ301" s="991">
        <v>0</v>
      </c>
      <c r="GK301" s="991">
        <v>0</v>
      </c>
      <c r="GL301" s="991">
        <v>0</v>
      </c>
      <c r="GM301" s="991">
        <v>0</v>
      </c>
      <c r="GN301" s="991">
        <v>0</v>
      </c>
      <c r="GO301" s="992" t="b">
        <v>0</v>
      </c>
      <c r="GP301" s="990" t="s">
        <v>993</v>
      </c>
      <c r="GQ301" s="990" t="s">
        <v>993</v>
      </c>
      <c r="GR301" s="990" t="s">
        <v>993</v>
      </c>
      <c r="GS301" s="990" t="s">
        <v>993</v>
      </c>
      <c r="GT301" s="992"/>
      <c r="GU301" s="986"/>
    </row>
    <row r="302" spans="1:203" hidden="1">
      <c r="A302" s="985"/>
      <c r="B302" s="1315" t="s">
        <v>726</v>
      </c>
      <c r="C302" s="1315"/>
      <c r="D302" s="990" t="s">
        <v>1245</v>
      </c>
      <c r="E302" s="990" t="s">
        <v>66</v>
      </c>
      <c r="F302" s="990" t="s">
        <v>437</v>
      </c>
      <c r="G302" s="990" t="s">
        <v>986</v>
      </c>
      <c r="H302" s="990" t="s">
        <v>1236</v>
      </c>
      <c r="I302" s="990" t="s">
        <v>1237</v>
      </c>
      <c r="J302" s="990" t="s">
        <v>1238</v>
      </c>
      <c r="K302" s="990" t="s">
        <v>1239</v>
      </c>
      <c r="L302" s="991">
        <v>5</v>
      </c>
      <c r="M302" s="990" t="s">
        <v>66</v>
      </c>
      <c r="N302" s="990" t="s">
        <v>1015</v>
      </c>
      <c r="O302" s="990" t="s">
        <v>468</v>
      </c>
      <c r="P302" s="990" t="s">
        <v>1071</v>
      </c>
      <c r="Q302" s="990" t="s">
        <v>290</v>
      </c>
      <c r="R302" s="990" t="s">
        <v>290</v>
      </c>
      <c r="S302" s="992" t="b">
        <v>0</v>
      </c>
      <c r="T302" s="991">
        <v>0</v>
      </c>
      <c r="U302" s="992" t="b">
        <v>0</v>
      </c>
      <c r="V302" s="991">
        <v>0</v>
      </c>
      <c r="W302" s="992" t="b">
        <v>0</v>
      </c>
      <c r="X302" s="992" t="b">
        <v>1</v>
      </c>
      <c r="Y302" s="990" t="s">
        <v>290</v>
      </c>
      <c r="Z302" s="990" t="b">
        <f t="shared" si="44"/>
        <v>1</v>
      </c>
      <c r="AA302" s="990" t="s">
        <v>993</v>
      </c>
      <c r="AB302" s="992" t="b">
        <v>0</v>
      </c>
      <c r="AC302" s="990" t="s">
        <v>993</v>
      </c>
      <c r="AD302" s="990" t="s">
        <v>993</v>
      </c>
      <c r="AE302" s="990" t="s">
        <v>993</v>
      </c>
      <c r="AF302" s="1077">
        <f t="shared" si="43"/>
        <v>55</v>
      </c>
      <c r="AG302" s="1077">
        <f t="shared" si="43"/>
        <v>55</v>
      </c>
      <c r="AH302" s="1077">
        <f t="shared" si="43"/>
        <v>27</v>
      </c>
      <c r="AI302" s="1077">
        <f t="shared" si="43"/>
        <v>55</v>
      </c>
      <c r="AJ302" s="183">
        <f t="shared" si="39"/>
        <v>0</v>
      </c>
      <c r="AK302" s="991">
        <v>55</v>
      </c>
      <c r="AL302" s="991">
        <v>55</v>
      </c>
      <c r="AM302" s="991">
        <v>27</v>
      </c>
      <c r="AN302" s="991">
        <v>55</v>
      </c>
      <c r="AO302" s="991">
        <v>0</v>
      </c>
      <c r="AP302" s="991">
        <v>0</v>
      </c>
      <c r="AQ302" s="991">
        <v>0</v>
      </c>
      <c r="AR302" s="991">
        <v>0</v>
      </c>
      <c r="AS302" s="991">
        <v>0</v>
      </c>
      <c r="AT302" s="991">
        <v>0</v>
      </c>
      <c r="AU302" s="991">
        <v>0</v>
      </c>
      <c r="AV302" s="991">
        <v>0</v>
      </c>
      <c r="AW302" s="991">
        <v>0</v>
      </c>
      <c r="AX302" s="991">
        <v>0</v>
      </c>
      <c r="AY302" s="991">
        <v>0</v>
      </c>
      <c r="AZ302" s="991">
        <v>0</v>
      </c>
      <c r="BA302" s="991">
        <v>0</v>
      </c>
      <c r="BB302" s="991">
        <v>0</v>
      </c>
      <c r="BC302" s="991">
        <v>0</v>
      </c>
      <c r="BD302" s="991">
        <v>0</v>
      </c>
      <c r="BE302" s="992" t="b">
        <v>0</v>
      </c>
      <c r="BF302" s="992"/>
      <c r="BG302" s="990" t="s">
        <v>270</v>
      </c>
      <c r="BH302" s="991">
        <v>55</v>
      </c>
      <c r="BI302" s="990" t="s">
        <v>993</v>
      </c>
      <c r="BJ302" s="991">
        <v>0</v>
      </c>
      <c r="BK302" s="990" t="s">
        <v>993</v>
      </c>
      <c r="BL302" s="991">
        <v>0</v>
      </c>
      <c r="BM302" s="991">
        <v>0</v>
      </c>
      <c r="BN302" s="991">
        <v>0</v>
      </c>
      <c r="BO302" s="990" t="s">
        <v>993</v>
      </c>
      <c r="BP302" s="990" t="s">
        <v>993</v>
      </c>
      <c r="BQ302" s="990" t="s">
        <v>993</v>
      </c>
      <c r="BR302" s="991">
        <v>0</v>
      </c>
      <c r="BS302" s="990" t="s">
        <v>993</v>
      </c>
      <c r="BT302" s="991">
        <v>0</v>
      </c>
      <c r="BU302" s="990" t="s">
        <v>993</v>
      </c>
      <c r="BV302" s="991">
        <v>0</v>
      </c>
      <c r="BW302" s="991">
        <v>0</v>
      </c>
      <c r="BX302" s="991">
        <v>0</v>
      </c>
      <c r="BY302" s="990" t="s">
        <v>993</v>
      </c>
      <c r="BZ302" s="991">
        <v>0</v>
      </c>
      <c r="CA302" s="990" t="s">
        <v>993</v>
      </c>
      <c r="CB302" s="991">
        <v>0</v>
      </c>
      <c r="CC302" s="990" t="s">
        <v>993</v>
      </c>
      <c r="CD302" s="991">
        <v>0</v>
      </c>
      <c r="CE302" s="991">
        <v>0</v>
      </c>
      <c r="CF302" s="991">
        <v>0</v>
      </c>
      <c r="CG302" s="990" t="s">
        <v>993</v>
      </c>
      <c r="CH302" s="991">
        <v>0</v>
      </c>
      <c r="CI302" s="990" t="s">
        <v>993</v>
      </c>
      <c r="CJ302" s="991">
        <v>0</v>
      </c>
      <c r="CK302" s="990" t="s">
        <v>993</v>
      </c>
      <c r="CL302" s="991">
        <v>0</v>
      </c>
      <c r="CM302" s="991">
        <v>0</v>
      </c>
      <c r="CN302" s="991">
        <v>0</v>
      </c>
      <c r="CO302" s="991">
        <v>32</v>
      </c>
      <c r="CP302" s="991">
        <v>2.6</v>
      </c>
      <c r="CQ302" s="991">
        <v>0</v>
      </c>
      <c r="CR302" s="991">
        <v>0</v>
      </c>
      <c r="CS302" s="991">
        <v>0</v>
      </c>
      <c r="CT302" s="991">
        <v>6.7</v>
      </c>
      <c r="CU302" s="991">
        <v>0</v>
      </c>
      <c r="CV302" s="991">
        <v>0</v>
      </c>
      <c r="CW302" s="991">
        <v>0</v>
      </c>
      <c r="CX302" s="991">
        <v>0</v>
      </c>
      <c r="CY302" s="991">
        <v>0</v>
      </c>
      <c r="CZ302" s="991">
        <v>0</v>
      </c>
      <c r="DA302" s="991">
        <v>0</v>
      </c>
      <c r="DB302" s="991">
        <v>0</v>
      </c>
      <c r="DC302" s="991">
        <v>1</v>
      </c>
      <c r="DD302" s="991">
        <v>0</v>
      </c>
      <c r="DE302" s="991">
        <v>0</v>
      </c>
      <c r="DF302" s="991">
        <v>0</v>
      </c>
      <c r="DG302" s="991">
        <v>0</v>
      </c>
      <c r="DH302" s="991">
        <v>0</v>
      </c>
      <c r="DI302" s="991">
        <v>0</v>
      </c>
      <c r="DJ302" s="991">
        <v>0</v>
      </c>
      <c r="DK302" s="992" t="b">
        <v>0</v>
      </c>
      <c r="DL302" s="990" t="s">
        <v>999</v>
      </c>
      <c r="DM302" s="990" t="s">
        <v>1000</v>
      </c>
      <c r="DN302" s="990" t="s">
        <v>525</v>
      </c>
      <c r="DO302" s="990" t="s">
        <v>521</v>
      </c>
      <c r="DP302" s="991">
        <v>1339</v>
      </c>
      <c r="DQ302" s="991">
        <v>1144</v>
      </c>
      <c r="DR302" s="991">
        <v>19</v>
      </c>
      <c r="DS302" s="991">
        <v>176</v>
      </c>
      <c r="DT302" s="991">
        <v>20229</v>
      </c>
      <c r="DU302" s="991">
        <v>1345</v>
      </c>
      <c r="DV302" s="991">
        <v>1339</v>
      </c>
      <c r="DW302" s="991">
        <v>761</v>
      </c>
      <c r="DX302" s="991">
        <v>524</v>
      </c>
      <c r="DY302" s="991">
        <v>19</v>
      </c>
      <c r="DZ302" s="991">
        <v>35</v>
      </c>
      <c r="EA302" s="991">
        <v>0</v>
      </c>
      <c r="EB302" s="991">
        <v>0</v>
      </c>
      <c r="EC302" s="991">
        <v>0</v>
      </c>
      <c r="ED302" s="991">
        <v>1345</v>
      </c>
      <c r="EE302" s="991">
        <v>660</v>
      </c>
      <c r="EF302" s="991">
        <v>504</v>
      </c>
      <c r="EG302" s="991">
        <v>116</v>
      </c>
      <c r="EH302" s="991">
        <v>19</v>
      </c>
      <c r="EI302" s="991">
        <v>14</v>
      </c>
      <c r="EJ302" s="991">
        <v>2</v>
      </c>
      <c r="EK302" s="991">
        <v>8</v>
      </c>
      <c r="EL302" s="991">
        <v>22</v>
      </c>
      <c r="EM302" s="991">
        <v>0</v>
      </c>
      <c r="EN302" s="991">
        <v>685</v>
      </c>
      <c r="EO302" s="991">
        <v>622</v>
      </c>
      <c r="EP302" s="991">
        <v>23</v>
      </c>
      <c r="EQ302" s="991">
        <v>40</v>
      </c>
      <c r="ER302" s="991">
        <v>0</v>
      </c>
      <c r="ES302" s="991">
        <v>0</v>
      </c>
      <c r="ET302" s="992" t="b">
        <v>0</v>
      </c>
      <c r="EU302" s="992" t="b">
        <v>0</v>
      </c>
      <c r="EV302" s="992" t="b">
        <v>0</v>
      </c>
      <c r="EW302" s="993">
        <v>0.42799999999999999</v>
      </c>
      <c r="EX302" s="993">
        <v>0.18600000000000003</v>
      </c>
      <c r="EY302" s="993">
        <v>0.16</v>
      </c>
      <c r="EZ302" s="993">
        <v>6.4000000000000001E-2</v>
      </c>
      <c r="FA302" s="993">
        <v>0.154</v>
      </c>
      <c r="FB302" s="993">
        <v>0.27399999999999997</v>
      </c>
      <c r="FC302" s="992" t="b">
        <v>0</v>
      </c>
      <c r="FD302" s="992" t="b">
        <v>0</v>
      </c>
      <c r="FE302" s="992" t="b">
        <v>0</v>
      </c>
      <c r="FF302" s="993">
        <v>0</v>
      </c>
      <c r="FG302" s="993">
        <v>0</v>
      </c>
      <c r="FH302" s="993">
        <v>0</v>
      </c>
      <c r="FI302" s="993">
        <v>0</v>
      </c>
      <c r="FJ302" s="993">
        <v>0</v>
      </c>
      <c r="FK302" s="993">
        <v>0</v>
      </c>
      <c r="FL302" s="992" t="b">
        <v>0</v>
      </c>
      <c r="FM302" s="992" t="b">
        <v>0</v>
      </c>
      <c r="FN302" s="992" t="b">
        <v>0</v>
      </c>
      <c r="FO302" s="993">
        <v>0.42799999999999999</v>
      </c>
      <c r="FP302" s="993">
        <v>0.18600000000000003</v>
      </c>
      <c r="FQ302" s="993">
        <v>0.16</v>
      </c>
      <c r="FR302" s="993">
        <v>6.4000000000000001E-2</v>
      </c>
      <c r="FS302" s="993">
        <v>0.154</v>
      </c>
      <c r="FT302" s="993">
        <v>0.27399999999999997</v>
      </c>
      <c r="FU302" s="990" t="s">
        <v>993</v>
      </c>
      <c r="FV302" s="993">
        <v>0</v>
      </c>
      <c r="FW302" s="991">
        <v>0</v>
      </c>
      <c r="FX302" s="991">
        <v>685</v>
      </c>
      <c r="FY302" s="991">
        <v>0</v>
      </c>
      <c r="FZ302" s="991">
        <v>0</v>
      </c>
      <c r="GA302" s="991">
        <v>0</v>
      </c>
      <c r="GB302" s="991">
        <v>0</v>
      </c>
      <c r="GC302" s="991">
        <v>0</v>
      </c>
      <c r="GD302" s="991">
        <v>0</v>
      </c>
      <c r="GE302" s="991">
        <v>0</v>
      </c>
      <c r="GF302" s="991">
        <v>0</v>
      </c>
      <c r="GG302" s="991">
        <v>0</v>
      </c>
      <c r="GH302" s="991">
        <v>0</v>
      </c>
      <c r="GI302" s="991">
        <v>0</v>
      </c>
      <c r="GJ302" s="991">
        <v>0</v>
      </c>
      <c r="GK302" s="991">
        <v>0</v>
      </c>
      <c r="GL302" s="991">
        <v>0</v>
      </c>
      <c r="GM302" s="991">
        <v>0</v>
      </c>
      <c r="GN302" s="991">
        <v>0</v>
      </c>
      <c r="GO302" s="992" t="b">
        <v>0</v>
      </c>
      <c r="GP302" s="990" t="s">
        <v>993</v>
      </c>
      <c r="GQ302" s="990" t="s">
        <v>993</v>
      </c>
      <c r="GR302" s="990" t="s">
        <v>993</v>
      </c>
      <c r="GS302" s="990" t="s">
        <v>993</v>
      </c>
      <c r="GT302" s="992"/>
      <c r="GU302" s="986"/>
    </row>
    <row r="303" spans="1:203" hidden="1">
      <c r="A303" s="985"/>
      <c r="B303" s="1315" t="s">
        <v>763</v>
      </c>
      <c r="C303" s="1315"/>
      <c r="D303" s="990" t="s">
        <v>1246</v>
      </c>
      <c r="E303" s="990" t="s">
        <v>68</v>
      </c>
      <c r="F303" s="990" t="s">
        <v>437</v>
      </c>
      <c r="G303" s="990" t="s">
        <v>986</v>
      </c>
      <c r="H303" s="990" t="s">
        <v>1236</v>
      </c>
      <c r="I303" s="990" t="s">
        <v>1237</v>
      </c>
      <c r="J303" s="990" t="s">
        <v>1238</v>
      </c>
      <c r="K303" s="990" t="s">
        <v>1239</v>
      </c>
      <c r="L303" s="991">
        <v>1</v>
      </c>
      <c r="M303" s="990" t="s">
        <v>68</v>
      </c>
      <c r="N303" s="990" t="s">
        <v>991</v>
      </c>
      <c r="O303" s="990" t="s">
        <v>764</v>
      </c>
      <c r="P303" s="990" t="s">
        <v>1247</v>
      </c>
      <c r="Q303" s="990" t="s">
        <v>293</v>
      </c>
      <c r="R303" s="990" t="s">
        <v>296</v>
      </c>
      <c r="S303" s="992" t="b">
        <v>0</v>
      </c>
      <c r="T303" s="991">
        <v>0</v>
      </c>
      <c r="U303" s="992" t="b">
        <v>0</v>
      </c>
      <c r="V303" s="991">
        <v>0</v>
      </c>
      <c r="W303" s="992" t="b">
        <v>0</v>
      </c>
      <c r="X303" s="992" t="b">
        <v>1</v>
      </c>
      <c r="Y303" s="990" t="s">
        <v>296</v>
      </c>
      <c r="Z303" s="990" t="b">
        <f t="shared" si="44"/>
        <v>1</v>
      </c>
      <c r="AA303" s="990" t="s">
        <v>993</v>
      </c>
      <c r="AB303" s="992" t="b">
        <v>0</v>
      </c>
      <c r="AC303" s="990" t="s">
        <v>993</v>
      </c>
      <c r="AD303" s="990" t="s">
        <v>993</v>
      </c>
      <c r="AE303" s="990" t="s">
        <v>993</v>
      </c>
      <c r="AF303" s="1077">
        <f t="shared" si="43"/>
        <v>24</v>
      </c>
      <c r="AG303" s="1077">
        <f t="shared" si="43"/>
        <v>24</v>
      </c>
      <c r="AH303" s="1077">
        <f t="shared" si="43"/>
        <v>21</v>
      </c>
      <c r="AI303" s="1077">
        <f t="shared" si="43"/>
        <v>24</v>
      </c>
      <c r="AJ303" s="183">
        <f t="shared" si="39"/>
        <v>0</v>
      </c>
      <c r="AK303" s="991">
        <v>0</v>
      </c>
      <c r="AL303" s="991">
        <v>0</v>
      </c>
      <c r="AM303" s="991">
        <v>0</v>
      </c>
      <c r="AN303" s="991">
        <v>0</v>
      </c>
      <c r="AO303" s="991">
        <v>0</v>
      </c>
      <c r="AP303" s="991">
        <v>24</v>
      </c>
      <c r="AQ303" s="991">
        <v>24</v>
      </c>
      <c r="AR303" s="991">
        <v>21</v>
      </c>
      <c r="AS303" s="991">
        <v>24</v>
      </c>
      <c r="AT303" s="991">
        <v>24</v>
      </c>
      <c r="AU303" s="991">
        <v>24</v>
      </c>
      <c r="AV303" s="991">
        <v>21</v>
      </c>
      <c r="AW303" s="991">
        <v>24</v>
      </c>
      <c r="AX303" s="991">
        <v>0</v>
      </c>
      <c r="AY303" s="991">
        <v>0</v>
      </c>
      <c r="AZ303" s="991">
        <v>0</v>
      </c>
      <c r="BA303" s="991">
        <v>0</v>
      </c>
      <c r="BB303" s="991">
        <v>0</v>
      </c>
      <c r="BC303" s="991">
        <v>0</v>
      </c>
      <c r="BD303" s="991">
        <v>0</v>
      </c>
      <c r="BE303" s="992" t="b">
        <v>0</v>
      </c>
      <c r="BF303" s="992"/>
      <c r="BG303" s="990" t="s">
        <v>422</v>
      </c>
      <c r="BH303" s="991">
        <v>24</v>
      </c>
      <c r="BI303" s="990" t="s">
        <v>993</v>
      </c>
      <c r="BJ303" s="991">
        <v>0</v>
      </c>
      <c r="BK303" s="990" t="s">
        <v>993</v>
      </c>
      <c r="BL303" s="991">
        <v>0</v>
      </c>
      <c r="BM303" s="991">
        <v>0</v>
      </c>
      <c r="BN303" s="991">
        <v>0</v>
      </c>
      <c r="BO303" s="990" t="s">
        <v>993</v>
      </c>
      <c r="BP303" s="990" t="s">
        <v>993</v>
      </c>
      <c r="BQ303" s="990" t="s">
        <v>993</v>
      </c>
      <c r="BR303" s="991">
        <v>0</v>
      </c>
      <c r="BS303" s="990" t="s">
        <v>993</v>
      </c>
      <c r="BT303" s="991">
        <v>0</v>
      </c>
      <c r="BU303" s="990" t="s">
        <v>993</v>
      </c>
      <c r="BV303" s="991">
        <v>0</v>
      </c>
      <c r="BW303" s="991">
        <v>0</v>
      </c>
      <c r="BX303" s="991">
        <v>0</v>
      </c>
      <c r="BY303" s="990" t="s">
        <v>993</v>
      </c>
      <c r="BZ303" s="991">
        <v>0</v>
      </c>
      <c r="CA303" s="990" t="s">
        <v>993</v>
      </c>
      <c r="CB303" s="991">
        <v>0</v>
      </c>
      <c r="CC303" s="990" t="s">
        <v>993</v>
      </c>
      <c r="CD303" s="991">
        <v>0</v>
      </c>
      <c r="CE303" s="991">
        <v>0</v>
      </c>
      <c r="CF303" s="991">
        <v>0</v>
      </c>
      <c r="CG303" s="990" t="s">
        <v>993</v>
      </c>
      <c r="CH303" s="991">
        <v>0</v>
      </c>
      <c r="CI303" s="990" t="s">
        <v>993</v>
      </c>
      <c r="CJ303" s="991">
        <v>0</v>
      </c>
      <c r="CK303" s="990" t="s">
        <v>993</v>
      </c>
      <c r="CL303" s="991">
        <v>0</v>
      </c>
      <c r="CM303" s="991">
        <v>0</v>
      </c>
      <c r="CN303" s="991">
        <v>0</v>
      </c>
      <c r="CO303" s="991">
        <v>6</v>
      </c>
      <c r="CP303" s="991">
        <v>1.5</v>
      </c>
      <c r="CQ303" s="991">
        <v>3</v>
      </c>
      <c r="CR303" s="991">
        <v>0</v>
      </c>
      <c r="CS303" s="991">
        <v>5</v>
      </c>
      <c r="CT303" s="991">
        <v>2.6</v>
      </c>
      <c r="CU303" s="991">
        <v>0</v>
      </c>
      <c r="CV303" s="991">
        <v>0</v>
      </c>
      <c r="CW303" s="991">
        <v>0</v>
      </c>
      <c r="CX303" s="991">
        <v>0</v>
      </c>
      <c r="CY303" s="991">
        <v>0</v>
      </c>
      <c r="CZ303" s="991">
        <v>0</v>
      </c>
      <c r="DA303" s="991">
        <v>0</v>
      </c>
      <c r="DB303" s="991">
        <v>0</v>
      </c>
      <c r="DC303" s="991">
        <v>0</v>
      </c>
      <c r="DD303" s="991">
        <v>0</v>
      </c>
      <c r="DE303" s="991">
        <v>0</v>
      </c>
      <c r="DF303" s="991">
        <v>0</v>
      </c>
      <c r="DG303" s="991">
        <v>1</v>
      </c>
      <c r="DH303" s="991">
        <v>0</v>
      </c>
      <c r="DI303" s="991">
        <v>0</v>
      </c>
      <c r="DJ303" s="991">
        <v>0</v>
      </c>
      <c r="DK303" s="992" t="b">
        <v>0</v>
      </c>
      <c r="DL303" s="990" t="s">
        <v>999</v>
      </c>
      <c r="DM303" s="990" t="s">
        <v>270</v>
      </c>
      <c r="DN303" s="990" t="s">
        <v>293</v>
      </c>
      <c r="DO303" s="990" t="s">
        <v>296</v>
      </c>
      <c r="DP303" s="991">
        <v>16</v>
      </c>
      <c r="DQ303" s="991">
        <v>16</v>
      </c>
      <c r="DR303" s="991">
        <v>0</v>
      </c>
      <c r="DS303" s="991">
        <v>0</v>
      </c>
      <c r="DT303" s="991">
        <v>8395</v>
      </c>
      <c r="DU303" s="991">
        <v>16</v>
      </c>
      <c r="DV303" s="991">
        <v>16</v>
      </c>
      <c r="DW303" s="991">
        <v>0</v>
      </c>
      <c r="DX303" s="991">
        <v>1</v>
      </c>
      <c r="DY303" s="991">
        <v>15</v>
      </c>
      <c r="DZ303" s="991">
        <v>0</v>
      </c>
      <c r="EA303" s="991">
        <v>0</v>
      </c>
      <c r="EB303" s="991">
        <v>0</v>
      </c>
      <c r="EC303" s="991">
        <v>0</v>
      </c>
      <c r="ED303" s="991">
        <v>16</v>
      </c>
      <c r="EE303" s="991">
        <v>0</v>
      </c>
      <c r="EF303" s="991">
        <v>1</v>
      </c>
      <c r="EG303" s="991">
        <v>6</v>
      </c>
      <c r="EH303" s="991">
        <v>0</v>
      </c>
      <c r="EI303" s="991">
        <v>0</v>
      </c>
      <c r="EJ303" s="991">
        <v>1</v>
      </c>
      <c r="EK303" s="991">
        <v>0</v>
      </c>
      <c r="EL303" s="991">
        <v>8</v>
      </c>
      <c r="EM303" s="991">
        <v>0</v>
      </c>
      <c r="EN303" s="991">
        <v>16</v>
      </c>
      <c r="EO303" s="991">
        <v>15</v>
      </c>
      <c r="EP303" s="991">
        <v>0</v>
      </c>
      <c r="EQ303" s="991">
        <v>1</v>
      </c>
      <c r="ER303" s="991">
        <v>0</v>
      </c>
      <c r="ES303" s="991">
        <v>0</v>
      </c>
      <c r="ET303" s="992" t="b">
        <v>0</v>
      </c>
      <c r="EU303" s="992" t="b">
        <v>0</v>
      </c>
      <c r="EV303" s="992" t="b">
        <v>0</v>
      </c>
      <c r="EW303" s="993">
        <v>0</v>
      </c>
      <c r="EX303" s="993">
        <v>0</v>
      </c>
      <c r="EY303" s="993">
        <v>0</v>
      </c>
      <c r="EZ303" s="993">
        <v>0</v>
      </c>
      <c r="FA303" s="993">
        <v>0</v>
      </c>
      <c r="FB303" s="993">
        <v>0</v>
      </c>
      <c r="FC303" s="992" t="b">
        <v>0</v>
      </c>
      <c r="FD303" s="992" t="b">
        <v>0</v>
      </c>
      <c r="FE303" s="992" t="b">
        <v>0</v>
      </c>
      <c r="FF303" s="993">
        <v>0</v>
      </c>
      <c r="FG303" s="993">
        <v>0</v>
      </c>
      <c r="FH303" s="993">
        <v>0</v>
      </c>
      <c r="FI303" s="993">
        <v>0</v>
      </c>
      <c r="FJ303" s="993">
        <v>0</v>
      </c>
      <c r="FK303" s="993">
        <v>0</v>
      </c>
      <c r="FL303" s="992" t="b">
        <v>0</v>
      </c>
      <c r="FM303" s="992" t="b">
        <v>0</v>
      </c>
      <c r="FN303" s="992" t="b">
        <v>0</v>
      </c>
      <c r="FO303" s="993">
        <v>0</v>
      </c>
      <c r="FP303" s="993">
        <v>0</v>
      </c>
      <c r="FQ303" s="993">
        <v>0</v>
      </c>
      <c r="FR303" s="993">
        <v>0</v>
      </c>
      <c r="FS303" s="993">
        <v>0</v>
      </c>
      <c r="FT303" s="993">
        <v>0</v>
      </c>
      <c r="FU303" s="990" t="s">
        <v>993</v>
      </c>
      <c r="FV303" s="993">
        <v>0</v>
      </c>
      <c r="FW303" s="991">
        <v>0</v>
      </c>
      <c r="FX303" s="991">
        <v>16</v>
      </c>
      <c r="FY303" s="991">
        <v>0</v>
      </c>
      <c r="FZ303" s="991">
        <v>0</v>
      </c>
      <c r="GA303" s="991">
        <v>0</v>
      </c>
      <c r="GB303" s="991">
        <v>0</v>
      </c>
      <c r="GC303" s="991">
        <v>0</v>
      </c>
      <c r="GD303" s="991">
        <v>0</v>
      </c>
      <c r="GE303" s="991">
        <v>0</v>
      </c>
      <c r="GF303" s="991">
        <v>0</v>
      </c>
      <c r="GG303" s="991">
        <v>0</v>
      </c>
      <c r="GH303" s="991">
        <v>0</v>
      </c>
      <c r="GI303" s="991">
        <v>0</v>
      </c>
      <c r="GJ303" s="991">
        <v>0</v>
      </c>
      <c r="GK303" s="991">
        <v>0</v>
      </c>
      <c r="GL303" s="991">
        <v>0</v>
      </c>
      <c r="GM303" s="991">
        <v>0</v>
      </c>
      <c r="GN303" s="991">
        <v>0</v>
      </c>
      <c r="GO303" s="992" t="b">
        <v>0</v>
      </c>
      <c r="GP303" s="990" t="s">
        <v>993</v>
      </c>
      <c r="GQ303" s="990" t="s">
        <v>993</v>
      </c>
      <c r="GR303" s="990" t="s">
        <v>993</v>
      </c>
      <c r="GS303" s="990" t="s">
        <v>993</v>
      </c>
      <c r="GT303" s="992"/>
      <c r="GU303" s="986"/>
    </row>
    <row r="304" spans="1:203" hidden="1">
      <c r="A304" s="985"/>
      <c r="B304" s="1315" t="s">
        <v>728</v>
      </c>
      <c r="C304" s="1315"/>
      <c r="D304" s="990" t="s">
        <v>1248</v>
      </c>
      <c r="E304" s="990" t="s">
        <v>63</v>
      </c>
      <c r="F304" s="990" t="s">
        <v>437</v>
      </c>
      <c r="G304" s="990" t="s">
        <v>986</v>
      </c>
      <c r="H304" s="990" t="s">
        <v>1236</v>
      </c>
      <c r="I304" s="990" t="s">
        <v>1237</v>
      </c>
      <c r="J304" s="990" t="s">
        <v>1249</v>
      </c>
      <c r="K304" s="990" t="s">
        <v>1250</v>
      </c>
      <c r="L304" s="991">
        <v>2</v>
      </c>
      <c r="M304" s="990" t="s">
        <v>63</v>
      </c>
      <c r="N304" s="990" t="s">
        <v>1012</v>
      </c>
      <c r="O304" s="990" t="s">
        <v>352</v>
      </c>
      <c r="P304" s="990" t="s">
        <v>1058</v>
      </c>
      <c r="Q304" s="990" t="s">
        <v>293</v>
      </c>
      <c r="R304" s="990" t="s">
        <v>290</v>
      </c>
      <c r="S304" s="992" t="b">
        <v>0</v>
      </c>
      <c r="T304" s="991">
        <v>0</v>
      </c>
      <c r="U304" s="992" t="b">
        <v>0</v>
      </c>
      <c r="V304" s="991">
        <v>0</v>
      </c>
      <c r="W304" s="992" t="b">
        <v>0</v>
      </c>
      <c r="X304" s="992" t="b">
        <v>1</v>
      </c>
      <c r="Y304" s="990" t="s">
        <v>290</v>
      </c>
      <c r="Z304" s="990" t="b">
        <f t="shared" si="44"/>
        <v>1</v>
      </c>
      <c r="AA304" s="990" t="s">
        <v>993</v>
      </c>
      <c r="AB304" s="992" t="b">
        <v>0</v>
      </c>
      <c r="AC304" s="990" t="s">
        <v>993</v>
      </c>
      <c r="AD304" s="990" t="s">
        <v>993</v>
      </c>
      <c r="AE304" s="990" t="s">
        <v>993</v>
      </c>
      <c r="AF304" s="1077">
        <f t="shared" si="43"/>
        <v>58</v>
      </c>
      <c r="AG304" s="1077">
        <f t="shared" si="43"/>
        <v>58</v>
      </c>
      <c r="AH304" s="1077">
        <f t="shared" si="43"/>
        <v>34</v>
      </c>
      <c r="AI304" s="1077">
        <f t="shared" si="43"/>
        <v>58</v>
      </c>
      <c r="AJ304" s="183">
        <f t="shared" si="39"/>
        <v>0</v>
      </c>
      <c r="AK304" s="991">
        <v>58</v>
      </c>
      <c r="AL304" s="991">
        <v>58</v>
      </c>
      <c r="AM304" s="991">
        <v>34</v>
      </c>
      <c r="AN304" s="991">
        <v>58</v>
      </c>
      <c r="AO304" s="991">
        <v>0</v>
      </c>
      <c r="AP304" s="991">
        <v>0</v>
      </c>
      <c r="AQ304" s="991">
        <v>0</v>
      </c>
      <c r="AR304" s="991">
        <v>0</v>
      </c>
      <c r="AS304" s="991">
        <v>0</v>
      </c>
      <c r="AT304" s="991">
        <v>0</v>
      </c>
      <c r="AU304" s="991">
        <v>0</v>
      </c>
      <c r="AV304" s="991">
        <v>0</v>
      </c>
      <c r="AW304" s="991">
        <v>0</v>
      </c>
      <c r="AX304" s="991">
        <v>0</v>
      </c>
      <c r="AY304" s="991">
        <v>0</v>
      </c>
      <c r="AZ304" s="991">
        <v>0</v>
      </c>
      <c r="BA304" s="991">
        <v>0</v>
      </c>
      <c r="BB304" s="991">
        <v>0</v>
      </c>
      <c r="BC304" s="991">
        <v>0</v>
      </c>
      <c r="BD304" s="991">
        <v>0</v>
      </c>
      <c r="BE304" s="992" t="b">
        <v>0</v>
      </c>
      <c r="BF304" s="992"/>
      <c r="BG304" s="990" t="s">
        <v>296</v>
      </c>
      <c r="BH304" s="991">
        <v>58</v>
      </c>
      <c r="BI304" s="990" t="s">
        <v>993</v>
      </c>
      <c r="BJ304" s="991">
        <v>0</v>
      </c>
      <c r="BK304" s="990" t="s">
        <v>993</v>
      </c>
      <c r="BL304" s="991">
        <v>0</v>
      </c>
      <c r="BM304" s="991">
        <v>0</v>
      </c>
      <c r="BN304" s="991">
        <v>0</v>
      </c>
      <c r="BO304" s="990" t="s">
        <v>993</v>
      </c>
      <c r="BP304" s="990" t="s">
        <v>993</v>
      </c>
      <c r="BQ304" s="990" t="s">
        <v>993</v>
      </c>
      <c r="BR304" s="991">
        <v>0</v>
      </c>
      <c r="BS304" s="990" t="s">
        <v>993</v>
      </c>
      <c r="BT304" s="991">
        <v>0</v>
      </c>
      <c r="BU304" s="990" t="s">
        <v>993</v>
      </c>
      <c r="BV304" s="991">
        <v>0</v>
      </c>
      <c r="BW304" s="991">
        <v>0</v>
      </c>
      <c r="BX304" s="991">
        <v>0</v>
      </c>
      <c r="BY304" s="990" t="s">
        <v>993</v>
      </c>
      <c r="BZ304" s="991">
        <v>0</v>
      </c>
      <c r="CA304" s="990" t="s">
        <v>993</v>
      </c>
      <c r="CB304" s="991">
        <v>0</v>
      </c>
      <c r="CC304" s="990" t="s">
        <v>993</v>
      </c>
      <c r="CD304" s="991">
        <v>0</v>
      </c>
      <c r="CE304" s="991">
        <v>0</v>
      </c>
      <c r="CF304" s="991">
        <v>0</v>
      </c>
      <c r="CG304" s="990" t="s">
        <v>993</v>
      </c>
      <c r="CH304" s="991">
        <v>0</v>
      </c>
      <c r="CI304" s="990" t="s">
        <v>993</v>
      </c>
      <c r="CJ304" s="991">
        <v>0</v>
      </c>
      <c r="CK304" s="990" t="s">
        <v>993</v>
      </c>
      <c r="CL304" s="991">
        <v>0</v>
      </c>
      <c r="CM304" s="991">
        <v>0</v>
      </c>
      <c r="CN304" s="991">
        <v>0</v>
      </c>
      <c r="CO304" s="991">
        <v>21</v>
      </c>
      <c r="CP304" s="991">
        <v>2.4</v>
      </c>
      <c r="CQ304" s="991">
        <v>0</v>
      </c>
      <c r="CR304" s="991">
        <v>0</v>
      </c>
      <c r="CS304" s="991">
        <v>4</v>
      </c>
      <c r="CT304" s="991">
        <v>3.6</v>
      </c>
      <c r="CU304" s="991">
        <v>0</v>
      </c>
      <c r="CV304" s="991">
        <v>0</v>
      </c>
      <c r="CW304" s="991">
        <v>2</v>
      </c>
      <c r="CX304" s="991">
        <v>0</v>
      </c>
      <c r="CY304" s="991">
        <v>1</v>
      </c>
      <c r="CZ304" s="991">
        <v>0</v>
      </c>
      <c r="DA304" s="991">
        <v>0</v>
      </c>
      <c r="DB304" s="991">
        <v>0</v>
      </c>
      <c r="DC304" s="991">
        <v>1</v>
      </c>
      <c r="DD304" s="991">
        <v>0</v>
      </c>
      <c r="DE304" s="991">
        <v>0</v>
      </c>
      <c r="DF304" s="991">
        <v>0</v>
      </c>
      <c r="DG304" s="991">
        <v>0</v>
      </c>
      <c r="DH304" s="991">
        <v>0</v>
      </c>
      <c r="DI304" s="991">
        <v>0</v>
      </c>
      <c r="DJ304" s="991">
        <v>0</v>
      </c>
      <c r="DK304" s="992" t="b">
        <v>0</v>
      </c>
      <c r="DL304" s="990" t="s">
        <v>999</v>
      </c>
      <c r="DM304" s="990" t="s">
        <v>270</v>
      </c>
      <c r="DN304" s="990" t="s">
        <v>1000</v>
      </c>
      <c r="DO304" s="990" t="s">
        <v>434</v>
      </c>
      <c r="DP304" s="991">
        <v>921</v>
      </c>
      <c r="DQ304" s="991">
        <v>223</v>
      </c>
      <c r="DR304" s="991">
        <v>231</v>
      </c>
      <c r="DS304" s="991">
        <v>467</v>
      </c>
      <c r="DT304" s="991">
        <v>18251</v>
      </c>
      <c r="DU304" s="991">
        <v>879</v>
      </c>
      <c r="DV304" s="991">
        <v>921</v>
      </c>
      <c r="DW304" s="991">
        <v>24</v>
      </c>
      <c r="DX304" s="991">
        <v>779</v>
      </c>
      <c r="DY304" s="991">
        <v>18</v>
      </c>
      <c r="DZ304" s="991">
        <v>100</v>
      </c>
      <c r="EA304" s="991">
        <v>0</v>
      </c>
      <c r="EB304" s="991">
        <v>0</v>
      </c>
      <c r="EC304" s="991">
        <v>0</v>
      </c>
      <c r="ED304" s="991">
        <v>879</v>
      </c>
      <c r="EE304" s="991">
        <v>206</v>
      </c>
      <c r="EF304" s="991">
        <v>499</v>
      </c>
      <c r="EG304" s="991">
        <v>56</v>
      </c>
      <c r="EH304" s="991">
        <v>6</v>
      </c>
      <c r="EI304" s="991">
        <v>20</v>
      </c>
      <c r="EJ304" s="991">
        <v>0</v>
      </c>
      <c r="EK304" s="991">
        <v>19</v>
      </c>
      <c r="EL304" s="991">
        <v>73</v>
      </c>
      <c r="EM304" s="991">
        <v>0</v>
      </c>
      <c r="EN304" s="991">
        <v>673</v>
      </c>
      <c r="EO304" s="991">
        <v>611</v>
      </c>
      <c r="EP304" s="991">
        <v>0</v>
      </c>
      <c r="EQ304" s="991">
        <v>62</v>
      </c>
      <c r="ER304" s="991">
        <v>0</v>
      </c>
      <c r="ES304" s="991">
        <v>0</v>
      </c>
      <c r="ET304" s="992" t="b">
        <v>0</v>
      </c>
      <c r="EU304" s="992" t="b">
        <v>0</v>
      </c>
      <c r="EV304" s="992" t="b">
        <v>0</v>
      </c>
      <c r="EW304" s="993">
        <v>0.35700000000000004</v>
      </c>
      <c r="EX304" s="993">
        <v>0.217</v>
      </c>
      <c r="EY304" s="993">
        <v>0.16</v>
      </c>
      <c r="EZ304" s="993">
        <v>9.6999999999999989E-2</v>
      </c>
      <c r="FA304" s="993">
        <v>7.5999999999999998E-2</v>
      </c>
      <c r="FB304" s="993">
        <v>0.23699999999999999</v>
      </c>
      <c r="FC304" s="992" t="b">
        <v>1</v>
      </c>
      <c r="FD304" s="992" t="b">
        <v>0</v>
      </c>
      <c r="FE304" s="992" t="b">
        <v>0</v>
      </c>
      <c r="FF304" s="993">
        <v>0</v>
      </c>
      <c r="FG304" s="993">
        <v>0</v>
      </c>
      <c r="FH304" s="993">
        <v>0</v>
      </c>
      <c r="FI304" s="993">
        <v>0</v>
      </c>
      <c r="FJ304" s="993">
        <v>0</v>
      </c>
      <c r="FK304" s="993">
        <v>0</v>
      </c>
      <c r="FL304" s="992" t="b">
        <v>0</v>
      </c>
      <c r="FM304" s="992" t="b">
        <v>0</v>
      </c>
      <c r="FN304" s="992" t="b">
        <v>0</v>
      </c>
      <c r="FO304" s="993">
        <v>0</v>
      </c>
      <c r="FP304" s="993">
        <v>0</v>
      </c>
      <c r="FQ304" s="993">
        <v>0</v>
      </c>
      <c r="FR304" s="993">
        <v>0</v>
      </c>
      <c r="FS304" s="993">
        <v>0</v>
      </c>
      <c r="FT304" s="993">
        <v>0</v>
      </c>
      <c r="FU304" s="990" t="s">
        <v>993</v>
      </c>
      <c r="FV304" s="993">
        <v>0</v>
      </c>
      <c r="FW304" s="991">
        <v>0</v>
      </c>
      <c r="FX304" s="991">
        <v>673</v>
      </c>
      <c r="FY304" s="991">
        <v>0</v>
      </c>
      <c r="FZ304" s="991">
        <v>0</v>
      </c>
      <c r="GA304" s="991">
        <v>0</v>
      </c>
      <c r="GB304" s="991">
        <v>0</v>
      </c>
      <c r="GC304" s="991">
        <v>0</v>
      </c>
      <c r="GD304" s="991">
        <v>0</v>
      </c>
      <c r="GE304" s="991">
        <v>0</v>
      </c>
      <c r="GF304" s="991">
        <v>0</v>
      </c>
      <c r="GG304" s="991">
        <v>0</v>
      </c>
      <c r="GH304" s="991">
        <v>0</v>
      </c>
      <c r="GI304" s="991">
        <v>0</v>
      </c>
      <c r="GJ304" s="991">
        <v>0</v>
      </c>
      <c r="GK304" s="991">
        <v>0</v>
      </c>
      <c r="GL304" s="991">
        <v>0</v>
      </c>
      <c r="GM304" s="991">
        <v>0</v>
      </c>
      <c r="GN304" s="991">
        <v>0</v>
      </c>
      <c r="GO304" s="992" t="b">
        <v>0</v>
      </c>
      <c r="GP304" s="990" t="s">
        <v>993</v>
      </c>
      <c r="GQ304" s="990" t="s">
        <v>993</v>
      </c>
      <c r="GR304" s="990" t="s">
        <v>993</v>
      </c>
      <c r="GS304" s="990" t="s">
        <v>993</v>
      </c>
      <c r="GT304" s="992"/>
      <c r="GU304" s="986"/>
    </row>
    <row r="305" spans="1:203" hidden="1">
      <c r="A305" s="985"/>
      <c r="B305" s="1315" t="s">
        <v>728</v>
      </c>
      <c r="C305" s="1315"/>
      <c r="D305" s="990" t="s">
        <v>1248</v>
      </c>
      <c r="E305" s="990" t="s">
        <v>63</v>
      </c>
      <c r="F305" s="990" t="s">
        <v>437</v>
      </c>
      <c r="G305" s="990" t="s">
        <v>986</v>
      </c>
      <c r="H305" s="990" t="s">
        <v>1236</v>
      </c>
      <c r="I305" s="990" t="s">
        <v>1237</v>
      </c>
      <c r="J305" s="990" t="s">
        <v>1249</v>
      </c>
      <c r="K305" s="990" t="s">
        <v>1250</v>
      </c>
      <c r="L305" s="991">
        <v>3</v>
      </c>
      <c r="M305" s="990" t="s">
        <v>63</v>
      </c>
      <c r="N305" s="990" t="s">
        <v>996</v>
      </c>
      <c r="O305" s="990" t="s">
        <v>354</v>
      </c>
      <c r="P305" s="990" t="s">
        <v>1058</v>
      </c>
      <c r="Q305" s="990" t="s">
        <v>293</v>
      </c>
      <c r="R305" s="990" t="s">
        <v>293</v>
      </c>
      <c r="S305" s="992" t="b">
        <v>0</v>
      </c>
      <c r="T305" s="991">
        <v>0</v>
      </c>
      <c r="U305" s="992" t="b">
        <v>0</v>
      </c>
      <c r="V305" s="991">
        <v>0</v>
      </c>
      <c r="W305" s="992" t="b">
        <v>0</v>
      </c>
      <c r="X305" s="992" t="b">
        <v>1</v>
      </c>
      <c r="Y305" s="990" t="s">
        <v>293</v>
      </c>
      <c r="Z305" s="990" t="b">
        <f t="shared" si="44"/>
        <v>1</v>
      </c>
      <c r="AA305" s="990" t="s">
        <v>993</v>
      </c>
      <c r="AB305" s="992" t="b">
        <v>0</v>
      </c>
      <c r="AC305" s="990" t="s">
        <v>993</v>
      </c>
      <c r="AD305" s="990" t="s">
        <v>993</v>
      </c>
      <c r="AE305" s="990" t="s">
        <v>993</v>
      </c>
      <c r="AF305" s="1077">
        <f t="shared" si="43"/>
        <v>58</v>
      </c>
      <c r="AG305" s="1077">
        <f t="shared" si="43"/>
        <v>58</v>
      </c>
      <c r="AH305" s="1077">
        <f t="shared" si="43"/>
        <v>18</v>
      </c>
      <c r="AI305" s="1077">
        <f t="shared" si="43"/>
        <v>58</v>
      </c>
      <c r="AJ305" s="183">
        <f t="shared" si="39"/>
        <v>0</v>
      </c>
      <c r="AK305" s="991">
        <v>58</v>
      </c>
      <c r="AL305" s="991">
        <v>58</v>
      </c>
      <c r="AM305" s="991">
        <v>18</v>
      </c>
      <c r="AN305" s="991">
        <v>58</v>
      </c>
      <c r="AO305" s="991">
        <v>0</v>
      </c>
      <c r="AP305" s="991">
        <v>0</v>
      </c>
      <c r="AQ305" s="991">
        <v>0</v>
      </c>
      <c r="AR305" s="991">
        <v>0</v>
      </c>
      <c r="AS305" s="991">
        <v>0</v>
      </c>
      <c r="AT305" s="991">
        <v>0</v>
      </c>
      <c r="AU305" s="991">
        <v>0</v>
      </c>
      <c r="AV305" s="991">
        <v>0</v>
      </c>
      <c r="AW305" s="991">
        <v>0</v>
      </c>
      <c r="AX305" s="991">
        <v>0</v>
      </c>
      <c r="AY305" s="991">
        <v>0</v>
      </c>
      <c r="AZ305" s="991">
        <v>0</v>
      </c>
      <c r="BA305" s="991">
        <v>0</v>
      </c>
      <c r="BB305" s="991">
        <v>0</v>
      </c>
      <c r="BC305" s="991">
        <v>0</v>
      </c>
      <c r="BD305" s="991">
        <v>0</v>
      </c>
      <c r="BE305" s="992" t="b">
        <v>0</v>
      </c>
      <c r="BF305" s="992"/>
      <c r="BG305" s="990" t="s">
        <v>1331</v>
      </c>
      <c r="BH305" s="991">
        <v>58</v>
      </c>
      <c r="BI305" s="990" t="s">
        <v>993</v>
      </c>
      <c r="BJ305" s="991">
        <v>0</v>
      </c>
      <c r="BK305" s="990" t="s">
        <v>993</v>
      </c>
      <c r="BL305" s="991">
        <v>0</v>
      </c>
      <c r="BM305" s="991">
        <v>0</v>
      </c>
      <c r="BN305" s="991">
        <v>0</v>
      </c>
      <c r="BO305" s="990" t="s">
        <v>993</v>
      </c>
      <c r="BP305" s="990" t="s">
        <v>993</v>
      </c>
      <c r="BQ305" s="990" t="s">
        <v>993</v>
      </c>
      <c r="BR305" s="991">
        <v>0</v>
      </c>
      <c r="BS305" s="990" t="s">
        <v>993</v>
      </c>
      <c r="BT305" s="991">
        <v>0</v>
      </c>
      <c r="BU305" s="990" t="s">
        <v>993</v>
      </c>
      <c r="BV305" s="991">
        <v>0</v>
      </c>
      <c r="BW305" s="991">
        <v>0</v>
      </c>
      <c r="BX305" s="991">
        <v>0</v>
      </c>
      <c r="BY305" s="990" t="s">
        <v>993</v>
      </c>
      <c r="BZ305" s="991">
        <v>0</v>
      </c>
      <c r="CA305" s="990" t="s">
        <v>993</v>
      </c>
      <c r="CB305" s="991">
        <v>0</v>
      </c>
      <c r="CC305" s="990" t="s">
        <v>993</v>
      </c>
      <c r="CD305" s="991">
        <v>0</v>
      </c>
      <c r="CE305" s="991">
        <v>0</v>
      </c>
      <c r="CF305" s="991">
        <v>0</v>
      </c>
      <c r="CG305" s="990" t="s">
        <v>993</v>
      </c>
      <c r="CH305" s="991">
        <v>0</v>
      </c>
      <c r="CI305" s="990" t="s">
        <v>993</v>
      </c>
      <c r="CJ305" s="991">
        <v>0</v>
      </c>
      <c r="CK305" s="990" t="s">
        <v>993</v>
      </c>
      <c r="CL305" s="991">
        <v>0</v>
      </c>
      <c r="CM305" s="991">
        <v>0</v>
      </c>
      <c r="CN305" s="991">
        <v>0</v>
      </c>
      <c r="CO305" s="991">
        <v>16</v>
      </c>
      <c r="CP305" s="991">
        <v>7.9</v>
      </c>
      <c r="CQ305" s="991">
        <v>1</v>
      </c>
      <c r="CR305" s="991">
        <v>0</v>
      </c>
      <c r="CS305" s="991">
        <v>7</v>
      </c>
      <c r="CT305" s="991">
        <v>3.2</v>
      </c>
      <c r="CU305" s="991">
        <v>0</v>
      </c>
      <c r="CV305" s="991">
        <v>0</v>
      </c>
      <c r="CW305" s="991">
        <v>3</v>
      </c>
      <c r="CX305" s="991">
        <v>0</v>
      </c>
      <c r="CY305" s="991">
        <v>3</v>
      </c>
      <c r="CZ305" s="991">
        <v>0.7</v>
      </c>
      <c r="DA305" s="991">
        <v>1</v>
      </c>
      <c r="DB305" s="991">
        <v>0</v>
      </c>
      <c r="DC305" s="991">
        <v>1</v>
      </c>
      <c r="DD305" s="991">
        <v>0</v>
      </c>
      <c r="DE305" s="991">
        <v>0</v>
      </c>
      <c r="DF305" s="991">
        <v>0</v>
      </c>
      <c r="DG305" s="991">
        <v>0</v>
      </c>
      <c r="DH305" s="991">
        <v>0</v>
      </c>
      <c r="DI305" s="991">
        <v>0</v>
      </c>
      <c r="DJ305" s="991">
        <v>0</v>
      </c>
      <c r="DK305" s="992" t="b">
        <v>0</v>
      </c>
      <c r="DL305" s="990" t="s">
        <v>999</v>
      </c>
      <c r="DM305" s="990" t="s">
        <v>1000</v>
      </c>
      <c r="DN305" s="990" t="s">
        <v>270</v>
      </c>
      <c r="DO305" s="990" t="s">
        <v>1055</v>
      </c>
      <c r="DP305" s="991">
        <v>1024</v>
      </c>
      <c r="DQ305" s="991">
        <v>797</v>
      </c>
      <c r="DR305" s="991">
        <v>227</v>
      </c>
      <c r="DS305" s="991">
        <v>0</v>
      </c>
      <c r="DT305" s="991">
        <v>17888</v>
      </c>
      <c r="DU305" s="991">
        <v>1023</v>
      </c>
      <c r="DV305" s="991">
        <v>1024</v>
      </c>
      <c r="DW305" s="991">
        <v>375</v>
      </c>
      <c r="DX305" s="991">
        <v>632</v>
      </c>
      <c r="DY305" s="991">
        <v>12</v>
      </c>
      <c r="DZ305" s="991">
        <v>5</v>
      </c>
      <c r="EA305" s="991">
        <v>0</v>
      </c>
      <c r="EB305" s="991">
        <v>0</v>
      </c>
      <c r="EC305" s="991">
        <v>0</v>
      </c>
      <c r="ED305" s="991">
        <v>1023</v>
      </c>
      <c r="EE305" s="991">
        <v>22</v>
      </c>
      <c r="EF305" s="991">
        <v>892</v>
      </c>
      <c r="EG305" s="991">
        <v>43</v>
      </c>
      <c r="EH305" s="991">
        <v>17</v>
      </c>
      <c r="EI305" s="991">
        <v>18</v>
      </c>
      <c r="EJ305" s="991">
        <v>3</v>
      </c>
      <c r="EK305" s="991">
        <v>19</v>
      </c>
      <c r="EL305" s="991">
        <v>9</v>
      </c>
      <c r="EM305" s="991">
        <v>0</v>
      </c>
      <c r="EN305" s="991">
        <v>1001</v>
      </c>
      <c r="EO305" s="991">
        <v>960</v>
      </c>
      <c r="EP305" s="991">
        <v>0</v>
      </c>
      <c r="EQ305" s="991">
        <v>41</v>
      </c>
      <c r="ER305" s="991">
        <v>0</v>
      </c>
      <c r="ES305" s="991">
        <v>0</v>
      </c>
      <c r="ET305" s="992" t="b">
        <v>0</v>
      </c>
      <c r="EU305" s="992" t="b">
        <v>0</v>
      </c>
      <c r="EV305" s="992" t="b">
        <v>0</v>
      </c>
      <c r="EW305" s="993">
        <v>0</v>
      </c>
      <c r="EX305" s="993">
        <v>0</v>
      </c>
      <c r="EY305" s="993">
        <v>0</v>
      </c>
      <c r="EZ305" s="993">
        <v>0</v>
      </c>
      <c r="FA305" s="993">
        <v>0</v>
      </c>
      <c r="FB305" s="993">
        <v>0</v>
      </c>
      <c r="FC305" s="992" t="b">
        <v>0</v>
      </c>
      <c r="FD305" s="992" t="b">
        <v>0</v>
      </c>
      <c r="FE305" s="992" t="b">
        <v>0</v>
      </c>
      <c r="FF305" s="993">
        <v>0.13</v>
      </c>
      <c r="FG305" s="993">
        <v>3.7999999999999999E-2</v>
      </c>
      <c r="FH305" s="993">
        <v>0</v>
      </c>
      <c r="FI305" s="993">
        <v>6.9999999999999993E-3</v>
      </c>
      <c r="FJ305" s="993">
        <v>3.7000000000000005E-2</v>
      </c>
      <c r="FK305" s="993">
        <v>4.2000000000000003E-2</v>
      </c>
      <c r="FL305" s="992" t="b">
        <v>0</v>
      </c>
      <c r="FM305" s="992" t="b">
        <v>0</v>
      </c>
      <c r="FN305" s="992" t="b">
        <v>0</v>
      </c>
      <c r="FO305" s="993">
        <v>0</v>
      </c>
      <c r="FP305" s="993">
        <v>0</v>
      </c>
      <c r="FQ305" s="993">
        <v>0</v>
      </c>
      <c r="FR305" s="993">
        <v>0</v>
      </c>
      <c r="FS305" s="993">
        <v>0</v>
      </c>
      <c r="FT305" s="993">
        <v>0</v>
      </c>
      <c r="FU305" s="990" t="s">
        <v>993</v>
      </c>
      <c r="FV305" s="993">
        <v>0</v>
      </c>
      <c r="FW305" s="991">
        <v>0</v>
      </c>
      <c r="FX305" s="991">
        <v>1001</v>
      </c>
      <c r="FY305" s="991">
        <v>0</v>
      </c>
      <c r="FZ305" s="991">
        <v>0</v>
      </c>
      <c r="GA305" s="991">
        <v>0</v>
      </c>
      <c r="GB305" s="991">
        <v>0</v>
      </c>
      <c r="GC305" s="991">
        <v>0</v>
      </c>
      <c r="GD305" s="991">
        <v>0</v>
      </c>
      <c r="GE305" s="991">
        <v>0</v>
      </c>
      <c r="GF305" s="991">
        <v>0</v>
      </c>
      <c r="GG305" s="991">
        <v>0</v>
      </c>
      <c r="GH305" s="991">
        <v>0</v>
      </c>
      <c r="GI305" s="991">
        <v>0</v>
      </c>
      <c r="GJ305" s="991">
        <v>0</v>
      </c>
      <c r="GK305" s="991">
        <v>0</v>
      </c>
      <c r="GL305" s="991">
        <v>0</v>
      </c>
      <c r="GM305" s="991">
        <v>0</v>
      </c>
      <c r="GN305" s="991">
        <v>0</v>
      </c>
      <c r="GO305" s="992" t="b">
        <v>0</v>
      </c>
      <c r="GP305" s="990" t="s">
        <v>993</v>
      </c>
      <c r="GQ305" s="990" t="s">
        <v>993</v>
      </c>
      <c r="GR305" s="990" t="s">
        <v>993</v>
      </c>
      <c r="GS305" s="990" t="s">
        <v>993</v>
      </c>
      <c r="GT305" s="992"/>
      <c r="GU305" s="986"/>
    </row>
    <row r="306" spans="1:203" hidden="1">
      <c r="A306" s="985"/>
      <c r="B306" s="1315" t="s">
        <v>728</v>
      </c>
      <c r="C306" s="1315"/>
      <c r="D306" s="990" t="s">
        <v>1248</v>
      </c>
      <c r="E306" s="990" t="s">
        <v>63</v>
      </c>
      <c r="F306" s="990" t="s">
        <v>437</v>
      </c>
      <c r="G306" s="990" t="s">
        <v>986</v>
      </c>
      <c r="H306" s="990" t="s">
        <v>1236</v>
      </c>
      <c r="I306" s="990" t="s">
        <v>1237</v>
      </c>
      <c r="J306" s="990" t="s">
        <v>1249</v>
      </c>
      <c r="K306" s="990" t="s">
        <v>1250</v>
      </c>
      <c r="L306" s="991">
        <v>1</v>
      </c>
      <c r="M306" s="990" t="s">
        <v>63</v>
      </c>
      <c r="N306" s="990" t="s">
        <v>1019</v>
      </c>
      <c r="O306" s="990" t="s">
        <v>611</v>
      </c>
      <c r="P306" s="990" t="s">
        <v>1058</v>
      </c>
      <c r="Q306" s="990" t="s">
        <v>293</v>
      </c>
      <c r="R306" s="990" t="s">
        <v>290</v>
      </c>
      <c r="S306" s="992" t="b">
        <v>1</v>
      </c>
      <c r="T306" s="991">
        <v>17</v>
      </c>
      <c r="U306" s="992" t="b">
        <v>1</v>
      </c>
      <c r="V306" s="991">
        <v>34</v>
      </c>
      <c r="W306" s="992" t="b">
        <v>0</v>
      </c>
      <c r="X306" s="992" t="b">
        <v>0</v>
      </c>
      <c r="Y306" s="990" t="s">
        <v>290</v>
      </c>
      <c r="Z306" s="990" t="b">
        <f t="shared" si="44"/>
        <v>1</v>
      </c>
      <c r="AA306" s="990" t="s">
        <v>993</v>
      </c>
      <c r="AB306" s="992" t="b">
        <v>0</v>
      </c>
      <c r="AC306" s="990" t="s">
        <v>993</v>
      </c>
      <c r="AD306" s="990" t="s">
        <v>993</v>
      </c>
      <c r="AE306" s="990" t="s">
        <v>993</v>
      </c>
      <c r="AF306" s="1077">
        <f t="shared" si="43"/>
        <v>58</v>
      </c>
      <c r="AG306" s="1077">
        <f t="shared" si="43"/>
        <v>58</v>
      </c>
      <c r="AH306" s="1077">
        <f t="shared" si="43"/>
        <v>35</v>
      </c>
      <c r="AI306" s="1077">
        <f t="shared" si="43"/>
        <v>58</v>
      </c>
      <c r="AJ306" s="183">
        <f t="shared" si="39"/>
        <v>0</v>
      </c>
      <c r="AK306" s="991">
        <v>58</v>
      </c>
      <c r="AL306" s="991">
        <v>58</v>
      </c>
      <c r="AM306" s="991">
        <v>35</v>
      </c>
      <c r="AN306" s="991">
        <v>58</v>
      </c>
      <c r="AO306" s="991">
        <v>0</v>
      </c>
      <c r="AP306" s="991">
        <v>0</v>
      </c>
      <c r="AQ306" s="991">
        <v>0</v>
      </c>
      <c r="AR306" s="991">
        <v>0</v>
      </c>
      <c r="AS306" s="991">
        <v>0</v>
      </c>
      <c r="AT306" s="991">
        <v>0</v>
      </c>
      <c r="AU306" s="991">
        <v>0</v>
      </c>
      <c r="AV306" s="991">
        <v>0</v>
      </c>
      <c r="AW306" s="991">
        <v>0</v>
      </c>
      <c r="AX306" s="991">
        <v>0</v>
      </c>
      <c r="AY306" s="991">
        <v>0</v>
      </c>
      <c r="AZ306" s="991">
        <v>0</v>
      </c>
      <c r="BA306" s="991">
        <v>0</v>
      </c>
      <c r="BB306" s="991">
        <v>0</v>
      </c>
      <c r="BC306" s="991">
        <v>0</v>
      </c>
      <c r="BD306" s="991">
        <v>0</v>
      </c>
      <c r="BE306" s="992" t="b">
        <v>0</v>
      </c>
      <c r="BF306" s="992"/>
      <c r="BG306" s="990" t="s">
        <v>296</v>
      </c>
      <c r="BH306" s="991">
        <v>58</v>
      </c>
      <c r="BI306" s="990" t="s">
        <v>993</v>
      </c>
      <c r="BJ306" s="991">
        <v>0</v>
      </c>
      <c r="BK306" s="990" t="s">
        <v>993</v>
      </c>
      <c r="BL306" s="991">
        <v>0</v>
      </c>
      <c r="BM306" s="991">
        <v>0</v>
      </c>
      <c r="BN306" s="991">
        <v>0</v>
      </c>
      <c r="BO306" s="990" t="s">
        <v>993</v>
      </c>
      <c r="BP306" s="990" t="s">
        <v>993</v>
      </c>
      <c r="BQ306" s="990" t="s">
        <v>993</v>
      </c>
      <c r="BR306" s="991">
        <v>0</v>
      </c>
      <c r="BS306" s="990" t="s">
        <v>993</v>
      </c>
      <c r="BT306" s="991">
        <v>0</v>
      </c>
      <c r="BU306" s="990" t="s">
        <v>993</v>
      </c>
      <c r="BV306" s="991">
        <v>0</v>
      </c>
      <c r="BW306" s="991">
        <v>0</v>
      </c>
      <c r="BX306" s="991">
        <v>0</v>
      </c>
      <c r="BY306" s="990" t="s">
        <v>993</v>
      </c>
      <c r="BZ306" s="991">
        <v>0</v>
      </c>
      <c r="CA306" s="990" t="s">
        <v>993</v>
      </c>
      <c r="CB306" s="991">
        <v>0</v>
      </c>
      <c r="CC306" s="990" t="s">
        <v>993</v>
      </c>
      <c r="CD306" s="991">
        <v>0</v>
      </c>
      <c r="CE306" s="991">
        <v>0</v>
      </c>
      <c r="CF306" s="991">
        <v>0</v>
      </c>
      <c r="CG306" s="990" t="s">
        <v>993</v>
      </c>
      <c r="CH306" s="991">
        <v>0</v>
      </c>
      <c r="CI306" s="990" t="s">
        <v>993</v>
      </c>
      <c r="CJ306" s="991">
        <v>0</v>
      </c>
      <c r="CK306" s="990" t="s">
        <v>993</v>
      </c>
      <c r="CL306" s="991">
        <v>0</v>
      </c>
      <c r="CM306" s="991">
        <v>0</v>
      </c>
      <c r="CN306" s="991">
        <v>0</v>
      </c>
      <c r="CO306" s="991">
        <v>14</v>
      </c>
      <c r="CP306" s="991">
        <v>3.9</v>
      </c>
      <c r="CQ306" s="991">
        <v>0</v>
      </c>
      <c r="CR306" s="991">
        <v>0</v>
      </c>
      <c r="CS306" s="991">
        <v>3</v>
      </c>
      <c r="CT306" s="991">
        <v>3.3</v>
      </c>
      <c r="CU306" s="991">
        <v>0</v>
      </c>
      <c r="CV306" s="991">
        <v>0</v>
      </c>
      <c r="CW306" s="991">
        <v>2</v>
      </c>
      <c r="CX306" s="991">
        <v>0</v>
      </c>
      <c r="CY306" s="991">
        <v>0</v>
      </c>
      <c r="CZ306" s="991">
        <v>0</v>
      </c>
      <c r="DA306" s="991">
        <v>0</v>
      </c>
      <c r="DB306" s="991">
        <v>0</v>
      </c>
      <c r="DC306" s="991">
        <v>1</v>
      </c>
      <c r="DD306" s="991">
        <v>0</v>
      </c>
      <c r="DE306" s="991">
        <v>0</v>
      </c>
      <c r="DF306" s="991">
        <v>0</v>
      </c>
      <c r="DG306" s="991">
        <v>0</v>
      </c>
      <c r="DH306" s="991">
        <v>0</v>
      </c>
      <c r="DI306" s="991">
        <v>0</v>
      </c>
      <c r="DJ306" s="991">
        <v>0</v>
      </c>
      <c r="DK306" s="992" t="b">
        <v>0</v>
      </c>
      <c r="DL306" s="990" t="s">
        <v>999</v>
      </c>
      <c r="DM306" s="990" t="s">
        <v>1000</v>
      </c>
      <c r="DN306" s="990" t="s">
        <v>270</v>
      </c>
      <c r="DO306" s="990" t="s">
        <v>521</v>
      </c>
      <c r="DP306" s="991">
        <v>471</v>
      </c>
      <c r="DQ306" s="991">
        <v>83</v>
      </c>
      <c r="DR306" s="991">
        <v>164</v>
      </c>
      <c r="DS306" s="991">
        <v>224</v>
      </c>
      <c r="DT306" s="991">
        <v>6793</v>
      </c>
      <c r="DU306" s="991">
        <v>444</v>
      </c>
      <c r="DV306" s="991">
        <v>471</v>
      </c>
      <c r="DW306" s="991">
        <v>21</v>
      </c>
      <c r="DX306" s="991">
        <v>370</v>
      </c>
      <c r="DY306" s="991">
        <v>10</v>
      </c>
      <c r="DZ306" s="991">
        <v>70</v>
      </c>
      <c r="EA306" s="991">
        <v>0</v>
      </c>
      <c r="EB306" s="991">
        <v>0</v>
      </c>
      <c r="EC306" s="991">
        <v>0</v>
      </c>
      <c r="ED306" s="991">
        <v>444</v>
      </c>
      <c r="EE306" s="991">
        <v>98</v>
      </c>
      <c r="EF306" s="991">
        <v>245</v>
      </c>
      <c r="EG306" s="991">
        <v>27</v>
      </c>
      <c r="EH306" s="991">
        <v>2</v>
      </c>
      <c r="EI306" s="991">
        <v>27</v>
      </c>
      <c r="EJ306" s="991">
        <v>0</v>
      </c>
      <c r="EK306" s="991">
        <v>8</v>
      </c>
      <c r="EL306" s="991">
        <v>36</v>
      </c>
      <c r="EM306" s="991">
        <v>1</v>
      </c>
      <c r="EN306" s="991">
        <v>346</v>
      </c>
      <c r="EO306" s="991">
        <v>289</v>
      </c>
      <c r="EP306" s="991">
        <v>0</v>
      </c>
      <c r="EQ306" s="991">
        <v>57</v>
      </c>
      <c r="ER306" s="991">
        <v>0</v>
      </c>
      <c r="ES306" s="991">
        <v>0</v>
      </c>
      <c r="ET306" s="992" t="b">
        <v>0</v>
      </c>
      <c r="EU306" s="992" t="b">
        <v>0</v>
      </c>
      <c r="EV306" s="992" t="b">
        <v>0</v>
      </c>
      <c r="EW306" s="993">
        <v>0.40799999999999997</v>
      </c>
      <c r="EX306" s="993">
        <v>0.23399999999999999</v>
      </c>
      <c r="EY306" s="993">
        <v>0.19800000000000001</v>
      </c>
      <c r="EZ306" s="993">
        <v>0.111</v>
      </c>
      <c r="FA306" s="993">
        <v>4.5999999999999999E-2</v>
      </c>
      <c r="FB306" s="993">
        <v>0.24600000000000002</v>
      </c>
      <c r="FC306" s="992" t="b">
        <v>0</v>
      </c>
      <c r="FD306" s="992" t="b">
        <v>0</v>
      </c>
      <c r="FE306" s="992" t="b">
        <v>0</v>
      </c>
      <c r="FF306" s="993">
        <v>0</v>
      </c>
      <c r="FG306" s="993">
        <v>0</v>
      </c>
      <c r="FH306" s="993">
        <v>0</v>
      </c>
      <c r="FI306" s="993">
        <v>0</v>
      </c>
      <c r="FJ306" s="993">
        <v>0</v>
      </c>
      <c r="FK306" s="993">
        <v>0</v>
      </c>
      <c r="FL306" s="992" t="b">
        <v>0</v>
      </c>
      <c r="FM306" s="992" t="b">
        <v>0</v>
      </c>
      <c r="FN306" s="992" t="b">
        <v>0</v>
      </c>
      <c r="FO306" s="993">
        <v>0</v>
      </c>
      <c r="FP306" s="993">
        <v>0</v>
      </c>
      <c r="FQ306" s="993">
        <v>0</v>
      </c>
      <c r="FR306" s="993">
        <v>0</v>
      </c>
      <c r="FS306" s="993">
        <v>0</v>
      </c>
      <c r="FT306" s="993">
        <v>0</v>
      </c>
      <c r="FU306" s="990" t="s">
        <v>993</v>
      </c>
      <c r="FV306" s="993">
        <v>0</v>
      </c>
      <c r="FW306" s="991">
        <v>0</v>
      </c>
      <c r="FX306" s="991">
        <v>346</v>
      </c>
      <c r="FY306" s="991">
        <v>0</v>
      </c>
      <c r="FZ306" s="991">
        <v>0</v>
      </c>
      <c r="GA306" s="991">
        <v>0</v>
      </c>
      <c r="GB306" s="991">
        <v>0</v>
      </c>
      <c r="GC306" s="991">
        <v>0</v>
      </c>
      <c r="GD306" s="991">
        <v>0</v>
      </c>
      <c r="GE306" s="991">
        <v>0</v>
      </c>
      <c r="GF306" s="991">
        <v>0</v>
      </c>
      <c r="GG306" s="991">
        <v>0</v>
      </c>
      <c r="GH306" s="991">
        <v>0</v>
      </c>
      <c r="GI306" s="991">
        <v>0</v>
      </c>
      <c r="GJ306" s="991">
        <v>0</v>
      </c>
      <c r="GK306" s="991">
        <v>0</v>
      </c>
      <c r="GL306" s="991">
        <v>0</v>
      </c>
      <c r="GM306" s="991">
        <v>0</v>
      </c>
      <c r="GN306" s="991">
        <v>0</v>
      </c>
      <c r="GO306" s="992" t="b">
        <v>0</v>
      </c>
      <c r="GP306" s="990" t="s">
        <v>993</v>
      </c>
      <c r="GQ306" s="990" t="s">
        <v>993</v>
      </c>
      <c r="GR306" s="990" t="s">
        <v>993</v>
      </c>
      <c r="GS306" s="990" t="s">
        <v>993</v>
      </c>
      <c r="GT306" s="992"/>
      <c r="GU306" s="986"/>
    </row>
    <row r="307" spans="1:203" hidden="1">
      <c r="A307" s="985"/>
      <c r="B307" s="1315" t="s">
        <v>746</v>
      </c>
      <c r="C307" s="1315"/>
      <c r="D307" s="990" t="s">
        <v>1251</v>
      </c>
      <c r="E307" s="990" t="s">
        <v>64</v>
      </c>
      <c r="F307" s="990" t="s">
        <v>437</v>
      </c>
      <c r="G307" s="990" t="s">
        <v>986</v>
      </c>
      <c r="H307" s="990" t="s">
        <v>1236</v>
      </c>
      <c r="I307" s="990" t="s">
        <v>1237</v>
      </c>
      <c r="J307" s="990" t="s">
        <v>1252</v>
      </c>
      <c r="K307" s="990" t="s">
        <v>1253</v>
      </c>
      <c r="L307" s="991">
        <v>1</v>
      </c>
      <c r="M307" s="990" t="s">
        <v>64</v>
      </c>
      <c r="N307" s="990" t="s">
        <v>1019</v>
      </c>
      <c r="O307" s="990" t="s">
        <v>748</v>
      </c>
      <c r="P307" s="990" t="s">
        <v>1022</v>
      </c>
      <c r="Q307" s="990" t="s">
        <v>290</v>
      </c>
      <c r="R307" s="990" t="s">
        <v>293</v>
      </c>
      <c r="S307" s="992" t="b">
        <v>1</v>
      </c>
      <c r="T307" s="991">
        <v>1</v>
      </c>
      <c r="U307" s="992" t="b">
        <v>0</v>
      </c>
      <c r="V307" s="991">
        <v>0</v>
      </c>
      <c r="W307" s="992" t="b">
        <v>1</v>
      </c>
      <c r="X307" s="992" t="b">
        <v>1</v>
      </c>
      <c r="Y307" s="990" t="s">
        <v>293</v>
      </c>
      <c r="Z307" s="990" t="b">
        <f t="shared" si="40"/>
        <v>1</v>
      </c>
      <c r="AA307" s="990" t="s">
        <v>993</v>
      </c>
      <c r="AB307" s="992" t="b">
        <v>0</v>
      </c>
      <c r="AC307" s="990" t="s">
        <v>993</v>
      </c>
      <c r="AD307" s="990" t="s">
        <v>993</v>
      </c>
      <c r="AE307" s="990" t="s">
        <v>993</v>
      </c>
      <c r="AF307" s="1077">
        <f t="shared" si="43"/>
        <v>60</v>
      </c>
      <c r="AG307" s="1077">
        <f t="shared" si="43"/>
        <v>57</v>
      </c>
      <c r="AH307" s="1077">
        <f t="shared" si="43"/>
        <v>17</v>
      </c>
      <c r="AI307" s="1077">
        <f t="shared" si="43"/>
        <v>60</v>
      </c>
      <c r="AJ307" s="183">
        <f t="shared" si="39"/>
        <v>0</v>
      </c>
      <c r="AK307" s="991">
        <v>60</v>
      </c>
      <c r="AL307" s="991">
        <v>57</v>
      </c>
      <c r="AM307" s="991">
        <v>17</v>
      </c>
      <c r="AN307" s="991">
        <v>60</v>
      </c>
      <c r="AO307" s="991">
        <v>0</v>
      </c>
      <c r="AP307" s="991">
        <v>0</v>
      </c>
      <c r="AQ307" s="991">
        <v>0</v>
      </c>
      <c r="AR307" s="991">
        <v>0</v>
      </c>
      <c r="AS307" s="991">
        <v>0</v>
      </c>
      <c r="AT307" s="991">
        <v>0</v>
      </c>
      <c r="AU307" s="991">
        <v>0</v>
      </c>
      <c r="AV307" s="991">
        <v>0</v>
      </c>
      <c r="AW307" s="991">
        <v>0</v>
      </c>
      <c r="AX307" s="991">
        <v>0</v>
      </c>
      <c r="AY307" s="991">
        <v>0</v>
      </c>
      <c r="AZ307" s="991">
        <v>0</v>
      </c>
      <c r="BA307" s="991">
        <v>0</v>
      </c>
      <c r="BB307" s="991">
        <v>0</v>
      </c>
      <c r="BC307" s="991">
        <v>0</v>
      </c>
      <c r="BD307" s="991">
        <v>0</v>
      </c>
      <c r="BE307" s="992" t="b">
        <v>0</v>
      </c>
      <c r="BF307" s="992"/>
      <c r="BG307" s="990" t="s">
        <v>282</v>
      </c>
      <c r="BH307" s="991">
        <v>60</v>
      </c>
      <c r="BI307" s="990" t="s">
        <v>998</v>
      </c>
      <c r="BJ307" s="991">
        <v>30</v>
      </c>
      <c r="BK307" s="990" t="s">
        <v>993</v>
      </c>
      <c r="BL307" s="991">
        <v>0</v>
      </c>
      <c r="BM307" s="991">
        <v>0</v>
      </c>
      <c r="BN307" s="991">
        <v>0</v>
      </c>
      <c r="BO307" s="990" t="s">
        <v>993</v>
      </c>
      <c r="BP307" s="990" t="s">
        <v>993</v>
      </c>
      <c r="BQ307" s="990" t="s">
        <v>993</v>
      </c>
      <c r="BR307" s="991">
        <v>0</v>
      </c>
      <c r="BS307" s="990" t="s">
        <v>993</v>
      </c>
      <c r="BT307" s="991">
        <v>0</v>
      </c>
      <c r="BU307" s="990" t="s">
        <v>993</v>
      </c>
      <c r="BV307" s="991">
        <v>0</v>
      </c>
      <c r="BW307" s="991">
        <v>0</v>
      </c>
      <c r="BX307" s="991">
        <v>0</v>
      </c>
      <c r="BY307" s="990" t="s">
        <v>993</v>
      </c>
      <c r="BZ307" s="991">
        <v>0</v>
      </c>
      <c r="CA307" s="990" t="s">
        <v>993</v>
      </c>
      <c r="CB307" s="991">
        <v>0</v>
      </c>
      <c r="CC307" s="990" t="s">
        <v>993</v>
      </c>
      <c r="CD307" s="991">
        <v>0</v>
      </c>
      <c r="CE307" s="991">
        <v>0</v>
      </c>
      <c r="CF307" s="991">
        <v>0</v>
      </c>
      <c r="CG307" s="990" t="s">
        <v>993</v>
      </c>
      <c r="CH307" s="991">
        <v>0</v>
      </c>
      <c r="CI307" s="990" t="s">
        <v>993</v>
      </c>
      <c r="CJ307" s="991">
        <v>0</v>
      </c>
      <c r="CK307" s="990" t="s">
        <v>993</v>
      </c>
      <c r="CL307" s="991">
        <v>0</v>
      </c>
      <c r="CM307" s="991">
        <v>0</v>
      </c>
      <c r="CN307" s="991">
        <v>0</v>
      </c>
      <c r="CO307" s="991">
        <v>24</v>
      </c>
      <c r="CP307" s="991">
        <v>1.3</v>
      </c>
      <c r="CQ307" s="991">
        <v>0</v>
      </c>
      <c r="CR307" s="991">
        <v>0</v>
      </c>
      <c r="CS307" s="991">
        <v>1</v>
      </c>
      <c r="CT307" s="991">
        <v>2.9</v>
      </c>
      <c r="CU307" s="991">
        <v>0</v>
      </c>
      <c r="CV307" s="991">
        <v>0</v>
      </c>
      <c r="CW307" s="991">
        <v>0</v>
      </c>
      <c r="CX307" s="991">
        <v>0</v>
      </c>
      <c r="CY307" s="991">
        <v>0</v>
      </c>
      <c r="CZ307" s="991">
        <v>0</v>
      </c>
      <c r="DA307" s="991">
        <v>0</v>
      </c>
      <c r="DB307" s="991">
        <v>0</v>
      </c>
      <c r="DC307" s="991">
        <v>0</v>
      </c>
      <c r="DD307" s="991">
        <v>0</v>
      </c>
      <c r="DE307" s="991">
        <v>0</v>
      </c>
      <c r="DF307" s="991">
        <v>0</v>
      </c>
      <c r="DG307" s="991">
        <v>0</v>
      </c>
      <c r="DH307" s="991">
        <v>0</v>
      </c>
      <c r="DI307" s="991">
        <v>0</v>
      </c>
      <c r="DJ307" s="991">
        <v>0</v>
      </c>
      <c r="DK307" s="992" t="b">
        <v>0</v>
      </c>
      <c r="DL307" s="990" t="s">
        <v>270</v>
      </c>
      <c r="DM307" s="990" t="s">
        <v>993</v>
      </c>
      <c r="DN307" s="990" t="s">
        <v>993</v>
      </c>
      <c r="DO307" s="990" t="s">
        <v>993</v>
      </c>
      <c r="DP307" s="991">
        <v>659</v>
      </c>
      <c r="DQ307" s="991">
        <v>209</v>
      </c>
      <c r="DR307" s="991">
        <v>301</v>
      </c>
      <c r="DS307" s="991">
        <v>149</v>
      </c>
      <c r="DT307" s="991">
        <v>16736</v>
      </c>
      <c r="DU307" s="991">
        <v>664</v>
      </c>
      <c r="DV307" s="991">
        <v>659</v>
      </c>
      <c r="DW307" s="991">
        <v>0</v>
      </c>
      <c r="DX307" s="991">
        <v>464</v>
      </c>
      <c r="DY307" s="991">
        <v>57</v>
      </c>
      <c r="DZ307" s="991">
        <v>138</v>
      </c>
      <c r="EA307" s="991">
        <v>0</v>
      </c>
      <c r="EB307" s="991">
        <v>0</v>
      </c>
      <c r="EC307" s="991">
        <v>0</v>
      </c>
      <c r="ED307" s="991">
        <v>664</v>
      </c>
      <c r="EE307" s="991">
        <v>0</v>
      </c>
      <c r="EF307" s="991">
        <v>400</v>
      </c>
      <c r="EG307" s="991">
        <v>38</v>
      </c>
      <c r="EH307" s="991">
        <v>4</v>
      </c>
      <c r="EI307" s="991">
        <v>77</v>
      </c>
      <c r="EJ307" s="991">
        <v>44</v>
      </c>
      <c r="EK307" s="991">
        <v>28</v>
      </c>
      <c r="EL307" s="991">
        <v>73</v>
      </c>
      <c r="EM307" s="991">
        <v>0</v>
      </c>
      <c r="EN307" s="991">
        <v>664</v>
      </c>
      <c r="EO307" s="991">
        <v>505</v>
      </c>
      <c r="EP307" s="991">
        <v>108</v>
      </c>
      <c r="EQ307" s="991">
        <v>51</v>
      </c>
      <c r="ER307" s="991">
        <v>0</v>
      </c>
      <c r="ES307" s="991">
        <v>0</v>
      </c>
      <c r="ET307" s="992" t="b">
        <v>0</v>
      </c>
      <c r="EU307" s="992" t="b">
        <v>0</v>
      </c>
      <c r="EV307" s="992" t="b">
        <v>0</v>
      </c>
      <c r="EW307" s="993">
        <v>0.33</v>
      </c>
      <c r="EX307" s="993">
        <v>0.13100000000000001</v>
      </c>
      <c r="EY307" s="993">
        <v>0.11</v>
      </c>
      <c r="EZ307" s="993">
        <v>0.05</v>
      </c>
      <c r="FA307" s="993">
        <v>0.105</v>
      </c>
      <c r="FB307" s="993">
        <v>0.20300000000000001</v>
      </c>
      <c r="FC307" s="992" t="b">
        <v>0</v>
      </c>
      <c r="FD307" s="992" t="b">
        <v>0</v>
      </c>
      <c r="FE307" s="992" t="b">
        <v>0</v>
      </c>
      <c r="FF307" s="993">
        <v>0.192</v>
      </c>
      <c r="FG307" s="993">
        <v>2.8999999999999998E-2</v>
      </c>
      <c r="FH307" s="993">
        <v>0</v>
      </c>
      <c r="FI307" s="993">
        <v>4.0000000000000001E-3</v>
      </c>
      <c r="FJ307" s="993">
        <v>6.9999999999999993E-3</v>
      </c>
      <c r="FK307" s="993">
        <v>0.01</v>
      </c>
      <c r="FL307" s="992" t="b">
        <v>0</v>
      </c>
      <c r="FM307" s="992" t="b">
        <v>0</v>
      </c>
      <c r="FN307" s="992" t="b">
        <v>0</v>
      </c>
      <c r="FO307" s="993">
        <v>0</v>
      </c>
      <c r="FP307" s="993">
        <v>0</v>
      </c>
      <c r="FQ307" s="993">
        <v>0</v>
      </c>
      <c r="FR307" s="993">
        <v>0</v>
      </c>
      <c r="FS307" s="993">
        <v>0</v>
      </c>
      <c r="FT307" s="993">
        <v>0</v>
      </c>
      <c r="FU307" s="990" t="s">
        <v>293</v>
      </c>
      <c r="FV307" s="993">
        <v>0</v>
      </c>
      <c r="FW307" s="991">
        <v>0</v>
      </c>
      <c r="FX307" s="991">
        <v>664</v>
      </c>
      <c r="FY307" s="991">
        <v>0</v>
      </c>
      <c r="FZ307" s="991">
        <v>0</v>
      </c>
      <c r="GA307" s="991">
        <v>0</v>
      </c>
      <c r="GB307" s="991">
        <v>0</v>
      </c>
      <c r="GC307" s="991">
        <v>0</v>
      </c>
      <c r="GD307" s="991">
        <v>0</v>
      </c>
      <c r="GE307" s="991">
        <v>0</v>
      </c>
      <c r="GF307" s="991">
        <v>0</v>
      </c>
      <c r="GG307" s="991">
        <v>0</v>
      </c>
      <c r="GH307" s="991">
        <v>0</v>
      </c>
      <c r="GI307" s="991">
        <v>0</v>
      </c>
      <c r="GJ307" s="991">
        <v>0</v>
      </c>
      <c r="GK307" s="991">
        <v>0</v>
      </c>
      <c r="GL307" s="991">
        <v>0</v>
      </c>
      <c r="GM307" s="991">
        <v>0</v>
      </c>
      <c r="GN307" s="991">
        <v>0</v>
      </c>
      <c r="GO307" s="992" t="b">
        <v>0</v>
      </c>
      <c r="GP307" s="990" t="s">
        <v>993</v>
      </c>
      <c r="GQ307" s="990" t="s">
        <v>993</v>
      </c>
      <c r="GR307" s="990" t="s">
        <v>993</v>
      </c>
      <c r="GS307" s="990" t="s">
        <v>993</v>
      </c>
      <c r="GT307" s="992"/>
      <c r="GU307" s="986"/>
    </row>
    <row r="308" spans="1:203" hidden="1">
      <c r="A308" s="985"/>
      <c r="B308" s="1315" t="s">
        <v>751</v>
      </c>
      <c r="C308" s="1315"/>
      <c r="D308" s="990" t="s">
        <v>1255</v>
      </c>
      <c r="E308" s="990" t="s">
        <v>753</v>
      </c>
      <c r="F308" s="990" t="s">
        <v>437</v>
      </c>
      <c r="G308" s="990" t="s">
        <v>986</v>
      </c>
      <c r="H308" s="990" t="s">
        <v>1236</v>
      </c>
      <c r="I308" s="990" t="s">
        <v>1237</v>
      </c>
      <c r="J308" s="990" t="s">
        <v>1256</v>
      </c>
      <c r="K308" s="990" t="s">
        <v>1257</v>
      </c>
      <c r="L308" s="991">
        <v>2</v>
      </c>
      <c r="M308" s="990" t="s">
        <v>753</v>
      </c>
      <c r="N308" s="990" t="s">
        <v>991</v>
      </c>
      <c r="O308" s="990" t="s">
        <v>362</v>
      </c>
      <c r="P308" s="990" t="s">
        <v>1088</v>
      </c>
      <c r="Q308" s="990" t="s">
        <v>293</v>
      </c>
      <c r="R308" s="990" t="s">
        <v>296</v>
      </c>
      <c r="S308" s="992" t="b">
        <v>0</v>
      </c>
      <c r="T308" s="991">
        <v>0</v>
      </c>
      <c r="U308" s="992" t="b">
        <v>0</v>
      </c>
      <c r="V308" s="991">
        <v>0</v>
      </c>
      <c r="W308" s="992" t="b">
        <v>1</v>
      </c>
      <c r="X308" s="992" t="b">
        <v>1</v>
      </c>
      <c r="Y308" s="990" t="s">
        <v>296</v>
      </c>
      <c r="Z308" s="990" t="b">
        <f t="shared" si="40"/>
        <v>1</v>
      </c>
      <c r="AA308" s="990" t="s">
        <v>993</v>
      </c>
      <c r="AB308" s="992" t="b">
        <v>0</v>
      </c>
      <c r="AC308" s="990" t="s">
        <v>993</v>
      </c>
      <c r="AD308" s="990" t="s">
        <v>993</v>
      </c>
      <c r="AE308" s="990" t="s">
        <v>993</v>
      </c>
      <c r="AF308" s="1077">
        <f t="shared" si="43"/>
        <v>27</v>
      </c>
      <c r="AG308" s="1077">
        <f t="shared" si="43"/>
        <v>27</v>
      </c>
      <c r="AH308" s="1077">
        <f t="shared" si="43"/>
        <v>19</v>
      </c>
      <c r="AI308" s="1077">
        <f t="shared" si="43"/>
        <v>27</v>
      </c>
      <c r="AJ308" s="183">
        <f t="shared" si="39"/>
        <v>0</v>
      </c>
      <c r="AK308" s="991">
        <v>0</v>
      </c>
      <c r="AL308" s="991">
        <v>0</v>
      </c>
      <c r="AM308" s="991">
        <v>0</v>
      </c>
      <c r="AN308" s="991">
        <v>0</v>
      </c>
      <c r="AO308" s="991">
        <v>0</v>
      </c>
      <c r="AP308" s="991">
        <v>27</v>
      </c>
      <c r="AQ308" s="991">
        <v>27</v>
      </c>
      <c r="AR308" s="991">
        <v>19</v>
      </c>
      <c r="AS308" s="991">
        <v>27</v>
      </c>
      <c r="AT308" s="991">
        <v>27</v>
      </c>
      <c r="AU308" s="991">
        <v>27</v>
      </c>
      <c r="AV308" s="991">
        <v>19</v>
      </c>
      <c r="AW308" s="991">
        <v>27</v>
      </c>
      <c r="AX308" s="991">
        <v>0</v>
      </c>
      <c r="AY308" s="991">
        <v>0</v>
      </c>
      <c r="AZ308" s="991">
        <v>0</v>
      </c>
      <c r="BA308" s="991">
        <v>0</v>
      </c>
      <c r="BB308" s="991">
        <v>0</v>
      </c>
      <c r="BC308" s="991">
        <v>0</v>
      </c>
      <c r="BD308" s="991">
        <v>0</v>
      </c>
      <c r="BE308" s="992" t="b">
        <v>0</v>
      </c>
      <c r="BF308" s="992"/>
      <c r="BG308" s="990" t="s">
        <v>422</v>
      </c>
      <c r="BH308" s="991">
        <v>27</v>
      </c>
      <c r="BI308" s="990" t="s">
        <v>993</v>
      </c>
      <c r="BJ308" s="991">
        <v>0</v>
      </c>
      <c r="BK308" s="990" t="s">
        <v>993</v>
      </c>
      <c r="BL308" s="991">
        <v>0</v>
      </c>
      <c r="BM308" s="991">
        <v>0</v>
      </c>
      <c r="BN308" s="991">
        <v>0</v>
      </c>
      <c r="BO308" s="990" t="s">
        <v>993</v>
      </c>
      <c r="BP308" s="990" t="s">
        <v>993</v>
      </c>
      <c r="BQ308" s="990" t="s">
        <v>993</v>
      </c>
      <c r="BR308" s="991">
        <v>0</v>
      </c>
      <c r="BS308" s="990" t="s">
        <v>993</v>
      </c>
      <c r="BT308" s="991">
        <v>0</v>
      </c>
      <c r="BU308" s="990" t="s">
        <v>993</v>
      </c>
      <c r="BV308" s="991">
        <v>0</v>
      </c>
      <c r="BW308" s="991">
        <v>0</v>
      </c>
      <c r="BX308" s="991">
        <v>0</v>
      </c>
      <c r="BY308" s="990" t="s">
        <v>993</v>
      </c>
      <c r="BZ308" s="991">
        <v>0</v>
      </c>
      <c r="CA308" s="990" t="s">
        <v>993</v>
      </c>
      <c r="CB308" s="991">
        <v>0</v>
      </c>
      <c r="CC308" s="990" t="s">
        <v>993</v>
      </c>
      <c r="CD308" s="991">
        <v>0</v>
      </c>
      <c r="CE308" s="991">
        <v>0</v>
      </c>
      <c r="CF308" s="991">
        <v>0</v>
      </c>
      <c r="CG308" s="990" t="s">
        <v>993</v>
      </c>
      <c r="CH308" s="991">
        <v>0</v>
      </c>
      <c r="CI308" s="990" t="s">
        <v>993</v>
      </c>
      <c r="CJ308" s="991">
        <v>0</v>
      </c>
      <c r="CK308" s="990" t="s">
        <v>993</v>
      </c>
      <c r="CL308" s="991">
        <v>0</v>
      </c>
      <c r="CM308" s="991">
        <v>0</v>
      </c>
      <c r="CN308" s="991">
        <v>0</v>
      </c>
      <c r="CO308" s="991">
        <v>11</v>
      </c>
      <c r="CP308" s="991">
        <v>0</v>
      </c>
      <c r="CQ308" s="991">
        <v>0</v>
      </c>
      <c r="CR308" s="991">
        <v>0</v>
      </c>
      <c r="CS308" s="991">
        <v>7</v>
      </c>
      <c r="CT308" s="991">
        <v>0.9</v>
      </c>
      <c r="CU308" s="991">
        <v>0</v>
      </c>
      <c r="CV308" s="991">
        <v>0</v>
      </c>
      <c r="CW308" s="991">
        <v>0</v>
      </c>
      <c r="CX308" s="991">
        <v>0</v>
      </c>
      <c r="CY308" s="991">
        <v>0</v>
      </c>
      <c r="CZ308" s="991">
        <v>0</v>
      </c>
      <c r="DA308" s="991">
        <v>0</v>
      </c>
      <c r="DB308" s="991">
        <v>0</v>
      </c>
      <c r="DC308" s="991">
        <v>1</v>
      </c>
      <c r="DD308" s="991">
        <v>0</v>
      </c>
      <c r="DE308" s="991">
        <v>0</v>
      </c>
      <c r="DF308" s="991">
        <v>0</v>
      </c>
      <c r="DG308" s="991">
        <v>0</v>
      </c>
      <c r="DH308" s="991">
        <v>0</v>
      </c>
      <c r="DI308" s="991">
        <v>0</v>
      </c>
      <c r="DJ308" s="991">
        <v>0</v>
      </c>
      <c r="DK308" s="992" t="b">
        <v>0</v>
      </c>
      <c r="DL308" s="990" t="s">
        <v>270</v>
      </c>
      <c r="DM308" s="990" t="s">
        <v>993</v>
      </c>
      <c r="DN308" s="990" t="s">
        <v>993</v>
      </c>
      <c r="DO308" s="990" t="s">
        <v>993</v>
      </c>
      <c r="DP308" s="991">
        <v>67</v>
      </c>
      <c r="DQ308" s="991">
        <v>67</v>
      </c>
      <c r="DR308" s="991">
        <v>0</v>
      </c>
      <c r="DS308" s="991">
        <v>0</v>
      </c>
      <c r="DT308" s="991">
        <v>9008</v>
      </c>
      <c r="DU308" s="991">
        <v>65</v>
      </c>
      <c r="DV308" s="991">
        <v>67</v>
      </c>
      <c r="DW308" s="991">
        <v>67</v>
      </c>
      <c r="DX308" s="991">
        <v>0</v>
      </c>
      <c r="DY308" s="991">
        <v>0</v>
      </c>
      <c r="DZ308" s="991">
        <v>0</v>
      </c>
      <c r="EA308" s="991">
        <v>0</v>
      </c>
      <c r="EB308" s="991">
        <v>0</v>
      </c>
      <c r="EC308" s="991">
        <v>0</v>
      </c>
      <c r="ED308" s="991">
        <v>65</v>
      </c>
      <c r="EE308" s="991">
        <v>1</v>
      </c>
      <c r="EF308" s="991">
        <v>4</v>
      </c>
      <c r="EG308" s="991">
        <v>5</v>
      </c>
      <c r="EH308" s="991">
        <v>1</v>
      </c>
      <c r="EI308" s="991">
        <v>2</v>
      </c>
      <c r="EJ308" s="991">
        <v>0</v>
      </c>
      <c r="EK308" s="991">
        <v>0</v>
      </c>
      <c r="EL308" s="991">
        <v>52</v>
      </c>
      <c r="EM308" s="991">
        <v>0</v>
      </c>
      <c r="EN308" s="991">
        <v>64</v>
      </c>
      <c r="EO308" s="991">
        <v>55</v>
      </c>
      <c r="EP308" s="991">
        <v>3</v>
      </c>
      <c r="EQ308" s="991">
        <v>1</v>
      </c>
      <c r="ER308" s="991">
        <v>5</v>
      </c>
      <c r="ES308" s="991">
        <v>0</v>
      </c>
      <c r="ET308" s="992" t="b">
        <v>0</v>
      </c>
      <c r="EU308" s="992" t="b">
        <v>0</v>
      </c>
      <c r="EV308" s="992" t="b">
        <v>0</v>
      </c>
      <c r="EW308" s="993">
        <v>0</v>
      </c>
      <c r="EX308" s="993">
        <v>0</v>
      </c>
      <c r="EY308" s="993">
        <v>0</v>
      </c>
      <c r="EZ308" s="993">
        <v>0</v>
      </c>
      <c r="FA308" s="993">
        <v>0</v>
      </c>
      <c r="FB308" s="993">
        <v>0</v>
      </c>
      <c r="FC308" s="992" t="b">
        <v>0</v>
      </c>
      <c r="FD308" s="992" t="b">
        <v>0</v>
      </c>
      <c r="FE308" s="992" t="b">
        <v>0</v>
      </c>
      <c r="FF308" s="993">
        <v>0</v>
      </c>
      <c r="FG308" s="993">
        <v>0</v>
      </c>
      <c r="FH308" s="993">
        <v>0</v>
      </c>
      <c r="FI308" s="993">
        <v>0</v>
      </c>
      <c r="FJ308" s="993">
        <v>0</v>
      </c>
      <c r="FK308" s="993">
        <v>0</v>
      </c>
      <c r="FL308" s="992" t="b">
        <v>0</v>
      </c>
      <c r="FM308" s="992" t="b">
        <v>0</v>
      </c>
      <c r="FN308" s="992" t="b">
        <v>0</v>
      </c>
      <c r="FO308" s="993">
        <v>0</v>
      </c>
      <c r="FP308" s="993">
        <v>0</v>
      </c>
      <c r="FQ308" s="993">
        <v>0</v>
      </c>
      <c r="FR308" s="993">
        <v>0</v>
      </c>
      <c r="FS308" s="993">
        <v>0</v>
      </c>
      <c r="FT308" s="993">
        <v>0</v>
      </c>
      <c r="FU308" s="990" t="s">
        <v>993</v>
      </c>
      <c r="FV308" s="993">
        <v>0</v>
      </c>
      <c r="FW308" s="991">
        <v>0</v>
      </c>
      <c r="FX308" s="991">
        <v>64</v>
      </c>
      <c r="FY308" s="991">
        <v>0</v>
      </c>
      <c r="FZ308" s="991">
        <v>0</v>
      </c>
      <c r="GA308" s="991">
        <v>0</v>
      </c>
      <c r="GB308" s="991">
        <v>0</v>
      </c>
      <c r="GC308" s="991">
        <v>0</v>
      </c>
      <c r="GD308" s="991">
        <v>0</v>
      </c>
      <c r="GE308" s="991">
        <v>0</v>
      </c>
      <c r="GF308" s="991">
        <v>0</v>
      </c>
      <c r="GG308" s="991">
        <v>0</v>
      </c>
      <c r="GH308" s="991">
        <v>0</v>
      </c>
      <c r="GI308" s="991">
        <v>0</v>
      </c>
      <c r="GJ308" s="991">
        <v>0</v>
      </c>
      <c r="GK308" s="991">
        <v>0</v>
      </c>
      <c r="GL308" s="991">
        <v>0</v>
      </c>
      <c r="GM308" s="991">
        <v>0</v>
      </c>
      <c r="GN308" s="991">
        <v>0</v>
      </c>
      <c r="GO308" s="992" t="b">
        <v>0</v>
      </c>
      <c r="GP308" s="990" t="s">
        <v>993</v>
      </c>
      <c r="GQ308" s="990" t="s">
        <v>993</v>
      </c>
      <c r="GR308" s="990" t="s">
        <v>993</v>
      </c>
      <c r="GS308" s="990" t="s">
        <v>993</v>
      </c>
      <c r="GT308" s="992"/>
      <c r="GU308" s="986"/>
    </row>
    <row r="309" spans="1:203" hidden="1">
      <c r="A309" s="985"/>
      <c r="B309" s="1315" t="s">
        <v>751</v>
      </c>
      <c r="C309" s="1315"/>
      <c r="D309" s="990" t="s">
        <v>1255</v>
      </c>
      <c r="E309" s="990" t="s">
        <v>753</v>
      </c>
      <c r="F309" s="990" t="s">
        <v>437</v>
      </c>
      <c r="G309" s="990" t="s">
        <v>986</v>
      </c>
      <c r="H309" s="990" t="s">
        <v>1236</v>
      </c>
      <c r="I309" s="990" t="s">
        <v>1237</v>
      </c>
      <c r="J309" s="990" t="s">
        <v>1256</v>
      </c>
      <c r="K309" s="990" t="s">
        <v>1257</v>
      </c>
      <c r="L309" s="991">
        <v>1</v>
      </c>
      <c r="M309" s="990" t="s">
        <v>753</v>
      </c>
      <c r="N309" s="990" t="s">
        <v>996</v>
      </c>
      <c r="O309" s="990" t="s">
        <v>317</v>
      </c>
      <c r="P309" s="990" t="s">
        <v>1088</v>
      </c>
      <c r="Q309" s="990" t="s">
        <v>293</v>
      </c>
      <c r="R309" s="990" t="s">
        <v>293</v>
      </c>
      <c r="S309" s="992" t="b">
        <v>1</v>
      </c>
      <c r="T309" s="991">
        <v>1</v>
      </c>
      <c r="U309" s="992" t="b">
        <v>0</v>
      </c>
      <c r="V309" s="991">
        <v>0</v>
      </c>
      <c r="W309" s="992" t="b">
        <v>1</v>
      </c>
      <c r="X309" s="992" t="b">
        <v>1</v>
      </c>
      <c r="Y309" s="990" t="s">
        <v>293</v>
      </c>
      <c r="Z309" s="990" t="b">
        <f t="shared" ref="Z309:Z324" si="45">R309=Y309</f>
        <v>1</v>
      </c>
      <c r="AA309" s="990" t="s">
        <v>993</v>
      </c>
      <c r="AB309" s="992" t="b">
        <v>0</v>
      </c>
      <c r="AC309" s="990" t="s">
        <v>993</v>
      </c>
      <c r="AD309" s="990" t="s">
        <v>993</v>
      </c>
      <c r="AE309" s="990" t="s">
        <v>993</v>
      </c>
      <c r="AF309" s="1077">
        <f t="shared" si="43"/>
        <v>43</v>
      </c>
      <c r="AG309" s="1077">
        <f t="shared" si="43"/>
        <v>37</v>
      </c>
      <c r="AH309" s="1077">
        <f t="shared" si="43"/>
        <v>21</v>
      </c>
      <c r="AI309" s="1077">
        <f t="shared" si="43"/>
        <v>43</v>
      </c>
      <c r="AJ309" s="183">
        <f t="shared" si="39"/>
        <v>0</v>
      </c>
      <c r="AK309" s="991">
        <v>43</v>
      </c>
      <c r="AL309" s="991">
        <v>37</v>
      </c>
      <c r="AM309" s="991">
        <v>21</v>
      </c>
      <c r="AN309" s="991">
        <v>43</v>
      </c>
      <c r="AO309" s="991">
        <v>0</v>
      </c>
      <c r="AP309" s="991">
        <v>0</v>
      </c>
      <c r="AQ309" s="991">
        <v>0</v>
      </c>
      <c r="AR309" s="991">
        <v>0</v>
      </c>
      <c r="AS309" s="991">
        <v>0</v>
      </c>
      <c r="AT309" s="991">
        <v>0</v>
      </c>
      <c r="AU309" s="991">
        <v>0</v>
      </c>
      <c r="AV309" s="991">
        <v>0</v>
      </c>
      <c r="AW309" s="991">
        <v>0</v>
      </c>
      <c r="AX309" s="991">
        <v>0</v>
      </c>
      <c r="AY309" s="991">
        <v>0</v>
      </c>
      <c r="AZ309" s="991">
        <v>0</v>
      </c>
      <c r="BA309" s="991">
        <v>0</v>
      </c>
      <c r="BB309" s="991">
        <v>0</v>
      </c>
      <c r="BC309" s="991">
        <v>0</v>
      </c>
      <c r="BD309" s="991">
        <v>0</v>
      </c>
      <c r="BE309" s="992" t="b">
        <v>0</v>
      </c>
      <c r="BF309" s="992"/>
      <c r="BG309" s="990" t="s">
        <v>296</v>
      </c>
      <c r="BH309" s="991">
        <v>43</v>
      </c>
      <c r="BI309" s="990" t="s">
        <v>1330</v>
      </c>
      <c r="BJ309" s="991">
        <v>30</v>
      </c>
      <c r="BK309" s="990" t="s">
        <v>993</v>
      </c>
      <c r="BL309" s="991">
        <v>0</v>
      </c>
      <c r="BM309" s="991">
        <v>0</v>
      </c>
      <c r="BN309" s="991">
        <v>0</v>
      </c>
      <c r="BO309" s="990" t="s">
        <v>993</v>
      </c>
      <c r="BP309" s="990" t="s">
        <v>993</v>
      </c>
      <c r="BQ309" s="990" t="s">
        <v>993</v>
      </c>
      <c r="BR309" s="991">
        <v>0</v>
      </c>
      <c r="BS309" s="990" t="s">
        <v>993</v>
      </c>
      <c r="BT309" s="991">
        <v>0</v>
      </c>
      <c r="BU309" s="990" t="s">
        <v>993</v>
      </c>
      <c r="BV309" s="991">
        <v>0</v>
      </c>
      <c r="BW309" s="991">
        <v>0</v>
      </c>
      <c r="BX309" s="991">
        <v>0</v>
      </c>
      <c r="BY309" s="990" t="s">
        <v>993</v>
      </c>
      <c r="BZ309" s="991">
        <v>0</v>
      </c>
      <c r="CA309" s="990" t="s">
        <v>993</v>
      </c>
      <c r="CB309" s="991">
        <v>0</v>
      </c>
      <c r="CC309" s="990" t="s">
        <v>993</v>
      </c>
      <c r="CD309" s="991">
        <v>0</v>
      </c>
      <c r="CE309" s="991">
        <v>0</v>
      </c>
      <c r="CF309" s="991">
        <v>0</v>
      </c>
      <c r="CG309" s="990" t="s">
        <v>993</v>
      </c>
      <c r="CH309" s="991">
        <v>0</v>
      </c>
      <c r="CI309" s="990" t="s">
        <v>993</v>
      </c>
      <c r="CJ309" s="991">
        <v>0</v>
      </c>
      <c r="CK309" s="990" t="s">
        <v>993</v>
      </c>
      <c r="CL309" s="991">
        <v>0</v>
      </c>
      <c r="CM309" s="991">
        <v>0</v>
      </c>
      <c r="CN309" s="991">
        <v>0</v>
      </c>
      <c r="CO309" s="991">
        <v>21</v>
      </c>
      <c r="CP309" s="991">
        <v>0</v>
      </c>
      <c r="CQ309" s="991">
        <v>1</v>
      </c>
      <c r="CR309" s="991">
        <v>0</v>
      </c>
      <c r="CS309" s="991">
        <v>1</v>
      </c>
      <c r="CT309" s="991">
        <v>0.4</v>
      </c>
      <c r="CU309" s="991">
        <v>0</v>
      </c>
      <c r="CV309" s="991">
        <v>0</v>
      </c>
      <c r="CW309" s="991">
        <v>0</v>
      </c>
      <c r="CX309" s="991">
        <v>0</v>
      </c>
      <c r="CY309" s="991">
        <v>0</v>
      </c>
      <c r="CZ309" s="991">
        <v>0</v>
      </c>
      <c r="DA309" s="991">
        <v>0</v>
      </c>
      <c r="DB309" s="991">
        <v>0</v>
      </c>
      <c r="DC309" s="991">
        <v>1</v>
      </c>
      <c r="DD309" s="991">
        <v>0</v>
      </c>
      <c r="DE309" s="991">
        <v>0</v>
      </c>
      <c r="DF309" s="991">
        <v>0</v>
      </c>
      <c r="DG309" s="991">
        <v>0</v>
      </c>
      <c r="DH309" s="991">
        <v>0</v>
      </c>
      <c r="DI309" s="991">
        <v>0</v>
      </c>
      <c r="DJ309" s="991">
        <v>0</v>
      </c>
      <c r="DK309" s="992" t="b">
        <v>0</v>
      </c>
      <c r="DL309" s="990" t="s">
        <v>999</v>
      </c>
      <c r="DM309" s="990" t="s">
        <v>270</v>
      </c>
      <c r="DN309" s="990" t="s">
        <v>1000</v>
      </c>
      <c r="DO309" s="990" t="s">
        <v>434</v>
      </c>
      <c r="DP309" s="991">
        <v>585</v>
      </c>
      <c r="DQ309" s="991">
        <v>108</v>
      </c>
      <c r="DR309" s="991">
        <v>239</v>
      </c>
      <c r="DS309" s="991">
        <v>238</v>
      </c>
      <c r="DT309" s="991">
        <v>10617</v>
      </c>
      <c r="DU309" s="991">
        <v>590</v>
      </c>
      <c r="DV309" s="991">
        <v>585</v>
      </c>
      <c r="DW309" s="991">
        <v>1</v>
      </c>
      <c r="DX309" s="991">
        <v>362</v>
      </c>
      <c r="DY309" s="991">
        <v>81</v>
      </c>
      <c r="DZ309" s="991">
        <v>141</v>
      </c>
      <c r="EA309" s="991">
        <v>0</v>
      </c>
      <c r="EB309" s="991">
        <v>0</v>
      </c>
      <c r="EC309" s="991">
        <v>0</v>
      </c>
      <c r="ED309" s="991">
        <v>590</v>
      </c>
      <c r="EE309" s="991">
        <v>67</v>
      </c>
      <c r="EF309" s="991">
        <v>317</v>
      </c>
      <c r="EG309" s="991">
        <v>32</v>
      </c>
      <c r="EH309" s="991">
        <v>7</v>
      </c>
      <c r="EI309" s="991">
        <v>94</v>
      </c>
      <c r="EJ309" s="991">
        <v>0</v>
      </c>
      <c r="EK309" s="991">
        <v>26</v>
      </c>
      <c r="EL309" s="991">
        <v>47</v>
      </c>
      <c r="EM309" s="991">
        <v>0</v>
      </c>
      <c r="EN309" s="991">
        <v>523</v>
      </c>
      <c r="EO309" s="991">
        <v>335</v>
      </c>
      <c r="EP309" s="991">
        <v>127</v>
      </c>
      <c r="EQ309" s="991">
        <v>28</v>
      </c>
      <c r="ER309" s="991">
        <v>33</v>
      </c>
      <c r="ES309" s="991">
        <v>0</v>
      </c>
      <c r="ET309" s="992" t="b">
        <v>0</v>
      </c>
      <c r="EU309" s="992" t="b">
        <v>0</v>
      </c>
      <c r="EV309" s="992" t="b">
        <v>0</v>
      </c>
      <c r="EW309" s="993">
        <v>0.66599999999999993</v>
      </c>
      <c r="EX309" s="993">
        <v>0.48200000000000004</v>
      </c>
      <c r="EY309" s="993">
        <v>0.42</v>
      </c>
      <c r="EZ309" s="993">
        <v>0.253</v>
      </c>
      <c r="FA309" s="993">
        <v>3.9E-2</v>
      </c>
      <c r="FB309" s="993">
        <v>0.46799999999999997</v>
      </c>
      <c r="FC309" s="992" t="b">
        <v>0</v>
      </c>
      <c r="FD309" s="992" t="b">
        <v>0</v>
      </c>
      <c r="FE309" s="992" t="b">
        <v>0</v>
      </c>
      <c r="FF309" s="993">
        <v>0.247</v>
      </c>
      <c r="FG309" s="993">
        <v>8.6999999999999994E-2</v>
      </c>
      <c r="FH309" s="993">
        <v>3.7999999999999999E-2</v>
      </c>
      <c r="FI309" s="993">
        <v>2.7999999999999997E-2</v>
      </c>
      <c r="FJ309" s="993">
        <v>1.9E-2</v>
      </c>
      <c r="FK309" s="993">
        <v>6.2E-2</v>
      </c>
      <c r="FL309" s="992" t="b">
        <v>0</v>
      </c>
      <c r="FM309" s="992" t="b">
        <v>0</v>
      </c>
      <c r="FN309" s="992" t="b">
        <v>0</v>
      </c>
      <c r="FO309" s="993">
        <v>0</v>
      </c>
      <c r="FP309" s="993">
        <v>0</v>
      </c>
      <c r="FQ309" s="993">
        <v>0</v>
      </c>
      <c r="FR309" s="993">
        <v>0</v>
      </c>
      <c r="FS309" s="993">
        <v>0</v>
      </c>
      <c r="FT309" s="993">
        <v>0</v>
      </c>
      <c r="FU309" s="990" t="s">
        <v>993</v>
      </c>
      <c r="FV309" s="993">
        <v>0</v>
      </c>
      <c r="FW309" s="991">
        <v>0</v>
      </c>
      <c r="FX309" s="991">
        <v>523</v>
      </c>
      <c r="FY309" s="991">
        <v>0</v>
      </c>
      <c r="FZ309" s="991">
        <v>0</v>
      </c>
      <c r="GA309" s="991">
        <v>0</v>
      </c>
      <c r="GB309" s="991">
        <v>0</v>
      </c>
      <c r="GC309" s="991">
        <v>0</v>
      </c>
      <c r="GD309" s="991">
        <v>0</v>
      </c>
      <c r="GE309" s="991">
        <v>0</v>
      </c>
      <c r="GF309" s="991">
        <v>0</v>
      </c>
      <c r="GG309" s="991">
        <v>0</v>
      </c>
      <c r="GH309" s="991">
        <v>0</v>
      </c>
      <c r="GI309" s="991">
        <v>0</v>
      </c>
      <c r="GJ309" s="991">
        <v>0</v>
      </c>
      <c r="GK309" s="991">
        <v>0</v>
      </c>
      <c r="GL309" s="991">
        <v>0</v>
      </c>
      <c r="GM309" s="991">
        <v>0</v>
      </c>
      <c r="GN309" s="991">
        <v>0</v>
      </c>
      <c r="GO309" s="992" t="b">
        <v>0</v>
      </c>
      <c r="GP309" s="990" t="s">
        <v>993</v>
      </c>
      <c r="GQ309" s="990" t="s">
        <v>993</v>
      </c>
      <c r="GR309" s="990" t="s">
        <v>993</v>
      </c>
      <c r="GS309" s="990" t="s">
        <v>993</v>
      </c>
      <c r="GT309" s="992"/>
      <c r="GU309" s="986"/>
    </row>
    <row r="310" spans="1:203" hidden="1">
      <c r="A310" s="985"/>
      <c r="B310" s="1315" t="s">
        <v>767</v>
      </c>
      <c r="C310" s="1315"/>
      <c r="D310" s="990" t="s">
        <v>1258</v>
      </c>
      <c r="E310" s="990" t="s">
        <v>72</v>
      </c>
      <c r="F310" s="990" t="s">
        <v>437</v>
      </c>
      <c r="G310" s="990" t="s">
        <v>986</v>
      </c>
      <c r="H310" s="990" t="s">
        <v>1259</v>
      </c>
      <c r="I310" s="990" t="s">
        <v>1260</v>
      </c>
      <c r="J310" s="990" t="s">
        <v>1261</v>
      </c>
      <c r="K310" s="990" t="s">
        <v>1262</v>
      </c>
      <c r="L310" s="991">
        <v>2</v>
      </c>
      <c r="M310" s="990" t="s">
        <v>72</v>
      </c>
      <c r="N310" s="990" t="s">
        <v>1012</v>
      </c>
      <c r="O310" s="990" t="s">
        <v>531</v>
      </c>
      <c r="P310" s="990" t="s">
        <v>993</v>
      </c>
      <c r="Q310" s="990" t="s">
        <v>993</v>
      </c>
      <c r="R310" s="990" t="s">
        <v>290</v>
      </c>
      <c r="S310" s="992" t="b">
        <v>0</v>
      </c>
      <c r="T310" s="991">
        <v>0</v>
      </c>
      <c r="U310" s="992" t="b">
        <v>0</v>
      </c>
      <c r="V310" s="991">
        <v>0</v>
      </c>
      <c r="W310" s="992" t="b">
        <v>0</v>
      </c>
      <c r="X310" s="992" t="b">
        <v>1</v>
      </c>
      <c r="Y310" s="990" t="s">
        <v>290</v>
      </c>
      <c r="Z310" s="990" t="b">
        <f t="shared" si="45"/>
        <v>1</v>
      </c>
      <c r="AA310" s="990" t="s">
        <v>993</v>
      </c>
      <c r="AB310" s="992" t="b">
        <v>0</v>
      </c>
      <c r="AC310" s="990" t="s">
        <v>993</v>
      </c>
      <c r="AD310" s="990" t="s">
        <v>993</v>
      </c>
      <c r="AE310" s="990" t="s">
        <v>993</v>
      </c>
      <c r="AF310" s="1077">
        <f t="shared" si="43"/>
        <v>50</v>
      </c>
      <c r="AG310" s="1077">
        <f t="shared" si="43"/>
        <v>50</v>
      </c>
      <c r="AH310" s="1077">
        <f t="shared" si="43"/>
        <v>0</v>
      </c>
      <c r="AI310" s="1077">
        <f t="shared" si="43"/>
        <v>50</v>
      </c>
      <c r="AJ310" s="183">
        <f t="shared" si="39"/>
        <v>0</v>
      </c>
      <c r="AK310" s="991">
        <v>50</v>
      </c>
      <c r="AL310" s="991">
        <v>50</v>
      </c>
      <c r="AM310" s="991">
        <v>0</v>
      </c>
      <c r="AN310" s="991">
        <v>50</v>
      </c>
      <c r="AO310" s="991">
        <v>0</v>
      </c>
      <c r="AP310" s="991">
        <v>0</v>
      </c>
      <c r="AQ310" s="991">
        <v>0</v>
      </c>
      <c r="AR310" s="991">
        <v>0</v>
      </c>
      <c r="AS310" s="991">
        <v>0</v>
      </c>
      <c r="AT310" s="991">
        <v>0</v>
      </c>
      <c r="AU310" s="991">
        <v>0</v>
      </c>
      <c r="AV310" s="991">
        <v>0</v>
      </c>
      <c r="AW310" s="991">
        <v>0</v>
      </c>
      <c r="AX310" s="991">
        <v>0</v>
      </c>
      <c r="AY310" s="991">
        <v>0</v>
      </c>
      <c r="AZ310" s="991">
        <v>0</v>
      </c>
      <c r="BA310" s="991">
        <v>0</v>
      </c>
      <c r="BB310" s="991">
        <v>0</v>
      </c>
      <c r="BC310" s="991">
        <v>0</v>
      </c>
      <c r="BD310" s="991">
        <v>0</v>
      </c>
      <c r="BE310" s="992" t="b">
        <v>0</v>
      </c>
      <c r="BF310" s="992"/>
      <c r="BG310" s="990" t="s">
        <v>296</v>
      </c>
      <c r="BH310" s="991">
        <v>50</v>
      </c>
      <c r="BI310" s="990" t="s">
        <v>993</v>
      </c>
      <c r="BJ310" s="991">
        <v>0</v>
      </c>
      <c r="BK310" s="990" t="s">
        <v>993</v>
      </c>
      <c r="BL310" s="991">
        <v>0</v>
      </c>
      <c r="BM310" s="991">
        <v>0</v>
      </c>
      <c r="BN310" s="991">
        <v>0</v>
      </c>
      <c r="BO310" s="990" t="s">
        <v>993</v>
      </c>
      <c r="BP310" s="990" t="s">
        <v>993</v>
      </c>
      <c r="BQ310" s="990" t="s">
        <v>993</v>
      </c>
      <c r="BR310" s="991">
        <v>0</v>
      </c>
      <c r="BS310" s="990" t="s">
        <v>993</v>
      </c>
      <c r="BT310" s="991">
        <v>0</v>
      </c>
      <c r="BU310" s="990" t="s">
        <v>993</v>
      </c>
      <c r="BV310" s="991">
        <v>0</v>
      </c>
      <c r="BW310" s="991">
        <v>0</v>
      </c>
      <c r="BX310" s="991">
        <v>0</v>
      </c>
      <c r="BY310" s="990" t="s">
        <v>993</v>
      </c>
      <c r="BZ310" s="991">
        <v>0</v>
      </c>
      <c r="CA310" s="990" t="s">
        <v>993</v>
      </c>
      <c r="CB310" s="991">
        <v>0</v>
      </c>
      <c r="CC310" s="990" t="s">
        <v>993</v>
      </c>
      <c r="CD310" s="991">
        <v>0</v>
      </c>
      <c r="CE310" s="991">
        <v>0</v>
      </c>
      <c r="CF310" s="991">
        <v>0</v>
      </c>
      <c r="CG310" s="990" t="s">
        <v>993</v>
      </c>
      <c r="CH310" s="991">
        <v>0</v>
      </c>
      <c r="CI310" s="990" t="s">
        <v>993</v>
      </c>
      <c r="CJ310" s="991">
        <v>0</v>
      </c>
      <c r="CK310" s="990" t="s">
        <v>993</v>
      </c>
      <c r="CL310" s="991">
        <v>0</v>
      </c>
      <c r="CM310" s="991">
        <v>0</v>
      </c>
      <c r="CN310" s="991">
        <v>0</v>
      </c>
      <c r="CO310" s="991">
        <v>21</v>
      </c>
      <c r="CP310" s="991">
        <v>0</v>
      </c>
      <c r="CQ310" s="991">
        <v>0</v>
      </c>
      <c r="CR310" s="991">
        <v>0</v>
      </c>
      <c r="CS310" s="991">
        <v>0</v>
      </c>
      <c r="CT310" s="991">
        <v>2.4</v>
      </c>
      <c r="CU310" s="991">
        <v>0</v>
      </c>
      <c r="CV310" s="991">
        <v>0</v>
      </c>
      <c r="CW310" s="991">
        <v>0</v>
      </c>
      <c r="CX310" s="991">
        <v>0</v>
      </c>
      <c r="CY310" s="991">
        <v>0</v>
      </c>
      <c r="CZ310" s="991">
        <v>0</v>
      </c>
      <c r="DA310" s="991">
        <v>0</v>
      </c>
      <c r="DB310" s="991">
        <v>0</v>
      </c>
      <c r="DC310" s="991">
        <v>0</v>
      </c>
      <c r="DD310" s="991">
        <v>0</v>
      </c>
      <c r="DE310" s="991">
        <v>0</v>
      </c>
      <c r="DF310" s="991">
        <v>0</v>
      </c>
      <c r="DG310" s="991">
        <v>0</v>
      </c>
      <c r="DH310" s="991">
        <v>0</v>
      </c>
      <c r="DI310" s="991">
        <v>0</v>
      </c>
      <c r="DJ310" s="991">
        <v>0</v>
      </c>
      <c r="DK310" s="992" t="b">
        <v>0</v>
      </c>
      <c r="DL310" s="990" t="s">
        <v>999</v>
      </c>
      <c r="DM310" s="990" t="s">
        <v>270</v>
      </c>
      <c r="DN310" s="990" t="s">
        <v>434</v>
      </c>
      <c r="DO310" s="990" t="s">
        <v>993</v>
      </c>
      <c r="DP310" s="991">
        <v>242</v>
      </c>
      <c r="DQ310" s="991">
        <v>60</v>
      </c>
      <c r="DR310" s="991">
        <v>30</v>
      </c>
      <c r="DS310" s="991">
        <v>152</v>
      </c>
      <c r="DT310" s="991">
        <v>2643</v>
      </c>
      <c r="DU310" s="991">
        <v>259</v>
      </c>
      <c r="DV310" s="991">
        <v>242</v>
      </c>
      <c r="DW310" s="991">
        <v>40</v>
      </c>
      <c r="DX310" s="991">
        <v>163</v>
      </c>
      <c r="DY310" s="991">
        <v>9</v>
      </c>
      <c r="DZ310" s="991">
        <v>30</v>
      </c>
      <c r="EA310" s="991">
        <v>0</v>
      </c>
      <c r="EB310" s="991">
        <v>0</v>
      </c>
      <c r="EC310" s="991">
        <v>0</v>
      </c>
      <c r="ED310" s="991">
        <v>259</v>
      </c>
      <c r="EE310" s="991">
        <v>87</v>
      </c>
      <c r="EF310" s="991">
        <v>118</v>
      </c>
      <c r="EG310" s="991">
        <v>4</v>
      </c>
      <c r="EH310" s="991">
        <v>8</v>
      </c>
      <c r="EI310" s="991">
        <v>9</v>
      </c>
      <c r="EJ310" s="991">
        <v>2</v>
      </c>
      <c r="EK310" s="991">
        <v>10</v>
      </c>
      <c r="EL310" s="991">
        <v>21</v>
      </c>
      <c r="EM310" s="991">
        <v>0</v>
      </c>
      <c r="EN310" s="991">
        <v>172</v>
      </c>
      <c r="EO310" s="991">
        <v>161</v>
      </c>
      <c r="EP310" s="991">
        <v>4</v>
      </c>
      <c r="EQ310" s="991">
        <v>7</v>
      </c>
      <c r="ER310" s="991">
        <v>0</v>
      </c>
      <c r="ES310" s="991">
        <v>0</v>
      </c>
      <c r="ET310" s="992" t="b">
        <v>0</v>
      </c>
      <c r="EU310" s="992" t="b">
        <v>0</v>
      </c>
      <c r="EV310" s="992" t="b">
        <v>0</v>
      </c>
      <c r="EW310" s="993">
        <v>0.49700000000000005</v>
      </c>
      <c r="EX310" s="993">
        <v>0.24199999999999999</v>
      </c>
      <c r="EY310" s="993">
        <v>0.19699999999999998</v>
      </c>
      <c r="EZ310" s="993">
        <v>0.128</v>
      </c>
      <c r="FA310" s="993">
        <v>4.7E-2</v>
      </c>
      <c r="FB310" s="993">
        <v>0.37200000000000005</v>
      </c>
      <c r="FC310" s="992" t="b">
        <v>0</v>
      </c>
      <c r="FD310" s="992" t="b">
        <v>0</v>
      </c>
      <c r="FE310" s="992" t="b">
        <v>0</v>
      </c>
      <c r="FF310" s="993">
        <v>0</v>
      </c>
      <c r="FG310" s="993">
        <v>0</v>
      </c>
      <c r="FH310" s="993">
        <v>0</v>
      </c>
      <c r="FI310" s="993">
        <v>0</v>
      </c>
      <c r="FJ310" s="993">
        <v>0</v>
      </c>
      <c r="FK310" s="993">
        <v>0</v>
      </c>
      <c r="FL310" s="992" t="b">
        <v>0</v>
      </c>
      <c r="FM310" s="992" t="b">
        <v>0</v>
      </c>
      <c r="FN310" s="992" t="b">
        <v>0</v>
      </c>
      <c r="FO310" s="993">
        <v>0</v>
      </c>
      <c r="FP310" s="993">
        <v>0</v>
      </c>
      <c r="FQ310" s="993">
        <v>0</v>
      </c>
      <c r="FR310" s="993">
        <v>0</v>
      </c>
      <c r="FS310" s="993">
        <v>0</v>
      </c>
      <c r="FT310" s="993">
        <v>0</v>
      </c>
      <c r="FU310" s="990" t="s">
        <v>993</v>
      </c>
      <c r="FV310" s="993">
        <v>0</v>
      </c>
      <c r="FW310" s="991">
        <v>0</v>
      </c>
      <c r="FX310" s="991">
        <v>172</v>
      </c>
      <c r="FY310" s="991">
        <v>0</v>
      </c>
      <c r="FZ310" s="991">
        <v>0</v>
      </c>
      <c r="GA310" s="991">
        <v>0</v>
      </c>
      <c r="GB310" s="991">
        <v>0</v>
      </c>
      <c r="GC310" s="991">
        <v>0</v>
      </c>
      <c r="GD310" s="991">
        <v>0</v>
      </c>
      <c r="GE310" s="991">
        <v>0</v>
      </c>
      <c r="GF310" s="991">
        <v>0</v>
      </c>
      <c r="GG310" s="991">
        <v>0</v>
      </c>
      <c r="GH310" s="991">
        <v>0</v>
      </c>
      <c r="GI310" s="991">
        <v>0</v>
      </c>
      <c r="GJ310" s="991">
        <v>0</v>
      </c>
      <c r="GK310" s="991">
        <v>0</v>
      </c>
      <c r="GL310" s="991">
        <v>0</v>
      </c>
      <c r="GM310" s="991">
        <v>0</v>
      </c>
      <c r="GN310" s="991">
        <v>0</v>
      </c>
      <c r="GO310" s="992" t="b">
        <v>0</v>
      </c>
      <c r="GP310" s="990" t="s">
        <v>993</v>
      </c>
      <c r="GQ310" s="990" t="s">
        <v>993</v>
      </c>
      <c r="GR310" s="990" t="s">
        <v>993</v>
      </c>
      <c r="GS310" s="990" t="s">
        <v>993</v>
      </c>
      <c r="GT310" s="992"/>
      <c r="GU310" s="986"/>
    </row>
    <row r="311" spans="1:203" hidden="1">
      <c r="A311" s="985"/>
      <c r="B311" s="1315" t="s">
        <v>767</v>
      </c>
      <c r="C311" s="1315"/>
      <c r="D311" s="990" t="s">
        <v>1258</v>
      </c>
      <c r="E311" s="990" t="s">
        <v>72</v>
      </c>
      <c r="F311" s="990" t="s">
        <v>437</v>
      </c>
      <c r="G311" s="990" t="s">
        <v>986</v>
      </c>
      <c r="H311" s="990" t="s">
        <v>1259</v>
      </c>
      <c r="I311" s="990" t="s">
        <v>1260</v>
      </c>
      <c r="J311" s="990" t="s">
        <v>1261</v>
      </c>
      <c r="K311" s="990" t="s">
        <v>1262</v>
      </c>
      <c r="L311" s="991">
        <v>3</v>
      </c>
      <c r="M311" s="990" t="s">
        <v>72</v>
      </c>
      <c r="N311" s="990" t="s">
        <v>996</v>
      </c>
      <c r="O311" s="990" t="s">
        <v>528</v>
      </c>
      <c r="P311" s="990" t="s">
        <v>993</v>
      </c>
      <c r="Q311" s="990" t="s">
        <v>993</v>
      </c>
      <c r="R311" s="990" t="s">
        <v>293</v>
      </c>
      <c r="S311" s="992" t="b">
        <v>0</v>
      </c>
      <c r="T311" s="991">
        <v>0</v>
      </c>
      <c r="U311" s="992" t="b">
        <v>0</v>
      </c>
      <c r="V311" s="991">
        <v>0</v>
      </c>
      <c r="W311" s="992" t="b">
        <v>0</v>
      </c>
      <c r="X311" s="992" t="b">
        <v>1</v>
      </c>
      <c r="Y311" s="990" t="s">
        <v>293</v>
      </c>
      <c r="Z311" s="990" t="b">
        <f t="shared" si="45"/>
        <v>1</v>
      </c>
      <c r="AA311" s="990" t="s">
        <v>993</v>
      </c>
      <c r="AB311" s="992" t="b">
        <v>0</v>
      </c>
      <c r="AC311" s="990" t="s">
        <v>993</v>
      </c>
      <c r="AD311" s="990" t="s">
        <v>993</v>
      </c>
      <c r="AE311" s="990" t="s">
        <v>993</v>
      </c>
      <c r="AF311" s="1077">
        <f t="shared" si="43"/>
        <v>36</v>
      </c>
      <c r="AG311" s="1077">
        <f t="shared" si="43"/>
        <v>33</v>
      </c>
      <c r="AH311" s="1077">
        <f t="shared" si="43"/>
        <v>0</v>
      </c>
      <c r="AI311" s="1077">
        <f t="shared" si="43"/>
        <v>36</v>
      </c>
      <c r="AJ311" s="183">
        <f t="shared" si="39"/>
        <v>0</v>
      </c>
      <c r="AK311" s="991">
        <v>36</v>
      </c>
      <c r="AL311" s="991">
        <v>33</v>
      </c>
      <c r="AM311" s="991">
        <v>0</v>
      </c>
      <c r="AN311" s="991">
        <v>36</v>
      </c>
      <c r="AO311" s="991">
        <v>0</v>
      </c>
      <c r="AP311" s="991">
        <v>0</v>
      </c>
      <c r="AQ311" s="991">
        <v>0</v>
      </c>
      <c r="AR311" s="991">
        <v>0</v>
      </c>
      <c r="AS311" s="991">
        <v>0</v>
      </c>
      <c r="AT311" s="991">
        <v>0</v>
      </c>
      <c r="AU311" s="991">
        <v>0</v>
      </c>
      <c r="AV311" s="991">
        <v>0</v>
      </c>
      <c r="AW311" s="991">
        <v>0</v>
      </c>
      <c r="AX311" s="991">
        <v>0</v>
      </c>
      <c r="AY311" s="991">
        <v>0</v>
      </c>
      <c r="AZ311" s="991">
        <v>0</v>
      </c>
      <c r="BA311" s="991">
        <v>0</v>
      </c>
      <c r="BB311" s="991">
        <v>0</v>
      </c>
      <c r="BC311" s="991">
        <v>0</v>
      </c>
      <c r="BD311" s="991">
        <v>0</v>
      </c>
      <c r="BE311" s="992" t="b">
        <v>0</v>
      </c>
      <c r="BF311" s="992"/>
      <c r="BG311" s="990" t="s">
        <v>1331</v>
      </c>
      <c r="BH311" s="991">
        <v>36</v>
      </c>
      <c r="BI311" s="990" t="s">
        <v>993</v>
      </c>
      <c r="BJ311" s="991">
        <v>0</v>
      </c>
      <c r="BK311" s="990" t="s">
        <v>993</v>
      </c>
      <c r="BL311" s="991">
        <v>0</v>
      </c>
      <c r="BM311" s="991">
        <v>0</v>
      </c>
      <c r="BN311" s="991">
        <v>0</v>
      </c>
      <c r="BO311" s="990" t="s">
        <v>993</v>
      </c>
      <c r="BP311" s="990" t="s">
        <v>993</v>
      </c>
      <c r="BQ311" s="990" t="s">
        <v>993</v>
      </c>
      <c r="BR311" s="991">
        <v>0</v>
      </c>
      <c r="BS311" s="990" t="s">
        <v>993</v>
      </c>
      <c r="BT311" s="991">
        <v>0</v>
      </c>
      <c r="BU311" s="990" t="s">
        <v>993</v>
      </c>
      <c r="BV311" s="991">
        <v>0</v>
      </c>
      <c r="BW311" s="991">
        <v>0</v>
      </c>
      <c r="BX311" s="991">
        <v>0</v>
      </c>
      <c r="BY311" s="990" t="s">
        <v>993</v>
      </c>
      <c r="BZ311" s="991">
        <v>0</v>
      </c>
      <c r="CA311" s="990" t="s">
        <v>993</v>
      </c>
      <c r="CB311" s="991">
        <v>0</v>
      </c>
      <c r="CC311" s="990" t="s">
        <v>993</v>
      </c>
      <c r="CD311" s="991">
        <v>0</v>
      </c>
      <c r="CE311" s="991">
        <v>0</v>
      </c>
      <c r="CF311" s="991">
        <v>0</v>
      </c>
      <c r="CG311" s="990" t="s">
        <v>993</v>
      </c>
      <c r="CH311" s="991">
        <v>0</v>
      </c>
      <c r="CI311" s="990" t="s">
        <v>993</v>
      </c>
      <c r="CJ311" s="991">
        <v>0</v>
      </c>
      <c r="CK311" s="990" t="s">
        <v>993</v>
      </c>
      <c r="CL311" s="991">
        <v>0</v>
      </c>
      <c r="CM311" s="991">
        <v>0</v>
      </c>
      <c r="CN311" s="991">
        <v>0</v>
      </c>
      <c r="CO311" s="991">
        <v>15</v>
      </c>
      <c r="CP311" s="991">
        <v>0</v>
      </c>
      <c r="CQ311" s="991">
        <v>0</v>
      </c>
      <c r="CR311" s="991">
        <v>0</v>
      </c>
      <c r="CS311" s="991">
        <v>0</v>
      </c>
      <c r="CT311" s="991">
        <v>4.8</v>
      </c>
      <c r="CU311" s="991">
        <v>0</v>
      </c>
      <c r="CV311" s="991">
        <v>0</v>
      </c>
      <c r="CW311" s="991">
        <v>0</v>
      </c>
      <c r="CX311" s="991">
        <v>0</v>
      </c>
      <c r="CY311" s="991">
        <v>0</v>
      </c>
      <c r="CZ311" s="991">
        <v>0</v>
      </c>
      <c r="DA311" s="991">
        <v>0</v>
      </c>
      <c r="DB311" s="991">
        <v>0</v>
      </c>
      <c r="DC311" s="991">
        <v>0</v>
      </c>
      <c r="DD311" s="991">
        <v>0</v>
      </c>
      <c r="DE311" s="991">
        <v>0</v>
      </c>
      <c r="DF311" s="991">
        <v>0</v>
      </c>
      <c r="DG311" s="991">
        <v>0</v>
      </c>
      <c r="DH311" s="991">
        <v>0</v>
      </c>
      <c r="DI311" s="991">
        <v>0</v>
      </c>
      <c r="DJ311" s="991">
        <v>0</v>
      </c>
      <c r="DK311" s="992" t="b">
        <v>0</v>
      </c>
      <c r="DL311" s="990" t="s">
        <v>999</v>
      </c>
      <c r="DM311" s="990" t="s">
        <v>1000</v>
      </c>
      <c r="DN311" s="990" t="s">
        <v>270</v>
      </c>
      <c r="DO311" s="990" t="s">
        <v>434</v>
      </c>
      <c r="DP311" s="991">
        <v>161</v>
      </c>
      <c r="DQ311" s="991">
        <v>161</v>
      </c>
      <c r="DR311" s="991">
        <v>0</v>
      </c>
      <c r="DS311" s="991">
        <v>0</v>
      </c>
      <c r="DT311" s="991">
        <v>7233</v>
      </c>
      <c r="DU311" s="991">
        <v>230</v>
      </c>
      <c r="DV311" s="991">
        <v>161</v>
      </c>
      <c r="DW311" s="991">
        <v>161</v>
      </c>
      <c r="DX311" s="991">
        <v>0</v>
      </c>
      <c r="DY311" s="991">
        <v>0</v>
      </c>
      <c r="DZ311" s="991">
        <v>0</v>
      </c>
      <c r="EA311" s="991">
        <v>0</v>
      </c>
      <c r="EB311" s="991">
        <v>0</v>
      </c>
      <c r="EC311" s="991">
        <v>0</v>
      </c>
      <c r="ED311" s="991">
        <v>230</v>
      </c>
      <c r="EE311" s="991">
        <v>0</v>
      </c>
      <c r="EF311" s="991">
        <v>43</v>
      </c>
      <c r="EG311" s="991">
        <v>12</v>
      </c>
      <c r="EH311" s="991">
        <v>18</v>
      </c>
      <c r="EI311" s="991">
        <v>40</v>
      </c>
      <c r="EJ311" s="991">
        <v>14</v>
      </c>
      <c r="EK311" s="991">
        <v>6</v>
      </c>
      <c r="EL311" s="991">
        <v>97</v>
      </c>
      <c r="EM311" s="991">
        <v>0</v>
      </c>
      <c r="EN311" s="991">
        <v>230</v>
      </c>
      <c r="EO311" s="991">
        <v>222</v>
      </c>
      <c r="EP311" s="991">
        <v>3</v>
      </c>
      <c r="EQ311" s="991">
        <v>5</v>
      </c>
      <c r="ER311" s="991">
        <v>0</v>
      </c>
      <c r="ES311" s="991">
        <v>0</v>
      </c>
      <c r="ET311" s="992" t="b">
        <v>0</v>
      </c>
      <c r="EU311" s="992" t="b">
        <v>0</v>
      </c>
      <c r="EV311" s="992" t="b">
        <v>0</v>
      </c>
      <c r="EW311" s="993">
        <v>0</v>
      </c>
      <c r="EX311" s="993">
        <v>0</v>
      </c>
      <c r="EY311" s="993">
        <v>0</v>
      </c>
      <c r="EZ311" s="993">
        <v>0</v>
      </c>
      <c r="FA311" s="993">
        <v>0</v>
      </c>
      <c r="FB311" s="993">
        <v>0</v>
      </c>
      <c r="FC311" s="992" t="b">
        <v>0</v>
      </c>
      <c r="FD311" s="992" t="b">
        <v>0</v>
      </c>
      <c r="FE311" s="992" t="b">
        <v>0</v>
      </c>
      <c r="FF311" s="993">
        <v>0</v>
      </c>
      <c r="FG311" s="993">
        <v>0</v>
      </c>
      <c r="FH311" s="993">
        <v>0</v>
      </c>
      <c r="FI311" s="993">
        <v>0</v>
      </c>
      <c r="FJ311" s="993">
        <v>0</v>
      </c>
      <c r="FK311" s="993">
        <v>0</v>
      </c>
      <c r="FL311" s="992" t="b">
        <v>0</v>
      </c>
      <c r="FM311" s="992" t="b">
        <v>0</v>
      </c>
      <c r="FN311" s="992" t="b">
        <v>0</v>
      </c>
      <c r="FO311" s="993">
        <v>0</v>
      </c>
      <c r="FP311" s="993">
        <v>0</v>
      </c>
      <c r="FQ311" s="993">
        <v>0</v>
      </c>
      <c r="FR311" s="993">
        <v>0</v>
      </c>
      <c r="FS311" s="993">
        <v>0</v>
      </c>
      <c r="FT311" s="993">
        <v>0</v>
      </c>
      <c r="FU311" s="990" t="s">
        <v>993</v>
      </c>
      <c r="FV311" s="993">
        <v>0</v>
      </c>
      <c r="FW311" s="991">
        <v>0</v>
      </c>
      <c r="FX311" s="991">
        <v>230</v>
      </c>
      <c r="FY311" s="991">
        <v>0</v>
      </c>
      <c r="FZ311" s="991">
        <v>0</v>
      </c>
      <c r="GA311" s="991">
        <v>0</v>
      </c>
      <c r="GB311" s="991">
        <v>0</v>
      </c>
      <c r="GC311" s="991">
        <v>0</v>
      </c>
      <c r="GD311" s="991">
        <v>0</v>
      </c>
      <c r="GE311" s="991">
        <v>0</v>
      </c>
      <c r="GF311" s="991">
        <v>0</v>
      </c>
      <c r="GG311" s="991">
        <v>0</v>
      </c>
      <c r="GH311" s="991">
        <v>0</v>
      </c>
      <c r="GI311" s="991">
        <v>0</v>
      </c>
      <c r="GJ311" s="991">
        <v>0</v>
      </c>
      <c r="GK311" s="991">
        <v>0</v>
      </c>
      <c r="GL311" s="991">
        <v>0</v>
      </c>
      <c r="GM311" s="991">
        <v>0</v>
      </c>
      <c r="GN311" s="991">
        <v>0</v>
      </c>
      <c r="GO311" s="992" t="b">
        <v>0</v>
      </c>
      <c r="GP311" s="990" t="s">
        <v>993</v>
      </c>
      <c r="GQ311" s="990" t="s">
        <v>993</v>
      </c>
      <c r="GR311" s="990" t="s">
        <v>993</v>
      </c>
      <c r="GS311" s="990" t="s">
        <v>993</v>
      </c>
      <c r="GT311" s="992"/>
      <c r="GU311" s="986"/>
    </row>
    <row r="312" spans="1:203" hidden="1">
      <c r="A312" s="985"/>
      <c r="B312" s="1315" t="s">
        <v>767</v>
      </c>
      <c r="C312" s="1315"/>
      <c r="D312" s="990" t="s">
        <v>1258</v>
      </c>
      <c r="E312" s="990" t="s">
        <v>72</v>
      </c>
      <c r="F312" s="990" t="s">
        <v>437</v>
      </c>
      <c r="G312" s="990" t="s">
        <v>986</v>
      </c>
      <c r="H312" s="990" t="s">
        <v>1259</v>
      </c>
      <c r="I312" s="990" t="s">
        <v>1260</v>
      </c>
      <c r="J312" s="990" t="s">
        <v>1261</v>
      </c>
      <c r="K312" s="990" t="s">
        <v>1262</v>
      </c>
      <c r="L312" s="991">
        <v>1</v>
      </c>
      <c r="M312" s="990" t="s">
        <v>72</v>
      </c>
      <c r="N312" s="990" t="s">
        <v>1019</v>
      </c>
      <c r="O312" s="990" t="s">
        <v>529</v>
      </c>
      <c r="P312" s="990" t="s">
        <v>993</v>
      </c>
      <c r="Q312" s="990" t="s">
        <v>993</v>
      </c>
      <c r="R312" s="990" t="s">
        <v>290</v>
      </c>
      <c r="S312" s="992" t="b">
        <v>0</v>
      </c>
      <c r="T312" s="991">
        <v>0</v>
      </c>
      <c r="U312" s="992" t="b">
        <v>0</v>
      </c>
      <c r="V312" s="991">
        <v>0</v>
      </c>
      <c r="W312" s="992" t="b">
        <v>0</v>
      </c>
      <c r="X312" s="992" t="b">
        <v>1</v>
      </c>
      <c r="Y312" s="990" t="s">
        <v>290</v>
      </c>
      <c r="Z312" s="990" t="b">
        <f t="shared" si="45"/>
        <v>1</v>
      </c>
      <c r="AA312" s="990" t="s">
        <v>993</v>
      </c>
      <c r="AB312" s="992" t="b">
        <v>0</v>
      </c>
      <c r="AC312" s="990" t="s">
        <v>993</v>
      </c>
      <c r="AD312" s="990" t="s">
        <v>993</v>
      </c>
      <c r="AE312" s="990" t="s">
        <v>993</v>
      </c>
      <c r="AF312" s="1077">
        <f t="shared" si="43"/>
        <v>46</v>
      </c>
      <c r="AG312" s="1077">
        <f t="shared" si="43"/>
        <v>46</v>
      </c>
      <c r="AH312" s="1077">
        <f t="shared" si="43"/>
        <v>0</v>
      </c>
      <c r="AI312" s="1077">
        <f t="shared" si="43"/>
        <v>46</v>
      </c>
      <c r="AJ312" s="183">
        <f t="shared" si="39"/>
        <v>0</v>
      </c>
      <c r="AK312" s="991">
        <v>46</v>
      </c>
      <c r="AL312" s="991">
        <v>46</v>
      </c>
      <c r="AM312" s="991">
        <v>0</v>
      </c>
      <c r="AN312" s="991">
        <v>46</v>
      </c>
      <c r="AO312" s="991">
        <v>0</v>
      </c>
      <c r="AP312" s="991">
        <v>0</v>
      </c>
      <c r="AQ312" s="991">
        <v>0</v>
      </c>
      <c r="AR312" s="991">
        <v>0</v>
      </c>
      <c r="AS312" s="991">
        <v>0</v>
      </c>
      <c r="AT312" s="991">
        <v>0</v>
      </c>
      <c r="AU312" s="991">
        <v>0</v>
      </c>
      <c r="AV312" s="991">
        <v>0</v>
      </c>
      <c r="AW312" s="991">
        <v>0</v>
      </c>
      <c r="AX312" s="991">
        <v>0</v>
      </c>
      <c r="AY312" s="991">
        <v>0</v>
      </c>
      <c r="AZ312" s="991">
        <v>0</v>
      </c>
      <c r="BA312" s="991">
        <v>0</v>
      </c>
      <c r="BB312" s="991">
        <v>0</v>
      </c>
      <c r="BC312" s="991">
        <v>0</v>
      </c>
      <c r="BD312" s="991">
        <v>0</v>
      </c>
      <c r="BE312" s="992" t="b">
        <v>0</v>
      </c>
      <c r="BF312" s="992"/>
      <c r="BG312" s="990" t="s">
        <v>296</v>
      </c>
      <c r="BH312" s="991">
        <v>46</v>
      </c>
      <c r="BI312" s="990" t="s">
        <v>993</v>
      </c>
      <c r="BJ312" s="991">
        <v>0</v>
      </c>
      <c r="BK312" s="990" t="s">
        <v>993</v>
      </c>
      <c r="BL312" s="991">
        <v>0</v>
      </c>
      <c r="BM312" s="991">
        <v>0</v>
      </c>
      <c r="BN312" s="991">
        <v>0</v>
      </c>
      <c r="BO312" s="990" t="s">
        <v>993</v>
      </c>
      <c r="BP312" s="990" t="s">
        <v>993</v>
      </c>
      <c r="BQ312" s="990" t="s">
        <v>993</v>
      </c>
      <c r="BR312" s="991">
        <v>0</v>
      </c>
      <c r="BS312" s="990" t="s">
        <v>993</v>
      </c>
      <c r="BT312" s="991">
        <v>0</v>
      </c>
      <c r="BU312" s="990" t="s">
        <v>993</v>
      </c>
      <c r="BV312" s="991">
        <v>0</v>
      </c>
      <c r="BW312" s="991">
        <v>0</v>
      </c>
      <c r="BX312" s="991">
        <v>0</v>
      </c>
      <c r="BY312" s="990" t="s">
        <v>993</v>
      </c>
      <c r="BZ312" s="991">
        <v>0</v>
      </c>
      <c r="CA312" s="990" t="s">
        <v>993</v>
      </c>
      <c r="CB312" s="991">
        <v>0</v>
      </c>
      <c r="CC312" s="990" t="s">
        <v>993</v>
      </c>
      <c r="CD312" s="991">
        <v>0</v>
      </c>
      <c r="CE312" s="991">
        <v>0</v>
      </c>
      <c r="CF312" s="991">
        <v>0</v>
      </c>
      <c r="CG312" s="990" t="s">
        <v>993</v>
      </c>
      <c r="CH312" s="991">
        <v>0</v>
      </c>
      <c r="CI312" s="990" t="s">
        <v>993</v>
      </c>
      <c r="CJ312" s="991">
        <v>0</v>
      </c>
      <c r="CK312" s="990" t="s">
        <v>993</v>
      </c>
      <c r="CL312" s="991">
        <v>0</v>
      </c>
      <c r="CM312" s="991">
        <v>0</v>
      </c>
      <c r="CN312" s="991">
        <v>0</v>
      </c>
      <c r="CO312" s="991">
        <v>18</v>
      </c>
      <c r="CP312" s="991">
        <v>0</v>
      </c>
      <c r="CQ312" s="991">
        <v>0</v>
      </c>
      <c r="CR312" s="991">
        <v>0</v>
      </c>
      <c r="CS312" s="991">
        <v>0</v>
      </c>
      <c r="CT312" s="991">
        <v>5.6</v>
      </c>
      <c r="CU312" s="991">
        <v>5</v>
      </c>
      <c r="CV312" s="991">
        <v>0</v>
      </c>
      <c r="CW312" s="991">
        <v>0</v>
      </c>
      <c r="CX312" s="991">
        <v>0</v>
      </c>
      <c r="CY312" s="991">
        <v>0</v>
      </c>
      <c r="CZ312" s="991">
        <v>0</v>
      </c>
      <c r="DA312" s="991">
        <v>0</v>
      </c>
      <c r="DB312" s="991">
        <v>0</v>
      </c>
      <c r="DC312" s="991">
        <v>0</v>
      </c>
      <c r="DD312" s="991">
        <v>0</v>
      </c>
      <c r="DE312" s="991">
        <v>0</v>
      </c>
      <c r="DF312" s="991">
        <v>0</v>
      </c>
      <c r="DG312" s="991">
        <v>0</v>
      </c>
      <c r="DH312" s="991">
        <v>0</v>
      </c>
      <c r="DI312" s="991">
        <v>0</v>
      </c>
      <c r="DJ312" s="991">
        <v>0</v>
      </c>
      <c r="DK312" s="992" t="b">
        <v>0</v>
      </c>
      <c r="DL312" s="990" t="s">
        <v>999</v>
      </c>
      <c r="DM312" s="990" t="s">
        <v>270</v>
      </c>
      <c r="DN312" s="990" t="s">
        <v>1000</v>
      </c>
      <c r="DO312" s="990" t="s">
        <v>434</v>
      </c>
      <c r="DP312" s="991">
        <v>960</v>
      </c>
      <c r="DQ312" s="991">
        <v>159</v>
      </c>
      <c r="DR312" s="991">
        <v>434</v>
      </c>
      <c r="DS312" s="991">
        <v>367</v>
      </c>
      <c r="DT312" s="991">
        <v>12852</v>
      </c>
      <c r="DU312" s="991">
        <v>2099</v>
      </c>
      <c r="DV312" s="991">
        <v>960</v>
      </c>
      <c r="DW312" s="991">
        <v>18</v>
      </c>
      <c r="DX312" s="991">
        <v>746</v>
      </c>
      <c r="DY312" s="991">
        <v>44</v>
      </c>
      <c r="DZ312" s="991">
        <v>151</v>
      </c>
      <c r="EA312" s="991">
        <v>0</v>
      </c>
      <c r="EB312" s="991">
        <v>1</v>
      </c>
      <c r="EC312" s="991">
        <v>0</v>
      </c>
      <c r="ED312" s="991">
        <v>2099</v>
      </c>
      <c r="EE312" s="991">
        <v>1219</v>
      </c>
      <c r="EF312" s="991">
        <v>629</v>
      </c>
      <c r="EG312" s="991">
        <v>32</v>
      </c>
      <c r="EH312" s="991">
        <v>19</v>
      </c>
      <c r="EI312" s="991">
        <v>72</v>
      </c>
      <c r="EJ312" s="991">
        <v>4</v>
      </c>
      <c r="EK312" s="991">
        <v>33</v>
      </c>
      <c r="EL312" s="991">
        <v>91</v>
      </c>
      <c r="EM312" s="991">
        <v>0</v>
      </c>
      <c r="EN312" s="991">
        <v>880</v>
      </c>
      <c r="EO312" s="991">
        <v>764</v>
      </c>
      <c r="EP312" s="991">
        <v>4</v>
      </c>
      <c r="EQ312" s="991">
        <v>3</v>
      </c>
      <c r="ER312" s="991">
        <v>109</v>
      </c>
      <c r="ES312" s="991">
        <v>62</v>
      </c>
      <c r="ET312" s="992" t="b">
        <v>0</v>
      </c>
      <c r="EU312" s="992" t="b">
        <v>0</v>
      </c>
      <c r="EV312" s="992" t="b">
        <v>0</v>
      </c>
      <c r="EW312" s="993">
        <v>0.38700000000000001</v>
      </c>
      <c r="EX312" s="993">
        <v>0.20800000000000002</v>
      </c>
      <c r="EY312" s="993">
        <v>0.159</v>
      </c>
      <c r="EZ312" s="993">
        <v>8.6999999999999994E-2</v>
      </c>
      <c r="FA312" s="993">
        <v>0.13200000000000001</v>
      </c>
      <c r="FB312" s="993">
        <v>0.37799999999999995</v>
      </c>
      <c r="FC312" s="992" t="b">
        <v>0</v>
      </c>
      <c r="FD312" s="992" t="b">
        <v>0</v>
      </c>
      <c r="FE312" s="992" t="b">
        <v>0</v>
      </c>
      <c r="FF312" s="993">
        <v>0</v>
      </c>
      <c r="FG312" s="993">
        <v>0</v>
      </c>
      <c r="FH312" s="993">
        <v>0</v>
      </c>
      <c r="FI312" s="993">
        <v>0</v>
      </c>
      <c r="FJ312" s="993">
        <v>0</v>
      </c>
      <c r="FK312" s="993">
        <v>0</v>
      </c>
      <c r="FL312" s="992" t="b">
        <v>0</v>
      </c>
      <c r="FM312" s="992" t="b">
        <v>0</v>
      </c>
      <c r="FN312" s="992" t="b">
        <v>0</v>
      </c>
      <c r="FO312" s="993">
        <v>0</v>
      </c>
      <c r="FP312" s="993">
        <v>0</v>
      </c>
      <c r="FQ312" s="993">
        <v>0</v>
      </c>
      <c r="FR312" s="993">
        <v>0</v>
      </c>
      <c r="FS312" s="993">
        <v>0</v>
      </c>
      <c r="FT312" s="993">
        <v>0</v>
      </c>
      <c r="FU312" s="990" t="s">
        <v>993</v>
      </c>
      <c r="FV312" s="993">
        <v>0</v>
      </c>
      <c r="FW312" s="991">
        <v>0</v>
      </c>
      <c r="FX312" s="991">
        <v>880</v>
      </c>
      <c r="FY312" s="991">
        <v>0</v>
      </c>
      <c r="FZ312" s="991">
        <v>0</v>
      </c>
      <c r="GA312" s="991">
        <v>0</v>
      </c>
      <c r="GB312" s="991">
        <v>0</v>
      </c>
      <c r="GC312" s="991">
        <v>0</v>
      </c>
      <c r="GD312" s="991">
        <v>0</v>
      </c>
      <c r="GE312" s="991">
        <v>0</v>
      </c>
      <c r="GF312" s="991">
        <v>0</v>
      </c>
      <c r="GG312" s="991">
        <v>0</v>
      </c>
      <c r="GH312" s="991">
        <v>0</v>
      </c>
      <c r="GI312" s="991">
        <v>0</v>
      </c>
      <c r="GJ312" s="991">
        <v>0</v>
      </c>
      <c r="GK312" s="991">
        <v>0</v>
      </c>
      <c r="GL312" s="991">
        <v>0</v>
      </c>
      <c r="GM312" s="991">
        <v>0</v>
      </c>
      <c r="GN312" s="991">
        <v>0</v>
      </c>
      <c r="GO312" s="992" t="b">
        <v>0</v>
      </c>
      <c r="GP312" s="990" t="s">
        <v>993</v>
      </c>
      <c r="GQ312" s="990" t="s">
        <v>993</v>
      </c>
      <c r="GR312" s="990" t="s">
        <v>993</v>
      </c>
      <c r="GS312" s="990" t="s">
        <v>993</v>
      </c>
      <c r="GT312" s="992"/>
      <c r="GU312" s="986"/>
    </row>
    <row r="313" spans="1:203" hidden="1">
      <c r="A313" s="985"/>
      <c r="B313" s="1315" t="s">
        <v>767</v>
      </c>
      <c r="C313" s="1315"/>
      <c r="D313" s="990" t="s">
        <v>1258</v>
      </c>
      <c r="E313" s="990" t="s">
        <v>72</v>
      </c>
      <c r="F313" s="990" t="s">
        <v>437</v>
      </c>
      <c r="G313" s="990" t="s">
        <v>986</v>
      </c>
      <c r="H313" s="990" t="s">
        <v>1259</v>
      </c>
      <c r="I313" s="990" t="s">
        <v>1260</v>
      </c>
      <c r="J313" s="990" t="s">
        <v>1261</v>
      </c>
      <c r="K313" s="990" t="s">
        <v>1262</v>
      </c>
      <c r="L313" s="991">
        <v>4</v>
      </c>
      <c r="M313" s="990" t="s">
        <v>72</v>
      </c>
      <c r="N313" s="990" t="s">
        <v>1030</v>
      </c>
      <c r="O313" s="990" t="s">
        <v>532</v>
      </c>
      <c r="P313" s="990" t="s">
        <v>993</v>
      </c>
      <c r="Q313" s="990" t="s">
        <v>993</v>
      </c>
      <c r="R313" s="990" t="s">
        <v>293</v>
      </c>
      <c r="S313" s="992" t="b">
        <v>0</v>
      </c>
      <c r="T313" s="991">
        <v>0</v>
      </c>
      <c r="U313" s="992" t="b">
        <v>0</v>
      </c>
      <c r="V313" s="991">
        <v>0</v>
      </c>
      <c r="W313" s="992" t="b">
        <v>0</v>
      </c>
      <c r="X313" s="992" t="b">
        <v>1</v>
      </c>
      <c r="Y313" s="990" t="s">
        <v>293</v>
      </c>
      <c r="Z313" s="990" t="b">
        <f t="shared" si="45"/>
        <v>1</v>
      </c>
      <c r="AA313" s="990" t="s">
        <v>993</v>
      </c>
      <c r="AB313" s="992" t="b">
        <v>0</v>
      </c>
      <c r="AC313" s="990" t="s">
        <v>993</v>
      </c>
      <c r="AD313" s="990" t="s">
        <v>993</v>
      </c>
      <c r="AE313" s="990" t="s">
        <v>993</v>
      </c>
      <c r="AF313" s="1077">
        <f t="shared" si="43"/>
        <v>39</v>
      </c>
      <c r="AG313" s="1077">
        <f t="shared" si="43"/>
        <v>39</v>
      </c>
      <c r="AH313" s="1077">
        <f t="shared" si="43"/>
        <v>0</v>
      </c>
      <c r="AI313" s="1077">
        <f t="shared" si="43"/>
        <v>39</v>
      </c>
      <c r="AJ313" s="183">
        <f t="shared" si="39"/>
        <v>0</v>
      </c>
      <c r="AK313" s="991">
        <v>39</v>
      </c>
      <c r="AL313" s="991">
        <v>39</v>
      </c>
      <c r="AM313" s="991">
        <v>0</v>
      </c>
      <c r="AN313" s="991">
        <v>39</v>
      </c>
      <c r="AO313" s="991">
        <v>0</v>
      </c>
      <c r="AP313" s="991">
        <v>0</v>
      </c>
      <c r="AQ313" s="991">
        <v>0</v>
      </c>
      <c r="AR313" s="991">
        <v>0</v>
      </c>
      <c r="AS313" s="991">
        <v>0</v>
      </c>
      <c r="AT313" s="991">
        <v>0</v>
      </c>
      <c r="AU313" s="991">
        <v>0</v>
      </c>
      <c r="AV313" s="991">
        <v>0</v>
      </c>
      <c r="AW313" s="991">
        <v>0</v>
      </c>
      <c r="AX313" s="991">
        <v>0</v>
      </c>
      <c r="AY313" s="991">
        <v>0</v>
      </c>
      <c r="AZ313" s="991">
        <v>0</v>
      </c>
      <c r="BA313" s="991">
        <v>0</v>
      </c>
      <c r="BB313" s="991">
        <v>0</v>
      </c>
      <c r="BC313" s="991">
        <v>0</v>
      </c>
      <c r="BD313" s="991">
        <v>0</v>
      </c>
      <c r="BE313" s="992" t="b">
        <v>0</v>
      </c>
      <c r="BF313" s="992"/>
      <c r="BG313" s="990" t="s">
        <v>1331</v>
      </c>
      <c r="BH313" s="991">
        <v>39</v>
      </c>
      <c r="BI313" s="990" t="s">
        <v>993</v>
      </c>
      <c r="BJ313" s="991">
        <v>0</v>
      </c>
      <c r="BK313" s="990" t="s">
        <v>993</v>
      </c>
      <c r="BL313" s="991">
        <v>0</v>
      </c>
      <c r="BM313" s="991">
        <v>0</v>
      </c>
      <c r="BN313" s="991">
        <v>0</v>
      </c>
      <c r="BO313" s="990" t="s">
        <v>993</v>
      </c>
      <c r="BP313" s="990" t="s">
        <v>993</v>
      </c>
      <c r="BQ313" s="990" t="s">
        <v>993</v>
      </c>
      <c r="BR313" s="991">
        <v>0</v>
      </c>
      <c r="BS313" s="990" t="s">
        <v>993</v>
      </c>
      <c r="BT313" s="991">
        <v>0</v>
      </c>
      <c r="BU313" s="990" t="s">
        <v>993</v>
      </c>
      <c r="BV313" s="991">
        <v>0</v>
      </c>
      <c r="BW313" s="991">
        <v>0</v>
      </c>
      <c r="BX313" s="991">
        <v>0</v>
      </c>
      <c r="BY313" s="990" t="s">
        <v>993</v>
      </c>
      <c r="BZ313" s="991">
        <v>0</v>
      </c>
      <c r="CA313" s="990" t="s">
        <v>993</v>
      </c>
      <c r="CB313" s="991">
        <v>0</v>
      </c>
      <c r="CC313" s="990" t="s">
        <v>993</v>
      </c>
      <c r="CD313" s="991">
        <v>0</v>
      </c>
      <c r="CE313" s="991">
        <v>0</v>
      </c>
      <c r="CF313" s="991">
        <v>0</v>
      </c>
      <c r="CG313" s="990" t="s">
        <v>993</v>
      </c>
      <c r="CH313" s="991">
        <v>0</v>
      </c>
      <c r="CI313" s="990" t="s">
        <v>993</v>
      </c>
      <c r="CJ313" s="991">
        <v>0</v>
      </c>
      <c r="CK313" s="990" t="s">
        <v>993</v>
      </c>
      <c r="CL313" s="991">
        <v>0</v>
      </c>
      <c r="CM313" s="991">
        <v>0</v>
      </c>
      <c r="CN313" s="991">
        <v>0</v>
      </c>
      <c r="CO313" s="991">
        <v>16</v>
      </c>
      <c r="CP313" s="991">
        <v>1.3</v>
      </c>
      <c r="CQ313" s="991">
        <v>0</v>
      </c>
      <c r="CR313" s="991">
        <v>0</v>
      </c>
      <c r="CS313" s="991">
        <v>0</v>
      </c>
      <c r="CT313" s="991">
        <v>4</v>
      </c>
      <c r="CU313" s="991">
        <v>0</v>
      </c>
      <c r="CV313" s="991">
        <v>0</v>
      </c>
      <c r="CW313" s="991">
        <v>0</v>
      </c>
      <c r="CX313" s="991">
        <v>0</v>
      </c>
      <c r="CY313" s="991">
        <v>0</v>
      </c>
      <c r="CZ313" s="991">
        <v>0</v>
      </c>
      <c r="DA313" s="991">
        <v>0</v>
      </c>
      <c r="DB313" s="991">
        <v>0</v>
      </c>
      <c r="DC313" s="991">
        <v>0</v>
      </c>
      <c r="DD313" s="991">
        <v>0</v>
      </c>
      <c r="DE313" s="991">
        <v>0</v>
      </c>
      <c r="DF313" s="991">
        <v>0</v>
      </c>
      <c r="DG313" s="991">
        <v>0</v>
      </c>
      <c r="DH313" s="991">
        <v>0</v>
      </c>
      <c r="DI313" s="991">
        <v>0</v>
      </c>
      <c r="DJ313" s="991">
        <v>0</v>
      </c>
      <c r="DK313" s="992" t="b">
        <v>0</v>
      </c>
      <c r="DL313" s="990" t="s">
        <v>999</v>
      </c>
      <c r="DM313" s="990" t="s">
        <v>1000</v>
      </c>
      <c r="DN313" s="990" t="s">
        <v>270</v>
      </c>
      <c r="DO313" s="990" t="s">
        <v>434</v>
      </c>
      <c r="DP313" s="991">
        <v>821</v>
      </c>
      <c r="DQ313" s="991">
        <v>516</v>
      </c>
      <c r="DR313" s="991">
        <v>305</v>
      </c>
      <c r="DS313" s="991">
        <v>0</v>
      </c>
      <c r="DT313" s="991">
        <v>15643</v>
      </c>
      <c r="DU313" s="991">
        <v>711</v>
      </c>
      <c r="DV313" s="991">
        <v>821</v>
      </c>
      <c r="DW313" s="991">
        <v>351</v>
      </c>
      <c r="DX313" s="991">
        <v>400</v>
      </c>
      <c r="DY313" s="991">
        <v>29</v>
      </c>
      <c r="DZ313" s="991">
        <v>41</v>
      </c>
      <c r="EA313" s="991">
        <v>0</v>
      </c>
      <c r="EB313" s="991">
        <v>0</v>
      </c>
      <c r="EC313" s="991">
        <v>0</v>
      </c>
      <c r="ED313" s="991">
        <v>711</v>
      </c>
      <c r="EE313" s="991">
        <v>147</v>
      </c>
      <c r="EF313" s="991">
        <v>373</v>
      </c>
      <c r="EG313" s="991">
        <v>18</v>
      </c>
      <c r="EH313" s="991">
        <v>22</v>
      </c>
      <c r="EI313" s="991">
        <v>39</v>
      </c>
      <c r="EJ313" s="991">
        <v>9</v>
      </c>
      <c r="EK313" s="991">
        <v>17</v>
      </c>
      <c r="EL313" s="991">
        <v>86</v>
      </c>
      <c r="EM313" s="991">
        <v>0</v>
      </c>
      <c r="EN313" s="991">
        <v>564</v>
      </c>
      <c r="EO313" s="991">
        <v>544</v>
      </c>
      <c r="EP313" s="991">
        <v>9</v>
      </c>
      <c r="EQ313" s="991">
        <v>11</v>
      </c>
      <c r="ER313" s="991">
        <v>0</v>
      </c>
      <c r="ES313" s="991">
        <v>0</v>
      </c>
      <c r="ET313" s="992" t="b">
        <v>0</v>
      </c>
      <c r="EU313" s="992" t="b">
        <v>0</v>
      </c>
      <c r="EV313" s="992" t="b">
        <v>0</v>
      </c>
      <c r="EW313" s="993">
        <v>0</v>
      </c>
      <c r="EX313" s="993">
        <v>0</v>
      </c>
      <c r="EY313" s="993">
        <v>0</v>
      </c>
      <c r="EZ313" s="993">
        <v>0</v>
      </c>
      <c r="FA313" s="993">
        <v>0</v>
      </c>
      <c r="FB313" s="993">
        <v>0</v>
      </c>
      <c r="FC313" s="992" t="b">
        <v>0</v>
      </c>
      <c r="FD313" s="992" t="b">
        <v>0</v>
      </c>
      <c r="FE313" s="992" t="b">
        <v>0</v>
      </c>
      <c r="FF313" s="993">
        <v>0.31</v>
      </c>
      <c r="FG313" s="993">
        <v>0.14099999999999999</v>
      </c>
      <c r="FH313" s="993">
        <v>0</v>
      </c>
      <c r="FI313" s="993">
        <v>4.0999999999999995E-2</v>
      </c>
      <c r="FJ313" s="993">
        <v>1.4999999999999999E-2</v>
      </c>
      <c r="FK313" s="993">
        <v>5.7000000000000002E-2</v>
      </c>
      <c r="FL313" s="992" t="b">
        <v>0</v>
      </c>
      <c r="FM313" s="992" t="b">
        <v>0</v>
      </c>
      <c r="FN313" s="992" t="b">
        <v>0</v>
      </c>
      <c r="FO313" s="993">
        <v>0</v>
      </c>
      <c r="FP313" s="993">
        <v>0</v>
      </c>
      <c r="FQ313" s="993">
        <v>0</v>
      </c>
      <c r="FR313" s="993">
        <v>0</v>
      </c>
      <c r="FS313" s="993">
        <v>0</v>
      </c>
      <c r="FT313" s="993">
        <v>0</v>
      </c>
      <c r="FU313" s="990" t="s">
        <v>993</v>
      </c>
      <c r="FV313" s="993">
        <v>0</v>
      </c>
      <c r="FW313" s="991">
        <v>0</v>
      </c>
      <c r="FX313" s="991">
        <v>564</v>
      </c>
      <c r="FY313" s="991">
        <v>0</v>
      </c>
      <c r="FZ313" s="991">
        <v>0</v>
      </c>
      <c r="GA313" s="991">
        <v>0</v>
      </c>
      <c r="GB313" s="991">
        <v>0</v>
      </c>
      <c r="GC313" s="991">
        <v>0</v>
      </c>
      <c r="GD313" s="991">
        <v>0</v>
      </c>
      <c r="GE313" s="991">
        <v>0</v>
      </c>
      <c r="GF313" s="991">
        <v>0</v>
      </c>
      <c r="GG313" s="991">
        <v>0</v>
      </c>
      <c r="GH313" s="991">
        <v>0</v>
      </c>
      <c r="GI313" s="991">
        <v>0</v>
      </c>
      <c r="GJ313" s="991">
        <v>0</v>
      </c>
      <c r="GK313" s="991">
        <v>0</v>
      </c>
      <c r="GL313" s="991">
        <v>0</v>
      </c>
      <c r="GM313" s="991">
        <v>0</v>
      </c>
      <c r="GN313" s="991">
        <v>0</v>
      </c>
      <c r="GO313" s="992" t="b">
        <v>0</v>
      </c>
      <c r="GP313" s="990" t="s">
        <v>993</v>
      </c>
      <c r="GQ313" s="990" t="s">
        <v>993</v>
      </c>
      <c r="GR313" s="990" t="s">
        <v>993</v>
      </c>
      <c r="GS313" s="990" t="s">
        <v>993</v>
      </c>
      <c r="GT313" s="992"/>
      <c r="GU313" s="986"/>
    </row>
    <row r="314" spans="1:203" hidden="1">
      <c r="A314" s="985"/>
      <c r="B314" s="1315" t="s">
        <v>773</v>
      </c>
      <c r="C314" s="1315"/>
      <c r="D314" s="990" t="s">
        <v>1264</v>
      </c>
      <c r="E314" s="990" t="s">
        <v>74</v>
      </c>
      <c r="F314" s="990" t="s">
        <v>437</v>
      </c>
      <c r="G314" s="990" t="s">
        <v>986</v>
      </c>
      <c r="H314" s="990" t="s">
        <v>1259</v>
      </c>
      <c r="I314" s="990" t="s">
        <v>1260</v>
      </c>
      <c r="J314" s="990" t="s">
        <v>1265</v>
      </c>
      <c r="K314" s="990" t="s">
        <v>1266</v>
      </c>
      <c r="L314" s="991">
        <v>3</v>
      </c>
      <c r="M314" s="990" t="s">
        <v>74</v>
      </c>
      <c r="N314" s="990" t="s">
        <v>996</v>
      </c>
      <c r="O314" s="990" t="s">
        <v>777</v>
      </c>
      <c r="P314" s="990" t="s">
        <v>1267</v>
      </c>
      <c r="Q314" s="990" t="s">
        <v>290</v>
      </c>
      <c r="R314" s="990" t="s">
        <v>293</v>
      </c>
      <c r="S314" s="992" t="b">
        <v>0</v>
      </c>
      <c r="T314" s="991">
        <v>0</v>
      </c>
      <c r="U314" s="992" t="b">
        <v>0</v>
      </c>
      <c r="V314" s="991">
        <v>0</v>
      </c>
      <c r="W314" s="992" t="b">
        <v>1</v>
      </c>
      <c r="X314" s="992" t="b">
        <v>1</v>
      </c>
      <c r="Y314" s="990" t="s">
        <v>293</v>
      </c>
      <c r="Z314" s="990" t="b">
        <f t="shared" si="45"/>
        <v>1</v>
      </c>
      <c r="AA314" s="990" t="s">
        <v>993</v>
      </c>
      <c r="AB314" s="992" t="b">
        <v>0</v>
      </c>
      <c r="AC314" s="990" t="s">
        <v>993</v>
      </c>
      <c r="AD314" s="990" t="s">
        <v>993</v>
      </c>
      <c r="AE314" s="990" t="s">
        <v>993</v>
      </c>
      <c r="AF314" s="1077">
        <f t="shared" si="43"/>
        <v>52</v>
      </c>
      <c r="AG314" s="1077">
        <f t="shared" si="43"/>
        <v>43</v>
      </c>
      <c r="AH314" s="1077">
        <f t="shared" si="43"/>
        <v>19</v>
      </c>
      <c r="AI314" s="1077">
        <f t="shared" si="43"/>
        <v>52</v>
      </c>
      <c r="AJ314" s="183">
        <f t="shared" si="39"/>
        <v>0</v>
      </c>
      <c r="AK314" s="991">
        <v>52</v>
      </c>
      <c r="AL314" s="991">
        <v>43</v>
      </c>
      <c r="AM314" s="991">
        <v>19</v>
      </c>
      <c r="AN314" s="991">
        <v>52</v>
      </c>
      <c r="AO314" s="991">
        <v>52</v>
      </c>
      <c r="AP314" s="991">
        <v>0</v>
      </c>
      <c r="AQ314" s="991">
        <v>0</v>
      </c>
      <c r="AR314" s="991">
        <v>0</v>
      </c>
      <c r="AS314" s="991">
        <v>0</v>
      </c>
      <c r="AT314" s="991">
        <v>0</v>
      </c>
      <c r="AU314" s="991">
        <v>0</v>
      </c>
      <c r="AV314" s="991">
        <v>0</v>
      </c>
      <c r="AW314" s="991">
        <v>0</v>
      </c>
      <c r="AX314" s="991">
        <v>0</v>
      </c>
      <c r="AY314" s="991">
        <v>0</v>
      </c>
      <c r="AZ314" s="991">
        <v>0</v>
      </c>
      <c r="BA314" s="991">
        <v>0</v>
      </c>
      <c r="BB314" s="991">
        <v>0</v>
      </c>
      <c r="BC314" s="991">
        <v>0</v>
      </c>
      <c r="BD314" s="991">
        <v>0</v>
      </c>
      <c r="BE314" s="992" t="b">
        <v>0</v>
      </c>
      <c r="BF314" s="992"/>
      <c r="BG314" s="990" t="s">
        <v>1331</v>
      </c>
      <c r="BH314" s="991">
        <v>52</v>
      </c>
      <c r="BI314" s="990" t="s">
        <v>993</v>
      </c>
      <c r="BJ314" s="991">
        <v>0</v>
      </c>
      <c r="BK314" s="990" t="s">
        <v>993</v>
      </c>
      <c r="BL314" s="991">
        <v>0</v>
      </c>
      <c r="BM314" s="991">
        <v>0</v>
      </c>
      <c r="BN314" s="991">
        <v>0</v>
      </c>
      <c r="BO314" s="990" t="s">
        <v>993</v>
      </c>
      <c r="BP314" s="990" t="s">
        <v>993</v>
      </c>
      <c r="BQ314" s="990" t="s">
        <v>993</v>
      </c>
      <c r="BR314" s="991">
        <v>0</v>
      </c>
      <c r="BS314" s="990" t="s">
        <v>993</v>
      </c>
      <c r="BT314" s="991">
        <v>0</v>
      </c>
      <c r="BU314" s="990" t="s">
        <v>993</v>
      </c>
      <c r="BV314" s="991">
        <v>0</v>
      </c>
      <c r="BW314" s="991">
        <v>0</v>
      </c>
      <c r="BX314" s="991">
        <v>0</v>
      </c>
      <c r="BY314" s="990" t="s">
        <v>993</v>
      </c>
      <c r="BZ314" s="991">
        <v>0</v>
      </c>
      <c r="CA314" s="990" t="s">
        <v>993</v>
      </c>
      <c r="CB314" s="991">
        <v>0</v>
      </c>
      <c r="CC314" s="990" t="s">
        <v>993</v>
      </c>
      <c r="CD314" s="991">
        <v>0</v>
      </c>
      <c r="CE314" s="991">
        <v>0</v>
      </c>
      <c r="CF314" s="991">
        <v>0</v>
      </c>
      <c r="CG314" s="990" t="s">
        <v>993</v>
      </c>
      <c r="CH314" s="991">
        <v>0</v>
      </c>
      <c r="CI314" s="990" t="s">
        <v>993</v>
      </c>
      <c r="CJ314" s="991">
        <v>0</v>
      </c>
      <c r="CK314" s="990" t="s">
        <v>993</v>
      </c>
      <c r="CL314" s="991">
        <v>0</v>
      </c>
      <c r="CM314" s="991">
        <v>0</v>
      </c>
      <c r="CN314" s="991">
        <v>0</v>
      </c>
      <c r="CO314" s="991">
        <v>18</v>
      </c>
      <c r="CP314" s="991">
        <v>0</v>
      </c>
      <c r="CQ314" s="991">
        <v>2</v>
      </c>
      <c r="CR314" s="991">
        <v>0</v>
      </c>
      <c r="CS314" s="991">
        <v>6</v>
      </c>
      <c r="CT314" s="991">
        <v>1</v>
      </c>
      <c r="CU314" s="991">
        <v>0</v>
      </c>
      <c r="CV314" s="991">
        <v>0</v>
      </c>
      <c r="CW314" s="991">
        <v>0</v>
      </c>
      <c r="CX314" s="991">
        <v>0</v>
      </c>
      <c r="CY314" s="991">
        <v>0</v>
      </c>
      <c r="CZ314" s="991">
        <v>0</v>
      </c>
      <c r="DA314" s="991">
        <v>0</v>
      </c>
      <c r="DB314" s="991">
        <v>0</v>
      </c>
      <c r="DC314" s="991">
        <v>0</v>
      </c>
      <c r="DD314" s="991">
        <v>0</v>
      </c>
      <c r="DE314" s="991">
        <v>0</v>
      </c>
      <c r="DF314" s="991">
        <v>0</v>
      </c>
      <c r="DG314" s="991">
        <v>0</v>
      </c>
      <c r="DH314" s="991">
        <v>0</v>
      </c>
      <c r="DI314" s="991">
        <v>0</v>
      </c>
      <c r="DJ314" s="991">
        <v>0</v>
      </c>
      <c r="DK314" s="992" t="b">
        <v>0</v>
      </c>
      <c r="DL314" s="990" t="s">
        <v>999</v>
      </c>
      <c r="DM314" s="990" t="s">
        <v>270</v>
      </c>
      <c r="DN314" s="990" t="s">
        <v>1000</v>
      </c>
      <c r="DO314" s="990" t="s">
        <v>525</v>
      </c>
      <c r="DP314" s="991">
        <v>475</v>
      </c>
      <c r="DQ314" s="991">
        <v>433</v>
      </c>
      <c r="DR314" s="991">
        <v>42</v>
      </c>
      <c r="DS314" s="991">
        <v>0</v>
      </c>
      <c r="DT314" s="991">
        <v>10889</v>
      </c>
      <c r="DU314" s="991">
        <v>491</v>
      </c>
      <c r="DV314" s="991">
        <v>475</v>
      </c>
      <c r="DW314" s="991">
        <v>287</v>
      </c>
      <c r="DX314" s="991">
        <v>168</v>
      </c>
      <c r="DY314" s="991">
        <v>8</v>
      </c>
      <c r="DZ314" s="991">
        <v>12</v>
      </c>
      <c r="EA314" s="991">
        <v>0</v>
      </c>
      <c r="EB314" s="991">
        <v>0</v>
      </c>
      <c r="EC314" s="991">
        <v>0</v>
      </c>
      <c r="ED314" s="991">
        <v>491</v>
      </c>
      <c r="EE314" s="991">
        <v>3</v>
      </c>
      <c r="EF314" s="991">
        <v>344</v>
      </c>
      <c r="EG314" s="991">
        <v>21</v>
      </c>
      <c r="EH314" s="991">
        <v>24</v>
      </c>
      <c r="EI314" s="991">
        <v>20</v>
      </c>
      <c r="EJ314" s="991">
        <v>12</v>
      </c>
      <c r="EK314" s="991">
        <v>24</v>
      </c>
      <c r="EL314" s="991">
        <v>43</v>
      </c>
      <c r="EM314" s="991">
        <v>0</v>
      </c>
      <c r="EN314" s="991">
        <v>488</v>
      </c>
      <c r="EO314" s="991">
        <v>430</v>
      </c>
      <c r="EP314" s="991">
        <v>37</v>
      </c>
      <c r="EQ314" s="991">
        <v>21</v>
      </c>
      <c r="ER314" s="991">
        <v>0</v>
      </c>
      <c r="ES314" s="991">
        <v>0</v>
      </c>
      <c r="ET314" s="992" t="b">
        <v>0</v>
      </c>
      <c r="EU314" s="992" t="b">
        <v>0</v>
      </c>
      <c r="EV314" s="992" t="b">
        <v>0</v>
      </c>
      <c r="EW314" s="993">
        <v>0</v>
      </c>
      <c r="EX314" s="993">
        <v>0</v>
      </c>
      <c r="EY314" s="993">
        <v>0</v>
      </c>
      <c r="EZ314" s="993">
        <v>0</v>
      </c>
      <c r="FA314" s="993">
        <v>0</v>
      </c>
      <c r="FB314" s="993">
        <v>0</v>
      </c>
      <c r="FC314" s="992" t="b">
        <v>0</v>
      </c>
      <c r="FD314" s="992" t="b">
        <v>0</v>
      </c>
      <c r="FE314" s="992" t="b">
        <v>0</v>
      </c>
      <c r="FF314" s="993">
        <v>0.22800000000000001</v>
      </c>
      <c r="FG314" s="993">
        <v>5.9000000000000004E-2</v>
      </c>
      <c r="FH314" s="993">
        <v>9.0000000000000011E-3</v>
      </c>
      <c r="FI314" s="993">
        <v>0.02</v>
      </c>
      <c r="FJ314" s="993">
        <v>5.0000000000000001E-3</v>
      </c>
      <c r="FK314" s="993">
        <v>2E-3</v>
      </c>
      <c r="FL314" s="992" t="b">
        <v>0</v>
      </c>
      <c r="FM314" s="992" t="b">
        <v>0</v>
      </c>
      <c r="FN314" s="992" t="b">
        <v>0</v>
      </c>
      <c r="FO314" s="993">
        <v>0</v>
      </c>
      <c r="FP314" s="993">
        <v>0</v>
      </c>
      <c r="FQ314" s="993">
        <v>0</v>
      </c>
      <c r="FR314" s="993">
        <v>0</v>
      </c>
      <c r="FS314" s="993">
        <v>0</v>
      </c>
      <c r="FT314" s="993">
        <v>0</v>
      </c>
      <c r="FU314" s="990" t="s">
        <v>293</v>
      </c>
      <c r="FV314" s="993">
        <v>0</v>
      </c>
      <c r="FW314" s="991">
        <v>0</v>
      </c>
      <c r="FX314" s="991">
        <v>488</v>
      </c>
      <c r="FY314" s="991">
        <v>0</v>
      </c>
      <c r="FZ314" s="991">
        <v>0</v>
      </c>
      <c r="GA314" s="991">
        <v>0</v>
      </c>
      <c r="GB314" s="991">
        <v>0</v>
      </c>
      <c r="GC314" s="991">
        <v>0</v>
      </c>
      <c r="GD314" s="991">
        <v>0</v>
      </c>
      <c r="GE314" s="991">
        <v>0</v>
      </c>
      <c r="GF314" s="991">
        <v>0</v>
      </c>
      <c r="GG314" s="991">
        <v>0</v>
      </c>
      <c r="GH314" s="991">
        <v>0</v>
      </c>
      <c r="GI314" s="991">
        <v>0</v>
      </c>
      <c r="GJ314" s="991">
        <v>0</v>
      </c>
      <c r="GK314" s="991">
        <v>0</v>
      </c>
      <c r="GL314" s="991">
        <v>0</v>
      </c>
      <c r="GM314" s="991">
        <v>0</v>
      </c>
      <c r="GN314" s="991">
        <v>0</v>
      </c>
      <c r="GO314" s="992" t="b">
        <v>0</v>
      </c>
      <c r="GP314" s="990" t="s">
        <v>993</v>
      </c>
      <c r="GQ314" s="990" t="s">
        <v>993</v>
      </c>
      <c r="GR314" s="990" t="s">
        <v>993</v>
      </c>
      <c r="GS314" s="990" t="s">
        <v>993</v>
      </c>
      <c r="GT314" s="992"/>
      <c r="GU314" s="986"/>
    </row>
    <row r="315" spans="1:203" hidden="1">
      <c r="A315" s="985"/>
      <c r="B315" s="1315" t="s">
        <v>773</v>
      </c>
      <c r="C315" s="1315"/>
      <c r="D315" s="990" t="s">
        <v>1264</v>
      </c>
      <c r="E315" s="990" t="s">
        <v>74</v>
      </c>
      <c r="F315" s="990" t="s">
        <v>437</v>
      </c>
      <c r="G315" s="990" t="s">
        <v>986</v>
      </c>
      <c r="H315" s="990" t="s">
        <v>1259</v>
      </c>
      <c r="I315" s="990" t="s">
        <v>1260</v>
      </c>
      <c r="J315" s="990" t="s">
        <v>1265</v>
      </c>
      <c r="K315" s="990" t="s">
        <v>1266</v>
      </c>
      <c r="L315" s="991">
        <v>1</v>
      </c>
      <c r="M315" s="990" t="s">
        <v>74</v>
      </c>
      <c r="N315" s="990" t="s">
        <v>1019</v>
      </c>
      <c r="O315" s="990" t="s">
        <v>775</v>
      </c>
      <c r="P315" s="990" t="s">
        <v>1267</v>
      </c>
      <c r="Q315" s="990" t="s">
        <v>290</v>
      </c>
      <c r="R315" s="990" t="s">
        <v>290</v>
      </c>
      <c r="S315" s="992" t="b">
        <v>1</v>
      </c>
      <c r="T315" s="991">
        <v>6</v>
      </c>
      <c r="U315" s="992" t="b">
        <v>0</v>
      </c>
      <c r="V315" s="991">
        <v>0</v>
      </c>
      <c r="W315" s="992" t="b">
        <v>1</v>
      </c>
      <c r="X315" s="992" t="b">
        <v>0</v>
      </c>
      <c r="Y315" s="990" t="s">
        <v>290</v>
      </c>
      <c r="Z315" s="990" t="b">
        <f t="shared" si="45"/>
        <v>1</v>
      </c>
      <c r="AA315" s="990" t="s">
        <v>993</v>
      </c>
      <c r="AB315" s="992" t="b">
        <v>0</v>
      </c>
      <c r="AC315" s="990" t="s">
        <v>993</v>
      </c>
      <c r="AD315" s="990" t="s">
        <v>993</v>
      </c>
      <c r="AE315" s="990" t="s">
        <v>993</v>
      </c>
      <c r="AF315" s="1077">
        <f t="shared" si="43"/>
        <v>56</v>
      </c>
      <c r="AG315" s="1077">
        <f t="shared" si="43"/>
        <v>51</v>
      </c>
      <c r="AH315" s="1077">
        <f t="shared" si="43"/>
        <v>26</v>
      </c>
      <c r="AI315" s="1077">
        <f t="shared" si="43"/>
        <v>56</v>
      </c>
      <c r="AJ315" s="183">
        <f t="shared" si="39"/>
        <v>0</v>
      </c>
      <c r="AK315" s="991">
        <v>56</v>
      </c>
      <c r="AL315" s="991">
        <v>51</v>
      </c>
      <c r="AM315" s="991">
        <v>26</v>
      </c>
      <c r="AN315" s="991">
        <v>56</v>
      </c>
      <c r="AO315" s="991">
        <v>56</v>
      </c>
      <c r="AP315" s="991">
        <v>0</v>
      </c>
      <c r="AQ315" s="991">
        <v>0</v>
      </c>
      <c r="AR315" s="991">
        <v>0</v>
      </c>
      <c r="AS315" s="991">
        <v>0</v>
      </c>
      <c r="AT315" s="991">
        <v>0</v>
      </c>
      <c r="AU315" s="991">
        <v>0</v>
      </c>
      <c r="AV315" s="991">
        <v>0</v>
      </c>
      <c r="AW315" s="991">
        <v>0</v>
      </c>
      <c r="AX315" s="991">
        <v>0</v>
      </c>
      <c r="AY315" s="991">
        <v>0</v>
      </c>
      <c r="AZ315" s="991">
        <v>0</v>
      </c>
      <c r="BA315" s="991">
        <v>0</v>
      </c>
      <c r="BB315" s="991">
        <v>0</v>
      </c>
      <c r="BC315" s="991">
        <v>0</v>
      </c>
      <c r="BD315" s="991">
        <v>0</v>
      </c>
      <c r="BE315" s="992" t="b">
        <v>0</v>
      </c>
      <c r="BF315" s="992"/>
      <c r="BG315" s="990" t="s">
        <v>296</v>
      </c>
      <c r="BH315" s="991">
        <v>56</v>
      </c>
      <c r="BI315" s="990" t="s">
        <v>993</v>
      </c>
      <c r="BJ315" s="991">
        <v>0</v>
      </c>
      <c r="BK315" s="990" t="s">
        <v>993</v>
      </c>
      <c r="BL315" s="991">
        <v>0</v>
      </c>
      <c r="BM315" s="991">
        <v>0</v>
      </c>
      <c r="BN315" s="991">
        <v>0</v>
      </c>
      <c r="BO315" s="990" t="s">
        <v>993</v>
      </c>
      <c r="BP315" s="990" t="s">
        <v>993</v>
      </c>
      <c r="BQ315" s="990" t="s">
        <v>993</v>
      </c>
      <c r="BR315" s="991">
        <v>0</v>
      </c>
      <c r="BS315" s="990" t="s">
        <v>993</v>
      </c>
      <c r="BT315" s="991">
        <v>0</v>
      </c>
      <c r="BU315" s="990" t="s">
        <v>993</v>
      </c>
      <c r="BV315" s="991">
        <v>0</v>
      </c>
      <c r="BW315" s="991">
        <v>0</v>
      </c>
      <c r="BX315" s="991">
        <v>0</v>
      </c>
      <c r="BY315" s="990" t="s">
        <v>993</v>
      </c>
      <c r="BZ315" s="991">
        <v>0</v>
      </c>
      <c r="CA315" s="990" t="s">
        <v>993</v>
      </c>
      <c r="CB315" s="991">
        <v>0</v>
      </c>
      <c r="CC315" s="990" t="s">
        <v>993</v>
      </c>
      <c r="CD315" s="991">
        <v>0</v>
      </c>
      <c r="CE315" s="991">
        <v>0</v>
      </c>
      <c r="CF315" s="991">
        <v>0</v>
      </c>
      <c r="CG315" s="990" t="s">
        <v>993</v>
      </c>
      <c r="CH315" s="991">
        <v>0</v>
      </c>
      <c r="CI315" s="990" t="s">
        <v>993</v>
      </c>
      <c r="CJ315" s="991">
        <v>0</v>
      </c>
      <c r="CK315" s="990" t="s">
        <v>993</v>
      </c>
      <c r="CL315" s="991">
        <v>0</v>
      </c>
      <c r="CM315" s="991">
        <v>0</v>
      </c>
      <c r="CN315" s="991">
        <v>0</v>
      </c>
      <c r="CO315" s="991">
        <v>26</v>
      </c>
      <c r="CP315" s="991">
        <v>0</v>
      </c>
      <c r="CQ315" s="991">
        <v>1</v>
      </c>
      <c r="CR315" s="991">
        <v>0</v>
      </c>
      <c r="CS315" s="991">
        <v>2</v>
      </c>
      <c r="CT315" s="991">
        <v>4</v>
      </c>
      <c r="CU315" s="991">
        <v>0</v>
      </c>
      <c r="CV315" s="991">
        <v>0</v>
      </c>
      <c r="CW315" s="991">
        <v>0</v>
      </c>
      <c r="CX315" s="991">
        <v>0</v>
      </c>
      <c r="CY315" s="991">
        <v>0</v>
      </c>
      <c r="CZ315" s="991">
        <v>0</v>
      </c>
      <c r="DA315" s="991">
        <v>0</v>
      </c>
      <c r="DB315" s="991">
        <v>0</v>
      </c>
      <c r="DC315" s="991">
        <v>0</v>
      </c>
      <c r="DD315" s="991">
        <v>0</v>
      </c>
      <c r="DE315" s="991">
        <v>0</v>
      </c>
      <c r="DF315" s="991">
        <v>0</v>
      </c>
      <c r="DG315" s="991">
        <v>0</v>
      </c>
      <c r="DH315" s="991">
        <v>0</v>
      </c>
      <c r="DI315" s="991">
        <v>0</v>
      </c>
      <c r="DJ315" s="991">
        <v>0</v>
      </c>
      <c r="DK315" s="992" t="b">
        <v>0</v>
      </c>
      <c r="DL315" s="990" t="s">
        <v>999</v>
      </c>
      <c r="DM315" s="990" t="s">
        <v>270</v>
      </c>
      <c r="DN315" s="990" t="s">
        <v>525</v>
      </c>
      <c r="DO315" s="990" t="s">
        <v>993</v>
      </c>
      <c r="DP315" s="991">
        <v>895</v>
      </c>
      <c r="DQ315" s="991">
        <v>136</v>
      </c>
      <c r="DR315" s="991">
        <v>595</v>
      </c>
      <c r="DS315" s="991">
        <v>164</v>
      </c>
      <c r="DT315" s="991">
        <v>14174</v>
      </c>
      <c r="DU315" s="991">
        <v>901</v>
      </c>
      <c r="DV315" s="991">
        <v>895</v>
      </c>
      <c r="DW315" s="991">
        <v>19</v>
      </c>
      <c r="DX315" s="991">
        <v>721</v>
      </c>
      <c r="DY315" s="991">
        <v>22</v>
      </c>
      <c r="DZ315" s="991">
        <v>133</v>
      </c>
      <c r="EA315" s="991">
        <v>0</v>
      </c>
      <c r="EB315" s="991">
        <v>0</v>
      </c>
      <c r="EC315" s="991">
        <v>0</v>
      </c>
      <c r="ED315" s="991">
        <v>901</v>
      </c>
      <c r="EE315" s="991">
        <v>173</v>
      </c>
      <c r="EF315" s="991">
        <v>507</v>
      </c>
      <c r="EG315" s="991">
        <v>34</v>
      </c>
      <c r="EH315" s="991">
        <v>18</v>
      </c>
      <c r="EI315" s="991">
        <v>47</v>
      </c>
      <c r="EJ315" s="991">
        <v>1</v>
      </c>
      <c r="EK315" s="991">
        <v>19</v>
      </c>
      <c r="EL315" s="991">
        <v>102</v>
      </c>
      <c r="EM315" s="991">
        <v>0</v>
      </c>
      <c r="EN315" s="991">
        <v>728</v>
      </c>
      <c r="EO315" s="991">
        <v>660</v>
      </c>
      <c r="EP315" s="991">
        <v>44</v>
      </c>
      <c r="EQ315" s="991">
        <v>24</v>
      </c>
      <c r="ER315" s="991">
        <v>0</v>
      </c>
      <c r="ES315" s="991">
        <v>0</v>
      </c>
      <c r="ET315" s="992" t="b">
        <v>0</v>
      </c>
      <c r="EU315" s="992" t="b">
        <v>0</v>
      </c>
      <c r="EV315" s="992" t="b">
        <v>0</v>
      </c>
      <c r="EW315" s="993">
        <v>0.39399999999999996</v>
      </c>
      <c r="EX315" s="993">
        <v>0.19899999999999998</v>
      </c>
      <c r="EY315" s="993">
        <v>0.14499999999999999</v>
      </c>
      <c r="EZ315" s="993">
        <v>8.900000000000001E-2</v>
      </c>
      <c r="FA315" s="993">
        <v>2.5000000000000001E-2</v>
      </c>
      <c r="FB315" s="993">
        <v>5.0000000000000001E-3</v>
      </c>
      <c r="FC315" s="992" t="b">
        <v>0</v>
      </c>
      <c r="FD315" s="992" t="b">
        <v>0</v>
      </c>
      <c r="FE315" s="992" t="b">
        <v>0</v>
      </c>
      <c r="FF315" s="993">
        <v>0</v>
      </c>
      <c r="FG315" s="993">
        <v>0</v>
      </c>
      <c r="FH315" s="993">
        <v>0</v>
      </c>
      <c r="FI315" s="993">
        <v>0</v>
      </c>
      <c r="FJ315" s="993">
        <v>0</v>
      </c>
      <c r="FK315" s="993">
        <v>0</v>
      </c>
      <c r="FL315" s="992" t="b">
        <v>0</v>
      </c>
      <c r="FM315" s="992" t="b">
        <v>0</v>
      </c>
      <c r="FN315" s="992" t="b">
        <v>0</v>
      </c>
      <c r="FO315" s="993">
        <v>0</v>
      </c>
      <c r="FP315" s="993">
        <v>0</v>
      </c>
      <c r="FQ315" s="993">
        <v>0</v>
      </c>
      <c r="FR315" s="993">
        <v>0</v>
      </c>
      <c r="FS315" s="993">
        <v>0</v>
      </c>
      <c r="FT315" s="993">
        <v>0</v>
      </c>
      <c r="FU315" s="990" t="s">
        <v>293</v>
      </c>
      <c r="FV315" s="993">
        <v>0</v>
      </c>
      <c r="FW315" s="991">
        <v>0</v>
      </c>
      <c r="FX315" s="991">
        <v>728</v>
      </c>
      <c r="FY315" s="991">
        <v>0</v>
      </c>
      <c r="FZ315" s="991">
        <v>0</v>
      </c>
      <c r="GA315" s="991">
        <v>0</v>
      </c>
      <c r="GB315" s="991">
        <v>0</v>
      </c>
      <c r="GC315" s="991">
        <v>0</v>
      </c>
      <c r="GD315" s="991">
        <v>0</v>
      </c>
      <c r="GE315" s="991">
        <v>0</v>
      </c>
      <c r="GF315" s="991">
        <v>0</v>
      </c>
      <c r="GG315" s="991">
        <v>0</v>
      </c>
      <c r="GH315" s="991">
        <v>0</v>
      </c>
      <c r="GI315" s="991">
        <v>0</v>
      </c>
      <c r="GJ315" s="991">
        <v>0</v>
      </c>
      <c r="GK315" s="991">
        <v>0</v>
      </c>
      <c r="GL315" s="991">
        <v>0</v>
      </c>
      <c r="GM315" s="991">
        <v>0</v>
      </c>
      <c r="GN315" s="991">
        <v>0</v>
      </c>
      <c r="GO315" s="992" t="b">
        <v>0</v>
      </c>
      <c r="GP315" s="990" t="s">
        <v>993</v>
      </c>
      <c r="GQ315" s="990" t="s">
        <v>993</v>
      </c>
      <c r="GR315" s="990" t="s">
        <v>993</v>
      </c>
      <c r="GS315" s="990" t="s">
        <v>993</v>
      </c>
      <c r="GT315" s="992"/>
      <c r="GU315" s="986"/>
    </row>
    <row r="316" spans="1:203" hidden="1">
      <c r="A316" s="985"/>
      <c r="B316" s="1315" t="s">
        <v>773</v>
      </c>
      <c r="C316" s="1315"/>
      <c r="D316" s="990" t="s">
        <v>1264</v>
      </c>
      <c r="E316" s="990" t="s">
        <v>74</v>
      </c>
      <c r="F316" s="990" t="s">
        <v>437</v>
      </c>
      <c r="G316" s="990" t="s">
        <v>986</v>
      </c>
      <c r="H316" s="990" t="s">
        <v>1259</v>
      </c>
      <c r="I316" s="990" t="s">
        <v>1260</v>
      </c>
      <c r="J316" s="990" t="s">
        <v>1265</v>
      </c>
      <c r="K316" s="990" t="s">
        <v>1266</v>
      </c>
      <c r="L316" s="991">
        <v>2</v>
      </c>
      <c r="M316" s="990" t="s">
        <v>74</v>
      </c>
      <c r="N316" s="990" t="s">
        <v>1013</v>
      </c>
      <c r="O316" s="990" t="s">
        <v>776</v>
      </c>
      <c r="P316" s="990" t="s">
        <v>1267</v>
      </c>
      <c r="Q316" s="990" t="s">
        <v>290</v>
      </c>
      <c r="R316" s="990" t="s">
        <v>290</v>
      </c>
      <c r="S316" s="992" t="b">
        <v>0</v>
      </c>
      <c r="T316" s="991">
        <v>0</v>
      </c>
      <c r="U316" s="992" t="b">
        <v>0</v>
      </c>
      <c r="V316" s="991">
        <v>0</v>
      </c>
      <c r="W316" s="992" t="b">
        <v>1</v>
      </c>
      <c r="X316" s="992" t="b">
        <v>1</v>
      </c>
      <c r="Y316" s="990" t="s">
        <v>290</v>
      </c>
      <c r="Z316" s="990" t="b">
        <f t="shared" si="45"/>
        <v>1</v>
      </c>
      <c r="AA316" s="990" t="s">
        <v>993</v>
      </c>
      <c r="AB316" s="992" t="b">
        <v>0</v>
      </c>
      <c r="AC316" s="990" t="s">
        <v>993</v>
      </c>
      <c r="AD316" s="990" t="s">
        <v>993</v>
      </c>
      <c r="AE316" s="990" t="s">
        <v>993</v>
      </c>
      <c r="AF316" s="1077">
        <f t="shared" si="43"/>
        <v>48</v>
      </c>
      <c r="AG316" s="1077">
        <f t="shared" si="43"/>
        <v>38</v>
      </c>
      <c r="AH316" s="1077">
        <f t="shared" si="43"/>
        <v>14</v>
      </c>
      <c r="AI316" s="1077">
        <f t="shared" si="43"/>
        <v>48</v>
      </c>
      <c r="AJ316" s="183">
        <f t="shared" si="39"/>
        <v>0</v>
      </c>
      <c r="AK316" s="991">
        <v>48</v>
      </c>
      <c r="AL316" s="991">
        <v>38</v>
      </c>
      <c r="AM316" s="991">
        <v>14</v>
      </c>
      <c r="AN316" s="991">
        <v>48</v>
      </c>
      <c r="AO316" s="991">
        <v>48</v>
      </c>
      <c r="AP316" s="991">
        <v>0</v>
      </c>
      <c r="AQ316" s="991">
        <v>0</v>
      </c>
      <c r="AR316" s="991">
        <v>0</v>
      </c>
      <c r="AS316" s="991">
        <v>0</v>
      </c>
      <c r="AT316" s="991">
        <v>0</v>
      </c>
      <c r="AU316" s="991">
        <v>0</v>
      </c>
      <c r="AV316" s="991">
        <v>0</v>
      </c>
      <c r="AW316" s="991">
        <v>0</v>
      </c>
      <c r="AX316" s="991">
        <v>0</v>
      </c>
      <c r="AY316" s="991">
        <v>0</v>
      </c>
      <c r="AZ316" s="991">
        <v>0</v>
      </c>
      <c r="BA316" s="991">
        <v>0</v>
      </c>
      <c r="BB316" s="991">
        <v>0</v>
      </c>
      <c r="BC316" s="991">
        <v>0</v>
      </c>
      <c r="BD316" s="991">
        <v>0</v>
      </c>
      <c r="BE316" s="992" t="b">
        <v>0</v>
      </c>
      <c r="BF316" s="992"/>
      <c r="BG316" s="990" t="s">
        <v>296</v>
      </c>
      <c r="BH316" s="991">
        <v>48</v>
      </c>
      <c r="BI316" s="990" t="s">
        <v>993</v>
      </c>
      <c r="BJ316" s="991">
        <v>0</v>
      </c>
      <c r="BK316" s="990" t="s">
        <v>993</v>
      </c>
      <c r="BL316" s="991">
        <v>0</v>
      </c>
      <c r="BM316" s="991">
        <v>0</v>
      </c>
      <c r="BN316" s="991">
        <v>0</v>
      </c>
      <c r="BO316" s="990" t="s">
        <v>993</v>
      </c>
      <c r="BP316" s="990" t="s">
        <v>993</v>
      </c>
      <c r="BQ316" s="990" t="s">
        <v>993</v>
      </c>
      <c r="BR316" s="991">
        <v>0</v>
      </c>
      <c r="BS316" s="990" t="s">
        <v>993</v>
      </c>
      <c r="BT316" s="991">
        <v>0</v>
      </c>
      <c r="BU316" s="990" t="s">
        <v>993</v>
      </c>
      <c r="BV316" s="991">
        <v>0</v>
      </c>
      <c r="BW316" s="991">
        <v>0</v>
      </c>
      <c r="BX316" s="991">
        <v>0</v>
      </c>
      <c r="BY316" s="990" t="s">
        <v>993</v>
      </c>
      <c r="BZ316" s="991">
        <v>0</v>
      </c>
      <c r="CA316" s="990" t="s">
        <v>993</v>
      </c>
      <c r="CB316" s="991">
        <v>0</v>
      </c>
      <c r="CC316" s="990" t="s">
        <v>993</v>
      </c>
      <c r="CD316" s="991">
        <v>0</v>
      </c>
      <c r="CE316" s="991">
        <v>0</v>
      </c>
      <c r="CF316" s="991">
        <v>0</v>
      </c>
      <c r="CG316" s="990" t="s">
        <v>993</v>
      </c>
      <c r="CH316" s="991">
        <v>0</v>
      </c>
      <c r="CI316" s="990" t="s">
        <v>993</v>
      </c>
      <c r="CJ316" s="991">
        <v>0</v>
      </c>
      <c r="CK316" s="990" t="s">
        <v>993</v>
      </c>
      <c r="CL316" s="991">
        <v>0</v>
      </c>
      <c r="CM316" s="991">
        <v>0</v>
      </c>
      <c r="CN316" s="991">
        <v>0</v>
      </c>
      <c r="CO316" s="991">
        <v>22</v>
      </c>
      <c r="CP316" s="991">
        <v>0</v>
      </c>
      <c r="CQ316" s="991">
        <v>0</v>
      </c>
      <c r="CR316" s="991">
        <v>0</v>
      </c>
      <c r="CS316" s="991">
        <v>2</v>
      </c>
      <c r="CT316" s="991">
        <v>3</v>
      </c>
      <c r="CU316" s="991">
        <v>4</v>
      </c>
      <c r="CV316" s="991">
        <v>0</v>
      </c>
      <c r="CW316" s="991">
        <v>0</v>
      </c>
      <c r="CX316" s="991">
        <v>0</v>
      </c>
      <c r="CY316" s="991">
        <v>0</v>
      </c>
      <c r="CZ316" s="991">
        <v>0</v>
      </c>
      <c r="DA316" s="991">
        <v>0</v>
      </c>
      <c r="DB316" s="991">
        <v>0</v>
      </c>
      <c r="DC316" s="991">
        <v>0</v>
      </c>
      <c r="DD316" s="991">
        <v>0</v>
      </c>
      <c r="DE316" s="991">
        <v>0</v>
      </c>
      <c r="DF316" s="991">
        <v>0</v>
      </c>
      <c r="DG316" s="991">
        <v>0</v>
      </c>
      <c r="DH316" s="991">
        <v>0</v>
      </c>
      <c r="DI316" s="991">
        <v>0</v>
      </c>
      <c r="DJ316" s="991">
        <v>0</v>
      </c>
      <c r="DK316" s="992" t="b">
        <v>0</v>
      </c>
      <c r="DL316" s="990" t="s">
        <v>999</v>
      </c>
      <c r="DM316" s="990" t="s">
        <v>1000</v>
      </c>
      <c r="DN316" s="990" t="s">
        <v>270</v>
      </c>
      <c r="DO316" s="990" t="s">
        <v>434</v>
      </c>
      <c r="DP316" s="991">
        <v>621</v>
      </c>
      <c r="DQ316" s="991">
        <v>186</v>
      </c>
      <c r="DR316" s="991">
        <v>417</v>
      </c>
      <c r="DS316" s="991">
        <v>18</v>
      </c>
      <c r="DT316" s="991">
        <v>10351</v>
      </c>
      <c r="DU316" s="991">
        <v>626</v>
      </c>
      <c r="DV316" s="991">
        <v>621</v>
      </c>
      <c r="DW316" s="991">
        <v>10</v>
      </c>
      <c r="DX316" s="991">
        <v>564</v>
      </c>
      <c r="DY316" s="991">
        <v>16</v>
      </c>
      <c r="DZ316" s="991">
        <v>29</v>
      </c>
      <c r="EA316" s="991">
        <v>0</v>
      </c>
      <c r="EB316" s="991">
        <v>2</v>
      </c>
      <c r="EC316" s="991">
        <v>0</v>
      </c>
      <c r="ED316" s="991">
        <v>626</v>
      </c>
      <c r="EE316" s="991">
        <v>131</v>
      </c>
      <c r="EF316" s="991">
        <v>423</v>
      </c>
      <c r="EG316" s="991">
        <v>19</v>
      </c>
      <c r="EH316" s="991">
        <v>3</v>
      </c>
      <c r="EI316" s="991">
        <v>10</v>
      </c>
      <c r="EJ316" s="991">
        <v>0</v>
      </c>
      <c r="EK316" s="991">
        <v>13</v>
      </c>
      <c r="EL316" s="991">
        <v>27</v>
      </c>
      <c r="EM316" s="991">
        <v>0</v>
      </c>
      <c r="EN316" s="991">
        <v>495</v>
      </c>
      <c r="EO316" s="991">
        <v>474</v>
      </c>
      <c r="EP316" s="991">
        <v>17</v>
      </c>
      <c r="EQ316" s="991">
        <v>4</v>
      </c>
      <c r="ER316" s="991">
        <v>0</v>
      </c>
      <c r="ES316" s="991">
        <v>9</v>
      </c>
      <c r="ET316" s="992" t="b">
        <v>0</v>
      </c>
      <c r="EU316" s="992" t="b">
        <v>0</v>
      </c>
      <c r="EV316" s="992" t="b">
        <v>0</v>
      </c>
      <c r="EW316" s="993">
        <v>0.27200000000000002</v>
      </c>
      <c r="EX316" s="993">
        <v>0.13900000000000001</v>
      </c>
      <c r="EY316" s="993">
        <v>8.900000000000001E-2</v>
      </c>
      <c r="EZ316" s="993">
        <v>5.2000000000000005E-2</v>
      </c>
      <c r="FA316" s="993">
        <v>0.107</v>
      </c>
      <c r="FB316" s="993">
        <v>2.1000000000000001E-2</v>
      </c>
      <c r="FC316" s="992" t="b">
        <v>0</v>
      </c>
      <c r="FD316" s="992" t="b">
        <v>0</v>
      </c>
      <c r="FE316" s="992" t="b">
        <v>0</v>
      </c>
      <c r="FF316" s="993">
        <v>0</v>
      </c>
      <c r="FG316" s="993">
        <v>0</v>
      </c>
      <c r="FH316" s="993">
        <v>0</v>
      </c>
      <c r="FI316" s="993">
        <v>0</v>
      </c>
      <c r="FJ316" s="993">
        <v>0</v>
      </c>
      <c r="FK316" s="993">
        <v>0</v>
      </c>
      <c r="FL316" s="992" t="b">
        <v>0</v>
      </c>
      <c r="FM316" s="992" t="b">
        <v>0</v>
      </c>
      <c r="FN316" s="992" t="b">
        <v>0</v>
      </c>
      <c r="FO316" s="993">
        <v>0</v>
      </c>
      <c r="FP316" s="993">
        <v>0</v>
      </c>
      <c r="FQ316" s="993">
        <v>0</v>
      </c>
      <c r="FR316" s="993">
        <v>0</v>
      </c>
      <c r="FS316" s="993">
        <v>0</v>
      </c>
      <c r="FT316" s="993">
        <v>0</v>
      </c>
      <c r="FU316" s="990" t="s">
        <v>293</v>
      </c>
      <c r="FV316" s="993">
        <v>0</v>
      </c>
      <c r="FW316" s="991">
        <v>0</v>
      </c>
      <c r="FX316" s="991">
        <v>495</v>
      </c>
      <c r="FY316" s="991">
        <v>0</v>
      </c>
      <c r="FZ316" s="991">
        <v>0</v>
      </c>
      <c r="GA316" s="991">
        <v>0</v>
      </c>
      <c r="GB316" s="991">
        <v>0</v>
      </c>
      <c r="GC316" s="991">
        <v>0</v>
      </c>
      <c r="GD316" s="991">
        <v>0</v>
      </c>
      <c r="GE316" s="991">
        <v>0</v>
      </c>
      <c r="GF316" s="991">
        <v>0</v>
      </c>
      <c r="GG316" s="991">
        <v>0</v>
      </c>
      <c r="GH316" s="991">
        <v>0</v>
      </c>
      <c r="GI316" s="991">
        <v>0</v>
      </c>
      <c r="GJ316" s="991">
        <v>0</v>
      </c>
      <c r="GK316" s="991">
        <v>0</v>
      </c>
      <c r="GL316" s="991">
        <v>0</v>
      </c>
      <c r="GM316" s="991">
        <v>0</v>
      </c>
      <c r="GN316" s="991">
        <v>0</v>
      </c>
      <c r="GO316" s="992" t="b">
        <v>0</v>
      </c>
      <c r="GP316" s="990" t="s">
        <v>993</v>
      </c>
      <c r="GQ316" s="990" t="s">
        <v>993</v>
      </c>
      <c r="GR316" s="990" t="s">
        <v>993</v>
      </c>
      <c r="GS316" s="990" t="s">
        <v>993</v>
      </c>
      <c r="GT316" s="992"/>
      <c r="GU316" s="986"/>
    </row>
    <row r="317" spans="1:203" hidden="1">
      <c r="A317" s="985"/>
      <c r="B317" s="1315" t="s">
        <v>765</v>
      </c>
      <c r="C317" s="1315"/>
      <c r="D317" s="990" t="s">
        <v>1268</v>
      </c>
      <c r="E317" s="990" t="s">
        <v>71</v>
      </c>
      <c r="F317" s="990" t="s">
        <v>437</v>
      </c>
      <c r="G317" s="990" t="s">
        <v>986</v>
      </c>
      <c r="H317" s="990" t="s">
        <v>1259</v>
      </c>
      <c r="I317" s="990" t="s">
        <v>1260</v>
      </c>
      <c r="J317" s="990" t="s">
        <v>1269</v>
      </c>
      <c r="K317" s="990" t="s">
        <v>1270</v>
      </c>
      <c r="L317" s="991">
        <v>2</v>
      </c>
      <c r="M317" s="990" t="s">
        <v>71</v>
      </c>
      <c r="N317" s="990" t="s">
        <v>1012</v>
      </c>
      <c r="O317" s="990" t="s">
        <v>696</v>
      </c>
      <c r="P317" s="990" t="s">
        <v>1058</v>
      </c>
      <c r="Q317" s="990" t="s">
        <v>290</v>
      </c>
      <c r="R317" s="990" t="s">
        <v>290</v>
      </c>
      <c r="S317" s="992" t="b">
        <v>1</v>
      </c>
      <c r="T317" s="991">
        <v>5</v>
      </c>
      <c r="U317" s="992" t="b">
        <v>0</v>
      </c>
      <c r="V317" s="991">
        <v>0</v>
      </c>
      <c r="W317" s="992" t="b">
        <v>0</v>
      </c>
      <c r="X317" s="992" t="b">
        <v>0</v>
      </c>
      <c r="Y317" s="990" t="s">
        <v>290</v>
      </c>
      <c r="Z317" s="990" t="b">
        <f t="shared" si="45"/>
        <v>1</v>
      </c>
      <c r="AA317" s="990" t="s">
        <v>993</v>
      </c>
      <c r="AB317" s="992" t="b">
        <v>0</v>
      </c>
      <c r="AC317" s="990" t="s">
        <v>993</v>
      </c>
      <c r="AD317" s="990" t="s">
        <v>993</v>
      </c>
      <c r="AE317" s="990" t="s">
        <v>993</v>
      </c>
      <c r="AF317" s="1077">
        <f t="shared" si="43"/>
        <v>45</v>
      </c>
      <c r="AG317" s="1077">
        <f t="shared" si="43"/>
        <v>43</v>
      </c>
      <c r="AH317" s="1077">
        <f t="shared" si="43"/>
        <v>25</v>
      </c>
      <c r="AI317" s="1077">
        <f t="shared" si="43"/>
        <v>45</v>
      </c>
      <c r="AJ317" s="183">
        <f t="shared" si="39"/>
        <v>0</v>
      </c>
      <c r="AK317" s="991">
        <v>45</v>
      </c>
      <c r="AL317" s="991">
        <v>43</v>
      </c>
      <c r="AM317" s="991">
        <v>25</v>
      </c>
      <c r="AN317" s="991">
        <v>45</v>
      </c>
      <c r="AO317" s="991">
        <v>0</v>
      </c>
      <c r="AP317" s="991">
        <v>0</v>
      </c>
      <c r="AQ317" s="991">
        <v>0</v>
      </c>
      <c r="AR317" s="991">
        <v>0</v>
      </c>
      <c r="AS317" s="991">
        <v>0</v>
      </c>
      <c r="AT317" s="991">
        <v>0</v>
      </c>
      <c r="AU317" s="991">
        <v>0</v>
      </c>
      <c r="AV317" s="991">
        <v>0</v>
      </c>
      <c r="AW317" s="991">
        <v>0</v>
      </c>
      <c r="AX317" s="991">
        <v>0</v>
      </c>
      <c r="AY317" s="991">
        <v>0</v>
      </c>
      <c r="AZ317" s="991">
        <v>0</v>
      </c>
      <c r="BA317" s="991">
        <v>0</v>
      </c>
      <c r="BB317" s="991">
        <v>0</v>
      </c>
      <c r="BC317" s="991">
        <v>0</v>
      </c>
      <c r="BD317" s="991">
        <v>0</v>
      </c>
      <c r="BE317" s="992" t="b">
        <v>0</v>
      </c>
      <c r="BF317" s="992"/>
      <c r="BG317" s="990" t="s">
        <v>298</v>
      </c>
      <c r="BH317" s="991">
        <v>45</v>
      </c>
      <c r="BI317" s="990" t="s">
        <v>993</v>
      </c>
      <c r="BJ317" s="991">
        <v>0</v>
      </c>
      <c r="BK317" s="990" t="s">
        <v>993</v>
      </c>
      <c r="BL317" s="991">
        <v>0</v>
      </c>
      <c r="BM317" s="991">
        <v>0</v>
      </c>
      <c r="BN317" s="991">
        <v>0</v>
      </c>
      <c r="BO317" s="990" t="s">
        <v>993</v>
      </c>
      <c r="BP317" s="990" t="s">
        <v>993</v>
      </c>
      <c r="BQ317" s="990" t="s">
        <v>993</v>
      </c>
      <c r="BR317" s="991">
        <v>0</v>
      </c>
      <c r="BS317" s="990" t="s">
        <v>993</v>
      </c>
      <c r="BT317" s="991">
        <v>0</v>
      </c>
      <c r="BU317" s="990" t="s">
        <v>993</v>
      </c>
      <c r="BV317" s="991">
        <v>0</v>
      </c>
      <c r="BW317" s="991">
        <v>0</v>
      </c>
      <c r="BX317" s="991">
        <v>0</v>
      </c>
      <c r="BY317" s="990" t="s">
        <v>993</v>
      </c>
      <c r="BZ317" s="991">
        <v>0</v>
      </c>
      <c r="CA317" s="990" t="s">
        <v>993</v>
      </c>
      <c r="CB317" s="991">
        <v>0</v>
      </c>
      <c r="CC317" s="990" t="s">
        <v>993</v>
      </c>
      <c r="CD317" s="991">
        <v>0</v>
      </c>
      <c r="CE317" s="991">
        <v>0</v>
      </c>
      <c r="CF317" s="991">
        <v>0</v>
      </c>
      <c r="CG317" s="990" t="s">
        <v>993</v>
      </c>
      <c r="CH317" s="991">
        <v>0</v>
      </c>
      <c r="CI317" s="990" t="s">
        <v>993</v>
      </c>
      <c r="CJ317" s="991">
        <v>0</v>
      </c>
      <c r="CK317" s="990" t="s">
        <v>993</v>
      </c>
      <c r="CL317" s="991">
        <v>0</v>
      </c>
      <c r="CM317" s="991">
        <v>0</v>
      </c>
      <c r="CN317" s="991">
        <v>0</v>
      </c>
      <c r="CO317" s="991">
        <v>24</v>
      </c>
      <c r="CP317" s="991">
        <v>0</v>
      </c>
      <c r="CQ317" s="991">
        <v>0</v>
      </c>
      <c r="CR317" s="991">
        <v>0</v>
      </c>
      <c r="CS317" s="991">
        <v>3</v>
      </c>
      <c r="CT317" s="991">
        <v>1.8</v>
      </c>
      <c r="CU317" s="991">
        <v>0</v>
      </c>
      <c r="CV317" s="991">
        <v>0</v>
      </c>
      <c r="CW317" s="991">
        <v>0</v>
      </c>
      <c r="CX317" s="991">
        <v>0</v>
      </c>
      <c r="CY317" s="991">
        <v>0</v>
      </c>
      <c r="CZ317" s="991">
        <v>0</v>
      </c>
      <c r="DA317" s="991">
        <v>0</v>
      </c>
      <c r="DB317" s="991">
        <v>0</v>
      </c>
      <c r="DC317" s="991">
        <v>0</v>
      </c>
      <c r="DD317" s="991">
        <v>0</v>
      </c>
      <c r="DE317" s="991">
        <v>0</v>
      </c>
      <c r="DF317" s="991">
        <v>0</v>
      </c>
      <c r="DG317" s="991">
        <v>0</v>
      </c>
      <c r="DH317" s="991">
        <v>0</v>
      </c>
      <c r="DI317" s="991">
        <v>0</v>
      </c>
      <c r="DJ317" s="991">
        <v>0</v>
      </c>
      <c r="DK317" s="992" t="b">
        <v>0</v>
      </c>
      <c r="DL317" s="990" t="s">
        <v>999</v>
      </c>
      <c r="DM317" s="990" t="s">
        <v>270</v>
      </c>
      <c r="DN317" s="990" t="s">
        <v>434</v>
      </c>
      <c r="DO317" s="990" t="s">
        <v>993</v>
      </c>
      <c r="DP317" s="991">
        <v>812</v>
      </c>
      <c r="DQ317" s="991">
        <v>301</v>
      </c>
      <c r="DR317" s="991">
        <v>250</v>
      </c>
      <c r="DS317" s="991">
        <v>261</v>
      </c>
      <c r="DT317" s="991">
        <v>13642</v>
      </c>
      <c r="DU317" s="991">
        <v>814</v>
      </c>
      <c r="DV317" s="991">
        <v>812</v>
      </c>
      <c r="DW317" s="991">
        <v>14</v>
      </c>
      <c r="DX317" s="991">
        <v>685</v>
      </c>
      <c r="DY317" s="991">
        <v>18</v>
      </c>
      <c r="DZ317" s="991">
        <v>95</v>
      </c>
      <c r="EA317" s="991">
        <v>0</v>
      </c>
      <c r="EB317" s="991">
        <v>0</v>
      </c>
      <c r="EC317" s="991">
        <v>0</v>
      </c>
      <c r="ED317" s="991">
        <v>814</v>
      </c>
      <c r="EE317" s="991">
        <v>13</v>
      </c>
      <c r="EF317" s="991">
        <v>628</v>
      </c>
      <c r="EG317" s="991">
        <v>36</v>
      </c>
      <c r="EH317" s="991">
        <v>15</v>
      </c>
      <c r="EI317" s="991">
        <v>37</v>
      </c>
      <c r="EJ317" s="991">
        <v>8</v>
      </c>
      <c r="EK317" s="991">
        <v>37</v>
      </c>
      <c r="EL317" s="991">
        <v>40</v>
      </c>
      <c r="EM317" s="991">
        <v>0</v>
      </c>
      <c r="EN317" s="991">
        <v>801</v>
      </c>
      <c r="EO317" s="991">
        <v>780</v>
      </c>
      <c r="EP317" s="991">
        <v>1</v>
      </c>
      <c r="EQ317" s="991">
        <v>20</v>
      </c>
      <c r="ER317" s="991">
        <v>0</v>
      </c>
      <c r="ES317" s="991">
        <v>0</v>
      </c>
      <c r="ET317" s="992" t="b">
        <v>0</v>
      </c>
      <c r="EU317" s="992" t="b">
        <v>0</v>
      </c>
      <c r="EV317" s="992" t="b">
        <v>0</v>
      </c>
      <c r="EW317" s="993">
        <v>0.41</v>
      </c>
      <c r="EX317" s="993">
        <v>0.20600000000000002</v>
      </c>
      <c r="EY317" s="993">
        <v>0.124</v>
      </c>
      <c r="EZ317" s="993">
        <v>0.107</v>
      </c>
      <c r="FA317" s="993">
        <v>0.01</v>
      </c>
      <c r="FB317" s="993">
        <v>0.16800000000000001</v>
      </c>
      <c r="FC317" s="992" t="b">
        <v>0</v>
      </c>
      <c r="FD317" s="992" t="b">
        <v>0</v>
      </c>
      <c r="FE317" s="992" t="b">
        <v>0</v>
      </c>
      <c r="FF317" s="993">
        <v>0</v>
      </c>
      <c r="FG317" s="993">
        <v>0</v>
      </c>
      <c r="FH317" s="993">
        <v>0</v>
      </c>
      <c r="FI317" s="993">
        <v>0</v>
      </c>
      <c r="FJ317" s="993">
        <v>0</v>
      </c>
      <c r="FK317" s="993">
        <v>0</v>
      </c>
      <c r="FL317" s="992" t="b">
        <v>0</v>
      </c>
      <c r="FM317" s="992" t="b">
        <v>0</v>
      </c>
      <c r="FN317" s="992" t="b">
        <v>0</v>
      </c>
      <c r="FO317" s="993">
        <v>0</v>
      </c>
      <c r="FP317" s="993">
        <v>0</v>
      </c>
      <c r="FQ317" s="993">
        <v>0</v>
      </c>
      <c r="FR317" s="993">
        <v>0</v>
      </c>
      <c r="FS317" s="993">
        <v>0</v>
      </c>
      <c r="FT317" s="993">
        <v>0</v>
      </c>
      <c r="FU317" s="990" t="s">
        <v>993</v>
      </c>
      <c r="FV317" s="993">
        <v>0</v>
      </c>
      <c r="FW317" s="991">
        <v>0</v>
      </c>
      <c r="FX317" s="991">
        <v>801</v>
      </c>
      <c r="FY317" s="991">
        <v>0</v>
      </c>
      <c r="FZ317" s="991">
        <v>0</v>
      </c>
      <c r="GA317" s="991">
        <v>0</v>
      </c>
      <c r="GB317" s="991">
        <v>0</v>
      </c>
      <c r="GC317" s="991">
        <v>0</v>
      </c>
      <c r="GD317" s="991">
        <v>0</v>
      </c>
      <c r="GE317" s="991">
        <v>0</v>
      </c>
      <c r="GF317" s="991">
        <v>0</v>
      </c>
      <c r="GG317" s="991">
        <v>0</v>
      </c>
      <c r="GH317" s="991">
        <v>0</v>
      </c>
      <c r="GI317" s="991">
        <v>0</v>
      </c>
      <c r="GJ317" s="991">
        <v>0</v>
      </c>
      <c r="GK317" s="991">
        <v>0</v>
      </c>
      <c r="GL317" s="991">
        <v>0</v>
      </c>
      <c r="GM317" s="991">
        <v>0</v>
      </c>
      <c r="GN317" s="991">
        <v>0</v>
      </c>
      <c r="GO317" s="992" t="b">
        <v>0</v>
      </c>
      <c r="GP317" s="990" t="s">
        <v>993</v>
      </c>
      <c r="GQ317" s="990" t="s">
        <v>993</v>
      </c>
      <c r="GR317" s="990" t="s">
        <v>993</v>
      </c>
      <c r="GS317" s="990" t="s">
        <v>993</v>
      </c>
      <c r="GT317" s="992"/>
      <c r="GU317" s="986"/>
    </row>
    <row r="318" spans="1:203" hidden="1">
      <c r="A318" s="985"/>
      <c r="B318" s="1315" t="s">
        <v>765</v>
      </c>
      <c r="C318" s="1315"/>
      <c r="D318" s="990" t="s">
        <v>1268</v>
      </c>
      <c r="E318" s="990" t="s">
        <v>71</v>
      </c>
      <c r="F318" s="990" t="s">
        <v>437</v>
      </c>
      <c r="G318" s="990" t="s">
        <v>986</v>
      </c>
      <c r="H318" s="990" t="s">
        <v>1259</v>
      </c>
      <c r="I318" s="990" t="s">
        <v>1260</v>
      </c>
      <c r="J318" s="990" t="s">
        <v>1269</v>
      </c>
      <c r="K318" s="990" t="s">
        <v>1270</v>
      </c>
      <c r="L318" s="991">
        <v>1</v>
      </c>
      <c r="M318" s="990" t="s">
        <v>71</v>
      </c>
      <c r="N318" s="990" t="s">
        <v>1019</v>
      </c>
      <c r="O318" s="990" t="s">
        <v>762</v>
      </c>
      <c r="P318" s="990" t="s">
        <v>1058</v>
      </c>
      <c r="Q318" s="990" t="s">
        <v>290</v>
      </c>
      <c r="R318" s="990" t="s">
        <v>290</v>
      </c>
      <c r="S318" s="992" t="b">
        <v>0</v>
      </c>
      <c r="T318" s="991">
        <v>0</v>
      </c>
      <c r="U318" s="992" t="b">
        <v>0</v>
      </c>
      <c r="V318" s="991">
        <v>0</v>
      </c>
      <c r="W318" s="992" t="b">
        <v>0</v>
      </c>
      <c r="X318" s="992" t="b">
        <v>1</v>
      </c>
      <c r="Y318" s="990" t="s">
        <v>290</v>
      </c>
      <c r="Z318" s="990" t="b">
        <f t="shared" si="45"/>
        <v>1</v>
      </c>
      <c r="AA318" s="990" t="s">
        <v>993</v>
      </c>
      <c r="AB318" s="992" t="b">
        <v>0</v>
      </c>
      <c r="AC318" s="990" t="s">
        <v>993</v>
      </c>
      <c r="AD318" s="990" t="s">
        <v>993</v>
      </c>
      <c r="AE318" s="990" t="s">
        <v>993</v>
      </c>
      <c r="AF318" s="1077">
        <f t="shared" si="43"/>
        <v>55</v>
      </c>
      <c r="AG318" s="1077">
        <f t="shared" si="43"/>
        <v>55</v>
      </c>
      <c r="AH318" s="1077">
        <f t="shared" si="43"/>
        <v>23</v>
      </c>
      <c r="AI318" s="1077">
        <f t="shared" si="43"/>
        <v>55</v>
      </c>
      <c r="AJ318" s="183">
        <f t="shared" si="39"/>
        <v>0</v>
      </c>
      <c r="AK318" s="991">
        <v>55</v>
      </c>
      <c r="AL318" s="991">
        <v>55</v>
      </c>
      <c r="AM318" s="991">
        <v>23</v>
      </c>
      <c r="AN318" s="991">
        <v>55</v>
      </c>
      <c r="AO318" s="991">
        <v>0</v>
      </c>
      <c r="AP318" s="991">
        <v>0</v>
      </c>
      <c r="AQ318" s="991">
        <v>0</v>
      </c>
      <c r="AR318" s="991">
        <v>0</v>
      </c>
      <c r="AS318" s="991">
        <v>0</v>
      </c>
      <c r="AT318" s="991">
        <v>0</v>
      </c>
      <c r="AU318" s="991">
        <v>0</v>
      </c>
      <c r="AV318" s="991">
        <v>0</v>
      </c>
      <c r="AW318" s="991">
        <v>0</v>
      </c>
      <c r="AX318" s="991">
        <v>0</v>
      </c>
      <c r="AY318" s="991">
        <v>0</v>
      </c>
      <c r="AZ318" s="991">
        <v>0</v>
      </c>
      <c r="BA318" s="991">
        <v>0</v>
      </c>
      <c r="BB318" s="991">
        <v>0</v>
      </c>
      <c r="BC318" s="991">
        <v>0</v>
      </c>
      <c r="BD318" s="991">
        <v>0</v>
      </c>
      <c r="BE318" s="992" t="b">
        <v>0</v>
      </c>
      <c r="BF318" s="992"/>
      <c r="BG318" s="990" t="s">
        <v>298</v>
      </c>
      <c r="BH318" s="991">
        <v>55</v>
      </c>
      <c r="BI318" s="990" t="s">
        <v>993</v>
      </c>
      <c r="BJ318" s="991">
        <v>0</v>
      </c>
      <c r="BK318" s="990" t="s">
        <v>993</v>
      </c>
      <c r="BL318" s="991">
        <v>0</v>
      </c>
      <c r="BM318" s="991">
        <v>0</v>
      </c>
      <c r="BN318" s="991">
        <v>0</v>
      </c>
      <c r="BO318" s="990" t="s">
        <v>993</v>
      </c>
      <c r="BP318" s="990" t="s">
        <v>993</v>
      </c>
      <c r="BQ318" s="990" t="s">
        <v>993</v>
      </c>
      <c r="BR318" s="991">
        <v>0</v>
      </c>
      <c r="BS318" s="990" t="s">
        <v>993</v>
      </c>
      <c r="BT318" s="991">
        <v>0</v>
      </c>
      <c r="BU318" s="990" t="s">
        <v>993</v>
      </c>
      <c r="BV318" s="991">
        <v>0</v>
      </c>
      <c r="BW318" s="991">
        <v>0</v>
      </c>
      <c r="BX318" s="991">
        <v>0</v>
      </c>
      <c r="BY318" s="990" t="s">
        <v>993</v>
      </c>
      <c r="BZ318" s="991">
        <v>0</v>
      </c>
      <c r="CA318" s="990" t="s">
        <v>993</v>
      </c>
      <c r="CB318" s="991">
        <v>0</v>
      </c>
      <c r="CC318" s="990" t="s">
        <v>993</v>
      </c>
      <c r="CD318" s="991">
        <v>0</v>
      </c>
      <c r="CE318" s="991">
        <v>0</v>
      </c>
      <c r="CF318" s="991">
        <v>0</v>
      </c>
      <c r="CG318" s="990" t="s">
        <v>993</v>
      </c>
      <c r="CH318" s="991">
        <v>0</v>
      </c>
      <c r="CI318" s="990" t="s">
        <v>993</v>
      </c>
      <c r="CJ318" s="991">
        <v>0</v>
      </c>
      <c r="CK318" s="990" t="s">
        <v>993</v>
      </c>
      <c r="CL318" s="991">
        <v>0</v>
      </c>
      <c r="CM318" s="991">
        <v>0</v>
      </c>
      <c r="CN318" s="991">
        <v>0</v>
      </c>
      <c r="CO318" s="991">
        <v>24</v>
      </c>
      <c r="CP318" s="991">
        <v>0.6</v>
      </c>
      <c r="CQ318" s="991">
        <v>3</v>
      </c>
      <c r="CR318" s="991">
        <v>1.8</v>
      </c>
      <c r="CS318" s="991">
        <v>0</v>
      </c>
      <c r="CT318" s="991">
        <v>0</v>
      </c>
      <c r="CU318" s="991">
        <v>0</v>
      </c>
      <c r="CV318" s="991">
        <v>0</v>
      </c>
      <c r="CW318" s="991">
        <v>0</v>
      </c>
      <c r="CX318" s="991">
        <v>0</v>
      </c>
      <c r="CY318" s="991">
        <v>0</v>
      </c>
      <c r="CZ318" s="991">
        <v>0</v>
      </c>
      <c r="DA318" s="991">
        <v>0</v>
      </c>
      <c r="DB318" s="991">
        <v>0</v>
      </c>
      <c r="DC318" s="991">
        <v>0</v>
      </c>
      <c r="DD318" s="991">
        <v>0</v>
      </c>
      <c r="DE318" s="991">
        <v>0</v>
      </c>
      <c r="DF318" s="991">
        <v>0</v>
      </c>
      <c r="DG318" s="991">
        <v>0</v>
      </c>
      <c r="DH318" s="991">
        <v>0</v>
      </c>
      <c r="DI318" s="991">
        <v>0</v>
      </c>
      <c r="DJ318" s="991">
        <v>0</v>
      </c>
      <c r="DK318" s="992" t="b">
        <v>0</v>
      </c>
      <c r="DL318" s="990" t="s">
        <v>999</v>
      </c>
      <c r="DM318" s="990" t="s">
        <v>270</v>
      </c>
      <c r="DN318" s="990" t="s">
        <v>1000</v>
      </c>
      <c r="DO318" s="990" t="s">
        <v>1055</v>
      </c>
      <c r="DP318" s="991">
        <v>1111</v>
      </c>
      <c r="DQ318" s="991">
        <v>590</v>
      </c>
      <c r="DR318" s="991">
        <v>325</v>
      </c>
      <c r="DS318" s="991">
        <v>196</v>
      </c>
      <c r="DT318" s="991">
        <v>16639</v>
      </c>
      <c r="DU318" s="991">
        <v>1124</v>
      </c>
      <c r="DV318" s="991">
        <v>1111</v>
      </c>
      <c r="DW318" s="991">
        <v>8</v>
      </c>
      <c r="DX318" s="991">
        <v>970</v>
      </c>
      <c r="DY318" s="991">
        <v>23</v>
      </c>
      <c r="DZ318" s="991">
        <v>110</v>
      </c>
      <c r="EA318" s="991">
        <v>0</v>
      </c>
      <c r="EB318" s="991">
        <v>0</v>
      </c>
      <c r="EC318" s="991">
        <v>0</v>
      </c>
      <c r="ED318" s="991">
        <v>1124</v>
      </c>
      <c r="EE318" s="991">
        <v>14</v>
      </c>
      <c r="EF318" s="991">
        <v>901</v>
      </c>
      <c r="EG318" s="991">
        <v>28</v>
      </c>
      <c r="EH318" s="991">
        <v>41</v>
      </c>
      <c r="EI318" s="991">
        <v>33</v>
      </c>
      <c r="EJ318" s="991">
        <v>2</v>
      </c>
      <c r="EK318" s="991">
        <v>49</v>
      </c>
      <c r="EL318" s="991">
        <v>56</v>
      </c>
      <c r="EM318" s="991">
        <v>0</v>
      </c>
      <c r="EN318" s="991">
        <v>1110</v>
      </c>
      <c r="EO318" s="991">
        <v>1069</v>
      </c>
      <c r="EP318" s="991">
        <v>6</v>
      </c>
      <c r="EQ318" s="991">
        <v>35</v>
      </c>
      <c r="ER318" s="991">
        <v>0</v>
      </c>
      <c r="ES318" s="991">
        <v>0</v>
      </c>
      <c r="ET318" s="992" t="b">
        <v>0</v>
      </c>
      <c r="EU318" s="992" t="b">
        <v>0</v>
      </c>
      <c r="EV318" s="992" t="b">
        <v>0</v>
      </c>
      <c r="EW318" s="993">
        <v>0.38299999999999995</v>
      </c>
      <c r="EX318" s="993">
        <v>0.159</v>
      </c>
      <c r="EY318" s="993">
        <v>0.113</v>
      </c>
      <c r="EZ318" s="993">
        <v>8.3000000000000004E-2</v>
      </c>
      <c r="FA318" s="993">
        <v>6.0999999999999999E-2</v>
      </c>
      <c r="FB318" s="993">
        <v>0.183</v>
      </c>
      <c r="FC318" s="992" t="b">
        <v>0</v>
      </c>
      <c r="FD318" s="992" t="b">
        <v>0</v>
      </c>
      <c r="FE318" s="992" t="b">
        <v>0</v>
      </c>
      <c r="FF318" s="993">
        <v>0</v>
      </c>
      <c r="FG318" s="993">
        <v>0</v>
      </c>
      <c r="FH318" s="993">
        <v>0</v>
      </c>
      <c r="FI318" s="993">
        <v>0</v>
      </c>
      <c r="FJ318" s="993">
        <v>0</v>
      </c>
      <c r="FK318" s="993">
        <v>0</v>
      </c>
      <c r="FL318" s="992" t="b">
        <v>0</v>
      </c>
      <c r="FM318" s="992" t="b">
        <v>0</v>
      </c>
      <c r="FN318" s="992" t="b">
        <v>0</v>
      </c>
      <c r="FO318" s="993">
        <v>0</v>
      </c>
      <c r="FP318" s="993">
        <v>0</v>
      </c>
      <c r="FQ318" s="993">
        <v>0</v>
      </c>
      <c r="FR318" s="993">
        <v>0</v>
      </c>
      <c r="FS318" s="993">
        <v>0</v>
      </c>
      <c r="FT318" s="993">
        <v>0</v>
      </c>
      <c r="FU318" s="990" t="s">
        <v>993</v>
      </c>
      <c r="FV318" s="993">
        <v>0</v>
      </c>
      <c r="FW318" s="991">
        <v>0</v>
      </c>
      <c r="FX318" s="991">
        <v>1110</v>
      </c>
      <c r="FY318" s="991">
        <v>0</v>
      </c>
      <c r="FZ318" s="991">
        <v>0</v>
      </c>
      <c r="GA318" s="991">
        <v>0</v>
      </c>
      <c r="GB318" s="991">
        <v>0</v>
      </c>
      <c r="GC318" s="991">
        <v>0</v>
      </c>
      <c r="GD318" s="991">
        <v>0</v>
      </c>
      <c r="GE318" s="991">
        <v>0</v>
      </c>
      <c r="GF318" s="991">
        <v>0</v>
      </c>
      <c r="GG318" s="991">
        <v>0</v>
      </c>
      <c r="GH318" s="991">
        <v>0</v>
      </c>
      <c r="GI318" s="991">
        <v>0</v>
      </c>
      <c r="GJ318" s="991">
        <v>0</v>
      </c>
      <c r="GK318" s="991">
        <v>0</v>
      </c>
      <c r="GL318" s="991">
        <v>0</v>
      </c>
      <c r="GM318" s="991">
        <v>0</v>
      </c>
      <c r="GN318" s="991">
        <v>0</v>
      </c>
      <c r="GO318" s="992" t="b">
        <v>0</v>
      </c>
      <c r="GP318" s="990" t="s">
        <v>993</v>
      </c>
      <c r="GQ318" s="990" t="s">
        <v>993</v>
      </c>
      <c r="GR318" s="990" t="s">
        <v>993</v>
      </c>
      <c r="GS318" s="990" t="s">
        <v>993</v>
      </c>
      <c r="GT318" s="992"/>
      <c r="GU318" s="986"/>
    </row>
    <row r="319" spans="1:203" hidden="1">
      <c r="A319" s="985"/>
      <c r="B319" s="1315" t="s">
        <v>769</v>
      </c>
      <c r="C319" s="1315"/>
      <c r="D319" s="990" t="s">
        <v>1271</v>
      </c>
      <c r="E319" s="990" t="s">
        <v>73</v>
      </c>
      <c r="F319" s="990" t="s">
        <v>437</v>
      </c>
      <c r="G319" s="990" t="s">
        <v>986</v>
      </c>
      <c r="H319" s="990" t="s">
        <v>1259</v>
      </c>
      <c r="I319" s="990" t="s">
        <v>1260</v>
      </c>
      <c r="J319" s="990" t="s">
        <v>1272</v>
      </c>
      <c r="K319" s="990" t="s">
        <v>1273</v>
      </c>
      <c r="L319" s="991">
        <v>1</v>
      </c>
      <c r="M319" s="990" t="s">
        <v>73</v>
      </c>
      <c r="N319" s="990" t="s">
        <v>1019</v>
      </c>
      <c r="O319" s="990" t="s">
        <v>696</v>
      </c>
      <c r="P319" s="990" t="s">
        <v>993</v>
      </c>
      <c r="Q319" s="990" t="s">
        <v>993</v>
      </c>
      <c r="R319" s="990" t="s">
        <v>290</v>
      </c>
      <c r="S319" s="992" t="b">
        <v>1</v>
      </c>
      <c r="T319" s="991">
        <v>5</v>
      </c>
      <c r="U319" s="992" t="b">
        <v>0</v>
      </c>
      <c r="V319" s="991">
        <v>0</v>
      </c>
      <c r="W319" s="992" t="b">
        <v>0</v>
      </c>
      <c r="X319" s="992" t="b">
        <v>0</v>
      </c>
      <c r="Y319" s="990" t="s">
        <v>290</v>
      </c>
      <c r="Z319" s="990" t="b">
        <f t="shared" si="45"/>
        <v>1</v>
      </c>
      <c r="AA319" s="990" t="s">
        <v>993</v>
      </c>
      <c r="AB319" s="992" t="b">
        <v>0</v>
      </c>
      <c r="AC319" s="990" t="s">
        <v>993</v>
      </c>
      <c r="AD319" s="990" t="s">
        <v>993</v>
      </c>
      <c r="AE319" s="990" t="s">
        <v>993</v>
      </c>
      <c r="AF319" s="1077">
        <f t="shared" si="43"/>
        <v>50</v>
      </c>
      <c r="AG319" s="1077">
        <f t="shared" si="43"/>
        <v>48</v>
      </c>
      <c r="AH319" s="1077">
        <f t="shared" si="43"/>
        <v>0</v>
      </c>
      <c r="AI319" s="1077">
        <f t="shared" si="43"/>
        <v>50</v>
      </c>
      <c r="AJ319" s="183">
        <f t="shared" si="39"/>
        <v>0</v>
      </c>
      <c r="AK319" s="991">
        <v>50</v>
      </c>
      <c r="AL319" s="991">
        <v>48</v>
      </c>
      <c r="AM319" s="991">
        <v>0</v>
      </c>
      <c r="AN319" s="991">
        <v>50</v>
      </c>
      <c r="AO319" s="991">
        <v>0</v>
      </c>
      <c r="AP319" s="991">
        <v>0</v>
      </c>
      <c r="AQ319" s="991">
        <v>0</v>
      </c>
      <c r="AR319" s="991">
        <v>0</v>
      </c>
      <c r="AS319" s="991">
        <v>0</v>
      </c>
      <c r="AT319" s="991">
        <v>0</v>
      </c>
      <c r="AU319" s="991">
        <v>0</v>
      </c>
      <c r="AV319" s="991">
        <v>0</v>
      </c>
      <c r="AW319" s="991">
        <v>0</v>
      </c>
      <c r="AX319" s="991">
        <v>0</v>
      </c>
      <c r="AY319" s="991">
        <v>0</v>
      </c>
      <c r="AZ319" s="991">
        <v>0</v>
      </c>
      <c r="BA319" s="991">
        <v>0</v>
      </c>
      <c r="BB319" s="991">
        <v>5</v>
      </c>
      <c r="BC319" s="991">
        <v>0</v>
      </c>
      <c r="BD319" s="991">
        <v>0</v>
      </c>
      <c r="BE319" s="992" t="b">
        <v>0</v>
      </c>
      <c r="BF319" s="992"/>
      <c r="BG319" s="990" t="s">
        <v>282</v>
      </c>
      <c r="BH319" s="991">
        <v>50</v>
      </c>
      <c r="BI319" s="990" t="s">
        <v>993</v>
      </c>
      <c r="BJ319" s="991">
        <v>0</v>
      </c>
      <c r="BK319" s="990" t="s">
        <v>993</v>
      </c>
      <c r="BL319" s="991">
        <v>0</v>
      </c>
      <c r="BM319" s="991">
        <v>0</v>
      </c>
      <c r="BN319" s="991">
        <v>0</v>
      </c>
      <c r="BO319" s="990" t="s">
        <v>993</v>
      </c>
      <c r="BP319" s="990" t="s">
        <v>993</v>
      </c>
      <c r="BQ319" s="990" t="s">
        <v>993</v>
      </c>
      <c r="BR319" s="991">
        <v>0</v>
      </c>
      <c r="BS319" s="990" t="s">
        <v>993</v>
      </c>
      <c r="BT319" s="991">
        <v>0</v>
      </c>
      <c r="BU319" s="990" t="s">
        <v>993</v>
      </c>
      <c r="BV319" s="991">
        <v>0</v>
      </c>
      <c r="BW319" s="991">
        <v>0</v>
      </c>
      <c r="BX319" s="991">
        <v>0</v>
      </c>
      <c r="BY319" s="990" t="s">
        <v>993</v>
      </c>
      <c r="BZ319" s="991">
        <v>0</v>
      </c>
      <c r="CA319" s="990" t="s">
        <v>993</v>
      </c>
      <c r="CB319" s="991">
        <v>0</v>
      </c>
      <c r="CC319" s="990" t="s">
        <v>993</v>
      </c>
      <c r="CD319" s="991">
        <v>0</v>
      </c>
      <c r="CE319" s="991">
        <v>0</v>
      </c>
      <c r="CF319" s="991">
        <v>0</v>
      </c>
      <c r="CG319" s="990" t="s">
        <v>993</v>
      </c>
      <c r="CH319" s="991">
        <v>0</v>
      </c>
      <c r="CI319" s="990" t="s">
        <v>993</v>
      </c>
      <c r="CJ319" s="991">
        <v>0</v>
      </c>
      <c r="CK319" s="990" t="s">
        <v>993</v>
      </c>
      <c r="CL319" s="991">
        <v>0</v>
      </c>
      <c r="CM319" s="991">
        <v>0</v>
      </c>
      <c r="CN319" s="991">
        <v>0</v>
      </c>
      <c r="CO319" s="991">
        <v>20</v>
      </c>
      <c r="CP319" s="991">
        <v>1</v>
      </c>
      <c r="CQ319" s="991">
        <v>1</v>
      </c>
      <c r="CR319" s="991">
        <v>0.8</v>
      </c>
      <c r="CS319" s="991">
        <v>1</v>
      </c>
      <c r="CT319" s="991">
        <v>3.7</v>
      </c>
      <c r="CU319" s="991">
        <v>0</v>
      </c>
      <c r="CV319" s="991">
        <v>0</v>
      </c>
      <c r="CW319" s="991">
        <v>0</v>
      </c>
      <c r="CX319" s="991">
        <v>0</v>
      </c>
      <c r="CY319" s="991">
        <v>0</v>
      </c>
      <c r="CZ319" s="991">
        <v>0</v>
      </c>
      <c r="DA319" s="991">
        <v>0</v>
      </c>
      <c r="DB319" s="991">
        <v>0</v>
      </c>
      <c r="DC319" s="991">
        <v>0</v>
      </c>
      <c r="DD319" s="991">
        <v>0</v>
      </c>
      <c r="DE319" s="991">
        <v>0</v>
      </c>
      <c r="DF319" s="991">
        <v>0</v>
      </c>
      <c r="DG319" s="991">
        <v>0</v>
      </c>
      <c r="DH319" s="991">
        <v>0</v>
      </c>
      <c r="DI319" s="991">
        <v>0</v>
      </c>
      <c r="DJ319" s="991">
        <v>0</v>
      </c>
      <c r="DK319" s="992" t="b">
        <v>0</v>
      </c>
      <c r="DL319" s="990" t="s">
        <v>999</v>
      </c>
      <c r="DM319" s="990" t="s">
        <v>434</v>
      </c>
      <c r="DN319" s="990" t="s">
        <v>270</v>
      </c>
      <c r="DO319" s="990" t="s">
        <v>1055</v>
      </c>
      <c r="DP319" s="991">
        <v>705</v>
      </c>
      <c r="DQ319" s="991">
        <v>115</v>
      </c>
      <c r="DR319" s="991">
        <v>511</v>
      </c>
      <c r="DS319" s="991">
        <v>79</v>
      </c>
      <c r="DT319" s="991">
        <v>12945</v>
      </c>
      <c r="DU319" s="991">
        <v>695</v>
      </c>
      <c r="DV319" s="991">
        <v>705</v>
      </c>
      <c r="DW319" s="991">
        <v>8</v>
      </c>
      <c r="DX319" s="991">
        <v>560</v>
      </c>
      <c r="DY319" s="991">
        <v>8</v>
      </c>
      <c r="DZ319" s="991">
        <v>129</v>
      </c>
      <c r="EA319" s="991">
        <v>0</v>
      </c>
      <c r="EB319" s="991">
        <v>0</v>
      </c>
      <c r="EC319" s="991">
        <v>0</v>
      </c>
      <c r="ED319" s="991">
        <v>695</v>
      </c>
      <c r="EE319" s="991">
        <v>48</v>
      </c>
      <c r="EF319" s="991">
        <v>443</v>
      </c>
      <c r="EG319" s="991">
        <v>28</v>
      </c>
      <c r="EH319" s="991">
        <v>0</v>
      </c>
      <c r="EI319" s="991">
        <v>53</v>
      </c>
      <c r="EJ319" s="991">
        <v>6</v>
      </c>
      <c r="EK319" s="991">
        <v>41</v>
      </c>
      <c r="EL319" s="991">
        <v>75</v>
      </c>
      <c r="EM319" s="991">
        <v>1</v>
      </c>
      <c r="EN319" s="991">
        <v>647</v>
      </c>
      <c r="EO319" s="991">
        <v>629</v>
      </c>
      <c r="EP319" s="991">
        <v>11</v>
      </c>
      <c r="EQ319" s="991">
        <v>7</v>
      </c>
      <c r="ER319" s="991">
        <v>0</v>
      </c>
      <c r="ES319" s="991">
        <v>0</v>
      </c>
      <c r="ET319" s="992" t="b">
        <v>0</v>
      </c>
      <c r="EU319" s="992" t="b">
        <v>0</v>
      </c>
      <c r="EV319" s="992" t="b">
        <v>0</v>
      </c>
      <c r="EW319" s="993">
        <v>0.41799999999999998</v>
      </c>
      <c r="EX319" s="993">
        <v>0.21899999999999997</v>
      </c>
      <c r="EY319" s="993">
        <v>0.17600000000000002</v>
      </c>
      <c r="EZ319" s="993">
        <v>9.9000000000000005E-2</v>
      </c>
      <c r="FA319" s="993">
        <v>3.6000000000000004E-2</v>
      </c>
      <c r="FB319" s="993">
        <v>0.20499999999999999</v>
      </c>
      <c r="FC319" s="992" t="b">
        <v>0</v>
      </c>
      <c r="FD319" s="992" t="b">
        <v>0</v>
      </c>
      <c r="FE319" s="992" t="b">
        <v>0</v>
      </c>
      <c r="FF319" s="993">
        <v>0</v>
      </c>
      <c r="FG319" s="993">
        <v>0</v>
      </c>
      <c r="FH319" s="993">
        <v>0</v>
      </c>
      <c r="FI319" s="993">
        <v>0</v>
      </c>
      <c r="FJ319" s="993">
        <v>0</v>
      </c>
      <c r="FK319" s="993">
        <v>0</v>
      </c>
      <c r="FL319" s="992" t="b">
        <v>0</v>
      </c>
      <c r="FM319" s="992" t="b">
        <v>0</v>
      </c>
      <c r="FN319" s="992" t="b">
        <v>0</v>
      </c>
      <c r="FO319" s="993">
        <v>0</v>
      </c>
      <c r="FP319" s="993">
        <v>0</v>
      </c>
      <c r="FQ319" s="993">
        <v>0</v>
      </c>
      <c r="FR319" s="993">
        <v>0</v>
      </c>
      <c r="FS319" s="993">
        <v>0</v>
      </c>
      <c r="FT319" s="993">
        <v>0</v>
      </c>
      <c r="FU319" s="990" t="s">
        <v>993</v>
      </c>
      <c r="FV319" s="993">
        <v>0</v>
      </c>
      <c r="FW319" s="991">
        <v>0</v>
      </c>
      <c r="FX319" s="991">
        <v>647</v>
      </c>
      <c r="FY319" s="991">
        <v>0</v>
      </c>
      <c r="FZ319" s="991">
        <v>0</v>
      </c>
      <c r="GA319" s="991">
        <v>0</v>
      </c>
      <c r="GB319" s="991">
        <v>0</v>
      </c>
      <c r="GC319" s="991">
        <v>0</v>
      </c>
      <c r="GD319" s="991">
        <v>0</v>
      </c>
      <c r="GE319" s="991">
        <v>0</v>
      </c>
      <c r="GF319" s="991">
        <v>0</v>
      </c>
      <c r="GG319" s="991">
        <v>0</v>
      </c>
      <c r="GH319" s="991">
        <v>0</v>
      </c>
      <c r="GI319" s="991">
        <v>0</v>
      </c>
      <c r="GJ319" s="991">
        <v>0</v>
      </c>
      <c r="GK319" s="991">
        <v>0</v>
      </c>
      <c r="GL319" s="991">
        <v>0</v>
      </c>
      <c r="GM319" s="991">
        <v>0</v>
      </c>
      <c r="GN319" s="991">
        <v>0</v>
      </c>
      <c r="GO319" s="992" t="b">
        <v>0</v>
      </c>
      <c r="GP319" s="990" t="s">
        <v>993</v>
      </c>
      <c r="GQ319" s="990" t="s">
        <v>993</v>
      </c>
      <c r="GR319" s="990" t="s">
        <v>993</v>
      </c>
      <c r="GS319" s="990" t="s">
        <v>993</v>
      </c>
      <c r="GT319" s="992"/>
      <c r="GU319" s="986"/>
    </row>
    <row r="320" spans="1:203" hidden="1">
      <c r="A320" s="985"/>
      <c r="B320" s="1315" t="s">
        <v>769</v>
      </c>
      <c r="C320" s="1315"/>
      <c r="D320" s="990" t="s">
        <v>1271</v>
      </c>
      <c r="E320" s="990" t="s">
        <v>73</v>
      </c>
      <c r="F320" s="990" t="s">
        <v>437</v>
      </c>
      <c r="G320" s="990" t="s">
        <v>986</v>
      </c>
      <c r="H320" s="990" t="s">
        <v>1259</v>
      </c>
      <c r="I320" s="990" t="s">
        <v>1260</v>
      </c>
      <c r="J320" s="990" t="s">
        <v>1272</v>
      </c>
      <c r="K320" s="990" t="s">
        <v>1273</v>
      </c>
      <c r="L320" s="991">
        <v>2</v>
      </c>
      <c r="M320" s="990" t="s">
        <v>73</v>
      </c>
      <c r="N320" s="990" t="s">
        <v>1012</v>
      </c>
      <c r="O320" s="990" t="s">
        <v>771</v>
      </c>
      <c r="P320" s="990" t="s">
        <v>993</v>
      </c>
      <c r="Q320" s="990" t="s">
        <v>993</v>
      </c>
      <c r="R320" s="990" t="s">
        <v>290</v>
      </c>
      <c r="S320" s="992" t="b">
        <v>0</v>
      </c>
      <c r="T320" s="991">
        <v>0</v>
      </c>
      <c r="U320" s="992" t="b">
        <v>0</v>
      </c>
      <c r="V320" s="991">
        <v>0</v>
      </c>
      <c r="W320" s="992" t="b">
        <v>1</v>
      </c>
      <c r="X320" s="992" t="b">
        <v>0</v>
      </c>
      <c r="Y320" s="990" t="s">
        <v>290</v>
      </c>
      <c r="Z320" s="990" t="b">
        <f t="shared" si="45"/>
        <v>1</v>
      </c>
      <c r="AA320" s="990" t="s">
        <v>993</v>
      </c>
      <c r="AB320" s="992" t="b">
        <v>0</v>
      </c>
      <c r="AC320" s="990" t="s">
        <v>993</v>
      </c>
      <c r="AD320" s="990" t="s">
        <v>993</v>
      </c>
      <c r="AE320" s="990" t="s">
        <v>993</v>
      </c>
      <c r="AF320" s="1077">
        <f t="shared" si="43"/>
        <v>50</v>
      </c>
      <c r="AG320" s="1077">
        <f t="shared" si="43"/>
        <v>42</v>
      </c>
      <c r="AH320" s="1077">
        <f t="shared" si="43"/>
        <v>0</v>
      </c>
      <c r="AI320" s="1077">
        <f t="shared" si="43"/>
        <v>50</v>
      </c>
      <c r="AJ320" s="183">
        <f t="shared" si="39"/>
        <v>0</v>
      </c>
      <c r="AK320" s="991">
        <v>50</v>
      </c>
      <c r="AL320" s="991">
        <v>42</v>
      </c>
      <c r="AM320" s="991">
        <v>0</v>
      </c>
      <c r="AN320" s="991">
        <v>50</v>
      </c>
      <c r="AO320" s="991">
        <v>0</v>
      </c>
      <c r="AP320" s="991">
        <v>0</v>
      </c>
      <c r="AQ320" s="991">
        <v>0</v>
      </c>
      <c r="AR320" s="991">
        <v>0</v>
      </c>
      <c r="AS320" s="991">
        <v>0</v>
      </c>
      <c r="AT320" s="991">
        <v>0</v>
      </c>
      <c r="AU320" s="991">
        <v>0</v>
      </c>
      <c r="AV320" s="991">
        <v>0</v>
      </c>
      <c r="AW320" s="991">
        <v>0</v>
      </c>
      <c r="AX320" s="991">
        <v>0</v>
      </c>
      <c r="AY320" s="991">
        <v>0</v>
      </c>
      <c r="AZ320" s="991">
        <v>0</v>
      </c>
      <c r="BA320" s="991">
        <v>0</v>
      </c>
      <c r="BB320" s="991">
        <v>0</v>
      </c>
      <c r="BC320" s="991">
        <v>0</v>
      </c>
      <c r="BD320" s="991">
        <v>0</v>
      </c>
      <c r="BE320" s="992" t="b">
        <v>0</v>
      </c>
      <c r="BF320" s="992"/>
      <c r="BG320" s="990" t="s">
        <v>282</v>
      </c>
      <c r="BH320" s="991">
        <v>30</v>
      </c>
      <c r="BI320" s="990" t="s">
        <v>998</v>
      </c>
      <c r="BJ320" s="991">
        <v>20</v>
      </c>
      <c r="BK320" s="990" t="s">
        <v>993</v>
      </c>
      <c r="BL320" s="991">
        <v>0</v>
      </c>
      <c r="BM320" s="991">
        <v>0</v>
      </c>
      <c r="BN320" s="991">
        <v>20</v>
      </c>
      <c r="BO320" s="990" t="s">
        <v>993</v>
      </c>
      <c r="BP320" s="990" t="s">
        <v>993</v>
      </c>
      <c r="BQ320" s="990" t="s">
        <v>993</v>
      </c>
      <c r="BR320" s="991">
        <v>0</v>
      </c>
      <c r="BS320" s="990" t="s">
        <v>993</v>
      </c>
      <c r="BT320" s="991">
        <v>0</v>
      </c>
      <c r="BU320" s="990" t="s">
        <v>993</v>
      </c>
      <c r="BV320" s="991">
        <v>0</v>
      </c>
      <c r="BW320" s="991">
        <v>0</v>
      </c>
      <c r="BX320" s="991">
        <v>0</v>
      </c>
      <c r="BY320" s="990" t="s">
        <v>993</v>
      </c>
      <c r="BZ320" s="991">
        <v>0</v>
      </c>
      <c r="CA320" s="990" t="s">
        <v>993</v>
      </c>
      <c r="CB320" s="991">
        <v>0</v>
      </c>
      <c r="CC320" s="990" t="s">
        <v>993</v>
      </c>
      <c r="CD320" s="991">
        <v>0</v>
      </c>
      <c r="CE320" s="991">
        <v>0</v>
      </c>
      <c r="CF320" s="991">
        <v>0</v>
      </c>
      <c r="CG320" s="990" t="s">
        <v>993</v>
      </c>
      <c r="CH320" s="991">
        <v>0</v>
      </c>
      <c r="CI320" s="990" t="s">
        <v>993</v>
      </c>
      <c r="CJ320" s="991">
        <v>0</v>
      </c>
      <c r="CK320" s="990" t="s">
        <v>993</v>
      </c>
      <c r="CL320" s="991">
        <v>0</v>
      </c>
      <c r="CM320" s="991">
        <v>0</v>
      </c>
      <c r="CN320" s="991">
        <v>0</v>
      </c>
      <c r="CO320" s="991">
        <v>22</v>
      </c>
      <c r="CP320" s="991">
        <v>0.5</v>
      </c>
      <c r="CQ320" s="991">
        <v>0</v>
      </c>
      <c r="CR320" s="991">
        <v>1</v>
      </c>
      <c r="CS320" s="991">
        <v>0</v>
      </c>
      <c r="CT320" s="991">
        <v>5.7</v>
      </c>
      <c r="CU320" s="991">
        <v>0</v>
      </c>
      <c r="CV320" s="991">
        <v>0</v>
      </c>
      <c r="CW320" s="991">
        <v>0</v>
      </c>
      <c r="CX320" s="991">
        <v>0</v>
      </c>
      <c r="CY320" s="991">
        <v>0</v>
      </c>
      <c r="CZ320" s="991">
        <v>0</v>
      </c>
      <c r="DA320" s="991">
        <v>0</v>
      </c>
      <c r="DB320" s="991">
        <v>0</v>
      </c>
      <c r="DC320" s="991">
        <v>0</v>
      </c>
      <c r="DD320" s="991">
        <v>0</v>
      </c>
      <c r="DE320" s="991">
        <v>0</v>
      </c>
      <c r="DF320" s="991">
        <v>0</v>
      </c>
      <c r="DG320" s="991">
        <v>0</v>
      </c>
      <c r="DH320" s="991">
        <v>0</v>
      </c>
      <c r="DI320" s="991">
        <v>0</v>
      </c>
      <c r="DJ320" s="991">
        <v>0</v>
      </c>
      <c r="DK320" s="992" t="b">
        <v>0</v>
      </c>
      <c r="DL320" s="990" t="s">
        <v>999</v>
      </c>
      <c r="DM320" s="990" t="s">
        <v>1000</v>
      </c>
      <c r="DN320" s="990" t="s">
        <v>270</v>
      </c>
      <c r="DO320" s="990" t="s">
        <v>434</v>
      </c>
      <c r="DP320" s="991">
        <v>401</v>
      </c>
      <c r="DQ320" s="991">
        <v>64</v>
      </c>
      <c r="DR320" s="991">
        <v>59</v>
      </c>
      <c r="DS320" s="991">
        <v>278</v>
      </c>
      <c r="DT320" s="991">
        <v>12844</v>
      </c>
      <c r="DU320" s="991">
        <v>397</v>
      </c>
      <c r="DV320" s="991">
        <v>401</v>
      </c>
      <c r="DW320" s="991">
        <v>43</v>
      </c>
      <c r="DX320" s="991">
        <v>291</v>
      </c>
      <c r="DY320" s="991">
        <v>7</v>
      </c>
      <c r="DZ320" s="991">
        <v>60</v>
      </c>
      <c r="EA320" s="991">
        <v>0</v>
      </c>
      <c r="EB320" s="991">
        <v>0</v>
      </c>
      <c r="EC320" s="991">
        <v>0</v>
      </c>
      <c r="ED320" s="991">
        <v>397</v>
      </c>
      <c r="EE320" s="991">
        <v>10</v>
      </c>
      <c r="EF320" s="991">
        <v>231</v>
      </c>
      <c r="EG320" s="991">
        <v>24</v>
      </c>
      <c r="EH320" s="991">
        <v>0</v>
      </c>
      <c r="EI320" s="991">
        <v>38</v>
      </c>
      <c r="EJ320" s="991">
        <v>17</v>
      </c>
      <c r="EK320" s="991">
        <v>21</v>
      </c>
      <c r="EL320" s="991">
        <v>56</v>
      </c>
      <c r="EM320" s="991">
        <v>0</v>
      </c>
      <c r="EN320" s="991">
        <v>387</v>
      </c>
      <c r="EO320" s="991">
        <v>383</v>
      </c>
      <c r="EP320" s="991">
        <v>3</v>
      </c>
      <c r="EQ320" s="991">
        <v>1</v>
      </c>
      <c r="ER320" s="991">
        <v>0</v>
      </c>
      <c r="ES320" s="991">
        <v>0</v>
      </c>
      <c r="ET320" s="992" t="b">
        <v>0</v>
      </c>
      <c r="EU320" s="992" t="b">
        <v>0</v>
      </c>
      <c r="EV320" s="992" t="b">
        <v>0</v>
      </c>
      <c r="EW320" s="993">
        <v>0.316</v>
      </c>
      <c r="EX320" s="993">
        <v>0.126</v>
      </c>
      <c r="EY320" s="993">
        <v>0.109</v>
      </c>
      <c r="EZ320" s="993">
        <v>4.5999999999999999E-2</v>
      </c>
      <c r="FA320" s="993">
        <v>0.06</v>
      </c>
      <c r="FB320" s="993">
        <v>0.16699999999999998</v>
      </c>
      <c r="FC320" s="992" t="b">
        <v>0</v>
      </c>
      <c r="FD320" s="992" t="b">
        <v>0</v>
      </c>
      <c r="FE320" s="992" t="b">
        <v>0</v>
      </c>
      <c r="FF320" s="993">
        <v>0.19699999999999998</v>
      </c>
      <c r="FG320" s="993">
        <v>2.5000000000000001E-2</v>
      </c>
      <c r="FH320" s="993">
        <v>0</v>
      </c>
      <c r="FI320" s="993">
        <v>9.0000000000000011E-3</v>
      </c>
      <c r="FJ320" s="993">
        <v>0</v>
      </c>
      <c r="FK320" s="993">
        <v>0.01</v>
      </c>
      <c r="FL320" s="992" t="b">
        <v>0</v>
      </c>
      <c r="FM320" s="992" t="b">
        <v>0</v>
      </c>
      <c r="FN320" s="992" t="b">
        <v>0</v>
      </c>
      <c r="FO320" s="993">
        <v>0</v>
      </c>
      <c r="FP320" s="993">
        <v>0</v>
      </c>
      <c r="FQ320" s="993">
        <v>0</v>
      </c>
      <c r="FR320" s="993">
        <v>0</v>
      </c>
      <c r="FS320" s="993">
        <v>0</v>
      </c>
      <c r="FT320" s="993">
        <v>0</v>
      </c>
      <c r="FU320" s="990" t="s">
        <v>993</v>
      </c>
      <c r="FV320" s="993">
        <v>0</v>
      </c>
      <c r="FW320" s="991">
        <v>0</v>
      </c>
      <c r="FX320" s="991">
        <v>387</v>
      </c>
      <c r="FY320" s="991">
        <v>0</v>
      </c>
      <c r="FZ320" s="991">
        <v>0</v>
      </c>
      <c r="GA320" s="991">
        <v>0</v>
      </c>
      <c r="GB320" s="991">
        <v>0</v>
      </c>
      <c r="GC320" s="991">
        <v>0</v>
      </c>
      <c r="GD320" s="991">
        <v>0</v>
      </c>
      <c r="GE320" s="991">
        <v>0</v>
      </c>
      <c r="GF320" s="991">
        <v>0</v>
      </c>
      <c r="GG320" s="991">
        <v>0</v>
      </c>
      <c r="GH320" s="991">
        <v>0</v>
      </c>
      <c r="GI320" s="991">
        <v>0</v>
      </c>
      <c r="GJ320" s="991">
        <v>0</v>
      </c>
      <c r="GK320" s="991">
        <v>0</v>
      </c>
      <c r="GL320" s="991">
        <v>0</v>
      </c>
      <c r="GM320" s="991">
        <v>0</v>
      </c>
      <c r="GN320" s="991">
        <v>0</v>
      </c>
      <c r="GO320" s="992" t="b">
        <v>0</v>
      </c>
      <c r="GP320" s="990" t="s">
        <v>993</v>
      </c>
      <c r="GQ320" s="990" t="s">
        <v>993</v>
      </c>
      <c r="GR320" s="990" t="s">
        <v>993</v>
      </c>
      <c r="GS320" s="990" t="s">
        <v>993</v>
      </c>
      <c r="GT320" s="992"/>
      <c r="GU320" s="986"/>
    </row>
    <row r="321" spans="1:203">
      <c r="A321" s="985"/>
      <c r="B321" s="1315" t="s">
        <v>778</v>
      </c>
      <c r="C321" s="1315"/>
      <c r="D321" s="990" t="s">
        <v>1274</v>
      </c>
      <c r="E321" s="990" t="s">
        <v>1275</v>
      </c>
      <c r="F321" s="990" t="s">
        <v>437</v>
      </c>
      <c r="G321" s="990" t="s">
        <v>986</v>
      </c>
      <c r="H321" s="990" t="s">
        <v>1259</v>
      </c>
      <c r="I321" s="990" t="s">
        <v>1260</v>
      </c>
      <c r="J321" s="990" t="s">
        <v>1272</v>
      </c>
      <c r="K321" s="990" t="s">
        <v>1273</v>
      </c>
      <c r="L321" s="991">
        <v>1</v>
      </c>
      <c r="M321" s="990" t="s">
        <v>1275</v>
      </c>
      <c r="N321" s="990" t="s">
        <v>1276</v>
      </c>
      <c r="O321" s="990" t="s">
        <v>764</v>
      </c>
      <c r="P321" s="990" t="s">
        <v>1027</v>
      </c>
      <c r="Q321" s="990" t="s">
        <v>293</v>
      </c>
      <c r="R321" s="990" t="s">
        <v>296</v>
      </c>
      <c r="S321" s="992" t="b">
        <v>0</v>
      </c>
      <c r="T321" s="991">
        <v>0</v>
      </c>
      <c r="U321" s="992" t="b">
        <v>0</v>
      </c>
      <c r="V321" s="991">
        <v>0</v>
      </c>
      <c r="W321" s="992" t="b">
        <v>1</v>
      </c>
      <c r="X321" s="992" t="b">
        <v>0</v>
      </c>
      <c r="Y321" s="990" t="s">
        <v>296</v>
      </c>
      <c r="Z321" s="990" t="b">
        <f t="shared" si="45"/>
        <v>1</v>
      </c>
      <c r="AA321" s="990" t="s">
        <v>993</v>
      </c>
      <c r="AB321" s="992" t="b">
        <v>0</v>
      </c>
      <c r="AC321" s="990" t="s">
        <v>993</v>
      </c>
      <c r="AD321" s="990" t="s">
        <v>993</v>
      </c>
      <c r="AE321" s="990" t="s">
        <v>993</v>
      </c>
      <c r="AF321" s="1077">
        <f t="shared" si="43"/>
        <v>36</v>
      </c>
      <c r="AG321" s="1077">
        <f t="shared" si="43"/>
        <v>36</v>
      </c>
      <c r="AH321" s="1077">
        <f t="shared" si="43"/>
        <v>25</v>
      </c>
      <c r="AI321" s="1077">
        <f t="shared" si="43"/>
        <v>36</v>
      </c>
      <c r="AJ321" s="183">
        <f t="shared" si="39"/>
        <v>0</v>
      </c>
      <c r="AK321" s="991">
        <v>0</v>
      </c>
      <c r="AL321" s="991">
        <v>0</v>
      </c>
      <c r="AM321" s="991">
        <v>0</v>
      </c>
      <c r="AN321" s="991">
        <v>0</v>
      </c>
      <c r="AO321" s="991">
        <v>0</v>
      </c>
      <c r="AP321" s="991">
        <v>36</v>
      </c>
      <c r="AQ321" s="991">
        <v>36</v>
      </c>
      <c r="AR321" s="991">
        <v>25</v>
      </c>
      <c r="AS321" s="991">
        <v>36</v>
      </c>
      <c r="AT321" s="991">
        <v>36</v>
      </c>
      <c r="AU321" s="991">
        <v>36</v>
      </c>
      <c r="AV321" s="991">
        <v>25</v>
      </c>
      <c r="AW321" s="991">
        <v>36</v>
      </c>
      <c r="AX321" s="991">
        <v>0</v>
      </c>
      <c r="AY321" s="991">
        <v>0</v>
      </c>
      <c r="AZ321" s="991">
        <v>0</v>
      </c>
      <c r="BA321" s="991">
        <v>0</v>
      </c>
      <c r="BB321" s="991">
        <v>0</v>
      </c>
      <c r="BC321" s="991">
        <v>0</v>
      </c>
      <c r="BD321" s="991">
        <v>0</v>
      </c>
      <c r="BE321" s="992" t="b">
        <v>0</v>
      </c>
      <c r="BF321" s="992"/>
      <c r="BG321" s="990" t="s">
        <v>422</v>
      </c>
      <c r="BH321" s="991">
        <v>36</v>
      </c>
      <c r="BI321" s="990" t="s">
        <v>993</v>
      </c>
      <c r="BJ321" s="991">
        <v>0</v>
      </c>
      <c r="BK321" s="990" t="s">
        <v>993</v>
      </c>
      <c r="BL321" s="991">
        <v>0</v>
      </c>
      <c r="BM321" s="991">
        <v>0</v>
      </c>
      <c r="BN321" s="991">
        <v>0</v>
      </c>
      <c r="BO321" s="990" t="s">
        <v>993</v>
      </c>
      <c r="BP321" s="990" t="s">
        <v>993</v>
      </c>
      <c r="BQ321" s="990" t="s">
        <v>993</v>
      </c>
      <c r="BR321" s="991">
        <v>0</v>
      </c>
      <c r="BS321" s="990" t="s">
        <v>993</v>
      </c>
      <c r="BT321" s="991">
        <v>0</v>
      </c>
      <c r="BU321" s="990" t="s">
        <v>993</v>
      </c>
      <c r="BV321" s="991">
        <v>0</v>
      </c>
      <c r="BW321" s="991">
        <v>0</v>
      </c>
      <c r="BX321" s="991">
        <v>0</v>
      </c>
      <c r="BY321" s="990" t="s">
        <v>993</v>
      </c>
      <c r="BZ321" s="991">
        <v>0</v>
      </c>
      <c r="CA321" s="990" t="s">
        <v>993</v>
      </c>
      <c r="CB321" s="991">
        <v>0</v>
      </c>
      <c r="CC321" s="990" t="s">
        <v>993</v>
      </c>
      <c r="CD321" s="991">
        <v>0</v>
      </c>
      <c r="CE321" s="991">
        <v>0</v>
      </c>
      <c r="CF321" s="991">
        <v>0</v>
      </c>
      <c r="CG321" s="990" t="s">
        <v>993</v>
      </c>
      <c r="CH321" s="991">
        <v>0</v>
      </c>
      <c r="CI321" s="990" t="s">
        <v>993</v>
      </c>
      <c r="CJ321" s="991">
        <v>0</v>
      </c>
      <c r="CK321" s="990" t="s">
        <v>993</v>
      </c>
      <c r="CL321" s="991">
        <v>0</v>
      </c>
      <c r="CM321" s="991">
        <v>0</v>
      </c>
      <c r="CN321" s="991">
        <v>0</v>
      </c>
      <c r="CO321" s="991">
        <v>4</v>
      </c>
      <c r="CP321" s="991">
        <v>0.5</v>
      </c>
      <c r="CQ321" s="991">
        <v>6</v>
      </c>
      <c r="CR321" s="991">
        <v>0</v>
      </c>
      <c r="CS321" s="991">
        <v>7</v>
      </c>
      <c r="CT321" s="991">
        <v>1.5</v>
      </c>
      <c r="CU321" s="991">
        <v>0</v>
      </c>
      <c r="CV321" s="991">
        <v>0</v>
      </c>
      <c r="CW321" s="991">
        <v>2</v>
      </c>
      <c r="CX321" s="991">
        <v>0</v>
      </c>
      <c r="CY321" s="991">
        <v>1</v>
      </c>
      <c r="CZ321" s="991">
        <v>0</v>
      </c>
      <c r="DA321" s="991">
        <v>0</v>
      </c>
      <c r="DB321" s="991">
        <v>0</v>
      </c>
      <c r="DC321" s="991">
        <v>2</v>
      </c>
      <c r="DD321" s="991">
        <v>0.2</v>
      </c>
      <c r="DE321" s="991">
        <v>0</v>
      </c>
      <c r="DF321" s="991">
        <v>0</v>
      </c>
      <c r="DG321" s="991">
        <v>1</v>
      </c>
      <c r="DH321" s="991">
        <v>0</v>
      </c>
      <c r="DI321" s="991">
        <v>0</v>
      </c>
      <c r="DJ321" s="991">
        <v>0</v>
      </c>
      <c r="DK321" s="992" t="b">
        <v>0</v>
      </c>
      <c r="DL321" s="990" t="s">
        <v>999</v>
      </c>
      <c r="DM321" s="990" t="s">
        <v>270</v>
      </c>
      <c r="DN321" s="990" t="s">
        <v>434</v>
      </c>
      <c r="DO321" s="990" t="s">
        <v>1000</v>
      </c>
      <c r="DP321" s="991">
        <v>23</v>
      </c>
      <c r="DQ321" s="991">
        <v>0</v>
      </c>
      <c r="DR321" s="991">
        <v>23</v>
      </c>
      <c r="DS321" s="991">
        <v>0</v>
      </c>
      <c r="DT321" s="991">
        <v>10272</v>
      </c>
      <c r="DU321" s="991">
        <v>18</v>
      </c>
      <c r="DV321" s="991">
        <v>23</v>
      </c>
      <c r="DW321" s="991">
        <v>0</v>
      </c>
      <c r="DX321" s="991">
        <v>2</v>
      </c>
      <c r="DY321" s="991">
        <v>19</v>
      </c>
      <c r="DZ321" s="991">
        <v>0</v>
      </c>
      <c r="EA321" s="991">
        <v>0</v>
      </c>
      <c r="EB321" s="991">
        <v>0</v>
      </c>
      <c r="EC321" s="991">
        <v>2</v>
      </c>
      <c r="ED321" s="991">
        <v>18</v>
      </c>
      <c r="EE321" s="991">
        <v>0</v>
      </c>
      <c r="EF321" s="991">
        <v>1</v>
      </c>
      <c r="EG321" s="991">
        <v>2</v>
      </c>
      <c r="EH321" s="991">
        <v>0</v>
      </c>
      <c r="EI321" s="991">
        <v>0</v>
      </c>
      <c r="EJ321" s="991">
        <v>0</v>
      </c>
      <c r="EK321" s="991">
        <v>0</v>
      </c>
      <c r="EL321" s="991">
        <v>15</v>
      </c>
      <c r="EM321" s="991">
        <v>0</v>
      </c>
      <c r="EN321" s="991">
        <v>18</v>
      </c>
      <c r="EO321" s="991">
        <v>18</v>
      </c>
      <c r="EP321" s="991">
        <v>0</v>
      </c>
      <c r="EQ321" s="991">
        <v>0</v>
      </c>
      <c r="ER321" s="991">
        <v>0</v>
      </c>
      <c r="ES321" s="991">
        <v>0</v>
      </c>
      <c r="ET321" s="992" t="b">
        <v>0</v>
      </c>
      <c r="EU321" s="992" t="b">
        <v>0</v>
      </c>
      <c r="EV321" s="992" t="b">
        <v>0</v>
      </c>
      <c r="EW321" s="993">
        <v>0</v>
      </c>
      <c r="EX321" s="993">
        <v>0</v>
      </c>
      <c r="EY321" s="993">
        <v>0</v>
      </c>
      <c r="EZ321" s="993">
        <v>0</v>
      </c>
      <c r="FA321" s="993">
        <v>0</v>
      </c>
      <c r="FB321" s="993">
        <v>0</v>
      </c>
      <c r="FC321" s="992" t="b">
        <v>0</v>
      </c>
      <c r="FD321" s="992" t="b">
        <v>0</v>
      </c>
      <c r="FE321" s="992" t="b">
        <v>0</v>
      </c>
      <c r="FF321" s="993">
        <v>0</v>
      </c>
      <c r="FG321" s="993">
        <v>0</v>
      </c>
      <c r="FH321" s="993">
        <v>0</v>
      </c>
      <c r="FI321" s="993">
        <v>0</v>
      </c>
      <c r="FJ321" s="993">
        <v>0</v>
      </c>
      <c r="FK321" s="993">
        <v>0</v>
      </c>
      <c r="FL321" s="992" t="b">
        <v>0</v>
      </c>
      <c r="FM321" s="992" t="b">
        <v>0</v>
      </c>
      <c r="FN321" s="992" t="b">
        <v>0</v>
      </c>
      <c r="FO321" s="993">
        <v>0</v>
      </c>
      <c r="FP321" s="993">
        <v>0</v>
      </c>
      <c r="FQ321" s="993">
        <v>0</v>
      </c>
      <c r="FR321" s="993">
        <v>0</v>
      </c>
      <c r="FS321" s="993">
        <v>0</v>
      </c>
      <c r="FT321" s="993">
        <v>0</v>
      </c>
      <c r="FU321" s="990" t="s">
        <v>993</v>
      </c>
      <c r="FV321" s="993">
        <v>0</v>
      </c>
      <c r="FW321" s="991">
        <v>0</v>
      </c>
      <c r="FX321" s="991">
        <v>18</v>
      </c>
      <c r="FY321" s="991">
        <v>0</v>
      </c>
      <c r="FZ321" s="991">
        <v>0</v>
      </c>
      <c r="GA321" s="991">
        <v>0</v>
      </c>
      <c r="GB321" s="991">
        <v>0</v>
      </c>
      <c r="GC321" s="991">
        <v>0</v>
      </c>
      <c r="GD321" s="991">
        <v>0</v>
      </c>
      <c r="GE321" s="991">
        <v>0</v>
      </c>
      <c r="GF321" s="991">
        <v>0</v>
      </c>
      <c r="GG321" s="991">
        <v>0</v>
      </c>
      <c r="GH321" s="991">
        <v>0</v>
      </c>
      <c r="GI321" s="991">
        <v>0</v>
      </c>
      <c r="GJ321" s="991">
        <v>0</v>
      </c>
      <c r="GK321" s="991">
        <v>0</v>
      </c>
      <c r="GL321" s="991">
        <v>0</v>
      </c>
      <c r="GM321" s="991">
        <v>0</v>
      </c>
      <c r="GN321" s="991">
        <v>0</v>
      </c>
      <c r="GO321" s="992" t="b">
        <v>0</v>
      </c>
      <c r="GP321" s="990" t="s">
        <v>993</v>
      </c>
      <c r="GQ321" s="990" t="s">
        <v>993</v>
      </c>
      <c r="GR321" s="990" t="s">
        <v>993</v>
      </c>
      <c r="GS321" s="990" t="s">
        <v>993</v>
      </c>
      <c r="GT321" s="992"/>
      <c r="GU321" s="986"/>
    </row>
    <row r="322" spans="1:203" hidden="1">
      <c r="A322" s="985"/>
      <c r="B322" s="1315" t="s">
        <v>1383</v>
      </c>
      <c r="C322" s="1315"/>
      <c r="D322" s="990" t="s">
        <v>1384</v>
      </c>
      <c r="E322" s="990" t="s">
        <v>1385</v>
      </c>
      <c r="F322" s="990" t="s">
        <v>437</v>
      </c>
      <c r="G322" s="990" t="s">
        <v>986</v>
      </c>
      <c r="H322" s="990" t="s">
        <v>1062</v>
      </c>
      <c r="I322" s="990" t="s">
        <v>1063</v>
      </c>
      <c r="J322" s="990" t="s">
        <v>1064</v>
      </c>
      <c r="K322" s="990" t="s">
        <v>1065</v>
      </c>
      <c r="L322" s="991">
        <v>1</v>
      </c>
      <c r="M322" s="990" t="s">
        <v>1385</v>
      </c>
      <c r="N322" s="990" t="s">
        <v>1019</v>
      </c>
      <c r="O322" s="990" t="s">
        <v>1892</v>
      </c>
      <c r="P322" s="990" t="s">
        <v>1054</v>
      </c>
      <c r="Q322" s="990" t="s">
        <v>293</v>
      </c>
      <c r="R322" s="1031" t="s">
        <v>290</v>
      </c>
      <c r="S322" s="992" t="b">
        <v>0</v>
      </c>
      <c r="T322" s="991">
        <v>0</v>
      </c>
      <c r="U322" s="992" t="b">
        <v>0</v>
      </c>
      <c r="V322" s="991">
        <v>0</v>
      </c>
      <c r="W322" s="992" t="b">
        <v>1</v>
      </c>
      <c r="X322" s="992" t="b">
        <v>0</v>
      </c>
      <c r="Y322" s="990" t="s">
        <v>290</v>
      </c>
      <c r="Z322" s="990" t="b">
        <f>R322=Y322</f>
        <v>1</v>
      </c>
      <c r="AA322" s="990" t="s">
        <v>993</v>
      </c>
      <c r="AB322" s="992" t="b">
        <v>0</v>
      </c>
      <c r="AC322" s="990" t="s">
        <v>993</v>
      </c>
      <c r="AD322" s="990" t="s">
        <v>993</v>
      </c>
      <c r="AE322" s="990" t="s">
        <v>993</v>
      </c>
      <c r="AF322" s="1077">
        <f t="shared" si="43"/>
        <v>40</v>
      </c>
      <c r="AG322" s="1077">
        <f t="shared" si="43"/>
        <v>40</v>
      </c>
      <c r="AH322" s="1077">
        <f t="shared" si="43"/>
        <v>18</v>
      </c>
      <c r="AI322" s="1077">
        <f t="shared" si="43"/>
        <v>40</v>
      </c>
      <c r="AJ322" s="183">
        <f t="shared" si="39"/>
        <v>0</v>
      </c>
      <c r="AK322" s="991">
        <v>40</v>
      </c>
      <c r="AL322" s="991">
        <v>40</v>
      </c>
      <c r="AM322" s="991">
        <v>18</v>
      </c>
      <c r="AN322" s="991">
        <v>40</v>
      </c>
      <c r="AO322" s="991">
        <v>0</v>
      </c>
      <c r="AP322" s="991">
        <v>0</v>
      </c>
      <c r="AQ322" s="991">
        <v>0</v>
      </c>
      <c r="AR322" s="991">
        <v>0</v>
      </c>
      <c r="AS322" s="991">
        <v>0</v>
      </c>
      <c r="AT322" s="991">
        <v>0</v>
      </c>
      <c r="AU322" s="991">
        <v>0</v>
      </c>
      <c r="AV322" s="991">
        <v>0</v>
      </c>
      <c r="AW322" s="991">
        <v>0</v>
      </c>
      <c r="AX322" s="991">
        <v>0</v>
      </c>
      <c r="AY322" s="991">
        <v>0</v>
      </c>
      <c r="AZ322" s="991">
        <v>0</v>
      </c>
      <c r="BA322" s="991">
        <v>0</v>
      </c>
      <c r="BB322" s="991">
        <v>0</v>
      </c>
      <c r="BC322" s="991">
        <v>0</v>
      </c>
      <c r="BD322" s="991">
        <v>0</v>
      </c>
      <c r="BE322" s="992" t="b">
        <v>0</v>
      </c>
      <c r="BF322" s="992"/>
      <c r="BG322" s="990" t="s">
        <v>296</v>
      </c>
      <c r="BH322" s="991">
        <v>40</v>
      </c>
      <c r="BI322" s="990" t="s">
        <v>998</v>
      </c>
      <c r="BJ322" s="991">
        <v>21</v>
      </c>
      <c r="BK322" s="990" t="s">
        <v>993</v>
      </c>
      <c r="BL322" s="991">
        <v>0</v>
      </c>
      <c r="BM322" s="991">
        <v>0</v>
      </c>
      <c r="BN322" s="991">
        <v>0</v>
      </c>
      <c r="BO322" s="990" t="s">
        <v>993</v>
      </c>
      <c r="BP322" s="990" t="s">
        <v>993</v>
      </c>
      <c r="BQ322" s="990" t="s">
        <v>993</v>
      </c>
      <c r="BR322" s="991">
        <v>0</v>
      </c>
      <c r="BS322" s="990" t="s">
        <v>993</v>
      </c>
      <c r="BT322" s="991">
        <v>0</v>
      </c>
      <c r="BU322" s="990" t="s">
        <v>993</v>
      </c>
      <c r="BV322" s="991">
        <v>0</v>
      </c>
      <c r="BW322" s="991">
        <v>0</v>
      </c>
      <c r="BX322" s="991">
        <v>0</v>
      </c>
      <c r="BY322" s="990" t="s">
        <v>993</v>
      </c>
      <c r="BZ322" s="991">
        <v>0</v>
      </c>
      <c r="CA322" s="990" t="s">
        <v>993</v>
      </c>
      <c r="CB322" s="991">
        <v>0</v>
      </c>
      <c r="CC322" s="990" t="s">
        <v>993</v>
      </c>
      <c r="CD322" s="991">
        <v>0</v>
      </c>
      <c r="CE322" s="991">
        <v>0</v>
      </c>
      <c r="CF322" s="991">
        <v>0</v>
      </c>
      <c r="CG322" s="990" t="s">
        <v>993</v>
      </c>
      <c r="CH322" s="991">
        <v>0</v>
      </c>
      <c r="CI322" s="990" t="s">
        <v>993</v>
      </c>
      <c r="CJ322" s="991">
        <v>0</v>
      </c>
      <c r="CK322" s="990" t="s">
        <v>993</v>
      </c>
      <c r="CL322" s="991">
        <v>0</v>
      </c>
      <c r="CM322" s="991">
        <v>0</v>
      </c>
      <c r="CN322" s="991">
        <v>0</v>
      </c>
      <c r="CO322" s="991">
        <v>15</v>
      </c>
      <c r="CP322" s="991">
        <v>0.9</v>
      </c>
      <c r="CQ322" s="991">
        <v>0</v>
      </c>
      <c r="CR322" s="991">
        <v>0</v>
      </c>
      <c r="CS322" s="991">
        <v>4</v>
      </c>
      <c r="CT322" s="991">
        <v>0</v>
      </c>
      <c r="CU322" s="991">
        <v>0</v>
      </c>
      <c r="CV322" s="991">
        <v>0</v>
      </c>
      <c r="CW322" s="991">
        <v>5</v>
      </c>
      <c r="CX322" s="991">
        <v>0</v>
      </c>
      <c r="CY322" s="991">
        <v>1</v>
      </c>
      <c r="CZ322" s="991">
        <v>0</v>
      </c>
      <c r="DA322" s="991">
        <v>1</v>
      </c>
      <c r="DB322" s="991">
        <v>0</v>
      </c>
      <c r="DC322" s="991">
        <v>0</v>
      </c>
      <c r="DD322" s="991">
        <v>0</v>
      </c>
      <c r="DE322" s="991">
        <v>0</v>
      </c>
      <c r="DF322" s="991">
        <v>0</v>
      </c>
      <c r="DG322" s="991">
        <v>0</v>
      </c>
      <c r="DH322" s="991">
        <v>0</v>
      </c>
      <c r="DI322" s="991">
        <v>0</v>
      </c>
      <c r="DJ322" s="991">
        <v>0</v>
      </c>
      <c r="DK322" s="992" t="b">
        <v>0</v>
      </c>
      <c r="DL322" s="990" t="s">
        <v>999</v>
      </c>
      <c r="DM322" s="990" t="s">
        <v>525</v>
      </c>
      <c r="DN322" s="990" t="s">
        <v>434</v>
      </c>
      <c r="DO322" s="990" t="s">
        <v>521</v>
      </c>
      <c r="DP322" s="991">
        <v>428</v>
      </c>
      <c r="DQ322" s="991">
        <v>313</v>
      </c>
      <c r="DR322" s="991">
        <v>97</v>
      </c>
      <c r="DS322" s="991">
        <v>18</v>
      </c>
      <c r="DT322" s="991">
        <v>10744</v>
      </c>
      <c r="DU322" s="991">
        <v>422</v>
      </c>
      <c r="DV322" s="991">
        <v>428</v>
      </c>
      <c r="DW322" s="991">
        <v>0</v>
      </c>
      <c r="DX322" s="991">
        <v>225</v>
      </c>
      <c r="DY322" s="991">
        <v>185</v>
      </c>
      <c r="DZ322" s="991">
        <v>18</v>
      </c>
      <c r="EA322" s="991">
        <v>0</v>
      </c>
      <c r="EB322" s="991">
        <v>0</v>
      </c>
      <c r="EC322" s="991">
        <v>0</v>
      </c>
      <c r="ED322" s="991">
        <v>422</v>
      </c>
      <c r="EE322" s="991">
        <v>143</v>
      </c>
      <c r="EF322" s="991">
        <v>188</v>
      </c>
      <c r="EG322" s="991">
        <v>35</v>
      </c>
      <c r="EH322" s="991">
        <v>3</v>
      </c>
      <c r="EI322" s="991">
        <v>4</v>
      </c>
      <c r="EJ322" s="991">
        <v>0</v>
      </c>
      <c r="EK322" s="991">
        <v>9</v>
      </c>
      <c r="EL322" s="991">
        <v>39</v>
      </c>
      <c r="EM322" s="991">
        <v>1</v>
      </c>
      <c r="EN322" s="991">
        <v>279</v>
      </c>
      <c r="EO322" s="991">
        <v>212</v>
      </c>
      <c r="EP322" s="991">
        <v>23</v>
      </c>
      <c r="EQ322" s="991">
        <v>31</v>
      </c>
      <c r="ER322" s="991">
        <v>13</v>
      </c>
      <c r="ES322" s="991">
        <v>0</v>
      </c>
      <c r="ET322" s="992" t="b">
        <v>0</v>
      </c>
      <c r="EU322" s="992" t="b">
        <v>0</v>
      </c>
      <c r="EV322" s="992" t="b">
        <v>0</v>
      </c>
      <c r="EW322" s="993">
        <v>0</v>
      </c>
      <c r="EX322" s="993">
        <v>0</v>
      </c>
      <c r="EY322" s="993">
        <v>0</v>
      </c>
      <c r="EZ322" s="993">
        <v>0</v>
      </c>
      <c r="FA322" s="993">
        <v>0</v>
      </c>
      <c r="FB322" s="993">
        <v>0.16899999999999998</v>
      </c>
      <c r="FC322" s="992" t="b">
        <v>0</v>
      </c>
      <c r="FD322" s="992" t="b">
        <v>0</v>
      </c>
      <c r="FE322" s="992" t="b">
        <v>0</v>
      </c>
      <c r="FF322" s="993">
        <v>0</v>
      </c>
      <c r="FG322" s="993">
        <v>0</v>
      </c>
      <c r="FH322" s="993">
        <v>0</v>
      </c>
      <c r="FI322" s="993">
        <v>0</v>
      </c>
      <c r="FJ322" s="993">
        <v>0</v>
      </c>
      <c r="FK322" s="993">
        <v>0</v>
      </c>
      <c r="FL322" s="992" t="b">
        <v>0</v>
      </c>
      <c r="FM322" s="992" t="b">
        <v>0</v>
      </c>
      <c r="FN322" s="992" t="b">
        <v>0</v>
      </c>
      <c r="FO322" s="993">
        <v>0</v>
      </c>
      <c r="FP322" s="993">
        <v>0</v>
      </c>
      <c r="FQ322" s="993">
        <v>0</v>
      </c>
      <c r="FR322" s="993">
        <v>0</v>
      </c>
      <c r="FS322" s="993">
        <v>0</v>
      </c>
      <c r="FT322" s="993">
        <v>0</v>
      </c>
      <c r="FU322" s="990" t="s">
        <v>293</v>
      </c>
      <c r="FV322" s="993">
        <v>0.76300000000000001</v>
      </c>
      <c r="FW322" s="991">
        <v>3.6</v>
      </c>
      <c r="FX322" s="991">
        <v>279</v>
      </c>
      <c r="FY322" s="991">
        <v>0</v>
      </c>
      <c r="FZ322" s="991">
        <v>0</v>
      </c>
      <c r="GA322" s="991">
        <v>0</v>
      </c>
      <c r="GB322" s="991">
        <v>0</v>
      </c>
      <c r="GC322" s="991">
        <v>0</v>
      </c>
      <c r="GD322" s="991">
        <v>0</v>
      </c>
      <c r="GE322" s="991">
        <v>0</v>
      </c>
      <c r="GF322" s="991">
        <v>0</v>
      </c>
      <c r="GG322" s="991">
        <v>0</v>
      </c>
      <c r="GH322" s="991">
        <v>0</v>
      </c>
      <c r="GI322" s="991">
        <v>0</v>
      </c>
      <c r="GJ322" s="991">
        <v>0</v>
      </c>
      <c r="GK322" s="991">
        <v>0</v>
      </c>
      <c r="GL322" s="991">
        <v>0</v>
      </c>
      <c r="GM322" s="991">
        <v>0</v>
      </c>
      <c r="GN322" s="991">
        <v>0</v>
      </c>
      <c r="GO322" s="992" t="b">
        <v>0</v>
      </c>
      <c r="GP322" s="990" t="s">
        <v>993</v>
      </c>
      <c r="GQ322" s="990" t="s">
        <v>993</v>
      </c>
      <c r="GR322" s="990" t="s">
        <v>993</v>
      </c>
      <c r="GS322" s="990" t="s">
        <v>993</v>
      </c>
      <c r="GT322" s="992"/>
      <c r="GU322" s="986"/>
    </row>
    <row r="323" spans="1:203" hidden="1">
      <c r="A323" s="985"/>
      <c r="B323" s="1315" t="s">
        <v>1383</v>
      </c>
      <c r="C323" s="1315"/>
      <c r="D323" s="990" t="s">
        <v>1384</v>
      </c>
      <c r="E323" s="990" t="s">
        <v>1385</v>
      </c>
      <c r="F323" s="990" t="s">
        <v>437</v>
      </c>
      <c r="G323" s="990" t="s">
        <v>986</v>
      </c>
      <c r="H323" s="990" t="s">
        <v>1062</v>
      </c>
      <c r="I323" s="990" t="s">
        <v>1063</v>
      </c>
      <c r="J323" s="990" t="s">
        <v>1064</v>
      </c>
      <c r="K323" s="990" t="s">
        <v>1065</v>
      </c>
      <c r="L323" s="991">
        <v>3</v>
      </c>
      <c r="M323" s="990" t="s">
        <v>1385</v>
      </c>
      <c r="N323" s="990" t="s">
        <v>991</v>
      </c>
      <c r="O323" s="990" t="s">
        <v>1894</v>
      </c>
      <c r="P323" s="990" t="s">
        <v>1001</v>
      </c>
      <c r="Q323" s="990" t="s">
        <v>293</v>
      </c>
      <c r="R323" s="1031" t="s">
        <v>296</v>
      </c>
      <c r="S323" s="992" t="b">
        <v>0</v>
      </c>
      <c r="T323" s="991">
        <v>0</v>
      </c>
      <c r="U323" s="992" t="b">
        <v>0</v>
      </c>
      <c r="V323" s="991">
        <v>0</v>
      </c>
      <c r="W323" s="992" t="b">
        <v>1</v>
      </c>
      <c r="X323" s="992" t="b">
        <v>0</v>
      </c>
      <c r="Y323" s="990" t="s">
        <v>296</v>
      </c>
      <c r="Z323" s="990" t="b">
        <f t="shared" si="45"/>
        <v>1</v>
      </c>
      <c r="AA323" s="990" t="s">
        <v>993</v>
      </c>
      <c r="AB323" s="992" t="b">
        <v>0</v>
      </c>
      <c r="AC323" s="990" t="s">
        <v>993</v>
      </c>
      <c r="AD323" s="990" t="s">
        <v>993</v>
      </c>
      <c r="AE323" s="990" t="s">
        <v>993</v>
      </c>
      <c r="AF323" s="1077">
        <f t="shared" si="43"/>
        <v>40</v>
      </c>
      <c r="AG323" s="1077">
        <f t="shared" si="43"/>
        <v>40</v>
      </c>
      <c r="AH323" s="1077">
        <f t="shared" si="43"/>
        <v>0</v>
      </c>
      <c r="AI323" s="1077">
        <f t="shared" si="43"/>
        <v>40</v>
      </c>
      <c r="AJ323" s="183">
        <f t="shared" si="39"/>
        <v>0</v>
      </c>
      <c r="AK323" s="991">
        <v>0</v>
      </c>
      <c r="AL323" s="991">
        <v>0</v>
      </c>
      <c r="AM323" s="991">
        <v>0</v>
      </c>
      <c r="AN323" s="991">
        <v>0</v>
      </c>
      <c r="AO323" s="991">
        <v>0</v>
      </c>
      <c r="AP323" s="991">
        <v>40</v>
      </c>
      <c r="AQ323" s="991">
        <v>40</v>
      </c>
      <c r="AR323" s="991">
        <v>0</v>
      </c>
      <c r="AS323" s="991">
        <v>40</v>
      </c>
      <c r="AT323" s="991">
        <v>40</v>
      </c>
      <c r="AU323" s="991">
        <v>40</v>
      </c>
      <c r="AV323" s="991">
        <v>0</v>
      </c>
      <c r="AW323" s="991">
        <v>40</v>
      </c>
      <c r="AX323" s="991">
        <v>0</v>
      </c>
      <c r="AY323" s="991">
        <v>0</v>
      </c>
      <c r="AZ323" s="991">
        <v>0</v>
      </c>
      <c r="BA323" s="991">
        <v>0</v>
      </c>
      <c r="BB323" s="991">
        <v>0</v>
      </c>
      <c r="BC323" s="991">
        <v>0</v>
      </c>
      <c r="BD323" s="991">
        <v>0</v>
      </c>
      <c r="BE323" s="992" t="b">
        <v>0</v>
      </c>
      <c r="BF323" s="992"/>
      <c r="BG323" s="990" t="s">
        <v>993</v>
      </c>
      <c r="BH323" s="991">
        <v>0</v>
      </c>
      <c r="BI323" s="990" t="s">
        <v>993</v>
      </c>
      <c r="BJ323" s="991">
        <v>0</v>
      </c>
      <c r="BK323" s="990" t="s">
        <v>993</v>
      </c>
      <c r="BL323" s="991">
        <v>0</v>
      </c>
      <c r="BM323" s="991">
        <v>0</v>
      </c>
      <c r="BN323" s="991">
        <v>40</v>
      </c>
      <c r="BO323" s="990" t="s">
        <v>993</v>
      </c>
      <c r="BP323" s="990" t="s">
        <v>993</v>
      </c>
      <c r="BQ323" s="990" t="s">
        <v>993</v>
      </c>
      <c r="BR323" s="991">
        <v>0</v>
      </c>
      <c r="BS323" s="990" t="s">
        <v>993</v>
      </c>
      <c r="BT323" s="991">
        <v>0</v>
      </c>
      <c r="BU323" s="990" t="s">
        <v>993</v>
      </c>
      <c r="BV323" s="991">
        <v>0</v>
      </c>
      <c r="BW323" s="991">
        <v>0</v>
      </c>
      <c r="BX323" s="991">
        <v>0</v>
      </c>
      <c r="BY323" s="990" t="s">
        <v>993</v>
      </c>
      <c r="BZ323" s="991">
        <v>0</v>
      </c>
      <c r="CA323" s="990" t="s">
        <v>993</v>
      </c>
      <c r="CB323" s="991">
        <v>0</v>
      </c>
      <c r="CC323" s="990" t="s">
        <v>993</v>
      </c>
      <c r="CD323" s="991">
        <v>0</v>
      </c>
      <c r="CE323" s="991">
        <v>0</v>
      </c>
      <c r="CF323" s="991">
        <v>0</v>
      </c>
      <c r="CG323" s="990" t="s">
        <v>993</v>
      </c>
      <c r="CH323" s="991">
        <v>0</v>
      </c>
      <c r="CI323" s="990" t="s">
        <v>993</v>
      </c>
      <c r="CJ323" s="991">
        <v>0</v>
      </c>
      <c r="CK323" s="990" t="s">
        <v>993</v>
      </c>
      <c r="CL323" s="991">
        <v>0</v>
      </c>
      <c r="CM323" s="991">
        <v>0</v>
      </c>
      <c r="CN323" s="991">
        <v>0</v>
      </c>
      <c r="CO323" s="991">
        <v>9</v>
      </c>
      <c r="CP323" s="991">
        <v>0.5</v>
      </c>
      <c r="CQ323" s="991">
        <v>1</v>
      </c>
      <c r="CR323" s="991">
        <v>0</v>
      </c>
      <c r="CS323" s="991">
        <v>6</v>
      </c>
      <c r="CT323" s="991">
        <v>0.5</v>
      </c>
      <c r="CU323" s="991">
        <v>0</v>
      </c>
      <c r="CV323" s="991">
        <v>0</v>
      </c>
      <c r="CW323" s="991">
        <v>6</v>
      </c>
      <c r="CX323" s="991">
        <v>0</v>
      </c>
      <c r="CY323" s="991">
        <v>2</v>
      </c>
      <c r="CZ323" s="991">
        <v>0</v>
      </c>
      <c r="DA323" s="991">
        <v>1</v>
      </c>
      <c r="DB323" s="991">
        <v>0</v>
      </c>
      <c r="DC323" s="991">
        <v>0</v>
      </c>
      <c r="DD323" s="991">
        <v>0</v>
      </c>
      <c r="DE323" s="991">
        <v>0</v>
      </c>
      <c r="DF323" s="991">
        <v>0</v>
      </c>
      <c r="DG323" s="991">
        <v>0</v>
      </c>
      <c r="DH323" s="991">
        <v>0</v>
      </c>
      <c r="DI323" s="991">
        <v>0</v>
      </c>
      <c r="DJ323" s="991">
        <v>0</v>
      </c>
      <c r="DK323" s="992" t="b">
        <v>0</v>
      </c>
      <c r="DL323" s="990" t="s">
        <v>999</v>
      </c>
      <c r="DM323" s="990" t="s">
        <v>270</v>
      </c>
      <c r="DN323" s="990" t="s">
        <v>525</v>
      </c>
      <c r="DO323" s="990" t="s">
        <v>1000</v>
      </c>
      <c r="DP323" s="991">
        <v>35</v>
      </c>
      <c r="DQ323" s="991">
        <v>35</v>
      </c>
      <c r="DR323" s="991">
        <v>0</v>
      </c>
      <c r="DS323" s="991">
        <v>0</v>
      </c>
      <c r="DT323" s="991">
        <v>14457</v>
      </c>
      <c r="DU323" s="991">
        <v>31</v>
      </c>
      <c r="DV323" s="991">
        <v>35</v>
      </c>
      <c r="DW323" s="991">
        <v>35</v>
      </c>
      <c r="DX323" s="991">
        <v>0</v>
      </c>
      <c r="DY323" s="991">
        <v>0</v>
      </c>
      <c r="DZ323" s="991">
        <v>0</v>
      </c>
      <c r="EA323" s="991">
        <v>0</v>
      </c>
      <c r="EB323" s="991">
        <v>0</v>
      </c>
      <c r="EC323" s="991">
        <v>0</v>
      </c>
      <c r="ED323" s="991">
        <v>31</v>
      </c>
      <c r="EE323" s="991">
        <v>1</v>
      </c>
      <c r="EF323" s="991">
        <v>1</v>
      </c>
      <c r="EG323" s="991">
        <v>1</v>
      </c>
      <c r="EH323" s="991">
        <v>1</v>
      </c>
      <c r="EI323" s="991">
        <v>0</v>
      </c>
      <c r="EJ323" s="991">
        <v>0</v>
      </c>
      <c r="EK323" s="991">
        <v>0</v>
      </c>
      <c r="EL323" s="991">
        <v>25</v>
      </c>
      <c r="EM323" s="991">
        <v>2</v>
      </c>
      <c r="EN323" s="991">
        <v>30</v>
      </c>
      <c r="EO323" s="991">
        <v>28</v>
      </c>
      <c r="EP323" s="991">
        <v>0</v>
      </c>
      <c r="EQ323" s="991">
        <v>1</v>
      </c>
      <c r="ER323" s="991">
        <v>1</v>
      </c>
      <c r="ES323" s="991">
        <v>0</v>
      </c>
      <c r="ET323" s="992" t="b">
        <v>0</v>
      </c>
      <c r="EU323" s="992" t="b">
        <v>0</v>
      </c>
      <c r="EV323" s="992" t="b">
        <v>0</v>
      </c>
      <c r="EW323" s="993">
        <v>0</v>
      </c>
      <c r="EX323" s="993">
        <v>0</v>
      </c>
      <c r="EY323" s="993">
        <v>0</v>
      </c>
      <c r="EZ323" s="993">
        <v>0</v>
      </c>
      <c r="FA323" s="993">
        <v>0</v>
      </c>
      <c r="FB323" s="993">
        <v>0</v>
      </c>
      <c r="FC323" s="992" t="b">
        <v>0</v>
      </c>
      <c r="FD323" s="992" t="b">
        <v>0</v>
      </c>
      <c r="FE323" s="992" t="b">
        <v>0</v>
      </c>
      <c r="FF323" s="993">
        <v>0</v>
      </c>
      <c r="FG323" s="993">
        <v>0</v>
      </c>
      <c r="FH323" s="993">
        <v>0</v>
      </c>
      <c r="FI323" s="993">
        <v>0</v>
      </c>
      <c r="FJ323" s="993">
        <v>0</v>
      </c>
      <c r="FK323" s="993">
        <v>0</v>
      </c>
      <c r="FL323" s="992" t="b">
        <v>0</v>
      </c>
      <c r="FM323" s="992" t="b">
        <v>0</v>
      </c>
      <c r="FN323" s="992" t="b">
        <v>0</v>
      </c>
      <c r="FO323" s="993">
        <v>0</v>
      </c>
      <c r="FP323" s="993">
        <v>0</v>
      </c>
      <c r="FQ323" s="993">
        <v>0</v>
      </c>
      <c r="FR323" s="993">
        <v>0</v>
      </c>
      <c r="FS323" s="993">
        <v>0</v>
      </c>
      <c r="FT323" s="993">
        <v>0</v>
      </c>
      <c r="FU323" s="990" t="s">
        <v>993</v>
      </c>
      <c r="FV323" s="993">
        <v>0.99299999999999999</v>
      </c>
      <c r="FW323" s="991">
        <v>0</v>
      </c>
      <c r="FX323" s="991">
        <v>30</v>
      </c>
      <c r="FY323" s="991">
        <v>0</v>
      </c>
      <c r="FZ323" s="991">
        <v>0</v>
      </c>
      <c r="GA323" s="991">
        <v>0</v>
      </c>
      <c r="GB323" s="991">
        <v>0</v>
      </c>
      <c r="GC323" s="991">
        <v>0</v>
      </c>
      <c r="GD323" s="991">
        <v>0</v>
      </c>
      <c r="GE323" s="991">
        <v>0</v>
      </c>
      <c r="GF323" s="991">
        <v>0</v>
      </c>
      <c r="GG323" s="991">
        <v>0</v>
      </c>
      <c r="GH323" s="991">
        <v>0</v>
      </c>
      <c r="GI323" s="991">
        <v>0</v>
      </c>
      <c r="GJ323" s="991">
        <v>0</v>
      </c>
      <c r="GK323" s="991">
        <v>0</v>
      </c>
      <c r="GL323" s="991">
        <v>0</v>
      </c>
      <c r="GM323" s="991">
        <v>0</v>
      </c>
      <c r="GN323" s="991">
        <v>0</v>
      </c>
      <c r="GO323" s="992" t="b">
        <v>0</v>
      </c>
      <c r="GP323" s="990" t="s">
        <v>993</v>
      </c>
      <c r="GQ323" s="990" t="s">
        <v>993</v>
      </c>
      <c r="GR323" s="990" t="s">
        <v>993</v>
      </c>
      <c r="GS323" s="990" t="s">
        <v>993</v>
      </c>
      <c r="GT323" s="992"/>
      <c r="GU323" s="986"/>
    </row>
    <row r="324" spans="1:203" hidden="1">
      <c r="A324" s="985"/>
      <c r="B324" s="1315" t="s">
        <v>1383</v>
      </c>
      <c r="C324" s="1315"/>
      <c r="D324" s="990" t="s">
        <v>1384</v>
      </c>
      <c r="E324" s="990" t="s">
        <v>1385</v>
      </c>
      <c r="F324" s="990" t="s">
        <v>437</v>
      </c>
      <c r="G324" s="990" t="s">
        <v>986</v>
      </c>
      <c r="H324" s="990" t="s">
        <v>1062</v>
      </c>
      <c r="I324" s="990" t="s">
        <v>1063</v>
      </c>
      <c r="J324" s="990" t="s">
        <v>1064</v>
      </c>
      <c r="K324" s="990" t="s">
        <v>1065</v>
      </c>
      <c r="L324" s="991">
        <v>2</v>
      </c>
      <c r="M324" s="990" t="s">
        <v>1385</v>
      </c>
      <c r="N324" s="990" t="s">
        <v>996</v>
      </c>
      <c r="O324" s="990" t="s">
        <v>1893</v>
      </c>
      <c r="P324" s="990" t="s">
        <v>1001</v>
      </c>
      <c r="Q324" s="990" t="s">
        <v>293</v>
      </c>
      <c r="R324" s="1031" t="s">
        <v>293</v>
      </c>
      <c r="S324" s="992" t="b">
        <v>0</v>
      </c>
      <c r="T324" s="991">
        <v>0</v>
      </c>
      <c r="U324" s="992" t="b">
        <v>0</v>
      </c>
      <c r="V324" s="991">
        <v>0</v>
      </c>
      <c r="W324" s="992" t="b">
        <v>1</v>
      </c>
      <c r="X324" s="992" t="b">
        <v>0</v>
      </c>
      <c r="Y324" s="990" t="s">
        <v>293</v>
      </c>
      <c r="Z324" s="990" t="b">
        <f t="shared" si="45"/>
        <v>1</v>
      </c>
      <c r="AA324" s="990" t="s">
        <v>993</v>
      </c>
      <c r="AB324" s="992" t="b">
        <v>0</v>
      </c>
      <c r="AC324" s="990" t="s">
        <v>993</v>
      </c>
      <c r="AD324" s="990" t="s">
        <v>993</v>
      </c>
      <c r="AE324" s="990" t="s">
        <v>993</v>
      </c>
      <c r="AF324" s="1077">
        <f t="shared" si="43"/>
        <v>25</v>
      </c>
      <c r="AG324" s="1077">
        <f t="shared" si="43"/>
        <v>25</v>
      </c>
      <c r="AH324" s="1077">
        <f t="shared" si="43"/>
        <v>0</v>
      </c>
      <c r="AI324" s="1077">
        <f t="shared" si="43"/>
        <v>25</v>
      </c>
      <c r="AJ324" s="183">
        <f t="shared" si="39"/>
        <v>0</v>
      </c>
      <c r="AK324" s="991">
        <v>0</v>
      </c>
      <c r="AL324" s="991">
        <v>0</v>
      </c>
      <c r="AM324" s="991">
        <v>0</v>
      </c>
      <c r="AN324" s="991">
        <v>0</v>
      </c>
      <c r="AO324" s="991">
        <v>0</v>
      </c>
      <c r="AP324" s="991">
        <v>25</v>
      </c>
      <c r="AQ324" s="991">
        <v>25</v>
      </c>
      <c r="AR324" s="991">
        <v>0</v>
      </c>
      <c r="AS324" s="991">
        <v>25</v>
      </c>
      <c r="AT324" s="991">
        <v>25</v>
      </c>
      <c r="AU324" s="991">
        <v>25</v>
      </c>
      <c r="AV324" s="991">
        <v>0</v>
      </c>
      <c r="AW324" s="991">
        <v>25</v>
      </c>
      <c r="AX324" s="991">
        <v>0</v>
      </c>
      <c r="AY324" s="991">
        <v>0</v>
      </c>
      <c r="AZ324" s="991">
        <v>0</v>
      </c>
      <c r="BA324" s="991">
        <v>0</v>
      </c>
      <c r="BB324" s="991">
        <v>0</v>
      </c>
      <c r="BC324" s="991">
        <v>0</v>
      </c>
      <c r="BD324" s="991">
        <v>0</v>
      </c>
      <c r="BE324" s="992" t="b">
        <v>0</v>
      </c>
      <c r="BF324" s="992"/>
      <c r="BG324" s="990" t="s">
        <v>993</v>
      </c>
      <c r="BH324" s="991">
        <v>0</v>
      </c>
      <c r="BI324" s="990" t="s">
        <v>993</v>
      </c>
      <c r="BJ324" s="991">
        <v>0</v>
      </c>
      <c r="BK324" s="990" t="s">
        <v>993</v>
      </c>
      <c r="BL324" s="991">
        <v>0</v>
      </c>
      <c r="BM324" s="991">
        <v>0</v>
      </c>
      <c r="BN324" s="991">
        <v>25</v>
      </c>
      <c r="BO324" s="990" t="s">
        <v>993</v>
      </c>
      <c r="BP324" s="990" t="s">
        <v>993</v>
      </c>
      <c r="BQ324" s="990" t="s">
        <v>993</v>
      </c>
      <c r="BR324" s="991">
        <v>0</v>
      </c>
      <c r="BS324" s="990" t="s">
        <v>993</v>
      </c>
      <c r="BT324" s="991">
        <v>0</v>
      </c>
      <c r="BU324" s="990" t="s">
        <v>993</v>
      </c>
      <c r="BV324" s="991">
        <v>0</v>
      </c>
      <c r="BW324" s="991">
        <v>0</v>
      </c>
      <c r="BX324" s="991">
        <v>0</v>
      </c>
      <c r="BY324" s="990" t="s">
        <v>993</v>
      </c>
      <c r="BZ324" s="991">
        <v>0</v>
      </c>
      <c r="CA324" s="990" t="s">
        <v>993</v>
      </c>
      <c r="CB324" s="991">
        <v>0</v>
      </c>
      <c r="CC324" s="990" t="s">
        <v>993</v>
      </c>
      <c r="CD324" s="991">
        <v>0</v>
      </c>
      <c r="CE324" s="991">
        <v>0</v>
      </c>
      <c r="CF324" s="991">
        <v>0</v>
      </c>
      <c r="CG324" s="990" t="s">
        <v>993</v>
      </c>
      <c r="CH324" s="991">
        <v>0</v>
      </c>
      <c r="CI324" s="990" t="s">
        <v>993</v>
      </c>
      <c r="CJ324" s="991">
        <v>0</v>
      </c>
      <c r="CK324" s="990" t="s">
        <v>993</v>
      </c>
      <c r="CL324" s="991">
        <v>0</v>
      </c>
      <c r="CM324" s="991">
        <v>0</v>
      </c>
      <c r="CN324" s="991">
        <v>0</v>
      </c>
      <c r="CO324" s="991">
        <v>10</v>
      </c>
      <c r="CP324" s="991">
        <v>0</v>
      </c>
      <c r="CQ324" s="991">
        <v>0</v>
      </c>
      <c r="CR324" s="991">
        <v>0.5</v>
      </c>
      <c r="CS324" s="991">
        <v>4</v>
      </c>
      <c r="CT324" s="991">
        <v>0</v>
      </c>
      <c r="CU324" s="991">
        <v>0</v>
      </c>
      <c r="CV324" s="991">
        <v>0</v>
      </c>
      <c r="CW324" s="991">
        <v>6</v>
      </c>
      <c r="CX324" s="991">
        <v>0</v>
      </c>
      <c r="CY324" s="991">
        <v>4</v>
      </c>
      <c r="CZ324" s="991">
        <v>0</v>
      </c>
      <c r="DA324" s="991">
        <v>1</v>
      </c>
      <c r="DB324" s="991">
        <v>0</v>
      </c>
      <c r="DC324" s="991">
        <v>0</v>
      </c>
      <c r="DD324" s="991">
        <v>0</v>
      </c>
      <c r="DE324" s="991">
        <v>0</v>
      </c>
      <c r="DF324" s="991">
        <v>0</v>
      </c>
      <c r="DG324" s="991">
        <v>0</v>
      </c>
      <c r="DH324" s="991">
        <v>0</v>
      </c>
      <c r="DI324" s="991">
        <v>0</v>
      </c>
      <c r="DJ324" s="991">
        <v>0</v>
      </c>
      <c r="DK324" s="992" t="b">
        <v>0</v>
      </c>
      <c r="DL324" s="990" t="s">
        <v>999</v>
      </c>
      <c r="DM324" s="990" t="s">
        <v>270</v>
      </c>
      <c r="DN324" s="990" t="s">
        <v>525</v>
      </c>
      <c r="DO324" s="990" t="s">
        <v>1000</v>
      </c>
      <c r="DP324" s="991">
        <v>123</v>
      </c>
      <c r="DQ324" s="991">
        <v>123</v>
      </c>
      <c r="DR324" s="991">
        <v>0</v>
      </c>
      <c r="DS324" s="991">
        <v>0</v>
      </c>
      <c r="DT324" s="991">
        <v>8350</v>
      </c>
      <c r="DU324" s="991">
        <v>110</v>
      </c>
      <c r="DV324" s="991">
        <v>123</v>
      </c>
      <c r="DW324" s="991">
        <v>118</v>
      </c>
      <c r="DX324" s="991">
        <v>3</v>
      </c>
      <c r="DY324" s="991">
        <v>2</v>
      </c>
      <c r="DZ324" s="991">
        <v>0</v>
      </c>
      <c r="EA324" s="991">
        <v>0</v>
      </c>
      <c r="EB324" s="991">
        <v>0</v>
      </c>
      <c r="EC324" s="991">
        <v>0</v>
      </c>
      <c r="ED324" s="991">
        <v>110</v>
      </c>
      <c r="EE324" s="991">
        <v>21</v>
      </c>
      <c r="EF324" s="991">
        <v>62</v>
      </c>
      <c r="EG324" s="991">
        <v>6</v>
      </c>
      <c r="EH324" s="991">
        <v>3</v>
      </c>
      <c r="EI324" s="991">
        <v>2</v>
      </c>
      <c r="EJ324" s="991">
        <v>0</v>
      </c>
      <c r="EK324" s="991">
        <v>8</v>
      </c>
      <c r="EL324" s="991">
        <v>3</v>
      </c>
      <c r="EM324" s="991">
        <v>5</v>
      </c>
      <c r="EN324" s="991">
        <v>89</v>
      </c>
      <c r="EO324" s="991">
        <v>58</v>
      </c>
      <c r="EP324" s="991">
        <v>11</v>
      </c>
      <c r="EQ324" s="991">
        <v>5</v>
      </c>
      <c r="ER324" s="991">
        <v>15</v>
      </c>
      <c r="ES324" s="991">
        <v>0</v>
      </c>
      <c r="ET324" s="992" t="b">
        <v>0</v>
      </c>
      <c r="EU324" s="992" t="b">
        <v>0</v>
      </c>
      <c r="EV324" s="992" t="b">
        <v>0</v>
      </c>
      <c r="EW324" s="993">
        <v>0</v>
      </c>
      <c r="EX324" s="993">
        <v>0</v>
      </c>
      <c r="EY324" s="993">
        <v>0</v>
      </c>
      <c r="EZ324" s="993">
        <v>0</v>
      </c>
      <c r="FA324" s="993">
        <v>0</v>
      </c>
      <c r="FB324" s="993">
        <v>0</v>
      </c>
      <c r="FC324" s="992" t="b">
        <v>0</v>
      </c>
      <c r="FD324" s="992" t="b">
        <v>0</v>
      </c>
      <c r="FE324" s="992" t="b">
        <v>0</v>
      </c>
      <c r="FF324" s="993">
        <v>0</v>
      </c>
      <c r="FG324" s="993">
        <v>0</v>
      </c>
      <c r="FH324" s="993">
        <v>0</v>
      </c>
      <c r="FI324" s="993">
        <v>0</v>
      </c>
      <c r="FJ324" s="993">
        <v>0</v>
      </c>
      <c r="FK324" s="993">
        <v>0</v>
      </c>
      <c r="FL324" s="992" t="b">
        <v>0</v>
      </c>
      <c r="FM324" s="992" t="b">
        <v>0</v>
      </c>
      <c r="FN324" s="992" t="b">
        <v>0</v>
      </c>
      <c r="FO324" s="993">
        <v>0</v>
      </c>
      <c r="FP324" s="993">
        <v>0</v>
      </c>
      <c r="FQ324" s="993">
        <v>0</v>
      </c>
      <c r="FR324" s="993">
        <v>0</v>
      </c>
      <c r="FS324" s="993">
        <v>0</v>
      </c>
      <c r="FT324" s="993">
        <v>0</v>
      </c>
      <c r="FU324" s="990" t="s">
        <v>293</v>
      </c>
      <c r="FV324" s="993">
        <v>0.9890000000000001</v>
      </c>
      <c r="FW324" s="991">
        <v>4.9000000000000004</v>
      </c>
      <c r="FX324" s="991">
        <v>89</v>
      </c>
      <c r="FY324" s="991">
        <v>38</v>
      </c>
      <c r="FZ324" s="991">
        <v>38</v>
      </c>
      <c r="GA324" s="991">
        <v>11</v>
      </c>
      <c r="GB324" s="991">
        <v>11</v>
      </c>
      <c r="GC324" s="991">
        <v>57</v>
      </c>
      <c r="GD324" s="991">
        <v>63</v>
      </c>
      <c r="GE324" s="991">
        <v>73</v>
      </c>
      <c r="GF324" s="991">
        <v>68</v>
      </c>
      <c r="GG324" s="991">
        <v>16</v>
      </c>
      <c r="GH324" s="991">
        <v>32</v>
      </c>
      <c r="GI324" s="991">
        <v>51</v>
      </c>
      <c r="GJ324" s="991">
        <v>43</v>
      </c>
      <c r="GK324" s="991">
        <v>29.6</v>
      </c>
      <c r="GL324" s="991">
        <v>33.6</v>
      </c>
      <c r="GM324" s="991">
        <v>37.799999999999997</v>
      </c>
      <c r="GN324" s="991">
        <v>37.5</v>
      </c>
      <c r="GO324" s="992" t="b">
        <v>0</v>
      </c>
      <c r="GP324" s="990" t="s">
        <v>993</v>
      </c>
      <c r="GQ324" s="990" t="s">
        <v>993</v>
      </c>
      <c r="GR324" s="990" t="s">
        <v>993</v>
      </c>
      <c r="GS324" s="990" t="s">
        <v>993</v>
      </c>
      <c r="GT324" s="992"/>
      <c r="GU324" s="986"/>
    </row>
    <row r="325" spans="1:203" hidden="1">
      <c r="A325" s="985"/>
      <c r="B325" s="994" t="s">
        <v>1277</v>
      </c>
      <c r="C325" s="995" t="s">
        <v>1277</v>
      </c>
      <c r="D325" s="995"/>
      <c r="E325" s="995"/>
      <c r="F325" s="995"/>
      <c r="G325" s="995"/>
      <c r="H325" s="995"/>
      <c r="I325" s="995"/>
      <c r="J325" s="995"/>
      <c r="K325" s="995"/>
      <c r="L325" s="996">
        <v>1559</v>
      </c>
      <c r="M325" s="996"/>
      <c r="N325" s="996"/>
      <c r="O325" s="996"/>
      <c r="P325" s="996"/>
      <c r="Q325" s="996"/>
      <c r="R325" s="996"/>
      <c r="S325" s="996">
        <v>47</v>
      </c>
      <c r="T325" s="996">
        <v>374</v>
      </c>
      <c r="U325" s="996">
        <v>18</v>
      </c>
      <c r="V325" s="996">
        <v>319</v>
      </c>
      <c r="W325" s="996">
        <v>80</v>
      </c>
      <c r="X325" s="996">
        <v>235</v>
      </c>
      <c r="Y325" s="996"/>
      <c r="Z325" s="996"/>
      <c r="AA325" s="996"/>
      <c r="AB325" s="996">
        <v>4</v>
      </c>
      <c r="AC325" s="996"/>
      <c r="AD325" s="996"/>
      <c r="AE325" s="996"/>
      <c r="AF325" s="996"/>
      <c r="AG325" s="996"/>
      <c r="AH325" s="996"/>
      <c r="AI325" s="996"/>
      <c r="AJ325" s="996"/>
      <c r="AK325" s="996">
        <v>9747</v>
      </c>
      <c r="AL325" s="996">
        <v>9044</v>
      </c>
      <c r="AM325" s="996">
        <v>3546</v>
      </c>
      <c r="AN325" s="996">
        <v>9785</v>
      </c>
      <c r="AO325" s="996">
        <v>423</v>
      </c>
      <c r="AP325" s="996">
        <v>3112</v>
      </c>
      <c r="AQ325" s="996">
        <v>2896</v>
      </c>
      <c r="AR325" s="996">
        <v>1603</v>
      </c>
      <c r="AS325" s="996">
        <v>2872</v>
      </c>
      <c r="AT325" s="996">
        <v>3092</v>
      </c>
      <c r="AU325" s="996">
        <v>2877</v>
      </c>
      <c r="AV325" s="996">
        <v>1593</v>
      </c>
      <c r="AW325" s="996">
        <v>2445</v>
      </c>
      <c r="AX325" s="996">
        <v>20</v>
      </c>
      <c r="AY325" s="996">
        <v>19</v>
      </c>
      <c r="AZ325" s="996">
        <v>10</v>
      </c>
      <c r="BA325" s="996">
        <v>427</v>
      </c>
      <c r="BB325" s="996">
        <v>5</v>
      </c>
      <c r="BC325" s="996">
        <v>0</v>
      </c>
      <c r="BD325" s="996">
        <v>0</v>
      </c>
      <c r="BE325" s="996">
        <v>4</v>
      </c>
      <c r="BF325" s="996"/>
      <c r="BG325" s="996"/>
      <c r="BH325" s="996">
        <v>10938</v>
      </c>
      <c r="BI325" s="996"/>
      <c r="BJ325" s="996">
        <v>449</v>
      </c>
      <c r="BK325" s="996"/>
      <c r="BL325" s="996">
        <v>0</v>
      </c>
      <c r="BM325" s="996">
        <v>20</v>
      </c>
      <c r="BN325" s="996">
        <v>1901</v>
      </c>
      <c r="BO325" s="996"/>
      <c r="BP325" s="996"/>
      <c r="BQ325" s="996"/>
      <c r="BR325" s="996">
        <v>270</v>
      </c>
      <c r="BS325" s="996"/>
      <c r="BT325" s="996">
        <v>67</v>
      </c>
      <c r="BU325" s="996"/>
      <c r="BV325" s="996">
        <v>0</v>
      </c>
      <c r="BW325" s="996">
        <v>0</v>
      </c>
      <c r="BX325" s="996">
        <v>0</v>
      </c>
      <c r="BY325" s="996"/>
      <c r="BZ325" s="996">
        <v>0</v>
      </c>
      <c r="CA325" s="996"/>
      <c r="CB325" s="996">
        <v>0</v>
      </c>
      <c r="CC325" s="996"/>
      <c r="CD325" s="996">
        <v>0</v>
      </c>
      <c r="CE325" s="996">
        <v>0</v>
      </c>
      <c r="CF325" s="996">
        <v>0</v>
      </c>
      <c r="CG325" s="996"/>
      <c r="CH325" s="996">
        <v>0</v>
      </c>
      <c r="CI325" s="996"/>
      <c r="CJ325" s="996">
        <v>0</v>
      </c>
      <c r="CK325" s="996"/>
      <c r="CL325" s="996">
        <v>0</v>
      </c>
      <c r="CM325" s="996">
        <v>0</v>
      </c>
      <c r="CN325" s="996">
        <v>0</v>
      </c>
      <c r="CO325" s="996">
        <v>6037</v>
      </c>
      <c r="CP325" s="996">
        <v>283.60000000000002</v>
      </c>
      <c r="CQ325" s="996">
        <v>246</v>
      </c>
      <c r="CR325" s="996">
        <v>44.6</v>
      </c>
      <c r="CS325" s="996">
        <v>1020</v>
      </c>
      <c r="CT325" s="996">
        <v>349.1</v>
      </c>
      <c r="CU325" s="996">
        <v>174</v>
      </c>
      <c r="CV325" s="996">
        <v>12.9</v>
      </c>
      <c r="CW325" s="996">
        <v>275</v>
      </c>
      <c r="CX325" s="996">
        <v>8.6999999999999993</v>
      </c>
      <c r="CY325" s="996">
        <v>147</v>
      </c>
      <c r="CZ325" s="996">
        <v>7.1</v>
      </c>
      <c r="DA325" s="996">
        <v>41</v>
      </c>
      <c r="DB325" s="996">
        <v>4.4000000000000004</v>
      </c>
      <c r="DC325" s="996">
        <v>103</v>
      </c>
      <c r="DD325" s="996">
        <v>4</v>
      </c>
      <c r="DE325" s="996">
        <v>1</v>
      </c>
      <c r="DF325" s="996">
        <v>0</v>
      </c>
      <c r="DG325" s="996">
        <v>41</v>
      </c>
      <c r="DH325" s="996">
        <v>1.7</v>
      </c>
      <c r="DI325" s="996">
        <v>0</v>
      </c>
      <c r="DJ325" s="996">
        <v>0</v>
      </c>
      <c r="DK325" s="996">
        <v>15</v>
      </c>
      <c r="DL325" s="996"/>
      <c r="DM325" s="996"/>
      <c r="DN325" s="996"/>
      <c r="DO325" s="996"/>
      <c r="DP325" s="996">
        <v>174541</v>
      </c>
      <c r="DQ325" s="996">
        <v>108344</v>
      </c>
      <c r="DR325" s="996">
        <v>27043</v>
      </c>
      <c r="DS325" s="996">
        <v>39154</v>
      </c>
      <c r="DT325" s="996">
        <v>3376750</v>
      </c>
      <c r="DU325" s="996">
        <v>175773</v>
      </c>
      <c r="DV325" s="996">
        <v>174541</v>
      </c>
      <c r="DW325" s="996">
        <v>33574</v>
      </c>
      <c r="DX325" s="996">
        <v>122269</v>
      </c>
      <c r="DY325" s="996">
        <v>7851</v>
      </c>
      <c r="DZ325" s="996">
        <v>9531</v>
      </c>
      <c r="EA325" s="996">
        <v>36</v>
      </c>
      <c r="EB325" s="996">
        <v>926</v>
      </c>
      <c r="EC325" s="996">
        <v>354</v>
      </c>
      <c r="ED325" s="996">
        <v>175773</v>
      </c>
      <c r="EE325" s="996">
        <v>36918</v>
      </c>
      <c r="EF325" s="996">
        <v>113291</v>
      </c>
      <c r="EG325" s="996">
        <v>8077</v>
      </c>
      <c r="EH325" s="996">
        <v>1853</v>
      </c>
      <c r="EI325" s="996">
        <v>3260</v>
      </c>
      <c r="EJ325" s="996">
        <v>353</v>
      </c>
      <c r="EK325" s="996">
        <v>4096</v>
      </c>
      <c r="EL325" s="996">
        <v>7459</v>
      </c>
      <c r="EM325" s="996">
        <v>466</v>
      </c>
      <c r="EN325" s="996">
        <v>138855</v>
      </c>
      <c r="EO325" s="996">
        <v>128407</v>
      </c>
      <c r="EP325" s="996">
        <v>2884</v>
      </c>
      <c r="EQ325" s="996">
        <v>5817</v>
      </c>
      <c r="ER325" s="996">
        <v>1747</v>
      </c>
      <c r="ES325" s="996">
        <v>2262</v>
      </c>
      <c r="ET325" s="996">
        <v>1</v>
      </c>
      <c r="EU325" s="996">
        <v>3</v>
      </c>
      <c r="EV325" s="996">
        <v>16</v>
      </c>
      <c r="EW325" s="997">
        <v>56.551000000000002</v>
      </c>
      <c r="EX325" s="997">
        <v>38.441000000000003</v>
      </c>
      <c r="EY325" s="997">
        <v>23.141999999999999</v>
      </c>
      <c r="EZ325" s="997">
        <v>15.960999999999999</v>
      </c>
      <c r="FA325" s="997">
        <v>16.907</v>
      </c>
      <c r="FB325" s="997">
        <v>38.760999999999996</v>
      </c>
      <c r="FC325" s="996">
        <v>1</v>
      </c>
      <c r="FD325" s="996">
        <v>1</v>
      </c>
      <c r="FE325" s="996">
        <v>23</v>
      </c>
      <c r="FF325" s="997">
        <v>9.7479999999999993</v>
      </c>
      <c r="FG325" s="997">
        <v>2.827</v>
      </c>
      <c r="FH325" s="997">
        <v>0.74</v>
      </c>
      <c r="FI325" s="997">
        <v>0.81700000000000006</v>
      </c>
      <c r="FJ325" s="997">
        <v>0.66299999999999992</v>
      </c>
      <c r="FK325" s="997">
        <v>2.0619999999999998</v>
      </c>
      <c r="FL325" s="996">
        <v>0</v>
      </c>
      <c r="FM325" s="996">
        <v>0</v>
      </c>
      <c r="FN325" s="996">
        <v>15</v>
      </c>
      <c r="FO325" s="997">
        <v>23.564</v>
      </c>
      <c r="FP325" s="997">
        <v>17.259</v>
      </c>
      <c r="FQ325" s="997">
        <v>8.7750000000000004</v>
      </c>
      <c r="FR325" s="997">
        <v>7.3370000000000006</v>
      </c>
      <c r="FS325" s="997">
        <v>7.3870000000000005</v>
      </c>
      <c r="FT325" s="997">
        <v>16.744</v>
      </c>
      <c r="FU325" s="997"/>
      <c r="FV325" s="997">
        <v>15.322000000000001</v>
      </c>
      <c r="FW325" s="996">
        <v>69.7</v>
      </c>
      <c r="FX325" s="996">
        <v>138855</v>
      </c>
      <c r="FY325" s="996">
        <v>1518</v>
      </c>
      <c r="FZ325" s="996">
        <v>1133</v>
      </c>
      <c r="GA325" s="996">
        <v>949</v>
      </c>
      <c r="GB325" s="996">
        <v>737</v>
      </c>
      <c r="GC325" s="996">
        <v>1611</v>
      </c>
      <c r="GD325" s="996">
        <v>1613</v>
      </c>
      <c r="GE325" s="996">
        <v>1600</v>
      </c>
      <c r="GF325" s="996">
        <v>1622</v>
      </c>
      <c r="GG325" s="996">
        <v>1237</v>
      </c>
      <c r="GH325" s="996">
        <v>1225</v>
      </c>
      <c r="GI325" s="996">
        <v>1240</v>
      </c>
      <c r="GJ325" s="996">
        <v>1289</v>
      </c>
      <c r="GK325" s="996">
        <v>680.2</v>
      </c>
      <c r="GL325" s="996">
        <v>678.2</v>
      </c>
      <c r="GM325" s="996">
        <v>668.9</v>
      </c>
      <c r="GN325" s="996">
        <v>659.4</v>
      </c>
      <c r="GO325" s="996">
        <v>5</v>
      </c>
      <c r="GP325" s="996"/>
      <c r="GQ325" s="996"/>
      <c r="GR325" s="996"/>
      <c r="GS325" s="996"/>
      <c r="GT325" s="996"/>
      <c r="GU325" s="986"/>
    </row>
    <row r="326" spans="1:203" hidden="1">
      <c r="A326" s="985"/>
      <c r="B326" s="998"/>
      <c r="C326" s="995" t="s">
        <v>1278</v>
      </c>
      <c r="D326" s="996">
        <v>311</v>
      </c>
      <c r="E326" s="996"/>
      <c r="F326" s="996"/>
      <c r="G326" s="996"/>
      <c r="H326" s="996"/>
      <c r="I326" s="996"/>
      <c r="J326" s="996"/>
      <c r="K326" s="996"/>
      <c r="L326" s="996"/>
      <c r="M326" s="996"/>
      <c r="N326" s="996"/>
      <c r="O326" s="996"/>
      <c r="P326" s="996"/>
      <c r="Q326" s="996"/>
      <c r="R326" s="996"/>
      <c r="S326" s="996"/>
      <c r="T326" s="996"/>
      <c r="U326" s="996"/>
      <c r="V326" s="996"/>
      <c r="W326" s="996"/>
      <c r="X326" s="996"/>
      <c r="Y326" s="996"/>
      <c r="Z326" s="996"/>
      <c r="AA326" s="996"/>
      <c r="AB326" s="996"/>
      <c r="AC326" s="996"/>
      <c r="AD326" s="996"/>
      <c r="AE326" s="996"/>
      <c r="AF326" s="996"/>
      <c r="AG326" s="996"/>
      <c r="AH326" s="996"/>
      <c r="AI326" s="996"/>
      <c r="AJ326" s="996"/>
      <c r="AK326" s="996"/>
      <c r="AL326" s="996"/>
      <c r="AM326" s="996"/>
      <c r="AN326" s="996"/>
      <c r="AO326" s="996"/>
      <c r="AP326" s="996"/>
      <c r="AQ326" s="996"/>
      <c r="AR326" s="996"/>
      <c r="AS326" s="996"/>
      <c r="AT326" s="996"/>
      <c r="AU326" s="996"/>
      <c r="AV326" s="996"/>
      <c r="AW326" s="996"/>
      <c r="AX326" s="996"/>
      <c r="AY326" s="996"/>
      <c r="AZ326" s="996"/>
      <c r="BA326" s="996"/>
      <c r="BB326" s="996"/>
      <c r="BC326" s="996"/>
      <c r="BD326" s="996"/>
      <c r="BE326" s="996"/>
      <c r="BF326" s="996"/>
      <c r="BG326" s="996"/>
      <c r="BH326" s="996"/>
      <c r="BI326" s="996"/>
      <c r="BJ326" s="996"/>
      <c r="BK326" s="996"/>
      <c r="BL326" s="996"/>
      <c r="BM326" s="996"/>
      <c r="BN326" s="996"/>
      <c r="BO326" s="996"/>
      <c r="BP326" s="996"/>
      <c r="BQ326" s="996"/>
      <c r="BR326" s="996"/>
      <c r="BS326" s="996"/>
      <c r="BT326" s="996"/>
      <c r="BU326" s="996"/>
      <c r="BV326" s="996"/>
      <c r="BW326" s="996"/>
      <c r="BX326" s="996"/>
      <c r="BY326" s="996"/>
      <c r="BZ326" s="996"/>
      <c r="CA326" s="996"/>
      <c r="CB326" s="996"/>
      <c r="CC326" s="996"/>
      <c r="CD326" s="996"/>
      <c r="CE326" s="996"/>
      <c r="CF326" s="996"/>
      <c r="CG326" s="996"/>
      <c r="CH326" s="996"/>
      <c r="CI326" s="996"/>
      <c r="CJ326" s="996"/>
      <c r="CK326" s="996"/>
      <c r="CL326" s="996"/>
      <c r="CM326" s="996"/>
      <c r="CN326" s="996"/>
      <c r="CO326" s="996"/>
      <c r="CP326" s="996"/>
      <c r="CQ326" s="996"/>
      <c r="CR326" s="996"/>
      <c r="CS326" s="996"/>
      <c r="CT326" s="996"/>
      <c r="CU326" s="996"/>
      <c r="CV326" s="996"/>
      <c r="CW326" s="996"/>
      <c r="CX326" s="996"/>
      <c r="CY326" s="996"/>
      <c r="CZ326" s="996"/>
      <c r="DA326" s="996"/>
      <c r="DB326" s="996"/>
      <c r="DC326" s="996"/>
      <c r="DD326" s="996"/>
      <c r="DE326" s="996"/>
      <c r="DF326" s="996"/>
      <c r="DG326" s="996"/>
      <c r="DH326" s="996"/>
      <c r="DI326" s="996"/>
      <c r="DJ326" s="996"/>
      <c r="DK326" s="996"/>
      <c r="DL326" s="996"/>
      <c r="DM326" s="996"/>
      <c r="DN326" s="996"/>
      <c r="DO326" s="996"/>
      <c r="DP326" s="996"/>
      <c r="DQ326" s="996"/>
      <c r="DR326" s="996"/>
      <c r="DS326" s="996"/>
      <c r="DT326" s="996"/>
      <c r="DU326" s="996"/>
      <c r="DV326" s="996"/>
      <c r="DW326" s="996"/>
      <c r="DX326" s="996"/>
      <c r="DY326" s="996"/>
      <c r="DZ326" s="996"/>
      <c r="EA326" s="996"/>
      <c r="EB326" s="996"/>
      <c r="EC326" s="996"/>
      <c r="ED326" s="996"/>
      <c r="EE326" s="996"/>
      <c r="EF326" s="996"/>
      <c r="EG326" s="996"/>
      <c r="EH326" s="996"/>
      <c r="EI326" s="996"/>
      <c r="EJ326" s="996"/>
      <c r="EK326" s="996"/>
      <c r="EL326" s="996"/>
      <c r="EM326" s="996"/>
      <c r="EN326" s="996"/>
      <c r="EO326" s="996"/>
      <c r="EP326" s="996"/>
      <c r="EQ326" s="996"/>
      <c r="ER326" s="996"/>
      <c r="ES326" s="996"/>
      <c r="ET326" s="996"/>
      <c r="EU326" s="996"/>
      <c r="EV326" s="996"/>
      <c r="EW326" s="996"/>
      <c r="EX326" s="996"/>
      <c r="EY326" s="996"/>
      <c r="EZ326" s="996"/>
      <c r="FA326" s="996"/>
      <c r="FB326" s="996"/>
      <c r="FC326" s="996"/>
      <c r="FD326" s="996"/>
      <c r="FE326" s="996"/>
      <c r="FF326" s="996"/>
      <c r="FG326" s="996"/>
      <c r="FH326" s="996"/>
      <c r="FI326" s="996"/>
      <c r="FJ326" s="996"/>
      <c r="FK326" s="996"/>
      <c r="FL326" s="996"/>
      <c r="FM326" s="996"/>
      <c r="FN326" s="996"/>
      <c r="FO326" s="996"/>
      <c r="FP326" s="996"/>
      <c r="FQ326" s="996"/>
      <c r="FR326" s="996"/>
      <c r="FS326" s="996"/>
      <c r="FT326" s="996"/>
      <c r="FU326" s="996"/>
      <c r="FV326" s="996"/>
      <c r="FW326" s="996"/>
      <c r="FX326" s="996"/>
      <c r="FY326" s="996"/>
      <c r="FZ326" s="996"/>
      <c r="GA326" s="996"/>
      <c r="GB326" s="996"/>
      <c r="GC326" s="996"/>
      <c r="GD326" s="996"/>
      <c r="GE326" s="996"/>
      <c r="GF326" s="996"/>
      <c r="GG326" s="996"/>
      <c r="GH326" s="996"/>
      <c r="GI326" s="996"/>
      <c r="GJ326" s="996"/>
      <c r="GK326" s="996"/>
      <c r="GL326" s="996"/>
      <c r="GM326" s="996"/>
      <c r="GN326" s="996"/>
      <c r="GO326" s="996"/>
      <c r="GP326" s="996"/>
      <c r="GQ326" s="996"/>
      <c r="GR326" s="996"/>
      <c r="GS326" s="996"/>
      <c r="GT326" s="996"/>
      <c r="GU326" s="986"/>
    </row>
    <row r="327" spans="1:203">
      <c r="A327" s="985"/>
      <c r="B327" s="985"/>
      <c r="C327" s="985"/>
      <c r="D327" s="985"/>
      <c r="E327" s="985"/>
      <c r="F327" s="985"/>
      <c r="G327" s="985"/>
      <c r="H327" s="985"/>
      <c r="I327" s="985"/>
      <c r="J327" s="985"/>
      <c r="K327" s="985"/>
      <c r="L327" s="985"/>
      <c r="M327" s="985"/>
      <c r="N327" s="985"/>
      <c r="O327" s="985"/>
      <c r="P327" s="985"/>
      <c r="Q327" s="985"/>
      <c r="R327" s="1024"/>
      <c r="S327" s="985"/>
      <c r="T327" s="985"/>
      <c r="U327" s="985"/>
      <c r="V327" s="985"/>
      <c r="W327" s="985"/>
      <c r="X327" s="985"/>
      <c r="Y327" s="985"/>
      <c r="Z327" s="985"/>
      <c r="AA327" s="985"/>
      <c r="AB327" s="985"/>
      <c r="AC327" s="985"/>
      <c r="AD327" s="985"/>
      <c r="AE327" s="985"/>
      <c r="AF327" s="985"/>
      <c r="AG327" s="985"/>
      <c r="AH327" s="985"/>
      <c r="AI327" s="985"/>
      <c r="AJ327" s="985"/>
      <c r="AK327" s="985"/>
      <c r="AL327" s="985"/>
      <c r="AM327" s="985"/>
      <c r="AN327" s="985"/>
      <c r="AO327" s="985"/>
      <c r="AP327" s="985"/>
      <c r="AQ327" s="985"/>
      <c r="AR327" s="985"/>
      <c r="AS327" s="985"/>
      <c r="AT327" s="985"/>
      <c r="AU327" s="985"/>
      <c r="AV327" s="985"/>
      <c r="AW327" s="985"/>
      <c r="AX327" s="985"/>
      <c r="AY327" s="985"/>
      <c r="AZ327" s="985"/>
      <c r="BA327" s="985"/>
      <c r="BB327" s="985"/>
      <c r="BC327" s="985"/>
      <c r="BD327" s="985"/>
      <c r="BE327" s="985"/>
      <c r="BF327" s="985"/>
      <c r="BG327" s="985"/>
      <c r="BH327" s="985"/>
      <c r="BI327" s="985"/>
      <c r="BJ327" s="985"/>
      <c r="BK327" s="985"/>
      <c r="BL327" s="985"/>
      <c r="BM327" s="985"/>
      <c r="BN327" s="985"/>
      <c r="BO327" s="985"/>
      <c r="BP327" s="985"/>
      <c r="BQ327" s="985"/>
      <c r="BR327" s="985"/>
      <c r="BS327" s="985"/>
      <c r="BT327" s="985"/>
      <c r="BU327" s="985"/>
      <c r="BV327" s="985"/>
      <c r="BW327" s="985"/>
      <c r="BX327" s="985"/>
      <c r="BY327" s="985"/>
      <c r="BZ327" s="985"/>
      <c r="CA327" s="985"/>
      <c r="CB327" s="985"/>
      <c r="CC327" s="985"/>
      <c r="CD327" s="985"/>
      <c r="CE327" s="985"/>
      <c r="CF327" s="985"/>
      <c r="CG327" s="985"/>
      <c r="CH327" s="985"/>
      <c r="CI327" s="985"/>
      <c r="CJ327" s="985"/>
      <c r="CK327" s="985"/>
      <c r="CL327" s="985"/>
      <c r="CM327" s="985"/>
      <c r="CN327" s="985"/>
      <c r="CO327" s="985"/>
      <c r="CP327" s="985"/>
      <c r="CQ327" s="985"/>
      <c r="CR327" s="985"/>
      <c r="CS327" s="985"/>
      <c r="CT327" s="985"/>
      <c r="CU327" s="985"/>
      <c r="CV327" s="985"/>
      <c r="CW327" s="985"/>
      <c r="CX327" s="985"/>
      <c r="CY327" s="985"/>
      <c r="CZ327" s="985"/>
      <c r="DA327" s="985"/>
      <c r="DB327" s="985"/>
      <c r="DC327" s="985"/>
      <c r="DD327" s="985"/>
      <c r="DE327" s="985"/>
      <c r="DF327" s="985"/>
      <c r="DG327" s="985"/>
      <c r="DH327" s="985"/>
      <c r="DI327" s="985"/>
      <c r="DJ327" s="985"/>
      <c r="DK327" s="985"/>
      <c r="DL327" s="985"/>
      <c r="DM327" s="985"/>
      <c r="DN327" s="985"/>
      <c r="DO327" s="985"/>
      <c r="DP327" s="985"/>
      <c r="DQ327" s="985"/>
      <c r="DR327" s="985"/>
      <c r="DS327" s="985"/>
      <c r="DT327" s="985"/>
      <c r="DU327" s="985"/>
      <c r="DV327" s="985"/>
      <c r="DW327" s="985"/>
      <c r="DX327" s="985"/>
      <c r="DY327" s="985"/>
      <c r="DZ327" s="985"/>
      <c r="EA327" s="985"/>
      <c r="EB327" s="985"/>
      <c r="EC327" s="985"/>
      <c r="ED327" s="985"/>
      <c r="EE327" s="985"/>
      <c r="EF327" s="985"/>
      <c r="EG327" s="985"/>
      <c r="EH327" s="985"/>
      <c r="EI327" s="985"/>
      <c r="EJ327" s="985"/>
      <c r="EK327" s="985"/>
      <c r="EL327" s="985"/>
      <c r="EM327" s="985"/>
      <c r="EN327" s="985"/>
      <c r="EO327" s="985"/>
      <c r="EP327" s="985"/>
      <c r="EQ327" s="985"/>
      <c r="ER327" s="985"/>
      <c r="ES327" s="985"/>
      <c r="ET327" s="985"/>
      <c r="EU327" s="985"/>
      <c r="EV327" s="985"/>
      <c r="EW327" s="985"/>
      <c r="EX327" s="985"/>
      <c r="EY327" s="985"/>
      <c r="EZ327" s="985"/>
      <c r="FA327" s="985"/>
      <c r="FB327" s="1079"/>
      <c r="FC327" s="985"/>
      <c r="FD327" s="985"/>
      <c r="FE327" s="985"/>
      <c r="FF327" s="985"/>
      <c r="FG327" s="985"/>
      <c r="FH327" s="985"/>
      <c r="FI327" s="985"/>
      <c r="FJ327" s="985"/>
      <c r="FK327" s="985"/>
      <c r="FL327" s="985"/>
      <c r="FM327" s="985"/>
      <c r="FN327" s="985"/>
      <c r="FO327" s="985"/>
      <c r="FP327" s="985"/>
      <c r="FQ327" s="985"/>
      <c r="FR327" s="985"/>
      <c r="FS327" s="985"/>
      <c r="FT327" s="985"/>
      <c r="FU327" s="985"/>
      <c r="FV327" s="985"/>
      <c r="FW327" s="985"/>
      <c r="FX327" s="985"/>
      <c r="FY327" s="985"/>
      <c r="FZ327" s="985"/>
      <c r="GA327" s="985"/>
      <c r="GB327" s="985"/>
      <c r="GC327" s="985"/>
      <c r="GD327" s="985"/>
      <c r="GE327" s="985"/>
      <c r="GF327" s="985"/>
      <c r="GG327" s="985"/>
      <c r="GH327" s="985"/>
      <c r="GI327" s="985"/>
      <c r="GJ327" s="985"/>
      <c r="GK327" s="985"/>
      <c r="GL327" s="985"/>
      <c r="GM327" s="985"/>
      <c r="GN327" s="985"/>
      <c r="GO327" s="985"/>
      <c r="GP327" s="985"/>
      <c r="GQ327" s="985"/>
      <c r="GR327" s="985"/>
      <c r="GS327" s="985"/>
      <c r="GT327" s="985"/>
      <c r="GU327" s="986"/>
    </row>
    <row r="328" spans="1:203">
      <c r="A328" s="999"/>
      <c r="B328" s="999"/>
      <c r="C328" s="999"/>
      <c r="D328" s="999"/>
      <c r="E328" s="999"/>
      <c r="F328" s="999"/>
      <c r="G328" s="999"/>
      <c r="H328" s="999"/>
      <c r="I328" s="999"/>
      <c r="J328" s="999"/>
      <c r="K328" s="999"/>
      <c r="L328" s="999"/>
      <c r="M328" s="999"/>
      <c r="N328" s="999"/>
      <c r="O328" s="999"/>
      <c r="P328" s="999"/>
      <c r="Q328" s="999"/>
      <c r="R328" s="1032"/>
      <c r="S328" s="999"/>
      <c r="T328" s="999"/>
      <c r="U328" s="999"/>
      <c r="V328" s="999"/>
      <c r="W328" s="999"/>
      <c r="X328" s="999"/>
      <c r="Y328" s="999"/>
      <c r="Z328" s="999"/>
      <c r="AA328" s="999"/>
      <c r="AB328" s="999"/>
      <c r="AC328" s="999"/>
      <c r="AD328" s="999"/>
      <c r="AE328" s="999"/>
      <c r="AF328" s="999"/>
      <c r="AG328" s="999"/>
      <c r="AH328" s="999"/>
      <c r="AI328" s="999"/>
      <c r="AJ328" s="999"/>
      <c r="AK328" s="999"/>
      <c r="AL328" s="999"/>
      <c r="AM328" s="999"/>
      <c r="AN328" s="999"/>
      <c r="AO328" s="999"/>
      <c r="AP328" s="999"/>
      <c r="AQ328" s="999"/>
      <c r="AR328" s="999"/>
      <c r="AS328" s="999"/>
      <c r="AT328" s="999"/>
      <c r="AU328" s="999"/>
      <c r="AV328" s="999"/>
      <c r="AW328" s="999"/>
      <c r="AX328" s="999"/>
      <c r="AY328" s="999"/>
      <c r="AZ328" s="999"/>
      <c r="BA328" s="999"/>
      <c r="BB328" s="999"/>
      <c r="BC328" s="999"/>
      <c r="BD328" s="999"/>
      <c r="BE328" s="999"/>
      <c r="BF328" s="999"/>
      <c r="BG328" s="999"/>
      <c r="BH328" s="999"/>
      <c r="BI328" s="999"/>
      <c r="BJ328" s="999"/>
      <c r="BK328" s="999"/>
      <c r="BL328" s="999"/>
      <c r="BM328" s="999"/>
      <c r="BN328" s="999"/>
      <c r="BO328" s="999"/>
      <c r="BP328" s="999"/>
      <c r="BQ328" s="999"/>
      <c r="BR328" s="999"/>
      <c r="BS328" s="999"/>
      <c r="BT328" s="999"/>
      <c r="BU328" s="999"/>
      <c r="BV328" s="999"/>
      <c r="BW328" s="999"/>
      <c r="BX328" s="999"/>
      <c r="BY328" s="999"/>
      <c r="BZ328" s="999"/>
      <c r="CA328" s="999"/>
      <c r="CB328" s="999"/>
      <c r="CC328" s="999"/>
      <c r="CD328" s="999"/>
      <c r="CE328" s="999"/>
      <c r="CF328" s="999"/>
      <c r="CG328" s="999"/>
      <c r="CH328" s="999"/>
      <c r="CI328" s="999"/>
      <c r="CJ328" s="999"/>
      <c r="CK328" s="999"/>
      <c r="CL328" s="999"/>
      <c r="CM328" s="999"/>
      <c r="CN328" s="999"/>
      <c r="CO328" s="999"/>
      <c r="CP328" s="999"/>
      <c r="CQ328" s="999"/>
      <c r="CR328" s="999"/>
      <c r="CS328" s="999"/>
      <c r="CT328" s="999"/>
      <c r="CU328" s="999"/>
      <c r="CV328" s="999"/>
      <c r="CW328" s="999"/>
      <c r="CX328" s="999"/>
      <c r="CY328" s="999"/>
      <c r="CZ328" s="999"/>
      <c r="DA328" s="999"/>
      <c r="DB328" s="999"/>
      <c r="DC328" s="999"/>
      <c r="DD328" s="999"/>
      <c r="DE328" s="999"/>
      <c r="DF328" s="999"/>
      <c r="DG328" s="999"/>
      <c r="DH328" s="999"/>
      <c r="DI328" s="999"/>
      <c r="DJ328" s="999"/>
      <c r="DK328" s="999"/>
      <c r="DL328" s="999"/>
      <c r="DM328" s="999"/>
      <c r="DN328" s="999"/>
      <c r="DO328" s="999"/>
      <c r="DP328" s="999"/>
      <c r="DQ328" s="999"/>
      <c r="DR328" s="999"/>
      <c r="DS328" s="999"/>
      <c r="DT328" s="999"/>
      <c r="DU328" s="999"/>
      <c r="DV328" s="999"/>
      <c r="DW328" s="999"/>
      <c r="DX328" s="999"/>
      <c r="DY328" s="999"/>
      <c r="DZ328" s="999"/>
      <c r="EA328" s="999"/>
      <c r="EB328" s="999"/>
      <c r="EC328" s="999"/>
      <c r="ED328" s="999"/>
      <c r="EE328" s="999"/>
      <c r="EF328" s="999"/>
      <c r="EG328" s="999"/>
      <c r="EH328" s="999"/>
      <c r="EI328" s="999"/>
      <c r="EJ328" s="999"/>
      <c r="EK328" s="999"/>
      <c r="EL328" s="999"/>
      <c r="EM328" s="999"/>
      <c r="EN328" s="999"/>
      <c r="EO328" s="999"/>
      <c r="EP328" s="999"/>
      <c r="EQ328" s="999"/>
      <c r="ER328" s="999"/>
      <c r="ES328" s="999"/>
      <c r="ET328" s="999"/>
      <c r="EU328" s="999"/>
      <c r="EV328" s="999"/>
      <c r="EW328" s="999"/>
      <c r="EX328" s="999"/>
      <c r="EY328" s="999"/>
      <c r="EZ328" s="999"/>
      <c r="FA328" s="999"/>
      <c r="FB328" s="1087"/>
      <c r="FC328" s="999"/>
      <c r="FD328" s="999"/>
      <c r="FE328" s="999"/>
      <c r="FF328" s="999"/>
      <c r="FG328" s="999"/>
      <c r="FH328" s="999"/>
      <c r="FI328" s="999"/>
      <c r="FJ328" s="999"/>
      <c r="FK328" s="999"/>
      <c r="FL328" s="999"/>
      <c r="FM328" s="999"/>
      <c r="FN328" s="999"/>
      <c r="FO328" s="999"/>
      <c r="FP328" s="999"/>
      <c r="FQ328" s="999"/>
      <c r="FR328" s="999"/>
      <c r="FS328" s="999"/>
      <c r="FT328" s="999"/>
      <c r="FU328" s="999"/>
      <c r="FV328" s="999"/>
      <c r="FW328" s="999"/>
      <c r="FX328" s="999"/>
      <c r="FY328" s="999"/>
      <c r="FZ328" s="999"/>
      <c r="GA328" s="999"/>
      <c r="GB328" s="999"/>
      <c r="GC328" s="999"/>
      <c r="GD328" s="999"/>
      <c r="GE328" s="999"/>
      <c r="GF328" s="999"/>
      <c r="GG328" s="999"/>
      <c r="GH328" s="999"/>
      <c r="GI328" s="999"/>
      <c r="GJ328" s="999"/>
      <c r="GK328" s="999"/>
      <c r="GL328" s="999"/>
      <c r="GM328" s="999"/>
      <c r="GN328" s="999"/>
      <c r="GO328" s="999"/>
      <c r="GP328" s="999"/>
      <c r="GQ328" s="999"/>
      <c r="GR328" s="999"/>
      <c r="GS328" s="999"/>
      <c r="GT328" s="999"/>
      <c r="GU328" s="1000"/>
    </row>
    <row r="329" spans="1:203">
      <c r="BG329" s="980" t="s">
        <v>296</v>
      </c>
      <c r="ED329" s="1036">
        <f>SUM(EE329:EM329)</f>
        <v>18</v>
      </c>
      <c r="EE329" s="1036">
        <f t="shared" ref="EE329:EM329" si="46">SUBTOTAL(9,EE13:EE324)</f>
        <v>0</v>
      </c>
      <c r="EF329" s="1036">
        <f t="shared" si="46"/>
        <v>1</v>
      </c>
      <c r="EG329" s="1036">
        <f t="shared" si="46"/>
        <v>2</v>
      </c>
      <c r="EH329" s="1036">
        <f t="shared" si="46"/>
        <v>0</v>
      </c>
      <c r="EI329" s="1036">
        <f t="shared" si="46"/>
        <v>0</v>
      </c>
      <c r="EJ329" s="1036">
        <f t="shared" si="46"/>
        <v>0</v>
      </c>
      <c r="EK329" s="1036">
        <f t="shared" si="46"/>
        <v>0</v>
      </c>
      <c r="EL329" s="1036">
        <f t="shared" si="46"/>
        <v>15</v>
      </c>
      <c r="EM329" s="1036">
        <f t="shared" si="46"/>
        <v>0</v>
      </c>
    </row>
    <row r="330" spans="1:203">
      <c r="BG330" s="980" t="s">
        <v>993</v>
      </c>
      <c r="EE330" s="1037">
        <f>EE329/$ED$329</f>
        <v>0</v>
      </c>
      <c r="EF330" s="1037">
        <f t="shared" ref="EF330:EM330" si="47">EF329/$ED$329</f>
        <v>5.5555555555555552E-2</v>
      </c>
      <c r="EG330" s="1037">
        <f t="shared" si="47"/>
        <v>0.1111111111111111</v>
      </c>
      <c r="EH330" s="1037">
        <f t="shared" si="47"/>
        <v>0</v>
      </c>
      <c r="EI330" s="1037">
        <f t="shared" si="47"/>
        <v>0</v>
      </c>
      <c r="EJ330" s="1037">
        <f t="shared" si="47"/>
        <v>0</v>
      </c>
      <c r="EK330" s="1037">
        <f t="shared" si="47"/>
        <v>0</v>
      </c>
      <c r="EL330" s="1037">
        <f t="shared" si="47"/>
        <v>0.83333333333333337</v>
      </c>
      <c r="EM330" s="1037">
        <f t="shared" si="47"/>
        <v>0</v>
      </c>
    </row>
    <row r="331" spans="1:203">
      <c r="BG331" s="980" t="s">
        <v>422</v>
      </c>
    </row>
    <row r="332" spans="1:203">
      <c r="BG332" s="980" t="s">
        <v>425</v>
      </c>
    </row>
    <row r="333" spans="1:203">
      <c r="BG333" s="980" t="s">
        <v>1331</v>
      </c>
    </row>
    <row r="334" spans="1:203">
      <c r="BG334" s="980" t="s">
        <v>1011</v>
      </c>
    </row>
    <row r="335" spans="1:203">
      <c r="BG335" s="980" t="s">
        <v>270</v>
      </c>
    </row>
    <row r="336" spans="1:203">
      <c r="BG336" s="980" t="s">
        <v>1059</v>
      </c>
    </row>
    <row r="337" spans="59:59">
      <c r="BG337" s="980" t="s">
        <v>444</v>
      </c>
    </row>
    <row r="338" spans="59:59">
      <c r="BG338" s="980" t="s">
        <v>1028</v>
      </c>
    </row>
    <row r="339" spans="59:59">
      <c r="BG339" s="980" t="s">
        <v>290</v>
      </c>
    </row>
    <row r="340" spans="59:59">
      <c r="BG340" s="980" t="s">
        <v>2397</v>
      </c>
    </row>
    <row r="341" spans="59:59">
      <c r="BG341" s="980" t="s">
        <v>1102</v>
      </c>
    </row>
    <row r="342" spans="59:59">
      <c r="BG342" s="980" t="s">
        <v>447</v>
      </c>
    </row>
    <row r="343" spans="59:59">
      <c r="BG343" s="980" t="s">
        <v>998</v>
      </c>
    </row>
    <row r="344" spans="59:59">
      <c r="BG344" s="980" t="s">
        <v>1017</v>
      </c>
    </row>
    <row r="345" spans="59:59">
      <c r="BG345" s="980" t="s">
        <v>1150</v>
      </c>
    </row>
    <row r="346" spans="59:59">
      <c r="BG346" s="980" t="s">
        <v>1152</v>
      </c>
    </row>
    <row r="347" spans="59:59">
      <c r="BG347" s="980" t="s">
        <v>1154</v>
      </c>
    </row>
    <row r="348" spans="59:59">
      <c r="BG348" s="980" t="s">
        <v>427</v>
      </c>
    </row>
    <row r="349" spans="59:59">
      <c r="BG349" s="980" t="s">
        <v>1132</v>
      </c>
    </row>
    <row r="350" spans="59:59">
      <c r="BG350" s="980" t="s">
        <v>1055</v>
      </c>
    </row>
    <row r="351" spans="59:59">
      <c r="BG351" s="980" t="s">
        <v>2413</v>
      </c>
    </row>
    <row r="352" spans="59:59">
      <c r="BG352" s="980" t="s">
        <v>298</v>
      </c>
    </row>
    <row r="353" spans="59:59">
      <c r="BG353" s="980" t="s">
        <v>1014</v>
      </c>
    </row>
    <row r="354" spans="59:59">
      <c r="BG354" s="980" t="s">
        <v>1166</v>
      </c>
    </row>
    <row r="355" spans="59:59">
      <c r="BG355" s="980" t="s">
        <v>1117</v>
      </c>
    </row>
    <row r="356" spans="59:59">
      <c r="BG356" s="980" t="s">
        <v>523</v>
      </c>
    </row>
    <row r="357" spans="59:59">
      <c r="BG357" s="980" t="s">
        <v>1177</v>
      </c>
    </row>
    <row r="358" spans="59:59">
      <c r="BG358" s="980" t="s">
        <v>282</v>
      </c>
    </row>
    <row r="359" spans="59:59">
      <c r="BG359" s="980" t="s">
        <v>1060</v>
      </c>
    </row>
    <row r="360" spans="59:59">
      <c r="BG360" s="980" t="s">
        <v>1916</v>
      </c>
    </row>
    <row r="361" spans="59:59">
      <c r="BG361" s="980" t="s">
        <v>339</v>
      </c>
    </row>
    <row r="362" spans="59:59">
      <c r="BG362" s="980" t="s">
        <v>1173</v>
      </c>
    </row>
    <row r="363" spans="59:59">
      <c r="BG363" s="980" t="s">
        <v>1229</v>
      </c>
    </row>
    <row r="364" spans="59:59">
      <c r="BG364" s="980" t="s">
        <v>1228</v>
      </c>
    </row>
    <row r="365" spans="59:59">
      <c r="BG365" s="980" t="s">
        <v>450</v>
      </c>
    </row>
  </sheetData>
  <autoFilter ref="A12:GU326" xr:uid="{BE0FE876-9BC1-405E-9102-6FB2877AEB69}">
    <filterColumn colId="1" showButton="0"/>
    <filterColumn colId="4">
      <filters>
        <filter val="医療法人社団持木会 柳田温泉病院"/>
      </filters>
    </filterColumn>
  </autoFilter>
  <mergeCells count="313">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4:C24"/>
    <mergeCell ref="B25:C25"/>
    <mergeCell ref="B26:C26"/>
    <mergeCell ref="B27:C27"/>
    <mergeCell ref="B29:C29"/>
    <mergeCell ref="B30:C30"/>
    <mergeCell ref="B28:C28"/>
    <mergeCell ref="B18:C18"/>
    <mergeCell ref="B19:C19"/>
    <mergeCell ref="B20:C20"/>
    <mergeCell ref="B21:C21"/>
    <mergeCell ref="B22:C22"/>
    <mergeCell ref="B23:C23"/>
    <mergeCell ref="B12:C12"/>
    <mergeCell ref="B13:C13"/>
    <mergeCell ref="B14:C14"/>
    <mergeCell ref="B15:C15"/>
    <mergeCell ref="B16:C16"/>
    <mergeCell ref="B17:C17"/>
  </mergeCells>
  <phoneticPr fontId="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60C6-CE8E-400D-8942-8CFA2916E3D1}">
  <sheetPr codeName="Sheet24" filterMode="1">
    <tabColor theme="5"/>
  </sheetPr>
  <dimension ref="A1:KC67"/>
  <sheetViews>
    <sheetView workbookViewId="0">
      <selection activeCell="L147" sqref="L147"/>
    </sheetView>
  </sheetViews>
  <sheetFormatPr defaultColWidth="9" defaultRowHeight="18"/>
  <cols>
    <col min="1" max="1" width="4.33203125" style="980" customWidth="1"/>
    <col min="2" max="2" width="11" style="980" customWidth="1"/>
    <col min="3" max="3" width="4" style="980" hidden="1" customWidth="1"/>
    <col min="4" max="4" width="12" style="980" hidden="1" customWidth="1"/>
    <col min="5" max="6" width="18" style="980" hidden="1" customWidth="1"/>
    <col min="7" max="7" width="22" style="980" hidden="1" customWidth="1"/>
    <col min="8" max="9" width="12" style="980" hidden="1" customWidth="1"/>
    <col min="10" max="10" width="11" style="980" hidden="1" customWidth="1"/>
    <col min="11" max="11" width="13" style="980" hidden="1" customWidth="1"/>
    <col min="12" max="12" width="10" style="980" customWidth="1"/>
    <col min="13" max="13" width="12" style="980" hidden="1" customWidth="1"/>
    <col min="14" max="14" width="12" style="980" customWidth="1"/>
    <col min="15" max="15" width="22" style="980" customWidth="1"/>
    <col min="16" max="17" width="7" style="980" hidden="1" customWidth="1"/>
    <col min="18" max="18" width="18" style="980" hidden="1" customWidth="1"/>
    <col min="19" max="19" width="12" style="980" hidden="1" customWidth="1"/>
    <col min="20" max="20" width="19" style="980" hidden="1" customWidth="1"/>
    <col min="21" max="21" width="9" style="980" hidden="1" customWidth="1"/>
    <col min="22" max="24" width="7" style="980" hidden="1" customWidth="1"/>
    <col min="25" max="27" width="8" style="980" hidden="1" customWidth="1"/>
    <col min="28" max="28" width="20" style="980" hidden="1" customWidth="1"/>
    <col min="29" max="29" width="23" style="980" hidden="1" customWidth="1"/>
    <col min="30" max="30" width="10" style="980" hidden="1" customWidth="1"/>
    <col min="31" max="31" width="17" style="980" hidden="1" customWidth="1"/>
    <col min="32" max="32" width="13" style="980" hidden="1" customWidth="1"/>
    <col min="33" max="33" width="27" style="980" customWidth="1"/>
    <col min="34" max="34" width="30" style="980" hidden="1" customWidth="1"/>
    <col min="35" max="35" width="21" style="980" hidden="1" customWidth="1"/>
    <col min="36" max="36" width="36" style="980" hidden="1" customWidth="1"/>
    <col min="37" max="37" width="21" style="980" hidden="1" customWidth="1"/>
    <col min="38" max="38" width="25" style="980" hidden="1" customWidth="1"/>
    <col min="39" max="39" width="40" style="980" hidden="1" customWidth="1"/>
    <col min="40" max="41" width="20" style="980" customWidth="1"/>
    <col min="42" max="43" width="23" style="980" hidden="1" customWidth="1"/>
    <col min="44" max="44" width="12" style="980" hidden="1" customWidth="1"/>
    <col min="45" max="46" width="15" style="980" hidden="1" customWidth="1"/>
    <col min="47" max="51" width="18" style="980" hidden="1" customWidth="1"/>
    <col min="52" max="54" width="6" style="980" bestFit="1" customWidth="1"/>
    <col min="55" max="55" width="5.5" style="980" bestFit="1" customWidth="1"/>
    <col min="56" max="56" width="6" style="980" bestFit="1" customWidth="1"/>
    <col min="57" max="57" width="18" style="980" customWidth="1"/>
    <col min="58" max="59" width="20" style="980" customWidth="1"/>
    <col min="60" max="60" width="30" style="980" customWidth="1"/>
    <col min="61" max="61" width="36" style="980" customWidth="1"/>
    <col min="62" max="62" width="18" style="980" customWidth="1"/>
    <col min="63" max="64" width="20" style="980" customWidth="1"/>
    <col min="65" max="65" width="30" style="980" customWidth="1"/>
    <col min="66" max="66" width="26" style="980" customWidth="1"/>
    <col min="67" max="68" width="28" style="980" customWidth="1"/>
    <col min="69" max="69" width="38" style="980" customWidth="1"/>
    <col min="70" max="70" width="26" style="980" customWidth="1"/>
    <col min="71" max="72" width="28" style="980" customWidth="1"/>
    <col min="73" max="73" width="38" style="980" customWidth="1"/>
    <col min="74" max="74" width="33" style="980" customWidth="1"/>
    <col min="75" max="76" width="35" style="980" customWidth="1"/>
    <col min="77" max="77" width="51" style="980" customWidth="1"/>
    <col min="78" max="78" width="18" style="980" customWidth="1"/>
    <col min="79" max="79" width="22" style="980" customWidth="1"/>
    <col min="80" max="80" width="24" style="980" customWidth="1"/>
    <col min="81" max="81" width="28" style="980" customWidth="1"/>
    <col min="82" max="82" width="12" style="980" customWidth="1"/>
    <col min="83" max="83" width="13" style="980" customWidth="1"/>
    <col min="84" max="84" width="14" style="980" customWidth="1"/>
    <col min="85" max="85" width="15" style="980" customWidth="1"/>
    <col min="86" max="86" width="13" style="980" customWidth="1"/>
    <col min="87" max="88" width="14" style="980" customWidth="1"/>
    <col min="89" max="90" width="15" style="980" customWidth="1"/>
    <col min="91" max="91" width="16" style="980" customWidth="1"/>
    <col min="92" max="92" width="13" style="980" customWidth="1"/>
    <col min="93" max="93" width="14" style="980" customWidth="1"/>
    <col min="94" max="94" width="15" style="980" customWidth="1"/>
    <col min="95" max="95" width="16" style="980" customWidth="1"/>
    <col min="96" max="96" width="15" style="980" customWidth="1"/>
    <col min="97" max="97" width="16" style="980" customWidth="1"/>
    <col min="98" max="98" width="15" style="980" customWidth="1"/>
    <col min="99" max="99" width="16" style="980" customWidth="1"/>
    <col min="100" max="100" width="13" style="980" customWidth="1"/>
    <col min="101" max="101" width="14" style="980" customWidth="1"/>
    <col min="102" max="102" width="17" style="980" customWidth="1"/>
    <col min="103" max="103" width="18" style="980" customWidth="1"/>
    <col min="104" max="104" width="16" style="980" customWidth="1"/>
    <col min="105" max="105" width="17" style="980" customWidth="1"/>
    <col min="106" max="106" width="16" style="980" customWidth="1"/>
    <col min="107" max="107" width="17" style="980" customWidth="1"/>
    <col min="108" max="108" width="15" style="980" customWidth="1"/>
    <col min="109" max="109" width="16" style="980" customWidth="1"/>
    <col min="110" max="110" width="15" style="980" customWidth="1"/>
    <col min="111" max="111" width="16" style="980" customWidth="1"/>
    <col min="112" max="112" width="13" style="980" customWidth="1"/>
    <col min="113" max="114" width="14" style="980" customWidth="1"/>
    <col min="115" max="116" width="15" style="980" customWidth="1"/>
    <col min="117" max="117" width="16" style="980" customWidth="1"/>
    <col min="118" max="118" width="13" style="980" customWidth="1"/>
    <col min="119" max="119" width="14" style="980" customWidth="1"/>
    <col min="120" max="120" width="15" style="980" customWidth="1"/>
    <col min="121" max="121" width="16" style="980" customWidth="1"/>
    <col min="122" max="122" width="15" style="980" customWidth="1"/>
    <col min="123" max="123" width="16" style="980" customWidth="1"/>
    <col min="124" max="124" width="15" style="980" customWidth="1"/>
    <col min="125" max="125" width="16" style="980" customWidth="1"/>
    <col min="126" max="126" width="13" style="980" customWidth="1"/>
    <col min="127" max="127" width="14" style="980" customWidth="1"/>
    <col min="128" max="128" width="16" style="980" customWidth="1"/>
    <col min="129" max="129" width="17" style="980" customWidth="1"/>
    <col min="130" max="130" width="15" style="980" customWidth="1"/>
    <col min="131" max="131" width="16" style="980" customWidth="1"/>
    <col min="132" max="132" width="15" style="980" customWidth="1"/>
    <col min="133" max="133" width="16" style="980" customWidth="1"/>
    <col min="134" max="134" width="34" style="980" customWidth="1"/>
    <col min="135" max="135" width="13" style="980" customWidth="1"/>
    <col min="136" max="137" width="14" style="980" customWidth="1"/>
    <col min="138" max="139" width="15" style="980" customWidth="1"/>
    <col min="140" max="140" width="16" style="980" customWidth="1"/>
    <col min="141" max="141" width="13" style="980" customWidth="1"/>
    <col min="142" max="142" width="14" style="980" customWidth="1"/>
    <col min="143" max="143" width="15" style="980" customWidth="1"/>
    <col min="144" max="144" width="16" style="980" customWidth="1"/>
    <col min="145" max="145" width="15" style="980" customWidth="1"/>
    <col min="146" max="146" width="16" style="980" customWidth="1"/>
    <col min="147" max="147" width="15" style="980" customWidth="1"/>
    <col min="148" max="148" width="16" style="980" customWidth="1"/>
    <col min="149" max="149" width="13" style="980" customWidth="1"/>
    <col min="150" max="150" width="14" style="980" customWidth="1"/>
    <col min="151" max="151" width="16" style="980" customWidth="1"/>
    <col min="152" max="152" width="17" style="980" customWidth="1"/>
    <col min="153" max="153" width="15" style="980" customWidth="1"/>
    <col min="154" max="154" width="16" style="980" customWidth="1"/>
    <col min="155" max="155" width="15" style="980" customWidth="1"/>
    <col min="156" max="156" width="16" style="980" customWidth="1"/>
    <col min="157" max="157" width="13" style="980" customWidth="1"/>
    <col min="158" max="159" width="14" style="980" customWidth="1"/>
    <col min="160" max="161" width="15" style="980" customWidth="1"/>
    <col min="162" max="162" width="16" style="980" customWidth="1"/>
    <col min="163" max="163" width="13" style="980" customWidth="1"/>
    <col min="164" max="164" width="14" style="980" customWidth="1"/>
    <col min="165" max="165" width="15" style="980" customWidth="1"/>
    <col min="166" max="166" width="16" style="980" customWidth="1"/>
    <col min="167" max="167" width="15" style="980" customWidth="1"/>
    <col min="168" max="168" width="16" style="980" customWidth="1"/>
    <col min="169" max="169" width="15" style="980" customWidth="1"/>
    <col min="170" max="170" width="16" style="980" customWidth="1"/>
    <col min="171" max="171" width="13" style="980" customWidth="1"/>
    <col min="172" max="172" width="14" style="980" customWidth="1"/>
    <col min="173" max="173" width="16" style="980" customWidth="1"/>
    <col min="174" max="174" width="17" style="980" customWidth="1"/>
    <col min="175" max="175" width="15" style="980" customWidth="1"/>
    <col min="176" max="176" width="16" style="980" customWidth="1"/>
    <col min="177" max="177" width="15" style="980" customWidth="1"/>
    <col min="178" max="178" width="16" style="980" customWidth="1"/>
    <col min="179" max="179" width="13" style="980" customWidth="1"/>
    <col min="180" max="181" width="14" style="980" customWidth="1"/>
    <col min="182" max="183" width="15" style="980" customWidth="1"/>
    <col min="184" max="184" width="16" style="980" customWidth="1"/>
    <col min="185" max="185" width="13" style="980" customWidth="1"/>
    <col min="186" max="186" width="14" style="980" customWidth="1"/>
    <col min="187" max="187" width="15" style="980" customWidth="1"/>
    <col min="188" max="188" width="16" style="980" customWidth="1"/>
    <col min="189" max="189" width="15" style="980" customWidth="1"/>
    <col min="190" max="190" width="16" style="980" customWidth="1"/>
    <col min="191" max="191" width="15" style="980" customWidth="1"/>
    <col min="192" max="192" width="16" style="980" customWidth="1"/>
    <col min="193" max="193" width="13" style="980" customWidth="1"/>
    <col min="194" max="194" width="14" style="980" customWidth="1"/>
    <col min="195" max="195" width="16" style="980" customWidth="1"/>
    <col min="196" max="196" width="17" style="980" customWidth="1"/>
    <col min="197" max="197" width="15" style="980" customWidth="1"/>
    <col min="198" max="198" width="16" style="980" customWidth="1"/>
    <col min="199" max="199" width="15" style="980" customWidth="1"/>
    <col min="200" max="200" width="16" style="980" customWidth="1"/>
    <col min="201" max="204" width="14" style="980" customWidth="1"/>
    <col min="205" max="205" width="15" style="980" customWidth="1"/>
    <col min="206" max="206" width="23" style="980" customWidth="1"/>
    <col min="207" max="207" width="37" style="980" customWidth="1"/>
    <col min="208" max="208" width="15" style="980" customWidth="1"/>
    <col min="209" max="209" width="13" style="980" customWidth="1"/>
    <col min="210" max="210" width="15" style="980" customWidth="1"/>
    <col min="211" max="211" width="21" style="980" customWidth="1"/>
    <col min="212" max="212" width="27" style="980" customWidth="1"/>
    <col min="213" max="213" width="28" style="980" customWidth="1"/>
    <col min="214" max="214" width="24" style="980" customWidth="1"/>
    <col min="215" max="215" width="19" style="980" customWidth="1"/>
    <col min="216" max="216" width="17" style="980" customWidth="1"/>
    <col min="217" max="217" width="13" style="980" customWidth="1"/>
    <col min="218" max="218" width="19" style="980" customWidth="1"/>
    <col min="219" max="221" width="25" style="980" customWidth="1"/>
    <col min="222" max="222" width="22" style="980" customWidth="1"/>
    <col min="223" max="223" width="33" style="980" customWidth="1"/>
    <col min="224" max="224" width="24" style="980" customWidth="1"/>
    <col min="225" max="225" width="18" style="980" customWidth="1"/>
    <col min="226" max="226" width="39" style="980" customWidth="1"/>
    <col min="227" max="227" width="34" style="980" customWidth="1"/>
    <col min="228" max="228" width="35" style="980" customWidth="1"/>
    <col min="229" max="229" width="32" style="980" customWidth="1"/>
    <col min="230" max="230" width="23" style="980" customWidth="1"/>
    <col min="231" max="231" width="20" style="980" customWidth="1"/>
    <col min="232" max="232" width="22" style="980" customWidth="1"/>
    <col min="233" max="233" width="21" style="980" customWidth="1"/>
    <col min="234" max="234" width="23" style="980" customWidth="1"/>
    <col min="235" max="235" width="25" style="980" customWidth="1"/>
    <col min="236" max="236" width="19" style="980" customWidth="1"/>
    <col min="237" max="237" width="27" style="980" customWidth="1"/>
    <col min="238" max="238" width="29" style="980" customWidth="1"/>
    <col min="239" max="239" width="32" style="980" customWidth="1"/>
    <col min="240" max="240" width="21" style="980" customWidth="1"/>
    <col min="241" max="241" width="32" style="980" customWidth="1"/>
    <col min="242" max="242" width="25" style="980" customWidth="1"/>
    <col min="243" max="243" width="32" style="980" customWidth="1"/>
    <col min="244" max="244" width="17" style="980" customWidth="1"/>
    <col min="245" max="245" width="28" style="980" customWidth="1"/>
    <col min="246" max="246" width="26" style="980" customWidth="1"/>
    <col min="247" max="247" width="21" style="980" customWidth="1"/>
    <col min="248" max="249" width="41" style="980" customWidth="1"/>
    <col min="250" max="250" width="40" style="980" customWidth="1"/>
    <col min="251" max="251" width="37" style="980" customWidth="1"/>
    <col min="252" max="252" width="22" style="980" customWidth="1"/>
    <col min="253" max="253" width="27" style="980" customWidth="1"/>
    <col min="254" max="254" width="22" style="980" customWidth="1"/>
    <col min="255" max="255" width="31" style="980" customWidth="1"/>
    <col min="256" max="256" width="17" style="980" customWidth="1"/>
    <col min="257" max="257" width="25" style="980" customWidth="1"/>
    <col min="258" max="258" width="19" style="980" customWidth="1"/>
    <col min="259" max="259" width="16" style="980" customWidth="1"/>
    <col min="260" max="260" width="13" style="980" customWidth="1"/>
    <col min="261" max="261" width="15" style="980" customWidth="1"/>
    <col min="262" max="262" width="11" style="980" customWidth="1"/>
    <col min="263" max="263" width="13" style="980" customWidth="1"/>
    <col min="264" max="265" width="14" style="980" customWidth="1"/>
    <col min="266" max="266" width="15" style="980" customWidth="1"/>
    <col min="267" max="267" width="24" style="980" customWidth="1"/>
    <col min="268" max="268" width="22" style="980" customWidth="1"/>
    <col min="269" max="269" width="18" style="980" customWidth="1"/>
    <col min="270" max="270" width="17" style="980" customWidth="1"/>
    <col min="271" max="272" width="13" style="980" customWidth="1"/>
    <col min="273" max="274" width="15" style="980" customWidth="1"/>
    <col min="275" max="276" width="14" style="980" customWidth="1"/>
    <col min="277" max="278" width="31" style="980" customWidth="1"/>
    <col min="279" max="282" width="14" style="980" customWidth="1"/>
    <col min="283" max="283" width="23" style="980" customWidth="1"/>
    <col min="284" max="287" width="16" style="980" customWidth="1"/>
    <col min="288" max="288" width="228" style="980" customWidth="1"/>
    <col min="289" max="289" width="4.33203125" style="980" customWidth="1"/>
    <col min="290" max="16384" width="9" style="980"/>
  </cols>
  <sheetData>
    <row r="1" spans="1:289">
      <c r="A1" s="978"/>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8"/>
      <c r="IX1" s="978"/>
      <c r="IY1" s="978"/>
      <c r="IZ1" s="978"/>
      <c r="JA1" s="978"/>
      <c r="JB1" s="978"/>
      <c r="JC1" s="978"/>
      <c r="JD1" s="978"/>
      <c r="JE1" s="978"/>
      <c r="JF1" s="978"/>
      <c r="JG1" s="978"/>
      <c r="JH1" s="978"/>
      <c r="JI1" s="978"/>
      <c r="JJ1" s="978"/>
      <c r="JK1" s="978"/>
      <c r="JL1" s="978"/>
      <c r="JM1" s="978"/>
      <c r="JN1" s="978"/>
      <c r="JO1" s="978"/>
      <c r="JP1" s="978"/>
      <c r="JQ1" s="978"/>
      <c r="JR1" s="978"/>
      <c r="JS1" s="978"/>
      <c r="JT1" s="978"/>
      <c r="JU1" s="978"/>
      <c r="JV1" s="978"/>
      <c r="JW1" s="978"/>
      <c r="JX1" s="978"/>
      <c r="JY1" s="978"/>
      <c r="JZ1" s="978"/>
      <c r="KA1" s="978"/>
      <c r="KB1" s="978"/>
      <c r="KC1" s="979"/>
    </row>
    <row r="2" spans="1:289" ht="23.5">
      <c r="A2" s="978"/>
      <c r="B2" s="981" t="s">
        <v>1950</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A2" s="981"/>
      <c r="CB2" s="981"/>
      <c r="CC2" s="981"/>
      <c r="CD2" s="981"/>
      <c r="CE2" s="981"/>
      <c r="CF2" s="981"/>
      <c r="CG2" s="981"/>
      <c r="CH2" s="981"/>
      <c r="CI2" s="981"/>
      <c r="CJ2" s="981"/>
      <c r="CK2" s="981"/>
      <c r="CL2" s="981"/>
      <c r="CM2" s="981"/>
      <c r="CN2" s="981"/>
      <c r="CO2" s="981"/>
      <c r="CP2" s="981"/>
      <c r="CQ2" s="981"/>
      <c r="CR2" s="981"/>
      <c r="CS2" s="981"/>
      <c r="CT2" s="981"/>
      <c r="CU2" s="981"/>
      <c r="CV2" s="981"/>
      <c r="CW2" s="981"/>
      <c r="CX2" s="981"/>
      <c r="CY2" s="981"/>
      <c r="CZ2" s="981"/>
      <c r="DA2" s="981"/>
      <c r="DB2" s="981"/>
      <c r="DC2" s="981"/>
      <c r="DD2" s="981"/>
      <c r="DE2" s="981"/>
      <c r="DF2" s="981"/>
      <c r="DG2" s="981"/>
      <c r="DH2" s="981"/>
      <c r="DI2" s="981"/>
      <c r="DJ2" s="981"/>
      <c r="DK2" s="981"/>
      <c r="DL2" s="981"/>
      <c r="DM2" s="981"/>
      <c r="DN2" s="981"/>
      <c r="DO2" s="981"/>
      <c r="DP2" s="981"/>
      <c r="DQ2" s="981"/>
      <c r="DR2" s="981"/>
      <c r="DS2" s="981"/>
      <c r="DT2" s="981"/>
      <c r="DU2" s="981"/>
      <c r="DV2" s="981"/>
      <c r="DW2" s="981"/>
      <c r="DX2" s="981"/>
      <c r="DY2" s="981"/>
      <c r="DZ2" s="981"/>
      <c r="EA2" s="981"/>
      <c r="EB2" s="981"/>
      <c r="EC2" s="981"/>
      <c r="ED2" s="981"/>
      <c r="EE2" s="981"/>
      <c r="EF2" s="981"/>
      <c r="EG2" s="981"/>
      <c r="EH2" s="981"/>
      <c r="EI2" s="981"/>
      <c r="EJ2" s="981"/>
      <c r="EK2" s="981"/>
      <c r="EL2" s="981"/>
      <c r="EM2" s="981"/>
      <c r="EN2" s="981"/>
      <c r="EO2" s="981"/>
      <c r="EP2" s="981"/>
      <c r="EQ2" s="981"/>
      <c r="ER2" s="981"/>
      <c r="ES2" s="981"/>
      <c r="ET2" s="981"/>
      <c r="EU2" s="981"/>
      <c r="EV2" s="981"/>
      <c r="EW2" s="981"/>
      <c r="EX2" s="981"/>
      <c r="EY2" s="981"/>
      <c r="EZ2" s="981"/>
      <c r="FA2" s="981"/>
      <c r="FB2" s="981"/>
      <c r="FC2" s="981"/>
      <c r="FD2" s="981"/>
      <c r="FE2" s="981"/>
      <c r="FF2" s="981"/>
      <c r="FG2" s="981"/>
      <c r="FH2" s="981"/>
      <c r="FI2" s="981"/>
      <c r="FJ2" s="981"/>
      <c r="FK2" s="981"/>
      <c r="FL2" s="981"/>
      <c r="FM2" s="981"/>
      <c r="FN2" s="981"/>
      <c r="FO2" s="981"/>
      <c r="FP2" s="981"/>
      <c r="FQ2" s="981"/>
      <c r="FR2" s="981"/>
      <c r="FS2" s="981"/>
      <c r="FT2" s="981"/>
      <c r="FU2" s="981"/>
      <c r="FV2" s="981"/>
      <c r="FW2" s="981"/>
      <c r="FX2" s="981"/>
      <c r="FY2" s="981"/>
      <c r="FZ2" s="981"/>
      <c r="GA2" s="981"/>
      <c r="GB2" s="981"/>
      <c r="GC2" s="981"/>
      <c r="GD2" s="981"/>
      <c r="GE2" s="981"/>
      <c r="GF2" s="981"/>
      <c r="GG2" s="981"/>
      <c r="GH2" s="981"/>
      <c r="GI2" s="981"/>
      <c r="GJ2" s="981"/>
      <c r="GK2" s="981"/>
      <c r="GL2" s="981"/>
      <c r="GM2" s="981"/>
      <c r="GN2" s="981"/>
      <c r="GO2" s="981"/>
      <c r="GP2" s="981"/>
      <c r="GQ2" s="981"/>
      <c r="GR2" s="981"/>
      <c r="GS2" s="981"/>
      <c r="GT2" s="981"/>
      <c r="GU2" s="981"/>
      <c r="GV2" s="981"/>
      <c r="GW2" s="981"/>
      <c r="GX2" s="981"/>
      <c r="GY2" s="981"/>
      <c r="GZ2" s="981"/>
      <c r="HA2" s="981"/>
      <c r="HB2" s="981"/>
      <c r="HC2" s="981"/>
      <c r="HD2" s="981"/>
      <c r="HE2" s="981"/>
      <c r="HF2" s="981"/>
      <c r="HG2" s="981"/>
      <c r="HH2" s="981"/>
      <c r="HI2" s="981"/>
      <c r="HJ2" s="981"/>
      <c r="HK2" s="981"/>
      <c r="HL2" s="981"/>
      <c r="HM2" s="981"/>
      <c r="HN2" s="981"/>
      <c r="HO2" s="981"/>
      <c r="HP2" s="981"/>
      <c r="HQ2" s="981"/>
      <c r="HR2" s="981"/>
      <c r="HS2" s="981"/>
      <c r="HT2" s="981"/>
      <c r="HU2" s="981"/>
      <c r="HV2" s="981"/>
      <c r="HW2" s="981"/>
      <c r="HX2" s="981"/>
      <c r="HY2" s="981"/>
      <c r="HZ2" s="981"/>
      <c r="IA2" s="981"/>
      <c r="IB2" s="981"/>
      <c r="IC2" s="981"/>
      <c r="ID2" s="981"/>
      <c r="IE2" s="981"/>
      <c r="IF2" s="981"/>
      <c r="IG2" s="981"/>
      <c r="IH2" s="981"/>
      <c r="II2" s="981"/>
      <c r="IJ2" s="981"/>
      <c r="IK2" s="981"/>
      <c r="IL2" s="981"/>
      <c r="IM2" s="981"/>
      <c r="IN2" s="981"/>
      <c r="IO2" s="981"/>
      <c r="IP2" s="981"/>
      <c r="IQ2" s="981"/>
      <c r="IR2" s="981"/>
      <c r="IS2" s="981"/>
      <c r="IT2" s="981"/>
      <c r="IU2" s="981"/>
      <c r="IV2" s="981"/>
      <c r="IW2" s="981"/>
      <c r="IX2" s="981"/>
      <c r="IY2" s="981"/>
      <c r="IZ2" s="981"/>
      <c r="JA2" s="981"/>
      <c r="JB2" s="981"/>
      <c r="JC2" s="981"/>
      <c r="JD2" s="981"/>
      <c r="JE2" s="981"/>
      <c r="JF2" s="981"/>
      <c r="JG2" s="981"/>
      <c r="JH2" s="981"/>
      <c r="JI2" s="981"/>
      <c r="JJ2" s="981"/>
      <c r="JK2" s="981"/>
      <c r="JL2" s="981"/>
      <c r="JM2" s="981"/>
      <c r="JN2" s="981"/>
      <c r="JO2" s="981"/>
      <c r="JP2" s="981"/>
      <c r="JQ2" s="981"/>
      <c r="JR2" s="981"/>
      <c r="JS2" s="981"/>
      <c r="JT2" s="981"/>
      <c r="JU2" s="981"/>
      <c r="JV2" s="981"/>
      <c r="JW2" s="981"/>
      <c r="JX2" s="981"/>
      <c r="JY2" s="981"/>
      <c r="JZ2" s="981"/>
      <c r="KA2" s="981"/>
      <c r="KB2" s="981"/>
      <c r="KC2" s="979"/>
    </row>
    <row r="3" spans="1:289">
      <c r="A3" s="978"/>
      <c r="B3" s="982" t="s">
        <v>2432</v>
      </c>
      <c r="C3" s="982"/>
      <c r="D3" s="982"/>
      <c r="E3" s="982"/>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982"/>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82"/>
      <c r="GV3" s="982"/>
      <c r="GW3" s="982"/>
      <c r="GX3" s="982"/>
      <c r="GY3" s="982"/>
      <c r="GZ3" s="982"/>
      <c r="HA3" s="982"/>
      <c r="HB3" s="982"/>
      <c r="HC3" s="982"/>
      <c r="HD3" s="982"/>
      <c r="HE3" s="982"/>
      <c r="HF3" s="982"/>
      <c r="HG3" s="982"/>
      <c r="HH3" s="982"/>
      <c r="HI3" s="982"/>
      <c r="HJ3" s="982"/>
      <c r="HK3" s="982"/>
      <c r="HL3" s="982"/>
      <c r="HM3" s="982"/>
      <c r="HN3" s="982"/>
      <c r="HO3" s="982"/>
      <c r="HP3" s="982"/>
      <c r="HQ3" s="982"/>
      <c r="HR3" s="982"/>
      <c r="HS3" s="982"/>
      <c r="HT3" s="982"/>
      <c r="HU3" s="982"/>
      <c r="HV3" s="982"/>
      <c r="HW3" s="982"/>
      <c r="HX3" s="982"/>
      <c r="HY3" s="982"/>
      <c r="HZ3" s="982"/>
      <c r="IA3" s="982"/>
      <c r="IB3" s="982"/>
      <c r="IC3" s="982"/>
      <c r="ID3" s="982"/>
      <c r="IE3" s="982"/>
      <c r="IF3" s="982"/>
      <c r="IG3" s="982"/>
      <c r="IH3" s="982"/>
      <c r="II3" s="982"/>
      <c r="IJ3" s="982"/>
      <c r="IK3" s="982"/>
      <c r="IL3" s="982"/>
      <c r="IM3" s="982"/>
      <c r="IN3" s="982"/>
      <c r="IO3" s="982"/>
      <c r="IP3" s="982"/>
      <c r="IQ3" s="982"/>
      <c r="IR3" s="982"/>
      <c r="IS3" s="982"/>
      <c r="IT3" s="982"/>
      <c r="IU3" s="982"/>
      <c r="IV3" s="982"/>
      <c r="IW3" s="982"/>
      <c r="IX3" s="982"/>
      <c r="IY3" s="982"/>
      <c r="IZ3" s="982"/>
      <c r="JA3" s="982"/>
      <c r="JB3" s="982"/>
      <c r="JC3" s="982"/>
      <c r="JD3" s="982"/>
      <c r="JE3" s="982"/>
      <c r="JF3" s="982"/>
      <c r="JG3" s="982"/>
      <c r="JH3" s="982"/>
      <c r="JI3" s="982"/>
      <c r="JJ3" s="982"/>
      <c r="JK3" s="982"/>
      <c r="JL3" s="982"/>
      <c r="JM3" s="982"/>
      <c r="JN3" s="982"/>
      <c r="JO3" s="982"/>
      <c r="JP3" s="982"/>
      <c r="JQ3" s="982"/>
      <c r="JR3" s="982"/>
      <c r="JS3" s="982"/>
      <c r="JT3" s="982"/>
      <c r="JU3" s="982"/>
      <c r="JV3" s="982"/>
      <c r="JW3" s="982"/>
      <c r="JX3" s="982"/>
      <c r="JY3" s="982"/>
      <c r="JZ3" s="982"/>
      <c r="KA3" s="982"/>
      <c r="KB3" s="982"/>
      <c r="KC3" s="979"/>
    </row>
    <row r="4" spans="1:289">
      <c r="A4" s="983"/>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983"/>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3"/>
      <c r="GV4" s="983"/>
      <c r="GW4" s="983"/>
      <c r="GX4" s="983"/>
      <c r="GY4" s="983"/>
      <c r="GZ4" s="983"/>
      <c r="HA4" s="983"/>
      <c r="HB4" s="983"/>
      <c r="HC4" s="983"/>
      <c r="HD4" s="983"/>
      <c r="HE4" s="983"/>
      <c r="HF4" s="983"/>
      <c r="HG4" s="983"/>
      <c r="HH4" s="983"/>
      <c r="HI4" s="983"/>
      <c r="HJ4" s="983"/>
      <c r="HK4" s="983"/>
      <c r="HL4" s="983"/>
      <c r="HM4" s="983"/>
      <c r="HN4" s="983"/>
      <c r="HO4" s="983"/>
      <c r="HP4" s="983"/>
      <c r="HQ4" s="983"/>
      <c r="HR4" s="983"/>
      <c r="HS4" s="983"/>
      <c r="HT4" s="983"/>
      <c r="HU4" s="983"/>
      <c r="HV4" s="983"/>
      <c r="HW4" s="983"/>
      <c r="HX4" s="983"/>
      <c r="HY4" s="983"/>
      <c r="HZ4" s="983"/>
      <c r="IA4" s="983"/>
      <c r="IB4" s="983"/>
      <c r="IC4" s="983"/>
      <c r="ID4" s="983"/>
      <c r="IE4" s="983"/>
      <c r="IF4" s="983"/>
      <c r="IG4" s="983"/>
      <c r="IH4" s="983"/>
      <c r="II4" s="983"/>
      <c r="IJ4" s="983"/>
      <c r="IK4" s="983"/>
      <c r="IL4" s="983"/>
      <c r="IM4" s="983"/>
      <c r="IN4" s="983"/>
      <c r="IO4" s="983"/>
      <c r="IP4" s="983"/>
      <c r="IQ4" s="983"/>
      <c r="IR4" s="983"/>
      <c r="IS4" s="983"/>
      <c r="IT4" s="983"/>
      <c r="IU4" s="983"/>
      <c r="IV4" s="983"/>
      <c r="IW4" s="983"/>
      <c r="IX4" s="983"/>
      <c r="IY4" s="983"/>
      <c r="IZ4" s="983"/>
      <c r="JA4" s="983"/>
      <c r="JB4" s="983"/>
      <c r="JC4" s="983"/>
      <c r="JD4" s="983"/>
      <c r="JE4" s="983"/>
      <c r="JF4" s="983"/>
      <c r="JG4" s="983"/>
      <c r="JH4" s="983"/>
      <c r="JI4" s="983"/>
      <c r="JJ4" s="983"/>
      <c r="JK4" s="983"/>
      <c r="JL4" s="983"/>
      <c r="JM4" s="983"/>
      <c r="JN4" s="983"/>
      <c r="JO4" s="983"/>
      <c r="JP4" s="983"/>
      <c r="JQ4" s="983"/>
      <c r="JR4" s="983"/>
      <c r="JS4" s="983"/>
      <c r="JT4" s="983"/>
      <c r="JU4" s="983"/>
      <c r="JV4" s="983"/>
      <c r="JW4" s="983"/>
      <c r="JX4" s="983"/>
      <c r="JY4" s="983"/>
      <c r="JZ4" s="983"/>
      <c r="KA4" s="983"/>
      <c r="KB4" s="983"/>
      <c r="KC4" s="984"/>
    </row>
    <row r="5" spans="1:289">
      <c r="A5" s="985"/>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c r="BP5" s="985"/>
      <c r="BQ5" s="985"/>
      <c r="BR5" s="985"/>
      <c r="BS5" s="985"/>
      <c r="BT5" s="985"/>
      <c r="BU5" s="985"/>
      <c r="BV5" s="985"/>
      <c r="BW5" s="985"/>
      <c r="BX5" s="985"/>
      <c r="BY5" s="985"/>
      <c r="BZ5" s="985"/>
      <c r="CA5" s="985"/>
      <c r="CB5" s="985"/>
      <c r="CC5" s="985"/>
      <c r="CD5" s="985"/>
      <c r="CE5" s="985"/>
      <c r="CF5" s="985"/>
      <c r="CG5" s="985"/>
      <c r="CH5" s="985"/>
      <c r="CI5" s="985"/>
      <c r="CJ5" s="985"/>
      <c r="CK5" s="985"/>
      <c r="CL5" s="985"/>
      <c r="CM5" s="985"/>
      <c r="CN5" s="985"/>
      <c r="CO5" s="985"/>
      <c r="CP5" s="985"/>
      <c r="CQ5" s="985"/>
      <c r="CR5" s="985"/>
      <c r="CS5" s="985"/>
      <c r="CT5" s="985"/>
      <c r="CU5" s="985"/>
      <c r="CV5" s="985"/>
      <c r="CW5" s="985"/>
      <c r="CX5" s="985"/>
      <c r="CY5" s="985"/>
      <c r="CZ5" s="985"/>
      <c r="DA5" s="985"/>
      <c r="DB5" s="985"/>
      <c r="DC5" s="985"/>
      <c r="DD5" s="985"/>
      <c r="DE5" s="985"/>
      <c r="DF5" s="985"/>
      <c r="DG5" s="985"/>
      <c r="DH5" s="985"/>
      <c r="DI5" s="985"/>
      <c r="DJ5" s="985"/>
      <c r="DK5" s="985"/>
      <c r="DL5" s="985"/>
      <c r="DM5" s="985"/>
      <c r="DN5" s="985"/>
      <c r="DO5" s="985"/>
      <c r="DP5" s="985"/>
      <c r="DQ5" s="985"/>
      <c r="DR5" s="985"/>
      <c r="DS5" s="985"/>
      <c r="DT5" s="985"/>
      <c r="DU5" s="985"/>
      <c r="DV5" s="985"/>
      <c r="DW5" s="985"/>
      <c r="DX5" s="985"/>
      <c r="DY5" s="985"/>
      <c r="DZ5" s="985"/>
      <c r="EA5" s="985"/>
      <c r="EB5" s="985"/>
      <c r="EC5" s="985"/>
      <c r="ED5" s="985"/>
      <c r="EE5" s="985"/>
      <c r="EF5" s="985"/>
      <c r="EG5" s="985"/>
      <c r="EH5" s="985"/>
      <c r="EI5" s="985"/>
      <c r="EJ5" s="985"/>
      <c r="EK5" s="985"/>
      <c r="EL5" s="985"/>
      <c r="EM5" s="985"/>
      <c r="EN5" s="985"/>
      <c r="EO5" s="985"/>
      <c r="EP5" s="985"/>
      <c r="EQ5" s="985"/>
      <c r="ER5" s="985"/>
      <c r="ES5" s="985"/>
      <c r="ET5" s="985"/>
      <c r="EU5" s="985"/>
      <c r="EV5" s="985"/>
      <c r="EW5" s="985"/>
      <c r="EX5" s="985"/>
      <c r="EY5" s="985"/>
      <c r="EZ5" s="985"/>
      <c r="FA5" s="985"/>
      <c r="FB5" s="985"/>
      <c r="FC5" s="985"/>
      <c r="FD5" s="985"/>
      <c r="FE5" s="985"/>
      <c r="FF5" s="985"/>
      <c r="FG5" s="985"/>
      <c r="FH5" s="985"/>
      <c r="FI5" s="985"/>
      <c r="FJ5" s="985"/>
      <c r="FK5" s="985"/>
      <c r="FL5" s="985"/>
      <c r="FM5" s="985"/>
      <c r="FN5" s="985"/>
      <c r="FO5" s="985"/>
      <c r="FP5" s="985"/>
      <c r="FQ5" s="985"/>
      <c r="FR5" s="985"/>
      <c r="FS5" s="985"/>
      <c r="FT5" s="985"/>
      <c r="FU5" s="985"/>
      <c r="FV5" s="985"/>
      <c r="FW5" s="985"/>
      <c r="FX5" s="985"/>
      <c r="FY5" s="985"/>
      <c r="FZ5" s="985"/>
      <c r="GA5" s="985"/>
      <c r="GB5" s="985"/>
      <c r="GC5" s="985"/>
      <c r="GD5" s="985"/>
      <c r="GE5" s="985"/>
      <c r="GF5" s="985"/>
      <c r="GG5" s="985"/>
      <c r="GH5" s="985"/>
      <c r="GI5" s="985"/>
      <c r="GJ5" s="985"/>
      <c r="GK5" s="985"/>
      <c r="GL5" s="985"/>
      <c r="GM5" s="985"/>
      <c r="GN5" s="985"/>
      <c r="GO5" s="985"/>
      <c r="GP5" s="985"/>
      <c r="GQ5" s="985"/>
      <c r="GR5" s="985"/>
      <c r="GS5" s="985"/>
      <c r="GT5" s="985"/>
      <c r="GU5" s="985"/>
      <c r="GV5" s="985"/>
      <c r="GW5" s="985"/>
      <c r="GX5" s="985"/>
      <c r="GY5" s="985"/>
      <c r="GZ5" s="985"/>
      <c r="HA5" s="985"/>
      <c r="HB5" s="985"/>
      <c r="HC5" s="985"/>
      <c r="HD5" s="985"/>
      <c r="HE5" s="985"/>
      <c r="HF5" s="985"/>
      <c r="HG5" s="985"/>
      <c r="HH5" s="985"/>
      <c r="HI5" s="985"/>
      <c r="HJ5" s="985"/>
      <c r="HK5" s="985"/>
      <c r="HL5" s="985"/>
      <c r="HM5" s="985"/>
      <c r="HN5" s="985"/>
      <c r="HO5" s="985"/>
      <c r="HP5" s="985"/>
      <c r="HQ5" s="985"/>
      <c r="HR5" s="985"/>
      <c r="HS5" s="985"/>
      <c r="HT5" s="985"/>
      <c r="HU5" s="985"/>
      <c r="HV5" s="985"/>
      <c r="HW5" s="985"/>
      <c r="HX5" s="985"/>
      <c r="HY5" s="985"/>
      <c r="HZ5" s="985"/>
      <c r="IA5" s="985"/>
      <c r="IB5" s="985"/>
      <c r="IC5" s="985"/>
      <c r="ID5" s="985"/>
      <c r="IE5" s="985"/>
      <c r="IF5" s="985"/>
      <c r="IG5" s="985"/>
      <c r="IH5" s="985"/>
      <c r="II5" s="985"/>
      <c r="IJ5" s="985"/>
      <c r="IK5" s="985"/>
      <c r="IL5" s="985"/>
      <c r="IM5" s="985"/>
      <c r="IN5" s="985"/>
      <c r="IO5" s="985"/>
      <c r="IP5" s="985"/>
      <c r="IQ5" s="985"/>
      <c r="IR5" s="985"/>
      <c r="IS5" s="985"/>
      <c r="IT5" s="985"/>
      <c r="IU5" s="985"/>
      <c r="IV5" s="985"/>
      <c r="IW5" s="985"/>
      <c r="IX5" s="985"/>
      <c r="IY5" s="985"/>
      <c r="IZ5" s="985"/>
      <c r="JA5" s="985"/>
      <c r="JB5" s="985"/>
      <c r="JC5" s="985"/>
      <c r="JD5" s="985"/>
      <c r="JE5" s="985"/>
      <c r="JF5" s="985"/>
      <c r="JG5" s="985"/>
      <c r="JH5" s="985"/>
      <c r="JI5" s="985"/>
      <c r="JJ5" s="985"/>
      <c r="JK5" s="985"/>
      <c r="JL5" s="985"/>
      <c r="JM5" s="985"/>
      <c r="JN5" s="985"/>
      <c r="JO5" s="985"/>
      <c r="JP5" s="985"/>
      <c r="JQ5" s="985"/>
      <c r="JR5" s="985"/>
      <c r="JS5" s="985"/>
      <c r="JT5" s="985"/>
      <c r="JU5" s="985"/>
      <c r="JV5" s="985"/>
      <c r="JW5" s="985"/>
      <c r="JX5" s="985"/>
      <c r="JY5" s="985"/>
      <c r="JZ5" s="985"/>
      <c r="KA5" s="985"/>
      <c r="KB5" s="985"/>
      <c r="KC5" s="986"/>
    </row>
    <row r="6" spans="1:289">
      <c r="A6" s="985"/>
      <c r="B6" s="987" t="s">
        <v>789</v>
      </c>
      <c r="C6" s="987"/>
      <c r="D6" s="987"/>
      <c r="E6" s="987"/>
      <c r="F6" s="987"/>
      <c r="G6" s="987"/>
      <c r="H6" s="987"/>
      <c r="I6" s="987"/>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7"/>
      <c r="BZ6" s="987"/>
      <c r="CA6" s="987"/>
      <c r="CB6" s="987"/>
      <c r="CC6" s="987"/>
      <c r="CD6" s="987"/>
      <c r="CE6" s="987"/>
      <c r="CF6" s="987"/>
      <c r="CG6" s="987"/>
      <c r="CH6" s="987"/>
      <c r="CI6" s="987"/>
      <c r="CJ6" s="987"/>
      <c r="CK6" s="987"/>
      <c r="CL6" s="987"/>
      <c r="CM6" s="987"/>
      <c r="CN6" s="987"/>
      <c r="CO6" s="987"/>
      <c r="CP6" s="987"/>
      <c r="CQ6" s="987"/>
      <c r="CR6" s="987"/>
      <c r="CS6" s="987"/>
      <c r="CT6" s="987"/>
      <c r="CU6" s="987"/>
      <c r="CV6" s="987"/>
      <c r="CW6" s="987"/>
      <c r="CX6" s="987"/>
      <c r="CY6" s="987"/>
      <c r="CZ6" s="987"/>
      <c r="DA6" s="987"/>
      <c r="DB6" s="987"/>
      <c r="DC6" s="987"/>
      <c r="DD6" s="987"/>
      <c r="DE6" s="987"/>
      <c r="DF6" s="987"/>
      <c r="DG6" s="987"/>
      <c r="DH6" s="987"/>
      <c r="DI6" s="987"/>
      <c r="DJ6" s="987"/>
      <c r="DK6" s="987"/>
      <c r="DL6" s="987"/>
      <c r="DM6" s="987"/>
      <c r="DN6" s="987"/>
      <c r="DO6" s="987"/>
      <c r="DP6" s="987"/>
      <c r="DQ6" s="987"/>
      <c r="DR6" s="987"/>
      <c r="DS6" s="987"/>
      <c r="DT6" s="987"/>
      <c r="DU6" s="987"/>
      <c r="DV6" s="987"/>
      <c r="DW6" s="987"/>
      <c r="DX6" s="987"/>
      <c r="DY6" s="987"/>
      <c r="DZ6" s="987"/>
      <c r="EA6" s="987"/>
      <c r="EB6" s="987"/>
      <c r="EC6" s="987"/>
      <c r="ED6" s="987"/>
      <c r="EE6" s="987"/>
      <c r="EF6" s="987"/>
      <c r="EG6" s="987"/>
      <c r="EH6" s="987"/>
      <c r="EI6" s="987"/>
      <c r="EJ6" s="987"/>
      <c r="EK6" s="987"/>
      <c r="EL6" s="987"/>
      <c r="EM6" s="987"/>
      <c r="EN6" s="987"/>
      <c r="EO6" s="987"/>
      <c r="EP6" s="987"/>
      <c r="EQ6" s="987"/>
      <c r="ER6" s="987"/>
      <c r="ES6" s="987"/>
      <c r="ET6" s="987"/>
      <c r="EU6" s="987"/>
      <c r="EV6" s="987"/>
      <c r="EW6" s="987"/>
      <c r="EX6" s="987"/>
      <c r="EY6" s="987"/>
      <c r="EZ6" s="987"/>
      <c r="FA6" s="987"/>
      <c r="FB6" s="987"/>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7"/>
      <c r="GV6" s="987"/>
      <c r="GW6" s="987"/>
      <c r="GX6" s="987"/>
      <c r="GY6" s="987"/>
      <c r="GZ6" s="987"/>
      <c r="HA6" s="987"/>
      <c r="HB6" s="987"/>
      <c r="HC6" s="987"/>
      <c r="HD6" s="987"/>
      <c r="HE6" s="987"/>
      <c r="HF6" s="987"/>
      <c r="HG6" s="987"/>
      <c r="HH6" s="987"/>
      <c r="HI6" s="987"/>
      <c r="HJ6" s="987"/>
      <c r="HK6" s="987"/>
      <c r="HL6" s="987"/>
      <c r="HM6" s="987"/>
      <c r="HN6" s="987"/>
      <c r="HO6" s="987"/>
      <c r="HP6" s="987"/>
      <c r="HQ6" s="987"/>
      <c r="HR6" s="987"/>
      <c r="HS6" s="987"/>
      <c r="HT6" s="987"/>
      <c r="HU6" s="987"/>
      <c r="HV6" s="987"/>
      <c r="HW6" s="987"/>
      <c r="HX6" s="987"/>
      <c r="HY6" s="987"/>
      <c r="HZ6" s="987"/>
      <c r="IA6" s="987"/>
      <c r="IB6" s="987"/>
      <c r="IC6" s="987"/>
      <c r="ID6" s="987"/>
      <c r="IE6" s="987"/>
      <c r="IF6" s="987"/>
      <c r="IG6" s="987"/>
      <c r="IH6" s="987"/>
      <c r="II6" s="987"/>
      <c r="IJ6" s="987"/>
      <c r="IK6" s="987"/>
      <c r="IL6" s="987"/>
      <c r="IM6" s="987"/>
      <c r="IN6" s="987"/>
      <c r="IO6" s="987"/>
      <c r="IP6" s="987"/>
      <c r="IQ6" s="987"/>
      <c r="IR6" s="987"/>
      <c r="IS6" s="987"/>
      <c r="IT6" s="987"/>
      <c r="IU6" s="987"/>
      <c r="IV6" s="987"/>
      <c r="IW6" s="987"/>
      <c r="IX6" s="987"/>
      <c r="IY6" s="987"/>
      <c r="IZ6" s="987"/>
      <c r="JA6" s="987"/>
      <c r="JB6" s="987"/>
      <c r="JC6" s="987"/>
      <c r="JD6" s="987"/>
      <c r="JE6" s="987"/>
      <c r="JF6" s="987"/>
      <c r="JG6" s="987"/>
      <c r="JH6" s="987"/>
      <c r="JI6" s="987"/>
      <c r="JJ6" s="987"/>
      <c r="JK6" s="987"/>
      <c r="JL6" s="987"/>
      <c r="JM6" s="987"/>
      <c r="JN6" s="987"/>
      <c r="JO6" s="987"/>
      <c r="JP6" s="987"/>
      <c r="JQ6" s="987"/>
      <c r="JR6" s="987"/>
      <c r="JS6" s="987"/>
      <c r="JT6" s="987"/>
      <c r="JU6" s="987"/>
      <c r="JV6" s="987"/>
      <c r="JW6" s="987"/>
      <c r="JX6" s="987"/>
      <c r="JY6" s="987"/>
      <c r="JZ6" s="987"/>
      <c r="KA6" s="987"/>
      <c r="KB6" s="987"/>
      <c r="KC6" s="986"/>
    </row>
    <row r="7" spans="1:289">
      <c r="A7" s="985"/>
      <c r="B7" s="988" t="s">
        <v>790</v>
      </c>
      <c r="C7" s="988"/>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8"/>
      <c r="AY7" s="988"/>
      <c r="AZ7" s="988"/>
      <c r="BA7" s="988"/>
      <c r="BB7" s="988"/>
      <c r="BC7" s="988"/>
      <c r="BD7" s="988"/>
      <c r="BE7" s="988"/>
      <c r="BF7" s="988"/>
      <c r="BG7" s="988"/>
      <c r="BH7" s="988"/>
      <c r="BI7" s="988"/>
      <c r="BJ7" s="988"/>
      <c r="BK7" s="988"/>
      <c r="BL7" s="988"/>
      <c r="BM7" s="988"/>
      <c r="BN7" s="988"/>
      <c r="BO7" s="988"/>
      <c r="BP7" s="988"/>
      <c r="BQ7" s="988"/>
      <c r="BR7" s="988"/>
      <c r="BS7" s="988"/>
      <c r="BT7" s="988"/>
      <c r="BU7" s="988"/>
      <c r="BV7" s="988"/>
      <c r="BW7" s="988"/>
      <c r="BX7" s="988"/>
      <c r="BY7" s="988"/>
      <c r="BZ7" s="988"/>
      <c r="CA7" s="988"/>
      <c r="CB7" s="988"/>
      <c r="CC7" s="988"/>
      <c r="CD7" s="988"/>
      <c r="CE7" s="988"/>
      <c r="CF7" s="988"/>
      <c r="CG7" s="988"/>
      <c r="CH7" s="988"/>
      <c r="CI7" s="988"/>
      <c r="CJ7" s="988"/>
      <c r="CK7" s="988"/>
      <c r="CL7" s="988"/>
      <c r="CM7" s="988"/>
      <c r="CN7" s="988"/>
      <c r="CO7" s="988"/>
      <c r="CP7" s="988"/>
      <c r="CQ7" s="988"/>
      <c r="CR7" s="988"/>
      <c r="CS7" s="988"/>
      <c r="CT7" s="988"/>
      <c r="CU7" s="988"/>
      <c r="CV7" s="988"/>
      <c r="CW7" s="988"/>
      <c r="CX7" s="988"/>
      <c r="CY7" s="988"/>
      <c r="CZ7" s="988"/>
      <c r="DA7" s="988"/>
      <c r="DB7" s="988"/>
      <c r="DC7" s="988"/>
      <c r="DD7" s="988"/>
      <c r="DE7" s="988"/>
      <c r="DF7" s="988"/>
      <c r="DG7" s="988"/>
      <c r="DH7" s="988"/>
      <c r="DI7" s="988"/>
      <c r="DJ7" s="988"/>
      <c r="DK7" s="988"/>
      <c r="DL7" s="988"/>
      <c r="DM7" s="988"/>
      <c r="DN7" s="988"/>
      <c r="DO7" s="988"/>
      <c r="DP7" s="988"/>
      <c r="DQ7" s="988"/>
      <c r="DR7" s="988"/>
      <c r="DS7" s="988"/>
      <c r="DT7" s="988"/>
      <c r="DU7" s="988"/>
      <c r="DV7" s="988"/>
      <c r="DW7" s="988"/>
      <c r="DX7" s="988"/>
      <c r="DY7" s="988"/>
      <c r="DZ7" s="988"/>
      <c r="EA7" s="988"/>
      <c r="EB7" s="988"/>
      <c r="EC7" s="988"/>
      <c r="ED7" s="988"/>
      <c r="EE7" s="988"/>
      <c r="EF7" s="988"/>
      <c r="EG7" s="988"/>
      <c r="EH7" s="988"/>
      <c r="EI7" s="988"/>
      <c r="EJ7" s="988"/>
      <c r="EK7" s="988"/>
      <c r="EL7" s="988"/>
      <c r="EM7" s="988"/>
      <c r="EN7" s="988"/>
      <c r="EO7" s="988"/>
      <c r="EP7" s="988"/>
      <c r="EQ7" s="988"/>
      <c r="ER7" s="988"/>
      <c r="ES7" s="988"/>
      <c r="ET7" s="988"/>
      <c r="EU7" s="988"/>
      <c r="EV7" s="988"/>
      <c r="EW7" s="988"/>
      <c r="EX7" s="988"/>
      <c r="EY7" s="988"/>
      <c r="EZ7" s="988"/>
      <c r="FA7" s="988"/>
      <c r="FB7" s="988"/>
      <c r="FC7" s="988"/>
      <c r="FD7" s="988"/>
      <c r="FE7" s="988"/>
      <c r="FF7" s="988"/>
      <c r="FG7" s="988"/>
      <c r="FH7" s="988"/>
      <c r="FI7" s="988"/>
      <c r="FJ7" s="988"/>
      <c r="FK7" s="988"/>
      <c r="FL7" s="988"/>
      <c r="FM7" s="988"/>
      <c r="FN7" s="988"/>
      <c r="FO7" s="988"/>
      <c r="FP7" s="988"/>
      <c r="FQ7" s="988"/>
      <c r="FR7" s="988"/>
      <c r="FS7" s="988"/>
      <c r="FT7" s="988"/>
      <c r="FU7" s="988"/>
      <c r="FV7" s="988"/>
      <c r="FW7" s="988"/>
      <c r="FX7" s="988"/>
      <c r="FY7" s="988"/>
      <c r="FZ7" s="988"/>
      <c r="GA7" s="988"/>
      <c r="GB7" s="988"/>
      <c r="GC7" s="988"/>
      <c r="GD7" s="988"/>
      <c r="GE7" s="988"/>
      <c r="GF7" s="988"/>
      <c r="GG7" s="988"/>
      <c r="GH7" s="988"/>
      <c r="GI7" s="988"/>
      <c r="GJ7" s="988"/>
      <c r="GK7" s="988"/>
      <c r="GL7" s="988"/>
      <c r="GM7" s="988"/>
      <c r="GN7" s="988"/>
      <c r="GO7" s="988"/>
      <c r="GP7" s="988"/>
      <c r="GQ7" s="988"/>
      <c r="GR7" s="988"/>
      <c r="GS7" s="988"/>
      <c r="GT7" s="988"/>
      <c r="GU7" s="988"/>
      <c r="GV7" s="988"/>
      <c r="GW7" s="988"/>
      <c r="GX7" s="988"/>
      <c r="GY7" s="988"/>
      <c r="GZ7" s="988"/>
      <c r="HA7" s="988"/>
      <c r="HB7" s="988"/>
      <c r="HC7" s="988"/>
      <c r="HD7" s="988"/>
      <c r="HE7" s="988"/>
      <c r="HF7" s="988"/>
      <c r="HG7" s="988"/>
      <c r="HH7" s="988"/>
      <c r="HI7" s="988"/>
      <c r="HJ7" s="988"/>
      <c r="HK7" s="988"/>
      <c r="HL7" s="988"/>
      <c r="HM7" s="988"/>
      <c r="HN7" s="988"/>
      <c r="HO7" s="988"/>
      <c r="HP7" s="988"/>
      <c r="HQ7" s="988"/>
      <c r="HR7" s="988"/>
      <c r="HS7" s="988"/>
      <c r="HT7" s="988"/>
      <c r="HU7" s="988"/>
      <c r="HV7" s="988"/>
      <c r="HW7" s="988"/>
      <c r="HX7" s="988"/>
      <c r="HY7" s="988"/>
      <c r="HZ7" s="988"/>
      <c r="IA7" s="988"/>
      <c r="IB7" s="988"/>
      <c r="IC7" s="988"/>
      <c r="ID7" s="988"/>
      <c r="IE7" s="988"/>
      <c r="IF7" s="988"/>
      <c r="IG7" s="988"/>
      <c r="IH7" s="988"/>
      <c r="II7" s="988"/>
      <c r="IJ7" s="988"/>
      <c r="IK7" s="988"/>
      <c r="IL7" s="988"/>
      <c r="IM7" s="988"/>
      <c r="IN7" s="988"/>
      <c r="IO7" s="988"/>
      <c r="IP7" s="988"/>
      <c r="IQ7" s="988"/>
      <c r="IR7" s="988"/>
      <c r="IS7" s="988"/>
      <c r="IT7" s="988"/>
      <c r="IU7" s="988"/>
      <c r="IV7" s="988"/>
      <c r="IW7" s="988"/>
      <c r="IX7" s="988"/>
      <c r="IY7" s="988"/>
      <c r="IZ7" s="988"/>
      <c r="JA7" s="988"/>
      <c r="JB7" s="988"/>
      <c r="JC7" s="988"/>
      <c r="JD7" s="988"/>
      <c r="JE7" s="988"/>
      <c r="JF7" s="988"/>
      <c r="JG7" s="988"/>
      <c r="JH7" s="988"/>
      <c r="JI7" s="988"/>
      <c r="JJ7" s="988"/>
      <c r="JK7" s="988"/>
      <c r="JL7" s="988"/>
      <c r="JM7" s="988"/>
      <c r="JN7" s="988"/>
      <c r="JO7" s="988"/>
      <c r="JP7" s="988"/>
      <c r="JQ7" s="988"/>
      <c r="JR7" s="988"/>
      <c r="JS7" s="988"/>
      <c r="JT7" s="988"/>
      <c r="JU7" s="988"/>
      <c r="JV7" s="988"/>
      <c r="JW7" s="988"/>
      <c r="JX7" s="988"/>
      <c r="JY7" s="988"/>
      <c r="JZ7" s="988"/>
      <c r="KA7" s="988"/>
      <c r="KB7" s="988"/>
      <c r="KC7" s="986"/>
    </row>
    <row r="8" spans="1:289">
      <c r="A8" s="985"/>
      <c r="B8" s="985"/>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c r="AL8" s="985"/>
      <c r="AM8" s="985"/>
      <c r="AN8" s="985"/>
      <c r="AO8" s="985"/>
      <c r="AP8" s="985"/>
      <c r="AQ8" s="985"/>
      <c r="AR8" s="985"/>
      <c r="AS8" s="985"/>
      <c r="AT8" s="985"/>
      <c r="AU8" s="985"/>
      <c r="AV8" s="985"/>
      <c r="AW8" s="985"/>
      <c r="AX8" s="985"/>
      <c r="AY8" s="985"/>
      <c r="AZ8" s="985"/>
      <c r="BA8" s="985"/>
      <c r="BB8" s="985"/>
      <c r="BC8" s="985"/>
      <c r="BD8" s="985"/>
      <c r="BE8" s="985"/>
      <c r="BF8" s="985"/>
      <c r="BG8" s="985"/>
      <c r="BH8" s="985"/>
      <c r="BI8" s="985"/>
      <c r="BJ8" s="985"/>
      <c r="BK8" s="985"/>
      <c r="BL8" s="985"/>
      <c r="BM8" s="985"/>
      <c r="BN8" s="985"/>
      <c r="BO8" s="985"/>
      <c r="BP8" s="985"/>
      <c r="BQ8" s="985"/>
      <c r="BR8" s="985"/>
      <c r="BS8" s="985"/>
      <c r="BT8" s="985"/>
      <c r="BU8" s="985"/>
      <c r="BV8" s="985"/>
      <c r="BW8" s="985"/>
      <c r="BX8" s="985"/>
      <c r="BY8" s="985"/>
      <c r="BZ8" s="985"/>
      <c r="CA8" s="985"/>
      <c r="CB8" s="985"/>
      <c r="CC8" s="985"/>
      <c r="CD8" s="985"/>
      <c r="CE8" s="985"/>
      <c r="CF8" s="985"/>
      <c r="CG8" s="985"/>
      <c r="CH8" s="985"/>
      <c r="CI8" s="985"/>
      <c r="CJ8" s="985"/>
      <c r="CK8" s="985"/>
      <c r="CL8" s="985"/>
      <c r="CM8" s="985"/>
      <c r="CN8" s="985"/>
      <c r="CO8" s="985"/>
      <c r="CP8" s="985"/>
      <c r="CQ8" s="985"/>
      <c r="CR8" s="985"/>
      <c r="CS8" s="985"/>
      <c r="CT8" s="985"/>
      <c r="CU8" s="985"/>
      <c r="CV8" s="985"/>
      <c r="CW8" s="985"/>
      <c r="CX8" s="985"/>
      <c r="CY8" s="985"/>
      <c r="CZ8" s="985"/>
      <c r="DA8" s="985"/>
      <c r="DB8" s="985"/>
      <c r="DC8" s="985"/>
      <c r="DD8" s="985"/>
      <c r="DE8" s="985"/>
      <c r="DF8" s="985"/>
      <c r="DG8" s="985"/>
      <c r="DH8" s="985"/>
      <c r="DI8" s="985"/>
      <c r="DJ8" s="985"/>
      <c r="DK8" s="985"/>
      <c r="DL8" s="985"/>
      <c r="DM8" s="985"/>
      <c r="DN8" s="985"/>
      <c r="DO8" s="985"/>
      <c r="DP8" s="985"/>
      <c r="DQ8" s="985"/>
      <c r="DR8" s="985"/>
      <c r="DS8" s="985"/>
      <c r="DT8" s="985"/>
      <c r="DU8" s="985"/>
      <c r="DV8" s="985"/>
      <c r="DW8" s="985"/>
      <c r="DX8" s="985"/>
      <c r="DY8" s="985"/>
      <c r="DZ8" s="985"/>
      <c r="EA8" s="985"/>
      <c r="EB8" s="985"/>
      <c r="EC8" s="985"/>
      <c r="ED8" s="985"/>
      <c r="EE8" s="985"/>
      <c r="EF8" s="985"/>
      <c r="EG8" s="985"/>
      <c r="EH8" s="985"/>
      <c r="EI8" s="985"/>
      <c r="EJ8" s="985"/>
      <c r="EK8" s="985"/>
      <c r="EL8" s="985"/>
      <c r="EM8" s="985"/>
      <c r="EN8" s="985"/>
      <c r="EO8" s="985"/>
      <c r="EP8" s="985"/>
      <c r="EQ8" s="985"/>
      <c r="ER8" s="985"/>
      <c r="ES8" s="985"/>
      <c r="ET8" s="985"/>
      <c r="EU8" s="985"/>
      <c r="EV8" s="985"/>
      <c r="EW8" s="985"/>
      <c r="EX8" s="985"/>
      <c r="EY8" s="985"/>
      <c r="EZ8" s="985"/>
      <c r="FA8" s="985"/>
      <c r="FB8" s="985"/>
      <c r="FC8" s="985"/>
      <c r="FD8" s="985"/>
      <c r="FE8" s="985"/>
      <c r="FF8" s="985"/>
      <c r="FG8" s="985"/>
      <c r="FH8" s="985"/>
      <c r="FI8" s="985"/>
      <c r="FJ8" s="985"/>
      <c r="FK8" s="985"/>
      <c r="FL8" s="985"/>
      <c r="FM8" s="985"/>
      <c r="FN8" s="985"/>
      <c r="FO8" s="985"/>
      <c r="FP8" s="985"/>
      <c r="FQ8" s="985"/>
      <c r="FR8" s="985"/>
      <c r="FS8" s="985"/>
      <c r="FT8" s="985"/>
      <c r="FU8" s="985"/>
      <c r="FV8" s="985"/>
      <c r="FW8" s="985"/>
      <c r="FX8" s="985"/>
      <c r="FY8" s="985"/>
      <c r="FZ8" s="985"/>
      <c r="GA8" s="985"/>
      <c r="GB8" s="985"/>
      <c r="GC8" s="985"/>
      <c r="GD8" s="985"/>
      <c r="GE8" s="985"/>
      <c r="GF8" s="985"/>
      <c r="GG8" s="985"/>
      <c r="GH8" s="985"/>
      <c r="GI8" s="985"/>
      <c r="GJ8" s="985"/>
      <c r="GK8" s="985"/>
      <c r="GL8" s="985"/>
      <c r="GM8" s="985"/>
      <c r="GN8" s="985"/>
      <c r="GO8" s="985"/>
      <c r="GP8" s="985"/>
      <c r="GQ8" s="985"/>
      <c r="GR8" s="985"/>
      <c r="GS8" s="985"/>
      <c r="GT8" s="985"/>
      <c r="GU8" s="985"/>
      <c r="GV8" s="985"/>
      <c r="GW8" s="985"/>
      <c r="GX8" s="985"/>
      <c r="GY8" s="985"/>
      <c r="GZ8" s="985"/>
      <c r="HA8" s="985"/>
      <c r="HB8" s="985"/>
      <c r="HC8" s="985"/>
      <c r="HD8" s="985"/>
      <c r="HE8" s="985"/>
      <c r="HF8" s="985"/>
      <c r="HG8" s="985"/>
      <c r="HH8" s="985"/>
      <c r="HI8" s="985"/>
      <c r="HJ8" s="985"/>
      <c r="HK8" s="985"/>
      <c r="HL8" s="985"/>
      <c r="HM8" s="985"/>
      <c r="HN8" s="985"/>
      <c r="HO8" s="985"/>
      <c r="HP8" s="985"/>
      <c r="HQ8" s="985"/>
      <c r="HR8" s="985"/>
      <c r="HS8" s="985"/>
      <c r="HT8" s="985"/>
      <c r="HU8" s="985"/>
      <c r="HV8" s="985"/>
      <c r="HW8" s="985"/>
      <c r="HX8" s="985"/>
      <c r="HY8" s="985"/>
      <c r="HZ8" s="985"/>
      <c r="IA8" s="985"/>
      <c r="IB8" s="985"/>
      <c r="IC8" s="985"/>
      <c r="ID8" s="985"/>
      <c r="IE8" s="985"/>
      <c r="IF8" s="985"/>
      <c r="IG8" s="985"/>
      <c r="IH8" s="985"/>
      <c r="II8" s="985"/>
      <c r="IJ8" s="985"/>
      <c r="IK8" s="985"/>
      <c r="IL8" s="985"/>
      <c r="IM8" s="985"/>
      <c r="IN8" s="985"/>
      <c r="IO8" s="985"/>
      <c r="IP8" s="985"/>
      <c r="IQ8" s="985"/>
      <c r="IR8" s="985"/>
      <c r="IS8" s="985"/>
      <c r="IT8" s="985"/>
      <c r="IU8" s="985"/>
      <c r="IV8" s="985"/>
      <c r="IW8" s="985"/>
      <c r="IX8" s="985"/>
      <c r="IY8" s="985"/>
      <c r="IZ8" s="985"/>
      <c r="JA8" s="985"/>
      <c r="JB8" s="985"/>
      <c r="JC8" s="985"/>
      <c r="JD8" s="985"/>
      <c r="JE8" s="985"/>
      <c r="JF8" s="985"/>
      <c r="JG8" s="985"/>
      <c r="JH8" s="985"/>
      <c r="JI8" s="985"/>
      <c r="JJ8" s="985"/>
      <c r="JK8" s="985"/>
      <c r="JL8" s="985"/>
      <c r="JM8" s="985"/>
      <c r="JN8" s="985"/>
      <c r="JO8" s="985"/>
      <c r="JP8" s="985"/>
      <c r="JQ8" s="985"/>
      <c r="JR8" s="985"/>
      <c r="JS8" s="985"/>
      <c r="JT8" s="985"/>
      <c r="JU8" s="985"/>
      <c r="JV8" s="985"/>
      <c r="JW8" s="985"/>
      <c r="JX8" s="985"/>
      <c r="JY8" s="985"/>
      <c r="JZ8" s="985"/>
      <c r="KA8" s="985"/>
      <c r="KB8" s="985"/>
      <c r="KC8" s="986"/>
    </row>
    <row r="9" spans="1:289">
      <c r="A9" s="985"/>
      <c r="B9" s="1316" t="s">
        <v>792</v>
      </c>
      <c r="C9" s="1316"/>
      <c r="D9" s="989" t="s">
        <v>793</v>
      </c>
      <c r="E9" s="989" t="s">
        <v>1279</v>
      </c>
      <c r="F9" s="989" t="s">
        <v>1280</v>
      </c>
      <c r="G9" s="989" t="s">
        <v>794</v>
      </c>
      <c r="H9" s="989" t="s">
        <v>1281</v>
      </c>
      <c r="I9" s="989" t="s">
        <v>795</v>
      </c>
      <c r="J9" s="989" t="s">
        <v>796</v>
      </c>
      <c r="K9" s="989" t="s">
        <v>797</v>
      </c>
      <c r="L9" s="989" t="s">
        <v>798</v>
      </c>
      <c r="M9" s="989" t="s">
        <v>799</v>
      </c>
      <c r="N9" s="989" t="s">
        <v>800</v>
      </c>
      <c r="O9" s="989" t="s">
        <v>802</v>
      </c>
      <c r="P9" s="989" t="s">
        <v>1282</v>
      </c>
      <c r="Q9" s="989" t="s">
        <v>1283</v>
      </c>
      <c r="R9" s="989" t="s">
        <v>1284</v>
      </c>
      <c r="S9" s="989" t="s">
        <v>1285</v>
      </c>
      <c r="T9" s="989" t="s">
        <v>1286</v>
      </c>
      <c r="U9" s="989" t="s">
        <v>1287</v>
      </c>
      <c r="V9" s="989" t="s">
        <v>1288</v>
      </c>
      <c r="W9" s="989" t="s">
        <v>1289</v>
      </c>
      <c r="X9" s="989" t="s">
        <v>1290</v>
      </c>
      <c r="Y9" s="989" t="s">
        <v>1291</v>
      </c>
      <c r="Z9" s="989" t="s">
        <v>1292</v>
      </c>
      <c r="AA9" s="989" t="s">
        <v>1293</v>
      </c>
      <c r="AB9" s="989" t="s">
        <v>1294</v>
      </c>
      <c r="AC9" s="989" t="s">
        <v>1295</v>
      </c>
      <c r="AD9" s="989" t="s">
        <v>1296</v>
      </c>
      <c r="AE9" s="989" t="s">
        <v>1952</v>
      </c>
      <c r="AF9" s="989" t="s">
        <v>1953</v>
      </c>
      <c r="AG9" s="989" t="s">
        <v>2433</v>
      </c>
      <c r="AH9" s="989" t="s">
        <v>1955</v>
      </c>
      <c r="AI9" s="989" t="s">
        <v>1956</v>
      </c>
      <c r="AJ9" s="989" t="s">
        <v>1957</v>
      </c>
      <c r="AK9" s="989" t="s">
        <v>1958</v>
      </c>
      <c r="AL9" s="989" t="s">
        <v>1959</v>
      </c>
      <c r="AM9" s="989" t="s">
        <v>1960</v>
      </c>
      <c r="AN9" s="989" t="s">
        <v>1961</v>
      </c>
      <c r="AO9" s="989"/>
      <c r="AP9" s="989" t="s">
        <v>1962</v>
      </c>
      <c r="AQ9" s="989" t="s">
        <v>1963</v>
      </c>
      <c r="AR9" s="989" t="s">
        <v>1964</v>
      </c>
      <c r="AS9" s="989" t="s">
        <v>1965</v>
      </c>
      <c r="AT9" s="989" t="s">
        <v>1966</v>
      </c>
      <c r="AU9" s="989" t="s">
        <v>1967</v>
      </c>
      <c r="AV9" s="989" t="s">
        <v>1968</v>
      </c>
      <c r="AW9" s="989" t="s">
        <v>1969</v>
      </c>
      <c r="AX9" s="989" t="s">
        <v>1970</v>
      </c>
      <c r="AY9" s="989" t="s">
        <v>1971</v>
      </c>
      <c r="AZ9" s="509" t="s">
        <v>1909</v>
      </c>
      <c r="BA9" s="509" t="s">
        <v>1910</v>
      </c>
      <c r="BB9" s="509" t="s">
        <v>1911</v>
      </c>
      <c r="BC9" s="506">
        <v>2025</v>
      </c>
      <c r="BD9" s="509" t="s">
        <v>2247</v>
      </c>
      <c r="BE9" s="989" t="s">
        <v>1972</v>
      </c>
      <c r="BF9" s="989" t="s">
        <v>1973</v>
      </c>
      <c r="BG9" s="989" t="s">
        <v>1974</v>
      </c>
      <c r="BH9" s="989" t="s">
        <v>1975</v>
      </c>
      <c r="BI9" s="989" t="s">
        <v>1976</v>
      </c>
      <c r="BJ9" s="989" t="s">
        <v>1977</v>
      </c>
      <c r="BK9" s="989" t="s">
        <v>1978</v>
      </c>
      <c r="BL9" s="989" t="s">
        <v>1979</v>
      </c>
      <c r="BM9" s="989" t="s">
        <v>1980</v>
      </c>
      <c r="BN9" s="989" t="s">
        <v>1981</v>
      </c>
      <c r="BO9" s="989" t="s">
        <v>1982</v>
      </c>
      <c r="BP9" s="989" t="s">
        <v>1983</v>
      </c>
      <c r="BQ9" s="989" t="s">
        <v>1984</v>
      </c>
      <c r="BR9" s="989" t="s">
        <v>1985</v>
      </c>
      <c r="BS9" s="989" t="s">
        <v>1986</v>
      </c>
      <c r="BT9" s="989" t="s">
        <v>1987</v>
      </c>
      <c r="BU9" s="989" t="s">
        <v>1988</v>
      </c>
      <c r="BV9" s="989" t="s">
        <v>1989</v>
      </c>
      <c r="BW9" s="989" t="s">
        <v>1990</v>
      </c>
      <c r="BX9" s="989" t="s">
        <v>1991</v>
      </c>
      <c r="BY9" s="989" t="s">
        <v>2434</v>
      </c>
      <c r="BZ9" s="989" t="s">
        <v>2435</v>
      </c>
      <c r="CA9" s="989" t="s">
        <v>2436</v>
      </c>
      <c r="CB9" s="989" t="s">
        <v>2437</v>
      </c>
      <c r="CC9" s="989" t="s">
        <v>2438</v>
      </c>
      <c r="CD9" s="989" t="s">
        <v>2439</v>
      </c>
      <c r="CE9" s="989" t="s">
        <v>2440</v>
      </c>
      <c r="CF9" s="989" t="s">
        <v>2441</v>
      </c>
      <c r="CG9" s="989" t="s">
        <v>2442</v>
      </c>
      <c r="CH9" s="989" t="s">
        <v>2443</v>
      </c>
      <c r="CI9" s="989" t="s">
        <v>2444</v>
      </c>
      <c r="CJ9" s="989" t="s">
        <v>2445</v>
      </c>
      <c r="CK9" s="989" t="s">
        <v>2446</v>
      </c>
      <c r="CL9" s="989" t="s">
        <v>2447</v>
      </c>
      <c r="CM9" s="989" t="s">
        <v>2448</v>
      </c>
      <c r="CN9" s="989" t="s">
        <v>2449</v>
      </c>
      <c r="CO9" s="989" t="s">
        <v>2450</v>
      </c>
      <c r="CP9" s="989" t="s">
        <v>2451</v>
      </c>
      <c r="CQ9" s="989" t="s">
        <v>2452</v>
      </c>
      <c r="CR9" s="989" t="s">
        <v>2453</v>
      </c>
      <c r="CS9" s="989" t="s">
        <v>2454</v>
      </c>
      <c r="CT9" s="989" t="s">
        <v>2455</v>
      </c>
      <c r="CU9" s="989" t="s">
        <v>2456</v>
      </c>
      <c r="CV9" s="989" t="s">
        <v>2457</v>
      </c>
      <c r="CW9" s="989" t="s">
        <v>2458</v>
      </c>
      <c r="CX9" s="989" t="s">
        <v>2459</v>
      </c>
      <c r="CY9" s="989" t="s">
        <v>2460</v>
      </c>
      <c r="CZ9" s="989" t="s">
        <v>2461</v>
      </c>
      <c r="DA9" s="989" t="s">
        <v>2462</v>
      </c>
      <c r="DB9" s="989" t="s">
        <v>2463</v>
      </c>
      <c r="DC9" s="989" t="s">
        <v>2464</v>
      </c>
      <c r="DD9" s="989" t="s">
        <v>2465</v>
      </c>
      <c r="DE9" s="989" t="s">
        <v>2466</v>
      </c>
      <c r="DF9" s="989" t="s">
        <v>2467</v>
      </c>
      <c r="DG9" s="989" t="s">
        <v>2468</v>
      </c>
      <c r="DH9" s="989" t="s">
        <v>1297</v>
      </c>
      <c r="DI9" s="989" t="s">
        <v>1298</v>
      </c>
      <c r="DJ9" s="989" t="s">
        <v>1299</v>
      </c>
      <c r="DK9" s="989" t="s">
        <v>1300</v>
      </c>
      <c r="DL9" s="989" t="s">
        <v>1301</v>
      </c>
      <c r="DM9" s="989" t="s">
        <v>1302</v>
      </c>
      <c r="DN9" s="989" t="s">
        <v>1303</v>
      </c>
      <c r="DO9" s="989" t="s">
        <v>1304</v>
      </c>
      <c r="DP9" s="989" t="s">
        <v>1305</v>
      </c>
      <c r="DQ9" s="989" t="s">
        <v>1306</v>
      </c>
      <c r="DR9" s="989" t="s">
        <v>1307</v>
      </c>
      <c r="DS9" s="989" t="s">
        <v>1308</v>
      </c>
      <c r="DT9" s="989" t="s">
        <v>1309</v>
      </c>
      <c r="DU9" s="989" t="s">
        <v>1310</v>
      </c>
      <c r="DV9" s="989" t="s">
        <v>1311</v>
      </c>
      <c r="DW9" s="989" t="s">
        <v>1312</v>
      </c>
      <c r="DX9" s="989" t="s">
        <v>1313</v>
      </c>
      <c r="DY9" s="989" t="s">
        <v>1314</v>
      </c>
      <c r="DZ9" s="989" t="s">
        <v>1315</v>
      </c>
      <c r="EA9" s="989" t="s">
        <v>1316</v>
      </c>
      <c r="EB9" s="989" t="s">
        <v>2469</v>
      </c>
      <c r="EC9" s="989" t="s">
        <v>2470</v>
      </c>
      <c r="ED9" s="989" t="s">
        <v>2471</v>
      </c>
      <c r="EE9" s="989" t="s">
        <v>2472</v>
      </c>
      <c r="EF9" s="989" t="s">
        <v>2473</v>
      </c>
      <c r="EG9" s="989" t="s">
        <v>2474</v>
      </c>
      <c r="EH9" s="989" t="s">
        <v>2475</v>
      </c>
      <c r="EI9" s="989" t="s">
        <v>2476</v>
      </c>
      <c r="EJ9" s="989" t="s">
        <v>2477</v>
      </c>
      <c r="EK9" s="989" t="s">
        <v>2478</v>
      </c>
      <c r="EL9" s="989" t="s">
        <v>2479</v>
      </c>
      <c r="EM9" s="989" t="s">
        <v>2480</v>
      </c>
      <c r="EN9" s="989" t="s">
        <v>2481</v>
      </c>
      <c r="EO9" s="989" t="s">
        <v>2482</v>
      </c>
      <c r="EP9" s="989" t="s">
        <v>2483</v>
      </c>
      <c r="EQ9" s="989" t="s">
        <v>2484</v>
      </c>
      <c r="ER9" s="989" t="s">
        <v>2485</v>
      </c>
      <c r="ES9" s="989" t="s">
        <v>2486</v>
      </c>
      <c r="ET9" s="989" t="s">
        <v>2487</v>
      </c>
      <c r="EU9" s="989" t="s">
        <v>2488</v>
      </c>
      <c r="EV9" s="989" t="s">
        <v>2489</v>
      </c>
      <c r="EW9" s="989" t="s">
        <v>2490</v>
      </c>
      <c r="EX9" s="989" t="s">
        <v>2491</v>
      </c>
      <c r="EY9" s="989" t="s">
        <v>2492</v>
      </c>
      <c r="EZ9" s="989" t="s">
        <v>2493</v>
      </c>
      <c r="FA9" s="989" t="s">
        <v>2494</v>
      </c>
      <c r="FB9" s="989" t="s">
        <v>2495</v>
      </c>
      <c r="FC9" s="989" t="s">
        <v>2496</v>
      </c>
      <c r="FD9" s="989" t="s">
        <v>2497</v>
      </c>
      <c r="FE9" s="989" t="s">
        <v>2498</v>
      </c>
      <c r="FF9" s="989" t="s">
        <v>2499</v>
      </c>
      <c r="FG9" s="989" t="s">
        <v>2500</v>
      </c>
      <c r="FH9" s="989" t="s">
        <v>2501</v>
      </c>
      <c r="FI9" s="989" t="s">
        <v>2502</v>
      </c>
      <c r="FJ9" s="989" t="s">
        <v>2503</v>
      </c>
      <c r="FK9" s="989" t="s">
        <v>2504</v>
      </c>
      <c r="FL9" s="989" t="s">
        <v>2505</v>
      </c>
      <c r="FM9" s="989" t="s">
        <v>2506</v>
      </c>
      <c r="FN9" s="989" t="s">
        <v>2507</v>
      </c>
      <c r="FO9" s="989" t="s">
        <v>2508</v>
      </c>
      <c r="FP9" s="989" t="s">
        <v>2509</v>
      </c>
      <c r="FQ9" s="989" t="s">
        <v>2510</v>
      </c>
      <c r="FR9" s="989" t="s">
        <v>2511</v>
      </c>
      <c r="FS9" s="989" t="s">
        <v>2512</v>
      </c>
      <c r="FT9" s="989" t="s">
        <v>2513</v>
      </c>
      <c r="FU9" s="989" t="s">
        <v>2514</v>
      </c>
      <c r="FV9" s="989" t="s">
        <v>2515</v>
      </c>
      <c r="FW9" s="989" t="s">
        <v>2516</v>
      </c>
      <c r="FX9" s="989" t="s">
        <v>2517</v>
      </c>
      <c r="FY9" s="989" t="s">
        <v>2518</v>
      </c>
      <c r="FZ9" s="989" t="s">
        <v>2519</v>
      </c>
      <c r="GA9" s="989" t="s">
        <v>2520</v>
      </c>
      <c r="GB9" s="989" t="s">
        <v>2521</v>
      </c>
      <c r="GC9" s="989" t="s">
        <v>2522</v>
      </c>
      <c r="GD9" s="989" t="s">
        <v>2523</v>
      </c>
      <c r="GE9" s="989" t="s">
        <v>2524</v>
      </c>
      <c r="GF9" s="989" t="s">
        <v>2525</v>
      </c>
      <c r="GG9" s="989" t="s">
        <v>2526</v>
      </c>
      <c r="GH9" s="989" t="s">
        <v>2527</v>
      </c>
      <c r="GI9" s="989" t="s">
        <v>2528</v>
      </c>
      <c r="GJ9" s="989" t="s">
        <v>2529</v>
      </c>
      <c r="GK9" s="989" t="s">
        <v>2530</v>
      </c>
      <c r="GL9" s="989" t="s">
        <v>2531</v>
      </c>
      <c r="GM9" s="989" t="s">
        <v>2532</v>
      </c>
      <c r="GN9" s="989" t="s">
        <v>2533</v>
      </c>
      <c r="GO9" s="989" t="s">
        <v>2534</v>
      </c>
      <c r="GP9" s="989" t="s">
        <v>2535</v>
      </c>
      <c r="GQ9" s="989" t="s">
        <v>2536</v>
      </c>
      <c r="GR9" s="989" t="s">
        <v>2537</v>
      </c>
      <c r="GS9" s="989" t="s">
        <v>2538</v>
      </c>
      <c r="GT9" s="989" t="s">
        <v>2539</v>
      </c>
      <c r="GU9" s="989" t="s">
        <v>2540</v>
      </c>
      <c r="GV9" s="989" t="s">
        <v>2541</v>
      </c>
      <c r="GW9" s="989" t="s">
        <v>2542</v>
      </c>
      <c r="GX9" s="989" t="s">
        <v>2543</v>
      </c>
      <c r="GY9" s="989" t="s">
        <v>2544</v>
      </c>
      <c r="GZ9" s="989" t="s">
        <v>2545</v>
      </c>
      <c r="HA9" s="989" t="s">
        <v>2546</v>
      </c>
      <c r="HB9" s="989" t="s">
        <v>2547</v>
      </c>
      <c r="HC9" s="989" t="s">
        <v>2548</v>
      </c>
      <c r="HD9" s="989" t="s">
        <v>2549</v>
      </c>
      <c r="HE9" s="989" t="s">
        <v>2550</v>
      </c>
      <c r="HF9" s="989" t="s">
        <v>2551</v>
      </c>
      <c r="HG9" s="989" t="s">
        <v>2552</v>
      </c>
      <c r="HH9" s="989" t="s">
        <v>2553</v>
      </c>
      <c r="HI9" s="989" t="s">
        <v>2554</v>
      </c>
      <c r="HJ9" s="989" t="s">
        <v>2555</v>
      </c>
      <c r="HK9" s="989" t="s">
        <v>2556</v>
      </c>
      <c r="HL9" s="989" t="s">
        <v>2557</v>
      </c>
      <c r="HM9" s="989" t="s">
        <v>2558</v>
      </c>
      <c r="HN9" s="989" t="s">
        <v>2559</v>
      </c>
      <c r="HO9" s="989" t="s">
        <v>2560</v>
      </c>
      <c r="HP9" s="989" t="s">
        <v>2561</v>
      </c>
      <c r="HQ9" s="989" t="s">
        <v>2562</v>
      </c>
      <c r="HR9" s="989" t="s">
        <v>2563</v>
      </c>
      <c r="HS9" s="989" t="s">
        <v>2564</v>
      </c>
      <c r="HT9" s="989" t="s">
        <v>2565</v>
      </c>
      <c r="HU9" s="989" t="s">
        <v>2566</v>
      </c>
      <c r="HV9" s="989" t="s">
        <v>2567</v>
      </c>
      <c r="HW9" s="989" t="s">
        <v>2568</v>
      </c>
      <c r="HX9" s="989" t="s">
        <v>2569</v>
      </c>
      <c r="HY9" s="989" t="s">
        <v>2570</v>
      </c>
      <c r="HZ9" s="989" t="s">
        <v>2571</v>
      </c>
      <c r="IA9" s="989" t="s">
        <v>2572</v>
      </c>
      <c r="IB9" s="989" t="s">
        <v>2573</v>
      </c>
      <c r="IC9" s="989" t="s">
        <v>2574</v>
      </c>
      <c r="ID9" s="989" t="s">
        <v>2575</v>
      </c>
      <c r="IE9" s="989" t="s">
        <v>2576</v>
      </c>
      <c r="IF9" s="989" t="s">
        <v>2577</v>
      </c>
      <c r="IG9" s="989" t="s">
        <v>2578</v>
      </c>
      <c r="IH9" s="989" t="s">
        <v>2579</v>
      </c>
      <c r="II9" s="989" t="s">
        <v>2580</v>
      </c>
      <c r="IJ9" s="989" t="s">
        <v>2581</v>
      </c>
      <c r="IK9" s="989" t="s">
        <v>2582</v>
      </c>
      <c r="IL9" s="989" t="s">
        <v>2583</v>
      </c>
      <c r="IM9" s="989" t="s">
        <v>2584</v>
      </c>
      <c r="IN9" s="989" t="s">
        <v>2585</v>
      </c>
      <c r="IO9" s="989" t="s">
        <v>2586</v>
      </c>
      <c r="IP9" s="989" t="s">
        <v>2587</v>
      </c>
      <c r="IQ9" s="989" t="s">
        <v>2588</v>
      </c>
      <c r="IR9" s="989" t="s">
        <v>2589</v>
      </c>
      <c r="IS9" s="989" t="s">
        <v>2590</v>
      </c>
      <c r="IT9" s="989" t="s">
        <v>2591</v>
      </c>
      <c r="IU9" s="989" t="s">
        <v>2592</v>
      </c>
      <c r="IV9" s="989" t="s">
        <v>2593</v>
      </c>
      <c r="IW9" s="989" t="s">
        <v>2594</v>
      </c>
      <c r="IX9" s="989" t="s">
        <v>2595</v>
      </c>
      <c r="IY9" s="989" t="s">
        <v>2596</v>
      </c>
      <c r="IZ9" s="989" t="s">
        <v>2597</v>
      </c>
      <c r="JA9" s="989" t="s">
        <v>2598</v>
      </c>
      <c r="JB9" s="989" t="s">
        <v>2599</v>
      </c>
      <c r="JC9" s="989" t="s">
        <v>2600</v>
      </c>
      <c r="JD9" s="989" t="s">
        <v>2601</v>
      </c>
      <c r="JE9" s="989" t="s">
        <v>2602</v>
      </c>
      <c r="JF9" s="989" t="s">
        <v>2603</v>
      </c>
      <c r="JG9" s="989" t="s">
        <v>2604</v>
      </c>
      <c r="JH9" s="989" t="s">
        <v>2605</v>
      </c>
      <c r="JI9" s="989" t="s">
        <v>2606</v>
      </c>
      <c r="JJ9" s="989" t="s">
        <v>2607</v>
      </c>
      <c r="JK9" s="989" t="s">
        <v>2608</v>
      </c>
      <c r="JL9" s="989" t="s">
        <v>2609</v>
      </c>
      <c r="JM9" s="989" t="s">
        <v>2610</v>
      </c>
      <c r="JN9" s="989" t="s">
        <v>2611</v>
      </c>
      <c r="JO9" s="989" t="s">
        <v>2612</v>
      </c>
      <c r="JP9" s="989" t="s">
        <v>2613</v>
      </c>
      <c r="JQ9" s="989" t="s">
        <v>2614</v>
      </c>
      <c r="JR9" s="989" t="s">
        <v>2615</v>
      </c>
      <c r="JS9" s="989" t="s">
        <v>2616</v>
      </c>
      <c r="JT9" s="989" t="s">
        <v>2617</v>
      </c>
      <c r="JU9" s="989" t="s">
        <v>2618</v>
      </c>
      <c r="JV9" s="989" t="s">
        <v>2619</v>
      </c>
      <c r="JW9" s="989" t="s">
        <v>2187</v>
      </c>
      <c r="JX9" s="989" t="s">
        <v>979</v>
      </c>
      <c r="JY9" s="989" t="s">
        <v>980</v>
      </c>
      <c r="JZ9" s="989" t="s">
        <v>981</v>
      </c>
      <c r="KA9" s="989" t="s">
        <v>982</v>
      </c>
      <c r="KB9" s="989" t="s">
        <v>2620</v>
      </c>
      <c r="KC9" s="986"/>
    </row>
    <row r="10" spans="1:289" hidden="1">
      <c r="A10" s="985"/>
      <c r="B10" s="1315" t="s">
        <v>1386</v>
      </c>
      <c r="C10" s="1315"/>
      <c r="D10" s="990" t="s">
        <v>1387</v>
      </c>
      <c r="E10" s="990" t="s">
        <v>1387</v>
      </c>
      <c r="F10" s="990" t="s">
        <v>993</v>
      </c>
      <c r="G10" s="990" t="s">
        <v>10</v>
      </c>
      <c r="H10" s="990" t="s">
        <v>1388</v>
      </c>
      <c r="I10" s="990" t="s">
        <v>437</v>
      </c>
      <c r="J10" s="990" t="s">
        <v>986</v>
      </c>
      <c r="K10" s="990" t="s">
        <v>987</v>
      </c>
      <c r="L10" s="990" t="s">
        <v>988</v>
      </c>
      <c r="M10" s="990" t="s">
        <v>989</v>
      </c>
      <c r="N10" s="990" t="s">
        <v>990</v>
      </c>
      <c r="O10" s="990" t="s">
        <v>10</v>
      </c>
      <c r="P10" s="990" t="s">
        <v>1317</v>
      </c>
      <c r="Q10" s="990" t="s">
        <v>1389</v>
      </c>
      <c r="R10" s="990" t="s">
        <v>1390</v>
      </c>
      <c r="S10" s="990" t="s">
        <v>1391</v>
      </c>
      <c r="T10" s="990" t="s">
        <v>1392</v>
      </c>
      <c r="U10" s="990" t="s">
        <v>2621</v>
      </c>
      <c r="V10" s="990" t="s">
        <v>1319</v>
      </c>
      <c r="W10" s="990" t="s">
        <v>523</v>
      </c>
      <c r="X10" s="990" t="s">
        <v>1320</v>
      </c>
      <c r="Y10" s="990" t="s">
        <v>1319</v>
      </c>
      <c r="Z10" s="990" t="s">
        <v>447</v>
      </c>
      <c r="AA10" s="990" t="s">
        <v>1394</v>
      </c>
      <c r="AB10" s="990" t="s">
        <v>1395</v>
      </c>
      <c r="AC10" s="990" t="s">
        <v>1396</v>
      </c>
      <c r="AD10" s="990" t="s">
        <v>447</v>
      </c>
      <c r="AE10" s="990" t="s">
        <v>290</v>
      </c>
      <c r="AF10" s="990" t="s">
        <v>290</v>
      </c>
      <c r="AG10" s="990" t="s">
        <v>296</v>
      </c>
      <c r="AH10" s="992" t="b">
        <v>0</v>
      </c>
      <c r="AI10" s="991">
        <v>0</v>
      </c>
      <c r="AJ10" s="992" t="b">
        <v>0</v>
      </c>
      <c r="AK10" s="991">
        <v>0</v>
      </c>
      <c r="AL10" s="992" t="b">
        <v>0</v>
      </c>
      <c r="AM10" s="992" t="b">
        <v>1</v>
      </c>
      <c r="AN10" s="990" t="s">
        <v>296</v>
      </c>
      <c r="AO10" s="990" t="b">
        <f>AG10=AN10</f>
        <v>1</v>
      </c>
      <c r="AP10" s="990" t="s">
        <v>993</v>
      </c>
      <c r="AQ10" s="992" t="b">
        <v>0</v>
      </c>
      <c r="AR10" s="990" t="s">
        <v>993</v>
      </c>
      <c r="AS10" s="990" t="s">
        <v>993</v>
      </c>
      <c r="AT10" s="990" t="s">
        <v>993</v>
      </c>
      <c r="AU10" s="990" t="s">
        <v>293</v>
      </c>
      <c r="AV10" s="990" t="s">
        <v>993</v>
      </c>
      <c r="AW10" s="990" t="s">
        <v>993</v>
      </c>
      <c r="AX10" s="990" t="s">
        <v>993</v>
      </c>
      <c r="AY10" s="990" t="s">
        <v>993</v>
      </c>
      <c r="AZ10" s="183">
        <f>SUM(BE10+BJ10)</f>
        <v>5</v>
      </c>
      <c r="BA10" s="183">
        <f t="shared" ref="BA10:BC25" si="0">SUM(BF10+BK10)</f>
        <v>0</v>
      </c>
      <c r="BB10" s="183">
        <f t="shared" si="0"/>
        <v>0</v>
      </c>
      <c r="BC10" s="183">
        <f t="shared" si="0"/>
        <v>5</v>
      </c>
      <c r="BD10" s="183">
        <f>AZ10-BC10</f>
        <v>0</v>
      </c>
      <c r="BE10" s="991">
        <v>5</v>
      </c>
      <c r="BF10" s="991">
        <v>0</v>
      </c>
      <c r="BG10" s="991">
        <v>0</v>
      </c>
      <c r="BH10" s="991">
        <v>5</v>
      </c>
      <c r="BI10" s="991">
        <v>0</v>
      </c>
      <c r="BJ10" s="991">
        <v>0</v>
      </c>
      <c r="BK10" s="991">
        <v>0</v>
      </c>
      <c r="BL10" s="991">
        <v>0</v>
      </c>
      <c r="BM10" s="991">
        <v>0</v>
      </c>
      <c r="BN10" s="991">
        <v>0</v>
      </c>
      <c r="BO10" s="991">
        <v>0</v>
      </c>
      <c r="BP10" s="991">
        <v>0</v>
      </c>
      <c r="BQ10" s="991">
        <v>0</v>
      </c>
      <c r="BR10" s="991">
        <v>0</v>
      </c>
      <c r="BS10" s="991">
        <v>0</v>
      </c>
      <c r="BT10" s="991">
        <v>0</v>
      </c>
      <c r="BU10" s="991">
        <v>0</v>
      </c>
      <c r="BV10" s="991">
        <v>0</v>
      </c>
      <c r="BW10" s="991">
        <v>0</v>
      </c>
      <c r="BX10" s="991">
        <v>0</v>
      </c>
      <c r="BY10" s="990" t="s">
        <v>2622</v>
      </c>
      <c r="BZ10" s="991">
        <v>0</v>
      </c>
      <c r="CA10" s="991">
        <v>0</v>
      </c>
      <c r="CB10" s="991">
        <v>0</v>
      </c>
      <c r="CC10" s="991">
        <v>5</v>
      </c>
      <c r="CD10" s="991">
        <v>2</v>
      </c>
      <c r="CE10" s="991">
        <v>0</v>
      </c>
      <c r="CF10" s="991">
        <v>0</v>
      </c>
      <c r="CG10" s="991">
        <v>0</v>
      </c>
      <c r="CH10" s="991">
        <v>5</v>
      </c>
      <c r="CI10" s="991">
        <v>1</v>
      </c>
      <c r="CJ10" s="991">
        <v>4</v>
      </c>
      <c r="CK10" s="991">
        <v>0</v>
      </c>
      <c r="CL10" s="991">
        <v>0</v>
      </c>
      <c r="CM10" s="991">
        <v>0</v>
      </c>
      <c r="CN10" s="991">
        <v>0</v>
      </c>
      <c r="CO10" s="991">
        <v>0</v>
      </c>
      <c r="CP10" s="991">
        <v>0</v>
      </c>
      <c r="CQ10" s="991">
        <v>0</v>
      </c>
      <c r="CR10" s="991">
        <v>0</v>
      </c>
      <c r="CS10" s="991">
        <v>0</v>
      </c>
      <c r="CT10" s="991">
        <v>0</v>
      </c>
      <c r="CU10" s="991">
        <v>0</v>
      </c>
      <c r="CV10" s="991">
        <v>0</v>
      </c>
      <c r="CW10" s="991">
        <v>0</v>
      </c>
      <c r="CX10" s="991">
        <v>0</v>
      </c>
      <c r="CY10" s="991">
        <v>0</v>
      </c>
      <c r="CZ10" s="991">
        <v>0</v>
      </c>
      <c r="DA10" s="991">
        <v>0</v>
      </c>
      <c r="DB10" s="991">
        <v>0</v>
      </c>
      <c r="DC10" s="991">
        <v>0</v>
      </c>
      <c r="DD10" s="991">
        <v>0</v>
      </c>
      <c r="DE10" s="991">
        <v>0</v>
      </c>
      <c r="DF10" s="991">
        <v>0</v>
      </c>
      <c r="DG10" s="991">
        <v>0</v>
      </c>
      <c r="DH10" s="991">
        <v>0</v>
      </c>
      <c r="DI10" s="991">
        <v>0</v>
      </c>
      <c r="DJ10" s="991">
        <v>0</v>
      </c>
      <c r="DK10" s="991">
        <v>0</v>
      </c>
      <c r="DL10" s="991">
        <v>0</v>
      </c>
      <c r="DM10" s="991">
        <v>0</v>
      </c>
      <c r="DN10" s="991">
        <v>0</v>
      </c>
      <c r="DO10" s="991">
        <v>0</v>
      </c>
      <c r="DP10" s="991">
        <v>0</v>
      </c>
      <c r="DQ10" s="991">
        <v>0</v>
      </c>
      <c r="DR10" s="991">
        <v>0</v>
      </c>
      <c r="DS10" s="991">
        <v>0</v>
      </c>
      <c r="DT10" s="991">
        <v>0</v>
      </c>
      <c r="DU10" s="991">
        <v>0</v>
      </c>
      <c r="DV10" s="991">
        <v>0</v>
      </c>
      <c r="DW10" s="991">
        <v>0</v>
      </c>
      <c r="DX10" s="991">
        <v>0</v>
      </c>
      <c r="DY10" s="991">
        <v>0</v>
      </c>
      <c r="DZ10" s="991">
        <v>0</v>
      </c>
      <c r="EA10" s="991">
        <v>0</v>
      </c>
      <c r="EB10" s="991">
        <v>0</v>
      </c>
      <c r="EC10" s="991">
        <v>0</v>
      </c>
      <c r="ED10" s="992" t="b">
        <v>1</v>
      </c>
      <c r="EE10" s="991">
        <v>2</v>
      </c>
      <c r="EF10" s="991">
        <v>0</v>
      </c>
      <c r="EG10" s="991">
        <v>2</v>
      </c>
      <c r="EH10" s="991">
        <v>0</v>
      </c>
      <c r="EI10" s="991">
        <v>0</v>
      </c>
      <c r="EJ10" s="991">
        <v>0</v>
      </c>
      <c r="EK10" s="991">
        <v>0</v>
      </c>
      <c r="EL10" s="991">
        <v>0</v>
      </c>
      <c r="EM10" s="991">
        <v>0</v>
      </c>
      <c r="EN10" s="991">
        <v>0</v>
      </c>
      <c r="EO10" s="991">
        <v>0</v>
      </c>
      <c r="EP10" s="991">
        <v>0</v>
      </c>
      <c r="EQ10" s="991">
        <v>0</v>
      </c>
      <c r="ER10" s="991">
        <v>0</v>
      </c>
      <c r="ES10" s="991">
        <v>0</v>
      </c>
      <c r="ET10" s="991">
        <v>0</v>
      </c>
      <c r="EU10" s="991">
        <v>0</v>
      </c>
      <c r="EV10" s="991">
        <v>0</v>
      </c>
      <c r="EW10" s="991">
        <v>0</v>
      </c>
      <c r="EX10" s="991">
        <v>0</v>
      </c>
      <c r="EY10" s="991">
        <v>0</v>
      </c>
      <c r="EZ10" s="991">
        <v>0</v>
      </c>
      <c r="FA10" s="991">
        <v>3</v>
      </c>
      <c r="FB10" s="991">
        <v>1</v>
      </c>
      <c r="FC10" s="991">
        <v>2</v>
      </c>
      <c r="FD10" s="991">
        <v>0</v>
      </c>
      <c r="FE10" s="991">
        <v>0</v>
      </c>
      <c r="FF10" s="991">
        <v>0</v>
      </c>
      <c r="FG10" s="991">
        <v>0</v>
      </c>
      <c r="FH10" s="991">
        <v>0</v>
      </c>
      <c r="FI10" s="991">
        <v>0</v>
      </c>
      <c r="FJ10" s="991">
        <v>0</v>
      </c>
      <c r="FK10" s="991">
        <v>0</v>
      </c>
      <c r="FL10" s="991">
        <v>0</v>
      </c>
      <c r="FM10" s="991">
        <v>0</v>
      </c>
      <c r="FN10" s="991">
        <v>0</v>
      </c>
      <c r="FO10" s="991">
        <v>0</v>
      </c>
      <c r="FP10" s="991">
        <v>0</v>
      </c>
      <c r="FQ10" s="991">
        <v>0</v>
      </c>
      <c r="FR10" s="991">
        <v>0</v>
      </c>
      <c r="FS10" s="991">
        <v>0</v>
      </c>
      <c r="FT10" s="991">
        <v>0</v>
      </c>
      <c r="FU10" s="991">
        <v>0</v>
      </c>
      <c r="FV10" s="991">
        <v>0</v>
      </c>
      <c r="FW10" s="991">
        <v>0</v>
      </c>
      <c r="FX10" s="991">
        <v>0</v>
      </c>
      <c r="FY10" s="991">
        <v>0</v>
      </c>
      <c r="FZ10" s="991">
        <v>0</v>
      </c>
      <c r="GA10" s="991">
        <v>0</v>
      </c>
      <c r="GB10" s="991">
        <v>0</v>
      </c>
      <c r="GC10" s="991">
        <v>0</v>
      </c>
      <c r="GD10" s="991">
        <v>0</v>
      </c>
      <c r="GE10" s="991">
        <v>0</v>
      </c>
      <c r="GF10" s="991">
        <v>0</v>
      </c>
      <c r="GG10" s="991">
        <v>0</v>
      </c>
      <c r="GH10" s="991">
        <v>0</v>
      </c>
      <c r="GI10" s="991">
        <v>0</v>
      </c>
      <c r="GJ10" s="991">
        <v>0</v>
      </c>
      <c r="GK10" s="991">
        <v>0</v>
      </c>
      <c r="GL10" s="991">
        <v>0</v>
      </c>
      <c r="GM10" s="991">
        <v>0</v>
      </c>
      <c r="GN10" s="991">
        <v>0</v>
      </c>
      <c r="GO10" s="991">
        <v>0</v>
      </c>
      <c r="GP10" s="991">
        <v>0</v>
      </c>
      <c r="GQ10" s="991">
        <v>0</v>
      </c>
      <c r="GR10" s="991">
        <v>0</v>
      </c>
      <c r="GS10" s="990" t="s">
        <v>999</v>
      </c>
      <c r="GT10" s="990" t="s">
        <v>1011</v>
      </c>
      <c r="GU10" s="990" t="s">
        <v>1017</v>
      </c>
      <c r="GV10" s="990" t="s">
        <v>993</v>
      </c>
      <c r="GW10" s="991">
        <v>0</v>
      </c>
      <c r="GX10" s="991">
        <v>0</v>
      </c>
      <c r="GY10" s="991">
        <v>0</v>
      </c>
      <c r="GZ10" s="991">
        <v>0</v>
      </c>
      <c r="HA10" s="991">
        <v>0</v>
      </c>
      <c r="HB10" s="991">
        <v>0</v>
      </c>
      <c r="HC10" s="991">
        <v>0</v>
      </c>
      <c r="HD10" s="991">
        <v>0</v>
      </c>
      <c r="HE10" s="991">
        <v>0</v>
      </c>
      <c r="HF10" s="991">
        <v>0</v>
      </c>
      <c r="HG10" s="991">
        <v>0</v>
      </c>
      <c r="HH10" s="991">
        <v>0</v>
      </c>
      <c r="HI10" s="991">
        <v>0</v>
      </c>
      <c r="HJ10" s="991">
        <v>0</v>
      </c>
      <c r="HK10" s="991">
        <v>0</v>
      </c>
      <c r="HL10" s="991">
        <v>0</v>
      </c>
      <c r="HM10" s="991">
        <v>0</v>
      </c>
      <c r="HN10" s="991">
        <v>0</v>
      </c>
      <c r="HO10" s="991">
        <v>0</v>
      </c>
      <c r="HP10" s="991">
        <v>0</v>
      </c>
      <c r="HQ10" s="991">
        <v>0</v>
      </c>
      <c r="HR10" s="991">
        <v>0</v>
      </c>
      <c r="HS10" s="991">
        <v>0</v>
      </c>
      <c r="HT10" s="991">
        <v>0</v>
      </c>
      <c r="HU10" s="991">
        <v>0</v>
      </c>
      <c r="HV10" s="990" t="s">
        <v>993</v>
      </c>
      <c r="HW10" s="991">
        <v>0</v>
      </c>
      <c r="HX10" s="991">
        <v>0</v>
      </c>
      <c r="HY10" s="991">
        <v>0</v>
      </c>
      <c r="HZ10" s="991">
        <v>0</v>
      </c>
      <c r="IA10" s="991">
        <v>0</v>
      </c>
      <c r="IB10" s="991">
        <v>0</v>
      </c>
      <c r="IC10" s="991">
        <v>0</v>
      </c>
      <c r="ID10" s="991">
        <v>0</v>
      </c>
      <c r="IE10" s="991">
        <v>0</v>
      </c>
      <c r="IF10" s="991">
        <v>0</v>
      </c>
      <c r="IG10" s="991">
        <v>0</v>
      </c>
      <c r="IH10" s="991">
        <v>0</v>
      </c>
      <c r="II10" s="991">
        <v>0</v>
      </c>
      <c r="IJ10" s="991">
        <v>0</v>
      </c>
      <c r="IK10" s="993">
        <v>0</v>
      </c>
      <c r="IL10" s="991">
        <v>0</v>
      </c>
      <c r="IM10" s="991">
        <v>0</v>
      </c>
      <c r="IN10" s="991">
        <v>0</v>
      </c>
      <c r="IO10" s="991">
        <v>0</v>
      </c>
      <c r="IP10" s="991">
        <v>0</v>
      </c>
      <c r="IQ10" s="991">
        <v>0</v>
      </c>
      <c r="IR10" s="991">
        <v>0</v>
      </c>
      <c r="IS10" s="991">
        <v>0</v>
      </c>
      <c r="IT10" s="991">
        <v>0</v>
      </c>
      <c r="IU10" s="991">
        <v>0</v>
      </c>
      <c r="IV10" s="991">
        <v>0</v>
      </c>
      <c r="IW10" s="991">
        <v>0</v>
      </c>
      <c r="IX10" s="991">
        <v>0</v>
      </c>
      <c r="IY10" s="991">
        <v>0</v>
      </c>
      <c r="IZ10" s="991">
        <v>0</v>
      </c>
      <c r="JA10" s="991">
        <v>0</v>
      </c>
      <c r="JB10" s="991">
        <v>0</v>
      </c>
      <c r="JC10" s="991">
        <v>0</v>
      </c>
      <c r="JD10" s="991">
        <v>0</v>
      </c>
      <c r="JE10" s="991">
        <v>0</v>
      </c>
      <c r="JF10" s="991">
        <v>0</v>
      </c>
      <c r="JG10" s="991">
        <v>0</v>
      </c>
      <c r="JH10" s="991">
        <v>0</v>
      </c>
      <c r="JI10" s="991">
        <v>0</v>
      </c>
      <c r="JJ10" s="990" t="s">
        <v>993</v>
      </c>
      <c r="JK10" s="991">
        <v>0</v>
      </c>
      <c r="JL10" s="991">
        <v>0</v>
      </c>
      <c r="JM10" s="991">
        <v>0</v>
      </c>
      <c r="JN10" s="991">
        <v>0</v>
      </c>
      <c r="JO10" s="991">
        <v>0</v>
      </c>
      <c r="JP10" s="991">
        <v>0</v>
      </c>
      <c r="JQ10" s="991">
        <v>0</v>
      </c>
      <c r="JR10" s="991">
        <v>0</v>
      </c>
      <c r="JS10" s="991">
        <v>0</v>
      </c>
      <c r="JT10" s="991">
        <v>0</v>
      </c>
      <c r="JU10" s="991">
        <v>0</v>
      </c>
      <c r="JV10" s="991">
        <v>0</v>
      </c>
      <c r="JW10" s="992" t="b">
        <v>0</v>
      </c>
      <c r="JX10" s="990" t="s">
        <v>993</v>
      </c>
      <c r="JY10" s="990" t="s">
        <v>993</v>
      </c>
      <c r="JZ10" s="990" t="s">
        <v>993</v>
      </c>
      <c r="KA10" s="990" t="s">
        <v>993</v>
      </c>
      <c r="KB10" s="992"/>
      <c r="KC10" s="986"/>
    </row>
    <row r="11" spans="1:289" hidden="1">
      <c r="A11" s="985"/>
      <c r="B11" s="1315" t="s">
        <v>1397</v>
      </c>
      <c r="C11" s="1315"/>
      <c r="D11" s="990" t="s">
        <v>1398</v>
      </c>
      <c r="E11" s="990" t="s">
        <v>1398</v>
      </c>
      <c r="F11" s="990" t="s">
        <v>993</v>
      </c>
      <c r="G11" s="990" t="s">
        <v>9</v>
      </c>
      <c r="H11" s="990" t="s">
        <v>1388</v>
      </c>
      <c r="I11" s="990" t="s">
        <v>437</v>
      </c>
      <c r="J11" s="990" t="s">
        <v>986</v>
      </c>
      <c r="K11" s="990" t="s">
        <v>987</v>
      </c>
      <c r="L11" s="990" t="s">
        <v>988</v>
      </c>
      <c r="M11" s="990" t="s">
        <v>989</v>
      </c>
      <c r="N11" s="990" t="s">
        <v>990</v>
      </c>
      <c r="O11" s="990" t="s">
        <v>9</v>
      </c>
      <c r="P11" s="990" t="s">
        <v>1317</v>
      </c>
      <c r="Q11" s="990" t="s">
        <v>1399</v>
      </c>
      <c r="R11" s="990" t="s">
        <v>1400</v>
      </c>
      <c r="S11" s="990" t="s">
        <v>1401</v>
      </c>
      <c r="T11" s="990" t="s">
        <v>1402</v>
      </c>
      <c r="U11" s="990" t="s">
        <v>993</v>
      </c>
      <c r="V11" s="990" t="s">
        <v>1319</v>
      </c>
      <c r="W11" s="990" t="s">
        <v>450</v>
      </c>
      <c r="X11" s="990" t="s">
        <v>1403</v>
      </c>
      <c r="Y11" s="990" t="s">
        <v>1319</v>
      </c>
      <c r="Z11" s="990" t="s">
        <v>525</v>
      </c>
      <c r="AA11" s="990" t="s">
        <v>1404</v>
      </c>
      <c r="AB11" s="990" t="s">
        <v>1405</v>
      </c>
      <c r="AC11" s="990" t="s">
        <v>1406</v>
      </c>
      <c r="AD11" s="990" t="s">
        <v>1227</v>
      </c>
      <c r="AE11" s="990" t="s">
        <v>270</v>
      </c>
      <c r="AF11" s="990" t="s">
        <v>270</v>
      </c>
      <c r="AG11" s="990" t="s">
        <v>290</v>
      </c>
      <c r="AH11" s="992" t="b">
        <v>0</v>
      </c>
      <c r="AI11" s="991">
        <v>0</v>
      </c>
      <c r="AJ11" s="992" t="b">
        <v>0</v>
      </c>
      <c r="AK11" s="991">
        <v>0</v>
      </c>
      <c r="AL11" s="992" t="b">
        <v>1</v>
      </c>
      <c r="AM11" s="992" t="b">
        <v>1</v>
      </c>
      <c r="AN11" s="990" t="s">
        <v>290</v>
      </c>
      <c r="AO11" s="990" t="b">
        <f t="shared" ref="AO11:AO63" si="1">AG11=AN11</f>
        <v>1</v>
      </c>
      <c r="AP11" s="990" t="s">
        <v>993</v>
      </c>
      <c r="AQ11" s="992" t="b">
        <v>0</v>
      </c>
      <c r="AR11" s="990" t="s">
        <v>993</v>
      </c>
      <c r="AS11" s="990" t="s">
        <v>993</v>
      </c>
      <c r="AT11" s="990" t="s">
        <v>993</v>
      </c>
      <c r="AU11" s="990" t="s">
        <v>270</v>
      </c>
      <c r="AV11" s="990" t="s">
        <v>290</v>
      </c>
      <c r="AW11" s="990" t="s">
        <v>293</v>
      </c>
      <c r="AX11" s="990" t="s">
        <v>296</v>
      </c>
      <c r="AY11" s="990" t="s">
        <v>282</v>
      </c>
      <c r="AZ11" s="183">
        <f t="shared" ref="AZ11:BC63" si="2">SUM(BE11+BJ11)</f>
        <v>19</v>
      </c>
      <c r="BA11" s="183">
        <f t="shared" si="0"/>
        <v>17</v>
      </c>
      <c r="BB11" s="183">
        <f t="shared" si="0"/>
        <v>14</v>
      </c>
      <c r="BC11" s="183">
        <f t="shared" si="0"/>
        <v>19</v>
      </c>
      <c r="BD11" s="183">
        <f t="shared" ref="BD11:BD63" si="3">AZ11-BC11</f>
        <v>0</v>
      </c>
      <c r="BE11" s="991">
        <v>19</v>
      </c>
      <c r="BF11" s="991">
        <v>17</v>
      </c>
      <c r="BG11" s="991">
        <v>14</v>
      </c>
      <c r="BH11" s="991">
        <v>19</v>
      </c>
      <c r="BI11" s="991">
        <v>0</v>
      </c>
      <c r="BJ11" s="991">
        <v>0</v>
      </c>
      <c r="BK11" s="991">
        <v>0</v>
      </c>
      <c r="BL11" s="991">
        <v>0</v>
      </c>
      <c r="BM11" s="991">
        <v>0</v>
      </c>
      <c r="BN11" s="991">
        <v>0</v>
      </c>
      <c r="BO11" s="991">
        <v>0</v>
      </c>
      <c r="BP11" s="991">
        <v>0</v>
      </c>
      <c r="BQ11" s="991">
        <v>0</v>
      </c>
      <c r="BR11" s="991">
        <v>0</v>
      </c>
      <c r="BS11" s="991">
        <v>0</v>
      </c>
      <c r="BT11" s="991">
        <v>0</v>
      </c>
      <c r="BU11" s="991">
        <v>0</v>
      </c>
      <c r="BV11" s="991">
        <v>0</v>
      </c>
      <c r="BW11" s="991">
        <v>0</v>
      </c>
      <c r="BX11" s="991">
        <v>0</v>
      </c>
      <c r="BY11" s="992"/>
      <c r="BZ11" s="991">
        <v>19</v>
      </c>
      <c r="CA11" s="991">
        <v>0</v>
      </c>
      <c r="CB11" s="991">
        <v>0</v>
      </c>
      <c r="CC11" s="991">
        <v>0</v>
      </c>
      <c r="CD11" s="991">
        <v>2</v>
      </c>
      <c r="CE11" s="991">
        <v>0</v>
      </c>
      <c r="CF11" s="991">
        <v>0</v>
      </c>
      <c r="CG11" s="991">
        <v>0</v>
      </c>
      <c r="CH11" s="991">
        <v>3</v>
      </c>
      <c r="CI11" s="991">
        <v>0</v>
      </c>
      <c r="CJ11" s="991">
        <v>8</v>
      </c>
      <c r="CK11" s="991">
        <v>0</v>
      </c>
      <c r="CL11" s="991">
        <v>3</v>
      </c>
      <c r="CM11" s="991">
        <v>1.5</v>
      </c>
      <c r="CN11" s="991">
        <v>0</v>
      </c>
      <c r="CO11" s="991">
        <v>0</v>
      </c>
      <c r="CP11" s="991">
        <v>0</v>
      </c>
      <c r="CQ11" s="991">
        <v>0</v>
      </c>
      <c r="CR11" s="991">
        <v>0</v>
      </c>
      <c r="CS11" s="991">
        <v>0</v>
      </c>
      <c r="CT11" s="991">
        <v>0</v>
      </c>
      <c r="CU11" s="991">
        <v>0</v>
      </c>
      <c r="CV11" s="991">
        <v>2</v>
      </c>
      <c r="CW11" s="991">
        <v>0</v>
      </c>
      <c r="CX11" s="991">
        <v>0</v>
      </c>
      <c r="CY11" s="991">
        <v>0</v>
      </c>
      <c r="CZ11" s="991">
        <v>0</v>
      </c>
      <c r="DA11" s="991">
        <v>0</v>
      </c>
      <c r="DB11" s="991">
        <v>0</v>
      </c>
      <c r="DC11" s="991">
        <v>0</v>
      </c>
      <c r="DD11" s="991">
        <v>0</v>
      </c>
      <c r="DE11" s="991">
        <v>0</v>
      </c>
      <c r="DF11" s="991">
        <v>0</v>
      </c>
      <c r="DG11" s="991">
        <v>0</v>
      </c>
      <c r="DH11" s="991">
        <v>1</v>
      </c>
      <c r="DI11" s="991">
        <v>0</v>
      </c>
      <c r="DJ11" s="991">
        <v>1</v>
      </c>
      <c r="DK11" s="991">
        <v>0</v>
      </c>
      <c r="DL11" s="991">
        <v>3</v>
      </c>
      <c r="DM11" s="991">
        <v>1.5</v>
      </c>
      <c r="DN11" s="991">
        <v>0</v>
      </c>
      <c r="DO11" s="991">
        <v>0</v>
      </c>
      <c r="DP11" s="991">
        <v>0</v>
      </c>
      <c r="DQ11" s="991">
        <v>0</v>
      </c>
      <c r="DR11" s="991">
        <v>0</v>
      </c>
      <c r="DS11" s="991">
        <v>0</v>
      </c>
      <c r="DT11" s="991">
        <v>0</v>
      </c>
      <c r="DU11" s="991">
        <v>0</v>
      </c>
      <c r="DV11" s="991">
        <v>1</v>
      </c>
      <c r="DW11" s="991">
        <v>0</v>
      </c>
      <c r="DX11" s="991">
        <v>0</v>
      </c>
      <c r="DY11" s="991">
        <v>0</v>
      </c>
      <c r="DZ11" s="991">
        <v>0</v>
      </c>
      <c r="EA11" s="991">
        <v>0</v>
      </c>
      <c r="EB11" s="991">
        <v>0</v>
      </c>
      <c r="EC11" s="991">
        <v>0</v>
      </c>
      <c r="ED11" s="992" t="b">
        <v>0</v>
      </c>
      <c r="EE11" s="991">
        <v>0</v>
      </c>
      <c r="EF11" s="991">
        <v>0</v>
      </c>
      <c r="EG11" s="991">
        <v>0</v>
      </c>
      <c r="EH11" s="991">
        <v>0</v>
      </c>
      <c r="EI11" s="991">
        <v>0</v>
      </c>
      <c r="EJ11" s="991">
        <v>0</v>
      </c>
      <c r="EK11" s="991">
        <v>0</v>
      </c>
      <c r="EL11" s="991">
        <v>0</v>
      </c>
      <c r="EM11" s="991">
        <v>0</v>
      </c>
      <c r="EN11" s="991">
        <v>0</v>
      </c>
      <c r="EO11" s="991">
        <v>0</v>
      </c>
      <c r="EP11" s="991">
        <v>0</v>
      </c>
      <c r="EQ11" s="991">
        <v>0</v>
      </c>
      <c r="ER11" s="991">
        <v>0</v>
      </c>
      <c r="ES11" s="991">
        <v>0</v>
      </c>
      <c r="ET11" s="991">
        <v>0</v>
      </c>
      <c r="EU11" s="991">
        <v>0</v>
      </c>
      <c r="EV11" s="991">
        <v>0</v>
      </c>
      <c r="EW11" s="991">
        <v>0</v>
      </c>
      <c r="EX11" s="991">
        <v>0</v>
      </c>
      <c r="EY11" s="991">
        <v>0</v>
      </c>
      <c r="EZ11" s="991">
        <v>0</v>
      </c>
      <c r="FA11" s="991">
        <v>2</v>
      </c>
      <c r="FB11" s="991">
        <v>0</v>
      </c>
      <c r="FC11" s="991">
        <v>7</v>
      </c>
      <c r="FD11" s="991">
        <v>0</v>
      </c>
      <c r="FE11" s="991">
        <v>0</v>
      </c>
      <c r="FF11" s="991">
        <v>0</v>
      </c>
      <c r="FG11" s="991">
        <v>0</v>
      </c>
      <c r="FH11" s="991">
        <v>0</v>
      </c>
      <c r="FI11" s="991">
        <v>0</v>
      </c>
      <c r="FJ11" s="991">
        <v>0</v>
      </c>
      <c r="FK11" s="991">
        <v>0</v>
      </c>
      <c r="FL11" s="991">
        <v>0</v>
      </c>
      <c r="FM11" s="991">
        <v>0</v>
      </c>
      <c r="FN11" s="991">
        <v>0</v>
      </c>
      <c r="FO11" s="991">
        <v>1</v>
      </c>
      <c r="FP11" s="991">
        <v>0</v>
      </c>
      <c r="FQ11" s="991">
        <v>0</v>
      </c>
      <c r="FR11" s="991">
        <v>0</v>
      </c>
      <c r="FS11" s="991">
        <v>0</v>
      </c>
      <c r="FT11" s="991">
        <v>0</v>
      </c>
      <c r="FU11" s="991">
        <v>0</v>
      </c>
      <c r="FV11" s="991">
        <v>0</v>
      </c>
      <c r="FW11" s="991">
        <v>0</v>
      </c>
      <c r="FX11" s="991">
        <v>0</v>
      </c>
      <c r="FY11" s="991">
        <v>0</v>
      </c>
      <c r="FZ11" s="991">
        <v>0</v>
      </c>
      <c r="GA11" s="991">
        <v>0</v>
      </c>
      <c r="GB11" s="991">
        <v>0</v>
      </c>
      <c r="GC11" s="991">
        <v>0</v>
      </c>
      <c r="GD11" s="991">
        <v>0</v>
      </c>
      <c r="GE11" s="991">
        <v>0</v>
      </c>
      <c r="GF11" s="991">
        <v>0</v>
      </c>
      <c r="GG11" s="991">
        <v>0</v>
      </c>
      <c r="GH11" s="991">
        <v>0</v>
      </c>
      <c r="GI11" s="991">
        <v>0</v>
      </c>
      <c r="GJ11" s="991">
        <v>0</v>
      </c>
      <c r="GK11" s="991">
        <v>0</v>
      </c>
      <c r="GL11" s="991">
        <v>0</v>
      </c>
      <c r="GM11" s="991">
        <v>0</v>
      </c>
      <c r="GN11" s="991">
        <v>0</v>
      </c>
      <c r="GO11" s="991">
        <v>0</v>
      </c>
      <c r="GP11" s="991">
        <v>0</v>
      </c>
      <c r="GQ11" s="991">
        <v>0</v>
      </c>
      <c r="GR11" s="991">
        <v>0</v>
      </c>
      <c r="GS11" s="990" t="s">
        <v>999</v>
      </c>
      <c r="GT11" s="990" t="s">
        <v>270</v>
      </c>
      <c r="GU11" s="990" t="s">
        <v>293</v>
      </c>
      <c r="GV11" s="990" t="s">
        <v>993</v>
      </c>
      <c r="GW11" s="991">
        <v>24</v>
      </c>
      <c r="GX11" s="991">
        <v>0</v>
      </c>
      <c r="GY11" s="991">
        <v>0</v>
      </c>
      <c r="GZ11" s="991">
        <v>5036</v>
      </c>
      <c r="HA11" s="991">
        <v>21</v>
      </c>
      <c r="HB11" s="991">
        <v>24</v>
      </c>
      <c r="HC11" s="991">
        <v>14</v>
      </c>
      <c r="HD11" s="991">
        <v>10</v>
      </c>
      <c r="HE11" s="991">
        <v>0</v>
      </c>
      <c r="HF11" s="991">
        <v>0</v>
      </c>
      <c r="HG11" s="991">
        <v>0</v>
      </c>
      <c r="HH11" s="991">
        <v>0</v>
      </c>
      <c r="HI11" s="991">
        <v>21</v>
      </c>
      <c r="HJ11" s="991">
        <v>7</v>
      </c>
      <c r="HK11" s="991">
        <v>5</v>
      </c>
      <c r="HL11" s="991">
        <v>0</v>
      </c>
      <c r="HM11" s="991">
        <v>0</v>
      </c>
      <c r="HN11" s="991">
        <v>0</v>
      </c>
      <c r="HO11" s="991">
        <v>1</v>
      </c>
      <c r="HP11" s="991">
        <v>8</v>
      </c>
      <c r="HQ11" s="991">
        <v>0</v>
      </c>
      <c r="HR11" s="991">
        <v>14</v>
      </c>
      <c r="HS11" s="991">
        <v>7</v>
      </c>
      <c r="HT11" s="991">
        <v>0</v>
      </c>
      <c r="HU11" s="991">
        <v>0</v>
      </c>
      <c r="HV11" s="990" t="s">
        <v>290</v>
      </c>
      <c r="HW11" s="991">
        <v>53</v>
      </c>
      <c r="HX11" s="991">
        <v>76</v>
      </c>
      <c r="HY11" s="991">
        <v>0</v>
      </c>
      <c r="HZ11" s="991">
        <v>0</v>
      </c>
      <c r="IA11" s="991">
        <v>0</v>
      </c>
      <c r="IB11" s="991">
        <v>0</v>
      </c>
      <c r="IC11" s="991">
        <v>0</v>
      </c>
      <c r="ID11" s="991">
        <v>0</v>
      </c>
      <c r="IE11" s="991">
        <v>0</v>
      </c>
      <c r="IF11" s="991">
        <v>52</v>
      </c>
      <c r="IG11" s="991">
        <v>0</v>
      </c>
      <c r="IH11" s="991">
        <v>46</v>
      </c>
      <c r="II11" s="991">
        <v>0</v>
      </c>
      <c r="IJ11" s="991">
        <v>2</v>
      </c>
      <c r="IK11" s="993">
        <v>0</v>
      </c>
      <c r="IL11" s="991">
        <v>0</v>
      </c>
      <c r="IM11" s="991">
        <v>21</v>
      </c>
      <c r="IN11" s="991">
        <v>0</v>
      </c>
      <c r="IO11" s="991">
        <v>0</v>
      </c>
      <c r="IP11" s="991">
        <v>0</v>
      </c>
      <c r="IQ11" s="991">
        <v>0</v>
      </c>
      <c r="IR11" s="991">
        <v>0</v>
      </c>
      <c r="IS11" s="991">
        <v>0</v>
      </c>
      <c r="IT11" s="991">
        <v>1</v>
      </c>
      <c r="IU11" s="991">
        <v>0</v>
      </c>
      <c r="IV11" s="991">
        <v>0</v>
      </c>
      <c r="IW11" s="991">
        <v>0</v>
      </c>
      <c r="IX11" s="991">
        <v>0</v>
      </c>
      <c r="IY11" s="991">
        <v>0</v>
      </c>
      <c r="IZ11" s="991">
        <v>0</v>
      </c>
      <c r="JA11" s="991">
        <v>0</v>
      </c>
      <c r="JB11" s="991">
        <v>0</v>
      </c>
      <c r="JC11" s="991">
        <v>0</v>
      </c>
      <c r="JD11" s="991">
        <v>0</v>
      </c>
      <c r="JE11" s="991">
        <v>0</v>
      </c>
      <c r="JF11" s="991">
        <v>0</v>
      </c>
      <c r="JG11" s="991">
        <v>0</v>
      </c>
      <c r="JH11" s="991">
        <v>0</v>
      </c>
      <c r="JI11" s="991">
        <v>0</v>
      </c>
      <c r="JJ11" s="990" t="s">
        <v>290</v>
      </c>
      <c r="JK11" s="991">
        <v>0</v>
      </c>
      <c r="JL11" s="991">
        <v>0</v>
      </c>
      <c r="JM11" s="991">
        <v>0</v>
      </c>
      <c r="JN11" s="991">
        <v>0</v>
      </c>
      <c r="JO11" s="991">
        <v>0</v>
      </c>
      <c r="JP11" s="991">
        <v>0</v>
      </c>
      <c r="JQ11" s="991">
        <v>0</v>
      </c>
      <c r="JR11" s="991">
        <v>0</v>
      </c>
      <c r="JS11" s="991">
        <v>0</v>
      </c>
      <c r="JT11" s="991">
        <v>0</v>
      </c>
      <c r="JU11" s="991">
        <v>0</v>
      </c>
      <c r="JV11" s="991">
        <v>0</v>
      </c>
      <c r="JW11" s="992" t="b">
        <v>0</v>
      </c>
      <c r="JX11" s="990" t="s">
        <v>993</v>
      </c>
      <c r="JY11" s="990" t="s">
        <v>993</v>
      </c>
      <c r="JZ11" s="990" t="s">
        <v>993</v>
      </c>
      <c r="KA11" s="990" t="s">
        <v>993</v>
      </c>
      <c r="KB11" s="992"/>
      <c r="KC11" s="986"/>
    </row>
    <row r="12" spans="1:289" hidden="1">
      <c r="A12" s="985"/>
      <c r="B12" s="1315" t="s">
        <v>1407</v>
      </c>
      <c r="C12" s="1315"/>
      <c r="D12" s="990" t="s">
        <v>1408</v>
      </c>
      <c r="E12" s="990" t="s">
        <v>1408</v>
      </c>
      <c r="F12" s="990" t="s">
        <v>993</v>
      </c>
      <c r="G12" s="990" t="s">
        <v>8</v>
      </c>
      <c r="H12" s="990" t="s">
        <v>1388</v>
      </c>
      <c r="I12" s="990" t="s">
        <v>437</v>
      </c>
      <c r="J12" s="990" t="s">
        <v>986</v>
      </c>
      <c r="K12" s="990" t="s">
        <v>987</v>
      </c>
      <c r="L12" s="990" t="s">
        <v>988</v>
      </c>
      <c r="M12" s="990" t="s">
        <v>989</v>
      </c>
      <c r="N12" s="990" t="s">
        <v>990</v>
      </c>
      <c r="O12" s="990" t="s">
        <v>8</v>
      </c>
      <c r="P12" s="990" t="s">
        <v>1317</v>
      </c>
      <c r="Q12" s="990" t="s">
        <v>1409</v>
      </c>
      <c r="R12" s="990" t="s">
        <v>1410</v>
      </c>
      <c r="S12" s="990" t="s">
        <v>1411</v>
      </c>
      <c r="T12" s="990" t="s">
        <v>2623</v>
      </c>
      <c r="U12" s="990" t="s">
        <v>1588</v>
      </c>
      <c r="V12" s="990" t="s">
        <v>1319</v>
      </c>
      <c r="W12" s="990" t="s">
        <v>447</v>
      </c>
      <c r="X12" s="990" t="s">
        <v>1412</v>
      </c>
      <c r="Y12" s="990" t="s">
        <v>1319</v>
      </c>
      <c r="Z12" s="990" t="s">
        <v>447</v>
      </c>
      <c r="AA12" s="990" t="s">
        <v>1413</v>
      </c>
      <c r="AB12" s="990" t="s">
        <v>2624</v>
      </c>
      <c r="AC12" s="990" t="s">
        <v>1321</v>
      </c>
      <c r="AD12" s="990" t="s">
        <v>447</v>
      </c>
      <c r="AE12" s="990" t="s">
        <v>270</v>
      </c>
      <c r="AF12" s="990" t="s">
        <v>270</v>
      </c>
      <c r="AG12" s="990" t="s">
        <v>290</v>
      </c>
      <c r="AH12" s="992" t="b">
        <v>0</v>
      </c>
      <c r="AI12" s="991">
        <v>0</v>
      </c>
      <c r="AJ12" s="992" t="b">
        <v>0</v>
      </c>
      <c r="AK12" s="991">
        <v>0</v>
      </c>
      <c r="AL12" s="992" t="b">
        <v>0</v>
      </c>
      <c r="AM12" s="992" t="b">
        <v>1</v>
      </c>
      <c r="AN12" s="990" t="s">
        <v>290</v>
      </c>
      <c r="AO12" s="990" t="b">
        <f t="shared" si="1"/>
        <v>1</v>
      </c>
      <c r="AP12" s="990" t="s">
        <v>993</v>
      </c>
      <c r="AQ12" s="992" t="b">
        <v>0</v>
      </c>
      <c r="AR12" s="990" t="s">
        <v>993</v>
      </c>
      <c r="AS12" s="990" t="s">
        <v>993</v>
      </c>
      <c r="AT12" s="990" t="s">
        <v>993</v>
      </c>
      <c r="AU12" s="990" t="s">
        <v>290</v>
      </c>
      <c r="AV12" s="990" t="s">
        <v>993</v>
      </c>
      <c r="AW12" s="990" t="s">
        <v>993</v>
      </c>
      <c r="AX12" s="990" t="s">
        <v>993</v>
      </c>
      <c r="AY12" s="990" t="s">
        <v>993</v>
      </c>
      <c r="AZ12" s="183">
        <f t="shared" si="2"/>
        <v>10</v>
      </c>
      <c r="BA12" s="183">
        <f t="shared" si="0"/>
        <v>8</v>
      </c>
      <c r="BB12" s="183">
        <f t="shared" si="0"/>
        <v>0</v>
      </c>
      <c r="BC12" s="183">
        <f t="shared" si="0"/>
        <v>10</v>
      </c>
      <c r="BD12" s="183">
        <f t="shared" si="3"/>
        <v>0</v>
      </c>
      <c r="BE12" s="991">
        <v>10</v>
      </c>
      <c r="BF12" s="991">
        <v>8</v>
      </c>
      <c r="BG12" s="991">
        <v>0</v>
      </c>
      <c r="BH12" s="991">
        <v>10</v>
      </c>
      <c r="BI12" s="991">
        <v>0</v>
      </c>
      <c r="BJ12" s="991">
        <v>0</v>
      </c>
      <c r="BK12" s="991">
        <v>0</v>
      </c>
      <c r="BL12" s="991">
        <v>0</v>
      </c>
      <c r="BM12" s="991">
        <v>0</v>
      </c>
      <c r="BN12" s="991">
        <v>0</v>
      </c>
      <c r="BO12" s="991">
        <v>0</v>
      </c>
      <c r="BP12" s="991">
        <v>0</v>
      </c>
      <c r="BQ12" s="991">
        <v>0</v>
      </c>
      <c r="BR12" s="991">
        <v>0</v>
      </c>
      <c r="BS12" s="991">
        <v>0</v>
      </c>
      <c r="BT12" s="991">
        <v>0</v>
      </c>
      <c r="BU12" s="991">
        <v>0</v>
      </c>
      <c r="BV12" s="991">
        <v>0</v>
      </c>
      <c r="BW12" s="991">
        <v>0</v>
      </c>
      <c r="BX12" s="991">
        <v>0</v>
      </c>
      <c r="BY12" s="992"/>
      <c r="BZ12" s="991">
        <v>10</v>
      </c>
      <c r="CA12" s="991">
        <v>0</v>
      </c>
      <c r="CB12" s="991">
        <v>0</v>
      </c>
      <c r="CC12" s="991">
        <v>0</v>
      </c>
      <c r="CD12" s="991">
        <v>1</v>
      </c>
      <c r="CE12" s="991">
        <v>0</v>
      </c>
      <c r="CF12" s="991">
        <v>0</v>
      </c>
      <c r="CG12" s="991">
        <v>0</v>
      </c>
      <c r="CH12" s="991">
        <v>0</v>
      </c>
      <c r="CI12" s="991">
        <v>1</v>
      </c>
      <c r="CJ12" s="991">
        <v>3</v>
      </c>
      <c r="CK12" s="991">
        <v>1</v>
      </c>
      <c r="CL12" s="991">
        <v>0</v>
      </c>
      <c r="CM12" s="991">
        <v>0</v>
      </c>
      <c r="CN12" s="991">
        <v>0</v>
      </c>
      <c r="CO12" s="991">
        <v>0</v>
      </c>
      <c r="CP12" s="991">
        <v>0</v>
      </c>
      <c r="CQ12" s="991">
        <v>0</v>
      </c>
      <c r="CR12" s="991">
        <v>0</v>
      </c>
      <c r="CS12" s="991">
        <v>0</v>
      </c>
      <c r="CT12" s="991">
        <v>0</v>
      </c>
      <c r="CU12" s="991">
        <v>0</v>
      </c>
      <c r="CV12" s="991">
        <v>0</v>
      </c>
      <c r="CW12" s="991">
        <v>0</v>
      </c>
      <c r="CX12" s="991">
        <v>0</v>
      </c>
      <c r="CY12" s="991">
        <v>0</v>
      </c>
      <c r="CZ12" s="991">
        <v>0</v>
      </c>
      <c r="DA12" s="991">
        <v>0</v>
      </c>
      <c r="DB12" s="991">
        <v>0</v>
      </c>
      <c r="DC12" s="991">
        <v>0</v>
      </c>
      <c r="DD12" s="991">
        <v>0</v>
      </c>
      <c r="DE12" s="991">
        <v>0</v>
      </c>
      <c r="DF12" s="991">
        <v>0</v>
      </c>
      <c r="DG12" s="991">
        <v>0</v>
      </c>
      <c r="DH12" s="991">
        <v>0</v>
      </c>
      <c r="DI12" s="991">
        <v>0</v>
      </c>
      <c r="DJ12" s="991">
        <v>0</v>
      </c>
      <c r="DK12" s="991">
        <v>0</v>
      </c>
      <c r="DL12" s="991">
        <v>0</v>
      </c>
      <c r="DM12" s="991">
        <v>0</v>
      </c>
      <c r="DN12" s="991">
        <v>0</v>
      </c>
      <c r="DO12" s="991">
        <v>0</v>
      </c>
      <c r="DP12" s="991">
        <v>0</v>
      </c>
      <c r="DQ12" s="991">
        <v>0</v>
      </c>
      <c r="DR12" s="991">
        <v>0</v>
      </c>
      <c r="DS12" s="991">
        <v>0</v>
      </c>
      <c r="DT12" s="991">
        <v>0</v>
      </c>
      <c r="DU12" s="991">
        <v>0</v>
      </c>
      <c r="DV12" s="991">
        <v>0</v>
      </c>
      <c r="DW12" s="991">
        <v>0</v>
      </c>
      <c r="DX12" s="991">
        <v>0</v>
      </c>
      <c r="DY12" s="991">
        <v>0</v>
      </c>
      <c r="DZ12" s="991">
        <v>0</v>
      </c>
      <c r="EA12" s="991">
        <v>0</v>
      </c>
      <c r="EB12" s="991">
        <v>0</v>
      </c>
      <c r="EC12" s="991">
        <v>0</v>
      </c>
      <c r="ED12" s="992" t="b">
        <v>1</v>
      </c>
      <c r="EE12" s="991">
        <v>0</v>
      </c>
      <c r="EF12" s="991">
        <v>0</v>
      </c>
      <c r="EG12" s="991">
        <v>0</v>
      </c>
      <c r="EH12" s="991">
        <v>0</v>
      </c>
      <c r="EI12" s="991">
        <v>0</v>
      </c>
      <c r="EJ12" s="991">
        <v>0</v>
      </c>
      <c r="EK12" s="991">
        <v>0</v>
      </c>
      <c r="EL12" s="991">
        <v>0</v>
      </c>
      <c r="EM12" s="991">
        <v>0</v>
      </c>
      <c r="EN12" s="991">
        <v>0</v>
      </c>
      <c r="EO12" s="991">
        <v>0</v>
      </c>
      <c r="EP12" s="991">
        <v>0</v>
      </c>
      <c r="EQ12" s="991">
        <v>0</v>
      </c>
      <c r="ER12" s="991">
        <v>0</v>
      </c>
      <c r="ES12" s="991">
        <v>0</v>
      </c>
      <c r="ET12" s="991">
        <v>0</v>
      </c>
      <c r="EU12" s="991">
        <v>0</v>
      </c>
      <c r="EV12" s="991">
        <v>0</v>
      </c>
      <c r="EW12" s="991">
        <v>0</v>
      </c>
      <c r="EX12" s="991">
        <v>0</v>
      </c>
      <c r="EY12" s="991">
        <v>0</v>
      </c>
      <c r="EZ12" s="991">
        <v>0</v>
      </c>
      <c r="FA12" s="991">
        <v>0</v>
      </c>
      <c r="FB12" s="991">
        <v>1</v>
      </c>
      <c r="FC12" s="991">
        <v>3</v>
      </c>
      <c r="FD12" s="991">
        <v>1</v>
      </c>
      <c r="FE12" s="991">
        <v>0</v>
      </c>
      <c r="FF12" s="991">
        <v>0</v>
      </c>
      <c r="FG12" s="991">
        <v>0</v>
      </c>
      <c r="FH12" s="991">
        <v>0</v>
      </c>
      <c r="FI12" s="991">
        <v>0</v>
      </c>
      <c r="FJ12" s="991">
        <v>0</v>
      </c>
      <c r="FK12" s="991">
        <v>0</v>
      </c>
      <c r="FL12" s="991">
        <v>0</v>
      </c>
      <c r="FM12" s="991">
        <v>0</v>
      </c>
      <c r="FN12" s="991">
        <v>0</v>
      </c>
      <c r="FO12" s="991">
        <v>0</v>
      </c>
      <c r="FP12" s="991">
        <v>0</v>
      </c>
      <c r="FQ12" s="991">
        <v>0</v>
      </c>
      <c r="FR12" s="991">
        <v>0</v>
      </c>
      <c r="FS12" s="991">
        <v>0</v>
      </c>
      <c r="FT12" s="991">
        <v>0</v>
      </c>
      <c r="FU12" s="991">
        <v>0</v>
      </c>
      <c r="FV12" s="991">
        <v>0</v>
      </c>
      <c r="FW12" s="991">
        <v>0</v>
      </c>
      <c r="FX12" s="991">
        <v>0</v>
      </c>
      <c r="FY12" s="991">
        <v>0</v>
      </c>
      <c r="FZ12" s="991">
        <v>0</v>
      </c>
      <c r="GA12" s="991">
        <v>0</v>
      </c>
      <c r="GB12" s="991">
        <v>0</v>
      </c>
      <c r="GC12" s="991">
        <v>0</v>
      </c>
      <c r="GD12" s="991">
        <v>0</v>
      </c>
      <c r="GE12" s="991">
        <v>0</v>
      </c>
      <c r="GF12" s="991">
        <v>0</v>
      </c>
      <c r="GG12" s="991">
        <v>0</v>
      </c>
      <c r="GH12" s="991">
        <v>0</v>
      </c>
      <c r="GI12" s="991">
        <v>0</v>
      </c>
      <c r="GJ12" s="991">
        <v>0</v>
      </c>
      <c r="GK12" s="991">
        <v>0</v>
      </c>
      <c r="GL12" s="991">
        <v>0</v>
      </c>
      <c r="GM12" s="991">
        <v>0</v>
      </c>
      <c r="GN12" s="991">
        <v>0</v>
      </c>
      <c r="GO12" s="991">
        <v>0</v>
      </c>
      <c r="GP12" s="991">
        <v>0</v>
      </c>
      <c r="GQ12" s="991">
        <v>0</v>
      </c>
      <c r="GR12" s="991">
        <v>0</v>
      </c>
      <c r="GS12" s="990" t="s">
        <v>1055</v>
      </c>
      <c r="GT12" s="990" t="s">
        <v>993</v>
      </c>
      <c r="GU12" s="990" t="s">
        <v>993</v>
      </c>
      <c r="GV12" s="990" t="s">
        <v>993</v>
      </c>
      <c r="GW12" s="991">
        <v>597</v>
      </c>
      <c r="GX12" s="991">
        <v>0</v>
      </c>
      <c r="GY12" s="991">
        <v>0</v>
      </c>
      <c r="GZ12" s="991">
        <v>974</v>
      </c>
      <c r="HA12" s="991">
        <v>600</v>
      </c>
      <c r="HB12" s="991">
        <v>597</v>
      </c>
      <c r="HC12" s="991">
        <v>597</v>
      </c>
      <c r="HD12" s="991">
        <v>0</v>
      </c>
      <c r="HE12" s="991">
        <v>0</v>
      </c>
      <c r="HF12" s="991">
        <v>0</v>
      </c>
      <c r="HG12" s="991">
        <v>0</v>
      </c>
      <c r="HH12" s="991">
        <v>0</v>
      </c>
      <c r="HI12" s="991">
        <v>597</v>
      </c>
      <c r="HJ12" s="991">
        <v>597</v>
      </c>
      <c r="HK12" s="991">
        <v>0</v>
      </c>
      <c r="HL12" s="991">
        <v>0</v>
      </c>
      <c r="HM12" s="991">
        <v>0</v>
      </c>
      <c r="HN12" s="991">
        <v>0</v>
      </c>
      <c r="HO12" s="991">
        <v>0</v>
      </c>
      <c r="HP12" s="991">
        <v>0</v>
      </c>
      <c r="HQ12" s="991">
        <v>0</v>
      </c>
      <c r="HR12" s="991">
        <v>597</v>
      </c>
      <c r="HS12" s="991">
        <v>0</v>
      </c>
      <c r="HT12" s="991">
        <v>0</v>
      </c>
      <c r="HU12" s="991">
        <v>0</v>
      </c>
      <c r="HV12" s="990" t="s">
        <v>290</v>
      </c>
      <c r="HW12" s="991">
        <v>5</v>
      </c>
      <c r="HX12" s="991">
        <v>0</v>
      </c>
      <c r="HY12" s="991">
        <v>0</v>
      </c>
      <c r="HZ12" s="991">
        <v>0</v>
      </c>
      <c r="IA12" s="991">
        <v>0</v>
      </c>
      <c r="IB12" s="991">
        <v>0</v>
      </c>
      <c r="IC12" s="991">
        <v>0</v>
      </c>
      <c r="ID12" s="991">
        <v>0</v>
      </c>
      <c r="IE12" s="991">
        <v>0</v>
      </c>
      <c r="IF12" s="991">
        <v>0</v>
      </c>
      <c r="IG12" s="991">
        <v>0</v>
      </c>
      <c r="IH12" s="991">
        <v>0</v>
      </c>
      <c r="II12" s="991">
        <v>0</v>
      </c>
      <c r="IJ12" s="991">
        <v>0</v>
      </c>
      <c r="IK12" s="993">
        <v>0</v>
      </c>
      <c r="IL12" s="991">
        <v>0</v>
      </c>
      <c r="IM12" s="991">
        <v>600</v>
      </c>
      <c r="IN12" s="991">
        <v>0</v>
      </c>
      <c r="IO12" s="991">
        <v>0</v>
      </c>
      <c r="IP12" s="991">
        <v>0</v>
      </c>
      <c r="IQ12" s="991">
        <v>0</v>
      </c>
      <c r="IR12" s="991">
        <v>0</v>
      </c>
      <c r="IS12" s="991">
        <v>0</v>
      </c>
      <c r="IT12" s="991">
        <v>0</v>
      </c>
      <c r="IU12" s="991">
        <v>0</v>
      </c>
      <c r="IV12" s="991">
        <v>0</v>
      </c>
      <c r="IW12" s="991">
        <v>0</v>
      </c>
      <c r="IX12" s="991">
        <v>0</v>
      </c>
      <c r="IY12" s="991">
        <v>0</v>
      </c>
      <c r="IZ12" s="991">
        <v>0</v>
      </c>
      <c r="JA12" s="991">
        <v>0</v>
      </c>
      <c r="JB12" s="991">
        <v>0</v>
      </c>
      <c r="JC12" s="991">
        <v>0</v>
      </c>
      <c r="JD12" s="991">
        <v>0</v>
      </c>
      <c r="JE12" s="991">
        <v>0</v>
      </c>
      <c r="JF12" s="991">
        <v>0</v>
      </c>
      <c r="JG12" s="991">
        <v>0</v>
      </c>
      <c r="JH12" s="991">
        <v>0</v>
      </c>
      <c r="JI12" s="991">
        <v>0</v>
      </c>
      <c r="JJ12" s="990" t="s">
        <v>290</v>
      </c>
      <c r="JK12" s="991">
        <v>0</v>
      </c>
      <c r="JL12" s="991">
        <v>0</v>
      </c>
      <c r="JM12" s="991">
        <v>0</v>
      </c>
      <c r="JN12" s="991">
        <v>0</v>
      </c>
      <c r="JO12" s="991">
        <v>0</v>
      </c>
      <c r="JP12" s="991">
        <v>0</v>
      </c>
      <c r="JQ12" s="991">
        <v>0</v>
      </c>
      <c r="JR12" s="991">
        <v>0</v>
      </c>
      <c r="JS12" s="991">
        <v>0</v>
      </c>
      <c r="JT12" s="991">
        <v>0</v>
      </c>
      <c r="JU12" s="991">
        <v>0</v>
      </c>
      <c r="JV12" s="991">
        <v>0</v>
      </c>
      <c r="JW12" s="992" t="b">
        <v>0</v>
      </c>
      <c r="JX12" s="990" t="s">
        <v>993</v>
      </c>
      <c r="JY12" s="990" t="s">
        <v>993</v>
      </c>
      <c r="JZ12" s="990" t="s">
        <v>993</v>
      </c>
      <c r="KA12" s="990" t="s">
        <v>993</v>
      </c>
      <c r="KB12" s="992"/>
      <c r="KC12" s="986"/>
    </row>
    <row r="13" spans="1:289" hidden="1">
      <c r="A13" s="985"/>
      <c r="B13" s="1315" t="s">
        <v>1416</v>
      </c>
      <c r="C13" s="1315"/>
      <c r="D13" s="990" t="s">
        <v>1417</v>
      </c>
      <c r="E13" s="990" t="s">
        <v>1417</v>
      </c>
      <c r="F13" s="990" t="s">
        <v>993</v>
      </c>
      <c r="G13" s="990" t="s">
        <v>11</v>
      </c>
      <c r="H13" s="990" t="s">
        <v>1388</v>
      </c>
      <c r="I13" s="990" t="s">
        <v>437</v>
      </c>
      <c r="J13" s="990" t="s">
        <v>986</v>
      </c>
      <c r="K13" s="990" t="s">
        <v>987</v>
      </c>
      <c r="L13" s="990" t="s">
        <v>988</v>
      </c>
      <c r="M13" s="990" t="s">
        <v>989</v>
      </c>
      <c r="N13" s="990" t="s">
        <v>990</v>
      </c>
      <c r="O13" s="990" t="s">
        <v>11</v>
      </c>
      <c r="P13" s="990" t="s">
        <v>1317</v>
      </c>
      <c r="Q13" s="990" t="s">
        <v>1322</v>
      </c>
      <c r="R13" s="990" t="s">
        <v>1418</v>
      </c>
      <c r="S13" s="990" t="s">
        <v>2625</v>
      </c>
      <c r="T13" s="990" t="s">
        <v>2626</v>
      </c>
      <c r="U13" s="990" t="s">
        <v>1337</v>
      </c>
      <c r="V13" s="990" t="s">
        <v>1319</v>
      </c>
      <c r="W13" s="990" t="s">
        <v>447</v>
      </c>
      <c r="X13" s="990" t="s">
        <v>1350</v>
      </c>
      <c r="Y13" s="990" t="s">
        <v>1319</v>
      </c>
      <c r="Z13" s="990" t="s">
        <v>447</v>
      </c>
      <c r="AA13" s="990" t="s">
        <v>1421</v>
      </c>
      <c r="AB13" s="990" t="s">
        <v>2190</v>
      </c>
      <c r="AC13" s="990" t="s">
        <v>1422</v>
      </c>
      <c r="AD13" s="990" t="s">
        <v>1227</v>
      </c>
      <c r="AE13" s="990" t="s">
        <v>270</v>
      </c>
      <c r="AF13" s="990" t="s">
        <v>270</v>
      </c>
      <c r="AG13" s="990" t="s">
        <v>290</v>
      </c>
      <c r="AH13" s="992" t="b">
        <v>0</v>
      </c>
      <c r="AI13" s="991">
        <v>0</v>
      </c>
      <c r="AJ13" s="992" t="b">
        <v>0</v>
      </c>
      <c r="AK13" s="991">
        <v>0</v>
      </c>
      <c r="AL13" s="992" t="b">
        <v>0</v>
      </c>
      <c r="AM13" s="992" t="b">
        <v>1</v>
      </c>
      <c r="AN13" s="990" t="s">
        <v>290</v>
      </c>
      <c r="AO13" s="990" t="b">
        <f t="shared" si="1"/>
        <v>1</v>
      </c>
      <c r="AP13" s="990" t="s">
        <v>993</v>
      </c>
      <c r="AQ13" s="992" t="b">
        <v>0</v>
      </c>
      <c r="AR13" s="990" t="s">
        <v>993</v>
      </c>
      <c r="AS13" s="990" t="s">
        <v>993</v>
      </c>
      <c r="AT13" s="990" t="s">
        <v>993</v>
      </c>
      <c r="AU13" s="990" t="s">
        <v>290</v>
      </c>
      <c r="AV13" s="990" t="s">
        <v>993</v>
      </c>
      <c r="AW13" s="990" t="s">
        <v>993</v>
      </c>
      <c r="AX13" s="990" t="s">
        <v>993</v>
      </c>
      <c r="AY13" s="990" t="s">
        <v>993</v>
      </c>
      <c r="AZ13" s="183">
        <f t="shared" si="2"/>
        <v>6</v>
      </c>
      <c r="BA13" s="183">
        <f t="shared" si="0"/>
        <v>6</v>
      </c>
      <c r="BB13" s="183">
        <f t="shared" si="0"/>
        <v>0</v>
      </c>
      <c r="BC13" s="183">
        <f t="shared" si="0"/>
        <v>6</v>
      </c>
      <c r="BD13" s="183">
        <f t="shared" si="3"/>
        <v>0</v>
      </c>
      <c r="BE13" s="991">
        <v>6</v>
      </c>
      <c r="BF13" s="991">
        <v>6</v>
      </c>
      <c r="BG13" s="991">
        <v>0</v>
      </c>
      <c r="BH13" s="991">
        <v>6</v>
      </c>
      <c r="BI13" s="991">
        <v>0</v>
      </c>
      <c r="BJ13" s="991">
        <v>0</v>
      </c>
      <c r="BK13" s="991">
        <v>0</v>
      </c>
      <c r="BL13" s="991">
        <v>0</v>
      </c>
      <c r="BM13" s="991">
        <v>0</v>
      </c>
      <c r="BN13" s="991">
        <v>0</v>
      </c>
      <c r="BO13" s="991">
        <v>0</v>
      </c>
      <c r="BP13" s="991">
        <v>0</v>
      </c>
      <c r="BQ13" s="991">
        <v>0</v>
      </c>
      <c r="BR13" s="991">
        <v>0</v>
      </c>
      <c r="BS13" s="991">
        <v>0</v>
      </c>
      <c r="BT13" s="991">
        <v>0</v>
      </c>
      <c r="BU13" s="991">
        <v>0</v>
      </c>
      <c r="BV13" s="991">
        <v>0</v>
      </c>
      <c r="BW13" s="991">
        <v>0</v>
      </c>
      <c r="BX13" s="991">
        <v>0</v>
      </c>
      <c r="BY13" s="992"/>
      <c r="BZ13" s="991">
        <v>6</v>
      </c>
      <c r="CA13" s="991">
        <v>0</v>
      </c>
      <c r="CB13" s="991">
        <v>0</v>
      </c>
      <c r="CC13" s="991">
        <v>0</v>
      </c>
      <c r="CD13" s="991">
        <v>1</v>
      </c>
      <c r="CE13" s="991">
        <v>0</v>
      </c>
      <c r="CF13" s="991">
        <v>0</v>
      </c>
      <c r="CG13" s="991">
        <v>0</v>
      </c>
      <c r="CH13" s="991">
        <v>7</v>
      </c>
      <c r="CI13" s="991">
        <v>0</v>
      </c>
      <c r="CJ13" s="991">
        <v>0</v>
      </c>
      <c r="CK13" s="991">
        <v>0</v>
      </c>
      <c r="CL13" s="991">
        <v>0</v>
      </c>
      <c r="CM13" s="991">
        <v>0</v>
      </c>
      <c r="CN13" s="991">
        <v>0</v>
      </c>
      <c r="CO13" s="991">
        <v>0</v>
      </c>
      <c r="CP13" s="991">
        <v>0</v>
      </c>
      <c r="CQ13" s="991">
        <v>0</v>
      </c>
      <c r="CR13" s="991">
        <v>0</v>
      </c>
      <c r="CS13" s="991">
        <v>0</v>
      </c>
      <c r="CT13" s="991">
        <v>0</v>
      </c>
      <c r="CU13" s="991">
        <v>0</v>
      </c>
      <c r="CV13" s="991">
        <v>1</v>
      </c>
      <c r="CW13" s="991">
        <v>0</v>
      </c>
      <c r="CX13" s="991">
        <v>0</v>
      </c>
      <c r="CY13" s="991">
        <v>0</v>
      </c>
      <c r="CZ13" s="991">
        <v>0</v>
      </c>
      <c r="DA13" s="991">
        <v>0</v>
      </c>
      <c r="DB13" s="991">
        <v>0</v>
      </c>
      <c r="DC13" s="991">
        <v>0</v>
      </c>
      <c r="DD13" s="991">
        <v>0</v>
      </c>
      <c r="DE13" s="991">
        <v>0</v>
      </c>
      <c r="DF13" s="991">
        <v>0</v>
      </c>
      <c r="DG13" s="991">
        <v>0</v>
      </c>
      <c r="DH13" s="991">
        <v>0</v>
      </c>
      <c r="DI13" s="991">
        <v>0</v>
      </c>
      <c r="DJ13" s="991">
        <v>0</v>
      </c>
      <c r="DK13" s="991">
        <v>0</v>
      </c>
      <c r="DL13" s="991">
        <v>0</v>
      </c>
      <c r="DM13" s="991">
        <v>0</v>
      </c>
      <c r="DN13" s="991">
        <v>0</v>
      </c>
      <c r="DO13" s="991">
        <v>0</v>
      </c>
      <c r="DP13" s="991">
        <v>0</v>
      </c>
      <c r="DQ13" s="991">
        <v>0</v>
      </c>
      <c r="DR13" s="991">
        <v>0</v>
      </c>
      <c r="DS13" s="991">
        <v>0</v>
      </c>
      <c r="DT13" s="991">
        <v>0</v>
      </c>
      <c r="DU13" s="991">
        <v>0</v>
      </c>
      <c r="DV13" s="991">
        <v>0</v>
      </c>
      <c r="DW13" s="991">
        <v>0</v>
      </c>
      <c r="DX13" s="991">
        <v>0</v>
      </c>
      <c r="DY13" s="991">
        <v>0</v>
      </c>
      <c r="DZ13" s="991">
        <v>0</v>
      </c>
      <c r="EA13" s="991">
        <v>0</v>
      </c>
      <c r="EB13" s="991">
        <v>0</v>
      </c>
      <c r="EC13" s="991">
        <v>0</v>
      </c>
      <c r="ED13" s="992" t="b">
        <v>1</v>
      </c>
      <c r="EE13" s="991">
        <v>0</v>
      </c>
      <c r="EF13" s="991">
        <v>0</v>
      </c>
      <c r="EG13" s="991">
        <v>0</v>
      </c>
      <c r="EH13" s="991">
        <v>0</v>
      </c>
      <c r="EI13" s="991">
        <v>0</v>
      </c>
      <c r="EJ13" s="991">
        <v>0</v>
      </c>
      <c r="EK13" s="991">
        <v>0</v>
      </c>
      <c r="EL13" s="991">
        <v>0</v>
      </c>
      <c r="EM13" s="991">
        <v>0</v>
      </c>
      <c r="EN13" s="991">
        <v>0</v>
      </c>
      <c r="EO13" s="991">
        <v>0</v>
      </c>
      <c r="EP13" s="991">
        <v>0</v>
      </c>
      <c r="EQ13" s="991">
        <v>0</v>
      </c>
      <c r="ER13" s="991">
        <v>0</v>
      </c>
      <c r="ES13" s="991">
        <v>0</v>
      </c>
      <c r="ET13" s="991">
        <v>0</v>
      </c>
      <c r="EU13" s="991">
        <v>0</v>
      </c>
      <c r="EV13" s="991">
        <v>0</v>
      </c>
      <c r="EW13" s="991">
        <v>0</v>
      </c>
      <c r="EX13" s="991">
        <v>0</v>
      </c>
      <c r="EY13" s="991">
        <v>0</v>
      </c>
      <c r="EZ13" s="991">
        <v>0</v>
      </c>
      <c r="FA13" s="991">
        <v>7</v>
      </c>
      <c r="FB13" s="991">
        <v>0</v>
      </c>
      <c r="FC13" s="991">
        <v>0</v>
      </c>
      <c r="FD13" s="991">
        <v>0</v>
      </c>
      <c r="FE13" s="991">
        <v>0</v>
      </c>
      <c r="FF13" s="991">
        <v>0</v>
      </c>
      <c r="FG13" s="991">
        <v>0</v>
      </c>
      <c r="FH13" s="991">
        <v>0</v>
      </c>
      <c r="FI13" s="991">
        <v>0</v>
      </c>
      <c r="FJ13" s="991">
        <v>0</v>
      </c>
      <c r="FK13" s="991">
        <v>0</v>
      </c>
      <c r="FL13" s="991">
        <v>0</v>
      </c>
      <c r="FM13" s="991">
        <v>0</v>
      </c>
      <c r="FN13" s="991">
        <v>0</v>
      </c>
      <c r="FO13" s="991">
        <v>1</v>
      </c>
      <c r="FP13" s="991">
        <v>0</v>
      </c>
      <c r="FQ13" s="991">
        <v>0</v>
      </c>
      <c r="FR13" s="991">
        <v>0</v>
      </c>
      <c r="FS13" s="991">
        <v>0</v>
      </c>
      <c r="FT13" s="991">
        <v>0</v>
      </c>
      <c r="FU13" s="991">
        <v>0</v>
      </c>
      <c r="FV13" s="991">
        <v>0</v>
      </c>
      <c r="FW13" s="991">
        <v>0</v>
      </c>
      <c r="FX13" s="991">
        <v>0</v>
      </c>
      <c r="FY13" s="991">
        <v>0</v>
      </c>
      <c r="FZ13" s="991">
        <v>0</v>
      </c>
      <c r="GA13" s="991">
        <v>0</v>
      </c>
      <c r="GB13" s="991">
        <v>0</v>
      </c>
      <c r="GC13" s="991">
        <v>0</v>
      </c>
      <c r="GD13" s="991">
        <v>0</v>
      </c>
      <c r="GE13" s="991">
        <v>0</v>
      </c>
      <c r="GF13" s="991">
        <v>0</v>
      </c>
      <c r="GG13" s="991">
        <v>0</v>
      </c>
      <c r="GH13" s="991">
        <v>0</v>
      </c>
      <c r="GI13" s="991">
        <v>0</v>
      </c>
      <c r="GJ13" s="991">
        <v>0</v>
      </c>
      <c r="GK13" s="991">
        <v>0</v>
      </c>
      <c r="GL13" s="991">
        <v>0</v>
      </c>
      <c r="GM13" s="991">
        <v>0</v>
      </c>
      <c r="GN13" s="991">
        <v>0</v>
      </c>
      <c r="GO13" s="991">
        <v>0</v>
      </c>
      <c r="GP13" s="991">
        <v>0</v>
      </c>
      <c r="GQ13" s="991">
        <v>0</v>
      </c>
      <c r="GR13" s="991">
        <v>0</v>
      </c>
      <c r="GS13" s="990" t="s">
        <v>1055</v>
      </c>
      <c r="GT13" s="990" t="s">
        <v>993</v>
      </c>
      <c r="GU13" s="990" t="s">
        <v>993</v>
      </c>
      <c r="GV13" s="990" t="s">
        <v>993</v>
      </c>
      <c r="GW13" s="991">
        <v>454</v>
      </c>
      <c r="GX13" s="991">
        <v>0</v>
      </c>
      <c r="GY13" s="991">
        <v>0</v>
      </c>
      <c r="GZ13" s="991">
        <v>591</v>
      </c>
      <c r="HA13" s="991">
        <v>454</v>
      </c>
      <c r="HB13" s="991">
        <v>454</v>
      </c>
      <c r="HC13" s="991">
        <v>454</v>
      </c>
      <c r="HD13" s="991">
        <v>0</v>
      </c>
      <c r="HE13" s="991">
        <v>0</v>
      </c>
      <c r="HF13" s="991">
        <v>0</v>
      </c>
      <c r="HG13" s="991">
        <v>0</v>
      </c>
      <c r="HH13" s="991">
        <v>0</v>
      </c>
      <c r="HI13" s="991">
        <v>454</v>
      </c>
      <c r="HJ13" s="991">
        <v>454</v>
      </c>
      <c r="HK13" s="991">
        <v>0</v>
      </c>
      <c r="HL13" s="991">
        <v>0</v>
      </c>
      <c r="HM13" s="991">
        <v>0</v>
      </c>
      <c r="HN13" s="991">
        <v>0</v>
      </c>
      <c r="HO13" s="991">
        <v>0</v>
      </c>
      <c r="HP13" s="991">
        <v>0</v>
      </c>
      <c r="HQ13" s="991">
        <v>0</v>
      </c>
      <c r="HR13" s="991">
        <v>454</v>
      </c>
      <c r="HS13" s="991">
        <v>0</v>
      </c>
      <c r="HT13" s="991">
        <v>0</v>
      </c>
      <c r="HU13" s="991">
        <v>0</v>
      </c>
      <c r="HV13" s="990" t="s">
        <v>993</v>
      </c>
      <c r="HW13" s="991">
        <v>0</v>
      </c>
      <c r="HX13" s="991">
        <v>0</v>
      </c>
      <c r="HY13" s="991">
        <v>0</v>
      </c>
      <c r="HZ13" s="991">
        <v>0</v>
      </c>
      <c r="IA13" s="991">
        <v>0</v>
      </c>
      <c r="IB13" s="991">
        <v>0</v>
      </c>
      <c r="IC13" s="991">
        <v>0</v>
      </c>
      <c r="ID13" s="991">
        <v>0</v>
      </c>
      <c r="IE13" s="991">
        <v>0</v>
      </c>
      <c r="IF13" s="991">
        <v>0</v>
      </c>
      <c r="IG13" s="991">
        <v>0</v>
      </c>
      <c r="IH13" s="991">
        <v>0</v>
      </c>
      <c r="II13" s="991">
        <v>0</v>
      </c>
      <c r="IJ13" s="991">
        <v>0</v>
      </c>
      <c r="IK13" s="993">
        <v>0</v>
      </c>
      <c r="IL13" s="991">
        <v>0</v>
      </c>
      <c r="IM13" s="991">
        <v>454</v>
      </c>
      <c r="IN13" s="991">
        <v>0</v>
      </c>
      <c r="IO13" s="991">
        <v>0</v>
      </c>
      <c r="IP13" s="991">
        <v>0</v>
      </c>
      <c r="IQ13" s="991">
        <v>0</v>
      </c>
      <c r="IR13" s="991">
        <v>0</v>
      </c>
      <c r="IS13" s="991">
        <v>0</v>
      </c>
      <c r="IT13" s="991">
        <v>0</v>
      </c>
      <c r="IU13" s="991">
        <v>0</v>
      </c>
      <c r="IV13" s="991">
        <v>0</v>
      </c>
      <c r="IW13" s="991">
        <v>0</v>
      </c>
      <c r="IX13" s="991">
        <v>0</v>
      </c>
      <c r="IY13" s="991">
        <v>0</v>
      </c>
      <c r="IZ13" s="991">
        <v>0</v>
      </c>
      <c r="JA13" s="991">
        <v>0</v>
      </c>
      <c r="JB13" s="991">
        <v>0</v>
      </c>
      <c r="JC13" s="991">
        <v>0</v>
      </c>
      <c r="JD13" s="991">
        <v>0</v>
      </c>
      <c r="JE13" s="991">
        <v>0</v>
      </c>
      <c r="JF13" s="991">
        <v>0</v>
      </c>
      <c r="JG13" s="991">
        <v>0</v>
      </c>
      <c r="JH13" s="991">
        <v>0</v>
      </c>
      <c r="JI13" s="991">
        <v>0</v>
      </c>
      <c r="JJ13" s="990" t="s">
        <v>993</v>
      </c>
      <c r="JK13" s="991">
        <v>0</v>
      </c>
      <c r="JL13" s="991">
        <v>0</v>
      </c>
      <c r="JM13" s="991">
        <v>0</v>
      </c>
      <c r="JN13" s="991">
        <v>0</v>
      </c>
      <c r="JO13" s="991">
        <v>0</v>
      </c>
      <c r="JP13" s="991">
        <v>0</v>
      </c>
      <c r="JQ13" s="991">
        <v>0</v>
      </c>
      <c r="JR13" s="991">
        <v>0</v>
      </c>
      <c r="JS13" s="991">
        <v>0</v>
      </c>
      <c r="JT13" s="991">
        <v>0</v>
      </c>
      <c r="JU13" s="991">
        <v>0</v>
      </c>
      <c r="JV13" s="991">
        <v>0</v>
      </c>
      <c r="JW13" s="992" t="b">
        <v>0</v>
      </c>
      <c r="JX13" s="990" t="s">
        <v>993</v>
      </c>
      <c r="JY13" s="990" t="s">
        <v>993</v>
      </c>
      <c r="JZ13" s="990" t="s">
        <v>993</v>
      </c>
      <c r="KA13" s="990" t="s">
        <v>993</v>
      </c>
      <c r="KB13" s="992"/>
      <c r="KC13" s="986"/>
    </row>
    <row r="14" spans="1:289" hidden="1">
      <c r="A14" s="985"/>
      <c r="B14" s="1315" t="s">
        <v>1423</v>
      </c>
      <c r="C14" s="1315"/>
      <c r="D14" s="990" t="s">
        <v>1424</v>
      </c>
      <c r="E14" s="990" t="s">
        <v>1424</v>
      </c>
      <c r="F14" s="990" t="s">
        <v>993</v>
      </c>
      <c r="G14" s="990" t="s">
        <v>7</v>
      </c>
      <c r="H14" s="990" t="s">
        <v>1388</v>
      </c>
      <c r="I14" s="990" t="s">
        <v>437</v>
      </c>
      <c r="J14" s="990" t="s">
        <v>986</v>
      </c>
      <c r="K14" s="990" t="s">
        <v>987</v>
      </c>
      <c r="L14" s="990" t="s">
        <v>988</v>
      </c>
      <c r="M14" s="990" t="s">
        <v>989</v>
      </c>
      <c r="N14" s="990" t="s">
        <v>990</v>
      </c>
      <c r="O14" s="990" t="s">
        <v>7</v>
      </c>
      <c r="P14" s="990" t="s">
        <v>1317</v>
      </c>
      <c r="Q14" s="990" t="s">
        <v>1425</v>
      </c>
      <c r="R14" s="990" t="s">
        <v>1426</v>
      </c>
      <c r="S14" s="990" t="s">
        <v>2627</v>
      </c>
      <c r="T14" s="990" t="s">
        <v>2628</v>
      </c>
      <c r="U14" s="990" t="s">
        <v>1328</v>
      </c>
      <c r="V14" s="990" t="s">
        <v>1319</v>
      </c>
      <c r="W14" s="990" t="s">
        <v>523</v>
      </c>
      <c r="X14" s="990" t="s">
        <v>2629</v>
      </c>
      <c r="Y14" s="990" t="s">
        <v>1319</v>
      </c>
      <c r="Z14" s="990" t="s">
        <v>523</v>
      </c>
      <c r="AA14" s="990" t="s">
        <v>2630</v>
      </c>
      <c r="AB14" s="990" t="s">
        <v>1338</v>
      </c>
      <c r="AC14" s="990" t="s">
        <v>2631</v>
      </c>
      <c r="AD14" s="990" t="s">
        <v>447</v>
      </c>
      <c r="AE14" s="990" t="s">
        <v>270</v>
      </c>
      <c r="AF14" s="990" t="s">
        <v>270</v>
      </c>
      <c r="AG14" s="990" t="s">
        <v>290</v>
      </c>
      <c r="AH14" s="992" t="b">
        <v>1</v>
      </c>
      <c r="AI14" s="991">
        <v>2</v>
      </c>
      <c r="AJ14" s="992" t="b">
        <v>0</v>
      </c>
      <c r="AK14" s="991">
        <v>0</v>
      </c>
      <c r="AL14" s="992" t="b">
        <v>0</v>
      </c>
      <c r="AM14" s="992" t="b">
        <v>0</v>
      </c>
      <c r="AN14" s="990" t="s">
        <v>290</v>
      </c>
      <c r="AO14" s="990" t="b">
        <f t="shared" si="1"/>
        <v>1</v>
      </c>
      <c r="AP14" s="990" t="s">
        <v>993</v>
      </c>
      <c r="AQ14" s="992" t="b">
        <v>0</v>
      </c>
      <c r="AR14" s="990" t="s">
        <v>993</v>
      </c>
      <c r="AS14" s="990" t="s">
        <v>993</v>
      </c>
      <c r="AT14" s="990" t="s">
        <v>993</v>
      </c>
      <c r="AU14" s="990" t="s">
        <v>270</v>
      </c>
      <c r="AV14" s="990" t="s">
        <v>290</v>
      </c>
      <c r="AW14" s="990" t="s">
        <v>293</v>
      </c>
      <c r="AX14" s="990" t="s">
        <v>296</v>
      </c>
      <c r="AY14" s="990" t="s">
        <v>282</v>
      </c>
      <c r="AZ14" s="183">
        <f t="shared" si="2"/>
        <v>18</v>
      </c>
      <c r="BA14" s="183">
        <f t="shared" si="0"/>
        <v>18</v>
      </c>
      <c r="BB14" s="183">
        <f t="shared" si="0"/>
        <v>6</v>
      </c>
      <c r="BC14" s="183">
        <f t="shared" si="0"/>
        <v>18</v>
      </c>
      <c r="BD14" s="183">
        <f t="shared" si="3"/>
        <v>0</v>
      </c>
      <c r="BE14" s="991">
        <v>18</v>
      </c>
      <c r="BF14" s="991">
        <v>18</v>
      </c>
      <c r="BG14" s="991">
        <v>6</v>
      </c>
      <c r="BH14" s="991">
        <v>18</v>
      </c>
      <c r="BI14" s="991">
        <v>0</v>
      </c>
      <c r="BJ14" s="991">
        <v>0</v>
      </c>
      <c r="BK14" s="991">
        <v>0</v>
      </c>
      <c r="BL14" s="991">
        <v>0</v>
      </c>
      <c r="BM14" s="991">
        <v>0</v>
      </c>
      <c r="BN14" s="991">
        <v>0</v>
      </c>
      <c r="BO14" s="991">
        <v>0</v>
      </c>
      <c r="BP14" s="991">
        <v>0</v>
      </c>
      <c r="BQ14" s="991">
        <v>0</v>
      </c>
      <c r="BR14" s="991">
        <v>0</v>
      </c>
      <c r="BS14" s="991">
        <v>0</v>
      </c>
      <c r="BT14" s="991">
        <v>0</v>
      </c>
      <c r="BU14" s="991">
        <v>0</v>
      </c>
      <c r="BV14" s="991">
        <v>0</v>
      </c>
      <c r="BW14" s="991">
        <v>0</v>
      </c>
      <c r="BX14" s="991">
        <v>0</v>
      </c>
      <c r="BY14" s="992"/>
      <c r="BZ14" s="991">
        <v>18</v>
      </c>
      <c r="CA14" s="991">
        <v>0</v>
      </c>
      <c r="CB14" s="991">
        <v>0</v>
      </c>
      <c r="CC14" s="991">
        <v>0</v>
      </c>
      <c r="CD14" s="991">
        <v>4</v>
      </c>
      <c r="CE14" s="991">
        <v>0.3</v>
      </c>
      <c r="CF14" s="991">
        <v>0</v>
      </c>
      <c r="CG14" s="991">
        <v>0</v>
      </c>
      <c r="CH14" s="991">
        <v>9</v>
      </c>
      <c r="CI14" s="991">
        <v>0</v>
      </c>
      <c r="CJ14" s="991">
        <v>20</v>
      </c>
      <c r="CK14" s="991">
        <v>0.4</v>
      </c>
      <c r="CL14" s="991">
        <v>4</v>
      </c>
      <c r="CM14" s="991">
        <v>0.7</v>
      </c>
      <c r="CN14" s="991">
        <v>0</v>
      </c>
      <c r="CO14" s="991">
        <v>0</v>
      </c>
      <c r="CP14" s="991">
        <v>1</v>
      </c>
      <c r="CQ14" s="991">
        <v>0</v>
      </c>
      <c r="CR14" s="991">
        <v>0</v>
      </c>
      <c r="CS14" s="991">
        <v>0</v>
      </c>
      <c r="CT14" s="991">
        <v>0</v>
      </c>
      <c r="CU14" s="991">
        <v>0</v>
      </c>
      <c r="CV14" s="991">
        <v>1</v>
      </c>
      <c r="CW14" s="991">
        <v>0</v>
      </c>
      <c r="CX14" s="991">
        <v>1</v>
      </c>
      <c r="CY14" s="991">
        <v>0</v>
      </c>
      <c r="CZ14" s="991">
        <v>0</v>
      </c>
      <c r="DA14" s="991">
        <v>0</v>
      </c>
      <c r="DB14" s="991">
        <v>4</v>
      </c>
      <c r="DC14" s="991">
        <v>0</v>
      </c>
      <c r="DD14" s="991">
        <v>1</v>
      </c>
      <c r="DE14" s="991">
        <v>0</v>
      </c>
      <c r="DF14" s="991">
        <v>0</v>
      </c>
      <c r="DG14" s="991">
        <v>0</v>
      </c>
      <c r="DH14" s="991">
        <v>2</v>
      </c>
      <c r="DI14" s="991">
        <v>0</v>
      </c>
      <c r="DJ14" s="991">
        <v>10</v>
      </c>
      <c r="DK14" s="991">
        <v>0</v>
      </c>
      <c r="DL14" s="991">
        <v>3</v>
      </c>
      <c r="DM14" s="991">
        <v>0.2</v>
      </c>
      <c r="DN14" s="991">
        <v>0</v>
      </c>
      <c r="DO14" s="991">
        <v>0</v>
      </c>
      <c r="DP14" s="991">
        <v>1</v>
      </c>
      <c r="DQ14" s="991">
        <v>0</v>
      </c>
      <c r="DR14" s="991">
        <v>0</v>
      </c>
      <c r="DS14" s="991">
        <v>0</v>
      </c>
      <c r="DT14" s="991">
        <v>0</v>
      </c>
      <c r="DU14" s="991">
        <v>0</v>
      </c>
      <c r="DV14" s="991">
        <v>1</v>
      </c>
      <c r="DW14" s="991">
        <v>0</v>
      </c>
      <c r="DX14" s="991">
        <v>0</v>
      </c>
      <c r="DY14" s="991">
        <v>0</v>
      </c>
      <c r="DZ14" s="991">
        <v>1</v>
      </c>
      <c r="EA14" s="991">
        <v>0</v>
      </c>
      <c r="EB14" s="991">
        <v>0</v>
      </c>
      <c r="EC14" s="991">
        <v>0</v>
      </c>
      <c r="ED14" s="992" t="b">
        <v>0</v>
      </c>
      <c r="EE14" s="991">
        <v>0</v>
      </c>
      <c r="EF14" s="991">
        <v>0</v>
      </c>
      <c r="EG14" s="991">
        <v>0</v>
      </c>
      <c r="EH14" s="991">
        <v>0</v>
      </c>
      <c r="EI14" s="991">
        <v>0</v>
      </c>
      <c r="EJ14" s="991">
        <v>0</v>
      </c>
      <c r="EK14" s="991">
        <v>0</v>
      </c>
      <c r="EL14" s="991">
        <v>0</v>
      </c>
      <c r="EM14" s="991">
        <v>0</v>
      </c>
      <c r="EN14" s="991">
        <v>0</v>
      </c>
      <c r="EO14" s="991">
        <v>0</v>
      </c>
      <c r="EP14" s="991">
        <v>0</v>
      </c>
      <c r="EQ14" s="991">
        <v>0</v>
      </c>
      <c r="ER14" s="991">
        <v>0</v>
      </c>
      <c r="ES14" s="991">
        <v>0</v>
      </c>
      <c r="ET14" s="991">
        <v>0</v>
      </c>
      <c r="EU14" s="991">
        <v>0</v>
      </c>
      <c r="EV14" s="991">
        <v>0</v>
      </c>
      <c r="EW14" s="991">
        <v>0</v>
      </c>
      <c r="EX14" s="991">
        <v>0</v>
      </c>
      <c r="EY14" s="991">
        <v>0</v>
      </c>
      <c r="EZ14" s="991">
        <v>0</v>
      </c>
      <c r="FA14" s="991">
        <v>2</v>
      </c>
      <c r="FB14" s="991">
        <v>0</v>
      </c>
      <c r="FC14" s="991">
        <v>4</v>
      </c>
      <c r="FD14" s="991">
        <v>0</v>
      </c>
      <c r="FE14" s="991">
        <v>0</v>
      </c>
      <c r="FF14" s="991">
        <v>0.5</v>
      </c>
      <c r="FG14" s="991">
        <v>0</v>
      </c>
      <c r="FH14" s="991">
        <v>0</v>
      </c>
      <c r="FI14" s="991">
        <v>0</v>
      </c>
      <c r="FJ14" s="991">
        <v>0</v>
      </c>
      <c r="FK14" s="991">
        <v>0</v>
      </c>
      <c r="FL14" s="991">
        <v>0</v>
      </c>
      <c r="FM14" s="991">
        <v>0</v>
      </c>
      <c r="FN14" s="991">
        <v>0</v>
      </c>
      <c r="FO14" s="991">
        <v>0</v>
      </c>
      <c r="FP14" s="991">
        <v>0</v>
      </c>
      <c r="FQ14" s="991">
        <v>0</v>
      </c>
      <c r="FR14" s="991">
        <v>0</v>
      </c>
      <c r="FS14" s="991">
        <v>0</v>
      </c>
      <c r="FT14" s="991">
        <v>0</v>
      </c>
      <c r="FU14" s="991">
        <v>0</v>
      </c>
      <c r="FV14" s="991">
        <v>0</v>
      </c>
      <c r="FW14" s="991">
        <v>5</v>
      </c>
      <c r="FX14" s="991">
        <v>0</v>
      </c>
      <c r="FY14" s="991">
        <v>6</v>
      </c>
      <c r="FZ14" s="991">
        <v>0.4</v>
      </c>
      <c r="GA14" s="991">
        <v>1</v>
      </c>
      <c r="GB14" s="991">
        <v>0</v>
      </c>
      <c r="GC14" s="991">
        <v>0</v>
      </c>
      <c r="GD14" s="991">
        <v>0</v>
      </c>
      <c r="GE14" s="991">
        <v>0</v>
      </c>
      <c r="GF14" s="991">
        <v>0</v>
      </c>
      <c r="GG14" s="991">
        <v>0</v>
      </c>
      <c r="GH14" s="991">
        <v>0</v>
      </c>
      <c r="GI14" s="991">
        <v>0</v>
      </c>
      <c r="GJ14" s="991">
        <v>0</v>
      </c>
      <c r="GK14" s="991">
        <v>0</v>
      </c>
      <c r="GL14" s="991">
        <v>0</v>
      </c>
      <c r="GM14" s="991">
        <v>4</v>
      </c>
      <c r="GN14" s="991">
        <v>0</v>
      </c>
      <c r="GO14" s="991">
        <v>0</v>
      </c>
      <c r="GP14" s="991">
        <v>0</v>
      </c>
      <c r="GQ14" s="991">
        <v>0</v>
      </c>
      <c r="GR14" s="991">
        <v>0</v>
      </c>
      <c r="GS14" s="990" t="s">
        <v>521</v>
      </c>
      <c r="GT14" s="990" t="s">
        <v>993</v>
      </c>
      <c r="GU14" s="990" t="s">
        <v>993</v>
      </c>
      <c r="GV14" s="990" t="s">
        <v>993</v>
      </c>
      <c r="GW14" s="991">
        <v>396</v>
      </c>
      <c r="GX14" s="991">
        <v>0</v>
      </c>
      <c r="GY14" s="991">
        <v>0</v>
      </c>
      <c r="GZ14" s="991">
        <v>4583</v>
      </c>
      <c r="HA14" s="991">
        <v>390</v>
      </c>
      <c r="HB14" s="991">
        <v>0</v>
      </c>
      <c r="HC14" s="991">
        <v>0</v>
      </c>
      <c r="HD14" s="991">
        <v>0</v>
      </c>
      <c r="HE14" s="991">
        <v>0</v>
      </c>
      <c r="HF14" s="991">
        <v>0</v>
      </c>
      <c r="HG14" s="991">
        <v>0</v>
      </c>
      <c r="HH14" s="991">
        <v>0</v>
      </c>
      <c r="HI14" s="991">
        <v>0</v>
      </c>
      <c r="HJ14" s="991">
        <v>0</v>
      </c>
      <c r="HK14" s="991">
        <v>0</v>
      </c>
      <c r="HL14" s="991">
        <v>0</v>
      </c>
      <c r="HM14" s="991">
        <v>0</v>
      </c>
      <c r="HN14" s="991">
        <v>0</v>
      </c>
      <c r="HO14" s="991">
        <v>0</v>
      </c>
      <c r="HP14" s="991">
        <v>0</v>
      </c>
      <c r="HQ14" s="991">
        <v>0</v>
      </c>
      <c r="HR14" s="991">
        <v>0</v>
      </c>
      <c r="HS14" s="991">
        <v>0</v>
      </c>
      <c r="HT14" s="991">
        <v>0</v>
      </c>
      <c r="HU14" s="991">
        <v>0</v>
      </c>
      <c r="HV14" s="990" t="s">
        <v>993</v>
      </c>
      <c r="HW14" s="991">
        <v>0</v>
      </c>
      <c r="HX14" s="991">
        <v>0</v>
      </c>
      <c r="HY14" s="991">
        <v>0</v>
      </c>
      <c r="HZ14" s="991">
        <v>0</v>
      </c>
      <c r="IA14" s="991">
        <v>0</v>
      </c>
      <c r="IB14" s="991">
        <v>0</v>
      </c>
      <c r="IC14" s="991">
        <v>0</v>
      </c>
      <c r="ID14" s="991">
        <v>0</v>
      </c>
      <c r="IE14" s="991">
        <v>0</v>
      </c>
      <c r="IF14" s="991">
        <v>69</v>
      </c>
      <c r="IG14" s="991">
        <v>2</v>
      </c>
      <c r="IH14" s="991">
        <v>77</v>
      </c>
      <c r="II14" s="991">
        <v>13</v>
      </c>
      <c r="IJ14" s="991">
        <v>4</v>
      </c>
      <c r="IK14" s="993">
        <v>0</v>
      </c>
      <c r="IL14" s="991">
        <v>0</v>
      </c>
      <c r="IM14" s="991">
        <v>390</v>
      </c>
      <c r="IN14" s="991">
        <v>0</v>
      </c>
      <c r="IO14" s="991">
        <v>0</v>
      </c>
      <c r="IP14" s="991">
        <v>0</v>
      </c>
      <c r="IQ14" s="991">
        <v>0</v>
      </c>
      <c r="IR14" s="991">
        <v>0</v>
      </c>
      <c r="IS14" s="991">
        <v>0</v>
      </c>
      <c r="IT14" s="991">
        <v>1</v>
      </c>
      <c r="IU14" s="991">
        <v>0</v>
      </c>
      <c r="IV14" s="991">
        <v>0</v>
      </c>
      <c r="IW14" s="991">
        <v>0</v>
      </c>
      <c r="IX14" s="991">
        <v>0</v>
      </c>
      <c r="IY14" s="991">
        <v>0</v>
      </c>
      <c r="IZ14" s="991">
        <v>0</v>
      </c>
      <c r="JA14" s="991">
        <v>0</v>
      </c>
      <c r="JB14" s="991">
        <v>0</v>
      </c>
      <c r="JC14" s="991">
        <v>0</v>
      </c>
      <c r="JD14" s="991">
        <v>0</v>
      </c>
      <c r="JE14" s="991">
        <v>0</v>
      </c>
      <c r="JF14" s="991">
        <v>0</v>
      </c>
      <c r="JG14" s="991">
        <v>0</v>
      </c>
      <c r="JH14" s="991">
        <v>0</v>
      </c>
      <c r="JI14" s="991">
        <v>0</v>
      </c>
      <c r="JJ14" s="990" t="s">
        <v>270</v>
      </c>
      <c r="JK14" s="991">
        <v>0</v>
      </c>
      <c r="JL14" s="991">
        <v>0</v>
      </c>
      <c r="JM14" s="991">
        <v>0</v>
      </c>
      <c r="JN14" s="991">
        <v>1</v>
      </c>
      <c r="JO14" s="991">
        <v>0</v>
      </c>
      <c r="JP14" s="991">
        <v>0</v>
      </c>
      <c r="JQ14" s="991">
        <v>0</v>
      </c>
      <c r="JR14" s="991">
        <v>0</v>
      </c>
      <c r="JS14" s="991">
        <v>0</v>
      </c>
      <c r="JT14" s="991">
        <v>0</v>
      </c>
      <c r="JU14" s="991">
        <v>0</v>
      </c>
      <c r="JV14" s="991">
        <v>0</v>
      </c>
      <c r="JW14" s="992" t="b">
        <v>0</v>
      </c>
      <c r="JX14" s="990" t="s">
        <v>993</v>
      </c>
      <c r="JY14" s="990" t="s">
        <v>993</v>
      </c>
      <c r="JZ14" s="990" t="s">
        <v>993</v>
      </c>
      <c r="KA14" s="990" t="s">
        <v>993</v>
      </c>
      <c r="KB14" s="992"/>
      <c r="KC14" s="986"/>
    </row>
    <row r="15" spans="1:289" hidden="1">
      <c r="A15" s="985"/>
      <c r="B15" s="1315" t="s">
        <v>1432</v>
      </c>
      <c r="C15" s="1315"/>
      <c r="D15" s="990" t="s">
        <v>1433</v>
      </c>
      <c r="E15" s="990" t="s">
        <v>1433</v>
      </c>
      <c r="F15" s="990" t="s">
        <v>993</v>
      </c>
      <c r="G15" s="990" t="s">
        <v>1434</v>
      </c>
      <c r="H15" s="990" t="s">
        <v>1388</v>
      </c>
      <c r="I15" s="990" t="s">
        <v>437</v>
      </c>
      <c r="J15" s="990" t="s">
        <v>986</v>
      </c>
      <c r="K15" s="990" t="s">
        <v>987</v>
      </c>
      <c r="L15" s="990" t="s">
        <v>988</v>
      </c>
      <c r="M15" s="990" t="s">
        <v>989</v>
      </c>
      <c r="N15" s="990" t="s">
        <v>990</v>
      </c>
      <c r="O15" s="990" t="s">
        <v>1434</v>
      </c>
      <c r="P15" s="990" t="s">
        <v>1317</v>
      </c>
      <c r="Q15" s="990" t="s">
        <v>1435</v>
      </c>
      <c r="R15" s="990" t="s">
        <v>1436</v>
      </c>
      <c r="S15" s="990" t="s">
        <v>1437</v>
      </c>
      <c r="T15" s="990" t="s">
        <v>2632</v>
      </c>
      <c r="U15" s="990" t="s">
        <v>1337</v>
      </c>
      <c r="V15" s="990" t="s">
        <v>1319</v>
      </c>
      <c r="W15" s="990" t="s">
        <v>525</v>
      </c>
      <c r="X15" s="990" t="s">
        <v>1438</v>
      </c>
      <c r="Y15" s="990" t="s">
        <v>1319</v>
      </c>
      <c r="Z15" s="990" t="s">
        <v>521</v>
      </c>
      <c r="AA15" s="990" t="s">
        <v>1439</v>
      </c>
      <c r="AB15" s="990" t="s">
        <v>993</v>
      </c>
      <c r="AC15" s="990" t="s">
        <v>993</v>
      </c>
      <c r="AD15" s="990" t="s">
        <v>1227</v>
      </c>
      <c r="AE15" s="990" t="s">
        <v>270</v>
      </c>
      <c r="AF15" s="990" t="s">
        <v>290</v>
      </c>
      <c r="AG15" s="990" t="s">
        <v>290</v>
      </c>
      <c r="AH15" s="992" t="b">
        <v>0</v>
      </c>
      <c r="AI15" s="991">
        <v>0</v>
      </c>
      <c r="AJ15" s="992" t="b">
        <v>0</v>
      </c>
      <c r="AK15" s="991">
        <v>0</v>
      </c>
      <c r="AL15" s="992" t="b">
        <v>0</v>
      </c>
      <c r="AM15" s="992" t="b">
        <v>1</v>
      </c>
      <c r="AN15" s="990" t="s">
        <v>290</v>
      </c>
      <c r="AO15" s="990" t="b">
        <f t="shared" si="1"/>
        <v>1</v>
      </c>
      <c r="AP15" s="990" t="s">
        <v>993</v>
      </c>
      <c r="AQ15" s="992" t="b">
        <v>0</v>
      </c>
      <c r="AR15" s="990" t="s">
        <v>993</v>
      </c>
      <c r="AS15" s="990" t="s">
        <v>993</v>
      </c>
      <c r="AT15" s="990" t="s">
        <v>993</v>
      </c>
      <c r="AU15" s="990" t="s">
        <v>298</v>
      </c>
      <c r="AV15" s="990" t="s">
        <v>993</v>
      </c>
      <c r="AW15" s="990" t="s">
        <v>993</v>
      </c>
      <c r="AX15" s="990" t="s">
        <v>993</v>
      </c>
      <c r="AY15" s="990" t="s">
        <v>993</v>
      </c>
      <c r="AZ15" s="183">
        <f t="shared" si="2"/>
        <v>19</v>
      </c>
      <c r="BA15" s="183">
        <f t="shared" si="0"/>
        <v>0</v>
      </c>
      <c r="BB15" s="183">
        <f t="shared" si="0"/>
        <v>0</v>
      </c>
      <c r="BC15" s="183">
        <f t="shared" si="0"/>
        <v>19</v>
      </c>
      <c r="BD15" s="183">
        <f t="shared" si="3"/>
        <v>0</v>
      </c>
      <c r="BE15" s="991">
        <v>19</v>
      </c>
      <c r="BF15" s="991">
        <v>0</v>
      </c>
      <c r="BG15" s="991">
        <v>0</v>
      </c>
      <c r="BH15" s="991">
        <v>19</v>
      </c>
      <c r="BI15" s="991">
        <v>0</v>
      </c>
      <c r="BJ15" s="991">
        <v>0</v>
      </c>
      <c r="BK15" s="991">
        <v>0</v>
      </c>
      <c r="BL15" s="991">
        <v>0</v>
      </c>
      <c r="BM15" s="991">
        <v>0</v>
      </c>
      <c r="BN15" s="991">
        <v>0</v>
      </c>
      <c r="BO15" s="991">
        <v>0</v>
      </c>
      <c r="BP15" s="991">
        <v>0</v>
      </c>
      <c r="BQ15" s="991">
        <v>0</v>
      </c>
      <c r="BR15" s="991">
        <v>0</v>
      </c>
      <c r="BS15" s="991">
        <v>0</v>
      </c>
      <c r="BT15" s="991">
        <v>0</v>
      </c>
      <c r="BU15" s="991">
        <v>0</v>
      </c>
      <c r="BV15" s="991">
        <v>0</v>
      </c>
      <c r="BW15" s="991">
        <v>0</v>
      </c>
      <c r="BX15" s="991">
        <v>0</v>
      </c>
      <c r="BY15" s="990" t="s">
        <v>2633</v>
      </c>
      <c r="BZ15" s="991">
        <v>19</v>
      </c>
      <c r="CA15" s="991">
        <v>0</v>
      </c>
      <c r="CB15" s="991">
        <v>0</v>
      </c>
      <c r="CC15" s="991">
        <v>0</v>
      </c>
      <c r="CD15" s="991">
        <v>1</v>
      </c>
      <c r="CE15" s="991">
        <v>0</v>
      </c>
      <c r="CF15" s="991">
        <v>0</v>
      </c>
      <c r="CG15" s="991">
        <v>0</v>
      </c>
      <c r="CH15" s="991">
        <v>0</v>
      </c>
      <c r="CI15" s="991">
        <v>0</v>
      </c>
      <c r="CJ15" s="991">
        <v>3</v>
      </c>
      <c r="CK15" s="991">
        <v>0.5</v>
      </c>
      <c r="CL15" s="991">
        <v>1</v>
      </c>
      <c r="CM15" s="991">
        <v>0</v>
      </c>
      <c r="CN15" s="991">
        <v>0</v>
      </c>
      <c r="CO15" s="991">
        <v>0</v>
      </c>
      <c r="CP15" s="991">
        <v>0</v>
      </c>
      <c r="CQ15" s="991">
        <v>0</v>
      </c>
      <c r="CR15" s="991">
        <v>0</v>
      </c>
      <c r="CS15" s="991">
        <v>0</v>
      </c>
      <c r="CT15" s="991">
        <v>0</v>
      </c>
      <c r="CU15" s="991">
        <v>0</v>
      </c>
      <c r="CV15" s="991">
        <v>0</v>
      </c>
      <c r="CW15" s="991">
        <v>0</v>
      </c>
      <c r="CX15" s="991">
        <v>0</v>
      </c>
      <c r="CY15" s="991">
        <v>0</v>
      </c>
      <c r="CZ15" s="991">
        <v>0</v>
      </c>
      <c r="DA15" s="991">
        <v>0</v>
      </c>
      <c r="DB15" s="991">
        <v>0</v>
      </c>
      <c r="DC15" s="991">
        <v>0</v>
      </c>
      <c r="DD15" s="991">
        <v>0</v>
      </c>
      <c r="DE15" s="991">
        <v>0</v>
      </c>
      <c r="DF15" s="991">
        <v>0</v>
      </c>
      <c r="DG15" s="991">
        <v>0</v>
      </c>
      <c r="DH15" s="991">
        <v>0</v>
      </c>
      <c r="DI15" s="991">
        <v>0</v>
      </c>
      <c r="DJ15" s="991">
        <v>0</v>
      </c>
      <c r="DK15" s="991">
        <v>0</v>
      </c>
      <c r="DL15" s="991">
        <v>0</v>
      </c>
      <c r="DM15" s="991">
        <v>0</v>
      </c>
      <c r="DN15" s="991">
        <v>0</v>
      </c>
      <c r="DO15" s="991">
        <v>0</v>
      </c>
      <c r="DP15" s="991">
        <v>0</v>
      </c>
      <c r="DQ15" s="991">
        <v>0</v>
      </c>
      <c r="DR15" s="991">
        <v>0</v>
      </c>
      <c r="DS15" s="991">
        <v>0</v>
      </c>
      <c r="DT15" s="991">
        <v>0</v>
      </c>
      <c r="DU15" s="991">
        <v>0</v>
      </c>
      <c r="DV15" s="991">
        <v>0</v>
      </c>
      <c r="DW15" s="991">
        <v>0</v>
      </c>
      <c r="DX15" s="991">
        <v>0</v>
      </c>
      <c r="DY15" s="991">
        <v>0</v>
      </c>
      <c r="DZ15" s="991">
        <v>0</v>
      </c>
      <c r="EA15" s="991">
        <v>0</v>
      </c>
      <c r="EB15" s="991">
        <v>0</v>
      </c>
      <c r="EC15" s="991">
        <v>0</v>
      </c>
      <c r="ED15" s="992" t="b">
        <v>1</v>
      </c>
      <c r="EE15" s="991">
        <v>0</v>
      </c>
      <c r="EF15" s="991">
        <v>0</v>
      </c>
      <c r="EG15" s="991">
        <v>0</v>
      </c>
      <c r="EH15" s="991">
        <v>0</v>
      </c>
      <c r="EI15" s="991">
        <v>0</v>
      </c>
      <c r="EJ15" s="991">
        <v>0</v>
      </c>
      <c r="EK15" s="991">
        <v>0</v>
      </c>
      <c r="EL15" s="991">
        <v>0</v>
      </c>
      <c r="EM15" s="991">
        <v>0</v>
      </c>
      <c r="EN15" s="991">
        <v>0</v>
      </c>
      <c r="EO15" s="991">
        <v>0</v>
      </c>
      <c r="EP15" s="991">
        <v>0</v>
      </c>
      <c r="EQ15" s="991">
        <v>0</v>
      </c>
      <c r="ER15" s="991">
        <v>0</v>
      </c>
      <c r="ES15" s="991">
        <v>0</v>
      </c>
      <c r="ET15" s="991">
        <v>0</v>
      </c>
      <c r="EU15" s="991">
        <v>0</v>
      </c>
      <c r="EV15" s="991">
        <v>0</v>
      </c>
      <c r="EW15" s="991">
        <v>0</v>
      </c>
      <c r="EX15" s="991">
        <v>0</v>
      </c>
      <c r="EY15" s="991">
        <v>0</v>
      </c>
      <c r="EZ15" s="991">
        <v>0</v>
      </c>
      <c r="FA15" s="991">
        <v>0</v>
      </c>
      <c r="FB15" s="991">
        <v>0</v>
      </c>
      <c r="FC15" s="991">
        <v>3</v>
      </c>
      <c r="FD15" s="991">
        <v>0.5</v>
      </c>
      <c r="FE15" s="991">
        <v>1</v>
      </c>
      <c r="FF15" s="991">
        <v>0</v>
      </c>
      <c r="FG15" s="991">
        <v>0</v>
      </c>
      <c r="FH15" s="991">
        <v>0</v>
      </c>
      <c r="FI15" s="991">
        <v>0</v>
      </c>
      <c r="FJ15" s="991">
        <v>0</v>
      </c>
      <c r="FK15" s="991">
        <v>0</v>
      </c>
      <c r="FL15" s="991">
        <v>0</v>
      </c>
      <c r="FM15" s="991">
        <v>0</v>
      </c>
      <c r="FN15" s="991">
        <v>0</v>
      </c>
      <c r="FO15" s="991">
        <v>0</v>
      </c>
      <c r="FP15" s="991">
        <v>0</v>
      </c>
      <c r="FQ15" s="991">
        <v>0</v>
      </c>
      <c r="FR15" s="991">
        <v>0</v>
      </c>
      <c r="FS15" s="991">
        <v>0</v>
      </c>
      <c r="FT15" s="991">
        <v>0</v>
      </c>
      <c r="FU15" s="991">
        <v>0</v>
      </c>
      <c r="FV15" s="991">
        <v>0</v>
      </c>
      <c r="FW15" s="991">
        <v>0</v>
      </c>
      <c r="FX15" s="991">
        <v>0</v>
      </c>
      <c r="FY15" s="991">
        <v>0</v>
      </c>
      <c r="FZ15" s="991">
        <v>0</v>
      </c>
      <c r="GA15" s="991">
        <v>0</v>
      </c>
      <c r="GB15" s="991">
        <v>0</v>
      </c>
      <c r="GC15" s="991">
        <v>0</v>
      </c>
      <c r="GD15" s="991">
        <v>0</v>
      </c>
      <c r="GE15" s="991">
        <v>0</v>
      </c>
      <c r="GF15" s="991">
        <v>0</v>
      </c>
      <c r="GG15" s="991">
        <v>0</v>
      </c>
      <c r="GH15" s="991">
        <v>0</v>
      </c>
      <c r="GI15" s="991">
        <v>0</v>
      </c>
      <c r="GJ15" s="991">
        <v>0</v>
      </c>
      <c r="GK15" s="991">
        <v>0</v>
      </c>
      <c r="GL15" s="991">
        <v>0</v>
      </c>
      <c r="GM15" s="991">
        <v>0</v>
      </c>
      <c r="GN15" s="991">
        <v>0</v>
      </c>
      <c r="GO15" s="991">
        <v>0</v>
      </c>
      <c r="GP15" s="991">
        <v>0</v>
      </c>
      <c r="GQ15" s="991">
        <v>0</v>
      </c>
      <c r="GR15" s="991">
        <v>0</v>
      </c>
      <c r="GS15" s="990" t="s">
        <v>1000</v>
      </c>
      <c r="GT15" s="990" t="s">
        <v>993</v>
      </c>
      <c r="GU15" s="990" t="s">
        <v>993</v>
      </c>
      <c r="GV15" s="990" t="s">
        <v>993</v>
      </c>
      <c r="GW15" s="991">
        <v>0</v>
      </c>
      <c r="GX15" s="991">
        <v>0</v>
      </c>
      <c r="GY15" s="991">
        <v>0</v>
      </c>
      <c r="GZ15" s="991">
        <v>0</v>
      </c>
      <c r="HA15" s="991">
        <v>0</v>
      </c>
      <c r="HB15" s="991">
        <v>0</v>
      </c>
      <c r="HC15" s="991">
        <v>0</v>
      </c>
      <c r="HD15" s="991">
        <v>0</v>
      </c>
      <c r="HE15" s="991">
        <v>0</v>
      </c>
      <c r="HF15" s="991">
        <v>0</v>
      </c>
      <c r="HG15" s="991">
        <v>0</v>
      </c>
      <c r="HH15" s="991">
        <v>0</v>
      </c>
      <c r="HI15" s="991">
        <v>0</v>
      </c>
      <c r="HJ15" s="991">
        <v>0</v>
      </c>
      <c r="HK15" s="991">
        <v>0</v>
      </c>
      <c r="HL15" s="991">
        <v>0</v>
      </c>
      <c r="HM15" s="991">
        <v>0</v>
      </c>
      <c r="HN15" s="991">
        <v>0</v>
      </c>
      <c r="HO15" s="991">
        <v>0</v>
      </c>
      <c r="HP15" s="991">
        <v>0</v>
      </c>
      <c r="HQ15" s="991">
        <v>0</v>
      </c>
      <c r="HR15" s="991">
        <v>0</v>
      </c>
      <c r="HS15" s="991">
        <v>0</v>
      </c>
      <c r="HT15" s="991">
        <v>0</v>
      </c>
      <c r="HU15" s="991">
        <v>0</v>
      </c>
      <c r="HV15" s="990" t="s">
        <v>290</v>
      </c>
      <c r="HW15" s="991">
        <v>0</v>
      </c>
      <c r="HX15" s="991">
        <v>0</v>
      </c>
      <c r="HY15" s="991">
        <v>0</v>
      </c>
      <c r="HZ15" s="991">
        <v>0</v>
      </c>
      <c r="IA15" s="991">
        <v>0</v>
      </c>
      <c r="IB15" s="991">
        <v>0</v>
      </c>
      <c r="IC15" s="991">
        <v>0</v>
      </c>
      <c r="ID15" s="991">
        <v>0</v>
      </c>
      <c r="IE15" s="991">
        <v>0</v>
      </c>
      <c r="IF15" s="991">
        <v>0</v>
      </c>
      <c r="IG15" s="991">
        <v>0</v>
      </c>
      <c r="IH15" s="991">
        <v>0</v>
      </c>
      <c r="II15" s="991">
        <v>0</v>
      </c>
      <c r="IJ15" s="991">
        <v>0</v>
      </c>
      <c r="IK15" s="993">
        <v>0</v>
      </c>
      <c r="IL15" s="991">
        <v>0</v>
      </c>
      <c r="IM15" s="991">
        <v>0</v>
      </c>
      <c r="IN15" s="991">
        <v>0</v>
      </c>
      <c r="IO15" s="991">
        <v>0</v>
      </c>
      <c r="IP15" s="991">
        <v>0</v>
      </c>
      <c r="IQ15" s="991">
        <v>0</v>
      </c>
      <c r="IR15" s="991">
        <v>0</v>
      </c>
      <c r="IS15" s="991">
        <v>0</v>
      </c>
      <c r="IT15" s="991">
        <v>0</v>
      </c>
      <c r="IU15" s="991">
        <v>0</v>
      </c>
      <c r="IV15" s="991">
        <v>0</v>
      </c>
      <c r="IW15" s="991">
        <v>0</v>
      </c>
      <c r="IX15" s="991">
        <v>0</v>
      </c>
      <c r="IY15" s="991">
        <v>0</v>
      </c>
      <c r="IZ15" s="991">
        <v>0</v>
      </c>
      <c r="JA15" s="991">
        <v>0</v>
      </c>
      <c r="JB15" s="991">
        <v>0</v>
      </c>
      <c r="JC15" s="991">
        <v>0</v>
      </c>
      <c r="JD15" s="991">
        <v>0</v>
      </c>
      <c r="JE15" s="991">
        <v>0</v>
      </c>
      <c r="JF15" s="991">
        <v>0</v>
      </c>
      <c r="JG15" s="991">
        <v>0</v>
      </c>
      <c r="JH15" s="991">
        <v>0</v>
      </c>
      <c r="JI15" s="991">
        <v>0</v>
      </c>
      <c r="JJ15" s="990" t="s">
        <v>290</v>
      </c>
      <c r="JK15" s="991">
        <v>0</v>
      </c>
      <c r="JL15" s="991">
        <v>0</v>
      </c>
      <c r="JM15" s="991">
        <v>0</v>
      </c>
      <c r="JN15" s="991">
        <v>0</v>
      </c>
      <c r="JO15" s="991">
        <v>0</v>
      </c>
      <c r="JP15" s="991">
        <v>0</v>
      </c>
      <c r="JQ15" s="991">
        <v>0</v>
      </c>
      <c r="JR15" s="991">
        <v>0</v>
      </c>
      <c r="JS15" s="991">
        <v>0</v>
      </c>
      <c r="JT15" s="991">
        <v>0</v>
      </c>
      <c r="JU15" s="991">
        <v>0</v>
      </c>
      <c r="JV15" s="991">
        <v>0</v>
      </c>
      <c r="JW15" s="992" t="b">
        <v>0</v>
      </c>
      <c r="JX15" s="990" t="s">
        <v>993</v>
      </c>
      <c r="JY15" s="990" t="s">
        <v>993</v>
      </c>
      <c r="JZ15" s="990" t="s">
        <v>993</v>
      </c>
      <c r="KA15" s="990" t="s">
        <v>993</v>
      </c>
      <c r="KB15" s="992"/>
      <c r="KC15" s="986"/>
    </row>
    <row r="16" spans="1:289" hidden="1">
      <c r="A16" s="985"/>
      <c r="B16" s="1315" t="s">
        <v>1440</v>
      </c>
      <c r="C16" s="1315"/>
      <c r="D16" s="990" t="s">
        <v>1441</v>
      </c>
      <c r="E16" s="990" t="s">
        <v>1441</v>
      </c>
      <c r="F16" s="990" t="s">
        <v>993</v>
      </c>
      <c r="G16" s="990" t="s">
        <v>6</v>
      </c>
      <c r="H16" s="990" t="s">
        <v>1388</v>
      </c>
      <c r="I16" s="990" t="s">
        <v>437</v>
      </c>
      <c r="J16" s="990" t="s">
        <v>986</v>
      </c>
      <c r="K16" s="990" t="s">
        <v>987</v>
      </c>
      <c r="L16" s="990" t="s">
        <v>988</v>
      </c>
      <c r="M16" s="990" t="s">
        <v>989</v>
      </c>
      <c r="N16" s="990" t="s">
        <v>990</v>
      </c>
      <c r="O16" s="990" t="s">
        <v>6</v>
      </c>
      <c r="P16" s="990" t="s">
        <v>1317</v>
      </c>
      <c r="Q16" s="990" t="s">
        <v>1324</v>
      </c>
      <c r="R16" s="990" t="s">
        <v>1442</v>
      </c>
      <c r="S16" s="990" t="s">
        <v>1443</v>
      </c>
      <c r="T16" s="990" t="s">
        <v>1444</v>
      </c>
      <c r="U16" s="990" t="s">
        <v>1318</v>
      </c>
      <c r="V16" s="990" t="s">
        <v>1319</v>
      </c>
      <c r="W16" s="990" t="s">
        <v>521</v>
      </c>
      <c r="X16" s="990" t="s">
        <v>1445</v>
      </c>
      <c r="Y16" s="990" t="s">
        <v>1319</v>
      </c>
      <c r="Z16" s="990" t="s">
        <v>521</v>
      </c>
      <c r="AA16" s="990" t="s">
        <v>1446</v>
      </c>
      <c r="AB16" s="990" t="s">
        <v>2192</v>
      </c>
      <c r="AC16" s="990" t="s">
        <v>1447</v>
      </c>
      <c r="AD16" s="990" t="s">
        <v>447</v>
      </c>
      <c r="AE16" s="990" t="s">
        <v>270</v>
      </c>
      <c r="AF16" s="990" t="s">
        <v>270</v>
      </c>
      <c r="AG16" s="990" t="s">
        <v>290</v>
      </c>
      <c r="AH16" s="992" t="b">
        <v>0</v>
      </c>
      <c r="AI16" s="991">
        <v>0</v>
      </c>
      <c r="AJ16" s="992" t="b">
        <v>0</v>
      </c>
      <c r="AK16" s="991">
        <v>0</v>
      </c>
      <c r="AL16" s="992" t="b">
        <v>0</v>
      </c>
      <c r="AM16" s="992" t="b">
        <v>1</v>
      </c>
      <c r="AN16" s="990" t="s">
        <v>290</v>
      </c>
      <c r="AO16" s="990" t="b">
        <f t="shared" si="1"/>
        <v>1</v>
      </c>
      <c r="AP16" s="990" t="s">
        <v>993</v>
      </c>
      <c r="AQ16" s="992" t="b">
        <v>0</v>
      </c>
      <c r="AR16" s="990" t="s">
        <v>993</v>
      </c>
      <c r="AS16" s="990" t="s">
        <v>993</v>
      </c>
      <c r="AT16" s="990" t="s">
        <v>993</v>
      </c>
      <c r="AU16" s="990" t="s">
        <v>290</v>
      </c>
      <c r="AV16" s="990" t="s">
        <v>993</v>
      </c>
      <c r="AW16" s="990" t="s">
        <v>993</v>
      </c>
      <c r="AX16" s="990" t="s">
        <v>993</v>
      </c>
      <c r="AY16" s="990" t="s">
        <v>993</v>
      </c>
      <c r="AZ16" s="183">
        <f t="shared" si="2"/>
        <v>14</v>
      </c>
      <c r="BA16" s="183">
        <f t="shared" si="0"/>
        <v>14</v>
      </c>
      <c r="BB16" s="183">
        <f t="shared" si="0"/>
        <v>0</v>
      </c>
      <c r="BC16" s="183">
        <f t="shared" si="0"/>
        <v>14</v>
      </c>
      <c r="BD16" s="183">
        <f t="shared" si="3"/>
        <v>0</v>
      </c>
      <c r="BE16" s="991">
        <v>14</v>
      </c>
      <c r="BF16" s="991">
        <v>14</v>
      </c>
      <c r="BG16" s="991">
        <v>0</v>
      </c>
      <c r="BH16" s="991">
        <v>14</v>
      </c>
      <c r="BI16" s="991">
        <v>0</v>
      </c>
      <c r="BJ16" s="991">
        <v>0</v>
      </c>
      <c r="BK16" s="991">
        <v>0</v>
      </c>
      <c r="BL16" s="991">
        <v>0</v>
      </c>
      <c r="BM16" s="991">
        <v>0</v>
      </c>
      <c r="BN16" s="991">
        <v>0</v>
      </c>
      <c r="BO16" s="991">
        <v>0</v>
      </c>
      <c r="BP16" s="991">
        <v>0</v>
      </c>
      <c r="BQ16" s="991">
        <v>0</v>
      </c>
      <c r="BR16" s="991">
        <v>0</v>
      </c>
      <c r="BS16" s="991">
        <v>0</v>
      </c>
      <c r="BT16" s="991">
        <v>0</v>
      </c>
      <c r="BU16" s="991">
        <v>0</v>
      </c>
      <c r="BV16" s="991">
        <v>0</v>
      </c>
      <c r="BW16" s="991">
        <v>0</v>
      </c>
      <c r="BX16" s="991">
        <v>0</v>
      </c>
      <c r="BY16" s="992"/>
      <c r="BZ16" s="991">
        <v>14</v>
      </c>
      <c r="CA16" s="991">
        <v>0</v>
      </c>
      <c r="CB16" s="991">
        <v>0</v>
      </c>
      <c r="CC16" s="991">
        <v>0</v>
      </c>
      <c r="CD16" s="991">
        <v>1</v>
      </c>
      <c r="CE16" s="991">
        <v>1</v>
      </c>
      <c r="CF16" s="991">
        <v>0</v>
      </c>
      <c r="CG16" s="991">
        <v>0</v>
      </c>
      <c r="CH16" s="991">
        <v>5</v>
      </c>
      <c r="CI16" s="991">
        <v>5</v>
      </c>
      <c r="CJ16" s="991">
        <v>4</v>
      </c>
      <c r="CK16" s="991">
        <v>2.5</v>
      </c>
      <c r="CL16" s="991">
        <v>1</v>
      </c>
      <c r="CM16" s="991">
        <v>0.8</v>
      </c>
      <c r="CN16" s="991">
        <v>6</v>
      </c>
      <c r="CO16" s="991">
        <v>4.3</v>
      </c>
      <c r="CP16" s="991">
        <v>0</v>
      </c>
      <c r="CQ16" s="991">
        <v>0</v>
      </c>
      <c r="CR16" s="991">
        <v>0</v>
      </c>
      <c r="CS16" s="991">
        <v>0</v>
      </c>
      <c r="CT16" s="991">
        <v>0</v>
      </c>
      <c r="CU16" s="991">
        <v>0</v>
      </c>
      <c r="CV16" s="991">
        <v>1</v>
      </c>
      <c r="CW16" s="991">
        <v>0.2</v>
      </c>
      <c r="CX16" s="991">
        <v>0</v>
      </c>
      <c r="CY16" s="991">
        <v>0</v>
      </c>
      <c r="CZ16" s="991">
        <v>0</v>
      </c>
      <c r="DA16" s="991">
        <v>0</v>
      </c>
      <c r="DB16" s="991">
        <v>0</v>
      </c>
      <c r="DC16" s="991">
        <v>0</v>
      </c>
      <c r="DD16" s="991">
        <v>0</v>
      </c>
      <c r="DE16" s="991">
        <v>0</v>
      </c>
      <c r="DF16" s="991">
        <v>0</v>
      </c>
      <c r="DG16" s="991">
        <v>0</v>
      </c>
      <c r="DH16" s="991">
        <v>1</v>
      </c>
      <c r="DI16" s="991">
        <v>1</v>
      </c>
      <c r="DJ16" s="991">
        <v>1</v>
      </c>
      <c r="DK16" s="991">
        <v>0.2</v>
      </c>
      <c r="DL16" s="991">
        <v>0</v>
      </c>
      <c r="DM16" s="991">
        <v>0</v>
      </c>
      <c r="DN16" s="991">
        <v>5</v>
      </c>
      <c r="DO16" s="991">
        <v>4.2</v>
      </c>
      <c r="DP16" s="991">
        <v>0</v>
      </c>
      <c r="DQ16" s="991">
        <v>0</v>
      </c>
      <c r="DR16" s="991">
        <v>0</v>
      </c>
      <c r="DS16" s="991">
        <v>0</v>
      </c>
      <c r="DT16" s="991">
        <v>0</v>
      </c>
      <c r="DU16" s="991">
        <v>0</v>
      </c>
      <c r="DV16" s="991">
        <v>0</v>
      </c>
      <c r="DW16" s="991">
        <v>0</v>
      </c>
      <c r="DX16" s="991">
        <v>0</v>
      </c>
      <c r="DY16" s="991">
        <v>0</v>
      </c>
      <c r="DZ16" s="991">
        <v>0</v>
      </c>
      <c r="EA16" s="991">
        <v>0</v>
      </c>
      <c r="EB16" s="991">
        <v>0</v>
      </c>
      <c r="EC16" s="991">
        <v>0</v>
      </c>
      <c r="ED16" s="992" t="b">
        <v>0</v>
      </c>
      <c r="EE16" s="991">
        <v>0</v>
      </c>
      <c r="EF16" s="991">
        <v>0</v>
      </c>
      <c r="EG16" s="991">
        <v>0</v>
      </c>
      <c r="EH16" s="991">
        <v>0</v>
      </c>
      <c r="EI16" s="991">
        <v>0</v>
      </c>
      <c r="EJ16" s="991">
        <v>0</v>
      </c>
      <c r="EK16" s="991">
        <v>0</v>
      </c>
      <c r="EL16" s="991">
        <v>0</v>
      </c>
      <c r="EM16" s="991">
        <v>0</v>
      </c>
      <c r="EN16" s="991">
        <v>0</v>
      </c>
      <c r="EO16" s="991">
        <v>0</v>
      </c>
      <c r="EP16" s="991">
        <v>0</v>
      </c>
      <c r="EQ16" s="991">
        <v>0</v>
      </c>
      <c r="ER16" s="991">
        <v>0</v>
      </c>
      <c r="ES16" s="991">
        <v>0</v>
      </c>
      <c r="ET16" s="991">
        <v>0</v>
      </c>
      <c r="EU16" s="991">
        <v>0</v>
      </c>
      <c r="EV16" s="991">
        <v>0</v>
      </c>
      <c r="EW16" s="991">
        <v>0</v>
      </c>
      <c r="EX16" s="991">
        <v>0</v>
      </c>
      <c r="EY16" s="991">
        <v>0</v>
      </c>
      <c r="EZ16" s="991">
        <v>0</v>
      </c>
      <c r="FA16" s="991">
        <v>4</v>
      </c>
      <c r="FB16" s="991">
        <v>4</v>
      </c>
      <c r="FC16" s="991">
        <v>3</v>
      </c>
      <c r="FD16" s="991">
        <v>2.2999999999999998</v>
      </c>
      <c r="FE16" s="991">
        <v>1</v>
      </c>
      <c r="FF16" s="991">
        <v>0.8</v>
      </c>
      <c r="FG16" s="991">
        <v>1</v>
      </c>
      <c r="FH16" s="991">
        <v>0.1</v>
      </c>
      <c r="FI16" s="991">
        <v>0</v>
      </c>
      <c r="FJ16" s="991">
        <v>0</v>
      </c>
      <c r="FK16" s="991">
        <v>0</v>
      </c>
      <c r="FL16" s="991">
        <v>0</v>
      </c>
      <c r="FM16" s="991">
        <v>0</v>
      </c>
      <c r="FN16" s="991">
        <v>0</v>
      </c>
      <c r="FO16" s="991">
        <v>1</v>
      </c>
      <c r="FP16" s="991">
        <v>0.2</v>
      </c>
      <c r="FQ16" s="991">
        <v>0</v>
      </c>
      <c r="FR16" s="991">
        <v>0</v>
      </c>
      <c r="FS16" s="991">
        <v>0</v>
      </c>
      <c r="FT16" s="991">
        <v>0</v>
      </c>
      <c r="FU16" s="991">
        <v>0</v>
      </c>
      <c r="FV16" s="991">
        <v>0</v>
      </c>
      <c r="FW16" s="991">
        <v>0</v>
      </c>
      <c r="FX16" s="991">
        <v>0</v>
      </c>
      <c r="FY16" s="991">
        <v>0</v>
      </c>
      <c r="FZ16" s="991">
        <v>0</v>
      </c>
      <c r="GA16" s="991">
        <v>0</v>
      </c>
      <c r="GB16" s="991">
        <v>0</v>
      </c>
      <c r="GC16" s="991">
        <v>0</v>
      </c>
      <c r="GD16" s="991">
        <v>0</v>
      </c>
      <c r="GE16" s="991">
        <v>0</v>
      </c>
      <c r="GF16" s="991">
        <v>0</v>
      </c>
      <c r="GG16" s="991">
        <v>0</v>
      </c>
      <c r="GH16" s="991">
        <v>0</v>
      </c>
      <c r="GI16" s="991">
        <v>0</v>
      </c>
      <c r="GJ16" s="991">
        <v>0</v>
      </c>
      <c r="GK16" s="991">
        <v>0</v>
      </c>
      <c r="GL16" s="991">
        <v>0</v>
      </c>
      <c r="GM16" s="991">
        <v>0</v>
      </c>
      <c r="GN16" s="991">
        <v>0</v>
      </c>
      <c r="GO16" s="991">
        <v>0</v>
      </c>
      <c r="GP16" s="991">
        <v>0</v>
      </c>
      <c r="GQ16" s="991">
        <v>0</v>
      </c>
      <c r="GR16" s="991">
        <v>0</v>
      </c>
      <c r="GS16" s="990" t="s">
        <v>1011</v>
      </c>
      <c r="GT16" s="990" t="s">
        <v>993</v>
      </c>
      <c r="GU16" s="990" t="s">
        <v>993</v>
      </c>
      <c r="GV16" s="990" t="s">
        <v>993</v>
      </c>
      <c r="GW16" s="991">
        <v>344</v>
      </c>
      <c r="GX16" s="991">
        <v>0</v>
      </c>
      <c r="GY16" s="991">
        <v>0</v>
      </c>
      <c r="GZ16" s="991">
        <v>2301</v>
      </c>
      <c r="HA16" s="991">
        <v>336</v>
      </c>
      <c r="HB16" s="991">
        <v>393</v>
      </c>
      <c r="HC16" s="991">
        <v>244</v>
      </c>
      <c r="HD16" s="991">
        <v>0</v>
      </c>
      <c r="HE16" s="991">
        <v>0</v>
      </c>
      <c r="HF16" s="991">
        <v>0</v>
      </c>
      <c r="HG16" s="991">
        <v>149</v>
      </c>
      <c r="HH16" s="991">
        <v>0</v>
      </c>
      <c r="HI16" s="991">
        <v>336</v>
      </c>
      <c r="HJ16" s="991">
        <v>336</v>
      </c>
      <c r="HK16" s="991">
        <v>0</v>
      </c>
      <c r="HL16" s="991">
        <v>0</v>
      </c>
      <c r="HM16" s="991">
        <v>0</v>
      </c>
      <c r="HN16" s="991">
        <v>0</v>
      </c>
      <c r="HO16" s="991">
        <v>0</v>
      </c>
      <c r="HP16" s="991">
        <v>0</v>
      </c>
      <c r="HQ16" s="991">
        <v>0</v>
      </c>
      <c r="HR16" s="991">
        <v>336</v>
      </c>
      <c r="HS16" s="991">
        <v>0</v>
      </c>
      <c r="HT16" s="991">
        <v>0</v>
      </c>
      <c r="HU16" s="991">
        <v>0</v>
      </c>
      <c r="HV16" s="990" t="s">
        <v>993</v>
      </c>
      <c r="HW16" s="991">
        <v>0</v>
      </c>
      <c r="HX16" s="991">
        <v>0</v>
      </c>
      <c r="HY16" s="991">
        <v>0</v>
      </c>
      <c r="HZ16" s="991">
        <v>0</v>
      </c>
      <c r="IA16" s="991">
        <v>0</v>
      </c>
      <c r="IB16" s="991">
        <v>0</v>
      </c>
      <c r="IC16" s="991">
        <v>0</v>
      </c>
      <c r="ID16" s="991">
        <v>0</v>
      </c>
      <c r="IE16" s="991">
        <v>149</v>
      </c>
      <c r="IF16" s="991">
        <v>21</v>
      </c>
      <c r="IG16" s="991">
        <v>11</v>
      </c>
      <c r="IH16" s="991">
        <v>71</v>
      </c>
      <c r="II16" s="991">
        <v>55</v>
      </c>
      <c r="IJ16" s="991">
        <v>0</v>
      </c>
      <c r="IK16" s="993">
        <v>0</v>
      </c>
      <c r="IL16" s="991">
        <v>0</v>
      </c>
      <c r="IM16" s="991">
        <v>336</v>
      </c>
      <c r="IN16" s="991">
        <v>0</v>
      </c>
      <c r="IO16" s="991">
        <v>0</v>
      </c>
      <c r="IP16" s="991">
        <v>0</v>
      </c>
      <c r="IQ16" s="991">
        <v>0</v>
      </c>
      <c r="IR16" s="991">
        <v>0</v>
      </c>
      <c r="IS16" s="991">
        <v>0</v>
      </c>
      <c r="IT16" s="991">
        <v>0</v>
      </c>
      <c r="IU16" s="991">
        <v>0</v>
      </c>
      <c r="IV16" s="991">
        <v>0</v>
      </c>
      <c r="IW16" s="991">
        <v>0</v>
      </c>
      <c r="IX16" s="991">
        <v>0</v>
      </c>
      <c r="IY16" s="991">
        <v>0</v>
      </c>
      <c r="IZ16" s="991">
        <v>0</v>
      </c>
      <c r="JA16" s="991">
        <v>0</v>
      </c>
      <c r="JB16" s="991">
        <v>0</v>
      </c>
      <c r="JC16" s="991">
        <v>0</v>
      </c>
      <c r="JD16" s="991">
        <v>0</v>
      </c>
      <c r="JE16" s="991">
        <v>0</v>
      </c>
      <c r="JF16" s="991">
        <v>0</v>
      </c>
      <c r="JG16" s="991">
        <v>0</v>
      </c>
      <c r="JH16" s="991">
        <v>0</v>
      </c>
      <c r="JI16" s="991">
        <v>0</v>
      </c>
      <c r="JJ16" s="990" t="s">
        <v>290</v>
      </c>
      <c r="JK16" s="991">
        <v>0</v>
      </c>
      <c r="JL16" s="991">
        <v>0</v>
      </c>
      <c r="JM16" s="991">
        <v>0</v>
      </c>
      <c r="JN16" s="991">
        <v>0</v>
      </c>
      <c r="JO16" s="991">
        <v>0</v>
      </c>
      <c r="JP16" s="991">
        <v>0</v>
      </c>
      <c r="JQ16" s="991">
        <v>0</v>
      </c>
      <c r="JR16" s="991">
        <v>0</v>
      </c>
      <c r="JS16" s="991">
        <v>0</v>
      </c>
      <c r="JT16" s="991">
        <v>0</v>
      </c>
      <c r="JU16" s="991">
        <v>0</v>
      </c>
      <c r="JV16" s="991">
        <v>0</v>
      </c>
      <c r="JW16" s="992" t="b">
        <v>0</v>
      </c>
      <c r="JX16" s="990" t="s">
        <v>993</v>
      </c>
      <c r="JY16" s="990" t="s">
        <v>993</v>
      </c>
      <c r="JZ16" s="990" t="s">
        <v>993</v>
      </c>
      <c r="KA16" s="990" t="s">
        <v>993</v>
      </c>
      <c r="KB16" s="992"/>
      <c r="KC16" s="986"/>
    </row>
    <row r="17" spans="1:289" hidden="1">
      <c r="A17" s="985"/>
      <c r="B17" s="1315" t="s">
        <v>1448</v>
      </c>
      <c r="C17" s="1315"/>
      <c r="D17" s="990" t="s">
        <v>1449</v>
      </c>
      <c r="E17" s="990" t="s">
        <v>1449</v>
      </c>
      <c r="F17" s="990" t="s">
        <v>993</v>
      </c>
      <c r="G17" s="990" t="s">
        <v>1450</v>
      </c>
      <c r="H17" s="990" t="s">
        <v>1388</v>
      </c>
      <c r="I17" s="990" t="s">
        <v>437</v>
      </c>
      <c r="J17" s="990" t="s">
        <v>986</v>
      </c>
      <c r="K17" s="990" t="s">
        <v>987</v>
      </c>
      <c r="L17" s="990" t="s">
        <v>988</v>
      </c>
      <c r="M17" s="990" t="s">
        <v>1035</v>
      </c>
      <c r="N17" s="990" t="s">
        <v>1036</v>
      </c>
      <c r="O17" s="990" t="s">
        <v>1450</v>
      </c>
      <c r="P17" s="990" t="s">
        <v>1325</v>
      </c>
      <c r="Q17" s="990" t="s">
        <v>1451</v>
      </c>
      <c r="R17" s="990" t="s">
        <v>1452</v>
      </c>
      <c r="S17" s="990" t="s">
        <v>1453</v>
      </c>
      <c r="T17" s="990" t="s">
        <v>1454</v>
      </c>
      <c r="U17" s="990" t="s">
        <v>1318</v>
      </c>
      <c r="V17" s="990" t="s">
        <v>1319</v>
      </c>
      <c r="W17" s="990" t="s">
        <v>1455</v>
      </c>
      <c r="X17" s="990" t="s">
        <v>1456</v>
      </c>
      <c r="Y17" s="990" t="s">
        <v>1319</v>
      </c>
      <c r="Z17" s="990" t="s">
        <v>1455</v>
      </c>
      <c r="AA17" s="990" t="s">
        <v>1457</v>
      </c>
      <c r="AB17" s="990" t="s">
        <v>2193</v>
      </c>
      <c r="AC17" s="990" t="s">
        <v>1458</v>
      </c>
      <c r="AD17" s="990" t="s">
        <v>447</v>
      </c>
      <c r="AE17" s="990" t="s">
        <v>270</v>
      </c>
      <c r="AF17" s="990" t="s">
        <v>270</v>
      </c>
      <c r="AG17" s="990" t="s">
        <v>293</v>
      </c>
      <c r="AH17" s="992" t="b">
        <v>0</v>
      </c>
      <c r="AI17" s="991">
        <v>0</v>
      </c>
      <c r="AJ17" s="992" t="b">
        <v>0</v>
      </c>
      <c r="AK17" s="991">
        <v>0</v>
      </c>
      <c r="AL17" s="992" t="b">
        <v>1</v>
      </c>
      <c r="AM17" s="992" t="b">
        <v>1</v>
      </c>
      <c r="AN17" s="990" t="s">
        <v>293</v>
      </c>
      <c r="AO17" s="990" t="b">
        <f t="shared" si="1"/>
        <v>1</v>
      </c>
      <c r="AP17" s="990" t="s">
        <v>993</v>
      </c>
      <c r="AQ17" s="992" t="b">
        <v>0</v>
      </c>
      <c r="AR17" s="990" t="s">
        <v>993</v>
      </c>
      <c r="AS17" s="990" t="s">
        <v>993</v>
      </c>
      <c r="AT17" s="990" t="s">
        <v>993</v>
      </c>
      <c r="AU17" s="990" t="s">
        <v>270</v>
      </c>
      <c r="AV17" s="990" t="s">
        <v>290</v>
      </c>
      <c r="AW17" s="990" t="s">
        <v>293</v>
      </c>
      <c r="AX17" s="990" t="s">
        <v>296</v>
      </c>
      <c r="AY17" s="990" t="s">
        <v>282</v>
      </c>
      <c r="AZ17" s="183">
        <f t="shared" si="2"/>
        <v>19</v>
      </c>
      <c r="BA17" s="183">
        <f t="shared" si="0"/>
        <v>14</v>
      </c>
      <c r="BB17" s="183">
        <f t="shared" si="0"/>
        <v>3</v>
      </c>
      <c r="BC17" s="183">
        <f t="shared" si="0"/>
        <v>19</v>
      </c>
      <c r="BD17" s="183">
        <f t="shared" si="3"/>
        <v>0</v>
      </c>
      <c r="BE17" s="991">
        <v>19</v>
      </c>
      <c r="BF17" s="991">
        <v>14</v>
      </c>
      <c r="BG17" s="991">
        <v>3</v>
      </c>
      <c r="BH17" s="991">
        <v>19</v>
      </c>
      <c r="BI17" s="991">
        <v>0</v>
      </c>
      <c r="BJ17" s="991">
        <v>0</v>
      </c>
      <c r="BK17" s="991">
        <v>0</v>
      </c>
      <c r="BL17" s="991">
        <v>0</v>
      </c>
      <c r="BM17" s="991">
        <v>0</v>
      </c>
      <c r="BN17" s="991">
        <v>0</v>
      </c>
      <c r="BO17" s="991">
        <v>0</v>
      </c>
      <c r="BP17" s="991">
        <v>0</v>
      </c>
      <c r="BQ17" s="991">
        <v>0</v>
      </c>
      <c r="BR17" s="991">
        <v>0</v>
      </c>
      <c r="BS17" s="991">
        <v>0</v>
      </c>
      <c r="BT17" s="991">
        <v>0</v>
      </c>
      <c r="BU17" s="991">
        <v>0</v>
      </c>
      <c r="BV17" s="991">
        <v>0</v>
      </c>
      <c r="BW17" s="991">
        <v>0</v>
      </c>
      <c r="BX17" s="991">
        <v>0</v>
      </c>
      <c r="BY17" s="992"/>
      <c r="BZ17" s="991">
        <v>19</v>
      </c>
      <c r="CA17" s="991">
        <v>0</v>
      </c>
      <c r="CB17" s="991">
        <v>0</v>
      </c>
      <c r="CC17" s="991">
        <v>0</v>
      </c>
      <c r="CD17" s="991">
        <v>2</v>
      </c>
      <c r="CE17" s="991">
        <v>0.9</v>
      </c>
      <c r="CF17" s="991">
        <v>0</v>
      </c>
      <c r="CG17" s="991">
        <v>0</v>
      </c>
      <c r="CH17" s="991">
        <v>5</v>
      </c>
      <c r="CI17" s="991">
        <v>2.2999999999999998</v>
      </c>
      <c r="CJ17" s="991">
        <v>12</v>
      </c>
      <c r="CK17" s="991">
        <v>0.6</v>
      </c>
      <c r="CL17" s="991">
        <v>2</v>
      </c>
      <c r="CM17" s="991">
        <v>0.5</v>
      </c>
      <c r="CN17" s="991">
        <v>0</v>
      </c>
      <c r="CO17" s="991">
        <v>0</v>
      </c>
      <c r="CP17" s="991">
        <v>0</v>
      </c>
      <c r="CQ17" s="991">
        <v>0</v>
      </c>
      <c r="CR17" s="991">
        <v>0</v>
      </c>
      <c r="CS17" s="991">
        <v>0</v>
      </c>
      <c r="CT17" s="991">
        <v>0</v>
      </c>
      <c r="CU17" s="991">
        <v>0</v>
      </c>
      <c r="CV17" s="991">
        <v>0</v>
      </c>
      <c r="CW17" s="991">
        <v>0</v>
      </c>
      <c r="CX17" s="991">
        <v>1</v>
      </c>
      <c r="CY17" s="991">
        <v>0</v>
      </c>
      <c r="CZ17" s="991">
        <v>1</v>
      </c>
      <c r="DA17" s="991">
        <v>0</v>
      </c>
      <c r="DB17" s="991">
        <v>3</v>
      </c>
      <c r="DC17" s="991">
        <v>0</v>
      </c>
      <c r="DD17" s="991">
        <v>1</v>
      </c>
      <c r="DE17" s="991">
        <v>0</v>
      </c>
      <c r="DF17" s="991">
        <v>0</v>
      </c>
      <c r="DG17" s="991">
        <v>0</v>
      </c>
      <c r="DH17" s="991">
        <v>0</v>
      </c>
      <c r="DI17" s="991">
        <v>0</v>
      </c>
      <c r="DJ17" s="991">
        <v>5</v>
      </c>
      <c r="DK17" s="991">
        <v>0</v>
      </c>
      <c r="DL17" s="991">
        <v>0</v>
      </c>
      <c r="DM17" s="991">
        <v>0.5</v>
      </c>
      <c r="DN17" s="991">
        <v>0</v>
      </c>
      <c r="DO17" s="991">
        <v>0</v>
      </c>
      <c r="DP17" s="991">
        <v>0</v>
      </c>
      <c r="DQ17" s="991">
        <v>0</v>
      </c>
      <c r="DR17" s="991">
        <v>0</v>
      </c>
      <c r="DS17" s="991">
        <v>0</v>
      </c>
      <c r="DT17" s="991">
        <v>0</v>
      </c>
      <c r="DU17" s="991">
        <v>0</v>
      </c>
      <c r="DV17" s="991">
        <v>0</v>
      </c>
      <c r="DW17" s="991">
        <v>0</v>
      </c>
      <c r="DX17" s="991">
        <v>0</v>
      </c>
      <c r="DY17" s="991">
        <v>0</v>
      </c>
      <c r="DZ17" s="991">
        <v>1</v>
      </c>
      <c r="EA17" s="991">
        <v>0</v>
      </c>
      <c r="EB17" s="991">
        <v>0</v>
      </c>
      <c r="EC17" s="991">
        <v>0</v>
      </c>
      <c r="ED17" s="992" t="b">
        <v>0</v>
      </c>
      <c r="EE17" s="991">
        <v>0</v>
      </c>
      <c r="EF17" s="991">
        <v>0</v>
      </c>
      <c r="EG17" s="991">
        <v>0</v>
      </c>
      <c r="EH17" s="991">
        <v>0</v>
      </c>
      <c r="EI17" s="991">
        <v>0</v>
      </c>
      <c r="EJ17" s="991">
        <v>0</v>
      </c>
      <c r="EK17" s="991">
        <v>0</v>
      </c>
      <c r="EL17" s="991">
        <v>0</v>
      </c>
      <c r="EM17" s="991">
        <v>0</v>
      </c>
      <c r="EN17" s="991">
        <v>0</v>
      </c>
      <c r="EO17" s="991">
        <v>0</v>
      </c>
      <c r="EP17" s="991">
        <v>0</v>
      </c>
      <c r="EQ17" s="991">
        <v>0</v>
      </c>
      <c r="ER17" s="991">
        <v>0</v>
      </c>
      <c r="ES17" s="991">
        <v>0</v>
      </c>
      <c r="ET17" s="991">
        <v>0</v>
      </c>
      <c r="EU17" s="991">
        <v>0</v>
      </c>
      <c r="EV17" s="991">
        <v>0</v>
      </c>
      <c r="EW17" s="991">
        <v>0</v>
      </c>
      <c r="EX17" s="991">
        <v>0</v>
      </c>
      <c r="EY17" s="991">
        <v>0</v>
      </c>
      <c r="EZ17" s="991">
        <v>0</v>
      </c>
      <c r="FA17" s="991">
        <v>3</v>
      </c>
      <c r="FB17" s="991">
        <v>1.2</v>
      </c>
      <c r="FC17" s="991">
        <v>1</v>
      </c>
      <c r="FD17" s="991">
        <v>0</v>
      </c>
      <c r="FE17" s="991">
        <v>2</v>
      </c>
      <c r="FF17" s="991">
        <v>0</v>
      </c>
      <c r="FG17" s="991">
        <v>0</v>
      </c>
      <c r="FH17" s="991">
        <v>0</v>
      </c>
      <c r="FI17" s="991">
        <v>0</v>
      </c>
      <c r="FJ17" s="991">
        <v>0</v>
      </c>
      <c r="FK17" s="991">
        <v>0</v>
      </c>
      <c r="FL17" s="991">
        <v>0</v>
      </c>
      <c r="FM17" s="991">
        <v>0</v>
      </c>
      <c r="FN17" s="991">
        <v>0</v>
      </c>
      <c r="FO17" s="991">
        <v>0</v>
      </c>
      <c r="FP17" s="991">
        <v>0</v>
      </c>
      <c r="FQ17" s="991">
        <v>0</v>
      </c>
      <c r="FR17" s="991">
        <v>0</v>
      </c>
      <c r="FS17" s="991">
        <v>0</v>
      </c>
      <c r="FT17" s="991">
        <v>0</v>
      </c>
      <c r="FU17" s="991">
        <v>0</v>
      </c>
      <c r="FV17" s="991">
        <v>0</v>
      </c>
      <c r="FW17" s="991">
        <v>2</v>
      </c>
      <c r="FX17" s="991">
        <v>1.1000000000000001</v>
      </c>
      <c r="FY17" s="991">
        <v>6</v>
      </c>
      <c r="FZ17" s="991">
        <v>0.6</v>
      </c>
      <c r="GA17" s="991">
        <v>0</v>
      </c>
      <c r="GB17" s="991">
        <v>0</v>
      </c>
      <c r="GC17" s="991">
        <v>0</v>
      </c>
      <c r="GD17" s="991">
        <v>0</v>
      </c>
      <c r="GE17" s="991">
        <v>0</v>
      </c>
      <c r="GF17" s="991">
        <v>0</v>
      </c>
      <c r="GG17" s="991">
        <v>0</v>
      </c>
      <c r="GH17" s="991">
        <v>0</v>
      </c>
      <c r="GI17" s="991">
        <v>0</v>
      </c>
      <c r="GJ17" s="991">
        <v>0</v>
      </c>
      <c r="GK17" s="991">
        <v>0</v>
      </c>
      <c r="GL17" s="991">
        <v>0</v>
      </c>
      <c r="GM17" s="991">
        <v>3</v>
      </c>
      <c r="GN17" s="991">
        <v>0</v>
      </c>
      <c r="GO17" s="991">
        <v>0</v>
      </c>
      <c r="GP17" s="991">
        <v>0</v>
      </c>
      <c r="GQ17" s="991">
        <v>0</v>
      </c>
      <c r="GR17" s="991">
        <v>0</v>
      </c>
      <c r="GS17" s="990" t="s">
        <v>999</v>
      </c>
      <c r="GT17" s="990" t="s">
        <v>270</v>
      </c>
      <c r="GU17" s="990" t="s">
        <v>521</v>
      </c>
      <c r="GV17" s="990" t="s">
        <v>1000</v>
      </c>
      <c r="GW17" s="991">
        <v>266</v>
      </c>
      <c r="GX17" s="991">
        <v>45</v>
      </c>
      <c r="GY17" s="991">
        <v>11.2</v>
      </c>
      <c r="GZ17" s="991">
        <v>2723</v>
      </c>
      <c r="HA17" s="991">
        <v>263</v>
      </c>
      <c r="HB17" s="991">
        <v>266</v>
      </c>
      <c r="HC17" s="991">
        <v>211</v>
      </c>
      <c r="HD17" s="991">
        <v>30</v>
      </c>
      <c r="HE17" s="991">
        <v>25</v>
      </c>
      <c r="HF17" s="991">
        <v>0</v>
      </c>
      <c r="HG17" s="991">
        <v>0</v>
      </c>
      <c r="HH17" s="991">
        <v>0</v>
      </c>
      <c r="HI17" s="991">
        <v>263</v>
      </c>
      <c r="HJ17" s="991">
        <v>199</v>
      </c>
      <c r="HK17" s="991">
        <v>12</v>
      </c>
      <c r="HL17" s="991">
        <v>3</v>
      </c>
      <c r="HM17" s="991">
        <v>21</v>
      </c>
      <c r="HN17" s="991">
        <v>0</v>
      </c>
      <c r="HO17" s="991">
        <v>1</v>
      </c>
      <c r="HP17" s="991">
        <v>20</v>
      </c>
      <c r="HQ17" s="991">
        <v>7</v>
      </c>
      <c r="HR17" s="991">
        <v>222</v>
      </c>
      <c r="HS17" s="991">
        <v>16</v>
      </c>
      <c r="HT17" s="991">
        <v>12</v>
      </c>
      <c r="HU17" s="991">
        <v>13</v>
      </c>
      <c r="HV17" s="990" t="s">
        <v>270</v>
      </c>
      <c r="HW17" s="991">
        <v>13</v>
      </c>
      <c r="HX17" s="991">
        <v>310</v>
      </c>
      <c r="HY17" s="991">
        <v>7</v>
      </c>
      <c r="HZ17" s="991">
        <v>7</v>
      </c>
      <c r="IA17" s="991">
        <v>0</v>
      </c>
      <c r="IB17" s="991">
        <v>23</v>
      </c>
      <c r="IC17" s="991">
        <v>23</v>
      </c>
      <c r="ID17" s="991">
        <v>0</v>
      </c>
      <c r="IE17" s="991">
        <v>0</v>
      </c>
      <c r="IF17" s="991">
        <v>50</v>
      </c>
      <c r="IG17" s="991">
        <v>4</v>
      </c>
      <c r="IH17" s="991">
        <v>25</v>
      </c>
      <c r="II17" s="991">
        <v>6</v>
      </c>
      <c r="IJ17" s="991">
        <v>10</v>
      </c>
      <c r="IK17" s="993">
        <v>0</v>
      </c>
      <c r="IL17" s="991">
        <v>0</v>
      </c>
      <c r="IM17" s="991">
        <v>263</v>
      </c>
      <c r="IN17" s="991">
        <v>0</v>
      </c>
      <c r="IO17" s="991">
        <v>0</v>
      </c>
      <c r="IP17" s="991">
        <v>0</v>
      </c>
      <c r="IQ17" s="991">
        <v>0</v>
      </c>
      <c r="IR17" s="991">
        <v>0</v>
      </c>
      <c r="IS17" s="991">
        <v>1</v>
      </c>
      <c r="IT17" s="991">
        <v>0</v>
      </c>
      <c r="IU17" s="991">
        <v>0</v>
      </c>
      <c r="IV17" s="991">
        <v>0</v>
      </c>
      <c r="IW17" s="991">
        <v>0</v>
      </c>
      <c r="IX17" s="991">
        <v>0</v>
      </c>
      <c r="IY17" s="991">
        <v>0</v>
      </c>
      <c r="IZ17" s="991">
        <v>0</v>
      </c>
      <c r="JA17" s="991">
        <v>0</v>
      </c>
      <c r="JB17" s="991">
        <v>0</v>
      </c>
      <c r="JC17" s="991">
        <v>0</v>
      </c>
      <c r="JD17" s="991">
        <v>0</v>
      </c>
      <c r="JE17" s="991">
        <v>0</v>
      </c>
      <c r="JF17" s="991">
        <v>0</v>
      </c>
      <c r="JG17" s="991">
        <v>0</v>
      </c>
      <c r="JH17" s="991">
        <v>0</v>
      </c>
      <c r="JI17" s="991">
        <v>0</v>
      </c>
      <c r="JJ17" s="990" t="s">
        <v>270</v>
      </c>
      <c r="JK17" s="991">
        <v>0</v>
      </c>
      <c r="JL17" s="991">
        <v>1</v>
      </c>
      <c r="JM17" s="991">
        <v>0</v>
      </c>
      <c r="JN17" s="991">
        <v>2</v>
      </c>
      <c r="JO17" s="991">
        <v>0</v>
      </c>
      <c r="JP17" s="991">
        <v>0</v>
      </c>
      <c r="JQ17" s="991">
        <v>0</v>
      </c>
      <c r="JR17" s="991">
        <v>0</v>
      </c>
      <c r="JS17" s="991">
        <v>0</v>
      </c>
      <c r="JT17" s="991">
        <v>0</v>
      </c>
      <c r="JU17" s="991">
        <v>0</v>
      </c>
      <c r="JV17" s="991">
        <v>0</v>
      </c>
      <c r="JW17" s="992" t="b">
        <v>0</v>
      </c>
      <c r="JX17" s="990" t="s">
        <v>993</v>
      </c>
      <c r="JY17" s="990" t="s">
        <v>993</v>
      </c>
      <c r="JZ17" s="990" t="s">
        <v>993</v>
      </c>
      <c r="KA17" s="990" t="s">
        <v>993</v>
      </c>
      <c r="KB17" s="992"/>
      <c r="KC17" s="986"/>
    </row>
    <row r="18" spans="1:289" hidden="1">
      <c r="A18" s="985"/>
      <c r="B18" s="1315" t="s">
        <v>1459</v>
      </c>
      <c r="C18" s="1315"/>
      <c r="D18" s="990" t="s">
        <v>1460</v>
      </c>
      <c r="E18" s="990" t="s">
        <v>1460</v>
      </c>
      <c r="F18" s="990" t="s">
        <v>993</v>
      </c>
      <c r="G18" s="990" t="s">
        <v>5</v>
      </c>
      <c r="H18" s="990" t="s">
        <v>1388</v>
      </c>
      <c r="I18" s="990" t="s">
        <v>437</v>
      </c>
      <c r="J18" s="990" t="s">
        <v>986</v>
      </c>
      <c r="K18" s="990" t="s">
        <v>987</v>
      </c>
      <c r="L18" s="990" t="s">
        <v>988</v>
      </c>
      <c r="M18" s="990" t="s">
        <v>1035</v>
      </c>
      <c r="N18" s="990" t="s">
        <v>1036</v>
      </c>
      <c r="O18" s="990" t="s">
        <v>5</v>
      </c>
      <c r="P18" s="990" t="s">
        <v>1325</v>
      </c>
      <c r="Q18" s="990" t="s">
        <v>1461</v>
      </c>
      <c r="R18" s="990" t="s">
        <v>1462</v>
      </c>
      <c r="S18" s="990" t="s">
        <v>1463</v>
      </c>
      <c r="T18" s="990" t="s">
        <v>1464</v>
      </c>
      <c r="U18" s="990" t="s">
        <v>1372</v>
      </c>
      <c r="V18" s="990" t="s">
        <v>1319</v>
      </c>
      <c r="W18" s="990" t="s">
        <v>1326</v>
      </c>
      <c r="X18" s="990" t="s">
        <v>1465</v>
      </c>
      <c r="Y18" s="990" t="s">
        <v>1319</v>
      </c>
      <c r="Z18" s="990" t="s">
        <v>1326</v>
      </c>
      <c r="AA18" s="990" t="s">
        <v>1466</v>
      </c>
      <c r="AB18" s="990" t="s">
        <v>1467</v>
      </c>
      <c r="AC18" s="990" t="s">
        <v>1468</v>
      </c>
      <c r="AD18" s="990" t="s">
        <v>447</v>
      </c>
      <c r="AE18" s="990" t="s">
        <v>270</v>
      </c>
      <c r="AF18" s="990" t="s">
        <v>270</v>
      </c>
      <c r="AG18" s="990" t="s">
        <v>296</v>
      </c>
      <c r="AH18" s="992" t="b">
        <v>0</v>
      </c>
      <c r="AI18" s="991">
        <v>0</v>
      </c>
      <c r="AJ18" s="992" t="b">
        <v>0</v>
      </c>
      <c r="AK18" s="991">
        <v>0</v>
      </c>
      <c r="AL18" s="992" t="b">
        <v>0</v>
      </c>
      <c r="AM18" s="992" t="b">
        <v>1</v>
      </c>
      <c r="AN18" s="990" t="s">
        <v>296</v>
      </c>
      <c r="AO18" s="990" t="b">
        <f t="shared" si="1"/>
        <v>1</v>
      </c>
      <c r="AP18" s="990" t="s">
        <v>993</v>
      </c>
      <c r="AQ18" s="992" t="b">
        <v>0</v>
      </c>
      <c r="AR18" s="990" t="s">
        <v>993</v>
      </c>
      <c r="AS18" s="990" t="s">
        <v>993</v>
      </c>
      <c r="AT18" s="990" t="s">
        <v>993</v>
      </c>
      <c r="AU18" s="990" t="s">
        <v>270</v>
      </c>
      <c r="AV18" s="990" t="s">
        <v>296</v>
      </c>
      <c r="AW18" s="990" t="s">
        <v>993</v>
      </c>
      <c r="AX18" s="990" t="s">
        <v>993</v>
      </c>
      <c r="AY18" s="990" t="s">
        <v>993</v>
      </c>
      <c r="AZ18" s="183">
        <f t="shared" si="2"/>
        <v>19</v>
      </c>
      <c r="BA18" s="183">
        <f t="shared" si="0"/>
        <v>19</v>
      </c>
      <c r="BB18" s="183">
        <f t="shared" si="0"/>
        <v>0</v>
      </c>
      <c r="BC18" s="183">
        <f t="shared" si="0"/>
        <v>19</v>
      </c>
      <c r="BD18" s="183">
        <f t="shared" si="3"/>
        <v>0</v>
      </c>
      <c r="BE18" s="991">
        <v>19</v>
      </c>
      <c r="BF18" s="991">
        <v>19</v>
      </c>
      <c r="BG18" s="991">
        <v>0</v>
      </c>
      <c r="BH18" s="991">
        <v>19</v>
      </c>
      <c r="BI18" s="991">
        <v>0</v>
      </c>
      <c r="BJ18" s="991">
        <v>0</v>
      </c>
      <c r="BK18" s="991">
        <v>0</v>
      </c>
      <c r="BL18" s="991">
        <v>0</v>
      </c>
      <c r="BM18" s="991">
        <v>0</v>
      </c>
      <c r="BN18" s="991">
        <v>0</v>
      </c>
      <c r="BO18" s="991">
        <v>0</v>
      </c>
      <c r="BP18" s="991">
        <v>0</v>
      </c>
      <c r="BQ18" s="991">
        <v>0</v>
      </c>
      <c r="BR18" s="991">
        <v>0</v>
      </c>
      <c r="BS18" s="991">
        <v>0</v>
      </c>
      <c r="BT18" s="991">
        <v>0</v>
      </c>
      <c r="BU18" s="991">
        <v>0</v>
      </c>
      <c r="BV18" s="991">
        <v>0</v>
      </c>
      <c r="BW18" s="991">
        <v>0</v>
      </c>
      <c r="BX18" s="991">
        <v>0</v>
      </c>
      <c r="BY18" s="992"/>
      <c r="BZ18" s="991">
        <v>19</v>
      </c>
      <c r="CA18" s="991">
        <v>0</v>
      </c>
      <c r="CB18" s="991">
        <v>0</v>
      </c>
      <c r="CC18" s="991">
        <v>0</v>
      </c>
      <c r="CD18" s="991">
        <v>2</v>
      </c>
      <c r="CE18" s="991">
        <v>0</v>
      </c>
      <c r="CF18" s="991">
        <v>0</v>
      </c>
      <c r="CG18" s="991">
        <v>0</v>
      </c>
      <c r="CH18" s="991">
        <v>1</v>
      </c>
      <c r="CI18" s="991">
        <v>0.8</v>
      </c>
      <c r="CJ18" s="991">
        <v>4</v>
      </c>
      <c r="CK18" s="991">
        <v>0.3</v>
      </c>
      <c r="CL18" s="991">
        <v>0</v>
      </c>
      <c r="CM18" s="991">
        <v>0</v>
      </c>
      <c r="CN18" s="991">
        <v>0</v>
      </c>
      <c r="CO18" s="991">
        <v>0</v>
      </c>
      <c r="CP18" s="991">
        <v>1</v>
      </c>
      <c r="CQ18" s="991">
        <v>0</v>
      </c>
      <c r="CR18" s="991">
        <v>0</v>
      </c>
      <c r="CS18" s="991">
        <v>0</v>
      </c>
      <c r="CT18" s="991">
        <v>0</v>
      </c>
      <c r="CU18" s="991">
        <v>0</v>
      </c>
      <c r="CV18" s="991">
        <v>0</v>
      </c>
      <c r="CW18" s="991">
        <v>0</v>
      </c>
      <c r="CX18" s="991">
        <v>0</v>
      </c>
      <c r="CY18" s="991">
        <v>0</v>
      </c>
      <c r="CZ18" s="991">
        <v>0</v>
      </c>
      <c r="DA18" s="991">
        <v>0</v>
      </c>
      <c r="DB18" s="991">
        <v>0</v>
      </c>
      <c r="DC18" s="991">
        <v>0</v>
      </c>
      <c r="DD18" s="991">
        <v>2</v>
      </c>
      <c r="DE18" s="991">
        <v>0</v>
      </c>
      <c r="DF18" s="991">
        <v>0</v>
      </c>
      <c r="DG18" s="991">
        <v>0</v>
      </c>
      <c r="DH18" s="991">
        <v>0</v>
      </c>
      <c r="DI18" s="991">
        <v>0</v>
      </c>
      <c r="DJ18" s="991">
        <v>0</v>
      </c>
      <c r="DK18" s="991">
        <v>0.3</v>
      </c>
      <c r="DL18" s="991">
        <v>0</v>
      </c>
      <c r="DM18" s="991">
        <v>0</v>
      </c>
      <c r="DN18" s="991">
        <v>0</v>
      </c>
      <c r="DO18" s="991">
        <v>0</v>
      </c>
      <c r="DP18" s="991">
        <v>0</v>
      </c>
      <c r="DQ18" s="991">
        <v>0</v>
      </c>
      <c r="DR18" s="991">
        <v>0</v>
      </c>
      <c r="DS18" s="991">
        <v>0</v>
      </c>
      <c r="DT18" s="991">
        <v>0</v>
      </c>
      <c r="DU18" s="991">
        <v>0</v>
      </c>
      <c r="DV18" s="991">
        <v>0</v>
      </c>
      <c r="DW18" s="991">
        <v>0</v>
      </c>
      <c r="DX18" s="991">
        <v>0</v>
      </c>
      <c r="DY18" s="991">
        <v>0</v>
      </c>
      <c r="DZ18" s="991">
        <v>0</v>
      </c>
      <c r="EA18" s="991">
        <v>0</v>
      </c>
      <c r="EB18" s="991">
        <v>0</v>
      </c>
      <c r="EC18" s="991">
        <v>0</v>
      </c>
      <c r="ED18" s="992" t="b">
        <v>1</v>
      </c>
      <c r="EE18" s="991">
        <v>0</v>
      </c>
      <c r="EF18" s="991">
        <v>0</v>
      </c>
      <c r="EG18" s="991">
        <v>0</v>
      </c>
      <c r="EH18" s="991">
        <v>0</v>
      </c>
      <c r="EI18" s="991">
        <v>0</v>
      </c>
      <c r="EJ18" s="991">
        <v>0</v>
      </c>
      <c r="EK18" s="991">
        <v>0</v>
      </c>
      <c r="EL18" s="991">
        <v>0</v>
      </c>
      <c r="EM18" s="991">
        <v>0</v>
      </c>
      <c r="EN18" s="991">
        <v>0</v>
      </c>
      <c r="EO18" s="991">
        <v>0</v>
      </c>
      <c r="EP18" s="991">
        <v>0</v>
      </c>
      <c r="EQ18" s="991">
        <v>0</v>
      </c>
      <c r="ER18" s="991">
        <v>0</v>
      </c>
      <c r="ES18" s="991">
        <v>0</v>
      </c>
      <c r="ET18" s="991">
        <v>0</v>
      </c>
      <c r="EU18" s="991">
        <v>0</v>
      </c>
      <c r="EV18" s="991">
        <v>0</v>
      </c>
      <c r="EW18" s="991">
        <v>0</v>
      </c>
      <c r="EX18" s="991">
        <v>0</v>
      </c>
      <c r="EY18" s="991">
        <v>0</v>
      </c>
      <c r="EZ18" s="991">
        <v>0</v>
      </c>
      <c r="FA18" s="991">
        <v>1</v>
      </c>
      <c r="FB18" s="991">
        <v>0.8</v>
      </c>
      <c r="FC18" s="991">
        <v>4</v>
      </c>
      <c r="FD18" s="991">
        <v>0</v>
      </c>
      <c r="FE18" s="991">
        <v>0</v>
      </c>
      <c r="FF18" s="991">
        <v>0</v>
      </c>
      <c r="FG18" s="991">
        <v>0</v>
      </c>
      <c r="FH18" s="991">
        <v>0</v>
      </c>
      <c r="FI18" s="991">
        <v>0</v>
      </c>
      <c r="FJ18" s="991">
        <v>0</v>
      </c>
      <c r="FK18" s="991">
        <v>0</v>
      </c>
      <c r="FL18" s="991">
        <v>0</v>
      </c>
      <c r="FM18" s="991">
        <v>0</v>
      </c>
      <c r="FN18" s="991">
        <v>0</v>
      </c>
      <c r="FO18" s="991">
        <v>0</v>
      </c>
      <c r="FP18" s="991">
        <v>0</v>
      </c>
      <c r="FQ18" s="991">
        <v>0</v>
      </c>
      <c r="FR18" s="991">
        <v>0</v>
      </c>
      <c r="FS18" s="991">
        <v>2</v>
      </c>
      <c r="FT18" s="991">
        <v>0</v>
      </c>
      <c r="FU18" s="991">
        <v>0</v>
      </c>
      <c r="FV18" s="991">
        <v>0</v>
      </c>
      <c r="FW18" s="991">
        <v>0</v>
      </c>
      <c r="FX18" s="991">
        <v>0</v>
      </c>
      <c r="FY18" s="991">
        <v>0</v>
      </c>
      <c r="FZ18" s="991">
        <v>0</v>
      </c>
      <c r="GA18" s="991">
        <v>0</v>
      </c>
      <c r="GB18" s="991">
        <v>0</v>
      </c>
      <c r="GC18" s="991">
        <v>0</v>
      </c>
      <c r="GD18" s="991">
        <v>0</v>
      </c>
      <c r="GE18" s="991">
        <v>1</v>
      </c>
      <c r="GF18" s="991">
        <v>0</v>
      </c>
      <c r="GG18" s="991">
        <v>0</v>
      </c>
      <c r="GH18" s="991">
        <v>0</v>
      </c>
      <c r="GI18" s="991">
        <v>0</v>
      </c>
      <c r="GJ18" s="991">
        <v>0</v>
      </c>
      <c r="GK18" s="991">
        <v>0</v>
      </c>
      <c r="GL18" s="991">
        <v>0</v>
      </c>
      <c r="GM18" s="991">
        <v>0</v>
      </c>
      <c r="GN18" s="991">
        <v>0</v>
      </c>
      <c r="GO18" s="991">
        <v>0</v>
      </c>
      <c r="GP18" s="991">
        <v>0</v>
      </c>
      <c r="GQ18" s="991">
        <v>0</v>
      </c>
      <c r="GR18" s="991">
        <v>0</v>
      </c>
      <c r="GS18" s="990" t="s">
        <v>999</v>
      </c>
      <c r="GT18" s="990" t="s">
        <v>270</v>
      </c>
      <c r="GU18" s="990" t="s">
        <v>1000</v>
      </c>
      <c r="GV18" s="990" t="s">
        <v>434</v>
      </c>
      <c r="GW18" s="991">
        <v>20</v>
      </c>
      <c r="GX18" s="991">
        <v>0</v>
      </c>
      <c r="GY18" s="991">
        <v>0</v>
      </c>
      <c r="GZ18" s="991">
        <v>245</v>
      </c>
      <c r="HA18" s="991">
        <v>19</v>
      </c>
      <c r="HB18" s="991">
        <v>20</v>
      </c>
      <c r="HC18" s="991">
        <v>11</v>
      </c>
      <c r="HD18" s="991">
        <v>6</v>
      </c>
      <c r="HE18" s="991">
        <v>3</v>
      </c>
      <c r="HF18" s="991">
        <v>0</v>
      </c>
      <c r="HG18" s="991">
        <v>0</v>
      </c>
      <c r="HH18" s="991">
        <v>0</v>
      </c>
      <c r="HI18" s="991">
        <v>19</v>
      </c>
      <c r="HJ18" s="991">
        <v>2</v>
      </c>
      <c r="HK18" s="991">
        <v>2</v>
      </c>
      <c r="HL18" s="991">
        <v>1</v>
      </c>
      <c r="HM18" s="991">
        <v>2</v>
      </c>
      <c r="HN18" s="991">
        <v>0</v>
      </c>
      <c r="HO18" s="991">
        <v>2</v>
      </c>
      <c r="HP18" s="991">
        <v>10</v>
      </c>
      <c r="HQ18" s="991">
        <v>0</v>
      </c>
      <c r="HR18" s="991">
        <v>13</v>
      </c>
      <c r="HS18" s="991">
        <v>3</v>
      </c>
      <c r="HT18" s="991">
        <v>0</v>
      </c>
      <c r="HU18" s="991">
        <v>3</v>
      </c>
      <c r="HV18" s="990" t="s">
        <v>270</v>
      </c>
      <c r="HW18" s="991">
        <v>64</v>
      </c>
      <c r="HX18" s="991">
        <v>788</v>
      </c>
      <c r="HY18" s="991">
        <v>0</v>
      </c>
      <c r="HZ18" s="991">
        <v>0</v>
      </c>
      <c r="IA18" s="991">
        <v>0</v>
      </c>
      <c r="IB18" s="991">
        <v>0</v>
      </c>
      <c r="IC18" s="991">
        <v>0</v>
      </c>
      <c r="ID18" s="991">
        <v>0</v>
      </c>
      <c r="IE18" s="991">
        <v>0</v>
      </c>
      <c r="IF18" s="991">
        <v>0</v>
      </c>
      <c r="IG18" s="991">
        <v>0</v>
      </c>
      <c r="IH18" s="991">
        <v>0</v>
      </c>
      <c r="II18" s="991">
        <v>0</v>
      </c>
      <c r="IJ18" s="991">
        <v>0</v>
      </c>
      <c r="IK18" s="993">
        <v>0</v>
      </c>
      <c r="IL18" s="991">
        <v>0</v>
      </c>
      <c r="IM18" s="991">
        <v>19</v>
      </c>
      <c r="IN18" s="991">
        <v>0</v>
      </c>
      <c r="IO18" s="991">
        <v>0</v>
      </c>
      <c r="IP18" s="991">
        <v>0</v>
      </c>
      <c r="IQ18" s="991">
        <v>0</v>
      </c>
      <c r="IR18" s="991">
        <v>0</v>
      </c>
      <c r="IS18" s="991">
        <v>0</v>
      </c>
      <c r="IT18" s="991">
        <v>0</v>
      </c>
      <c r="IU18" s="991">
        <v>0</v>
      </c>
      <c r="IV18" s="991">
        <v>0</v>
      </c>
      <c r="IW18" s="991">
        <v>0</v>
      </c>
      <c r="IX18" s="991">
        <v>0</v>
      </c>
      <c r="IY18" s="991">
        <v>0</v>
      </c>
      <c r="IZ18" s="991">
        <v>0</v>
      </c>
      <c r="JA18" s="991">
        <v>0</v>
      </c>
      <c r="JB18" s="991">
        <v>0</v>
      </c>
      <c r="JC18" s="991">
        <v>0</v>
      </c>
      <c r="JD18" s="991">
        <v>0</v>
      </c>
      <c r="JE18" s="991">
        <v>0</v>
      </c>
      <c r="JF18" s="991">
        <v>0</v>
      </c>
      <c r="JG18" s="991">
        <v>0</v>
      </c>
      <c r="JH18" s="991">
        <v>0</v>
      </c>
      <c r="JI18" s="991">
        <v>0</v>
      </c>
      <c r="JJ18" s="990" t="s">
        <v>290</v>
      </c>
      <c r="JK18" s="991">
        <v>0</v>
      </c>
      <c r="JL18" s="991">
        <v>0</v>
      </c>
      <c r="JM18" s="991">
        <v>0</v>
      </c>
      <c r="JN18" s="991">
        <v>0</v>
      </c>
      <c r="JO18" s="991">
        <v>0</v>
      </c>
      <c r="JP18" s="991">
        <v>0</v>
      </c>
      <c r="JQ18" s="991">
        <v>0</v>
      </c>
      <c r="JR18" s="991">
        <v>0</v>
      </c>
      <c r="JS18" s="991">
        <v>0</v>
      </c>
      <c r="JT18" s="991">
        <v>0</v>
      </c>
      <c r="JU18" s="991">
        <v>0</v>
      </c>
      <c r="JV18" s="991">
        <v>0</v>
      </c>
      <c r="JW18" s="992" t="b">
        <v>0</v>
      </c>
      <c r="JX18" s="990" t="s">
        <v>993</v>
      </c>
      <c r="JY18" s="990" t="s">
        <v>993</v>
      </c>
      <c r="JZ18" s="990" t="s">
        <v>993</v>
      </c>
      <c r="KA18" s="990" t="s">
        <v>993</v>
      </c>
      <c r="KB18" s="992"/>
      <c r="KC18" s="986"/>
    </row>
    <row r="19" spans="1:289" hidden="1">
      <c r="A19" s="985"/>
      <c r="B19" s="1315" t="s">
        <v>1469</v>
      </c>
      <c r="C19" s="1315"/>
      <c r="D19" s="990" t="s">
        <v>1470</v>
      </c>
      <c r="E19" s="990" t="s">
        <v>1470</v>
      </c>
      <c r="F19" s="990" t="s">
        <v>993</v>
      </c>
      <c r="G19" s="990" t="s">
        <v>1471</v>
      </c>
      <c r="H19" s="990" t="s">
        <v>1388</v>
      </c>
      <c r="I19" s="990" t="s">
        <v>437</v>
      </c>
      <c r="J19" s="990" t="s">
        <v>986</v>
      </c>
      <c r="K19" s="990" t="s">
        <v>987</v>
      </c>
      <c r="L19" s="990" t="s">
        <v>988</v>
      </c>
      <c r="M19" s="990" t="s">
        <v>1049</v>
      </c>
      <c r="N19" s="990" t="s">
        <v>1050</v>
      </c>
      <c r="O19" s="990" t="s">
        <v>1471</v>
      </c>
      <c r="P19" s="990" t="s">
        <v>1317</v>
      </c>
      <c r="Q19" s="990" t="s">
        <v>1327</v>
      </c>
      <c r="R19" s="990" t="s">
        <v>1472</v>
      </c>
      <c r="S19" s="990" t="s">
        <v>2634</v>
      </c>
      <c r="T19" s="990" t="s">
        <v>2635</v>
      </c>
      <c r="U19" s="990" t="s">
        <v>1337</v>
      </c>
      <c r="V19" s="990" t="s">
        <v>1319</v>
      </c>
      <c r="W19" s="990" t="s">
        <v>1162</v>
      </c>
      <c r="X19" s="990" t="s">
        <v>1475</v>
      </c>
      <c r="Y19" s="990" t="s">
        <v>1319</v>
      </c>
      <c r="Z19" s="990" t="s">
        <v>1162</v>
      </c>
      <c r="AA19" s="990" t="s">
        <v>1476</v>
      </c>
      <c r="AB19" s="990" t="s">
        <v>2194</v>
      </c>
      <c r="AC19" s="990" t="s">
        <v>1344</v>
      </c>
      <c r="AD19" s="990" t="s">
        <v>447</v>
      </c>
      <c r="AE19" s="990" t="s">
        <v>270</v>
      </c>
      <c r="AF19" s="990" t="s">
        <v>270</v>
      </c>
      <c r="AG19" s="990" t="s">
        <v>290</v>
      </c>
      <c r="AH19" s="992" t="b">
        <v>0</v>
      </c>
      <c r="AI19" s="991">
        <v>0</v>
      </c>
      <c r="AJ19" s="992" t="b">
        <v>0</v>
      </c>
      <c r="AK19" s="991">
        <v>0</v>
      </c>
      <c r="AL19" s="992" t="b">
        <v>0</v>
      </c>
      <c r="AM19" s="992" t="b">
        <v>1</v>
      </c>
      <c r="AN19" s="990" t="s">
        <v>290</v>
      </c>
      <c r="AO19" s="990" t="b">
        <f t="shared" si="1"/>
        <v>1</v>
      </c>
      <c r="AP19" s="990" t="s">
        <v>993</v>
      </c>
      <c r="AQ19" s="992" t="b">
        <v>0</v>
      </c>
      <c r="AR19" s="990" t="s">
        <v>993</v>
      </c>
      <c r="AS19" s="990" t="s">
        <v>993</v>
      </c>
      <c r="AT19" s="990" t="s">
        <v>993</v>
      </c>
      <c r="AU19" s="990" t="s">
        <v>290</v>
      </c>
      <c r="AV19" s="990" t="s">
        <v>993</v>
      </c>
      <c r="AW19" s="990" t="s">
        <v>993</v>
      </c>
      <c r="AX19" s="990" t="s">
        <v>993</v>
      </c>
      <c r="AY19" s="990" t="s">
        <v>993</v>
      </c>
      <c r="AZ19" s="183">
        <f t="shared" si="2"/>
        <v>6</v>
      </c>
      <c r="BA19" s="183">
        <f t="shared" si="0"/>
        <v>6</v>
      </c>
      <c r="BB19" s="183">
        <f t="shared" si="0"/>
        <v>0</v>
      </c>
      <c r="BC19" s="183">
        <f t="shared" si="0"/>
        <v>6</v>
      </c>
      <c r="BD19" s="183">
        <f t="shared" si="3"/>
        <v>0</v>
      </c>
      <c r="BE19" s="991">
        <v>6</v>
      </c>
      <c r="BF19" s="991">
        <v>6</v>
      </c>
      <c r="BG19" s="991">
        <v>0</v>
      </c>
      <c r="BH19" s="991">
        <v>6</v>
      </c>
      <c r="BI19" s="991">
        <v>0</v>
      </c>
      <c r="BJ19" s="991">
        <v>0</v>
      </c>
      <c r="BK19" s="991">
        <v>0</v>
      </c>
      <c r="BL19" s="991">
        <v>0</v>
      </c>
      <c r="BM19" s="991">
        <v>0</v>
      </c>
      <c r="BN19" s="991">
        <v>0</v>
      </c>
      <c r="BO19" s="991">
        <v>0</v>
      </c>
      <c r="BP19" s="991">
        <v>0</v>
      </c>
      <c r="BQ19" s="991">
        <v>0</v>
      </c>
      <c r="BR19" s="991">
        <v>0</v>
      </c>
      <c r="BS19" s="991">
        <v>0</v>
      </c>
      <c r="BT19" s="991">
        <v>0</v>
      </c>
      <c r="BU19" s="991">
        <v>0</v>
      </c>
      <c r="BV19" s="991">
        <v>0</v>
      </c>
      <c r="BW19" s="991">
        <v>0</v>
      </c>
      <c r="BX19" s="991">
        <v>0</v>
      </c>
      <c r="BY19" s="992"/>
      <c r="BZ19" s="991">
        <v>6</v>
      </c>
      <c r="CA19" s="991">
        <v>0</v>
      </c>
      <c r="CB19" s="991">
        <v>0</v>
      </c>
      <c r="CC19" s="991">
        <v>0</v>
      </c>
      <c r="CD19" s="991">
        <v>1</v>
      </c>
      <c r="CE19" s="991">
        <v>0</v>
      </c>
      <c r="CF19" s="991">
        <v>0</v>
      </c>
      <c r="CG19" s="991">
        <v>0</v>
      </c>
      <c r="CH19" s="991">
        <v>4</v>
      </c>
      <c r="CI19" s="991">
        <v>0.4</v>
      </c>
      <c r="CJ19" s="991">
        <v>0</v>
      </c>
      <c r="CK19" s="991">
        <v>0.8</v>
      </c>
      <c r="CL19" s="991">
        <v>3</v>
      </c>
      <c r="CM19" s="991">
        <v>2</v>
      </c>
      <c r="CN19" s="991">
        <v>0</v>
      </c>
      <c r="CO19" s="991">
        <v>0</v>
      </c>
      <c r="CP19" s="991">
        <v>0</v>
      </c>
      <c r="CQ19" s="991">
        <v>0</v>
      </c>
      <c r="CR19" s="991">
        <v>0</v>
      </c>
      <c r="CS19" s="991">
        <v>0</v>
      </c>
      <c r="CT19" s="991">
        <v>0</v>
      </c>
      <c r="CU19" s="991">
        <v>0</v>
      </c>
      <c r="CV19" s="991">
        <v>0</v>
      </c>
      <c r="CW19" s="991">
        <v>0</v>
      </c>
      <c r="CX19" s="991">
        <v>0</v>
      </c>
      <c r="CY19" s="991">
        <v>0</v>
      </c>
      <c r="CZ19" s="991">
        <v>0</v>
      </c>
      <c r="DA19" s="991">
        <v>0</v>
      </c>
      <c r="DB19" s="991">
        <v>0</v>
      </c>
      <c r="DC19" s="991">
        <v>0</v>
      </c>
      <c r="DD19" s="991">
        <v>0</v>
      </c>
      <c r="DE19" s="991">
        <v>0</v>
      </c>
      <c r="DF19" s="991">
        <v>0</v>
      </c>
      <c r="DG19" s="991">
        <v>0</v>
      </c>
      <c r="DH19" s="991">
        <v>0</v>
      </c>
      <c r="DI19" s="991">
        <v>0</v>
      </c>
      <c r="DJ19" s="991">
        <v>0</v>
      </c>
      <c r="DK19" s="991">
        <v>0</v>
      </c>
      <c r="DL19" s="991">
        <v>0</v>
      </c>
      <c r="DM19" s="991">
        <v>0</v>
      </c>
      <c r="DN19" s="991">
        <v>0</v>
      </c>
      <c r="DO19" s="991">
        <v>0</v>
      </c>
      <c r="DP19" s="991">
        <v>0</v>
      </c>
      <c r="DQ19" s="991">
        <v>0</v>
      </c>
      <c r="DR19" s="991">
        <v>0</v>
      </c>
      <c r="DS19" s="991">
        <v>0</v>
      </c>
      <c r="DT19" s="991">
        <v>0</v>
      </c>
      <c r="DU19" s="991">
        <v>0</v>
      </c>
      <c r="DV19" s="991">
        <v>0</v>
      </c>
      <c r="DW19" s="991">
        <v>0</v>
      </c>
      <c r="DX19" s="991">
        <v>0</v>
      </c>
      <c r="DY19" s="991">
        <v>0</v>
      </c>
      <c r="DZ19" s="991">
        <v>0</v>
      </c>
      <c r="EA19" s="991">
        <v>0</v>
      </c>
      <c r="EB19" s="991">
        <v>0</v>
      </c>
      <c r="EC19" s="991">
        <v>0</v>
      </c>
      <c r="ED19" s="992" t="b">
        <v>1</v>
      </c>
      <c r="EE19" s="991">
        <v>0</v>
      </c>
      <c r="EF19" s="991">
        <v>0</v>
      </c>
      <c r="EG19" s="991">
        <v>0</v>
      </c>
      <c r="EH19" s="991">
        <v>0</v>
      </c>
      <c r="EI19" s="991">
        <v>0</v>
      </c>
      <c r="EJ19" s="991">
        <v>0</v>
      </c>
      <c r="EK19" s="991">
        <v>0</v>
      </c>
      <c r="EL19" s="991">
        <v>0</v>
      </c>
      <c r="EM19" s="991">
        <v>0</v>
      </c>
      <c r="EN19" s="991">
        <v>0</v>
      </c>
      <c r="EO19" s="991">
        <v>0</v>
      </c>
      <c r="EP19" s="991">
        <v>0</v>
      </c>
      <c r="EQ19" s="991">
        <v>0</v>
      </c>
      <c r="ER19" s="991">
        <v>0</v>
      </c>
      <c r="ES19" s="991">
        <v>0</v>
      </c>
      <c r="ET19" s="991">
        <v>0</v>
      </c>
      <c r="EU19" s="991">
        <v>0</v>
      </c>
      <c r="EV19" s="991">
        <v>0</v>
      </c>
      <c r="EW19" s="991">
        <v>0</v>
      </c>
      <c r="EX19" s="991">
        <v>0</v>
      </c>
      <c r="EY19" s="991">
        <v>0</v>
      </c>
      <c r="EZ19" s="991">
        <v>0</v>
      </c>
      <c r="FA19" s="991">
        <v>4</v>
      </c>
      <c r="FB19" s="991">
        <v>0.4</v>
      </c>
      <c r="FC19" s="991">
        <v>0</v>
      </c>
      <c r="FD19" s="991">
        <v>0.8</v>
      </c>
      <c r="FE19" s="991">
        <v>0</v>
      </c>
      <c r="FF19" s="991">
        <v>1.1000000000000001</v>
      </c>
      <c r="FG19" s="991">
        <v>0</v>
      </c>
      <c r="FH19" s="991">
        <v>0</v>
      </c>
      <c r="FI19" s="991">
        <v>0</v>
      </c>
      <c r="FJ19" s="991">
        <v>0</v>
      </c>
      <c r="FK19" s="991">
        <v>0</v>
      </c>
      <c r="FL19" s="991">
        <v>0</v>
      </c>
      <c r="FM19" s="991">
        <v>0</v>
      </c>
      <c r="FN19" s="991">
        <v>0</v>
      </c>
      <c r="FO19" s="991">
        <v>0</v>
      </c>
      <c r="FP19" s="991">
        <v>0</v>
      </c>
      <c r="FQ19" s="991">
        <v>0</v>
      </c>
      <c r="FR19" s="991">
        <v>0</v>
      </c>
      <c r="FS19" s="991">
        <v>0</v>
      </c>
      <c r="FT19" s="991">
        <v>0</v>
      </c>
      <c r="FU19" s="991">
        <v>0</v>
      </c>
      <c r="FV19" s="991">
        <v>0</v>
      </c>
      <c r="FW19" s="991">
        <v>0</v>
      </c>
      <c r="FX19" s="991">
        <v>0</v>
      </c>
      <c r="FY19" s="991">
        <v>0</v>
      </c>
      <c r="FZ19" s="991">
        <v>0</v>
      </c>
      <c r="GA19" s="991">
        <v>3</v>
      </c>
      <c r="GB19" s="991">
        <v>0.9</v>
      </c>
      <c r="GC19" s="991">
        <v>0</v>
      </c>
      <c r="GD19" s="991">
        <v>0</v>
      </c>
      <c r="GE19" s="991">
        <v>0</v>
      </c>
      <c r="GF19" s="991">
        <v>0</v>
      </c>
      <c r="GG19" s="991">
        <v>0</v>
      </c>
      <c r="GH19" s="991">
        <v>0</v>
      </c>
      <c r="GI19" s="991">
        <v>0</v>
      </c>
      <c r="GJ19" s="991">
        <v>0</v>
      </c>
      <c r="GK19" s="991">
        <v>0</v>
      </c>
      <c r="GL19" s="991">
        <v>0</v>
      </c>
      <c r="GM19" s="991">
        <v>0</v>
      </c>
      <c r="GN19" s="991">
        <v>0</v>
      </c>
      <c r="GO19" s="991">
        <v>0</v>
      </c>
      <c r="GP19" s="991">
        <v>0</v>
      </c>
      <c r="GQ19" s="991">
        <v>0</v>
      </c>
      <c r="GR19" s="991">
        <v>0</v>
      </c>
      <c r="GS19" s="990" t="s">
        <v>1055</v>
      </c>
      <c r="GT19" s="990" t="s">
        <v>993</v>
      </c>
      <c r="GU19" s="990" t="s">
        <v>993</v>
      </c>
      <c r="GV19" s="990" t="s">
        <v>993</v>
      </c>
      <c r="GW19" s="991">
        <v>219</v>
      </c>
      <c r="GX19" s="991">
        <v>0</v>
      </c>
      <c r="GY19" s="991">
        <v>0</v>
      </c>
      <c r="GZ19" s="991">
        <v>219</v>
      </c>
      <c r="HA19" s="991">
        <v>219</v>
      </c>
      <c r="HB19" s="991">
        <v>219</v>
      </c>
      <c r="HC19" s="991">
        <v>219</v>
      </c>
      <c r="HD19" s="991">
        <v>0</v>
      </c>
      <c r="HE19" s="991">
        <v>0</v>
      </c>
      <c r="HF19" s="991">
        <v>0</v>
      </c>
      <c r="HG19" s="991">
        <v>0</v>
      </c>
      <c r="HH19" s="991">
        <v>0</v>
      </c>
      <c r="HI19" s="991">
        <v>219</v>
      </c>
      <c r="HJ19" s="991">
        <v>219</v>
      </c>
      <c r="HK19" s="991">
        <v>0</v>
      </c>
      <c r="HL19" s="991">
        <v>0</v>
      </c>
      <c r="HM19" s="991">
        <v>0</v>
      </c>
      <c r="HN19" s="991">
        <v>0</v>
      </c>
      <c r="HO19" s="991">
        <v>0</v>
      </c>
      <c r="HP19" s="991">
        <v>0</v>
      </c>
      <c r="HQ19" s="991">
        <v>0</v>
      </c>
      <c r="HR19" s="991">
        <v>219</v>
      </c>
      <c r="HS19" s="991">
        <v>0</v>
      </c>
      <c r="HT19" s="991">
        <v>0</v>
      </c>
      <c r="HU19" s="991">
        <v>0</v>
      </c>
      <c r="HV19" s="990" t="s">
        <v>290</v>
      </c>
      <c r="HW19" s="991">
        <v>0</v>
      </c>
      <c r="HX19" s="991">
        <v>0</v>
      </c>
      <c r="HY19" s="991">
        <v>0</v>
      </c>
      <c r="HZ19" s="991">
        <v>0</v>
      </c>
      <c r="IA19" s="991">
        <v>0</v>
      </c>
      <c r="IB19" s="991">
        <v>0</v>
      </c>
      <c r="IC19" s="991">
        <v>0</v>
      </c>
      <c r="ID19" s="991">
        <v>0</v>
      </c>
      <c r="IE19" s="991">
        <v>0</v>
      </c>
      <c r="IF19" s="991">
        <v>9</v>
      </c>
      <c r="IG19" s="991">
        <v>0</v>
      </c>
      <c r="IH19" s="991">
        <v>1</v>
      </c>
      <c r="II19" s="991">
        <v>0</v>
      </c>
      <c r="IJ19" s="991">
        <v>0</v>
      </c>
      <c r="IK19" s="993">
        <v>0</v>
      </c>
      <c r="IL19" s="991">
        <v>0</v>
      </c>
      <c r="IM19" s="991">
        <v>219</v>
      </c>
      <c r="IN19" s="991">
        <v>0</v>
      </c>
      <c r="IO19" s="991">
        <v>0</v>
      </c>
      <c r="IP19" s="991">
        <v>0</v>
      </c>
      <c r="IQ19" s="991">
        <v>0</v>
      </c>
      <c r="IR19" s="991">
        <v>0</v>
      </c>
      <c r="IS19" s="991">
        <v>0</v>
      </c>
      <c r="IT19" s="991">
        <v>0</v>
      </c>
      <c r="IU19" s="991">
        <v>0</v>
      </c>
      <c r="IV19" s="991">
        <v>0</v>
      </c>
      <c r="IW19" s="991">
        <v>0</v>
      </c>
      <c r="IX19" s="991">
        <v>0</v>
      </c>
      <c r="IY19" s="991">
        <v>0</v>
      </c>
      <c r="IZ19" s="991">
        <v>0</v>
      </c>
      <c r="JA19" s="991">
        <v>0</v>
      </c>
      <c r="JB19" s="991">
        <v>0</v>
      </c>
      <c r="JC19" s="991">
        <v>0</v>
      </c>
      <c r="JD19" s="991">
        <v>0</v>
      </c>
      <c r="JE19" s="991">
        <v>0</v>
      </c>
      <c r="JF19" s="991">
        <v>0</v>
      </c>
      <c r="JG19" s="991">
        <v>0</v>
      </c>
      <c r="JH19" s="991">
        <v>0</v>
      </c>
      <c r="JI19" s="991">
        <v>0</v>
      </c>
      <c r="JJ19" s="990" t="s">
        <v>290</v>
      </c>
      <c r="JK19" s="991">
        <v>0</v>
      </c>
      <c r="JL19" s="991">
        <v>0</v>
      </c>
      <c r="JM19" s="991">
        <v>0</v>
      </c>
      <c r="JN19" s="991">
        <v>0</v>
      </c>
      <c r="JO19" s="991">
        <v>0</v>
      </c>
      <c r="JP19" s="991">
        <v>0</v>
      </c>
      <c r="JQ19" s="991">
        <v>0</v>
      </c>
      <c r="JR19" s="991">
        <v>0</v>
      </c>
      <c r="JS19" s="991">
        <v>0</v>
      </c>
      <c r="JT19" s="991">
        <v>0</v>
      </c>
      <c r="JU19" s="991">
        <v>0</v>
      </c>
      <c r="JV19" s="991">
        <v>0</v>
      </c>
      <c r="JW19" s="992" t="b">
        <v>0</v>
      </c>
      <c r="JX19" s="990" t="s">
        <v>993</v>
      </c>
      <c r="JY19" s="990" t="s">
        <v>993</v>
      </c>
      <c r="JZ19" s="990" t="s">
        <v>993</v>
      </c>
      <c r="KA19" s="990" t="s">
        <v>993</v>
      </c>
      <c r="KB19" s="992"/>
      <c r="KC19" s="986"/>
    </row>
    <row r="20" spans="1:289" ht="19.5" customHeight="1">
      <c r="A20" s="985"/>
      <c r="B20" s="1315" t="s">
        <v>1477</v>
      </c>
      <c r="C20" s="1315"/>
      <c r="D20" s="990" t="s">
        <v>1478</v>
      </c>
      <c r="E20" s="990" t="s">
        <v>1478</v>
      </c>
      <c r="F20" s="990" t="s">
        <v>993</v>
      </c>
      <c r="G20" s="990" t="s">
        <v>13</v>
      </c>
      <c r="H20" s="990" t="s">
        <v>1388</v>
      </c>
      <c r="I20" s="990" t="s">
        <v>437</v>
      </c>
      <c r="J20" s="990" t="s">
        <v>986</v>
      </c>
      <c r="K20" s="990" t="s">
        <v>987</v>
      </c>
      <c r="L20" s="990" t="s">
        <v>988</v>
      </c>
      <c r="M20" s="990" t="s">
        <v>1479</v>
      </c>
      <c r="N20" s="990" t="s">
        <v>1480</v>
      </c>
      <c r="O20" s="990" t="s">
        <v>13</v>
      </c>
      <c r="P20" s="990" t="s">
        <v>1317</v>
      </c>
      <c r="Q20" s="990" t="s">
        <v>1481</v>
      </c>
      <c r="R20" s="990" t="s">
        <v>1482</v>
      </c>
      <c r="S20" s="990" t="s">
        <v>2636</v>
      </c>
      <c r="T20" s="990" t="s">
        <v>2637</v>
      </c>
      <c r="U20" s="990" t="s">
        <v>993</v>
      </c>
      <c r="V20" s="990" t="s">
        <v>1333</v>
      </c>
      <c r="W20" s="990" t="s">
        <v>2638</v>
      </c>
      <c r="X20" s="990" t="s">
        <v>2639</v>
      </c>
      <c r="Y20" s="990" t="s">
        <v>1333</v>
      </c>
      <c r="Z20" s="990" t="s">
        <v>2638</v>
      </c>
      <c r="AA20" s="990" t="s">
        <v>2640</v>
      </c>
      <c r="AB20" s="990" t="s">
        <v>2641</v>
      </c>
      <c r="AC20" s="990" t="s">
        <v>2642</v>
      </c>
      <c r="AD20" s="990" t="s">
        <v>1227</v>
      </c>
      <c r="AE20" s="990" t="s">
        <v>270</v>
      </c>
      <c r="AF20" s="990" t="s">
        <v>270</v>
      </c>
      <c r="AG20" s="990" t="s">
        <v>290</v>
      </c>
      <c r="AH20" s="992" t="b">
        <v>0</v>
      </c>
      <c r="AI20" s="991">
        <v>0</v>
      </c>
      <c r="AJ20" s="992" t="b">
        <v>0</v>
      </c>
      <c r="AK20" s="991">
        <v>0</v>
      </c>
      <c r="AL20" s="992" t="b">
        <v>1</v>
      </c>
      <c r="AM20" s="992" t="b">
        <v>1</v>
      </c>
      <c r="AN20" s="990" t="s">
        <v>290</v>
      </c>
      <c r="AO20" s="990" t="b">
        <f t="shared" si="1"/>
        <v>1</v>
      </c>
      <c r="AP20" s="990" t="s">
        <v>993</v>
      </c>
      <c r="AQ20" s="992" t="b">
        <v>0</v>
      </c>
      <c r="AR20" s="990" t="s">
        <v>993</v>
      </c>
      <c r="AS20" s="990" t="s">
        <v>993</v>
      </c>
      <c r="AT20" s="990" t="s">
        <v>993</v>
      </c>
      <c r="AU20" s="990" t="s">
        <v>290</v>
      </c>
      <c r="AV20" s="990" t="s">
        <v>293</v>
      </c>
      <c r="AW20" s="990" t="s">
        <v>993</v>
      </c>
      <c r="AX20" s="990" t="s">
        <v>993</v>
      </c>
      <c r="AY20" s="990" t="s">
        <v>993</v>
      </c>
      <c r="AZ20" s="183">
        <f t="shared" si="2"/>
        <v>15</v>
      </c>
      <c r="BA20" s="183">
        <f t="shared" si="0"/>
        <v>11</v>
      </c>
      <c r="BB20" s="183">
        <f t="shared" si="0"/>
        <v>0</v>
      </c>
      <c r="BC20" s="183">
        <f>SUM(BH20+BM20)</f>
        <v>11</v>
      </c>
      <c r="BD20" s="183">
        <f t="shared" si="3"/>
        <v>4</v>
      </c>
      <c r="BE20" s="991">
        <v>15</v>
      </c>
      <c r="BF20" s="991">
        <v>11</v>
      </c>
      <c r="BG20" s="991">
        <v>0</v>
      </c>
      <c r="BH20" s="991">
        <v>11</v>
      </c>
      <c r="BI20" s="991">
        <v>0</v>
      </c>
      <c r="BJ20" s="991">
        <v>0</v>
      </c>
      <c r="BK20" s="991">
        <v>0</v>
      </c>
      <c r="BL20" s="991">
        <v>0</v>
      </c>
      <c r="BM20" s="991">
        <v>0</v>
      </c>
      <c r="BN20" s="991">
        <v>0</v>
      </c>
      <c r="BO20" s="991">
        <v>0</v>
      </c>
      <c r="BP20" s="991">
        <v>0</v>
      </c>
      <c r="BQ20" s="991">
        <v>0</v>
      </c>
      <c r="BR20" s="991">
        <v>0</v>
      </c>
      <c r="BS20" s="991">
        <v>0</v>
      </c>
      <c r="BT20" s="991">
        <v>0</v>
      </c>
      <c r="BU20" s="991">
        <v>0</v>
      </c>
      <c r="BV20" s="991">
        <v>0</v>
      </c>
      <c r="BW20" s="991">
        <v>0</v>
      </c>
      <c r="BX20" s="991">
        <v>0</v>
      </c>
      <c r="BY20" s="992"/>
      <c r="BZ20" s="991">
        <v>15</v>
      </c>
      <c r="CA20" s="991">
        <v>0</v>
      </c>
      <c r="CB20" s="991">
        <v>0</v>
      </c>
      <c r="CC20" s="991">
        <v>0</v>
      </c>
      <c r="CD20" s="991">
        <v>1</v>
      </c>
      <c r="CE20" s="991">
        <v>0</v>
      </c>
      <c r="CF20" s="991">
        <v>0</v>
      </c>
      <c r="CG20" s="991">
        <v>0</v>
      </c>
      <c r="CH20" s="991">
        <v>3</v>
      </c>
      <c r="CI20" s="991">
        <v>0.6</v>
      </c>
      <c r="CJ20" s="991">
        <v>4</v>
      </c>
      <c r="CK20" s="991">
        <v>0</v>
      </c>
      <c r="CL20" s="991">
        <v>1</v>
      </c>
      <c r="CM20" s="991">
        <v>3.5</v>
      </c>
      <c r="CN20" s="991">
        <v>3</v>
      </c>
      <c r="CO20" s="991">
        <v>2.8</v>
      </c>
      <c r="CP20" s="991">
        <v>0</v>
      </c>
      <c r="CQ20" s="991">
        <v>0</v>
      </c>
      <c r="CR20" s="991">
        <v>0</v>
      </c>
      <c r="CS20" s="991">
        <v>0</v>
      </c>
      <c r="CT20" s="991">
        <v>0</v>
      </c>
      <c r="CU20" s="991">
        <v>0</v>
      </c>
      <c r="CV20" s="991">
        <v>0</v>
      </c>
      <c r="CW20" s="991">
        <v>0</v>
      </c>
      <c r="CX20" s="991">
        <v>0</v>
      </c>
      <c r="CY20" s="991">
        <v>0</v>
      </c>
      <c r="CZ20" s="991">
        <v>0</v>
      </c>
      <c r="DA20" s="991">
        <v>0</v>
      </c>
      <c r="DB20" s="991">
        <v>0</v>
      </c>
      <c r="DC20" s="991">
        <v>0</v>
      </c>
      <c r="DD20" s="991">
        <v>0</v>
      </c>
      <c r="DE20" s="991">
        <v>0</v>
      </c>
      <c r="DF20" s="991">
        <v>0</v>
      </c>
      <c r="DG20" s="991">
        <v>0</v>
      </c>
      <c r="DH20" s="991">
        <v>2</v>
      </c>
      <c r="DI20" s="991">
        <v>0.6</v>
      </c>
      <c r="DJ20" s="991">
        <v>3</v>
      </c>
      <c r="DK20" s="991">
        <v>0</v>
      </c>
      <c r="DL20" s="991">
        <v>1</v>
      </c>
      <c r="DM20" s="991">
        <v>0.5</v>
      </c>
      <c r="DN20" s="991">
        <v>3</v>
      </c>
      <c r="DO20" s="991">
        <v>1.8</v>
      </c>
      <c r="DP20" s="991">
        <v>0</v>
      </c>
      <c r="DQ20" s="991">
        <v>0</v>
      </c>
      <c r="DR20" s="991">
        <v>0</v>
      </c>
      <c r="DS20" s="991">
        <v>0</v>
      </c>
      <c r="DT20" s="991">
        <v>0</v>
      </c>
      <c r="DU20" s="991">
        <v>0</v>
      </c>
      <c r="DV20" s="991">
        <v>0</v>
      </c>
      <c r="DW20" s="991">
        <v>0</v>
      </c>
      <c r="DX20" s="991">
        <v>0</v>
      </c>
      <c r="DY20" s="991">
        <v>0</v>
      </c>
      <c r="DZ20" s="991">
        <v>0</v>
      </c>
      <c r="EA20" s="991">
        <v>0</v>
      </c>
      <c r="EB20" s="991">
        <v>0</v>
      </c>
      <c r="EC20" s="991">
        <v>0</v>
      </c>
      <c r="ED20" s="992" t="b">
        <v>0</v>
      </c>
      <c r="EE20" s="991">
        <v>0</v>
      </c>
      <c r="EF20" s="991">
        <v>0</v>
      </c>
      <c r="EG20" s="991">
        <v>0</v>
      </c>
      <c r="EH20" s="991">
        <v>0</v>
      </c>
      <c r="EI20" s="991">
        <v>0</v>
      </c>
      <c r="EJ20" s="991">
        <v>0</v>
      </c>
      <c r="EK20" s="991">
        <v>0</v>
      </c>
      <c r="EL20" s="991">
        <v>0</v>
      </c>
      <c r="EM20" s="991">
        <v>0</v>
      </c>
      <c r="EN20" s="991">
        <v>0</v>
      </c>
      <c r="EO20" s="991">
        <v>0</v>
      </c>
      <c r="EP20" s="991">
        <v>0</v>
      </c>
      <c r="EQ20" s="991">
        <v>0</v>
      </c>
      <c r="ER20" s="991">
        <v>0</v>
      </c>
      <c r="ES20" s="991">
        <v>0</v>
      </c>
      <c r="ET20" s="991">
        <v>0</v>
      </c>
      <c r="EU20" s="991">
        <v>0</v>
      </c>
      <c r="EV20" s="991">
        <v>0</v>
      </c>
      <c r="EW20" s="991">
        <v>0</v>
      </c>
      <c r="EX20" s="991">
        <v>0</v>
      </c>
      <c r="EY20" s="991">
        <v>0</v>
      </c>
      <c r="EZ20" s="991">
        <v>0</v>
      </c>
      <c r="FA20" s="991">
        <v>1</v>
      </c>
      <c r="FB20" s="991">
        <v>0</v>
      </c>
      <c r="FC20" s="991">
        <v>1</v>
      </c>
      <c r="FD20" s="991">
        <v>0</v>
      </c>
      <c r="FE20" s="991">
        <v>0</v>
      </c>
      <c r="FF20" s="991">
        <v>0</v>
      </c>
      <c r="FG20" s="991">
        <v>0</v>
      </c>
      <c r="FH20" s="991">
        <v>1</v>
      </c>
      <c r="FI20" s="991">
        <v>0</v>
      </c>
      <c r="FJ20" s="991">
        <v>0</v>
      </c>
      <c r="FK20" s="991">
        <v>0</v>
      </c>
      <c r="FL20" s="991">
        <v>0</v>
      </c>
      <c r="FM20" s="991">
        <v>0</v>
      </c>
      <c r="FN20" s="991">
        <v>0</v>
      </c>
      <c r="FO20" s="991">
        <v>0</v>
      </c>
      <c r="FP20" s="991">
        <v>0</v>
      </c>
      <c r="FQ20" s="991">
        <v>0</v>
      </c>
      <c r="FR20" s="991">
        <v>0</v>
      </c>
      <c r="FS20" s="991">
        <v>0</v>
      </c>
      <c r="FT20" s="991">
        <v>0</v>
      </c>
      <c r="FU20" s="991">
        <v>0</v>
      </c>
      <c r="FV20" s="991">
        <v>0</v>
      </c>
      <c r="FW20" s="991">
        <v>0</v>
      </c>
      <c r="FX20" s="991">
        <v>0</v>
      </c>
      <c r="FY20" s="991">
        <v>0</v>
      </c>
      <c r="FZ20" s="991">
        <v>0</v>
      </c>
      <c r="GA20" s="991">
        <v>0</v>
      </c>
      <c r="GB20" s="991">
        <v>3</v>
      </c>
      <c r="GC20" s="991">
        <v>0</v>
      </c>
      <c r="GD20" s="991">
        <v>0</v>
      </c>
      <c r="GE20" s="991">
        <v>0</v>
      </c>
      <c r="GF20" s="991">
        <v>0</v>
      </c>
      <c r="GG20" s="991">
        <v>0</v>
      </c>
      <c r="GH20" s="991">
        <v>0</v>
      </c>
      <c r="GI20" s="991">
        <v>0</v>
      </c>
      <c r="GJ20" s="991">
        <v>0</v>
      </c>
      <c r="GK20" s="991">
        <v>0</v>
      </c>
      <c r="GL20" s="991">
        <v>0</v>
      </c>
      <c r="GM20" s="991">
        <v>0</v>
      </c>
      <c r="GN20" s="991">
        <v>0</v>
      </c>
      <c r="GO20" s="991">
        <v>0</v>
      </c>
      <c r="GP20" s="991">
        <v>0</v>
      </c>
      <c r="GQ20" s="991">
        <v>0</v>
      </c>
      <c r="GR20" s="991">
        <v>0</v>
      </c>
      <c r="GS20" s="990" t="s">
        <v>999</v>
      </c>
      <c r="GT20" s="990" t="s">
        <v>1011</v>
      </c>
      <c r="GU20" s="990" t="s">
        <v>1117</v>
      </c>
      <c r="GV20" s="990" t="s">
        <v>993</v>
      </c>
      <c r="GW20" s="991">
        <v>426</v>
      </c>
      <c r="GX20" s="991">
        <v>0</v>
      </c>
      <c r="GY20" s="991">
        <v>0</v>
      </c>
      <c r="GZ20" s="991">
        <v>2725</v>
      </c>
      <c r="HA20" s="991">
        <v>419</v>
      </c>
      <c r="HB20" s="991">
        <v>426</v>
      </c>
      <c r="HC20" s="991">
        <v>224</v>
      </c>
      <c r="HD20" s="991">
        <v>0</v>
      </c>
      <c r="HE20" s="991">
        <v>0</v>
      </c>
      <c r="HF20" s="991">
        <v>0</v>
      </c>
      <c r="HG20" s="991">
        <v>202</v>
      </c>
      <c r="HH20" s="991">
        <v>0</v>
      </c>
      <c r="HI20" s="991">
        <v>0</v>
      </c>
      <c r="HJ20" s="991">
        <v>0</v>
      </c>
      <c r="HK20" s="991">
        <v>0</v>
      </c>
      <c r="HL20" s="991">
        <v>0</v>
      </c>
      <c r="HM20" s="991">
        <v>0</v>
      </c>
      <c r="HN20" s="991">
        <v>0</v>
      </c>
      <c r="HO20" s="991">
        <v>0</v>
      </c>
      <c r="HP20" s="991">
        <v>0</v>
      </c>
      <c r="HQ20" s="991">
        <v>0</v>
      </c>
      <c r="HR20" s="991">
        <v>0</v>
      </c>
      <c r="HS20" s="991">
        <v>0</v>
      </c>
      <c r="HT20" s="991">
        <v>0</v>
      </c>
      <c r="HU20" s="991">
        <v>0</v>
      </c>
      <c r="HV20" s="990" t="s">
        <v>993</v>
      </c>
      <c r="HW20" s="991">
        <v>0</v>
      </c>
      <c r="HX20" s="991">
        <v>0</v>
      </c>
      <c r="HY20" s="991">
        <v>0</v>
      </c>
      <c r="HZ20" s="991">
        <v>0</v>
      </c>
      <c r="IA20" s="991">
        <v>0</v>
      </c>
      <c r="IB20" s="991">
        <v>0</v>
      </c>
      <c r="IC20" s="991">
        <v>0</v>
      </c>
      <c r="ID20" s="991">
        <v>0</v>
      </c>
      <c r="IE20" s="991">
        <v>202</v>
      </c>
      <c r="IF20" s="991">
        <v>0</v>
      </c>
      <c r="IG20" s="991">
        <v>0</v>
      </c>
      <c r="IH20" s="991">
        <v>0</v>
      </c>
      <c r="II20" s="991">
        <v>0</v>
      </c>
      <c r="IJ20" s="991">
        <v>0</v>
      </c>
      <c r="IK20" s="993">
        <v>0</v>
      </c>
      <c r="IL20" s="991">
        <v>0</v>
      </c>
      <c r="IM20" s="991">
        <v>419</v>
      </c>
      <c r="IN20" s="991">
        <v>0</v>
      </c>
      <c r="IO20" s="991">
        <v>0</v>
      </c>
      <c r="IP20" s="991">
        <v>0</v>
      </c>
      <c r="IQ20" s="991">
        <v>0</v>
      </c>
      <c r="IR20" s="991">
        <v>0</v>
      </c>
      <c r="IS20" s="991">
        <v>0</v>
      </c>
      <c r="IT20" s="991">
        <v>0</v>
      </c>
      <c r="IU20" s="991">
        <v>0</v>
      </c>
      <c r="IV20" s="991">
        <v>0</v>
      </c>
      <c r="IW20" s="991">
        <v>0</v>
      </c>
      <c r="IX20" s="991">
        <v>0</v>
      </c>
      <c r="IY20" s="991">
        <v>0</v>
      </c>
      <c r="IZ20" s="991">
        <v>0</v>
      </c>
      <c r="JA20" s="991">
        <v>0</v>
      </c>
      <c r="JB20" s="991">
        <v>0</v>
      </c>
      <c r="JC20" s="991">
        <v>0</v>
      </c>
      <c r="JD20" s="991">
        <v>0</v>
      </c>
      <c r="JE20" s="991">
        <v>0</v>
      </c>
      <c r="JF20" s="991">
        <v>0</v>
      </c>
      <c r="JG20" s="991">
        <v>0</v>
      </c>
      <c r="JH20" s="991">
        <v>0</v>
      </c>
      <c r="JI20" s="991">
        <v>0</v>
      </c>
      <c r="JJ20" s="990" t="s">
        <v>993</v>
      </c>
      <c r="JK20" s="991">
        <v>0</v>
      </c>
      <c r="JL20" s="991">
        <v>0</v>
      </c>
      <c r="JM20" s="991">
        <v>0</v>
      </c>
      <c r="JN20" s="991">
        <v>0</v>
      </c>
      <c r="JO20" s="991">
        <v>0</v>
      </c>
      <c r="JP20" s="991">
        <v>0</v>
      </c>
      <c r="JQ20" s="991">
        <v>0</v>
      </c>
      <c r="JR20" s="991">
        <v>0</v>
      </c>
      <c r="JS20" s="991">
        <v>0</v>
      </c>
      <c r="JT20" s="991">
        <v>0</v>
      </c>
      <c r="JU20" s="991">
        <v>0</v>
      </c>
      <c r="JV20" s="991">
        <v>0</v>
      </c>
      <c r="JW20" s="992" t="b">
        <v>0</v>
      </c>
      <c r="JX20" s="990" t="s">
        <v>993</v>
      </c>
      <c r="JY20" s="990" t="s">
        <v>993</v>
      </c>
      <c r="JZ20" s="990" t="s">
        <v>993</v>
      </c>
      <c r="KA20" s="990" t="s">
        <v>993</v>
      </c>
      <c r="KB20" s="1001" t="s">
        <v>2643</v>
      </c>
      <c r="KC20" s="986"/>
    </row>
    <row r="21" spans="1:289" hidden="1">
      <c r="A21" s="985"/>
      <c r="B21" s="1315" t="s">
        <v>1483</v>
      </c>
      <c r="C21" s="1315"/>
      <c r="D21" s="990" t="s">
        <v>1484</v>
      </c>
      <c r="E21" s="990" t="s">
        <v>1484</v>
      </c>
      <c r="F21" s="990" t="s">
        <v>993</v>
      </c>
      <c r="G21" s="990" t="s">
        <v>59</v>
      </c>
      <c r="H21" s="990" t="s">
        <v>1388</v>
      </c>
      <c r="I21" s="990" t="s">
        <v>437</v>
      </c>
      <c r="J21" s="990" t="s">
        <v>986</v>
      </c>
      <c r="K21" s="990" t="s">
        <v>1062</v>
      </c>
      <c r="L21" s="990" t="s">
        <v>1063</v>
      </c>
      <c r="M21" s="990" t="s">
        <v>1064</v>
      </c>
      <c r="N21" s="990" t="s">
        <v>1065</v>
      </c>
      <c r="O21" s="990" t="s">
        <v>59</v>
      </c>
      <c r="P21" s="990" t="s">
        <v>1339</v>
      </c>
      <c r="Q21" s="990" t="s">
        <v>1485</v>
      </c>
      <c r="R21" s="990" t="s">
        <v>1486</v>
      </c>
      <c r="S21" s="990" t="s">
        <v>2644</v>
      </c>
      <c r="T21" s="990" t="s">
        <v>2645</v>
      </c>
      <c r="U21" s="990" t="s">
        <v>2646</v>
      </c>
      <c r="V21" s="990" t="s">
        <v>1333</v>
      </c>
      <c r="W21" s="990" t="s">
        <v>2198</v>
      </c>
      <c r="X21" s="990" t="s">
        <v>1362</v>
      </c>
      <c r="Y21" s="990" t="s">
        <v>993</v>
      </c>
      <c r="Z21" s="990" t="s">
        <v>993</v>
      </c>
      <c r="AA21" s="990" t="s">
        <v>993</v>
      </c>
      <c r="AB21" s="990" t="s">
        <v>993</v>
      </c>
      <c r="AC21" s="990" t="s">
        <v>993</v>
      </c>
      <c r="AD21" s="990" t="s">
        <v>447</v>
      </c>
      <c r="AE21" s="990" t="s">
        <v>270</v>
      </c>
      <c r="AF21" s="990" t="s">
        <v>270</v>
      </c>
      <c r="AG21" s="990" t="s">
        <v>290</v>
      </c>
      <c r="AH21" s="992" t="b">
        <v>0</v>
      </c>
      <c r="AI21" s="991">
        <v>0</v>
      </c>
      <c r="AJ21" s="992" t="b">
        <v>0</v>
      </c>
      <c r="AK21" s="991">
        <v>0</v>
      </c>
      <c r="AL21" s="992" t="b">
        <v>1</v>
      </c>
      <c r="AM21" s="992" t="b">
        <v>0</v>
      </c>
      <c r="AN21" s="990" t="s">
        <v>290</v>
      </c>
      <c r="AO21" s="990" t="b">
        <f t="shared" si="1"/>
        <v>1</v>
      </c>
      <c r="AP21" s="990" t="s">
        <v>993</v>
      </c>
      <c r="AQ21" s="992" t="b">
        <v>0</v>
      </c>
      <c r="AR21" s="990" t="s">
        <v>993</v>
      </c>
      <c r="AS21" s="990" t="s">
        <v>993</v>
      </c>
      <c r="AT21" s="990" t="s">
        <v>993</v>
      </c>
      <c r="AU21" s="990" t="s">
        <v>290</v>
      </c>
      <c r="AV21" s="990" t="s">
        <v>993</v>
      </c>
      <c r="AW21" s="990" t="s">
        <v>993</v>
      </c>
      <c r="AX21" s="990" t="s">
        <v>993</v>
      </c>
      <c r="AY21" s="990" t="s">
        <v>993</v>
      </c>
      <c r="AZ21" s="183">
        <f t="shared" si="2"/>
        <v>19</v>
      </c>
      <c r="BA21" s="183">
        <f t="shared" si="0"/>
        <v>18</v>
      </c>
      <c r="BB21" s="183">
        <f t="shared" si="0"/>
        <v>6</v>
      </c>
      <c r="BC21" s="183">
        <f t="shared" si="0"/>
        <v>19</v>
      </c>
      <c r="BD21" s="183">
        <f t="shared" si="3"/>
        <v>0</v>
      </c>
      <c r="BE21" s="991">
        <v>19</v>
      </c>
      <c r="BF21" s="991">
        <v>18</v>
      </c>
      <c r="BG21" s="991">
        <v>6</v>
      </c>
      <c r="BH21" s="991">
        <v>19</v>
      </c>
      <c r="BI21" s="991">
        <v>0</v>
      </c>
      <c r="BJ21" s="991">
        <v>0</v>
      </c>
      <c r="BK21" s="991">
        <v>0</v>
      </c>
      <c r="BL21" s="991">
        <v>0</v>
      </c>
      <c r="BM21" s="991">
        <v>0</v>
      </c>
      <c r="BN21" s="991">
        <v>0</v>
      </c>
      <c r="BO21" s="991">
        <v>0</v>
      </c>
      <c r="BP21" s="991">
        <v>0</v>
      </c>
      <c r="BQ21" s="991">
        <v>0</v>
      </c>
      <c r="BR21" s="991">
        <v>0</v>
      </c>
      <c r="BS21" s="991">
        <v>0</v>
      </c>
      <c r="BT21" s="991">
        <v>0</v>
      </c>
      <c r="BU21" s="991">
        <v>0</v>
      </c>
      <c r="BV21" s="991">
        <v>0</v>
      </c>
      <c r="BW21" s="991">
        <v>0</v>
      </c>
      <c r="BX21" s="991">
        <v>0</v>
      </c>
      <c r="BY21" s="992"/>
      <c r="BZ21" s="991">
        <v>19</v>
      </c>
      <c r="CA21" s="991">
        <v>0</v>
      </c>
      <c r="CB21" s="991">
        <v>0</v>
      </c>
      <c r="CC21" s="991">
        <v>0</v>
      </c>
      <c r="CD21" s="991">
        <v>1</v>
      </c>
      <c r="CE21" s="991">
        <v>0.2</v>
      </c>
      <c r="CF21" s="991">
        <v>0</v>
      </c>
      <c r="CG21" s="991">
        <v>0</v>
      </c>
      <c r="CH21" s="991">
        <v>4</v>
      </c>
      <c r="CI21" s="991">
        <v>0</v>
      </c>
      <c r="CJ21" s="991">
        <v>5</v>
      </c>
      <c r="CK21" s="991">
        <v>0</v>
      </c>
      <c r="CL21" s="991">
        <v>0</v>
      </c>
      <c r="CM21" s="991">
        <v>0</v>
      </c>
      <c r="CN21" s="991">
        <v>0</v>
      </c>
      <c r="CO21" s="991">
        <v>0</v>
      </c>
      <c r="CP21" s="991">
        <v>4</v>
      </c>
      <c r="CQ21" s="991">
        <v>0.8</v>
      </c>
      <c r="CR21" s="991">
        <v>0</v>
      </c>
      <c r="CS21" s="991">
        <v>0</v>
      </c>
      <c r="CT21" s="991">
        <v>0</v>
      </c>
      <c r="CU21" s="991">
        <v>0</v>
      </c>
      <c r="CV21" s="991">
        <v>0</v>
      </c>
      <c r="CW21" s="991">
        <v>0</v>
      </c>
      <c r="CX21" s="991">
        <v>1</v>
      </c>
      <c r="CY21" s="991">
        <v>0.5</v>
      </c>
      <c r="CZ21" s="991">
        <v>0</v>
      </c>
      <c r="DA21" s="991">
        <v>0.5</v>
      </c>
      <c r="DB21" s="991">
        <v>0</v>
      </c>
      <c r="DC21" s="991">
        <v>0</v>
      </c>
      <c r="DD21" s="991">
        <v>0</v>
      </c>
      <c r="DE21" s="991">
        <v>0.1</v>
      </c>
      <c r="DF21" s="991">
        <v>0</v>
      </c>
      <c r="DG21" s="991">
        <v>0</v>
      </c>
      <c r="DH21" s="991">
        <v>1</v>
      </c>
      <c r="DI21" s="991">
        <v>0</v>
      </c>
      <c r="DJ21" s="991">
        <v>2</v>
      </c>
      <c r="DK21" s="991">
        <v>0</v>
      </c>
      <c r="DL21" s="991">
        <v>0</v>
      </c>
      <c r="DM21" s="991">
        <v>0</v>
      </c>
      <c r="DN21" s="991">
        <v>0</v>
      </c>
      <c r="DO21" s="991">
        <v>0</v>
      </c>
      <c r="DP21" s="991">
        <v>0</v>
      </c>
      <c r="DQ21" s="991">
        <v>0</v>
      </c>
      <c r="DR21" s="991">
        <v>0</v>
      </c>
      <c r="DS21" s="991">
        <v>0</v>
      </c>
      <c r="DT21" s="991">
        <v>0</v>
      </c>
      <c r="DU21" s="991">
        <v>0</v>
      </c>
      <c r="DV21" s="991">
        <v>0</v>
      </c>
      <c r="DW21" s="991">
        <v>0</v>
      </c>
      <c r="DX21" s="991">
        <v>0</v>
      </c>
      <c r="DY21" s="991">
        <v>0</v>
      </c>
      <c r="DZ21" s="991">
        <v>0</v>
      </c>
      <c r="EA21" s="991">
        <v>0</v>
      </c>
      <c r="EB21" s="991">
        <v>0</v>
      </c>
      <c r="EC21" s="991">
        <v>0</v>
      </c>
      <c r="ED21" s="992" t="b">
        <v>0</v>
      </c>
      <c r="EE21" s="991">
        <v>1</v>
      </c>
      <c r="EF21" s="991">
        <v>0</v>
      </c>
      <c r="EG21" s="991">
        <v>1</v>
      </c>
      <c r="EH21" s="991">
        <v>0</v>
      </c>
      <c r="EI21" s="991">
        <v>0</v>
      </c>
      <c r="EJ21" s="991">
        <v>0</v>
      </c>
      <c r="EK21" s="991">
        <v>0</v>
      </c>
      <c r="EL21" s="991">
        <v>0</v>
      </c>
      <c r="EM21" s="991">
        <v>0</v>
      </c>
      <c r="EN21" s="991">
        <v>0</v>
      </c>
      <c r="EO21" s="991">
        <v>0</v>
      </c>
      <c r="EP21" s="991">
        <v>0</v>
      </c>
      <c r="EQ21" s="991">
        <v>0</v>
      </c>
      <c r="ER21" s="991">
        <v>0</v>
      </c>
      <c r="ES21" s="991">
        <v>0</v>
      </c>
      <c r="ET21" s="991">
        <v>0</v>
      </c>
      <c r="EU21" s="991">
        <v>0</v>
      </c>
      <c r="EV21" s="991">
        <v>0</v>
      </c>
      <c r="EW21" s="991">
        <v>0</v>
      </c>
      <c r="EX21" s="991">
        <v>0</v>
      </c>
      <c r="EY21" s="991">
        <v>0</v>
      </c>
      <c r="EZ21" s="991">
        <v>0</v>
      </c>
      <c r="FA21" s="991">
        <v>2</v>
      </c>
      <c r="FB21" s="991">
        <v>0</v>
      </c>
      <c r="FC21" s="991">
        <v>2</v>
      </c>
      <c r="FD21" s="991">
        <v>0</v>
      </c>
      <c r="FE21" s="991">
        <v>0</v>
      </c>
      <c r="FF21" s="991">
        <v>0</v>
      </c>
      <c r="FG21" s="991">
        <v>0</v>
      </c>
      <c r="FH21" s="991">
        <v>0</v>
      </c>
      <c r="FI21" s="991">
        <v>4</v>
      </c>
      <c r="FJ21" s="991">
        <v>0.8</v>
      </c>
      <c r="FK21" s="991">
        <v>0</v>
      </c>
      <c r="FL21" s="991">
        <v>0</v>
      </c>
      <c r="FM21" s="991">
        <v>0</v>
      </c>
      <c r="FN21" s="991">
        <v>0</v>
      </c>
      <c r="FO21" s="991">
        <v>0</v>
      </c>
      <c r="FP21" s="991">
        <v>0</v>
      </c>
      <c r="FQ21" s="991">
        <v>0</v>
      </c>
      <c r="FR21" s="991">
        <v>0</v>
      </c>
      <c r="FS21" s="991">
        <v>0</v>
      </c>
      <c r="FT21" s="991">
        <v>0.1</v>
      </c>
      <c r="FU21" s="991">
        <v>0</v>
      </c>
      <c r="FV21" s="991">
        <v>0</v>
      </c>
      <c r="FW21" s="991">
        <v>0</v>
      </c>
      <c r="FX21" s="991">
        <v>0</v>
      </c>
      <c r="FY21" s="991">
        <v>0</v>
      </c>
      <c r="FZ21" s="991">
        <v>0</v>
      </c>
      <c r="GA21" s="991">
        <v>0</v>
      </c>
      <c r="GB21" s="991">
        <v>0</v>
      </c>
      <c r="GC21" s="991">
        <v>0</v>
      </c>
      <c r="GD21" s="991">
        <v>0</v>
      </c>
      <c r="GE21" s="991">
        <v>0</v>
      </c>
      <c r="GF21" s="991">
        <v>0</v>
      </c>
      <c r="GG21" s="991">
        <v>0</v>
      </c>
      <c r="GH21" s="991">
        <v>0</v>
      </c>
      <c r="GI21" s="991">
        <v>0</v>
      </c>
      <c r="GJ21" s="991">
        <v>0</v>
      </c>
      <c r="GK21" s="991">
        <v>0</v>
      </c>
      <c r="GL21" s="991">
        <v>0</v>
      </c>
      <c r="GM21" s="991">
        <v>0</v>
      </c>
      <c r="GN21" s="991">
        <v>0</v>
      </c>
      <c r="GO21" s="991">
        <v>0</v>
      </c>
      <c r="GP21" s="991">
        <v>0</v>
      </c>
      <c r="GQ21" s="991">
        <v>0</v>
      </c>
      <c r="GR21" s="991">
        <v>0</v>
      </c>
      <c r="GS21" s="990" t="s">
        <v>999</v>
      </c>
      <c r="GT21" s="990" t="s">
        <v>1000</v>
      </c>
      <c r="GU21" s="990" t="s">
        <v>1029</v>
      </c>
      <c r="GV21" s="990" t="s">
        <v>422</v>
      </c>
      <c r="GW21" s="991">
        <v>107</v>
      </c>
      <c r="GX21" s="991">
        <v>0</v>
      </c>
      <c r="GY21" s="991">
        <v>0</v>
      </c>
      <c r="GZ21" s="991">
        <v>3851</v>
      </c>
      <c r="HA21" s="991">
        <v>114</v>
      </c>
      <c r="HB21" s="991">
        <v>107</v>
      </c>
      <c r="HC21" s="991">
        <v>105</v>
      </c>
      <c r="HD21" s="991">
        <v>2</v>
      </c>
      <c r="HE21" s="991">
        <v>0</v>
      </c>
      <c r="HF21" s="991">
        <v>0</v>
      </c>
      <c r="HG21" s="991">
        <v>0</v>
      </c>
      <c r="HH21" s="991">
        <v>0</v>
      </c>
      <c r="HI21" s="991">
        <v>114</v>
      </c>
      <c r="HJ21" s="991">
        <v>109</v>
      </c>
      <c r="HK21" s="991">
        <v>4</v>
      </c>
      <c r="HL21" s="991">
        <v>0</v>
      </c>
      <c r="HM21" s="991">
        <v>0</v>
      </c>
      <c r="HN21" s="991">
        <v>0</v>
      </c>
      <c r="HO21" s="991">
        <v>0</v>
      </c>
      <c r="HP21" s="991">
        <v>1</v>
      </c>
      <c r="HQ21" s="991">
        <v>0</v>
      </c>
      <c r="HR21" s="991">
        <v>0</v>
      </c>
      <c r="HS21" s="991">
        <v>0</v>
      </c>
      <c r="HT21" s="991">
        <v>0</v>
      </c>
      <c r="HU21" s="991">
        <v>114</v>
      </c>
      <c r="HV21" s="990" t="s">
        <v>290</v>
      </c>
      <c r="HW21" s="991">
        <v>0</v>
      </c>
      <c r="HX21" s="991">
        <v>0</v>
      </c>
      <c r="HY21" s="991">
        <v>0</v>
      </c>
      <c r="HZ21" s="991">
        <v>0</v>
      </c>
      <c r="IA21" s="991">
        <v>0</v>
      </c>
      <c r="IB21" s="991">
        <v>0</v>
      </c>
      <c r="IC21" s="991">
        <v>0</v>
      </c>
      <c r="ID21" s="991">
        <v>0</v>
      </c>
      <c r="IE21" s="991">
        <v>0</v>
      </c>
      <c r="IF21" s="991">
        <v>72</v>
      </c>
      <c r="IG21" s="991">
        <v>4</v>
      </c>
      <c r="IH21" s="991">
        <v>0</v>
      </c>
      <c r="II21" s="991">
        <v>0</v>
      </c>
      <c r="IJ21" s="991">
        <v>1</v>
      </c>
      <c r="IK21" s="993">
        <v>0.621</v>
      </c>
      <c r="IL21" s="991">
        <v>3</v>
      </c>
      <c r="IM21" s="991">
        <v>114</v>
      </c>
      <c r="IN21" s="991">
        <v>0</v>
      </c>
      <c r="IO21" s="991">
        <v>0</v>
      </c>
      <c r="IP21" s="991">
        <v>0</v>
      </c>
      <c r="IQ21" s="991">
        <v>0</v>
      </c>
      <c r="IR21" s="991">
        <v>0</v>
      </c>
      <c r="IS21" s="991">
        <v>0</v>
      </c>
      <c r="IT21" s="991">
        <v>0</v>
      </c>
      <c r="IU21" s="991">
        <v>1</v>
      </c>
      <c r="IV21" s="991">
        <v>0</v>
      </c>
      <c r="IW21" s="991">
        <v>0</v>
      </c>
      <c r="IX21" s="991">
        <v>0</v>
      </c>
      <c r="IY21" s="991">
        <v>0</v>
      </c>
      <c r="IZ21" s="991">
        <v>0</v>
      </c>
      <c r="JA21" s="991">
        <v>0</v>
      </c>
      <c r="JB21" s="991">
        <v>0</v>
      </c>
      <c r="JC21" s="991">
        <v>0</v>
      </c>
      <c r="JD21" s="991">
        <v>0</v>
      </c>
      <c r="JE21" s="991">
        <v>0</v>
      </c>
      <c r="JF21" s="991">
        <v>0</v>
      </c>
      <c r="JG21" s="991">
        <v>0</v>
      </c>
      <c r="JH21" s="991">
        <v>0</v>
      </c>
      <c r="JI21" s="991">
        <v>0</v>
      </c>
      <c r="JJ21" s="990" t="s">
        <v>290</v>
      </c>
      <c r="JK21" s="991">
        <v>0</v>
      </c>
      <c r="JL21" s="991">
        <v>0</v>
      </c>
      <c r="JM21" s="991">
        <v>0</v>
      </c>
      <c r="JN21" s="991">
        <v>0</v>
      </c>
      <c r="JO21" s="991">
        <v>0</v>
      </c>
      <c r="JP21" s="991">
        <v>0</v>
      </c>
      <c r="JQ21" s="991">
        <v>0</v>
      </c>
      <c r="JR21" s="991">
        <v>0</v>
      </c>
      <c r="JS21" s="991">
        <v>0</v>
      </c>
      <c r="JT21" s="991">
        <v>0</v>
      </c>
      <c r="JU21" s="991">
        <v>0</v>
      </c>
      <c r="JV21" s="991">
        <v>0</v>
      </c>
      <c r="JW21" s="992" t="b">
        <v>0</v>
      </c>
      <c r="JX21" s="990" t="s">
        <v>993</v>
      </c>
      <c r="JY21" s="990" t="s">
        <v>993</v>
      </c>
      <c r="JZ21" s="990" t="s">
        <v>993</v>
      </c>
      <c r="KA21" s="990" t="s">
        <v>993</v>
      </c>
      <c r="KB21" s="992"/>
      <c r="KC21" s="986"/>
    </row>
    <row r="22" spans="1:289" hidden="1">
      <c r="A22" s="985"/>
      <c r="B22" s="1315" t="s">
        <v>1493</v>
      </c>
      <c r="C22" s="1315"/>
      <c r="D22" s="990" t="s">
        <v>1494</v>
      </c>
      <c r="E22" s="990" t="s">
        <v>1494</v>
      </c>
      <c r="F22" s="990" t="s">
        <v>993</v>
      </c>
      <c r="G22" s="990" t="s">
        <v>50</v>
      </c>
      <c r="H22" s="990" t="s">
        <v>1388</v>
      </c>
      <c r="I22" s="990" t="s">
        <v>437</v>
      </c>
      <c r="J22" s="990" t="s">
        <v>986</v>
      </c>
      <c r="K22" s="990" t="s">
        <v>1062</v>
      </c>
      <c r="L22" s="990" t="s">
        <v>1063</v>
      </c>
      <c r="M22" s="990" t="s">
        <v>1064</v>
      </c>
      <c r="N22" s="990" t="s">
        <v>1065</v>
      </c>
      <c r="O22" s="990" t="s">
        <v>50</v>
      </c>
      <c r="P22" s="990" t="s">
        <v>1339</v>
      </c>
      <c r="Q22" s="990" t="s">
        <v>1495</v>
      </c>
      <c r="R22" s="990" t="s">
        <v>1496</v>
      </c>
      <c r="S22" s="990" t="s">
        <v>2647</v>
      </c>
      <c r="T22" s="990" t="s">
        <v>993</v>
      </c>
      <c r="U22" s="990" t="s">
        <v>993</v>
      </c>
      <c r="V22" s="990" t="s">
        <v>1333</v>
      </c>
      <c r="W22" s="990" t="s">
        <v>1499</v>
      </c>
      <c r="X22" s="990" t="s">
        <v>1500</v>
      </c>
      <c r="Y22" s="990" t="s">
        <v>993</v>
      </c>
      <c r="Z22" s="990" t="s">
        <v>993</v>
      </c>
      <c r="AA22" s="990" t="s">
        <v>993</v>
      </c>
      <c r="AB22" s="990" t="s">
        <v>993</v>
      </c>
      <c r="AC22" s="990" t="s">
        <v>993</v>
      </c>
      <c r="AD22" s="990" t="s">
        <v>447</v>
      </c>
      <c r="AE22" s="990" t="s">
        <v>270</v>
      </c>
      <c r="AF22" s="990" t="s">
        <v>270</v>
      </c>
      <c r="AG22" s="990" t="s">
        <v>290</v>
      </c>
      <c r="AH22" s="992" t="b">
        <v>0</v>
      </c>
      <c r="AI22" s="991">
        <v>0</v>
      </c>
      <c r="AJ22" s="992" t="b">
        <v>0</v>
      </c>
      <c r="AK22" s="991">
        <v>0</v>
      </c>
      <c r="AL22" s="992" t="b">
        <v>0</v>
      </c>
      <c r="AM22" s="992" t="b">
        <v>1</v>
      </c>
      <c r="AN22" s="990" t="s">
        <v>290</v>
      </c>
      <c r="AO22" s="990" t="b">
        <f t="shared" si="1"/>
        <v>1</v>
      </c>
      <c r="AP22" s="990" t="s">
        <v>993</v>
      </c>
      <c r="AQ22" s="992" t="b">
        <v>0</v>
      </c>
      <c r="AR22" s="990" t="s">
        <v>993</v>
      </c>
      <c r="AS22" s="990" t="s">
        <v>993</v>
      </c>
      <c r="AT22" s="990" t="s">
        <v>993</v>
      </c>
      <c r="AU22" s="990" t="s">
        <v>290</v>
      </c>
      <c r="AV22" s="990" t="s">
        <v>993</v>
      </c>
      <c r="AW22" s="990" t="s">
        <v>993</v>
      </c>
      <c r="AX22" s="990" t="s">
        <v>993</v>
      </c>
      <c r="AY22" s="990" t="s">
        <v>993</v>
      </c>
      <c r="AZ22" s="183">
        <f t="shared" si="2"/>
        <v>19</v>
      </c>
      <c r="BA22" s="183">
        <f t="shared" si="0"/>
        <v>19</v>
      </c>
      <c r="BB22" s="183">
        <f t="shared" si="0"/>
        <v>0</v>
      </c>
      <c r="BC22" s="183">
        <f t="shared" si="0"/>
        <v>19</v>
      </c>
      <c r="BD22" s="183">
        <f t="shared" si="3"/>
        <v>0</v>
      </c>
      <c r="BE22" s="991">
        <v>19</v>
      </c>
      <c r="BF22" s="991">
        <v>19</v>
      </c>
      <c r="BG22" s="991">
        <v>0</v>
      </c>
      <c r="BH22" s="991">
        <v>19</v>
      </c>
      <c r="BI22" s="991">
        <v>0</v>
      </c>
      <c r="BJ22" s="991">
        <v>0</v>
      </c>
      <c r="BK22" s="991">
        <v>0</v>
      </c>
      <c r="BL22" s="991">
        <v>0</v>
      </c>
      <c r="BM22" s="991">
        <v>0</v>
      </c>
      <c r="BN22" s="991">
        <v>0</v>
      </c>
      <c r="BO22" s="991">
        <v>0</v>
      </c>
      <c r="BP22" s="991">
        <v>0</v>
      </c>
      <c r="BQ22" s="991">
        <v>0</v>
      </c>
      <c r="BR22" s="991">
        <v>0</v>
      </c>
      <c r="BS22" s="991">
        <v>0</v>
      </c>
      <c r="BT22" s="991">
        <v>0</v>
      </c>
      <c r="BU22" s="991">
        <v>0</v>
      </c>
      <c r="BV22" s="991">
        <v>0</v>
      </c>
      <c r="BW22" s="991">
        <v>0</v>
      </c>
      <c r="BX22" s="991">
        <v>0</v>
      </c>
      <c r="BY22" s="992"/>
      <c r="BZ22" s="991">
        <v>19</v>
      </c>
      <c r="CA22" s="991">
        <v>0</v>
      </c>
      <c r="CB22" s="991">
        <v>0</v>
      </c>
      <c r="CC22" s="991">
        <v>0</v>
      </c>
      <c r="CD22" s="991">
        <v>2</v>
      </c>
      <c r="CE22" s="991">
        <v>0</v>
      </c>
      <c r="CF22" s="991">
        <v>0</v>
      </c>
      <c r="CG22" s="991">
        <v>0</v>
      </c>
      <c r="CH22" s="991">
        <v>7</v>
      </c>
      <c r="CI22" s="991">
        <v>0.8</v>
      </c>
      <c r="CJ22" s="991">
        <v>3</v>
      </c>
      <c r="CK22" s="991">
        <v>0.6</v>
      </c>
      <c r="CL22" s="991">
        <v>1</v>
      </c>
      <c r="CM22" s="991">
        <v>0.9</v>
      </c>
      <c r="CN22" s="991">
        <v>3</v>
      </c>
      <c r="CO22" s="991">
        <v>2.5</v>
      </c>
      <c r="CP22" s="991">
        <v>0</v>
      </c>
      <c r="CQ22" s="991">
        <v>0</v>
      </c>
      <c r="CR22" s="991">
        <v>0</v>
      </c>
      <c r="CS22" s="991">
        <v>0</v>
      </c>
      <c r="CT22" s="991">
        <v>0</v>
      </c>
      <c r="CU22" s="991">
        <v>0</v>
      </c>
      <c r="CV22" s="991">
        <v>0</v>
      </c>
      <c r="CW22" s="991">
        <v>0</v>
      </c>
      <c r="CX22" s="991">
        <v>0</v>
      </c>
      <c r="CY22" s="991">
        <v>0</v>
      </c>
      <c r="CZ22" s="991">
        <v>0</v>
      </c>
      <c r="DA22" s="991">
        <v>0</v>
      </c>
      <c r="DB22" s="991">
        <v>0</v>
      </c>
      <c r="DC22" s="991">
        <v>0</v>
      </c>
      <c r="DD22" s="991">
        <v>0</v>
      </c>
      <c r="DE22" s="991">
        <v>0</v>
      </c>
      <c r="DF22" s="991">
        <v>0</v>
      </c>
      <c r="DG22" s="991">
        <v>0</v>
      </c>
      <c r="DH22" s="991">
        <v>5</v>
      </c>
      <c r="DI22" s="991">
        <v>0</v>
      </c>
      <c r="DJ22" s="991">
        <v>1</v>
      </c>
      <c r="DK22" s="991">
        <v>0</v>
      </c>
      <c r="DL22" s="991">
        <v>1</v>
      </c>
      <c r="DM22" s="991">
        <v>0.9</v>
      </c>
      <c r="DN22" s="991">
        <v>3</v>
      </c>
      <c r="DO22" s="991">
        <v>0.7</v>
      </c>
      <c r="DP22" s="991">
        <v>0</v>
      </c>
      <c r="DQ22" s="991">
        <v>0</v>
      </c>
      <c r="DR22" s="991">
        <v>0</v>
      </c>
      <c r="DS22" s="991">
        <v>0</v>
      </c>
      <c r="DT22" s="991">
        <v>0</v>
      </c>
      <c r="DU22" s="991">
        <v>0</v>
      </c>
      <c r="DV22" s="991">
        <v>0</v>
      </c>
      <c r="DW22" s="991">
        <v>0</v>
      </c>
      <c r="DX22" s="991">
        <v>0</v>
      </c>
      <c r="DY22" s="991">
        <v>0</v>
      </c>
      <c r="DZ22" s="991">
        <v>0</v>
      </c>
      <c r="EA22" s="991">
        <v>0</v>
      </c>
      <c r="EB22" s="991">
        <v>0</v>
      </c>
      <c r="EC22" s="991">
        <v>0</v>
      </c>
      <c r="ED22" s="992" t="b">
        <v>0</v>
      </c>
      <c r="EE22" s="991">
        <v>0</v>
      </c>
      <c r="EF22" s="991">
        <v>0</v>
      </c>
      <c r="EG22" s="991">
        <v>0</v>
      </c>
      <c r="EH22" s="991">
        <v>0</v>
      </c>
      <c r="EI22" s="991">
        <v>0</v>
      </c>
      <c r="EJ22" s="991">
        <v>0</v>
      </c>
      <c r="EK22" s="991">
        <v>0</v>
      </c>
      <c r="EL22" s="991">
        <v>0</v>
      </c>
      <c r="EM22" s="991">
        <v>0</v>
      </c>
      <c r="EN22" s="991">
        <v>0</v>
      </c>
      <c r="EO22" s="991">
        <v>0</v>
      </c>
      <c r="EP22" s="991">
        <v>0</v>
      </c>
      <c r="EQ22" s="991">
        <v>0</v>
      </c>
      <c r="ER22" s="991">
        <v>0</v>
      </c>
      <c r="ES22" s="991">
        <v>0</v>
      </c>
      <c r="ET22" s="991">
        <v>0</v>
      </c>
      <c r="EU22" s="991">
        <v>0</v>
      </c>
      <c r="EV22" s="991">
        <v>0</v>
      </c>
      <c r="EW22" s="991">
        <v>0</v>
      </c>
      <c r="EX22" s="991">
        <v>0</v>
      </c>
      <c r="EY22" s="991">
        <v>0</v>
      </c>
      <c r="EZ22" s="991">
        <v>0</v>
      </c>
      <c r="FA22" s="991">
        <v>2</v>
      </c>
      <c r="FB22" s="991">
        <v>0.8</v>
      </c>
      <c r="FC22" s="991">
        <v>2</v>
      </c>
      <c r="FD22" s="991">
        <v>0.6</v>
      </c>
      <c r="FE22" s="991">
        <v>0</v>
      </c>
      <c r="FF22" s="991">
        <v>0</v>
      </c>
      <c r="FG22" s="991">
        <v>0</v>
      </c>
      <c r="FH22" s="991">
        <v>1.8</v>
      </c>
      <c r="FI22" s="991">
        <v>0</v>
      </c>
      <c r="FJ22" s="991">
        <v>0</v>
      </c>
      <c r="FK22" s="991">
        <v>0</v>
      </c>
      <c r="FL22" s="991">
        <v>0</v>
      </c>
      <c r="FM22" s="991">
        <v>0</v>
      </c>
      <c r="FN22" s="991">
        <v>0</v>
      </c>
      <c r="FO22" s="991">
        <v>0</v>
      </c>
      <c r="FP22" s="991">
        <v>0</v>
      </c>
      <c r="FQ22" s="991">
        <v>0</v>
      </c>
      <c r="FR22" s="991">
        <v>0</v>
      </c>
      <c r="FS22" s="991">
        <v>0</v>
      </c>
      <c r="FT22" s="991">
        <v>0</v>
      </c>
      <c r="FU22" s="991">
        <v>0</v>
      </c>
      <c r="FV22" s="991">
        <v>0</v>
      </c>
      <c r="FW22" s="991">
        <v>0</v>
      </c>
      <c r="FX22" s="991">
        <v>0</v>
      </c>
      <c r="FY22" s="991">
        <v>0</v>
      </c>
      <c r="FZ22" s="991">
        <v>0</v>
      </c>
      <c r="GA22" s="991">
        <v>0</v>
      </c>
      <c r="GB22" s="991">
        <v>0</v>
      </c>
      <c r="GC22" s="991">
        <v>0</v>
      </c>
      <c r="GD22" s="991">
        <v>0</v>
      </c>
      <c r="GE22" s="991">
        <v>0</v>
      </c>
      <c r="GF22" s="991">
        <v>0</v>
      </c>
      <c r="GG22" s="991">
        <v>0</v>
      </c>
      <c r="GH22" s="991">
        <v>0</v>
      </c>
      <c r="GI22" s="991">
        <v>0</v>
      </c>
      <c r="GJ22" s="991">
        <v>0</v>
      </c>
      <c r="GK22" s="991">
        <v>0</v>
      </c>
      <c r="GL22" s="991">
        <v>0</v>
      </c>
      <c r="GM22" s="991">
        <v>0</v>
      </c>
      <c r="GN22" s="991">
        <v>0</v>
      </c>
      <c r="GO22" s="991">
        <v>0</v>
      </c>
      <c r="GP22" s="991">
        <v>0</v>
      </c>
      <c r="GQ22" s="991">
        <v>0</v>
      </c>
      <c r="GR22" s="991">
        <v>0</v>
      </c>
      <c r="GS22" s="990" t="s">
        <v>1017</v>
      </c>
      <c r="GT22" s="990" t="s">
        <v>993</v>
      </c>
      <c r="GU22" s="990" t="s">
        <v>993</v>
      </c>
      <c r="GV22" s="990" t="s">
        <v>993</v>
      </c>
      <c r="GW22" s="991">
        <v>1404</v>
      </c>
      <c r="GX22" s="991">
        <v>0</v>
      </c>
      <c r="GY22" s="991">
        <v>0</v>
      </c>
      <c r="GZ22" s="991">
        <v>7334</v>
      </c>
      <c r="HA22" s="991">
        <v>1387</v>
      </c>
      <c r="HB22" s="991">
        <v>0</v>
      </c>
      <c r="HC22" s="991">
        <v>0</v>
      </c>
      <c r="HD22" s="991">
        <v>0</v>
      </c>
      <c r="HE22" s="991">
        <v>0</v>
      </c>
      <c r="HF22" s="991">
        <v>0</v>
      </c>
      <c r="HG22" s="991">
        <v>0</v>
      </c>
      <c r="HH22" s="991">
        <v>0</v>
      </c>
      <c r="HI22" s="991">
        <v>0</v>
      </c>
      <c r="HJ22" s="991">
        <v>0</v>
      </c>
      <c r="HK22" s="991">
        <v>0</v>
      </c>
      <c r="HL22" s="991">
        <v>0</v>
      </c>
      <c r="HM22" s="991">
        <v>0</v>
      </c>
      <c r="HN22" s="991">
        <v>0</v>
      </c>
      <c r="HO22" s="991">
        <v>0</v>
      </c>
      <c r="HP22" s="991">
        <v>0</v>
      </c>
      <c r="HQ22" s="991">
        <v>0</v>
      </c>
      <c r="HR22" s="991">
        <v>0</v>
      </c>
      <c r="HS22" s="991">
        <v>0</v>
      </c>
      <c r="HT22" s="991">
        <v>0</v>
      </c>
      <c r="HU22" s="991">
        <v>0</v>
      </c>
      <c r="HV22" s="990" t="s">
        <v>993</v>
      </c>
      <c r="HW22" s="991">
        <v>0</v>
      </c>
      <c r="HX22" s="991">
        <v>0</v>
      </c>
      <c r="HY22" s="991">
        <v>0</v>
      </c>
      <c r="HZ22" s="991">
        <v>0</v>
      </c>
      <c r="IA22" s="991">
        <v>0</v>
      </c>
      <c r="IB22" s="991">
        <v>0</v>
      </c>
      <c r="IC22" s="991">
        <v>0</v>
      </c>
      <c r="ID22" s="991">
        <v>0</v>
      </c>
      <c r="IE22" s="991">
        <v>609</v>
      </c>
      <c r="IF22" s="991">
        <v>106</v>
      </c>
      <c r="IG22" s="991">
        <v>106</v>
      </c>
      <c r="IH22" s="991">
        <v>229</v>
      </c>
      <c r="II22" s="991">
        <v>229</v>
      </c>
      <c r="IJ22" s="991">
        <v>0</v>
      </c>
      <c r="IK22" s="993">
        <v>0</v>
      </c>
      <c r="IL22" s="991">
        <v>0</v>
      </c>
      <c r="IM22" s="991">
        <v>1387</v>
      </c>
      <c r="IN22" s="991">
        <v>0</v>
      </c>
      <c r="IO22" s="991">
        <v>0</v>
      </c>
      <c r="IP22" s="991">
        <v>0</v>
      </c>
      <c r="IQ22" s="991">
        <v>0</v>
      </c>
      <c r="IR22" s="991">
        <v>0</v>
      </c>
      <c r="IS22" s="991">
        <v>0</v>
      </c>
      <c r="IT22" s="991">
        <v>0</v>
      </c>
      <c r="IU22" s="991">
        <v>0</v>
      </c>
      <c r="IV22" s="991">
        <v>0</v>
      </c>
      <c r="IW22" s="991">
        <v>0</v>
      </c>
      <c r="IX22" s="991">
        <v>0</v>
      </c>
      <c r="IY22" s="991">
        <v>0</v>
      </c>
      <c r="IZ22" s="991">
        <v>0</v>
      </c>
      <c r="JA22" s="991">
        <v>0</v>
      </c>
      <c r="JB22" s="991">
        <v>0</v>
      </c>
      <c r="JC22" s="991">
        <v>0</v>
      </c>
      <c r="JD22" s="991">
        <v>0</v>
      </c>
      <c r="JE22" s="991">
        <v>0</v>
      </c>
      <c r="JF22" s="991">
        <v>0</v>
      </c>
      <c r="JG22" s="991">
        <v>0</v>
      </c>
      <c r="JH22" s="991">
        <v>0</v>
      </c>
      <c r="JI22" s="991">
        <v>0</v>
      </c>
      <c r="JJ22" s="990" t="s">
        <v>993</v>
      </c>
      <c r="JK22" s="991">
        <v>0</v>
      </c>
      <c r="JL22" s="991">
        <v>0</v>
      </c>
      <c r="JM22" s="991">
        <v>0</v>
      </c>
      <c r="JN22" s="991">
        <v>0</v>
      </c>
      <c r="JO22" s="991">
        <v>0</v>
      </c>
      <c r="JP22" s="991">
        <v>0</v>
      </c>
      <c r="JQ22" s="991">
        <v>0</v>
      </c>
      <c r="JR22" s="991">
        <v>0</v>
      </c>
      <c r="JS22" s="991">
        <v>0</v>
      </c>
      <c r="JT22" s="991">
        <v>0</v>
      </c>
      <c r="JU22" s="991">
        <v>0</v>
      </c>
      <c r="JV22" s="991">
        <v>0</v>
      </c>
      <c r="JW22" s="992" t="b">
        <v>0</v>
      </c>
      <c r="JX22" s="990" t="s">
        <v>993</v>
      </c>
      <c r="JY22" s="990" t="s">
        <v>993</v>
      </c>
      <c r="JZ22" s="990" t="s">
        <v>993</v>
      </c>
      <c r="KA22" s="990" t="s">
        <v>993</v>
      </c>
      <c r="KB22" s="992"/>
      <c r="KC22" s="986"/>
    </row>
    <row r="23" spans="1:289" hidden="1">
      <c r="A23" s="985"/>
      <c r="B23" s="1315" t="s">
        <v>1501</v>
      </c>
      <c r="C23" s="1315"/>
      <c r="D23" s="990" t="s">
        <v>1502</v>
      </c>
      <c r="E23" s="990" t="s">
        <v>1502</v>
      </c>
      <c r="F23" s="990" t="s">
        <v>993</v>
      </c>
      <c r="G23" s="990" t="s">
        <v>60</v>
      </c>
      <c r="H23" s="990" t="s">
        <v>1388</v>
      </c>
      <c r="I23" s="990" t="s">
        <v>437</v>
      </c>
      <c r="J23" s="990" t="s">
        <v>986</v>
      </c>
      <c r="K23" s="990" t="s">
        <v>1062</v>
      </c>
      <c r="L23" s="990" t="s">
        <v>1063</v>
      </c>
      <c r="M23" s="990" t="s">
        <v>1064</v>
      </c>
      <c r="N23" s="990" t="s">
        <v>1065</v>
      </c>
      <c r="O23" s="990" t="s">
        <v>60</v>
      </c>
      <c r="P23" s="990" t="s">
        <v>1332</v>
      </c>
      <c r="Q23" s="990" t="s">
        <v>1503</v>
      </c>
      <c r="R23" s="990" t="s">
        <v>1504</v>
      </c>
      <c r="S23" s="990" t="s">
        <v>1505</v>
      </c>
      <c r="T23" s="990" t="s">
        <v>1506</v>
      </c>
      <c r="U23" s="990" t="s">
        <v>1337</v>
      </c>
      <c r="V23" s="990" t="s">
        <v>1333</v>
      </c>
      <c r="W23" s="990" t="s">
        <v>1345</v>
      </c>
      <c r="X23" s="990" t="s">
        <v>1507</v>
      </c>
      <c r="Y23" s="990" t="s">
        <v>1333</v>
      </c>
      <c r="Z23" s="990" t="s">
        <v>1508</v>
      </c>
      <c r="AA23" s="990" t="s">
        <v>1509</v>
      </c>
      <c r="AB23" s="990" t="s">
        <v>2199</v>
      </c>
      <c r="AC23" s="990" t="s">
        <v>1510</v>
      </c>
      <c r="AD23" s="990" t="s">
        <v>447</v>
      </c>
      <c r="AE23" s="990" t="s">
        <v>270</v>
      </c>
      <c r="AF23" s="990" t="s">
        <v>270</v>
      </c>
      <c r="AG23" s="990" t="s">
        <v>290</v>
      </c>
      <c r="AH23" s="992" t="b">
        <v>0</v>
      </c>
      <c r="AI23" s="991">
        <v>0</v>
      </c>
      <c r="AJ23" s="992" t="b">
        <v>0</v>
      </c>
      <c r="AK23" s="991">
        <v>0</v>
      </c>
      <c r="AL23" s="992" t="b">
        <v>0</v>
      </c>
      <c r="AM23" s="992" t="b">
        <v>1</v>
      </c>
      <c r="AN23" s="990" t="s">
        <v>290</v>
      </c>
      <c r="AO23" s="990" t="b">
        <f t="shared" si="1"/>
        <v>1</v>
      </c>
      <c r="AP23" s="990" t="s">
        <v>993</v>
      </c>
      <c r="AQ23" s="992" t="b">
        <v>0</v>
      </c>
      <c r="AR23" s="990" t="s">
        <v>993</v>
      </c>
      <c r="AS23" s="990" t="s">
        <v>993</v>
      </c>
      <c r="AT23" s="990" t="s">
        <v>993</v>
      </c>
      <c r="AU23" s="990" t="s">
        <v>290</v>
      </c>
      <c r="AV23" s="990" t="s">
        <v>993</v>
      </c>
      <c r="AW23" s="990" t="s">
        <v>993</v>
      </c>
      <c r="AX23" s="990" t="s">
        <v>993</v>
      </c>
      <c r="AY23" s="990" t="s">
        <v>993</v>
      </c>
      <c r="AZ23" s="183">
        <f t="shared" si="2"/>
        <v>14</v>
      </c>
      <c r="BA23" s="183">
        <f t="shared" si="0"/>
        <v>14</v>
      </c>
      <c r="BB23" s="183">
        <f t="shared" si="0"/>
        <v>0</v>
      </c>
      <c r="BC23" s="183">
        <f t="shared" si="0"/>
        <v>14</v>
      </c>
      <c r="BD23" s="183">
        <f t="shared" si="3"/>
        <v>0</v>
      </c>
      <c r="BE23" s="991">
        <v>14</v>
      </c>
      <c r="BF23" s="991">
        <v>14</v>
      </c>
      <c r="BG23" s="991">
        <v>0</v>
      </c>
      <c r="BH23" s="991">
        <v>14</v>
      </c>
      <c r="BI23" s="991">
        <v>14</v>
      </c>
      <c r="BJ23" s="991">
        <v>0</v>
      </c>
      <c r="BK23" s="991">
        <v>0</v>
      </c>
      <c r="BL23" s="991">
        <v>0</v>
      </c>
      <c r="BM23" s="991">
        <v>0</v>
      </c>
      <c r="BN23" s="991">
        <v>0</v>
      </c>
      <c r="BO23" s="991">
        <v>0</v>
      </c>
      <c r="BP23" s="991">
        <v>0</v>
      </c>
      <c r="BQ23" s="991">
        <v>0</v>
      </c>
      <c r="BR23" s="991">
        <v>0</v>
      </c>
      <c r="BS23" s="991">
        <v>0</v>
      </c>
      <c r="BT23" s="991">
        <v>0</v>
      </c>
      <c r="BU23" s="991">
        <v>0</v>
      </c>
      <c r="BV23" s="991">
        <v>0</v>
      </c>
      <c r="BW23" s="991">
        <v>0</v>
      </c>
      <c r="BX23" s="991">
        <v>0</v>
      </c>
      <c r="BY23" s="992"/>
      <c r="BZ23" s="991">
        <v>14</v>
      </c>
      <c r="CA23" s="991">
        <v>0</v>
      </c>
      <c r="CB23" s="991">
        <v>0</v>
      </c>
      <c r="CC23" s="991">
        <v>0</v>
      </c>
      <c r="CD23" s="991">
        <v>2</v>
      </c>
      <c r="CE23" s="991">
        <v>0</v>
      </c>
      <c r="CF23" s="991">
        <v>0</v>
      </c>
      <c r="CG23" s="991">
        <v>0</v>
      </c>
      <c r="CH23" s="991">
        <v>9</v>
      </c>
      <c r="CI23" s="991">
        <v>0</v>
      </c>
      <c r="CJ23" s="991">
        <v>2</v>
      </c>
      <c r="CK23" s="991">
        <v>0</v>
      </c>
      <c r="CL23" s="991">
        <v>0</v>
      </c>
      <c r="CM23" s="991">
        <v>0</v>
      </c>
      <c r="CN23" s="991">
        <v>3</v>
      </c>
      <c r="CO23" s="991">
        <v>1</v>
      </c>
      <c r="CP23" s="991">
        <v>0</v>
      </c>
      <c r="CQ23" s="991">
        <v>0</v>
      </c>
      <c r="CR23" s="991">
        <v>0</v>
      </c>
      <c r="CS23" s="991">
        <v>0</v>
      </c>
      <c r="CT23" s="991">
        <v>0</v>
      </c>
      <c r="CU23" s="991">
        <v>0</v>
      </c>
      <c r="CV23" s="991">
        <v>0</v>
      </c>
      <c r="CW23" s="991">
        <v>0</v>
      </c>
      <c r="CX23" s="991">
        <v>0</v>
      </c>
      <c r="CY23" s="991">
        <v>0</v>
      </c>
      <c r="CZ23" s="991">
        <v>0</v>
      </c>
      <c r="DA23" s="991">
        <v>0</v>
      </c>
      <c r="DB23" s="991">
        <v>0</v>
      </c>
      <c r="DC23" s="991">
        <v>0</v>
      </c>
      <c r="DD23" s="991">
        <v>0</v>
      </c>
      <c r="DE23" s="991">
        <v>0</v>
      </c>
      <c r="DF23" s="991">
        <v>0</v>
      </c>
      <c r="DG23" s="991">
        <v>0</v>
      </c>
      <c r="DH23" s="991">
        <v>4</v>
      </c>
      <c r="DI23" s="991">
        <v>0</v>
      </c>
      <c r="DJ23" s="991">
        <v>0</v>
      </c>
      <c r="DK23" s="991">
        <v>0</v>
      </c>
      <c r="DL23" s="991">
        <v>0</v>
      </c>
      <c r="DM23" s="991">
        <v>0</v>
      </c>
      <c r="DN23" s="991">
        <v>3</v>
      </c>
      <c r="DO23" s="991">
        <v>1</v>
      </c>
      <c r="DP23" s="991">
        <v>0</v>
      </c>
      <c r="DQ23" s="991">
        <v>0</v>
      </c>
      <c r="DR23" s="991">
        <v>0</v>
      </c>
      <c r="DS23" s="991">
        <v>0</v>
      </c>
      <c r="DT23" s="991">
        <v>0</v>
      </c>
      <c r="DU23" s="991">
        <v>0</v>
      </c>
      <c r="DV23" s="991">
        <v>0</v>
      </c>
      <c r="DW23" s="991">
        <v>0</v>
      </c>
      <c r="DX23" s="991">
        <v>0</v>
      </c>
      <c r="DY23" s="991">
        <v>0</v>
      </c>
      <c r="DZ23" s="991">
        <v>0</v>
      </c>
      <c r="EA23" s="991">
        <v>0</v>
      </c>
      <c r="EB23" s="991">
        <v>0</v>
      </c>
      <c r="EC23" s="991">
        <v>0</v>
      </c>
      <c r="ED23" s="992" t="b">
        <v>0</v>
      </c>
      <c r="EE23" s="991">
        <v>3</v>
      </c>
      <c r="EF23" s="991">
        <v>0</v>
      </c>
      <c r="EG23" s="991">
        <v>1</v>
      </c>
      <c r="EH23" s="991">
        <v>0</v>
      </c>
      <c r="EI23" s="991">
        <v>0</v>
      </c>
      <c r="EJ23" s="991">
        <v>0</v>
      </c>
      <c r="EK23" s="991">
        <v>0</v>
      </c>
      <c r="EL23" s="991">
        <v>0</v>
      </c>
      <c r="EM23" s="991">
        <v>0</v>
      </c>
      <c r="EN23" s="991">
        <v>0</v>
      </c>
      <c r="EO23" s="991">
        <v>0</v>
      </c>
      <c r="EP23" s="991">
        <v>0</v>
      </c>
      <c r="EQ23" s="991">
        <v>0</v>
      </c>
      <c r="ER23" s="991">
        <v>0</v>
      </c>
      <c r="ES23" s="991">
        <v>0</v>
      </c>
      <c r="ET23" s="991">
        <v>0</v>
      </c>
      <c r="EU23" s="991">
        <v>0</v>
      </c>
      <c r="EV23" s="991">
        <v>0</v>
      </c>
      <c r="EW23" s="991">
        <v>0</v>
      </c>
      <c r="EX23" s="991">
        <v>0</v>
      </c>
      <c r="EY23" s="991">
        <v>0</v>
      </c>
      <c r="EZ23" s="991">
        <v>0</v>
      </c>
      <c r="FA23" s="991">
        <v>2</v>
      </c>
      <c r="FB23" s="991">
        <v>0</v>
      </c>
      <c r="FC23" s="991">
        <v>1</v>
      </c>
      <c r="FD23" s="991">
        <v>0</v>
      </c>
      <c r="FE23" s="991">
        <v>0</v>
      </c>
      <c r="FF23" s="991">
        <v>0</v>
      </c>
      <c r="FG23" s="991">
        <v>0</v>
      </c>
      <c r="FH23" s="991">
        <v>0</v>
      </c>
      <c r="FI23" s="991">
        <v>0</v>
      </c>
      <c r="FJ23" s="991">
        <v>0</v>
      </c>
      <c r="FK23" s="991">
        <v>0</v>
      </c>
      <c r="FL23" s="991">
        <v>0</v>
      </c>
      <c r="FM23" s="991">
        <v>0</v>
      </c>
      <c r="FN23" s="991">
        <v>0</v>
      </c>
      <c r="FO23" s="991">
        <v>0</v>
      </c>
      <c r="FP23" s="991">
        <v>0</v>
      </c>
      <c r="FQ23" s="991">
        <v>0</v>
      </c>
      <c r="FR23" s="991">
        <v>0</v>
      </c>
      <c r="FS23" s="991">
        <v>0</v>
      </c>
      <c r="FT23" s="991">
        <v>0</v>
      </c>
      <c r="FU23" s="991">
        <v>0</v>
      </c>
      <c r="FV23" s="991">
        <v>0</v>
      </c>
      <c r="FW23" s="991">
        <v>0</v>
      </c>
      <c r="FX23" s="991">
        <v>0</v>
      </c>
      <c r="FY23" s="991">
        <v>0</v>
      </c>
      <c r="FZ23" s="991">
        <v>0</v>
      </c>
      <c r="GA23" s="991">
        <v>0</v>
      </c>
      <c r="GB23" s="991">
        <v>0</v>
      </c>
      <c r="GC23" s="991">
        <v>0</v>
      </c>
      <c r="GD23" s="991">
        <v>0</v>
      </c>
      <c r="GE23" s="991">
        <v>0</v>
      </c>
      <c r="GF23" s="991">
        <v>0</v>
      </c>
      <c r="GG23" s="991">
        <v>0</v>
      </c>
      <c r="GH23" s="991">
        <v>0</v>
      </c>
      <c r="GI23" s="991">
        <v>0</v>
      </c>
      <c r="GJ23" s="991">
        <v>0</v>
      </c>
      <c r="GK23" s="991">
        <v>0</v>
      </c>
      <c r="GL23" s="991">
        <v>0</v>
      </c>
      <c r="GM23" s="991">
        <v>0</v>
      </c>
      <c r="GN23" s="991">
        <v>0</v>
      </c>
      <c r="GO23" s="991">
        <v>0</v>
      </c>
      <c r="GP23" s="991">
        <v>0</v>
      </c>
      <c r="GQ23" s="991">
        <v>0</v>
      </c>
      <c r="GR23" s="991">
        <v>0</v>
      </c>
      <c r="GS23" s="990" t="s">
        <v>999</v>
      </c>
      <c r="GT23" s="990" t="s">
        <v>1017</v>
      </c>
      <c r="GU23" s="990" t="s">
        <v>1173</v>
      </c>
      <c r="GV23" s="990" t="s">
        <v>993</v>
      </c>
      <c r="GW23" s="991">
        <v>420</v>
      </c>
      <c r="GX23" s="991">
        <v>0</v>
      </c>
      <c r="GY23" s="991">
        <v>0</v>
      </c>
      <c r="GZ23" s="991">
        <v>1974</v>
      </c>
      <c r="HA23" s="991">
        <v>411</v>
      </c>
      <c r="HB23" s="991">
        <v>0</v>
      </c>
      <c r="HC23" s="991">
        <v>0</v>
      </c>
      <c r="HD23" s="991">
        <v>0</v>
      </c>
      <c r="HE23" s="991">
        <v>0</v>
      </c>
      <c r="HF23" s="991">
        <v>0</v>
      </c>
      <c r="HG23" s="991">
        <v>0</v>
      </c>
      <c r="HH23" s="991">
        <v>0</v>
      </c>
      <c r="HI23" s="991">
        <v>0</v>
      </c>
      <c r="HJ23" s="991">
        <v>0</v>
      </c>
      <c r="HK23" s="991">
        <v>0</v>
      </c>
      <c r="HL23" s="991">
        <v>0</v>
      </c>
      <c r="HM23" s="991">
        <v>0</v>
      </c>
      <c r="HN23" s="991">
        <v>0</v>
      </c>
      <c r="HO23" s="991">
        <v>0</v>
      </c>
      <c r="HP23" s="991">
        <v>0</v>
      </c>
      <c r="HQ23" s="991">
        <v>0</v>
      </c>
      <c r="HR23" s="991">
        <v>0</v>
      </c>
      <c r="HS23" s="991">
        <v>0</v>
      </c>
      <c r="HT23" s="991">
        <v>0</v>
      </c>
      <c r="HU23" s="991">
        <v>0</v>
      </c>
      <c r="HV23" s="990" t="s">
        <v>290</v>
      </c>
      <c r="HW23" s="991">
        <v>0</v>
      </c>
      <c r="HX23" s="991">
        <v>0</v>
      </c>
      <c r="HY23" s="991">
        <v>0</v>
      </c>
      <c r="HZ23" s="991">
        <v>0</v>
      </c>
      <c r="IA23" s="991">
        <v>0</v>
      </c>
      <c r="IB23" s="991">
        <v>0</v>
      </c>
      <c r="IC23" s="991">
        <v>0</v>
      </c>
      <c r="ID23" s="991">
        <v>0</v>
      </c>
      <c r="IE23" s="991">
        <v>0</v>
      </c>
      <c r="IF23" s="991">
        <v>75</v>
      </c>
      <c r="IG23" s="991">
        <v>1</v>
      </c>
      <c r="IH23" s="991">
        <v>4</v>
      </c>
      <c r="II23" s="991">
        <v>1</v>
      </c>
      <c r="IJ23" s="991">
        <v>1</v>
      </c>
      <c r="IK23" s="993">
        <v>0</v>
      </c>
      <c r="IL23" s="991">
        <v>0</v>
      </c>
      <c r="IM23" s="991">
        <v>411</v>
      </c>
      <c r="IN23" s="991">
        <v>0</v>
      </c>
      <c r="IO23" s="991">
        <v>0</v>
      </c>
      <c r="IP23" s="991">
        <v>0</v>
      </c>
      <c r="IQ23" s="991">
        <v>0</v>
      </c>
      <c r="IR23" s="991">
        <v>0</v>
      </c>
      <c r="IS23" s="991">
        <v>0</v>
      </c>
      <c r="IT23" s="991">
        <v>0</v>
      </c>
      <c r="IU23" s="991">
        <v>0</v>
      </c>
      <c r="IV23" s="991">
        <v>0</v>
      </c>
      <c r="IW23" s="991">
        <v>0</v>
      </c>
      <c r="IX23" s="991">
        <v>0</v>
      </c>
      <c r="IY23" s="991">
        <v>0</v>
      </c>
      <c r="IZ23" s="991">
        <v>0</v>
      </c>
      <c r="JA23" s="991">
        <v>0</v>
      </c>
      <c r="JB23" s="991">
        <v>0</v>
      </c>
      <c r="JC23" s="991">
        <v>0</v>
      </c>
      <c r="JD23" s="991">
        <v>0</v>
      </c>
      <c r="JE23" s="991">
        <v>0</v>
      </c>
      <c r="JF23" s="991">
        <v>0</v>
      </c>
      <c r="JG23" s="991">
        <v>0</v>
      </c>
      <c r="JH23" s="991">
        <v>0</v>
      </c>
      <c r="JI23" s="991">
        <v>0</v>
      </c>
      <c r="JJ23" s="990" t="s">
        <v>993</v>
      </c>
      <c r="JK23" s="991">
        <v>0</v>
      </c>
      <c r="JL23" s="991">
        <v>0</v>
      </c>
      <c r="JM23" s="991">
        <v>0</v>
      </c>
      <c r="JN23" s="991">
        <v>0</v>
      </c>
      <c r="JO23" s="991">
        <v>0</v>
      </c>
      <c r="JP23" s="991">
        <v>0</v>
      </c>
      <c r="JQ23" s="991">
        <v>0</v>
      </c>
      <c r="JR23" s="991">
        <v>0</v>
      </c>
      <c r="JS23" s="991">
        <v>0</v>
      </c>
      <c r="JT23" s="991">
        <v>0</v>
      </c>
      <c r="JU23" s="991">
        <v>0</v>
      </c>
      <c r="JV23" s="991">
        <v>0</v>
      </c>
      <c r="JW23" s="992" t="b">
        <v>0</v>
      </c>
      <c r="JX23" s="990" t="s">
        <v>993</v>
      </c>
      <c r="JY23" s="990" t="s">
        <v>993</v>
      </c>
      <c r="JZ23" s="990" t="s">
        <v>993</v>
      </c>
      <c r="KA23" s="990" t="s">
        <v>993</v>
      </c>
      <c r="KB23" s="992"/>
      <c r="KC23" s="986"/>
    </row>
    <row r="24" spans="1:289">
      <c r="A24" s="985"/>
      <c r="B24" s="1315" t="s">
        <v>1511</v>
      </c>
      <c r="C24" s="1315"/>
      <c r="D24" s="990" t="s">
        <v>1513</v>
      </c>
      <c r="E24" s="990" t="s">
        <v>1513</v>
      </c>
      <c r="F24" s="990" t="s">
        <v>993</v>
      </c>
      <c r="G24" s="990" t="s">
        <v>1514</v>
      </c>
      <c r="H24" s="990" t="s">
        <v>1388</v>
      </c>
      <c r="I24" s="990" t="s">
        <v>437</v>
      </c>
      <c r="J24" s="990" t="s">
        <v>986</v>
      </c>
      <c r="K24" s="990" t="s">
        <v>1062</v>
      </c>
      <c r="L24" s="990" t="s">
        <v>1063</v>
      </c>
      <c r="M24" s="990" t="s">
        <v>1064</v>
      </c>
      <c r="N24" s="990" t="s">
        <v>1065</v>
      </c>
      <c r="O24" s="990" t="s">
        <v>1514</v>
      </c>
      <c r="P24" s="990" t="s">
        <v>1332</v>
      </c>
      <c r="Q24" s="990" t="s">
        <v>1515</v>
      </c>
      <c r="R24" s="990" t="s">
        <v>1516</v>
      </c>
      <c r="S24" s="990" t="s">
        <v>1517</v>
      </c>
      <c r="T24" s="990" t="s">
        <v>1518</v>
      </c>
      <c r="U24" s="990" t="s">
        <v>1337</v>
      </c>
      <c r="V24" s="990" t="s">
        <v>1333</v>
      </c>
      <c r="W24" s="990" t="s">
        <v>1519</v>
      </c>
      <c r="X24" s="990" t="s">
        <v>1520</v>
      </c>
      <c r="Y24" s="990" t="s">
        <v>1333</v>
      </c>
      <c r="Z24" s="990" t="s">
        <v>1519</v>
      </c>
      <c r="AA24" s="990" t="s">
        <v>1521</v>
      </c>
      <c r="AB24" s="990" t="s">
        <v>993</v>
      </c>
      <c r="AC24" s="990" t="s">
        <v>993</v>
      </c>
      <c r="AD24" s="990" t="s">
        <v>447</v>
      </c>
      <c r="AE24" s="990" t="s">
        <v>290</v>
      </c>
      <c r="AF24" s="990" t="s">
        <v>290</v>
      </c>
      <c r="AG24" s="990" t="s">
        <v>298</v>
      </c>
      <c r="AH24" s="992" t="b">
        <v>0</v>
      </c>
      <c r="AI24" s="991">
        <v>0</v>
      </c>
      <c r="AJ24" s="992" t="b">
        <v>0</v>
      </c>
      <c r="AK24" s="991">
        <v>0</v>
      </c>
      <c r="AL24" s="992" t="b">
        <v>0</v>
      </c>
      <c r="AM24" s="992" t="b">
        <v>1</v>
      </c>
      <c r="AN24" s="990" t="s">
        <v>298</v>
      </c>
      <c r="AO24" s="990" t="b">
        <f t="shared" si="1"/>
        <v>1</v>
      </c>
      <c r="AP24" s="990" t="s">
        <v>993</v>
      </c>
      <c r="AQ24" s="992" t="b">
        <v>0</v>
      </c>
      <c r="AR24" s="990" t="s">
        <v>993</v>
      </c>
      <c r="AS24" s="990" t="s">
        <v>993</v>
      </c>
      <c r="AT24" s="990" t="s">
        <v>993</v>
      </c>
      <c r="AU24" s="990" t="s">
        <v>293</v>
      </c>
      <c r="AV24" s="990" t="s">
        <v>993</v>
      </c>
      <c r="AW24" s="990" t="s">
        <v>993</v>
      </c>
      <c r="AX24" s="990" t="s">
        <v>993</v>
      </c>
      <c r="AY24" s="990" t="s">
        <v>993</v>
      </c>
      <c r="AZ24" s="183">
        <f t="shared" si="2"/>
        <v>1</v>
      </c>
      <c r="BA24" s="183">
        <f t="shared" si="0"/>
        <v>0</v>
      </c>
      <c r="BB24" s="183">
        <f t="shared" si="0"/>
        <v>0</v>
      </c>
      <c r="BC24" s="183">
        <f t="shared" si="0"/>
        <v>0</v>
      </c>
      <c r="BD24" s="183">
        <f t="shared" si="3"/>
        <v>1</v>
      </c>
      <c r="BE24" s="991">
        <v>1</v>
      </c>
      <c r="BF24" s="991">
        <v>0</v>
      </c>
      <c r="BG24" s="991">
        <v>0</v>
      </c>
      <c r="BH24" s="991">
        <v>0</v>
      </c>
      <c r="BI24" s="991">
        <v>0</v>
      </c>
      <c r="BJ24" s="991">
        <v>0</v>
      </c>
      <c r="BK24" s="991">
        <v>0</v>
      </c>
      <c r="BL24" s="991">
        <v>0</v>
      </c>
      <c r="BM24" s="991">
        <v>0</v>
      </c>
      <c r="BN24" s="991">
        <v>0</v>
      </c>
      <c r="BO24" s="991">
        <v>0</v>
      </c>
      <c r="BP24" s="991">
        <v>0</v>
      </c>
      <c r="BQ24" s="991">
        <v>0</v>
      </c>
      <c r="BR24" s="991">
        <v>0</v>
      </c>
      <c r="BS24" s="991">
        <v>0</v>
      </c>
      <c r="BT24" s="991">
        <v>0</v>
      </c>
      <c r="BU24" s="991">
        <v>0</v>
      </c>
      <c r="BV24" s="991">
        <v>0</v>
      </c>
      <c r="BW24" s="991">
        <v>0</v>
      </c>
      <c r="BX24" s="991">
        <v>0</v>
      </c>
      <c r="BY24" s="990" t="s">
        <v>2200</v>
      </c>
      <c r="BZ24" s="991">
        <v>0</v>
      </c>
      <c r="CA24" s="991">
        <v>0</v>
      </c>
      <c r="CB24" s="991">
        <v>0</v>
      </c>
      <c r="CC24" s="991">
        <v>1</v>
      </c>
      <c r="CD24" s="991">
        <v>1</v>
      </c>
      <c r="CE24" s="991">
        <v>0</v>
      </c>
      <c r="CF24" s="991">
        <v>0</v>
      </c>
      <c r="CG24" s="991">
        <v>0</v>
      </c>
      <c r="CH24" s="991">
        <v>0</v>
      </c>
      <c r="CI24" s="991">
        <v>0</v>
      </c>
      <c r="CJ24" s="991">
        <v>0</v>
      </c>
      <c r="CK24" s="991">
        <v>2</v>
      </c>
      <c r="CL24" s="991">
        <v>0</v>
      </c>
      <c r="CM24" s="991">
        <v>0</v>
      </c>
      <c r="CN24" s="991">
        <v>0</v>
      </c>
      <c r="CO24" s="991">
        <v>0</v>
      </c>
      <c r="CP24" s="991">
        <v>0</v>
      </c>
      <c r="CQ24" s="991">
        <v>0</v>
      </c>
      <c r="CR24" s="991">
        <v>0</v>
      </c>
      <c r="CS24" s="991">
        <v>0</v>
      </c>
      <c r="CT24" s="991">
        <v>0</v>
      </c>
      <c r="CU24" s="991">
        <v>0</v>
      </c>
      <c r="CV24" s="991">
        <v>0</v>
      </c>
      <c r="CW24" s="991">
        <v>0</v>
      </c>
      <c r="CX24" s="991">
        <v>0</v>
      </c>
      <c r="CY24" s="991">
        <v>0</v>
      </c>
      <c r="CZ24" s="991">
        <v>0</v>
      </c>
      <c r="DA24" s="991">
        <v>0</v>
      </c>
      <c r="DB24" s="991">
        <v>0</v>
      </c>
      <c r="DC24" s="991">
        <v>0</v>
      </c>
      <c r="DD24" s="991">
        <v>0</v>
      </c>
      <c r="DE24" s="991">
        <v>0</v>
      </c>
      <c r="DF24" s="991">
        <v>0</v>
      </c>
      <c r="DG24" s="991">
        <v>0</v>
      </c>
      <c r="DH24" s="991">
        <v>0</v>
      </c>
      <c r="DI24" s="991">
        <v>0</v>
      </c>
      <c r="DJ24" s="991">
        <v>0</v>
      </c>
      <c r="DK24" s="991">
        <v>0</v>
      </c>
      <c r="DL24" s="991">
        <v>0</v>
      </c>
      <c r="DM24" s="991">
        <v>0</v>
      </c>
      <c r="DN24" s="991">
        <v>0</v>
      </c>
      <c r="DO24" s="991">
        <v>0</v>
      </c>
      <c r="DP24" s="991">
        <v>0</v>
      </c>
      <c r="DQ24" s="991">
        <v>0</v>
      </c>
      <c r="DR24" s="991">
        <v>0</v>
      </c>
      <c r="DS24" s="991">
        <v>0</v>
      </c>
      <c r="DT24" s="991">
        <v>0</v>
      </c>
      <c r="DU24" s="991">
        <v>0</v>
      </c>
      <c r="DV24" s="991">
        <v>0</v>
      </c>
      <c r="DW24" s="991">
        <v>0</v>
      </c>
      <c r="DX24" s="991">
        <v>0</v>
      </c>
      <c r="DY24" s="991">
        <v>0</v>
      </c>
      <c r="DZ24" s="991">
        <v>0</v>
      </c>
      <c r="EA24" s="991">
        <v>0</v>
      </c>
      <c r="EB24" s="991">
        <v>0</v>
      </c>
      <c r="EC24" s="991">
        <v>0</v>
      </c>
      <c r="ED24" s="992" t="b">
        <v>1</v>
      </c>
      <c r="EE24" s="991">
        <v>0</v>
      </c>
      <c r="EF24" s="991">
        <v>0</v>
      </c>
      <c r="EG24" s="991">
        <v>0</v>
      </c>
      <c r="EH24" s="991">
        <v>1</v>
      </c>
      <c r="EI24" s="991">
        <v>0</v>
      </c>
      <c r="EJ24" s="991">
        <v>0</v>
      </c>
      <c r="EK24" s="991">
        <v>0</v>
      </c>
      <c r="EL24" s="991">
        <v>0</v>
      </c>
      <c r="EM24" s="991">
        <v>0</v>
      </c>
      <c r="EN24" s="991">
        <v>0</v>
      </c>
      <c r="EO24" s="991">
        <v>0</v>
      </c>
      <c r="EP24" s="991">
        <v>0</v>
      </c>
      <c r="EQ24" s="991">
        <v>0</v>
      </c>
      <c r="ER24" s="991">
        <v>0</v>
      </c>
      <c r="ES24" s="991">
        <v>0</v>
      </c>
      <c r="ET24" s="991">
        <v>0</v>
      </c>
      <c r="EU24" s="991">
        <v>0</v>
      </c>
      <c r="EV24" s="991">
        <v>0</v>
      </c>
      <c r="EW24" s="991">
        <v>0</v>
      </c>
      <c r="EX24" s="991">
        <v>0</v>
      </c>
      <c r="EY24" s="991">
        <v>0</v>
      </c>
      <c r="EZ24" s="991">
        <v>0</v>
      </c>
      <c r="FA24" s="991">
        <v>0</v>
      </c>
      <c r="FB24" s="991">
        <v>0</v>
      </c>
      <c r="FC24" s="991">
        <v>0</v>
      </c>
      <c r="FD24" s="991">
        <v>1</v>
      </c>
      <c r="FE24" s="991">
        <v>0</v>
      </c>
      <c r="FF24" s="991">
        <v>0</v>
      </c>
      <c r="FG24" s="991">
        <v>0</v>
      </c>
      <c r="FH24" s="991">
        <v>0</v>
      </c>
      <c r="FI24" s="991">
        <v>0</v>
      </c>
      <c r="FJ24" s="991">
        <v>0</v>
      </c>
      <c r="FK24" s="991">
        <v>0</v>
      </c>
      <c r="FL24" s="991">
        <v>0</v>
      </c>
      <c r="FM24" s="991">
        <v>0</v>
      </c>
      <c r="FN24" s="991">
        <v>0</v>
      </c>
      <c r="FO24" s="991">
        <v>0</v>
      </c>
      <c r="FP24" s="991">
        <v>0</v>
      </c>
      <c r="FQ24" s="991">
        <v>0</v>
      </c>
      <c r="FR24" s="991">
        <v>0</v>
      </c>
      <c r="FS24" s="991">
        <v>0</v>
      </c>
      <c r="FT24" s="991">
        <v>0</v>
      </c>
      <c r="FU24" s="991">
        <v>0</v>
      </c>
      <c r="FV24" s="991">
        <v>0</v>
      </c>
      <c r="FW24" s="991">
        <v>0</v>
      </c>
      <c r="FX24" s="991">
        <v>0</v>
      </c>
      <c r="FY24" s="991">
        <v>0</v>
      </c>
      <c r="FZ24" s="991">
        <v>0</v>
      </c>
      <c r="GA24" s="991">
        <v>0</v>
      </c>
      <c r="GB24" s="991">
        <v>0</v>
      </c>
      <c r="GC24" s="991">
        <v>0</v>
      </c>
      <c r="GD24" s="991">
        <v>0</v>
      </c>
      <c r="GE24" s="991">
        <v>0</v>
      </c>
      <c r="GF24" s="991">
        <v>0</v>
      </c>
      <c r="GG24" s="991">
        <v>0</v>
      </c>
      <c r="GH24" s="991">
        <v>0</v>
      </c>
      <c r="GI24" s="991">
        <v>0</v>
      </c>
      <c r="GJ24" s="991">
        <v>0</v>
      </c>
      <c r="GK24" s="991">
        <v>0</v>
      </c>
      <c r="GL24" s="991">
        <v>0</v>
      </c>
      <c r="GM24" s="991">
        <v>0</v>
      </c>
      <c r="GN24" s="991">
        <v>0</v>
      </c>
      <c r="GO24" s="991">
        <v>0</v>
      </c>
      <c r="GP24" s="991">
        <v>0</v>
      </c>
      <c r="GQ24" s="991">
        <v>0</v>
      </c>
      <c r="GR24" s="991">
        <v>0</v>
      </c>
      <c r="GS24" s="990" t="s">
        <v>1011</v>
      </c>
      <c r="GT24" s="990" t="s">
        <v>993</v>
      </c>
      <c r="GU24" s="990" t="s">
        <v>993</v>
      </c>
      <c r="GV24" s="990" t="s">
        <v>993</v>
      </c>
      <c r="GW24" s="991">
        <v>0</v>
      </c>
      <c r="GX24" s="991">
        <v>0</v>
      </c>
      <c r="GY24" s="991">
        <v>0</v>
      </c>
      <c r="GZ24" s="991">
        <v>0</v>
      </c>
      <c r="HA24" s="991">
        <v>0</v>
      </c>
      <c r="HB24" s="991">
        <v>0</v>
      </c>
      <c r="HC24" s="991">
        <v>0</v>
      </c>
      <c r="HD24" s="991">
        <v>0</v>
      </c>
      <c r="HE24" s="991">
        <v>0</v>
      </c>
      <c r="HF24" s="991">
        <v>0</v>
      </c>
      <c r="HG24" s="991">
        <v>0</v>
      </c>
      <c r="HH24" s="991">
        <v>0</v>
      </c>
      <c r="HI24" s="991">
        <v>0</v>
      </c>
      <c r="HJ24" s="991">
        <v>0</v>
      </c>
      <c r="HK24" s="991">
        <v>0</v>
      </c>
      <c r="HL24" s="991">
        <v>0</v>
      </c>
      <c r="HM24" s="991">
        <v>0</v>
      </c>
      <c r="HN24" s="991">
        <v>0</v>
      </c>
      <c r="HO24" s="991">
        <v>0</v>
      </c>
      <c r="HP24" s="991">
        <v>0</v>
      </c>
      <c r="HQ24" s="991">
        <v>0</v>
      </c>
      <c r="HR24" s="991">
        <v>0</v>
      </c>
      <c r="HS24" s="991">
        <v>0</v>
      </c>
      <c r="HT24" s="991">
        <v>0</v>
      </c>
      <c r="HU24" s="991">
        <v>0</v>
      </c>
      <c r="HV24" s="990" t="s">
        <v>290</v>
      </c>
      <c r="HW24" s="991">
        <v>19</v>
      </c>
      <c r="HX24" s="991">
        <v>0</v>
      </c>
      <c r="HY24" s="991">
        <v>0</v>
      </c>
      <c r="HZ24" s="991">
        <v>0</v>
      </c>
      <c r="IA24" s="991">
        <v>0</v>
      </c>
      <c r="IB24" s="991">
        <v>0</v>
      </c>
      <c r="IC24" s="991">
        <v>0</v>
      </c>
      <c r="ID24" s="991">
        <v>0</v>
      </c>
      <c r="IE24" s="991">
        <v>0</v>
      </c>
      <c r="IF24" s="991">
        <v>0</v>
      </c>
      <c r="IG24" s="991">
        <v>0</v>
      </c>
      <c r="IH24" s="991">
        <v>0</v>
      </c>
      <c r="II24" s="991">
        <v>0</v>
      </c>
      <c r="IJ24" s="991">
        <v>0</v>
      </c>
      <c r="IK24" s="993">
        <v>0</v>
      </c>
      <c r="IL24" s="991">
        <v>0</v>
      </c>
      <c r="IM24" s="991">
        <v>0</v>
      </c>
      <c r="IN24" s="991">
        <v>0</v>
      </c>
      <c r="IO24" s="991">
        <v>0</v>
      </c>
      <c r="IP24" s="991">
        <v>0</v>
      </c>
      <c r="IQ24" s="991">
        <v>0</v>
      </c>
      <c r="IR24" s="991">
        <v>0</v>
      </c>
      <c r="IS24" s="991">
        <v>0</v>
      </c>
      <c r="IT24" s="991">
        <v>0</v>
      </c>
      <c r="IU24" s="991">
        <v>0</v>
      </c>
      <c r="IV24" s="991">
        <v>0</v>
      </c>
      <c r="IW24" s="991">
        <v>0</v>
      </c>
      <c r="IX24" s="991">
        <v>0</v>
      </c>
      <c r="IY24" s="991">
        <v>0</v>
      </c>
      <c r="IZ24" s="991">
        <v>0</v>
      </c>
      <c r="JA24" s="991">
        <v>0</v>
      </c>
      <c r="JB24" s="991">
        <v>0</v>
      </c>
      <c r="JC24" s="991">
        <v>0</v>
      </c>
      <c r="JD24" s="991">
        <v>0</v>
      </c>
      <c r="JE24" s="991">
        <v>0</v>
      </c>
      <c r="JF24" s="991">
        <v>0</v>
      </c>
      <c r="JG24" s="991">
        <v>0</v>
      </c>
      <c r="JH24" s="991">
        <v>0</v>
      </c>
      <c r="JI24" s="991">
        <v>0</v>
      </c>
      <c r="JJ24" s="990" t="s">
        <v>290</v>
      </c>
      <c r="JK24" s="991">
        <v>0</v>
      </c>
      <c r="JL24" s="991">
        <v>0</v>
      </c>
      <c r="JM24" s="991">
        <v>0</v>
      </c>
      <c r="JN24" s="991">
        <v>0</v>
      </c>
      <c r="JO24" s="991">
        <v>0</v>
      </c>
      <c r="JP24" s="991">
        <v>0</v>
      </c>
      <c r="JQ24" s="991">
        <v>0</v>
      </c>
      <c r="JR24" s="991">
        <v>0</v>
      </c>
      <c r="JS24" s="991">
        <v>0</v>
      </c>
      <c r="JT24" s="991">
        <v>0</v>
      </c>
      <c r="JU24" s="991">
        <v>0</v>
      </c>
      <c r="JV24" s="991">
        <v>0</v>
      </c>
      <c r="JW24" s="992" t="b">
        <v>0</v>
      </c>
      <c r="JX24" s="990" t="s">
        <v>993</v>
      </c>
      <c r="JY24" s="990" t="s">
        <v>993</v>
      </c>
      <c r="JZ24" s="990" t="s">
        <v>993</v>
      </c>
      <c r="KA24" s="990" t="s">
        <v>993</v>
      </c>
      <c r="KB24" s="992"/>
      <c r="KC24" s="986"/>
    </row>
    <row r="25" spans="1:289" hidden="1">
      <c r="A25" s="985"/>
      <c r="B25" s="1315" t="s">
        <v>1522</v>
      </c>
      <c r="C25" s="1315"/>
      <c r="D25" s="990" t="s">
        <v>1523</v>
      </c>
      <c r="E25" s="990" t="s">
        <v>1523</v>
      </c>
      <c r="F25" s="990" t="s">
        <v>993</v>
      </c>
      <c r="G25" s="990" t="s">
        <v>58</v>
      </c>
      <c r="H25" s="990" t="s">
        <v>1388</v>
      </c>
      <c r="I25" s="990" t="s">
        <v>437</v>
      </c>
      <c r="J25" s="990" t="s">
        <v>986</v>
      </c>
      <c r="K25" s="990" t="s">
        <v>1062</v>
      </c>
      <c r="L25" s="990" t="s">
        <v>1063</v>
      </c>
      <c r="M25" s="990" t="s">
        <v>1064</v>
      </c>
      <c r="N25" s="990" t="s">
        <v>1065</v>
      </c>
      <c r="O25" s="990" t="s">
        <v>58</v>
      </c>
      <c r="P25" s="990" t="s">
        <v>1339</v>
      </c>
      <c r="Q25" s="990" t="s">
        <v>1524</v>
      </c>
      <c r="R25" s="990" t="s">
        <v>1525</v>
      </c>
      <c r="S25" s="990" t="s">
        <v>1526</v>
      </c>
      <c r="T25" s="990" t="s">
        <v>1527</v>
      </c>
      <c r="U25" s="990" t="s">
        <v>1341</v>
      </c>
      <c r="V25" s="990" t="s">
        <v>1333</v>
      </c>
      <c r="W25" s="990" t="s">
        <v>1346</v>
      </c>
      <c r="X25" s="990" t="s">
        <v>1528</v>
      </c>
      <c r="Y25" s="990" t="s">
        <v>1333</v>
      </c>
      <c r="Z25" s="990" t="s">
        <v>1346</v>
      </c>
      <c r="AA25" s="990" t="s">
        <v>1529</v>
      </c>
      <c r="AB25" s="990" t="s">
        <v>1530</v>
      </c>
      <c r="AC25" s="990" t="s">
        <v>1531</v>
      </c>
      <c r="AD25" s="990" t="s">
        <v>447</v>
      </c>
      <c r="AE25" s="990" t="s">
        <v>270</v>
      </c>
      <c r="AF25" s="990" t="s">
        <v>270</v>
      </c>
      <c r="AG25" s="990" t="s">
        <v>290</v>
      </c>
      <c r="AH25" s="992" t="b">
        <v>0</v>
      </c>
      <c r="AI25" s="991">
        <v>0</v>
      </c>
      <c r="AJ25" s="992" t="b">
        <v>0</v>
      </c>
      <c r="AK25" s="991">
        <v>0</v>
      </c>
      <c r="AL25" s="992" t="b">
        <v>0</v>
      </c>
      <c r="AM25" s="992" t="b">
        <v>1</v>
      </c>
      <c r="AN25" s="990" t="s">
        <v>290</v>
      </c>
      <c r="AO25" s="990" t="b">
        <f t="shared" si="1"/>
        <v>1</v>
      </c>
      <c r="AP25" s="990" t="s">
        <v>993</v>
      </c>
      <c r="AQ25" s="992" t="b">
        <v>0</v>
      </c>
      <c r="AR25" s="990" t="s">
        <v>993</v>
      </c>
      <c r="AS25" s="990" t="s">
        <v>993</v>
      </c>
      <c r="AT25" s="990" t="s">
        <v>993</v>
      </c>
      <c r="AU25" s="990" t="s">
        <v>290</v>
      </c>
      <c r="AV25" s="990" t="s">
        <v>993</v>
      </c>
      <c r="AW25" s="990" t="s">
        <v>993</v>
      </c>
      <c r="AX25" s="990" t="s">
        <v>993</v>
      </c>
      <c r="AY25" s="990" t="s">
        <v>993</v>
      </c>
      <c r="AZ25" s="183">
        <f t="shared" si="2"/>
        <v>19</v>
      </c>
      <c r="BA25" s="183">
        <f t="shared" si="0"/>
        <v>2</v>
      </c>
      <c r="BB25" s="183">
        <f t="shared" si="0"/>
        <v>0</v>
      </c>
      <c r="BC25" s="183">
        <f t="shared" si="0"/>
        <v>19</v>
      </c>
      <c r="BD25" s="183">
        <f t="shared" si="3"/>
        <v>0</v>
      </c>
      <c r="BE25" s="991">
        <v>19</v>
      </c>
      <c r="BF25" s="991">
        <v>2</v>
      </c>
      <c r="BG25" s="991">
        <v>0</v>
      </c>
      <c r="BH25" s="991">
        <v>19</v>
      </c>
      <c r="BI25" s="991">
        <v>0</v>
      </c>
      <c r="BJ25" s="991">
        <v>0</v>
      </c>
      <c r="BK25" s="991">
        <v>0</v>
      </c>
      <c r="BL25" s="991">
        <v>0</v>
      </c>
      <c r="BM25" s="991">
        <v>0</v>
      </c>
      <c r="BN25" s="991">
        <v>0</v>
      </c>
      <c r="BO25" s="991">
        <v>0</v>
      </c>
      <c r="BP25" s="991">
        <v>0</v>
      </c>
      <c r="BQ25" s="991">
        <v>0</v>
      </c>
      <c r="BR25" s="991">
        <v>0</v>
      </c>
      <c r="BS25" s="991">
        <v>0</v>
      </c>
      <c r="BT25" s="991">
        <v>0</v>
      </c>
      <c r="BU25" s="991">
        <v>0</v>
      </c>
      <c r="BV25" s="991">
        <v>0</v>
      </c>
      <c r="BW25" s="991">
        <v>0</v>
      </c>
      <c r="BX25" s="991">
        <v>0</v>
      </c>
      <c r="BY25" s="992"/>
      <c r="BZ25" s="991">
        <v>19</v>
      </c>
      <c r="CA25" s="991">
        <v>0</v>
      </c>
      <c r="CB25" s="991">
        <v>0</v>
      </c>
      <c r="CC25" s="991">
        <v>0</v>
      </c>
      <c r="CD25" s="991">
        <v>1</v>
      </c>
      <c r="CE25" s="991">
        <v>0.8</v>
      </c>
      <c r="CF25" s="991">
        <v>0</v>
      </c>
      <c r="CG25" s="991">
        <v>0</v>
      </c>
      <c r="CH25" s="991">
        <v>0</v>
      </c>
      <c r="CI25" s="991">
        <v>0.4</v>
      </c>
      <c r="CJ25" s="991">
        <v>2</v>
      </c>
      <c r="CK25" s="991">
        <v>0.5</v>
      </c>
      <c r="CL25" s="991">
        <v>0</v>
      </c>
      <c r="CM25" s="991">
        <v>0</v>
      </c>
      <c r="CN25" s="991">
        <v>0</v>
      </c>
      <c r="CO25" s="991">
        <v>0</v>
      </c>
      <c r="CP25" s="991">
        <v>0</v>
      </c>
      <c r="CQ25" s="991">
        <v>0</v>
      </c>
      <c r="CR25" s="991">
        <v>0</v>
      </c>
      <c r="CS25" s="991">
        <v>0</v>
      </c>
      <c r="CT25" s="991">
        <v>0</v>
      </c>
      <c r="CU25" s="991">
        <v>0</v>
      </c>
      <c r="CV25" s="991">
        <v>0</v>
      </c>
      <c r="CW25" s="991">
        <v>0</v>
      </c>
      <c r="CX25" s="991">
        <v>0</v>
      </c>
      <c r="CY25" s="991">
        <v>0</v>
      </c>
      <c r="CZ25" s="991">
        <v>0</v>
      </c>
      <c r="DA25" s="991">
        <v>0.2</v>
      </c>
      <c r="DB25" s="991">
        <v>0</v>
      </c>
      <c r="DC25" s="991">
        <v>0</v>
      </c>
      <c r="DD25" s="991">
        <v>0</v>
      </c>
      <c r="DE25" s="991">
        <v>0</v>
      </c>
      <c r="DF25" s="991">
        <v>0</v>
      </c>
      <c r="DG25" s="991">
        <v>0</v>
      </c>
      <c r="DH25" s="991">
        <v>0</v>
      </c>
      <c r="DI25" s="991">
        <v>0</v>
      </c>
      <c r="DJ25" s="991">
        <v>0</v>
      </c>
      <c r="DK25" s="991">
        <v>0</v>
      </c>
      <c r="DL25" s="991">
        <v>0</v>
      </c>
      <c r="DM25" s="991">
        <v>0</v>
      </c>
      <c r="DN25" s="991">
        <v>0</v>
      </c>
      <c r="DO25" s="991">
        <v>0</v>
      </c>
      <c r="DP25" s="991">
        <v>0</v>
      </c>
      <c r="DQ25" s="991">
        <v>0</v>
      </c>
      <c r="DR25" s="991">
        <v>0</v>
      </c>
      <c r="DS25" s="991">
        <v>0</v>
      </c>
      <c r="DT25" s="991">
        <v>0</v>
      </c>
      <c r="DU25" s="991">
        <v>0</v>
      </c>
      <c r="DV25" s="991">
        <v>0</v>
      </c>
      <c r="DW25" s="991">
        <v>0</v>
      </c>
      <c r="DX25" s="991">
        <v>0</v>
      </c>
      <c r="DY25" s="991">
        <v>0</v>
      </c>
      <c r="DZ25" s="991">
        <v>0</v>
      </c>
      <c r="EA25" s="991">
        <v>0</v>
      </c>
      <c r="EB25" s="991">
        <v>0</v>
      </c>
      <c r="EC25" s="991">
        <v>0</v>
      </c>
      <c r="ED25" s="992" t="b">
        <v>1</v>
      </c>
      <c r="EE25" s="991">
        <v>0</v>
      </c>
      <c r="EF25" s="991">
        <v>0</v>
      </c>
      <c r="EG25" s="991">
        <v>0</v>
      </c>
      <c r="EH25" s="991">
        <v>0</v>
      </c>
      <c r="EI25" s="991">
        <v>0</v>
      </c>
      <c r="EJ25" s="991">
        <v>0</v>
      </c>
      <c r="EK25" s="991">
        <v>0</v>
      </c>
      <c r="EL25" s="991">
        <v>0</v>
      </c>
      <c r="EM25" s="991">
        <v>0</v>
      </c>
      <c r="EN25" s="991">
        <v>0</v>
      </c>
      <c r="EO25" s="991">
        <v>0</v>
      </c>
      <c r="EP25" s="991">
        <v>0</v>
      </c>
      <c r="EQ25" s="991">
        <v>0</v>
      </c>
      <c r="ER25" s="991">
        <v>0</v>
      </c>
      <c r="ES25" s="991">
        <v>0</v>
      </c>
      <c r="ET25" s="991">
        <v>0</v>
      </c>
      <c r="EU25" s="991">
        <v>0</v>
      </c>
      <c r="EV25" s="991">
        <v>0</v>
      </c>
      <c r="EW25" s="991">
        <v>0</v>
      </c>
      <c r="EX25" s="991">
        <v>0</v>
      </c>
      <c r="EY25" s="991">
        <v>0</v>
      </c>
      <c r="EZ25" s="991">
        <v>0</v>
      </c>
      <c r="FA25" s="991">
        <v>0</v>
      </c>
      <c r="FB25" s="991">
        <v>0.4</v>
      </c>
      <c r="FC25" s="991">
        <v>2</v>
      </c>
      <c r="FD25" s="991">
        <v>0.5</v>
      </c>
      <c r="FE25" s="991">
        <v>0</v>
      </c>
      <c r="FF25" s="991">
        <v>0</v>
      </c>
      <c r="FG25" s="991">
        <v>0</v>
      </c>
      <c r="FH25" s="991">
        <v>0</v>
      </c>
      <c r="FI25" s="991">
        <v>0</v>
      </c>
      <c r="FJ25" s="991">
        <v>0</v>
      </c>
      <c r="FK25" s="991">
        <v>0</v>
      </c>
      <c r="FL25" s="991">
        <v>0</v>
      </c>
      <c r="FM25" s="991">
        <v>0</v>
      </c>
      <c r="FN25" s="991">
        <v>0</v>
      </c>
      <c r="FO25" s="991">
        <v>0</v>
      </c>
      <c r="FP25" s="991">
        <v>0</v>
      </c>
      <c r="FQ25" s="991">
        <v>0</v>
      </c>
      <c r="FR25" s="991">
        <v>0</v>
      </c>
      <c r="FS25" s="991">
        <v>0</v>
      </c>
      <c r="FT25" s="991">
        <v>0</v>
      </c>
      <c r="FU25" s="991">
        <v>0</v>
      </c>
      <c r="FV25" s="991">
        <v>0</v>
      </c>
      <c r="FW25" s="991">
        <v>0</v>
      </c>
      <c r="FX25" s="991">
        <v>0</v>
      </c>
      <c r="FY25" s="991">
        <v>0</v>
      </c>
      <c r="FZ25" s="991">
        <v>0</v>
      </c>
      <c r="GA25" s="991">
        <v>0</v>
      </c>
      <c r="GB25" s="991">
        <v>0</v>
      </c>
      <c r="GC25" s="991">
        <v>0</v>
      </c>
      <c r="GD25" s="991">
        <v>0</v>
      </c>
      <c r="GE25" s="991">
        <v>0</v>
      </c>
      <c r="GF25" s="991">
        <v>0</v>
      </c>
      <c r="GG25" s="991">
        <v>0</v>
      </c>
      <c r="GH25" s="991">
        <v>0</v>
      </c>
      <c r="GI25" s="991">
        <v>0</v>
      </c>
      <c r="GJ25" s="991">
        <v>0</v>
      </c>
      <c r="GK25" s="991">
        <v>0</v>
      </c>
      <c r="GL25" s="991">
        <v>0</v>
      </c>
      <c r="GM25" s="991">
        <v>0</v>
      </c>
      <c r="GN25" s="991">
        <v>0</v>
      </c>
      <c r="GO25" s="991">
        <v>0</v>
      </c>
      <c r="GP25" s="991">
        <v>0</v>
      </c>
      <c r="GQ25" s="991">
        <v>0</v>
      </c>
      <c r="GR25" s="991">
        <v>0</v>
      </c>
      <c r="GS25" s="990" t="s">
        <v>1173</v>
      </c>
      <c r="GT25" s="990" t="s">
        <v>993</v>
      </c>
      <c r="GU25" s="990" t="s">
        <v>993</v>
      </c>
      <c r="GV25" s="990" t="s">
        <v>993</v>
      </c>
      <c r="GW25" s="991">
        <v>34</v>
      </c>
      <c r="GX25" s="991">
        <v>0</v>
      </c>
      <c r="GY25" s="991">
        <v>0</v>
      </c>
      <c r="GZ25" s="991">
        <v>34</v>
      </c>
      <c r="HA25" s="991">
        <v>34</v>
      </c>
      <c r="HB25" s="991">
        <v>34</v>
      </c>
      <c r="HC25" s="991">
        <v>34</v>
      </c>
      <c r="HD25" s="991">
        <v>0</v>
      </c>
      <c r="HE25" s="991">
        <v>0</v>
      </c>
      <c r="HF25" s="991">
        <v>0</v>
      </c>
      <c r="HG25" s="991">
        <v>0</v>
      </c>
      <c r="HH25" s="991">
        <v>0</v>
      </c>
      <c r="HI25" s="991">
        <v>34</v>
      </c>
      <c r="HJ25" s="991">
        <v>34</v>
      </c>
      <c r="HK25" s="991">
        <v>0</v>
      </c>
      <c r="HL25" s="991">
        <v>0</v>
      </c>
      <c r="HM25" s="991">
        <v>0</v>
      </c>
      <c r="HN25" s="991">
        <v>0</v>
      </c>
      <c r="HO25" s="991">
        <v>0</v>
      </c>
      <c r="HP25" s="991">
        <v>0</v>
      </c>
      <c r="HQ25" s="991">
        <v>0</v>
      </c>
      <c r="HR25" s="991">
        <v>34</v>
      </c>
      <c r="HS25" s="991">
        <v>0</v>
      </c>
      <c r="HT25" s="991">
        <v>0</v>
      </c>
      <c r="HU25" s="991">
        <v>0</v>
      </c>
      <c r="HV25" s="990" t="s">
        <v>290</v>
      </c>
      <c r="HW25" s="991">
        <v>0</v>
      </c>
      <c r="HX25" s="991">
        <v>0</v>
      </c>
      <c r="HY25" s="991">
        <v>0</v>
      </c>
      <c r="HZ25" s="991">
        <v>0</v>
      </c>
      <c r="IA25" s="991">
        <v>0</v>
      </c>
      <c r="IB25" s="991">
        <v>0</v>
      </c>
      <c r="IC25" s="991">
        <v>0</v>
      </c>
      <c r="ID25" s="991">
        <v>0</v>
      </c>
      <c r="IE25" s="991">
        <v>0</v>
      </c>
      <c r="IF25" s="991">
        <v>28</v>
      </c>
      <c r="IG25" s="991">
        <v>0</v>
      </c>
      <c r="IH25" s="991">
        <v>0</v>
      </c>
      <c r="II25" s="991">
        <v>0</v>
      </c>
      <c r="IJ25" s="991">
        <v>0</v>
      </c>
      <c r="IK25" s="993">
        <v>0</v>
      </c>
      <c r="IL25" s="991">
        <v>0</v>
      </c>
      <c r="IM25" s="991">
        <v>34</v>
      </c>
      <c r="IN25" s="991">
        <v>0</v>
      </c>
      <c r="IO25" s="991">
        <v>0</v>
      </c>
      <c r="IP25" s="991">
        <v>0</v>
      </c>
      <c r="IQ25" s="991">
        <v>0</v>
      </c>
      <c r="IR25" s="991">
        <v>0</v>
      </c>
      <c r="IS25" s="991">
        <v>0</v>
      </c>
      <c r="IT25" s="991">
        <v>0</v>
      </c>
      <c r="IU25" s="991">
        <v>0</v>
      </c>
      <c r="IV25" s="991">
        <v>0</v>
      </c>
      <c r="IW25" s="991">
        <v>0</v>
      </c>
      <c r="IX25" s="991">
        <v>0</v>
      </c>
      <c r="IY25" s="991">
        <v>0</v>
      </c>
      <c r="IZ25" s="991">
        <v>0</v>
      </c>
      <c r="JA25" s="991">
        <v>1</v>
      </c>
      <c r="JB25" s="991">
        <v>0</v>
      </c>
      <c r="JC25" s="991">
        <v>0</v>
      </c>
      <c r="JD25" s="991">
        <v>0</v>
      </c>
      <c r="JE25" s="991">
        <v>0</v>
      </c>
      <c r="JF25" s="991">
        <v>0</v>
      </c>
      <c r="JG25" s="991">
        <v>0</v>
      </c>
      <c r="JH25" s="991">
        <v>0</v>
      </c>
      <c r="JI25" s="991">
        <v>0</v>
      </c>
      <c r="JJ25" s="990" t="s">
        <v>993</v>
      </c>
      <c r="JK25" s="991">
        <v>0</v>
      </c>
      <c r="JL25" s="991">
        <v>0</v>
      </c>
      <c r="JM25" s="991">
        <v>0</v>
      </c>
      <c r="JN25" s="991">
        <v>0</v>
      </c>
      <c r="JO25" s="991">
        <v>0</v>
      </c>
      <c r="JP25" s="991">
        <v>0</v>
      </c>
      <c r="JQ25" s="991">
        <v>0</v>
      </c>
      <c r="JR25" s="991">
        <v>0</v>
      </c>
      <c r="JS25" s="991">
        <v>0</v>
      </c>
      <c r="JT25" s="991">
        <v>0</v>
      </c>
      <c r="JU25" s="991">
        <v>0</v>
      </c>
      <c r="JV25" s="991">
        <v>0</v>
      </c>
      <c r="JW25" s="992" t="b">
        <v>0</v>
      </c>
      <c r="JX25" s="990" t="s">
        <v>993</v>
      </c>
      <c r="JY25" s="990" t="s">
        <v>993</v>
      </c>
      <c r="JZ25" s="990" t="s">
        <v>993</v>
      </c>
      <c r="KA25" s="990" t="s">
        <v>993</v>
      </c>
      <c r="KB25" s="992"/>
      <c r="KC25" s="986"/>
    </row>
    <row r="26" spans="1:289" hidden="1">
      <c r="A26" s="985"/>
      <c r="B26" s="1315" t="s">
        <v>1532</v>
      </c>
      <c r="C26" s="1315"/>
      <c r="D26" s="990" t="s">
        <v>1533</v>
      </c>
      <c r="E26" s="990" t="s">
        <v>1533</v>
      </c>
      <c r="F26" s="990" t="s">
        <v>993</v>
      </c>
      <c r="G26" s="990" t="s">
        <v>48</v>
      </c>
      <c r="H26" s="990" t="s">
        <v>1388</v>
      </c>
      <c r="I26" s="990" t="s">
        <v>437</v>
      </c>
      <c r="J26" s="990" t="s">
        <v>986</v>
      </c>
      <c r="K26" s="990" t="s">
        <v>1062</v>
      </c>
      <c r="L26" s="990" t="s">
        <v>1063</v>
      </c>
      <c r="M26" s="990" t="s">
        <v>1064</v>
      </c>
      <c r="N26" s="990" t="s">
        <v>1065</v>
      </c>
      <c r="O26" s="990" t="s">
        <v>48</v>
      </c>
      <c r="P26" s="990" t="s">
        <v>1339</v>
      </c>
      <c r="Q26" s="990" t="s">
        <v>1534</v>
      </c>
      <c r="R26" s="990" t="s">
        <v>1535</v>
      </c>
      <c r="S26" s="990" t="s">
        <v>1536</v>
      </c>
      <c r="T26" s="990" t="s">
        <v>2648</v>
      </c>
      <c r="U26" s="990" t="s">
        <v>1354</v>
      </c>
      <c r="V26" s="990" t="s">
        <v>1333</v>
      </c>
      <c r="W26" s="990" t="s">
        <v>1373</v>
      </c>
      <c r="X26" s="990" t="s">
        <v>1538</v>
      </c>
      <c r="Y26" s="990" t="s">
        <v>1333</v>
      </c>
      <c r="Z26" s="990" t="s">
        <v>1373</v>
      </c>
      <c r="AA26" s="990" t="s">
        <v>1539</v>
      </c>
      <c r="AB26" s="990" t="s">
        <v>993</v>
      </c>
      <c r="AC26" s="990" t="s">
        <v>993</v>
      </c>
      <c r="AD26" s="990" t="s">
        <v>447</v>
      </c>
      <c r="AE26" s="990" t="s">
        <v>270</v>
      </c>
      <c r="AF26" s="990" t="s">
        <v>270</v>
      </c>
      <c r="AG26" s="990" t="s">
        <v>290</v>
      </c>
      <c r="AH26" s="992" t="b">
        <v>0</v>
      </c>
      <c r="AI26" s="991">
        <v>0</v>
      </c>
      <c r="AJ26" s="992" t="b">
        <v>0</v>
      </c>
      <c r="AK26" s="991">
        <v>0</v>
      </c>
      <c r="AL26" s="992" t="b">
        <v>0</v>
      </c>
      <c r="AM26" s="992" t="b">
        <v>1</v>
      </c>
      <c r="AN26" s="990" t="s">
        <v>290</v>
      </c>
      <c r="AO26" s="990" t="b">
        <f t="shared" si="1"/>
        <v>1</v>
      </c>
      <c r="AP26" s="990" t="s">
        <v>993</v>
      </c>
      <c r="AQ26" s="992" t="b">
        <v>0</v>
      </c>
      <c r="AR26" s="990" t="s">
        <v>993</v>
      </c>
      <c r="AS26" s="990" t="s">
        <v>993</v>
      </c>
      <c r="AT26" s="990" t="s">
        <v>993</v>
      </c>
      <c r="AU26" s="990" t="s">
        <v>290</v>
      </c>
      <c r="AV26" s="990" t="s">
        <v>293</v>
      </c>
      <c r="AW26" s="990" t="s">
        <v>993</v>
      </c>
      <c r="AX26" s="990" t="s">
        <v>993</v>
      </c>
      <c r="AY26" s="990" t="s">
        <v>993</v>
      </c>
      <c r="AZ26" s="183">
        <f t="shared" si="2"/>
        <v>12</v>
      </c>
      <c r="BA26" s="183">
        <f t="shared" si="2"/>
        <v>12</v>
      </c>
      <c r="BB26" s="183">
        <f t="shared" si="2"/>
        <v>0</v>
      </c>
      <c r="BC26" s="183">
        <f t="shared" si="2"/>
        <v>12</v>
      </c>
      <c r="BD26" s="183">
        <f t="shared" si="3"/>
        <v>0</v>
      </c>
      <c r="BE26" s="991">
        <v>12</v>
      </c>
      <c r="BF26" s="991">
        <v>12</v>
      </c>
      <c r="BG26" s="991">
        <v>0</v>
      </c>
      <c r="BH26" s="991">
        <v>12</v>
      </c>
      <c r="BI26" s="991">
        <v>6</v>
      </c>
      <c r="BJ26" s="991">
        <v>0</v>
      </c>
      <c r="BK26" s="991">
        <v>0</v>
      </c>
      <c r="BL26" s="991">
        <v>0</v>
      </c>
      <c r="BM26" s="991">
        <v>0</v>
      </c>
      <c r="BN26" s="991">
        <v>0</v>
      </c>
      <c r="BO26" s="991">
        <v>0</v>
      </c>
      <c r="BP26" s="991">
        <v>0</v>
      </c>
      <c r="BQ26" s="991">
        <v>0</v>
      </c>
      <c r="BR26" s="991">
        <v>0</v>
      </c>
      <c r="BS26" s="991">
        <v>0</v>
      </c>
      <c r="BT26" s="991">
        <v>0</v>
      </c>
      <c r="BU26" s="991">
        <v>0</v>
      </c>
      <c r="BV26" s="991">
        <v>0</v>
      </c>
      <c r="BW26" s="991">
        <v>0</v>
      </c>
      <c r="BX26" s="991">
        <v>0</v>
      </c>
      <c r="BY26" s="992"/>
      <c r="BZ26" s="991">
        <v>12</v>
      </c>
      <c r="CA26" s="991">
        <v>0</v>
      </c>
      <c r="CB26" s="991">
        <v>0</v>
      </c>
      <c r="CC26" s="991">
        <v>0</v>
      </c>
      <c r="CD26" s="991">
        <v>1</v>
      </c>
      <c r="CE26" s="991">
        <v>0</v>
      </c>
      <c r="CF26" s="991">
        <v>0</v>
      </c>
      <c r="CG26" s="991">
        <v>0</v>
      </c>
      <c r="CH26" s="991">
        <v>4</v>
      </c>
      <c r="CI26" s="991">
        <v>0</v>
      </c>
      <c r="CJ26" s="991">
        <v>1</v>
      </c>
      <c r="CK26" s="991">
        <v>0</v>
      </c>
      <c r="CL26" s="991">
        <v>0</v>
      </c>
      <c r="CM26" s="991">
        <v>0</v>
      </c>
      <c r="CN26" s="991">
        <v>9</v>
      </c>
      <c r="CO26" s="991">
        <v>0</v>
      </c>
      <c r="CP26" s="991">
        <v>0</v>
      </c>
      <c r="CQ26" s="991">
        <v>0</v>
      </c>
      <c r="CR26" s="991">
        <v>0</v>
      </c>
      <c r="CS26" s="991">
        <v>0</v>
      </c>
      <c r="CT26" s="991">
        <v>0</v>
      </c>
      <c r="CU26" s="991">
        <v>0</v>
      </c>
      <c r="CV26" s="991">
        <v>0</v>
      </c>
      <c r="CW26" s="991">
        <v>0</v>
      </c>
      <c r="CX26" s="991">
        <v>0</v>
      </c>
      <c r="CY26" s="991">
        <v>0</v>
      </c>
      <c r="CZ26" s="991">
        <v>0</v>
      </c>
      <c r="DA26" s="991">
        <v>0</v>
      </c>
      <c r="DB26" s="991">
        <v>0</v>
      </c>
      <c r="DC26" s="991">
        <v>0</v>
      </c>
      <c r="DD26" s="991">
        <v>0</v>
      </c>
      <c r="DE26" s="991">
        <v>0</v>
      </c>
      <c r="DF26" s="991">
        <v>0</v>
      </c>
      <c r="DG26" s="991">
        <v>0</v>
      </c>
      <c r="DH26" s="991">
        <v>2</v>
      </c>
      <c r="DI26" s="991">
        <v>0</v>
      </c>
      <c r="DJ26" s="991">
        <v>1</v>
      </c>
      <c r="DK26" s="991">
        <v>0</v>
      </c>
      <c r="DL26" s="991">
        <v>0</v>
      </c>
      <c r="DM26" s="991">
        <v>0</v>
      </c>
      <c r="DN26" s="991">
        <v>3</v>
      </c>
      <c r="DO26" s="991">
        <v>0</v>
      </c>
      <c r="DP26" s="991">
        <v>0</v>
      </c>
      <c r="DQ26" s="991">
        <v>0</v>
      </c>
      <c r="DR26" s="991">
        <v>0</v>
      </c>
      <c r="DS26" s="991">
        <v>0</v>
      </c>
      <c r="DT26" s="991">
        <v>0</v>
      </c>
      <c r="DU26" s="991">
        <v>0</v>
      </c>
      <c r="DV26" s="991">
        <v>0</v>
      </c>
      <c r="DW26" s="991">
        <v>0</v>
      </c>
      <c r="DX26" s="991">
        <v>0</v>
      </c>
      <c r="DY26" s="991">
        <v>0</v>
      </c>
      <c r="DZ26" s="991">
        <v>0</v>
      </c>
      <c r="EA26" s="991">
        <v>0</v>
      </c>
      <c r="EB26" s="991">
        <v>0</v>
      </c>
      <c r="EC26" s="991">
        <v>0</v>
      </c>
      <c r="ED26" s="992" t="b">
        <v>0</v>
      </c>
      <c r="EE26" s="991">
        <v>0</v>
      </c>
      <c r="EF26" s="991">
        <v>0</v>
      </c>
      <c r="EG26" s="991">
        <v>0</v>
      </c>
      <c r="EH26" s="991">
        <v>0</v>
      </c>
      <c r="EI26" s="991">
        <v>0</v>
      </c>
      <c r="EJ26" s="991">
        <v>0</v>
      </c>
      <c r="EK26" s="991">
        <v>0</v>
      </c>
      <c r="EL26" s="991">
        <v>0</v>
      </c>
      <c r="EM26" s="991">
        <v>0</v>
      </c>
      <c r="EN26" s="991">
        <v>0</v>
      </c>
      <c r="EO26" s="991">
        <v>0</v>
      </c>
      <c r="EP26" s="991">
        <v>0</v>
      </c>
      <c r="EQ26" s="991">
        <v>0</v>
      </c>
      <c r="ER26" s="991">
        <v>0</v>
      </c>
      <c r="ES26" s="991">
        <v>0</v>
      </c>
      <c r="ET26" s="991">
        <v>0</v>
      </c>
      <c r="EU26" s="991">
        <v>0</v>
      </c>
      <c r="EV26" s="991">
        <v>0</v>
      </c>
      <c r="EW26" s="991">
        <v>0</v>
      </c>
      <c r="EX26" s="991">
        <v>0</v>
      </c>
      <c r="EY26" s="991">
        <v>0</v>
      </c>
      <c r="EZ26" s="991">
        <v>0</v>
      </c>
      <c r="FA26" s="991">
        <v>2</v>
      </c>
      <c r="FB26" s="991">
        <v>0</v>
      </c>
      <c r="FC26" s="991">
        <v>0</v>
      </c>
      <c r="FD26" s="991">
        <v>0</v>
      </c>
      <c r="FE26" s="991">
        <v>0</v>
      </c>
      <c r="FF26" s="991">
        <v>0</v>
      </c>
      <c r="FG26" s="991">
        <v>6</v>
      </c>
      <c r="FH26" s="991">
        <v>0</v>
      </c>
      <c r="FI26" s="991">
        <v>0</v>
      </c>
      <c r="FJ26" s="991">
        <v>0</v>
      </c>
      <c r="FK26" s="991">
        <v>0</v>
      </c>
      <c r="FL26" s="991">
        <v>0</v>
      </c>
      <c r="FM26" s="991">
        <v>0</v>
      </c>
      <c r="FN26" s="991">
        <v>0</v>
      </c>
      <c r="FO26" s="991">
        <v>0</v>
      </c>
      <c r="FP26" s="991">
        <v>0</v>
      </c>
      <c r="FQ26" s="991">
        <v>0</v>
      </c>
      <c r="FR26" s="991">
        <v>0</v>
      </c>
      <c r="FS26" s="991">
        <v>0</v>
      </c>
      <c r="FT26" s="991">
        <v>0</v>
      </c>
      <c r="FU26" s="991">
        <v>0</v>
      </c>
      <c r="FV26" s="991">
        <v>0</v>
      </c>
      <c r="FW26" s="991">
        <v>0</v>
      </c>
      <c r="FX26" s="991">
        <v>0</v>
      </c>
      <c r="FY26" s="991">
        <v>0</v>
      </c>
      <c r="FZ26" s="991">
        <v>0</v>
      </c>
      <c r="GA26" s="991">
        <v>0</v>
      </c>
      <c r="GB26" s="991">
        <v>0</v>
      </c>
      <c r="GC26" s="991">
        <v>0</v>
      </c>
      <c r="GD26" s="991">
        <v>0</v>
      </c>
      <c r="GE26" s="991">
        <v>0</v>
      </c>
      <c r="GF26" s="991">
        <v>0</v>
      </c>
      <c r="GG26" s="991">
        <v>0</v>
      </c>
      <c r="GH26" s="991">
        <v>0</v>
      </c>
      <c r="GI26" s="991">
        <v>0</v>
      </c>
      <c r="GJ26" s="991">
        <v>0</v>
      </c>
      <c r="GK26" s="991">
        <v>0</v>
      </c>
      <c r="GL26" s="991">
        <v>0</v>
      </c>
      <c r="GM26" s="991">
        <v>0</v>
      </c>
      <c r="GN26" s="991">
        <v>0</v>
      </c>
      <c r="GO26" s="991">
        <v>0</v>
      </c>
      <c r="GP26" s="991">
        <v>0</v>
      </c>
      <c r="GQ26" s="991">
        <v>0</v>
      </c>
      <c r="GR26" s="991">
        <v>0</v>
      </c>
      <c r="GS26" s="990" t="s">
        <v>999</v>
      </c>
      <c r="GT26" s="990" t="s">
        <v>1017</v>
      </c>
      <c r="GU26" s="990" t="s">
        <v>1173</v>
      </c>
      <c r="GV26" s="990" t="s">
        <v>993</v>
      </c>
      <c r="GW26" s="991">
        <v>347</v>
      </c>
      <c r="GX26" s="991">
        <v>0</v>
      </c>
      <c r="GY26" s="991">
        <v>0</v>
      </c>
      <c r="GZ26" s="991">
        <v>347</v>
      </c>
      <c r="HA26" s="991">
        <v>0</v>
      </c>
      <c r="HB26" s="991">
        <v>347</v>
      </c>
      <c r="HC26" s="991">
        <v>347</v>
      </c>
      <c r="HD26" s="991">
        <v>0</v>
      </c>
      <c r="HE26" s="991">
        <v>0</v>
      </c>
      <c r="HF26" s="991">
        <v>0</v>
      </c>
      <c r="HG26" s="991">
        <v>0</v>
      </c>
      <c r="HH26" s="991">
        <v>0</v>
      </c>
      <c r="HI26" s="991">
        <v>347</v>
      </c>
      <c r="HJ26" s="991">
        <v>347</v>
      </c>
      <c r="HK26" s="991">
        <v>0</v>
      </c>
      <c r="HL26" s="991">
        <v>0</v>
      </c>
      <c r="HM26" s="991">
        <v>0</v>
      </c>
      <c r="HN26" s="991">
        <v>0</v>
      </c>
      <c r="HO26" s="991">
        <v>0</v>
      </c>
      <c r="HP26" s="991">
        <v>0</v>
      </c>
      <c r="HQ26" s="991">
        <v>0</v>
      </c>
      <c r="HR26" s="991">
        <v>347</v>
      </c>
      <c r="HS26" s="991">
        <v>0</v>
      </c>
      <c r="HT26" s="991">
        <v>0</v>
      </c>
      <c r="HU26" s="991">
        <v>0</v>
      </c>
      <c r="HV26" s="990" t="s">
        <v>290</v>
      </c>
      <c r="HW26" s="991">
        <v>0</v>
      </c>
      <c r="HX26" s="991">
        <v>0</v>
      </c>
      <c r="HY26" s="991">
        <v>0</v>
      </c>
      <c r="HZ26" s="991">
        <v>0</v>
      </c>
      <c r="IA26" s="991">
        <v>0</v>
      </c>
      <c r="IB26" s="991">
        <v>0</v>
      </c>
      <c r="IC26" s="991">
        <v>0</v>
      </c>
      <c r="ID26" s="991">
        <v>0</v>
      </c>
      <c r="IE26" s="991">
        <v>0</v>
      </c>
      <c r="IF26" s="991">
        <v>142</v>
      </c>
      <c r="IG26" s="991">
        <v>12</v>
      </c>
      <c r="IH26" s="991">
        <v>31</v>
      </c>
      <c r="II26" s="991">
        <v>14</v>
      </c>
      <c r="IJ26" s="991">
        <v>0</v>
      </c>
      <c r="IK26" s="993">
        <v>0</v>
      </c>
      <c r="IL26" s="991">
        <v>0</v>
      </c>
      <c r="IM26" s="991">
        <v>0</v>
      </c>
      <c r="IN26" s="991">
        <v>0</v>
      </c>
      <c r="IO26" s="991">
        <v>0</v>
      </c>
      <c r="IP26" s="991">
        <v>0</v>
      </c>
      <c r="IQ26" s="991">
        <v>0</v>
      </c>
      <c r="IR26" s="991">
        <v>0</v>
      </c>
      <c r="IS26" s="991">
        <v>0</v>
      </c>
      <c r="IT26" s="991">
        <v>0</v>
      </c>
      <c r="IU26" s="991">
        <v>0</v>
      </c>
      <c r="IV26" s="991">
        <v>0</v>
      </c>
      <c r="IW26" s="991">
        <v>0</v>
      </c>
      <c r="IX26" s="991">
        <v>0</v>
      </c>
      <c r="IY26" s="991">
        <v>0</v>
      </c>
      <c r="IZ26" s="991">
        <v>0</v>
      </c>
      <c r="JA26" s="991">
        <v>0</v>
      </c>
      <c r="JB26" s="991">
        <v>0</v>
      </c>
      <c r="JC26" s="991">
        <v>0</v>
      </c>
      <c r="JD26" s="991">
        <v>0</v>
      </c>
      <c r="JE26" s="991">
        <v>0</v>
      </c>
      <c r="JF26" s="991">
        <v>0</v>
      </c>
      <c r="JG26" s="991">
        <v>0</v>
      </c>
      <c r="JH26" s="991">
        <v>0</v>
      </c>
      <c r="JI26" s="991">
        <v>0</v>
      </c>
      <c r="JJ26" s="990" t="s">
        <v>290</v>
      </c>
      <c r="JK26" s="991">
        <v>0</v>
      </c>
      <c r="JL26" s="991">
        <v>0</v>
      </c>
      <c r="JM26" s="991">
        <v>0</v>
      </c>
      <c r="JN26" s="991">
        <v>0</v>
      </c>
      <c r="JO26" s="991">
        <v>0</v>
      </c>
      <c r="JP26" s="991">
        <v>0</v>
      </c>
      <c r="JQ26" s="991">
        <v>0</v>
      </c>
      <c r="JR26" s="991">
        <v>0</v>
      </c>
      <c r="JS26" s="991">
        <v>0</v>
      </c>
      <c r="JT26" s="991">
        <v>0</v>
      </c>
      <c r="JU26" s="991">
        <v>0</v>
      </c>
      <c r="JV26" s="991">
        <v>0</v>
      </c>
      <c r="JW26" s="992" t="b">
        <v>0</v>
      </c>
      <c r="JX26" s="990" t="s">
        <v>993</v>
      </c>
      <c r="JY26" s="990" t="s">
        <v>993</v>
      </c>
      <c r="JZ26" s="990" t="s">
        <v>993</v>
      </c>
      <c r="KA26" s="990" t="s">
        <v>993</v>
      </c>
      <c r="KB26" s="992"/>
      <c r="KC26" s="986"/>
    </row>
    <row r="27" spans="1:289" hidden="1">
      <c r="A27" s="985"/>
      <c r="B27" s="1315" t="s">
        <v>1541</v>
      </c>
      <c r="C27" s="1315"/>
      <c r="D27" s="990" t="s">
        <v>1542</v>
      </c>
      <c r="E27" s="990" t="s">
        <v>1542</v>
      </c>
      <c r="F27" s="990" t="s">
        <v>993</v>
      </c>
      <c r="G27" s="990" t="s">
        <v>46</v>
      </c>
      <c r="H27" s="990" t="s">
        <v>1388</v>
      </c>
      <c r="I27" s="990" t="s">
        <v>437</v>
      </c>
      <c r="J27" s="990" t="s">
        <v>986</v>
      </c>
      <c r="K27" s="990" t="s">
        <v>1062</v>
      </c>
      <c r="L27" s="990" t="s">
        <v>1063</v>
      </c>
      <c r="M27" s="990" t="s">
        <v>1064</v>
      </c>
      <c r="N27" s="990" t="s">
        <v>1065</v>
      </c>
      <c r="O27" s="990" t="s">
        <v>46</v>
      </c>
      <c r="P27" s="990" t="s">
        <v>1332</v>
      </c>
      <c r="Q27" s="990" t="s">
        <v>1543</v>
      </c>
      <c r="R27" s="990" t="s">
        <v>1544</v>
      </c>
      <c r="S27" s="990" t="s">
        <v>1545</v>
      </c>
      <c r="T27" s="990" t="s">
        <v>1546</v>
      </c>
      <c r="U27" s="990" t="s">
        <v>1323</v>
      </c>
      <c r="V27" s="990" t="s">
        <v>1333</v>
      </c>
      <c r="W27" s="990" t="s">
        <v>1547</v>
      </c>
      <c r="X27" s="990" t="s">
        <v>1548</v>
      </c>
      <c r="Y27" s="990" t="s">
        <v>1333</v>
      </c>
      <c r="Z27" s="990" t="s">
        <v>1547</v>
      </c>
      <c r="AA27" s="990" t="s">
        <v>1549</v>
      </c>
      <c r="AB27" s="990" t="s">
        <v>1338</v>
      </c>
      <c r="AC27" s="990" t="s">
        <v>1550</v>
      </c>
      <c r="AD27" s="990" t="s">
        <v>447</v>
      </c>
      <c r="AE27" s="990" t="s">
        <v>270</v>
      </c>
      <c r="AF27" s="990" t="s">
        <v>270</v>
      </c>
      <c r="AG27" s="990" t="s">
        <v>290</v>
      </c>
      <c r="AH27" s="992" t="b">
        <v>1</v>
      </c>
      <c r="AI27" s="991">
        <v>1</v>
      </c>
      <c r="AJ27" s="992" t="b">
        <v>0</v>
      </c>
      <c r="AK27" s="991">
        <v>0</v>
      </c>
      <c r="AL27" s="992" t="b">
        <v>0</v>
      </c>
      <c r="AM27" s="992" t="b">
        <v>0</v>
      </c>
      <c r="AN27" s="990" t="s">
        <v>290</v>
      </c>
      <c r="AO27" s="990" t="b">
        <f t="shared" si="1"/>
        <v>1</v>
      </c>
      <c r="AP27" s="990" t="s">
        <v>993</v>
      </c>
      <c r="AQ27" s="992" t="b">
        <v>0</v>
      </c>
      <c r="AR27" s="990" t="s">
        <v>993</v>
      </c>
      <c r="AS27" s="990" t="s">
        <v>993</v>
      </c>
      <c r="AT27" s="990" t="s">
        <v>993</v>
      </c>
      <c r="AU27" s="990" t="s">
        <v>290</v>
      </c>
      <c r="AV27" s="990" t="s">
        <v>293</v>
      </c>
      <c r="AW27" s="990" t="s">
        <v>993</v>
      </c>
      <c r="AX27" s="990" t="s">
        <v>993</v>
      </c>
      <c r="AY27" s="990" t="s">
        <v>993</v>
      </c>
      <c r="AZ27" s="183">
        <f t="shared" si="2"/>
        <v>10</v>
      </c>
      <c r="BA27" s="183">
        <f t="shared" si="2"/>
        <v>10</v>
      </c>
      <c r="BB27" s="183">
        <f t="shared" si="2"/>
        <v>0</v>
      </c>
      <c r="BC27" s="183">
        <f t="shared" si="2"/>
        <v>10</v>
      </c>
      <c r="BD27" s="183">
        <f t="shared" si="3"/>
        <v>0</v>
      </c>
      <c r="BE27" s="991">
        <v>10</v>
      </c>
      <c r="BF27" s="991">
        <v>10</v>
      </c>
      <c r="BG27" s="991">
        <v>0</v>
      </c>
      <c r="BH27" s="991">
        <v>10</v>
      </c>
      <c r="BI27" s="991">
        <v>10</v>
      </c>
      <c r="BJ27" s="991">
        <v>0</v>
      </c>
      <c r="BK27" s="991">
        <v>0</v>
      </c>
      <c r="BL27" s="991">
        <v>0</v>
      </c>
      <c r="BM27" s="991">
        <v>0</v>
      </c>
      <c r="BN27" s="991">
        <v>0</v>
      </c>
      <c r="BO27" s="991">
        <v>0</v>
      </c>
      <c r="BP27" s="991">
        <v>0</v>
      </c>
      <c r="BQ27" s="991">
        <v>0</v>
      </c>
      <c r="BR27" s="991">
        <v>0</v>
      </c>
      <c r="BS27" s="991">
        <v>0</v>
      </c>
      <c r="BT27" s="991">
        <v>0</v>
      </c>
      <c r="BU27" s="991">
        <v>0</v>
      </c>
      <c r="BV27" s="991">
        <v>0</v>
      </c>
      <c r="BW27" s="991">
        <v>0</v>
      </c>
      <c r="BX27" s="991">
        <v>0</v>
      </c>
      <c r="BY27" s="992"/>
      <c r="BZ27" s="991">
        <v>10</v>
      </c>
      <c r="CA27" s="991">
        <v>0</v>
      </c>
      <c r="CB27" s="991">
        <v>0</v>
      </c>
      <c r="CC27" s="991">
        <v>0</v>
      </c>
      <c r="CD27" s="991">
        <v>2</v>
      </c>
      <c r="CE27" s="991">
        <v>3</v>
      </c>
      <c r="CF27" s="991">
        <v>0</v>
      </c>
      <c r="CG27" s="991">
        <v>0</v>
      </c>
      <c r="CH27" s="991">
        <v>12</v>
      </c>
      <c r="CI27" s="991">
        <v>4</v>
      </c>
      <c r="CJ27" s="991">
        <v>0</v>
      </c>
      <c r="CK27" s="991">
        <v>0</v>
      </c>
      <c r="CL27" s="991">
        <v>3</v>
      </c>
      <c r="CM27" s="991">
        <v>0</v>
      </c>
      <c r="CN27" s="991">
        <v>13</v>
      </c>
      <c r="CO27" s="991">
        <v>6</v>
      </c>
      <c r="CP27" s="991">
        <v>0</v>
      </c>
      <c r="CQ27" s="991">
        <v>0</v>
      </c>
      <c r="CR27" s="991">
        <v>0</v>
      </c>
      <c r="CS27" s="991">
        <v>0</v>
      </c>
      <c r="CT27" s="991">
        <v>0</v>
      </c>
      <c r="CU27" s="991">
        <v>0</v>
      </c>
      <c r="CV27" s="991">
        <v>0</v>
      </c>
      <c r="CW27" s="991">
        <v>0</v>
      </c>
      <c r="CX27" s="991">
        <v>0</v>
      </c>
      <c r="CY27" s="991">
        <v>0</v>
      </c>
      <c r="CZ27" s="991">
        <v>0</v>
      </c>
      <c r="DA27" s="991">
        <v>0</v>
      </c>
      <c r="DB27" s="991">
        <v>0</v>
      </c>
      <c r="DC27" s="991">
        <v>0</v>
      </c>
      <c r="DD27" s="991">
        <v>0</v>
      </c>
      <c r="DE27" s="991">
        <v>0</v>
      </c>
      <c r="DF27" s="991">
        <v>0</v>
      </c>
      <c r="DG27" s="991">
        <v>0</v>
      </c>
      <c r="DH27" s="991">
        <v>6</v>
      </c>
      <c r="DI27" s="991">
        <v>2</v>
      </c>
      <c r="DJ27" s="991">
        <v>0</v>
      </c>
      <c r="DK27" s="991">
        <v>0</v>
      </c>
      <c r="DL27" s="991">
        <v>3</v>
      </c>
      <c r="DM27" s="991">
        <v>0</v>
      </c>
      <c r="DN27" s="991">
        <v>6</v>
      </c>
      <c r="DO27" s="991">
        <v>3</v>
      </c>
      <c r="DP27" s="991">
        <v>0</v>
      </c>
      <c r="DQ27" s="991">
        <v>0</v>
      </c>
      <c r="DR27" s="991">
        <v>0</v>
      </c>
      <c r="DS27" s="991">
        <v>0</v>
      </c>
      <c r="DT27" s="991">
        <v>0</v>
      </c>
      <c r="DU27" s="991">
        <v>0</v>
      </c>
      <c r="DV27" s="991">
        <v>0</v>
      </c>
      <c r="DW27" s="991">
        <v>0</v>
      </c>
      <c r="DX27" s="991">
        <v>0</v>
      </c>
      <c r="DY27" s="991">
        <v>0</v>
      </c>
      <c r="DZ27" s="991">
        <v>0</v>
      </c>
      <c r="EA27" s="991">
        <v>0</v>
      </c>
      <c r="EB27" s="991">
        <v>0</v>
      </c>
      <c r="EC27" s="991">
        <v>0</v>
      </c>
      <c r="ED27" s="992" t="b">
        <v>0</v>
      </c>
      <c r="EE27" s="991">
        <v>6</v>
      </c>
      <c r="EF27" s="991">
        <v>0</v>
      </c>
      <c r="EG27" s="991">
        <v>0</v>
      </c>
      <c r="EH27" s="991">
        <v>0</v>
      </c>
      <c r="EI27" s="991">
        <v>0</v>
      </c>
      <c r="EJ27" s="991">
        <v>0</v>
      </c>
      <c r="EK27" s="991">
        <v>6</v>
      </c>
      <c r="EL27" s="991">
        <v>3</v>
      </c>
      <c r="EM27" s="991">
        <v>0</v>
      </c>
      <c r="EN27" s="991">
        <v>0</v>
      </c>
      <c r="EO27" s="991">
        <v>0</v>
      </c>
      <c r="EP27" s="991">
        <v>0</v>
      </c>
      <c r="EQ27" s="991">
        <v>0</v>
      </c>
      <c r="ER27" s="991">
        <v>0</v>
      </c>
      <c r="ES27" s="991">
        <v>0</v>
      </c>
      <c r="ET27" s="991">
        <v>0</v>
      </c>
      <c r="EU27" s="991">
        <v>0</v>
      </c>
      <c r="EV27" s="991">
        <v>0</v>
      </c>
      <c r="EW27" s="991">
        <v>0</v>
      </c>
      <c r="EX27" s="991">
        <v>0</v>
      </c>
      <c r="EY27" s="991">
        <v>0</v>
      </c>
      <c r="EZ27" s="991">
        <v>0</v>
      </c>
      <c r="FA27" s="991">
        <v>0</v>
      </c>
      <c r="FB27" s="991">
        <v>2</v>
      </c>
      <c r="FC27" s="991">
        <v>0</v>
      </c>
      <c r="FD27" s="991">
        <v>0</v>
      </c>
      <c r="FE27" s="991">
        <v>0</v>
      </c>
      <c r="FF27" s="991">
        <v>0</v>
      </c>
      <c r="FG27" s="991">
        <v>1</v>
      </c>
      <c r="FH27" s="991">
        <v>0</v>
      </c>
      <c r="FI27" s="991">
        <v>0</v>
      </c>
      <c r="FJ27" s="991">
        <v>0</v>
      </c>
      <c r="FK27" s="991">
        <v>0</v>
      </c>
      <c r="FL27" s="991">
        <v>0</v>
      </c>
      <c r="FM27" s="991">
        <v>0</v>
      </c>
      <c r="FN27" s="991">
        <v>0</v>
      </c>
      <c r="FO27" s="991">
        <v>0</v>
      </c>
      <c r="FP27" s="991">
        <v>0</v>
      </c>
      <c r="FQ27" s="991">
        <v>0</v>
      </c>
      <c r="FR27" s="991">
        <v>0</v>
      </c>
      <c r="FS27" s="991">
        <v>0</v>
      </c>
      <c r="FT27" s="991">
        <v>0</v>
      </c>
      <c r="FU27" s="991">
        <v>0</v>
      </c>
      <c r="FV27" s="991">
        <v>0</v>
      </c>
      <c r="FW27" s="991">
        <v>0</v>
      </c>
      <c r="FX27" s="991">
        <v>0</v>
      </c>
      <c r="FY27" s="991">
        <v>0</v>
      </c>
      <c r="FZ27" s="991">
        <v>0</v>
      </c>
      <c r="GA27" s="991">
        <v>0</v>
      </c>
      <c r="GB27" s="991">
        <v>0</v>
      </c>
      <c r="GC27" s="991">
        <v>0</v>
      </c>
      <c r="GD27" s="991">
        <v>0</v>
      </c>
      <c r="GE27" s="991">
        <v>0</v>
      </c>
      <c r="GF27" s="991">
        <v>0</v>
      </c>
      <c r="GG27" s="991">
        <v>0</v>
      </c>
      <c r="GH27" s="991">
        <v>0</v>
      </c>
      <c r="GI27" s="991">
        <v>0</v>
      </c>
      <c r="GJ27" s="991">
        <v>0</v>
      </c>
      <c r="GK27" s="991">
        <v>0</v>
      </c>
      <c r="GL27" s="991">
        <v>0</v>
      </c>
      <c r="GM27" s="991">
        <v>0</v>
      </c>
      <c r="GN27" s="991">
        <v>0</v>
      </c>
      <c r="GO27" s="991">
        <v>0</v>
      </c>
      <c r="GP27" s="991">
        <v>0</v>
      </c>
      <c r="GQ27" s="991">
        <v>0</v>
      </c>
      <c r="GR27" s="991">
        <v>0</v>
      </c>
      <c r="GS27" s="990" t="s">
        <v>999</v>
      </c>
      <c r="GT27" s="990" t="s">
        <v>1017</v>
      </c>
      <c r="GU27" s="990" t="s">
        <v>1173</v>
      </c>
      <c r="GV27" s="990" t="s">
        <v>993</v>
      </c>
      <c r="GW27" s="991">
        <v>1041</v>
      </c>
      <c r="GX27" s="991">
        <v>0</v>
      </c>
      <c r="GY27" s="991">
        <v>0</v>
      </c>
      <c r="GZ27" s="991">
        <v>2915</v>
      </c>
      <c r="HA27" s="991">
        <v>1041</v>
      </c>
      <c r="HB27" s="991">
        <v>1041</v>
      </c>
      <c r="HC27" s="991">
        <v>535</v>
      </c>
      <c r="HD27" s="991">
        <v>0</v>
      </c>
      <c r="HE27" s="991">
        <v>0</v>
      </c>
      <c r="HF27" s="991">
        <v>0</v>
      </c>
      <c r="HG27" s="991">
        <v>506</v>
      </c>
      <c r="HH27" s="991">
        <v>0</v>
      </c>
      <c r="HI27" s="991">
        <v>1041</v>
      </c>
      <c r="HJ27" s="991">
        <v>1041</v>
      </c>
      <c r="HK27" s="991">
        <v>0</v>
      </c>
      <c r="HL27" s="991">
        <v>0</v>
      </c>
      <c r="HM27" s="991">
        <v>0</v>
      </c>
      <c r="HN27" s="991">
        <v>0</v>
      </c>
      <c r="HO27" s="991">
        <v>0</v>
      </c>
      <c r="HP27" s="991">
        <v>0</v>
      </c>
      <c r="HQ27" s="991">
        <v>0</v>
      </c>
      <c r="HR27" s="991">
        <v>1041</v>
      </c>
      <c r="HS27" s="991">
        <v>0</v>
      </c>
      <c r="HT27" s="991">
        <v>0</v>
      </c>
      <c r="HU27" s="991">
        <v>0</v>
      </c>
      <c r="HV27" s="990" t="s">
        <v>993</v>
      </c>
      <c r="HW27" s="991">
        <v>0</v>
      </c>
      <c r="HX27" s="991">
        <v>0</v>
      </c>
      <c r="HY27" s="991">
        <v>0</v>
      </c>
      <c r="HZ27" s="991">
        <v>0</v>
      </c>
      <c r="IA27" s="991">
        <v>0</v>
      </c>
      <c r="IB27" s="991">
        <v>0</v>
      </c>
      <c r="IC27" s="991">
        <v>0</v>
      </c>
      <c r="ID27" s="991">
        <v>0</v>
      </c>
      <c r="IE27" s="991">
        <v>1041</v>
      </c>
      <c r="IF27" s="991">
        <v>44</v>
      </c>
      <c r="IG27" s="991">
        <v>0</v>
      </c>
      <c r="IH27" s="991">
        <v>15</v>
      </c>
      <c r="II27" s="991">
        <v>0</v>
      </c>
      <c r="IJ27" s="991">
        <v>0</v>
      </c>
      <c r="IK27" s="993">
        <v>0</v>
      </c>
      <c r="IL27" s="991">
        <v>0</v>
      </c>
      <c r="IM27" s="991">
        <v>1041</v>
      </c>
      <c r="IN27" s="991">
        <v>0</v>
      </c>
      <c r="IO27" s="991">
        <v>0</v>
      </c>
      <c r="IP27" s="991">
        <v>0</v>
      </c>
      <c r="IQ27" s="991">
        <v>0</v>
      </c>
      <c r="IR27" s="991">
        <v>0</v>
      </c>
      <c r="IS27" s="991">
        <v>0</v>
      </c>
      <c r="IT27" s="991">
        <v>0</v>
      </c>
      <c r="IU27" s="991">
        <v>0</v>
      </c>
      <c r="IV27" s="991">
        <v>0</v>
      </c>
      <c r="IW27" s="991">
        <v>0</v>
      </c>
      <c r="IX27" s="991">
        <v>0</v>
      </c>
      <c r="IY27" s="991">
        <v>0</v>
      </c>
      <c r="IZ27" s="991">
        <v>0</v>
      </c>
      <c r="JA27" s="991">
        <v>0</v>
      </c>
      <c r="JB27" s="991">
        <v>0</v>
      </c>
      <c r="JC27" s="991">
        <v>0</v>
      </c>
      <c r="JD27" s="991">
        <v>0</v>
      </c>
      <c r="JE27" s="991">
        <v>0</v>
      </c>
      <c r="JF27" s="991">
        <v>0</v>
      </c>
      <c r="JG27" s="991">
        <v>0</v>
      </c>
      <c r="JH27" s="991">
        <v>0</v>
      </c>
      <c r="JI27" s="991">
        <v>0</v>
      </c>
      <c r="JJ27" s="990" t="s">
        <v>993</v>
      </c>
      <c r="JK27" s="991">
        <v>0</v>
      </c>
      <c r="JL27" s="991">
        <v>0</v>
      </c>
      <c r="JM27" s="991">
        <v>0</v>
      </c>
      <c r="JN27" s="991">
        <v>0</v>
      </c>
      <c r="JO27" s="991">
        <v>0</v>
      </c>
      <c r="JP27" s="991">
        <v>0</v>
      </c>
      <c r="JQ27" s="991">
        <v>0</v>
      </c>
      <c r="JR27" s="991">
        <v>0</v>
      </c>
      <c r="JS27" s="991">
        <v>0</v>
      </c>
      <c r="JT27" s="991">
        <v>0</v>
      </c>
      <c r="JU27" s="991">
        <v>0</v>
      </c>
      <c r="JV27" s="991">
        <v>0</v>
      </c>
      <c r="JW27" s="992" t="b">
        <v>0</v>
      </c>
      <c r="JX27" s="990" t="s">
        <v>993</v>
      </c>
      <c r="JY27" s="990" t="s">
        <v>993</v>
      </c>
      <c r="JZ27" s="990" t="s">
        <v>993</v>
      </c>
      <c r="KA27" s="990" t="s">
        <v>993</v>
      </c>
      <c r="KB27" s="992"/>
      <c r="KC27" s="986"/>
    </row>
    <row r="28" spans="1:289">
      <c r="A28" s="985"/>
      <c r="B28" s="1315" t="s">
        <v>1551</v>
      </c>
      <c r="C28" s="1315"/>
      <c r="D28" s="990" t="s">
        <v>1552</v>
      </c>
      <c r="E28" s="990" t="s">
        <v>1552</v>
      </c>
      <c r="F28" s="990" t="s">
        <v>993</v>
      </c>
      <c r="G28" s="990" t="s">
        <v>1553</v>
      </c>
      <c r="H28" s="990" t="s">
        <v>1388</v>
      </c>
      <c r="I28" s="990" t="s">
        <v>437</v>
      </c>
      <c r="J28" s="990" t="s">
        <v>986</v>
      </c>
      <c r="K28" s="990" t="s">
        <v>1062</v>
      </c>
      <c r="L28" s="990" t="s">
        <v>1063</v>
      </c>
      <c r="M28" s="990" t="s">
        <v>1064</v>
      </c>
      <c r="N28" s="990" t="s">
        <v>1065</v>
      </c>
      <c r="O28" s="990" t="s">
        <v>1553</v>
      </c>
      <c r="P28" s="990" t="s">
        <v>1332</v>
      </c>
      <c r="Q28" s="990" t="s">
        <v>1554</v>
      </c>
      <c r="R28" s="990" t="s">
        <v>1555</v>
      </c>
      <c r="S28" s="990" t="s">
        <v>2202</v>
      </c>
      <c r="T28" s="990" t="s">
        <v>2649</v>
      </c>
      <c r="U28" s="990" t="s">
        <v>1588</v>
      </c>
      <c r="V28" s="990" t="s">
        <v>1333</v>
      </c>
      <c r="W28" s="990" t="s">
        <v>1348</v>
      </c>
      <c r="X28" s="990" t="s">
        <v>2204</v>
      </c>
      <c r="Y28" s="990" t="s">
        <v>1333</v>
      </c>
      <c r="Z28" s="990" t="s">
        <v>1348</v>
      </c>
      <c r="AA28" s="990" t="s">
        <v>2205</v>
      </c>
      <c r="AB28" s="990" t="s">
        <v>2650</v>
      </c>
      <c r="AC28" s="990" t="s">
        <v>2651</v>
      </c>
      <c r="AD28" s="990" t="s">
        <v>1227</v>
      </c>
      <c r="AE28" s="990" t="s">
        <v>290</v>
      </c>
      <c r="AF28" s="990" t="s">
        <v>290</v>
      </c>
      <c r="AG28" s="990" t="s">
        <v>298</v>
      </c>
      <c r="AH28" s="992" t="b">
        <v>0</v>
      </c>
      <c r="AI28" s="991">
        <v>0</v>
      </c>
      <c r="AJ28" s="992" t="b">
        <v>0</v>
      </c>
      <c r="AK28" s="991">
        <v>0</v>
      </c>
      <c r="AL28" s="992" t="b">
        <v>0</v>
      </c>
      <c r="AM28" s="992" t="b">
        <v>1</v>
      </c>
      <c r="AN28" s="990" t="s">
        <v>298</v>
      </c>
      <c r="AO28" s="990" t="b">
        <f t="shared" si="1"/>
        <v>1</v>
      </c>
      <c r="AP28" s="990" t="s">
        <v>993</v>
      </c>
      <c r="AQ28" s="992" t="b">
        <v>0</v>
      </c>
      <c r="AR28" s="990" t="s">
        <v>993</v>
      </c>
      <c r="AS28" s="990" t="s">
        <v>993</v>
      </c>
      <c r="AT28" s="990" t="s">
        <v>993</v>
      </c>
      <c r="AU28" s="990" t="s">
        <v>993</v>
      </c>
      <c r="AV28" s="990" t="s">
        <v>993</v>
      </c>
      <c r="AW28" s="990" t="s">
        <v>993</v>
      </c>
      <c r="AX28" s="990" t="s">
        <v>993</v>
      </c>
      <c r="AY28" s="990" t="s">
        <v>301</v>
      </c>
      <c r="AZ28" s="183">
        <f t="shared" si="2"/>
        <v>19</v>
      </c>
      <c r="BA28" s="183">
        <f t="shared" si="2"/>
        <v>0</v>
      </c>
      <c r="BB28" s="183">
        <f t="shared" si="2"/>
        <v>0</v>
      </c>
      <c r="BC28" s="183">
        <f t="shared" si="2"/>
        <v>0</v>
      </c>
      <c r="BD28" s="183">
        <f t="shared" si="3"/>
        <v>19</v>
      </c>
      <c r="BE28" s="991">
        <v>19</v>
      </c>
      <c r="BF28" s="991">
        <v>0</v>
      </c>
      <c r="BG28" s="991">
        <v>0</v>
      </c>
      <c r="BH28" s="991">
        <v>0</v>
      </c>
      <c r="BI28" s="991">
        <v>0</v>
      </c>
      <c r="BJ28" s="991">
        <v>0</v>
      </c>
      <c r="BK28" s="991">
        <v>0</v>
      </c>
      <c r="BL28" s="991">
        <v>0</v>
      </c>
      <c r="BM28" s="991">
        <v>0</v>
      </c>
      <c r="BN28" s="991">
        <v>0</v>
      </c>
      <c r="BO28" s="991">
        <v>0</v>
      </c>
      <c r="BP28" s="991">
        <v>0</v>
      </c>
      <c r="BQ28" s="991">
        <v>0</v>
      </c>
      <c r="BR28" s="991">
        <v>0</v>
      </c>
      <c r="BS28" s="991">
        <v>0</v>
      </c>
      <c r="BT28" s="991">
        <v>0</v>
      </c>
      <c r="BU28" s="991">
        <v>0</v>
      </c>
      <c r="BV28" s="991">
        <v>0</v>
      </c>
      <c r="BW28" s="991">
        <v>0</v>
      </c>
      <c r="BX28" s="991">
        <v>0</v>
      </c>
      <c r="BY28" s="990" t="s">
        <v>1073</v>
      </c>
      <c r="BZ28" s="991">
        <v>0</v>
      </c>
      <c r="CA28" s="991">
        <v>0</v>
      </c>
      <c r="CB28" s="991">
        <v>0</v>
      </c>
      <c r="CC28" s="991">
        <v>19</v>
      </c>
      <c r="CD28" s="991">
        <v>1</v>
      </c>
      <c r="CE28" s="991">
        <v>0</v>
      </c>
      <c r="CF28" s="991">
        <v>0</v>
      </c>
      <c r="CG28" s="991">
        <v>0</v>
      </c>
      <c r="CH28" s="991">
        <v>0</v>
      </c>
      <c r="CI28" s="991">
        <v>2</v>
      </c>
      <c r="CJ28" s="991">
        <v>0</v>
      </c>
      <c r="CK28" s="991">
        <v>0</v>
      </c>
      <c r="CL28" s="991">
        <v>0</v>
      </c>
      <c r="CM28" s="991">
        <v>0</v>
      </c>
      <c r="CN28" s="991">
        <v>0</v>
      </c>
      <c r="CO28" s="991">
        <v>0</v>
      </c>
      <c r="CP28" s="991">
        <v>0</v>
      </c>
      <c r="CQ28" s="991">
        <v>0</v>
      </c>
      <c r="CR28" s="991">
        <v>0</v>
      </c>
      <c r="CS28" s="991">
        <v>0</v>
      </c>
      <c r="CT28" s="991">
        <v>0</v>
      </c>
      <c r="CU28" s="991">
        <v>0</v>
      </c>
      <c r="CV28" s="991">
        <v>0</v>
      </c>
      <c r="CW28" s="991">
        <v>0</v>
      </c>
      <c r="CX28" s="991">
        <v>0</v>
      </c>
      <c r="CY28" s="991">
        <v>0</v>
      </c>
      <c r="CZ28" s="991">
        <v>0</v>
      </c>
      <c r="DA28" s="991">
        <v>0</v>
      </c>
      <c r="DB28" s="991">
        <v>0</v>
      </c>
      <c r="DC28" s="991">
        <v>0</v>
      </c>
      <c r="DD28" s="991">
        <v>0</v>
      </c>
      <c r="DE28" s="991">
        <v>0</v>
      </c>
      <c r="DF28" s="991">
        <v>0</v>
      </c>
      <c r="DG28" s="991">
        <v>0</v>
      </c>
      <c r="DH28" s="991">
        <v>0</v>
      </c>
      <c r="DI28" s="991">
        <v>0</v>
      </c>
      <c r="DJ28" s="991">
        <v>0</v>
      </c>
      <c r="DK28" s="991">
        <v>0</v>
      </c>
      <c r="DL28" s="991">
        <v>0</v>
      </c>
      <c r="DM28" s="991">
        <v>0</v>
      </c>
      <c r="DN28" s="991">
        <v>0</v>
      </c>
      <c r="DO28" s="991">
        <v>0</v>
      </c>
      <c r="DP28" s="991">
        <v>0</v>
      </c>
      <c r="DQ28" s="991">
        <v>0</v>
      </c>
      <c r="DR28" s="991">
        <v>0</v>
      </c>
      <c r="DS28" s="991">
        <v>0</v>
      </c>
      <c r="DT28" s="991">
        <v>0</v>
      </c>
      <c r="DU28" s="991">
        <v>0</v>
      </c>
      <c r="DV28" s="991">
        <v>0</v>
      </c>
      <c r="DW28" s="991">
        <v>0</v>
      </c>
      <c r="DX28" s="991">
        <v>0</v>
      </c>
      <c r="DY28" s="991">
        <v>0</v>
      </c>
      <c r="DZ28" s="991">
        <v>0</v>
      </c>
      <c r="EA28" s="991">
        <v>0</v>
      </c>
      <c r="EB28" s="991">
        <v>0</v>
      </c>
      <c r="EC28" s="991">
        <v>0</v>
      </c>
      <c r="ED28" s="992" t="b">
        <v>1</v>
      </c>
      <c r="EE28" s="991">
        <v>0</v>
      </c>
      <c r="EF28" s="991">
        <v>0</v>
      </c>
      <c r="EG28" s="991">
        <v>0</v>
      </c>
      <c r="EH28" s="991">
        <v>0</v>
      </c>
      <c r="EI28" s="991">
        <v>0</v>
      </c>
      <c r="EJ28" s="991">
        <v>0</v>
      </c>
      <c r="EK28" s="991">
        <v>0</v>
      </c>
      <c r="EL28" s="991">
        <v>0</v>
      </c>
      <c r="EM28" s="991">
        <v>0</v>
      </c>
      <c r="EN28" s="991">
        <v>0</v>
      </c>
      <c r="EO28" s="991">
        <v>0</v>
      </c>
      <c r="EP28" s="991">
        <v>0</v>
      </c>
      <c r="EQ28" s="991">
        <v>0</v>
      </c>
      <c r="ER28" s="991">
        <v>0</v>
      </c>
      <c r="ES28" s="991">
        <v>0</v>
      </c>
      <c r="ET28" s="991">
        <v>0</v>
      </c>
      <c r="EU28" s="991">
        <v>0</v>
      </c>
      <c r="EV28" s="991">
        <v>0</v>
      </c>
      <c r="EW28" s="991">
        <v>0</v>
      </c>
      <c r="EX28" s="991">
        <v>0</v>
      </c>
      <c r="EY28" s="991">
        <v>0</v>
      </c>
      <c r="EZ28" s="991">
        <v>0</v>
      </c>
      <c r="FA28" s="991">
        <v>0</v>
      </c>
      <c r="FB28" s="991">
        <v>2</v>
      </c>
      <c r="FC28" s="991">
        <v>0</v>
      </c>
      <c r="FD28" s="991">
        <v>0</v>
      </c>
      <c r="FE28" s="991">
        <v>0</v>
      </c>
      <c r="FF28" s="991">
        <v>0</v>
      </c>
      <c r="FG28" s="991">
        <v>0</v>
      </c>
      <c r="FH28" s="991">
        <v>0</v>
      </c>
      <c r="FI28" s="991">
        <v>0</v>
      </c>
      <c r="FJ28" s="991">
        <v>0</v>
      </c>
      <c r="FK28" s="991">
        <v>0</v>
      </c>
      <c r="FL28" s="991">
        <v>0</v>
      </c>
      <c r="FM28" s="991">
        <v>0</v>
      </c>
      <c r="FN28" s="991">
        <v>0</v>
      </c>
      <c r="FO28" s="991">
        <v>0</v>
      </c>
      <c r="FP28" s="991">
        <v>0</v>
      </c>
      <c r="FQ28" s="991">
        <v>0</v>
      </c>
      <c r="FR28" s="991">
        <v>0</v>
      </c>
      <c r="FS28" s="991">
        <v>0</v>
      </c>
      <c r="FT28" s="991">
        <v>0</v>
      </c>
      <c r="FU28" s="991">
        <v>0</v>
      </c>
      <c r="FV28" s="991">
        <v>0</v>
      </c>
      <c r="FW28" s="991">
        <v>0</v>
      </c>
      <c r="FX28" s="991">
        <v>0</v>
      </c>
      <c r="FY28" s="991">
        <v>0</v>
      </c>
      <c r="FZ28" s="991">
        <v>0</v>
      </c>
      <c r="GA28" s="991">
        <v>0</v>
      </c>
      <c r="GB28" s="991">
        <v>0</v>
      </c>
      <c r="GC28" s="991">
        <v>0</v>
      </c>
      <c r="GD28" s="991">
        <v>0</v>
      </c>
      <c r="GE28" s="991">
        <v>0</v>
      </c>
      <c r="GF28" s="991">
        <v>0</v>
      </c>
      <c r="GG28" s="991">
        <v>0</v>
      </c>
      <c r="GH28" s="991">
        <v>0</v>
      </c>
      <c r="GI28" s="991">
        <v>0</v>
      </c>
      <c r="GJ28" s="991">
        <v>0</v>
      </c>
      <c r="GK28" s="991">
        <v>0</v>
      </c>
      <c r="GL28" s="991">
        <v>0</v>
      </c>
      <c r="GM28" s="991">
        <v>0</v>
      </c>
      <c r="GN28" s="991">
        <v>0</v>
      </c>
      <c r="GO28" s="991">
        <v>0</v>
      </c>
      <c r="GP28" s="991">
        <v>0</v>
      </c>
      <c r="GQ28" s="991">
        <v>0</v>
      </c>
      <c r="GR28" s="991">
        <v>0</v>
      </c>
      <c r="GS28" s="990" t="s">
        <v>999</v>
      </c>
      <c r="GT28" s="990" t="s">
        <v>1011</v>
      </c>
      <c r="GU28" s="990" t="s">
        <v>1173</v>
      </c>
      <c r="GV28" s="990" t="s">
        <v>993</v>
      </c>
      <c r="GW28" s="991">
        <v>0</v>
      </c>
      <c r="GX28" s="991">
        <v>0</v>
      </c>
      <c r="GY28" s="991">
        <v>0</v>
      </c>
      <c r="GZ28" s="991">
        <v>0</v>
      </c>
      <c r="HA28" s="991">
        <v>0</v>
      </c>
      <c r="HB28" s="991">
        <v>0</v>
      </c>
      <c r="HC28" s="991">
        <v>0</v>
      </c>
      <c r="HD28" s="991">
        <v>0</v>
      </c>
      <c r="HE28" s="991">
        <v>0</v>
      </c>
      <c r="HF28" s="991">
        <v>0</v>
      </c>
      <c r="HG28" s="991">
        <v>0</v>
      </c>
      <c r="HH28" s="991">
        <v>0</v>
      </c>
      <c r="HI28" s="991">
        <v>0</v>
      </c>
      <c r="HJ28" s="991">
        <v>0</v>
      </c>
      <c r="HK28" s="991">
        <v>0</v>
      </c>
      <c r="HL28" s="991">
        <v>0</v>
      </c>
      <c r="HM28" s="991">
        <v>0</v>
      </c>
      <c r="HN28" s="991">
        <v>0</v>
      </c>
      <c r="HO28" s="991">
        <v>0</v>
      </c>
      <c r="HP28" s="991">
        <v>0</v>
      </c>
      <c r="HQ28" s="991">
        <v>0</v>
      </c>
      <c r="HR28" s="991">
        <v>0</v>
      </c>
      <c r="HS28" s="991">
        <v>0</v>
      </c>
      <c r="HT28" s="991">
        <v>0</v>
      </c>
      <c r="HU28" s="991">
        <v>0</v>
      </c>
      <c r="HV28" s="990" t="s">
        <v>290</v>
      </c>
      <c r="HW28" s="991">
        <v>0</v>
      </c>
      <c r="HX28" s="991">
        <v>0</v>
      </c>
      <c r="HY28" s="991">
        <v>0</v>
      </c>
      <c r="HZ28" s="991">
        <v>0</v>
      </c>
      <c r="IA28" s="991">
        <v>0</v>
      </c>
      <c r="IB28" s="991">
        <v>0</v>
      </c>
      <c r="IC28" s="991">
        <v>0</v>
      </c>
      <c r="ID28" s="991">
        <v>0</v>
      </c>
      <c r="IE28" s="991">
        <v>0</v>
      </c>
      <c r="IF28" s="991">
        <v>32</v>
      </c>
      <c r="IG28" s="991">
        <v>0</v>
      </c>
      <c r="IH28" s="991">
        <v>0</v>
      </c>
      <c r="II28" s="991">
        <v>0</v>
      </c>
      <c r="IJ28" s="991">
        <v>0</v>
      </c>
      <c r="IK28" s="993">
        <v>0</v>
      </c>
      <c r="IL28" s="991">
        <v>0</v>
      </c>
      <c r="IM28" s="991">
        <v>0</v>
      </c>
      <c r="IN28" s="991">
        <v>0</v>
      </c>
      <c r="IO28" s="991">
        <v>0</v>
      </c>
      <c r="IP28" s="991">
        <v>0</v>
      </c>
      <c r="IQ28" s="991">
        <v>0</v>
      </c>
      <c r="IR28" s="991">
        <v>0</v>
      </c>
      <c r="IS28" s="991">
        <v>0</v>
      </c>
      <c r="IT28" s="991">
        <v>0</v>
      </c>
      <c r="IU28" s="991">
        <v>0</v>
      </c>
      <c r="IV28" s="991">
        <v>0</v>
      </c>
      <c r="IW28" s="991">
        <v>0</v>
      </c>
      <c r="IX28" s="991">
        <v>0</v>
      </c>
      <c r="IY28" s="991">
        <v>0</v>
      </c>
      <c r="IZ28" s="991">
        <v>0</v>
      </c>
      <c r="JA28" s="991">
        <v>0</v>
      </c>
      <c r="JB28" s="991">
        <v>0</v>
      </c>
      <c r="JC28" s="991">
        <v>0</v>
      </c>
      <c r="JD28" s="991">
        <v>0</v>
      </c>
      <c r="JE28" s="991">
        <v>0</v>
      </c>
      <c r="JF28" s="991">
        <v>0</v>
      </c>
      <c r="JG28" s="991">
        <v>0</v>
      </c>
      <c r="JH28" s="991">
        <v>0</v>
      </c>
      <c r="JI28" s="991">
        <v>0</v>
      </c>
      <c r="JJ28" s="990" t="s">
        <v>290</v>
      </c>
      <c r="JK28" s="991">
        <v>0</v>
      </c>
      <c r="JL28" s="991">
        <v>0</v>
      </c>
      <c r="JM28" s="991">
        <v>0</v>
      </c>
      <c r="JN28" s="991">
        <v>0</v>
      </c>
      <c r="JO28" s="991">
        <v>0</v>
      </c>
      <c r="JP28" s="991">
        <v>0</v>
      </c>
      <c r="JQ28" s="991">
        <v>0</v>
      </c>
      <c r="JR28" s="991">
        <v>0</v>
      </c>
      <c r="JS28" s="991">
        <v>0</v>
      </c>
      <c r="JT28" s="991">
        <v>0</v>
      </c>
      <c r="JU28" s="991">
        <v>0</v>
      </c>
      <c r="JV28" s="991">
        <v>0</v>
      </c>
      <c r="JW28" s="992" t="b">
        <v>0</v>
      </c>
      <c r="JX28" s="990" t="s">
        <v>993</v>
      </c>
      <c r="JY28" s="990" t="s">
        <v>993</v>
      </c>
      <c r="JZ28" s="990" t="s">
        <v>993</v>
      </c>
      <c r="KA28" s="990" t="s">
        <v>993</v>
      </c>
      <c r="KB28" s="992"/>
      <c r="KC28" s="986"/>
    </row>
    <row r="29" spans="1:289" hidden="1">
      <c r="A29" s="985"/>
      <c r="B29" s="1315" t="s">
        <v>1556</v>
      </c>
      <c r="C29" s="1315"/>
      <c r="D29" s="990" t="s">
        <v>1557</v>
      </c>
      <c r="E29" s="990" t="s">
        <v>1557</v>
      </c>
      <c r="F29" s="990" t="s">
        <v>993</v>
      </c>
      <c r="G29" s="990" t="s">
        <v>54</v>
      </c>
      <c r="H29" s="990" t="s">
        <v>1388</v>
      </c>
      <c r="I29" s="990" t="s">
        <v>437</v>
      </c>
      <c r="J29" s="990" t="s">
        <v>986</v>
      </c>
      <c r="K29" s="990" t="s">
        <v>1062</v>
      </c>
      <c r="L29" s="990" t="s">
        <v>1063</v>
      </c>
      <c r="M29" s="990" t="s">
        <v>1064</v>
      </c>
      <c r="N29" s="990" t="s">
        <v>1065</v>
      </c>
      <c r="O29" s="990" t="s">
        <v>54</v>
      </c>
      <c r="P29" s="990" t="s">
        <v>1339</v>
      </c>
      <c r="Q29" s="990" t="s">
        <v>1558</v>
      </c>
      <c r="R29" s="990" t="s">
        <v>1559</v>
      </c>
      <c r="S29" s="990" t="s">
        <v>1560</v>
      </c>
      <c r="T29" s="990" t="s">
        <v>1561</v>
      </c>
      <c r="U29" s="990" t="s">
        <v>1379</v>
      </c>
      <c r="V29" s="990" t="s">
        <v>1333</v>
      </c>
      <c r="W29" s="990" t="s">
        <v>1346</v>
      </c>
      <c r="X29" s="990" t="s">
        <v>1562</v>
      </c>
      <c r="Y29" s="990" t="s">
        <v>1333</v>
      </c>
      <c r="Z29" s="990" t="s">
        <v>1346</v>
      </c>
      <c r="AA29" s="990" t="s">
        <v>1563</v>
      </c>
      <c r="AB29" s="990" t="s">
        <v>2209</v>
      </c>
      <c r="AC29" s="990" t="s">
        <v>1564</v>
      </c>
      <c r="AD29" s="990" t="s">
        <v>447</v>
      </c>
      <c r="AE29" s="990" t="s">
        <v>270</v>
      </c>
      <c r="AF29" s="990" t="s">
        <v>270</v>
      </c>
      <c r="AG29" s="990" t="s">
        <v>290</v>
      </c>
      <c r="AH29" s="992" t="b">
        <v>0</v>
      </c>
      <c r="AI29" s="991">
        <v>0</v>
      </c>
      <c r="AJ29" s="992" t="b">
        <v>0</v>
      </c>
      <c r="AK29" s="991">
        <v>0</v>
      </c>
      <c r="AL29" s="992" t="b">
        <v>0</v>
      </c>
      <c r="AM29" s="992" t="b">
        <v>1</v>
      </c>
      <c r="AN29" s="990" t="s">
        <v>290</v>
      </c>
      <c r="AO29" s="990" t="b">
        <f t="shared" si="1"/>
        <v>1</v>
      </c>
      <c r="AP29" s="990" t="s">
        <v>993</v>
      </c>
      <c r="AQ29" s="992" t="b">
        <v>0</v>
      </c>
      <c r="AR29" s="990" t="s">
        <v>993</v>
      </c>
      <c r="AS29" s="990" t="s">
        <v>993</v>
      </c>
      <c r="AT29" s="990" t="s">
        <v>993</v>
      </c>
      <c r="AU29" s="990" t="s">
        <v>270</v>
      </c>
      <c r="AV29" s="990" t="s">
        <v>290</v>
      </c>
      <c r="AW29" s="990" t="s">
        <v>293</v>
      </c>
      <c r="AX29" s="990" t="s">
        <v>282</v>
      </c>
      <c r="AY29" s="990" t="s">
        <v>993</v>
      </c>
      <c r="AZ29" s="183">
        <f t="shared" si="2"/>
        <v>19</v>
      </c>
      <c r="BA29" s="183">
        <f t="shared" si="2"/>
        <v>14</v>
      </c>
      <c r="BB29" s="183">
        <f t="shared" si="2"/>
        <v>6</v>
      </c>
      <c r="BC29" s="183">
        <f t="shared" si="2"/>
        <v>19</v>
      </c>
      <c r="BD29" s="183">
        <f t="shared" si="3"/>
        <v>0</v>
      </c>
      <c r="BE29" s="991">
        <v>9</v>
      </c>
      <c r="BF29" s="991">
        <v>9</v>
      </c>
      <c r="BG29" s="991">
        <v>6</v>
      </c>
      <c r="BH29" s="991">
        <v>9</v>
      </c>
      <c r="BI29" s="991">
        <v>9</v>
      </c>
      <c r="BJ29" s="991">
        <v>10</v>
      </c>
      <c r="BK29" s="991">
        <v>5</v>
      </c>
      <c r="BL29" s="991">
        <v>0</v>
      </c>
      <c r="BM29" s="991">
        <v>10</v>
      </c>
      <c r="BN29" s="991">
        <v>10</v>
      </c>
      <c r="BO29" s="991">
        <v>5</v>
      </c>
      <c r="BP29" s="991">
        <v>0</v>
      </c>
      <c r="BQ29" s="991">
        <v>10</v>
      </c>
      <c r="BR29" s="991">
        <v>0</v>
      </c>
      <c r="BS29" s="991">
        <v>0</v>
      </c>
      <c r="BT29" s="991">
        <v>0</v>
      </c>
      <c r="BU29" s="991">
        <v>0</v>
      </c>
      <c r="BV29" s="991">
        <v>0</v>
      </c>
      <c r="BW29" s="991">
        <v>0</v>
      </c>
      <c r="BX29" s="991">
        <v>0</v>
      </c>
      <c r="BY29" s="992"/>
      <c r="BZ29" s="991">
        <v>9</v>
      </c>
      <c r="CA29" s="991">
        <v>10</v>
      </c>
      <c r="CB29" s="991">
        <v>0</v>
      </c>
      <c r="CC29" s="991">
        <v>0</v>
      </c>
      <c r="CD29" s="991">
        <v>1</v>
      </c>
      <c r="CE29" s="991">
        <v>0.1</v>
      </c>
      <c r="CF29" s="991">
        <v>0</v>
      </c>
      <c r="CG29" s="991">
        <v>0</v>
      </c>
      <c r="CH29" s="991">
        <v>2</v>
      </c>
      <c r="CI29" s="991">
        <v>0</v>
      </c>
      <c r="CJ29" s="991">
        <v>7</v>
      </c>
      <c r="CK29" s="991">
        <v>1</v>
      </c>
      <c r="CL29" s="991">
        <v>0</v>
      </c>
      <c r="CM29" s="991">
        <v>1.3</v>
      </c>
      <c r="CN29" s="991">
        <v>0</v>
      </c>
      <c r="CO29" s="991">
        <v>0</v>
      </c>
      <c r="CP29" s="991">
        <v>0</v>
      </c>
      <c r="CQ29" s="991">
        <v>0</v>
      </c>
      <c r="CR29" s="991">
        <v>0</v>
      </c>
      <c r="CS29" s="991">
        <v>0</v>
      </c>
      <c r="CT29" s="991">
        <v>0</v>
      </c>
      <c r="CU29" s="991">
        <v>0</v>
      </c>
      <c r="CV29" s="991">
        <v>0</v>
      </c>
      <c r="CW29" s="991">
        <v>0</v>
      </c>
      <c r="CX29" s="991">
        <v>0</v>
      </c>
      <c r="CY29" s="991">
        <v>0</v>
      </c>
      <c r="CZ29" s="991">
        <v>0</v>
      </c>
      <c r="DA29" s="991">
        <v>0</v>
      </c>
      <c r="DB29" s="991">
        <v>0</v>
      </c>
      <c r="DC29" s="991">
        <v>0</v>
      </c>
      <c r="DD29" s="991">
        <v>0</v>
      </c>
      <c r="DE29" s="991">
        <v>0</v>
      </c>
      <c r="DF29" s="991">
        <v>0</v>
      </c>
      <c r="DG29" s="991">
        <v>0</v>
      </c>
      <c r="DH29" s="991">
        <v>1</v>
      </c>
      <c r="DI29" s="991">
        <v>0</v>
      </c>
      <c r="DJ29" s="991">
        <v>2</v>
      </c>
      <c r="DK29" s="991">
        <v>0.4</v>
      </c>
      <c r="DL29" s="991">
        <v>0</v>
      </c>
      <c r="DM29" s="991">
        <v>1.3</v>
      </c>
      <c r="DN29" s="991">
        <v>0</v>
      </c>
      <c r="DO29" s="991">
        <v>0</v>
      </c>
      <c r="DP29" s="991">
        <v>0</v>
      </c>
      <c r="DQ29" s="991">
        <v>0</v>
      </c>
      <c r="DR29" s="991">
        <v>0</v>
      </c>
      <c r="DS29" s="991">
        <v>0</v>
      </c>
      <c r="DT29" s="991">
        <v>0</v>
      </c>
      <c r="DU29" s="991">
        <v>0</v>
      </c>
      <c r="DV29" s="991">
        <v>0</v>
      </c>
      <c r="DW29" s="991">
        <v>0</v>
      </c>
      <c r="DX29" s="991">
        <v>0</v>
      </c>
      <c r="DY29" s="991">
        <v>0</v>
      </c>
      <c r="DZ29" s="991">
        <v>0</v>
      </c>
      <c r="EA29" s="991">
        <v>0</v>
      </c>
      <c r="EB29" s="991">
        <v>0</v>
      </c>
      <c r="EC29" s="991">
        <v>0</v>
      </c>
      <c r="ED29" s="992" t="b">
        <v>0</v>
      </c>
      <c r="EE29" s="991">
        <v>0</v>
      </c>
      <c r="EF29" s="991">
        <v>0</v>
      </c>
      <c r="EG29" s="991">
        <v>0</v>
      </c>
      <c r="EH29" s="991">
        <v>0</v>
      </c>
      <c r="EI29" s="991">
        <v>0</v>
      </c>
      <c r="EJ29" s="991">
        <v>0</v>
      </c>
      <c r="EK29" s="991">
        <v>0</v>
      </c>
      <c r="EL29" s="991">
        <v>0</v>
      </c>
      <c r="EM29" s="991">
        <v>0</v>
      </c>
      <c r="EN29" s="991">
        <v>0</v>
      </c>
      <c r="EO29" s="991">
        <v>0</v>
      </c>
      <c r="EP29" s="991">
        <v>0</v>
      </c>
      <c r="EQ29" s="991">
        <v>0</v>
      </c>
      <c r="ER29" s="991">
        <v>0</v>
      </c>
      <c r="ES29" s="991">
        <v>0</v>
      </c>
      <c r="ET29" s="991">
        <v>0</v>
      </c>
      <c r="EU29" s="991">
        <v>0</v>
      </c>
      <c r="EV29" s="991">
        <v>0</v>
      </c>
      <c r="EW29" s="991">
        <v>0</v>
      </c>
      <c r="EX29" s="991">
        <v>0</v>
      </c>
      <c r="EY29" s="991">
        <v>0</v>
      </c>
      <c r="EZ29" s="991">
        <v>0</v>
      </c>
      <c r="FA29" s="991">
        <v>1</v>
      </c>
      <c r="FB29" s="991">
        <v>0</v>
      </c>
      <c r="FC29" s="991">
        <v>5</v>
      </c>
      <c r="FD29" s="991">
        <v>0.6</v>
      </c>
      <c r="FE29" s="991">
        <v>0</v>
      </c>
      <c r="FF29" s="991">
        <v>0</v>
      </c>
      <c r="FG29" s="991">
        <v>0</v>
      </c>
      <c r="FH29" s="991">
        <v>0</v>
      </c>
      <c r="FI29" s="991">
        <v>0</v>
      </c>
      <c r="FJ29" s="991">
        <v>0</v>
      </c>
      <c r="FK29" s="991">
        <v>0</v>
      </c>
      <c r="FL29" s="991">
        <v>0</v>
      </c>
      <c r="FM29" s="991">
        <v>0</v>
      </c>
      <c r="FN29" s="991">
        <v>0</v>
      </c>
      <c r="FO29" s="991">
        <v>0</v>
      </c>
      <c r="FP29" s="991">
        <v>0</v>
      </c>
      <c r="FQ29" s="991">
        <v>0</v>
      </c>
      <c r="FR29" s="991">
        <v>0</v>
      </c>
      <c r="FS29" s="991">
        <v>0</v>
      </c>
      <c r="FT29" s="991">
        <v>0</v>
      </c>
      <c r="FU29" s="991">
        <v>0</v>
      </c>
      <c r="FV29" s="991">
        <v>0</v>
      </c>
      <c r="FW29" s="991">
        <v>0</v>
      </c>
      <c r="FX29" s="991">
        <v>0</v>
      </c>
      <c r="FY29" s="991">
        <v>0</v>
      </c>
      <c r="FZ29" s="991">
        <v>0</v>
      </c>
      <c r="GA29" s="991">
        <v>0</v>
      </c>
      <c r="GB29" s="991">
        <v>0</v>
      </c>
      <c r="GC29" s="991">
        <v>0</v>
      </c>
      <c r="GD29" s="991">
        <v>0</v>
      </c>
      <c r="GE29" s="991">
        <v>0</v>
      </c>
      <c r="GF29" s="991">
        <v>0</v>
      </c>
      <c r="GG29" s="991">
        <v>0</v>
      </c>
      <c r="GH29" s="991">
        <v>0</v>
      </c>
      <c r="GI29" s="991">
        <v>0</v>
      </c>
      <c r="GJ29" s="991">
        <v>0</v>
      </c>
      <c r="GK29" s="991">
        <v>0</v>
      </c>
      <c r="GL29" s="991">
        <v>0</v>
      </c>
      <c r="GM29" s="991">
        <v>0</v>
      </c>
      <c r="GN29" s="991">
        <v>0</v>
      </c>
      <c r="GO29" s="991">
        <v>0</v>
      </c>
      <c r="GP29" s="991">
        <v>0</v>
      </c>
      <c r="GQ29" s="991">
        <v>0</v>
      </c>
      <c r="GR29" s="991">
        <v>0</v>
      </c>
      <c r="GS29" s="990" t="s">
        <v>1000</v>
      </c>
      <c r="GT29" s="990" t="s">
        <v>993</v>
      </c>
      <c r="GU29" s="990" t="s">
        <v>993</v>
      </c>
      <c r="GV29" s="990" t="s">
        <v>993</v>
      </c>
      <c r="GW29" s="991">
        <v>146</v>
      </c>
      <c r="GX29" s="991">
        <v>0</v>
      </c>
      <c r="GY29" s="991">
        <v>0</v>
      </c>
      <c r="GZ29" s="991">
        <v>146</v>
      </c>
      <c r="HA29" s="991">
        <v>142</v>
      </c>
      <c r="HB29" s="991">
        <v>0</v>
      </c>
      <c r="HC29" s="991">
        <v>0</v>
      </c>
      <c r="HD29" s="991">
        <v>0</v>
      </c>
      <c r="HE29" s="991">
        <v>0</v>
      </c>
      <c r="HF29" s="991">
        <v>0</v>
      </c>
      <c r="HG29" s="991">
        <v>0</v>
      </c>
      <c r="HH29" s="991">
        <v>0</v>
      </c>
      <c r="HI29" s="991">
        <v>0</v>
      </c>
      <c r="HJ29" s="991">
        <v>0</v>
      </c>
      <c r="HK29" s="991">
        <v>0</v>
      </c>
      <c r="HL29" s="991">
        <v>0</v>
      </c>
      <c r="HM29" s="991">
        <v>0</v>
      </c>
      <c r="HN29" s="991">
        <v>0</v>
      </c>
      <c r="HO29" s="991">
        <v>0</v>
      </c>
      <c r="HP29" s="991">
        <v>0</v>
      </c>
      <c r="HQ29" s="991">
        <v>0</v>
      </c>
      <c r="HR29" s="991">
        <v>0</v>
      </c>
      <c r="HS29" s="991">
        <v>0</v>
      </c>
      <c r="HT29" s="991">
        <v>0</v>
      </c>
      <c r="HU29" s="991">
        <v>0</v>
      </c>
      <c r="HV29" s="990" t="s">
        <v>290</v>
      </c>
      <c r="HW29" s="991">
        <v>0</v>
      </c>
      <c r="HX29" s="991">
        <v>0</v>
      </c>
      <c r="HY29" s="991">
        <v>0</v>
      </c>
      <c r="HZ29" s="991">
        <v>0</v>
      </c>
      <c r="IA29" s="991">
        <v>0</v>
      </c>
      <c r="IB29" s="991">
        <v>0</v>
      </c>
      <c r="IC29" s="991">
        <v>0</v>
      </c>
      <c r="ID29" s="991">
        <v>0</v>
      </c>
      <c r="IE29" s="991">
        <v>0</v>
      </c>
      <c r="IF29" s="991">
        <v>101</v>
      </c>
      <c r="IG29" s="991">
        <v>1</v>
      </c>
      <c r="IH29" s="991">
        <v>0</v>
      </c>
      <c r="II29" s="991">
        <v>0</v>
      </c>
      <c r="IJ29" s="991">
        <v>15</v>
      </c>
      <c r="IK29" s="993">
        <v>0</v>
      </c>
      <c r="IL29" s="991">
        <v>0</v>
      </c>
      <c r="IM29" s="991">
        <v>142</v>
      </c>
      <c r="IN29" s="991">
        <v>0</v>
      </c>
      <c r="IO29" s="991">
        <v>0</v>
      </c>
      <c r="IP29" s="991">
        <v>0</v>
      </c>
      <c r="IQ29" s="991">
        <v>0</v>
      </c>
      <c r="IR29" s="991">
        <v>0</v>
      </c>
      <c r="IS29" s="991">
        <v>0</v>
      </c>
      <c r="IT29" s="991">
        <v>0</v>
      </c>
      <c r="IU29" s="991">
        <v>0</v>
      </c>
      <c r="IV29" s="991">
        <v>0</v>
      </c>
      <c r="IW29" s="991">
        <v>0</v>
      </c>
      <c r="IX29" s="991">
        <v>1</v>
      </c>
      <c r="IY29" s="991">
        <v>0</v>
      </c>
      <c r="IZ29" s="991">
        <v>0</v>
      </c>
      <c r="JA29" s="991">
        <v>0</v>
      </c>
      <c r="JB29" s="991">
        <v>0</v>
      </c>
      <c r="JC29" s="991">
        <v>0</v>
      </c>
      <c r="JD29" s="991">
        <v>0</v>
      </c>
      <c r="JE29" s="991">
        <v>0</v>
      </c>
      <c r="JF29" s="991">
        <v>0</v>
      </c>
      <c r="JG29" s="991">
        <v>0</v>
      </c>
      <c r="JH29" s="991">
        <v>0</v>
      </c>
      <c r="JI29" s="991">
        <v>0</v>
      </c>
      <c r="JJ29" s="990" t="s">
        <v>290</v>
      </c>
      <c r="JK29" s="991">
        <v>0</v>
      </c>
      <c r="JL29" s="991">
        <v>0</v>
      </c>
      <c r="JM29" s="991">
        <v>0</v>
      </c>
      <c r="JN29" s="991">
        <v>0</v>
      </c>
      <c r="JO29" s="991">
        <v>0</v>
      </c>
      <c r="JP29" s="991">
        <v>0</v>
      </c>
      <c r="JQ29" s="991">
        <v>0</v>
      </c>
      <c r="JR29" s="991">
        <v>0</v>
      </c>
      <c r="JS29" s="991">
        <v>0</v>
      </c>
      <c r="JT29" s="991">
        <v>0</v>
      </c>
      <c r="JU29" s="991">
        <v>0</v>
      </c>
      <c r="JV29" s="991">
        <v>0</v>
      </c>
      <c r="JW29" s="992" t="b">
        <v>0</v>
      </c>
      <c r="JX29" s="990" t="s">
        <v>993</v>
      </c>
      <c r="JY29" s="990" t="s">
        <v>993</v>
      </c>
      <c r="JZ29" s="990" t="s">
        <v>993</v>
      </c>
      <c r="KA29" s="990" t="s">
        <v>993</v>
      </c>
      <c r="KB29" s="992"/>
      <c r="KC29" s="986"/>
    </row>
    <row r="30" spans="1:289" hidden="1">
      <c r="A30" s="985"/>
      <c r="B30" s="1315" t="s">
        <v>1565</v>
      </c>
      <c r="C30" s="1315"/>
      <c r="D30" s="990" t="s">
        <v>1566</v>
      </c>
      <c r="E30" s="990" t="s">
        <v>1566</v>
      </c>
      <c r="F30" s="990" t="s">
        <v>993</v>
      </c>
      <c r="G30" s="990" t="s">
        <v>1567</v>
      </c>
      <c r="H30" s="990" t="s">
        <v>1388</v>
      </c>
      <c r="I30" s="990" t="s">
        <v>437</v>
      </c>
      <c r="J30" s="990" t="s">
        <v>986</v>
      </c>
      <c r="K30" s="990" t="s">
        <v>1062</v>
      </c>
      <c r="L30" s="990" t="s">
        <v>1063</v>
      </c>
      <c r="M30" s="990" t="s">
        <v>1064</v>
      </c>
      <c r="N30" s="990" t="s">
        <v>1065</v>
      </c>
      <c r="O30" s="990" t="s">
        <v>1567</v>
      </c>
      <c r="P30" s="990" t="s">
        <v>1332</v>
      </c>
      <c r="Q30" s="990" t="s">
        <v>1358</v>
      </c>
      <c r="R30" s="990" t="s">
        <v>1568</v>
      </c>
      <c r="S30" s="990" t="s">
        <v>2652</v>
      </c>
      <c r="T30" s="990" t="s">
        <v>1570</v>
      </c>
      <c r="U30" s="990" t="s">
        <v>993</v>
      </c>
      <c r="V30" s="990" t="s">
        <v>1333</v>
      </c>
      <c r="W30" s="990" t="s">
        <v>1334</v>
      </c>
      <c r="X30" s="990" t="s">
        <v>2653</v>
      </c>
      <c r="Y30" s="990" t="s">
        <v>1333</v>
      </c>
      <c r="Z30" s="990" t="s">
        <v>1343</v>
      </c>
      <c r="AA30" s="990" t="s">
        <v>1572</v>
      </c>
      <c r="AB30" s="990" t="s">
        <v>2210</v>
      </c>
      <c r="AC30" s="990" t="s">
        <v>1344</v>
      </c>
      <c r="AD30" s="990" t="s">
        <v>1227</v>
      </c>
      <c r="AE30" s="990" t="s">
        <v>270</v>
      </c>
      <c r="AF30" s="990" t="s">
        <v>270</v>
      </c>
      <c r="AG30" s="990" t="s">
        <v>290</v>
      </c>
      <c r="AH30" s="992" t="b">
        <v>0</v>
      </c>
      <c r="AI30" s="991">
        <v>0</v>
      </c>
      <c r="AJ30" s="992" t="b">
        <v>0</v>
      </c>
      <c r="AK30" s="991">
        <v>0</v>
      </c>
      <c r="AL30" s="992" t="b">
        <v>0</v>
      </c>
      <c r="AM30" s="992" t="b">
        <v>1</v>
      </c>
      <c r="AN30" s="990" t="s">
        <v>290</v>
      </c>
      <c r="AO30" s="990" t="b">
        <f t="shared" si="1"/>
        <v>1</v>
      </c>
      <c r="AP30" s="990" t="s">
        <v>993</v>
      </c>
      <c r="AQ30" s="992" t="b">
        <v>0</v>
      </c>
      <c r="AR30" s="990" t="s">
        <v>993</v>
      </c>
      <c r="AS30" s="990" t="s">
        <v>993</v>
      </c>
      <c r="AT30" s="990" t="s">
        <v>993</v>
      </c>
      <c r="AU30" s="990" t="s">
        <v>270</v>
      </c>
      <c r="AV30" s="990" t="s">
        <v>293</v>
      </c>
      <c r="AW30" s="990" t="s">
        <v>296</v>
      </c>
      <c r="AX30" s="990" t="s">
        <v>282</v>
      </c>
      <c r="AY30" s="990" t="s">
        <v>993</v>
      </c>
      <c r="AZ30" s="183">
        <f t="shared" si="2"/>
        <v>18</v>
      </c>
      <c r="BA30" s="183">
        <f t="shared" si="2"/>
        <v>18</v>
      </c>
      <c r="BB30" s="183">
        <f t="shared" si="2"/>
        <v>14</v>
      </c>
      <c r="BC30" s="183">
        <f t="shared" si="2"/>
        <v>18</v>
      </c>
      <c r="BD30" s="183">
        <f t="shared" si="3"/>
        <v>0</v>
      </c>
      <c r="BE30" s="991">
        <v>18</v>
      </c>
      <c r="BF30" s="991">
        <v>18</v>
      </c>
      <c r="BG30" s="991">
        <v>14</v>
      </c>
      <c r="BH30" s="991">
        <v>18</v>
      </c>
      <c r="BI30" s="991">
        <v>18</v>
      </c>
      <c r="BJ30" s="991">
        <v>0</v>
      </c>
      <c r="BK30" s="991">
        <v>0</v>
      </c>
      <c r="BL30" s="991">
        <v>0</v>
      </c>
      <c r="BM30" s="991">
        <v>0</v>
      </c>
      <c r="BN30" s="991">
        <v>0</v>
      </c>
      <c r="BO30" s="991">
        <v>0</v>
      </c>
      <c r="BP30" s="991">
        <v>0</v>
      </c>
      <c r="BQ30" s="991">
        <v>0</v>
      </c>
      <c r="BR30" s="991">
        <v>0</v>
      </c>
      <c r="BS30" s="991">
        <v>0</v>
      </c>
      <c r="BT30" s="991">
        <v>0</v>
      </c>
      <c r="BU30" s="991">
        <v>0</v>
      </c>
      <c r="BV30" s="991">
        <v>0</v>
      </c>
      <c r="BW30" s="991">
        <v>0</v>
      </c>
      <c r="BX30" s="991">
        <v>0</v>
      </c>
      <c r="BY30" s="992"/>
      <c r="BZ30" s="991">
        <v>18</v>
      </c>
      <c r="CA30" s="991">
        <v>0</v>
      </c>
      <c r="CB30" s="991">
        <v>0</v>
      </c>
      <c r="CC30" s="991">
        <v>0</v>
      </c>
      <c r="CD30" s="991">
        <v>2</v>
      </c>
      <c r="CE30" s="991">
        <v>0</v>
      </c>
      <c r="CF30" s="991">
        <v>0</v>
      </c>
      <c r="CG30" s="991">
        <v>0</v>
      </c>
      <c r="CH30" s="991">
        <v>3</v>
      </c>
      <c r="CI30" s="991">
        <v>0</v>
      </c>
      <c r="CJ30" s="991">
        <v>4</v>
      </c>
      <c r="CK30" s="991">
        <v>1.4</v>
      </c>
      <c r="CL30" s="991">
        <v>0</v>
      </c>
      <c r="CM30" s="991">
        <v>0</v>
      </c>
      <c r="CN30" s="991">
        <v>0</v>
      </c>
      <c r="CO30" s="991">
        <v>0</v>
      </c>
      <c r="CP30" s="991">
        <v>0</v>
      </c>
      <c r="CQ30" s="991">
        <v>0</v>
      </c>
      <c r="CR30" s="991">
        <v>0</v>
      </c>
      <c r="CS30" s="991">
        <v>0</v>
      </c>
      <c r="CT30" s="991">
        <v>0</v>
      </c>
      <c r="CU30" s="991">
        <v>0</v>
      </c>
      <c r="CV30" s="991">
        <v>0</v>
      </c>
      <c r="CW30" s="991">
        <v>0</v>
      </c>
      <c r="CX30" s="991">
        <v>0</v>
      </c>
      <c r="CY30" s="991">
        <v>0</v>
      </c>
      <c r="CZ30" s="991">
        <v>0</v>
      </c>
      <c r="DA30" s="991">
        <v>0</v>
      </c>
      <c r="DB30" s="991">
        <v>0</v>
      </c>
      <c r="DC30" s="991">
        <v>0</v>
      </c>
      <c r="DD30" s="991">
        <v>1</v>
      </c>
      <c r="DE30" s="991">
        <v>0</v>
      </c>
      <c r="DF30" s="991">
        <v>0</v>
      </c>
      <c r="DG30" s="991">
        <v>0</v>
      </c>
      <c r="DH30" s="991">
        <v>2</v>
      </c>
      <c r="DI30" s="991">
        <v>0</v>
      </c>
      <c r="DJ30" s="991">
        <v>3</v>
      </c>
      <c r="DK30" s="991">
        <v>0.7</v>
      </c>
      <c r="DL30" s="991">
        <v>0</v>
      </c>
      <c r="DM30" s="991">
        <v>0</v>
      </c>
      <c r="DN30" s="991">
        <v>0</v>
      </c>
      <c r="DO30" s="991">
        <v>0</v>
      </c>
      <c r="DP30" s="991">
        <v>0</v>
      </c>
      <c r="DQ30" s="991">
        <v>0</v>
      </c>
      <c r="DR30" s="991">
        <v>0</v>
      </c>
      <c r="DS30" s="991">
        <v>0</v>
      </c>
      <c r="DT30" s="991">
        <v>0</v>
      </c>
      <c r="DU30" s="991">
        <v>0</v>
      </c>
      <c r="DV30" s="991">
        <v>0</v>
      </c>
      <c r="DW30" s="991">
        <v>0</v>
      </c>
      <c r="DX30" s="991">
        <v>0</v>
      </c>
      <c r="DY30" s="991">
        <v>0</v>
      </c>
      <c r="DZ30" s="991">
        <v>1</v>
      </c>
      <c r="EA30" s="991">
        <v>0</v>
      </c>
      <c r="EB30" s="991">
        <v>0</v>
      </c>
      <c r="EC30" s="991">
        <v>0</v>
      </c>
      <c r="ED30" s="992" t="b">
        <v>0</v>
      </c>
      <c r="EE30" s="991">
        <v>0</v>
      </c>
      <c r="EF30" s="991">
        <v>0</v>
      </c>
      <c r="EG30" s="991">
        <v>0</v>
      </c>
      <c r="EH30" s="991">
        <v>0</v>
      </c>
      <c r="EI30" s="991">
        <v>0</v>
      </c>
      <c r="EJ30" s="991">
        <v>0</v>
      </c>
      <c r="EK30" s="991">
        <v>0</v>
      </c>
      <c r="EL30" s="991">
        <v>0</v>
      </c>
      <c r="EM30" s="991">
        <v>0</v>
      </c>
      <c r="EN30" s="991">
        <v>0</v>
      </c>
      <c r="EO30" s="991">
        <v>0</v>
      </c>
      <c r="EP30" s="991">
        <v>0</v>
      </c>
      <c r="EQ30" s="991">
        <v>0</v>
      </c>
      <c r="ER30" s="991">
        <v>0</v>
      </c>
      <c r="ES30" s="991">
        <v>0</v>
      </c>
      <c r="ET30" s="991">
        <v>0</v>
      </c>
      <c r="EU30" s="991">
        <v>0</v>
      </c>
      <c r="EV30" s="991">
        <v>0</v>
      </c>
      <c r="EW30" s="991">
        <v>0</v>
      </c>
      <c r="EX30" s="991">
        <v>0</v>
      </c>
      <c r="EY30" s="991">
        <v>0</v>
      </c>
      <c r="EZ30" s="991">
        <v>0</v>
      </c>
      <c r="FA30" s="991">
        <v>1</v>
      </c>
      <c r="FB30" s="991">
        <v>0</v>
      </c>
      <c r="FC30" s="991">
        <v>1</v>
      </c>
      <c r="FD30" s="991">
        <v>0.7</v>
      </c>
      <c r="FE30" s="991">
        <v>0</v>
      </c>
      <c r="FF30" s="991">
        <v>0</v>
      </c>
      <c r="FG30" s="991">
        <v>0</v>
      </c>
      <c r="FH30" s="991">
        <v>0</v>
      </c>
      <c r="FI30" s="991">
        <v>0</v>
      </c>
      <c r="FJ30" s="991">
        <v>0</v>
      </c>
      <c r="FK30" s="991">
        <v>0</v>
      </c>
      <c r="FL30" s="991">
        <v>0</v>
      </c>
      <c r="FM30" s="991">
        <v>0</v>
      </c>
      <c r="FN30" s="991">
        <v>0</v>
      </c>
      <c r="FO30" s="991">
        <v>0</v>
      </c>
      <c r="FP30" s="991">
        <v>0</v>
      </c>
      <c r="FQ30" s="991">
        <v>0</v>
      </c>
      <c r="FR30" s="991">
        <v>0</v>
      </c>
      <c r="FS30" s="991">
        <v>0</v>
      </c>
      <c r="FT30" s="991">
        <v>0</v>
      </c>
      <c r="FU30" s="991">
        <v>0</v>
      </c>
      <c r="FV30" s="991">
        <v>0</v>
      </c>
      <c r="FW30" s="991">
        <v>0</v>
      </c>
      <c r="FX30" s="991">
        <v>0</v>
      </c>
      <c r="FY30" s="991">
        <v>0</v>
      </c>
      <c r="FZ30" s="991">
        <v>0</v>
      </c>
      <c r="GA30" s="991">
        <v>0</v>
      </c>
      <c r="GB30" s="991">
        <v>0</v>
      </c>
      <c r="GC30" s="991">
        <v>0</v>
      </c>
      <c r="GD30" s="991">
        <v>0</v>
      </c>
      <c r="GE30" s="991">
        <v>0</v>
      </c>
      <c r="GF30" s="991">
        <v>0</v>
      </c>
      <c r="GG30" s="991">
        <v>0</v>
      </c>
      <c r="GH30" s="991">
        <v>0</v>
      </c>
      <c r="GI30" s="991">
        <v>0</v>
      </c>
      <c r="GJ30" s="991">
        <v>0</v>
      </c>
      <c r="GK30" s="991">
        <v>0</v>
      </c>
      <c r="GL30" s="991">
        <v>0</v>
      </c>
      <c r="GM30" s="991">
        <v>0</v>
      </c>
      <c r="GN30" s="991">
        <v>0</v>
      </c>
      <c r="GO30" s="991">
        <v>0</v>
      </c>
      <c r="GP30" s="991">
        <v>0</v>
      </c>
      <c r="GQ30" s="991">
        <v>0</v>
      </c>
      <c r="GR30" s="991">
        <v>0</v>
      </c>
      <c r="GS30" s="990" t="s">
        <v>999</v>
      </c>
      <c r="GT30" s="990" t="s">
        <v>1000</v>
      </c>
      <c r="GU30" s="990" t="s">
        <v>270</v>
      </c>
      <c r="GV30" s="990" t="s">
        <v>434</v>
      </c>
      <c r="GW30" s="991">
        <v>41</v>
      </c>
      <c r="GX30" s="991">
        <v>17</v>
      </c>
      <c r="GY30" s="991">
        <v>7.3</v>
      </c>
      <c r="GZ30" s="991">
        <v>6189</v>
      </c>
      <c r="HA30" s="991">
        <v>41</v>
      </c>
      <c r="HB30" s="991">
        <v>41</v>
      </c>
      <c r="HC30" s="991">
        <v>38</v>
      </c>
      <c r="HD30" s="991">
        <v>3</v>
      </c>
      <c r="HE30" s="991">
        <v>0</v>
      </c>
      <c r="HF30" s="991">
        <v>0</v>
      </c>
      <c r="HG30" s="991">
        <v>0</v>
      </c>
      <c r="HH30" s="991">
        <v>0</v>
      </c>
      <c r="HI30" s="991">
        <v>41</v>
      </c>
      <c r="HJ30" s="991">
        <v>28</v>
      </c>
      <c r="HK30" s="991">
        <v>6</v>
      </c>
      <c r="HL30" s="991">
        <v>5</v>
      </c>
      <c r="HM30" s="991">
        <v>0</v>
      </c>
      <c r="HN30" s="991">
        <v>0</v>
      </c>
      <c r="HO30" s="991">
        <v>0</v>
      </c>
      <c r="HP30" s="991">
        <v>2</v>
      </c>
      <c r="HQ30" s="991">
        <v>0</v>
      </c>
      <c r="HR30" s="991">
        <v>13</v>
      </c>
      <c r="HS30" s="991">
        <v>28</v>
      </c>
      <c r="HT30" s="991">
        <v>0</v>
      </c>
      <c r="HU30" s="991">
        <v>0</v>
      </c>
      <c r="HV30" s="990" t="s">
        <v>290</v>
      </c>
      <c r="HW30" s="991">
        <v>2</v>
      </c>
      <c r="HX30" s="991">
        <v>0</v>
      </c>
      <c r="HY30" s="991">
        <v>0</v>
      </c>
      <c r="HZ30" s="991">
        <v>0</v>
      </c>
      <c r="IA30" s="991">
        <v>0</v>
      </c>
      <c r="IB30" s="991">
        <v>2</v>
      </c>
      <c r="IC30" s="991">
        <v>2</v>
      </c>
      <c r="ID30" s="991">
        <v>0</v>
      </c>
      <c r="IE30" s="991">
        <v>0</v>
      </c>
      <c r="IF30" s="991">
        <v>164</v>
      </c>
      <c r="IG30" s="991">
        <v>4</v>
      </c>
      <c r="IH30" s="991">
        <v>21</v>
      </c>
      <c r="II30" s="991">
        <v>1</v>
      </c>
      <c r="IJ30" s="991">
        <v>41</v>
      </c>
      <c r="IK30" s="993">
        <v>0.39799999999999996</v>
      </c>
      <c r="IL30" s="991">
        <v>1.2</v>
      </c>
      <c r="IM30" s="991">
        <v>41</v>
      </c>
      <c r="IN30" s="991">
        <v>41</v>
      </c>
      <c r="IO30" s="991">
        <v>41</v>
      </c>
      <c r="IP30" s="991">
        <v>41</v>
      </c>
      <c r="IQ30" s="991">
        <v>41</v>
      </c>
      <c r="IR30" s="991">
        <v>0</v>
      </c>
      <c r="IS30" s="991">
        <v>1</v>
      </c>
      <c r="IT30" s="991">
        <v>0</v>
      </c>
      <c r="IU30" s="991">
        <v>0</v>
      </c>
      <c r="IV30" s="991">
        <v>0</v>
      </c>
      <c r="IW30" s="991">
        <v>0</v>
      </c>
      <c r="IX30" s="991">
        <v>0</v>
      </c>
      <c r="IY30" s="991">
        <v>0</v>
      </c>
      <c r="IZ30" s="991">
        <v>0</v>
      </c>
      <c r="JA30" s="991">
        <v>0</v>
      </c>
      <c r="JB30" s="991">
        <v>0</v>
      </c>
      <c r="JC30" s="991">
        <v>0</v>
      </c>
      <c r="JD30" s="991">
        <v>0</v>
      </c>
      <c r="JE30" s="991">
        <v>0</v>
      </c>
      <c r="JF30" s="991">
        <v>0</v>
      </c>
      <c r="JG30" s="991">
        <v>0</v>
      </c>
      <c r="JH30" s="991">
        <v>0</v>
      </c>
      <c r="JI30" s="991">
        <v>0</v>
      </c>
      <c r="JJ30" s="990" t="s">
        <v>290</v>
      </c>
      <c r="JK30" s="991">
        <v>0</v>
      </c>
      <c r="JL30" s="991">
        <v>0</v>
      </c>
      <c r="JM30" s="991">
        <v>0</v>
      </c>
      <c r="JN30" s="991">
        <v>0</v>
      </c>
      <c r="JO30" s="991">
        <v>0</v>
      </c>
      <c r="JP30" s="991">
        <v>0</v>
      </c>
      <c r="JQ30" s="991">
        <v>0</v>
      </c>
      <c r="JR30" s="991">
        <v>0</v>
      </c>
      <c r="JS30" s="991">
        <v>0</v>
      </c>
      <c r="JT30" s="991">
        <v>0</v>
      </c>
      <c r="JU30" s="991">
        <v>0</v>
      </c>
      <c r="JV30" s="991">
        <v>0</v>
      </c>
      <c r="JW30" s="992" t="b">
        <v>0</v>
      </c>
      <c r="JX30" s="990" t="s">
        <v>993</v>
      </c>
      <c r="JY30" s="990" t="s">
        <v>993</v>
      </c>
      <c r="JZ30" s="990" t="s">
        <v>993</v>
      </c>
      <c r="KA30" s="990" t="s">
        <v>993</v>
      </c>
      <c r="KB30" s="992"/>
      <c r="KC30" s="986"/>
    </row>
    <row r="31" spans="1:289">
      <c r="A31" s="985"/>
      <c r="B31" s="1315" t="s">
        <v>1573</v>
      </c>
      <c r="C31" s="1315"/>
      <c r="D31" s="990" t="s">
        <v>1574</v>
      </c>
      <c r="E31" s="990" t="s">
        <v>1574</v>
      </c>
      <c r="F31" s="990" t="s">
        <v>993</v>
      </c>
      <c r="G31" s="990" t="s">
        <v>45</v>
      </c>
      <c r="H31" s="990" t="s">
        <v>1388</v>
      </c>
      <c r="I31" s="990" t="s">
        <v>437</v>
      </c>
      <c r="J31" s="990" t="s">
        <v>986</v>
      </c>
      <c r="K31" s="990" t="s">
        <v>1062</v>
      </c>
      <c r="L31" s="990" t="s">
        <v>1063</v>
      </c>
      <c r="M31" s="990" t="s">
        <v>1064</v>
      </c>
      <c r="N31" s="990" t="s">
        <v>1065</v>
      </c>
      <c r="O31" s="990" t="s">
        <v>45</v>
      </c>
      <c r="P31" s="990" t="s">
        <v>1332</v>
      </c>
      <c r="Q31" s="990" t="s">
        <v>1575</v>
      </c>
      <c r="R31" s="990" t="s">
        <v>1576</v>
      </c>
      <c r="S31" s="990" t="s">
        <v>2654</v>
      </c>
      <c r="T31" s="990" t="s">
        <v>2655</v>
      </c>
      <c r="U31" s="990" t="s">
        <v>1393</v>
      </c>
      <c r="V31" s="990" t="s">
        <v>1333</v>
      </c>
      <c r="W31" s="990" t="s">
        <v>1356</v>
      </c>
      <c r="X31" s="990" t="s">
        <v>1632</v>
      </c>
      <c r="Y31" s="990" t="s">
        <v>1333</v>
      </c>
      <c r="Z31" s="990" t="s">
        <v>1356</v>
      </c>
      <c r="AA31" s="990" t="s">
        <v>1580</v>
      </c>
      <c r="AB31" s="990" t="s">
        <v>2211</v>
      </c>
      <c r="AC31" s="990" t="s">
        <v>1581</v>
      </c>
      <c r="AD31" s="990" t="s">
        <v>447</v>
      </c>
      <c r="AE31" s="990" t="s">
        <v>290</v>
      </c>
      <c r="AF31" s="990" t="s">
        <v>270</v>
      </c>
      <c r="AG31" s="990" t="s">
        <v>298</v>
      </c>
      <c r="AH31" s="992" t="b">
        <v>0</v>
      </c>
      <c r="AI31" s="991">
        <v>0</v>
      </c>
      <c r="AJ31" s="992" t="b">
        <v>1</v>
      </c>
      <c r="AK31" s="991">
        <v>19</v>
      </c>
      <c r="AL31" s="992" t="b">
        <v>0</v>
      </c>
      <c r="AM31" s="992" t="b">
        <v>0</v>
      </c>
      <c r="AN31" s="990" t="s">
        <v>282</v>
      </c>
      <c r="AO31" s="990" t="b">
        <f t="shared" si="1"/>
        <v>0</v>
      </c>
      <c r="AP31" s="990" t="s">
        <v>993</v>
      </c>
      <c r="AQ31" s="992" t="b">
        <v>0</v>
      </c>
      <c r="AR31" s="990" t="s">
        <v>993</v>
      </c>
      <c r="AS31" s="990" t="s">
        <v>993</v>
      </c>
      <c r="AT31" s="990" t="s">
        <v>993</v>
      </c>
      <c r="AU31" s="990" t="s">
        <v>301</v>
      </c>
      <c r="AV31" s="990" t="s">
        <v>993</v>
      </c>
      <c r="AW31" s="990" t="s">
        <v>993</v>
      </c>
      <c r="AX31" s="990" t="s">
        <v>993</v>
      </c>
      <c r="AY31" s="990" t="s">
        <v>993</v>
      </c>
      <c r="AZ31" s="183">
        <f t="shared" si="2"/>
        <v>19</v>
      </c>
      <c r="BA31" s="183">
        <f t="shared" si="2"/>
        <v>19</v>
      </c>
      <c r="BB31" s="183">
        <f t="shared" si="2"/>
        <v>0</v>
      </c>
      <c r="BC31" s="183">
        <f t="shared" si="2"/>
        <v>0</v>
      </c>
      <c r="BD31" s="183">
        <f t="shared" si="3"/>
        <v>19</v>
      </c>
      <c r="BE31" s="991">
        <v>19</v>
      </c>
      <c r="BF31" s="991">
        <v>19</v>
      </c>
      <c r="BG31" s="991">
        <v>0</v>
      </c>
      <c r="BH31" s="991">
        <v>0</v>
      </c>
      <c r="BI31" s="991">
        <v>19</v>
      </c>
      <c r="BJ31" s="991">
        <v>0</v>
      </c>
      <c r="BK31" s="991">
        <v>0</v>
      </c>
      <c r="BL31" s="991">
        <v>0</v>
      </c>
      <c r="BM31" s="991">
        <v>0</v>
      </c>
      <c r="BN31" s="991">
        <v>0</v>
      </c>
      <c r="BO31" s="991">
        <v>0</v>
      </c>
      <c r="BP31" s="991">
        <v>0</v>
      </c>
      <c r="BQ31" s="991">
        <v>0</v>
      </c>
      <c r="BR31" s="991">
        <v>0</v>
      </c>
      <c r="BS31" s="991">
        <v>0</v>
      </c>
      <c r="BT31" s="991">
        <v>0</v>
      </c>
      <c r="BU31" s="991">
        <v>0</v>
      </c>
      <c r="BV31" s="991">
        <v>0</v>
      </c>
      <c r="BW31" s="991">
        <v>0</v>
      </c>
      <c r="BX31" s="991">
        <v>0</v>
      </c>
      <c r="BY31" s="992"/>
      <c r="BZ31" s="991">
        <v>0</v>
      </c>
      <c r="CA31" s="991">
        <v>0</v>
      </c>
      <c r="CB31" s="991">
        <v>0</v>
      </c>
      <c r="CC31" s="991">
        <v>19</v>
      </c>
      <c r="CD31" s="991">
        <v>0</v>
      </c>
      <c r="CE31" s="991">
        <v>0</v>
      </c>
      <c r="CF31" s="991">
        <v>0</v>
      </c>
      <c r="CG31" s="991">
        <v>0</v>
      </c>
      <c r="CH31" s="991">
        <v>0</v>
      </c>
      <c r="CI31" s="991">
        <v>0</v>
      </c>
      <c r="CJ31" s="991">
        <v>0</v>
      </c>
      <c r="CK31" s="991">
        <v>0</v>
      </c>
      <c r="CL31" s="991">
        <v>0</v>
      </c>
      <c r="CM31" s="991">
        <v>0</v>
      </c>
      <c r="CN31" s="991">
        <v>0</v>
      </c>
      <c r="CO31" s="991">
        <v>0</v>
      </c>
      <c r="CP31" s="991">
        <v>0</v>
      </c>
      <c r="CQ31" s="991">
        <v>0</v>
      </c>
      <c r="CR31" s="991">
        <v>0</v>
      </c>
      <c r="CS31" s="991">
        <v>0</v>
      </c>
      <c r="CT31" s="991">
        <v>0</v>
      </c>
      <c r="CU31" s="991">
        <v>0</v>
      </c>
      <c r="CV31" s="991">
        <v>0</v>
      </c>
      <c r="CW31" s="991">
        <v>0</v>
      </c>
      <c r="CX31" s="991">
        <v>0</v>
      </c>
      <c r="CY31" s="991">
        <v>0</v>
      </c>
      <c r="CZ31" s="991">
        <v>0</v>
      </c>
      <c r="DA31" s="991">
        <v>0</v>
      </c>
      <c r="DB31" s="991">
        <v>0</v>
      </c>
      <c r="DC31" s="991">
        <v>0</v>
      </c>
      <c r="DD31" s="991">
        <v>0</v>
      </c>
      <c r="DE31" s="991">
        <v>0</v>
      </c>
      <c r="DF31" s="991">
        <v>0</v>
      </c>
      <c r="DG31" s="991">
        <v>0</v>
      </c>
      <c r="DH31" s="991">
        <v>0</v>
      </c>
      <c r="DI31" s="991">
        <v>0</v>
      </c>
      <c r="DJ31" s="991">
        <v>0</v>
      </c>
      <c r="DK31" s="991">
        <v>0</v>
      </c>
      <c r="DL31" s="991">
        <v>0</v>
      </c>
      <c r="DM31" s="991">
        <v>0</v>
      </c>
      <c r="DN31" s="991">
        <v>0</v>
      </c>
      <c r="DO31" s="991">
        <v>0</v>
      </c>
      <c r="DP31" s="991">
        <v>0</v>
      </c>
      <c r="DQ31" s="991">
        <v>0</v>
      </c>
      <c r="DR31" s="991">
        <v>0</v>
      </c>
      <c r="DS31" s="991">
        <v>0</v>
      </c>
      <c r="DT31" s="991">
        <v>0</v>
      </c>
      <c r="DU31" s="991">
        <v>0</v>
      </c>
      <c r="DV31" s="991">
        <v>0</v>
      </c>
      <c r="DW31" s="991">
        <v>0</v>
      </c>
      <c r="DX31" s="991">
        <v>0</v>
      </c>
      <c r="DY31" s="991">
        <v>0</v>
      </c>
      <c r="DZ31" s="991">
        <v>0</v>
      </c>
      <c r="EA31" s="991">
        <v>0</v>
      </c>
      <c r="EB31" s="991">
        <v>0</v>
      </c>
      <c r="EC31" s="991">
        <v>0</v>
      </c>
      <c r="ED31" s="992" t="b">
        <v>1</v>
      </c>
      <c r="EE31" s="991">
        <v>0</v>
      </c>
      <c r="EF31" s="991">
        <v>0</v>
      </c>
      <c r="EG31" s="991">
        <v>0</v>
      </c>
      <c r="EH31" s="991">
        <v>0</v>
      </c>
      <c r="EI31" s="991">
        <v>0</v>
      </c>
      <c r="EJ31" s="991">
        <v>0</v>
      </c>
      <c r="EK31" s="991">
        <v>0</v>
      </c>
      <c r="EL31" s="991">
        <v>0</v>
      </c>
      <c r="EM31" s="991">
        <v>0</v>
      </c>
      <c r="EN31" s="991">
        <v>0</v>
      </c>
      <c r="EO31" s="991">
        <v>0</v>
      </c>
      <c r="EP31" s="991">
        <v>0</v>
      </c>
      <c r="EQ31" s="991">
        <v>0</v>
      </c>
      <c r="ER31" s="991">
        <v>0</v>
      </c>
      <c r="ES31" s="991">
        <v>0</v>
      </c>
      <c r="ET31" s="991">
        <v>0</v>
      </c>
      <c r="EU31" s="991">
        <v>0</v>
      </c>
      <c r="EV31" s="991">
        <v>0</v>
      </c>
      <c r="EW31" s="991">
        <v>0</v>
      </c>
      <c r="EX31" s="991">
        <v>0</v>
      </c>
      <c r="EY31" s="991">
        <v>0</v>
      </c>
      <c r="EZ31" s="991">
        <v>0</v>
      </c>
      <c r="FA31" s="991">
        <v>0</v>
      </c>
      <c r="FB31" s="991">
        <v>0</v>
      </c>
      <c r="FC31" s="991">
        <v>0</v>
      </c>
      <c r="FD31" s="991">
        <v>0</v>
      </c>
      <c r="FE31" s="991">
        <v>0</v>
      </c>
      <c r="FF31" s="991">
        <v>0</v>
      </c>
      <c r="FG31" s="991">
        <v>0</v>
      </c>
      <c r="FH31" s="991">
        <v>0</v>
      </c>
      <c r="FI31" s="991">
        <v>0</v>
      </c>
      <c r="FJ31" s="991">
        <v>0</v>
      </c>
      <c r="FK31" s="991">
        <v>0</v>
      </c>
      <c r="FL31" s="991">
        <v>0</v>
      </c>
      <c r="FM31" s="991">
        <v>0</v>
      </c>
      <c r="FN31" s="991">
        <v>0</v>
      </c>
      <c r="FO31" s="991">
        <v>0</v>
      </c>
      <c r="FP31" s="991">
        <v>0</v>
      </c>
      <c r="FQ31" s="991">
        <v>0</v>
      </c>
      <c r="FR31" s="991">
        <v>0</v>
      </c>
      <c r="FS31" s="991">
        <v>0</v>
      </c>
      <c r="FT31" s="991">
        <v>0</v>
      </c>
      <c r="FU31" s="991">
        <v>0</v>
      </c>
      <c r="FV31" s="991">
        <v>0</v>
      </c>
      <c r="FW31" s="991">
        <v>0</v>
      </c>
      <c r="FX31" s="991">
        <v>0</v>
      </c>
      <c r="FY31" s="991">
        <v>0</v>
      </c>
      <c r="FZ31" s="991">
        <v>0</v>
      </c>
      <c r="GA31" s="991">
        <v>0</v>
      </c>
      <c r="GB31" s="991">
        <v>0</v>
      </c>
      <c r="GC31" s="991">
        <v>0</v>
      </c>
      <c r="GD31" s="991">
        <v>0</v>
      </c>
      <c r="GE31" s="991">
        <v>0</v>
      </c>
      <c r="GF31" s="991">
        <v>0</v>
      </c>
      <c r="GG31" s="991">
        <v>0</v>
      </c>
      <c r="GH31" s="991">
        <v>0</v>
      </c>
      <c r="GI31" s="991">
        <v>0</v>
      </c>
      <c r="GJ31" s="991">
        <v>0</v>
      </c>
      <c r="GK31" s="991">
        <v>0</v>
      </c>
      <c r="GL31" s="991">
        <v>0</v>
      </c>
      <c r="GM31" s="991">
        <v>0</v>
      </c>
      <c r="GN31" s="991">
        <v>0</v>
      </c>
      <c r="GO31" s="991">
        <v>0</v>
      </c>
      <c r="GP31" s="991">
        <v>0</v>
      </c>
      <c r="GQ31" s="991">
        <v>0</v>
      </c>
      <c r="GR31" s="991">
        <v>0</v>
      </c>
      <c r="GS31" s="990" t="s">
        <v>270</v>
      </c>
      <c r="GT31" s="990" t="s">
        <v>993</v>
      </c>
      <c r="GU31" s="990" t="s">
        <v>993</v>
      </c>
      <c r="GV31" s="990" t="s">
        <v>993</v>
      </c>
      <c r="GW31" s="991">
        <v>13</v>
      </c>
      <c r="GX31" s="991">
        <v>0</v>
      </c>
      <c r="GY31" s="991">
        <v>0</v>
      </c>
      <c r="GZ31" s="991">
        <v>3470</v>
      </c>
      <c r="HA31" s="991">
        <v>28</v>
      </c>
      <c r="HB31" s="991">
        <v>13</v>
      </c>
      <c r="HC31" s="991">
        <v>0</v>
      </c>
      <c r="HD31" s="991">
        <v>5</v>
      </c>
      <c r="HE31" s="991">
        <v>8</v>
      </c>
      <c r="HF31" s="991">
        <v>0</v>
      </c>
      <c r="HG31" s="991">
        <v>0</v>
      </c>
      <c r="HH31" s="991">
        <v>0</v>
      </c>
      <c r="HI31" s="991">
        <v>28</v>
      </c>
      <c r="HJ31" s="991">
        <v>0</v>
      </c>
      <c r="HK31" s="991">
        <v>8</v>
      </c>
      <c r="HL31" s="991">
        <v>9</v>
      </c>
      <c r="HM31" s="991">
        <v>0</v>
      </c>
      <c r="HN31" s="991">
        <v>0</v>
      </c>
      <c r="HO31" s="991">
        <v>2</v>
      </c>
      <c r="HP31" s="991">
        <v>9</v>
      </c>
      <c r="HQ31" s="991">
        <v>0</v>
      </c>
      <c r="HR31" s="991">
        <v>19</v>
      </c>
      <c r="HS31" s="991">
        <v>2</v>
      </c>
      <c r="HT31" s="991">
        <v>0</v>
      </c>
      <c r="HU31" s="991">
        <v>7</v>
      </c>
      <c r="HV31" s="990" t="s">
        <v>270</v>
      </c>
      <c r="HW31" s="991">
        <v>17</v>
      </c>
      <c r="HX31" s="991">
        <v>3374</v>
      </c>
      <c r="HY31" s="991">
        <v>19</v>
      </c>
      <c r="HZ31" s="991">
        <v>0</v>
      </c>
      <c r="IA31" s="991">
        <v>19</v>
      </c>
      <c r="IB31" s="991">
        <v>5</v>
      </c>
      <c r="IC31" s="991">
        <v>0</v>
      </c>
      <c r="ID31" s="991">
        <v>5</v>
      </c>
      <c r="IE31" s="991">
        <v>0</v>
      </c>
      <c r="IF31" s="991">
        <v>0</v>
      </c>
      <c r="IG31" s="991">
        <v>0</v>
      </c>
      <c r="IH31" s="991">
        <v>0</v>
      </c>
      <c r="II31" s="991">
        <v>0</v>
      </c>
      <c r="IJ31" s="991">
        <v>0</v>
      </c>
      <c r="IK31" s="993">
        <v>0</v>
      </c>
      <c r="IL31" s="991">
        <v>0</v>
      </c>
      <c r="IM31" s="991">
        <v>28</v>
      </c>
      <c r="IN31" s="991">
        <v>0</v>
      </c>
      <c r="IO31" s="991">
        <v>0</v>
      </c>
      <c r="IP31" s="991">
        <v>0</v>
      </c>
      <c r="IQ31" s="991">
        <v>0</v>
      </c>
      <c r="IR31" s="991">
        <v>0</v>
      </c>
      <c r="IS31" s="991">
        <v>1</v>
      </c>
      <c r="IT31" s="991">
        <v>0</v>
      </c>
      <c r="IU31" s="991">
        <v>0</v>
      </c>
      <c r="IV31" s="991">
        <v>0</v>
      </c>
      <c r="IW31" s="991">
        <v>0</v>
      </c>
      <c r="IX31" s="991">
        <v>0</v>
      </c>
      <c r="IY31" s="991">
        <v>0</v>
      </c>
      <c r="IZ31" s="991">
        <v>0</v>
      </c>
      <c r="JA31" s="991">
        <v>0</v>
      </c>
      <c r="JB31" s="991">
        <v>0</v>
      </c>
      <c r="JC31" s="991">
        <v>0</v>
      </c>
      <c r="JD31" s="991">
        <v>0</v>
      </c>
      <c r="JE31" s="991">
        <v>0</v>
      </c>
      <c r="JF31" s="991">
        <v>0</v>
      </c>
      <c r="JG31" s="991">
        <v>0</v>
      </c>
      <c r="JH31" s="991">
        <v>0</v>
      </c>
      <c r="JI31" s="991">
        <v>0</v>
      </c>
      <c r="JJ31" s="990" t="s">
        <v>290</v>
      </c>
      <c r="JK31" s="991">
        <v>0</v>
      </c>
      <c r="JL31" s="991">
        <v>0</v>
      </c>
      <c r="JM31" s="991">
        <v>0</v>
      </c>
      <c r="JN31" s="991">
        <v>0</v>
      </c>
      <c r="JO31" s="991">
        <v>0</v>
      </c>
      <c r="JP31" s="991">
        <v>0</v>
      </c>
      <c r="JQ31" s="991">
        <v>0</v>
      </c>
      <c r="JR31" s="991">
        <v>0</v>
      </c>
      <c r="JS31" s="991">
        <v>0</v>
      </c>
      <c r="JT31" s="991">
        <v>0</v>
      </c>
      <c r="JU31" s="991">
        <v>0</v>
      </c>
      <c r="JV31" s="991">
        <v>0</v>
      </c>
      <c r="JW31" s="992" t="b">
        <v>0</v>
      </c>
      <c r="JX31" s="990" t="s">
        <v>993</v>
      </c>
      <c r="JY31" s="990" t="s">
        <v>993</v>
      </c>
      <c r="JZ31" s="990" t="s">
        <v>993</v>
      </c>
      <c r="KA31" s="990" t="s">
        <v>993</v>
      </c>
      <c r="KB31" s="990" t="s">
        <v>2656</v>
      </c>
      <c r="KC31" s="986"/>
    </row>
    <row r="32" spans="1:289">
      <c r="A32" s="985"/>
      <c r="B32" s="1315" t="s">
        <v>1582</v>
      </c>
      <c r="C32" s="1315"/>
      <c r="D32" s="990" t="s">
        <v>1583</v>
      </c>
      <c r="E32" s="990" t="s">
        <v>1583</v>
      </c>
      <c r="F32" s="990" t="s">
        <v>993</v>
      </c>
      <c r="G32" s="990" t="s">
        <v>55</v>
      </c>
      <c r="H32" s="990" t="s">
        <v>1388</v>
      </c>
      <c r="I32" s="990" t="s">
        <v>437</v>
      </c>
      <c r="J32" s="990" t="s">
        <v>986</v>
      </c>
      <c r="K32" s="990" t="s">
        <v>1062</v>
      </c>
      <c r="L32" s="990" t="s">
        <v>1063</v>
      </c>
      <c r="M32" s="990" t="s">
        <v>1064</v>
      </c>
      <c r="N32" s="990" t="s">
        <v>1065</v>
      </c>
      <c r="O32" s="990" t="s">
        <v>55</v>
      </c>
      <c r="P32" s="990" t="s">
        <v>1339</v>
      </c>
      <c r="Q32" s="990" t="s">
        <v>1584</v>
      </c>
      <c r="R32" s="990" t="s">
        <v>1585</v>
      </c>
      <c r="S32" s="990" t="s">
        <v>1586</v>
      </c>
      <c r="T32" s="990" t="s">
        <v>1587</v>
      </c>
      <c r="U32" s="990" t="s">
        <v>1588</v>
      </c>
      <c r="V32" s="990" t="s">
        <v>1333</v>
      </c>
      <c r="W32" s="990" t="s">
        <v>1519</v>
      </c>
      <c r="X32" s="990" t="s">
        <v>1589</v>
      </c>
      <c r="Y32" s="990" t="s">
        <v>1333</v>
      </c>
      <c r="Z32" s="990" t="s">
        <v>1519</v>
      </c>
      <c r="AA32" s="990" t="s">
        <v>1590</v>
      </c>
      <c r="AB32" s="990" t="s">
        <v>2212</v>
      </c>
      <c r="AC32" s="990" t="s">
        <v>1531</v>
      </c>
      <c r="AD32" s="990" t="s">
        <v>1227</v>
      </c>
      <c r="AE32" s="990" t="s">
        <v>270</v>
      </c>
      <c r="AF32" s="990" t="s">
        <v>290</v>
      </c>
      <c r="AG32" s="990" t="s">
        <v>282</v>
      </c>
      <c r="AH32" s="992" t="b">
        <v>0</v>
      </c>
      <c r="AI32" s="991">
        <v>0</v>
      </c>
      <c r="AJ32" s="992" t="b">
        <v>0</v>
      </c>
      <c r="AK32" s="991">
        <v>0</v>
      </c>
      <c r="AL32" s="992" t="b">
        <v>0</v>
      </c>
      <c r="AM32" s="992" t="b">
        <v>1</v>
      </c>
      <c r="AN32" s="990" t="s">
        <v>282</v>
      </c>
      <c r="AO32" s="990" t="b">
        <f t="shared" si="1"/>
        <v>1</v>
      </c>
      <c r="AP32" s="990" t="s">
        <v>993</v>
      </c>
      <c r="AQ32" s="992" t="b">
        <v>0</v>
      </c>
      <c r="AR32" s="990" t="s">
        <v>993</v>
      </c>
      <c r="AS32" s="990" t="s">
        <v>993</v>
      </c>
      <c r="AT32" s="990" t="s">
        <v>993</v>
      </c>
      <c r="AU32" s="990" t="s">
        <v>301</v>
      </c>
      <c r="AV32" s="990" t="s">
        <v>993</v>
      </c>
      <c r="AW32" s="990" t="s">
        <v>993</v>
      </c>
      <c r="AX32" s="990" t="s">
        <v>993</v>
      </c>
      <c r="AY32" s="990" t="s">
        <v>993</v>
      </c>
      <c r="AZ32" s="183">
        <f t="shared" si="2"/>
        <v>19</v>
      </c>
      <c r="BA32" s="183">
        <f t="shared" si="2"/>
        <v>0</v>
      </c>
      <c r="BB32" s="183">
        <f t="shared" si="2"/>
        <v>0</v>
      </c>
      <c r="BC32" s="183">
        <f t="shared" si="2"/>
        <v>0</v>
      </c>
      <c r="BD32" s="183">
        <f t="shared" si="3"/>
        <v>19</v>
      </c>
      <c r="BE32" s="991">
        <v>19</v>
      </c>
      <c r="BF32" s="991">
        <v>0</v>
      </c>
      <c r="BG32" s="991">
        <v>0</v>
      </c>
      <c r="BH32" s="991">
        <v>0</v>
      </c>
      <c r="BI32" s="991">
        <v>0</v>
      </c>
      <c r="BJ32" s="991">
        <v>0</v>
      </c>
      <c r="BK32" s="991">
        <v>0</v>
      </c>
      <c r="BL32" s="991">
        <v>0</v>
      </c>
      <c r="BM32" s="991">
        <v>0</v>
      </c>
      <c r="BN32" s="991">
        <v>0</v>
      </c>
      <c r="BO32" s="991">
        <v>0</v>
      </c>
      <c r="BP32" s="991">
        <v>0</v>
      </c>
      <c r="BQ32" s="991">
        <v>0</v>
      </c>
      <c r="BR32" s="991">
        <v>0</v>
      </c>
      <c r="BS32" s="991">
        <v>0</v>
      </c>
      <c r="BT32" s="991">
        <v>0</v>
      </c>
      <c r="BU32" s="991">
        <v>0</v>
      </c>
      <c r="BV32" s="991">
        <v>0</v>
      </c>
      <c r="BW32" s="991">
        <v>0</v>
      </c>
      <c r="BX32" s="991">
        <v>0</v>
      </c>
      <c r="BY32" s="990" t="s">
        <v>2657</v>
      </c>
      <c r="BZ32" s="991">
        <v>19</v>
      </c>
      <c r="CA32" s="991">
        <v>0</v>
      </c>
      <c r="CB32" s="991">
        <v>0</v>
      </c>
      <c r="CC32" s="991">
        <v>0</v>
      </c>
      <c r="CD32" s="991">
        <v>1</v>
      </c>
      <c r="CE32" s="991">
        <v>0.1</v>
      </c>
      <c r="CF32" s="991">
        <v>0</v>
      </c>
      <c r="CG32" s="991">
        <v>0</v>
      </c>
      <c r="CH32" s="991">
        <v>4</v>
      </c>
      <c r="CI32" s="991">
        <v>1.3</v>
      </c>
      <c r="CJ32" s="991">
        <v>0</v>
      </c>
      <c r="CK32" s="991">
        <v>0</v>
      </c>
      <c r="CL32" s="991">
        <v>0</v>
      </c>
      <c r="CM32" s="991">
        <v>0</v>
      </c>
      <c r="CN32" s="991">
        <v>0</v>
      </c>
      <c r="CO32" s="991">
        <v>0</v>
      </c>
      <c r="CP32" s="991">
        <v>0</v>
      </c>
      <c r="CQ32" s="991">
        <v>0</v>
      </c>
      <c r="CR32" s="991">
        <v>0</v>
      </c>
      <c r="CS32" s="991">
        <v>0</v>
      </c>
      <c r="CT32" s="991">
        <v>0</v>
      </c>
      <c r="CU32" s="991">
        <v>0</v>
      </c>
      <c r="CV32" s="991">
        <v>0</v>
      </c>
      <c r="CW32" s="991">
        <v>0</v>
      </c>
      <c r="CX32" s="991">
        <v>0</v>
      </c>
      <c r="CY32" s="991">
        <v>0</v>
      </c>
      <c r="CZ32" s="991">
        <v>0</v>
      </c>
      <c r="DA32" s="991">
        <v>0</v>
      </c>
      <c r="DB32" s="991">
        <v>0</v>
      </c>
      <c r="DC32" s="991">
        <v>0</v>
      </c>
      <c r="DD32" s="991">
        <v>0</v>
      </c>
      <c r="DE32" s="991">
        <v>0</v>
      </c>
      <c r="DF32" s="991">
        <v>0</v>
      </c>
      <c r="DG32" s="991">
        <v>0</v>
      </c>
      <c r="DH32" s="991">
        <v>0</v>
      </c>
      <c r="DI32" s="991">
        <v>0</v>
      </c>
      <c r="DJ32" s="991">
        <v>0</v>
      </c>
      <c r="DK32" s="991">
        <v>0</v>
      </c>
      <c r="DL32" s="991">
        <v>0</v>
      </c>
      <c r="DM32" s="991">
        <v>0</v>
      </c>
      <c r="DN32" s="991">
        <v>0</v>
      </c>
      <c r="DO32" s="991">
        <v>0</v>
      </c>
      <c r="DP32" s="991">
        <v>0</v>
      </c>
      <c r="DQ32" s="991">
        <v>0</v>
      </c>
      <c r="DR32" s="991">
        <v>0</v>
      </c>
      <c r="DS32" s="991">
        <v>0</v>
      </c>
      <c r="DT32" s="991">
        <v>0</v>
      </c>
      <c r="DU32" s="991">
        <v>0</v>
      </c>
      <c r="DV32" s="991">
        <v>0</v>
      </c>
      <c r="DW32" s="991">
        <v>0</v>
      </c>
      <c r="DX32" s="991">
        <v>0</v>
      </c>
      <c r="DY32" s="991">
        <v>0</v>
      </c>
      <c r="DZ32" s="991">
        <v>0</v>
      </c>
      <c r="EA32" s="991">
        <v>0</v>
      </c>
      <c r="EB32" s="991">
        <v>0</v>
      </c>
      <c r="EC32" s="991">
        <v>0</v>
      </c>
      <c r="ED32" s="992" t="b">
        <v>1</v>
      </c>
      <c r="EE32" s="991">
        <v>0</v>
      </c>
      <c r="EF32" s="991">
        <v>0</v>
      </c>
      <c r="EG32" s="991">
        <v>0</v>
      </c>
      <c r="EH32" s="991">
        <v>0</v>
      </c>
      <c r="EI32" s="991">
        <v>0</v>
      </c>
      <c r="EJ32" s="991">
        <v>0</v>
      </c>
      <c r="EK32" s="991">
        <v>0</v>
      </c>
      <c r="EL32" s="991">
        <v>0</v>
      </c>
      <c r="EM32" s="991">
        <v>0</v>
      </c>
      <c r="EN32" s="991">
        <v>0</v>
      </c>
      <c r="EO32" s="991">
        <v>0</v>
      </c>
      <c r="EP32" s="991">
        <v>0</v>
      </c>
      <c r="EQ32" s="991">
        <v>0</v>
      </c>
      <c r="ER32" s="991">
        <v>0</v>
      </c>
      <c r="ES32" s="991">
        <v>0</v>
      </c>
      <c r="ET32" s="991">
        <v>0</v>
      </c>
      <c r="EU32" s="991">
        <v>0</v>
      </c>
      <c r="EV32" s="991">
        <v>0</v>
      </c>
      <c r="EW32" s="991">
        <v>0</v>
      </c>
      <c r="EX32" s="991">
        <v>0</v>
      </c>
      <c r="EY32" s="991">
        <v>0</v>
      </c>
      <c r="EZ32" s="991">
        <v>0</v>
      </c>
      <c r="FA32" s="991">
        <v>4</v>
      </c>
      <c r="FB32" s="991">
        <v>1.3</v>
      </c>
      <c r="FC32" s="991">
        <v>0</v>
      </c>
      <c r="FD32" s="991">
        <v>0</v>
      </c>
      <c r="FE32" s="991">
        <v>0</v>
      </c>
      <c r="FF32" s="991">
        <v>0</v>
      </c>
      <c r="FG32" s="991">
        <v>0</v>
      </c>
      <c r="FH32" s="991">
        <v>0</v>
      </c>
      <c r="FI32" s="991">
        <v>0</v>
      </c>
      <c r="FJ32" s="991">
        <v>0</v>
      </c>
      <c r="FK32" s="991">
        <v>0</v>
      </c>
      <c r="FL32" s="991">
        <v>0</v>
      </c>
      <c r="FM32" s="991">
        <v>0</v>
      </c>
      <c r="FN32" s="991">
        <v>0</v>
      </c>
      <c r="FO32" s="991">
        <v>0</v>
      </c>
      <c r="FP32" s="991">
        <v>0</v>
      </c>
      <c r="FQ32" s="991">
        <v>0</v>
      </c>
      <c r="FR32" s="991">
        <v>0</v>
      </c>
      <c r="FS32" s="991">
        <v>0</v>
      </c>
      <c r="FT32" s="991">
        <v>0</v>
      </c>
      <c r="FU32" s="991">
        <v>0</v>
      </c>
      <c r="FV32" s="991">
        <v>0</v>
      </c>
      <c r="FW32" s="991">
        <v>0</v>
      </c>
      <c r="FX32" s="991">
        <v>0</v>
      </c>
      <c r="FY32" s="991">
        <v>0</v>
      </c>
      <c r="FZ32" s="991">
        <v>0</v>
      </c>
      <c r="GA32" s="991">
        <v>0</v>
      </c>
      <c r="GB32" s="991">
        <v>0</v>
      </c>
      <c r="GC32" s="991">
        <v>0</v>
      </c>
      <c r="GD32" s="991">
        <v>0</v>
      </c>
      <c r="GE32" s="991">
        <v>0</v>
      </c>
      <c r="GF32" s="991">
        <v>0</v>
      </c>
      <c r="GG32" s="991">
        <v>0</v>
      </c>
      <c r="GH32" s="991">
        <v>0</v>
      </c>
      <c r="GI32" s="991">
        <v>0</v>
      </c>
      <c r="GJ32" s="991">
        <v>0</v>
      </c>
      <c r="GK32" s="991">
        <v>0</v>
      </c>
      <c r="GL32" s="991">
        <v>0</v>
      </c>
      <c r="GM32" s="991">
        <v>0</v>
      </c>
      <c r="GN32" s="991">
        <v>0</v>
      </c>
      <c r="GO32" s="991">
        <v>0</v>
      </c>
      <c r="GP32" s="991">
        <v>0</v>
      </c>
      <c r="GQ32" s="991">
        <v>0</v>
      </c>
      <c r="GR32" s="991">
        <v>0</v>
      </c>
      <c r="GS32" s="990" t="s">
        <v>1000</v>
      </c>
      <c r="GT32" s="990" t="s">
        <v>993</v>
      </c>
      <c r="GU32" s="990" t="s">
        <v>993</v>
      </c>
      <c r="GV32" s="990" t="s">
        <v>993</v>
      </c>
      <c r="GW32" s="991">
        <v>0</v>
      </c>
      <c r="GX32" s="991">
        <v>0</v>
      </c>
      <c r="GY32" s="991">
        <v>0</v>
      </c>
      <c r="GZ32" s="991">
        <v>0</v>
      </c>
      <c r="HA32" s="991">
        <v>0</v>
      </c>
      <c r="HB32" s="991">
        <v>0</v>
      </c>
      <c r="HC32" s="991">
        <v>0</v>
      </c>
      <c r="HD32" s="991">
        <v>0</v>
      </c>
      <c r="HE32" s="991">
        <v>0</v>
      </c>
      <c r="HF32" s="991">
        <v>0</v>
      </c>
      <c r="HG32" s="991">
        <v>0</v>
      </c>
      <c r="HH32" s="991">
        <v>0</v>
      </c>
      <c r="HI32" s="991">
        <v>0</v>
      </c>
      <c r="HJ32" s="991">
        <v>0</v>
      </c>
      <c r="HK32" s="991">
        <v>0</v>
      </c>
      <c r="HL32" s="991">
        <v>0</v>
      </c>
      <c r="HM32" s="991">
        <v>0</v>
      </c>
      <c r="HN32" s="991">
        <v>0</v>
      </c>
      <c r="HO32" s="991">
        <v>0</v>
      </c>
      <c r="HP32" s="991">
        <v>0</v>
      </c>
      <c r="HQ32" s="991">
        <v>0</v>
      </c>
      <c r="HR32" s="991">
        <v>0</v>
      </c>
      <c r="HS32" s="991">
        <v>0</v>
      </c>
      <c r="HT32" s="991">
        <v>0</v>
      </c>
      <c r="HU32" s="991">
        <v>0</v>
      </c>
      <c r="HV32" s="990" t="s">
        <v>290</v>
      </c>
      <c r="HW32" s="991">
        <v>0</v>
      </c>
      <c r="HX32" s="991">
        <v>0</v>
      </c>
      <c r="HY32" s="991">
        <v>0</v>
      </c>
      <c r="HZ32" s="991">
        <v>0</v>
      </c>
      <c r="IA32" s="991">
        <v>0</v>
      </c>
      <c r="IB32" s="991">
        <v>0</v>
      </c>
      <c r="IC32" s="991">
        <v>0</v>
      </c>
      <c r="ID32" s="991">
        <v>0</v>
      </c>
      <c r="IE32" s="991">
        <v>0</v>
      </c>
      <c r="IF32" s="991">
        <v>106</v>
      </c>
      <c r="IG32" s="991">
        <v>0</v>
      </c>
      <c r="IH32" s="991">
        <v>15</v>
      </c>
      <c r="II32" s="991">
        <v>0</v>
      </c>
      <c r="IJ32" s="991">
        <v>10</v>
      </c>
      <c r="IK32" s="993">
        <v>0</v>
      </c>
      <c r="IL32" s="991">
        <v>0</v>
      </c>
      <c r="IM32" s="991">
        <v>0</v>
      </c>
      <c r="IN32" s="991">
        <v>0</v>
      </c>
      <c r="IO32" s="991">
        <v>0</v>
      </c>
      <c r="IP32" s="991">
        <v>0</v>
      </c>
      <c r="IQ32" s="991">
        <v>0</v>
      </c>
      <c r="IR32" s="991">
        <v>0</v>
      </c>
      <c r="IS32" s="991">
        <v>0</v>
      </c>
      <c r="IT32" s="991">
        <v>0</v>
      </c>
      <c r="IU32" s="991">
        <v>0</v>
      </c>
      <c r="IV32" s="991">
        <v>0</v>
      </c>
      <c r="IW32" s="991">
        <v>0</v>
      </c>
      <c r="IX32" s="991">
        <v>1</v>
      </c>
      <c r="IY32" s="991">
        <v>0</v>
      </c>
      <c r="IZ32" s="991">
        <v>0</v>
      </c>
      <c r="JA32" s="991">
        <v>0</v>
      </c>
      <c r="JB32" s="991">
        <v>0</v>
      </c>
      <c r="JC32" s="991">
        <v>0</v>
      </c>
      <c r="JD32" s="991">
        <v>0</v>
      </c>
      <c r="JE32" s="991">
        <v>0</v>
      </c>
      <c r="JF32" s="991">
        <v>0</v>
      </c>
      <c r="JG32" s="991">
        <v>0</v>
      </c>
      <c r="JH32" s="991">
        <v>0</v>
      </c>
      <c r="JI32" s="991">
        <v>0</v>
      </c>
      <c r="JJ32" s="990" t="s">
        <v>290</v>
      </c>
      <c r="JK32" s="991">
        <v>0</v>
      </c>
      <c r="JL32" s="991">
        <v>0</v>
      </c>
      <c r="JM32" s="991">
        <v>0</v>
      </c>
      <c r="JN32" s="991">
        <v>0</v>
      </c>
      <c r="JO32" s="991">
        <v>0</v>
      </c>
      <c r="JP32" s="991">
        <v>0</v>
      </c>
      <c r="JQ32" s="991">
        <v>0</v>
      </c>
      <c r="JR32" s="991">
        <v>0</v>
      </c>
      <c r="JS32" s="991">
        <v>0</v>
      </c>
      <c r="JT32" s="991">
        <v>0</v>
      </c>
      <c r="JU32" s="991">
        <v>0</v>
      </c>
      <c r="JV32" s="991">
        <v>0</v>
      </c>
      <c r="JW32" s="992" t="b">
        <v>0</v>
      </c>
      <c r="JX32" s="990" t="s">
        <v>993</v>
      </c>
      <c r="JY32" s="990" t="s">
        <v>993</v>
      </c>
      <c r="JZ32" s="990" t="s">
        <v>993</v>
      </c>
      <c r="KA32" s="990" t="s">
        <v>993</v>
      </c>
      <c r="KB32" s="992"/>
      <c r="KC32" s="986"/>
    </row>
    <row r="33" spans="1:289" hidden="1">
      <c r="A33" s="985"/>
      <c r="B33" s="1315" t="s">
        <v>1591</v>
      </c>
      <c r="C33" s="1315"/>
      <c r="D33" s="990" t="s">
        <v>1592</v>
      </c>
      <c r="E33" s="990" t="s">
        <v>1592</v>
      </c>
      <c r="F33" s="990" t="s">
        <v>993</v>
      </c>
      <c r="G33" s="990" t="s">
        <v>49</v>
      </c>
      <c r="H33" s="990" t="s">
        <v>1388</v>
      </c>
      <c r="I33" s="990" t="s">
        <v>437</v>
      </c>
      <c r="J33" s="990" t="s">
        <v>986</v>
      </c>
      <c r="K33" s="990" t="s">
        <v>1062</v>
      </c>
      <c r="L33" s="990" t="s">
        <v>1063</v>
      </c>
      <c r="M33" s="990" t="s">
        <v>1064</v>
      </c>
      <c r="N33" s="990" t="s">
        <v>1065</v>
      </c>
      <c r="O33" s="990" t="s">
        <v>49</v>
      </c>
      <c r="P33" s="990" t="s">
        <v>1332</v>
      </c>
      <c r="Q33" s="990" t="s">
        <v>1593</v>
      </c>
      <c r="R33" s="990" t="s">
        <v>1594</v>
      </c>
      <c r="S33" s="990" t="s">
        <v>1595</v>
      </c>
      <c r="T33" s="990" t="s">
        <v>1596</v>
      </c>
      <c r="U33" s="990" t="s">
        <v>993</v>
      </c>
      <c r="V33" s="990" t="s">
        <v>1333</v>
      </c>
      <c r="W33" s="990" t="s">
        <v>1342</v>
      </c>
      <c r="X33" s="990" t="s">
        <v>1597</v>
      </c>
      <c r="Y33" s="990" t="s">
        <v>1333</v>
      </c>
      <c r="Z33" s="990" t="s">
        <v>1342</v>
      </c>
      <c r="AA33" s="990" t="s">
        <v>2658</v>
      </c>
      <c r="AB33" s="990" t="s">
        <v>2215</v>
      </c>
      <c r="AC33" s="990" t="s">
        <v>1531</v>
      </c>
      <c r="AD33" s="990" t="s">
        <v>1227</v>
      </c>
      <c r="AE33" s="990" t="s">
        <v>270</v>
      </c>
      <c r="AF33" s="990" t="s">
        <v>290</v>
      </c>
      <c r="AG33" s="990" t="s">
        <v>282</v>
      </c>
      <c r="AH33" s="992" t="b">
        <v>0</v>
      </c>
      <c r="AI33" s="991">
        <v>0</v>
      </c>
      <c r="AJ33" s="992" t="b">
        <v>0</v>
      </c>
      <c r="AK33" s="991">
        <v>0</v>
      </c>
      <c r="AL33" s="992" t="b">
        <v>0</v>
      </c>
      <c r="AM33" s="992" t="b">
        <v>1</v>
      </c>
      <c r="AN33" s="990" t="s">
        <v>290</v>
      </c>
      <c r="AO33" s="990" t="b">
        <f t="shared" si="1"/>
        <v>0</v>
      </c>
      <c r="AP33" s="990" t="s">
        <v>993</v>
      </c>
      <c r="AQ33" s="992" t="b">
        <v>0</v>
      </c>
      <c r="AR33" s="990" t="s">
        <v>993</v>
      </c>
      <c r="AS33" s="990" t="s">
        <v>993</v>
      </c>
      <c r="AT33" s="990" t="s">
        <v>993</v>
      </c>
      <c r="AU33" s="990" t="s">
        <v>293</v>
      </c>
      <c r="AV33" s="990" t="s">
        <v>993</v>
      </c>
      <c r="AW33" s="990" t="s">
        <v>993</v>
      </c>
      <c r="AX33" s="990" t="s">
        <v>993</v>
      </c>
      <c r="AY33" s="990" t="s">
        <v>993</v>
      </c>
      <c r="AZ33" s="183">
        <f t="shared" si="2"/>
        <v>1</v>
      </c>
      <c r="BA33" s="183">
        <f t="shared" si="2"/>
        <v>0</v>
      </c>
      <c r="BB33" s="183">
        <f t="shared" si="2"/>
        <v>0</v>
      </c>
      <c r="BC33" s="183">
        <f t="shared" si="2"/>
        <v>1</v>
      </c>
      <c r="BD33" s="183">
        <f t="shared" si="3"/>
        <v>0</v>
      </c>
      <c r="BE33" s="991">
        <v>1</v>
      </c>
      <c r="BF33" s="991">
        <v>0</v>
      </c>
      <c r="BG33" s="991">
        <v>0</v>
      </c>
      <c r="BH33" s="991">
        <v>1</v>
      </c>
      <c r="BI33" s="991">
        <v>1</v>
      </c>
      <c r="BJ33" s="991">
        <v>0</v>
      </c>
      <c r="BK33" s="991">
        <v>0</v>
      </c>
      <c r="BL33" s="991">
        <v>0</v>
      </c>
      <c r="BM33" s="991">
        <v>0</v>
      </c>
      <c r="BN33" s="991">
        <v>0</v>
      </c>
      <c r="BO33" s="991">
        <v>0</v>
      </c>
      <c r="BP33" s="991">
        <v>0</v>
      </c>
      <c r="BQ33" s="991">
        <v>0</v>
      </c>
      <c r="BR33" s="991">
        <v>0</v>
      </c>
      <c r="BS33" s="991">
        <v>0</v>
      </c>
      <c r="BT33" s="991">
        <v>0</v>
      </c>
      <c r="BU33" s="991">
        <v>0</v>
      </c>
      <c r="BV33" s="991">
        <v>0</v>
      </c>
      <c r="BW33" s="991">
        <v>0</v>
      </c>
      <c r="BX33" s="991">
        <v>0</v>
      </c>
      <c r="BY33" s="990" t="s">
        <v>2659</v>
      </c>
      <c r="BZ33" s="991">
        <v>1</v>
      </c>
      <c r="CA33" s="991">
        <v>0</v>
      </c>
      <c r="CB33" s="991">
        <v>0</v>
      </c>
      <c r="CC33" s="991">
        <v>0</v>
      </c>
      <c r="CD33" s="991">
        <v>1</v>
      </c>
      <c r="CE33" s="991">
        <v>0</v>
      </c>
      <c r="CF33" s="991">
        <v>0</v>
      </c>
      <c r="CG33" s="991">
        <v>0</v>
      </c>
      <c r="CH33" s="991">
        <v>1</v>
      </c>
      <c r="CI33" s="991">
        <v>0</v>
      </c>
      <c r="CJ33" s="991">
        <v>0</v>
      </c>
      <c r="CK33" s="991">
        <v>0</v>
      </c>
      <c r="CL33" s="991">
        <v>0</v>
      </c>
      <c r="CM33" s="991">
        <v>0</v>
      </c>
      <c r="CN33" s="991">
        <v>0</v>
      </c>
      <c r="CO33" s="991">
        <v>0</v>
      </c>
      <c r="CP33" s="991">
        <v>0</v>
      </c>
      <c r="CQ33" s="991">
        <v>0</v>
      </c>
      <c r="CR33" s="991">
        <v>0</v>
      </c>
      <c r="CS33" s="991">
        <v>0</v>
      </c>
      <c r="CT33" s="991">
        <v>0</v>
      </c>
      <c r="CU33" s="991">
        <v>0</v>
      </c>
      <c r="CV33" s="991">
        <v>0</v>
      </c>
      <c r="CW33" s="991">
        <v>0</v>
      </c>
      <c r="CX33" s="991">
        <v>0</v>
      </c>
      <c r="CY33" s="991">
        <v>0</v>
      </c>
      <c r="CZ33" s="991">
        <v>0</v>
      </c>
      <c r="DA33" s="991">
        <v>0</v>
      </c>
      <c r="DB33" s="991">
        <v>0</v>
      </c>
      <c r="DC33" s="991">
        <v>0</v>
      </c>
      <c r="DD33" s="991">
        <v>0</v>
      </c>
      <c r="DE33" s="991">
        <v>0</v>
      </c>
      <c r="DF33" s="991">
        <v>0</v>
      </c>
      <c r="DG33" s="991">
        <v>0</v>
      </c>
      <c r="DH33" s="991">
        <v>0</v>
      </c>
      <c r="DI33" s="991">
        <v>0</v>
      </c>
      <c r="DJ33" s="991">
        <v>0</v>
      </c>
      <c r="DK33" s="991">
        <v>0</v>
      </c>
      <c r="DL33" s="991">
        <v>0</v>
      </c>
      <c r="DM33" s="991">
        <v>0</v>
      </c>
      <c r="DN33" s="991">
        <v>0</v>
      </c>
      <c r="DO33" s="991">
        <v>0</v>
      </c>
      <c r="DP33" s="991">
        <v>0</v>
      </c>
      <c r="DQ33" s="991">
        <v>0</v>
      </c>
      <c r="DR33" s="991">
        <v>0</v>
      </c>
      <c r="DS33" s="991">
        <v>0</v>
      </c>
      <c r="DT33" s="991">
        <v>0</v>
      </c>
      <c r="DU33" s="991">
        <v>0</v>
      </c>
      <c r="DV33" s="991">
        <v>0</v>
      </c>
      <c r="DW33" s="991">
        <v>0</v>
      </c>
      <c r="DX33" s="991">
        <v>0</v>
      </c>
      <c r="DY33" s="991">
        <v>0</v>
      </c>
      <c r="DZ33" s="991">
        <v>0</v>
      </c>
      <c r="EA33" s="991">
        <v>0</v>
      </c>
      <c r="EB33" s="991">
        <v>0</v>
      </c>
      <c r="EC33" s="991">
        <v>0</v>
      </c>
      <c r="ED33" s="992" t="b">
        <v>1</v>
      </c>
      <c r="EE33" s="991">
        <v>0</v>
      </c>
      <c r="EF33" s="991">
        <v>0</v>
      </c>
      <c r="EG33" s="991">
        <v>0</v>
      </c>
      <c r="EH33" s="991">
        <v>0</v>
      </c>
      <c r="EI33" s="991">
        <v>0</v>
      </c>
      <c r="EJ33" s="991">
        <v>0</v>
      </c>
      <c r="EK33" s="991">
        <v>0</v>
      </c>
      <c r="EL33" s="991">
        <v>0</v>
      </c>
      <c r="EM33" s="991">
        <v>0</v>
      </c>
      <c r="EN33" s="991">
        <v>0</v>
      </c>
      <c r="EO33" s="991">
        <v>0</v>
      </c>
      <c r="EP33" s="991">
        <v>0</v>
      </c>
      <c r="EQ33" s="991">
        <v>0</v>
      </c>
      <c r="ER33" s="991">
        <v>0</v>
      </c>
      <c r="ES33" s="991">
        <v>0</v>
      </c>
      <c r="ET33" s="991">
        <v>0</v>
      </c>
      <c r="EU33" s="991">
        <v>0</v>
      </c>
      <c r="EV33" s="991">
        <v>0</v>
      </c>
      <c r="EW33" s="991">
        <v>0</v>
      </c>
      <c r="EX33" s="991">
        <v>0</v>
      </c>
      <c r="EY33" s="991">
        <v>0</v>
      </c>
      <c r="EZ33" s="991">
        <v>0</v>
      </c>
      <c r="FA33" s="991">
        <v>1</v>
      </c>
      <c r="FB33" s="991">
        <v>0</v>
      </c>
      <c r="FC33" s="991">
        <v>0</v>
      </c>
      <c r="FD33" s="991">
        <v>0</v>
      </c>
      <c r="FE33" s="991">
        <v>0</v>
      </c>
      <c r="FF33" s="991">
        <v>0</v>
      </c>
      <c r="FG33" s="991">
        <v>0</v>
      </c>
      <c r="FH33" s="991">
        <v>0</v>
      </c>
      <c r="FI33" s="991">
        <v>0</v>
      </c>
      <c r="FJ33" s="991">
        <v>0</v>
      </c>
      <c r="FK33" s="991">
        <v>0</v>
      </c>
      <c r="FL33" s="991">
        <v>0</v>
      </c>
      <c r="FM33" s="991">
        <v>0</v>
      </c>
      <c r="FN33" s="991">
        <v>0</v>
      </c>
      <c r="FO33" s="991">
        <v>0</v>
      </c>
      <c r="FP33" s="991">
        <v>0</v>
      </c>
      <c r="FQ33" s="991">
        <v>0</v>
      </c>
      <c r="FR33" s="991">
        <v>0</v>
      </c>
      <c r="FS33" s="991">
        <v>0</v>
      </c>
      <c r="FT33" s="991">
        <v>0</v>
      </c>
      <c r="FU33" s="991">
        <v>0</v>
      </c>
      <c r="FV33" s="991">
        <v>0</v>
      </c>
      <c r="FW33" s="991">
        <v>0</v>
      </c>
      <c r="FX33" s="991">
        <v>0</v>
      </c>
      <c r="FY33" s="991">
        <v>0</v>
      </c>
      <c r="FZ33" s="991">
        <v>0</v>
      </c>
      <c r="GA33" s="991">
        <v>0</v>
      </c>
      <c r="GB33" s="991">
        <v>0</v>
      </c>
      <c r="GC33" s="991">
        <v>0</v>
      </c>
      <c r="GD33" s="991">
        <v>0</v>
      </c>
      <c r="GE33" s="991">
        <v>0</v>
      </c>
      <c r="GF33" s="991">
        <v>0</v>
      </c>
      <c r="GG33" s="991">
        <v>0</v>
      </c>
      <c r="GH33" s="991">
        <v>0</v>
      </c>
      <c r="GI33" s="991">
        <v>0</v>
      </c>
      <c r="GJ33" s="991">
        <v>0</v>
      </c>
      <c r="GK33" s="991">
        <v>0</v>
      </c>
      <c r="GL33" s="991">
        <v>0</v>
      </c>
      <c r="GM33" s="991">
        <v>0</v>
      </c>
      <c r="GN33" s="991">
        <v>0</v>
      </c>
      <c r="GO33" s="991">
        <v>0</v>
      </c>
      <c r="GP33" s="991">
        <v>0</v>
      </c>
      <c r="GQ33" s="991">
        <v>0</v>
      </c>
      <c r="GR33" s="991">
        <v>0</v>
      </c>
      <c r="GS33" s="990" t="s">
        <v>999</v>
      </c>
      <c r="GT33" s="990" t="s">
        <v>1011</v>
      </c>
      <c r="GU33" s="990" t="s">
        <v>270</v>
      </c>
      <c r="GV33" s="990" t="s">
        <v>993</v>
      </c>
      <c r="GW33" s="991">
        <v>0</v>
      </c>
      <c r="GX33" s="991">
        <v>0</v>
      </c>
      <c r="GY33" s="991">
        <v>0</v>
      </c>
      <c r="GZ33" s="991">
        <v>0</v>
      </c>
      <c r="HA33" s="991">
        <v>0</v>
      </c>
      <c r="HB33" s="991">
        <v>0</v>
      </c>
      <c r="HC33" s="991">
        <v>0</v>
      </c>
      <c r="HD33" s="991">
        <v>0</v>
      </c>
      <c r="HE33" s="991">
        <v>0</v>
      </c>
      <c r="HF33" s="991">
        <v>0</v>
      </c>
      <c r="HG33" s="991">
        <v>0</v>
      </c>
      <c r="HH33" s="991">
        <v>0</v>
      </c>
      <c r="HI33" s="991">
        <v>0</v>
      </c>
      <c r="HJ33" s="991">
        <v>0</v>
      </c>
      <c r="HK33" s="991">
        <v>0</v>
      </c>
      <c r="HL33" s="991">
        <v>0</v>
      </c>
      <c r="HM33" s="991">
        <v>0</v>
      </c>
      <c r="HN33" s="991">
        <v>0</v>
      </c>
      <c r="HO33" s="991">
        <v>0</v>
      </c>
      <c r="HP33" s="991">
        <v>0</v>
      </c>
      <c r="HQ33" s="991">
        <v>0</v>
      </c>
      <c r="HR33" s="991">
        <v>0</v>
      </c>
      <c r="HS33" s="991">
        <v>0</v>
      </c>
      <c r="HT33" s="991">
        <v>0</v>
      </c>
      <c r="HU33" s="991">
        <v>0</v>
      </c>
      <c r="HV33" s="990" t="s">
        <v>993</v>
      </c>
      <c r="HW33" s="991">
        <v>0</v>
      </c>
      <c r="HX33" s="991">
        <v>0</v>
      </c>
      <c r="HY33" s="991">
        <v>0</v>
      </c>
      <c r="HZ33" s="991">
        <v>0</v>
      </c>
      <c r="IA33" s="991">
        <v>0</v>
      </c>
      <c r="IB33" s="991">
        <v>0</v>
      </c>
      <c r="IC33" s="991">
        <v>0</v>
      </c>
      <c r="ID33" s="991">
        <v>0</v>
      </c>
      <c r="IE33" s="991">
        <v>0</v>
      </c>
      <c r="IF33" s="991">
        <v>0</v>
      </c>
      <c r="IG33" s="991">
        <v>0</v>
      </c>
      <c r="IH33" s="991">
        <v>0</v>
      </c>
      <c r="II33" s="991">
        <v>0</v>
      </c>
      <c r="IJ33" s="991">
        <v>0</v>
      </c>
      <c r="IK33" s="993">
        <v>0</v>
      </c>
      <c r="IL33" s="991">
        <v>0</v>
      </c>
      <c r="IM33" s="991">
        <v>0</v>
      </c>
      <c r="IN33" s="991">
        <v>0</v>
      </c>
      <c r="IO33" s="991">
        <v>0</v>
      </c>
      <c r="IP33" s="991">
        <v>0</v>
      </c>
      <c r="IQ33" s="991">
        <v>0</v>
      </c>
      <c r="IR33" s="991">
        <v>0</v>
      </c>
      <c r="IS33" s="991">
        <v>0</v>
      </c>
      <c r="IT33" s="991">
        <v>0</v>
      </c>
      <c r="IU33" s="991">
        <v>0</v>
      </c>
      <c r="IV33" s="991">
        <v>0</v>
      </c>
      <c r="IW33" s="991">
        <v>0</v>
      </c>
      <c r="IX33" s="991">
        <v>0</v>
      </c>
      <c r="IY33" s="991">
        <v>0</v>
      </c>
      <c r="IZ33" s="991">
        <v>0</v>
      </c>
      <c r="JA33" s="991">
        <v>0</v>
      </c>
      <c r="JB33" s="991">
        <v>0</v>
      </c>
      <c r="JC33" s="991">
        <v>0</v>
      </c>
      <c r="JD33" s="991">
        <v>0</v>
      </c>
      <c r="JE33" s="991">
        <v>0</v>
      </c>
      <c r="JF33" s="991">
        <v>0</v>
      </c>
      <c r="JG33" s="991">
        <v>0</v>
      </c>
      <c r="JH33" s="991">
        <v>0</v>
      </c>
      <c r="JI33" s="991">
        <v>0</v>
      </c>
      <c r="JJ33" s="990" t="s">
        <v>993</v>
      </c>
      <c r="JK33" s="991">
        <v>0</v>
      </c>
      <c r="JL33" s="991">
        <v>0</v>
      </c>
      <c r="JM33" s="991">
        <v>0</v>
      </c>
      <c r="JN33" s="991">
        <v>0</v>
      </c>
      <c r="JO33" s="991">
        <v>0</v>
      </c>
      <c r="JP33" s="991">
        <v>0</v>
      </c>
      <c r="JQ33" s="991">
        <v>0</v>
      </c>
      <c r="JR33" s="991">
        <v>0</v>
      </c>
      <c r="JS33" s="991">
        <v>0</v>
      </c>
      <c r="JT33" s="991">
        <v>0</v>
      </c>
      <c r="JU33" s="991">
        <v>0</v>
      </c>
      <c r="JV33" s="991">
        <v>0</v>
      </c>
      <c r="JW33" s="992" t="b">
        <v>0</v>
      </c>
      <c r="JX33" s="990" t="s">
        <v>993</v>
      </c>
      <c r="JY33" s="990" t="s">
        <v>993</v>
      </c>
      <c r="JZ33" s="990" t="s">
        <v>993</v>
      </c>
      <c r="KA33" s="990" t="s">
        <v>993</v>
      </c>
      <c r="KB33" s="992"/>
      <c r="KC33" s="986"/>
    </row>
    <row r="34" spans="1:289" hidden="1">
      <c r="A34" s="985"/>
      <c r="B34" s="1315" t="s">
        <v>1599</v>
      </c>
      <c r="C34" s="1315"/>
      <c r="D34" s="990" t="s">
        <v>1600</v>
      </c>
      <c r="E34" s="990" t="s">
        <v>1600</v>
      </c>
      <c r="F34" s="990" t="s">
        <v>993</v>
      </c>
      <c r="G34" s="990" t="s">
        <v>57</v>
      </c>
      <c r="H34" s="990" t="s">
        <v>1388</v>
      </c>
      <c r="I34" s="990" t="s">
        <v>437</v>
      </c>
      <c r="J34" s="990" t="s">
        <v>986</v>
      </c>
      <c r="K34" s="990" t="s">
        <v>1062</v>
      </c>
      <c r="L34" s="990" t="s">
        <v>1063</v>
      </c>
      <c r="M34" s="990" t="s">
        <v>1064</v>
      </c>
      <c r="N34" s="990" t="s">
        <v>1065</v>
      </c>
      <c r="O34" s="990" t="s">
        <v>57</v>
      </c>
      <c r="P34" s="990" t="s">
        <v>1332</v>
      </c>
      <c r="Q34" s="990" t="s">
        <v>1601</v>
      </c>
      <c r="R34" s="990" t="s">
        <v>1602</v>
      </c>
      <c r="S34" s="990" t="s">
        <v>1603</v>
      </c>
      <c r="T34" s="990" t="s">
        <v>1604</v>
      </c>
      <c r="U34" s="990" t="s">
        <v>993</v>
      </c>
      <c r="V34" s="990" t="s">
        <v>1333</v>
      </c>
      <c r="W34" s="990" t="s">
        <v>1335</v>
      </c>
      <c r="X34" s="990" t="s">
        <v>1605</v>
      </c>
      <c r="Y34" s="990" t="s">
        <v>1333</v>
      </c>
      <c r="Z34" s="990" t="s">
        <v>1335</v>
      </c>
      <c r="AA34" s="990" t="s">
        <v>1606</v>
      </c>
      <c r="AB34" s="990" t="s">
        <v>2217</v>
      </c>
      <c r="AC34" s="990" t="s">
        <v>1321</v>
      </c>
      <c r="AD34" s="990" t="s">
        <v>447</v>
      </c>
      <c r="AE34" s="990" t="s">
        <v>270</v>
      </c>
      <c r="AF34" s="990" t="s">
        <v>270</v>
      </c>
      <c r="AG34" s="990" t="s">
        <v>290</v>
      </c>
      <c r="AH34" s="992" t="b">
        <v>0</v>
      </c>
      <c r="AI34" s="991">
        <v>0</v>
      </c>
      <c r="AJ34" s="992" t="b">
        <v>0</v>
      </c>
      <c r="AK34" s="991">
        <v>0</v>
      </c>
      <c r="AL34" s="992" t="b">
        <v>1</v>
      </c>
      <c r="AM34" s="992" t="b">
        <v>1</v>
      </c>
      <c r="AN34" s="990" t="s">
        <v>290</v>
      </c>
      <c r="AO34" s="990" t="b">
        <f t="shared" si="1"/>
        <v>1</v>
      </c>
      <c r="AP34" s="990" t="s">
        <v>993</v>
      </c>
      <c r="AQ34" s="992" t="b">
        <v>0</v>
      </c>
      <c r="AR34" s="990" t="s">
        <v>993</v>
      </c>
      <c r="AS34" s="990" t="s">
        <v>993</v>
      </c>
      <c r="AT34" s="990" t="s">
        <v>993</v>
      </c>
      <c r="AU34" s="990" t="s">
        <v>290</v>
      </c>
      <c r="AV34" s="990" t="s">
        <v>993</v>
      </c>
      <c r="AW34" s="990" t="s">
        <v>993</v>
      </c>
      <c r="AX34" s="990" t="s">
        <v>993</v>
      </c>
      <c r="AY34" s="990" t="s">
        <v>993</v>
      </c>
      <c r="AZ34" s="183">
        <f t="shared" si="2"/>
        <v>14</v>
      </c>
      <c r="BA34" s="183">
        <f t="shared" si="2"/>
        <v>14</v>
      </c>
      <c r="BB34" s="183">
        <f t="shared" si="2"/>
        <v>1</v>
      </c>
      <c r="BC34" s="183">
        <f t="shared" si="2"/>
        <v>14</v>
      </c>
      <c r="BD34" s="183">
        <f t="shared" si="3"/>
        <v>0</v>
      </c>
      <c r="BE34" s="991">
        <v>14</v>
      </c>
      <c r="BF34" s="991">
        <v>14</v>
      </c>
      <c r="BG34" s="991">
        <v>1</v>
      </c>
      <c r="BH34" s="991">
        <v>14</v>
      </c>
      <c r="BI34" s="991">
        <v>0</v>
      </c>
      <c r="BJ34" s="991">
        <v>0</v>
      </c>
      <c r="BK34" s="991">
        <v>0</v>
      </c>
      <c r="BL34" s="991">
        <v>0</v>
      </c>
      <c r="BM34" s="991">
        <v>0</v>
      </c>
      <c r="BN34" s="991">
        <v>0</v>
      </c>
      <c r="BO34" s="991">
        <v>0</v>
      </c>
      <c r="BP34" s="991">
        <v>0</v>
      </c>
      <c r="BQ34" s="991">
        <v>0</v>
      </c>
      <c r="BR34" s="991">
        <v>0</v>
      </c>
      <c r="BS34" s="991">
        <v>0</v>
      </c>
      <c r="BT34" s="991">
        <v>0</v>
      </c>
      <c r="BU34" s="991">
        <v>0</v>
      </c>
      <c r="BV34" s="991">
        <v>0</v>
      </c>
      <c r="BW34" s="991">
        <v>0</v>
      </c>
      <c r="BX34" s="991">
        <v>0</v>
      </c>
      <c r="BY34" s="992"/>
      <c r="BZ34" s="991">
        <v>14</v>
      </c>
      <c r="CA34" s="991">
        <v>0</v>
      </c>
      <c r="CB34" s="991">
        <v>0</v>
      </c>
      <c r="CC34" s="991">
        <v>0</v>
      </c>
      <c r="CD34" s="991">
        <v>2</v>
      </c>
      <c r="CE34" s="991">
        <v>1</v>
      </c>
      <c r="CF34" s="991">
        <v>0</v>
      </c>
      <c r="CG34" s="991">
        <v>0</v>
      </c>
      <c r="CH34" s="991">
        <v>5</v>
      </c>
      <c r="CI34" s="991">
        <v>1.6</v>
      </c>
      <c r="CJ34" s="991">
        <v>0</v>
      </c>
      <c r="CK34" s="991">
        <v>0</v>
      </c>
      <c r="CL34" s="991">
        <v>0</v>
      </c>
      <c r="CM34" s="991">
        <v>0</v>
      </c>
      <c r="CN34" s="991">
        <v>5</v>
      </c>
      <c r="CO34" s="991">
        <v>5.9</v>
      </c>
      <c r="CP34" s="991">
        <v>0</v>
      </c>
      <c r="CQ34" s="991">
        <v>0</v>
      </c>
      <c r="CR34" s="991">
        <v>0</v>
      </c>
      <c r="CS34" s="991">
        <v>0</v>
      </c>
      <c r="CT34" s="991">
        <v>0</v>
      </c>
      <c r="CU34" s="991">
        <v>0</v>
      </c>
      <c r="CV34" s="991">
        <v>0</v>
      </c>
      <c r="CW34" s="991">
        <v>0</v>
      </c>
      <c r="CX34" s="991">
        <v>0</v>
      </c>
      <c r="CY34" s="991">
        <v>0</v>
      </c>
      <c r="CZ34" s="991">
        <v>0</v>
      </c>
      <c r="DA34" s="991">
        <v>0</v>
      </c>
      <c r="DB34" s="991">
        <v>0</v>
      </c>
      <c r="DC34" s="991">
        <v>0</v>
      </c>
      <c r="DD34" s="991">
        <v>0</v>
      </c>
      <c r="DE34" s="991">
        <v>0</v>
      </c>
      <c r="DF34" s="991">
        <v>0</v>
      </c>
      <c r="DG34" s="991">
        <v>0</v>
      </c>
      <c r="DH34" s="991">
        <v>3</v>
      </c>
      <c r="DI34" s="991">
        <v>0</v>
      </c>
      <c r="DJ34" s="991">
        <v>0</v>
      </c>
      <c r="DK34" s="991">
        <v>0</v>
      </c>
      <c r="DL34" s="991">
        <v>0</v>
      </c>
      <c r="DM34" s="991">
        <v>0</v>
      </c>
      <c r="DN34" s="991">
        <v>3</v>
      </c>
      <c r="DO34" s="991">
        <v>5.9</v>
      </c>
      <c r="DP34" s="991">
        <v>0</v>
      </c>
      <c r="DQ34" s="991">
        <v>0</v>
      </c>
      <c r="DR34" s="991">
        <v>0</v>
      </c>
      <c r="DS34" s="991">
        <v>0</v>
      </c>
      <c r="DT34" s="991">
        <v>0</v>
      </c>
      <c r="DU34" s="991">
        <v>0</v>
      </c>
      <c r="DV34" s="991">
        <v>0</v>
      </c>
      <c r="DW34" s="991">
        <v>0</v>
      </c>
      <c r="DX34" s="991">
        <v>0</v>
      </c>
      <c r="DY34" s="991">
        <v>0</v>
      </c>
      <c r="DZ34" s="991">
        <v>0</v>
      </c>
      <c r="EA34" s="991">
        <v>0</v>
      </c>
      <c r="EB34" s="991">
        <v>0</v>
      </c>
      <c r="EC34" s="991">
        <v>0</v>
      </c>
      <c r="ED34" s="992" t="b">
        <v>0</v>
      </c>
      <c r="EE34" s="991">
        <v>0</v>
      </c>
      <c r="EF34" s="991">
        <v>0</v>
      </c>
      <c r="EG34" s="991">
        <v>0</v>
      </c>
      <c r="EH34" s="991">
        <v>0</v>
      </c>
      <c r="EI34" s="991">
        <v>0</v>
      </c>
      <c r="EJ34" s="991">
        <v>0</v>
      </c>
      <c r="EK34" s="991">
        <v>0</v>
      </c>
      <c r="EL34" s="991">
        <v>0</v>
      </c>
      <c r="EM34" s="991">
        <v>0</v>
      </c>
      <c r="EN34" s="991">
        <v>0</v>
      </c>
      <c r="EO34" s="991">
        <v>0</v>
      </c>
      <c r="EP34" s="991">
        <v>0</v>
      </c>
      <c r="EQ34" s="991">
        <v>0</v>
      </c>
      <c r="ER34" s="991">
        <v>0</v>
      </c>
      <c r="ES34" s="991">
        <v>0</v>
      </c>
      <c r="ET34" s="991">
        <v>0</v>
      </c>
      <c r="EU34" s="991">
        <v>0</v>
      </c>
      <c r="EV34" s="991">
        <v>0</v>
      </c>
      <c r="EW34" s="991">
        <v>0</v>
      </c>
      <c r="EX34" s="991">
        <v>0</v>
      </c>
      <c r="EY34" s="991">
        <v>0</v>
      </c>
      <c r="EZ34" s="991">
        <v>0</v>
      </c>
      <c r="FA34" s="991">
        <v>2</v>
      </c>
      <c r="FB34" s="991">
        <v>1.6</v>
      </c>
      <c r="FC34" s="991">
        <v>0</v>
      </c>
      <c r="FD34" s="991">
        <v>0</v>
      </c>
      <c r="FE34" s="991">
        <v>0</v>
      </c>
      <c r="FF34" s="991">
        <v>0</v>
      </c>
      <c r="FG34" s="991">
        <v>2</v>
      </c>
      <c r="FH34" s="991">
        <v>0</v>
      </c>
      <c r="FI34" s="991">
        <v>0</v>
      </c>
      <c r="FJ34" s="991">
        <v>0</v>
      </c>
      <c r="FK34" s="991">
        <v>0</v>
      </c>
      <c r="FL34" s="991">
        <v>0</v>
      </c>
      <c r="FM34" s="991">
        <v>0</v>
      </c>
      <c r="FN34" s="991">
        <v>0</v>
      </c>
      <c r="FO34" s="991">
        <v>0</v>
      </c>
      <c r="FP34" s="991">
        <v>0</v>
      </c>
      <c r="FQ34" s="991">
        <v>0</v>
      </c>
      <c r="FR34" s="991">
        <v>0</v>
      </c>
      <c r="FS34" s="991">
        <v>0</v>
      </c>
      <c r="FT34" s="991">
        <v>0</v>
      </c>
      <c r="FU34" s="991">
        <v>0</v>
      </c>
      <c r="FV34" s="991">
        <v>0</v>
      </c>
      <c r="FW34" s="991">
        <v>0</v>
      </c>
      <c r="FX34" s="991">
        <v>0</v>
      </c>
      <c r="FY34" s="991">
        <v>0</v>
      </c>
      <c r="FZ34" s="991">
        <v>0</v>
      </c>
      <c r="GA34" s="991">
        <v>0</v>
      </c>
      <c r="GB34" s="991">
        <v>0</v>
      </c>
      <c r="GC34" s="991">
        <v>0</v>
      </c>
      <c r="GD34" s="991">
        <v>0</v>
      </c>
      <c r="GE34" s="991">
        <v>0</v>
      </c>
      <c r="GF34" s="991">
        <v>0</v>
      </c>
      <c r="GG34" s="991">
        <v>0</v>
      </c>
      <c r="GH34" s="991">
        <v>0</v>
      </c>
      <c r="GI34" s="991">
        <v>0</v>
      </c>
      <c r="GJ34" s="991">
        <v>0</v>
      </c>
      <c r="GK34" s="991">
        <v>0</v>
      </c>
      <c r="GL34" s="991">
        <v>0</v>
      </c>
      <c r="GM34" s="991">
        <v>0</v>
      </c>
      <c r="GN34" s="991">
        <v>0</v>
      </c>
      <c r="GO34" s="991">
        <v>0</v>
      </c>
      <c r="GP34" s="991">
        <v>0</v>
      </c>
      <c r="GQ34" s="991">
        <v>0</v>
      </c>
      <c r="GR34" s="991">
        <v>0</v>
      </c>
      <c r="GS34" s="990" t="s">
        <v>1011</v>
      </c>
      <c r="GT34" s="990" t="s">
        <v>993</v>
      </c>
      <c r="GU34" s="990" t="s">
        <v>993</v>
      </c>
      <c r="GV34" s="990" t="s">
        <v>993</v>
      </c>
      <c r="GW34" s="991">
        <v>1125</v>
      </c>
      <c r="GX34" s="991">
        <v>0</v>
      </c>
      <c r="GY34" s="991">
        <v>0</v>
      </c>
      <c r="GZ34" s="991">
        <v>6281</v>
      </c>
      <c r="HA34" s="991">
        <v>1122</v>
      </c>
      <c r="HB34" s="991">
        <v>0</v>
      </c>
      <c r="HC34" s="991">
        <v>0</v>
      </c>
      <c r="HD34" s="991">
        <v>0</v>
      </c>
      <c r="HE34" s="991">
        <v>0</v>
      </c>
      <c r="HF34" s="991">
        <v>0</v>
      </c>
      <c r="HG34" s="991">
        <v>0</v>
      </c>
      <c r="HH34" s="991">
        <v>0</v>
      </c>
      <c r="HI34" s="991">
        <v>0</v>
      </c>
      <c r="HJ34" s="991">
        <v>0</v>
      </c>
      <c r="HK34" s="991">
        <v>0</v>
      </c>
      <c r="HL34" s="991">
        <v>0</v>
      </c>
      <c r="HM34" s="991">
        <v>0</v>
      </c>
      <c r="HN34" s="991">
        <v>0</v>
      </c>
      <c r="HO34" s="991">
        <v>0</v>
      </c>
      <c r="HP34" s="991">
        <v>0</v>
      </c>
      <c r="HQ34" s="991">
        <v>0</v>
      </c>
      <c r="HR34" s="991">
        <v>0</v>
      </c>
      <c r="HS34" s="991">
        <v>0</v>
      </c>
      <c r="HT34" s="991">
        <v>0</v>
      </c>
      <c r="HU34" s="991">
        <v>0</v>
      </c>
      <c r="HV34" s="990" t="s">
        <v>993</v>
      </c>
      <c r="HW34" s="991">
        <v>0</v>
      </c>
      <c r="HX34" s="991">
        <v>0</v>
      </c>
      <c r="HY34" s="991">
        <v>0</v>
      </c>
      <c r="HZ34" s="991">
        <v>0</v>
      </c>
      <c r="IA34" s="991">
        <v>0</v>
      </c>
      <c r="IB34" s="991">
        <v>0</v>
      </c>
      <c r="IC34" s="991">
        <v>0</v>
      </c>
      <c r="ID34" s="991">
        <v>0</v>
      </c>
      <c r="IE34" s="991">
        <v>0</v>
      </c>
      <c r="IF34" s="991">
        <v>47</v>
      </c>
      <c r="IG34" s="991">
        <v>2</v>
      </c>
      <c r="IH34" s="991">
        <v>56</v>
      </c>
      <c r="II34" s="991">
        <v>6</v>
      </c>
      <c r="IJ34" s="991">
        <v>2</v>
      </c>
      <c r="IK34" s="993">
        <v>0</v>
      </c>
      <c r="IL34" s="991">
        <v>0</v>
      </c>
      <c r="IM34" s="991">
        <v>1122</v>
      </c>
      <c r="IN34" s="991">
        <v>0</v>
      </c>
      <c r="IO34" s="991">
        <v>0</v>
      </c>
      <c r="IP34" s="991">
        <v>0</v>
      </c>
      <c r="IQ34" s="991">
        <v>0</v>
      </c>
      <c r="IR34" s="991">
        <v>0</v>
      </c>
      <c r="IS34" s="991">
        <v>0</v>
      </c>
      <c r="IT34" s="991">
        <v>0</v>
      </c>
      <c r="IU34" s="991">
        <v>0</v>
      </c>
      <c r="IV34" s="991">
        <v>0</v>
      </c>
      <c r="IW34" s="991">
        <v>0</v>
      </c>
      <c r="IX34" s="991">
        <v>0</v>
      </c>
      <c r="IY34" s="991">
        <v>0</v>
      </c>
      <c r="IZ34" s="991">
        <v>0</v>
      </c>
      <c r="JA34" s="991">
        <v>0</v>
      </c>
      <c r="JB34" s="991">
        <v>0</v>
      </c>
      <c r="JC34" s="991">
        <v>0</v>
      </c>
      <c r="JD34" s="991">
        <v>0</v>
      </c>
      <c r="JE34" s="991">
        <v>0</v>
      </c>
      <c r="JF34" s="991">
        <v>0</v>
      </c>
      <c r="JG34" s="991">
        <v>0</v>
      </c>
      <c r="JH34" s="991">
        <v>0</v>
      </c>
      <c r="JI34" s="991">
        <v>0</v>
      </c>
      <c r="JJ34" s="990" t="s">
        <v>993</v>
      </c>
      <c r="JK34" s="991">
        <v>0</v>
      </c>
      <c r="JL34" s="991">
        <v>0</v>
      </c>
      <c r="JM34" s="991">
        <v>0</v>
      </c>
      <c r="JN34" s="991">
        <v>0</v>
      </c>
      <c r="JO34" s="991">
        <v>0</v>
      </c>
      <c r="JP34" s="991">
        <v>0</v>
      </c>
      <c r="JQ34" s="991">
        <v>0</v>
      </c>
      <c r="JR34" s="991">
        <v>0</v>
      </c>
      <c r="JS34" s="991">
        <v>0</v>
      </c>
      <c r="JT34" s="991">
        <v>0</v>
      </c>
      <c r="JU34" s="991">
        <v>0</v>
      </c>
      <c r="JV34" s="991">
        <v>0</v>
      </c>
      <c r="JW34" s="992" t="b">
        <v>0</v>
      </c>
      <c r="JX34" s="990" t="s">
        <v>993</v>
      </c>
      <c r="JY34" s="990" t="s">
        <v>993</v>
      </c>
      <c r="JZ34" s="990" t="s">
        <v>993</v>
      </c>
      <c r="KA34" s="990" t="s">
        <v>993</v>
      </c>
      <c r="KB34" s="992"/>
      <c r="KC34" s="986"/>
    </row>
    <row r="35" spans="1:289" hidden="1">
      <c r="A35" s="985"/>
      <c r="B35" s="1315" t="s">
        <v>1607</v>
      </c>
      <c r="C35" s="1315"/>
      <c r="D35" s="990" t="s">
        <v>1608</v>
      </c>
      <c r="E35" s="990" t="s">
        <v>1608</v>
      </c>
      <c r="F35" s="990" t="s">
        <v>993</v>
      </c>
      <c r="G35" s="990" t="s">
        <v>1609</v>
      </c>
      <c r="H35" s="990" t="s">
        <v>1388</v>
      </c>
      <c r="I35" s="990" t="s">
        <v>437</v>
      </c>
      <c r="J35" s="990" t="s">
        <v>986</v>
      </c>
      <c r="K35" s="990" t="s">
        <v>1062</v>
      </c>
      <c r="L35" s="990" t="s">
        <v>1063</v>
      </c>
      <c r="M35" s="990" t="s">
        <v>1064</v>
      </c>
      <c r="N35" s="990" t="s">
        <v>1065</v>
      </c>
      <c r="O35" s="990" t="s">
        <v>1609</v>
      </c>
      <c r="P35" s="990" t="s">
        <v>1332</v>
      </c>
      <c r="Q35" s="990" t="s">
        <v>1610</v>
      </c>
      <c r="R35" s="990" t="s">
        <v>1611</v>
      </c>
      <c r="S35" s="990" t="s">
        <v>1612</v>
      </c>
      <c r="T35" s="990" t="s">
        <v>1613</v>
      </c>
      <c r="U35" s="990" t="s">
        <v>993</v>
      </c>
      <c r="V35" s="990" t="s">
        <v>1333</v>
      </c>
      <c r="W35" s="990" t="s">
        <v>1359</v>
      </c>
      <c r="X35" s="990" t="s">
        <v>1614</v>
      </c>
      <c r="Y35" s="990" t="s">
        <v>993</v>
      </c>
      <c r="Z35" s="990" t="s">
        <v>993</v>
      </c>
      <c r="AA35" s="990" t="s">
        <v>993</v>
      </c>
      <c r="AB35" s="990" t="s">
        <v>993</v>
      </c>
      <c r="AC35" s="990" t="s">
        <v>993</v>
      </c>
      <c r="AD35" s="990" t="s">
        <v>447</v>
      </c>
      <c r="AE35" s="990" t="s">
        <v>270</v>
      </c>
      <c r="AF35" s="990" t="s">
        <v>270</v>
      </c>
      <c r="AG35" s="990" t="s">
        <v>293</v>
      </c>
      <c r="AH35" s="992" t="b">
        <v>0</v>
      </c>
      <c r="AI35" s="991">
        <v>0</v>
      </c>
      <c r="AJ35" s="992" t="b">
        <v>0</v>
      </c>
      <c r="AK35" s="991">
        <v>0</v>
      </c>
      <c r="AL35" s="992" t="b">
        <v>0</v>
      </c>
      <c r="AM35" s="992" t="b">
        <v>1</v>
      </c>
      <c r="AN35" s="990" t="s">
        <v>293</v>
      </c>
      <c r="AO35" s="990" t="b">
        <f t="shared" si="1"/>
        <v>1</v>
      </c>
      <c r="AP35" s="990" t="s">
        <v>993</v>
      </c>
      <c r="AQ35" s="992" t="b">
        <v>0</v>
      </c>
      <c r="AR35" s="990" t="s">
        <v>993</v>
      </c>
      <c r="AS35" s="990" t="s">
        <v>993</v>
      </c>
      <c r="AT35" s="990" t="s">
        <v>993</v>
      </c>
      <c r="AU35" s="990" t="s">
        <v>270</v>
      </c>
      <c r="AV35" s="990" t="s">
        <v>290</v>
      </c>
      <c r="AW35" s="990" t="s">
        <v>293</v>
      </c>
      <c r="AX35" s="990" t="s">
        <v>993</v>
      </c>
      <c r="AY35" s="990" t="s">
        <v>993</v>
      </c>
      <c r="AZ35" s="183">
        <f t="shared" si="2"/>
        <v>19</v>
      </c>
      <c r="BA35" s="183">
        <f t="shared" si="2"/>
        <v>19</v>
      </c>
      <c r="BB35" s="183">
        <f t="shared" si="2"/>
        <v>4</v>
      </c>
      <c r="BC35" s="183">
        <f t="shared" si="2"/>
        <v>19</v>
      </c>
      <c r="BD35" s="183">
        <f t="shared" si="3"/>
        <v>0</v>
      </c>
      <c r="BE35" s="991">
        <v>13</v>
      </c>
      <c r="BF35" s="991">
        <v>13</v>
      </c>
      <c r="BG35" s="991">
        <v>3</v>
      </c>
      <c r="BH35" s="991">
        <v>13</v>
      </c>
      <c r="BI35" s="991">
        <v>0</v>
      </c>
      <c r="BJ35" s="991">
        <v>6</v>
      </c>
      <c r="BK35" s="991">
        <v>6</v>
      </c>
      <c r="BL35" s="991">
        <v>1</v>
      </c>
      <c r="BM35" s="991">
        <v>6</v>
      </c>
      <c r="BN35" s="991">
        <v>6</v>
      </c>
      <c r="BO35" s="991">
        <v>6</v>
      </c>
      <c r="BP35" s="991">
        <v>1</v>
      </c>
      <c r="BQ35" s="991">
        <v>6</v>
      </c>
      <c r="BR35" s="991">
        <v>0</v>
      </c>
      <c r="BS35" s="991">
        <v>0</v>
      </c>
      <c r="BT35" s="991">
        <v>0</v>
      </c>
      <c r="BU35" s="991">
        <v>0</v>
      </c>
      <c r="BV35" s="991">
        <v>0</v>
      </c>
      <c r="BW35" s="991">
        <v>0</v>
      </c>
      <c r="BX35" s="991">
        <v>0</v>
      </c>
      <c r="BY35" s="992"/>
      <c r="BZ35" s="991">
        <v>13</v>
      </c>
      <c r="CA35" s="991">
        <v>6</v>
      </c>
      <c r="CB35" s="991">
        <v>0</v>
      </c>
      <c r="CC35" s="991">
        <v>0</v>
      </c>
      <c r="CD35" s="991">
        <v>1</v>
      </c>
      <c r="CE35" s="991">
        <v>0</v>
      </c>
      <c r="CF35" s="991">
        <v>0</v>
      </c>
      <c r="CG35" s="991">
        <v>0</v>
      </c>
      <c r="CH35" s="991">
        <v>2</v>
      </c>
      <c r="CI35" s="991">
        <v>1</v>
      </c>
      <c r="CJ35" s="991">
        <v>2</v>
      </c>
      <c r="CK35" s="991">
        <v>0</v>
      </c>
      <c r="CL35" s="991">
        <v>0</v>
      </c>
      <c r="CM35" s="991">
        <v>0</v>
      </c>
      <c r="CN35" s="991">
        <v>0</v>
      </c>
      <c r="CO35" s="991">
        <v>0</v>
      </c>
      <c r="CP35" s="991">
        <v>1</v>
      </c>
      <c r="CQ35" s="991">
        <v>0.1</v>
      </c>
      <c r="CR35" s="991">
        <v>0</v>
      </c>
      <c r="CS35" s="991">
        <v>0</v>
      </c>
      <c r="CT35" s="991">
        <v>0</v>
      </c>
      <c r="CU35" s="991">
        <v>0</v>
      </c>
      <c r="CV35" s="991">
        <v>1</v>
      </c>
      <c r="CW35" s="991">
        <v>0</v>
      </c>
      <c r="CX35" s="991">
        <v>0</v>
      </c>
      <c r="CY35" s="991">
        <v>0</v>
      </c>
      <c r="CZ35" s="991">
        <v>0</v>
      </c>
      <c r="DA35" s="991">
        <v>0</v>
      </c>
      <c r="DB35" s="991">
        <v>0</v>
      </c>
      <c r="DC35" s="991">
        <v>0</v>
      </c>
      <c r="DD35" s="991">
        <v>0</v>
      </c>
      <c r="DE35" s="991">
        <v>0</v>
      </c>
      <c r="DF35" s="991">
        <v>0</v>
      </c>
      <c r="DG35" s="991">
        <v>0</v>
      </c>
      <c r="DH35" s="991">
        <v>1</v>
      </c>
      <c r="DI35" s="991">
        <v>1</v>
      </c>
      <c r="DJ35" s="991">
        <v>2</v>
      </c>
      <c r="DK35" s="991">
        <v>0</v>
      </c>
      <c r="DL35" s="991">
        <v>0</v>
      </c>
      <c r="DM35" s="991">
        <v>0</v>
      </c>
      <c r="DN35" s="991">
        <v>0</v>
      </c>
      <c r="DO35" s="991">
        <v>0</v>
      </c>
      <c r="DP35" s="991">
        <v>0</v>
      </c>
      <c r="DQ35" s="991">
        <v>0</v>
      </c>
      <c r="DR35" s="991">
        <v>0</v>
      </c>
      <c r="DS35" s="991">
        <v>0</v>
      </c>
      <c r="DT35" s="991">
        <v>0</v>
      </c>
      <c r="DU35" s="991">
        <v>0</v>
      </c>
      <c r="DV35" s="991">
        <v>0</v>
      </c>
      <c r="DW35" s="991">
        <v>0</v>
      </c>
      <c r="DX35" s="991">
        <v>0</v>
      </c>
      <c r="DY35" s="991">
        <v>0</v>
      </c>
      <c r="DZ35" s="991">
        <v>0</v>
      </c>
      <c r="EA35" s="991">
        <v>0</v>
      </c>
      <c r="EB35" s="991">
        <v>0</v>
      </c>
      <c r="EC35" s="991">
        <v>0</v>
      </c>
      <c r="ED35" s="992" t="b">
        <v>0</v>
      </c>
      <c r="EE35" s="991">
        <v>0</v>
      </c>
      <c r="EF35" s="991">
        <v>0</v>
      </c>
      <c r="EG35" s="991">
        <v>0</v>
      </c>
      <c r="EH35" s="991">
        <v>0</v>
      </c>
      <c r="EI35" s="991">
        <v>0</v>
      </c>
      <c r="EJ35" s="991">
        <v>0</v>
      </c>
      <c r="EK35" s="991">
        <v>0</v>
      </c>
      <c r="EL35" s="991">
        <v>0</v>
      </c>
      <c r="EM35" s="991">
        <v>0</v>
      </c>
      <c r="EN35" s="991">
        <v>0</v>
      </c>
      <c r="EO35" s="991">
        <v>0</v>
      </c>
      <c r="EP35" s="991">
        <v>0</v>
      </c>
      <c r="EQ35" s="991">
        <v>0</v>
      </c>
      <c r="ER35" s="991">
        <v>0</v>
      </c>
      <c r="ES35" s="991">
        <v>0</v>
      </c>
      <c r="ET35" s="991">
        <v>0</v>
      </c>
      <c r="EU35" s="991">
        <v>0</v>
      </c>
      <c r="EV35" s="991">
        <v>0</v>
      </c>
      <c r="EW35" s="991">
        <v>0</v>
      </c>
      <c r="EX35" s="991">
        <v>0</v>
      </c>
      <c r="EY35" s="991">
        <v>0</v>
      </c>
      <c r="EZ35" s="991">
        <v>0</v>
      </c>
      <c r="FA35" s="991">
        <v>1</v>
      </c>
      <c r="FB35" s="991">
        <v>0</v>
      </c>
      <c r="FC35" s="991">
        <v>0</v>
      </c>
      <c r="FD35" s="991">
        <v>0</v>
      </c>
      <c r="FE35" s="991">
        <v>0</v>
      </c>
      <c r="FF35" s="991">
        <v>0</v>
      </c>
      <c r="FG35" s="991">
        <v>0</v>
      </c>
      <c r="FH35" s="991">
        <v>0</v>
      </c>
      <c r="FI35" s="991">
        <v>1</v>
      </c>
      <c r="FJ35" s="991">
        <v>0.1</v>
      </c>
      <c r="FK35" s="991">
        <v>0</v>
      </c>
      <c r="FL35" s="991">
        <v>0</v>
      </c>
      <c r="FM35" s="991">
        <v>0</v>
      </c>
      <c r="FN35" s="991">
        <v>0</v>
      </c>
      <c r="FO35" s="991">
        <v>1</v>
      </c>
      <c r="FP35" s="991">
        <v>0</v>
      </c>
      <c r="FQ35" s="991">
        <v>0</v>
      </c>
      <c r="FR35" s="991">
        <v>0</v>
      </c>
      <c r="FS35" s="991">
        <v>0</v>
      </c>
      <c r="FT35" s="991">
        <v>0</v>
      </c>
      <c r="FU35" s="991">
        <v>0</v>
      </c>
      <c r="FV35" s="991">
        <v>0</v>
      </c>
      <c r="FW35" s="991">
        <v>0</v>
      </c>
      <c r="FX35" s="991">
        <v>0</v>
      </c>
      <c r="FY35" s="991">
        <v>0</v>
      </c>
      <c r="FZ35" s="991">
        <v>0</v>
      </c>
      <c r="GA35" s="991">
        <v>0</v>
      </c>
      <c r="GB35" s="991">
        <v>0</v>
      </c>
      <c r="GC35" s="991">
        <v>0</v>
      </c>
      <c r="GD35" s="991">
        <v>0</v>
      </c>
      <c r="GE35" s="991">
        <v>0</v>
      </c>
      <c r="GF35" s="991">
        <v>0</v>
      </c>
      <c r="GG35" s="991">
        <v>0</v>
      </c>
      <c r="GH35" s="991">
        <v>0</v>
      </c>
      <c r="GI35" s="991">
        <v>0</v>
      </c>
      <c r="GJ35" s="991">
        <v>0</v>
      </c>
      <c r="GK35" s="991">
        <v>0</v>
      </c>
      <c r="GL35" s="991">
        <v>0</v>
      </c>
      <c r="GM35" s="991">
        <v>0</v>
      </c>
      <c r="GN35" s="991">
        <v>0</v>
      </c>
      <c r="GO35" s="991">
        <v>0</v>
      </c>
      <c r="GP35" s="991">
        <v>0</v>
      </c>
      <c r="GQ35" s="991">
        <v>0</v>
      </c>
      <c r="GR35" s="991">
        <v>0</v>
      </c>
      <c r="GS35" s="990" t="s">
        <v>1000</v>
      </c>
      <c r="GT35" s="990" t="s">
        <v>993</v>
      </c>
      <c r="GU35" s="990" t="s">
        <v>993</v>
      </c>
      <c r="GV35" s="990" t="s">
        <v>993</v>
      </c>
      <c r="GW35" s="991">
        <v>100</v>
      </c>
      <c r="GX35" s="991">
        <v>89</v>
      </c>
      <c r="GY35" s="991">
        <v>1</v>
      </c>
      <c r="GZ35" s="991">
        <v>3880</v>
      </c>
      <c r="HA35" s="991">
        <v>95</v>
      </c>
      <c r="HB35" s="991">
        <v>0</v>
      </c>
      <c r="HC35" s="991">
        <v>0</v>
      </c>
      <c r="HD35" s="991">
        <v>0</v>
      </c>
      <c r="HE35" s="991">
        <v>0</v>
      </c>
      <c r="HF35" s="991">
        <v>0</v>
      </c>
      <c r="HG35" s="991">
        <v>0</v>
      </c>
      <c r="HH35" s="991">
        <v>0</v>
      </c>
      <c r="HI35" s="991">
        <v>95</v>
      </c>
      <c r="HJ35" s="991">
        <v>95</v>
      </c>
      <c r="HK35" s="991">
        <v>0</v>
      </c>
      <c r="HL35" s="991">
        <v>0</v>
      </c>
      <c r="HM35" s="991">
        <v>0</v>
      </c>
      <c r="HN35" s="991">
        <v>0</v>
      </c>
      <c r="HO35" s="991">
        <v>0</v>
      </c>
      <c r="HP35" s="991">
        <v>0</v>
      </c>
      <c r="HQ35" s="991">
        <v>0</v>
      </c>
      <c r="HR35" s="991">
        <v>95</v>
      </c>
      <c r="HS35" s="991">
        <v>0</v>
      </c>
      <c r="HT35" s="991">
        <v>0</v>
      </c>
      <c r="HU35" s="991">
        <v>0</v>
      </c>
      <c r="HV35" s="990" t="s">
        <v>290</v>
      </c>
      <c r="HW35" s="991">
        <v>0</v>
      </c>
      <c r="HX35" s="991">
        <v>0</v>
      </c>
      <c r="HY35" s="991">
        <v>0</v>
      </c>
      <c r="HZ35" s="991">
        <v>0</v>
      </c>
      <c r="IA35" s="991">
        <v>0</v>
      </c>
      <c r="IB35" s="991">
        <v>0</v>
      </c>
      <c r="IC35" s="991">
        <v>0</v>
      </c>
      <c r="ID35" s="991">
        <v>0</v>
      </c>
      <c r="IE35" s="991">
        <v>0</v>
      </c>
      <c r="IF35" s="991">
        <v>49</v>
      </c>
      <c r="IG35" s="991">
        <v>1</v>
      </c>
      <c r="IH35" s="991">
        <v>11</v>
      </c>
      <c r="II35" s="991">
        <v>2</v>
      </c>
      <c r="IJ35" s="991">
        <v>18</v>
      </c>
      <c r="IK35" s="993">
        <v>0</v>
      </c>
      <c r="IL35" s="991">
        <v>0</v>
      </c>
      <c r="IM35" s="991">
        <v>95</v>
      </c>
      <c r="IN35" s="991">
        <v>0</v>
      </c>
      <c r="IO35" s="991">
        <v>0</v>
      </c>
      <c r="IP35" s="991">
        <v>0</v>
      </c>
      <c r="IQ35" s="991">
        <v>0</v>
      </c>
      <c r="IR35" s="991">
        <v>0</v>
      </c>
      <c r="IS35" s="991">
        <v>0</v>
      </c>
      <c r="IT35" s="991">
        <v>0</v>
      </c>
      <c r="IU35" s="991">
        <v>1</v>
      </c>
      <c r="IV35" s="991">
        <v>0</v>
      </c>
      <c r="IW35" s="991">
        <v>0</v>
      </c>
      <c r="IX35" s="991">
        <v>1</v>
      </c>
      <c r="IY35" s="991">
        <v>0</v>
      </c>
      <c r="IZ35" s="991">
        <v>0</v>
      </c>
      <c r="JA35" s="991">
        <v>0</v>
      </c>
      <c r="JB35" s="991">
        <v>0</v>
      </c>
      <c r="JC35" s="991">
        <v>0</v>
      </c>
      <c r="JD35" s="991">
        <v>0</v>
      </c>
      <c r="JE35" s="991">
        <v>0</v>
      </c>
      <c r="JF35" s="991">
        <v>0</v>
      </c>
      <c r="JG35" s="991">
        <v>0</v>
      </c>
      <c r="JH35" s="991">
        <v>0</v>
      </c>
      <c r="JI35" s="991">
        <v>0</v>
      </c>
      <c r="JJ35" s="990" t="s">
        <v>290</v>
      </c>
      <c r="JK35" s="991">
        <v>0</v>
      </c>
      <c r="JL35" s="991">
        <v>0</v>
      </c>
      <c r="JM35" s="991">
        <v>0</v>
      </c>
      <c r="JN35" s="991">
        <v>0</v>
      </c>
      <c r="JO35" s="991">
        <v>0</v>
      </c>
      <c r="JP35" s="991">
        <v>0</v>
      </c>
      <c r="JQ35" s="991">
        <v>0</v>
      </c>
      <c r="JR35" s="991">
        <v>0</v>
      </c>
      <c r="JS35" s="991">
        <v>0</v>
      </c>
      <c r="JT35" s="991">
        <v>0</v>
      </c>
      <c r="JU35" s="991">
        <v>0</v>
      </c>
      <c r="JV35" s="991">
        <v>0</v>
      </c>
      <c r="JW35" s="992" t="b">
        <v>0</v>
      </c>
      <c r="JX35" s="990" t="s">
        <v>993</v>
      </c>
      <c r="JY35" s="990" t="s">
        <v>993</v>
      </c>
      <c r="JZ35" s="990" t="s">
        <v>993</v>
      </c>
      <c r="KA35" s="990" t="s">
        <v>993</v>
      </c>
      <c r="KB35" s="992"/>
      <c r="KC35" s="986"/>
    </row>
    <row r="36" spans="1:289" hidden="1">
      <c r="A36" s="985"/>
      <c r="B36" s="1315" t="s">
        <v>1615</v>
      </c>
      <c r="C36" s="1315"/>
      <c r="D36" s="990" t="s">
        <v>1616</v>
      </c>
      <c r="E36" s="990" t="s">
        <v>1616</v>
      </c>
      <c r="F36" s="990" t="s">
        <v>993</v>
      </c>
      <c r="G36" s="990" t="s">
        <v>1617</v>
      </c>
      <c r="H36" s="990" t="s">
        <v>1388</v>
      </c>
      <c r="I36" s="990" t="s">
        <v>437</v>
      </c>
      <c r="J36" s="990" t="s">
        <v>986</v>
      </c>
      <c r="K36" s="990" t="s">
        <v>1062</v>
      </c>
      <c r="L36" s="990" t="s">
        <v>1063</v>
      </c>
      <c r="M36" s="990" t="s">
        <v>1064</v>
      </c>
      <c r="N36" s="990" t="s">
        <v>1065</v>
      </c>
      <c r="O36" s="990" t="s">
        <v>1617</v>
      </c>
      <c r="P36" s="990" t="s">
        <v>1332</v>
      </c>
      <c r="Q36" s="990" t="s">
        <v>1351</v>
      </c>
      <c r="R36" s="990" t="s">
        <v>1618</v>
      </c>
      <c r="S36" s="990" t="s">
        <v>1619</v>
      </c>
      <c r="T36" s="990" t="s">
        <v>1620</v>
      </c>
      <c r="U36" s="990" t="s">
        <v>1621</v>
      </c>
      <c r="V36" s="990" t="s">
        <v>1333</v>
      </c>
      <c r="W36" s="990" t="s">
        <v>1352</v>
      </c>
      <c r="X36" s="990" t="s">
        <v>1622</v>
      </c>
      <c r="Y36" s="990" t="s">
        <v>1333</v>
      </c>
      <c r="Z36" s="990" t="s">
        <v>1352</v>
      </c>
      <c r="AA36" s="990" t="s">
        <v>1623</v>
      </c>
      <c r="AB36" s="990" t="s">
        <v>2218</v>
      </c>
      <c r="AC36" s="990" t="s">
        <v>1624</v>
      </c>
      <c r="AD36" s="990" t="s">
        <v>447</v>
      </c>
      <c r="AE36" s="990" t="s">
        <v>270</v>
      </c>
      <c r="AF36" s="990" t="s">
        <v>270</v>
      </c>
      <c r="AG36" s="990" t="s">
        <v>293</v>
      </c>
      <c r="AH36" s="992" t="b">
        <v>0</v>
      </c>
      <c r="AI36" s="991">
        <v>0</v>
      </c>
      <c r="AJ36" s="992" t="b">
        <v>0</v>
      </c>
      <c r="AK36" s="991">
        <v>0</v>
      </c>
      <c r="AL36" s="992" t="b">
        <v>0</v>
      </c>
      <c r="AM36" s="992" t="b">
        <v>1</v>
      </c>
      <c r="AN36" s="990" t="s">
        <v>293</v>
      </c>
      <c r="AO36" s="990" t="b">
        <f t="shared" si="1"/>
        <v>1</v>
      </c>
      <c r="AP36" s="990" t="s">
        <v>993</v>
      </c>
      <c r="AQ36" s="992" t="b">
        <v>0</v>
      </c>
      <c r="AR36" s="990" t="s">
        <v>993</v>
      </c>
      <c r="AS36" s="990" t="s">
        <v>993</v>
      </c>
      <c r="AT36" s="990" t="s">
        <v>993</v>
      </c>
      <c r="AU36" s="990" t="s">
        <v>298</v>
      </c>
      <c r="AV36" s="990" t="s">
        <v>993</v>
      </c>
      <c r="AW36" s="990" t="s">
        <v>993</v>
      </c>
      <c r="AX36" s="990" t="s">
        <v>993</v>
      </c>
      <c r="AY36" s="990" t="s">
        <v>993</v>
      </c>
      <c r="AZ36" s="183">
        <f t="shared" si="2"/>
        <v>3</v>
      </c>
      <c r="BA36" s="183">
        <f t="shared" si="2"/>
        <v>3</v>
      </c>
      <c r="BB36" s="183">
        <f t="shared" si="2"/>
        <v>0</v>
      </c>
      <c r="BC36" s="183">
        <f t="shared" si="2"/>
        <v>3</v>
      </c>
      <c r="BD36" s="183">
        <f t="shared" si="3"/>
        <v>0</v>
      </c>
      <c r="BE36" s="991">
        <v>3</v>
      </c>
      <c r="BF36" s="991">
        <v>3</v>
      </c>
      <c r="BG36" s="991">
        <v>0</v>
      </c>
      <c r="BH36" s="991">
        <v>3</v>
      </c>
      <c r="BI36" s="991">
        <v>0</v>
      </c>
      <c r="BJ36" s="991">
        <v>0</v>
      </c>
      <c r="BK36" s="991">
        <v>0</v>
      </c>
      <c r="BL36" s="991">
        <v>0</v>
      </c>
      <c r="BM36" s="991">
        <v>0</v>
      </c>
      <c r="BN36" s="991">
        <v>0</v>
      </c>
      <c r="BO36" s="991">
        <v>0</v>
      </c>
      <c r="BP36" s="991">
        <v>0</v>
      </c>
      <c r="BQ36" s="991">
        <v>0</v>
      </c>
      <c r="BR36" s="991">
        <v>0</v>
      </c>
      <c r="BS36" s="991">
        <v>0</v>
      </c>
      <c r="BT36" s="991">
        <v>0</v>
      </c>
      <c r="BU36" s="991">
        <v>0</v>
      </c>
      <c r="BV36" s="991">
        <v>0</v>
      </c>
      <c r="BW36" s="991">
        <v>0</v>
      </c>
      <c r="BX36" s="991">
        <v>0</v>
      </c>
      <c r="BY36" s="992"/>
      <c r="BZ36" s="991">
        <v>3</v>
      </c>
      <c r="CA36" s="991">
        <v>0</v>
      </c>
      <c r="CB36" s="991">
        <v>0</v>
      </c>
      <c r="CC36" s="991">
        <v>0</v>
      </c>
      <c r="CD36" s="991">
        <v>1</v>
      </c>
      <c r="CE36" s="991">
        <v>8</v>
      </c>
      <c r="CF36" s="991">
        <v>0</v>
      </c>
      <c r="CG36" s="991">
        <v>0</v>
      </c>
      <c r="CH36" s="991">
        <v>2</v>
      </c>
      <c r="CI36" s="991">
        <v>2</v>
      </c>
      <c r="CJ36" s="991">
        <v>1</v>
      </c>
      <c r="CK36" s="991">
        <v>4</v>
      </c>
      <c r="CL36" s="991">
        <v>0</v>
      </c>
      <c r="CM36" s="991">
        <v>0</v>
      </c>
      <c r="CN36" s="991">
        <v>0</v>
      </c>
      <c r="CO36" s="991">
        <v>0</v>
      </c>
      <c r="CP36" s="991">
        <v>0</v>
      </c>
      <c r="CQ36" s="991">
        <v>0</v>
      </c>
      <c r="CR36" s="991">
        <v>0</v>
      </c>
      <c r="CS36" s="991">
        <v>0</v>
      </c>
      <c r="CT36" s="991">
        <v>0</v>
      </c>
      <c r="CU36" s="991">
        <v>0</v>
      </c>
      <c r="CV36" s="991">
        <v>0</v>
      </c>
      <c r="CW36" s="991">
        <v>0</v>
      </c>
      <c r="CX36" s="991">
        <v>0</v>
      </c>
      <c r="CY36" s="991">
        <v>0</v>
      </c>
      <c r="CZ36" s="991">
        <v>0</v>
      </c>
      <c r="DA36" s="991">
        <v>0</v>
      </c>
      <c r="DB36" s="991">
        <v>0</v>
      </c>
      <c r="DC36" s="991">
        <v>0</v>
      </c>
      <c r="DD36" s="991">
        <v>0</v>
      </c>
      <c r="DE36" s="991">
        <v>0</v>
      </c>
      <c r="DF36" s="991">
        <v>0</v>
      </c>
      <c r="DG36" s="991">
        <v>0</v>
      </c>
      <c r="DH36" s="991">
        <v>0</v>
      </c>
      <c r="DI36" s="991">
        <v>2</v>
      </c>
      <c r="DJ36" s="991">
        <v>0</v>
      </c>
      <c r="DK36" s="991">
        <v>3</v>
      </c>
      <c r="DL36" s="991">
        <v>0</v>
      </c>
      <c r="DM36" s="991">
        <v>0</v>
      </c>
      <c r="DN36" s="991">
        <v>0</v>
      </c>
      <c r="DO36" s="991">
        <v>0</v>
      </c>
      <c r="DP36" s="991">
        <v>0</v>
      </c>
      <c r="DQ36" s="991">
        <v>0</v>
      </c>
      <c r="DR36" s="991">
        <v>0</v>
      </c>
      <c r="DS36" s="991">
        <v>0</v>
      </c>
      <c r="DT36" s="991">
        <v>0</v>
      </c>
      <c r="DU36" s="991">
        <v>0</v>
      </c>
      <c r="DV36" s="991">
        <v>0</v>
      </c>
      <c r="DW36" s="991">
        <v>0</v>
      </c>
      <c r="DX36" s="991">
        <v>0</v>
      </c>
      <c r="DY36" s="991">
        <v>0</v>
      </c>
      <c r="DZ36" s="991">
        <v>0</v>
      </c>
      <c r="EA36" s="991">
        <v>0</v>
      </c>
      <c r="EB36" s="991">
        <v>0</v>
      </c>
      <c r="EC36" s="991">
        <v>0</v>
      </c>
      <c r="ED36" s="992" t="b">
        <v>1</v>
      </c>
      <c r="EE36" s="991">
        <v>0</v>
      </c>
      <c r="EF36" s="991">
        <v>0</v>
      </c>
      <c r="EG36" s="991">
        <v>0</v>
      </c>
      <c r="EH36" s="991">
        <v>0</v>
      </c>
      <c r="EI36" s="991">
        <v>0</v>
      </c>
      <c r="EJ36" s="991">
        <v>0</v>
      </c>
      <c r="EK36" s="991">
        <v>0</v>
      </c>
      <c r="EL36" s="991">
        <v>0</v>
      </c>
      <c r="EM36" s="991">
        <v>0</v>
      </c>
      <c r="EN36" s="991">
        <v>0</v>
      </c>
      <c r="EO36" s="991">
        <v>0</v>
      </c>
      <c r="EP36" s="991">
        <v>0</v>
      </c>
      <c r="EQ36" s="991">
        <v>0</v>
      </c>
      <c r="ER36" s="991">
        <v>0</v>
      </c>
      <c r="ES36" s="991">
        <v>0</v>
      </c>
      <c r="ET36" s="991">
        <v>0</v>
      </c>
      <c r="EU36" s="991">
        <v>0</v>
      </c>
      <c r="EV36" s="991">
        <v>0</v>
      </c>
      <c r="EW36" s="991">
        <v>0</v>
      </c>
      <c r="EX36" s="991">
        <v>0</v>
      </c>
      <c r="EY36" s="991">
        <v>0</v>
      </c>
      <c r="EZ36" s="991">
        <v>0</v>
      </c>
      <c r="FA36" s="991">
        <v>2</v>
      </c>
      <c r="FB36" s="991">
        <v>0</v>
      </c>
      <c r="FC36" s="991">
        <v>1</v>
      </c>
      <c r="FD36" s="991">
        <v>1</v>
      </c>
      <c r="FE36" s="991">
        <v>0</v>
      </c>
      <c r="FF36" s="991">
        <v>0</v>
      </c>
      <c r="FG36" s="991">
        <v>0</v>
      </c>
      <c r="FH36" s="991">
        <v>0</v>
      </c>
      <c r="FI36" s="991">
        <v>0</v>
      </c>
      <c r="FJ36" s="991">
        <v>0</v>
      </c>
      <c r="FK36" s="991">
        <v>0</v>
      </c>
      <c r="FL36" s="991">
        <v>0</v>
      </c>
      <c r="FM36" s="991">
        <v>0</v>
      </c>
      <c r="FN36" s="991">
        <v>0</v>
      </c>
      <c r="FO36" s="991">
        <v>0</v>
      </c>
      <c r="FP36" s="991">
        <v>0</v>
      </c>
      <c r="FQ36" s="991">
        <v>0</v>
      </c>
      <c r="FR36" s="991">
        <v>0</v>
      </c>
      <c r="FS36" s="991">
        <v>0</v>
      </c>
      <c r="FT36" s="991">
        <v>0</v>
      </c>
      <c r="FU36" s="991">
        <v>0</v>
      </c>
      <c r="FV36" s="991">
        <v>0</v>
      </c>
      <c r="FW36" s="991">
        <v>0</v>
      </c>
      <c r="FX36" s="991">
        <v>0</v>
      </c>
      <c r="FY36" s="991">
        <v>0</v>
      </c>
      <c r="FZ36" s="991">
        <v>0</v>
      </c>
      <c r="GA36" s="991">
        <v>0</v>
      </c>
      <c r="GB36" s="991">
        <v>0</v>
      </c>
      <c r="GC36" s="991">
        <v>0</v>
      </c>
      <c r="GD36" s="991">
        <v>0</v>
      </c>
      <c r="GE36" s="991">
        <v>0</v>
      </c>
      <c r="GF36" s="991">
        <v>0</v>
      </c>
      <c r="GG36" s="991">
        <v>0</v>
      </c>
      <c r="GH36" s="991">
        <v>0</v>
      </c>
      <c r="GI36" s="991">
        <v>0</v>
      </c>
      <c r="GJ36" s="991">
        <v>0</v>
      </c>
      <c r="GK36" s="991">
        <v>0</v>
      </c>
      <c r="GL36" s="991">
        <v>0</v>
      </c>
      <c r="GM36" s="991">
        <v>0</v>
      </c>
      <c r="GN36" s="991">
        <v>0</v>
      </c>
      <c r="GO36" s="991">
        <v>0</v>
      </c>
      <c r="GP36" s="991">
        <v>0</v>
      </c>
      <c r="GQ36" s="991">
        <v>0</v>
      </c>
      <c r="GR36" s="991">
        <v>0</v>
      </c>
      <c r="GS36" s="990" t="s">
        <v>999</v>
      </c>
      <c r="GT36" s="990" t="s">
        <v>1014</v>
      </c>
      <c r="GU36" s="990" t="s">
        <v>290</v>
      </c>
      <c r="GV36" s="990" t="s">
        <v>993</v>
      </c>
      <c r="GW36" s="991">
        <v>427</v>
      </c>
      <c r="GX36" s="991">
        <v>0</v>
      </c>
      <c r="GY36" s="991">
        <v>0</v>
      </c>
      <c r="GZ36" s="991">
        <v>854</v>
      </c>
      <c r="HA36" s="991">
        <v>427</v>
      </c>
      <c r="HB36" s="991">
        <v>427</v>
      </c>
      <c r="HC36" s="991">
        <v>427</v>
      </c>
      <c r="HD36" s="991">
        <v>0</v>
      </c>
      <c r="HE36" s="991">
        <v>0</v>
      </c>
      <c r="HF36" s="991">
        <v>0</v>
      </c>
      <c r="HG36" s="991">
        <v>0</v>
      </c>
      <c r="HH36" s="991">
        <v>0</v>
      </c>
      <c r="HI36" s="991">
        <v>427</v>
      </c>
      <c r="HJ36" s="991">
        <v>427</v>
      </c>
      <c r="HK36" s="991">
        <v>0</v>
      </c>
      <c r="HL36" s="991">
        <v>0</v>
      </c>
      <c r="HM36" s="991">
        <v>0</v>
      </c>
      <c r="HN36" s="991">
        <v>0</v>
      </c>
      <c r="HO36" s="991">
        <v>0</v>
      </c>
      <c r="HP36" s="991">
        <v>0</v>
      </c>
      <c r="HQ36" s="991">
        <v>0</v>
      </c>
      <c r="HR36" s="991">
        <v>427</v>
      </c>
      <c r="HS36" s="991">
        <v>0</v>
      </c>
      <c r="HT36" s="991">
        <v>0</v>
      </c>
      <c r="HU36" s="991">
        <v>0</v>
      </c>
      <c r="HV36" s="990" t="s">
        <v>290</v>
      </c>
      <c r="HW36" s="991">
        <v>0</v>
      </c>
      <c r="HX36" s="991">
        <v>0</v>
      </c>
      <c r="HY36" s="991">
        <v>0</v>
      </c>
      <c r="HZ36" s="991">
        <v>0</v>
      </c>
      <c r="IA36" s="991">
        <v>0</v>
      </c>
      <c r="IB36" s="991">
        <v>0</v>
      </c>
      <c r="IC36" s="991">
        <v>0</v>
      </c>
      <c r="ID36" s="991">
        <v>0</v>
      </c>
      <c r="IE36" s="991">
        <v>0</v>
      </c>
      <c r="IF36" s="991">
        <v>214</v>
      </c>
      <c r="IG36" s="991">
        <v>0</v>
      </c>
      <c r="IH36" s="991">
        <v>3</v>
      </c>
      <c r="II36" s="991">
        <v>0</v>
      </c>
      <c r="IJ36" s="991">
        <v>0</v>
      </c>
      <c r="IK36" s="993">
        <v>0</v>
      </c>
      <c r="IL36" s="991">
        <v>0</v>
      </c>
      <c r="IM36" s="991">
        <v>427</v>
      </c>
      <c r="IN36" s="991">
        <v>0</v>
      </c>
      <c r="IO36" s="991">
        <v>0</v>
      </c>
      <c r="IP36" s="991">
        <v>0</v>
      </c>
      <c r="IQ36" s="991">
        <v>0</v>
      </c>
      <c r="IR36" s="991">
        <v>0</v>
      </c>
      <c r="IS36" s="991">
        <v>0</v>
      </c>
      <c r="IT36" s="991">
        <v>0</v>
      </c>
      <c r="IU36" s="991">
        <v>0</v>
      </c>
      <c r="IV36" s="991">
        <v>0</v>
      </c>
      <c r="IW36" s="991">
        <v>0</v>
      </c>
      <c r="IX36" s="991">
        <v>0</v>
      </c>
      <c r="IY36" s="991">
        <v>0</v>
      </c>
      <c r="IZ36" s="991">
        <v>0</v>
      </c>
      <c r="JA36" s="991">
        <v>0</v>
      </c>
      <c r="JB36" s="991">
        <v>0</v>
      </c>
      <c r="JC36" s="991">
        <v>0</v>
      </c>
      <c r="JD36" s="991">
        <v>0</v>
      </c>
      <c r="JE36" s="991">
        <v>0</v>
      </c>
      <c r="JF36" s="991">
        <v>0</v>
      </c>
      <c r="JG36" s="991">
        <v>0</v>
      </c>
      <c r="JH36" s="991">
        <v>0</v>
      </c>
      <c r="JI36" s="991">
        <v>0</v>
      </c>
      <c r="JJ36" s="990" t="s">
        <v>290</v>
      </c>
      <c r="JK36" s="991">
        <v>0</v>
      </c>
      <c r="JL36" s="991">
        <v>0</v>
      </c>
      <c r="JM36" s="991">
        <v>0</v>
      </c>
      <c r="JN36" s="991">
        <v>0</v>
      </c>
      <c r="JO36" s="991">
        <v>0</v>
      </c>
      <c r="JP36" s="991">
        <v>0</v>
      </c>
      <c r="JQ36" s="991">
        <v>0</v>
      </c>
      <c r="JR36" s="991">
        <v>0</v>
      </c>
      <c r="JS36" s="991">
        <v>0</v>
      </c>
      <c r="JT36" s="991">
        <v>0</v>
      </c>
      <c r="JU36" s="991">
        <v>0</v>
      </c>
      <c r="JV36" s="991">
        <v>0</v>
      </c>
      <c r="JW36" s="992" t="b">
        <v>0</v>
      </c>
      <c r="JX36" s="990" t="s">
        <v>993</v>
      </c>
      <c r="JY36" s="990" t="s">
        <v>993</v>
      </c>
      <c r="JZ36" s="990" t="s">
        <v>993</v>
      </c>
      <c r="KA36" s="990" t="s">
        <v>993</v>
      </c>
      <c r="KB36" s="992"/>
      <c r="KC36" s="986"/>
    </row>
    <row r="37" spans="1:289" hidden="1">
      <c r="A37" s="985"/>
      <c r="B37" s="1315" t="s">
        <v>1625</v>
      </c>
      <c r="C37" s="1315"/>
      <c r="D37" s="990" t="s">
        <v>1626</v>
      </c>
      <c r="E37" s="990" t="s">
        <v>1626</v>
      </c>
      <c r="F37" s="990" t="s">
        <v>993</v>
      </c>
      <c r="G37" s="990" t="s">
        <v>53</v>
      </c>
      <c r="H37" s="990" t="s">
        <v>1388</v>
      </c>
      <c r="I37" s="990" t="s">
        <v>437</v>
      </c>
      <c r="J37" s="990" t="s">
        <v>986</v>
      </c>
      <c r="K37" s="990" t="s">
        <v>1062</v>
      </c>
      <c r="L37" s="990" t="s">
        <v>1063</v>
      </c>
      <c r="M37" s="990" t="s">
        <v>1064</v>
      </c>
      <c r="N37" s="990" t="s">
        <v>1065</v>
      </c>
      <c r="O37" s="990" t="s">
        <v>53</v>
      </c>
      <c r="P37" s="990" t="s">
        <v>1332</v>
      </c>
      <c r="Q37" s="990" t="s">
        <v>1627</v>
      </c>
      <c r="R37" s="990" t="s">
        <v>1628</v>
      </c>
      <c r="S37" s="990" t="s">
        <v>1629</v>
      </c>
      <c r="T37" s="990" t="s">
        <v>1630</v>
      </c>
      <c r="U37" s="990" t="s">
        <v>1631</v>
      </c>
      <c r="V37" s="990" t="s">
        <v>1333</v>
      </c>
      <c r="W37" s="990" t="s">
        <v>1335</v>
      </c>
      <c r="X37" s="990" t="s">
        <v>1632</v>
      </c>
      <c r="Y37" s="990" t="s">
        <v>1333</v>
      </c>
      <c r="Z37" s="990" t="s">
        <v>1335</v>
      </c>
      <c r="AA37" s="990" t="s">
        <v>1633</v>
      </c>
      <c r="AB37" s="990" t="s">
        <v>1634</v>
      </c>
      <c r="AC37" s="990" t="s">
        <v>1396</v>
      </c>
      <c r="AD37" s="990" t="s">
        <v>447</v>
      </c>
      <c r="AE37" s="990" t="s">
        <v>290</v>
      </c>
      <c r="AF37" s="990" t="s">
        <v>290</v>
      </c>
      <c r="AG37" s="990" t="s">
        <v>290</v>
      </c>
      <c r="AH37" s="992" t="b">
        <v>0</v>
      </c>
      <c r="AI37" s="991">
        <v>0</v>
      </c>
      <c r="AJ37" s="992" t="b">
        <v>0</v>
      </c>
      <c r="AK37" s="991">
        <v>0</v>
      </c>
      <c r="AL37" s="992" t="b">
        <v>0</v>
      </c>
      <c r="AM37" s="992" t="b">
        <v>1</v>
      </c>
      <c r="AN37" s="990" t="s">
        <v>290</v>
      </c>
      <c r="AO37" s="990" t="b">
        <f t="shared" si="1"/>
        <v>1</v>
      </c>
      <c r="AP37" s="990" t="s">
        <v>993</v>
      </c>
      <c r="AQ37" s="992" t="b">
        <v>0</v>
      </c>
      <c r="AR37" s="990" t="s">
        <v>993</v>
      </c>
      <c r="AS37" s="990" t="s">
        <v>993</v>
      </c>
      <c r="AT37" s="990" t="s">
        <v>993</v>
      </c>
      <c r="AU37" s="990" t="s">
        <v>298</v>
      </c>
      <c r="AV37" s="990" t="s">
        <v>993</v>
      </c>
      <c r="AW37" s="990" t="s">
        <v>993</v>
      </c>
      <c r="AX37" s="990" t="s">
        <v>993</v>
      </c>
      <c r="AY37" s="990" t="s">
        <v>993</v>
      </c>
      <c r="AZ37" s="183">
        <f t="shared" si="2"/>
        <v>5</v>
      </c>
      <c r="BA37" s="183">
        <f t="shared" si="2"/>
        <v>0</v>
      </c>
      <c r="BB37" s="183">
        <f t="shared" si="2"/>
        <v>0</v>
      </c>
      <c r="BC37" s="183">
        <f t="shared" si="2"/>
        <v>5</v>
      </c>
      <c r="BD37" s="183">
        <f t="shared" si="3"/>
        <v>0</v>
      </c>
      <c r="BE37" s="991">
        <v>5</v>
      </c>
      <c r="BF37" s="991">
        <v>0</v>
      </c>
      <c r="BG37" s="991">
        <v>0</v>
      </c>
      <c r="BH37" s="991">
        <v>5</v>
      </c>
      <c r="BI37" s="991">
        <v>0</v>
      </c>
      <c r="BJ37" s="991">
        <v>0</v>
      </c>
      <c r="BK37" s="991">
        <v>0</v>
      </c>
      <c r="BL37" s="991">
        <v>0</v>
      </c>
      <c r="BM37" s="991">
        <v>0</v>
      </c>
      <c r="BN37" s="991">
        <v>0</v>
      </c>
      <c r="BO37" s="991">
        <v>0</v>
      </c>
      <c r="BP37" s="991">
        <v>0</v>
      </c>
      <c r="BQ37" s="991">
        <v>0</v>
      </c>
      <c r="BR37" s="991">
        <v>0</v>
      </c>
      <c r="BS37" s="991">
        <v>0</v>
      </c>
      <c r="BT37" s="991">
        <v>0</v>
      </c>
      <c r="BU37" s="991">
        <v>0</v>
      </c>
      <c r="BV37" s="991">
        <v>0</v>
      </c>
      <c r="BW37" s="991">
        <v>0</v>
      </c>
      <c r="BX37" s="991">
        <v>0</v>
      </c>
      <c r="BY37" s="990" t="s">
        <v>2660</v>
      </c>
      <c r="BZ37" s="991">
        <v>0</v>
      </c>
      <c r="CA37" s="991">
        <v>0</v>
      </c>
      <c r="CB37" s="991">
        <v>0</v>
      </c>
      <c r="CC37" s="991">
        <v>5</v>
      </c>
      <c r="CD37" s="991">
        <v>2</v>
      </c>
      <c r="CE37" s="991">
        <v>0.5</v>
      </c>
      <c r="CF37" s="991">
        <v>0</v>
      </c>
      <c r="CG37" s="991">
        <v>0</v>
      </c>
      <c r="CH37" s="991">
        <v>9</v>
      </c>
      <c r="CI37" s="991">
        <v>2.8</v>
      </c>
      <c r="CJ37" s="991">
        <v>2</v>
      </c>
      <c r="CK37" s="991">
        <v>0.9</v>
      </c>
      <c r="CL37" s="991">
        <v>0</v>
      </c>
      <c r="CM37" s="991">
        <v>0</v>
      </c>
      <c r="CN37" s="991">
        <v>0</v>
      </c>
      <c r="CO37" s="991">
        <v>0</v>
      </c>
      <c r="CP37" s="991">
        <v>0</v>
      </c>
      <c r="CQ37" s="991">
        <v>0</v>
      </c>
      <c r="CR37" s="991">
        <v>0</v>
      </c>
      <c r="CS37" s="991">
        <v>0</v>
      </c>
      <c r="CT37" s="991">
        <v>0</v>
      </c>
      <c r="CU37" s="991">
        <v>0</v>
      </c>
      <c r="CV37" s="991">
        <v>0</v>
      </c>
      <c r="CW37" s="991">
        <v>0</v>
      </c>
      <c r="CX37" s="991">
        <v>0</v>
      </c>
      <c r="CY37" s="991">
        <v>0</v>
      </c>
      <c r="CZ37" s="991">
        <v>5</v>
      </c>
      <c r="DA37" s="991">
        <v>0</v>
      </c>
      <c r="DB37" s="991">
        <v>0</v>
      </c>
      <c r="DC37" s="991">
        <v>0</v>
      </c>
      <c r="DD37" s="991">
        <v>0</v>
      </c>
      <c r="DE37" s="991">
        <v>0</v>
      </c>
      <c r="DF37" s="991">
        <v>0</v>
      </c>
      <c r="DG37" s="991">
        <v>0</v>
      </c>
      <c r="DH37" s="991">
        <v>0</v>
      </c>
      <c r="DI37" s="991">
        <v>0</v>
      </c>
      <c r="DJ37" s="991">
        <v>0</v>
      </c>
      <c r="DK37" s="991">
        <v>0</v>
      </c>
      <c r="DL37" s="991">
        <v>0</v>
      </c>
      <c r="DM37" s="991">
        <v>0</v>
      </c>
      <c r="DN37" s="991">
        <v>0</v>
      </c>
      <c r="DO37" s="991">
        <v>0</v>
      </c>
      <c r="DP37" s="991">
        <v>0</v>
      </c>
      <c r="DQ37" s="991">
        <v>0</v>
      </c>
      <c r="DR37" s="991">
        <v>0</v>
      </c>
      <c r="DS37" s="991">
        <v>0</v>
      </c>
      <c r="DT37" s="991">
        <v>0</v>
      </c>
      <c r="DU37" s="991">
        <v>0</v>
      </c>
      <c r="DV37" s="991">
        <v>0</v>
      </c>
      <c r="DW37" s="991">
        <v>0</v>
      </c>
      <c r="DX37" s="991">
        <v>0</v>
      </c>
      <c r="DY37" s="991">
        <v>0</v>
      </c>
      <c r="DZ37" s="991">
        <v>0</v>
      </c>
      <c r="EA37" s="991">
        <v>0</v>
      </c>
      <c r="EB37" s="991">
        <v>0</v>
      </c>
      <c r="EC37" s="991">
        <v>0</v>
      </c>
      <c r="ED37" s="992" t="b">
        <v>1</v>
      </c>
      <c r="EE37" s="991">
        <v>0</v>
      </c>
      <c r="EF37" s="991">
        <v>0</v>
      </c>
      <c r="EG37" s="991">
        <v>0</v>
      </c>
      <c r="EH37" s="991">
        <v>0</v>
      </c>
      <c r="EI37" s="991">
        <v>0</v>
      </c>
      <c r="EJ37" s="991">
        <v>0</v>
      </c>
      <c r="EK37" s="991">
        <v>0</v>
      </c>
      <c r="EL37" s="991">
        <v>0</v>
      </c>
      <c r="EM37" s="991">
        <v>0</v>
      </c>
      <c r="EN37" s="991">
        <v>0</v>
      </c>
      <c r="EO37" s="991">
        <v>0</v>
      </c>
      <c r="EP37" s="991">
        <v>0</v>
      </c>
      <c r="EQ37" s="991">
        <v>0</v>
      </c>
      <c r="ER37" s="991">
        <v>0</v>
      </c>
      <c r="ES37" s="991">
        <v>0</v>
      </c>
      <c r="ET37" s="991">
        <v>0</v>
      </c>
      <c r="EU37" s="991">
        <v>0</v>
      </c>
      <c r="EV37" s="991">
        <v>0</v>
      </c>
      <c r="EW37" s="991">
        <v>0</v>
      </c>
      <c r="EX37" s="991">
        <v>0</v>
      </c>
      <c r="EY37" s="991">
        <v>0</v>
      </c>
      <c r="EZ37" s="991">
        <v>0</v>
      </c>
      <c r="FA37" s="991">
        <v>9</v>
      </c>
      <c r="FB37" s="991">
        <v>2.8</v>
      </c>
      <c r="FC37" s="991">
        <v>2</v>
      </c>
      <c r="FD37" s="991">
        <v>0.9</v>
      </c>
      <c r="FE37" s="991">
        <v>0</v>
      </c>
      <c r="FF37" s="991">
        <v>0</v>
      </c>
      <c r="FG37" s="991">
        <v>0</v>
      </c>
      <c r="FH37" s="991">
        <v>0</v>
      </c>
      <c r="FI37" s="991">
        <v>0</v>
      </c>
      <c r="FJ37" s="991">
        <v>0</v>
      </c>
      <c r="FK37" s="991">
        <v>0</v>
      </c>
      <c r="FL37" s="991">
        <v>0</v>
      </c>
      <c r="FM37" s="991">
        <v>0</v>
      </c>
      <c r="FN37" s="991">
        <v>0</v>
      </c>
      <c r="FO37" s="991">
        <v>0</v>
      </c>
      <c r="FP37" s="991">
        <v>0</v>
      </c>
      <c r="FQ37" s="991">
        <v>0</v>
      </c>
      <c r="FR37" s="991">
        <v>0</v>
      </c>
      <c r="FS37" s="991">
        <v>0</v>
      </c>
      <c r="FT37" s="991">
        <v>0</v>
      </c>
      <c r="FU37" s="991">
        <v>0</v>
      </c>
      <c r="FV37" s="991">
        <v>0</v>
      </c>
      <c r="FW37" s="991">
        <v>0</v>
      </c>
      <c r="FX37" s="991">
        <v>0</v>
      </c>
      <c r="FY37" s="991">
        <v>0</v>
      </c>
      <c r="FZ37" s="991">
        <v>0</v>
      </c>
      <c r="GA37" s="991">
        <v>0</v>
      </c>
      <c r="GB37" s="991">
        <v>0</v>
      </c>
      <c r="GC37" s="991">
        <v>0</v>
      </c>
      <c r="GD37" s="991">
        <v>0</v>
      </c>
      <c r="GE37" s="991">
        <v>0</v>
      </c>
      <c r="GF37" s="991">
        <v>0</v>
      </c>
      <c r="GG37" s="991">
        <v>0</v>
      </c>
      <c r="GH37" s="991">
        <v>0</v>
      </c>
      <c r="GI37" s="991">
        <v>0</v>
      </c>
      <c r="GJ37" s="991">
        <v>0</v>
      </c>
      <c r="GK37" s="991">
        <v>0</v>
      </c>
      <c r="GL37" s="991">
        <v>0</v>
      </c>
      <c r="GM37" s="991">
        <v>0</v>
      </c>
      <c r="GN37" s="991">
        <v>0</v>
      </c>
      <c r="GO37" s="991">
        <v>0</v>
      </c>
      <c r="GP37" s="991">
        <v>0</v>
      </c>
      <c r="GQ37" s="991">
        <v>0</v>
      </c>
      <c r="GR37" s="991">
        <v>0</v>
      </c>
      <c r="GS37" s="990" t="s">
        <v>1011</v>
      </c>
      <c r="GT37" s="990" t="s">
        <v>993</v>
      </c>
      <c r="GU37" s="990" t="s">
        <v>993</v>
      </c>
      <c r="GV37" s="990" t="s">
        <v>993</v>
      </c>
      <c r="GW37" s="991">
        <v>0</v>
      </c>
      <c r="GX37" s="991">
        <v>0</v>
      </c>
      <c r="GY37" s="991">
        <v>0</v>
      </c>
      <c r="GZ37" s="991">
        <v>0</v>
      </c>
      <c r="HA37" s="991">
        <v>0</v>
      </c>
      <c r="HB37" s="991">
        <v>0</v>
      </c>
      <c r="HC37" s="991">
        <v>0</v>
      </c>
      <c r="HD37" s="991">
        <v>0</v>
      </c>
      <c r="HE37" s="991">
        <v>0</v>
      </c>
      <c r="HF37" s="991">
        <v>0</v>
      </c>
      <c r="HG37" s="991">
        <v>0</v>
      </c>
      <c r="HH37" s="991">
        <v>0</v>
      </c>
      <c r="HI37" s="991">
        <v>0</v>
      </c>
      <c r="HJ37" s="991">
        <v>0</v>
      </c>
      <c r="HK37" s="991">
        <v>0</v>
      </c>
      <c r="HL37" s="991">
        <v>0</v>
      </c>
      <c r="HM37" s="991">
        <v>0</v>
      </c>
      <c r="HN37" s="991">
        <v>0</v>
      </c>
      <c r="HO37" s="991">
        <v>0</v>
      </c>
      <c r="HP37" s="991">
        <v>0</v>
      </c>
      <c r="HQ37" s="991">
        <v>0</v>
      </c>
      <c r="HR37" s="991">
        <v>0</v>
      </c>
      <c r="HS37" s="991">
        <v>0</v>
      </c>
      <c r="HT37" s="991">
        <v>0</v>
      </c>
      <c r="HU37" s="991">
        <v>0</v>
      </c>
      <c r="HV37" s="990" t="s">
        <v>993</v>
      </c>
      <c r="HW37" s="991">
        <v>0</v>
      </c>
      <c r="HX37" s="991">
        <v>0</v>
      </c>
      <c r="HY37" s="991">
        <v>0</v>
      </c>
      <c r="HZ37" s="991">
        <v>0</v>
      </c>
      <c r="IA37" s="991">
        <v>0</v>
      </c>
      <c r="IB37" s="991">
        <v>0</v>
      </c>
      <c r="IC37" s="991">
        <v>0</v>
      </c>
      <c r="ID37" s="991">
        <v>0</v>
      </c>
      <c r="IE37" s="991">
        <v>0</v>
      </c>
      <c r="IF37" s="991">
        <v>0</v>
      </c>
      <c r="IG37" s="991">
        <v>0</v>
      </c>
      <c r="IH37" s="991">
        <v>0</v>
      </c>
      <c r="II37" s="991">
        <v>0</v>
      </c>
      <c r="IJ37" s="991">
        <v>0</v>
      </c>
      <c r="IK37" s="993">
        <v>0</v>
      </c>
      <c r="IL37" s="991">
        <v>0</v>
      </c>
      <c r="IM37" s="991">
        <v>0</v>
      </c>
      <c r="IN37" s="991">
        <v>0</v>
      </c>
      <c r="IO37" s="991">
        <v>0</v>
      </c>
      <c r="IP37" s="991">
        <v>0</v>
      </c>
      <c r="IQ37" s="991">
        <v>0</v>
      </c>
      <c r="IR37" s="991">
        <v>0</v>
      </c>
      <c r="IS37" s="991">
        <v>0</v>
      </c>
      <c r="IT37" s="991">
        <v>0</v>
      </c>
      <c r="IU37" s="991">
        <v>0</v>
      </c>
      <c r="IV37" s="991">
        <v>0</v>
      </c>
      <c r="IW37" s="991">
        <v>0</v>
      </c>
      <c r="IX37" s="991">
        <v>0</v>
      </c>
      <c r="IY37" s="991">
        <v>0</v>
      </c>
      <c r="IZ37" s="991">
        <v>0</v>
      </c>
      <c r="JA37" s="991">
        <v>0</v>
      </c>
      <c r="JB37" s="991">
        <v>0</v>
      </c>
      <c r="JC37" s="991">
        <v>0</v>
      </c>
      <c r="JD37" s="991">
        <v>0</v>
      </c>
      <c r="JE37" s="991">
        <v>0</v>
      </c>
      <c r="JF37" s="991">
        <v>0</v>
      </c>
      <c r="JG37" s="991">
        <v>0</v>
      </c>
      <c r="JH37" s="991">
        <v>0</v>
      </c>
      <c r="JI37" s="991">
        <v>0</v>
      </c>
      <c r="JJ37" s="990" t="s">
        <v>993</v>
      </c>
      <c r="JK37" s="991">
        <v>0</v>
      </c>
      <c r="JL37" s="991">
        <v>0</v>
      </c>
      <c r="JM37" s="991">
        <v>0</v>
      </c>
      <c r="JN37" s="991">
        <v>0</v>
      </c>
      <c r="JO37" s="991">
        <v>0</v>
      </c>
      <c r="JP37" s="991">
        <v>0</v>
      </c>
      <c r="JQ37" s="991">
        <v>0</v>
      </c>
      <c r="JR37" s="991">
        <v>0</v>
      </c>
      <c r="JS37" s="991">
        <v>0</v>
      </c>
      <c r="JT37" s="991">
        <v>0</v>
      </c>
      <c r="JU37" s="991">
        <v>0</v>
      </c>
      <c r="JV37" s="991">
        <v>0</v>
      </c>
      <c r="JW37" s="992" t="b">
        <v>0</v>
      </c>
      <c r="JX37" s="990" t="s">
        <v>993</v>
      </c>
      <c r="JY37" s="990" t="s">
        <v>993</v>
      </c>
      <c r="JZ37" s="990" t="s">
        <v>993</v>
      </c>
      <c r="KA37" s="990" t="s">
        <v>993</v>
      </c>
      <c r="KB37" s="992"/>
      <c r="KC37" s="986"/>
    </row>
    <row r="38" spans="1:289" hidden="1">
      <c r="A38" s="985"/>
      <c r="B38" s="1315" t="s">
        <v>1636</v>
      </c>
      <c r="C38" s="1315"/>
      <c r="D38" s="990" t="s">
        <v>1637</v>
      </c>
      <c r="E38" s="990" t="s">
        <v>1637</v>
      </c>
      <c r="F38" s="990" t="s">
        <v>993</v>
      </c>
      <c r="G38" s="990" t="s">
        <v>47</v>
      </c>
      <c r="H38" s="990" t="s">
        <v>1388</v>
      </c>
      <c r="I38" s="990" t="s">
        <v>437</v>
      </c>
      <c r="J38" s="990" t="s">
        <v>986</v>
      </c>
      <c r="K38" s="990" t="s">
        <v>1062</v>
      </c>
      <c r="L38" s="990" t="s">
        <v>1063</v>
      </c>
      <c r="M38" s="990" t="s">
        <v>1064</v>
      </c>
      <c r="N38" s="990" t="s">
        <v>1065</v>
      </c>
      <c r="O38" s="990" t="s">
        <v>47</v>
      </c>
      <c r="P38" s="990" t="s">
        <v>1332</v>
      </c>
      <c r="Q38" s="990" t="s">
        <v>1638</v>
      </c>
      <c r="R38" s="990" t="s">
        <v>1639</v>
      </c>
      <c r="S38" s="990" t="s">
        <v>1640</v>
      </c>
      <c r="T38" s="990" t="s">
        <v>1641</v>
      </c>
      <c r="U38" s="990" t="s">
        <v>1588</v>
      </c>
      <c r="V38" s="990" t="s">
        <v>1333</v>
      </c>
      <c r="W38" s="990" t="s">
        <v>1352</v>
      </c>
      <c r="X38" s="990" t="s">
        <v>1642</v>
      </c>
      <c r="Y38" s="990" t="s">
        <v>1333</v>
      </c>
      <c r="Z38" s="990" t="s">
        <v>1352</v>
      </c>
      <c r="AA38" s="990" t="s">
        <v>1643</v>
      </c>
      <c r="AB38" s="990" t="s">
        <v>2220</v>
      </c>
      <c r="AC38" s="990" t="s">
        <v>1531</v>
      </c>
      <c r="AD38" s="990" t="s">
        <v>447</v>
      </c>
      <c r="AE38" s="990" t="s">
        <v>270</v>
      </c>
      <c r="AF38" s="990" t="s">
        <v>270</v>
      </c>
      <c r="AG38" s="990" t="s">
        <v>290</v>
      </c>
      <c r="AH38" s="992" t="b">
        <v>0</v>
      </c>
      <c r="AI38" s="991">
        <v>0</v>
      </c>
      <c r="AJ38" s="992" t="b">
        <v>0</v>
      </c>
      <c r="AK38" s="991">
        <v>0</v>
      </c>
      <c r="AL38" s="992" t="b">
        <v>0</v>
      </c>
      <c r="AM38" s="992" t="b">
        <v>1</v>
      </c>
      <c r="AN38" s="990" t="s">
        <v>290</v>
      </c>
      <c r="AO38" s="990" t="b">
        <f t="shared" si="1"/>
        <v>1</v>
      </c>
      <c r="AP38" s="990" t="s">
        <v>993</v>
      </c>
      <c r="AQ38" s="992" t="b">
        <v>0</v>
      </c>
      <c r="AR38" s="990" t="s">
        <v>993</v>
      </c>
      <c r="AS38" s="990" t="s">
        <v>993</v>
      </c>
      <c r="AT38" s="990" t="s">
        <v>993</v>
      </c>
      <c r="AU38" s="990" t="s">
        <v>290</v>
      </c>
      <c r="AV38" s="990" t="s">
        <v>993</v>
      </c>
      <c r="AW38" s="990" t="s">
        <v>993</v>
      </c>
      <c r="AX38" s="990" t="s">
        <v>993</v>
      </c>
      <c r="AY38" s="990" t="s">
        <v>993</v>
      </c>
      <c r="AZ38" s="183">
        <f t="shared" si="2"/>
        <v>7</v>
      </c>
      <c r="BA38" s="183">
        <f t="shared" si="2"/>
        <v>6</v>
      </c>
      <c r="BB38" s="183">
        <f t="shared" si="2"/>
        <v>0</v>
      </c>
      <c r="BC38" s="183">
        <f t="shared" si="2"/>
        <v>7</v>
      </c>
      <c r="BD38" s="183">
        <f t="shared" si="3"/>
        <v>0</v>
      </c>
      <c r="BE38" s="991">
        <v>7</v>
      </c>
      <c r="BF38" s="991">
        <v>6</v>
      </c>
      <c r="BG38" s="991">
        <v>0</v>
      </c>
      <c r="BH38" s="991">
        <v>7</v>
      </c>
      <c r="BI38" s="991">
        <v>0</v>
      </c>
      <c r="BJ38" s="991">
        <v>0</v>
      </c>
      <c r="BK38" s="991">
        <v>0</v>
      </c>
      <c r="BL38" s="991">
        <v>0</v>
      </c>
      <c r="BM38" s="991">
        <v>0</v>
      </c>
      <c r="BN38" s="991">
        <v>0</v>
      </c>
      <c r="BO38" s="991">
        <v>0</v>
      </c>
      <c r="BP38" s="991">
        <v>0</v>
      </c>
      <c r="BQ38" s="991">
        <v>0</v>
      </c>
      <c r="BR38" s="991">
        <v>0</v>
      </c>
      <c r="BS38" s="991">
        <v>0</v>
      </c>
      <c r="BT38" s="991">
        <v>0</v>
      </c>
      <c r="BU38" s="991">
        <v>0</v>
      </c>
      <c r="BV38" s="991">
        <v>0</v>
      </c>
      <c r="BW38" s="991">
        <v>0</v>
      </c>
      <c r="BX38" s="991">
        <v>0</v>
      </c>
      <c r="BY38" s="992"/>
      <c r="BZ38" s="991">
        <v>7</v>
      </c>
      <c r="CA38" s="991">
        <v>0</v>
      </c>
      <c r="CB38" s="991">
        <v>0</v>
      </c>
      <c r="CC38" s="991">
        <v>0</v>
      </c>
      <c r="CD38" s="991">
        <v>1</v>
      </c>
      <c r="CE38" s="991">
        <v>0</v>
      </c>
      <c r="CF38" s="991">
        <v>0</v>
      </c>
      <c r="CG38" s="991">
        <v>0</v>
      </c>
      <c r="CH38" s="991">
        <v>3</v>
      </c>
      <c r="CI38" s="991">
        <v>2</v>
      </c>
      <c r="CJ38" s="991">
        <v>0</v>
      </c>
      <c r="CK38" s="991">
        <v>0</v>
      </c>
      <c r="CL38" s="991">
        <v>3</v>
      </c>
      <c r="CM38" s="991">
        <v>0</v>
      </c>
      <c r="CN38" s="991">
        <v>0</v>
      </c>
      <c r="CO38" s="991">
        <v>0</v>
      </c>
      <c r="CP38" s="991">
        <v>0</v>
      </c>
      <c r="CQ38" s="991">
        <v>0</v>
      </c>
      <c r="CR38" s="991">
        <v>0</v>
      </c>
      <c r="CS38" s="991">
        <v>0</v>
      </c>
      <c r="CT38" s="991">
        <v>0</v>
      </c>
      <c r="CU38" s="991">
        <v>0</v>
      </c>
      <c r="CV38" s="991">
        <v>0</v>
      </c>
      <c r="CW38" s="991">
        <v>0</v>
      </c>
      <c r="CX38" s="991">
        <v>0</v>
      </c>
      <c r="CY38" s="991">
        <v>0</v>
      </c>
      <c r="CZ38" s="991">
        <v>0</v>
      </c>
      <c r="DA38" s="991">
        <v>0</v>
      </c>
      <c r="DB38" s="991">
        <v>0</v>
      </c>
      <c r="DC38" s="991">
        <v>0</v>
      </c>
      <c r="DD38" s="991">
        <v>0</v>
      </c>
      <c r="DE38" s="991">
        <v>0</v>
      </c>
      <c r="DF38" s="991">
        <v>0</v>
      </c>
      <c r="DG38" s="991">
        <v>0</v>
      </c>
      <c r="DH38" s="991">
        <v>1</v>
      </c>
      <c r="DI38" s="991">
        <v>0.5</v>
      </c>
      <c r="DJ38" s="991">
        <v>0</v>
      </c>
      <c r="DK38" s="991">
        <v>0</v>
      </c>
      <c r="DL38" s="991">
        <v>0</v>
      </c>
      <c r="DM38" s="991">
        <v>0</v>
      </c>
      <c r="DN38" s="991">
        <v>0</v>
      </c>
      <c r="DO38" s="991">
        <v>0</v>
      </c>
      <c r="DP38" s="991">
        <v>0</v>
      </c>
      <c r="DQ38" s="991">
        <v>0</v>
      </c>
      <c r="DR38" s="991">
        <v>0</v>
      </c>
      <c r="DS38" s="991">
        <v>0</v>
      </c>
      <c r="DT38" s="991">
        <v>0</v>
      </c>
      <c r="DU38" s="991">
        <v>0</v>
      </c>
      <c r="DV38" s="991">
        <v>0</v>
      </c>
      <c r="DW38" s="991">
        <v>0</v>
      </c>
      <c r="DX38" s="991">
        <v>0</v>
      </c>
      <c r="DY38" s="991">
        <v>0</v>
      </c>
      <c r="DZ38" s="991">
        <v>0</v>
      </c>
      <c r="EA38" s="991">
        <v>0</v>
      </c>
      <c r="EB38" s="991">
        <v>0</v>
      </c>
      <c r="EC38" s="991">
        <v>0</v>
      </c>
      <c r="ED38" s="992" t="b">
        <v>1</v>
      </c>
      <c r="EE38" s="991">
        <v>1</v>
      </c>
      <c r="EF38" s="991">
        <v>0.5</v>
      </c>
      <c r="EG38" s="991">
        <v>0</v>
      </c>
      <c r="EH38" s="991">
        <v>0</v>
      </c>
      <c r="EI38" s="991">
        <v>1</v>
      </c>
      <c r="EJ38" s="991">
        <v>0</v>
      </c>
      <c r="EK38" s="991">
        <v>0</v>
      </c>
      <c r="EL38" s="991">
        <v>0</v>
      </c>
      <c r="EM38" s="991">
        <v>0</v>
      </c>
      <c r="EN38" s="991">
        <v>0</v>
      </c>
      <c r="EO38" s="991">
        <v>0</v>
      </c>
      <c r="EP38" s="991">
        <v>0</v>
      </c>
      <c r="EQ38" s="991">
        <v>0</v>
      </c>
      <c r="ER38" s="991">
        <v>0</v>
      </c>
      <c r="ES38" s="991">
        <v>0</v>
      </c>
      <c r="ET38" s="991">
        <v>0</v>
      </c>
      <c r="EU38" s="991">
        <v>0</v>
      </c>
      <c r="EV38" s="991">
        <v>0</v>
      </c>
      <c r="EW38" s="991">
        <v>0</v>
      </c>
      <c r="EX38" s="991">
        <v>0</v>
      </c>
      <c r="EY38" s="991">
        <v>0</v>
      </c>
      <c r="EZ38" s="991">
        <v>0</v>
      </c>
      <c r="FA38" s="991">
        <v>1</v>
      </c>
      <c r="FB38" s="991">
        <v>1</v>
      </c>
      <c r="FC38" s="991">
        <v>0</v>
      </c>
      <c r="FD38" s="991">
        <v>0</v>
      </c>
      <c r="FE38" s="991">
        <v>2</v>
      </c>
      <c r="FF38" s="991">
        <v>0</v>
      </c>
      <c r="FG38" s="991">
        <v>0</v>
      </c>
      <c r="FH38" s="991">
        <v>0</v>
      </c>
      <c r="FI38" s="991">
        <v>0</v>
      </c>
      <c r="FJ38" s="991">
        <v>0</v>
      </c>
      <c r="FK38" s="991">
        <v>0</v>
      </c>
      <c r="FL38" s="991">
        <v>0</v>
      </c>
      <c r="FM38" s="991">
        <v>0</v>
      </c>
      <c r="FN38" s="991">
        <v>0</v>
      </c>
      <c r="FO38" s="991">
        <v>0</v>
      </c>
      <c r="FP38" s="991">
        <v>0</v>
      </c>
      <c r="FQ38" s="991">
        <v>0</v>
      </c>
      <c r="FR38" s="991">
        <v>0</v>
      </c>
      <c r="FS38" s="991">
        <v>0</v>
      </c>
      <c r="FT38" s="991">
        <v>0</v>
      </c>
      <c r="FU38" s="991">
        <v>0</v>
      </c>
      <c r="FV38" s="991">
        <v>0</v>
      </c>
      <c r="FW38" s="991">
        <v>0</v>
      </c>
      <c r="FX38" s="991">
        <v>0</v>
      </c>
      <c r="FY38" s="991">
        <v>0</v>
      </c>
      <c r="FZ38" s="991">
        <v>0</v>
      </c>
      <c r="GA38" s="991">
        <v>0</v>
      </c>
      <c r="GB38" s="991">
        <v>0</v>
      </c>
      <c r="GC38" s="991">
        <v>0</v>
      </c>
      <c r="GD38" s="991">
        <v>0</v>
      </c>
      <c r="GE38" s="991">
        <v>0</v>
      </c>
      <c r="GF38" s="991">
        <v>0</v>
      </c>
      <c r="GG38" s="991">
        <v>0</v>
      </c>
      <c r="GH38" s="991">
        <v>0</v>
      </c>
      <c r="GI38" s="991">
        <v>0</v>
      </c>
      <c r="GJ38" s="991">
        <v>0</v>
      </c>
      <c r="GK38" s="991">
        <v>0</v>
      </c>
      <c r="GL38" s="991">
        <v>0</v>
      </c>
      <c r="GM38" s="991">
        <v>0</v>
      </c>
      <c r="GN38" s="991">
        <v>0</v>
      </c>
      <c r="GO38" s="991">
        <v>0</v>
      </c>
      <c r="GP38" s="991">
        <v>0</v>
      </c>
      <c r="GQ38" s="991">
        <v>0</v>
      </c>
      <c r="GR38" s="991">
        <v>0</v>
      </c>
      <c r="GS38" s="990" t="s">
        <v>1055</v>
      </c>
      <c r="GT38" s="990" t="s">
        <v>993</v>
      </c>
      <c r="GU38" s="990" t="s">
        <v>993</v>
      </c>
      <c r="GV38" s="990" t="s">
        <v>993</v>
      </c>
      <c r="GW38" s="991">
        <v>231</v>
      </c>
      <c r="GX38" s="991">
        <v>0</v>
      </c>
      <c r="GY38" s="991">
        <v>0</v>
      </c>
      <c r="GZ38" s="991">
        <v>465</v>
      </c>
      <c r="HA38" s="991">
        <v>234</v>
      </c>
      <c r="HB38" s="991">
        <v>231</v>
      </c>
      <c r="HC38" s="991">
        <v>231</v>
      </c>
      <c r="HD38" s="991">
        <v>0</v>
      </c>
      <c r="HE38" s="991">
        <v>0</v>
      </c>
      <c r="HF38" s="991">
        <v>0</v>
      </c>
      <c r="HG38" s="991">
        <v>0</v>
      </c>
      <c r="HH38" s="991">
        <v>0</v>
      </c>
      <c r="HI38" s="991">
        <v>234</v>
      </c>
      <c r="HJ38" s="991">
        <v>234</v>
      </c>
      <c r="HK38" s="991">
        <v>0</v>
      </c>
      <c r="HL38" s="991">
        <v>0</v>
      </c>
      <c r="HM38" s="991">
        <v>0</v>
      </c>
      <c r="HN38" s="991">
        <v>0</v>
      </c>
      <c r="HO38" s="991">
        <v>0</v>
      </c>
      <c r="HP38" s="991">
        <v>0</v>
      </c>
      <c r="HQ38" s="991">
        <v>0</v>
      </c>
      <c r="HR38" s="991">
        <v>234</v>
      </c>
      <c r="HS38" s="991">
        <v>0</v>
      </c>
      <c r="HT38" s="991">
        <v>0</v>
      </c>
      <c r="HU38" s="991">
        <v>0</v>
      </c>
      <c r="HV38" s="990" t="s">
        <v>290</v>
      </c>
      <c r="HW38" s="991">
        <v>0</v>
      </c>
      <c r="HX38" s="991">
        <v>0</v>
      </c>
      <c r="HY38" s="991">
        <v>0</v>
      </c>
      <c r="HZ38" s="991">
        <v>0</v>
      </c>
      <c r="IA38" s="991">
        <v>0</v>
      </c>
      <c r="IB38" s="991">
        <v>0</v>
      </c>
      <c r="IC38" s="991">
        <v>0</v>
      </c>
      <c r="ID38" s="991">
        <v>0</v>
      </c>
      <c r="IE38" s="991">
        <v>0</v>
      </c>
      <c r="IF38" s="991">
        <v>0</v>
      </c>
      <c r="IG38" s="991">
        <v>0</v>
      </c>
      <c r="IH38" s="991">
        <v>0</v>
      </c>
      <c r="II38" s="991">
        <v>0</v>
      </c>
      <c r="IJ38" s="991">
        <v>0</v>
      </c>
      <c r="IK38" s="993">
        <v>0</v>
      </c>
      <c r="IL38" s="991">
        <v>0</v>
      </c>
      <c r="IM38" s="991">
        <v>234</v>
      </c>
      <c r="IN38" s="991">
        <v>0</v>
      </c>
      <c r="IO38" s="991">
        <v>0</v>
      </c>
      <c r="IP38" s="991">
        <v>0</v>
      </c>
      <c r="IQ38" s="991">
        <v>0</v>
      </c>
      <c r="IR38" s="991">
        <v>0</v>
      </c>
      <c r="IS38" s="991">
        <v>0</v>
      </c>
      <c r="IT38" s="991">
        <v>0</v>
      </c>
      <c r="IU38" s="991">
        <v>0</v>
      </c>
      <c r="IV38" s="991">
        <v>0</v>
      </c>
      <c r="IW38" s="991">
        <v>0</v>
      </c>
      <c r="IX38" s="991">
        <v>0</v>
      </c>
      <c r="IY38" s="991">
        <v>0</v>
      </c>
      <c r="IZ38" s="991">
        <v>0</v>
      </c>
      <c r="JA38" s="991">
        <v>0</v>
      </c>
      <c r="JB38" s="991">
        <v>0</v>
      </c>
      <c r="JC38" s="991">
        <v>0</v>
      </c>
      <c r="JD38" s="991">
        <v>0</v>
      </c>
      <c r="JE38" s="991">
        <v>0</v>
      </c>
      <c r="JF38" s="991">
        <v>0</v>
      </c>
      <c r="JG38" s="991">
        <v>0</v>
      </c>
      <c r="JH38" s="991">
        <v>0</v>
      </c>
      <c r="JI38" s="991">
        <v>0</v>
      </c>
      <c r="JJ38" s="990" t="s">
        <v>290</v>
      </c>
      <c r="JK38" s="991">
        <v>0</v>
      </c>
      <c r="JL38" s="991">
        <v>0</v>
      </c>
      <c r="JM38" s="991">
        <v>0</v>
      </c>
      <c r="JN38" s="991">
        <v>0</v>
      </c>
      <c r="JO38" s="991">
        <v>0</v>
      </c>
      <c r="JP38" s="991">
        <v>0</v>
      </c>
      <c r="JQ38" s="991">
        <v>0</v>
      </c>
      <c r="JR38" s="991">
        <v>0</v>
      </c>
      <c r="JS38" s="991">
        <v>0</v>
      </c>
      <c r="JT38" s="991">
        <v>0</v>
      </c>
      <c r="JU38" s="991">
        <v>0</v>
      </c>
      <c r="JV38" s="991">
        <v>0</v>
      </c>
      <c r="JW38" s="992" t="b">
        <v>0</v>
      </c>
      <c r="JX38" s="990" t="s">
        <v>993</v>
      </c>
      <c r="JY38" s="990" t="s">
        <v>993</v>
      </c>
      <c r="JZ38" s="990" t="s">
        <v>993</v>
      </c>
      <c r="KA38" s="990" t="s">
        <v>993</v>
      </c>
      <c r="KB38" s="992"/>
      <c r="KC38" s="986"/>
    </row>
    <row r="39" spans="1:289" hidden="1">
      <c r="A39" s="985"/>
      <c r="B39" s="1315" t="s">
        <v>1644</v>
      </c>
      <c r="C39" s="1315"/>
      <c r="D39" s="990" t="s">
        <v>1645</v>
      </c>
      <c r="E39" s="990" t="s">
        <v>1645</v>
      </c>
      <c r="F39" s="990" t="s">
        <v>993</v>
      </c>
      <c r="G39" s="990" t="s">
        <v>56</v>
      </c>
      <c r="H39" s="990" t="s">
        <v>1388</v>
      </c>
      <c r="I39" s="990" t="s">
        <v>437</v>
      </c>
      <c r="J39" s="990" t="s">
        <v>986</v>
      </c>
      <c r="K39" s="990" t="s">
        <v>1062</v>
      </c>
      <c r="L39" s="990" t="s">
        <v>1063</v>
      </c>
      <c r="M39" s="990" t="s">
        <v>1064</v>
      </c>
      <c r="N39" s="990" t="s">
        <v>1065</v>
      </c>
      <c r="O39" s="990" t="s">
        <v>56</v>
      </c>
      <c r="P39" s="990" t="s">
        <v>1332</v>
      </c>
      <c r="Q39" s="990" t="s">
        <v>1646</v>
      </c>
      <c r="R39" s="990" t="s">
        <v>1647</v>
      </c>
      <c r="S39" s="990" t="s">
        <v>2661</v>
      </c>
      <c r="T39" s="990" t="s">
        <v>2662</v>
      </c>
      <c r="U39" s="990" t="s">
        <v>1337</v>
      </c>
      <c r="V39" s="990" t="s">
        <v>1333</v>
      </c>
      <c r="W39" s="990" t="s">
        <v>1336</v>
      </c>
      <c r="X39" s="990" t="s">
        <v>1650</v>
      </c>
      <c r="Y39" s="990" t="s">
        <v>1333</v>
      </c>
      <c r="Z39" s="990" t="s">
        <v>1336</v>
      </c>
      <c r="AA39" s="990" t="s">
        <v>1651</v>
      </c>
      <c r="AB39" s="990" t="s">
        <v>2221</v>
      </c>
      <c r="AC39" s="990" t="s">
        <v>1321</v>
      </c>
      <c r="AD39" s="990" t="s">
        <v>447</v>
      </c>
      <c r="AE39" s="990" t="s">
        <v>270</v>
      </c>
      <c r="AF39" s="990" t="s">
        <v>290</v>
      </c>
      <c r="AG39" s="990" t="s">
        <v>282</v>
      </c>
      <c r="AH39" s="992" t="b">
        <v>0</v>
      </c>
      <c r="AI39" s="991">
        <v>0</v>
      </c>
      <c r="AJ39" s="992" t="b">
        <v>0</v>
      </c>
      <c r="AK39" s="991">
        <v>0</v>
      </c>
      <c r="AL39" s="992" t="b">
        <v>0</v>
      </c>
      <c r="AM39" s="992" t="b">
        <v>1</v>
      </c>
      <c r="AN39" s="990" t="s">
        <v>293</v>
      </c>
      <c r="AO39" s="990" t="b">
        <f t="shared" si="1"/>
        <v>0</v>
      </c>
      <c r="AP39" s="990" t="s">
        <v>993</v>
      </c>
      <c r="AQ39" s="992" t="b">
        <v>0</v>
      </c>
      <c r="AR39" s="990" t="s">
        <v>993</v>
      </c>
      <c r="AS39" s="990" t="s">
        <v>993</v>
      </c>
      <c r="AT39" s="990" t="s">
        <v>993</v>
      </c>
      <c r="AU39" s="990" t="s">
        <v>301</v>
      </c>
      <c r="AV39" s="990" t="s">
        <v>993</v>
      </c>
      <c r="AW39" s="990" t="s">
        <v>993</v>
      </c>
      <c r="AX39" s="990" t="s">
        <v>993</v>
      </c>
      <c r="AY39" s="990" t="s">
        <v>993</v>
      </c>
      <c r="AZ39" s="183">
        <f t="shared" si="2"/>
        <v>19</v>
      </c>
      <c r="BA39" s="183">
        <f t="shared" si="2"/>
        <v>0</v>
      </c>
      <c r="BB39" s="183">
        <f t="shared" si="2"/>
        <v>0</v>
      </c>
      <c r="BC39" s="183">
        <f t="shared" si="2"/>
        <v>19</v>
      </c>
      <c r="BD39" s="183">
        <f t="shared" si="3"/>
        <v>0</v>
      </c>
      <c r="BE39" s="991">
        <v>19</v>
      </c>
      <c r="BF39" s="991">
        <v>0</v>
      </c>
      <c r="BG39" s="991">
        <v>0</v>
      </c>
      <c r="BH39" s="991">
        <v>19</v>
      </c>
      <c r="BI39" s="991">
        <v>19</v>
      </c>
      <c r="BJ39" s="991">
        <v>0</v>
      </c>
      <c r="BK39" s="991">
        <v>0</v>
      </c>
      <c r="BL39" s="991">
        <v>0</v>
      </c>
      <c r="BM39" s="991">
        <v>0</v>
      </c>
      <c r="BN39" s="991">
        <v>0</v>
      </c>
      <c r="BO39" s="991">
        <v>0</v>
      </c>
      <c r="BP39" s="991">
        <v>0</v>
      </c>
      <c r="BQ39" s="991">
        <v>0</v>
      </c>
      <c r="BR39" s="991">
        <v>0</v>
      </c>
      <c r="BS39" s="991">
        <v>0</v>
      </c>
      <c r="BT39" s="991">
        <v>0</v>
      </c>
      <c r="BU39" s="991">
        <v>0</v>
      </c>
      <c r="BV39" s="991">
        <v>0</v>
      </c>
      <c r="BW39" s="991">
        <v>0</v>
      </c>
      <c r="BX39" s="991">
        <v>0</v>
      </c>
      <c r="BY39" s="990" t="s">
        <v>2663</v>
      </c>
      <c r="BZ39" s="991">
        <v>19</v>
      </c>
      <c r="CA39" s="991">
        <v>0</v>
      </c>
      <c r="CB39" s="991">
        <v>0</v>
      </c>
      <c r="CC39" s="991">
        <v>0</v>
      </c>
      <c r="CD39" s="991">
        <v>1</v>
      </c>
      <c r="CE39" s="991">
        <v>0</v>
      </c>
      <c r="CF39" s="991">
        <v>0</v>
      </c>
      <c r="CG39" s="991">
        <v>0</v>
      </c>
      <c r="CH39" s="991">
        <v>3</v>
      </c>
      <c r="CI39" s="991">
        <v>0</v>
      </c>
      <c r="CJ39" s="991">
        <v>1</v>
      </c>
      <c r="CK39" s="991">
        <v>0</v>
      </c>
      <c r="CL39" s="991">
        <v>0</v>
      </c>
      <c r="CM39" s="991">
        <v>0</v>
      </c>
      <c r="CN39" s="991">
        <v>0</v>
      </c>
      <c r="CO39" s="991">
        <v>0</v>
      </c>
      <c r="CP39" s="991">
        <v>0</v>
      </c>
      <c r="CQ39" s="991">
        <v>0</v>
      </c>
      <c r="CR39" s="991">
        <v>0</v>
      </c>
      <c r="CS39" s="991">
        <v>0</v>
      </c>
      <c r="CT39" s="991">
        <v>0</v>
      </c>
      <c r="CU39" s="991">
        <v>0</v>
      </c>
      <c r="CV39" s="991">
        <v>0</v>
      </c>
      <c r="CW39" s="991">
        <v>0</v>
      </c>
      <c r="CX39" s="991">
        <v>1</v>
      </c>
      <c r="CY39" s="991">
        <v>0.2</v>
      </c>
      <c r="CZ39" s="991">
        <v>0</v>
      </c>
      <c r="DA39" s="991">
        <v>0</v>
      </c>
      <c r="DB39" s="991">
        <v>0</v>
      </c>
      <c r="DC39" s="991">
        <v>0</v>
      </c>
      <c r="DD39" s="991">
        <v>0</v>
      </c>
      <c r="DE39" s="991">
        <v>0</v>
      </c>
      <c r="DF39" s="991">
        <v>0</v>
      </c>
      <c r="DG39" s="991">
        <v>0</v>
      </c>
      <c r="DH39" s="991">
        <v>0</v>
      </c>
      <c r="DI39" s="991">
        <v>0</v>
      </c>
      <c r="DJ39" s="991">
        <v>0</v>
      </c>
      <c r="DK39" s="991">
        <v>0</v>
      </c>
      <c r="DL39" s="991">
        <v>0</v>
      </c>
      <c r="DM39" s="991">
        <v>0</v>
      </c>
      <c r="DN39" s="991">
        <v>0</v>
      </c>
      <c r="DO39" s="991">
        <v>0</v>
      </c>
      <c r="DP39" s="991">
        <v>0</v>
      </c>
      <c r="DQ39" s="991">
        <v>0</v>
      </c>
      <c r="DR39" s="991">
        <v>0</v>
      </c>
      <c r="DS39" s="991">
        <v>0</v>
      </c>
      <c r="DT39" s="991">
        <v>0</v>
      </c>
      <c r="DU39" s="991">
        <v>0</v>
      </c>
      <c r="DV39" s="991">
        <v>0</v>
      </c>
      <c r="DW39" s="991">
        <v>0</v>
      </c>
      <c r="DX39" s="991">
        <v>0</v>
      </c>
      <c r="DY39" s="991">
        <v>0</v>
      </c>
      <c r="DZ39" s="991">
        <v>0</v>
      </c>
      <c r="EA39" s="991">
        <v>0</v>
      </c>
      <c r="EB39" s="991">
        <v>0</v>
      </c>
      <c r="EC39" s="991">
        <v>0</v>
      </c>
      <c r="ED39" s="992" t="b">
        <v>1</v>
      </c>
      <c r="EE39" s="991">
        <v>0</v>
      </c>
      <c r="EF39" s="991">
        <v>0</v>
      </c>
      <c r="EG39" s="991">
        <v>0</v>
      </c>
      <c r="EH39" s="991">
        <v>0</v>
      </c>
      <c r="EI39" s="991">
        <v>0</v>
      </c>
      <c r="EJ39" s="991">
        <v>0</v>
      </c>
      <c r="EK39" s="991">
        <v>0</v>
      </c>
      <c r="EL39" s="991">
        <v>0</v>
      </c>
      <c r="EM39" s="991">
        <v>0</v>
      </c>
      <c r="EN39" s="991">
        <v>0</v>
      </c>
      <c r="EO39" s="991">
        <v>0</v>
      </c>
      <c r="EP39" s="991">
        <v>0</v>
      </c>
      <c r="EQ39" s="991">
        <v>0</v>
      </c>
      <c r="ER39" s="991">
        <v>0</v>
      </c>
      <c r="ES39" s="991">
        <v>0</v>
      </c>
      <c r="ET39" s="991">
        <v>0</v>
      </c>
      <c r="EU39" s="991">
        <v>0</v>
      </c>
      <c r="EV39" s="991">
        <v>0</v>
      </c>
      <c r="EW39" s="991">
        <v>0</v>
      </c>
      <c r="EX39" s="991">
        <v>0</v>
      </c>
      <c r="EY39" s="991">
        <v>0</v>
      </c>
      <c r="EZ39" s="991">
        <v>0</v>
      </c>
      <c r="FA39" s="991">
        <v>3</v>
      </c>
      <c r="FB39" s="991">
        <v>0</v>
      </c>
      <c r="FC39" s="991">
        <v>1</v>
      </c>
      <c r="FD39" s="991">
        <v>0</v>
      </c>
      <c r="FE39" s="991">
        <v>0</v>
      </c>
      <c r="FF39" s="991">
        <v>0</v>
      </c>
      <c r="FG39" s="991">
        <v>0</v>
      </c>
      <c r="FH39" s="991">
        <v>0</v>
      </c>
      <c r="FI39" s="991">
        <v>0</v>
      </c>
      <c r="FJ39" s="991">
        <v>0</v>
      </c>
      <c r="FK39" s="991">
        <v>0</v>
      </c>
      <c r="FL39" s="991">
        <v>0</v>
      </c>
      <c r="FM39" s="991">
        <v>0</v>
      </c>
      <c r="FN39" s="991">
        <v>0</v>
      </c>
      <c r="FO39" s="991">
        <v>0</v>
      </c>
      <c r="FP39" s="991">
        <v>0</v>
      </c>
      <c r="FQ39" s="991">
        <v>0</v>
      </c>
      <c r="FR39" s="991">
        <v>0</v>
      </c>
      <c r="FS39" s="991">
        <v>0</v>
      </c>
      <c r="FT39" s="991">
        <v>0</v>
      </c>
      <c r="FU39" s="991">
        <v>0</v>
      </c>
      <c r="FV39" s="991">
        <v>0</v>
      </c>
      <c r="FW39" s="991">
        <v>0</v>
      </c>
      <c r="FX39" s="991">
        <v>0</v>
      </c>
      <c r="FY39" s="991">
        <v>0</v>
      </c>
      <c r="FZ39" s="991">
        <v>0</v>
      </c>
      <c r="GA39" s="991">
        <v>0</v>
      </c>
      <c r="GB39" s="991">
        <v>0</v>
      </c>
      <c r="GC39" s="991">
        <v>0</v>
      </c>
      <c r="GD39" s="991">
        <v>0</v>
      </c>
      <c r="GE39" s="991">
        <v>0</v>
      </c>
      <c r="GF39" s="991">
        <v>0</v>
      </c>
      <c r="GG39" s="991">
        <v>0</v>
      </c>
      <c r="GH39" s="991">
        <v>0</v>
      </c>
      <c r="GI39" s="991">
        <v>0</v>
      </c>
      <c r="GJ39" s="991">
        <v>0</v>
      </c>
      <c r="GK39" s="991">
        <v>0</v>
      </c>
      <c r="GL39" s="991">
        <v>0</v>
      </c>
      <c r="GM39" s="991">
        <v>0</v>
      </c>
      <c r="GN39" s="991">
        <v>0</v>
      </c>
      <c r="GO39" s="991">
        <v>0</v>
      </c>
      <c r="GP39" s="991">
        <v>0</v>
      </c>
      <c r="GQ39" s="991">
        <v>0</v>
      </c>
      <c r="GR39" s="991">
        <v>0</v>
      </c>
      <c r="GS39" s="990" t="s">
        <v>1000</v>
      </c>
      <c r="GT39" s="990" t="s">
        <v>993</v>
      </c>
      <c r="GU39" s="990" t="s">
        <v>993</v>
      </c>
      <c r="GV39" s="990" t="s">
        <v>993</v>
      </c>
      <c r="GW39" s="991">
        <v>0</v>
      </c>
      <c r="GX39" s="991">
        <v>0</v>
      </c>
      <c r="GY39" s="991">
        <v>0</v>
      </c>
      <c r="GZ39" s="991">
        <v>0</v>
      </c>
      <c r="HA39" s="991">
        <v>0</v>
      </c>
      <c r="HB39" s="991">
        <v>0</v>
      </c>
      <c r="HC39" s="991">
        <v>0</v>
      </c>
      <c r="HD39" s="991">
        <v>0</v>
      </c>
      <c r="HE39" s="991">
        <v>0</v>
      </c>
      <c r="HF39" s="991">
        <v>0</v>
      </c>
      <c r="HG39" s="991">
        <v>0</v>
      </c>
      <c r="HH39" s="991">
        <v>0</v>
      </c>
      <c r="HI39" s="991">
        <v>0</v>
      </c>
      <c r="HJ39" s="991">
        <v>0</v>
      </c>
      <c r="HK39" s="991">
        <v>0</v>
      </c>
      <c r="HL39" s="991">
        <v>0</v>
      </c>
      <c r="HM39" s="991">
        <v>0</v>
      </c>
      <c r="HN39" s="991">
        <v>0</v>
      </c>
      <c r="HO39" s="991">
        <v>0</v>
      </c>
      <c r="HP39" s="991">
        <v>0</v>
      </c>
      <c r="HQ39" s="991">
        <v>0</v>
      </c>
      <c r="HR39" s="991">
        <v>0</v>
      </c>
      <c r="HS39" s="991">
        <v>0</v>
      </c>
      <c r="HT39" s="991">
        <v>0</v>
      </c>
      <c r="HU39" s="991">
        <v>0</v>
      </c>
      <c r="HV39" s="990" t="s">
        <v>290</v>
      </c>
      <c r="HW39" s="991">
        <v>4</v>
      </c>
      <c r="HX39" s="991">
        <v>471</v>
      </c>
      <c r="HY39" s="991">
        <v>0</v>
      </c>
      <c r="HZ39" s="991">
        <v>0</v>
      </c>
      <c r="IA39" s="991">
        <v>0</v>
      </c>
      <c r="IB39" s="991">
        <v>0</v>
      </c>
      <c r="IC39" s="991">
        <v>0</v>
      </c>
      <c r="ID39" s="991">
        <v>0</v>
      </c>
      <c r="IE39" s="991">
        <v>0</v>
      </c>
      <c r="IF39" s="991">
        <v>100</v>
      </c>
      <c r="IG39" s="991">
        <v>0</v>
      </c>
      <c r="IH39" s="991">
        <v>43</v>
      </c>
      <c r="II39" s="991">
        <v>0</v>
      </c>
      <c r="IJ39" s="991">
        <v>0</v>
      </c>
      <c r="IK39" s="993">
        <v>0</v>
      </c>
      <c r="IL39" s="991">
        <v>0</v>
      </c>
      <c r="IM39" s="991">
        <v>0</v>
      </c>
      <c r="IN39" s="991">
        <v>0</v>
      </c>
      <c r="IO39" s="991">
        <v>0</v>
      </c>
      <c r="IP39" s="991">
        <v>0</v>
      </c>
      <c r="IQ39" s="991">
        <v>0</v>
      </c>
      <c r="IR39" s="991">
        <v>0</v>
      </c>
      <c r="IS39" s="991">
        <v>0</v>
      </c>
      <c r="IT39" s="991">
        <v>0</v>
      </c>
      <c r="IU39" s="991">
        <v>0</v>
      </c>
      <c r="IV39" s="991">
        <v>0</v>
      </c>
      <c r="IW39" s="991">
        <v>0</v>
      </c>
      <c r="IX39" s="991">
        <v>1</v>
      </c>
      <c r="IY39" s="991">
        <v>0</v>
      </c>
      <c r="IZ39" s="991">
        <v>0</v>
      </c>
      <c r="JA39" s="991">
        <v>0</v>
      </c>
      <c r="JB39" s="991">
        <v>0</v>
      </c>
      <c r="JC39" s="991">
        <v>0</v>
      </c>
      <c r="JD39" s="991">
        <v>0</v>
      </c>
      <c r="JE39" s="991">
        <v>0</v>
      </c>
      <c r="JF39" s="991">
        <v>0</v>
      </c>
      <c r="JG39" s="991">
        <v>0</v>
      </c>
      <c r="JH39" s="991">
        <v>0</v>
      </c>
      <c r="JI39" s="991">
        <v>0</v>
      </c>
      <c r="JJ39" s="990" t="s">
        <v>993</v>
      </c>
      <c r="JK39" s="991">
        <v>0</v>
      </c>
      <c r="JL39" s="991">
        <v>0</v>
      </c>
      <c r="JM39" s="991">
        <v>0</v>
      </c>
      <c r="JN39" s="991">
        <v>0</v>
      </c>
      <c r="JO39" s="991">
        <v>0</v>
      </c>
      <c r="JP39" s="991">
        <v>0</v>
      </c>
      <c r="JQ39" s="991">
        <v>0</v>
      </c>
      <c r="JR39" s="991">
        <v>0</v>
      </c>
      <c r="JS39" s="991">
        <v>0</v>
      </c>
      <c r="JT39" s="991">
        <v>0</v>
      </c>
      <c r="JU39" s="991">
        <v>0</v>
      </c>
      <c r="JV39" s="991">
        <v>0</v>
      </c>
      <c r="JW39" s="992" t="b">
        <v>0</v>
      </c>
      <c r="JX39" s="990" t="s">
        <v>993</v>
      </c>
      <c r="JY39" s="990" t="s">
        <v>993</v>
      </c>
      <c r="JZ39" s="990" t="s">
        <v>993</v>
      </c>
      <c r="KA39" s="990" t="s">
        <v>993</v>
      </c>
      <c r="KB39" s="992"/>
      <c r="KC39" s="986"/>
    </row>
    <row r="40" spans="1:289" hidden="1">
      <c r="A40" s="985"/>
      <c r="B40" s="1315" t="s">
        <v>1652</v>
      </c>
      <c r="C40" s="1315"/>
      <c r="D40" s="990" t="s">
        <v>1653</v>
      </c>
      <c r="E40" s="990" t="s">
        <v>1653</v>
      </c>
      <c r="F40" s="990" t="s">
        <v>993</v>
      </c>
      <c r="G40" s="990" t="s">
        <v>1654</v>
      </c>
      <c r="H40" s="990" t="s">
        <v>1388</v>
      </c>
      <c r="I40" s="990" t="s">
        <v>437</v>
      </c>
      <c r="J40" s="990" t="s">
        <v>986</v>
      </c>
      <c r="K40" s="990" t="s">
        <v>1062</v>
      </c>
      <c r="L40" s="990" t="s">
        <v>1063</v>
      </c>
      <c r="M40" s="990" t="s">
        <v>1064</v>
      </c>
      <c r="N40" s="990" t="s">
        <v>1065</v>
      </c>
      <c r="O40" s="990" t="s">
        <v>1654</v>
      </c>
      <c r="P40" s="990" t="s">
        <v>1332</v>
      </c>
      <c r="Q40" s="990" t="s">
        <v>1655</v>
      </c>
      <c r="R40" s="990" t="s">
        <v>1656</v>
      </c>
      <c r="S40" s="990" t="s">
        <v>1657</v>
      </c>
      <c r="T40" s="990" t="s">
        <v>1658</v>
      </c>
      <c r="U40" s="990" t="s">
        <v>993</v>
      </c>
      <c r="V40" s="990" t="s">
        <v>1333</v>
      </c>
      <c r="W40" s="990" t="s">
        <v>1342</v>
      </c>
      <c r="X40" s="990" t="s">
        <v>1380</v>
      </c>
      <c r="Y40" s="990" t="s">
        <v>1333</v>
      </c>
      <c r="Z40" s="990" t="s">
        <v>1342</v>
      </c>
      <c r="AA40" s="990" t="s">
        <v>1659</v>
      </c>
      <c r="AB40" s="990" t="s">
        <v>2223</v>
      </c>
      <c r="AC40" s="990" t="s">
        <v>1660</v>
      </c>
      <c r="AD40" s="990" t="s">
        <v>447</v>
      </c>
      <c r="AE40" s="990" t="s">
        <v>270</v>
      </c>
      <c r="AF40" s="990" t="s">
        <v>270</v>
      </c>
      <c r="AG40" s="990" t="s">
        <v>290</v>
      </c>
      <c r="AH40" s="992" t="b">
        <v>0</v>
      </c>
      <c r="AI40" s="991">
        <v>0</v>
      </c>
      <c r="AJ40" s="992" t="b">
        <v>0</v>
      </c>
      <c r="AK40" s="991">
        <v>0</v>
      </c>
      <c r="AL40" s="992" t="b">
        <v>0</v>
      </c>
      <c r="AM40" s="992" t="b">
        <v>1</v>
      </c>
      <c r="AN40" s="990" t="s">
        <v>290</v>
      </c>
      <c r="AO40" s="990" t="b">
        <f t="shared" si="1"/>
        <v>1</v>
      </c>
      <c r="AP40" s="990" t="s">
        <v>993</v>
      </c>
      <c r="AQ40" s="992" t="b">
        <v>0</v>
      </c>
      <c r="AR40" s="990" t="s">
        <v>993</v>
      </c>
      <c r="AS40" s="990" t="s">
        <v>993</v>
      </c>
      <c r="AT40" s="990" t="s">
        <v>993</v>
      </c>
      <c r="AU40" s="990" t="s">
        <v>290</v>
      </c>
      <c r="AV40" s="990" t="s">
        <v>293</v>
      </c>
      <c r="AW40" s="990" t="s">
        <v>993</v>
      </c>
      <c r="AX40" s="990" t="s">
        <v>993</v>
      </c>
      <c r="AY40" s="990" t="s">
        <v>993</v>
      </c>
      <c r="AZ40" s="183">
        <f>SUM(BE40+BJ40)</f>
        <v>17</v>
      </c>
      <c r="BA40" s="183">
        <f t="shared" si="2"/>
        <v>17</v>
      </c>
      <c r="BB40" s="183">
        <f t="shared" si="2"/>
        <v>1</v>
      </c>
      <c r="BC40" s="183">
        <f t="shared" si="2"/>
        <v>17</v>
      </c>
      <c r="BD40" s="183">
        <f t="shared" si="3"/>
        <v>0</v>
      </c>
      <c r="BE40" s="991">
        <v>17</v>
      </c>
      <c r="BF40" s="991">
        <v>17</v>
      </c>
      <c r="BG40" s="991">
        <v>1</v>
      </c>
      <c r="BH40" s="991">
        <v>17</v>
      </c>
      <c r="BI40" s="991">
        <v>0</v>
      </c>
      <c r="BJ40" s="991">
        <v>0</v>
      </c>
      <c r="BK40" s="991">
        <v>0</v>
      </c>
      <c r="BL40" s="991">
        <v>0</v>
      </c>
      <c r="BM40" s="991">
        <v>0</v>
      </c>
      <c r="BN40" s="991">
        <v>0</v>
      </c>
      <c r="BO40" s="991">
        <v>0</v>
      </c>
      <c r="BP40" s="991">
        <v>0</v>
      </c>
      <c r="BQ40" s="991">
        <v>0</v>
      </c>
      <c r="BR40" s="991">
        <v>0</v>
      </c>
      <c r="BS40" s="991">
        <v>0</v>
      </c>
      <c r="BT40" s="991">
        <v>0</v>
      </c>
      <c r="BU40" s="991">
        <v>0</v>
      </c>
      <c r="BV40" s="991">
        <v>0</v>
      </c>
      <c r="BW40" s="991">
        <v>0</v>
      </c>
      <c r="BX40" s="991">
        <v>0</v>
      </c>
      <c r="BY40" s="992"/>
      <c r="BZ40" s="991">
        <v>17</v>
      </c>
      <c r="CA40" s="991">
        <v>0</v>
      </c>
      <c r="CB40" s="991">
        <v>0</v>
      </c>
      <c r="CC40" s="991">
        <v>0</v>
      </c>
      <c r="CD40" s="991">
        <v>3</v>
      </c>
      <c r="CE40" s="991">
        <v>0</v>
      </c>
      <c r="CF40" s="991">
        <v>0</v>
      </c>
      <c r="CG40" s="991">
        <v>0</v>
      </c>
      <c r="CH40" s="991">
        <v>5</v>
      </c>
      <c r="CI40" s="991">
        <v>1</v>
      </c>
      <c r="CJ40" s="991">
        <v>0</v>
      </c>
      <c r="CK40" s="991">
        <v>0</v>
      </c>
      <c r="CL40" s="991">
        <v>0</v>
      </c>
      <c r="CM40" s="991">
        <v>0</v>
      </c>
      <c r="CN40" s="991">
        <v>8</v>
      </c>
      <c r="CO40" s="991">
        <v>0.6</v>
      </c>
      <c r="CP40" s="991">
        <v>0</v>
      </c>
      <c r="CQ40" s="991">
        <v>0</v>
      </c>
      <c r="CR40" s="991">
        <v>0</v>
      </c>
      <c r="CS40" s="991">
        <v>0</v>
      </c>
      <c r="CT40" s="991">
        <v>0</v>
      </c>
      <c r="CU40" s="991">
        <v>0</v>
      </c>
      <c r="CV40" s="991">
        <v>0</v>
      </c>
      <c r="CW40" s="991">
        <v>0</v>
      </c>
      <c r="CX40" s="991">
        <v>0</v>
      </c>
      <c r="CY40" s="991">
        <v>0</v>
      </c>
      <c r="CZ40" s="991">
        <v>0</v>
      </c>
      <c r="DA40" s="991">
        <v>0</v>
      </c>
      <c r="DB40" s="991">
        <v>0</v>
      </c>
      <c r="DC40" s="991">
        <v>0</v>
      </c>
      <c r="DD40" s="991">
        <v>1</v>
      </c>
      <c r="DE40" s="991">
        <v>0</v>
      </c>
      <c r="DF40" s="991">
        <v>0</v>
      </c>
      <c r="DG40" s="991">
        <v>0</v>
      </c>
      <c r="DH40" s="991">
        <v>5</v>
      </c>
      <c r="DI40" s="991">
        <v>0</v>
      </c>
      <c r="DJ40" s="991">
        <v>0</v>
      </c>
      <c r="DK40" s="991">
        <v>0</v>
      </c>
      <c r="DL40" s="991">
        <v>0</v>
      </c>
      <c r="DM40" s="991">
        <v>0</v>
      </c>
      <c r="DN40" s="991">
        <v>8</v>
      </c>
      <c r="DO40" s="991">
        <v>0</v>
      </c>
      <c r="DP40" s="991">
        <v>0</v>
      </c>
      <c r="DQ40" s="991">
        <v>0</v>
      </c>
      <c r="DR40" s="991">
        <v>0</v>
      </c>
      <c r="DS40" s="991">
        <v>0</v>
      </c>
      <c r="DT40" s="991">
        <v>0</v>
      </c>
      <c r="DU40" s="991">
        <v>0</v>
      </c>
      <c r="DV40" s="991">
        <v>0</v>
      </c>
      <c r="DW40" s="991">
        <v>0</v>
      </c>
      <c r="DX40" s="991">
        <v>0</v>
      </c>
      <c r="DY40" s="991">
        <v>0</v>
      </c>
      <c r="DZ40" s="991">
        <v>1</v>
      </c>
      <c r="EA40" s="991">
        <v>0</v>
      </c>
      <c r="EB40" s="991">
        <v>0</v>
      </c>
      <c r="EC40" s="991">
        <v>0</v>
      </c>
      <c r="ED40" s="992" t="b">
        <v>0</v>
      </c>
      <c r="EE40" s="991">
        <v>0</v>
      </c>
      <c r="EF40" s="991">
        <v>0</v>
      </c>
      <c r="EG40" s="991">
        <v>0</v>
      </c>
      <c r="EH40" s="991">
        <v>0</v>
      </c>
      <c r="EI40" s="991">
        <v>0</v>
      </c>
      <c r="EJ40" s="991">
        <v>0</v>
      </c>
      <c r="EK40" s="991">
        <v>0</v>
      </c>
      <c r="EL40" s="991">
        <v>0</v>
      </c>
      <c r="EM40" s="991">
        <v>0</v>
      </c>
      <c r="EN40" s="991">
        <v>0</v>
      </c>
      <c r="EO40" s="991">
        <v>0</v>
      </c>
      <c r="EP40" s="991">
        <v>0</v>
      </c>
      <c r="EQ40" s="991">
        <v>0</v>
      </c>
      <c r="ER40" s="991">
        <v>0</v>
      </c>
      <c r="ES40" s="991">
        <v>0</v>
      </c>
      <c r="ET40" s="991">
        <v>0</v>
      </c>
      <c r="EU40" s="991">
        <v>0</v>
      </c>
      <c r="EV40" s="991">
        <v>0</v>
      </c>
      <c r="EW40" s="991">
        <v>0</v>
      </c>
      <c r="EX40" s="991">
        <v>0</v>
      </c>
      <c r="EY40" s="991">
        <v>0</v>
      </c>
      <c r="EZ40" s="991">
        <v>0</v>
      </c>
      <c r="FA40" s="991">
        <v>0</v>
      </c>
      <c r="FB40" s="991">
        <v>1</v>
      </c>
      <c r="FC40" s="991">
        <v>0</v>
      </c>
      <c r="FD40" s="991">
        <v>0</v>
      </c>
      <c r="FE40" s="991">
        <v>0</v>
      </c>
      <c r="FF40" s="991">
        <v>0</v>
      </c>
      <c r="FG40" s="991">
        <v>0</v>
      </c>
      <c r="FH40" s="991">
        <v>0.6</v>
      </c>
      <c r="FI40" s="991">
        <v>0</v>
      </c>
      <c r="FJ40" s="991">
        <v>0</v>
      </c>
      <c r="FK40" s="991">
        <v>0</v>
      </c>
      <c r="FL40" s="991">
        <v>0</v>
      </c>
      <c r="FM40" s="991">
        <v>0</v>
      </c>
      <c r="FN40" s="991">
        <v>0</v>
      </c>
      <c r="FO40" s="991">
        <v>0</v>
      </c>
      <c r="FP40" s="991">
        <v>0</v>
      </c>
      <c r="FQ40" s="991">
        <v>0</v>
      </c>
      <c r="FR40" s="991">
        <v>0</v>
      </c>
      <c r="FS40" s="991">
        <v>0</v>
      </c>
      <c r="FT40" s="991">
        <v>0</v>
      </c>
      <c r="FU40" s="991">
        <v>0</v>
      </c>
      <c r="FV40" s="991">
        <v>0</v>
      </c>
      <c r="FW40" s="991">
        <v>0</v>
      </c>
      <c r="FX40" s="991">
        <v>0</v>
      </c>
      <c r="FY40" s="991">
        <v>0</v>
      </c>
      <c r="FZ40" s="991">
        <v>0</v>
      </c>
      <c r="GA40" s="991">
        <v>0</v>
      </c>
      <c r="GB40" s="991">
        <v>0</v>
      </c>
      <c r="GC40" s="991">
        <v>0</v>
      </c>
      <c r="GD40" s="991">
        <v>0</v>
      </c>
      <c r="GE40" s="991">
        <v>0</v>
      </c>
      <c r="GF40" s="991">
        <v>0</v>
      </c>
      <c r="GG40" s="991">
        <v>0</v>
      </c>
      <c r="GH40" s="991">
        <v>0</v>
      </c>
      <c r="GI40" s="991">
        <v>0</v>
      </c>
      <c r="GJ40" s="991">
        <v>0</v>
      </c>
      <c r="GK40" s="991">
        <v>0</v>
      </c>
      <c r="GL40" s="991">
        <v>0</v>
      </c>
      <c r="GM40" s="991">
        <v>0</v>
      </c>
      <c r="GN40" s="991">
        <v>0</v>
      </c>
      <c r="GO40" s="991">
        <v>0</v>
      </c>
      <c r="GP40" s="991">
        <v>0</v>
      </c>
      <c r="GQ40" s="991">
        <v>0</v>
      </c>
      <c r="GR40" s="991">
        <v>0</v>
      </c>
      <c r="GS40" s="990" t="s">
        <v>1011</v>
      </c>
      <c r="GT40" s="990" t="s">
        <v>993</v>
      </c>
      <c r="GU40" s="990" t="s">
        <v>993</v>
      </c>
      <c r="GV40" s="990" t="s">
        <v>993</v>
      </c>
      <c r="GW40" s="991">
        <v>735</v>
      </c>
      <c r="GX40" s="991">
        <v>0</v>
      </c>
      <c r="GY40" s="991">
        <v>0</v>
      </c>
      <c r="GZ40" s="991">
        <v>4636</v>
      </c>
      <c r="HA40" s="991">
        <v>719</v>
      </c>
      <c r="HB40" s="991">
        <v>0</v>
      </c>
      <c r="HC40" s="991">
        <v>0</v>
      </c>
      <c r="HD40" s="991">
        <v>0</v>
      </c>
      <c r="HE40" s="991">
        <v>0</v>
      </c>
      <c r="HF40" s="991">
        <v>0</v>
      </c>
      <c r="HG40" s="991">
        <v>0</v>
      </c>
      <c r="HH40" s="991">
        <v>0</v>
      </c>
      <c r="HI40" s="991">
        <v>719</v>
      </c>
      <c r="HJ40" s="991">
        <v>711</v>
      </c>
      <c r="HK40" s="991">
        <v>8</v>
      </c>
      <c r="HL40" s="991">
        <v>0</v>
      </c>
      <c r="HM40" s="991">
        <v>0</v>
      </c>
      <c r="HN40" s="991">
        <v>0</v>
      </c>
      <c r="HO40" s="991">
        <v>0</v>
      </c>
      <c r="HP40" s="991">
        <v>0</v>
      </c>
      <c r="HQ40" s="991">
        <v>0</v>
      </c>
      <c r="HR40" s="991">
        <v>719</v>
      </c>
      <c r="HS40" s="991">
        <v>0</v>
      </c>
      <c r="HT40" s="991">
        <v>0</v>
      </c>
      <c r="HU40" s="991">
        <v>0</v>
      </c>
      <c r="HV40" s="990" t="s">
        <v>290</v>
      </c>
      <c r="HW40" s="991">
        <v>0</v>
      </c>
      <c r="HX40" s="991">
        <v>0</v>
      </c>
      <c r="HY40" s="991">
        <v>0</v>
      </c>
      <c r="HZ40" s="991">
        <v>0</v>
      </c>
      <c r="IA40" s="991">
        <v>0</v>
      </c>
      <c r="IB40" s="991">
        <v>0</v>
      </c>
      <c r="IC40" s="991">
        <v>0</v>
      </c>
      <c r="ID40" s="991">
        <v>0</v>
      </c>
      <c r="IE40" s="991">
        <v>314</v>
      </c>
      <c r="IF40" s="991">
        <v>69</v>
      </c>
      <c r="IG40" s="991">
        <v>1</v>
      </c>
      <c r="IH40" s="991">
        <v>48</v>
      </c>
      <c r="II40" s="991">
        <v>0</v>
      </c>
      <c r="IJ40" s="991">
        <v>0</v>
      </c>
      <c r="IK40" s="993">
        <v>0</v>
      </c>
      <c r="IL40" s="991">
        <v>0</v>
      </c>
      <c r="IM40" s="991">
        <v>719</v>
      </c>
      <c r="IN40" s="991">
        <v>0</v>
      </c>
      <c r="IO40" s="991">
        <v>0</v>
      </c>
      <c r="IP40" s="991">
        <v>0</v>
      </c>
      <c r="IQ40" s="991">
        <v>0</v>
      </c>
      <c r="IR40" s="991">
        <v>0</v>
      </c>
      <c r="IS40" s="991">
        <v>0</v>
      </c>
      <c r="IT40" s="991">
        <v>0</v>
      </c>
      <c r="IU40" s="991">
        <v>0</v>
      </c>
      <c r="IV40" s="991">
        <v>0</v>
      </c>
      <c r="IW40" s="991">
        <v>0</v>
      </c>
      <c r="IX40" s="991">
        <v>0</v>
      </c>
      <c r="IY40" s="991">
        <v>0</v>
      </c>
      <c r="IZ40" s="991">
        <v>0</v>
      </c>
      <c r="JA40" s="991">
        <v>0</v>
      </c>
      <c r="JB40" s="991">
        <v>0</v>
      </c>
      <c r="JC40" s="991">
        <v>0</v>
      </c>
      <c r="JD40" s="991">
        <v>0</v>
      </c>
      <c r="JE40" s="991">
        <v>0</v>
      </c>
      <c r="JF40" s="991">
        <v>0</v>
      </c>
      <c r="JG40" s="991">
        <v>0</v>
      </c>
      <c r="JH40" s="991">
        <v>0</v>
      </c>
      <c r="JI40" s="991">
        <v>0</v>
      </c>
      <c r="JJ40" s="990" t="s">
        <v>290</v>
      </c>
      <c r="JK40" s="991">
        <v>0</v>
      </c>
      <c r="JL40" s="991">
        <v>0</v>
      </c>
      <c r="JM40" s="991">
        <v>0</v>
      </c>
      <c r="JN40" s="991">
        <v>0</v>
      </c>
      <c r="JO40" s="991">
        <v>0</v>
      </c>
      <c r="JP40" s="991">
        <v>0</v>
      </c>
      <c r="JQ40" s="991">
        <v>0</v>
      </c>
      <c r="JR40" s="991">
        <v>0</v>
      </c>
      <c r="JS40" s="991">
        <v>0</v>
      </c>
      <c r="JT40" s="991">
        <v>0</v>
      </c>
      <c r="JU40" s="991">
        <v>0</v>
      </c>
      <c r="JV40" s="991">
        <v>0</v>
      </c>
      <c r="JW40" s="992" t="b">
        <v>0</v>
      </c>
      <c r="JX40" s="990" t="s">
        <v>993</v>
      </c>
      <c r="JY40" s="990" t="s">
        <v>993</v>
      </c>
      <c r="JZ40" s="990" t="s">
        <v>993</v>
      </c>
      <c r="KA40" s="990" t="s">
        <v>993</v>
      </c>
      <c r="KB40" s="992"/>
      <c r="KC40" s="986"/>
    </row>
    <row r="41" spans="1:289" hidden="1">
      <c r="A41" s="985"/>
      <c r="B41" s="1315" t="s">
        <v>1661</v>
      </c>
      <c r="C41" s="1315"/>
      <c r="D41" s="990" t="s">
        <v>1662</v>
      </c>
      <c r="E41" s="990" t="s">
        <v>1662</v>
      </c>
      <c r="F41" s="990" t="s">
        <v>993</v>
      </c>
      <c r="G41" s="990" t="s">
        <v>51</v>
      </c>
      <c r="H41" s="990" t="s">
        <v>1388</v>
      </c>
      <c r="I41" s="990" t="s">
        <v>437</v>
      </c>
      <c r="J41" s="990" t="s">
        <v>986</v>
      </c>
      <c r="K41" s="990" t="s">
        <v>1062</v>
      </c>
      <c r="L41" s="990" t="s">
        <v>1063</v>
      </c>
      <c r="M41" s="990" t="s">
        <v>1064</v>
      </c>
      <c r="N41" s="990" t="s">
        <v>1065</v>
      </c>
      <c r="O41" s="990" t="s">
        <v>51</v>
      </c>
      <c r="P41" s="990" t="s">
        <v>1332</v>
      </c>
      <c r="Q41" s="990" t="s">
        <v>1663</v>
      </c>
      <c r="R41" s="990" t="s">
        <v>1664</v>
      </c>
      <c r="S41" s="990" t="s">
        <v>1665</v>
      </c>
      <c r="T41" s="990" t="s">
        <v>1666</v>
      </c>
      <c r="U41" s="990" t="s">
        <v>1318</v>
      </c>
      <c r="V41" s="990" t="s">
        <v>1333</v>
      </c>
      <c r="W41" s="990" t="s">
        <v>1667</v>
      </c>
      <c r="X41" s="990" t="s">
        <v>1668</v>
      </c>
      <c r="Y41" s="990" t="s">
        <v>2664</v>
      </c>
      <c r="Z41" s="990" t="s">
        <v>1667</v>
      </c>
      <c r="AA41" s="990" t="s">
        <v>1669</v>
      </c>
      <c r="AB41" s="990" t="s">
        <v>1670</v>
      </c>
      <c r="AC41" s="990" t="s">
        <v>1671</v>
      </c>
      <c r="AD41" s="990" t="s">
        <v>1227</v>
      </c>
      <c r="AE41" s="990" t="s">
        <v>270</v>
      </c>
      <c r="AF41" s="990" t="s">
        <v>290</v>
      </c>
      <c r="AG41" s="990" t="s">
        <v>298</v>
      </c>
      <c r="AH41" s="992" t="b">
        <v>0</v>
      </c>
      <c r="AI41" s="991">
        <v>0</v>
      </c>
      <c r="AJ41" s="992" t="b">
        <v>0</v>
      </c>
      <c r="AK41" s="991">
        <v>0</v>
      </c>
      <c r="AL41" s="992" t="b">
        <v>0</v>
      </c>
      <c r="AM41" s="992" t="b">
        <v>1</v>
      </c>
      <c r="AN41" s="990" t="s">
        <v>282</v>
      </c>
      <c r="AO41" s="990" t="b">
        <f t="shared" si="1"/>
        <v>0</v>
      </c>
      <c r="AP41" s="990" t="s">
        <v>993</v>
      </c>
      <c r="AQ41" s="992" t="b">
        <v>0</v>
      </c>
      <c r="AR41" s="990" t="s">
        <v>993</v>
      </c>
      <c r="AS41" s="990" t="s">
        <v>993</v>
      </c>
      <c r="AT41" s="990" t="s">
        <v>993</v>
      </c>
      <c r="AU41" s="990" t="s">
        <v>301</v>
      </c>
      <c r="AV41" s="990" t="s">
        <v>993</v>
      </c>
      <c r="AW41" s="990" t="s">
        <v>993</v>
      </c>
      <c r="AX41" s="990" t="s">
        <v>993</v>
      </c>
      <c r="AY41" s="990" t="s">
        <v>993</v>
      </c>
      <c r="AZ41" s="183">
        <f t="shared" si="2"/>
        <v>19</v>
      </c>
      <c r="BA41" s="183">
        <f t="shared" si="2"/>
        <v>0</v>
      </c>
      <c r="BB41" s="183">
        <f t="shared" si="2"/>
        <v>0</v>
      </c>
      <c r="BC41" s="183">
        <f t="shared" si="2"/>
        <v>19</v>
      </c>
      <c r="BD41" s="183">
        <f t="shared" si="3"/>
        <v>0</v>
      </c>
      <c r="BE41" s="991">
        <v>19</v>
      </c>
      <c r="BF41" s="991">
        <v>0</v>
      </c>
      <c r="BG41" s="991">
        <v>0</v>
      </c>
      <c r="BH41" s="991">
        <v>19</v>
      </c>
      <c r="BI41" s="991">
        <v>4</v>
      </c>
      <c r="BJ41" s="991">
        <v>0</v>
      </c>
      <c r="BK41" s="991">
        <v>0</v>
      </c>
      <c r="BL41" s="991">
        <v>0</v>
      </c>
      <c r="BM41" s="991">
        <v>0</v>
      </c>
      <c r="BN41" s="991">
        <v>0</v>
      </c>
      <c r="BO41" s="991">
        <v>0</v>
      </c>
      <c r="BP41" s="991">
        <v>0</v>
      </c>
      <c r="BQ41" s="991">
        <v>0</v>
      </c>
      <c r="BR41" s="991">
        <v>0</v>
      </c>
      <c r="BS41" s="991">
        <v>0</v>
      </c>
      <c r="BT41" s="991">
        <v>0</v>
      </c>
      <c r="BU41" s="991">
        <v>0</v>
      </c>
      <c r="BV41" s="991">
        <v>0</v>
      </c>
      <c r="BW41" s="991">
        <v>0</v>
      </c>
      <c r="BX41" s="991">
        <v>0</v>
      </c>
      <c r="BY41" s="990" t="s">
        <v>2224</v>
      </c>
      <c r="BZ41" s="991">
        <v>19</v>
      </c>
      <c r="CA41" s="991">
        <v>0</v>
      </c>
      <c r="CB41" s="991">
        <v>0</v>
      </c>
      <c r="CC41" s="991">
        <v>0</v>
      </c>
      <c r="CD41" s="991">
        <v>2</v>
      </c>
      <c r="CE41" s="991">
        <v>0</v>
      </c>
      <c r="CF41" s="991">
        <v>0</v>
      </c>
      <c r="CG41" s="991">
        <v>0</v>
      </c>
      <c r="CH41" s="991">
        <v>3</v>
      </c>
      <c r="CI41" s="991">
        <v>1</v>
      </c>
      <c r="CJ41" s="991">
        <v>3</v>
      </c>
      <c r="CK41" s="991">
        <v>1</v>
      </c>
      <c r="CL41" s="991">
        <v>0</v>
      </c>
      <c r="CM41" s="991">
        <v>0</v>
      </c>
      <c r="CN41" s="991">
        <v>0</v>
      </c>
      <c r="CO41" s="991">
        <v>0</v>
      </c>
      <c r="CP41" s="991">
        <v>1</v>
      </c>
      <c r="CQ41" s="991">
        <v>0</v>
      </c>
      <c r="CR41" s="991">
        <v>0</v>
      </c>
      <c r="CS41" s="991">
        <v>0</v>
      </c>
      <c r="CT41" s="991">
        <v>0</v>
      </c>
      <c r="CU41" s="991">
        <v>0</v>
      </c>
      <c r="CV41" s="991">
        <v>0</v>
      </c>
      <c r="CW41" s="991">
        <v>0</v>
      </c>
      <c r="CX41" s="991">
        <v>1</v>
      </c>
      <c r="CY41" s="991">
        <v>1</v>
      </c>
      <c r="CZ41" s="991">
        <v>0</v>
      </c>
      <c r="DA41" s="991">
        <v>0</v>
      </c>
      <c r="DB41" s="991">
        <v>0</v>
      </c>
      <c r="DC41" s="991">
        <v>0</v>
      </c>
      <c r="DD41" s="991">
        <v>0</v>
      </c>
      <c r="DE41" s="991">
        <v>0</v>
      </c>
      <c r="DF41" s="991">
        <v>0</v>
      </c>
      <c r="DG41" s="991">
        <v>0</v>
      </c>
      <c r="DH41" s="991">
        <v>0</v>
      </c>
      <c r="DI41" s="991">
        <v>0</v>
      </c>
      <c r="DJ41" s="991">
        <v>0</v>
      </c>
      <c r="DK41" s="991">
        <v>0</v>
      </c>
      <c r="DL41" s="991">
        <v>0</v>
      </c>
      <c r="DM41" s="991">
        <v>0</v>
      </c>
      <c r="DN41" s="991">
        <v>0</v>
      </c>
      <c r="DO41" s="991">
        <v>0</v>
      </c>
      <c r="DP41" s="991">
        <v>0</v>
      </c>
      <c r="DQ41" s="991">
        <v>0</v>
      </c>
      <c r="DR41" s="991">
        <v>0</v>
      </c>
      <c r="DS41" s="991">
        <v>0</v>
      </c>
      <c r="DT41" s="991">
        <v>0</v>
      </c>
      <c r="DU41" s="991">
        <v>0</v>
      </c>
      <c r="DV41" s="991">
        <v>0</v>
      </c>
      <c r="DW41" s="991">
        <v>0</v>
      </c>
      <c r="DX41" s="991">
        <v>0</v>
      </c>
      <c r="DY41" s="991">
        <v>0</v>
      </c>
      <c r="DZ41" s="991">
        <v>0</v>
      </c>
      <c r="EA41" s="991">
        <v>0</v>
      </c>
      <c r="EB41" s="991">
        <v>0</v>
      </c>
      <c r="EC41" s="991">
        <v>0</v>
      </c>
      <c r="ED41" s="992" t="b">
        <v>1</v>
      </c>
      <c r="EE41" s="991">
        <v>0</v>
      </c>
      <c r="EF41" s="991">
        <v>0</v>
      </c>
      <c r="EG41" s="991">
        <v>0</v>
      </c>
      <c r="EH41" s="991">
        <v>0</v>
      </c>
      <c r="EI41" s="991">
        <v>0</v>
      </c>
      <c r="EJ41" s="991">
        <v>0</v>
      </c>
      <c r="EK41" s="991">
        <v>0</v>
      </c>
      <c r="EL41" s="991">
        <v>0</v>
      </c>
      <c r="EM41" s="991">
        <v>0</v>
      </c>
      <c r="EN41" s="991">
        <v>0</v>
      </c>
      <c r="EO41" s="991">
        <v>0</v>
      </c>
      <c r="EP41" s="991">
        <v>0</v>
      </c>
      <c r="EQ41" s="991">
        <v>0</v>
      </c>
      <c r="ER41" s="991">
        <v>0</v>
      </c>
      <c r="ES41" s="991">
        <v>0</v>
      </c>
      <c r="ET41" s="991">
        <v>0</v>
      </c>
      <c r="EU41" s="991">
        <v>0</v>
      </c>
      <c r="EV41" s="991">
        <v>0</v>
      </c>
      <c r="EW41" s="991">
        <v>0</v>
      </c>
      <c r="EX41" s="991">
        <v>0</v>
      </c>
      <c r="EY41" s="991">
        <v>0</v>
      </c>
      <c r="EZ41" s="991">
        <v>0</v>
      </c>
      <c r="FA41" s="991">
        <v>3</v>
      </c>
      <c r="FB41" s="991">
        <v>1</v>
      </c>
      <c r="FC41" s="991">
        <v>3</v>
      </c>
      <c r="FD41" s="991">
        <v>1</v>
      </c>
      <c r="FE41" s="991">
        <v>0</v>
      </c>
      <c r="FF41" s="991">
        <v>0</v>
      </c>
      <c r="FG41" s="991">
        <v>0</v>
      </c>
      <c r="FH41" s="991">
        <v>0</v>
      </c>
      <c r="FI41" s="991">
        <v>1</v>
      </c>
      <c r="FJ41" s="991">
        <v>0</v>
      </c>
      <c r="FK41" s="991">
        <v>0</v>
      </c>
      <c r="FL41" s="991">
        <v>0</v>
      </c>
      <c r="FM41" s="991">
        <v>0</v>
      </c>
      <c r="FN41" s="991">
        <v>0</v>
      </c>
      <c r="FO41" s="991">
        <v>0</v>
      </c>
      <c r="FP41" s="991">
        <v>0</v>
      </c>
      <c r="FQ41" s="991">
        <v>0</v>
      </c>
      <c r="FR41" s="991">
        <v>0</v>
      </c>
      <c r="FS41" s="991">
        <v>0</v>
      </c>
      <c r="FT41" s="991">
        <v>0</v>
      </c>
      <c r="FU41" s="991">
        <v>0</v>
      </c>
      <c r="FV41" s="991">
        <v>0</v>
      </c>
      <c r="FW41" s="991">
        <v>0</v>
      </c>
      <c r="FX41" s="991">
        <v>0</v>
      </c>
      <c r="FY41" s="991">
        <v>0</v>
      </c>
      <c r="FZ41" s="991">
        <v>0</v>
      </c>
      <c r="GA41" s="991">
        <v>0</v>
      </c>
      <c r="GB41" s="991">
        <v>0</v>
      </c>
      <c r="GC41" s="991">
        <v>0</v>
      </c>
      <c r="GD41" s="991">
        <v>0</v>
      </c>
      <c r="GE41" s="991">
        <v>0</v>
      </c>
      <c r="GF41" s="991">
        <v>0</v>
      </c>
      <c r="GG41" s="991">
        <v>0</v>
      </c>
      <c r="GH41" s="991">
        <v>0</v>
      </c>
      <c r="GI41" s="991">
        <v>0</v>
      </c>
      <c r="GJ41" s="991">
        <v>0</v>
      </c>
      <c r="GK41" s="991">
        <v>0</v>
      </c>
      <c r="GL41" s="991">
        <v>0</v>
      </c>
      <c r="GM41" s="991">
        <v>0</v>
      </c>
      <c r="GN41" s="991">
        <v>0</v>
      </c>
      <c r="GO41" s="991">
        <v>0</v>
      </c>
      <c r="GP41" s="991">
        <v>0</v>
      </c>
      <c r="GQ41" s="991">
        <v>0</v>
      </c>
      <c r="GR41" s="991">
        <v>0</v>
      </c>
      <c r="GS41" s="990" t="s">
        <v>1000</v>
      </c>
      <c r="GT41" s="990" t="s">
        <v>993</v>
      </c>
      <c r="GU41" s="990" t="s">
        <v>993</v>
      </c>
      <c r="GV41" s="990" t="s">
        <v>993</v>
      </c>
      <c r="GW41" s="991">
        <v>0</v>
      </c>
      <c r="GX41" s="991">
        <v>0</v>
      </c>
      <c r="GY41" s="991">
        <v>0</v>
      </c>
      <c r="GZ41" s="991">
        <v>0</v>
      </c>
      <c r="HA41" s="991">
        <v>0</v>
      </c>
      <c r="HB41" s="991">
        <v>0</v>
      </c>
      <c r="HC41" s="991">
        <v>0</v>
      </c>
      <c r="HD41" s="991">
        <v>0</v>
      </c>
      <c r="HE41" s="991">
        <v>0</v>
      </c>
      <c r="HF41" s="991">
        <v>0</v>
      </c>
      <c r="HG41" s="991">
        <v>0</v>
      </c>
      <c r="HH41" s="991">
        <v>0</v>
      </c>
      <c r="HI41" s="991">
        <v>0</v>
      </c>
      <c r="HJ41" s="991">
        <v>0</v>
      </c>
      <c r="HK41" s="991">
        <v>0</v>
      </c>
      <c r="HL41" s="991">
        <v>0</v>
      </c>
      <c r="HM41" s="991">
        <v>0</v>
      </c>
      <c r="HN41" s="991">
        <v>0</v>
      </c>
      <c r="HO41" s="991">
        <v>0</v>
      </c>
      <c r="HP41" s="991">
        <v>0</v>
      </c>
      <c r="HQ41" s="991">
        <v>0</v>
      </c>
      <c r="HR41" s="991">
        <v>0</v>
      </c>
      <c r="HS41" s="991">
        <v>0</v>
      </c>
      <c r="HT41" s="991">
        <v>0</v>
      </c>
      <c r="HU41" s="991">
        <v>0</v>
      </c>
      <c r="HV41" s="990" t="s">
        <v>290</v>
      </c>
      <c r="HW41" s="991">
        <v>0</v>
      </c>
      <c r="HX41" s="991">
        <v>0</v>
      </c>
      <c r="HY41" s="991">
        <v>0</v>
      </c>
      <c r="HZ41" s="991">
        <v>0</v>
      </c>
      <c r="IA41" s="991">
        <v>0</v>
      </c>
      <c r="IB41" s="991">
        <v>0</v>
      </c>
      <c r="IC41" s="991">
        <v>0</v>
      </c>
      <c r="ID41" s="991">
        <v>0</v>
      </c>
      <c r="IE41" s="991">
        <v>0</v>
      </c>
      <c r="IF41" s="991">
        <v>102</v>
      </c>
      <c r="IG41" s="991">
        <v>0</v>
      </c>
      <c r="IH41" s="991">
        <v>0</v>
      </c>
      <c r="II41" s="991">
        <v>0</v>
      </c>
      <c r="IJ41" s="991">
        <v>12</v>
      </c>
      <c r="IK41" s="993">
        <v>0</v>
      </c>
      <c r="IL41" s="991">
        <v>0</v>
      </c>
      <c r="IM41" s="991">
        <v>0</v>
      </c>
      <c r="IN41" s="991">
        <v>0</v>
      </c>
      <c r="IO41" s="991">
        <v>0</v>
      </c>
      <c r="IP41" s="991">
        <v>0</v>
      </c>
      <c r="IQ41" s="991">
        <v>0</v>
      </c>
      <c r="IR41" s="991">
        <v>0</v>
      </c>
      <c r="IS41" s="991">
        <v>0</v>
      </c>
      <c r="IT41" s="991">
        <v>0</v>
      </c>
      <c r="IU41" s="991">
        <v>0</v>
      </c>
      <c r="IV41" s="991">
        <v>0</v>
      </c>
      <c r="IW41" s="991">
        <v>0</v>
      </c>
      <c r="IX41" s="991">
        <v>1</v>
      </c>
      <c r="IY41" s="991">
        <v>0</v>
      </c>
      <c r="IZ41" s="991">
        <v>0</v>
      </c>
      <c r="JA41" s="991">
        <v>0</v>
      </c>
      <c r="JB41" s="991">
        <v>0</v>
      </c>
      <c r="JC41" s="991">
        <v>0</v>
      </c>
      <c r="JD41" s="991">
        <v>0</v>
      </c>
      <c r="JE41" s="991">
        <v>0</v>
      </c>
      <c r="JF41" s="991">
        <v>0</v>
      </c>
      <c r="JG41" s="991">
        <v>0</v>
      </c>
      <c r="JH41" s="991">
        <v>0</v>
      </c>
      <c r="JI41" s="991">
        <v>0</v>
      </c>
      <c r="JJ41" s="990" t="s">
        <v>290</v>
      </c>
      <c r="JK41" s="991">
        <v>0</v>
      </c>
      <c r="JL41" s="991">
        <v>0</v>
      </c>
      <c r="JM41" s="991">
        <v>0</v>
      </c>
      <c r="JN41" s="991">
        <v>0</v>
      </c>
      <c r="JO41" s="991">
        <v>0</v>
      </c>
      <c r="JP41" s="991">
        <v>0</v>
      </c>
      <c r="JQ41" s="991">
        <v>0</v>
      </c>
      <c r="JR41" s="991">
        <v>0</v>
      </c>
      <c r="JS41" s="991">
        <v>0</v>
      </c>
      <c r="JT41" s="991">
        <v>0</v>
      </c>
      <c r="JU41" s="991">
        <v>0</v>
      </c>
      <c r="JV41" s="991">
        <v>0</v>
      </c>
      <c r="JW41" s="992" t="b">
        <v>0</v>
      </c>
      <c r="JX41" s="990" t="s">
        <v>993</v>
      </c>
      <c r="JY41" s="990" t="s">
        <v>993</v>
      </c>
      <c r="JZ41" s="990" t="s">
        <v>993</v>
      </c>
      <c r="KA41" s="990" t="s">
        <v>993</v>
      </c>
      <c r="KB41" s="992"/>
      <c r="KC41" s="986"/>
    </row>
    <row r="42" spans="1:289" hidden="1">
      <c r="A42" s="985"/>
      <c r="B42" s="1315" t="s">
        <v>1672</v>
      </c>
      <c r="C42" s="1315"/>
      <c r="D42" s="990" t="s">
        <v>1673</v>
      </c>
      <c r="E42" s="990" t="s">
        <v>1673</v>
      </c>
      <c r="F42" s="990" t="s">
        <v>993</v>
      </c>
      <c r="G42" s="990" t="s">
        <v>1674</v>
      </c>
      <c r="H42" s="990" t="s">
        <v>1388</v>
      </c>
      <c r="I42" s="990" t="s">
        <v>437</v>
      </c>
      <c r="J42" s="990" t="s">
        <v>986</v>
      </c>
      <c r="K42" s="990" t="s">
        <v>1062</v>
      </c>
      <c r="L42" s="990" t="s">
        <v>1063</v>
      </c>
      <c r="M42" s="990" t="s">
        <v>1064</v>
      </c>
      <c r="N42" s="990" t="s">
        <v>1065</v>
      </c>
      <c r="O42" s="990" t="s">
        <v>1674</v>
      </c>
      <c r="P42" s="990" t="s">
        <v>1332</v>
      </c>
      <c r="Q42" s="990" t="s">
        <v>1675</v>
      </c>
      <c r="R42" s="990" t="s">
        <v>1676</v>
      </c>
      <c r="S42" s="990" t="s">
        <v>2225</v>
      </c>
      <c r="T42" s="990" t="s">
        <v>2226</v>
      </c>
      <c r="U42" s="990" t="s">
        <v>993</v>
      </c>
      <c r="V42" s="990" t="s">
        <v>1333</v>
      </c>
      <c r="W42" s="990" t="s">
        <v>1357</v>
      </c>
      <c r="X42" s="990" t="s">
        <v>2227</v>
      </c>
      <c r="Y42" s="990" t="s">
        <v>993</v>
      </c>
      <c r="Z42" s="990" t="s">
        <v>993</v>
      </c>
      <c r="AA42" s="990" t="s">
        <v>993</v>
      </c>
      <c r="AB42" s="990" t="s">
        <v>993</v>
      </c>
      <c r="AC42" s="990" t="s">
        <v>993</v>
      </c>
      <c r="AD42" s="990" t="s">
        <v>447</v>
      </c>
      <c r="AE42" s="990" t="s">
        <v>270</v>
      </c>
      <c r="AF42" s="990" t="s">
        <v>270</v>
      </c>
      <c r="AG42" s="990" t="s">
        <v>293</v>
      </c>
      <c r="AH42" s="992" t="b">
        <v>0</v>
      </c>
      <c r="AI42" s="991">
        <v>0</v>
      </c>
      <c r="AJ42" s="992" t="b">
        <v>0</v>
      </c>
      <c r="AK42" s="991">
        <v>0</v>
      </c>
      <c r="AL42" s="992" t="b">
        <v>0</v>
      </c>
      <c r="AM42" s="992" t="b">
        <v>1</v>
      </c>
      <c r="AN42" s="990" t="s">
        <v>293</v>
      </c>
      <c r="AO42" s="990" t="b">
        <f t="shared" si="1"/>
        <v>1</v>
      </c>
      <c r="AP42" s="990" t="s">
        <v>993</v>
      </c>
      <c r="AQ42" s="992" t="b">
        <v>0</v>
      </c>
      <c r="AR42" s="990" t="s">
        <v>993</v>
      </c>
      <c r="AS42" s="990" t="s">
        <v>993</v>
      </c>
      <c r="AT42" s="990" t="s">
        <v>993</v>
      </c>
      <c r="AU42" s="990" t="s">
        <v>298</v>
      </c>
      <c r="AV42" s="990" t="s">
        <v>993</v>
      </c>
      <c r="AW42" s="990" t="s">
        <v>993</v>
      </c>
      <c r="AX42" s="990" t="s">
        <v>993</v>
      </c>
      <c r="AY42" s="990" t="s">
        <v>993</v>
      </c>
      <c r="AZ42" s="183">
        <f t="shared" si="2"/>
        <v>9</v>
      </c>
      <c r="BA42" s="183">
        <f t="shared" si="2"/>
        <v>9</v>
      </c>
      <c r="BB42" s="183">
        <f t="shared" si="2"/>
        <v>0</v>
      </c>
      <c r="BC42" s="183">
        <f t="shared" si="2"/>
        <v>9</v>
      </c>
      <c r="BD42" s="183">
        <f t="shared" si="3"/>
        <v>0</v>
      </c>
      <c r="BE42" s="991">
        <v>9</v>
      </c>
      <c r="BF42" s="991">
        <v>9</v>
      </c>
      <c r="BG42" s="991">
        <v>0</v>
      </c>
      <c r="BH42" s="991">
        <v>9</v>
      </c>
      <c r="BI42" s="991">
        <v>0</v>
      </c>
      <c r="BJ42" s="991">
        <v>0</v>
      </c>
      <c r="BK42" s="991">
        <v>0</v>
      </c>
      <c r="BL42" s="991">
        <v>0</v>
      </c>
      <c r="BM42" s="991">
        <v>0</v>
      </c>
      <c r="BN42" s="991">
        <v>0</v>
      </c>
      <c r="BO42" s="991">
        <v>0</v>
      </c>
      <c r="BP42" s="991">
        <v>0</v>
      </c>
      <c r="BQ42" s="991">
        <v>0</v>
      </c>
      <c r="BR42" s="991">
        <v>0</v>
      </c>
      <c r="BS42" s="991">
        <v>0</v>
      </c>
      <c r="BT42" s="991">
        <v>0</v>
      </c>
      <c r="BU42" s="991">
        <v>0</v>
      </c>
      <c r="BV42" s="991">
        <v>0</v>
      </c>
      <c r="BW42" s="991">
        <v>0</v>
      </c>
      <c r="BX42" s="991">
        <v>0</v>
      </c>
      <c r="BY42" s="992"/>
      <c r="BZ42" s="991">
        <v>9</v>
      </c>
      <c r="CA42" s="991">
        <v>0</v>
      </c>
      <c r="CB42" s="991">
        <v>0</v>
      </c>
      <c r="CC42" s="991">
        <v>0</v>
      </c>
      <c r="CD42" s="991">
        <v>1</v>
      </c>
      <c r="CE42" s="991">
        <v>1</v>
      </c>
      <c r="CF42" s="991">
        <v>0</v>
      </c>
      <c r="CG42" s="991">
        <v>0</v>
      </c>
      <c r="CH42" s="991">
        <v>3</v>
      </c>
      <c r="CI42" s="991">
        <v>0.5</v>
      </c>
      <c r="CJ42" s="991">
        <v>0</v>
      </c>
      <c r="CK42" s="991">
        <v>0</v>
      </c>
      <c r="CL42" s="991">
        <v>0</v>
      </c>
      <c r="CM42" s="991">
        <v>0</v>
      </c>
      <c r="CN42" s="991">
        <v>0</v>
      </c>
      <c r="CO42" s="991">
        <v>0</v>
      </c>
      <c r="CP42" s="991">
        <v>0</v>
      </c>
      <c r="CQ42" s="991">
        <v>0</v>
      </c>
      <c r="CR42" s="991">
        <v>0</v>
      </c>
      <c r="CS42" s="991">
        <v>0</v>
      </c>
      <c r="CT42" s="991">
        <v>0</v>
      </c>
      <c r="CU42" s="991">
        <v>0</v>
      </c>
      <c r="CV42" s="991">
        <v>0</v>
      </c>
      <c r="CW42" s="991">
        <v>0</v>
      </c>
      <c r="CX42" s="991">
        <v>0</v>
      </c>
      <c r="CY42" s="991">
        <v>0</v>
      </c>
      <c r="CZ42" s="991">
        <v>0</v>
      </c>
      <c r="DA42" s="991">
        <v>0</v>
      </c>
      <c r="DB42" s="991">
        <v>0</v>
      </c>
      <c r="DC42" s="991">
        <v>0</v>
      </c>
      <c r="DD42" s="991">
        <v>0</v>
      </c>
      <c r="DE42" s="991">
        <v>0</v>
      </c>
      <c r="DF42" s="991">
        <v>0</v>
      </c>
      <c r="DG42" s="991">
        <v>0</v>
      </c>
      <c r="DH42" s="991">
        <v>2</v>
      </c>
      <c r="DI42" s="991">
        <v>0</v>
      </c>
      <c r="DJ42" s="991">
        <v>0</v>
      </c>
      <c r="DK42" s="991">
        <v>0</v>
      </c>
      <c r="DL42" s="991">
        <v>0</v>
      </c>
      <c r="DM42" s="991">
        <v>0</v>
      </c>
      <c r="DN42" s="991">
        <v>0</v>
      </c>
      <c r="DO42" s="991">
        <v>0</v>
      </c>
      <c r="DP42" s="991">
        <v>0</v>
      </c>
      <c r="DQ42" s="991">
        <v>0</v>
      </c>
      <c r="DR42" s="991">
        <v>0</v>
      </c>
      <c r="DS42" s="991">
        <v>0</v>
      </c>
      <c r="DT42" s="991">
        <v>0</v>
      </c>
      <c r="DU42" s="991">
        <v>0</v>
      </c>
      <c r="DV42" s="991">
        <v>0</v>
      </c>
      <c r="DW42" s="991">
        <v>0</v>
      </c>
      <c r="DX42" s="991">
        <v>0</v>
      </c>
      <c r="DY42" s="991">
        <v>0</v>
      </c>
      <c r="DZ42" s="991">
        <v>0</v>
      </c>
      <c r="EA42" s="991">
        <v>0</v>
      </c>
      <c r="EB42" s="991">
        <v>0</v>
      </c>
      <c r="EC42" s="991">
        <v>0</v>
      </c>
      <c r="ED42" s="992" t="b">
        <v>0</v>
      </c>
      <c r="EE42" s="991">
        <v>0</v>
      </c>
      <c r="EF42" s="991">
        <v>0</v>
      </c>
      <c r="EG42" s="991">
        <v>0</v>
      </c>
      <c r="EH42" s="991">
        <v>0</v>
      </c>
      <c r="EI42" s="991">
        <v>0</v>
      </c>
      <c r="EJ42" s="991">
        <v>0</v>
      </c>
      <c r="EK42" s="991">
        <v>0</v>
      </c>
      <c r="EL42" s="991">
        <v>0</v>
      </c>
      <c r="EM42" s="991">
        <v>0</v>
      </c>
      <c r="EN42" s="991">
        <v>0</v>
      </c>
      <c r="EO42" s="991">
        <v>0</v>
      </c>
      <c r="EP42" s="991">
        <v>0</v>
      </c>
      <c r="EQ42" s="991">
        <v>0</v>
      </c>
      <c r="ER42" s="991">
        <v>0</v>
      </c>
      <c r="ES42" s="991">
        <v>0</v>
      </c>
      <c r="ET42" s="991">
        <v>0</v>
      </c>
      <c r="EU42" s="991">
        <v>0</v>
      </c>
      <c r="EV42" s="991">
        <v>0</v>
      </c>
      <c r="EW42" s="991">
        <v>0</v>
      </c>
      <c r="EX42" s="991">
        <v>0</v>
      </c>
      <c r="EY42" s="991">
        <v>0</v>
      </c>
      <c r="EZ42" s="991">
        <v>0</v>
      </c>
      <c r="FA42" s="991">
        <v>1</v>
      </c>
      <c r="FB42" s="991">
        <v>0.5</v>
      </c>
      <c r="FC42" s="991">
        <v>0</v>
      </c>
      <c r="FD42" s="991">
        <v>0</v>
      </c>
      <c r="FE42" s="991">
        <v>0</v>
      </c>
      <c r="FF42" s="991">
        <v>0</v>
      </c>
      <c r="FG42" s="991">
        <v>0</v>
      </c>
      <c r="FH42" s="991">
        <v>0</v>
      </c>
      <c r="FI42" s="991">
        <v>0</v>
      </c>
      <c r="FJ42" s="991">
        <v>0</v>
      </c>
      <c r="FK42" s="991">
        <v>0</v>
      </c>
      <c r="FL42" s="991">
        <v>0</v>
      </c>
      <c r="FM42" s="991">
        <v>0</v>
      </c>
      <c r="FN42" s="991">
        <v>0</v>
      </c>
      <c r="FO42" s="991">
        <v>0</v>
      </c>
      <c r="FP42" s="991">
        <v>0</v>
      </c>
      <c r="FQ42" s="991">
        <v>0</v>
      </c>
      <c r="FR42" s="991">
        <v>0</v>
      </c>
      <c r="FS42" s="991">
        <v>0</v>
      </c>
      <c r="FT42" s="991">
        <v>0</v>
      </c>
      <c r="FU42" s="991">
        <v>0</v>
      </c>
      <c r="FV42" s="991">
        <v>0</v>
      </c>
      <c r="FW42" s="991">
        <v>0</v>
      </c>
      <c r="FX42" s="991">
        <v>0</v>
      </c>
      <c r="FY42" s="991">
        <v>0</v>
      </c>
      <c r="FZ42" s="991">
        <v>0</v>
      </c>
      <c r="GA42" s="991">
        <v>0</v>
      </c>
      <c r="GB42" s="991">
        <v>0</v>
      </c>
      <c r="GC42" s="991">
        <v>0</v>
      </c>
      <c r="GD42" s="991">
        <v>0</v>
      </c>
      <c r="GE42" s="991">
        <v>0</v>
      </c>
      <c r="GF42" s="991">
        <v>0</v>
      </c>
      <c r="GG42" s="991">
        <v>0</v>
      </c>
      <c r="GH42" s="991">
        <v>0</v>
      </c>
      <c r="GI42" s="991">
        <v>0</v>
      </c>
      <c r="GJ42" s="991">
        <v>0</v>
      </c>
      <c r="GK42" s="991">
        <v>0</v>
      </c>
      <c r="GL42" s="991">
        <v>0</v>
      </c>
      <c r="GM42" s="991">
        <v>0</v>
      </c>
      <c r="GN42" s="991">
        <v>0</v>
      </c>
      <c r="GO42" s="991">
        <v>0</v>
      </c>
      <c r="GP42" s="991">
        <v>0</v>
      </c>
      <c r="GQ42" s="991">
        <v>0</v>
      </c>
      <c r="GR42" s="991">
        <v>0</v>
      </c>
      <c r="GS42" s="990" t="s">
        <v>1055</v>
      </c>
      <c r="GT42" s="990" t="s">
        <v>993</v>
      </c>
      <c r="GU42" s="990" t="s">
        <v>993</v>
      </c>
      <c r="GV42" s="990" t="s">
        <v>993</v>
      </c>
      <c r="GW42" s="991">
        <v>302</v>
      </c>
      <c r="GX42" s="991">
        <v>0</v>
      </c>
      <c r="GY42" s="991">
        <v>0</v>
      </c>
      <c r="GZ42" s="991">
        <v>302</v>
      </c>
      <c r="HA42" s="991">
        <v>0</v>
      </c>
      <c r="HB42" s="991">
        <v>0</v>
      </c>
      <c r="HC42" s="991">
        <v>0</v>
      </c>
      <c r="HD42" s="991">
        <v>0</v>
      </c>
      <c r="HE42" s="991">
        <v>0</v>
      </c>
      <c r="HF42" s="991">
        <v>0</v>
      </c>
      <c r="HG42" s="991">
        <v>0</v>
      </c>
      <c r="HH42" s="991">
        <v>0</v>
      </c>
      <c r="HI42" s="991">
        <v>0</v>
      </c>
      <c r="HJ42" s="991">
        <v>0</v>
      </c>
      <c r="HK42" s="991">
        <v>0</v>
      </c>
      <c r="HL42" s="991">
        <v>0</v>
      </c>
      <c r="HM42" s="991">
        <v>0</v>
      </c>
      <c r="HN42" s="991">
        <v>0</v>
      </c>
      <c r="HO42" s="991">
        <v>0</v>
      </c>
      <c r="HP42" s="991">
        <v>0</v>
      </c>
      <c r="HQ42" s="991">
        <v>0</v>
      </c>
      <c r="HR42" s="991">
        <v>0</v>
      </c>
      <c r="HS42" s="991">
        <v>0</v>
      </c>
      <c r="HT42" s="991">
        <v>0</v>
      </c>
      <c r="HU42" s="991">
        <v>0</v>
      </c>
      <c r="HV42" s="990" t="s">
        <v>290</v>
      </c>
      <c r="HW42" s="991">
        <v>0</v>
      </c>
      <c r="HX42" s="991">
        <v>0</v>
      </c>
      <c r="HY42" s="991">
        <v>0</v>
      </c>
      <c r="HZ42" s="991">
        <v>0</v>
      </c>
      <c r="IA42" s="991">
        <v>0</v>
      </c>
      <c r="IB42" s="991">
        <v>0</v>
      </c>
      <c r="IC42" s="991">
        <v>0</v>
      </c>
      <c r="ID42" s="991">
        <v>0</v>
      </c>
      <c r="IE42" s="991">
        <v>0</v>
      </c>
      <c r="IF42" s="991">
        <v>0</v>
      </c>
      <c r="IG42" s="991">
        <v>0</v>
      </c>
      <c r="IH42" s="991">
        <v>0</v>
      </c>
      <c r="II42" s="991">
        <v>0</v>
      </c>
      <c r="IJ42" s="991">
        <v>0</v>
      </c>
      <c r="IK42" s="993">
        <v>0</v>
      </c>
      <c r="IL42" s="991">
        <v>0</v>
      </c>
      <c r="IM42" s="991">
        <v>0</v>
      </c>
      <c r="IN42" s="991">
        <v>0</v>
      </c>
      <c r="IO42" s="991">
        <v>0</v>
      </c>
      <c r="IP42" s="991">
        <v>0</v>
      </c>
      <c r="IQ42" s="991">
        <v>0</v>
      </c>
      <c r="IR42" s="991">
        <v>0</v>
      </c>
      <c r="IS42" s="991">
        <v>0</v>
      </c>
      <c r="IT42" s="991">
        <v>0</v>
      </c>
      <c r="IU42" s="991">
        <v>0</v>
      </c>
      <c r="IV42" s="991">
        <v>0</v>
      </c>
      <c r="IW42" s="991">
        <v>0</v>
      </c>
      <c r="IX42" s="991">
        <v>0</v>
      </c>
      <c r="IY42" s="991">
        <v>0</v>
      </c>
      <c r="IZ42" s="991">
        <v>0</v>
      </c>
      <c r="JA42" s="991">
        <v>0</v>
      </c>
      <c r="JB42" s="991">
        <v>0</v>
      </c>
      <c r="JC42" s="991">
        <v>0</v>
      </c>
      <c r="JD42" s="991">
        <v>0</v>
      </c>
      <c r="JE42" s="991">
        <v>0</v>
      </c>
      <c r="JF42" s="991">
        <v>0</v>
      </c>
      <c r="JG42" s="991">
        <v>0</v>
      </c>
      <c r="JH42" s="991">
        <v>0</v>
      </c>
      <c r="JI42" s="991">
        <v>0</v>
      </c>
      <c r="JJ42" s="990" t="s">
        <v>993</v>
      </c>
      <c r="JK42" s="991">
        <v>0</v>
      </c>
      <c r="JL42" s="991">
        <v>0</v>
      </c>
      <c r="JM42" s="991">
        <v>0</v>
      </c>
      <c r="JN42" s="991">
        <v>0</v>
      </c>
      <c r="JO42" s="991">
        <v>0</v>
      </c>
      <c r="JP42" s="991">
        <v>0</v>
      </c>
      <c r="JQ42" s="991">
        <v>0</v>
      </c>
      <c r="JR42" s="991">
        <v>0</v>
      </c>
      <c r="JS42" s="991">
        <v>0</v>
      </c>
      <c r="JT42" s="991">
        <v>0</v>
      </c>
      <c r="JU42" s="991">
        <v>0</v>
      </c>
      <c r="JV42" s="991">
        <v>0</v>
      </c>
      <c r="JW42" s="992" t="b">
        <v>0</v>
      </c>
      <c r="JX42" s="990" t="s">
        <v>993</v>
      </c>
      <c r="JY42" s="990" t="s">
        <v>993</v>
      </c>
      <c r="JZ42" s="990" t="s">
        <v>993</v>
      </c>
      <c r="KA42" s="990" t="s">
        <v>993</v>
      </c>
      <c r="KB42" s="992"/>
      <c r="KC42" s="986"/>
    </row>
    <row r="43" spans="1:289" hidden="1">
      <c r="A43" s="985"/>
      <c r="B43" s="1315" t="s">
        <v>1677</v>
      </c>
      <c r="C43" s="1315"/>
      <c r="D43" s="990" t="s">
        <v>1678</v>
      </c>
      <c r="E43" s="990" t="s">
        <v>1678</v>
      </c>
      <c r="F43" s="990" t="s">
        <v>993</v>
      </c>
      <c r="G43" s="990" t="s">
        <v>1679</v>
      </c>
      <c r="H43" s="990" t="s">
        <v>1388</v>
      </c>
      <c r="I43" s="990" t="s">
        <v>437</v>
      </c>
      <c r="J43" s="990" t="s">
        <v>986</v>
      </c>
      <c r="K43" s="990" t="s">
        <v>1062</v>
      </c>
      <c r="L43" s="990" t="s">
        <v>1063</v>
      </c>
      <c r="M43" s="990" t="s">
        <v>1064</v>
      </c>
      <c r="N43" s="990" t="s">
        <v>1065</v>
      </c>
      <c r="O43" s="990" t="s">
        <v>1679</v>
      </c>
      <c r="P43" s="990" t="s">
        <v>1332</v>
      </c>
      <c r="Q43" s="990" t="s">
        <v>1363</v>
      </c>
      <c r="R43" s="990" t="s">
        <v>1680</v>
      </c>
      <c r="S43" s="990" t="s">
        <v>1681</v>
      </c>
      <c r="T43" s="990" t="s">
        <v>2665</v>
      </c>
      <c r="U43" s="990" t="s">
        <v>993</v>
      </c>
      <c r="V43" s="990" t="s">
        <v>1333</v>
      </c>
      <c r="W43" s="990" t="s">
        <v>1357</v>
      </c>
      <c r="X43" s="990" t="s">
        <v>1682</v>
      </c>
      <c r="Y43" s="990" t="s">
        <v>993</v>
      </c>
      <c r="Z43" s="990" t="s">
        <v>993</v>
      </c>
      <c r="AA43" s="990" t="s">
        <v>993</v>
      </c>
      <c r="AB43" s="990" t="s">
        <v>993</v>
      </c>
      <c r="AC43" s="990" t="s">
        <v>993</v>
      </c>
      <c r="AD43" s="990" t="s">
        <v>447</v>
      </c>
      <c r="AE43" s="990" t="s">
        <v>290</v>
      </c>
      <c r="AF43" s="990" t="s">
        <v>290</v>
      </c>
      <c r="AG43" s="990" t="s">
        <v>293</v>
      </c>
      <c r="AH43" s="992" t="b">
        <v>0</v>
      </c>
      <c r="AI43" s="991">
        <v>0</v>
      </c>
      <c r="AJ43" s="992" t="b">
        <v>0</v>
      </c>
      <c r="AK43" s="991">
        <v>0</v>
      </c>
      <c r="AL43" s="992" t="b">
        <v>0</v>
      </c>
      <c r="AM43" s="992" t="b">
        <v>1</v>
      </c>
      <c r="AN43" s="990" t="s">
        <v>293</v>
      </c>
      <c r="AO43" s="990" t="b">
        <f t="shared" si="1"/>
        <v>1</v>
      </c>
      <c r="AP43" s="990" t="s">
        <v>993</v>
      </c>
      <c r="AQ43" s="992" t="b">
        <v>0</v>
      </c>
      <c r="AR43" s="990" t="s">
        <v>993</v>
      </c>
      <c r="AS43" s="990" t="s">
        <v>993</v>
      </c>
      <c r="AT43" s="990" t="s">
        <v>993</v>
      </c>
      <c r="AU43" s="990" t="s">
        <v>298</v>
      </c>
      <c r="AV43" s="990" t="s">
        <v>993</v>
      </c>
      <c r="AW43" s="990" t="s">
        <v>993</v>
      </c>
      <c r="AX43" s="990" t="s">
        <v>993</v>
      </c>
      <c r="AY43" s="990" t="s">
        <v>993</v>
      </c>
      <c r="AZ43" s="183">
        <f t="shared" si="2"/>
        <v>7</v>
      </c>
      <c r="BA43" s="183">
        <f t="shared" si="2"/>
        <v>0</v>
      </c>
      <c r="BB43" s="183">
        <f t="shared" si="2"/>
        <v>0</v>
      </c>
      <c r="BC43" s="183">
        <f t="shared" si="2"/>
        <v>7</v>
      </c>
      <c r="BD43" s="183">
        <f t="shared" si="3"/>
        <v>0</v>
      </c>
      <c r="BE43" s="991">
        <v>7</v>
      </c>
      <c r="BF43" s="991">
        <v>0</v>
      </c>
      <c r="BG43" s="991">
        <v>0</v>
      </c>
      <c r="BH43" s="991">
        <v>7</v>
      </c>
      <c r="BI43" s="991">
        <v>0</v>
      </c>
      <c r="BJ43" s="991">
        <v>0</v>
      </c>
      <c r="BK43" s="991">
        <v>0</v>
      </c>
      <c r="BL43" s="991">
        <v>0</v>
      </c>
      <c r="BM43" s="991">
        <v>0</v>
      </c>
      <c r="BN43" s="991">
        <v>0</v>
      </c>
      <c r="BO43" s="991">
        <v>0</v>
      </c>
      <c r="BP43" s="991">
        <v>0</v>
      </c>
      <c r="BQ43" s="991">
        <v>0</v>
      </c>
      <c r="BR43" s="991">
        <v>0</v>
      </c>
      <c r="BS43" s="991">
        <v>0</v>
      </c>
      <c r="BT43" s="991">
        <v>0</v>
      </c>
      <c r="BU43" s="991">
        <v>0</v>
      </c>
      <c r="BV43" s="991">
        <v>0</v>
      </c>
      <c r="BW43" s="991">
        <v>0</v>
      </c>
      <c r="BX43" s="991">
        <v>0</v>
      </c>
      <c r="BY43" s="990" t="s">
        <v>2666</v>
      </c>
      <c r="BZ43" s="991">
        <v>0</v>
      </c>
      <c r="CA43" s="991">
        <v>0</v>
      </c>
      <c r="CB43" s="991">
        <v>0</v>
      </c>
      <c r="CC43" s="991">
        <v>7</v>
      </c>
      <c r="CD43" s="991">
        <v>1</v>
      </c>
      <c r="CE43" s="991">
        <v>0.1</v>
      </c>
      <c r="CF43" s="991">
        <v>0</v>
      </c>
      <c r="CG43" s="991">
        <v>0</v>
      </c>
      <c r="CH43" s="991">
        <v>2</v>
      </c>
      <c r="CI43" s="991">
        <v>1.9</v>
      </c>
      <c r="CJ43" s="991">
        <v>0</v>
      </c>
      <c r="CK43" s="991">
        <v>0</v>
      </c>
      <c r="CL43" s="991">
        <v>1</v>
      </c>
      <c r="CM43" s="991">
        <v>0</v>
      </c>
      <c r="CN43" s="991">
        <v>0</v>
      </c>
      <c r="CO43" s="991">
        <v>0</v>
      </c>
      <c r="CP43" s="991">
        <v>0</v>
      </c>
      <c r="CQ43" s="991">
        <v>0</v>
      </c>
      <c r="CR43" s="991">
        <v>1</v>
      </c>
      <c r="CS43" s="991">
        <v>0</v>
      </c>
      <c r="CT43" s="991">
        <v>0</v>
      </c>
      <c r="CU43" s="991">
        <v>0</v>
      </c>
      <c r="CV43" s="991">
        <v>0</v>
      </c>
      <c r="CW43" s="991">
        <v>0</v>
      </c>
      <c r="CX43" s="991">
        <v>0</v>
      </c>
      <c r="CY43" s="991">
        <v>0</v>
      </c>
      <c r="CZ43" s="991">
        <v>0</v>
      </c>
      <c r="DA43" s="991">
        <v>0</v>
      </c>
      <c r="DB43" s="991">
        <v>0</v>
      </c>
      <c r="DC43" s="991">
        <v>0</v>
      </c>
      <c r="DD43" s="991">
        <v>1</v>
      </c>
      <c r="DE43" s="991">
        <v>1</v>
      </c>
      <c r="DF43" s="991">
        <v>0</v>
      </c>
      <c r="DG43" s="991">
        <v>0</v>
      </c>
      <c r="DH43" s="991">
        <v>0</v>
      </c>
      <c r="DI43" s="991">
        <v>0</v>
      </c>
      <c r="DJ43" s="991">
        <v>0</v>
      </c>
      <c r="DK43" s="991">
        <v>0</v>
      </c>
      <c r="DL43" s="991">
        <v>0</v>
      </c>
      <c r="DM43" s="991">
        <v>0</v>
      </c>
      <c r="DN43" s="991">
        <v>0</v>
      </c>
      <c r="DO43" s="991">
        <v>0</v>
      </c>
      <c r="DP43" s="991">
        <v>0</v>
      </c>
      <c r="DQ43" s="991">
        <v>0</v>
      </c>
      <c r="DR43" s="991">
        <v>0</v>
      </c>
      <c r="DS43" s="991">
        <v>0</v>
      </c>
      <c r="DT43" s="991">
        <v>0</v>
      </c>
      <c r="DU43" s="991">
        <v>0</v>
      </c>
      <c r="DV43" s="991">
        <v>0</v>
      </c>
      <c r="DW43" s="991">
        <v>0</v>
      </c>
      <c r="DX43" s="991">
        <v>0</v>
      </c>
      <c r="DY43" s="991">
        <v>0</v>
      </c>
      <c r="DZ43" s="991">
        <v>0</v>
      </c>
      <c r="EA43" s="991">
        <v>0</v>
      </c>
      <c r="EB43" s="991">
        <v>0</v>
      </c>
      <c r="EC43" s="991">
        <v>0</v>
      </c>
      <c r="ED43" s="992" t="b">
        <v>1</v>
      </c>
      <c r="EE43" s="991">
        <v>0</v>
      </c>
      <c r="EF43" s="991">
        <v>0</v>
      </c>
      <c r="EG43" s="991">
        <v>0</v>
      </c>
      <c r="EH43" s="991">
        <v>0</v>
      </c>
      <c r="EI43" s="991">
        <v>0</v>
      </c>
      <c r="EJ43" s="991">
        <v>0</v>
      </c>
      <c r="EK43" s="991">
        <v>0</v>
      </c>
      <c r="EL43" s="991">
        <v>0</v>
      </c>
      <c r="EM43" s="991">
        <v>0</v>
      </c>
      <c r="EN43" s="991">
        <v>0</v>
      </c>
      <c r="EO43" s="991">
        <v>0</v>
      </c>
      <c r="EP43" s="991">
        <v>0</v>
      </c>
      <c r="EQ43" s="991">
        <v>0</v>
      </c>
      <c r="ER43" s="991">
        <v>0</v>
      </c>
      <c r="ES43" s="991">
        <v>0</v>
      </c>
      <c r="ET43" s="991">
        <v>0</v>
      </c>
      <c r="EU43" s="991">
        <v>0</v>
      </c>
      <c r="EV43" s="991">
        <v>0</v>
      </c>
      <c r="EW43" s="991">
        <v>0</v>
      </c>
      <c r="EX43" s="991">
        <v>0</v>
      </c>
      <c r="EY43" s="991">
        <v>0</v>
      </c>
      <c r="EZ43" s="991">
        <v>0</v>
      </c>
      <c r="FA43" s="991">
        <v>1</v>
      </c>
      <c r="FB43" s="991">
        <v>1.9</v>
      </c>
      <c r="FC43" s="991">
        <v>0</v>
      </c>
      <c r="FD43" s="991">
        <v>0</v>
      </c>
      <c r="FE43" s="991">
        <v>0</v>
      </c>
      <c r="FF43" s="991">
        <v>0</v>
      </c>
      <c r="FG43" s="991">
        <v>0</v>
      </c>
      <c r="FH43" s="991">
        <v>0</v>
      </c>
      <c r="FI43" s="991">
        <v>0</v>
      </c>
      <c r="FJ43" s="991">
        <v>0</v>
      </c>
      <c r="FK43" s="991">
        <v>1</v>
      </c>
      <c r="FL43" s="991">
        <v>0</v>
      </c>
      <c r="FM43" s="991">
        <v>0</v>
      </c>
      <c r="FN43" s="991">
        <v>0</v>
      </c>
      <c r="FO43" s="991">
        <v>0</v>
      </c>
      <c r="FP43" s="991">
        <v>0</v>
      </c>
      <c r="FQ43" s="991">
        <v>0</v>
      </c>
      <c r="FR43" s="991">
        <v>0</v>
      </c>
      <c r="FS43" s="991">
        <v>1</v>
      </c>
      <c r="FT43" s="991">
        <v>1</v>
      </c>
      <c r="FU43" s="991">
        <v>0</v>
      </c>
      <c r="FV43" s="991">
        <v>0</v>
      </c>
      <c r="FW43" s="991">
        <v>1</v>
      </c>
      <c r="FX43" s="991">
        <v>0</v>
      </c>
      <c r="FY43" s="991">
        <v>0</v>
      </c>
      <c r="FZ43" s="991">
        <v>0</v>
      </c>
      <c r="GA43" s="991">
        <v>1</v>
      </c>
      <c r="GB43" s="991">
        <v>0</v>
      </c>
      <c r="GC43" s="991">
        <v>0</v>
      </c>
      <c r="GD43" s="991">
        <v>0</v>
      </c>
      <c r="GE43" s="991">
        <v>0</v>
      </c>
      <c r="GF43" s="991">
        <v>0</v>
      </c>
      <c r="GG43" s="991">
        <v>0</v>
      </c>
      <c r="GH43" s="991">
        <v>0</v>
      </c>
      <c r="GI43" s="991">
        <v>0</v>
      </c>
      <c r="GJ43" s="991">
        <v>0</v>
      </c>
      <c r="GK43" s="991">
        <v>0</v>
      </c>
      <c r="GL43" s="991">
        <v>0</v>
      </c>
      <c r="GM43" s="991">
        <v>0</v>
      </c>
      <c r="GN43" s="991">
        <v>0</v>
      </c>
      <c r="GO43" s="991">
        <v>0</v>
      </c>
      <c r="GP43" s="991">
        <v>0</v>
      </c>
      <c r="GQ43" s="991">
        <v>0</v>
      </c>
      <c r="GR43" s="991">
        <v>0</v>
      </c>
      <c r="GS43" s="990" t="s">
        <v>999</v>
      </c>
      <c r="GT43" s="990" t="s">
        <v>270</v>
      </c>
      <c r="GU43" s="990" t="s">
        <v>432</v>
      </c>
      <c r="GV43" s="990" t="s">
        <v>993</v>
      </c>
      <c r="GW43" s="991">
        <v>0</v>
      </c>
      <c r="GX43" s="991">
        <v>0</v>
      </c>
      <c r="GY43" s="991">
        <v>0</v>
      </c>
      <c r="GZ43" s="991">
        <v>0</v>
      </c>
      <c r="HA43" s="991">
        <v>0</v>
      </c>
      <c r="HB43" s="991">
        <v>0</v>
      </c>
      <c r="HC43" s="991">
        <v>0</v>
      </c>
      <c r="HD43" s="991">
        <v>0</v>
      </c>
      <c r="HE43" s="991">
        <v>0</v>
      </c>
      <c r="HF43" s="991">
        <v>0</v>
      </c>
      <c r="HG43" s="991">
        <v>0</v>
      </c>
      <c r="HH43" s="991">
        <v>0</v>
      </c>
      <c r="HI43" s="991">
        <v>0</v>
      </c>
      <c r="HJ43" s="991">
        <v>0</v>
      </c>
      <c r="HK43" s="991">
        <v>0</v>
      </c>
      <c r="HL43" s="991">
        <v>0</v>
      </c>
      <c r="HM43" s="991">
        <v>0</v>
      </c>
      <c r="HN43" s="991">
        <v>0</v>
      </c>
      <c r="HO43" s="991">
        <v>0</v>
      </c>
      <c r="HP43" s="991">
        <v>0</v>
      </c>
      <c r="HQ43" s="991">
        <v>0</v>
      </c>
      <c r="HR43" s="991">
        <v>0</v>
      </c>
      <c r="HS43" s="991">
        <v>0</v>
      </c>
      <c r="HT43" s="991">
        <v>0</v>
      </c>
      <c r="HU43" s="991">
        <v>0</v>
      </c>
      <c r="HV43" s="990" t="s">
        <v>993</v>
      </c>
      <c r="HW43" s="991">
        <v>0</v>
      </c>
      <c r="HX43" s="991">
        <v>0</v>
      </c>
      <c r="HY43" s="991">
        <v>0</v>
      </c>
      <c r="HZ43" s="991">
        <v>0</v>
      </c>
      <c r="IA43" s="991">
        <v>0</v>
      </c>
      <c r="IB43" s="991">
        <v>0</v>
      </c>
      <c r="IC43" s="991">
        <v>0</v>
      </c>
      <c r="ID43" s="991">
        <v>0</v>
      </c>
      <c r="IE43" s="991">
        <v>0</v>
      </c>
      <c r="IF43" s="991">
        <v>0</v>
      </c>
      <c r="IG43" s="991">
        <v>0</v>
      </c>
      <c r="IH43" s="991">
        <v>0</v>
      </c>
      <c r="II43" s="991">
        <v>0</v>
      </c>
      <c r="IJ43" s="991">
        <v>0</v>
      </c>
      <c r="IK43" s="993">
        <v>0</v>
      </c>
      <c r="IL43" s="991">
        <v>0</v>
      </c>
      <c r="IM43" s="991">
        <v>0</v>
      </c>
      <c r="IN43" s="991">
        <v>0</v>
      </c>
      <c r="IO43" s="991">
        <v>0</v>
      </c>
      <c r="IP43" s="991">
        <v>0</v>
      </c>
      <c r="IQ43" s="991">
        <v>0</v>
      </c>
      <c r="IR43" s="991">
        <v>0</v>
      </c>
      <c r="IS43" s="991">
        <v>0</v>
      </c>
      <c r="IT43" s="991">
        <v>0</v>
      </c>
      <c r="IU43" s="991">
        <v>0</v>
      </c>
      <c r="IV43" s="991">
        <v>0</v>
      </c>
      <c r="IW43" s="991">
        <v>0</v>
      </c>
      <c r="IX43" s="991">
        <v>0</v>
      </c>
      <c r="IY43" s="991">
        <v>0</v>
      </c>
      <c r="IZ43" s="991">
        <v>0</v>
      </c>
      <c r="JA43" s="991">
        <v>0</v>
      </c>
      <c r="JB43" s="991">
        <v>0</v>
      </c>
      <c r="JC43" s="991">
        <v>0</v>
      </c>
      <c r="JD43" s="991">
        <v>0</v>
      </c>
      <c r="JE43" s="991">
        <v>0</v>
      </c>
      <c r="JF43" s="991">
        <v>0</v>
      </c>
      <c r="JG43" s="991">
        <v>0</v>
      </c>
      <c r="JH43" s="991">
        <v>0</v>
      </c>
      <c r="JI43" s="991">
        <v>0</v>
      </c>
      <c r="JJ43" s="990" t="s">
        <v>993</v>
      </c>
      <c r="JK43" s="991">
        <v>0</v>
      </c>
      <c r="JL43" s="991">
        <v>0</v>
      </c>
      <c r="JM43" s="991">
        <v>0</v>
      </c>
      <c r="JN43" s="991">
        <v>0</v>
      </c>
      <c r="JO43" s="991">
        <v>0</v>
      </c>
      <c r="JP43" s="991">
        <v>0</v>
      </c>
      <c r="JQ43" s="991">
        <v>0</v>
      </c>
      <c r="JR43" s="991">
        <v>0</v>
      </c>
      <c r="JS43" s="991">
        <v>0</v>
      </c>
      <c r="JT43" s="991">
        <v>0</v>
      </c>
      <c r="JU43" s="991">
        <v>0</v>
      </c>
      <c r="JV43" s="991">
        <v>0</v>
      </c>
      <c r="JW43" s="992" t="b">
        <v>0</v>
      </c>
      <c r="JX43" s="990" t="s">
        <v>993</v>
      </c>
      <c r="JY43" s="990" t="s">
        <v>993</v>
      </c>
      <c r="JZ43" s="990" t="s">
        <v>993</v>
      </c>
      <c r="KA43" s="990" t="s">
        <v>993</v>
      </c>
      <c r="KB43" s="992"/>
      <c r="KC43" s="986"/>
    </row>
    <row r="44" spans="1:289" hidden="1">
      <c r="A44" s="985"/>
      <c r="B44" s="1315" t="s">
        <v>1683</v>
      </c>
      <c r="C44" s="1315"/>
      <c r="D44" s="990" t="s">
        <v>1684</v>
      </c>
      <c r="E44" s="990" t="s">
        <v>1684</v>
      </c>
      <c r="F44" s="990" t="s">
        <v>993</v>
      </c>
      <c r="G44" s="990" t="s">
        <v>40</v>
      </c>
      <c r="H44" s="990" t="s">
        <v>1388</v>
      </c>
      <c r="I44" s="990" t="s">
        <v>437</v>
      </c>
      <c r="J44" s="990" t="s">
        <v>986</v>
      </c>
      <c r="K44" s="990" t="s">
        <v>1062</v>
      </c>
      <c r="L44" s="990" t="s">
        <v>1063</v>
      </c>
      <c r="M44" s="990" t="s">
        <v>1207</v>
      </c>
      <c r="N44" s="990" t="s">
        <v>1208</v>
      </c>
      <c r="O44" s="990" t="s">
        <v>40</v>
      </c>
      <c r="P44" s="990" t="s">
        <v>1365</v>
      </c>
      <c r="Q44" s="990" t="s">
        <v>1685</v>
      </c>
      <c r="R44" s="990" t="s">
        <v>1686</v>
      </c>
      <c r="S44" s="990" t="s">
        <v>1687</v>
      </c>
      <c r="T44" s="990" t="s">
        <v>993</v>
      </c>
      <c r="U44" s="990" t="s">
        <v>993</v>
      </c>
      <c r="V44" s="990" t="s">
        <v>1333</v>
      </c>
      <c r="W44" s="990" t="s">
        <v>1368</v>
      </c>
      <c r="X44" s="990" t="s">
        <v>1689</v>
      </c>
      <c r="Y44" s="990" t="s">
        <v>993</v>
      </c>
      <c r="Z44" s="990" t="s">
        <v>993</v>
      </c>
      <c r="AA44" s="990" t="s">
        <v>993</v>
      </c>
      <c r="AB44" s="990" t="s">
        <v>993</v>
      </c>
      <c r="AC44" s="990" t="s">
        <v>993</v>
      </c>
      <c r="AD44" s="990" t="s">
        <v>447</v>
      </c>
      <c r="AE44" s="990" t="s">
        <v>270</v>
      </c>
      <c r="AF44" s="990" t="s">
        <v>270</v>
      </c>
      <c r="AG44" s="990" t="s">
        <v>290</v>
      </c>
      <c r="AH44" s="992" t="b">
        <v>0</v>
      </c>
      <c r="AI44" s="991">
        <v>0</v>
      </c>
      <c r="AJ44" s="992" t="b">
        <v>0</v>
      </c>
      <c r="AK44" s="991">
        <v>0</v>
      </c>
      <c r="AL44" s="992" t="b">
        <v>0</v>
      </c>
      <c r="AM44" s="992" t="b">
        <v>1</v>
      </c>
      <c r="AN44" s="990" t="s">
        <v>290</v>
      </c>
      <c r="AO44" s="990" t="b">
        <f t="shared" si="1"/>
        <v>1</v>
      </c>
      <c r="AP44" s="990" t="s">
        <v>993</v>
      </c>
      <c r="AQ44" s="992" t="b">
        <v>0</v>
      </c>
      <c r="AR44" s="990" t="s">
        <v>993</v>
      </c>
      <c r="AS44" s="990" t="s">
        <v>993</v>
      </c>
      <c r="AT44" s="990" t="s">
        <v>993</v>
      </c>
      <c r="AU44" s="990" t="s">
        <v>290</v>
      </c>
      <c r="AV44" s="990" t="s">
        <v>993</v>
      </c>
      <c r="AW44" s="990" t="s">
        <v>993</v>
      </c>
      <c r="AX44" s="990" t="s">
        <v>993</v>
      </c>
      <c r="AY44" s="990" t="s">
        <v>993</v>
      </c>
      <c r="AZ44" s="183">
        <f t="shared" si="2"/>
        <v>19</v>
      </c>
      <c r="BA44" s="183">
        <f t="shared" si="2"/>
        <v>19</v>
      </c>
      <c r="BB44" s="183">
        <f t="shared" si="2"/>
        <v>10</v>
      </c>
      <c r="BC44" s="183">
        <f t="shared" si="2"/>
        <v>19</v>
      </c>
      <c r="BD44" s="183">
        <f t="shared" si="3"/>
        <v>0</v>
      </c>
      <c r="BE44" s="991">
        <v>19</v>
      </c>
      <c r="BF44" s="991">
        <v>19</v>
      </c>
      <c r="BG44" s="991">
        <v>10</v>
      </c>
      <c r="BH44" s="991">
        <v>19</v>
      </c>
      <c r="BI44" s="991">
        <v>0</v>
      </c>
      <c r="BJ44" s="991">
        <v>0</v>
      </c>
      <c r="BK44" s="991">
        <v>0</v>
      </c>
      <c r="BL44" s="991">
        <v>0</v>
      </c>
      <c r="BM44" s="991">
        <v>0</v>
      </c>
      <c r="BN44" s="991">
        <v>0</v>
      </c>
      <c r="BO44" s="991">
        <v>0</v>
      </c>
      <c r="BP44" s="991">
        <v>0</v>
      </c>
      <c r="BQ44" s="991">
        <v>0</v>
      </c>
      <c r="BR44" s="991">
        <v>0</v>
      </c>
      <c r="BS44" s="991">
        <v>0</v>
      </c>
      <c r="BT44" s="991">
        <v>0</v>
      </c>
      <c r="BU44" s="991">
        <v>0</v>
      </c>
      <c r="BV44" s="991">
        <v>0</v>
      </c>
      <c r="BW44" s="991">
        <v>0</v>
      </c>
      <c r="BX44" s="991">
        <v>0</v>
      </c>
      <c r="BY44" s="992"/>
      <c r="BZ44" s="991">
        <v>19</v>
      </c>
      <c r="CA44" s="991">
        <v>0</v>
      </c>
      <c r="CB44" s="991">
        <v>0</v>
      </c>
      <c r="CC44" s="991">
        <v>0</v>
      </c>
      <c r="CD44" s="991">
        <v>2</v>
      </c>
      <c r="CE44" s="991">
        <v>0</v>
      </c>
      <c r="CF44" s="991">
        <v>0</v>
      </c>
      <c r="CG44" s="991">
        <v>0</v>
      </c>
      <c r="CH44" s="991">
        <v>12</v>
      </c>
      <c r="CI44" s="991">
        <v>0</v>
      </c>
      <c r="CJ44" s="991">
        <v>4</v>
      </c>
      <c r="CK44" s="991">
        <v>0</v>
      </c>
      <c r="CL44" s="991">
        <v>2</v>
      </c>
      <c r="CM44" s="991">
        <v>0</v>
      </c>
      <c r="CN44" s="991">
        <v>0</v>
      </c>
      <c r="CO44" s="991">
        <v>0</v>
      </c>
      <c r="CP44" s="991">
        <v>5</v>
      </c>
      <c r="CQ44" s="991">
        <v>0</v>
      </c>
      <c r="CR44" s="991">
        <v>0</v>
      </c>
      <c r="CS44" s="991">
        <v>0</v>
      </c>
      <c r="CT44" s="991">
        <v>0</v>
      </c>
      <c r="CU44" s="991">
        <v>0</v>
      </c>
      <c r="CV44" s="991">
        <v>0</v>
      </c>
      <c r="CW44" s="991">
        <v>0</v>
      </c>
      <c r="CX44" s="991">
        <v>2</v>
      </c>
      <c r="CY44" s="991">
        <v>0</v>
      </c>
      <c r="CZ44" s="991">
        <v>0</v>
      </c>
      <c r="DA44" s="991">
        <v>0</v>
      </c>
      <c r="DB44" s="991">
        <v>0</v>
      </c>
      <c r="DC44" s="991">
        <v>0</v>
      </c>
      <c r="DD44" s="991">
        <v>1</v>
      </c>
      <c r="DE44" s="991">
        <v>0</v>
      </c>
      <c r="DF44" s="991">
        <v>0</v>
      </c>
      <c r="DG44" s="991">
        <v>0</v>
      </c>
      <c r="DH44" s="991">
        <v>0</v>
      </c>
      <c r="DI44" s="991">
        <v>0</v>
      </c>
      <c r="DJ44" s="991">
        <v>0</v>
      </c>
      <c r="DK44" s="991">
        <v>0</v>
      </c>
      <c r="DL44" s="991">
        <v>1</v>
      </c>
      <c r="DM44" s="991">
        <v>0</v>
      </c>
      <c r="DN44" s="991">
        <v>0</v>
      </c>
      <c r="DO44" s="991">
        <v>0</v>
      </c>
      <c r="DP44" s="991">
        <v>0</v>
      </c>
      <c r="DQ44" s="991">
        <v>0</v>
      </c>
      <c r="DR44" s="991">
        <v>0</v>
      </c>
      <c r="DS44" s="991">
        <v>0</v>
      </c>
      <c r="DT44" s="991">
        <v>0</v>
      </c>
      <c r="DU44" s="991">
        <v>0</v>
      </c>
      <c r="DV44" s="991">
        <v>0</v>
      </c>
      <c r="DW44" s="991">
        <v>0</v>
      </c>
      <c r="DX44" s="991">
        <v>0</v>
      </c>
      <c r="DY44" s="991">
        <v>0</v>
      </c>
      <c r="DZ44" s="991">
        <v>1</v>
      </c>
      <c r="EA44" s="991">
        <v>0</v>
      </c>
      <c r="EB44" s="991">
        <v>0</v>
      </c>
      <c r="EC44" s="991">
        <v>0</v>
      </c>
      <c r="ED44" s="992" t="b">
        <v>0</v>
      </c>
      <c r="EE44" s="991">
        <v>0</v>
      </c>
      <c r="EF44" s="991">
        <v>0</v>
      </c>
      <c r="EG44" s="991">
        <v>0</v>
      </c>
      <c r="EH44" s="991">
        <v>0</v>
      </c>
      <c r="EI44" s="991">
        <v>1</v>
      </c>
      <c r="EJ44" s="991">
        <v>0</v>
      </c>
      <c r="EK44" s="991">
        <v>0</v>
      </c>
      <c r="EL44" s="991">
        <v>0</v>
      </c>
      <c r="EM44" s="991">
        <v>0</v>
      </c>
      <c r="EN44" s="991">
        <v>0</v>
      </c>
      <c r="EO44" s="991">
        <v>0</v>
      </c>
      <c r="EP44" s="991">
        <v>0</v>
      </c>
      <c r="EQ44" s="991">
        <v>0</v>
      </c>
      <c r="ER44" s="991">
        <v>0</v>
      </c>
      <c r="ES44" s="991">
        <v>0</v>
      </c>
      <c r="ET44" s="991">
        <v>0</v>
      </c>
      <c r="EU44" s="991">
        <v>0</v>
      </c>
      <c r="EV44" s="991">
        <v>0</v>
      </c>
      <c r="EW44" s="991">
        <v>0</v>
      </c>
      <c r="EX44" s="991">
        <v>0</v>
      </c>
      <c r="EY44" s="991">
        <v>0</v>
      </c>
      <c r="EZ44" s="991">
        <v>0</v>
      </c>
      <c r="FA44" s="991">
        <v>12</v>
      </c>
      <c r="FB44" s="991">
        <v>0</v>
      </c>
      <c r="FC44" s="991">
        <v>4</v>
      </c>
      <c r="FD44" s="991">
        <v>0</v>
      </c>
      <c r="FE44" s="991">
        <v>0</v>
      </c>
      <c r="FF44" s="991">
        <v>0</v>
      </c>
      <c r="FG44" s="991">
        <v>0</v>
      </c>
      <c r="FH44" s="991">
        <v>0</v>
      </c>
      <c r="FI44" s="991">
        <v>5</v>
      </c>
      <c r="FJ44" s="991">
        <v>0</v>
      </c>
      <c r="FK44" s="991">
        <v>0</v>
      </c>
      <c r="FL44" s="991">
        <v>0</v>
      </c>
      <c r="FM44" s="991">
        <v>0</v>
      </c>
      <c r="FN44" s="991">
        <v>0</v>
      </c>
      <c r="FO44" s="991">
        <v>0</v>
      </c>
      <c r="FP44" s="991">
        <v>0</v>
      </c>
      <c r="FQ44" s="991">
        <v>0</v>
      </c>
      <c r="FR44" s="991">
        <v>0</v>
      </c>
      <c r="FS44" s="991">
        <v>0</v>
      </c>
      <c r="FT44" s="991">
        <v>0</v>
      </c>
      <c r="FU44" s="991">
        <v>0</v>
      </c>
      <c r="FV44" s="991">
        <v>0</v>
      </c>
      <c r="FW44" s="991">
        <v>0</v>
      </c>
      <c r="FX44" s="991">
        <v>0</v>
      </c>
      <c r="FY44" s="991">
        <v>0</v>
      </c>
      <c r="FZ44" s="991">
        <v>0</v>
      </c>
      <c r="GA44" s="991">
        <v>0</v>
      </c>
      <c r="GB44" s="991">
        <v>0</v>
      </c>
      <c r="GC44" s="991">
        <v>0</v>
      </c>
      <c r="GD44" s="991">
        <v>0</v>
      </c>
      <c r="GE44" s="991">
        <v>0</v>
      </c>
      <c r="GF44" s="991">
        <v>0</v>
      </c>
      <c r="GG44" s="991">
        <v>0</v>
      </c>
      <c r="GH44" s="991">
        <v>0</v>
      </c>
      <c r="GI44" s="991">
        <v>0</v>
      </c>
      <c r="GJ44" s="991">
        <v>0</v>
      </c>
      <c r="GK44" s="991">
        <v>0</v>
      </c>
      <c r="GL44" s="991">
        <v>0</v>
      </c>
      <c r="GM44" s="991">
        <v>0</v>
      </c>
      <c r="GN44" s="991">
        <v>0</v>
      </c>
      <c r="GO44" s="991">
        <v>0</v>
      </c>
      <c r="GP44" s="991">
        <v>0</v>
      </c>
      <c r="GQ44" s="991">
        <v>0</v>
      </c>
      <c r="GR44" s="991">
        <v>0</v>
      </c>
      <c r="GS44" s="990" t="s">
        <v>999</v>
      </c>
      <c r="GT44" s="990" t="s">
        <v>1000</v>
      </c>
      <c r="GU44" s="990" t="s">
        <v>1029</v>
      </c>
      <c r="GV44" s="990" t="s">
        <v>422</v>
      </c>
      <c r="GW44" s="991">
        <v>317</v>
      </c>
      <c r="GX44" s="991">
        <v>0</v>
      </c>
      <c r="GY44" s="991">
        <v>0</v>
      </c>
      <c r="GZ44" s="991">
        <v>6112</v>
      </c>
      <c r="HA44" s="991">
        <v>317</v>
      </c>
      <c r="HB44" s="991">
        <v>317</v>
      </c>
      <c r="HC44" s="991">
        <v>315</v>
      </c>
      <c r="HD44" s="991">
        <v>2</v>
      </c>
      <c r="HE44" s="991">
        <v>0</v>
      </c>
      <c r="HF44" s="991">
        <v>0</v>
      </c>
      <c r="HG44" s="991">
        <v>0</v>
      </c>
      <c r="HH44" s="991">
        <v>0</v>
      </c>
      <c r="HI44" s="991">
        <v>317</v>
      </c>
      <c r="HJ44" s="991">
        <v>313</v>
      </c>
      <c r="HK44" s="991">
        <v>4</v>
      </c>
      <c r="HL44" s="991">
        <v>0</v>
      </c>
      <c r="HM44" s="991">
        <v>0</v>
      </c>
      <c r="HN44" s="991">
        <v>0</v>
      </c>
      <c r="HO44" s="991">
        <v>0</v>
      </c>
      <c r="HP44" s="991">
        <v>0</v>
      </c>
      <c r="HQ44" s="991">
        <v>0</v>
      </c>
      <c r="HR44" s="991">
        <v>317</v>
      </c>
      <c r="HS44" s="991">
        <v>0</v>
      </c>
      <c r="HT44" s="991">
        <v>0</v>
      </c>
      <c r="HU44" s="991">
        <v>0</v>
      </c>
      <c r="HV44" s="990" t="s">
        <v>993</v>
      </c>
      <c r="HW44" s="991">
        <v>0</v>
      </c>
      <c r="HX44" s="991">
        <v>0</v>
      </c>
      <c r="HY44" s="991">
        <v>0</v>
      </c>
      <c r="HZ44" s="991">
        <v>0</v>
      </c>
      <c r="IA44" s="991">
        <v>0</v>
      </c>
      <c r="IB44" s="991">
        <v>0</v>
      </c>
      <c r="IC44" s="991">
        <v>0</v>
      </c>
      <c r="ID44" s="991">
        <v>0</v>
      </c>
      <c r="IE44" s="991">
        <v>0</v>
      </c>
      <c r="IF44" s="991">
        <v>83</v>
      </c>
      <c r="IG44" s="991">
        <v>0</v>
      </c>
      <c r="IH44" s="991">
        <v>0</v>
      </c>
      <c r="II44" s="991">
        <v>0</v>
      </c>
      <c r="IJ44" s="991">
        <v>0</v>
      </c>
      <c r="IK44" s="993">
        <v>8.0000000000000002E-3</v>
      </c>
      <c r="IL44" s="991">
        <v>2</v>
      </c>
      <c r="IM44" s="991">
        <v>317</v>
      </c>
      <c r="IN44" s="991">
        <v>0</v>
      </c>
      <c r="IO44" s="991">
        <v>0</v>
      </c>
      <c r="IP44" s="991">
        <v>0</v>
      </c>
      <c r="IQ44" s="991">
        <v>0</v>
      </c>
      <c r="IR44" s="991">
        <v>0</v>
      </c>
      <c r="IS44" s="991">
        <v>0</v>
      </c>
      <c r="IT44" s="991">
        <v>0</v>
      </c>
      <c r="IU44" s="991">
        <v>0</v>
      </c>
      <c r="IV44" s="991">
        <v>0</v>
      </c>
      <c r="IW44" s="991">
        <v>0</v>
      </c>
      <c r="IX44" s="991">
        <v>1</v>
      </c>
      <c r="IY44" s="991">
        <v>0</v>
      </c>
      <c r="IZ44" s="991">
        <v>0</v>
      </c>
      <c r="JA44" s="991">
        <v>0</v>
      </c>
      <c r="JB44" s="991">
        <v>0</v>
      </c>
      <c r="JC44" s="991">
        <v>0</v>
      </c>
      <c r="JD44" s="991">
        <v>0</v>
      </c>
      <c r="JE44" s="991">
        <v>0</v>
      </c>
      <c r="JF44" s="991">
        <v>0</v>
      </c>
      <c r="JG44" s="991">
        <v>0</v>
      </c>
      <c r="JH44" s="991">
        <v>0</v>
      </c>
      <c r="JI44" s="991">
        <v>0</v>
      </c>
      <c r="JJ44" s="990" t="s">
        <v>993</v>
      </c>
      <c r="JK44" s="991">
        <v>0</v>
      </c>
      <c r="JL44" s="991">
        <v>0</v>
      </c>
      <c r="JM44" s="991">
        <v>0</v>
      </c>
      <c r="JN44" s="991">
        <v>0</v>
      </c>
      <c r="JO44" s="991">
        <v>0</v>
      </c>
      <c r="JP44" s="991">
        <v>0</v>
      </c>
      <c r="JQ44" s="991">
        <v>0</v>
      </c>
      <c r="JR44" s="991">
        <v>0</v>
      </c>
      <c r="JS44" s="991">
        <v>0</v>
      </c>
      <c r="JT44" s="991">
        <v>0</v>
      </c>
      <c r="JU44" s="991">
        <v>0</v>
      </c>
      <c r="JV44" s="991">
        <v>0</v>
      </c>
      <c r="JW44" s="992" t="b">
        <v>0</v>
      </c>
      <c r="JX44" s="990" t="s">
        <v>993</v>
      </c>
      <c r="JY44" s="990" t="s">
        <v>993</v>
      </c>
      <c r="JZ44" s="990" t="s">
        <v>993</v>
      </c>
      <c r="KA44" s="990" t="s">
        <v>993</v>
      </c>
      <c r="KB44" s="992"/>
      <c r="KC44" s="986"/>
    </row>
    <row r="45" spans="1:289" hidden="1">
      <c r="A45" s="985"/>
      <c r="B45" s="1315" t="s">
        <v>1692</v>
      </c>
      <c r="C45" s="1315"/>
      <c r="D45" s="990" t="s">
        <v>1693</v>
      </c>
      <c r="E45" s="990" t="s">
        <v>1693</v>
      </c>
      <c r="F45" s="990" t="s">
        <v>993</v>
      </c>
      <c r="G45" s="990" t="s">
        <v>39</v>
      </c>
      <c r="H45" s="990" t="s">
        <v>1388</v>
      </c>
      <c r="I45" s="990" t="s">
        <v>437</v>
      </c>
      <c r="J45" s="990" t="s">
        <v>986</v>
      </c>
      <c r="K45" s="990" t="s">
        <v>1062</v>
      </c>
      <c r="L45" s="990" t="s">
        <v>1063</v>
      </c>
      <c r="M45" s="990" t="s">
        <v>1207</v>
      </c>
      <c r="N45" s="990" t="s">
        <v>1208</v>
      </c>
      <c r="O45" s="990" t="s">
        <v>39</v>
      </c>
      <c r="P45" s="990" t="s">
        <v>1365</v>
      </c>
      <c r="Q45" s="990" t="s">
        <v>1694</v>
      </c>
      <c r="R45" s="990" t="s">
        <v>1695</v>
      </c>
      <c r="S45" s="990" t="s">
        <v>1696</v>
      </c>
      <c r="T45" s="990" t="s">
        <v>1697</v>
      </c>
      <c r="U45" s="990" t="s">
        <v>1588</v>
      </c>
      <c r="V45" s="990" t="s">
        <v>1333</v>
      </c>
      <c r="W45" s="990" t="s">
        <v>1367</v>
      </c>
      <c r="X45" s="990" t="s">
        <v>1347</v>
      </c>
      <c r="Y45" s="990" t="s">
        <v>1333</v>
      </c>
      <c r="Z45" s="990" t="s">
        <v>1367</v>
      </c>
      <c r="AA45" s="990" t="s">
        <v>1698</v>
      </c>
      <c r="AB45" s="990" t="s">
        <v>1699</v>
      </c>
      <c r="AC45" s="990" t="s">
        <v>1700</v>
      </c>
      <c r="AD45" s="990" t="s">
        <v>447</v>
      </c>
      <c r="AE45" s="990" t="s">
        <v>270</v>
      </c>
      <c r="AF45" s="990" t="s">
        <v>270</v>
      </c>
      <c r="AG45" s="990" t="s">
        <v>293</v>
      </c>
      <c r="AH45" s="992" t="b">
        <v>0</v>
      </c>
      <c r="AI45" s="991">
        <v>0</v>
      </c>
      <c r="AJ45" s="992" t="b">
        <v>0</v>
      </c>
      <c r="AK45" s="991">
        <v>0</v>
      </c>
      <c r="AL45" s="992" t="b">
        <v>0</v>
      </c>
      <c r="AM45" s="992" t="b">
        <v>1</v>
      </c>
      <c r="AN45" s="990" t="s">
        <v>293</v>
      </c>
      <c r="AO45" s="990" t="b">
        <f t="shared" si="1"/>
        <v>1</v>
      </c>
      <c r="AP45" s="990" t="s">
        <v>993</v>
      </c>
      <c r="AQ45" s="992" t="b">
        <v>0</v>
      </c>
      <c r="AR45" s="990" t="s">
        <v>993</v>
      </c>
      <c r="AS45" s="990" t="s">
        <v>993</v>
      </c>
      <c r="AT45" s="990" t="s">
        <v>993</v>
      </c>
      <c r="AU45" s="990" t="s">
        <v>290</v>
      </c>
      <c r="AV45" s="990" t="s">
        <v>993</v>
      </c>
      <c r="AW45" s="990" t="s">
        <v>993</v>
      </c>
      <c r="AX45" s="990" t="s">
        <v>993</v>
      </c>
      <c r="AY45" s="990" t="s">
        <v>993</v>
      </c>
      <c r="AZ45" s="183">
        <f t="shared" si="2"/>
        <v>5</v>
      </c>
      <c r="BA45" s="183">
        <f t="shared" si="2"/>
        <v>3</v>
      </c>
      <c r="BB45" s="183">
        <f t="shared" si="2"/>
        <v>0</v>
      </c>
      <c r="BC45" s="183">
        <f t="shared" si="2"/>
        <v>5</v>
      </c>
      <c r="BD45" s="183">
        <f t="shared" si="3"/>
        <v>0</v>
      </c>
      <c r="BE45" s="991">
        <v>5</v>
      </c>
      <c r="BF45" s="991">
        <v>3</v>
      </c>
      <c r="BG45" s="991">
        <v>0</v>
      </c>
      <c r="BH45" s="991">
        <v>5</v>
      </c>
      <c r="BI45" s="991">
        <v>0</v>
      </c>
      <c r="BJ45" s="991">
        <v>0</v>
      </c>
      <c r="BK45" s="991">
        <v>0</v>
      </c>
      <c r="BL45" s="991">
        <v>0</v>
      </c>
      <c r="BM45" s="991">
        <v>0</v>
      </c>
      <c r="BN45" s="991">
        <v>0</v>
      </c>
      <c r="BO45" s="991">
        <v>0</v>
      </c>
      <c r="BP45" s="991">
        <v>0</v>
      </c>
      <c r="BQ45" s="991">
        <v>0</v>
      </c>
      <c r="BR45" s="991">
        <v>0</v>
      </c>
      <c r="BS45" s="991">
        <v>0</v>
      </c>
      <c r="BT45" s="991">
        <v>0</v>
      </c>
      <c r="BU45" s="991">
        <v>0</v>
      </c>
      <c r="BV45" s="991">
        <v>0</v>
      </c>
      <c r="BW45" s="991">
        <v>0</v>
      </c>
      <c r="BX45" s="991">
        <v>0</v>
      </c>
      <c r="BY45" s="992"/>
      <c r="BZ45" s="991">
        <v>5</v>
      </c>
      <c r="CA45" s="991">
        <v>0</v>
      </c>
      <c r="CB45" s="991">
        <v>0</v>
      </c>
      <c r="CC45" s="991">
        <v>0</v>
      </c>
      <c r="CD45" s="991">
        <v>1</v>
      </c>
      <c r="CE45" s="991">
        <v>0.1</v>
      </c>
      <c r="CF45" s="991">
        <v>0</v>
      </c>
      <c r="CG45" s="991">
        <v>0</v>
      </c>
      <c r="CH45" s="991">
        <v>1</v>
      </c>
      <c r="CI45" s="991">
        <v>0</v>
      </c>
      <c r="CJ45" s="991">
        <v>1</v>
      </c>
      <c r="CK45" s="991">
        <v>0.9</v>
      </c>
      <c r="CL45" s="991">
        <v>0</v>
      </c>
      <c r="CM45" s="991">
        <v>0</v>
      </c>
      <c r="CN45" s="991">
        <v>0</v>
      </c>
      <c r="CO45" s="991">
        <v>0</v>
      </c>
      <c r="CP45" s="991">
        <v>0</v>
      </c>
      <c r="CQ45" s="991">
        <v>0</v>
      </c>
      <c r="CR45" s="991">
        <v>0</v>
      </c>
      <c r="CS45" s="991">
        <v>0</v>
      </c>
      <c r="CT45" s="991">
        <v>0</v>
      </c>
      <c r="CU45" s="991">
        <v>0</v>
      </c>
      <c r="CV45" s="991">
        <v>0</v>
      </c>
      <c r="CW45" s="991">
        <v>0</v>
      </c>
      <c r="CX45" s="991">
        <v>0</v>
      </c>
      <c r="CY45" s="991">
        <v>0</v>
      </c>
      <c r="CZ45" s="991">
        <v>0</v>
      </c>
      <c r="DA45" s="991">
        <v>0</v>
      </c>
      <c r="DB45" s="991">
        <v>0</v>
      </c>
      <c r="DC45" s="991">
        <v>0</v>
      </c>
      <c r="DD45" s="991">
        <v>0</v>
      </c>
      <c r="DE45" s="991">
        <v>0</v>
      </c>
      <c r="DF45" s="991">
        <v>0</v>
      </c>
      <c r="DG45" s="991">
        <v>0</v>
      </c>
      <c r="DH45" s="991">
        <v>0</v>
      </c>
      <c r="DI45" s="991">
        <v>0</v>
      </c>
      <c r="DJ45" s="991">
        <v>0</v>
      </c>
      <c r="DK45" s="991">
        <v>0</v>
      </c>
      <c r="DL45" s="991">
        <v>0</v>
      </c>
      <c r="DM45" s="991">
        <v>0</v>
      </c>
      <c r="DN45" s="991">
        <v>0</v>
      </c>
      <c r="DO45" s="991">
        <v>0</v>
      </c>
      <c r="DP45" s="991">
        <v>0</v>
      </c>
      <c r="DQ45" s="991">
        <v>0</v>
      </c>
      <c r="DR45" s="991">
        <v>0</v>
      </c>
      <c r="DS45" s="991">
        <v>0</v>
      </c>
      <c r="DT45" s="991">
        <v>0</v>
      </c>
      <c r="DU45" s="991">
        <v>0</v>
      </c>
      <c r="DV45" s="991">
        <v>0</v>
      </c>
      <c r="DW45" s="991">
        <v>0</v>
      </c>
      <c r="DX45" s="991">
        <v>0</v>
      </c>
      <c r="DY45" s="991">
        <v>0</v>
      </c>
      <c r="DZ45" s="991">
        <v>0</v>
      </c>
      <c r="EA45" s="991">
        <v>0</v>
      </c>
      <c r="EB45" s="991">
        <v>0</v>
      </c>
      <c r="EC45" s="991">
        <v>0</v>
      </c>
      <c r="ED45" s="992" t="b">
        <v>1</v>
      </c>
      <c r="EE45" s="991">
        <v>0</v>
      </c>
      <c r="EF45" s="991">
        <v>0</v>
      </c>
      <c r="EG45" s="991">
        <v>0</v>
      </c>
      <c r="EH45" s="991">
        <v>0</v>
      </c>
      <c r="EI45" s="991">
        <v>0</v>
      </c>
      <c r="EJ45" s="991">
        <v>0</v>
      </c>
      <c r="EK45" s="991">
        <v>0</v>
      </c>
      <c r="EL45" s="991">
        <v>0</v>
      </c>
      <c r="EM45" s="991">
        <v>0</v>
      </c>
      <c r="EN45" s="991">
        <v>0</v>
      </c>
      <c r="EO45" s="991">
        <v>0</v>
      </c>
      <c r="EP45" s="991">
        <v>0</v>
      </c>
      <c r="EQ45" s="991">
        <v>0</v>
      </c>
      <c r="ER45" s="991">
        <v>0</v>
      </c>
      <c r="ES45" s="991">
        <v>0</v>
      </c>
      <c r="ET45" s="991">
        <v>0</v>
      </c>
      <c r="EU45" s="991">
        <v>0</v>
      </c>
      <c r="EV45" s="991">
        <v>0</v>
      </c>
      <c r="EW45" s="991">
        <v>0</v>
      </c>
      <c r="EX45" s="991">
        <v>0</v>
      </c>
      <c r="EY45" s="991">
        <v>0</v>
      </c>
      <c r="EZ45" s="991">
        <v>0</v>
      </c>
      <c r="FA45" s="991">
        <v>1</v>
      </c>
      <c r="FB45" s="991">
        <v>0</v>
      </c>
      <c r="FC45" s="991">
        <v>1</v>
      </c>
      <c r="FD45" s="991">
        <v>0.9</v>
      </c>
      <c r="FE45" s="991">
        <v>0</v>
      </c>
      <c r="FF45" s="991">
        <v>0</v>
      </c>
      <c r="FG45" s="991">
        <v>0</v>
      </c>
      <c r="FH45" s="991">
        <v>0</v>
      </c>
      <c r="FI45" s="991">
        <v>0</v>
      </c>
      <c r="FJ45" s="991">
        <v>0</v>
      </c>
      <c r="FK45" s="991">
        <v>0</v>
      </c>
      <c r="FL45" s="991">
        <v>0</v>
      </c>
      <c r="FM45" s="991">
        <v>0</v>
      </c>
      <c r="FN45" s="991">
        <v>0</v>
      </c>
      <c r="FO45" s="991">
        <v>0</v>
      </c>
      <c r="FP45" s="991">
        <v>0</v>
      </c>
      <c r="FQ45" s="991">
        <v>0</v>
      </c>
      <c r="FR45" s="991">
        <v>0</v>
      </c>
      <c r="FS45" s="991">
        <v>0</v>
      </c>
      <c r="FT45" s="991">
        <v>0</v>
      </c>
      <c r="FU45" s="991">
        <v>0</v>
      </c>
      <c r="FV45" s="991">
        <v>0</v>
      </c>
      <c r="FW45" s="991">
        <v>0</v>
      </c>
      <c r="FX45" s="991">
        <v>0</v>
      </c>
      <c r="FY45" s="991">
        <v>0</v>
      </c>
      <c r="FZ45" s="991">
        <v>0</v>
      </c>
      <c r="GA45" s="991">
        <v>0</v>
      </c>
      <c r="GB45" s="991">
        <v>0</v>
      </c>
      <c r="GC45" s="991">
        <v>0</v>
      </c>
      <c r="GD45" s="991">
        <v>0</v>
      </c>
      <c r="GE45" s="991">
        <v>0</v>
      </c>
      <c r="GF45" s="991">
        <v>0</v>
      </c>
      <c r="GG45" s="991">
        <v>0</v>
      </c>
      <c r="GH45" s="991">
        <v>0</v>
      </c>
      <c r="GI45" s="991">
        <v>0</v>
      </c>
      <c r="GJ45" s="991">
        <v>0</v>
      </c>
      <c r="GK45" s="991">
        <v>0</v>
      </c>
      <c r="GL45" s="991">
        <v>0</v>
      </c>
      <c r="GM45" s="991">
        <v>0</v>
      </c>
      <c r="GN45" s="991">
        <v>0</v>
      </c>
      <c r="GO45" s="991">
        <v>0</v>
      </c>
      <c r="GP45" s="991">
        <v>0</v>
      </c>
      <c r="GQ45" s="991">
        <v>0</v>
      </c>
      <c r="GR45" s="991">
        <v>0</v>
      </c>
      <c r="GS45" s="990" t="s">
        <v>999</v>
      </c>
      <c r="GT45" s="990" t="s">
        <v>270</v>
      </c>
      <c r="GU45" s="990" t="s">
        <v>296</v>
      </c>
      <c r="GV45" s="990" t="s">
        <v>523</v>
      </c>
      <c r="GW45" s="991">
        <v>40</v>
      </c>
      <c r="GX45" s="991">
        <v>0</v>
      </c>
      <c r="GY45" s="991">
        <v>0</v>
      </c>
      <c r="GZ45" s="991">
        <v>40</v>
      </c>
      <c r="HA45" s="991">
        <v>40</v>
      </c>
      <c r="HB45" s="991">
        <v>40</v>
      </c>
      <c r="HC45" s="991">
        <v>40</v>
      </c>
      <c r="HD45" s="991">
        <v>0</v>
      </c>
      <c r="HE45" s="991">
        <v>0</v>
      </c>
      <c r="HF45" s="991">
        <v>0</v>
      </c>
      <c r="HG45" s="991">
        <v>0</v>
      </c>
      <c r="HH45" s="991">
        <v>0</v>
      </c>
      <c r="HI45" s="991">
        <v>40</v>
      </c>
      <c r="HJ45" s="991">
        <v>40</v>
      </c>
      <c r="HK45" s="991">
        <v>0</v>
      </c>
      <c r="HL45" s="991">
        <v>0</v>
      </c>
      <c r="HM45" s="991">
        <v>0</v>
      </c>
      <c r="HN45" s="991">
        <v>0</v>
      </c>
      <c r="HO45" s="991">
        <v>0</v>
      </c>
      <c r="HP45" s="991">
        <v>0</v>
      </c>
      <c r="HQ45" s="991">
        <v>0</v>
      </c>
      <c r="HR45" s="991">
        <v>40</v>
      </c>
      <c r="HS45" s="991">
        <v>0</v>
      </c>
      <c r="HT45" s="991">
        <v>0</v>
      </c>
      <c r="HU45" s="991">
        <v>0</v>
      </c>
      <c r="HV45" s="990" t="s">
        <v>270</v>
      </c>
      <c r="HW45" s="991">
        <v>40</v>
      </c>
      <c r="HX45" s="991">
        <v>729</v>
      </c>
      <c r="HY45" s="991">
        <v>7</v>
      </c>
      <c r="HZ45" s="991">
        <v>4</v>
      </c>
      <c r="IA45" s="991">
        <v>3</v>
      </c>
      <c r="IB45" s="991">
        <v>6</v>
      </c>
      <c r="IC45" s="991">
        <v>4</v>
      </c>
      <c r="ID45" s="991">
        <v>2</v>
      </c>
      <c r="IE45" s="991">
        <v>0</v>
      </c>
      <c r="IF45" s="991">
        <v>78</v>
      </c>
      <c r="IG45" s="991">
        <v>0</v>
      </c>
      <c r="IH45" s="991">
        <v>24</v>
      </c>
      <c r="II45" s="991">
        <v>0</v>
      </c>
      <c r="IJ45" s="991">
        <v>2</v>
      </c>
      <c r="IK45" s="993">
        <v>0</v>
      </c>
      <c r="IL45" s="991">
        <v>0</v>
      </c>
      <c r="IM45" s="991">
        <v>40</v>
      </c>
      <c r="IN45" s="991">
        <v>0</v>
      </c>
      <c r="IO45" s="991">
        <v>0</v>
      </c>
      <c r="IP45" s="991">
        <v>0</v>
      </c>
      <c r="IQ45" s="991">
        <v>0</v>
      </c>
      <c r="IR45" s="991">
        <v>0</v>
      </c>
      <c r="IS45" s="991">
        <v>0</v>
      </c>
      <c r="IT45" s="991">
        <v>0</v>
      </c>
      <c r="IU45" s="991">
        <v>0</v>
      </c>
      <c r="IV45" s="991">
        <v>0</v>
      </c>
      <c r="IW45" s="991">
        <v>0</v>
      </c>
      <c r="IX45" s="991">
        <v>0</v>
      </c>
      <c r="IY45" s="991">
        <v>0</v>
      </c>
      <c r="IZ45" s="991">
        <v>0</v>
      </c>
      <c r="JA45" s="991">
        <v>0</v>
      </c>
      <c r="JB45" s="991">
        <v>0</v>
      </c>
      <c r="JC45" s="991">
        <v>0</v>
      </c>
      <c r="JD45" s="991">
        <v>0</v>
      </c>
      <c r="JE45" s="991">
        <v>0</v>
      </c>
      <c r="JF45" s="991">
        <v>0</v>
      </c>
      <c r="JG45" s="991">
        <v>0</v>
      </c>
      <c r="JH45" s="991">
        <v>0</v>
      </c>
      <c r="JI45" s="991">
        <v>0</v>
      </c>
      <c r="JJ45" s="990" t="s">
        <v>290</v>
      </c>
      <c r="JK45" s="991">
        <v>0</v>
      </c>
      <c r="JL45" s="991">
        <v>0</v>
      </c>
      <c r="JM45" s="991">
        <v>0</v>
      </c>
      <c r="JN45" s="991">
        <v>0</v>
      </c>
      <c r="JO45" s="991">
        <v>0</v>
      </c>
      <c r="JP45" s="991">
        <v>0</v>
      </c>
      <c r="JQ45" s="991">
        <v>0</v>
      </c>
      <c r="JR45" s="991">
        <v>0</v>
      </c>
      <c r="JS45" s="991">
        <v>0</v>
      </c>
      <c r="JT45" s="991">
        <v>0</v>
      </c>
      <c r="JU45" s="991">
        <v>0</v>
      </c>
      <c r="JV45" s="991">
        <v>0</v>
      </c>
      <c r="JW45" s="992" t="b">
        <v>0</v>
      </c>
      <c r="JX45" s="990" t="s">
        <v>993</v>
      </c>
      <c r="JY45" s="990" t="s">
        <v>993</v>
      </c>
      <c r="JZ45" s="990" t="s">
        <v>993</v>
      </c>
      <c r="KA45" s="990" t="s">
        <v>993</v>
      </c>
      <c r="KB45" s="992"/>
      <c r="KC45" s="986"/>
    </row>
    <row r="46" spans="1:289" hidden="1">
      <c r="A46" s="985"/>
      <c r="B46" s="1315" t="s">
        <v>1701</v>
      </c>
      <c r="C46" s="1315"/>
      <c r="D46" s="990" t="s">
        <v>1702</v>
      </c>
      <c r="E46" s="990" t="s">
        <v>1702</v>
      </c>
      <c r="F46" s="990" t="s">
        <v>993</v>
      </c>
      <c r="G46" s="990" t="s">
        <v>41</v>
      </c>
      <c r="H46" s="990" t="s">
        <v>1388</v>
      </c>
      <c r="I46" s="990" t="s">
        <v>437</v>
      </c>
      <c r="J46" s="990" t="s">
        <v>986</v>
      </c>
      <c r="K46" s="990" t="s">
        <v>1062</v>
      </c>
      <c r="L46" s="990" t="s">
        <v>1063</v>
      </c>
      <c r="M46" s="990" t="s">
        <v>1207</v>
      </c>
      <c r="N46" s="990" t="s">
        <v>1208</v>
      </c>
      <c r="O46" s="990" t="s">
        <v>41</v>
      </c>
      <c r="P46" s="990" t="s">
        <v>1365</v>
      </c>
      <c r="Q46" s="990" t="s">
        <v>1703</v>
      </c>
      <c r="R46" s="990" t="s">
        <v>1704</v>
      </c>
      <c r="S46" s="990" t="s">
        <v>1705</v>
      </c>
      <c r="T46" s="990" t="s">
        <v>1706</v>
      </c>
      <c r="U46" s="990" t="s">
        <v>1707</v>
      </c>
      <c r="V46" s="990" t="s">
        <v>1333</v>
      </c>
      <c r="W46" s="990" t="s">
        <v>1367</v>
      </c>
      <c r="X46" s="990" t="s">
        <v>1340</v>
      </c>
      <c r="Y46" s="990" t="s">
        <v>1333</v>
      </c>
      <c r="Z46" s="990" t="s">
        <v>1367</v>
      </c>
      <c r="AA46" s="990" t="s">
        <v>1708</v>
      </c>
      <c r="AB46" s="990" t="s">
        <v>1709</v>
      </c>
      <c r="AC46" s="990" t="s">
        <v>1710</v>
      </c>
      <c r="AD46" s="990" t="s">
        <v>447</v>
      </c>
      <c r="AE46" s="990" t="s">
        <v>270</v>
      </c>
      <c r="AF46" s="990" t="s">
        <v>270</v>
      </c>
      <c r="AG46" s="990" t="s">
        <v>290</v>
      </c>
      <c r="AH46" s="992" t="b">
        <v>0</v>
      </c>
      <c r="AI46" s="991">
        <v>0</v>
      </c>
      <c r="AJ46" s="992" t="b">
        <v>0</v>
      </c>
      <c r="AK46" s="991">
        <v>0</v>
      </c>
      <c r="AL46" s="992" t="b">
        <v>1</v>
      </c>
      <c r="AM46" s="992" t="b">
        <v>1</v>
      </c>
      <c r="AN46" s="990" t="s">
        <v>290</v>
      </c>
      <c r="AO46" s="990" t="b">
        <f t="shared" si="1"/>
        <v>1</v>
      </c>
      <c r="AP46" s="990" t="s">
        <v>993</v>
      </c>
      <c r="AQ46" s="992" t="b">
        <v>0</v>
      </c>
      <c r="AR46" s="990" t="s">
        <v>993</v>
      </c>
      <c r="AS46" s="990" t="s">
        <v>993</v>
      </c>
      <c r="AT46" s="990" t="s">
        <v>993</v>
      </c>
      <c r="AU46" s="990" t="s">
        <v>270</v>
      </c>
      <c r="AV46" s="990" t="s">
        <v>993</v>
      </c>
      <c r="AW46" s="990" t="s">
        <v>993</v>
      </c>
      <c r="AX46" s="990" t="s">
        <v>993</v>
      </c>
      <c r="AY46" s="990" t="s">
        <v>993</v>
      </c>
      <c r="AZ46" s="183">
        <f t="shared" si="2"/>
        <v>11</v>
      </c>
      <c r="BA46" s="183">
        <f t="shared" si="2"/>
        <v>11</v>
      </c>
      <c r="BB46" s="183">
        <f t="shared" si="2"/>
        <v>0</v>
      </c>
      <c r="BC46" s="183">
        <f t="shared" si="2"/>
        <v>11</v>
      </c>
      <c r="BD46" s="183">
        <f t="shared" si="3"/>
        <v>0</v>
      </c>
      <c r="BE46" s="991">
        <v>11</v>
      </c>
      <c r="BF46" s="991">
        <v>11</v>
      </c>
      <c r="BG46" s="991">
        <v>0</v>
      </c>
      <c r="BH46" s="991">
        <v>11</v>
      </c>
      <c r="BI46" s="991">
        <v>7</v>
      </c>
      <c r="BJ46" s="991">
        <v>0</v>
      </c>
      <c r="BK46" s="991">
        <v>0</v>
      </c>
      <c r="BL46" s="991">
        <v>0</v>
      </c>
      <c r="BM46" s="991">
        <v>0</v>
      </c>
      <c r="BN46" s="991">
        <v>0</v>
      </c>
      <c r="BO46" s="991">
        <v>0</v>
      </c>
      <c r="BP46" s="991">
        <v>0</v>
      </c>
      <c r="BQ46" s="991">
        <v>0</v>
      </c>
      <c r="BR46" s="991">
        <v>0</v>
      </c>
      <c r="BS46" s="991">
        <v>0</v>
      </c>
      <c r="BT46" s="991">
        <v>0</v>
      </c>
      <c r="BU46" s="991">
        <v>0</v>
      </c>
      <c r="BV46" s="991">
        <v>0</v>
      </c>
      <c r="BW46" s="991">
        <v>0</v>
      </c>
      <c r="BX46" s="991">
        <v>0</v>
      </c>
      <c r="BY46" s="992"/>
      <c r="BZ46" s="991">
        <v>11</v>
      </c>
      <c r="CA46" s="991">
        <v>0</v>
      </c>
      <c r="CB46" s="991">
        <v>0</v>
      </c>
      <c r="CC46" s="991">
        <v>0</v>
      </c>
      <c r="CD46" s="991">
        <v>1</v>
      </c>
      <c r="CE46" s="991">
        <v>0</v>
      </c>
      <c r="CF46" s="991">
        <v>0</v>
      </c>
      <c r="CG46" s="991">
        <v>0</v>
      </c>
      <c r="CH46" s="991">
        <v>4</v>
      </c>
      <c r="CI46" s="991">
        <v>0</v>
      </c>
      <c r="CJ46" s="991">
        <v>4</v>
      </c>
      <c r="CK46" s="991">
        <v>0</v>
      </c>
      <c r="CL46" s="991">
        <v>0</v>
      </c>
      <c r="CM46" s="991">
        <v>0</v>
      </c>
      <c r="CN46" s="991">
        <v>0</v>
      </c>
      <c r="CO46" s="991">
        <v>0</v>
      </c>
      <c r="CP46" s="991">
        <v>0</v>
      </c>
      <c r="CQ46" s="991">
        <v>0</v>
      </c>
      <c r="CR46" s="991">
        <v>0</v>
      </c>
      <c r="CS46" s="991">
        <v>0</v>
      </c>
      <c r="CT46" s="991">
        <v>0</v>
      </c>
      <c r="CU46" s="991">
        <v>0</v>
      </c>
      <c r="CV46" s="991">
        <v>0</v>
      </c>
      <c r="CW46" s="991">
        <v>0</v>
      </c>
      <c r="CX46" s="991">
        <v>1</v>
      </c>
      <c r="CY46" s="991">
        <v>0</v>
      </c>
      <c r="CZ46" s="991">
        <v>0</v>
      </c>
      <c r="DA46" s="991">
        <v>0</v>
      </c>
      <c r="DB46" s="991">
        <v>0</v>
      </c>
      <c r="DC46" s="991">
        <v>0</v>
      </c>
      <c r="DD46" s="991">
        <v>1</v>
      </c>
      <c r="DE46" s="991">
        <v>0</v>
      </c>
      <c r="DF46" s="991">
        <v>0</v>
      </c>
      <c r="DG46" s="991">
        <v>0</v>
      </c>
      <c r="DH46" s="991">
        <v>1</v>
      </c>
      <c r="DI46" s="991">
        <v>0</v>
      </c>
      <c r="DJ46" s="991">
        <v>0</v>
      </c>
      <c r="DK46" s="991">
        <v>0</v>
      </c>
      <c r="DL46" s="991">
        <v>0</v>
      </c>
      <c r="DM46" s="991">
        <v>0</v>
      </c>
      <c r="DN46" s="991">
        <v>0</v>
      </c>
      <c r="DO46" s="991">
        <v>0</v>
      </c>
      <c r="DP46" s="991">
        <v>0</v>
      </c>
      <c r="DQ46" s="991">
        <v>0</v>
      </c>
      <c r="DR46" s="991">
        <v>0</v>
      </c>
      <c r="DS46" s="991">
        <v>0</v>
      </c>
      <c r="DT46" s="991">
        <v>0</v>
      </c>
      <c r="DU46" s="991">
        <v>0</v>
      </c>
      <c r="DV46" s="991">
        <v>0</v>
      </c>
      <c r="DW46" s="991">
        <v>0</v>
      </c>
      <c r="DX46" s="991">
        <v>0</v>
      </c>
      <c r="DY46" s="991">
        <v>0</v>
      </c>
      <c r="DZ46" s="991">
        <v>0</v>
      </c>
      <c r="EA46" s="991">
        <v>0</v>
      </c>
      <c r="EB46" s="991">
        <v>0</v>
      </c>
      <c r="EC46" s="991">
        <v>0</v>
      </c>
      <c r="ED46" s="992" t="b">
        <v>0</v>
      </c>
      <c r="EE46" s="991">
        <v>0</v>
      </c>
      <c r="EF46" s="991">
        <v>0</v>
      </c>
      <c r="EG46" s="991">
        <v>0</v>
      </c>
      <c r="EH46" s="991">
        <v>0</v>
      </c>
      <c r="EI46" s="991">
        <v>0</v>
      </c>
      <c r="EJ46" s="991">
        <v>0</v>
      </c>
      <c r="EK46" s="991">
        <v>0</v>
      </c>
      <c r="EL46" s="991">
        <v>0</v>
      </c>
      <c r="EM46" s="991">
        <v>0</v>
      </c>
      <c r="EN46" s="991">
        <v>0</v>
      </c>
      <c r="EO46" s="991">
        <v>0</v>
      </c>
      <c r="EP46" s="991">
        <v>0</v>
      </c>
      <c r="EQ46" s="991">
        <v>0</v>
      </c>
      <c r="ER46" s="991">
        <v>0</v>
      </c>
      <c r="ES46" s="991">
        <v>0</v>
      </c>
      <c r="ET46" s="991">
        <v>0</v>
      </c>
      <c r="EU46" s="991">
        <v>0</v>
      </c>
      <c r="EV46" s="991">
        <v>0</v>
      </c>
      <c r="EW46" s="991">
        <v>0</v>
      </c>
      <c r="EX46" s="991">
        <v>0</v>
      </c>
      <c r="EY46" s="991">
        <v>0</v>
      </c>
      <c r="EZ46" s="991">
        <v>0</v>
      </c>
      <c r="FA46" s="991">
        <v>3</v>
      </c>
      <c r="FB46" s="991">
        <v>0</v>
      </c>
      <c r="FC46" s="991">
        <v>4</v>
      </c>
      <c r="FD46" s="991">
        <v>0</v>
      </c>
      <c r="FE46" s="991">
        <v>0</v>
      </c>
      <c r="FF46" s="991">
        <v>0</v>
      </c>
      <c r="FG46" s="991">
        <v>0</v>
      </c>
      <c r="FH46" s="991">
        <v>0</v>
      </c>
      <c r="FI46" s="991">
        <v>0</v>
      </c>
      <c r="FJ46" s="991">
        <v>0</v>
      </c>
      <c r="FK46" s="991">
        <v>0</v>
      </c>
      <c r="FL46" s="991">
        <v>0</v>
      </c>
      <c r="FM46" s="991">
        <v>0</v>
      </c>
      <c r="FN46" s="991">
        <v>0</v>
      </c>
      <c r="FO46" s="991">
        <v>0</v>
      </c>
      <c r="FP46" s="991">
        <v>0</v>
      </c>
      <c r="FQ46" s="991">
        <v>0</v>
      </c>
      <c r="FR46" s="991">
        <v>0</v>
      </c>
      <c r="FS46" s="991">
        <v>1</v>
      </c>
      <c r="FT46" s="991">
        <v>0</v>
      </c>
      <c r="FU46" s="991">
        <v>0</v>
      </c>
      <c r="FV46" s="991">
        <v>0</v>
      </c>
      <c r="FW46" s="991">
        <v>0</v>
      </c>
      <c r="FX46" s="991">
        <v>0</v>
      </c>
      <c r="FY46" s="991">
        <v>0</v>
      </c>
      <c r="FZ46" s="991">
        <v>0</v>
      </c>
      <c r="GA46" s="991">
        <v>0</v>
      </c>
      <c r="GB46" s="991">
        <v>0</v>
      </c>
      <c r="GC46" s="991">
        <v>0</v>
      </c>
      <c r="GD46" s="991">
        <v>0</v>
      </c>
      <c r="GE46" s="991">
        <v>0</v>
      </c>
      <c r="GF46" s="991">
        <v>0</v>
      </c>
      <c r="GG46" s="991">
        <v>0</v>
      </c>
      <c r="GH46" s="991">
        <v>0</v>
      </c>
      <c r="GI46" s="991">
        <v>0</v>
      </c>
      <c r="GJ46" s="991">
        <v>0</v>
      </c>
      <c r="GK46" s="991">
        <v>0</v>
      </c>
      <c r="GL46" s="991">
        <v>0</v>
      </c>
      <c r="GM46" s="991">
        <v>0</v>
      </c>
      <c r="GN46" s="991">
        <v>0</v>
      </c>
      <c r="GO46" s="991">
        <v>0</v>
      </c>
      <c r="GP46" s="991">
        <v>0</v>
      </c>
      <c r="GQ46" s="991">
        <v>0</v>
      </c>
      <c r="GR46" s="991">
        <v>0</v>
      </c>
      <c r="GS46" s="990" t="s">
        <v>999</v>
      </c>
      <c r="GT46" s="990" t="s">
        <v>270</v>
      </c>
      <c r="GU46" s="990" t="s">
        <v>434</v>
      </c>
      <c r="GV46" s="990" t="s">
        <v>993</v>
      </c>
      <c r="GW46" s="991">
        <v>124</v>
      </c>
      <c r="GX46" s="991">
        <v>0</v>
      </c>
      <c r="GY46" s="991">
        <v>0</v>
      </c>
      <c r="GZ46" s="991">
        <v>1027</v>
      </c>
      <c r="HA46" s="991">
        <v>121</v>
      </c>
      <c r="HB46" s="991">
        <v>124</v>
      </c>
      <c r="HC46" s="991">
        <v>124</v>
      </c>
      <c r="HD46" s="991">
        <v>0</v>
      </c>
      <c r="HE46" s="991">
        <v>0</v>
      </c>
      <c r="HF46" s="991">
        <v>0</v>
      </c>
      <c r="HG46" s="991">
        <v>0</v>
      </c>
      <c r="HH46" s="991">
        <v>0</v>
      </c>
      <c r="HI46" s="991">
        <v>121</v>
      </c>
      <c r="HJ46" s="991">
        <v>121</v>
      </c>
      <c r="HK46" s="991">
        <v>0</v>
      </c>
      <c r="HL46" s="991">
        <v>0</v>
      </c>
      <c r="HM46" s="991">
        <v>0</v>
      </c>
      <c r="HN46" s="991">
        <v>0</v>
      </c>
      <c r="HO46" s="991">
        <v>0</v>
      </c>
      <c r="HP46" s="991">
        <v>0</v>
      </c>
      <c r="HQ46" s="991">
        <v>0</v>
      </c>
      <c r="HR46" s="991">
        <v>121</v>
      </c>
      <c r="HS46" s="991">
        <v>0</v>
      </c>
      <c r="HT46" s="991">
        <v>0</v>
      </c>
      <c r="HU46" s="991">
        <v>0</v>
      </c>
      <c r="HV46" s="990" t="s">
        <v>993</v>
      </c>
      <c r="HW46" s="991">
        <v>0</v>
      </c>
      <c r="HX46" s="991">
        <v>0</v>
      </c>
      <c r="HY46" s="991">
        <v>0</v>
      </c>
      <c r="HZ46" s="991">
        <v>0</v>
      </c>
      <c r="IA46" s="991">
        <v>0</v>
      </c>
      <c r="IB46" s="991">
        <v>0</v>
      </c>
      <c r="IC46" s="991">
        <v>0</v>
      </c>
      <c r="ID46" s="991">
        <v>0</v>
      </c>
      <c r="IE46" s="991">
        <v>0</v>
      </c>
      <c r="IF46" s="991">
        <v>0</v>
      </c>
      <c r="IG46" s="991">
        <v>0</v>
      </c>
      <c r="IH46" s="991">
        <v>0</v>
      </c>
      <c r="II46" s="991">
        <v>0</v>
      </c>
      <c r="IJ46" s="991">
        <v>0</v>
      </c>
      <c r="IK46" s="993">
        <v>0</v>
      </c>
      <c r="IL46" s="991">
        <v>0</v>
      </c>
      <c r="IM46" s="991">
        <v>121</v>
      </c>
      <c r="IN46" s="991">
        <v>0</v>
      </c>
      <c r="IO46" s="991">
        <v>0</v>
      </c>
      <c r="IP46" s="991">
        <v>0</v>
      </c>
      <c r="IQ46" s="991">
        <v>0</v>
      </c>
      <c r="IR46" s="991">
        <v>0</v>
      </c>
      <c r="IS46" s="991">
        <v>0</v>
      </c>
      <c r="IT46" s="991">
        <v>1</v>
      </c>
      <c r="IU46" s="991">
        <v>1</v>
      </c>
      <c r="IV46" s="991">
        <v>0</v>
      </c>
      <c r="IW46" s="991">
        <v>0</v>
      </c>
      <c r="IX46" s="991">
        <v>0</v>
      </c>
      <c r="IY46" s="991">
        <v>0</v>
      </c>
      <c r="IZ46" s="991">
        <v>0</v>
      </c>
      <c r="JA46" s="991">
        <v>0</v>
      </c>
      <c r="JB46" s="991">
        <v>0</v>
      </c>
      <c r="JC46" s="991">
        <v>0</v>
      </c>
      <c r="JD46" s="991">
        <v>0</v>
      </c>
      <c r="JE46" s="991">
        <v>0</v>
      </c>
      <c r="JF46" s="991">
        <v>0</v>
      </c>
      <c r="JG46" s="991">
        <v>0</v>
      </c>
      <c r="JH46" s="991">
        <v>0</v>
      </c>
      <c r="JI46" s="991">
        <v>0</v>
      </c>
      <c r="JJ46" s="990" t="s">
        <v>290</v>
      </c>
      <c r="JK46" s="991">
        <v>0</v>
      </c>
      <c r="JL46" s="991">
        <v>0</v>
      </c>
      <c r="JM46" s="991">
        <v>0</v>
      </c>
      <c r="JN46" s="991">
        <v>0</v>
      </c>
      <c r="JO46" s="991">
        <v>0</v>
      </c>
      <c r="JP46" s="991">
        <v>0</v>
      </c>
      <c r="JQ46" s="991">
        <v>0</v>
      </c>
      <c r="JR46" s="991">
        <v>0</v>
      </c>
      <c r="JS46" s="991">
        <v>0</v>
      </c>
      <c r="JT46" s="991">
        <v>0</v>
      </c>
      <c r="JU46" s="991">
        <v>0</v>
      </c>
      <c r="JV46" s="991">
        <v>0</v>
      </c>
      <c r="JW46" s="992" t="b">
        <v>0</v>
      </c>
      <c r="JX46" s="990" t="s">
        <v>993</v>
      </c>
      <c r="JY46" s="990" t="s">
        <v>993</v>
      </c>
      <c r="JZ46" s="990" t="s">
        <v>993</v>
      </c>
      <c r="KA46" s="990" t="s">
        <v>993</v>
      </c>
      <c r="KB46" s="992"/>
      <c r="KC46" s="986"/>
    </row>
    <row r="47" spans="1:289">
      <c r="A47" s="985"/>
      <c r="B47" s="1315" t="s">
        <v>1711</v>
      </c>
      <c r="C47" s="1315"/>
      <c r="D47" s="990" t="s">
        <v>1712</v>
      </c>
      <c r="E47" s="990" t="s">
        <v>1712</v>
      </c>
      <c r="F47" s="990" t="s">
        <v>993</v>
      </c>
      <c r="G47" s="990" t="s">
        <v>1713</v>
      </c>
      <c r="H47" s="990" t="s">
        <v>1388</v>
      </c>
      <c r="I47" s="990" t="s">
        <v>437</v>
      </c>
      <c r="J47" s="990" t="s">
        <v>986</v>
      </c>
      <c r="K47" s="990" t="s">
        <v>1062</v>
      </c>
      <c r="L47" s="990" t="s">
        <v>1063</v>
      </c>
      <c r="M47" s="990" t="s">
        <v>1186</v>
      </c>
      <c r="N47" s="990" t="s">
        <v>1187</v>
      </c>
      <c r="O47" s="990" t="s">
        <v>1713</v>
      </c>
      <c r="P47" s="990" t="s">
        <v>1339</v>
      </c>
      <c r="Q47" s="990" t="s">
        <v>1360</v>
      </c>
      <c r="R47" s="990" t="s">
        <v>1714</v>
      </c>
      <c r="S47" s="990" t="s">
        <v>1715</v>
      </c>
      <c r="T47" s="990" t="s">
        <v>1716</v>
      </c>
      <c r="U47" s="990" t="s">
        <v>993</v>
      </c>
      <c r="V47" s="990" t="s">
        <v>1333</v>
      </c>
      <c r="W47" s="990" t="s">
        <v>1717</v>
      </c>
      <c r="X47" s="990" t="s">
        <v>1718</v>
      </c>
      <c r="Y47" s="990" t="s">
        <v>993</v>
      </c>
      <c r="Z47" s="990" t="s">
        <v>993</v>
      </c>
      <c r="AA47" s="990" t="s">
        <v>993</v>
      </c>
      <c r="AB47" s="990" t="s">
        <v>993</v>
      </c>
      <c r="AC47" s="990" t="s">
        <v>993</v>
      </c>
      <c r="AD47" s="990" t="s">
        <v>447</v>
      </c>
      <c r="AE47" s="990" t="s">
        <v>290</v>
      </c>
      <c r="AF47" s="990" t="s">
        <v>290</v>
      </c>
      <c r="AG47" s="990" t="s">
        <v>282</v>
      </c>
      <c r="AH47" s="992" t="b">
        <v>0</v>
      </c>
      <c r="AI47" s="991">
        <v>0</v>
      </c>
      <c r="AJ47" s="992" t="b">
        <v>0</v>
      </c>
      <c r="AK47" s="991">
        <v>0</v>
      </c>
      <c r="AL47" s="992" t="b">
        <v>0</v>
      </c>
      <c r="AM47" s="992" t="b">
        <v>1</v>
      </c>
      <c r="AN47" s="990" t="s">
        <v>282</v>
      </c>
      <c r="AO47" s="990" t="b">
        <f t="shared" si="1"/>
        <v>1</v>
      </c>
      <c r="AP47" s="990" t="s">
        <v>993</v>
      </c>
      <c r="AQ47" s="992" t="b">
        <v>0</v>
      </c>
      <c r="AR47" s="990" t="s">
        <v>993</v>
      </c>
      <c r="AS47" s="990" t="s">
        <v>993</v>
      </c>
      <c r="AT47" s="990" t="s">
        <v>993</v>
      </c>
      <c r="AU47" s="990" t="s">
        <v>301</v>
      </c>
      <c r="AV47" s="990" t="s">
        <v>993</v>
      </c>
      <c r="AW47" s="990" t="s">
        <v>993</v>
      </c>
      <c r="AX47" s="990" t="s">
        <v>993</v>
      </c>
      <c r="AY47" s="990" t="s">
        <v>993</v>
      </c>
      <c r="AZ47" s="183">
        <f t="shared" si="2"/>
        <v>19</v>
      </c>
      <c r="BA47" s="183">
        <f t="shared" si="2"/>
        <v>0</v>
      </c>
      <c r="BB47" s="183">
        <f t="shared" si="2"/>
        <v>0</v>
      </c>
      <c r="BC47" s="183">
        <f t="shared" si="2"/>
        <v>0</v>
      </c>
      <c r="BD47" s="183">
        <f t="shared" si="3"/>
        <v>19</v>
      </c>
      <c r="BE47" s="991">
        <v>19</v>
      </c>
      <c r="BF47" s="991">
        <v>0</v>
      </c>
      <c r="BG47" s="991">
        <v>0</v>
      </c>
      <c r="BH47" s="991">
        <v>0</v>
      </c>
      <c r="BI47" s="991">
        <v>0</v>
      </c>
      <c r="BJ47" s="991">
        <v>0</v>
      </c>
      <c r="BK47" s="991">
        <v>0</v>
      </c>
      <c r="BL47" s="991">
        <v>0</v>
      </c>
      <c r="BM47" s="991">
        <v>0</v>
      </c>
      <c r="BN47" s="991">
        <v>0</v>
      </c>
      <c r="BO47" s="991">
        <v>0</v>
      </c>
      <c r="BP47" s="991">
        <v>0</v>
      </c>
      <c r="BQ47" s="991">
        <v>0</v>
      </c>
      <c r="BR47" s="991">
        <v>0</v>
      </c>
      <c r="BS47" s="991">
        <v>0</v>
      </c>
      <c r="BT47" s="991">
        <v>0</v>
      </c>
      <c r="BU47" s="991">
        <v>0</v>
      </c>
      <c r="BV47" s="991">
        <v>0</v>
      </c>
      <c r="BW47" s="991">
        <v>0</v>
      </c>
      <c r="BX47" s="991">
        <v>0</v>
      </c>
      <c r="BY47" s="990" t="s">
        <v>2242</v>
      </c>
      <c r="BZ47" s="991">
        <v>0</v>
      </c>
      <c r="CA47" s="991">
        <v>0</v>
      </c>
      <c r="CB47" s="991">
        <v>0</v>
      </c>
      <c r="CC47" s="991">
        <v>19</v>
      </c>
      <c r="CD47" s="991">
        <v>1</v>
      </c>
      <c r="CE47" s="991">
        <v>0.2</v>
      </c>
      <c r="CF47" s="991">
        <v>0</v>
      </c>
      <c r="CG47" s="991">
        <v>0</v>
      </c>
      <c r="CH47" s="991">
        <v>2</v>
      </c>
      <c r="CI47" s="991">
        <v>0.9</v>
      </c>
      <c r="CJ47" s="991">
        <v>0</v>
      </c>
      <c r="CK47" s="991">
        <v>0</v>
      </c>
      <c r="CL47" s="991">
        <v>0</v>
      </c>
      <c r="CM47" s="991">
        <v>0</v>
      </c>
      <c r="CN47" s="991">
        <v>0</v>
      </c>
      <c r="CO47" s="991">
        <v>0</v>
      </c>
      <c r="CP47" s="991">
        <v>0</v>
      </c>
      <c r="CQ47" s="991">
        <v>0</v>
      </c>
      <c r="CR47" s="991">
        <v>0</v>
      </c>
      <c r="CS47" s="991">
        <v>0</v>
      </c>
      <c r="CT47" s="991">
        <v>0</v>
      </c>
      <c r="CU47" s="991">
        <v>0</v>
      </c>
      <c r="CV47" s="991">
        <v>0</v>
      </c>
      <c r="CW47" s="991">
        <v>0</v>
      </c>
      <c r="CX47" s="991">
        <v>0</v>
      </c>
      <c r="CY47" s="991">
        <v>0</v>
      </c>
      <c r="CZ47" s="991">
        <v>0</v>
      </c>
      <c r="DA47" s="991">
        <v>0</v>
      </c>
      <c r="DB47" s="991">
        <v>0</v>
      </c>
      <c r="DC47" s="991">
        <v>0</v>
      </c>
      <c r="DD47" s="991">
        <v>0</v>
      </c>
      <c r="DE47" s="991">
        <v>0</v>
      </c>
      <c r="DF47" s="991">
        <v>0</v>
      </c>
      <c r="DG47" s="991">
        <v>0</v>
      </c>
      <c r="DH47" s="991">
        <v>0</v>
      </c>
      <c r="DI47" s="991">
        <v>0</v>
      </c>
      <c r="DJ47" s="991">
        <v>0</v>
      </c>
      <c r="DK47" s="991">
        <v>0</v>
      </c>
      <c r="DL47" s="991">
        <v>0</v>
      </c>
      <c r="DM47" s="991">
        <v>0</v>
      </c>
      <c r="DN47" s="991">
        <v>0</v>
      </c>
      <c r="DO47" s="991">
        <v>0</v>
      </c>
      <c r="DP47" s="991">
        <v>0</v>
      </c>
      <c r="DQ47" s="991">
        <v>0</v>
      </c>
      <c r="DR47" s="991">
        <v>0</v>
      </c>
      <c r="DS47" s="991">
        <v>0</v>
      </c>
      <c r="DT47" s="991">
        <v>0</v>
      </c>
      <c r="DU47" s="991">
        <v>0</v>
      </c>
      <c r="DV47" s="991">
        <v>0</v>
      </c>
      <c r="DW47" s="991">
        <v>0</v>
      </c>
      <c r="DX47" s="991">
        <v>0</v>
      </c>
      <c r="DY47" s="991">
        <v>0</v>
      </c>
      <c r="DZ47" s="991">
        <v>0</v>
      </c>
      <c r="EA47" s="991">
        <v>0</v>
      </c>
      <c r="EB47" s="991">
        <v>0</v>
      </c>
      <c r="EC47" s="991">
        <v>0</v>
      </c>
      <c r="ED47" s="992" t="b">
        <v>1</v>
      </c>
      <c r="EE47" s="991">
        <v>0</v>
      </c>
      <c r="EF47" s="991">
        <v>0</v>
      </c>
      <c r="EG47" s="991">
        <v>0</v>
      </c>
      <c r="EH47" s="991">
        <v>0</v>
      </c>
      <c r="EI47" s="991">
        <v>0</v>
      </c>
      <c r="EJ47" s="991">
        <v>0</v>
      </c>
      <c r="EK47" s="991">
        <v>0</v>
      </c>
      <c r="EL47" s="991">
        <v>0</v>
      </c>
      <c r="EM47" s="991">
        <v>0</v>
      </c>
      <c r="EN47" s="991">
        <v>0</v>
      </c>
      <c r="EO47" s="991">
        <v>0</v>
      </c>
      <c r="EP47" s="991">
        <v>0</v>
      </c>
      <c r="EQ47" s="991">
        <v>0</v>
      </c>
      <c r="ER47" s="991">
        <v>0</v>
      </c>
      <c r="ES47" s="991">
        <v>0</v>
      </c>
      <c r="ET47" s="991">
        <v>0</v>
      </c>
      <c r="EU47" s="991">
        <v>0</v>
      </c>
      <c r="EV47" s="991">
        <v>0</v>
      </c>
      <c r="EW47" s="991">
        <v>0</v>
      </c>
      <c r="EX47" s="991">
        <v>0</v>
      </c>
      <c r="EY47" s="991">
        <v>0</v>
      </c>
      <c r="EZ47" s="991">
        <v>0</v>
      </c>
      <c r="FA47" s="991">
        <v>2</v>
      </c>
      <c r="FB47" s="991">
        <v>0.9</v>
      </c>
      <c r="FC47" s="991">
        <v>0</v>
      </c>
      <c r="FD47" s="991">
        <v>0</v>
      </c>
      <c r="FE47" s="991">
        <v>0</v>
      </c>
      <c r="FF47" s="991">
        <v>0</v>
      </c>
      <c r="FG47" s="991">
        <v>0</v>
      </c>
      <c r="FH47" s="991">
        <v>0</v>
      </c>
      <c r="FI47" s="991">
        <v>0</v>
      </c>
      <c r="FJ47" s="991">
        <v>0</v>
      </c>
      <c r="FK47" s="991">
        <v>0</v>
      </c>
      <c r="FL47" s="991">
        <v>0</v>
      </c>
      <c r="FM47" s="991">
        <v>0</v>
      </c>
      <c r="FN47" s="991">
        <v>0</v>
      </c>
      <c r="FO47" s="991">
        <v>0</v>
      </c>
      <c r="FP47" s="991">
        <v>0</v>
      </c>
      <c r="FQ47" s="991">
        <v>0</v>
      </c>
      <c r="FR47" s="991">
        <v>0</v>
      </c>
      <c r="FS47" s="991">
        <v>0</v>
      </c>
      <c r="FT47" s="991">
        <v>0</v>
      </c>
      <c r="FU47" s="991">
        <v>0</v>
      </c>
      <c r="FV47" s="991">
        <v>0</v>
      </c>
      <c r="FW47" s="991">
        <v>0</v>
      </c>
      <c r="FX47" s="991">
        <v>0</v>
      </c>
      <c r="FY47" s="991">
        <v>0</v>
      </c>
      <c r="FZ47" s="991">
        <v>0</v>
      </c>
      <c r="GA47" s="991">
        <v>0</v>
      </c>
      <c r="GB47" s="991">
        <v>0</v>
      </c>
      <c r="GC47" s="991">
        <v>0</v>
      </c>
      <c r="GD47" s="991">
        <v>0</v>
      </c>
      <c r="GE47" s="991">
        <v>0</v>
      </c>
      <c r="GF47" s="991">
        <v>0</v>
      </c>
      <c r="GG47" s="991">
        <v>0</v>
      </c>
      <c r="GH47" s="991">
        <v>0</v>
      </c>
      <c r="GI47" s="991">
        <v>0</v>
      </c>
      <c r="GJ47" s="991">
        <v>0</v>
      </c>
      <c r="GK47" s="991">
        <v>0</v>
      </c>
      <c r="GL47" s="991">
        <v>0</v>
      </c>
      <c r="GM47" s="991">
        <v>0</v>
      </c>
      <c r="GN47" s="991">
        <v>0</v>
      </c>
      <c r="GO47" s="991">
        <v>0</v>
      </c>
      <c r="GP47" s="991">
        <v>0</v>
      </c>
      <c r="GQ47" s="991">
        <v>0</v>
      </c>
      <c r="GR47" s="991">
        <v>0</v>
      </c>
      <c r="GS47" s="990" t="s">
        <v>270</v>
      </c>
      <c r="GT47" s="990" t="s">
        <v>993</v>
      </c>
      <c r="GU47" s="990" t="s">
        <v>993</v>
      </c>
      <c r="GV47" s="990" t="s">
        <v>993</v>
      </c>
      <c r="GW47" s="991">
        <v>0</v>
      </c>
      <c r="GX47" s="991">
        <v>0</v>
      </c>
      <c r="GY47" s="991">
        <v>0</v>
      </c>
      <c r="GZ47" s="991">
        <v>0</v>
      </c>
      <c r="HA47" s="991">
        <v>0</v>
      </c>
      <c r="HB47" s="991">
        <v>0</v>
      </c>
      <c r="HC47" s="991">
        <v>0</v>
      </c>
      <c r="HD47" s="991">
        <v>0</v>
      </c>
      <c r="HE47" s="991">
        <v>0</v>
      </c>
      <c r="HF47" s="991">
        <v>0</v>
      </c>
      <c r="HG47" s="991">
        <v>0</v>
      </c>
      <c r="HH47" s="991">
        <v>0</v>
      </c>
      <c r="HI47" s="991">
        <v>0</v>
      </c>
      <c r="HJ47" s="991">
        <v>0</v>
      </c>
      <c r="HK47" s="991">
        <v>0</v>
      </c>
      <c r="HL47" s="991">
        <v>0</v>
      </c>
      <c r="HM47" s="991">
        <v>0</v>
      </c>
      <c r="HN47" s="991">
        <v>0</v>
      </c>
      <c r="HO47" s="991">
        <v>0</v>
      </c>
      <c r="HP47" s="991">
        <v>0</v>
      </c>
      <c r="HQ47" s="991">
        <v>0</v>
      </c>
      <c r="HR47" s="991">
        <v>0</v>
      </c>
      <c r="HS47" s="991">
        <v>0</v>
      </c>
      <c r="HT47" s="991">
        <v>0</v>
      </c>
      <c r="HU47" s="991">
        <v>0</v>
      </c>
      <c r="HV47" s="990" t="s">
        <v>290</v>
      </c>
      <c r="HW47" s="991">
        <v>72</v>
      </c>
      <c r="HX47" s="991">
        <v>1087</v>
      </c>
      <c r="HY47" s="991">
        <v>1</v>
      </c>
      <c r="HZ47" s="991">
        <v>0</v>
      </c>
      <c r="IA47" s="991">
        <v>1</v>
      </c>
      <c r="IB47" s="991">
        <v>4</v>
      </c>
      <c r="IC47" s="991">
        <v>0</v>
      </c>
      <c r="ID47" s="991">
        <v>4</v>
      </c>
      <c r="IE47" s="991">
        <v>0</v>
      </c>
      <c r="IF47" s="991">
        <v>9</v>
      </c>
      <c r="IG47" s="991">
        <v>3</v>
      </c>
      <c r="IH47" s="991">
        <v>6</v>
      </c>
      <c r="II47" s="991">
        <v>1</v>
      </c>
      <c r="IJ47" s="991">
        <v>0</v>
      </c>
      <c r="IK47" s="993">
        <v>0</v>
      </c>
      <c r="IL47" s="991">
        <v>0</v>
      </c>
      <c r="IM47" s="991">
        <v>0</v>
      </c>
      <c r="IN47" s="991">
        <v>0</v>
      </c>
      <c r="IO47" s="991">
        <v>0</v>
      </c>
      <c r="IP47" s="991">
        <v>0</v>
      </c>
      <c r="IQ47" s="991">
        <v>0</v>
      </c>
      <c r="IR47" s="991">
        <v>0</v>
      </c>
      <c r="IS47" s="991">
        <v>0</v>
      </c>
      <c r="IT47" s="991">
        <v>0</v>
      </c>
      <c r="IU47" s="991">
        <v>0</v>
      </c>
      <c r="IV47" s="991">
        <v>0</v>
      </c>
      <c r="IW47" s="991">
        <v>0</v>
      </c>
      <c r="IX47" s="991">
        <v>0</v>
      </c>
      <c r="IY47" s="991">
        <v>0</v>
      </c>
      <c r="IZ47" s="991">
        <v>0</v>
      </c>
      <c r="JA47" s="991">
        <v>0</v>
      </c>
      <c r="JB47" s="991">
        <v>0</v>
      </c>
      <c r="JC47" s="991">
        <v>0</v>
      </c>
      <c r="JD47" s="991">
        <v>0</v>
      </c>
      <c r="JE47" s="991">
        <v>0</v>
      </c>
      <c r="JF47" s="991">
        <v>0</v>
      </c>
      <c r="JG47" s="991">
        <v>0</v>
      </c>
      <c r="JH47" s="991">
        <v>0</v>
      </c>
      <c r="JI47" s="991">
        <v>0</v>
      </c>
      <c r="JJ47" s="990" t="s">
        <v>290</v>
      </c>
      <c r="JK47" s="991">
        <v>0</v>
      </c>
      <c r="JL47" s="991">
        <v>0</v>
      </c>
      <c r="JM47" s="991">
        <v>0</v>
      </c>
      <c r="JN47" s="991">
        <v>0</v>
      </c>
      <c r="JO47" s="991">
        <v>0</v>
      </c>
      <c r="JP47" s="991">
        <v>0</v>
      </c>
      <c r="JQ47" s="991">
        <v>0</v>
      </c>
      <c r="JR47" s="991">
        <v>0</v>
      </c>
      <c r="JS47" s="991">
        <v>0</v>
      </c>
      <c r="JT47" s="991">
        <v>0</v>
      </c>
      <c r="JU47" s="991">
        <v>0</v>
      </c>
      <c r="JV47" s="991">
        <v>0</v>
      </c>
      <c r="JW47" s="992" t="b">
        <v>0</v>
      </c>
      <c r="JX47" s="990" t="s">
        <v>993</v>
      </c>
      <c r="JY47" s="990" t="s">
        <v>993</v>
      </c>
      <c r="JZ47" s="990" t="s">
        <v>993</v>
      </c>
      <c r="KA47" s="990" t="s">
        <v>993</v>
      </c>
      <c r="KB47" s="992"/>
      <c r="KC47" s="986"/>
    </row>
    <row r="48" spans="1:289" hidden="1">
      <c r="A48" s="985"/>
      <c r="B48" s="1315" t="s">
        <v>1719</v>
      </c>
      <c r="C48" s="1315"/>
      <c r="D48" s="990" t="s">
        <v>1720</v>
      </c>
      <c r="E48" s="990" t="s">
        <v>1720</v>
      </c>
      <c r="F48" s="990" t="s">
        <v>993</v>
      </c>
      <c r="G48" s="990" t="s">
        <v>1721</v>
      </c>
      <c r="H48" s="990" t="s">
        <v>1388</v>
      </c>
      <c r="I48" s="990" t="s">
        <v>437</v>
      </c>
      <c r="J48" s="990" t="s">
        <v>986</v>
      </c>
      <c r="K48" s="990" t="s">
        <v>1062</v>
      </c>
      <c r="L48" s="990" t="s">
        <v>1063</v>
      </c>
      <c r="M48" s="990" t="s">
        <v>1186</v>
      </c>
      <c r="N48" s="990" t="s">
        <v>1187</v>
      </c>
      <c r="O48" s="990" t="s">
        <v>1721</v>
      </c>
      <c r="P48" s="990" t="s">
        <v>1339</v>
      </c>
      <c r="Q48" s="990" t="s">
        <v>1722</v>
      </c>
      <c r="R48" s="990" t="s">
        <v>1723</v>
      </c>
      <c r="S48" s="990" t="s">
        <v>1724</v>
      </c>
      <c r="T48" s="990" t="s">
        <v>1725</v>
      </c>
      <c r="U48" s="990" t="s">
        <v>993</v>
      </c>
      <c r="V48" s="990" t="s">
        <v>1333</v>
      </c>
      <c r="W48" s="990" t="s">
        <v>1371</v>
      </c>
      <c r="X48" s="990" t="s">
        <v>1726</v>
      </c>
      <c r="Y48" s="990" t="s">
        <v>1333</v>
      </c>
      <c r="Z48" s="990" t="s">
        <v>1371</v>
      </c>
      <c r="AA48" s="990" t="s">
        <v>1727</v>
      </c>
      <c r="AB48" s="990" t="s">
        <v>993</v>
      </c>
      <c r="AC48" s="990" t="s">
        <v>993</v>
      </c>
      <c r="AD48" s="990" t="s">
        <v>447</v>
      </c>
      <c r="AE48" s="990" t="s">
        <v>270</v>
      </c>
      <c r="AF48" s="990" t="s">
        <v>270</v>
      </c>
      <c r="AG48" s="990" t="s">
        <v>290</v>
      </c>
      <c r="AH48" s="992" t="b">
        <v>0</v>
      </c>
      <c r="AI48" s="991">
        <v>0</v>
      </c>
      <c r="AJ48" s="992" t="b">
        <v>0</v>
      </c>
      <c r="AK48" s="991">
        <v>0</v>
      </c>
      <c r="AL48" s="992" t="b">
        <v>0</v>
      </c>
      <c r="AM48" s="992" t="b">
        <v>1</v>
      </c>
      <c r="AN48" s="990" t="s">
        <v>290</v>
      </c>
      <c r="AO48" s="990" t="b">
        <f t="shared" si="1"/>
        <v>1</v>
      </c>
      <c r="AP48" s="990" t="s">
        <v>993</v>
      </c>
      <c r="AQ48" s="992" t="b">
        <v>0</v>
      </c>
      <c r="AR48" s="990" t="s">
        <v>993</v>
      </c>
      <c r="AS48" s="990" t="s">
        <v>993</v>
      </c>
      <c r="AT48" s="990" t="s">
        <v>993</v>
      </c>
      <c r="AU48" s="990" t="s">
        <v>290</v>
      </c>
      <c r="AV48" s="990" t="s">
        <v>293</v>
      </c>
      <c r="AW48" s="990" t="s">
        <v>993</v>
      </c>
      <c r="AX48" s="990" t="s">
        <v>993</v>
      </c>
      <c r="AY48" s="990" t="s">
        <v>993</v>
      </c>
      <c r="AZ48" s="183">
        <f t="shared" si="2"/>
        <v>14</v>
      </c>
      <c r="BA48" s="183">
        <f t="shared" si="2"/>
        <v>11</v>
      </c>
      <c r="BB48" s="183">
        <f t="shared" si="2"/>
        <v>0</v>
      </c>
      <c r="BC48" s="183">
        <f t="shared" si="2"/>
        <v>14</v>
      </c>
      <c r="BD48" s="183">
        <f t="shared" si="3"/>
        <v>0</v>
      </c>
      <c r="BE48" s="991">
        <v>14</v>
      </c>
      <c r="BF48" s="991">
        <v>11</v>
      </c>
      <c r="BG48" s="991">
        <v>0</v>
      </c>
      <c r="BH48" s="991">
        <v>14</v>
      </c>
      <c r="BI48" s="991">
        <v>11</v>
      </c>
      <c r="BJ48" s="991">
        <v>0</v>
      </c>
      <c r="BK48" s="991">
        <v>0</v>
      </c>
      <c r="BL48" s="991">
        <v>0</v>
      </c>
      <c r="BM48" s="991">
        <v>0</v>
      </c>
      <c r="BN48" s="991">
        <v>0</v>
      </c>
      <c r="BO48" s="991">
        <v>0</v>
      </c>
      <c r="BP48" s="991">
        <v>0</v>
      </c>
      <c r="BQ48" s="991">
        <v>0</v>
      </c>
      <c r="BR48" s="991">
        <v>0</v>
      </c>
      <c r="BS48" s="991">
        <v>0</v>
      </c>
      <c r="BT48" s="991">
        <v>0</v>
      </c>
      <c r="BU48" s="991">
        <v>0</v>
      </c>
      <c r="BV48" s="991">
        <v>0</v>
      </c>
      <c r="BW48" s="991">
        <v>0</v>
      </c>
      <c r="BX48" s="991">
        <v>0</v>
      </c>
      <c r="BY48" s="992"/>
      <c r="BZ48" s="991">
        <v>14</v>
      </c>
      <c r="CA48" s="991">
        <v>0</v>
      </c>
      <c r="CB48" s="991">
        <v>0</v>
      </c>
      <c r="CC48" s="991">
        <v>0</v>
      </c>
      <c r="CD48" s="991">
        <v>1</v>
      </c>
      <c r="CE48" s="991">
        <v>0</v>
      </c>
      <c r="CF48" s="991">
        <v>0</v>
      </c>
      <c r="CG48" s="991">
        <v>0</v>
      </c>
      <c r="CH48" s="991">
        <v>5</v>
      </c>
      <c r="CI48" s="991">
        <v>4.8</v>
      </c>
      <c r="CJ48" s="991">
        <v>2</v>
      </c>
      <c r="CK48" s="991">
        <v>2</v>
      </c>
      <c r="CL48" s="991">
        <v>0</v>
      </c>
      <c r="CM48" s="991">
        <v>0</v>
      </c>
      <c r="CN48" s="991">
        <v>13</v>
      </c>
      <c r="CO48" s="991">
        <v>9.4</v>
      </c>
      <c r="CP48" s="991">
        <v>0</v>
      </c>
      <c r="CQ48" s="991">
        <v>0</v>
      </c>
      <c r="CR48" s="991">
        <v>0</v>
      </c>
      <c r="CS48" s="991">
        <v>0</v>
      </c>
      <c r="CT48" s="991">
        <v>0</v>
      </c>
      <c r="CU48" s="991">
        <v>0</v>
      </c>
      <c r="CV48" s="991">
        <v>0</v>
      </c>
      <c r="CW48" s="991">
        <v>0</v>
      </c>
      <c r="CX48" s="991">
        <v>0</v>
      </c>
      <c r="CY48" s="991">
        <v>0</v>
      </c>
      <c r="CZ48" s="991">
        <v>0</v>
      </c>
      <c r="DA48" s="991">
        <v>0</v>
      </c>
      <c r="DB48" s="991">
        <v>0</v>
      </c>
      <c r="DC48" s="991">
        <v>0</v>
      </c>
      <c r="DD48" s="991">
        <v>1</v>
      </c>
      <c r="DE48" s="991">
        <v>1</v>
      </c>
      <c r="DF48" s="991">
        <v>0</v>
      </c>
      <c r="DG48" s="991">
        <v>0</v>
      </c>
      <c r="DH48" s="991">
        <v>5</v>
      </c>
      <c r="DI48" s="991">
        <v>4.8</v>
      </c>
      <c r="DJ48" s="991">
        <v>2</v>
      </c>
      <c r="DK48" s="991">
        <v>2</v>
      </c>
      <c r="DL48" s="991">
        <v>0</v>
      </c>
      <c r="DM48" s="991">
        <v>0</v>
      </c>
      <c r="DN48" s="991">
        <v>13</v>
      </c>
      <c r="DO48" s="991">
        <v>9.4</v>
      </c>
      <c r="DP48" s="991">
        <v>0</v>
      </c>
      <c r="DQ48" s="991">
        <v>0</v>
      </c>
      <c r="DR48" s="991">
        <v>0</v>
      </c>
      <c r="DS48" s="991">
        <v>0</v>
      </c>
      <c r="DT48" s="991">
        <v>0</v>
      </c>
      <c r="DU48" s="991">
        <v>0</v>
      </c>
      <c r="DV48" s="991">
        <v>0</v>
      </c>
      <c r="DW48" s="991">
        <v>0</v>
      </c>
      <c r="DX48" s="991">
        <v>0</v>
      </c>
      <c r="DY48" s="991">
        <v>0</v>
      </c>
      <c r="DZ48" s="991">
        <v>1</v>
      </c>
      <c r="EA48" s="991">
        <v>1</v>
      </c>
      <c r="EB48" s="991">
        <v>0</v>
      </c>
      <c r="EC48" s="991">
        <v>0</v>
      </c>
      <c r="ED48" s="992" t="b">
        <v>0</v>
      </c>
      <c r="EE48" s="991">
        <v>0</v>
      </c>
      <c r="EF48" s="991">
        <v>0</v>
      </c>
      <c r="EG48" s="991">
        <v>0</v>
      </c>
      <c r="EH48" s="991">
        <v>0</v>
      </c>
      <c r="EI48" s="991">
        <v>0</v>
      </c>
      <c r="EJ48" s="991">
        <v>0</v>
      </c>
      <c r="EK48" s="991">
        <v>0</v>
      </c>
      <c r="EL48" s="991">
        <v>0</v>
      </c>
      <c r="EM48" s="991">
        <v>0</v>
      </c>
      <c r="EN48" s="991">
        <v>0</v>
      </c>
      <c r="EO48" s="991">
        <v>0</v>
      </c>
      <c r="EP48" s="991">
        <v>0</v>
      </c>
      <c r="EQ48" s="991">
        <v>0</v>
      </c>
      <c r="ER48" s="991">
        <v>0</v>
      </c>
      <c r="ES48" s="991">
        <v>0</v>
      </c>
      <c r="ET48" s="991">
        <v>0</v>
      </c>
      <c r="EU48" s="991">
        <v>0</v>
      </c>
      <c r="EV48" s="991">
        <v>0</v>
      </c>
      <c r="EW48" s="991">
        <v>0</v>
      </c>
      <c r="EX48" s="991">
        <v>0</v>
      </c>
      <c r="EY48" s="991">
        <v>0</v>
      </c>
      <c r="EZ48" s="991">
        <v>0</v>
      </c>
      <c r="FA48" s="991">
        <v>0</v>
      </c>
      <c r="FB48" s="991">
        <v>0</v>
      </c>
      <c r="FC48" s="991">
        <v>0</v>
      </c>
      <c r="FD48" s="991">
        <v>0</v>
      </c>
      <c r="FE48" s="991">
        <v>0</v>
      </c>
      <c r="FF48" s="991">
        <v>0</v>
      </c>
      <c r="FG48" s="991">
        <v>0</v>
      </c>
      <c r="FH48" s="991">
        <v>0</v>
      </c>
      <c r="FI48" s="991">
        <v>0</v>
      </c>
      <c r="FJ48" s="991">
        <v>0</v>
      </c>
      <c r="FK48" s="991">
        <v>0</v>
      </c>
      <c r="FL48" s="991">
        <v>0</v>
      </c>
      <c r="FM48" s="991">
        <v>0</v>
      </c>
      <c r="FN48" s="991">
        <v>0</v>
      </c>
      <c r="FO48" s="991">
        <v>0</v>
      </c>
      <c r="FP48" s="991">
        <v>0</v>
      </c>
      <c r="FQ48" s="991">
        <v>0</v>
      </c>
      <c r="FR48" s="991">
        <v>0</v>
      </c>
      <c r="FS48" s="991">
        <v>0</v>
      </c>
      <c r="FT48" s="991">
        <v>0</v>
      </c>
      <c r="FU48" s="991">
        <v>0</v>
      </c>
      <c r="FV48" s="991">
        <v>0</v>
      </c>
      <c r="FW48" s="991">
        <v>0</v>
      </c>
      <c r="FX48" s="991">
        <v>0</v>
      </c>
      <c r="FY48" s="991">
        <v>0</v>
      </c>
      <c r="FZ48" s="991">
        <v>0</v>
      </c>
      <c r="GA48" s="991">
        <v>0</v>
      </c>
      <c r="GB48" s="991">
        <v>0</v>
      </c>
      <c r="GC48" s="991">
        <v>0</v>
      </c>
      <c r="GD48" s="991">
        <v>0</v>
      </c>
      <c r="GE48" s="991">
        <v>0</v>
      </c>
      <c r="GF48" s="991">
        <v>0</v>
      </c>
      <c r="GG48" s="991">
        <v>0</v>
      </c>
      <c r="GH48" s="991">
        <v>0</v>
      </c>
      <c r="GI48" s="991">
        <v>0</v>
      </c>
      <c r="GJ48" s="991">
        <v>0</v>
      </c>
      <c r="GK48" s="991">
        <v>0</v>
      </c>
      <c r="GL48" s="991">
        <v>0</v>
      </c>
      <c r="GM48" s="991">
        <v>0</v>
      </c>
      <c r="GN48" s="991">
        <v>0</v>
      </c>
      <c r="GO48" s="991">
        <v>0</v>
      </c>
      <c r="GP48" s="991">
        <v>0</v>
      </c>
      <c r="GQ48" s="991">
        <v>0</v>
      </c>
      <c r="GR48" s="991">
        <v>0</v>
      </c>
      <c r="GS48" s="990" t="s">
        <v>1011</v>
      </c>
      <c r="GT48" s="990" t="s">
        <v>993</v>
      </c>
      <c r="GU48" s="990" t="s">
        <v>993</v>
      </c>
      <c r="GV48" s="990" t="s">
        <v>993</v>
      </c>
      <c r="GW48" s="991">
        <v>815</v>
      </c>
      <c r="GX48" s="991">
        <v>755</v>
      </c>
      <c r="GY48" s="991">
        <v>0</v>
      </c>
      <c r="GZ48" s="991">
        <v>4088</v>
      </c>
      <c r="HA48" s="991">
        <v>629</v>
      </c>
      <c r="HB48" s="991">
        <v>815</v>
      </c>
      <c r="HC48" s="991">
        <v>457</v>
      </c>
      <c r="HD48" s="991">
        <v>17</v>
      </c>
      <c r="HE48" s="991">
        <v>0</v>
      </c>
      <c r="HF48" s="991">
        <v>0</v>
      </c>
      <c r="HG48" s="991">
        <v>341</v>
      </c>
      <c r="HH48" s="991">
        <v>0</v>
      </c>
      <c r="HI48" s="991">
        <v>629</v>
      </c>
      <c r="HJ48" s="991">
        <v>624</v>
      </c>
      <c r="HK48" s="991">
        <v>5</v>
      </c>
      <c r="HL48" s="991">
        <v>0</v>
      </c>
      <c r="HM48" s="991">
        <v>0</v>
      </c>
      <c r="HN48" s="991">
        <v>0</v>
      </c>
      <c r="HO48" s="991">
        <v>0</v>
      </c>
      <c r="HP48" s="991">
        <v>0</v>
      </c>
      <c r="HQ48" s="991">
        <v>0</v>
      </c>
      <c r="HR48" s="991">
        <v>629</v>
      </c>
      <c r="HS48" s="991">
        <v>0</v>
      </c>
      <c r="HT48" s="991">
        <v>0</v>
      </c>
      <c r="HU48" s="991">
        <v>0</v>
      </c>
      <c r="HV48" s="990" t="s">
        <v>993</v>
      </c>
      <c r="HW48" s="991">
        <v>0</v>
      </c>
      <c r="HX48" s="991">
        <v>0</v>
      </c>
      <c r="HY48" s="991">
        <v>0</v>
      </c>
      <c r="HZ48" s="991">
        <v>0</v>
      </c>
      <c r="IA48" s="991">
        <v>0</v>
      </c>
      <c r="IB48" s="991">
        <v>0</v>
      </c>
      <c r="IC48" s="991">
        <v>0</v>
      </c>
      <c r="ID48" s="991">
        <v>0</v>
      </c>
      <c r="IE48" s="991">
        <v>341</v>
      </c>
      <c r="IF48" s="991">
        <v>57</v>
      </c>
      <c r="IG48" s="991">
        <v>57</v>
      </c>
      <c r="IH48" s="991">
        <v>184</v>
      </c>
      <c r="II48" s="991">
        <v>184</v>
      </c>
      <c r="IJ48" s="991">
        <v>0</v>
      </c>
      <c r="IK48" s="993">
        <v>0</v>
      </c>
      <c r="IL48" s="991">
        <v>0</v>
      </c>
      <c r="IM48" s="991">
        <v>629</v>
      </c>
      <c r="IN48" s="991">
        <v>0</v>
      </c>
      <c r="IO48" s="991">
        <v>0</v>
      </c>
      <c r="IP48" s="991">
        <v>0</v>
      </c>
      <c r="IQ48" s="991">
        <v>0</v>
      </c>
      <c r="IR48" s="991">
        <v>0</v>
      </c>
      <c r="IS48" s="991">
        <v>0</v>
      </c>
      <c r="IT48" s="991">
        <v>0</v>
      </c>
      <c r="IU48" s="991">
        <v>0</v>
      </c>
      <c r="IV48" s="991">
        <v>0</v>
      </c>
      <c r="IW48" s="991">
        <v>0</v>
      </c>
      <c r="IX48" s="991">
        <v>0</v>
      </c>
      <c r="IY48" s="991">
        <v>0</v>
      </c>
      <c r="IZ48" s="991">
        <v>0</v>
      </c>
      <c r="JA48" s="991">
        <v>0</v>
      </c>
      <c r="JB48" s="991">
        <v>0</v>
      </c>
      <c r="JC48" s="991">
        <v>0</v>
      </c>
      <c r="JD48" s="991">
        <v>0</v>
      </c>
      <c r="JE48" s="991">
        <v>0</v>
      </c>
      <c r="JF48" s="991">
        <v>0</v>
      </c>
      <c r="JG48" s="991">
        <v>0</v>
      </c>
      <c r="JH48" s="991">
        <v>0</v>
      </c>
      <c r="JI48" s="991">
        <v>0</v>
      </c>
      <c r="JJ48" s="990" t="s">
        <v>290</v>
      </c>
      <c r="JK48" s="991">
        <v>0</v>
      </c>
      <c r="JL48" s="991">
        <v>0</v>
      </c>
      <c r="JM48" s="991">
        <v>0</v>
      </c>
      <c r="JN48" s="991">
        <v>0</v>
      </c>
      <c r="JO48" s="991">
        <v>0</v>
      </c>
      <c r="JP48" s="991">
        <v>0</v>
      </c>
      <c r="JQ48" s="991">
        <v>0</v>
      </c>
      <c r="JR48" s="991">
        <v>0</v>
      </c>
      <c r="JS48" s="991">
        <v>0</v>
      </c>
      <c r="JT48" s="991">
        <v>0</v>
      </c>
      <c r="JU48" s="991">
        <v>0</v>
      </c>
      <c r="JV48" s="991">
        <v>0</v>
      </c>
      <c r="JW48" s="992" t="b">
        <v>0</v>
      </c>
      <c r="JX48" s="990" t="s">
        <v>993</v>
      </c>
      <c r="JY48" s="990" t="s">
        <v>993</v>
      </c>
      <c r="JZ48" s="990" t="s">
        <v>993</v>
      </c>
      <c r="KA48" s="990" t="s">
        <v>993</v>
      </c>
      <c r="KB48" s="992"/>
      <c r="KC48" s="986"/>
    </row>
    <row r="49" spans="1:289">
      <c r="A49" s="985"/>
      <c r="B49" s="1315" t="s">
        <v>1728</v>
      </c>
      <c r="C49" s="1315"/>
      <c r="D49" s="990" t="s">
        <v>1729</v>
      </c>
      <c r="E49" s="990" t="s">
        <v>1729</v>
      </c>
      <c r="F49" s="990" t="s">
        <v>993</v>
      </c>
      <c r="G49" s="990" t="s">
        <v>44</v>
      </c>
      <c r="H49" s="990" t="s">
        <v>1388</v>
      </c>
      <c r="I49" s="990" t="s">
        <v>437</v>
      </c>
      <c r="J49" s="990" t="s">
        <v>986</v>
      </c>
      <c r="K49" s="990" t="s">
        <v>1062</v>
      </c>
      <c r="L49" s="990" t="s">
        <v>1063</v>
      </c>
      <c r="M49" s="990" t="s">
        <v>1186</v>
      </c>
      <c r="N49" s="990" t="s">
        <v>1187</v>
      </c>
      <c r="O49" s="990" t="s">
        <v>44</v>
      </c>
      <c r="P49" s="990" t="s">
        <v>1339</v>
      </c>
      <c r="Q49" s="990" t="s">
        <v>1369</v>
      </c>
      <c r="R49" s="990" t="s">
        <v>1730</v>
      </c>
      <c r="S49" s="990" t="s">
        <v>1731</v>
      </c>
      <c r="T49" s="990" t="s">
        <v>1732</v>
      </c>
      <c r="U49" s="990" t="s">
        <v>1337</v>
      </c>
      <c r="V49" s="990" t="s">
        <v>1333</v>
      </c>
      <c r="W49" s="990" t="s">
        <v>1733</v>
      </c>
      <c r="X49" s="990" t="s">
        <v>1734</v>
      </c>
      <c r="Y49" s="990" t="s">
        <v>1333</v>
      </c>
      <c r="Z49" s="990" t="s">
        <v>1733</v>
      </c>
      <c r="AA49" s="990" t="s">
        <v>1735</v>
      </c>
      <c r="AB49" s="990" t="s">
        <v>1338</v>
      </c>
      <c r="AC49" s="990" t="s">
        <v>2231</v>
      </c>
      <c r="AD49" s="990" t="s">
        <v>447</v>
      </c>
      <c r="AE49" s="990" t="s">
        <v>270</v>
      </c>
      <c r="AF49" s="990" t="s">
        <v>290</v>
      </c>
      <c r="AG49" s="990" t="s">
        <v>290</v>
      </c>
      <c r="AH49" s="992" t="b">
        <v>0</v>
      </c>
      <c r="AI49" s="991">
        <v>0</v>
      </c>
      <c r="AJ49" s="992" t="b">
        <v>0</v>
      </c>
      <c r="AK49" s="991">
        <v>0</v>
      </c>
      <c r="AL49" s="992" t="b">
        <v>0</v>
      </c>
      <c r="AM49" s="992" t="b">
        <v>1</v>
      </c>
      <c r="AN49" s="990" t="s">
        <v>298</v>
      </c>
      <c r="AO49" s="990" t="b">
        <f t="shared" si="1"/>
        <v>0</v>
      </c>
      <c r="AP49" s="990" t="s">
        <v>993</v>
      </c>
      <c r="AQ49" s="992" t="b">
        <v>0</v>
      </c>
      <c r="AR49" s="990" t="s">
        <v>993</v>
      </c>
      <c r="AS49" s="990" t="s">
        <v>993</v>
      </c>
      <c r="AT49" s="990" t="s">
        <v>993</v>
      </c>
      <c r="AU49" s="990" t="s">
        <v>290</v>
      </c>
      <c r="AV49" s="990" t="s">
        <v>993</v>
      </c>
      <c r="AW49" s="990" t="s">
        <v>993</v>
      </c>
      <c r="AX49" s="990" t="s">
        <v>993</v>
      </c>
      <c r="AY49" s="990" t="s">
        <v>993</v>
      </c>
      <c r="AZ49" s="183">
        <f t="shared" si="2"/>
        <v>1</v>
      </c>
      <c r="BA49" s="183">
        <f t="shared" si="2"/>
        <v>0</v>
      </c>
      <c r="BB49" s="183">
        <f t="shared" si="2"/>
        <v>0</v>
      </c>
      <c r="BC49" s="183">
        <f t="shared" si="2"/>
        <v>0</v>
      </c>
      <c r="BD49" s="183">
        <f t="shared" si="3"/>
        <v>1</v>
      </c>
      <c r="BE49" s="991">
        <v>1</v>
      </c>
      <c r="BF49" s="991">
        <v>0</v>
      </c>
      <c r="BG49" s="991">
        <v>0</v>
      </c>
      <c r="BH49" s="991">
        <v>0</v>
      </c>
      <c r="BI49" s="991">
        <v>0</v>
      </c>
      <c r="BJ49" s="991">
        <v>0</v>
      </c>
      <c r="BK49" s="991">
        <v>0</v>
      </c>
      <c r="BL49" s="991">
        <v>0</v>
      </c>
      <c r="BM49" s="991">
        <v>0</v>
      </c>
      <c r="BN49" s="991">
        <v>0</v>
      </c>
      <c r="BO49" s="991">
        <v>0</v>
      </c>
      <c r="BP49" s="991">
        <v>0</v>
      </c>
      <c r="BQ49" s="991">
        <v>0</v>
      </c>
      <c r="BR49" s="991">
        <v>0</v>
      </c>
      <c r="BS49" s="991">
        <v>0</v>
      </c>
      <c r="BT49" s="991">
        <v>0</v>
      </c>
      <c r="BU49" s="991">
        <v>0</v>
      </c>
      <c r="BV49" s="991">
        <v>0</v>
      </c>
      <c r="BW49" s="991">
        <v>0</v>
      </c>
      <c r="BX49" s="991">
        <v>0</v>
      </c>
      <c r="BY49" s="990" t="s">
        <v>2667</v>
      </c>
      <c r="BZ49" s="991">
        <v>0</v>
      </c>
      <c r="CA49" s="991">
        <v>0</v>
      </c>
      <c r="CB49" s="991">
        <v>0</v>
      </c>
      <c r="CC49" s="991">
        <v>1</v>
      </c>
      <c r="CD49" s="991">
        <v>1</v>
      </c>
      <c r="CE49" s="991">
        <v>0</v>
      </c>
      <c r="CF49" s="991">
        <v>0</v>
      </c>
      <c r="CG49" s="991">
        <v>0</v>
      </c>
      <c r="CH49" s="991">
        <v>0</v>
      </c>
      <c r="CI49" s="991">
        <v>0</v>
      </c>
      <c r="CJ49" s="991">
        <v>1</v>
      </c>
      <c r="CK49" s="991">
        <v>0</v>
      </c>
      <c r="CL49" s="991">
        <v>0</v>
      </c>
      <c r="CM49" s="991">
        <v>0</v>
      </c>
      <c r="CN49" s="991">
        <v>0</v>
      </c>
      <c r="CO49" s="991">
        <v>0</v>
      </c>
      <c r="CP49" s="991">
        <v>0</v>
      </c>
      <c r="CQ49" s="991">
        <v>0</v>
      </c>
      <c r="CR49" s="991">
        <v>0</v>
      </c>
      <c r="CS49" s="991">
        <v>0</v>
      </c>
      <c r="CT49" s="991">
        <v>0</v>
      </c>
      <c r="CU49" s="991">
        <v>0</v>
      </c>
      <c r="CV49" s="991">
        <v>0</v>
      </c>
      <c r="CW49" s="991">
        <v>0</v>
      </c>
      <c r="CX49" s="991">
        <v>0</v>
      </c>
      <c r="CY49" s="991">
        <v>0</v>
      </c>
      <c r="CZ49" s="991">
        <v>0</v>
      </c>
      <c r="DA49" s="991">
        <v>0</v>
      </c>
      <c r="DB49" s="991">
        <v>0</v>
      </c>
      <c r="DC49" s="991">
        <v>0</v>
      </c>
      <c r="DD49" s="991">
        <v>0</v>
      </c>
      <c r="DE49" s="991">
        <v>0</v>
      </c>
      <c r="DF49" s="991">
        <v>0</v>
      </c>
      <c r="DG49" s="991">
        <v>0</v>
      </c>
      <c r="DH49" s="991">
        <v>0</v>
      </c>
      <c r="DI49" s="991">
        <v>0</v>
      </c>
      <c r="DJ49" s="991">
        <v>0</v>
      </c>
      <c r="DK49" s="991">
        <v>0</v>
      </c>
      <c r="DL49" s="991">
        <v>0</v>
      </c>
      <c r="DM49" s="991">
        <v>0</v>
      </c>
      <c r="DN49" s="991">
        <v>0</v>
      </c>
      <c r="DO49" s="991">
        <v>0</v>
      </c>
      <c r="DP49" s="991">
        <v>0</v>
      </c>
      <c r="DQ49" s="991">
        <v>0</v>
      </c>
      <c r="DR49" s="991">
        <v>0</v>
      </c>
      <c r="DS49" s="991">
        <v>0</v>
      </c>
      <c r="DT49" s="991">
        <v>0</v>
      </c>
      <c r="DU49" s="991">
        <v>0</v>
      </c>
      <c r="DV49" s="991">
        <v>0</v>
      </c>
      <c r="DW49" s="991">
        <v>0</v>
      </c>
      <c r="DX49" s="991">
        <v>0</v>
      </c>
      <c r="DY49" s="991">
        <v>0</v>
      </c>
      <c r="DZ49" s="991">
        <v>0</v>
      </c>
      <c r="EA49" s="991">
        <v>0</v>
      </c>
      <c r="EB49" s="991">
        <v>0</v>
      </c>
      <c r="EC49" s="991">
        <v>0</v>
      </c>
      <c r="ED49" s="992" t="b">
        <v>1</v>
      </c>
      <c r="EE49" s="991">
        <v>0</v>
      </c>
      <c r="EF49" s="991">
        <v>0</v>
      </c>
      <c r="EG49" s="991">
        <v>0</v>
      </c>
      <c r="EH49" s="991">
        <v>0</v>
      </c>
      <c r="EI49" s="991">
        <v>0</v>
      </c>
      <c r="EJ49" s="991">
        <v>0</v>
      </c>
      <c r="EK49" s="991">
        <v>0</v>
      </c>
      <c r="EL49" s="991">
        <v>0</v>
      </c>
      <c r="EM49" s="991">
        <v>0</v>
      </c>
      <c r="EN49" s="991">
        <v>0</v>
      </c>
      <c r="EO49" s="991">
        <v>0</v>
      </c>
      <c r="EP49" s="991">
        <v>0</v>
      </c>
      <c r="EQ49" s="991">
        <v>0</v>
      </c>
      <c r="ER49" s="991">
        <v>0</v>
      </c>
      <c r="ES49" s="991">
        <v>0</v>
      </c>
      <c r="ET49" s="991">
        <v>0</v>
      </c>
      <c r="EU49" s="991">
        <v>0</v>
      </c>
      <c r="EV49" s="991">
        <v>0</v>
      </c>
      <c r="EW49" s="991">
        <v>0</v>
      </c>
      <c r="EX49" s="991">
        <v>0</v>
      </c>
      <c r="EY49" s="991">
        <v>0</v>
      </c>
      <c r="EZ49" s="991">
        <v>0</v>
      </c>
      <c r="FA49" s="991">
        <v>0</v>
      </c>
      <c r="FB49" s="991">
        <v>0</v>
      </c>
      <c r="FC49" s="991">
        <v>1</v>
      </c>
      <c r="FD49" s="991">
        <v>0</v>
      </c>
      <c r="FE49" s="991">
        <v>0</v>
      </c>
      <c r="FF49" s="991">
        <v>0</v>
      </c>
      <c r="FG49" s="991">
        <v>0</v>
      </c>
      <c r="FH49" s="991">
        <v>0</v>
      </c>
      <c r="FI49" s="991">
        <v>0</v>
      </c>
      <c r="FJ49" s="991">
        <v>0</v>
      </c>
      <c r="FK49" s="991">
        <v>0</v>
      </c>
      <c r="FL49" s="991">
        <v>0</v>
      </c>
      <c r="FM49" s="991">
        <v>0</v>
      </c>
      <c r="FN49" s="991">
        <v>0</v>
      </c>
      <c r="FO49" s="991">
        <v>0</v>
      </c>
      <c r="FP49" s="991">
        <v>0</v>
      </c>
      <c r="FQ49" s="991">
        <v>0</v>
      </c>
      <c r="FR49" s="991">
        <v>0</v>
      </c>
      <c r="FS49" s="991">
        <v>0</v>
      </c>
      <c r="FT49" s="991">
        <v>0</v>
      </c>
      <c r="FU49" s="991">
        <v>0</v>
      </c>
      <c r="FV49" s="991">
        <v>0</v>
      </c>
      <c r="FW49" s="991">
        <v>0</v>
      </c>
      <c r="FX49" s="991">
        <v>0</v>
      </c>
      <c r="FY49" s="991">
        <v>0</v>
      </c>
      <c r="FZ49" s="991">
        <v>0</v>
      </c>
      <c r="GA49" s="991">
        <v>0</v>
      </c>
      <c r="GB49" s="991">
        <v>0</v>
      </c>
      <c r="GC49" s="991">
        <v>0</v>
      </c>
      <c r="GD49" s="991">
        <v>0</v>
      </c>
      <c r="GE49" s="991">
        <v>0</v>
      </c>
      <c r="GF49" s="991">
        <v>0</v>
      </c>
      <c r="GG49" s="991">
        <v>0</v>
      </c>
      <c r="GH49" s="991">
        <v>0</v>
      </c>
      <c r="GI49" s="991">
        <v>0</v>
      </c>
      <c r="GJ49" s="991">
        <v>0</v>
      </c>
      <c r="GK49" s="991">
        <v>0</v>
      </c>
      <c r="GL49" s="991">
        <v>0</v>
      </c>
      <c r="GM49" s="991">
        <v>0</v>
      </c>
      <c r="GN49" s="991">
        <v>0</v>
      </c>
      <c r="GO49" s="991">
        <v>0</v>
      </c>
      <c r="GP49" s="991">
        <v>0</v>
      </c>
      <c r="GQ49" s="991">
        <v>0</v>
      </c>
      <c r="GR49" s="991">
        <v>0</v>
      </c>
      <c r="GS49" s="990" t="s">
        <v>1011</v>
      </c>
      <c r="GT49" s="990" t="s">
        <v>993</v>
      </c>
      <c r="GU49" s="990" t="s">
        <v>993</v>
      </c>
      <c r="GV49" s="990" t="s">
        <v>993</v>
      </c>
      <c r="GW49" s="991">
        <v>0</v>
      </c>
      <c r="GX49" s="991">
        <v>0</v>
      </c>
      <c r="GY49" s="991">
        <v>0</v>
      </c>
      <c r="GZ49" s="991">
        <v>0</v>
      </c>
      <c r="HA49" s="991">
        <v>0</v>
      </c>
      <c r="HB49" s="991">
        <v>0</v>
      </c>
      <c r="HC49" s="991">
        <v>0</v>
      </c>
      <c r="HD49" s="991">
        <v>0</v>
      </c>
      <c r="HE49" s="991">
        <v>0</v>
      </c>
      <c r="HF49" s="991">
        <v>0</v>
      </c>
      <c r="HG49" s="991">
        <v>0</v>
      </c>
      <c r="HH49" s="991">
        <v>0</v>
      </c>
      <c r="HI49" s="991">
        <v>0</v>
      </c>
      <c r="HJ49" s="991">
        <v>0</v>
      </c>
      <c r="HK49" s="991">
        <v>0</v>
      </c>
      <c r="HL49" s="991">
        <v>0</v>
      </c>
      <c r="HM49" s="991">
        <v>0</v>
      </c>
      <c r="HN49" s="991">
        <v>0</v>
      </c>
      <c r="HO49" s="991">
        <v>0</v>
      </c>
      <c r="HP49" s="991">
        <v>0</v>
      </c>
      <c r="HQ49" s="991">
        <v>0</v>
      </c>
      <c r="HR49" s="991">
        <v>0</v>
      </c>
      <c r="HS49" s="991">
        <v>0</v>
      </c>
      <c r="HT49" s="991">
        <v>0</v>
      </c>
      <c r="HU49" s="991">
        <v>0</v>
      </c>
      <c r="HV49" s="990" t="s">
        <v>290</v>
      </c>
      <c r="HW49" s="991">
        <v>0</v>
      </c>
      <c r="HX49" s="991">
        <v>0</v>
      </c>
      <c r="HY49" s="991">
        <v>0</v>
      </c>
      <c r="HZ49" s="991">
        <v>0</v>
      </c>
      <c r="IA49" s="991">
        <v>0</v>
      </c>
      <c r="IB49" s="991">
        <v>0</v>
      </c>
      <c r="IC49" s="991">
        <v>0</v>
      </c>
      <c r="ID49" s="991">
        <v>0</v>
      </c>
      <c r="IE49" s="991">
        <v>0</v>
      </c>
      <c r="IF49" s="991">
        <v>0</v>
      </c>
      <c r="IG49" s="991">
        <v>0</v>
      </c>
      <c r="IH49" s="991">
        <v>0</v>
      </c>
      <c r="II49" s="991">
        <v>0</v>
      </c>
      <c r="IJ49" s="991">
        <v>0</v>
      </c>
      <c r="IK49" s="993">
        <v>0</v>
      </c>
      <c r="IL49" s="991">
        <v>0</v>
      </c>
      <c r="IM49" s="991">
        <v>0</v>
      </c>
      <c r="IN49" s="991">
        <v>0</v>
      </c>
      <c r="IO49" s="991">
        <v>0</v>
      </c>
      <c r="IP49" s="991">
        <v>0</v>
      </c>
      <c r="IQ49" s="991">
        <v>0</v>
      </c>
      <c r="IR49" s="991">
        <v>0</v>
      </c>
      <c r="IS49" s="991">
        <v>0</v>
      </c>
      <c r="IT49" s="991">
        <v>0</v>
      </c>
      <c r="IU49" s="991">
        <v>0</v>
      </c>
      <c r="IV49" s="991">
        <v>0</v>
      </c>
      <c r="IW49" s="991">
        <v>0</v>
      </c>
      <c r="IX49" s="991">
        <v>0</v>
      </c>
      <c r="IY49" s="991">
        <v>0</v>
      </c>
      <c r="IZ49" s="991">
        <v>0</v>
      </c>
      <c r="JA49" s="991">
        <v>0</v>
      </c>
      <c r="JB49" s="991">
        <v>0</v>
      </c>
      <c r="JC49" s="991">
        <v>0</v>
      </c>
      <c r="JD49" s="991">
        <v>0</v>
      </c>
      <c r="JE49" s="991">
        <v>0</v>
      </c>
      <c r="JF49" s="991">
        <v>0</v>
      </c>
      <c r="JG49" s="991">
        <v>0</v>
      </c>
      <c r="JH49" s="991">
        <v>0</v>
      </c>
      <c r="JI49" s="991">
        <v>0</v>
      </c>
      <c r="JJ49" s="990" t="s">
        <v>290</v>
      </c>
      <c r="JK49" s="991">
        <v>0</v>
      </c>
      <c r="JL49" s="991">
        <v>0</v>
      </c>
      <c r="JM49" s="991">
        <v>0</v>
      </c>
      <c r="JN49" s="991">
        <v>0</v>
      </c>
      <c r="JO49" s="991">
        <v>0</v>
      </c>
      <c r="JP49" s="991">
        <v>0</v>
      </c>
      <c r="JQ49" s="991">
        <v>0</v>
      </c>
      <c r="JR49" s="991">
        <v>0</v>
      </c>
      <c r="JS49" s="991">
        <v>0</v>
      </c>
      <c r="JT49" s="991">
        <v>0</v>
      </c>
      <c r="JU49" s="991">
        <v>0</v>
      </c>
      <c r="JV49" s="991">
        <v>0</v>
      </c>
      <c r="JW49" s="992" t="b">
        <v>0</v>
      </c>
      <c r="JX49" s="990" t="s">
        <v>993</v>
      </c>
      <c r="JY49" s="990" t="s">
        <v>993</v>
      </c>
      <c r="JZ49" s="990" t="s">
        <v>993</v>
      </c>
      <c r="KA49" s="990" t="s">
        <v>993</v>
      </c>
      <c r="KB49" s="992"/>
      <c r="KC49" s="986"/>
    </row>
    <row r="50" spans="1:289" hidden="1">
      <c r="A50" s="985"/>
      <c r="B50" s="1315" t="s">
        <v>1736</v>
      </c>
      <c r="C50" s="1315"/>
      <c r="D50" s="990" t="s">
        <v>1737</v>
      </c>
      <c r="E50" s="990" t="s">
        <v>1737</v>
      </c>
      <c r="F50" s="990" t="s">
        <v>993</v>
      </c>
      <c r="G50" s="990" t="s">
        <v>1738</v>
      </c>
      <c r="H50" s="990" t="s">
        <v>1388</v>
      </c>
      <c r="I50" s="990" t="s">
        <v>437</v>
      </c>
      <c r="J50" s="990" t="s">
        <v>986</v>
      </c>
      <c r="K50" s="990" t="s">
        <v>1062</v>
      </c>
      <c r="L50" s="990" t="s">
        <v>1063</v>
      </c>
      <c r="M50" s="990" t="s">
        <v>1186</v>
      </c>
      <c r="N50" s="990" t="s">
        <v>1187</v>
      </c>
      <c r="O50" s="990" t="s">
        <v>1738</v>
      </c>
      <c r="P50" s="990" t="s">
        <v>1339</v>
      </c>
      <c r="Q50" s="990" t="s">
        <v>1739</v>
      </c>
      <c r="R50" s="990" t="s">
        <v>1740</v>
      </c>
      <c r="S50" s="990" t="s">
        <v>1741</v>
      </c>
      <c r="T50" s="990" t="s">
        <v>993</v>
      </c>
      <c r="U50" s="990" t="s">
        <v>993</v>
      </c>
      <c r="V50" s="990" t="s">
        <v>1333</v>
      </c>
      <c r="W50" s="990" t="s">
        <v>1371</v>
      </c>
      <c r="X50" s="990" t="s">
        <v>1742</v>
      </c>
      <c r="Y50" s="990" t="s">
        <v>993</v>
      </c>
      <c r="Z50" s="990" t="s">
        <v>993</v>
      </c>
      <c r="AA50" s="990" t="s">
        <v>993</v>
      </c>
      <c r="AB50" s="990" t="s">
        <v>993</v>
      </c>
      <c r="AC50" s="990" t="s">
        <v>993</v>
      </c>
      <c r="AD50" s="990" t="s">
        <v>447</v>
      </c>
      <c r="AE50" s="990" t="s">
        <v>270</v>
      </c>
      <c r="AF50" s="990" t="s">
        <v>270</v>
      </c>
      <c r="AG50" s="990" t="s">
        <v>293</v>
      </c>
      <c r="AH50" s="992" t="b">
        <v>0</v>
      </c>
      <c r="AI50" s="991">
        <v>0</v>
      </c>
      <c r="AJ50" s="992" t="b">
        <v>0</v>
      </c>
      <c r="AK50" s="991">
        <v>0</v>
      </c>
      <c r="AL50" s="992" t="b">
        <v>0</v>
      </c>
      <c r="AM50" s="992" t="b">
        <v>1</v>
      </c>
      <c r="AN50" s="990" t="s">
        <v>293</v>
      </c>
      <c r="AO50" s="990" t="b">
        <f t="shared" si="1"/>
        <v>1</v>
      </c>
      <c r="AP50" s="990" t="s">
        <v>993</v>
      </c>
      <c r="AQ50" s="992" t="b">
        <v>0</v>
      </c>
      <c r="AR50" s="990" t="s">
        <v>993</v>
      </c>
      <c r="AS50" s="990" t="s">
        <v>993</v>
      </c>
      <c r="AT50" s="990" t="s">
        <v>993</v>
      </c>
      <c r="AU50" s="990" t="s">
        <v>270</v>
      </c>
      <c r="AV50" s="990" t="s">
        <v>290</v>
      </c>
      <c r="AW50" s="990" t="s">
        <v>293</v>
      </c>
      <c r="AX50" s="990" t="s">
        <v>296</v>
      </c>
      <c r="AY50" s="990" t="s">
        <v>282</v>
      </c>
      <c r="AZ50" s="183">
        <f t="shared" si="2"/>
        <v>19</v>
      </c>
      <c r="BA50" s="183">
        <f t="shared" si="2"/>
        <v>19</v>
      </c>
      <c r="BB50" s="183">
        <f t="shared" si="2"/>
        <v>12</v>
      </c>
      <c r="BC50" s="183">
        <f t="shared" si="2"/>
        <v>19</v>
      </c>
      <c r="BD50" s="183">
        <f t="shared" si="3"/>
        <v>0</v>
      </c>
      <c r="BE50" s="991">
        <v>19</v>
      </c>
      <c r="BF50" s="991">
        <v>19</v>
      </c>
      <c r="BG50" s="991">
        <v>12</v>
      </c>
      <c r="BH50" s="991">
        <v>19</v>
      </c>
      <c r="BI50" s="991">
        <v>4</v>
      </c>
      <c r="BJ50" s="991">
        <v>0</v>
      </c>
      <c r="BK50" s="991">
        <v>0</v>
      </c>
      <c r="BL50" s="991">
        <v>0</v>
      </c>
      <c r="BM50" s="991">
        <v>0</v>
      </c>
      <c r="BN50" s="991">
        <v>0</v>
      </c>
      <c r="BO50" s="991">
        <v>0</v>
      </c>
      <c r="BP50" s="991">
        <v>0</v>
      </c>
      <c r="BQ50" s="991">
        <v>0</v>
      </c>
      <c r="BR50" s="991">
        <v>0</v>
      </c>
      <c r="BS50" s="991">
        <v>0</v>
      </c>
      <c r="BT50" s="991">
        <v>0</v>
      </c>
      <c r="BU50" s="991">
        <v>0</v>
      </c>
      <c r="BV50" s="991">
        <v>0</v>
      </c>
      <c r="BW50" s="991">
        <v>0</v>
      </c>
      <c r="BX50" s="991">
        <v>0</v>
      </c>
      <c r="BY50" s="992"/>
      <c r="BZ50" s="991">
        <v>19</v>
      </c>
      <c r="CA50" s="991">
        <v>0</v>
      </c>
      <c r="CB50" s="991">
        <v>0</v>
      </c>
      <c r="CC50" s="991">
        <v>0</v>
      </c>
      <c r="CD50" s="991">
        <v>2</v>
      </c>
      <c r="CE50" s="991">
        <v>1.1000000000000001</v>
      </c>
      <c r="CF50" s="991">
        <v>0</v>
      </c>
      <c r="CG50" s="991">
        <v>0</v>
      </c>
      <c r="CH50" s="991">
        <v>9</v>
      </c>
      <c r="CI50" s="991">
        <v>9</v>
      </c>
      <c r="CJ50" s="991">
        <v>2</v>
      </c>
      <c r="CK50" s="991">
        <v>1.8</v>
      </c>
      <c r="CL50" s="991">
        <v>1</v>
      </c>
      <c r="CM50" s="991">
        <v>1</v>
      </c>
      <c r="CN50" s="991">
        <v>0</v>
      </c>
      <c r="CO50" s="991">
        <v>0</v>
      </c>
      <c r="CP50" s="991">
        <v>0</v>
      </c>
      <c r="CQ50" s="991">
        <v>0</v>
      </c>
      <c r="CR50" s="991">
        <v>0</v>
      </c>
      <c r="CS50" s="991">
        <v>0</v>
      </c>
      <c r="CT50" s="991">
        <v>0</v>
      </c>
      <c r="CU50" s="991">
        <v>0</v>
      </c>
      <c r="CV50" s="991">
        <v>0</v>
      </c>
      <c r="CW50" s="991">
        <v>0</v>
      </c>
      <c r="CX50" s="991">
        <v>0</v>
      </c>
      <c r="CY50" s="991">
        <v>0</v>
      </c>
      <c r="CZ50" s="991">
        <v>0</v>
      </c>
      <c r="DA50" s="991">
        <v>0</v>
      </c>
      <c r="DB50" s="991">
        <v>0</v>
      </c>
      <c r="DC50" s="991">
        <v>0</v>
      </c>
      <c r="DD50" s="991">
        <v>1</v>
      </c>
      <c r="DE50" s="991">
        <v>1</v>
      </c>
      <c r="DF50" s="991">
        <v>0</v>
      </c>
      <c r="DG50" s="991">
        <v>0</v>
      </c>
      <c r="DH50" s="991">
        <v>8</v>
      </c>
      <c r="DI50" s="991">
        <v>8</v>
      </c>
      <c r="DJ50" s="991">
        <v>1</v>
      </c>
      <c r="DK50" s="991">
        <v>0.8</v>
      </c>
      <c r="DL50" s="991">
        <v>1</v>
      </c>
      <c r="DM50" s="991">
        <v>1</v>
      </c>
      <c r="DN50" s="991">
        <v>0</v>
      </c>
      <c r="DO50" s="991">
        <v>0</v>
      </c>
      <c r="DP50" s="991">
        <v>0</v>
      </c>
      <c r="DQ50" s="991">
        <v>0</v>
      </c>
      <c r="DR50" s="991">
        <v>0</v>
      </c>
      <c r="DS50" s="991">
        <v>0</v>
      </c>
      <c r="DT50" s="991">
        <v>0</v>
      </c>
      <c r="DU50" s="991">
        <v>0</v>
      </c>
      <c r="DV50" s="991">
        <v>0</v>
      </c>
      <c r="DW50" s="991">
        <v>0</v>
      </c>
      <c r="DX50" s="991">
        <v>0</v>
      </c>
      <c r="DY50" s="991">
        <v>0</v>
      </c>
      <c r="DZ50" s="991">
        <v>0</v>
      </c>
      <c r="EA50" s="991">
        <v>0</v>
      </c>
      <c r="EB50" s="991">
        <v>0</v>
      </c>
      <c r="EC50" s="991">
        <v>0</v>
      </c>
      <c r="ED50" s="992" t="b">
        <v>0</v>
      </c>
      <c r="EE50" s="991">
        <v>0</v>
      </c>
      <c r="EF50" s="991">
        <v>0</v>
      </c>
      <c r="EG50" s="991">
        <v>0</v>
      </c>
      <c r="EH50" s="991">
        <v>0</v>
      </c>
      <c r="EI50" s="991">
        <v>0</v>
      </c>
      <c r="EJ50" s="991">
        <v>0</v>
      </c>
      <c r="EK50" s="991">
        <v>0</v>
      </c>
      <c r="EL50" s="991">
        <v>0</v>
      </c>
      <c r="EM50" s="991">
        <v>0</v>
      </c>
      <c r="EN50" s="991">
        <v>0</v>
      </c>
      <c r="EO50" s="991">
        <v>0</v>
      </c>
      <c r="EP50" s="991">
        <v>0</v>
      </c>
      <c r="EQ50" s="991">
        <v>0</v>
      </c>
      <c r="ER50" s="991">
        <v>0</v>
      </c>
      <c r="ES50" s="991">
        <v>0</v>
      </c>
      <c r="ET50" s="991">
        <v>0</v>
      </c>
      <c r="EU50" s="991">
        <v>0</v>
      </c>
      <c r="EV50" s="991">
        <v>0</v>
      </c>
      <c r="EW50" s="991">
        <v>0</v>
      </c>
      <c r="EX50" s="991">
        <v>0</v>
      </c>
      <c r="EY50" s="991">
        <v>0</v>
      </c>
      <c r="EZ50" s="991">
        <v>0</v>
      </c>
      <c r="FA50" s="991">
        <v>1</v>
      </c>
      <c r="FB50" s="991">
        <v>1</v>
      </c>
      <c r="FC50" s="991">
        <v>1</v>
      </c>
      <c r="FD50" s="991">
        <v>1</v>
      </c>
      <c r="FE50" s="991">
        <v>0</v>
      </c>
      <c r="FF50" s="991">
        <v>0</v>
      </c>
      <c r="FG50" s="991">
        <v>0</v>
      </c>
      <c r="FH50" s="991">
        <v>0</v>
      </c>
      <c r="FI50" s="991">
        <v>0</v>
      </c>
      <c r="FJ50" s="991">
        <v>0</v>
      </c>
      <c r="FK50" s="991">
        <v>0</v>
      </c>
      <c r="FL50" s="991">
        <v>0</v>
      </c>
      <c r="FM50" s="991">
        <v>0</v>
      </c>
      <c r="FN50" s="991">
        <v>0</v>
      </c>
      <c r="FO50" s="991">
        <v>0</v>
      </c>
      <c r="FP50" s="991">
        <v>0</v>
      </c>
      <c r="FQ50" s="991">
        <v>0</v>
      </c>
      <c r="FR50" s="991">
        <v>0</v>
      </c>
      <c r="FS50" s="991">
        <v>1</v>
      </c>
      <c r="FT50" s="991">
        <v>1</v>
      </c>
      <c r="FU50" s="991">
        <v>0</v>
      </c>
      <c r="FV50" s="991">
        <v>0</v>
      </c>
      <c r="FW50" s="991">
        <v>0</v>
      </c>
      <c r="FX50" s="991">
        <v>0</v>
      </c>
      <c r="FY50" s="991">
        <v>0</v>
      </c>
      <c r="FZ50" s="991">
        <v>0</v>
      </c>
      <c r="GA50" s="991">
        <v>0</v>
      </c>
      <c r="GB50" s="991">
        <v>0</v>
      </c>
      <c r="GC50" s="991">
        <v>0</v>
      </c>
      <c r="GD50" s="991">
        <v>0</v>
      </c>
      <c r="GE50" s="991">
        <v>0</v>
      </c>
      <c r="GF50" s="991">
        <v>0</v>
      </c>
      <c r="GG50" s="991">
        <v>0</v>
      </c>
      <c r="GH50" s="991">
        <v>0</v>
      </c>
      <c r="GI50" s="991">
        <v>0</v>
      </c>
      <c r="GJ50" s="991">
        <v>0</v>
      </c>
      <c r="GK50" s="991">
        <v>0</v>
      </c>
      <c r="GL50" s="991">
        <v>0</v>
      </c>
      <c r="GM50" s="991">
        <v>0</v>
      </c>
      <c r="GN50" s="991">
        <v>0</v>
      </c>
      <c r="GO50" s="991">
        <v>0</v>
      </c>
      <c r="GP50" s="991">
        <v>0</v>
      </c>
      <c r="GQ50" s="991">
        <v>0</v>
      </c>
      <c r="GR50" s="991">
        <v>0</v>
      </c>
      <c r="GS50" s="990" t="s">
        <v>999</v>
      </c>
      <c r="GT50" s="990" t="s">
        <v>270</v>
      </c>
      <c r="GU50" s="990" t="s">
        <v>434</v>
      </c>
      <c r="GV50" s="990" t="s">
        <v>296</v>
      </c>
      <c r="GW50" s="991">
        <v>42</v>
      </c>
      <c r="GX50" s="991">
        <v>17</v>
      </c>
      <c r="GY50" s="991">
        <v>5.7</v>
      </c>
      <c r="GZ50" s="991">
        <v>5638</v>
      </c>
      <c r="HA50" s="991">
        <v>39</v>
      </c>
      <c r="HB50" s="991">
        <v>42</v>
      </c>
      <c r="HC50" s="991">
        <v>15</v>
      </c>
      <c r="HD50" s="991">
        <v>24</v>
      </c>
      <c r="HE50" s="991">
        <v>3</v>
      </c>
      <c r="HF50" s="991">
        <v>0</v>
      </c>
      <c r="HG50" s="991">
        <v>0</v>
      </c>
      <c r="HH50" s="991">
        <v>0</v>
      </c>
      <c r="HI50" s="991">
        <v>39</v>
      </c>
      <c r="HJ50" s="991">
        <v>8</v>
      </c>
      <c r="HK50" s="991">
        <v>4</v>
      </c>
      <c r="HL50" s="991">
        <v>2</v>
      </c>
      <c r="HM50" s="991">
        <v>0</v>
      </c>
      <c r="HN50" s="991">
        <v>0</v>
      </c>
      <c r="HO50" s="991">
        <v>3</v>
      </c>
      <c r="HP50" s="991">
        <v>22</v>
      </c>
      <c r="HQ50" s="991">
        <v>0</v>
      </c>
      <c r="HR50" s="991">
        <v>30</v>
      </c>
      <c r="HS50" s="991">
        <v>3</v>
      </c>
      <c r="HT50" s="991">
        <v>6</v>
      </c>
      <c r="HU50" s="991">
        <v>0</v>
      </c>
      <c r="HV50" s="990" t="s">
        <v>290</v>
      </c>
      <c r="HW50" s="991">
        <v>0</v>
      </c>
      <c r="HX50" s="991">
        <v>309</v>
      </c>
      <c r="HY50" s="991">
        <v>0</v>
      </c>
      <c r="HZ50" s="991">
        <v>0</v>
      </c>
      <c r="IA50" s="991">
        <v>0</v>
      </c>
      <c r="IB50" s="991">
        <v>22</v>
      </c>
      <c r="IC50" s="991">
        <v>22</v>
      </c>
      <c r="ID50" s="991">
        <v>0</v>
      </c>
      <c r="IE50" s="991">
        <v>0</v>
      </c>
      <c r="IF50" s="991">
        <v>96</v>
      </c>
      <c r="IG50" s="991">
        <v>0</v>
      </c>
      <c r="IH50" s="991">
        <v>7</v>
      </c>
      <c r="II50" s="991">
        <v>0</v>
      </c>
      <c r="IJ50" s="991">
        <v>1</v>
      </c>
      <c r="IK50" s="993">
        <v>0</v>
      </c>
      <c r="IL50" s="991">
        <v>0</v>
      </c>
      <c r="IM50" s="991">
        <v>39</v>
      </c>
      <c r="IN50" s="991">
        <v>0</v>
      </c>
      <c r="IO50" s="991">
        <v>0</v>
      </c>
      <c r="IP50" s="991">
        <v>0</v>
      </c>
      <c r="IQ50" s="991">
        <v>0</v>
      </c>
      <c r="IR50" s="991">
        <v>0</v>
      </c>
      <c r="IS50" s="991">
        <v>0</v>
      </c>
      <c r="IT50" s="991">
        <v>1</v>
      </c>
      <c r="IU50" s="991">
        <v>0</v>
      </c>
      <c r="IV50" s="991">
        <v>0</v>
      </c>
      <c r="IW50" s="991">
        <v>0</v>
      </c>
      <c r="IX50" s="991">
        <v>0</v>
      </c>
      <c r="IY50" s="991">
        <v>0</v>
      </c>
      <c r="IZ50" s="991">
        <v>0</v>
      </c>
      <c r="JA50" s="991">
        <v>0</v>
      </c>
      <c r="JB50" s="991">
        <v>0</v>
      </c>
      <c r="JC50" s="991">
        <v>0</v>
      </c>
      <c r="JD50" s="991">
        <v>0</v>
      </c>
      <c r="JE50" s="991">
        <v>0</v>
      </c>
      <c r="JF50" s="991">
        <v>0</v>
      </c>
      <c r="JG50" s="991">
        <v>0</v>
      </c>
      <c r="JH50" s="991">
        <v>0</v>
      </c>
      <c r="JI50" s="991">
        <v>0</v>
      </c>
      <c r="JJ50" s="990" t="s">
        <v>290</v>
      </c>
      <c r="JK50" s="991">
        <v>0</v>
      </c>
      <c r="JL50" s="991">
        <v>0</v>
      </c>
      <c r="JM50" s="991">
        <v>0</v>
      </c>
      <c r="JN50" s="991">
        <v>0</v>
      </c>
      <c r="JO50" s="991">
        <v>0</v>
      </c>
      <c r="JP50" s="991">
        <v>0</v>
      </c>
      <c r="JQ50" s="991">
        <v>0</v>
      </c>
      <c r="JR50" s="991">
        <v>0</v>
      </c>
      <c r="JS50" s="991">
        <v>0</v>
      </c>
      <c r="JT50" s="991">
        <v>0</v>
      </c>
      <c r="JU50" s="991">
        <v>0</v>
      </c>
      <c r="JV50" s="991">
        <v>0</v>
      </c>
      <c r="JW50" s="992" t="b">
        <v>0</v>
      </c>
      <c r="JX50" s="990" t="s">
        <v>993</v>
      </c>
      <c r="JY50" s="990" t="s">
        <v>993</v>
      </c>
      <c r="JZ50" s="990" t="s">
        <v>993</v>
      </c>
      <c r="KA50" s="990" t="s">
        <v>993</v>
      </c>
      <c r="KB50" s="992"/>
      <c r="KC50" s="986"/>
    </row>
    <row r="51" spans="1:289" hidden="1">
      <c r="A51" s="985"/>
      <c r="B51" s="1315" t="s">
        <v>1743</v>
      </c>
      <c r="C51" s="1315"/>
      <c r="D51" s="990" t="s">
        <v>1744</v>
      </c>
      <c r="E51" s="990" t="s">
        <v>1744</v>
      </c>
      <c r="F51" s="990" t="s">
        <v>993</v>
      </c>
      <c r="G51" s="990" t="s">
        <v>42</v>
      </c>
      <c r="H51" s="990" t="s">
        <v>1388</v>
      </c>
      <c r="I51" s="990" t="s">
        <v>437</v>
      </c>
      <c r="J51" s="990" t="s">
        <v>986</v>
      </c>
      <c r="K51" s="990" t="s">
        <v>1062</v>
      </c>
      <c r="L51" s="990" t="s">
        <v>1063</v>
      </c>
      <c r="M51" s="990" t="s">
        <v>1186</v>
      </c>
      <c r="N51" s="990" t="s">
        <v>1187</v>
      </c>
      <c r="O51" s="990" t="s">
        <v>42</v>
      </c>
      <c r="P51" s="990" t="s">
        <v>1339</v>
      </c>
      <c r="Q51" s="990" t="s">
        <v>1739</v>
      </c>
      <c r="R51" s="990" t="s">
        <v>1745</v>
      </c>
      <c r="S51" s="990" t="s">
        <v>1746</v>
      </c>
      <c r="T51" s="990" t="s">
        <v>1747</v>
      </c>
      <c r="U51" s="990" t="s">
        <v>1588</v>
      </c>
      <c r="V51" s="990" t="s">
        <v>1333</v>
      </c>
      <c r="W51" s="990" t="s">
        <v>1733</v>
      </c>
      <c r="X51" s="990" t="s">
        <v>1749</v>
      </c>
      <c r="Y51" s="990" t="s">
        <v>993</v>
      </c>
      <c r="Z51" s="990" t="s">
        <v>993</v>
      </c>
      <c r="AA51" s="990" t="s">
        <v>993</v>
      </c>
      <c r="AB51" s="990" t="s">
        <v>1751</v>
      </c>
      <c r="AC51" s="990" t="s">
        <v>1752</v>
      </c>
      <c r="AD51" s="990" t="s">
        <v>447</v>
      </c>
      <c r="AE51" s="990" t="s">
        <v>270</v>
      </c>
      <c r="AF51" s="990" t="s">
        <v>270</v>
      </c>
      <c r="AG51" s="990" t="s">
        <v>290</v>
      </c>
      <c r="AH51" s="992" t="b">
        <v>0</v>
      </c>
      <c r="AI51" s="991">
        <v>0</v>
      </c>
      <c r="AJ51" s="992" t="b">
        <v>0</v>
      </c>
      <c r="AK51" s="991">
        <v>0</v>
      </c>
      <c r="AL51" s="992" t="b">
        <v>1</v>
      </c>
      <c r="AM51" s="992" t="b">
        <v>0</v>
      </c>
      <c r="AN51" s="990" t="s">
        <v>290</v>
      </c>
      <c r="AO51" s="990" t="b">
        <f t="shared" si="1"/>
        <v>1</v>
      </c>
      <c r="AP51" s="990" t="s">
        <v>993</v>
      </c>
      <c r="AQ51" s="992" t="b">
        <v>0</v>
      </c>
      <c r="AR51" s="990" t="s">
        <v>993</v>
      </c>
      <c r="AS51" s="990" t="s">
        <v>993</v>
      </c>
      <c r="AT51" s="990" t="s">
        <v>993</v>
      </c>
      <c r="AU51" s="990" t="s">
        <v>290</v>
      </c>
      <c r="AV51" s="990" t="s">
        <v>293</v>
      </c>
      <c r="AW51" s="990" t="s">
        <v>993</v>
      </c>
      <c r="AX51" s="990" t="s">
        <v>993</v>
      </c>
      <c r="AY51" s="990" t="s">
        <v>993</v>
      </c>
      <c r="AZ51" s="183">
        <f t="shared" si="2"/>
        <v>11</v>
      </c>
      <c r="BA51" s="183">
        <f t="shared" si="2"/>
        <v>11</v>
      </c>
      <c r="BB51" s="183">
        <f t="shared" si="2"/>
        <v>0</v>
      </c>
      <c r="BC51" s="183">
        <f t="shared" si="2"/>
        <v>11</v>
      </c>
      <c r="BD51" s="183">
        <f t="shared" si="3"/>
        <v>0</v>
      </c>
      <c r="BE51" s="991">
        <v>11</v>
      </c>
      <c r="BF51" s="991">
        <v>11</v>
      </c>
      <c r="BG51" s="991">
        <v>0</v>
      </c>
      <c r="BH51" s="991">
        <v>11</v>
      </c>
      <c r="BI51" s="991">
        <v>11</v>
      </c>
      <c r="BJ51" s="991">
        <v>0</v>
      </c>
      <c r="BK51" s="991">
        <v>0</v>
      </c>
      <c r="BL51" s="991">
        <v>0</v>
      </c>
      <c r="BM51" s="991">
        <v>0</v>
      </c>
      <c r="BN51" s="991">
        <v>0</v>
      </c>
      <c r="BO51" s="991">
        <v>0</v>
      </c>
      <c r="BP51" s="991">
        <v>0</v>
      </c>
      <c r="BQ51" s="991">
        <v>0</v>
      </c>
      <c r="BR51" s="991">
        <v>0</v>
      </c>
      <c r="BS51" s="991">
        <v>0</v>
      </c>
      <c r="BT51" s="991">
        <v>0</v>
      </c>
      <c r="BU51" s="991">
        <v>0</v>
      </c>
      <c r="BV51" s="991">
        <v>0</v>
      </c>
      <c r="BW51" s="991">
        <v>0</v>
      </c>
      <c r="BX51" s="991">
        <v>0</v>
      </c>
      <c r="BY51" s="992"/>
      <c r="BZ51" s="991">
        <v>11</v>
      </c>
      <c r="CA51" s="991">
        <v>0</v>
      </c>
      <c r="CB51" s="991">
        <v>0</v>
      </c>
      <c r="CC51" s="991">
        <v>0</v>
      </c>
      <c r="CD51" s="991">
        <v>4</v>
      </c>
      <c r="CE51" s="991">
        <v>0</v>
      </c>
      <c r="CF51" s="991">
        <v>0</v>
      </c>
      <c r="CG51" s="991">
        <v>0</v>
      </c>
      <c r="CH51" s="991">
        <v>4</v>
      </c>
      <c r="CI51" s="991">
        <v>1.3</v>
      </c>
      <c r="CJ51" s="991">
        <v>4</v>
      </c>
      <c r="CK51" s="991">
        <v>0.3</v>
      </c>
      <c r="CL51" s="991">
        <v>10</v>
      </c>
      <c r="CM51" s="991">
        <v>0</v>
      </c>
      <c r="CN51" s="991">
        <v>0</v>
      </c>
      <c r="CO51" s="991">
        <v>0</v>
      </c>
      <c r="CP51" s="991">
        <v>0</v>
      </c>
      <c r="CQ51" s="991">
        <v>0</v>
      </c>
      <c r="CR51" s="991">
        <v>0</v>
      </c>
      <c r="CS51" s="991">
        <v>0</v>
      </c>
      <c r="CT51" s="991">
        <v>0</v>
      </c>
      <c r="CU51" s="991">
        <v>0</v>
      </c>
      <c r="CV51" s="991">
        <v>0</v>
      </c>
      <c r="CW51" s="991">
        <v>0</v>
      </c>
      <c r="CX51" s="991">
        <v>0</v>
      </c>
      <c r="CY51" s="991">
        <v>0</v>
      </c>
      <c r="CZ51" s="991">
        <v>0</v>
      </c>
      <c r="DA51" s="991">
        <v>0</v>
      </c>
      <c r="DB51" s="991">
        <v>0</v>
      </c>
      <c r="DC51" s="991">
        <v>0</v>
      </c>
      <c r="DD51" s="991">
        <v>0</v>
      </c>
      <c r="DE51" s="991">
        <v>0</v>
      </c>
      <c r="DF51" s="991">
        <v>0</v>
      </c>
      <c r="DG51" s="991">
        <v>0</v>
      </c>
      <c r="DH51" s="991">
        <v>1</v>
      </c>
      <c r="DI51" s="991">
        <v>0.4</v>
      </c>
      <c r="DJ51" s="991">
        <v>1</v>
      </c>
      <c r="DK51" s="991">
        <v>0</v>
      </c>
      <c r="DL51" s="991">
        <v>3</v>
      </c>
      <c r="DM51" s="991">
        <v>0</v>
      </c>
      <c r="DN51" s="991">
        <v>0</v>
      </c>
      <c r="DO51" s="991">
        <v>0</v>
      </c>
      <c r="DP51" s="991">
        <v>0</v>
      </c>
      <c r="DQ51" s="991">
        <v>0</v>
      </c>
      <c r="DR51" s="991">
        <v>0</v>
      </c>
      <c r="DS51" s="991">
        <v>0</v>
      </c>
      <c r="DT51" s="991">
        <v>0</v>
      </c>
      <c r="DU51" s="991">
        <v>0</v>
      </c>
      <c r="DV51" s="991">
        <v>0</v>
      </c>
      <c r="DW51" s="991">
        <v>0</v>
      </c>
      <c r="DX51" s="991">
        <v>0</v>
      </c>
      <c r="DY51" s="991">
        <v>0</v>
      </c>
      <c r="DZ51" s="991">
        <v>0</v>
      </c>
      <c r="EA51" s="991">
        <v>0</v>
      </c>
      <c r="EB51" s="991">
        <v>0</v>
      </c>
      <c r="EC51" s="991">
        <v>0</v>
      </c>
      <c r="ED51" s="992" t="b">
        <v>0</v>
      </c>
      <c r="EE51" s="991">
        <v>1</v>
      </c>
      <c r="EF51" s="991">
        <v>0</v>
      </c>
      <c r="EG51" s="991">
        <v>1</v>
      </c>
      <c r="EH51" s="991">
        <v>0</v>
      </c>
      <c r="EI51" s="991">
        <v>0</v>
      </c>
      <c r="EJ51" s="991">
        <v>0</v>
      </c>
      <c r="EK51" s="991">
        <v>0</v>
      </c>
      <c r="EL51" s="991">
        <v>0</v>
      </c>
      <c r="EM51" s="991">
        <v>0</v>
      </c>
      <c r="EN51" s="991">
        <v>0</v>
      </c>
      <c r="EO51" s="991">
        <v>0</v>
      </c>
      <c r="EP51" s="991">
        <v>0</v>
      </c>
      <c r="EQ51" s="991">
        <v>0</v>
      </c>
      <c r="ER51" s="991">
        <v>0</v>
      </c>
      <c r="ES51" s="991">
        <v>0</v>
      </c>
      <c r="ET51" s="991">
        <v>0</v>
      </c>
      <c r="EU51" s="991">
        <v>0</v>
      </c>
      <c r="EV51" s="991">
        <v>0</v>
      </c>
      <c r="EW51" s="991">
        <v>0</v>
      </c>
      <c r="EX51" s="991">
        <v>0</v>
      </c>
      <c r="EY51" s="991">
        <v>0</v>
      </c>
      <c r="EZ51" s="991">
        <v>0</v>
      </c>
      <c r="FA51" s="991">
        <v>2</v>
      </c>
      <c r="FB51" s="991">
        <v>0.9</v>
      </c>
      <c r="FC51" s="991">
        <v>2</v>
      </c>
      <c r="FD51" s="991">
        <v>0.3</v>
      </c>
      <c r="FE51" s="991">
        <v>7</v>
      </c>
      <c r="FF51" s="991">
        <v>0</v>
      </c>
      <c r="FG51" s="991">
        <v>0</v>
      </c>
      <c r="FH51" s="991">
        <v>0</v>
      </c>
      <c r="FI51" s="991">
        <v>0</v>
      </c>
      <c r="FJ51" s="991">
        <v>0</v>
      </c>
      <c r="FK51" s="991">
        <v>0</v>
      </c>
      <c r="FL51" s="991">
        <v>0</v>
      </c>
      <c r="FM51" s="991">
        <v>0</v>
      </c>
      <c r="FN51" s="991">
        <v>0</v>
      </c>
      <c r="FO51" s="991">
        <v>0</v>
      </c>
      <c r="FP51" s="991">
        <v>0</v>
      </c>
      <c r="FQ51" s="991">
        <v>0</v>
      </c>
      <c r="FR51" s="991">
        <v>0</v>
      </c>
      <c r="FS51" s="991">
        <v>0</v>
      </c>
      <c r="FT51" s="991">
        <v>0</v>
      </c>
      <c r="FU51" s="991">
        <v>0</v>
      </c>
      <c r="FV51" s="991">
        <v>0</v>
      </c>
      <c r="FW51" s="991">
        <v>0</v>
      </c>
      <c r="FX51" s="991">
        <v>0</v>
      </c>
      <c r="FY51" s="991">
        <v>0</v>
      </c>
      <c r="FZ51" s="991">
        <v>0</v>
      </c>
      <c r="GA51" s="991">
        <v>0</v>
      </c>
      <c r="GB51" s="991">
        <v>0</v>
      </c>
      <c r="GC51" s="991">
        <v>0</v>
      </c>
      <c r="GD51" s="991">
        <v>0</v>
      </c>
      <c r="GE51" s="991">
        <v>0</v>
      </c>
      <c r="GF51" s="991">
        <v>0</v>
      </c>
      <c r="GG51" s="991">
        <v>0</v>
      </c>
      <c r="GH51" s="991">
        <v>0</v>
      </c>
      <c r="GI51" s="991">
        <v>0</v>
      </c>
      <c r="GJ51" s="991">
        <v>0</v>
      </c>
      <c r="GK51" s="991">
        <v>0</v>
      </c>
      <c r="GL51" s="991">
        <v>0</v>
      </c>
      <c r="GM51" s="991">
        <v>0</v>
      </c>
      <c r="GN51" s="991">
        <v>0</v>
      </c>
      <c r="GO51" s="991">
        <v>0</v>
      </c>
      <c r="GP51" s="991">
        <v>0</v>
      </c>
      <c r="GQ51" s="991">
        <v>0</v>
      </c>
      <c r="GR51" s="991">
        <v>0</v>
      </c>
      <c r="GS51" s="990" t="s">
        <v>1055</v>
      </c>
      <c r="GT51" s="990" t="s">
        <v>993</v>
      </c>
      <c r="GU51" s="990" t="s">
        <v>993</v>
      </c>
      <c r="GV51" s="990" t="s">
        <v>993</v>
      </c>
      <c r="GW51" s="991">
        <v>1230</v>
      </c>
      <c r="GX51" s="991">
        <v>0</v>
      </c>
      <c r="GY51" s="991">
        <v>0</v>
      </c>
      <c r="GZ51" s="991">
        <v>1967</v>
      </c>
      <c r="HA51" s="991">
        <v>1222</v>
      </c>
      <c r="HB51" s="991">
        <v>1230</v>
      </c>
      <c r="HC51" s="991">
        <v>1230</v>
      </c>
      <c r="HD51" s="991">
        <v>0</v>
      </c>
      <c r="HE51" s="991">
        <v>0</v>
      </c>
      <c r="HF51" s="991">
        <v>0</v>
      </c>
      <c r="HG51" s="991">
        <v>0</v>
      </c>
      <c r="HH51" s="991">
        <v>0</v>
      </c>
      <c r="HI51" s="991">
        <v>1222</v>
      </c>
      <c r="HJ51" s="991">
        <v>1222</v>
      </c>
      <c r="HK51" s="991">
        <v>0</v>
      </c>
      <c r="HL51" s="991">
        <v>0</v>
      </c>
      <c r="HM51" s="991">
        <v>0</v>
      </c>
      <c r="HN51" s="991">
        <v>0</v>
      </c>
      <c r="HO51" s="991">
        <v>0</v>
      </c>
      <c r="HP51" s="991">
        <v>0</v>
      </c>
      <c r="HQ51" s="991">
        <v>0</v>
      </c>
      <c r="HR51" s="991">
        <v>1222</v>
      </c>
      <c r="HS51" s="991">
        <v>0</v>
      </c>
      <c r="HT51" s="991">
        <v>0</v>
      </c>
      <c r="HU51" s="991">
        <v>0</v>
      </c>
      <c r="HV51" s="990" t="s">
        <v>290</v>
      </c>
      <c r="HW51" s="991">
        <v>0</v>
      </c>
      <c r="HX51" s="991">
        <v>0</v>
      </c>
      <c r="HY51" s="991">
        <v>0</v>
      </c>
      <c r="HZ51" s="991">
        <v>0</v>
      </c>
      <c r="IA51" s="991">
        <v>0</v>
      </c>
      <c r="IB51" s="991">
        <v>0</v>
      </c>
      <c r="IC51" s="991">
        <v>0</v>
      </c>
      <c r="ID51" s="991">
        <v>0</v>
      </c>
      <c r="IE51" s="991">
        <v>0</v>
      </c>
      <c r="IF51" s="991">
        <v>0</v>
      </c>
      <c r="IG51" s="991">
        <v>0</v>
      </c>
      <c r="IH51" s="991">
        <v>0</v>
      </c>
      <c r="II51" s="991">
        <v>0</v>
      </c>
      <c r="IJ51" s="991">
        <v>0</v>
      </c>
      <c r="IK51" s="993">
        <v>0</v>
      </c>
      <c r="IL51" s="991">
        <v>0</v>
      </c>
      <c r="IM51" s="991">
        <v>1222</v>
      </c>
      <c r="IN51" s="991">
        <v>0</v>
      </c>
      <c r="IO51" s="991">
        <v>0</v>
      </c>
      <c r="IP51" s="991">
        <v>0</v>
      </c>
      <c r="IQ51" s="991">
        <v>0</v>
      </c>
      <c r="IR51" s="991">
        <v>0</v>
      </c>
      <c r="IS51" s="991">
        <v>0</v>
      </c>
      <c r="IT51" s="991">
        <v>0</v>
      </c>
      <c r="IU51" s="991">
        <v>0</v>
      </c>
      <c r="IV51" s="991">
        <v>0</v>
      </c>
      <c r="IW51" s="991">
        <v>0</v>
      </c>
      <c r="IX51" s="991">
        <v>0</v>
      </c>
      <c r="IY51" s="991">
        <v>0</v>
      </c>
      <c r="IZ51" s="991">
        <v>0</v>
      </c>
      <c r="JA51" s="991">
        <v>0</v>
      </c>
      <c r="JB51" s="991">
        <v>0</v>
      </c>
      <c r="JC51" s="991">
        <v>0</v>
      </c>
      <c r="JD51" s="991">
        <v>0</v>
      </c>
      <c r="JE51" s="991">
        <v>0</v>
      </c>
      <c r="JF51" s="991">
        <v>0</v>
      </c>
      <c r="JG51" s="991">
        <v>0</v>
      </c>
      <c r="JH51" s="991">
        <v>0</v>
      </c>
      <c r="JI51" s="991">
        <v>0</v>
      </c>
      <c r="JJ51" s="990" t="s">
        <v>290</v>
      </c>
      <c r="JK51" s="991">
        <v>0</v>
      </c>
      <c r="JL51" s="991">
        <v>0</v>
      </c>
      <c r="JM51" s="991">
        <v>0</v>
      </c>
      <c r="JN51" s="991">
        <v>0</v>
      </c>
      <c r="JO51" s="991">
        <v>0</v>
      </c>
      <c r="JP51" s="991">
        <v>0</v>
      </c>
      <c r="JQ51" s="991">
        <v>0</v>
      </c>
      <c r="JR51" s="991">
        <v>0</v>
      </c>
      <c r="JS51" s="991">
        <v>0</v>
      </c>
      <c r="JT51" s="991">
        <v>0</v>
      </c>
      <c r="JU51" s="991">
        <v>0</v>
      </c>
      <c r="JV51" s="991">
        <v>0</v>
      </c>
      <c r="JW51" s="992" t="b">
        <v>0</v>
      </c>
      <c r="JX51" s="990" t="s">
        <v>993</v>
      </c>
      <c r="JY51" s="990" t="s">
        <v>993</v>
      </c>
      <c r="JZ51" s="990" t="s">
        <v>993</v>
      </c>
      <c r="KA51" s="990" t="s">
        <v>993</v>
      </c>
      <c r="KB51" s="992"/>
      <c r="KC51" s="986"/>
    </row>
    <row r="52" spans="1:289" hidden="1">
      <c r="A52" s="985"/>
      <c r="B52" s="1315" t="s">
        <v>1753</v>
      </c>
      <c r="C52" s="1315"/>
      <c r="D52" s="990" t="s">
        <v>1754</v>
      </c>
      <c r="E52" s="990" t="s">
        <v>1754</v>
      </c>
      <c r="F52" s="990" t="s">
        <v>993</v>
      </c>
      <c r="G52" s="990" t="s">
        <v>43</v>
      </c>
      <c r="H52" s="990" t="s">
        <v>1388</v>
      </c>
      <c r="I52" s="990" t="s">
        <v>437</v>
      </c>
      <c r="J52" s="990" t="s">
        <v>986</v>
      </c>
      <c r="K52" s="990" t="s">
        <v>1062</v>
      </c>
      <c r="L52" s="990" t="s">
        <v>1063</v>
      </c>
      <c r="M52" s="990" t="s">
        <v>1186</v>
      </c>
      <c r="N52" s="990" t="s">
        <v>1187</v>
      </c>
      <c r="O52" s="990" t="s">
        <v>43</v>
      </c>
      <c r="P52" s="990" t="s">
        <v>1339</v>
      </c>
      <c r="Q52" s="990" t="s">
        <v>1739</v>
      </c>
      <c r="R52" s="990" t="s">
        <v>1755</v>
      </c>
      <c r="S52" s="990" t="s">
        <v>1756</v>
      </c>
      <c r="T52" s="990" t="s">
        <v>1757</v>
      </c>
      <c r="U52" s="990" t="s">
        <v>993</v>
      </c>
      <c r="V52" s="990" t="s">
        <v>1333</v>
      </c>
      <c r="W52" s="990" t="s">
        <v>1371</v>
      </c>
      <c r="X52" s="990" t="s">
        <v>1758</v>
      </c>
      <c r="Y52" s="990" t="s">
        <v>993</v>
      </c>
      <c r="Z52" s="990" t="s">
        <v>993</v>
      </c>
      <c r="AA52" s="990" t="s">
        <v>993</v>
      </c>
      <c r="AB52" s="990" t="s">
        <v>2668</v>
      </c>
      <c r="AC52" s="990" t="s">
        <v>2669</v>
      </c>
      <c r="AD52" s="990" t="s">
        <v>447</v>
      </c>
      <c r="AE52" s="990" t="s">
        <v>270</v>
      </c>
      <c r="AF52" s="990" t="s">
        <v>270</v>
      </c>
      <c r="AG52" s="990" t="s">
        <v>296</v>
      </c>
      <c r="AH52" s="992" t="b">
        <v>0</v>
      </c>
      <c r="AI52" s="991">
        <v>0</v>
      </c>
      <c r="AJ52" s="992" t="b">
        <v>0</v>
      </c>
      <c r="AK52" s="991">
        <v>0</v>
      </c>
      <c r="AL52" s="992" t="b">
        <v>0</v>
      </c>
      <c r="AM52" s="992" t="b">
        <v>1</v>
      </c>
      <c r="AN52" s="990" t="s">
        <v>296</v>
      </c>
      <c r="AO52" s="990" t="b">
        <f t="shared" si="1"/>
        <v>1</v>
      </c>
      <c r="AP52" s="990" t="s">
        <v>993</v>
      </c>
      <c r="AQ52" s="992" t="b">
        <v>0</v>
      </c>
      <c r="AR52" s="990" t="s">
        <v>993</v>
      </c>
      <c r="AS52" s="990" t="s">
        <v>993</v>
      </c>
      <c r="AT52" s="990" t="s">
        <v>993</v>
      </c>
      <c r="AU52" s="990" t="s">
        <v>296</v>
      </c>
      <c r="AV52" s="990" t="s">
        <v>993</v>
      </c>
      <c r="AW52" s="990" t="s">
        <v>993</v>
      </c>
      <c r="AX52" s="990" t="s">
        <v>993</v>
      </c>
      <c r="AY52" s="990" t="s">
        <v>993</v>
      </c>
      <c r="AZ52" s="183">
        <f t="shared" si="2"/>
        <v>19</v>
      </c>
      <c r="BA52" s="183">
        <f t="shared" si="2"/>
        <v>18</v>
      </c>
      <c r="BB52" s="183">
        <f t="shared" si="2"/>
        <v>8</v>
      </c>
      <c r="BC52" s="183">
        <f t="shared" si="2"/>
        <v>19</v>
      </c>
      <c r="BD52" s="183">
        <f t="shared" si="3"/>
        <v>0</v>
      </c>
      <c r="BE52" s="991">
        <v>19</v>
      </c>
      <c r="BF52" s="991">
        <v>18</v>
      </c>
      <c r="BG52" s="991">
        <v>8</v>
      </c>
      <c r="BH52" s="991">
        <v>19</v>
      </c>
      <c r="BI52" s="991">
        <v>0</v>
      </c>
      <c r="BJ52" s="991">
        <v>0</v>
      </c>
      <c r="BK52" s="991">
        <v>0</v>
      </c>
      <c r="BL52" s="991">
        <v>0</v>
      </c>
      <c r="BM52" s="991">
        <v>0</v>
      </c>
      <c r="BN52" s="991">
        <v>0</v>
      </c>
      <c r="BO52" s="991">
        <v>0</v>
      </c>
      <c r="BP52" s="991">
        <v>0</v>
      </c>
      <c r="BQ52" s="991">
        <v>0</v>
      </c>
      <c r="BR52" s="991">
        <v>0</v>
      </c>
      <c r="BS52" s="991">
        <v>0</v>
      </c>
      <c r="BT52" s="991">
        <v>0</v>
      </c>
      <c r="BU52" s="991">
        <v>0</v>
      </c>
      <c r="BV52" s="991">
        <v>0</v>
      </c>
      <c r="BW52" s="991">
        <v>0</v>
      </c>
      <c r="BX52" s="991">
        <v>0</v>
      </c>
      <c r="BY52" s="992"/>
      <c r="BZ52" s="991">
        <v>19</v>
      </c>
      <c r="CA52" s="991">
        <v>0</v>
      </c>
      <c r="CB52" s="991">
        <v>0</v>
      </c>
      <c r="CC52" s="991">
        <v>0</v>
      </c>
      <c r="CD52" s="991">
        <v>1</v>
      </c>
      <c r="CE52" s="991">
        <v>0</v>
      </c>
      <c r="CF52" s="991">
        <v>0</v>
      </c>
      <c r="CG52" s="991">
        <v>0</v>
      </c>
      <c r="CH52" s="991">
        <v>4</v>
      </c>
      <c r="CI52" s="991">
        <v>3.8</v>
      </c>
      <c r="CJ52" s="991">
        <v>3</v>
      </c>
      <c r="CK52" s="991">
        <v>0</v>
      </c>
      <c r="CL52" s="991">
        <v>0</v>
      </c>
      <c r="CM52" s="991">
        <v>0</v>
      </c>
      <c r="CN52" s="991">
        <v>0</v>
      </c>
      <c r="CO52" s="991">
        <v>0</v>
      </c>
      <c r="CP52" s="991">
        <v>0</v>
      </c>
      <c r="CQ52" s="991">
        <v>0</v>
      </c>
      <c r="CR52" s="991">
        <v>0</v>
      </c>
      <c r="CS52" s="991">
        <v>0</v>
      </c>
      <c r="CT52" s="991">
        <v>0</v>
      </c>
      <c r="CU52" s="991">
        <v>0</v>
      </c>
      <c r="CV52" s="991">
        <v>0</v>
      </c>
      <c r="CW52" s="991">
        <v>0</v>
      </c>
      <c r="CX52" s="991">
        <v>0</v>
      </c>
      <c r="CY52" s="991">
        <v>0</v>
      </c>
      <c r="CZ52" s="991">
        <v>0</v>
      </c>
      <c r="DA52" s="991">
        <v>0</v>
      </c>
      <c r="DB52" s="991">
        <v>0</v>
      </c>
      <c r="DC52" s="991">
        <v>0</v>
      </c>
      <c r="DD52" s="991">
        <v>0</v>
      </c>
      <c r="DE52" s="991">
        <v>0</v>
      </c>
      <c r="DF52" s="991">
        <v>0</v>
      </c>
      <c r="DG52" s="991">
        <v>0</v>
      </c>
      <c r="DH52" s="991">
        <v>2</v>
      </c>
      <c r="DI52" s="991">
        <v>1.8</v>
      </c>
      <c r="DJ52" s="991">
        <v>3</v>
      </c>
      <c r="DK52" s="991">
        <v>0</v>
      </c>
      <c r="DL52" s="991">
        <v>0</v>
      </c>
      <c r="DM52" s="991">
        <v>0</v>
      </c>
      <c r="DN52" s="991">
        <v>0</v>
      </c>
      <c r="DO52" s="991">
        <v>0</v>
      </c>
      <c r="DP52" s="991">
        <v>0</v>
      </c>
      <c r="DQ52" s="991">
        <v>0</v>
      </c>
      <c r="DR52" s="991">
        <v>0</v>
      </c>
      <c r="DS52" s="991">
        <v>0</v>
      </c>
      <c r="DT52" s="991">
        <v>0</v>
      </c>
      <c r="DU52" s="991">
        <v>0</v>
      </c>
      <c r="DV52" s="991">
        <v>0</v>
      </c>
      <c r="DW52" s="991">
        <v>0</v>
      </c>
      <c r="DX52" s="991">
        <v>0</v>
      </c>
      <c r="DY52" s="991">
        <v>0</v>
      </c>
      <c r="DZ52" s="991">
        <v>0</v>
      </c>
      <c r="EA52" s="991">
        <v>0</v>
      </c>
      <c r="EB52" s="991">
        <v>0</v>
      </c>
      <c r="EC52" s="991">
        <v>0</v>
      </c>
      <c r="ED52" s="992" t="b">
        <v>0</v>
      </c>
      <c r="EE52" s="991">
        <v>0</v>
      </c>
      <c r="EF52" s="991">
        <v>0</v>
      </c>
      <c r="EG52" s="991">
        <v>0</v>
      </c>
      <c r="EH52" s="991">
        <v>0</v>
      </c>
      <c r="EI52" s="991">
        <v>0</v>
      </c>
      <c r="EJ52" s="991">
        <v>0</v>
      </c>
      <c r="EK52" s="991">
        <v>0</v>
      </c>
      <c r="EL52" s="991">
        <v>0</v>
      </c>
      <c r="EM52" s="991">
        <v>0</v>
      </c>
      <c r="EN52" s="991">
        <v>0</v>
      </c>
      <c r="EO52" s="991">
        <v>0</v>
      </c>
      <c r="EP52" s="991">
        <v>0</v>
      </c>
      <c r="EQ52" s="991">
        <v>0</v>
      </c>
      <c r="ER52" s="991">
        <v>0</v>
      </c>
      <c r="ES52" s="991">
        <v>0</v>
      </c>
      <c r="ET52" s="991">
        <v>0</v>
      </c>
      <c r="EU52" s="991">
        <v>0</v>
      </c>
      <c r="EV52" s="991">
        <v>0</v>
      </c>
      <c r="EW52" s="991">
        <v>0</v>
      </c>
      <c r="EX52" s="991">
        <v>0</v>
      </c>
      <c r="EY52" s="991">
        <v>0</v>
      </c>
      <c r="EZ52" s="991">
        <v>0</v>
      </c>
      <c r="FA52" s="991">
        <v>2</v>
      </c>
      <c r="FB52" s="991">
        <v>2</v>
      </c>
      <c r="FC52" s="991">
        <v>0</v>
      </c>
      <c r="FD52" s="991">
        <v>0</v>
      </c>
      <c r="FE52" s="991">
        <v>0</v>
      </c>
      <c r="FF52" s="991">
        <v>0</v>
      </c>
      <c r="FG52" s="991">
        <v>0</v>
      </c>
      <c r="FH52" s="991">
        <v>0</v>
      </c>
      <c r="FI52" s="991">
        <v>0</v>
      </c>
      <c r="FJ52" s="991">
        <v>0</v>
      </c>
      <c r="FK52" s="991">
        <v>0</v>
      </c>
      <c r="FL52" s="991">
        <v>0</v>
      </c>
      <c r="FM52" s="991">
        <v>0</v>
      </c>
      <c r="FN52" s="991">
        <v>0</v>
      </c>
      <c r="FO52" s="991">
        <v>0</v>
      </c>
      <c r="FP52" s="991">
        <v>0</v>
      </c>
      <c r="FQ52" s="991">
        <v>0</v>
      </c>
      <c r="FR52" s="991">
        <v>0</v>
      </c>
      <c r="FS52" s="991">
        <v>0</v>
      </c>
      <c r="FT52" s="991">
        <v>0</v>
      </c>
      <c r="FU52" s="991">
        <v>0</v>
      </c>
      <c r="FV52" s="991">
        <v>0</v>
      </c>
      <c r="FW52" s="991">
        <v>0</v>
      </c>
      <c r="FX52" s="991">
        <v>0</v>
      </c>
      <c r="FY52" s="991">
        <v>0</v>
      </c>
      <c r="FZ52" s="991">
        <v>0</v>
      </c>
      <c r="GA52" s="991">
        <v>0</v>
      </c>
      <c r="GB52" s="991">
        <v>0</v>
      </c>
      <c r="GC52" s="991">
        <v>0</v>
      </c>
      <c r="GD52" s="991">
        <v>0</v>
      </c>
      <c r="GE52" s="991">
        <v>0</v>
      </c>
      <c r="GF52" s="991">
        <v>0</v>
      </c>
      <c r="GG52" s="991">
        <v>0</v>
      </c>
      <c r="GH52" s="991">
        <v>0</v>
      </c>
      <c r="GI52" s="991">
        <v>0</v>
      </c>
      <c r="GJ52" s="991">
        <v>0</v>
      </c>
      <c r="GK52" s="991">
        <v>0</v>
      </c>
      <c r="GL52" s="991">
        <v>0</v>
      </c>
      <c r="GM52" s="991">
        <v>0</v>
      </c>
      <c r="GN52" s="991">
        <v>0</v>
      </c>
      <c r="GO52" s="991">
        <v>0</v>
      </c>
      <c r="GP52" s="991">
        <v>0</v>
      </c>
      <c r="GQ52" s="991">
        <v>0</v>
      </c>
      <c r="GR52" s="991">
        <v>0</v>
      </c>
      <c r="GS52" s="990" t="s">
        <v>999</v>
      </c>
      <c r="GT52" s="990" t="s">
        <v>525</v>
      </c>
      <c r="GU52" s="990" t="s">
        <v>270</v>
      </c>
      <c r="GV52" s="990" t="s">
        <v>1000</v>
      </c>
      <c r="GW52" s="991">
        <v>119</v>
      </c>
      <c r="GX52" s="991">
        <v>4</v>
      </c>
      <c r="GY52" s="991">
        <v>0</v>
      </c>
      <c r="GZ52" s="991">
        <v>4859</v>
      </c>
      <c r="HA52" s="991">
        <v>121</v>
      </c>
      <c r="HB52" s="991">
        <v>119</v>
      </c>
      <c r="HC52" s="991">
        <v>109</v>
      </c>
      <c r="HD52" s="991">
        <v>4</v>
      </c>
      <c r="HE52" s="991">
        <v>3</v>
      </c>
      <c r="HF52" s="991">
        <v>0</v>
      </c>
      <c r="HG52" s="991">
        <v>0</v>
      </c>
      <c r="HH52" s="991">
        <v>3</v>
      </c>
      <c r="HI52" s="991">
        <v>121</v>
      </c>
      <c r="HJ52" s="991">
        <v>79</v>
      </c>
      <c r="HK52" s="991">
        <v>2</v>
      </c>
      <c r="HL52" s="991">
        <v>2</v>
      </c>
      <c r="HM52" s="991">
        <v>1</v>
      </c>
      <c r="HN52" s="991">
        <v>0</v>
      </c>
      <c r="HO52" s="991">
        <v>3</v>
      </c>
      <c r="HP52" s="991">
        <v>32</v>
      </c>
      <c r="HQ52" s="991">
        <v>2</v>
      </c>
      <c r="HR52" s="991">
        <v>36</v>
      </c>
      <c r="HS52" s="991">
        <v>76</v>
      </c>
      <c r="HT52" s="991">
        <v>1</v>
      </c>
      <c r="HU52" s="991">
        <v>8</v>
      </c>
      <c r="HV52" s="990" t="s">
        <v>290</v>
      </c>
      <c r="HW52" s="991">
        <v>0</v>
      </c>
      <c r="HX52" s="991">
        <v>35</v>
      </c>
      <c r="HY52" s="991">
        <v>0</v>
      </c>
      <c r="HZ52" s="991">
        <v>0</v>
      </c>
      <c r="IA52" s="991">
        <v>0</v>
      </c>
      <c r="IB52" s="991">
        <v>9</v>
      </c>
      <c r="IC52" s="991">
        <v>9</v>
      </c>
      <c r="ID52" s="991">
        <v>0</v>
      </c>
      <c r="IE52" s="991">
        <v>0</v>
      </c>
      <c r="IF52" s="991">
        <v>360</v>
      </c>
      <c r="IG52" s="991">
        <v>1</v>
      </c>
      <c r="IH52" s="991">
        <v>11</v>
      </c>
      <c r="II52" s="991">
        <v>2</v>
      </c>
      <c r="IJ52" s="991">
        <v>46</v>
      </c>
      <c r="IK52" s="993">
        <v>0</v>
      </c>
      <c r="IL52" s="991">
        <v>0</v>
      </c>
      <c r="IM52" s="991">
        <v>121</v>
      </c>
      <c r="IN52" s="991">
        <v>0</v>
      </c>
      <c r="IO52" s="991">
        <v>0</v>
      </c>
      <c r="IP52" s="991">
        <v>0</v>
      </c>
      <c r="IQ52" s="991">
        <v>0</v>
      </c>
      <c r="IR52" s="991">
        <v>0</v>
      </c>
      <c r="IS52" s="991">
        <v>1</v>
      </c>
      <c r="IT52" s="991">
        <v>0</v>
      </c>
      <c r="IU52" s="991">
        <v>0</v>
      </c>
      <c r="IV52" s="991">
        <v>0</v>
      </c>
      <c r="IW52" s="991">
        <v>0</v>
      </c>
      <c r="IX52" s="991">
        <v>1</v>
      </c>
      <c r="IY52" s="991">
        <v>0</v>
      </c>
      <c r="IZ52" s="991">
        <v>0</v>
      </c>
      <c r="JA52" s="991">
        <v>0</v>
      </c>
      <c r="JB52" s="991">
        <v>0</v>
      </c>
      <c r="JC52" s="991">
        <v>0</v>
      </c>
      <c r="JD52" s="991">
        <v>0</v>
      </c>
      <c r="JE52" s="991">
        <v>0</v>
      </c>
      <c r="JF52" s="991">
        <v>0</v>
      </c>
      <c r="JG52" s="991">
        <v>0</v>
      </c>
      <c r="JH52" s="991">
        <v>0</v>
      </c>
      <c r="JI52" s="991">
        <v>0</v>
      </c>
      <c r="JJ52" s="990" t="s">
        <v>290</v>
      </c>
      <c r="JK52" s="991">
        <v>0</v>
      </c>
      <c r="JL52" s="991">
        <v>0</v>
      </c>
      <c r="JM52" s="991">
        <v>0</v>
      </c>
      <c r="JN52" s="991">
        <v>0</v>
      </c>
      <c r="JO52" s="991">
        <v>0</v>
      </c>
      <c r="JP52" s="991">
        <v>0</v>
      </c>
      <c r="JQ52" s="991">
        <v>0</v>
      </c>
      <c r="JR52" s="991">
        <v>0</v>
      </c>
      <c r="JS52" s="991">
        <v>0</v>
      </c>
      <c r="JT52" s="991">
        <v>0</v>
      </c>
      <c r="JU52" s="991">
        <v>0</v>
      </c>
      <c r="JV52" s="991">
        <v>0</v>
      </c>
      <c r="JW52" s="992" t="b">
        <v>0</v>
      </c>
      <c r="JX52" s="990" t="s">
        <v>993</v>
      </c>
      <c r="JY52" s="990" t="s">
        <v>993</v>
      </c>
      <c r="JZ52" s="990" t="s">
        <v>993</v>
      </c>
      <c r="KA52" s="990" t="s">
        <v>993</v>
      </c>
      <c r="KB52" s="992"/>
      <c r="KC52" s="986"/>
    </row>
    <row r="53" spans="1:289" hidden="1">
      <c r="A53" s="985"/>
      <c r="B53" s="1315" t="s">
        <v>1760</v>
      </c>
      <c r="C53" s="1315"/>
      <c r="D53" s="990" t="s">
        <v>1761</v>
      </c>
      <c r="E53" s="990" t="s">
        <v>1761</v>
      </c>
      <c r="F53" s="990" t="s">
        <v>993</v>
      </c>
      <c r="G53" s="990" t="s">
        <v>1762</v>
      </c>
      <c r="H53" s="990" t="s">
        <v>1388</v>
      </c>
      <c r="I53" s="990" t="s">
        <v>437</v>
      </c>
      <c r="J53" s="990" t="s">
        <v>986</v>
      </c>
      <c r="K53" s="990" t="s">
        <v>1236</v>
      </c>
      <c r="L53" s="990" t="s">
        <v>1237</v>
      </c>
      <c r="M53" s="990" t="s">
        <v>1238</v>
      </c>
      <c r="N53" s="990" t="s">
        <v>1239</v>
      </c>
      <c r="O53" s="990" t="s">
        <v>1762</v>
      </c>
      <c r="P53" s="990" t="s">
        <v>1375</v>
      </c>
      <c r="Q53" s="990" t="s">
        <v>1627</v>
      </c>
      <c r="R53" s="990" t="s">
        <v>1763</v>
      </c>
      <c r="S53" s="990" t="s">
        <v>2670</v>
      </c>
      <c r="T53" s="990" t="s">
        <v>2671</v>
      </c>
      <c r="U53" s="990" t="s">
        <v>2672</v>
      </c>
      <c r="V53" s="990" t="s">
        <v>1376</v>
      </c>
      <c r="W53" s="990" t="s">
        <v>1378</v>
      </c>
      <c r="X53" s="990" t="s">
        <v>1766</v>
      </c>
      <c r="Y53" s="990" t="s">
        <v>1376</v>
      </c>
      <c r="Z53" s="990" t="s">
        <v>1378</v>
      </c>
      <c r="AA53" s="990" t="s">
        <v>1767</v>
      </c>
      <c r="AB53" s="990" t="s">
        <v>1768</v>
      </c>
      <c r="AC53" s="990" t="s">
        <v>1321</v>
      </c>
      <c r="AD53" s="990" t="s">
        <v>447</v>
      </c>
      <c r="AE53" s="990" t="s">
        <v>270</v>
      </c>
      <c r="AF53" s="990" t="s">
        <v>270</v>
      </c>
      <c r="AG53" s="990" t="s">
        <v>290</v>
      </c>
      <c r="AH53" s="992" t="b">
        <v>0</v>
      </c>
      <c r="AI53" s="991">
        <v>0</v>
      </c>
      <c r="AJ53" s="992" t="b">
        <v>0</v>
      </c>
      <c r="AK53" s="991">
        <v>0</v>
      </c>
      <c r="AL53" s="992" t="b">
        <v>0</v>
      </c>
      <c r="AM53" s="992" t="b">
        <v>1</v>
      </c>
      <c r="AN53" s="990" t="s">
        <v>290</v>
      </c>
      <c r="AO53" s="990" t="b">
        <f t="shared" si="1"/>
        <v>1</v>
      </c>
      <c r="AP53" s="990" t="s">
        <v>993</v>
      </c>
      <c r="AQ53" s="992" t="b">
        <v>0</v>
      </c>
      <c r="AR53" s="990" t="s">
        <v>993</v>
      </c>
      <c r="AS53" s="990" t="s">
        <v>993</v>
      </c>
      <c r="AT53" s="990" t="s">
        <v>993</v>
      </c>
      <c r="AU53" s="990" t="s">
        <v>270</v>
      </c>
      <c r="AV53" s="990" t="s">
        <v>290</v>
      </c>
      <c r="AW53" s="990" t="s">
        <v>293</v>
      </c>
      <c r="AX53" s="990" t="s">
        <v>993</v>
      </c>
      <c r="AY53" s="990" t="s">
        <v>993</v>
      </c>
      <c r="AZ53" s="183">
        <f t="shared" si="2"/>
        <v>19</v>
      </c>
      <c r="BA53" s="183">
        <f t="shared" si="2"/>
        <v>14</v>
      </c>
      <c r="BB53" s="183">
        <f t="shared" si="2"/>
        <v>1</v>
      </c>
      <c r="BC53" s="183">
        <f t="shared" si="2"/>
        <v>19</v>
      </c>
      <c r="BD53" s="183">
        <f t="shared" si="3"/>
        <v>0</v>
      </c>
      <c r="BE53" s="991">
        <v>19</v>
      </c>
      <c r="BF53" s="991">
        <v>14</v>
      </c>
      <c r="BG53" s="991">
        <v>1</v>
      </c>
      <c r="BH53" s="991">
        <v>19</v>
      </c>
      <c r="BI53" s="991">
        <v>19</v>
      </c>
      <c r="BJ53" s="991">
        <v>0</v>
      </c>
      <c r="BK53" s="991">
        <v>0</v>
      </c>
      <c r="BL53" s="991">
        <v>0</v>
      </c>
      <c r="BM53" s="991">
        <v>0</v>
      </c>
      <c r="BN53" s="991">
        <v>0</v>
      </c>
      <c r="BO53" s="991">
        <v>0</v>
      </c>
      <c r="BP53" s="991">
        <v>0</v>
      </c>
      <c r="BQ53" s="991">
        <v>0</v>
      </c>
      <c r="BR53" s="991">
        <v>0</v>
      </c>
      <c r="BS53" s="991">
        <v>0</v>
      </c>
      <c r="BT53" s="991">
        <v>0</v>
      </c>
      <c r="BU53" s="991">
        <v>0</v>
      </c>
      <c r="BV53" s="991">
        <v>0</v>
      </c>
      <c r="BW53" s="991">
        <v>0</v>
      </c>
      <c r="BX53" s="991">
        <v>0</v>
      </c>
      <c r="BY53" s="992"/>
      <c r="BZ53" s="991">
        <v>19</v>
      </c>
      <c r="CA53" s="991">
        <v>0</v>
      </c>
      <c r="CB53" s="991">
        <v>0</v>
      </c>
      <c r="CC53" s="991">
        <v>0</v>
      </c>
      <c r="CD53" s="991">
        <v>2</v>
      </c>
      <c r="CE53" s="991">
        <v>0</v>
      </c>
      <c r="CF53" s="991">
        <v>0</v>
      </c>
      <c r="CG53" s="991">
        <v>0</v>
      </c>
      <c r="CH53" s="991">
        <v>7</v>
      </c>
      <c r="CI53" s="991">
        <v>0.4</v>
      </c>
      <c r="CJ53" s="991">
        <v>1</v>
      </c>
      <c r="CK53" s="991">
        <v>0</v>
      </c>
      <c r="CL53" s="991">
        <v>0</v>
      </c>
      <c r="CM53" s="991">
        <v>0</v>
      </c>
      <c r="CN53" s="991">
        <v>0</v>
      </c>
      <c r="CO53" s="991">
        <v>0</v>
      </c>
      <c r="CP53" s="991">
        <v>1</v>
      </c>
      <c r="CQ53" s="991">
        <v>0</v>
      </c>
      <c r="CR53" s="991">
        <v>0</v>
      </c>
      <c r="CS53" s="991">
        <v>0</v>
      </c>
      <c r="CT53" s="991">
        <v>0</v>
      </c>
      <c r="CU53" s="991">
        <v>0</v>
      </c>
      <c r="CV53" s="991">
        <v>1</v>
      </c>
      <c r="CW53" s="991">
        <v>0</v>
      </c>
      <c r="CX53" s="991">
        <v>1</v>
      </c>
      <c r="CY53" s="991">
        <v>0</v>
      </c>
      <c r="CZ53" s="991">
        <v>0</v>
      </c>
      <c r="DA53" s="991">
        <v>0</v>
      </c>
      <c r="DB53" s="991">
        <v>0</v>
      </c>
      <c r="DC53" s="991">
        <v>0</v>
      </c>
      <c r="DD53" s="991">
        <v>0</v>
      </c>
      <c r="DE53" s="991">
        <v>0</v>
      </c>
      <c r="DF53" s="991">
        <v>0</v>
      </c>
      <c r="DG53" s="991">
        <v>0</v>
      </c>
      <c r="DH53" s="991">
        <v>3</v>
      </c>
      <c r="DI53" s="991">
        <v>0</v>
      </c>
      <c r="DJ53" s="991">
        <v>0</v>
      </c>
      <c r="DK53" s="991">
        <v>0</v>
      </c>
      <c r="DL53" s="991">
        <v>0</v>
      </c>
      <c r="DM53" s="991">
        <v>0</v>
      </c>
      <c r="DN53" s="991">
        <v>0</v>
      </c>
      <c r="DO53" s="991">
        <v>0</v>
      </c>
      <c r="DP53" s="991">
        <v>0</v>
      </c>
      <c r="DQ53" s="991">
        <v>0</v>
      </c>
      <c r="DR53" s="991">
        <v>0</v>
      </c>
      <c r="DS53" s="991">
        <v>0</v>
      </c>
      <c r="DT53" s="991">
        <v>0</v>
      </c>
      <c r="DU53" s="991">
        <v>0</v>
      </c>
      <c r="DV53" s="991">
        <v>0</v>
      </c>
      <c r="DW53" s="991">
        <v>0</v>
      </c>
      <c r="DX53" s="991">
        <v>0</v>
      </c>
      <c r="DY53" s="991">
        <v>0</v>
      </c>
      <c r="DZ53" s="991">
        <v>0</v>
      </c>
      <c r="EA53" s="991">
        <v>0</v>
      </c>
      <c r="EB53" s="991">
        <v>0</v>
      </c>
      <c r="EC53" s="991">
        <v>0</v>
      </c>
      <c r="ED53" s="992" t="b">
        <v>0</v>
      </c>
      <c r="EE53" s="991">
        <v>0</v>
      </c>
      <c r="EF53" s="991">
        <v>0</v>
      </c>
      <c r="EG53" s="991">
        <v>0</v>
      </c>
      <c r="EH53" s="991">
        <v>0</v>
      </c>
      <c r="EI53" s="991">
        <v>0</v>
      </c>
      <c r="EJ53" s="991">
        <v>0</v>
      </c>
      <c r="EK53" s="991">
        <v>0</v>
      </c>
      <c r="EL53" s="991">
        <v>0</v>
      </c>
      <c r="EM53" s="991">
        <v>0</v>
      </c>
      <c r="EN53" s="991">
        <v>0</v>
      </c>
      <c r="EO53" s="991">
        <v>0</v>
      </c>
      <c r="EP53" s="991">
        <v>0</v>
      </c>
      <c r="EQ53" s="991">
        <v>0</v>
      </c>
      <c r="ER53" s="991">
        <v>0</v>
      </c>
      <c r="ES53" s="991">
        <v>0</v>
      </c>
      <c r="ET53" s="991">
        <v>0</v>
      </c>
      <c r="EU53" s="991">
        <v>0</v>
      </c>
      <c r="EV53" s="991">
        <v>0</v>
      </c>
      <c r="EW53" s="991">
        <v>0</v>
      </c>
      <c r="EX53" s="991">
        <v>0</v>
      </c>
      <c r="EY53" s="991">
        <v>0</v>
      </c>
      <c r="EZ53" s="991">
        <v>0</v>
      </c>
      <c r="FA53" s="991">
        <v>4</v>
      </c>
      <c r="FB53" s="991">
        <v>0.4</v>
      </c>
      <c r="FC53" s="991">
        <v>1</v>
      </c>
      <c r="FD53" s="991">
        <v>0</v>
      </c>
      <c r="FE53" s="991">
        <v>0</v>
      </c>
      <c r="FF53" s="991">
        <v>0</v>
      </c>
      <c r="FG53" s="991">
        <v>0</v>
      </c>
      <c r="FH53" s="991">
        <v>0</v>
      </c>
      <c r="FI53" s="991">
        <v>0</v>
      </c>
      <c r="FJ53" s="991">
        <v>0</v>
      </c>
      <c r="FK53" s="991">
        <v>0</v>
      </c>
      <c r="FL53" s="991">
        <v>0</v>
      </c>
      <c r="FM53" s="991">
        <v>0</v>
      </c>
      <c r="FN53" s="991">
        <v>0</v>
      </c>
      <c r="FO53" s="991">
        <v>0</v>
      </c>
      <c r="FP53" s="991">
        <v>0</v>
      </c>
      <c r="FQ53" s="991">
        <v>0</v>
      </c>
      <c r="FR53" s="991">
        <v>0</v>
      </c>
      <c r="FS53" s="991">
        <v>0</v>
      </c>
      <c r="FT53" s="991">
        <v>0</v>
      </c>
      <c r="FU53" s="991">
        <v>0</v>
      </c>
      <c r="FV53" s="991">
        <v>0</v>
      </c>
      <c r="FW53" s="991">
        <v>0</v>
      </c>
      <c r="FX53" s="991">
        <v>0</v>
      </c>
      <c r="FY53" s="991">
        <v>0</v>
      </c>
      <c r="FZ53" s="991">
        <v>0</v>
      </c>
      <c r="GA53" s="991">
        <v>0</v>
      </c>
      <c r="GB53" s="991">
        <v>0</v>
      </c>
      <c r="GC53" s="991">
        <v>0</v>
      </c>
      <c r="GD53" s="991">
        <v>0</v>
      </c>
      <c r="GE53" s="991">
        <v>1</v>
      </c>
      <c r="GF53" s="991">
        <v>0</v>
      </c>
      <c r="GG53" s="991">
        <v>0</v>
      </c>
      <c r="GH53" s="991">
        <v>0</v>
      </c>
      <c r="GI53" s="991">
        <v>0</v>
      </c>
      <c r="GJ53" s="991">
        <v>0</v>
      </c>
      <c r="GK53" s="991">
        <v>1</v>
      </c>
      <c r="GL53" s="991">
        <v>0</v>
      </c>
      <c r="GM53" s="991">
        <v>0</v>
      </c>
      <c r="GN53" s="991">
        <v>0</v>
      </c>
      <c r="GO53" s="991">
        <v>0</v>
      </c>
      <c r="GP53" s="991">
        <v>0</v>
      </c>
      <c r="GQ53" s="991">
        <v>0</v>
      </c>
      <c r="GR53" s="991">
        <v>0</v>
      </c>
      <c r="GS53" s="990" t="s">
        <v>999</v>
      </c>
      <c r="GT53" s="990" t="s">
        <v>1000</v>
      </c>
      <c r="GU53" s="990" t="s">
        <v>1029</v>
      </c>
      <c r="GV53" s="990" t="s">
        <v>422</v>
      </c>
      <c r="GW53" s="991">
        <v>85</v>
      </c>
      <c r="GX53" s="991">
        <v>4</v>
      </c>
      <c r="GY53" s="991">
        <v>0</v>
      </c>
      <c r="GZ53" s="991">
        <v>2361</v>
      </c>
      <c r="HA53" s="991">
        <v>130</v>
      </c>
      <c r="HB53" s="991">
        <v>132</v>
      </c>
      <c r="HC53" s="991">
        <v>132</v>
      </c>
      <c r="HD53" s="991">
        <v>0</v>
      </c>
      <c r="HE53" s="991">
        <v>0</v>
      </c>
      <c r="HF53" s="991">
        <v>0</v>
      </c>
      <c r="HG53" s="991">
        <v>0</v>
      </c>
      <c r="HH53" s="991">
        <v>0</v>
      </c>
      <c r="HI53" s="991">
        <v>130</v>
      </c>
      <c r="HJ53" s="991">
        <v>126</v>
      </c>
      <c r="HK53" s="991">
        <v>4</v>
      </c>
      <c r="HL53" s="991">
        <v>0</v>
      </c>
      <c r="HM53" s="991">
        <v>0</v>
      </c>
      <c r="HN53" s="991">
        <v>0</v>
      </c>
      <c r="HO53" s="991">
        <v>0</v>
      </c>
      <c r="HP53" s="991">
        <v>0</v>
      </c>
      <c r="HQ53" s="991">
        <v>0</v>
      </c>
      <c r="HR53" s="991">
        <v>126</v>
      </c>
      <c r="HS53" s="991">
        <v>0</v>
      </c>
      <c r="HT53" s="991">
        <v>0</v>
      </c>
      <c r="HU53" s="991">
        <v>4</v>
      </c>
      <c r="HV53" s="990" t="s">
        <v>290</v>
      </c>
      <c r="HW53" s="991">
        <v>0</v>
      </c>
      <c r="HX53" s="991">
        <v>0</v>
      </c>
      <c r="HY53" s="991">
        <v>0</v>
      </c>
      <c r="HZ53" s="991">
        <v>0</v>
      </c>
      <c r="IA53" s="991">
        <v>0</v>
      </c>
      <c r="IB53" s="991">
        <v>0</v>
      </c>
      <c r="IC53" s="991">
        <v>0</v>
      </c>
      <c r="ID53" s="991">
        <v>0</v>
      </c>
      <c r="IE53" s="991">
        <v>0</v>
      </c>
      <c r="IF53" s="991">
        <v>37</v>
      </c>
      <c r="IG53" s="991">
        <v>0</v>
      </c>
      <c r="IH53" s="991">
        <v>0</v>
      </c>
      <c r="II53" s="991">
        <v>0</v>
      </c>
      <c r="IJ53" s="991">
        <v>0</v>
      </c>
      <c r="IK53" s="993">
        <v>0.47</v>
      </c>
      <c r="IL53" s="991">
        <v>2</v>
      </c>
      <c r="IM53" s="991">
        <v>130</v>
      </c>
      <c r="IN53" s="991">
        <v>0</v>
      </c>
      <c r="IO53" s="991">
        <v>0</v>
      </c>
      <c r="IP53" s="991">
        <v>0</v>
      </c>
      <c r="IQ53" s="991">
        <v>0</v>
      </c>
      <c r="IR53" s="991">
        <v>0</v>
      </c>
      <c r="IS53" s="991">
        <v>0</v>
      </c>
      <c r="IT53" s="991">
        <v>0</v>
      </c>
      <c r="IU53" s="991">
        <v>0</v>
      </c>
      <c r="IV53" s="991">
        <v>0</v>
      </c>
      <c r="IW53" s="991">
        <v>0</v>
      </c>
      <c r="IX53" s="991">
        <v>1</v>
      </c>
      <c r="IY53" s="991">
        <v>0</v>
      </c>
      <c r="IZ53" s="991">
        <v>0</v>
      </c>
      <c r="JA53" s="991">
        <v>0</v>
      </c>
      <c r="JB53" s="991">
        <v>0</v>
      </c>
      <c r="JC53" s="991">
        <v>0</v>
      </c>
      <c r="JD53" s="991">
        <v>0</v>
      </c>
      <c r="JE53" s="991">
        <v>0</v>
      </c>
      <c r="JF53" s="991">
        <v>0</v>
      </c>
      <c r="JG53" s="991">
        <v>0</v>
      </c>
      <c r="JH53" s="991">
        <v>0</v>
      </c>
      <c r="JI53" s="991">
        <v>0</v>
      </c>
      <c r="JJ53" s="990" t="s">
        <v>290</v>
      </c>
      <c r="JK53" s="991">
        <v>0</v>
      </c>
      <c r="JL53" s="991">
        <v>0</v>
      </c>
      <c r="JM53" s="991">
        <v>0</v>
      </c>
      <c r="JN53" s="991">
        <v>0</v>
      </c>
      <c r="JO53" s="991">
        <v>0</v>
      </c>
      <c r="JP53" s="991">
        <v>0</v>
      </c>
      <c r="JQ53" s="991">
        <v>0</v>
      </c>
      <c r="JR53" s="991">
        <v>0</v>
      </c>
      <c r="JS53" s="991">
        <v>0</v>
      </c>
      <c r="JT53" s="991">
        <v>0</v>
      </c>
      <c r="JU53" s="991">
        <v>0</v>
      </c>
      <c r="JV53" s="991">
        <v>0</v>
      </c>
      <c r="JW53" s="992" t="b">
        <v>0</v>
      </c>
      <c r="JX53" s="990" t="s">
        <v>993</v>
      </c>
      <c r="JY53" s="990" t="s">
        <v>993</v>
      </c>
      <c r="JZ53" s="990" t="s">
        <v>993</v>
      </c>
      <c r="KA53" s="990" t="s">
        <v>993</v>
      </c>
      <c r="KB53" s="992"/>
      <c r="KC53" s="986"/>
    </row>
    <row r="54" spans="1:289" hidden="1">
      <c r="A54" s="985"/>
      <c r="B54" s="1315" t="s">
        <v>1769</v>
      </c>
      <c r="C54" s="1315"/>
      <c r="D54" s="990" t="s">
        <v>1770</v>
      </c>
      <c r="E54" s="990" t="s">
        <v>1770</v>
      </c>
      <c r="F54" s="990" t="s">
        <v>993</v>
      </c>
      <c r="G54" s="990" t="s">
        <v>1771</v>
      </c>
      <c r="H54" s="990" t="s">
        <v>1388</v>
      </c>
      <c r="I54" s="990" t="s">
        <v>437</v>
      </c>
      <c r="J54" s="990" t="s">
        <v>986</v>
      </c>
      <c r="K54" s="990" t="s">
        <v>1236</v>
      </c>
      <c r="L54" s="990" t="s">
        <v>1237</v>
      </c>
      <c r="M54" s="990" t="s">
        <v>1238</v>
      </c>
      <c r="N54" s="990" t="s">
        <v>1239</v>
      </c>
      <c r="O54" s="990" t="s">
        <v>1771</v>
      </c>
      <c r="P54" s="990" t="s">
        <v>1375</v>
      </c>
      <c r="Q54" s="990" t="s">
        <v>1377</v>
      </c>
      <c r="R54" s="990" t="s">
        <v>1772</v>
      </c>
      <c r="S54" s="990" t="s">
        <v>2673</v>
      </c>
      <c r="T54" s="990" t="s">
        <v>2674</v>
      </c>
      <c r="U54" s="990" t="s">
        <v>1429</v>
      </c>
      <c r="V54" s="990" t="s">
        <v>1376</v>
      </c>
      <c r="W54" s="990" t="s">
        <v>1059</v>
      </c>
      <c r="X54" s="990" t="s">
        <v>1775</v>
      </c>
      <c r="Y54" s="990" t="s">
        <v>993</v>
      </c>
      <c r="Z54" s="990" t="s">
        <v>993</v>
      </c>
      <c r="AA54" s="990" t="s">
        <v>993</v>
      </c>
      <c r="AB54" s="990" t="s">
        <v>1777</v>
      </c>
      <c r="AC54" s="990" t="s">
        <v>1321</v>
      </c>
      <c r="AD54" s="990" t="s">
        <v>447</v>
      </c>
      <c r="AE54" s="990" t="s">
        <v>270</v>
      </c>
      <c r="AF54" s="990" t="s">
        <v>270</v>
      </c>
      <c r="AG54" s="990" t="s">
        <v>290</v>
      </c>
      <c r="AH54" s="992" t="b">
        <v>0</v>
      </c>
      <c r="AI54" s="991">
        <v>0</v>
      </c>
      <c r="AJ54" s="992" t="b">
        <v>0</v>
      </c>
      <c r="AK54" s="991">
        <v>0</v>
      </c>
      <c r="AL54" s="992" t="b">
        <v>0</v>
      </c>
      <c r="AM54" s="992" t="b">
        <v>1</v>
      </c>
      <c r="AN54" s="990" t="s">
        <v>290</v>
      </c>
      <c r="AO54" s="990" t="b">
        <f t="shared" si="1"/>
        <v>1</v>
      </c>
      <c r="AP54" s="990" t="s">
        <v>993</v>
      </c>
      <c r="AQ54" s="992" t="b">
        <v>0</v>
      </c>
      <c r="AR54" s="990" t="s">
        <v>993</v>
      </c>
      <c r="AS54" s="990" t="s">
        <v>993</v>
      </c>
      <c r="AT54" s="990" t="s">
        <v>993</v>
      </c>
      <c r="AU54" s="990" t="s">
        <v>301</v>
      </c>
      <c r="AV54" s="990" t="s">
        <v>993</v>
      </c>
      <c r="AW54" s="990" t="s">
        <v>993</v>
      </c>
      <c r="AX54" s="990" t="s">
        <v>993</v>
      </c>
      <c r="AY54" s="990" t="s">
        <v>993</v>
      </c>
      <c r="AZ54" s="183">
        <f t="shared" si="2"/>
        <v>12</v>
      </c>
      <c r="BA54" s="183">
        <f t="shared" si="2"/>
        <v>12</v>
      </c>
      <c r="BB54" s="183">
        <f t="shared" si="2"/>
        <v>0</v>
      </c>
      <c r="BC54" s="183">
        <f t="shared" si="2"/>
        <v>12</v>
      </c>
      <c r="BD54" s="183">
        <f t="shared" si="3"/>
        <v>0</v>
      </c>
      <c r="BE54" s="991">
        <v>12</v>
      </c>
      <c r="BF54" s="991">
        <v>12</v>
      </c>
      <c r="BG54" s="991">
        <v>0</v>
      </c>
      <c r="BH54" s="991">
        <v>12</v>
      </c>
      <c r="BI54" s="991">
        <v>0</v>
      </c>
      <c r="BJ54" s="991">
        <v>0</v>
      </c>
      <c r="BK54" s="991">
        <v>0</v>
      </c>
      <c r="BL54" s="991">
        <v>0</v>
      </c>
      <c r="BM54" s="991">
        <v>0</v>
      </c>
      <c r="BN54" s="991">
        <v>0</v>
      </c>
      <c r="BO54" s="991">
        <v>0</v>
      </c>
      <c r="BP54" s="991">
        <v>0</v>
      </c>
      <c r="BQ54" s="991">
        <v>0</v>
      </c>
      <c r="BR54" s="991">
        <v>0</v>
      </c>
      <c r="BS54" s="991">
        <v>0</v>
      </c>
      <c r="BT54" s="991">
        <v>0</v>
      </c>
      <c r="BU54" s="991">
        <v>0</v>
      </c>
      <c r="BV54" s="991">
        <v>0</v>
      </c>
      <c r="BW54" s="991">
        <v>0</v>
      </c>
      <c r="BX54" s="991">
        <v>0</v>
      </c>
      <c r="BY54" s="992"/>
      <c r="BZ54" s="991">
        <v>12</v>
      </c>
      <c r="CA54" s="991">
        <v>0</v>
      </c>
      <c r="CB54" s="991">
        <v>0</v>
      </c>
      <c r="CC54" s="991">
        <v>0</v>
      </c>
      <c r="CD54" s="991">
        <v>1</v>
      </c>
      <c r="CE54" s="991">
        <v>0</v>
      </c>
      <c r="CF54" s="991">
        <v>0</v>
      </c>
      <c r="CG54" s="991">
        <v>0</v>
      </c>
      <c r="CH54" s="991">
        <v>6</v>
      </c>
      <c r="CI54" s="991">
        <v>0</v>
      </c>
      <c r="CJ54" s="991">
        <v>1</v>
      </c>
      <c r="CK54" s="991">
        <v>0</v>
      </c>
      <c r="CL54" s="991">
        <v>3</v>
      </c>
      <c r="CM54" s="991">
        <v>0</v>
      </c>
      <c r="CN54" s="991">
        <v>2</v>
      </c>
      <c r="CO54" s="991">
        <v>0</v>
      </c>
      <c r="CP54" s="991">
        <v>0</v>
      </c>
      <c r="CQ54" s="991">
        <v>0</v>
      </c>
      <c r="CR54" s="991">
        <v>0</v>
      </c>
      <c r="CS54" s="991">
        <v>0</v>
      </c>
      <c r="CT54" s="991">
        <v>0</v>
      </c>
      <c r="CU54" s="991">
        <v>0</v>
      </c>
      <c r="CV54" s="991">
        <v>0</v>
      </c>
      <c r="CW54" s="991">
        <v>0</v>
      </c>
      <c r="CX54" s="991">
        <v>0</v>
      </c>
      <c r="CY54" s="991">
        <v>0</v>
      </c>
      <c r="CZ54" s="991">
        <v>0</v>
      </c>
      <c r="DA54" s="991">
        <v>0</v>
      </c>
      <c r="DB54" s="991">
        <v>0</v>
      </c>
      <c r="DC54" s="991">
        <v>0</v>
      </c>
      <c r="DD54" s="991">
        <v>0</v>
      </c>
      <c r="DE54" s="991">
        <v>0</v>
      </c>
      <c r="DF54" s="991">
        <v>0</v>
      </c>
      <c r="DG54" s="991">
        <v>0</v>
      </c>
      <c r="DH54" s="991">
        <v>6</v>
      </c>
      <c r="DI54" s="991">
        <v>0</v>
      </c>
      <c r="DJ54" s="991">
        <v>1</v>
      </c>
      <c r="DK54" s="991">
        <v>0</v>
      </c>
      <c r="DL54" s="991">
        <v>3</v>
      </c>
      <c r="DM54" s="991">
        <v>0</v>
      </c>
      <c r="DN54" s="991">
        <v>2</v>
      </c>
      <c r="DO54" s="991">
        <v>0</v>
      </c>
      <c r="DP54" s="991">
        <v>0</v>
      </c>
      <c r="DQ54" s="991">
        <v>0</v>
      </c>
      <c r="DR54" s="991">
        <v>0</v>
      </c>
      <c r="DS54" s="991">
        <v>0</v>
      </c>
      <c r="DT54" s="991">
        <v>0</v>
      </c>
      <c r="DU54" s="991">
        <v>0</v>
      </c>
      <c r="DV54" s="991">
        <v>0</v>
      </c>
      <c r="DW54" s="991">
        <v>0</v>
      </c>
      <c r="DX54" s="991">
        <v>0</v>
      </c>
      <c r="DY54" s="991">
        <v>0</v>
      </c>
      <c r="DZ54" s="991">
        <v>0</v>
      </c>
      <c r="EA54" s="991">
        <v>0</v>
      </c>
      <c r="EB54" s="991">
        <v>0</v>
      </c>
      <c r="EC54" s="991">
        <v>0</v>
      </c>
      <c r="ED54" s="992" t="b">
        <v>0</v>
      </c>
      <c r="EE54" s="991">
        <v>0</v>
      </c>
      <c r="EF54" s="991">
        <v>0</v>
      </c>
      <c r="EG54" s="991">
        <v>0</v>
      </c>
      <c r="EH54" s="991">
        <v>0</v>
      </c>
      <c r="EI54" s="991">
        <v>0</v>
      </c>
      <c r="EJ54" s="991">
        <v>0</v>
      </c>
      <c r="EK54" s="991">
        <v>0</v>
      </c>
      <c r="EL54" s="991">
        <v>0</v>
      </c>
      <c r="EM54" s="991">
        <v>0</v>
      </c>
      <c r="EN54" s="991">
        <v>0</v>
      </c>
      <c r="EO54" s="991">
        <v>0</v>
      </c>
      <c r="EP54" s="991">
        <v>0</v>
      </c>
      <c r="EQ54" s="991">
        <v>0</v>
      </c>
      <c r="ER54" s="991">
        <v>0</v>
      </c>
      <c r="ES54" s="991">
        <v>0</v>
      </c>
      <c r="ET54" s="991">
        <v>0</v>
      </c>
      <c r="EU54" s="991">
        <v>0</v>
      </c>
      <c r="EV54" s="991">
        <v>0</v>
      </c>
      <c r="EW54" s="991">
        <v>0</v>
      </c>
      <c r="EX54" s="991">
        <v>0</v>
      </c>
      <c r="EY54" s="991">
        <v>0</v>
      </c>
      <c r="EZ54" s="991">
        <v>0</v>
      </c>
      <c r="FA54" s="991">
        <v>0</v>
      </c>
      <c r="FB54" s="991">
        <v>0</v>
      </c>
      <c r="FC54" s="991">
        <v>0</v>
      </c>
      <c r="FD54" s="991">
        <v>0</v>
      </c>
      <c r="FE54" s="991">
        <v>0</v>
      </c>
      <c r="FF54" s="991">
        <v>0</v>
      </c>
      <c r="FG54" s="991">
        <v>0</v>
      </c>
      <c r="FH54" s="991">
        <v>0</v>
      </c>
      <c r="FI54" s="991">
        <v>0</v>
      </c>
      <c r="FJ54" s="991">
        <v>0</v>
      </c>
      <c r="FK54" s="991">
        <v>0</v>
      </c>
      <c r="FL54" s="991">
        <v>0</v>
      </c>
      <c r="FM54" s="991">
        <v>0</v>
      </c>
      <c r="FN54" s="991">
        <v>0</v>
      </c>
      <c r="FO54" s="991">
        <v>0</v>
      </c>
      <c r="FP54" s="991">
        <v>0</v>
      </c>
      <c r="FQ54" s="991">
        <v>0</v>
      </c>
      <c r="FR54" s="991">
        <v>0</v>
      </c>
      <c r="FS54" s="991">
        <v>0</v>
      </c>
      <c r="FT54" s="991">
        <v>0</v>
      </c>
      <c r="FU54" s="991">
        <v>0</v>
      </c>
      <c r="FV54" s="991">
        <v>0</v>
      </c>
      <c r="FW54" s="991">
        <v>0</v>
      </c>
      <c r="FX54" s="991">
        <v>0</v>
      </c>
      <c r="FY54" s="991">
        <v>0</v>
      </c>
      <c r="FZ54" s="991">
        <v>0</v>
      </c>
      <c r="GA54" s="991">
        <v>0</v>
      </c>
      <c r="GB54" s="991">
        <v>0</v>
      </c>
      <c r="GC54" s="991">
        <v>0</v>
      </c>
      <c r="GD54" s="991">
        <v>0</v>
      </c>
      <c r="GE54" s="991">
        <v>0</v>
      </c>
      <c r="GF54" s="991">
        <v>0</v>
      </c>
      <c r="GG54" s="991">
        <v>0</v>
      </c>
      <c r="GH54" s="991">
        <v>0</v>
      </c>
      <c r="GI54" s="991">
        <v>0</v>
      </c>
      <c r="GJ54" s="991">
        <v>0</v>
      </c>
      <c r="GK54" s="991">
        <v>0</v>
      </c>
      <c r="GL54" s="991">
        <v>0</v>
      </c>
      <c r="GM54" s="991">
        <v>0</v>
      </c>
      <c r="GN54" s="991">
        <v>0</v>
      </c>
      <c r="GO54" s="991">
        <v>0</v>
      </c>
      <c r="GP54" s="991">
        <v>0</v>
      </c>
      <c r="GQ54" s="991">
        <v>0</v>
      </c>
      <c r="GR54" s="991">
        <v>0</v>
      </c>
      <c r="GS54" s="990" t="s">
        <v>1011</v>
      </c>
      <c r="GT54" s="990" t="s">
        <v>993</v>
      </c>
      <c r="GU54" s="990" t="s">
        <v>993</v>
      </c>
      <c r="GV54" s="990" t="s">
        <v>993</v>
      </c>
      <c r="GW54" s="991">
        <v>229</v>
      </c>
      <c r="GX54" s="991">
        <v>89</v>
      </c>
      <c r="GY54" s="991">
        <v>0</v>
      </c>
      <c r="GZ54" s="991">
        <v>1445</v>
      </c>
      <c r="HA54" s="991">
        <v>226</v>
      </c>
      <c r="HB54" s="991">
        <v>229</v>
      </c>
      <c r="HC54" s="991">
        <v>129</v>
      </c>
      <c r="HD54" s="991">
        <v>0</v>
      </c>
      <c r="HE54" s="991">
        <v>0</v>
      </c>
      <c r="HF54" s="991">
        <v>0</v>
      </c>
      <c r="HG54" s="991">
        <v>100</v>
      </c>
      <c r="HH54" s="991">
        <v>0</v>
      </c>
      <c r="HI54" s="991">
        <v>226</v>
      </c>
      <c r="HJ54" s="991">
        <v>218</v>
      </c>
      <c r="HK54" s="991">
        <v>8</v>
      </c>
      <c r="HL54" s="991">
        <v>0</v>
      </c>
      <c r="HM54" s="991">
        <v>0</v>
      </c>
      <c r="HN54" s="991">
        <v>0</v>
      </c>
      <c r="HO54" s="991">
        <v>0</v>
      </c>
      <c r="HP54" s="991">
        <v>0</v>
      </c>
      <c r="HQ54" s="991">
        <v>0</v>
      </c>
      <c r="HR54" s="991">
        <v>218</v>
      </c>
      <c r="HS54" s="991">
        <v>0</v>
      </c>
      <c r="HT54" s="991">
        <v>0</v>
      </c>
      <c r="HU54" s="991">
        <v>8</v>
      </c>
      <c r="HV54" s="990" t="s">
        <v>290</v>
      </c>
      <c r="HW54" s="991">
        <v>0</v>
      </c>
      <c r="HX54" s="991">
        <v>0</v>
      </c>
      <c r="HY54" s="991">
        <v>0</v>
      </c>
      <c r="HZ54" s="991">
        <v>0</v>
      </c>
      <c r="IA54" s="991">
        <v>0</v>
      </c>
      <c r="IB54" s="991">
        <v>0</v>
      </c>
      <c r="IC54" s="991">
        <v>0</v>
      </c>
      <c r="ID54" s="991">
        <v>0</v>
      </c>
      <c r="IE54" s="991">
        <v>100</v>
      </c>
      <c r="IF54" s="991">
        <v>45</v>
      </c>
      <c r="IG54" s="991">
        <v>16</v>
      </c>
      <c r="IH54" s="991">
        <v>64</v>
      </c>
      <c r="II54" s="991">
        <v>41</v>
      </c>
      <c r="IJ54" s="991">
        <v>0</v>
      </c>
      <c r="IK54" s="993">
        <v>0</v>
      </c>
      <c r="IL54" s="991">
        <v>0</v>
      </c>
      <c r="IM54" s="991">
        <v>226</v>
      </c>
      <c r="IN54" s="991">
        <v>0</v>
      </c>
      <c r="IO54" s="991">
        <v>0</v>
      </c>
      <c r="IP54" s="991">
        <v>0</v>
      </c>
      <c r="IQ54" s="991">
        <v>0</v>
      </c>
      <c r="IR54" s="991">
        <v>0</v>
      </c>
      <c r="IS54" s="991">
        <v>0</v>
      </c>
      <c r="IT54" s="991">
        <v>0</v>
      </c>
      <c r="IU54" s="991">
        <v>0</v>
      </c>
      <c r="IV54" s="991">
        <v>0</v>
      </c>
      <c r="IW54" s="991">
        <v>0</v>
      </c>
      <c r="IX54" s="991">
        <v>0</v>
      </c>
      <c r="IY54" s="991">
        <v>0</v>
      </c>
      <c r="IZ54" s="991">
        <v>0</v>
      </c>
      <c r="JA54" s="991">
        <v>0</v>
      </c>
      <c r="JB54" s="991">
        <v>0</v>
      </c>
      <c r="JC54" s="991">
        <v>0</v>
      </c>
      <c r="JD54" s="991">
        <v>0</v>
      </c>
      <c r="JE54" s="991">
        <v>0</v>
      </c>
      <c r="JF54" s="991">
        <v>0</v>
      </c>
      <c r="JG54" s="991">
        <v>0</v>
      </c>
      <c r="JH54" s="991">
        <v>0</v>
      </c>
      <c r="JI54" s="991">
        <v>0</v>
      </c>
      <c r="JJ54" s="990" t="s">
        <v>290</v>
      </c>
      <c r="JK54" s="991">
        <v>0</v>
      </c>
      <c r="JL54" s="991">
        <v>0</v>
      </c>
      <c r="JM54" s="991">
        <v>0</v>
      </c>
      <c r="JN54" s="991">
        <v>0</v>
      </c>
      <c r="JO54" s="991">
        <v>0</v>
      </c>
      <c r="JP54" s="991">
        <v>0</v>
      </c>
      <c r="JQ54" s="991">
        <v>0</v>
      </c>
      <c r="JR54" s="991">
        <v>0</v>
      </c>
      <c r="JS54" s="991">
        <v>0</v>
      </c>
      <c r="JT54" s="991">
        <v>0</v>
      </c>
      <c r="JU54" s="991">
        <v>0</v>
      </c>
      <c r="JV54" s="991">
        <v>0</v>
      </c>
      <c r="JW54" s="992" t="b">
        <v>0</v>
      </c>
      <c r="JX54" s="990" t="s">
        <v>993</v>
      </c>
      <c r="JY54" s="990" t="s">
        <v>993</v>
      </c>
      <c r="JZ54" s="990" t="s">
        <v>993</v>
      </c>
      <c r="KA54" s="990" t="s">
        <v>993</v>
      </c>
      <c r="KB54" s="992"/>
      <c r="KC54" s="986"/>
    </row>
    <row r="55" spans="1:289" hidden="1">
      <c r="A55" s="985"/>
      <c r="B55" s="1315" t="s">
        <v>1778</v>
      </c>
      <c r="C55" s="1315"/>
      <c r="D55" s="990" t="s">
        <v>1779</v>
      </c>
      <c r="E55" s="990" t="s">
        <v>1779</v>
      </c>
      <c r="F55" s="990" t="s">
        <v>993</v>
      </c>
      <c r="G55" s="990" t="s">
        <v>1780</v>
      </c>
      <c r="H55" s="990" t="s">
        <v>1388</v>
      </c>
      <c r="I55" s="990" t="s">
        <v>437</v>
      </c>
      <c r="J55" s="990" t="s">
        <v>986</v>
      </c>
      <c r="K55" s="990" t="s">
        <v>1236</v>
      </c>
      <c r="L55" s="990" t="s">
        <v>1237</v>
      </c>
      <c r="M55" s="990" t="s">
        <v>1238</v>
      </c>
      <c r="N55" s="990" t="s">
        <v>1239</v>
      </c>
      <c r="O55" s="990" t="s">
        <v>1780</v>
      </c>
      <c r="P55" s="990" t="s">
        <v>1375</v>
      </c>
      <c r="Q55" s="990" t="s">
        <v>1781</v>
      </c>
      <c r="R55" s="990" t="s">
        <v>1782</v>
      </c>
      <c r="S55" s="990" t="s">
        <v>1783</v>
      </c>
      <c r="T55" s="990" t="s">
        <v>2675</v>
      </c>
      <c r="U55" s="990" t="s">
        <v>1337</v>
      </c>
      <c r="V55" s="990" t="s">
        <v>1376</v>
      </c>
      <c r="W55" s="990" t="s">
        <v>1378</v>
      </c>
      <c r="X55" s="990" t="s">
        <v>1784</v>
      </c>
      <c r="Y55" s="990" t="s">
        <v>1376</v>
      </c>
      <c r="Z55" s="990" t="s">
        <v>1378</v>
      </c>
      <c r="AA55" s="990" t="s">
        <v>2676</v>
      </c>
      <c r="AB55" s="990" t="s">
        <v>2677</v>
      </c>
      <c r="AC55" s="990" t="s">
        <v>1355</v>
      </c>
      <c r="AD55" s="990" t="s">
        <v>447</v>
      </c>
      <c r="AE55" s="990" t="s">
        <v>270</v>
      </c>
      <c r="AF55" s="990" t="s">
        <v>270</v>
      </c>
      <c r="AG55" s="990" t="s">
        <v>290</v>
      </c>
      <c r="AH55" s="992" t="b">
        <v>0</v>
      </c>
      <c r="AI55" s="991">
        <v>0</v>
      </c>
      <c r="AJ55" s="992" t="b">
        <v>0</v>
      </c>
      <c r="AK55" s="991">
        <v>0</v>
      </c>
      <c r="AL55" s="992" t="b">
        <v>0</v>
      </c>
      <c r="AM55" s="992" t="b">
        <v>1</v>
      </c>
      <c r="AN55" s="990" t="s">
        <v>290</v>
      </c>
      <c r="AO55" s="990" t="b">
        <f t="shared" si="1"/>
        <v>1</v>
      </c>
      <c r="AP55" s="990" t="s">
        <v>993</v>
      </c>
      <c r="AQ55" s="992" t="b">
        <v>0</v>
      </c>
      <c r="AR55" s="990" t="s">
        <v>993</v>
      </c>
      <c r="AS55" s="990" t="s">
        <v>993</v>
      </c>
      <c r="AT55" s="990" t="s">
        <v>993</v>
      </c>
      <c r="AU55" s="990" t="s">
        <v>270</v>
      </c>
      <c r="AV55" s="990" t="s">
        <v>290</v>
      </c>
      <c r="AW55" s="990" t="s">
        <v>282</v>
      </c>
      <c r="AX55" s="990" t="s">
        <v>993</v>
      </c>
      <c r="AY55" s="990" t="s">
        <v>993</v>
      </c>
      <c r="AZ55" s="183">
        <f t="shared" si="2"/>
        <v>19</v>
      </c>
      <c r="BA55" s="183">
        <f t="shared" si="2"/>
        <v>12</v>
      </c>
      <c r="BB55" s="183">
        <f t="shared" si="2"/>
        <v>1</v>
      </c>
      <c r="BC55" s="183">
        <f t="shared" si="2"/>
        <v>19</v>
      </c>
      <c r="BD55" s="183">
        <f t="shared" si="3"/>
        <v>0</v>
      </c>
      <c r="BE55" s="991">
        <v>19</v>
      </c>
      <c r="BF55" s="991">
        <v>12</v>
      </c>
      <c r="BG55" s="991">
        <v>1</v>
      </c>
      <c r="BH55" s="991">
        <v>19</v>
      </c>
      <c r="BI55" s="991">
        <v>0</v>
      </c>
      <c r="BJ55" s="991">
        <v>0</v>
      </c>
      <c r="BK55" s="991">
        <v>0</v>
      </c>
      <c r="BL55" s="991">
        <v>0</v>
      </c>
      <c r="BM55" s="991">
        <v>0</v>
      </c>
      <c r="BN55" s="991">
        <v>0</v>
      </c>
      <c r="BO55" s="991">
        <v>0</v>
      </c>
      <c r="BP55" s="991">
        <v>0</v>
      </c>
      <c r="BQ55" s="991">
        <v>0</v>
      </c>
      <c r="BR55" s="991">
        <v>0</v>
      </c>
      <c r="BS55" s="991">
        <v>0</v>
      </c>
      <c r="BT55" s="991">
        <v>0</v>
      </c>
      <c r="BU55" s="991">
        <v>0</v>
      </c>
      <c r="BV55" s="991">
        <v>0</v>
      </c>
      <c r="BW55" s="991">
        <v>0</v>
      </c>
      <c r="BX55" s="991">
        <v>0</v>
      </c>
      <c r="BY55" s="992"/>
      <c r="BZ55" s="991">
        <v>19</v>
      </c>
      <c r="CA55" s="991">
        <v>0</v>
      </c>
      <c r="CB55" s="991">
        <v>0</v>
      </c>
      <c r="CC55" s="991">
        <v>0</v>
      </c>
      <c r="CD55" s="991">
        <v>1</v>
      </c>
      <c r="CE55" s="991">
        <v>0</v>
      </c>
      <c r="CF55" s="991">
        <v>0</v>
      </c>
      <c r="CG55" s="991">
        <v>0</v>
      </c>
      <c r="CH55" s="991">
        <v>7</v>
      </c>
      <c r="CI55" s="991">
        <v>0.8</v>
      </c>
      <c r="CJ55" s="991">
        <v>0</v>
      </c>
      <c r="CK55" s="991">
        <v>0.8</v>
      </c>
      <c r="CL55" s="991">
        <v>1</v>
      </c>
      <c r="CM55" s="991">
        <v>0.8</v>
      </c>
      <c r="CN55" s="991">
        <v>0</v>
      </c>
      <c r="CO55" s="991">
        <v>0</v>
      </c>
      <c r="CP55" s="991">
        <v>0</v>
      </c>
      <c r="CQ55" s="991">
        <v>0</v>
      </c>
      <c r="CR55" s="991">
        <v>0</v>
      </c>
      <c r="CS55" s="991">
        <v>0</v>
      </c>
      <c r="CT55" s="991">
        <v>0</v>
      </c>
      <c r="CU55" s="991">
        <v>0</v>
      </c>
      <c r="CV55" s="991">
        <v>0</v>
      </c>
      <c r="CW55" s="991">
        <v>0</v>
      </c>
      <c r="CX55" s="991">
        <v>0</v>
      </c>
      <c r="CY55" s="991">
        <v>0</v>
      </c>
      <c r="CZ55" s="991">
        <v>0</v>
      </c>
      <c r="DA55" s="991">
        <v>0</v>
      </c>
      <c r="DB55" s="991">
        <v>0</v>
      </c>
      <c r="DC55" s="991">
        <v>0</v>
      </c>
      <c r="DD55" s="991">
        <v>0</v>
      </c>
      <c r="DE55" s="991">
        <v>0</v>
      </c>
      <c r="DF55" s="991">
        <v>0</v>
      </c>
      <c r="DG55" s="991">
        <v>0</v>
      </c>
      <c r="DH55" s="991">
        <v>0</v>
      </c>
      <c r="DI55" s="991">
        <v>0</v>
      </c>
      <c r="DJ55" s="991">
        <v>0</v>
      </c>
      <c r="DK55" s="991">
        <v>0</v>
      </c>
      <c r="DL55" s="991">
        <v>0</v>
      </c>
      <c r="DM55" s="991">
        <v>0</v>
      </c>
      <c r="DN55" s="991">
        <v>0</v>
      </c>
      <c r="DO55" s="991">
        <v>0</v>
      </c>
      <c r="DP55" s="991">
        <v>0</v>
      </c>
      <c r="DQ55" s="991">
        <v>0</v>
      </c>
      <c r="DR55" s="991">
        <v>0</v>
      </c>
      <c r="DS55" s="991">
        <v>0</v>
      </c>
      <c r="DT55" s="991">
        <v>0</v>
      </c>
      <c r="DU55" s="991">
        <v>0</v>
      </c>
      <c r="DV55" s="991">
        <v>0</v>
      </c>
      <c r="DW55" s="991">
        <v>0</v>
      </c>
      <c r="DX55" s="991">
        <v>0</v>
      </c>
      <c r="DY55" s="991">
        <v>0</v>
      </c>
      <c r="DZ55" s="991">
        <v>0</v>
      </c>
      <c r="EA55" s="991">
        <v>0</v>
      </c>
      <c r="EB55" s="991">
        <v>0</v>
      </c>
      <c r="EC55" s="991">
        <v>0</v>
      </c>
      <c r="ED55" s="992" t="b">
        <v>1</v>
      </c>
      <c r="EE55" s="991">
        <v>0</v>
      </c>
      <c r="EF55" s="991">
        <v>0</v>
      </c>
      <c r="EG55" s="991">
        <v>0</v>
      </c>
      <c r="EH55" s="991">
        <v>0</v>
      </c>
      <c r="EI55" s="991">
        <v>0</v>
      </c>
      <c r="EJ55" s="991">
        <v>0</v>
      </c>
      <c r="EK55" s="991">
        <v>0</v>
      </c>
      <c r="EL55" s="991">
        <v>0</v>
      </c>
      <c r="EM55" s="991">
        <v>0</v>
      </c>
      <c r="EN55" s="991">
        <v>0</v>
      </c>
      <c r="EO55" s="991">
        <v>0</v>
      </c>
      <c r="EP55" s="991">
        <v>0</v>
      </c>
      <c r="EQ55" s="991">
        <v>0</v>
      </c>
      <c r="ER55" s="991">
        <v>0</v>
      </c>
      <c r="ES55" s="991">
        <v>0</v>
      </c>
      <c r="ET55" s="991">
        <v>0</v>
      </c>
      <c r="EU55" s="991">
        <v>0</v>
      </c>
      <c r="EV55" s="991">
        <v>0</v>
      </c>
      <c r="EW55" s="991">
        <v>0</v>
      </c>
      <c r="EX55" s="991">
        <v>0</v>
      </c>
      <c r="EY55" s="991">
        <v>0</v>
      </c>
      <c r="EZ55" s="991">
        <v>0</v>
      </c>
      <c r="FA55" s="991">
        <v>7</v>
      </c>
      <c r="FB55" s="991">
        <v>0.8</v>
      </c>
      <c r="FC55" s="991">
        <v>0</v>
      </c>
      <c r="FD55" s="991">
        <v>0.8</v>
      </c>
      <c r="FE55" s="991">
        <v>1</v>
      </c>
      <c r="FF55" s="991">
        <v>0.8</v>
      </c>
      <c r="FG55" s="991">
        <v>0</v>
      </c>
      <c r="FH55" s="991">
        <v>0</v>
      </c>
      <c r="FI55" s="991">
        <v>0</v>
      </c>
      <c r="FJ55" s="991">
        <v>0</v>
      </c>
      <c r="FK55" s="991">
        <v>0</v>
      </c>
      <c r="FL55" s="991">
        <v>0</v>
      </c>
      <c r="FM55" s="991">
        <v>0</v>
      </c>
      <c r="FN55" s="991">
        <v>0</v>
      </c>
      <c r="FO55" s="991">
        <v>0</v>
      </c>
      <c r="FP55" s="991">
        <v>0</v>
      </c>
      <c r="FQ55" s="991">
        <v>0</v>
      </c>
      <c r="FR55" s="991">
        <v>0</v>
      </c>
      <c r="FS55" s="991">
        <v>0</v>
      </c>
      <c r="FT55" s="991">
        <v>0</v>
      </c>
      <c r="FU55" s="991">
        <v>0</v>
      </c>
      <c r="FV55" s="991">
        <v>0</v>
      </c>
      <c r="FW55" s="991">
        <v>0</v>
      </c>
      <c r="FX55" s="991">
        <v>0</v>
      </c>
      <c r="FY55" s="991">
        <v>0</v>
      </c>
      <c r="FZ55" s="991">
        <v>0</v>
      </c>
      <c r="GA55" s="991">
        <v>0</v>
      </c>
      <c r="GB55" s="991">
        <v>0</v>
      </c>
      <c r="GC55" s="991">
        <v>0</v>
      </c>
      <c r="GD55" s="991">
        <v>0</v>
      </c>
      <c r="GE55" s="991">
        <v>0</v>
      </c>
      <c r="GF55" s="991">
        <v>0</v>
      </c>
      <c r="GG55" s="991">
        <v>0</v>
      </c>
      <c r="GH55" s="991">
        <v>0</v>
      </c>
      <c r="GI55" s="991">
        <v>0</v>
      </c>
      <c r="GJ55" s="991">
        <v>0</v>
      </c>
      <c r="GK55" s="991">
        <v>0</v>
      </c>
      <c r="GL55" s="991">
        <v>0</v>
      </c>
      <c r="GM55" s="991">
        <v>0</v>
      </c>
      <c r="GN55" s="991">
        <v>0</v>
      </c>
      <c r="GO55" s="991">
        <v>0</v>
      </c>
      <c r="GP55" s="991">
        <v>0</v>
      </c>
      <c r="GQ55" s="991">
        <v>0</v>
      </c>
      <c r="GR55" s="991">
        <v>0</v>
      </c>
      <c r="GS55" s="990" t="s">
        <v>296</v>
      </c>
      <c r="GT55" s="990" t="s">
        <v>993</v>
      </c>
      <c r="GU55" s="990" t="s">
        <v>993</v>
      </c>
      <c r="GV55" s="990" t="s">
        <v>993</v>
      </c>
      <c r="GW55" s="991">
        <v>379</v>
      </c>
      <c r="GX55" s="991">
        <v>192</v>
      </c>
      <c r="GY55" s="991">
        <v>0</v>
      </c>
      <c r="GZ55" s="991">
        <v>1812</v>
      </c>
      <c r="HA55" s="991">
        <v>378</v>
      </c>
      <c r="HB55" s="991">
        <v>379</v>
      </c>
      <c r="HC55" s="991">
        <v>379</v>
      </c>
      <c r="HD55" s="991">
        <v>0</v>
      </c>
      <c r="HE55" s="991">
        <v>0</v>
      </c>
      <c r="HF55" s="991">
        <v>0</v>
      </c>
      <c r="HG55" s="991">
        <v>0</v>
      </c>
      <c r="HH55" s="991">
        <v>0</v>
      </c>
      <c r="HI55" s="991">
        <v>378</v>
      </c>
      <c r="HJ55" s="991">
        <v>375</v>
      </c>
      <c r="HK55" s="991">
        <v>3</v>
      </c>
      <c r="HL55" s="991">
        <v>0</v>
      </c>
      <c r="HM55" s="991">
        <v>0</v>
      </c>
      <c r="HN55" s="991">
        <v>0</v>
      </c>
      <c r="HO55" s="991">
        <v>0</v>
      </c>
      <c r="HP55" s="991">
        <v>0</v>
      </c>
      <c r="HQ55" s="991">
        <v>0</v>
      </c>
      <c r="HR55" s="991">
        <v>378</v>
      </c>
      <c r="HS55" s="991">
        <v>0</v>
      </c>
      <c r="HT55" s="991">
        <v>0</v>
      </c>
      <c r="HU55" s="991">
        <v>0</v>
      </c>
      <c r="HV55" s="990" t="s">
        <v>270</v>
      </c>
      <c r="HW55" s="991">
        <v>0</v>
      </c>
      <c r="HX55" s="991">
        <v>0</v>
      </c>
      <c r="HY55" s="991">
        <v>0</v>
      </c>
      <c r="HZ55" s="991">
        <v>0</v>
      </c>
      <c r="IA55" s="991">
        <v>0</v>
      </c>
      <c r="IB55" s="991">
        <v>0</v>
      </c>
      <c r="IC55" s="991">
        <v>0</v>
      </c>
      <c r="ID55" s="991">
        <v>0</v>
      </c>
      <c r="IE55" s="991">
        <v>0</v>
      </c>
      <c r="IF55" s="991">
        <v>86</v>
      </c>
      <c r="IG55" s="991">
        <v>0</v>
      </c>
      <c r="IH55" s="991">
        <v>6</v>
      </c>
      <c r="II55" s="991">
        <v>0</v>
      </c>
      <c r="IJ55" s="991">
        <v>0</v>
      </c>
      <c r="IK55" s="993">
        <v>0</v>
      </c>
      <c r="IL55" s="991">
        <v>0</v>
      </c>
      <c r="IM55" s="991">
        <v>378</v>
      </c>
      <c r="IN55" s="991">
        <v>0</v>
      </c>
      <c r="IO55" s="991">
        <v>0</v>
      </c>
      <c r="IP55" s="991">
        <v>0</v>
      </c>
      <c r="IQ55" s="991">
        <v>0</v>
      </c>
      <c r="IR55" s="991">
        <v>0</v>
      </c>
      <c r="IS55" s="991">
        <v>1</v>
      </c>
      <c r="IT55" s="991">
        <v>0</v>
      </c>
      <c r="IU55" s="991">
        <v>0</v>
      </c>
      <c r="IV55" s="991">
        <v>0</v>
      </c>
      <c r="IW55" s="991">
        <v>0</v>
      </c>
      <c r="IX55" s="991">
        <v>0</v>
      </c>
      <c r="IY55" s="991">
        <v>0</v>
      </c>
      <c r="IZ55" s="991">
        <v>0</v>
      </c>
      <c r="JA55" s="991">
        <v>0</v>
      </c>
      <c r="JB55" s="991">
        <v>0</v>
      </c>
      <c r="JC55" s="991">
        <v>0</v>
      </c>
      <c r="JD55" s="991">
        <v>0</v>
      </c>
      <c r="JE55" s="991">
        <v>0</v>
      </c>
      <c r="JF55" s="991">
        <v>0</v>
      </c>
      <c r="JG55" s="991">
        <v>0</v>
      </c>
      <c r="JH55" s="991">
        <v>0</v>
      </c>
      <c r="JI55" s="991">
        <v>0</v>
      </c>
      <c r="JJ55" s="990" t="s">
        <v>290</v>
      </c>
      <c r="JK55" s="991">
        <v>0</v>
      </c>
      <c r="JL55" s="991">
        <v>0</v>
      </c>
      <c r="JM55" s="991">
        <v>0</v>
      </c>
      <c r="JN55" s="991">
        <v>0</v>
      </c>
      <c r="JO55" s="991">
        <v>0</v>
      </c>
      <c r="JP55" s="991">
        <v>0</v>
      </c>
      <c r="JQ55" s="991">
        <v>0</v>
      </c>
      <c r="JR55" s="991">
        <v>0</v>
      </c>
      <c r="JS55" s="991">
        <v>0</v>
      </c>
      <c r="JT55" s="991">
        <v>0</v>
      </c>
      <c r="JU55" s="991">
        <v>0</v>
      </c>
      <c r="JV55" s="991">
        <v>0</v>
      </c>
      <c r="JW55" s="992" t="b">
        <v>0</v>
      </c>
      <c r="JX55" s="990" t="s">
        <v>993</v>
      </c>
      <c r="JY55" s="990" t="s">
        <v>993</v>
      </c>
      <c r="JZ55" s="990" t="s">
        <v>993</v>
      </c>
      <c r="KA55" s="990" t="s">
        <v>993</v>
      </c>
      <c r="KB55" s="992"/>
      <c r="KC55" s="986"/>
    </row>
    <row r="56" spans="1:289" hidden="1">
      <c r="A56" s="985"/>
      <c r="B56" s="1315" t="s">
        <v>1785</v>
      </c>
      <c r="C56" s="1315"/>
      <c r="D56" s="990" t="s">
        <v>1786</v>
      </c>
      <c r="E56" s="990" t="s">
        <v>1786</v>
      </c>
      <c r="F56" s="990" t="s">
        <v>993</v>
      </c>
      <c r="G56" s="990" t="s">
        <v>1787</v>
      </c>
      <c r="H56" s="990" t="s">
        <v>1388</v>
      </c>
      <c r="I56" s="990" t="s">
        <v>437</v>
      </c>
      <c r="J56" s="990" t="s">
        <v>986</v>
      </c>
      <c r="K56" s="990" t="s">
        <v>1236</v>
      </c>
      <c r="L56" s="990" t="s">
        <v>1237</v>
      </c>
      <c r="M56" s="990" t="s">
        <v>1238</v>
      </c>
      <c r="N56" s="990" t="s">
        <v>1239</v>
      </c>
      <c r="O56" s="990" t="s">
        <v>1787</v>
      </c>
      <c r="P56" s="990" t="s">
        <v>1329</v>
      </c>
      <c r="Q56" s="990" t="s">
        <v>1788</v>
      </c>
      <c r="R56" s="990" t="s">
        <v>1789</v>
      </c>
      <c r="S56" s="990" t="s">
        <v>2233</v>
      </c>
      <c r="T56" s="990" t="s">
        <v>2234</v>
      </c>
      <c r="U56" s="990" t="s">
        <v>993</v>
      </c>
      <c r="V56" s="990" t="s">
        <v>1376</v>
      </c>
      <c r="W56" s="990" t="s">
        <v>2235</v>
      </c>
      <c r="X56" s="990" t="s">
        <v>2236</v>
      </c>
      <c r="Y56" s="990" t="s">
        <v>1376</v>
      </c>
      <c r="Z56" s="990" t="s">
        <v>2235</v>
      </c>
      <c r="AA56" s="990" t="s">
        <v>1413</v>
      </c>
      <c r="AB56" s="990" t="s">
        <v>2237</v>
      </c>
      <c r="AC56" s="990" t="s">
        <v>2238</v>
      </c>
      <c r="AD56" s="990" t="s">
        <v>447</v>
      </c>
      <c r="AE56" s="990" t="s">
        <v>270</v>
      </c>
      <c r="AF56" s="990" t="s">
        <v>270</v>
      </c>
      <c r="AG56" s="990" t="s">
        <v>296</v>
      </c>
      <c r="AH56" s="992" t="b">
        <v>1</v>
      </c>
      <c r="AI56" s="991">
        <v>5</v>
      </c>
      <c r="AJ56" s="992" t="b">
        <v>0</v>
      </c>
      <c r="AK56" s="991">
        <v>0</v>
      </c>
      <c r="AL56" s="992" t="b">
        <v>1</v>
      </c>
      <c r="AM56" s="992" t="b">
        <v>0</v>
      </c>
      <c r="AN56" s="990" t="s">
        <v>296</v>
      </c>
      <c r="AO56" s="990" t="b">
        <f t="shared" si="1"/>
        <v>1</v>
      </c>
      <c r="AP56" s="990" t="s">
        <v>993</v>
      </c>
      <c r="AQ56" s="992" t="b">
        <v>0</v>
      </c>
      <c r="AR56" s="990" t="s">
        <v>993</v>
      </c>
      <c r="AS56" s="990" t="s">
        <v>993</v>
      </c>
      <c r="AT56" s="990" t="s">
        <v>993</v>
      </c>
      <c r="AU56" s="990" t="s">
        <v>270</v>
      </c>
      <c r="AV56" s="990" t="s">
        <v>293</v>
      </c>
      <c r="AW56" s="990" t="s">
        <v>296</v>
      </c>
      <c r="AX56" s="990" t="s">
        <v>282</v>
      </c>
      <c r="AY56" s="990" t="s">
        <v>993</v>
      </c>
      <c r="AZ56" s="183">
        <f t="shared" si="2"/>
        <v>19</v>
      </c>
      <c r="BA56" s="183">
        <f t="shared" si="2"/>
        <v>19</v>
      </c>
      <c r="BB56" s="183">
        <f t="shared" si="2"/>
        <v>16</v>
      </c>
      <c r="BC56" s="183">
        <f t="shared" si="2"/>
        <v>19</v>
      </c>
      <c r="BD56" s="183">
        <f t="shared" si="3"/>
        <v>0</v>
      </c>
      <c r="BE56" s="991">
        <v>19</v>
      </c>
      <c r="BF56" s="991">
        <v>19</v>
      </c>
      <c r="BG56" s="991">
        <v>16</v>
      </c>
      <c r="BH56" s="991">
        <v>19</v>
      </c>
      <c r="BI56" s="991">
        <v>0</v>
      </c>
      <c r="BJ56" s="991">
        <v>0</v>
      </c>
      <c r="BK56" s="991">
        <v>0</v>
      </c>
      <c r="BL56" s="991">
        <v>0</v>
      </c>
      <c r="BM56" s="991">
        <v>0</v>
      </c>
      <c r="BN56" s="991">
        <v>0</v>
      </c>
      <c r="BO56" s="991">
        <v>0</v>
      </c>
      <c r="BP56" s="991">
        <v>0</v>
      </c>
      <c r="BQ56" s="991">
        <v>0</v>
      </c>
      <c r="BR56" s="991">
        <v>0</v>
      </c>
      <c r="BS56" s="991">
        <v>0</v>
      </c>
      <c r="BT56" s="991">
        <v>0</v>
      </c>
      <c r="BU56" s="991">
        <v>0</v>
      </c>
      <c r="BV56" s="991">
        <v>0</v>
      </c>
      <c r="BW56" s="991">
        <v>0</v>
      </c>
      <c r="BX56" s="991">
        <v>0</v>
      </c>
      <c r="BY56" s="992"/>
      <c r="BZ56" s="991">
        <v>19</v>
      </c>
      <c r="CA56" s="991">
        <v>0</v>
      </c>
      <c r="CB56" s="991">
        <v>0</v>
      </c>
      <c r="CC56" s="991">
        <v>0</v>
      </c>
      <c r="CD56" s="991">
        <v>1</v>
      </c>
      <c r="CE56" s="991">
        <v>0</v>
      </c>
      <c r="CF56" s="991">
        <v>0</v>
      </c>
      <c r="CG56" s="991">
        <v>0</v>
      </c>
      <c r="CH56" s="991">
        <v>0</v>
      </c>
      <c r="CI56" s="991">
        <v>0</v>
      </c>
      <c r="CJ56" s="991">
        <v>3</v>
      </c>
      <c r="CK56" s="991">
        <v>0</v>
      </c>
      <c r="CL56" s="991">
        <v>5</v>
      </c>
      <c r="CM56" s="991">
        <v>0</v>
      </c>
      <c r="CN56" s="991">
        <v>0</v>
      </c>
      <c r="CO56" s="991">
        <v>0</v>
      </c>
      <c r="CP56" s="991">
        <v>0</v>
      </c>
      <c r="CQ56" s="991">
        <v>0</v>
      </c>
      <c r="CR56" s="991">
        <v>0</v>
      </c>
      <c r="CS56" s="991">
        <v>0</v>
      </c>
      <c r="CT56" s="991">
        <v>0</v>
      </c>
      <c r="CU56" s="991">
        <v>0</v>
      </c>
      <c r="CV56" s="991">
        <v>0</v>
      </c>
      <c r="CW56" s="991">
        <v>0</v>
      </c>
      <c r="CX56" s="991">
        <v>0</v>
      </c>
      <c r="CY56" s="991">
        <v>0</v>
      </c>
      <c r="CZ56" s="991">
        <v>0</v>
      </c>
      <c r="DA56" s="991">
        <v>0</v>
      </c>
      <c r="DB56" s="991">
        <v>0</v>
      </c>
      <c r="DC56" s="991">
        <v>0</v>
      </c>
      <c r="DD56" s="991">
        <v>0</v>
      </c>
      <c r="DE56" s="991">
        <v>0</v>
      </c>
      <c r="DF56" s="991">
        <v>0</v>
      </c>
      <c r="DG56" s="991">
        <v>0</v>
      </c>
      <c r="DH56" s="991">
        <v>0</v>
      </c>
      <c r="DI56" s="991">
        <v>0</v>
      </c>
      <c r="DJ56" s="991">
        <v>2</v>
      </c>
      <c r="DK56" s="991">
        <v>0</v>
      </c>
      <c r="DL56" s="991">
        <v>5</v>
      </c>
      <c r="DM56" s="991">
        <v>0</v>
      </c>
      <c r="DN56" s="991">
        <v>0</v>
      </c>
      <c r="DO56" s="991">
        <v>0</v>
      </c>
      <c r="DP56" s="991">
        <v>0</v>
      </c>
      <c r="DQ56" s="991">
        <v>0</v>
      </c>
      <c r="DR56" s="991">
        <v>0</v>
      </c>
      <c r="DS56" s="991">
        <v>0</v>
      </c>
      <c r="DT56" s="991">
        <v>0</v>
      </c>
      <c r="DU56" s="991">
        <v>0</v>
      </c>
      <c r="DV56" s="991">
        <v>0</v>
      </c>
      <c r="DW56" s="991">
        <v>0</v>
      </c>
      <c r="DX56" s="991">
        <v>0</v>
      </c>
      <c r="DY56" s="991">
        <v>0</v>
      </c>
      <c r="DZ56" s="991">
        <v>0</v>
      </c>
      <c r="EA56" s="991">
        <v>0</v>
      </c>
      <c r="EB56" s="991">
        <v>0</v>
      </c>
      <c r="EC56" s="991">
        <v>0</v>
      </c>
      <c r="ED56" s="992" t="b">
        <v>0</v>
      </c>
      <c r="EE56" s="991">
        <v>0</v>
      </c>
      <c r="EF56" s="991">
        <v>0</v>
      </c>
      <c r="EG56" s="991">
        <v>0</v>
      </c>
      <c r="EH56" s="991">
        <v>0</v>
      </c>
      <c r="EI56" s="991">
        <v>0</v>
      </c>
      <c r="EJ56" s="991">
        <v>0</v>
      </c>
      <c r="EK56" s="991">
        <v>0</v>
      </c>
      <c r="EL56" s="991">
        <v>0</v>
      </c>
      <c r="EM56" s="991">
        <v>0</v>
      </c>
      <c r="EN56" s="991">
        <v>0</v>
      </c>
      <c r="EO56" s="991">
        <v>0</v>
      </c>
      <c r="EP56" s="991">
        <v>0</v>
      </c>
      <c r="EQ56" s="991">
        <v>0</v>
      </c>
      <c r="ER56" s="991">
        <v>0</v>
      </c>
      <c r="ES56" s="991">
        <v>0</v>
      </c>
      <c r="ET56" s="991">
        <v>0</v>
      </c>
      <c r="EU56" s="991">
        <v>0</v>
      </c>
      <c r="EV56" s="991">
        <v>0</v>
      </c>
      <c r="EW56" s="991">
        <v>0</v>
      </c>
      <c r="EX56" s="991">
        <v>0</v>
      </c>
      <c r="EY56" s="991">
        <v>0</v>
      </c>
      <c r="EZ56" s="991">
        <v>0</v>
      </c>
      <c r="FA56" s="991">
        <v>0</v>
      </c>
      <c r="FB56" s="991">
        <v>0</v>
      </c>
      <c r="FC56" s="991">
        <v>1</v>
      </c>
      <c r="FD56" s="991">
        <v>0</v>
      </c>
      <c r="FE56" s="991">
        <v>0</v>
      </c>
      <c r="FF56" s="991">
        <v>0</v>
      </c>
      <c r="FG56" s="991">
        <v>0</v>
      </c>
      <c r="FH56" s="991">
        <v>0</v>
      </c>
      <c r="FI56" s="991">
        <v>0</v>
      </c>
      <c r="FJ56" s="991">
        <v>0</v>
      </c>
      <c r="FK56" s="991">
        <v>0</v>
      </c>
      <c r="FL56" s="991">
        <v>0</v>
      </c>
      <c r="FM56" s="991">
        <v>0</v>
      </c>
      <c r="FN56" s="991">
        <v>0</v>
      </c>
      <c r="FO56" s="991">
        <v>0</v>
      </c>
      <c r="FP56" s="991">
        <v>0</v>
      </c>
      <c r="FQ56" s="991">
        <v>0</v>
      </c>
      <c r="FR56" s="991">
        <v>0</v>
      </c>
      <c r="FS56" s="991">
        <v>0</v>
      </c>
      <c r="FT56" s="991">
        <v>0</v>
      </c>
      <c r="FU56" s="991">
        <v>0</v>
      </c>
      <c r="FV56" s="991">
        <v>0</v>
      </c>
      <c r="FW56" s="991">
        <v>0</v>
      </c>
      <c r="FX56" s="991">
        <v>0</v>
      </c>
      <c r="FY56" s="991">
        <v>0</v>
      </c>
      <c r="FZ56" s="991">
        <v>0</v>
      </c>
      <c r="GA56" s="991">
        <v>0</v>
      </c>
      <c r="GB56" s="991">
        <v>0</v>
      </c>
      <c r="GC56" s="991">
        <v>0</v>
      </c>
      <c r="GD56" s="991">
        <v>0</v>
      </c>
      <c r="GE56" s="991">
        <v>0</v>
      </c>
      <c r="GF56" s="991">
        <v>0</v>
      </c>
      <c r="GG56" s="991">
        <v>0</v>
      </c>
      <c r="GH56" s="991">
        <v>0</v>
      </c>
      <c r="GI56" s="991">
        <v>0</v>
      </c>
      <c r="GJ56" s="991">
        <v>0</v>
      </c>
      <c r="GK56" s="991">
        <v>0</v>
      </c>
      <c r="GL56" s="991">
        <v>0</v>
      </c>
      <c r="GM56" s="991">
        <v>0</v>
      </c>
      <c r="GN56" s="991">
        <v>0</v>
      </c>
      <c r="GO56" s="991">
        <v>0</v>
      </c>
      <c r="GP56" s="991">
        <v>0</v>
      </c>
      <c r="GQ56" s="991">
        <v>0</v>
      </c>
      <c r="GR56" s="991">
        <v>0</v>
      </c>
      <c r="GS56" s="990" t="s">
        <v>270</v>
      </c>
      <c r="GT56" s="990" t="s">
        <v>993</v>
      </c>
      <c r="GU56" s="990" t="s">
        <v>993</v>
      </c>
      <c r="GV56" s="990" t="s">
        <v>993</v>
      </c>
      <c r="GW56" s="991">
        <v>53</v>
      </c>
      <c r="GX56" s="991">
        <v>44</v>
      </c>
      <c r="GY56" s="991">
        <v>17</v>
      </c>
      <c r="GZ56" s="991">
        <v>6006</v>
      </c>
      <c r="HA56" s="991">
        <v>50</v>
      </c>
      <c r="HB56" s="991">
        <v>53</v>
      </c>
      <c r="HC56" s="991">
        <v>39</v>
      </c>
      <c r="HD56" s="991">
        <v>9</v>
      </c>
      <c r="HE56" s="991">
        <v>5</v>
      </c>
      <c r="HF56" s="991">
        <v>0</v>
      </c>
      <c r="HG56" s="991">
        <v>0</v>
      </c>
      <c r="HH56" s="991">
        <v>0</v>
      </c>
      <c r="HI56" s="991">
        <v>50</v>
      </c>
      <c r="HJ56" s="991">
        <v>17</v>
      </c>
      <c r="HK56" s="991">
        <v>5</v>
      </c>
      <c r="HL56" s="991">
        <v>7</v>
      </c>
      <c r="HM56" s="991">
        <v>0</v>
      </c>
      <c r="HN56" s="991">
        <v>0</v>
      </c>
      <c r="HO56" s="991">
        <v>0</v>
      </c>
      <c r="HP56" s="991">
        <v>21</v>
      </c>
      <c r="HQ56" s="991">
        <v>0</v>
      </c>
      <c r="HR56" s="991">
        <v>21</v>
      </c>
      <c r="HS56" s="991">
        <v>17</v>
      </c>
      <c r="HT56" s="991">
        <v>0</v>
      </c>
      <c r="HU56" s="991">
        <v>12</v>
      </c>
      <c r="HV56" s="990" t="s">
        <v>270</v>
      </c>
      <c r="HW56" s="991">
        <v>24</v>
      </c>
      <c r="HX56" s="991">
        <v>79</v>
      </c>
      <c r="HY56" s="991">
        <v>0</v>
      </c>
      <c r="HZ56" s="991">
        <v>0</v>
      </c>
      <c r="IA56" s="991">
        <v>0</v>
      </c>
      <c r="IB56" s="991">
        <v>10</v>
      </c>
      <c r="IC56" s="991">
        <v>0</v>
      </c>
      <c r="ID56" s="991">
        <v>10</v>
      </c>
      <c r="IE56" s="991">
        <v>0</v>
      </c>
      <c r="IF56" s="991">
        <v>346</v>
      </c>
      <c r="IG56" s="991">
        <v>0</v>
      </c>
      <c r="IH56" s="991">
        <v>0</v>
      </c>
      <c r="II56" s="991">
        <v>0</v>
      </c>
      <c r="IJ56" s="991">
        <v>0</v>
      </c>
      <c r="IK56" s="993">
        <v>0</v>
      </c>
      <c r="IL56" s="991">
        <v>0</v>
      </c>
      <c r="IM56" s="991">
        <v>50</v>
      </c>
      <c r="IN56" s="991">
        <v>0</v>
      </c>
      <c r="IO56" s="991">
        <v>0</v>
      </c>
      <c r="IP56" s="991">
        <v>0</v>
      </c>
      <c r="IQ56" s="991">
        <v>0</v>
      </c>
      <c r="IR56" s="991">
        <v>0</v>
      </c>
      <c r="IS56" s="991">
        <v>1</v>
      </c>
      <c r="IT56" s="991">
        <v>0</v>
      </c>
      <c r="IU56" s="991">
        <v>0</v>
      </c>
      <c r="IV56" s="991">
        <v>0</v>
      </c>
      <c r="IW56" s="991">
        <v>0</v>
      </c>
      <c r="IX56" s="991">
        <v>0</v>
      </c>
      <c r="IY56" s="991">
        <v>0</v>
      </c>
      <c r="IZ56" s="991">
        <v>0</v>
      </c>
      <c r="JA56" s="991">
        <v>0</v>
      </c>
      <c r="JB56" s="991">
        <v>0</v>
      </c>
      <c r="JC56" s="991">
        <v>0</v>
      </c>
      <c r="JD56" s="991">
        <v>0</v>
      </c>
      <c r="JE56" s="991">
        <v>0</v>
      </c>
      <c r="JF56" s="991">
        <v>0</v>
      </c>
      <c r="JG56" s="991">
        <v>0</v>
      </c>
      <c r="JH56" s="991">
        <v>0</v>
      </c>
      <c r="JI56" s="991">
        <v>0</v>
      </c>
      <c r="JJ56" s="990" t="s">
        <v>290</v>
      </c>
      <c r="JK56" s="991">
        <v>0</v>
      </c>
      <c r="JL56" s="991">
        <v>0</v>
      </c>
      <c r="JM56" s="991">
        <v>0</v>
      </c>
      <c r="JN56" s="991">
        <v>0</v>
      </c>
      <c r="JO56" s="991">
        <v>0</v>
      </c>
      <c r="JP56" s="991">
        <v>0</v>
      </c>
      <c r="JQ56" s="991">
        <v>0</v>
      </c>
      <c r="JR56" s="991">
        <v>0</v>
      </c>
      <c r="JS56" s="991">
        <v>0</v>
      </c>
      <c r="JT56" s="991">
        <v>0</v>
      </c>
      <c r="JU56" s="991">
        <v>0</v>
      </c>
      <c r="JV56" s="991">
        <v>0</v>
      </c>
      <c r="JW56" s="992" t="b">
        <v>0</v>
      </c>
      <c r="JX56" s="990" t="s">
        <v>993</v>
      </c>
      <c r="JY56" s="990" t="s">
        <v>993</v>
      </c>
      <c r="JZ56" s="990" t="s">
        <v>993</v>
      </c>
      <c r="KA56" s="990" t="s">
        <v>993</v>
      </c>
      <c r="KB56" s="992"/>
      <c r="KC56" s="986"/>
    </row>
    <row r="57" spans="1:289" hidden="1">
      <c r="A57" s="985"/>
      <c r="B57" s="1315" t="s">
        <v>1790</v>
      </c>
      <c r="C57" s="1315"/>
      <c r="D57" s="990" t="s">
        <v>1791</v>
      </c>
      <c r="E57" s="990" t="s">
        <v>1791</v>
      </c>
      <c r="F57" s="990" t="s">
        <v>993</v>
      </c>
      <c r="G57" s="990" t="s">
        <v>69</v>
      </c>
      <c r="H57" s="990" t="s">
        <v>1388</v>
      </c>
      <c r="I57" s="990" t="s">
        <v>437</v>
      </c>
      <c r="J57" s="990" t="s">
        <v>986</v>
      </c>
      <c r="K57" s="990" t="s">
        <v>1236</v>
      </c>
      <c r="L57" s="990" t="s">
        <v>1237</v>
      </c>
      <c r="M57" s="990" t="s">
        <v>1238</v>
      </c>
      <c r="N57" s="990" t="s">
        <v>1239</v>
      </c>
      <c r="O57" s="990" t="s">
        <v>69</v>
      </c>
      <c r="P57" s="990" t="s">
        <v>1375</v>
      </c>
      <c r="Q57" s="990" t="s">
        <v>1781</v>
      </c>
      <c r="R57" s="990" t="s">
        <v>1792</v>
      </c>
      <c r="S57" s="990" t="s">
        <v>1793</v>
      </c>
      <c r="T57" s="990" t="s">
        <v>1794</v>
      </c>
      <c r="U57" s="990" t="s">
        <v>993</v>
      </c>
      <c r="V57" s="990" t="s">
        <v>1376</v>
      </c>
      <c r="W57" s="990" t="s">
        <v>1059</v>
      </c>
      <c r="X57" s="990" t="s">
        <v>1795</v>
      </c>
      <c r="Y57" s="990" t="s">
        <v>1376</v>
      </c>
      <c r="Z57" s="990" t="s">
        <v>1059</v>
      </c>
      <c r="AA57" s="990" t="s">
        <v>1796</v>
      </c>
      <c r="AB57" s="990" t="s">
        <v>2239</v>
      </c>
      <c r="AC57" s="990" t="s">
        <v>1321</v>
      </c>
      <c r="AD57" s="990" t="s">
        <v>447</v>
      </c>
      <c r="AE57" s="990" t="s">
        <v>270</v>
      </c>
      <c r="AF57" s="990" t="s">
        <v>270</v>
      </c>
      <c r="AG57" s="990" t="s">
        <v>290</v>
      </c>
      <c r="AH57" s="992" t="b">
        <v>0</v>
      </c>
      <c r="AI57" s="991">
        <v>0</v>
      </c>
      <c r="AJ57" s="992" t="b">
        <v>0</v>
      </c>
      <c r="AK57" s="991">
        <v>0</v>
      </c>
      <c r="AL57" s="992" t="b">
        <v>0</v>
      </c>
      <c r="AM57" s="992" t="b">
        <v>1</v>
      </c>
      <c r="AN57" s="990" t="s">
        <v>290</v>
      </c>
      <c r="AO57" s="990" t="b">
        <f t="shared" si="1"/>
        <v>1</v>
      </c>
      <c r="AP57" s="990" t="s">
        <v>993</v>
      </c>
      <c r="AQ57" s="992" t="b">
        <v>0</v>
      </c>
      <c r="AR57" s="990" t="s">
        <v>993</v>
      </c>
      <c r="AS57" s="990" t="s">
        <v>993</v>
      </c>
      <c r="AT57" s="990" t="s">
        <v>993</v>
      </c>
      <c r="AU57" s="990" t="s">
        <v>290</v>
      </c>
      <c r="AV57" s="990" t="s">
        <v>993</v>
      </c>
      <c r="AW57" s="990" t="s">
        <v>993</v>
      </c>
      <c r="AX57" s="990" t="s">
        <v>993</v>
      </c>
      <c r="AY57" s="990" t="s">
        <v>993</v>
      </c>
      <c r="AZ57" s="183">
        <f t="shared" si="2"/>
        <v>19</v>
      </c>
      <c r="BA57" s="183">
        <f t="shared" si="2"/>
        <v>10</v>
      </c>
      <c r="BB57" s="183">
        <f t="shared" si="2"/>
        <v>0</v>
      </c>
      <c r="BC57" s="183">
        <f t="shared" si="2"/>
        <v>19</v>
      </c>
      <c r="BD57" s="183">
        <f t="shared" si="3"/>
        <v>0</v>
      </c>
      <c r="BE57" s="991">
        <v>19</v>
      </c>
      <c r="BF57" s="991">
        <v>10</v>
      </c>
      <c r="BG57" s="991">
        <v>0</v>
      </c>
      <c r="BH57" s="991">
        <v>19</v>
      </c>
      <c r="BI57" s="991">
        <v>0</v>
      </c>
      <c r="BJ57" s="991">
        <v>0</v>
      </c>
      <c r="BK57" s="991">
        <v>0</v>
      </c>
      <c r="BL57" s="991">
        <v>0</v>
      </c>
      <c r="BM57" s="991">
        <v>0</v>
      </c>
      <c r="BN57" s="991">
        <v>0</v>
      </c>
      <c r="BO57" s="991">
        <v>0</v>
      </c>
      <c r="BP57" s="991">
        <v>0</v>
      </c>
      <c r="BQ57" s="991">
        <v>0</v>
      </c>
      <c r="BR57" s="991">
        <v>0</v>
      </c>
      <c r="BS57" s="991">
        <v>0</v>
      </c>
      <c r="BT57" s="991">
        <v>0</v>
      </c>
      <c r="BU57" s="991">
        <v>0</v>
      </c>
      <c r="BV57" s="991">
        <v>0</v>
      </c>
      <c r="BW57" s="991">
        <v>0</v>
      </c>
      <c r="BX57" s="991">
        <v>0</v>
      </c>
      <c r="BY57" s="992"/>
      <c r="BZ57" s="991">
        <v>19</v>
      </c>
      <c r="CA57" s="991">
        <v>0</v>
      </c>
      <c r="CB57" s="991">
        <v>0</v>
      </c>
      <c r="CC57" s="991">
        <v>0</v>
      </c>
      <c r="CD57" s="991">
        <v>1</v>
      </c>
      <c r="CE57" s="991">
        <v>0</v>
      </c>
      <c r="CF57" s="991">
        <v>0</v>
      </c>
      <c r="CG57" s="991">
        <v>0</v>
      </c>
      <c r="CH57" s="991">
        <v>2</v>
      </c>
      <c r="CI57" s="991">
        <v>0</v>
      </c>
      <c r="CJ57" s="991">
        <v>2</v>
      </c>
      <c r="CK57" s="991">
        <v>0</v>
      </c>
      <c r="CL57" s="991">
        <v>0</v>
      </c>
      <c r="CM57" s="991">
        <v>0</v>
      </c>
      <c r="CN57" s="991">
        <v>4</v>
      </c>
      <c r="CO57" s="991">
        <v>0</v>
      </c>
      <c r="CP57" s="991">
        <v>0</v>
      </c>
      <c r="CQ57" s="991">
        <v>0</v>
      </c>
      <c r="CR57" s="991">
        <v>0</v>
      </c>
      <c r="CS57" s="991">
        <v>0</v>
      </c>
      <c r="CT57" s="991">
        <v>0</v>
      </c>
      <c r="CU57" s="991">
        <v>0</v>
      </c>
      <c r="CV57" s="991">
        <v>0</v>
      </c>
      <c r="CW57" s="991">
        <v>0</v>
      </c>
      <c r="CX57" s="991">
        <v>0</v>
      </c>
      <c r="CY57" s="991">
        <v>0</v>
      </c>
      <c r="CZ57" s="991">
        <v>0</v>
      </c>
      <c r="DA57" s="991">
        <v>0</v>
      </c>
      <c r="DB57" s="991">
        <v>0</v>
      </c>
      <c r="DC57" s="991">
        <v>0</v>
      </c>
      <c r="DD57" s="991">
        <v>0</v>
      </c>
      <c r="DE57" s="991">
        <v>0</v>
      </c>
      <c r="DF57" s="991">
        <v>0</v>
      </c>
      <c r="DG57" s="991">
        <v>0</v>
      </c>
      <c r="DH57" s="991">
        <v>2</v>
      </c>
      <c r="DI57" s="991">
        <v>0</v>
      </c>
      <c r="DJ57" s="991">
        <v>2</v>
      </c>
      <c r="DK57" s="991">
        <v>0</v>
      </c>
      <c r="DL57" s="991">
        <v>0</v>
      </c>
      <c r="DM57" s="991">
        <v>0</v>
      </c>
      <c r="DN57" s="991">
        <v>4</v>
      </c>
      <c r="DO57" s="991">
        <v>0</v>
      </c>
      <c r="DP57" s="991">
        <v>0</v>
      </c>
      <c r="DQ57" s="991">
        <v>0</v>
      </c>
      <c r="DR57" s="991">
        <v>0</v>
      </c>
      <c r="DS57" s="991">
        <v>0</v>
      </c>
      <c r="DT57" s="991">
        <v>0</v>
      </c>
      <c r="DU57" s="991">
        <v>0</v>
      </c>
      <c r="DV57" s="991">
        <v>0</v>
      </c>
      <c r="DW57" s="991">
        <v>0</v>
      </c>
      <c r="DX57" s="991">
        <v>0</v>
      </c>
      <c r="DY57" s="991">
        <v>0</v>
      </c>
      <c r="DZ57" s="991">
        <v>0</v>
      </c>
      <c r="EA57" s="991">
        <v>0</v>
      </c>
      <c r="EB57" s="991">
        <v>0</v>
      </c>
      <c r="EC57" s="991">
        <v>0</v>
      </c>
      <c r="ED57" s="992" t="b">
        <v>0</v>
      </c>
      <c r="EE57" s="991">
        <v>0</v>
      </c>
      <c r="EF57" s="991">
        <v>0</v>
      </c>
      <c r="EG57" s="991">
        <v>0</v>
      </c>
      <c r="EH57" s="991">
        <v>0</v>
      </c>
      <c r="EI57" s="991">
        <v>0</v>
      </c>
      <c r="EJ57" s="991">
        <v>0</v>
      </c>
      <c r="EK57" s="991">
        <v>0</v>
      </c>
      <c r="EL57" s="991">
        <v>0</v>
      </c>
      <c r="EM57" s="991">
        <v>0</v>
      </c>
      <c r="EN57" s="991">
        <v>0</v>
      </c>
      <c r="EO57" s="991">
        <v>0</v>
      </c>
      <c r="EP57" s="991">
        <v>0</v>
      </c>
      <c r="EQ57" s="991">
        <v>0</v>
      </c>
      <c r="ER57" s="991">
        <v>0</v>
      </c>
      <c r="ES57" s="991">
        <v>0</v>
      </c>
      <c r="ET57" s="991">
        <v>0</v>
      </c>
      <c r="EU57" s="991">
        <v>0</v>
      </c>
      <c r="EV57" s="991">
        <v>0</v>
      </c>
      <c r="EW57" s="991">
        <v>0</v>
      </c>
      <c r="EX57" s="991">
        <v>0</v>
      </c>
      <c r="EY57" s="991">
        <v>0</v>
      </c>
      <c r="EZ57" s="991">
        <v>0</v>
      </c>
      <c r="FA57" s="991">
        <v>0</v>
      </c>
      <c r="FB57" s="991">
        <v>0</v>
      </c>
      <c r="FC57" s="991">
        <v>0</v>
      </c>
      <c r="FD57" s="991">
        <v>0</v>
      </c>
      <c r="FE57" s="991">
        <v>0</v>
      </c>
      <c r="FF57" s="991">
        <v>0</v>
      </c>
      <c r="FG57" s="991">
        <v>0</v>
      </c>
      <c r="FH57" s="991">
        <v>0</v>
      </c>
      <c r="FI57" s="991">
        <v>0</v>
      </c>
      <c r="FJ57" s="991">
        <v>0</v>
      </c>
      <c r="FK57" s="991">
        <v>0</v>
      </c>
      <c r="FL57" s="991">
        <v>0</v>
      </c>
      <c r="FM57" s="991">
        <v>0</v>
      </c>
      <c r="FN57" s="991">
        <v>0</v>
      </c>
      <c r="FO57" s="991">
        <v>0</v>
      </c>
      <c r="FP57" s="991">
        <v>0</v>
      </c>
      <c r="FQ57" s="991">
        <v>0</v>
      </c>
      <c r="FR57" s="991">
        <v>0</v>
      </c>
      <c r="FS57" s="991">
        <v>0</v>
      </c>
      <c r="FT57" s="991">
        <v>0</v>
      </c>
      <c r="FU57" s="991">
        <v>0</v>
      </c>
      <c r="FV57" s="991">
        <v>0</v>
      </c>
      <c r="FW57" s="991">
        <v>0</v>
      </c>
      <c r="FX57" s="991">
        <v>0</v>
      </c>
      <c r="FY57" s="991">
        <v>0</v>
      </c>
      <c r="FZ57" s="991">
        <v>0</v>
      </c>
      <c r="GA57" s="991">
        <v>0</v>
      </c>
      <c r="GB57" s="991">
        <v>0</v>
      </c>
      <c r="GC57" s="991">
        <v>0</v>
      </c>
      <c r="GD57" s="991">
        <v>0</v>
      </c>
      <c r="GE57" s="991">
        <v>0</v>
      </c>
      <c r="GF57" s="991">
        <v>0</v>
      </c>
      <c r="GG57" s="991">
        <v>0</v>
      </c>
      <c r="GH57" s="991">
        <v>0</v>
      </c>
      <c r="GI57" s="991">
        <v>0</v>
      </c>
      <c r="GJ57" s="991">
        <v>0</v>
      </c>
      <c r="GK57" s="991">
        <v>0</v>
      </c>
      <c r="GL57" s="991">
        <v>0</v>
      </c>
      <c r="GM57" s="991">
        <v>0</v>
      </c>
      <c r="GN57" s="991">
        <v>0</v>
      </c>
      <c r="GO57" s="991">
        <v>0</v>
      </c>
      <c r="GP57" s="991">
        <v>0</v>
      </c>
      <c r="GQ57" s="991">
        <v>0</v>
      </c>
      <c r="GR57" s="991">
        <v>0</v>
      </c>
      <c r="GS57" s="990" t="s">
        <v>1011</v>
      </c>
      <c r="GT57" s="990" t="s">
        <v>993</v>
      </c>
      <c r="GU57" s="990" t="s">
        <v>993</v>
      </c>
      <c r="GV57" s="990" t="s">
        <v>993</v>
      </c>
      <c r="GW57" s="991">
        <v>228</v>
      </c>
      <c r="GX57" s="991">
        <v>0</v>
      </c>
      <c r="GY57" s="991">
        <v>0</v>
      </c>
      <c r="GZ57" s="991">
        <v>1642</v>
      </c>
      <c r="HA57" s="991">
        <v>223</v>
      </c>
      <c r="HB57" s="991">
        <v>0</v>
      </c>
      <c r="HC57" s="991">
        <v>0</v>
      </c>
      <c r="HD57" s="991">
        <v>0</v>
      </c>
      <c r="HE57" s="991">
        <v>0</v>
      </c>
      <c r="HF57" s="991">
        <v>0</v>
      </c>
      <c r="HG57" s="991">
        <v>0</v>
      </c>
      <c r="HH57" s="991">
        <v>0</v>
      </c>
      <c r="HI57" s="991">
        <v>0</v>
      </c>
      <c r="HJ57" s="991">
        <v>0</v>
      </c>
      <c r="HK57" s="991">
        <v>0</v>
      </c>
      <c r="HL57" s="991">
        <v>0</v>
      </c>
      <c r="HM57" s="991">
        <v>0</v>
      </c>
      <c r="HN57" s="991">
        <v>0</v>
      </c>
      <c r="HO57" s="991">
        <v>0</v>
      </c>
      <c r="HP57" s="991">
        <v>0</v>
      </c>
      <c r="HQ57" s="991">
        <v>0</v>
      </c>
      <c r="HR57" s="991">
        <v>0</v>
      </c>
      <c r="HS57" s="991">
        <v>0</v>
      </c>
      <c r="HT57" s="991">
        <v>0</v>
      </c>
      <c r="HU57" s="991">
        <v>0</v>
      </c>
      <c r="HV57" s="990" t="s">
        <v>993</v>
      </c>
      <c r="HW57" s="991">
        <v>0</v>
      </c>
      <c r="HX57" s="991">
        <v>0</v>
      </c>
      <c r="HY57" s="991">
        <v>0</v>
      </c>
      <c r="HZ57" s="991">
        <v>0</v>
      </c>
      <c r="IA57" s="991">
        <v>0</v>
      </c>
      <c r="IB57" s="991">
        <v>0</v>
      </c>
      <c r="IC57" s="991">
        <v>0</v>
      </c>
      <c r="ID57" s="991">
        <v>0</v>
      </c>
      <c r="IE57" s="991">
        <v>100</v>
      </c>
      <c r="IF57" s="991">
        <v>77</v>
      </c>
      <c r="IG57" s="991">
        <v>20</v>
      </c>
      <c r="IH57" s="991">
        <v>54</v>
      </c>
      <c r="II57" s="991">
        <v>39</v>
      </c>
      <c r="IJ57" s="991">
        <v>0</v>
      </c>
      <c r="IK57" s="993">
        <v>0</v>
      </c>
      <c r="IL57" s="991">
        <v>0</v>
      </c>
      <c r="IM57" s="991">
        <v>223</v>
      </c>
      <c r="IN57" s="991">
        <v>0</v>
      </c>
      <c r="IO57" s="991">
        <v>0</v>
      </c>
      <c r="IP57" s="991">
        <v>0</v>
      </c>
      <c r="IQ57" s="991">
        <v>0</v>
      </c>
      <c r="IR57" s="991">
        <v>0</v>
      </c>
      <c r="IS57" s="991">
        <v>0</v>
      </c>
      <c r="IT57" s="991">
        <v>0</v>
      </c>
      <c r="IU57" s="991">
        <v>0</v>
      </c>
      <c r="IV57" s="991">
        <v>0</v>
      </c>
      <c r="IW57" s="991">
        <v>0</v>
      </c>
      <c r="IX57" s="991">
        <v>0</v>
      </c>
      <c r="IY57" s="991">
        <v>0</v>
      </c>
      <c r="IZ57" s="991">
        <v>0</v>
      </c>
      <c r="JA57" s="991">
        <v>0</v>
      </c>
      <c r="JB57" s="991">
        <v>0</v>
      </c>
      <c r="JC57" s="991">
        <v>0</v>
      </c>
      <c r="JD57" s="991">
        <v>0</v>
      </c>
      <c r="JE57" s="991">
        <v>0</v>
      </c>
      <c r="JF57" s="991">
        <v>0</v>
      </c>
      <c r="JG57" s="991">
        <v>0</v>
      </c>
      <c r="JH57" s="991">
        <v>0</v>
      </c>
      <c r="JI57" s="991">
        <v>0</v>
      </c>
      <c r="JJ57" s="990" t="s">
        <v>290</v>
      </c>
      <c r="JK57" s="991">
        <v>0</v>
      </c>
      <c r="JL57" s="991">
        <v>0</v>
      </c>
      <c r="JM57" s="991">
        <v>0</v>
      </c>
      <c r="JN57" s="991">
        <v>0</v>
      </c>
      <c r="JO57" s="991">
        <v>0</v>
      </c>
      <c r="JP57" s="991">
        <v>0</v>
      </c>
      <c r="JQ57" s="991">
        <v>0</v>
      </c>
      <c r="JR57" s="991">
        <v>0</v>
      </c>
      <c r="JS57" s="991">
        <v>0</v>
      </c>
      <c r="JT57" s="991">
        <v>0</v>
      </c>
      <c r="JU57" s="991">
        <v>0</v>
      </c>
      <c r="JV57" s="991">
        <v>0</v>
      </c>
      <c r="JW57" s="992" t="b">
        <v>0</v>
      </c>
      <c r="JX57" s="990" t="s">
        <v>993</v>
      </c>
      <c r="JY57" s="990" t="s">
        <v>993</v>
      </c>
      <c r="JZ57" s="990" t="s">
        <v>993</v>
      </c>
      <c r="KA57" s="990" t="s">
        <v>993</v>
      </c>
      <c r="KB57" s="992"/>
      <c r="KC57" s="986"/>
    </row>
    <row r="58" spans="1:289" hidden="1">
      <c r="A58" s="985"/>
      <c r="B58" s="1315" t="s">
        <v>1797</v>
      </c>
      <c r="C58" s="1315"/>
      <c r="D58" s="990" t="s">
        <v>1798</v>
      </c>
      <c r="E58" s="990" t="s">
        <v>1798</v>
      </c>
      <c r="F58" s="990" t="s">
        <v>993</v>
      </c>
      <c r="G58" s="990" t="s">
        <v>1799</v>
      </c>
      <c r="H58" s="990" t="s">
        <v>1388</v>
      </c>
      <c r="I58" s="990" t="s">
        <v>437</v>
      </c>
      <c r="J58" s="990" t="s">
        <v>986</v>
      </c>
      <c r="K58" s="990" t="s">
        <v>1259</v>
      </c>
      <c r="L58" s="990" t="s">
        <v>1260</v>
      </c>
      <c r="M58" s="990" t="s">
        <v>1261</v>
      </c>
      <c r="N58" s="990" t="s">
        <v>1262</v>
      </c>
      <c r="O58" s="990" t="s">
        <v>1799</v>
      </c>
      <c r="P58" s="990" t="s">
        <v>1381</v>
      </c>
      <c r="Q58" s="990" t="s">
        <v>1800</v>
      </c>
      <c r="R58" s="990" t="s">
        <v>1801</v>
      </c>
      <c r="S58" s="990" t="s">
        <v>1802</v>
      </c>
      <c r="T58" s="990" t="s">
        <v>1803</v>
      </c>
      <c r="U58" s="990" t="s">
        <v>1804</v>
      </c>
      <c r="V58" s="990" t="s">
        <v>1382</v>
      </c>
      <c r="W58" s="990" t="s">
        <v>521</v>
      </c>
      <c r="X58" s="990" t="s">
        <v>1805</v>
      </c>
      <c r="Y58" s="990" t="s">
        <v>1382</v>
      </c>
      <c r="Z58" s="990" t="s">
        <v>521</v>
      </c>
      <c r="AA58" s="990" t="s">
        <v>1806</v>
      </c>
      <c r="AB58" s="990" t="s">
        <v>2240</v>
      </c>
      <c r="AC58" s="990" t="s">
        <v>1807</v>
      </c>
      <c r="AD58" s="990" t="s">
        <v>447</v>
      </c>
      <c r="AE58" s="990" t="s">
        <v>270</v>
      </c>
      <c r="AF58" s="990" t="s">
        <v>270</v>
      </c>
      <c r="AG58" s="990" t="s">
        <v>290</v>
      </c>
      <c r="AH58" s="992" t="b">
        <v>0</v>
      </c>
      <c r="AI58" s="991">
        <v>0</v>
      </c>
      <c r="AJ58" s="992" t="b">
        <v>0</v>
      </c>
      <c r="AK58" s="991">
        <v>0</v>
      </c>
      <c r="AL58" s="992" t="b">
        <v>0</v>
      </c>
      <c r="AM58" s="992" t="b">
        <v>1</v>
      </c>
      <c r="AN58" s="990" t="s">
        <v>290</v>
      </c>
      <c r="AO58" s="990" t="b">
        <f t="shared" si="1"/>
        <v>1</v>
      </c>
      <c r="AP58" s="990" t="s">
        <v>993</v>
      </c>
      <c r="AQ58" s="992" t="b">
        <v>0</v>
      </c>
      <c r="AR58" s="990" t="s">
        <v>993</v>
      </c>
      <c r="AS58" s="990" t="s">
        <v>993</v>
      </c>
      <c r="AT58" s="990" t="s">
        <v>993</v>
      </c>
      <c r="AU58" s="990" t="s">
        <v>290</v>
      </c>
      <c r="AV58" s="990" t="s">
        <v>293</v>
      </c>
      <c r="AW58" s="990" t="s">
        <v>993</v>
      </c>
      <c r="AX58" s="990" t="s">
        <v>993</v>
      </c>
      <c r="AY58" s="990" t="s">
        <v>993</v>
      </c>
      <c r="AZ58" s="183">
        <f t="shared" si="2"/>
        <v>4</v>
      </c>
      <c r="BA58" s="183">
        <f t="shared" si="2"/>
        <v>4</v>
      </c>
      <c r="BB58" s="183">
        <f t="shared" si="2"/>
        <v>0</v>
      </c>
      <c r="BC58" s="183">
        <f t="shared" si="2"/>
        <v>4</v>
      </c>
      <c r="BD58" s="183">
        <f t="shared" si="3"/>
        <v>0</v>
      </c>
      <c r="BE58" s="991">
        <v>4</v>
      </c>
      <c r="BF58" s="991">
        <v>4</v>
      </c>
      <c r="BG58" s="991">
        <v>0</v>
      </c>
      <c r="BH58" s="991">
        <v>4</v>
      </c>
      <c r="BI58" s="991">
        <v>0</v>
      </c>
      <c r="BJ58" s="991">
        <v>0</v>
      </c>
      <c r="BK58" s="991">
        <v>0</v>
      </c>
      <c r="BL58" s="991">
        <v>0</v>
      </c>
      <c r="BM58" s="991">
        <v>0</v>
      </c>
      <c r="BN58" s="991">
        <v>0</v>
      </c>
      <c r="BO58" s="991">
        <v>0</v>
      </c>
      <c r="BP58" s="991">
        <v>0</v>
      </c>
      <c r="BQ58" s="991">
        <v>0</v>
      </c>
      <c r="BR58" s="991">
        <v>0</v>
      </c>
      <c r="BS58" s="991">
        <v>0</v>
      </c>
      <c r="BT58" s="991">
        <v>0</v>
      </c>
      <c r="BU58" s="991">
        <v>0</v>
      </c>
      <c r="BV58" s="991">
        <v>0</v>
      </c>
      <c r="BW58" s="991">
        <v>0</v>
      </c>
      <c r="BX58" s="991">
        <v>0</v>
      </c>
      <c r="BY58" s="992"/>
      <c r="BZ58" s="991">
        <v>4</v>
      </c>
      <c r="CA58" s="991">
        <v>0</v>
      </c>
      <c r="CB58" s="991">
        <v>0</v>
      </c>
      <c r="CC58" s="991">
        <v>0</v>
      </c>
      <c r="CD58" s="991">
        <v>1</v>
      </c>
      <c r="CE58" s="991">
        <v>0</v>
      </c>
      <c r="CF58" s="991">
        <v>0</v>
      </c>
      <c r="CG58" s="991">
        <v>0</v>
      </c>
      <c r="CH58" s="991">
        <v>1</v>
      </c>
      <c r="CI58" s="991">
        <v>0</v>
      </c>
      <c r="CJ58" s="991">
        <v>2</v>
      </c>
      <c r="CK58" s="991">
        <v>0</v>
      </c>
      <c r="CL58" s="991">
        <v>1</v>
      </c>
      <c r="CM58" s="991">
        <v>0</v>
      </c>
      <c r="CN58" s="991">
        <v>0</v>
      </c>
      <c r="CO58" s="991">
        <v>0</v>
      </c>
      <c r="CP58" s="991">
        <v>0</v>
      </c>
      <c r="CQ58" s="991">
        <v>0</v>
      </c>
      <c r="CR58" s="991">
        <v>0</v>
      </c>
      <c r="CS58" s="991">
        <v>0</v>
      </c>
      <c r="CT58" s="991">
        <v>0</v>
      </c>
      <c r="CU58" s="991">
        <v>0</v>
      </c>
      <c r="CV58" s="991">
        <v>0</v>
      </c>
      <c r="CW58" s="991">
        <v>0</v>
      </c>
      <c r="CX58" s="991">
        <v>0</v>
      </c>
      <c r="CY58" s="991">
        <v>0</v>
      </c>
      <c r="CZ58" s="991">
        <v>0</v>
      </c>
      <c r="DA58" s="991">
        <v>0</v>
      </c>
      <c r="DB58" s="991">
        <v>0</v>
      </c>
      <c r="DC58" s="991">
        <v>0</v>
      </c>
      <c r="DD58" s="991">
        <v>0</v>
      </c>
      <c r="DE58" s="991">
        <v>0</v>
      </c>
      <c r="DF58" s="991">
        <v>0</v>
      </c>
      <c r="DG58" s="991">
        <v>0</v>
      </c>
      <c r="DH58" s="991">
        <v>0</v>
      </c>
      <c r="DI58" s="991">
        <v>0</v>
      </c>
      <c r="DJ58" s="991">
        <v>0</v>
      </c>
      <c r="DK58" s="991">
        <v>0</v>
      </c>
      <c r="DL58" s="991">
        <v>0</v>
      </c>
      <c r="DM58" s="991">
        <v>0</v>
      </c>
      <c r="DN58" s="991">
        <v>0</v>
      </c>
      <c r="DO58" s="991">
        <v>0</v>
      </c>
      <c r="DP58" s="991">
        <v>0</v>
      </c>
      <c r="DQ58" s="991">
        <v>0</v>
      </c>
      <c r="DR58" s="991">
        <v>0</v>
      </c>
      <c r="DS58" s="991">
        <v>0</v>
      </c>
      <c r="DT58" s="991">
        <v>0</v>
      </c>
      <c r="DU58" s="991">
        <v>0</v>
      </c>
      <c r="DV58" s="991">
        <v>0</v>
      </c>
      <c r="DW58" s="991">
        <v>0</v>
      </c>
      <c r="DX58" s="991">
        <v>0</v>
      </c>
      <c r="DY58" s="991">
        <v>0</v>
      </c>
      <c r="DZ58" s="991">
        <v>0</v>
      </c>
      <c r="EA58" s="991">
        <v>0</v>
      </c>
      <c r="EB58" s="991">
        <v>0</v>
      </c>
      <c r="EC58" s="991">
        <v>0</v>
      </c>
      <c r="ED58" s="992" t="b">
        <v>1</v>
      </c>
      <c r="EE58" s="991">
        <v>0</v>
      </c>
      <c r="EF58" s="991">
        <v>0</v>
      </c>
      <c r="EG58" s="991">
        <v>0</v>
      </c>
      <c r="EH58" s="991">
        <v>0</v>
      </c>
      <c r="EI58" s="991">
        <v>0</v>
      </c>
      <c r="EJ58" s="991">
        <v>0</v>
      </c>
      <c r="EK58" s="991">
        <v>0</v>
      </c>
      <c r="EL58" s="991">
        <v>0</v>
      </c>
      <c r="EM58" s="991">
        <v>0</v>
      </c>
      <c r="EN58" s="991">
        <v>0</v>
      </c>
      <c r="EO58" s="991">
        <v>0</v>
      </c>
      <c r="EP58" s="991">
        <v>0</v>
      </c>
      <c r="EQ58" s="991">
        <v>0</v>
      </c>
      <c r="ER58" s="991">
        <v>0</v>
      </c>
      <c r="ES58" s="991">
        <v>0</v>
      </c>
      <c r="ET58" s="991">
        <v>0</v>
      </c>
      <c r="EU58" s="991">
        <v>0</v>
      </c>
      <c r="EV58" s="991">
        <v>0</v>
      </c>
      <c r="EW58" s="991">
        <v>0</v>
      </c>
      <c r="EX58" s="991">
        <v>0</v>
      </c>
      <c r="EY58" s="991">
        <v>0</v>
      </c>
      <c r="EZ58" s="991">
        <v>0</v>
      </c>
      <c r="FA58" s="991">
        <v>1</v>
      </c>
      <c r="FB58" s="991">
        <v>0</v>
      </c>
      <c r="FC58" s="991">
        <v>2</v>
      </c>
      <c r="FD58" s="991">
        <v>0</v>
      </c>
      <c r="FE58" s="991">
        <v>1</v>
      </c>
      <c r="FF58" s="991">
        <v>0</v>
      </c>
      <c r="FG58" s="991">
        <v>0</v>
      </c>
      <c r="FH58" s="991">
        <v>0</v>
      </c>
      <c r="FI58" s="991">
        <v>0</v>
      </c>
      <c r="FJ58" s="991">
        <v>0</v>
      </c>
      <c r="FK58" s="991">
        <v>0</v>
      </c>
      <c r="FL58" s="991">
        <v>0</v>
      </c>
      <c r="FM58" s="991">
        <v>0</v>
      </c>
      <c r="FN58" s="991">
        <v>0</v>
      </c>
      <c r="FO58" s="991">
        <v>0</v>
      </c>
      <c r="FP58" s="991">
        <v>0</v>
      </c>
      <c r="FQ58" s="991">
        <v>0</v>
      </c>
      <c r="FR58" s="991">
        <v>0</v>
      </c>
      <c r="FS58" s="991">
        <v>0</v>
      </c>
      <c r="FT58" s="991">
        <v>0</v>
      </c>
      <c r="FU58" s="991">
        <v>0</v>
      </c>
      <c r="FV58" s="991">
        <v>0</v>
      </c>
      <c r="FW58" s="991">
        <v>0</v>
      </c>
      <c r="FX58" s="991">
        <v>0</v>
      </c>
      <c r="FY58" s="991">
        <v>0</v>
      </c>
      <c r="FZ58" s="991">
        <v>0</v>
      </c>
      <c r="GA58" s="991">
        <v>0</v>
      </c>
      <c r="GB58" s="991">
        <v>0</v>
      </c>
      <c r="GC58" s="991">
        <v>0</v>
      </c>
      <c r="GD58" s="991">
        <v>0</v>
      </c>
      <c r="GE58" s="991">
        <v>0</v>
      </c>
      <c r="GF58" s="991">
        <v>0</v>
      </c>
      <c r="GG58" s="991">
        <v>0</v>
      </c>
      <c r="GH58" s="991">
        <v>0</v>
      </c>
      <c r="GI58" s="991">
        <v>0</v>
      </c>
      <c r="GJ58" s="991">
        <v>0</v>
      </c>
      <c r="GK58" s="991">
        <v>0</v>
      </c>
      <c r="GL58" s="991">
        <v>0</v>
      </c>
      <c r="GM58" s="991">
        <v>0</v>
      </c>
      <c r="GN58" s="991">
        <v>0</v>
      </c>
      <c r="GO58" s="991">
        <v>0</v>
      </c>
      <c r="GP58" s="991">
        <v>0</v>
      </c>
      <c r="GQ58" s="991">
        <v>0</v>
      </c>
      <c r="GR58" s="991">
        <v>0</v>
      </c>
      <c r="GS58" s="990" t="s">
        <v>1055</v>
      </c>
      <c r="GT58" s="990" t="s">
        <v>993</v>
      </c>
      <c r="GU58" s="990" t="s">
        <v>993</v>
      </c>
      <c r="GV58" s="990" t="s">
        <v>993</v>
      </c>
      <c r="GW58" s="991">
        <v>235</v>
      </c>
      <c r="GX58" s="991">
        <v>0</v>
      </c>
      <c r="GY58" s="991">
        <v>0</v>
      </c>
      <c r="GZ58" s="991">
        <v>315</v>
      </c>
      <c r="HA58" s="991">
        <v>235</v>
      </c>
      <c r="HB58" s="991">
        <v>235</v>
      </c>
      <c r="HC58" s="991">
        <v>235</v>
      </c>
      <c r="HD58" s="991">
        <v>0</v>
      </c>
      <c r="HE58" s="991">
        <v>0</v>
      </c>
      <c r="HF58" s="991">
        <v>0</v>
      </c>
      <c r="HG58" s="991">
        <v>0</v>
      </c>
      <c r="HH58" s="991">
        <v>0</v>
      </c>
      <c r="HI58" s="991">
        <v>235</v>
      </c>
      <c r="HJ58" s="991">
        <v>235</v>
      </c>
      <c r="HK58" s="991">
        <v>0</v>
      </c>
      <c r="HL58" s="991">
        <v>0</v>
      </c>
      <c r="HM58" s="991">
        <v>0</v>
      </c>
      <c r="HN58" s="991">
        <v>0</v>
      </c>
      <c r="HO58" s="991">
        <v>0</v>
      </c>
      <c r="HP58" s="991">
        <v>0</v>
      </c>
      <c r="HQ58" s="991">
        <v>0</v>
      </c>
      <c r="HR58" s="991">
        <v>235</v>
      </c>
      <c r="HS58" s="991">
        <v>0</v>
      </c>
      <c r="HT58" s="991">
        <v>0</v>
      </c>
      <c r="HU58" s="991">
        <v>0</v>
      </c>
      <c r="HV58" s="990" t="s">
        <v>290</v>
      </c>
      <c r="HW58" s="991">
        <v>0</v>
      </c>
      <c r="HX58" s="991">
        <v>0</v>
      </c>
      <c r="HY58" s="991">
        <v>0</v>
      </c>
      <c r="HZ58" s="991">
        <v>0</v>
      </c>
      <c r="IA58" s="991">
        <v>0</v>
      </c>
      <c r="IB58" s="991">
        <v>0</v>
      </c>
      <c r="IC58" s="991">
        <v>0</v>
      </c>
      <c r="ID58" s="991">
        <v>0</v>
      </c>
      <c r="IE58" s="991">
        <v>0</v>
      </c>
      <c r="IF58" s="991">
        <v>1</v>
      </c>
      <c r="IG58" s="991">
        <v>0</v>
      </c>
      <c r="IH58" s="991">
        <v>0</v>
      </c>
      <c r="II58" s="991">
        <v>0</v>
      </c>
      <c r="IJ58" s="991">
        <v>0</v>
      </c>
      <c r="IK58" s="993">
        <v>0</v>
      </c>
      <c r="IL58" s="991">
        <v>0</v>
      </c>
      <c r="IM58" s="991">
        <v>235</v>
      </c>
      <c r="IN58" s="991">
        <v>0</v>
      </c>
      <c r="IO58" s="991">
        <v>0</v>
      </c>
      <c r="IP58" s="991">
        <v>0</v>
      </c>
      <c r="IQ58" s="991">
        <v>0</v>
      </c>
      <c r="IR58" s="991">
        <v>0</v>
      </c>
      <c r="IS58" s="991">
        <v>0</v>
      </c>
      <c r="IT58" s="991">
        <v>0</v>
      </c>
      <c r="IU58" s="991">
        <v>0</v>
      </c>
      <c r="IV58" s="991">
        <v>0</v>
      </c>
      <c r="IW58" s="991">
        <v>0</v>
      </c>
      <c r="IX58" s="991">
        <v>0</v>
      </c>
      <c r="IY58" s="991">
        <v>0</v>
      </c>
      <c r="IZ58" s="991">
        <v>0</v>
      </c>
      <c r="JA58" s="991">
        <v>0</v>
      </c>
      <c r="JB58" s="991">
        <v>0</v>
      </c>
      <c r="JC58" s="991">
        <v>0</v>
      </c>
      <c r="JD58" s="991">
        <v>0</v>
      </c>
      <c r="JE58" s="991">
        <v>0</v>
      </c>
      <c r="JF58" s="991">
        <v>0</v>
      </c>
      <c r="JG58" s="991">
        <v>0</v>
      </c>
      <c r="JH58" s="991">
        <v>0</v>
      </c>
      <c r="JI58" s="991">
        <v>0</v>
      </c>
      <c r="JJ58" s="990" t="s">
        <v>290</v>
      </c>
      <c r="JK58" s="991">
        <v>0</v>
      </c>
      <c r="JL58" s="991">
        <v>0</v>
      </c>
      <c r="JM58" s="991">
        <v>0</v>
      </c>
      <c r="JN58" s="991">
        <v>0</v>
      </c>
      <c r="JO58" s="991">
        <v>0</v>
      </c>
      <c r="JP58" s="991">
        <v>0</v>
      </c>
      <c r="JQ58" s="991">
        <v>0</v>
      </c>
      <c r="JR58" s="991">
        <v>0</v>
      </c>
      <c r="JS58" s="991">
        <v>0</v>
      </c>
      <c r="JT58" s="991">
        <v>0</v>
      </c>
      <c r="JU58" s="991">
        <v>0</v>
      </c>
      <c r="JV58" s="991">
        <v>0</v>
      </c>
      <c r="JW58" s="992" t="b">
        <v>0</v>
      </c>
      <c r="JX58" s="990" t="s">
        <v>993</v>
      </c>
      <c r="JY58" s="990" t="s">
        <v>993</v>
      </c>
      <c r="JZ58" s="990" t="s">
        <v>993</v>
      </c>
      <c r="KA58" s="990" t="s">
        <v>993</v>
      </c>
      <c r="KB58" s="992"/>
      <c r="KC58" s="986"/>
    </row>
    <row r="59" spans="1:289">
      <c r="A59" s="985"/>
      <c r="B59" s="1315" t="s">
        <v>1808</v>
      </c>
      <c r="C59" s="1315"/>
      <c r="D59" s="990" t="s">
        <v>1810</v>
      </c>
      <c r="E59" s="990" t="s">
        <v>1810</v>
      </c>
      <c r="F59" s="990" t="s">
        <v>993</v>
      </c>
      <c r="G59" s="990" t="s">
        <v>1811</v>
      </c>
      <c r="H59" s="990" t="s">
        <v>1388</v>
      </c>
      <c r="I59" s="990" t="s">
        <v>437</v>
      </c>
      <c r="J59" s="990" t="s">
        <v>986</v>
      </c>
      <c r="K59" s="990" t="s">
        <v>987</v>
      </c>
      <c r="L59" s="990" t="s">
        <v>988</v>
      </c>
      <c r="M59" s="990" t="s">
        <v>1035</v>
      </c>
      <c r="N59" s="990" t="s">
        <v>1036</v>
      </c>
      <c r="O59" s="990" t="s">
        <v>1811</v>
      </c>
      <c r="P59" s="990" t="s">
        <v>1325</v>
      </c>
      <c r="Q59" s="990" t="s">
        <v>1812</v>
      </c>
      <c r="R59" s="990" t="s">
        <v>1813</v>
      </c>
      <c r="S59" s="990" t="s">
        <v>1814</v>
      </c>
      <c r="T59" s="990" t="s">
        <v>1815</v>
      </c>
      <c r="U59" s="990" t="s">
        <v>1337</v>
      </c>
      <c r="V59" s="990" t="s">
        <v>1319</v>
      </c>
      <c r="W59" s="990" t="s">
        <v>1816</v>
      </c>
      <c r="X59" s="990" t="s">
        <v>1817</v>
      </c>
      <c r="Y59" s="990" t="s">
        <v>1319</v>
      </c>
      <c r="Z59" s="990" t="s">
        <v>1816</v>
      </c>
      <c r="AA59" s="990" t="s">
        <v>1818</v>
      </c>
      <c r="AB59" s="990" t="s">
        <v>2241</v>
      </c>
      <c r="AC59" s="990" t="s">
        <v>1819</v>
      </c>
      <c r="AD59" s="990" t="s">
        <v>417</v>
      </c>
      <c r="AE59" s="990" t="s">
        <v>290</v>
      </c>
      <c r="AF59" s="990" t="s">
        <v>290</v>
      </c>
      <c r="AG59" s="990" t="s">
        <v>282</v>
      </c>
      <c r="AH59" s="992" t="b">
        <v>0</v>
      </c>
      <c r="AI59" s="991">
        <v>0</v>
      </c>
      <c r="AJ59" s="992" t="b">
        <v>0</v>
      </c>
      <c r="AK59" s="991">
        <v>0</v>
      </c>
      <c r="AL59" s="992" t="b">
        <v>0</v>
      </c>
      <c r="AM59" s="992" t="b">
        <v>1</v>
      </c>
      <c r="AN59" s="990" t="s">
        <v>282</v>
      </c>
      <c r="AO59" s="990" t="b">
        <f t="shared" si="1"/>
        <v>1</v>
      </c>
      <c r="AP59" s="990" t="s">
        <v>993</v>
      </c>
      <c r="AQ59" s="992" t="b">
        <v>0</v>
      </c>
      <c r="AR59" s="990" t="s">
        <v>993</v>
      </c>
      <c r="AS59" s="990" t="s">
        <v>993</v>
      </c>
      <c r="AT59" s="990" t="s">
        <v>993</v>
      </c>
      <c r="AU59" s="990" t="s">
        <v>301</v>
      </c>
      <c r="AV59" s="990" t="s">
        <v>993</v>
      </c>
      <c r="AW59" s="990" t="s">
        <v>993</v>
      </c>
      <c r="AX59" s="990" t="s">
        <v>993</v>
      </c>
      <c r="AY59" s="990" t="s">
        <v>993</v>
      </c>
      <c r="AZ59" s="183">
        <f t="shared" si="2"/>
        <v>19</v>
      </c>
      <c r="BA59" s="183">
        <f t="shared" si="2"/>
        <v>0</v>
      </c>
      <c r="BB59" s="183">
        <f t="shared" si="2"/>
        <v>0</v>
      </c>
      <c r="BC59" s="183">
        <f t="shared" si="2"/>
        <v>0</v>
      </c>
      <c r="BD59" s="183">
        <f t="shared" si="3"/>
        <v>19</v>
      </c>
      <c r="BE59" s="991">
        <v>19</v>
      </c>
      <c r="BF59" s="991">
        <v>0</v>
      </c>
      <c r="BG59" s="991">
        <v>0</v>
      </c>
      <c r="BH59" s="991">
        <v>0</v>
      </c>
      <c r="BI59" s="991">
        <v>0</v>
      </c>
      <c r="BJ59" s="991">
        <v>0</v>
      </c>
      <c r="BK59" s="991">
        <v>0</v>
      </c>
      <c r="BL59" s="991">
        <v>0</v>
      </c>
      <c r="BM59" s="991">
        <v>0</v>
      </c>
      <c r="BN59" s="991">
        <v>0</v>
      </c>
      <c r="BO59" s="991">
        <v>0</v>
      </c>
      <c r="BP59" s="991">
        <v>0</v>
      </c>
      <c r="BQ59" s="991">
        <v>0</v>
      </c>
      <c r="BR59" s="991">
        <v>0</v>
      </c>
      <c r="BS59" s="991">
        <v>0</v>
      </c>
      <c r="BT59" s="991">
        <v>0</v>
      </c>
      <c r="BU59" s="991">
        <v>0</v>
      </c>
      <c r="BV59" s="991">
        <v>0</v>
      </c>
      <c r="BW59" s="991">
        <v>0</v>
      </c>
      <c r="BX59" s="991">
        <v>0</v>
      </c>
      <c r="BY59" s="990" t="s">
        <v>2678</v>
      </c>
      <c r="BZ59" s="991">
        <v>0</v>
      </c>
      <c r="CA59" s="991">
        <v>0</v>
      </c>
      <c r="CB59" s="991">
        <v>0</v>
      </c>
      <c r="CC59" s="991">
        <v>19</v>
      </c>
      <c r="CD59" s="991">
        <v>2</v>
      </c>
      <c r="CE59" s="991">
        <v>0.5</v>
      </c>
      <c r="CF59" s="991">
        <v>0</v>
      </c>
      <c r="CG59" s="991">
        <v>0</v>
      </c>
      <c r="CH59" s="991">
        <v>0</v>
      </c>
      <c r="CI59" s="991">
        <v>2</v>
      </c>
      <c r="CJ59" s="991">
        <v>0</v>
      </c>
      <c r="CK59" s="991">
        <v>0</v>
      </c>
      <c r="CL59" s="991">
        <v>0</v>
      </c>
      <c r="CM59" s="991">
        <v>0</v>
      </c>
      <c r="CN59" s="991">
        <v>0</v>
      </c>
      <c r="CO59" s="991">
        <v>0</v>
      </c>
      <c r="CP59" s="991">
        <v>1</v>
      </c>
      <c r="CQ59" s="991">
        <v>0</v>
      </c>
      <c r="CR59" s="991">
        <v>0</v>
      </c>
      <c r="CS59" s="991">
        <v>0.2</v>
      </c>
      <c r="CT59" s="991">
        <v>0</v>
      </c>
      <c r="CU59" s="991">
        <v>0.1</v>
      </c>
      <c r="CV59" s="991">
        <v>0</v>
      </c>
      <c r="CW59" s="991">
        <v>0</v>
      </c>
      <c r="CX59" s="991">
        <v>0</v>
      </c>
      <c r="CY59" s="991">
        <v>0.5</v>
      </c>
      <c r="CZ59" s="991">
        <v>0</v>
      </c>
      <c r="DA59" s="991">
        <v>0</v>
      </c>
      <c r="DB59" s="991">
        <v>0</v>
      </c>
      <c r="DC59" s="991">
        <v>0</v>
      </c>
      <c r="DD59" s="991">
        <v>0</v>
      </c>
      <c r="DE59" s="991">
        <v>0</v>
      </c>
      <c r="DF59" s="991">
        <v>0</v>
      </c>
      <c r="DG59" s="991">
        <v>0</v>
      </c>
      <c r="DH59" s="991">
        <v>0</v>
      </c>
      <c r="DI59" s="991">
        <v>0</v>
      </c>
      <c r="DJ59" s="991">
        <v>0</v>
      </c>
      <c r="DK59" s="991">
        <v>0</v>
      </c>
      <c r="DL59" s="991">
        <v>0</v>
      </c>
      <c r="DM59" s="991">
        <v>0</v>
      </c>
      <c r="DN59" s="991">
        <v>0</v>
      </c>
      <c r="DO59" s="991">
        <v>0</v>
      </c>
      <c r="DP59" s="991">
        <v>0</v>
      </c>
      <c r="DQ59" s="991">
        <v>0</v>
      </c>
      <c r="DR59" s="991">
        <v>0</v>
      </c>
      <c r="DS59" s="991">
        <v>0</v>
      </c>
      <c r="DT59" s="991">
        <v>0</v>
      </c>
      <c r="DU59" s="991">
        <v>0</v>
      </c>
      <c r="DV59" s="991">
        <v>0</v>
      </c>
      <c r="DW59" s="991">
        <v>0</v>
      </c>
      <c r="DX59" s="991">
        <v>0</v>
      </c>
      <c r="DY59" s="991">
        <v>0</v>
      </c>
      <c r="DZ59" s="991">
        <v>0</v>
      </c>
      <c r="EA59" s="991">
        <v>0</v>
      </c>
      <c r="EB59" s="991">
        <v>0</v>
      </c>
      <c r="EC59" s="991">
        <v>0</v>
      </c>
      <c r="ED59" s="992" t="b">
        <v>1</v>
      </c>
      <c r="EE59" s="991">
        <v>0</v>
      </c>
      <c r="EF59" s="991">
        <v>0</v>
      </c>
      <c r="EG59" s="991">
        <v>0</v>
      </c>
      <c r="EH59" s="991">
        <v>0</v>
      </c>
      <c r="EI59" s="991">
        <v>0</v>
      </c>
      <c r="EJ59" s="991">
        <v>0</v>
      </c>
      <c r="EK59" s="991">
        <v>0</v>
      </c>
      <c r="EL59" s="991">
        <v>0</v>
      </c>
      <c r="EM59" s="991">
        <v>0</v>
      </c>
      <c r="EN59" s="991">
        <v>0</v>
      </c>
      <c r="EO59" s="991">
        <v>0</v>
      </c>
      <c r="EP59" s="991">
        <v>0</v>
      </c>
      <c r="EQ59" s="991">
        <v>0</v>
      </c>
      <c r="ER59" s="991">
        <v>0</v>
      </c>
      <c r="ES59" s="991">
        <v>0</v>
      </c>
      <c r="ET59" s="991">
        <v>0</v>
      </c>
      <c r="EU59" s="991">
        <v>0</v>
      </c>
      <c r="EV59" s="991">
        <v>0</v>
      </c>
      <c r="EW59" s="991">
        <v>0</v>
      </c>
      <c r="EX59" s="991">
        <v>0</v>
      </c>
      <c r="EY59" s="991">
        <v>0</v>
      </c>
      <c r="EZ59" s="991">
        <v>0</v>
      </c>
      <c r="FA59" s="991">
        <v>0</v>
      </c>
      <c r="FB59" s="991">
        <v>2</v>
      </c>
      <c r="FC59" s="991">
        <v>0</v>
      </c>
      <c r="FD59" s="991">
        <v>0</v>
      </c>
      <c r="FE59" s="991">
        <v>0</v>
      </c>
      <c r="FF59" s="991">
        <v>0</v>
      </c>
      <c r="FG59" s="991">
        <v>0</v>
      </c>
      <c r="FH59" s="991">
        <v>0</v>
      </c>
      <c r="FI59" s="991">
        <v>1</v>
      </c>
      <c r="FJ59" s="991">
        <v>0</v>
      </c>
      <c r="FK59" s="991">
        <v>0</v>
      </c>
      <c r="FL59" s="991">
        <v>0.2</v>
      </c>
      <c r="FM59" s="991">
        <v>0</v>
      </c>
      <c r="FN59" s="991">
        <v>0.1</v>
      </c>
      <c r="FO59" s="991">
        <v>0</v>
      </c>
      <c r="FP59" s="991">
        <v>0</v>
      </c>
      <c r="FQ59" s="991">
        <v>0</v>
      </c>
      <c r="FR59" s="991">
        <v>0</v>
      </c>
      <c r="FS59" s="991">
        <v>0</v>
      </c>
      <c r="FT59" s="991">
        <v>0</v>
      </c>
      <c r="FU59" s="991">
        <v>0</v>
      </c>
      <c r="FV59" s="991">
        <v>0</v>
      </c>
      <c r="FW59" s="991">
        <v>0</v>
      </c>
      <c r="FX59" s="991">
        <v>0</v>
      </c>
      <c r="FY59" s="991">
        <v>0</v>
      </c>
      <c r="FZ59" s="991">
        <v>0</v>
      </c>
      <c r="GA59" s="991">
        <v>0</v>
      </c>
      <c r="GB59" s="991">
        <v>0</v>
      </c>
      <c r="GC59" s="991">
        <v>0</v>
      </c>
      <c r="GD59" s="991">
        <v>0</v>
      </c>
      <c r="GE59" s="991">
        <v>0</v>
      </c>
      <c r="GF59" s="991">
        <v>0</v>
      </c>
      <c r="GG59" s="991">
        <v>0</v>
      </c>
      <c r="GH59" s="991">
        <v>0</v>
      </c>
      <c r="GI59" s="991">
        <v>0</v>
      </c>
      <c r="GJ59" s="991">
        <v>0</v>
      </c>
      <c r="GK59" s="991">
        <v>0</v>
      </c>
      <c r="GL59" s="991">
        <v>0</v>
      </c>
      <c r="GM59" s="991">
        <v>0</v>
      </c>
      <c r="GN59" s="991">
        <v>0</v>
      </c>
      <c r="GO59" s="991">
        <v>0</v>
      </c>
      <c r="GP59" s="991">
        <v>0</v>
      </c>
      <c r="GQ59" s="991">
        <v>0</v>
      </c>
      <c r="GR59" s="991">
        <v>0</v>
      </c>
      <c r="GS59" s="990" t="s">
        <v>270</v>
      </c>
      <c r="GT59" s="990" t="s">
        <v>993</v>
      </c>
      <c r="GU59" s="990" t="s">
        <v>993</v>
      </c>
      <c r="GV59" s="990" t="s">
        <v>993</v>
      </c>
      <c r="GW59" s="991">
        <v>0</v>
      </c>
      <c r="GX59" s="991">
        <v>0</v>
      </c>
      <c r="GY59" s="991">
        <v>0</v>
      </c>
      <c r="GZ59" s="991">
        <v>0</v>
      </c>
      <c r="HA59" s="991">
        <v>0</v>
      </c>
      <c r="HB59" s="991">
        <v>0</v>
      </c>
      <c r="HC59" s="991">
        <v>0</v>
      </c>
      <c r="HD59" s="991">
        <v>0</v>
      </c>
      <c r="HE59" s="991">
        <v>0</v>
      </c>
      <c r="HF59" s="991">
        <v>0</v>
      </c>
      <c r="HG59" s="991">
        <v>0</v>
      </c>
      <c r="HH59" s="991">
        <v>0</v>
      </c>
      <c r="HI59" s="991">
        <v>0</v>
      </c>
      <c r="HJ59" s="991">
        <v>0</v>
      </c>
      <c r="HK59" s="991">
        <v>0</v>
      </c>
      <c r="HL59" s="991">
        <v>0</v>
      </c>
      <c r="HM59" s="991">
        <v>0</v>
      </c>
      <c r="HN59" s="991">
        <v>0</v>
      </c>
      <c r="HO59" s="991">
        <v>0</v>
      </c>
      <c r="HP59" s="991">
        <v>0</v>
      </c>
      <c r="HQ59" s="991">
        <v>0</v>
      </c>
      <c r="HR59" s="991">
        <v>0</v>
      </c>
      <c r="HS59" s="991">
        <v>0</v>
      </c>
      <c r="HT59" s="991">
        <v>0</v>
      </c>
      <c r="HU59" s="991">
        <v>0</v>
      </c>
      <c r="HV59" s="990" t="s">
        <v>993</v>
      </c>
      <c r="HW59" s="991">
        <v>0</v>
      </c>
      <c r="HX59" s="991">
        <v>0</v>
      </c>
      <c r="HY59" s="991">
        <v>0</v>
      </c>
      <c r="HZ59" s="991">
        <v>0</v>
      </c>
      <c r="IA59" s="991">
        <v>0</v>
      </c>
      <c r="IB59" s="991">
        <v>0</v>
      </c>
      <c r="IC59" s="991">
        <v>0</v>
      </c>
      <c r="ID59" s="991">
        <v>0</v>
      </c>
      <c r="IE59" s="991">
        <v>0</v>
      </c>
      <c r="IF59" s="991">
        <v>0</v>
      </c>
      <c r="IG59" s="991">
        <v>0</v>
      </c>
      <c r="IH59" s="991">
        <v>0</v>
      </c>
      <c r="II59" s="991">
        <v>0</v>
      </c>
      <c r="IJ59" s="991">
        <v>0</v>
      </c>
      <c r="IK59" s="993">
        <v>0</v>
      </c>
      <c r="IL59" s="991">
        <v>0</v>
      </c>
      <c r="IM59" s="991">
        <v>0</v>
      </c>
      <c r="IN59" s="991">
        <v>0</v>
      </c>
      <c r="IO59" s="991">
        <v>0</v>
      </c>
      <c r="IP59" s="991">
        <v>0</v>
      </c>
      <c r="IQ59" s="991">
        <v>0</v>
      </c>
      <c r="IR59" s="991">
        <v>0</v>
      </c>
      <c r="IS59" s="991">
        <v>0</v>
      </c>
      <c r="IT59" s="991">
        <v>0</v>
      </c>
      <c r="IU59" s="991">
        <v>0</v>
      </c>
      <c r="IV59" s="991">
        <v>0</v>
      </c>
      <c r="IW59" s="991">
        <v>0</v>
      </c>
      <c r="IX59" s="991">
        <v>0</v>
      </c>
      <c r="IY59" s="991">
        <v>0</v>
      </c>
      <c r="IZ59" s="991">
        <v>0</v>
      </c>
      <c r="JA59" s="991">
        <v>0</v>
      </c>
      <c r="JB59" s="991">
        <v>0</v>
      </c>
      <c r="JC59" s="991">
        <v>0</v>
      </c>
      <c r="JD59" s="991">
        <v>0</v>
      </c>
      <c r="JE59" s="991">
        <v>0</v>
      </c>
      <c r="JF59" s="991">
        <v>0</v>
      </c>
      <c r="JG59" s="991">
        <v>0</v>
      </c>
      <c r="JH59" s="991">
        <v>0</v>
      </c>
      <c r="JI59" s="991">
        <v>0</v>
      </c>
      <c r="JJ59" s="990" t="s">
        <v>993</v>
      </c>
      <c r="JK59" s="991">
        <v>0</v>
      </c>
      <c r="JL59" s="991">
        <v>0</v>
      </c>
      <c r="JM59" s="991">
        <v>0</v>
      </c>
      <c r="JN59" s="991">
        <v>0</v>
      </c>
      <c r="JO59" s="991">
        <v>0</v>
      </c>
      <c r="JP59" s="991">
        <v>0</v>
      </c>
      <c r="JQ59" s="991">
        <v>0</v>
      </c>
      <c r="JR59" s="991">
        <v>0</v>
      </c>
      <c r="JS59" s="991">
        <v>0</v>
      </c>
      <c r="JT59" s="991">
        <v>0</v>
      </c>
      <c r="JU59" s="991">
        <v>0</v>
      </c>
      <c r="JV59" s="991">
        <v>0</v>
      </c>
      <c r="JW59" s="992" t="b">
        <v>0</v>
      </c>
      <c r="JX59" s="990" t="s">
        <v>993</v>
      </c>
      <c r="JY59" s="990" t="s">
        <v>993</v>
      </c>
      <c r="JZ59" s="990" t="s">
        <v>993</v>
      </c>
      <c r="KA59" s="990" t="s">
        <v>993</v>
      </c>
      <c r="KB59" s="990" t="s">
        <v>2679</v>
      </c>
      <c r="KC59" s="986"/>
    </row>
    <row r="60" spans="1:289" hidden="1">
      <c r="A60" s="985"/>
      <c r="B60" s="1315" t="s">
        <v>1820</v>
      </c>
      <c r="C60" s="1315"/>
      <c r="D60" s="990" t="s">
        <v>1821</v>
      </c>
      <c r="E60" s="990" t="s">
        <v>1821</v>
      </c>
      <c r="F60" s="990" t="s">
        <v>993</v>
      </c>
      <c r="G60" s="990" t="s">
        <v>1822</v>
      </c>
      <c r="H60" s="990" t="s">
        <v>1388</v>
      </c>
      <c r="I60" s="990" t="s">
        <v>437</v>
      </c>
      <c r="J60" s="990" t="s">
        <v>986</v>
      </c>
      <c r="K60" s="990" t="s">
        <v>987</v>
      </c>
      <c r="L60" s="990" t="s">
        <v>988</v>
      </c>
      <c r="M60" s="990" t="s">
        <v>989</v>
      </c>
      <c r="N60" s="990" t="s">
        <v>990</v>
      </c>
      <c r="O60" s="990" t="s">
        <v>1822</v>
      </c>
      <c r="P60" s="990" t="s">
        <v>1317</v>
      </c>
      <c r="Q60" s="990" t="s">
        <v>1554</v>
      </c>
      <c r="R60" s="990" t="s">
        <v>1823</v>
      </c>
      <c r="S60" s="990" t="s">
        <v>1824</v>
      </c>
      <c r="T60" s="990" t="s">
        <v>1825</v>
      </c>
      <c r="U60" s="990" t="s">
        <v>1341</v>
      </c>
      <c r="V60" s="990" t="s">
        <v>1319</v>
      </c>
      <c r="W60" s="990" t="s">
        <v>525</v>
      </c>
      <c r="X60" s="990" t="s">
        <v>1349</v>
      </c>
      <c r="Y60" s="990" t="s">
        <v>1319</v>
      </c>
      <c r="Z60" s="990" t="s">
        <v>523</v>
      </c>
      <c r="AA60" s="990" t="s">
        <v>1826</v>
      </c>
      <c r="AB60" s="990" t="s">
        <v>1827</v>
      </c>
      <c r="AC60" s="990" t="s">
        <v>1828</v>
      </c>
      <c r="AD60" s="990" t="s">
        <v>447</v>
      </c>
      <c r="AE60" s="990" t="s">
        <v>270</v>
      </c>
      <c r="AF60" s="990" t="s">
        <v>270</v>
      </c>
      <c r="AG60" s="990" t="s">
        <v>290</v>
      </c>
      <c r="AH60" s="992" t="b">
        <v>1</v>
      </c>
      <c r="AI60" s="991">
        <v>1</v>
      </c>
      <c r="AJ60" s="992" t="b">
        <v>0</v>
      </c>
      <c r="AK60" s="991">
        <v>0</v>
      </c>
      <c r="AL60" s="992" t="b">
        <v>0</v>
      </c>
      <c r="AM60" s="992" t="b">
        <v>1</v>
      </c>
      <c r="AN60" s="990" t="s">
        <v>290</v>
      </c>
      <c r="AO60" s="990" t="b">
        <f t="shared" si="1"/>
        <v>1</v>
      </c>
      <c r="AP60" s="990" t="s">
        <v>993</v>
      </c>
      <c r="AQ60" s="992" t="b">
        <v>0</v>
      </c>
      <c r="AR60" s="990" t="s">
        <v>993</v>
      </c>
      <c r="AS60" s="990" t="s">
        <v>993</v>
      </c>
      <c r="AT60" s="990" t="s">
        <v>993</v>
      </c>
      <c r="AU60" s="990" t="s">
        <v>290</v>
      </c>
      <c r="AV60" s="990" t="s">
        <v>993</v>
      </c>
      <c r="AW60" s="990" t="s">
        <v>293</v>
      </c>
      <c r="AX60" s="990" t="s">
        <v>993</v>
      </c>
      <c r="AY60" s="990" t="s">
        <v>993</v>
      </c>
      <c r="AZ60" s="183">
        <f t="shared" si="2"/>
        <v>19</v>
      </c>
      <c r="BA60" s="183">
        <f t="shared" si="2"/>
        <v>19</v>
      </c>
      <c r="BB60" s="183">
        <f t="shared" si="2"/>
        <v>2</v>
      </c>
      <c r="BC60" s="183">
        <f t="shared" si="2"/>
        <v>19</v>
      </c>
      <c r="BD60" s="183">
        <f t="shared" si="3"/>
        <v>0</v>
      </c>
      <c r="BE60" s="991">
        <v>19</v>
      </c>
      <c r="BF60" s="991">
        <v>19</v>
      </c>
      <c r="BG60" s="991">
        <v>2</v>
      </c>
      <c r="BH60" s="991">
        <v>19</v>
      </c>
      <c r="BI60" s="991">
        <v>0</v>
      </c>
      <c r="BJ60" s="991">
        <v>0</v>
      </c>
      <c r="BK60" s="991">
        <v>0</v>
      </c>
      <c r="BL60" s="991">
        <v>0</v>
      </c>
      <c r="BM60" s="991">
        <v>0</v>
      </c>
      <c r="BN60" s="991">
        <v>0</v>
      </c>
      <c r="BO60" s="991">
        <v>0</v>
      </c>
      <c r="BP60" s="991">
        <v>0</v>
      </c>
      <c r="BQ60" s="991">
        <v>0</v>
      </c>
      <c r="BR60" s="991">
        <v>0</v>
      </c>
      <c r="BS60" s="991">
        <v>0</v>
      </c>
      <c r="BT60" s="991">
        <v>0</v>
      </c>
      <c r="BU60" s="991">
        <v>0</v>
      </c>
      <c r="BV60" s="991">
        <v>0</v>
      </c>
      <c r="BW60" s="991">
        <v>0</v>
      </c>
      <c r="BX60" s="991">
        <v>0</v>
      </c>
      <c r="BY60" s="992"/>
      <c r="BZ60" s="991">
        <v>19</v>
      </c>
      <c r="CA60" s="991">
        <v>0</v>
      </c>
      <c r="CB60" s="991">
        <v>0</v>
      </c>
      <c r="CC60" s="991">
        <v>0</v>
      </c>
      <c r="CD60" s="991">
        <v>3</v>
      </c>
      <c r="CE60" s="991">
        <v>1</v>
      </c>
      <c r="CF60" s="991">
        <v>0</v>
      </c>
      <c r="CG60" s="991">
        <v>0</v>
      </c>
      <c r="CH60" s="991">
        <v>15</v>
      </c>
      <c r="CI60" s="991">
        <v>0.8</v>
      </c>
      <c r="CJ60" s="991">
        <v>4</v>
      </c>
      <c r="CK60" s="991">
        <v>0.9</v>
      </c>
      <c r="CL60" s="991">
        <v>3</v>
      </c>
      <c r="CM60" s="991">
        <v>0</v>
      </c>
      <c r="CN60" s="991">
        <v>12</v>
      </c>
      <c r="CO60" s="991">
        <v>0</v>
      </c>
      <c r="CP60" s="991">
        <v>0</v>
      </c>
      <c r="CQ60" s="991">
        <v>0</v>
      </c>
      <c r="CR60" s="991">
        <v>0</v>
      </c>
      <c r="CS60" s="991">
        <v>0</v>
      </c>
      <c r="CT60" s="991">
        <v>0</v>
      </c>
      <c r="CU60" s="991">
        <v>0</v>
      </c>
      <c r="CV60" s="991">
        <v>2</v>
      </c>
      <c r="CW60" s="991">
        <v>0</v>
      </c>
      <c r="CX60" s="991">
        <v>0</v>
      </c>
      <c r="CY60" s="991">
        <v>0</v>
      </c>
      <c r="CZ60" s="991">
        <v>0</v>
      </c>
      <c r="DA60" s="991">
        <v>0</v>
      </c>
      <c r="DB60" s="991">
        <v>0</v>
      </c>
      <c r="DC60" s="991">
        <v>0</v>
      </c>
      <c r="DD60" s="991">
        <v>0</v>
      </c>
      <c r="DE60" s="991">
        <v>0</v>
      </c>
      <c r="DF60" s="991">
        <v>0</v>
      </c>
      <c r="DG60" s="991">
        <v>0</v>
      </c>
      <c r="DH60" s="991">
        <v>8</v>
      </c>
      <c r="DI60" s="991">
        <v>0</v>
      </c>
      <c r="DJ60" s="991">
        <v>3</v>
      </c>
      <c r="DK60" s="991">
        <v>0.9</v>
      </c>
      <c r="DL60" s="991">
        <v>2</v>
      </c>
      <c r="DM60" s="991">
        <v>0</v>
      </c>
      <c r="DN60" s="991">
        <v>12</v>
      </c>
      <c r="DO60" s="991">
        <v>0</v>
      </c>
      <c r="DP60" s="991">
        <v>0</v>
      </c>
      <c r="DQ60" s="991">
        <v>0</v>
      </c>
      <c r="DR60" s="991">
        <v>0</v>
      </c>
      <c r="DS60" s="991">
        <v>0</v>
      </c>
      <c r="DT60" s="991">
        <v>0</v>
      </c>
      <c r="DU60" s="991">
        <v>0</v>
      </c>
      <c r="DV60" s="991">
        <v>1</v>
      </c>
      <c r="DW60" s="991">
        <v>0</v>
      </c>
      <c r="DX60" s="991">
        <v>0</v>
      </c>
      <c r="DY60" s="991">
        <v>0</v>
      </c>
      <c r="DZ60" s="991">
        <v>0</v>
      </c>
      <c r="EA60" s="991">
        <v>0</v>
      </c>
      <c r="EB60" s="991">
        <v>0</v>
      </c>
      <c r="EC60" s="991">
        <v>0</v>
      </c>
      <c r="ED60" s="992" t="b">
        <v>0</v>
      </c>
      <c r="EE60" s="991">
        <v>0</v>
      </c>
      <c r="EF60" s="991">
        <v>0</v>
      </c>
      <c r="EG60" s="991">
        <v>0</v>
      </c>
      <c r="EH60" s="991">
        <v>0</v>
      </c>
      <c r="EI60" s="991">
        <v>1</v>
      </c>
      <c r="EJ60" s="991">
        <v>0</v>
      </c>
      <c r="EK60" s="991">
        <v>0</v>
      </c>
      <c r="EL60" s="991">
        <v>0</v>
      </c>
      <c r="EM60" s="991">
        <v>0</v>
      </c>
      <c r="EN60" s="991">
        <v>0</v>
      </c>
      <c r="EO60" s="991">
        <v>0</v>
      </c>
      <c r="EP60" s="991">
        <v>0</v>
      </c>
      <c r="EQ60" s="991">
        <v>0</v>
      </c>
      <c r="ER60" s="991">
        <v>0</v>
      </c>
      <c r="ES60" s="991">
        <v>0</v>
      </c>
      <c r="ET60" s="991">
        <v>0</v>
      </c>
      <c r="EU60" s="991">
        <v>0</v>
      </c>
      <c r="EV60" s="991">
        <v>0</v>
      </c>
      <c r="EW60" s="991">
        <v>0</v>
      </c>
      <c r="EX60" s="991">
        <v>0</v>
      </c>
      <c r="EY60" s="991">
        <v>0</v>
      </c>
      <c r="EZ60" s="991">
        <v>0</v>
      </c>
      <c r="FA60" s="991">
        <v>7</v>
      </c>
      <c r="FB60" s="991">
        <v>0.8</v>
      </c>
      <c r="FC60" s="991">
        <v>1</v>
      </c>
      <c r="FD60" s="991">
        <v>0</v>
      </c>
      <c r="FE60" s="991">
        <v>0</v>
      </c>
      <c r="FF60" s="991">
        <v>0</v>
      </c>
      <c r="FG60" s="991">
        <v>0</v>
      </c>
      <c r="FH60" s="991">
        <v>0</v>
      </c>
      <c r="FI60" s="991">
        <v>0</v>
      </c>
      <c r="FJ60" s="991">
        <v>0</v>
      </c>
      <c r="FK60" s="991">
        <v>0</v>
      </c>
      <c r="FL60" s="991">
        <v>0</v>
      </c>
      <c r="FM60" s="991">
        <v>0</v>
      </c>
      <c r="FN60" s="991">
        <v>0</v>
      </c>
      <c r="FO60" s="991">
        <v>1</v>
      </c>
      <c r="FP60" s="991">
        <v>0</v>
      </c>
      <c r="FQ60" s="991">
        <v>0</v>
      </c>
      <c r="FR60" s="991">
        <v>0</v>
      </c>
      <c r="FS60" s="991">
        <v>0</v>
      </c>
      <c r="FT60" s="991">
        <v>0</v>
      </c>
      <c r="FU60" s="991">
        <v>0</v>
      </c>
      <c r="FV60" s="991">
        <v>0</v>
      </c>
      <c r="FW60" s="991">
        <v>0</v>
      </c>
      <c r="FX60" s="991">
        <v>0</v>
      </c>
      <c r="FY60" s="991">
        <v>0</v>
      </c>
      <c r="FZ60" s="991">
        <v>0</v>
      </c>
      <c r="GA60" s="991">
        <v>0</v>
      </c>
      <c r="GB60" s="991">
        <v>0</v>
      </c>
      <c r="GC60" s="991">
        <v>0</v>
      </c>
      <c r="GD60" s="991">
        <v>0</v>
      </c>
      <c r="GE60" s="991">
        <v>0</v>
      </c>
      <c r="GF60" s="991">
        <v>0</v>
      </c>
      <c r="GG60" s="991">
        <v>0</v>
      </c>
      <c r="GH60" s="991">
        <v>0</v>
      </c>
      <c r="GI60" s="991">
        <v>0</v>
      </c>
      <c r="GJ60" s="991">
        <v>0</v>
      </c>
      <c r="GK60" s="991">
        <v>0</v>
      </c>
      <c r="GL60" s="991">
        <v>0</v>
      </c>
      <c r="GM60" s="991">
        <v>0</v>
      </c>
      <c r="GN60" s="991">
        <v>0</v>
      </c>
      <c r="GO60" s="991">
        <v>0</v>
      </c>
      <c r="GP60" s="991">
        <v>0</v>
      </c>
      <c r="GQ60" s="991">
        <v>0</v>
      </c>
      <c r="GR60" s="991">
        <v>0</v>
      </c>
      <c r="GS60" s="990" t="s">
        <v>999</v>
      </c>
      <c r="GT60" s="990" t="s">
        <v>1011</v>
      </c>
      <c r="GU60" s="990" t="s">
        <v>427</v>
      </c>
      <c r="GV60" s="990" t="s">
        <v>993</v>
      </c>
      <c r="GW60" s="991">
        <v>943</v>
      </c>
      <c r="GX60" s="991">
        <v>0</v>
      </c>
      <c r="GY60" s="991">
        <v>0</v>
      </c>
      <c r="GZ60" s="991">
        <v>4410</v>
      </c>
      <c r="HA60" s="991">
        <v>943</v>
      </c>
      <c r="HB60" s="991">
        <v>1585</v>
      </c>
      <c r="HC60" s="991">
        <v>943</v>
      </c>
      <c r="HD60" s="991">
        <v>0</v>
      </c>
      <c r="HE60" s="991">
        <v>0</v>
      </c>
      <c r="HF60" s="991">
        <v>0</v>
      </c>
      <c r="HG60" s="991">
        <v>642</v>
      </c>
      <c r="HH60" s="991">
        <v>0</v>
      </c>
      <c r="HI60" s="991">
        <v>12</v>
      </c>
      <c r="HJ60" s="991">
        <v>0</v>
      </c>
      <c r="HK60" s="991">
        <v>12</v>
      </c>
      <c r="HL60" s="991">
        <v>0</v>
      </c>
      <c r="HM60" s="991">
        <v>0</v>
      </c>
      <c r="HN60" s="991">
        <v>0</v>
      </c>
      <c r="HO60" s="991">
        <v>0</v>
      </c>
      <c r="HP60" s="991">
        <v>0</v>
      </c>
      <c r="HQ60" s="991">
        <v>0</v>
      </c>
      <c r="HR60" s="991">
        <v>12</v>
      </c>
      <c r="HS60" s="991">
        <v>0</v>
      </c>
      <c r="HT60" s="991">
        <v>0</v>
      </c>
      <c r="HU60" s="991">
        <v>0</v>
      </c>
      <c r="HV60" s="990" t="s">
        <v>290</v>
      </c>
      <c r="HW60" s="991">
        <v>0</v>
      </c>
      <c r="HX60" s="991">
        <v>0</v>
      </c>
      <c r="HY60" s="991">
        <v>0</v>
      </c>
      <c r="HZ60" s="991">
        <v>0</v>
      </c>
      <c r="IA60" s="991">
        <v>0</v>
      </c>
      <c r="IB60" s="991">
        <v>0</v>
      </c>
      <c r="IC60" s="991">
        <v>0</v>
      </c>
      <c r="ID60" s="991">
        <v>0</v>
      </c>
      <c r="IE60" s="991">
        <v>643</v>
      </c>
      <c r="IF60" s="991">
        <v>131</v>
      </c>
      <c r="IG60" s="991">
        <v>72</v>
      </c>
      <c r="IH60" s="991">
        <v>360</v>
      </c>
      <c r="II60" s="991">
        <v>289</v>
      </c>
      <c r="IJ60" s="991">
        <v>5</v>
      </c>
      <c r="IK60" s="993">
        <v>0</v>
      </c>
      <c r="IL60" s="991">
        <v>0</v>
      </c>
      <c r="IM60" s="991">
        <v>943</v>
      </c>
      <c r="IN60" s="991">
        <v>0</v>
      </c>
      <c r="IO60" s="991">
        <v>0</v>
      </c>
      <c r="IP60" s="991">
        <v>0</v>
      </c>
      <c r="IQ60" s="991">
        <v>0</v>
      </c>
      <c r="IR60" s="991">
        <v>0</v>
      </c>
      <c r="IS60" s="991">
        <v>0</v>
      </c>
      <c r="IT60" s="991">
        <v>0</v>
      </c>
      <c r="IU60" s="991">
        <v>0</v>
      </c>
      <c r="IV60" s="991">
        <v>0</v>
      </c>
      <c r="IW60" s="991">
        <v>0</v>
      </c>
      <c r="IX60" s="991">
        <v>0</v>
      </c>
      <c r="IY60" s="991">
        <v>0</v>
      </c>
      <c r="IZ60" s="991">
        <v>0</v>
      </c>
      <c r="JA60" s="991">
        <v>0</v>
      </c>
      <c r="JB60" s="991">
        <v>0</v>
      </c>
      <c r="JC60" s="991">
        <v>0</v>
      </c>
      <c r="JD60" s="991">
        <v>0</v>
      </c>
      <c r="JE60" s="991">
        <v>0</v>
      </c>
      <c r="JF60" s="991">
        <v>0</v>
      </c>
      <c r="JG60" s="991">
        <v>0</v>
      </c>
      <c r="JH60" s="991">
        <v>0</v>
      </c>
      <c r="JI60" s="991">
        <v>0</v>
      </c>
      <c r="JJ60" s="990" t="s">
        <v>993</v>
      </c>
      <c r="JK60" s="991">
        <v>0</v>
      </c>
      <c r="JL60" s="991">
        <v>0</v>
      </c>
      <c r="JM60" s="991">
        <v>0</v>
      </c>
      <c r="JN60" s="991">
        <v>0</v>
      </c>
      <c r="JO60" s="991">
        <v>0</v>
      </c>
      <c r="JP60" s="991">
        <v>0</v>
      </c>
      <c r="JQ60" s="991">
        <v>0</v>
      </c>
      <c r="JR60" s="991">
        <v>0</v>
      </c>
      <c r="JS60" s="991">
        <v>0</v>
      </c>
      <c r="JT60" s="991">
        <v>0</v>
      </c>
      <c r="JU60" s="991">
        <v>0</v>
      </c>
      <c r="JV60" s="991">
        <v>0</v>
      </c>
      <c r="JW60" s="992" t="b">
        <v>0</v>
      </c>
      <c r="JX60" s="990" t="s">
        <v>993</v>
      </c>
      <c r="JY60" s="990" t="s">
        <v>993</v>
      </c>
      <c r="JZ60" s="990" t="s">
        <v>993</v>
      </c>
      <c r="KA60" s="990" t="s">
        <v>993</v>
      </c>
      <c r="KB60" s="992"/>
      <c r="KC60" s="986"/>
    </row>
    <row r="61" spans="1:289" hidden="1">
      <c r="A61" s="985"/>
      <c r="B61" s="1315" t="s">
        <v>1829</v>
      </c>
      <c r="C61" s="1315"/>
      <c r="D61" s="990" t="s">
        <v>1830</v>
      </c>
      <c r="E61" s="990" t="s">
        <v>1830</v>
      </c>
      <c r="F61" s="990" t="s">
        <v>993</v>
      </c>
      <c r="G61" s="990" t="s">
        <v>61</v>
      </c>
      <c r="H61" s="990" t="s">
        <v>1388</v>
      </c>
      <c r="I61" s="990" t="s">
        <v>437</v>
      </c>
      <c r="J61" s="990" t="s">
        <v>986</v>
      </c>
      <c r="K61" s="990" t="s">
        <v>1062</v>
      </c>
      <c r="L61" s="990" t="s">
        <v>1063</v>
      </c>
      <c r="M61" s="990" t="s">
        <v>1064</v>
      </c>
      <c r="N61" s="990" t="s">
        <v>1065</v>
      </c>
      <c r="O61" s="990" t="s">
        <v>61</v>
      </c>
      <c r="P61" s="990" t="s">
        <v>1332</v>
      </c>
      <c r="Q61" s="990" t="s">
        <v>1831</v>
      </c>
      <c r="R61" s="990" t="s">
        <v>1832</v>
      </c>
      <c r="S61" s="990" t="s">
        <v>2680</v>
      </c>
      <c r="T61" s="990" t="s">
        <v>2681</v>
      </c>
      <c r="U61" s="990" t="s">
        <v>2682</v>
      </c>
      <c r="V61" s="990" t="s">
        <v>1333</v>
      </c>
      <c r="W61" s="990" t="s">
        <v>1361</v>
      </c>
      <c r="X61" s="990" t="s">
        <v>1835</v>
      </c>
      <c r="Y61" s="990" t="s">
        <v>1333</v>
      </c>
      <c r="Z61" s="990" t="s">
        <v>1361</v>
      </c>
      <c r="AA61" s="990" t="s">
        <v>1836</v>
      </c>
      <c r="AB61" s="990" t="s">
        <v>1338</v>
      </c>
      <c r="AC61" s="990" t="s">
        <v>1837</v>
      </c>
      <c r="AD61" s="990" t="s">
        <v>1227</v>
      </c>
      <c r="AE61" s="990" t="s">
        <v>270</v>
      </c>
      <c r="AF61" s="990" t="s">
        <v>270</v>
      </c>
      <c r="AG61" s="990" t="s">
        <v>290</v>
      </c>
      <c r="AH61" s="992" t="b">
        <v>0</v>
      </c>
      <c r="AI61" s="991">
        <v>0</v>
      </c>
      <c r="AJ61" s="992" t="b">
        <v>0</v>
      </c>
      <c r="AK61" s="991">
        <v>0</v>
      </c>
      <c r="AL61" s="992" t="b">
        <v>1</v>
      </c>
      <c r="AM61" s="992" t="b">
        <v>0</v>
      </c>
      <c r="AN61" s="990" t="s">
        <v>290</v>
      </c>
      <c r="AO61" s="990" t="b">
        <f t="shared" si="1"/>
        <v>1</v>
      </c>
      <c r="AP61" s="990" t="s">
        <v>993</v>
      </c>
      <c r="AQ61" s="992" t="b">
        <v>0</v>
      </c>
      <c r="AR61" s="990" t="s">
        <v>993</v>
      </c>
      <c r="AS61" s="990" t="s">
        <v>993</v>
      </c>
      <c r="AT61" s="990" t="s">
        <v>993</v>
      </c>
      <c r="AU61" s="990" t="s">
        <v>290</v>
      </c>
      <c r="AV61" s="990" t="s">
        <v>993</v>
      </c>
      <c r="AW61" s="990" t="s">
        <v>993</v>
      </c>
      <c r="AX61" s="990" t="s">
        <v>993</v>
      </c>
      <c r="AY61" s="990" t="s">
        <v>993</v>
      </c>
      <c r="AZ61" s="183">
        <f t="shared" si="2"/>
        <v>16</v>
      </c>
      <c r="BA61" s="183">
        <f t="shared" si="2"/>
        <v>16</v>
      </c>
      <c r="BB61" s="183">
        <f t="shared" si="2"/>
        <v>0</v>
      </c>
      <c r="BC61" s="183">
        <f t="shared" si="2"/>
        <v>16</v>
      </c>
      <c r="BD61" s="183">
        <f t="shared" si="3"/>
        <v>0</v>
      </c>
      <c r="BE61" s="991">
        <v>16</v>
      </c>
      <c r="BF61" s="991">
        <v>16</v>
      </c>
      <c r="BG61" s="991">
        <v>0</v>
      </c>
      <c r="BH61" s="991">
        <v>16</v>
      </c>
      <c r="BI61" s="991">
        <v>16</v>
      </c>
      <c r="BJ61" s="991">
        <v>0</v>
      </c>
      <c r="BK61" s="991">
        <v>0</v>
      </c>
      <c r="BL61" s="991">
        <v>0</v>
      </c>
      <c r="BM61" s="991">
        <v>0</v>
      </c>
      <c r="BN61" s="991">
        <v>0</v>
      </c>
      <c r="BO61" s="991">
        <v>0</v>
      </c>
      <c r="BP61" s="991">
        <v>0</v>
      </c>
      <c r="BQ61" s="991">
        <v>0</v>
      </c>
      <c r="BR61" s="991">
        <v>0</v>
      </c>
      <c r="BS61" s="991">
        <v>0</v>
      </c>
      <c r="BT61" s="991">
        <v>0</v>
      </c>
      <c r="BU61" s="991">
        <v>0</v>
      </c>
      <c r="BV61" s="991">
        <v>0</v>
      </c>
      <c r="BW61" s="991">
        <v>0</v>
      </c>
      <c r="BX61" s="991">
        <v>0</v>
      </c>
      <c r="BY61" s="992"/>
      <c r="BZ61" s="991">
        <v>16</v>
      </c>
      <c r="CA61" s="991">
        <v>0</v>
      </c>
      <c r="CB61" s="991">
        <v>0</v>
      </c>
      <c r="CC61" s="991">
        <v>0</v>
      </c>
      <c r="CD61" s="991">
        <v>1</v>
      </c>
      <c r="CE61" s="991">
        <v>0.3</v>
      </c>
      <c r="CF61" s="991">
        <v>0</v>
      </c>
      <c r="CG61" s="991">
        <v>0</v>
      </c>
      <c r="CH61" s="991">
        <v>8</v>
      </c>
      <c r="CI61" s="991">
        <v>2.8</v>
      </c>
      <c r="CJ61" s="991">
        <v>0</v>
      </c>
      <c r="CK61" s="991">
        <v>1.4</v>
      </c>
      <c r="CL61" s="991">
        <v>0</v>
      </c>
      <c r="CM61" s="991">
        <v>0</v>
      </c>
      <c r="CN61" s="991">
        <v>8</v>
      </c>
      <c r="CO61" s="991">
        <v>8.6</v>
      </c>
      <c r="CP61" s="991">
        <v>0</v>
      </c>
      <c r="CQ61" s="991">
        <v>0</v>
      </c>
      <c r="CR61" s="991">
        <v>0</v>
      </c>
      <c r="CS61" s="991">
        <v>0</v>
      </c>
      <c r="CT61" s="991">
        <v>0</v>
      </c>
      <c r="CU61" s="991">
        <v>0</v>
      </c>
      <c r="CV61" s="991">
        <v>0</v>
      </c>
      <c r="CW61" s="991">
        <v>0</v>
      </c>
      <c r="CX61" s="991">
        <v>0</v>
      </c>
      <c r="CY61" s="991">
        <v>0</v>
      </c>
      <c r="CZ61" s="991">
        <v>0</v>
      </c>
      <c r="DA61" s="991">
        <v>0</v>
      </c>
      <c r="DB61" s="991">
        <v>0</v>
      </c>
      <c r="DC61" s="991">
        <v>0</v>
      </c>
      <c r="DD61" s="991">
        <v>0</v>
      </c>
      <c r="DE61" s="991">
        <v>0</v>
      </c>
      <c r="DF61" s="991">
        <v>0</v>
      </c>
      <c r="DG61" s="991">
        <v>0</v>
      </c>
      <c r="DH61" s="991">
        <v>4</v>
      </c>
      <c r="DI61" s="991">
        <v>1.4</v>
      </c>
      <c r="DJ61" s="991">
        <v>0</v>
      </c>
      <c r="DK61" s="991">
        <v>0.7</v>
      </c>
      <c r="DL61" s="991">
        <v>0</v>
      </c>
      <c r="DM61" s="991">
        <v>0</v>
      </c>
      <c r="DN61" s="991">
        <v>4</v>
      </c>
      <c r="DO61" s="991">
        <v>4.3</v>
      </c>
      <c r="DP61" s="991">
        <v>0</v>
      </c>
      <c r="DQ61" s="991">
        <v>0</v>
      </c>
      <c r="DR61" s="991">
        <v>0</v>
      </c>
      <c r="DS61" s="991">
        <v>0</v>
      </c>
      <c r="DT61" s="991">
        <v>0</v>
      </c>
      <c r="DU61" s="991">
        <v>0</v>
      </c>
      <c r="DV61" s="991">
        <v>0</v>
      </c>
      <c r="DW61" s="991">
        <v>0</v>
      </c>
      <c r="DX61" s="991">
        <v>0</v>
      </c>
      <c r="DY61" s="991">
        <v>0</v>
      </c>
      <c r="DZ61" s="991">
        <v>0</v>
      </c>
      <c r="EA61" s="991">
        <v>0</v>
      </c>
      <c r="EB61" s="991">
        <v>0</v>
      </c>
      <c r="EC61" s="991">
        <v>0</v>
      </c>
      <c r="ED61" s="992" t="b">
        <v>0</v>
      </c>
      <c r="EE61" s="991">
        <v>0</v>
      </c>
      <c r="EF61" s="991">
        <v>0</v>
      </c>
      <c r="EG61" s="991">
        <v>0</v>
      </c>
      <c r="EH61" s="991">
        <v>0</v>
      </c>
      <c r="EI61" s="991">
        <v>0</v>
      </c>
      <c r="EJ61" s="991">
        <v>0</v>
      </c>
      <c r="EK61" s="991">
        <v>0</v>
      </c>
      <c r="EL61" s="991">
        <v>0</v>
      </c>
      <c r="EM61" s="991">
        <v>0</v>
      </c>
      <c r="EN61" s="991">
        <v>0</v>
      </c>
      <c r="EO61" s="991">
        <v>0</v>
      </c>
      <c r="EP61" s="991">
        <v>0</v>
      </c>
      <c r="EQ61" s="991">
        <v>0</v>
      </c>
      <c r="ER61" s="991">
        <v>0</v>
      </c>
      <c r="ES61" s="991">
        <v>0</v>
      </c>
      <c r="ET61" s="991">
        <v>0</v>
      </c>
      <c r="EU61" s="991">
        <v>0</v>
      </c>
      <c r="EV61" s="991">
        <v>0</v>
      </c>
      <c r="EW61" s="991">
        <v>0</v>
      </c>
      <c r="EX61" s="991">
        <v>0</v>
      </c>
      <c r="EY61" s="991">
        <v>0</v>
      </c>
      <c r="EZ61" s="991">
        <v>0</v>
      </c>
      <c r="FA61" s="991">
        <v>4</v>
      </c>
      <c r="FB61" s="991">
        <v>1.4</v>
      </c>
      <c r="FC61" s="991">
        <v>0</v>
      </c>
      <c r="FD61" s="991">
        <v>0.7</v>
      </c>
      <c r="FE61" s="991">
        <v>0</v>
      </c>
      <c r="FF61" s="991">
        <v>0</v>
      </c>
      <c r="FG61" s="991">
        <v>4</v>
      </c>
      <c r="FH61" s="991">
        <v>4.3</v>
      </c>
      <c r="FI61" s="991">
        <v>0</v>
      </c>
      <c r="FJ61" s="991">
        <v>0</v>
      </c>
      <c r="FK61" s="991">
        <v>0</v>
      </c>
      <c r="FL61" s="991">
        <v>0</v>
      </c>
      <c r="FM61" s="991">
        <v>0</v>
      </c>
      <c r="FN61" s="991">
        <v>0</v>
      </c>
      <c r="FO61" s="991">
        <v>0</v>
      </c>
      <c r="FP61" s="991">
        <v>0</v>
      </c>
      <c r="FQ61" s="991">
        <v>0</v>
      </c>
      <c r="FR61" s="991">
        <v>0</v>
      </c>
      <c r="FS61" s="991">
        <v>0</v>
      </c>
      <c r="FT61" s="991">
        <v>0</v>
      </c>
      <c r="FU61" s="991">
        <v>0</v>
      </c>
      <c r="FV61" s="991">
        <v>0</v>
      </c>
      <c r="FW61" s="991">
        <v>0</v>
      </c>
      <c r="FX61" s="991">
        <v>0</v>
      </c>
      <c r="FY61" s="991">
        <v>0</v>
      </c>
      <c r="FZ61" s="991">
        <v>0</v>
      </c>
      <c r="GA61" s="991">
        <v>0</v>
      </c>
      <c r="GB61" s="991">
        <v>0</v>
      </c>
      <c r="GC61" s="991">
        <v>0</v>
      </c>
      <c r="GD61" s="991">
        <v>0</v>
      </c>
      <c r="GE61" s="991">
        <v>0</v>
      </c>
      <c r="GF61" s="991">
        <v>0</v>
      </c>
      <c r="GG61" s="991">
        <v>0</v>
      </c>
      <c r="GH61" s="991">
        <v>0</v>
      </c>
      <c r="GI61" s="991">
        <v>0</v>
      </c>
      <c r="GJ61" s="991">
        <v>0</v>
      </c>
      <c r="GK61" s="991">
        <v>0</v>
      </c>
      <c r="GL61" s="991">
        <v>0</v>
      </c>
      <c r="GM61" s="991">
        <v>0</v>
      </c>
      <c r="GN61" s="991">
        <v>0</v>
      </c>
      <c r="GO61" s="991">
        <v>0</v>
      </c>
      <c r="GP61" s="991">
        <v>0</v>
      </c>
      <c r="GQ61" s="991">
        <v>0</v>
      </c>
      <c r="GR61" s="991">
        <v>0</v>
      </c>
      <c r="GS61" s="990" t="s">
        <v>1011</v>
      </c>
      <c r="GT61" s="990" t="s">
        <v>993</v>
      </c>
      <c r="GU61" s="990" t="s">
        <v>993</v>
      </c>
      <c r="GV61" s="990" t="s">
        <v>993</v>
      </c>
      <c r="GW61" s="991">
        <v>832</v>
      </c>
      <c r="GX61" s="991">
        <v>0</v>
      </c>
      <c r="GY61" s="991">
        <v>0</v>
      </c>
      <c r="GZ61" s="991">
        <v>832</v>
      </c>
      <c r="HA61" s="991">
        <v>814</v>
      </c>
      <c r="HB61" s="991">
        <v>841</v>
      </c>
      <c r="HC61" s="991">
        <v>443</v>
      </c>
      <c r="HD61" s="991">
        <v>0</v>
      </c>
      <c r="HE61" s="991">
        <v>0</v>
      </c>
      <c r="HF61" s="991">
        <v>0</v>
      </c>
      <c r="HG61" s="991">
        <v>398</v>
      </c>
      <c r="HH61" s="991">
        <v>0</v>
      </c>
      <c r="HI61" s="991">
        <v>832</v>
      </c>
      <c r="HJ61" s="991">
        <v>832</v>
      </c>
      <c r="HK61" s="991">
        <v>0</v>
      </c>
      <c r="HL61" s="991">
        <v>0</v>
      </c>
      <c r="HM61" s="991">
        <v>0</v>
      </c>
      <c r="HN61" s="991">
        <v>0</v>
      </c>
      <c r="HO61" s="991">
        <v>0</v>
      </c>
      <c r="HP61" s="991">
        <v>0</v>
      </c>
      <c r="HQ61" s="991">
        <v>0</v>
      </c>
      <c r="HR61" s="991">
        <v>832</v>
      </c>
      <c r="HS61" s="991">
        <v>0</v>
      </c>
      <c r="HT61" s="991">
        <v>0</v>
      </c>
      <c r="HU61" s="991">
        <v>0</v>
      </c>
      <c r="HV61" s="990" t="s">
        <v>290</v>
      </c>
      <c r="HW61" s="991">
        <v>0</v>
      </c>
      <c r="HX61" s="991">
        <v>0</v>
      </c>
      <c r="HY61" s="991">
        <v>0</v>
      </c>
      <c r="HZ61" s="991">
        <v>0</v>
      </c>
      <c r="IA61" s="991">
        <v>0</v>
      </c>
      <c r="IB61" s="991">
        <v>0</v>
      </c>
      <c r="IC61" s="991">
        <v>0</v>
      </c>
      <c r="ID61" s="991">
        <v>0</v>
      </c>
      <c r="IE61" s="991">
        <v>398</v>
      </c>
      <c r="IF61" s="991">
        <v>165</v>
      </c>
      <c r="IG61" s="991">
        <v>51</v>
      </c>
      <c r="IH61" s="991">
        <v>124</v>
      </c>
      <c r="II61" s="991">
        <v>106</v>
      </c>
      <c r="IJ61" s="991">
        <v>0</v>
      </c>
      <c r="IK61" s="993">
        <v>0</v>
      </c>
      <c r="IL61" s="991">
        <v>0</v>
      </c>
      <c r="IM61" s="991">
        <v>814</v>
      </c>
      <c r="IN61" s="991">
        <v>0</v>
      </c>
      <c r="IO61" s="991">
        <v>0</v>
      </c>
      <c r="IP61" s="991">
        <v>0</v>
      </c>
      <c r="IQ61" s="991">
        <v>0</v>
      </c>
      <c r="IR61" s="991">
        <v>0</v>
      </c>
      <c r="IS61" s="991">
        <v>0</v>
      </c>
      <c r="IT61" s="991">
        <v>0</v>
      </c>
      <c r="IU61" s="991">
        <v>0</v>
      </c>
      <c r="IV61" s="991">
        <v>0</v>
      </c>
      <c r="IW61" s="991">
        <v>0</v>
      </c>
      <c r="IX61" s="991">
        <v>0</v>
      </c>
      <c r="IY61" s="991">
        <v>0</v>
      </c>
      <c r="IZ61" s="991">
        <v>0</v>
      </c>
      <c r="JA61" s="991">
        <v>0</v>
      </c>
      <c r="JB61" s="991">
        <v>0</v>
      </c>
      <c r="JC61" s="991">
        <v>0</v>
      </c>
      <c r="JD61" s="991">
        <v>0</v>
      </c>
      <c r="JE61" s="991">
        <v>0</v>
      </c>
      <c r="JF61" s="991">
        <v>0</v>
      </c>
      <c r="JG61" s="991">
        <v>0</v>
      </c>
      <c r="JH61" s="991">
        <v>0</v>
      </c>
      <c r="JI61" s="991">
        <v>0</v>
      </c>
      <c r="JJ61" s="990" t="s">
        <v>290</v>
      </c>
      <c r="JK61" s="991">
        <v>0</v>
      </c>
      <c r="JL61" s="991">
        <v>0</v>
      </c>
      <c r="JM61" s="991">
        <v>0</v>
      </c>
      <c r="JN61" s="991">
        <v>0</v>
      </c>
      <c r="JO61" s="991">
        <v>0</v>
      </c>
      <c r="JP61" s="991">
        <v>0</v>
      </c>
      <c r="JQ61" s="991">
        <v>0</v>
      </c>
      <c r="JR61" s="991">
        <v>0</v>
      </c>
      <c r="JS61" s="991">
        <v>0</v>
      </c>
      <c r="JT61" s="991">
        <v>0</v>
      </c>
      <c r="JU61" s="991">
        <v>0</v>
      </c>
      <c r="JV61" s="991">
        <v>0</v>
      </c>
      <c r="JW61" s="992" t="b">
        <v>0</v>
      </c>
      <c r="JX61" s="990" t="s">
        <v>993</v>
      </c>
      <c r="JY61" s="990" t="s">
        <v>993</v>
      </c>
      <c r="JZ61" s="990" t="s">
        <v>993</v>
      </c>
      <c r="KA61" s="990" t="s">
        <v>993</v>
      </c>
      <c r="KB61" s="992"/>
      <c r="KC61" s="986"/>
    </row>
    <row r="62" spans="1:289" hidden="1">
      <c r="A62" s="985"/>
      <c r="B62" s="1315" t="s">
        <v>1838</v>
      </c>
      <c r="C62" s="1315"/>
      <c r="D62" s="990" t="s">
        <v>1839</v>
      </c>
      <c r="E62" s="990" t="s">
        <v>1839</v>
      </c>
      <c r="F62" s="990" t="s">
        <v>993</v>
      </c>
      <c r="G62" s="990" t="s">
        <v>12</v>
      </c>
      <c r="H62" s="990" t="s">
        <v>1388</v>
      </c>
      <c r="I62" s="990" t="s">
        <v>437</v>
      </c>
      <c r="J62" s="990" t="s">
        <v>986</v>
      </c>
      <c r="K62" s="990" t="s">
        <v>987</v>
      </c>
      <c r="L62" s="990" t="s">
        <v>988</v>
      </c>
      <c r="M62" s="990" t="s">
        <v>989</v>
      </c>
      <c r="N62" s="990" t="s">
        <v>990</v>
      </c>
      <c r="O62" s="990" t="s">
        <v>12</v>
      </c>
      <c r="P62" s="990" t="s">
        <v>1317</v>
      </c>
      <c r="Q62" s="990" t="s">
        <v>1840</v>
      </c>
      <c r="R62" s="990" t="s">
        <v>1841</v>
      </c>
      <c r="S62" s="990" t="s">
        <v>1842</v>
      </c>
      <c r="T62" s="990" t="s">
        <v>1843</v>
      </c>
      <c r="U62" s="990" t="s">
        <v>1393</v>
      </c>
      <c r="V62" s="990" t="s">
        <v>1319</v>
      </c>
      <c r="W62" s="990" t="s">
        <v>521</v>
      </c>
      <c r="X62" s="990" t="s">
        <v>1817</v>
      </c>
      <c r="Y62" s="990" t="s">
        <v>1319</v>
      </c>
      <c r="Z62" s="990" t="s">
        <v>521</v>
      </c>
      <c r="AA62" s="990" t="s">
        <v>1844</v>
      </c>
      <c r="AB62" s="990" t="s">
        <v>1845</v>
      </c>
      <c r="AC62" s="990" t="s">
        <v>1846</v>
      </c>
      <c r="AD62" s="990" t="s">
        <v>447</v>
      </c>
      <c r="AE62" s="990" t="s">
        <v>270</v>
      </c>
      <c r="AF62" s="990" t="s">
        <v>270</v>
      </c>
      <c r="AG62" s="990" t="s">
        <v>290</v>
      </c>
      <c r="AH62" s="992" t="b">
        <v>0</v>
      </c>
      <c r="AI62" s="991">
        <v>0</v>
      </c>
      <c r="AJ62" s="992" t="b">
        <v>0</v>
      </c>
      <c r="AK62" s="991">
        <v>0</v>
      </c>
      <c r="AL62" s="992" t="b">
        <v>0</v>
      </c>
      <c r="AM62" s="992" t="b">
        <v>1</v>
      </c>
      <c r="AN62" s="990" t="s">
        <v>290</v>
      </c>
      <c r="AO62" s="990" t="b">
        <f t="shared" si="1"/>
        <v>1</v>
      </c>
      <c r="AP62" s="990" t="s">
        <v>993</v>
      </c>
      <c r="AQ62" s="992" t="b">
        <v>0</v>
      </c>
      <c r="AR62" s="990" t="s">
        <v>993</v>
      </c>
      <c r="AS62" s="990" t="s">
        <v>993</v>
      </c>
      <c r="AT62" s="990" t="s">
        <v>993</v>
      </c>
      <c r="AU62" s="990" t="s">
        <v>298</v>
      </c>
      <c r="AV62" s="990" t="s">
        <v>993</v>
      </c>
      <c r="AW62" s="990" t="s">
        <v>993</v>
      </c>
      <c r="AX62" s="990" t="s">
        <v>993</v>
      </c>
      <c r="AY62" s="990" t="s">
        <v>993</v>
      </c>
      <c r="AZ62" s="183">
        <f t="shared" si="2"/>
        <v>19</v>
      </c>
      <c r="BA62" s="183">
        <f t="shared" si="2"/>
        <v>14</v>
      </c>
      <c r="BB62" s="183">
        <f t="shared" si="2"/>
        <v>1</v>
      </c>
      <c r="BC62" s="183">
        <f t="shared" si="2"/>
        <v>19</v>
      </c>
      <c r="BD62" s="183">
        <f t="shared" si="3"/>
        <v>0</v>
      </c>
      <c r="BE62" s="991">
        <v>19</v>
      </c>
      <c r="BF62" s="991">
        <v>14</v>
      </c>
      <c r="BG62" s="991">
        <v>1</v>
      </c>
      <c r="BH62" s="991">
        <v>19</v>
      </c>
      <c r="BI62" s="991">
        <v>0</v>
      </c>
      <c r="BJ62" s="991">
        <v>0</v>
      </c>
      <c r="BK62" s="991">
        <v>0</v>
      </c>
      <c r="BL62" s="991">
        <v>0</v>
      </c>
      <c r="BM62" s="991">
        <v>0</v>
      </c>
      <c r="BN62" s="991">
        <v>0</v>
      </c>
      <c r="BO62" s="991">
        <v>0</v>
      </c>
      <c r="BP62" s="991">
        <v>0</v>
      </c>
      <c r="BQ62" s="991">
        <v>0</v>
      </c>
      <c r="BR62" s="991">
        <v>0</v>
      </c>
      <c r="BS62" s="991">
        <v>0</v>
      </c>
      <c r="BT62" s="991">
        <v>0</v>
      </c>
      <c r="BU62" s="991">
        <v>0</v>
      </c>
      <c r="BV62" s="991">
        <v>0</v>
      </c>
      <c r="BW62" s="991">
        <v>0</v>
      </c>
      <c r="BX62" s="991">
        <v>0</v>
      </c>
      <c r="BY62" s="992"/>
      <c r="BZ62" s="991">
        <v>0</v>
      </c>
      <c r="CA62" s="991">
        <v>0</v>
      </c>
      <c r="CB62" s="991">
        <v>0</v>
      </c>
      <c r="CC62" s="991">
        <v>19</v>
      </c>
      <c r="CD62" s="991">
        <v>3</v>
      </c>
      <c r="CE62" s="991">
        <v>2.5</v>
      </c>
      <c r="CF62" s="991">
        <v>0</v>
      </c>
      <c r="CG62" s="991">
        <v>0</v>
      </c>
      <c r="CH62" s="991">
        <v>8</v>
      </c>
      <c r="CI62" s="991">
        <v>2.1</v>
      </c>
      <c r="CJ62" s="991">
        <v>6</v>
      </c>
      <c r="CK62" s="991">
        <v>0.9</v>
      </c>
      <c r="CL62" s="991">
        <v>2</v>
      </c>
      <c r="CM62" s="991">
        <v>1.1000000000000001</v>
      </c>
      <c r="CN62" s="991">
        <v>8</v>
      </c>
      <c r="CO62" s="991">
        <v>0</v>
      </c>
      <c r="CP62" s="991">
        <v>0</v>
      </c>
      <c r="CQ62" s="991">
        <v>0</v>
      </c>
      <c r="CR62" s="991">
        <v>0</v>
      </c>
      <c r="CS62" s="991">
        <v>0</v>
      </c>
      <c r="CT62" s="991">
        <v>0</v>
      </c>
      <c r="CU62" s="991">
        <v>0</v>
      </c>
      <c r="CV62" s="991">
        <v>0</v>
      </c>
      <c r="CW62" s="991">
        <v>0</v>
      </c>
      <c r="CX62" s="991">
        <v>0</v>
      </c>
      <c r="CY62" s="991">
        <v>0</v>
      </c>
      <c r="CZ62" s="991">
        <v>1</v>
      </c>
      <c r="DA62" s="991">
        <v>0</v>
      </c>
      <c r="DB62" s="991">
        <v>0</v>
      </c>
      <c r="DC62" s="991">
        <v>0</v>
      </c>
      <c r="DD62" s="991">
        <v>0</v>
      </c>
      <c r="DE62" s="991">
        <v>0</v>
      </c>
      <c r="DF62" s="991">
        <v>0</v>
      </c>
      <c r="DG62" s="991">
        <v>0</v>
      </c>
      <c r="DH62" s="991">
        <v>5</v>
      </c>
      <c r="DI62" s="991">
        <v>0</v>
      </c>
      <c r="DJ62" s="991">
        <v>4</v>
      </c>
      <c r="DK62" s="991">
        <v>0</v>
      </c>
      <c r="DL62" s="991">
        <v>0</v>
      </c>
      <c r="DM62" s="991">
        <v>0</v>
      </c>
      <c r="DN62" s="991">
        <v>8</v>
      </c>
      <c r="DO62" s="991">
        <v>0</v>
      </c>
      <c r="DP62" s="991">
        <v>0</v>
      </c>
      <c r="DQ62" s="991">
        <v>0</v>
      </c>
      <c r="DR62" s="991">
        <v>0</v>
      </c>
      <c r="DS62" s="991">
        <v>0</v>
      </c>
      <c r="DT62" s="991">
        <v>0</v>
      </c>
      <c r="DU62" s="991">
        <v>0</v>
      </c>
      <c r="DV62" s="991">
        <v>0</v>
      </c>
      <c r="DW62" s="991">
        <v>0</v>
      </c>
      <c r="DX62" s="991">
        <v>0</v>
      </c>
      <c r="DY62" s="991">
        <v>0</v>
      </c>
      <c r="DZ62" s="991">
        <v>0</v>
      </c>
      <c r="EA62" s="991">
        <v>0</v>
      </c>
      <c r="EB62" s="991">
        <v>0</v>
      </c>
      <c r="EC62" s="991">
        <v>0</v>
      </c>
      <c r="ED62" s="992" t="b">
        <v>0</v>
      </c>
      <c r="EE62" s="991">
        <v>0</v>
      </c>
      <c r="EF62" s="991">
        <v>0</v>
      </c>
      <c r="EG62" s="991">
        <v>0</v>
      </c>
      <c r="EH62" s="991">
        <v>0</v>
      </c>
      <c r="EI62" s="991">
        <v>0</v>
      </c>
      <c r="EJ62" s="991">
        <v>0</v>
      </c>
      <c r="EK62" s="991">
        <v>0</v>
      </c>
      <c r="EL62" s="991">
        <v>0</v>
      </c>
      <c r="EM62" s="991">
        <v>0</v>
      </c>
      <c r="EN62" s="991">
        <v>0</v>
      </c>
      <c r="EO62" s="991">
        <v>0</v>
      </c>
      <c r="EP62" s="991">
        <v>0</v>
      </c>
      <c r="EQ62" s="991">
        <v>0</v>
      </c>
      <c r="ER62" s="991">
        <v>0</v>
      </c>
      <c r="ES62" s="991">
        <v>0</v>
      </c>
      <c r="ET62" s="991">
        <v>0</v>
      </c>
      <c r="EU62" s="991">
        <v>0</v>
      </c>
      <c r="EV62" s="991">
        <v>0</v>
      </c>
      <c r="EW62" s="991">
        <v>0</v>
      </c>
      <c r="EX62" s="991">
        <v>0</v>
      </c>
      <c r="EY62" s="991">
        <v>0</v>
      </c>
      <c r="EZ62" s="991">
        <v>0</v>
      </c>
      <c r="FA62" s="991">
        <v>3</v>
      </c>
      <c r="FB62" s="991">
        <v>2.1</v>
      </c>
      <c r="FC62" s="991">
        <v>2</v>
      </c>
      <c r="FD62" s="991">
        <v>0.9</v>
      </c>
      <c r="FE62" s="991">
        <v>2</v>
      </c>
      <c r="FF62" s="991">
        <v>1.1000000000000001</v>
      </c>
      <c r="FG62" s="991">
        <v>0</v>
      </c>
      <c r="FH62" s="991">
        <v>0</v>
      </c>
      <c r="FI62" s="991">
        <v>0</v>
      </c>
      <c r="FJ62" s="991">
        <v>0</v>
      </c>
      <c r="FK62" s="991">
        <v>0</v>
      </c>
      <c r="FL62" s="991">
        <v>0</v>
      </c>
      <c r="FM62" s="991">
        <v>0</v>
      </c>
      <c r="FN62" s="991">
        <v>0</v>
      </c>
      <c r="FO62" s="991">
        <v>0</v>
      </c>
      <c r="FP62" s="991">
        <v>0</v>
      </c>
      <c r="FQ62" s="991">
        <v>0</v>
      </c>
      <c r="FR62" s="991">
        <v>0</v>
      </c>
      <c r="FS62" s="991">
        <v>0</v>
      </c>
      <c r="FT62" s="991">
        <v>0</v>
      </c>
      <c r="FU62" s="991">
        <v>0</v>
      </c>
      <c r="FV62" s="991">
        <v>0</v>
      </c>
      <c r="FW62" s="991">
        <v>0</v>
      </c>
      <c r="FX62" s="991">
        <v>0</v>
      </c>
      <c r="FY62" s="991">
        <v>0</v>
      </c>
      <c r="FZ62" s="991">
        <v>0</v>
      </c>
      <c r="GA62" s="991">
        <v>0</v>
      </c>
      <c r="GB62" s="991">
        <v>0</v>
      </c>
      <c r="GC62" s="991">
        <v>0</v>
      </c>
      <c r="GD62" s="991">
        <v>0</v>
      </c>
      <c r="GE62" s="991">
        <v>0</v>
      </c>
      <c r="GF62" s="991">
        <v>0</v>
      </c>
      <c r="GG62" s="991">
        <v>0</v>
      </c>
      <c r="GH62" s="991">
        <v>0</v>
      </c>
      <c r="GI62" s="991">
        <v>0</v>
      </c>
      <c r="GJ62" s="991">
        <v>0</v>
      </c>
      <c r="GK62" s="991">
        <v>0</v>
      </c>
      <c r="GL62" s="991">
        <v>0</v>
      </c>
      <c r="GM62" s="991">
        <v>0</v>
      </c>
      <c r="GN62" s="991">
        <v>0</v>
      </c>
      <c r="GO62" s="991">
        <v>0</v>
      </c>
      <c r="GP62" s="991">
        <v>0</v>
      </c>
      <c r="GQ62" s="991">
        <v>0</v>
      </c>
      <c r="GR62" s="991">
        <v>0</v>
      </c>
      <c r="GS62" s="990" t="s">
        <v>1011</v>
      </c>
      <c r="GT62" s="990" t="s">
        <v>993</v>
      </c>
      <c r="GU62" s="990" t="s">
        <v>993</v>
      </c>
      <c r="GV62" s="990" t="s">
        <v>993</v>
      </c>
      <c r="GW62" s="991">
        <v>847</v>
      </c>
      <c r="GX62" s="991">
        <v>0</v>
      </c>
      <c r="GY62" s="991">
        <v>0</v>
      </c>
      <c r="GZ62" s="991">
        <v>4547</v>
      </c>
      <c r="HA62" s="991">
        <v>853</v>
      </c>
      <c r="HB62" s="991">
        <v>0</v>
      </c>
      <c r="HC62" s="991">
        <v>0</v>
      </c>
      <c r="HD62" s="991">
        <v>0</v>
      </c>
      <c r="HE62" s="991">
        <v>0</v>
      </c>
      <c r="HF62" s="991">
        <v>0</v>
      </c>
      <c r="HG62" s="991">
        <v>0</v>
      </c>
      <c r="HH62" s="991">
        <v>0</v>
      </c>
      <c r="HI62" s="991">
        <v>0</v>
      </c>
      <c r="HJ62" s="991">
        <v>0</v>
      </c>
      <c r="HK62" s="991">
        <v>0</v>
      </c>
      <c r="HL62" s="991">
        <v>0</v>
      </c>
      <c r="HM62" s="991">
        <v>0</v>
      </c>
      <c r="HN62" s="991">
        <v>0</v>
      </c>
      <c r="HO62" s="991">
        <v>0</v>
      </c>
      <c r="HP62" s="991">
        <v>0</v>
      </c>
      <c r="HQ62" s="991">
        <v>0</v>
      </c>
      <c r="HR62" s="991">
        <v>0</v>
      </c>
      <c r="HS62" s="991">
        <v>0</v>
      </c>
      <c r="HT62" s="991">
        <v>0</v>
      </c>
      <c r="HU62" s="991">
        <v>0</v>
      </c>
      <c r="HV62" s="990" t="s">
        <v>993</v>
      </c>
      <c r="HW62" s="991">
        <v>0</v>
      </c>
      <c r="HX62" s="991">
        <v>0</v>
      </c>
      <c r="HY62" s="991">
        <v>0</v>
      </c>
      <c r="HZ62" s="991">
        <v>0</v>
      </c>
      <c r="IA62" s="991">
        <v>0</v>
      </c>
      <c r="IB62" s="991">
        <v>0</v>
      </c>
      <c r="IC62" s="991">
        <v>0</v>
      </c>
      <c r="ID62" s="991">
        <v>0</v>
      </c>
      <c r="IE62" s="991">
        <v>332</v>
      </c>
      <c r="IF62" s="991">
        <v>65</v>
      </c>
      <c r="IG62" s="991">
        <v>34</v>
      </c>
      <c r="IH62" s="991">
        <v>251</v>
      </c>
      <c r="II62" s="991">
        <v>163</v>
      </c>
      <c r="IJ62" s="991">
        <v>0</v>
      </c>
      <c r="IK62" s="993">
        <v>0</v>
      </c>
      <c r="IL62" s="991">
        <v>0</v>
      </c>
      <c r="IM62" s="991">
        <v>853</v>
      </c>
      <c r="IN62" s="991">
        <v>0</v>
      </c>
      <c r="IO62" s="991">
        <v>0</v>
      </c>
      <c r="IP62" s="991">
        <v>0</v>
      </c>
      <c r="IQ62" s="991">
        <v>0</v>
      </c>
      <c r="IR62" s="991">
        <v>0</v>
      </c>
      <c r="IS62" s="991">
        <v>0</v>
      </c>
      <c r="IT62" s="991">
        <v>0</v>
      </c>
      <c r="IU62" s="991">
        <v>0</v>
      </c>
      <c r="IV62" s="991">
        <v>0</v>
      </c>
      <c r="IW62" s="991">
        <v>0</v>
      </c>
      <c r="IX62" s="991">
        <v>0</v>
      </c>
      <c r="IY62" s="991">
        <v>0</v>
      </c>
      <c r="IZ62" s="991">
        <v>0</v>
      </c>
      <c r="JA62" s="991">
        <v>0</v>
      </c>
      <c r="JB62" s="991">
        <v>0</v>
      </c>
      <c r="JC62" s="991">
        <v>0</v>
      </c>
      <c r="JD62" s="991">
        <v>0</v>
      </c>
      <c r="JE62" s="991">
        <v>0</v>
      </c>
      <c r="JF62" s="991">
        <v>0</v>
      </c>
      <c r="JG62" s="991">
        <v>0</v>
      </c>
      <c r="JH62" s="991">
        <v>0</v>
      </c>
      <c r="JI62" s="991">
        <v>0</v>
      </c>
      <c r="JJ62" s="990" t="s">
        <v>993</v>
      </c>
      <c r="JK62" s="991">
        <v>0</v>
      </c>
      <c r="JL62" s="991">
        <v>0</v>
      </c>
      <c r="JM62" s="991">
        <v>0</v>
      </c>
      <c r="JN62" s="991">
        <v>0</v>
      </c>
      <c r="JO62" s="991">
        <v>0</v>
      </c>
      <c r="JP62" s="991">
        <v>0</v>
      </c>
      <c r="JQ62" s="991">
        <v>0</v>
      </c>
      <c r="JR62" s="991">
        <v>0</v>
      </c>
      <c r="JS62" s="991">
        <v>0</v>
      </c>
      <c r="JT62" s="991">
        <v>0</v>
      </c>
      <c r="JU62" s="991">
        <v>0</v>
      </c>
      <c r="JV62" s="991">
        <v>0</v>
      </c>
      <c r="JW62" s="992" t="b">
        <v>0</v>
      </c>
      <c r="JX62" s="990" t="s">
        <v>993</v>
      </c>
      <c r="JY62" s="990" t="s">
        <v>993</v>
      </c>
      <c r="JZ62" s="990" t="s">
        <v>993</v>
      </c>
      <c r="KA62" s="990" t="s">
        <v>993</v>
      </c>
      <c r="KB62" s="992"/>
      <c r="KC62" s="986"/>
    </row>
    <row r="63" spans="1:289" hidden="1">
      <c r="A63" s="985"/>
      <c r="B63" s="1315" t="s">
        <v>1847</v>
      </c>
      <c r="C63" s="1315"/>
      <c r="D63" s="990" t="s">
        <v>1848</v>
      </c>
      <c r="E63" s="990" t="s">
        <v>1848</v>
      </c>
      <c r="F63" s="990" t="s">
        <v>993</v>
      </c>
      <c r="G63" s="990" t="s">
        <v>1849</v>
      </c>
      <c r="H63" s="990" t="s">
        <v>1388</v>
      </c>
      <c r="I63" s="990" t="s">
        <v>437</v>
      </c>
      <c r="J63" s="990" t="s">
        <v>986</v>
      </c>
      <c r="K63" s="990" t="s">
        <v>1062</v>
      </c>
      <c r="L63" s="990" t="s">
        <v>1063</v>
      </c>
      <c r="M63" s="990" t="s">
        <v>1207</v>
      </c>
      <c r="N63" s="990" t="s">
        <v>1208</v>
      </c>
      <c r="O63" s="990" t="s">
        <v>1849</v>
      </c>
      <c r="P63" s="990" t="s">
        <v>1365</v>
      </c>
      <c r="Q63" s="990" t="s">
        <v>1850</v>
      </c>
      <c r="R63" s="990" t="s">
        <v>1851</v>
      </c>
      <c r="S63" s="990" t="s">
        <v>1852</v>
      </c>
      <c r="T63" s="990" t="s">
        <v>1853</v>
      </c>
      <c r="U63" s="990" t="s">
        <v>993</v>
      </c>
      <c r="V63" s="990" t="s">
        <v>1333</v>
      </c>
      <c r="W63" s="990" t="s">
        <v>1854</v>
      </c>
      <c r="X63" s="990" t="s">
        <v>1855</v>
      </c>
      <c r="Y63" s="990" t="s">
        <v>1333</v>
      </c>
      <c r="Z63" s="990" t="s">
        <v>1854</v>
      </c>
      <c r="AA63" s="990" t="s">
        <v>1856</v>
      </c>
      <c r="AB63" s="990" t="s">
        <v>2243</v>
      </c>
      <c r="AC63" s="990" t="s">
        <v>1857</v>
      </c>
      <c r="AD63" s="990" t="s">
        <v>447</v>
      </c>
      <c r="AE63" s="990" t="s">
        <v>270</v>
      </c>
      <c r="AF63" s="990" t="s">
        <v>270</v>
      </c>
      <c r="AG63" s="990" t="s">
        <v>290</v>
      </c>
      <c r="AH63" s="992" t="b">
        <v>1</v>
      </c>
      <c r="AI63" s="991">
        <v>1</v>
      </c>
      <c r="AJ63" s="992" t="b">
        <v>0</v>
      </c>
      <c r="AK63" s="991">
        <v>0</v>
      </c>
      <c r="AL63" s="992" t="b">
        <v>0</v>
      </c>
      <c r="AM63" s="992" t="b">
        <v>1</v>
      </c>
      <c r="AN63" s="990" t="s">
        <v>290</v>
      </c>
      <c r="AO63" s="990" t="b">
        <f t="shared" si="1"/>
        <v>1</v>
      </c>
      <c r="AP63" s="990" t="s">
        <v>993</v>
      </c>
      <c r="AQ63" s="992" t="b">
        <v>0</v>
      </c>
      <c r="AR63" s="990" t="s">
        <v>993</v>
      </c>
      <c r="AS63" s="990" t="s">
        <v>993</v>
      </c>
      <c r="AT63" s="990" t="s">
        <v>993</v>
      </c>
      <c r="AU63" s="990" t="s">
        <v>290</v>
      </c>
      <c r="AV63" s="990" t="s">
        <v>993</v>
      </c>
      <c r="AW63" s="990" t="s">
        <v>993</v>
      </c>
      <c r="AX63" s="990" t="s">
        <v>993</v>
      </c>
      <c r="AY63" s="990" t="s">
        <v>993</v>
      </c>
      <c r="AZ63" s="183">
        <f t="shared" si="2"/>
        <v>12</v>
      </c>
      <c r="BA63" s="183">
        <f t="shared" si="2"/>
        <v>3</v>
      </c>
      <c r="BB63" s="183">
        <f t="shared" si="2"/>
        <v>0</v>
      </c>
      <c r="BC63" s="183">
        <f t="shared" si="2"/>
        <v>12</v>
      </c>
      <c r="BD63" s="183">
        <f t="shared" si="3"/>
        <v>0</v>
      </c>
      <c r="BE63" s="991">
        <v>12</v>
      </c>
      <c r="BF63" s="991">
        <v>3</v>
      </c>
      <c r="BG63" s="991">
        <v>0</v>
      </c>
      <c r="BH63" s="991">
        <v>12</v>
      </c>
      <c r="BI63" s="991">
        <v>12</v>
      </c>
      <c r="BJ63" s="991">
        <v>0</v>
      </c>
      <c r="BK63" s="991">
        <v>0</v>
      </c>
      <c r="BL63" s="991">
        <v>0</v>
      </c>
      <c r="BM63" s="991">
        <v>0</v>
      </c>
      <c r="BN63" s="991">
        <v>0</v>
      </c>
      <c r="BO63" s="991">
        <v>0</v>
      </c>
      <c r="BP63" s="991">
        <v>0</v>
      </c>
      <c r="BQ63" s="991">
        <v>0</v>
      </c>
      <c r="BR63" s="991">
        <v>0</v>
      </c>
      <c r="BS63" s="991">
        <v>0</v>
      </c>
      <c r="BT63" s="991">
        <v>0</v>
      </c>
      <c r="BU63" s="991">
        <v>0</v>
      </c>
      <c r="BV63" s="991">
        <v>0</v>
      </c>
      <c r="BW63" s="991">
        <v>0</v>
      </c>
      <c r="BX63" s="991">
        <v>0</v>
      </c>
      <c r="BY63" s="992"/>
      <c r="BZ63" s="991">
        <v>12</v>
      </c>
      <c r="CA63" s="991">
        <v>0</v>
      </c>
      <c r="CB63" s="991">
        <v>0</v>
      </c>
      <c r="CC63" s="991">
        <v>0</v>
      </c>
      <c r="CD63" s="991">
        <v>1</v>
      </c>
      <c r="CE63" s="991">
        <v>0.1</v>
      </c>
      <c r="CF63" s="991">
        <v>0</v>
      </c>
      <c r="CG63" s="991">
        <v>0</v>
      </c>
      <c r="CH63" s="991">
        <v>3</v>
      </c>
      <c r="CI63" s="991">
        <v>1</v>
      </c>
      <c r="CJ63" s="991">
        <v>0</v>
      </c>
      <c r="CK63" s="991">
        <v>0</v>
      </c>
      <c r="CL63" s="991">
        <v>0</v>
      </c>
      <c r="CM63" s="991">
        <v>1.4</v>
      </c>
      <c r="CN63" s="991">
        <v>3</v>
      </c>
      <c r="CO63" s="991">
        <v>4.8</v>
      </c>
      <c r="CP63" s="991">
        <v>0</v>
      </c>
      <c r="CQ63" s="991">
        <v>0</v>
      </c>
      <c r="CR63" s="991">
        <v>0</v>
      </c>
      <c r="CS63" s="991">
        <v>0</v>
      </c>
      <c r="CT63" s="991">
        <v>0</v>
      </c>
      <c r="CU63" s="991">
        <v>0</v>
      </c>
      <c r="CV63" s="991">
        <v>0</v>
      </c>
      <c r="CW63" s="991">
        <v>0</v>
      </c>
      <c r="CX63" s="991">
        <v>0</v>
      </c>
      <c r="CY63" s="991">
        <v>0</v>
      </c>
      <c r="CZ63" s="991">
        <v>0</v>
      </c>
      <c r="DA63" s="991">
        <v>0</v>
      </c>
      <c r="DB63" s="991">
        <v>0</v>
      </c>
      <c r="DC63" s="991">
        <v>0</v>
      </c>
      <c r="DD63" s="991">
        <v>0</v>
      </c>
      <c r="DE63" s="991">
        <v>0</v>
      </c>
      <c r="DF63" s="991">
        <v>0</v>
      </c>
      <c r="DG63" s="991">
        <v>0</v>
      </c>
      <c r="DH63" s="991">
        <v>3</v>
      </c>
      <c r="DI63" s="991">
        <v>0.5</v>
      </c>
      <c r="DJ63" s="991">
        <v>0</v>
      </c>
      <c r="DK63" s="991">
        <v>0</v>
      </c>
      <c r="DL63" s="991">
        <v>0</v>
      </c>
      <c r="DM63" s="991">
        <v>1.4</v>
      </c>
      <c r="DN63" s="991">
        <v>2</v>
      </c>
      <c r="DO63" s="991">
        <v>2.5</v>
      </c>
      <c r="DP63" s="991">
        <v>0</v>
      </c>
      <c r="DQ63" s="991">
        <v>0</v>
      </c>
      <c r="DR63" s="991">
        <v>0</v>
      </c>
      <c r="DS63" s="991">
        <v>0</v>
      </c>
      <c r="DT63" s="991">
        <v>0</v>
      </c>
      <c r="DU63" s="991">
        <v>0</v>
      </c>
      <c r="DV63" s="991">
        <v>0</v>
      </c>
      <c r="DW63" s="991">
        <v>0</v>
      </c>
      <c r="DX63" s="991">
        <v>0</v>
      </c>
      <c r="DY63" s="991">
        <v>0</v>
      </c>
      <c r="DZ63" s="991">
        <v>0</v>
      </c>
      <c r="EA63" s="991">
        <v>0</v>
      </c>
      <c r="EB63" s="991">
        <v>0</v>
      </c>
      <c r="EC63" s="991">
        <v>0</v>
      </c>
      <c r="ED63" s="992" t="b">
        <v>0</v>
      </c>
      <c r="EE63" s="991">
        <v>0</v>
      </c>
      <c r="EF63" s="991">
        <v>0</v>
      </c>
      <c r="EG63" s="991">
        <v>0</v>
      </c>
      <c r="EH63" s="991">
        <v>0</v>
      </c>
      <c r="EI63" s="991">
        <v>0</v>
      </c>
      <c r="EJ63" s="991">
        <v>0</v>
      </c>
      <c r="EK63" s="991">
        <v>0</v>
      </c>
      <c r="EL63" s="991">
        <v>0</v>
      </c>
      <c r="EM63" s="991">
        <v>0</v>
      </c>
      <c r="EN63" s="991">
        <v>0</v>
      </c>
      <c r="EO63" s="991">
        <v>0</v>
      </c>
      <c r="EP63" s="991">
        <v>0</v>
      </c>
      <c r="EQ63" s="991">
        <v>0</v>
      </c>
      <c r="ER63" s="991">
        <v>0</v>
      </c>
      <c r="ES63" s="991">
        <v>0</v>
      </c>
      <c r="ET63" s="991">
        <v>0</v>
      </c>
      <c r="EU63" s="991">
        <v>0</v>
      </c>
      <c r="EV63" s="991">
        <v>0</v>
      </c>
      <c r="EW63" s="991">
        <v>0</v>
      </c>
      <c r="EX63" s="991">
        <v>0</v>
      </c>
      <c r="EY63" s="991">
        <v>0</v>
      </c>
      <c r="EZ63" s="991">
        <v>0</v>
      </c>
      <c r="FA63" s="991">
        <v>0</v>
      </c>
      <c r="FB63" s="991">
        <v>0.5</v>
      </c>
      <c r="FC63" s="991">
        <v>0</v>
      </c>
      <c r="FD63" s="991">
        <v>0</v>
      </c>
      <c r="FE63" s="991">
        <v>0</v>
      </c>
      <c r="FF63" s="991">
        <v>0</v>
      </c>
      <c r="FG63" s="991">
        <v>1</v>
      </c>
      <c r="FH63" s="991">
        <v>2.2999999999999998</v>
      </c>
      <c r="FI63" s="991">
        <v>0</v>
      </c>
      <c r="FJ63" s="991">
        <v>0</v>
      </c>
      <c r="FK63" s="991">
        <v>0</v>
      </c>
      <c r="FL63" s="991">
        <v>0</v>
      </c>
      <c r="FM63" s="991">
        <v>0</v>
      </c>
      <c r="FN63" s="991">
        <v>0</v>
      </c>
      <c r="FO63" s="991">
        <v>0</v>
      </c>
      <c r="FP63" s="991">
        <v>0</v>
      </c>
      <c r="FQ63" s="991">
        <v>0</v>
      </c>
      <c r="FR63" s="991">
        <v>0</v>
      </c>
      <c r="FS63" s="991">
        <v>0</v>
      </c>
      <c r="FT63" s="991">
        <v>0</v>
      </c>
      <c r="FU63" s="991">
        <v>0</v>
      </c>
      <c r="FV63" s="991">
        <v>0</v>
      </c>
      <c r="FW63" s="991">
        <v>0</v>
      </c>
      <c r="FX63" s="991">
        <v>0</v>
      </c>
      <c r="FY63" s="991">
        <v>0</v>
      </c>
      <c r="FZ63" s="991">
        <v>0</v>
      </c>
      <c r="GA63" s="991">
        <v>0</v>
      </c>
      <c r="GB63" s="991">
        <v>0</v>
      </c>
      <c r="GC63" s="991">
        <v>0</v>
      </c>
      <c r="GD63" s="991">
        <v>0</v>
      </c>
      <c r="GE63" s="991">
        <v>0</v>
      </c>
      <c r="GF63" s="991">
        <v>0</v>
      </c>
      <c r="GG63" s="991">
        <v>0</v>
      </c>
      <c r="GH63" s="991">
        <v>0</v>
      </c>
      <c r="GI63" s="991">
        <v>0</v>
      </c>
      <c r="GJ63" s="991">
        <v>0</v>
      </c>
      <c r="GK63" s="991">
        <v>0</v>
      </c>
      <c r="GL63" s="991">
        <v>0</v>
      </c>
      <c r="GM63" s="991">
        <v>0</v>
      </c>
      <c r="GN63" s="991">
        <v>0</v>
      </c>
      <c r="GO63" s="991">
        <v>0</v>
      </c>
      <c r="GP63" s="991">
        <v>0</v>
      </c>
      <c r="GQ63" s="991">
        <v>0</v>
      </c>
      <c r="GR63" s="991">
        <v>0</v>
      </c>
      <c r="GS63" s="990" t="s">
        <v>1011</v>
      </c>
      <c r="GT63" s="990" t="s">
        <v>993</v>
      </c>
      <c r="GU63" s="990" t="s">
        <v>993</v>
      </c>
      <c r="GV63" s="990" t="s">
        <v>993</v>
      </c>
      <c r="GW63" s="991">
        <v>68</v>
      </c>
      <c r="GX63" s="991">
        <v>0</v>
      </c>
      <c r="GY63" s="991">
        <v>0</v>
      </c>
      <c r="GZ63" s="991">
        <v>205</v>
      </c>
      <c r="HA63" s="991">
        <v>67</v>
      </c>
      <c r="HB63" s="991">
        <v>68</v>
      </c>
      <c r="HC63" s="991">
        <v>37</v>
      </c>
      <c r="HD63" s="991">
        <v>0</v>
      </c>
      <c r="HE63" s="991">
        <v>0</v>
      </c>
      <c r="HF63" s="991">
        <v>0</v>
      </c>
      <c r="HG63" s="991">
        <v>31</v>
      </c>
      <c r="HH63" s="991">
        <v>0</v>
      </c>
      <c r="HI63" s="991">
        <v>67</v>
      </c>
      <c r="HJ63" s="991">
        <v>67</v>
      </c>
      <c r="HK63" s="991">
        <v>0</v>
      </c>
      <c r="HL63" s="991">
        <v>0</v>
      </c>
      <c r="HM63" s="991">
        <v>0</v>
      </c>
      <c r="HN63" s="991">
        <v>0</v>
      </c>
      <c r="HO63" s="991">
        <v>0</v>
      </c>
      <c r="HP63" s="991">
        <v>0</v>
      </c>
      <c r="HQ63" s="991">
        <v>0</v>
      </c>
      <c r="HR63" s="991">
        <v>67</v>
      </c>
      <c r="HS63" s="991">
        <v>0</v>
      </c>
      <c r="HT63" s="991">
        <v>0</v>
      </c>
      <c r="HU63" s="991">
        <v>0</v>
      </c>
      <c r="HV63" s="990" t="s">
        <v>290</v>
      </c>
      <c r="HW63" s="991">
        <v>0</v>
      </c>
      <c r="HX63" s="991">
        <v>0</v>
      </c>
      <c r="HY63" s="991">
        <v>0</v>
      </c>
      <c r="HZ63" s="991">
        <v>0</v>
      </c>
      <c r="IA63" s="991">
        <v>0</v>
      </c>
      <c r="IB63" s="991">
        <v>0</v>
      </c>
      <c r="IC63" s="991">
        <v>0</v>
      </c>
      <c r="ID63" s="991">
        <v>0</v>
      </c>
      <c r="IE63" s="991">
        <v>31</v>
      </c>
      <c r="IF63" s="991">
        <v>43</v>
      </c>
      <c r="IG63" s="991">
        <v>0</v>
      </c>
      <c r="IH63" s="991">
        <v>27</v>
      </c>
      <c r="II63" s="991">
        <v>0</v>
      </c>
      <c r="IJ63" s="991">
        <v>0</v>
      </c>
      <c r="IK63" s="993">
        <v>0</v>
      </c>
      <c r="IL63" s="991">
        <v>0</v>
      </c>
      <c r="IM63" s="991">
        <v>67</v>
      </c>
      <c r="IN63" s="991">
        <v>0</v>
      </c>
      <c r="IO63" s="991">
        <v>0</v>
      </c>
      <c r="IP63" s="991">
        <v>0</v>
      </c>
      <c r="IQ63" s="991">
        <v>0</v>
      </c>
      <c r="IR63" s="991">
        <v>0</v>
      </c>
      <c r="IS63" s="991">
        <v>0</v>
      </c>
      <c r="IT63" s="991">
        <v>0</v>
      </c>
      <c r="IU63" s="991">
        <v>0</v>
      </c>
      <c r="IV63" s="991">
        <v>0</v>
      </c>
      <c r="IW63" s="991">
        <v>0</v>
      </c>
      <c r="IX63" s="991">
        <v>0</v>
      </c>
      <c r="IY63" s="991">
        <v>0</v>
      </c>
      <c r="IZ63" s="991">
        <v>0</v>
      </c>
      <c r="JA63" s="991">
        <v>0</v>
      </c>
      <c r="JB63" s="991">
        <v>0</v>
      </c>
      <c r="JC63" s="991">
        <v>0</v>
      </c>
      <c r="JD63" s="991">
        <v>0</v>
      </c>
      <c r="JE63" s="991">
        <v>0</v>
      </c>
      <c r="JF63" s="991">
        <v>0</v>
      </c>
      <c r="JG63" s="991">
        <v>0</v>
      </c>
      <c r="JH63" s="991">
        <v>0</v>
      </c>
      <c r="JI63" s="991">
        <v>0</v>
      </c>
      <c r="JJ63" s="990" t="s">
        <v>290</v>
      </c>
      <c r="JK63" s="991">
        <v>0</v>
      </c>
      <c r="JL63" s="991">
        <v>0</v>
      </c>
      <c r="JM63" s="991">
        <v>0</v>
      </c>
      <c r="JN63" s="991">
        <v>0</v>
      </c>
      <c r="JO63" s="991">
        <v>0</v>
      </c>
      <c r="JP63" s="991">
        <v>0</v>
      </c>
      <c r="JQ63" s="991">
        <v>0</v>
      </c>
      <c r="JR63" s="991">
        <v>0</v>
      </c>
      <c r="JS63" s="991">
        <v>0</v>
      </c>
      <c r="JT63" s="991">
        <v>0</v>
      </c>
      <c r="JU63" s="991">
        <v>0</v>
      </c>
      <c r="JV63" s="991">
        <v>0</v>
      </c>
      <c r="JW63" s="992" t="b">
        <v>0</v>
      </c>
      <c r="JX63" s="990" t="s">
        <v>993</v>
      </c>
      <c r="JY63" s="990" t="s">
        <v>993</v>
      </c>
      <c r="JZ63" s="990" t="s">
        <v>993</v>
      </c>
      <c r="KA63" s="990" t="s">
        <v>993</v>
      </c>
      <c r="KB63" s="992"/>
      <c r="KC63" s="986"/>
    </row>
    <row r="64" spans="1:289">
      <c r="A64" s="985"/>
      <c r="B64" s="994" t="s">
        <v>1277</v>
      </c>
      <c r="C64" s="995" t="s">
        <v>1277</v>
      </c>
      <c r="D64" s="995"/>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6">
        <v>5</v>
      </c>
      <c r="AI64" s="996">
        <v>10</v>
      </c>
      <c r="AJ64" s="996">
        <v>1</v>
      </c>
      <c r="AK64" s="996">
        <v>19</v>
      </c>
      <c r="AL64" s="996">
        <v>9</v>
      </c>
      <c r="AM64" s="996">
        <v>47</v>
      </c>
      <c r="AN64" s="996"/>
      <c r="AO64" s="996"/>
      <c r="AP64" s="996"/>
      <c r="AQ64" s="996">
        <v>0</v>
      </c>
      <c r="AR64" s="996"/>
      <c r="AS64" s="996"/>
      <c r="AT64" s="996"/>
      <c r="AU64" s="996"/>
      <c r="AV64" s="996"/>
      <c r="AW64" s="996"/>
      <c r="AX64" s="996"/>
      <c r="AY64" s="996"/>
      <c r="AZ64" s="996"/>
      <c r="BA64" s="996"/>
      <c r="BB64" s="996"/>
      <c r="BC64" s="996"/>
      <c r="BD64" s="996"/>
      <c r="BE64" s="996">
        <v>737</v>
      </c>
      <c r="BF64" s="996">
        <v>511</v>
      </c>
      <c r="BG64" s="996">
        <v>105</v>
      </c>
      <c r="BH64" s="996">
        <v>636</v>
      </c>
      <c r="BI64" s="996">
        <v>180</v>
      </c>
      <c r="BJ64" s="996">
        <v>16</v>
      </c>
      <c r="BK64" s="996">
        <v>11</v>
      </c>
      <c r="BL64" s="996">
        <v>1</v>
      </c>
      <c r="BM64" s="996">
        <v>16</v>
      </c>
      <c r="BN64" s="996">
        <v>16</v>
      </c>
      <c r="BO64" s="996">
        <v>11</v>
      </c>
      <c r="BP64" s="996">
        <v>1</v>
      </c>
      <c r="BQ64" s="996">
        <v>16</v>
      </c>
      <c r="BR64" s="996">
        <v>0</v>
      </c>
      <c r="BS64" s="996">
        <v>0</v>
      </c>
      <c r="BT64" s="996">
        <v>0</v>
      </c>
      <c r="BU64" s="996">
        <v>0</v>
      </c>
      <c r="BV64" s="996">
        <v>0</v>
      </c>
      <c r="BW64" s="996">
        <v>0</v>
      </c>
      <c r="BX64" s="996">
        <v>0</v>
      </c>
      <c r="BY64" s="996"/>
      <c r="BZ64" s="996">
        <v>623</v>
      </c>
      <c r="CA64" s="996">
        <v>16</v>
      </c>
      <c r="CB64" s="996">
        <v>0</v>
      </c>
      <c r="CC64" s="996">
        <v>114</v>
      </c>
      <c r="CD64" s="996">
        <v>80</v>
      </c>
      <c r="CE64" s="996">
        <v>22.8</v>
      </c>
      <c r="CF64" s="996">
        <v>0</v>
      </c>
      <c r="CG64" s="996">
        <v>0</v>
      </c>
      <c r="CH64" s="996">
        <v>223</v>
      </c>
      <c r="CI64" s="996">
        <v>63.1</v>
      </c>
      <c r="CJ64" s="996">
        <v>135</v>
      </c>
      <c r="CK64" s="996">
        <v>26.5</v>
      </c>
      <c r="CL64" s="996">
        <v>51</v>
      </c>
      <c r="CM64" s="996">
        <v>15.5</v>
      </c>
      <c r="CN64" s="996">
        <v>100</v>
      </c>
      <c r="CO64" s="996">
        <v>45.9</v>
      </c>
      <c r="CP64" s="996">
        <v>15</v>
      </c>
      <c r="CQ64" s="996">
        <v>0.9</v>
      </c>
      <c r="CR64" s="996">
        <v>1</v>
      </c>
      <c r="CS64" s="996">
        <v>0.2</v>
      </c>
      <c r="CT64" s="996">
        <v>0</v>
      </c>
      <c r="CU64" s="996">
        <v>0.1</v>
      </c>
      <c r="CV64" s="996">
        <v>9</v>
      </c>
      <c r="CW64" s="996">
        <v>0.2</v>
      </c>
      <c r="CX64" s="996">
        <v>9</v>
      </c>
      <c r="CY64" s="996">
        <v>2.2000000000000002</v>
      </c>
      <c r="CZ64" s="996">
        <v>7</v>
      </c>
      <c r="DA64" s="996">
        <v>0.7</v>
      </c>
      <c r="DB64" s="996">
        <v>7</v>
      </c>
      <c r="DC64" s="996">
        <v>0</v>
      </c>
      <c r="DD64" s="996">
        <v>11</v>
      </c>
      <c r="DE64" s="996">
        <v>3.1</v>
      </c>
      <c r="DF64" s="996">
        <v>0</v>
      </c>
      <c r="DG64" s="996">
        <v>0</v>
      </c>
      <c r="DH64" s="996">
        <v>87</v>
      </c>
      <c r="DI64" s="996">
        <v>24</v>
      </c>
      <c r="DJ64" s="996">
        <v>50</v>
      </c>
      <c r="DK64" s="996">
        <v>9</v>
      </c>
      <c r="DL64" s="996">
        <v>26</v>
      </c>
      <c r="DM64" s="996">
        <v>7.3</v>
      </c>
      <c r="DN64" s="996">
        <v>79</v>
      </c>
      <c r="DO64" s="996">
        <v>32.799999999999997</v>
      </c>
      <c r="DP64" s="996">
        <v>1</v>
      </c>
      <c r="DQ64" s="996">
        <v>0</v>
      </c>
      <c r="DR64" s="996">
        <v>0</v>
      </c>
      <c r="DS64" s="996">
        <v>0</v>
      </c>
      <c r="DT64" s="996">
        <v>0</v>
      </c>
      <c r="DU64" s="996">
        <v>0</v>
      </c>
      <c r="DV64" s="996">
        <v>3</v>
      </c>
      <c r="DW64" s="996">
        <v>0</v>
      </c>
      <c r="DX64" s="996">
        <v>0</v>
      </c>
      <c r="DY64" s="996">
        <v>0</v>
      </c>
      <c r="DZ64" s="996">
        <v>6</v>
      </c>
      <c r="EA64" s="996">
        <v>1</v>
      </c>
      <c r="EB64" s="996">
        <v>0</v>
      </c>
      <c r="EC64" s="996">
        <v>0</v>
      </c>
      <c r="ED64" s="996">
        <v>24</v>
      </c>
      <c r="EE64" s="996">
        <v>14</v>
      </c>
      <c r="EF64" s="996">
        <v>0.5</v>
      </c>
      <c r="EG64" s="996">
        <v>5</v>
      </c>
      <c r="EH64" s="996">
        <v>1</v>
      </c>
      <c r="EI64" s="996">
        <v>3</v>
      </c>
      <c r="EJ64" s="996">
        <v>0</v>
      </c>
      <c r="EK64" s="996">
        <v>6</v>
      </c>
      <c r="EL64" s="996">
        <v>3</v>
      </c>
      <c r="EM64" s="996">
        <v>0</v>
      </c>
      <c r="EN64" s="996">
        <v>0</v>
      </c>
      <c r="EO64" s="996">
        <v>0</v>
      </c>
      <c r="EP64" s="996">
        <v>0</v>
      </c>
      <c r="EQ64" s="996">
        <v>0</v>
      </c>
      <c r="ER64" s="996">
        <v>0</v>
      </c>
      <c r="ES64" s="996">
        <v>0</v>
      </c>
      <c r="ET64" s="996">
        <v>0</v>
      </c>
      <c r="EU64" s="996">
        <v>0</v>
      </c>
      <c r="EV64" s="996">
        <v>0</v>
      </c>
      <c r="EW64" s="996">
        <v>0</v>
      </c>
      <c r="EX64" s="996">
        <v>0</v>
      </c>
      <c r="EY64" s="996">
        <v>0</v>
      </c>
      <c r="EZ64" s="996">
        <v>0</v>
      </c>
      <c r="FA64" s="996">
        <v>114</v>
      </c>
      <c r="FB64" s="996">
        <v>37.5</v>
      </c>
      <c r="FC64" s="996">
        <v>68</v>
      </c>
      <c r="FD64" s="996">
        <v>15.5</v>
      </c>
      <c r="FE64" s="996">
        <v>17</v>
      </c>
      <c r="FF64" s="996">
        <v>4.3</v>
      </c>
      <c r="FG64" s="996">
        <v>15</v>
      </c>
      <c r="FH64" s="996">
        <v>10.1</v>
      </c>
      <c r="FI64" s="996">
        <v>12</v>
      </c>
      <c r="FJ64" s="996">
        <v>0.9</v>
      </c>
      <c r="FK64" s="996">
        <v>1</v>
      </c>
      <c r="FL64" s="996">
        <v>0.2</v>
      </c>
      <c r="FM64" s="996">
        <v>0</v>
      </c>
      <c r="FN64" s="996">
        <v>0.1</v>
      </c>
      <c r="FO64" s="996">
        <v>5</v>
      </c>
      <c r="FP64" s="996">
        <v>0.2</v>
      </c>
      <c r="FQ64" s="996">
        <v>0</v>
      </c>
      <c r="FR64" s="996">
        <v>0</v>
      </c>
      <c r="FS64" s="996">
        <v>5</v>
      </c>
      <c r="FT64" s="996">
        <v>2.1</v>
      </c>
      <c r="FU64" s="996">
        <v>0</v>
      </c>
      <c r="FV64" s="996">
        <v>0</v>
      </c>
      <c r="FW64" s="996">
        <v>8</v>
      </c>
      <c r="FX64" s="996">
        <v>1.1000000000000001</v>
      </c>
      <c r="FY64" s="996">
        <v>12</v>
      </c>
      <c r="FZ64" s="996">
        <v>1</v>
      </c>
      <c r="GA64" s="996">
        <v>5</v>
      </c>
      <c r="GB64" s="996">
        <v>3.9</v>
      </c>
      <c r="GC64" s="996">
        <v>0</v>
      </c>
      <c r="GD64" s="996">
        <v>0</v>
      </c>
      <c r="GE64" s="996">
        <v>2</v>
      </c>
      <c r="GF64" s="996">
        <v>0</v>
      </c>
      <c r="GG64" s="996">
        <v>0</v>
      </c>
      <c r="GH64" s="996">
        <v>0</v>
      </c>
      <c r="GI64" s="996">
        <v>0</v>
      </c>
      <c r="GJ64" s="996">
        <v>0</v>
      </c>
      <c r="GK64" s="996">
        <v>1</v>
      </c>
      <c r="GL64" s="996">
        <v>0</v>
      </c>
      <c r="GM64" s="996">
        <v>7</v>
      </c>
      <c r="GN64" s="996">
        <v>0</v>
      </c>
      <c r="GO64" s="996">
        <v>0</v>
      </c>
      <c r="GP64" s="996">
        <v>0</v>
      </c>
      <c r="GQ64" s="996">
        <v>0</v>
      </c>
      <c r="GR64" s="996">
        <v>0</v>
      </c>
      <c r="GS64" s="996"/>
      <c r="GT64" s="996"/>
      <c r="GU64" s="996"/>
      <c r="GV64" s="996"/>
      <c r="GW64" s="996">
        <v>15805</v>
      </c>
      <c r="GX64" s="996">
        <v>1256</v>
      </c>
      <c r="GY64" s="996">
        <v>42.2</v>
      </c>
      <c r="GZ64" s="996">
        <v>109381</v>
      </c>
      <c r="HA64" s="996">
        <v>14924</v>
      </c>
      <c r="HB64" s="996">
        <v>10849</v>
      </c>
      <c r="HC64" s="996">
        <v>8318</v>
      </c>
      <c r="HD64" s="996">
        <v>112</v>
      </c>
      <c r="HE64" s="996">
        <v>47</v>
      </c>
      <c r="HF64" s="996">
        <v>0</v>
      </c>
      <c r="HG64" s="996">
        <v>2369</v>
      </c>
      <c r="HH64" s="996">
        <v>3</v>
      </c>
      <c r="HI64" s="996">
        <v>9408</v>
      </c>
      <c r="HJ64" s="996">
        <v>9117</v>
      </c>
      <c r="HK64" s="996">
        <v>92</v>
      </c>
      <c r="HL64" s="996">
        <v>29</v>
      </c>
      <c r="HM64" s="996">
        <v>24</v>
      </c>
      <c r="HN64" s="996">
        <v>0</v>
      </c>
      <c r="HO64" s="996">
        <v>12</v>
      </c>
      <c r="HP64" s="996">
        <v>125</v>
      </c>
      <c r="HQ64" s="996">
        <v>9</v>
      </c>
      <c r="HR64" s="996">
        <v>9068</v>
      </c>
      <c r="HS64" s="996">
        <v>152</v>
      </c>
      <c r="HT64" s="996">
        <v>19</v>
      </c>
      <c r="HU64" s="996">
        <v>169</v>
      </c>
      <c r="HV64" s="996"/>
      <c r="HW64" s="996">
        <v>313</v>
      </c>
      <c r="HX64" s="996">
        <v>7258</v>
      </c>
      <c r="HY64" s="996">
        <v>34</v>
      </c>
      <c r="HZ64" s="996">
        <v>11</v>
      </c>
      <c r="IA64" s="996">
        <v>23</v>
      </c>
      <c r="IB64" s="996">
        <v>81</v>
      </c>
      <c r="IC64" s="996">
        <v>60</v>
      </c>
      <c r="ID64" s="996">
        <v>21</v>
      </c>
      <c r="IE64" s="996">
        <v>4260</v>
      </c>
      <c r="IF64" s="996">
        <v>3331</v>
      </c>
      <c r="IG64" s="996">
        <v>403</v>
      </c>
      <c r="IH64" s="996">
        <v>1814</v>
      </c>
      <c r="II64" s="996">
        <v>1152</v>
      </c>
      <c r="IJ64" s="996">
        <v>170</v>
      </c>
      <c r="IK64" s="997">
        <v>1.4969999999999999</v>
      </c>
      <c r="IL64" s="996">
        <v>8.1999999999999993</v>
      </c>
      <c r="IM64" s="996">
        <v>14924</v>
      </c>
      <c r="IN64" s="996">
        <v>41</v>
      </c>
      <c r="IO64" s="996">
        <v>41</v>
      </c>
      <c r="IP64" s="996">
        <v>41</v>
      </c>
      <c r="IQ64" s="996">
        <v>41</v>
      </c>
      <c r="IR64" s="996">
        <v>0</v>
      </c>
      <c r="IS64" s="996">
        <v>6</v>
      </c>
      <c r="IT64" s="996">
        <v>4</v>
      </c>
      <c r="IU64" s="996">
        <v>3</v>
      </c>
      <c r="IV64" s="996">
        <v>0</v>
      </c>
      <c r="IW64" s="996">
        <v>0</v>
      </c>
      <c r="IX64" s="996">
        <v>8</v>
      </c>
      <c r="IY64" s="996">
        <v>0</v>
      </c>
      <c r="IZ64" s="996">
        <v>0</v>
      </c>
      <c r="JA64" s="996">
        <v>1</v>
      </c>
      <c r="JB64" s="996">
        <v>0</v>
      </c>
      <c r="JC64" s="996">
        <v>0</v>
      </c>
      <c r="JD64" s="996">
        <v>0</v>
      </c>
      <c r="JE64" s="996">
        <v>0</v>
      </c>
      <c r="JF64" s="996">
        <v>0</v>
      </c>
      <c r="JG64" s="996">
        <v>0</v>
      </c>
      <c r="JH64" s="996">
        <v>0</v>
      </c>
      <c r="JI64" s="996">
        <v>0</v>
      </c>
      <c r="JJ64" s="996"/>
      <c r="JK64" s="996">
        <v>0</v>
      </c>
      <c r="JL64" s="996">
        <v>1</v>
      </c>
      <c r="JM64" s="996">
        <v>0</v>
      </c>
      <c r="JN64" s="996">
        <v>3</v>
      </c>
      <c r="JO64" s="996">
        <v>0</v>
      </c>
      <c r="JP64" s="996">
        <v>0</v>
      </c>
      <c r="JQ64" s="996">
        <v>0</v>
      </c>
      <c r="JR64" s="996">
        <v>0</v>
      </c>
      <c r="JS64" s="996">
        <v>0</v>
      </c>
      <c r="JT64" s="996">
        <v>0</v>
      </c>
      <c r="JU64" s="996">
        <v>0</v>
      </c>
      <c r="JV64" s="996">
        <v>0</v>
      </c>
      <c r="JW64" s="996">
        <v>0</v>
      </c>
      <c r="JX64" s="996"/>
      <c r="JY64" s="996"/>
      <c r="JZ64" s="996"/>
      <c r="KA64" s="996"/>
      <c r="KB64" s="996"/>
      <c r="KC64" s="986"/>
    </row>
    <row r="65" spans="1:289">
      <c r="A65" s="985"/>
      <c r="B65" s="998"/>
      <c r="C65" s="995" t="s">
        <v>1278</v>
      </c>
      <c r="D65" s="996">
        <v>54</v>
      </c>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c r="IU65" s="996"/>
      <c r="IV65" s="996"/>
      <c r="IW65" s="996"/>
      <c r="IX65" s="996"/>
      <c r="IY65" s="996"/>
      <c r="IZ65" s="996"/>
      <c r="JA65" s="996"/>
      <c r="JB65" s="996"/>
      <c r="JC65" s="996"/>
      <c r="JD65" s="996"/>
      <c r="JE65" s="996"/>
      <c r="JF65" s="996"/>
      <c r="JG65" s="996"/>
      <c r="JH65" s="996"/>
      <c r="JI65" s="996"/>
      <c r="JJ65" s="996"/>
      <c r="JK65" s="996"/>
      <c r="JL65" s="996"/>
      <c r="JM65" s="996"/>
      <c r="JN65" s="996"/>
      <c r="JO65" s="996"/>
      <c r="JP65" s="996"/>
      <c r="JQ65" s="996"/>
      <c r="JR65" s="996"/>
      <c r="JS65" s="996"/>
      <c r="JT65" s="996"/>
      <c r="JU65" s="996"/>
      <c r="JV65" s="996"/>
      <c r="JW65" s="996"/>
      <c r="JX65" s="996"/>
      <c r="JY65" s="996"/>
      <c r="JZ65" s="996"/>
      <c r="KA65" s="996"/>
      <c r="KB65" s="996"/>
      <c r="KC65" s="986"/>
    </row>
    <row r="66" spans="1:289">
      <c r="A66" s="985"/>
      <c r="B66" s="985"/>
      <c r="C66" s="985"/>
      <c r="D66" s="985"/>
      <c r="E66" s="985"/>
      <c r="F66" s="985"/>
      <c r="G66" s="985"/>
      <c r="H66" s="985"/>
      <c r="I66" s="985"/>
      <c r="J66" s="985"/>
      <c r="K66" s="985"/>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985"/>
      <c r="BB66" s="985"/>
      <c r="BC66" s="985"/>
      <c r="BD66" s="985"/>
      <c r="BE66" s="985"/>
      <c r="BF66" s="985"/>
      <c r="BG66" s="985"/>
      <c r="BH66" s="985"/>
      <c r="BI66" s="985"/>
      <c r="BJ66" s="985"/>
      <c r="BK66" s="985"/>
      <c r="BL66" s="985"/>
      <c r="BM66" s="985"/>
      <c r="BN66" s="985"/>
      <c r="BO66" s="985"/>
      <c r="BP66" s="985"/>
      <c r="BQ66" s="985"/>
      <c r="BR66" s="985"/>
      <c r="BS66" s="985"/>
      <c r="BT66" s="985"/>
      <c r="BU66" s="985"/>
      <c r="BV66" s="985"/>
      <c r="BW66" s="985"/>
      <c r="BX66" s="985"/>
      <c r="BY66" s="985"/>
      <c r="BZ66" s="985"/>
      <c r="CA66" s="985"/>
      <c r="CB66" s="985"/>
      <c r="CC66" s="985"/>
      <c r="CD66" s="985"/>
      <c r="CE66" s="985"/>
      <c r="CF66" s="985"/>
      <c r="CG66" s="985"/>
      <c r="CH66" s="985"/>
      <c r="CI66" s="985"/>
      <c r="CJ66" s="985"/>
      <c r="CK66" s="985"/>
      <c r="CL66" s="985"/>
      <c r="CM66" s="985"/>
      <c r="CN66" s="985"/>
      <c r="CO66" s="985"/>
      <c r="CP66" s="985"/>
      <c r="CQ66" s="985"/>
      <c r="CR66" s="985"/>
      <c r="CS66" s="985"/>
      <c r="CT66" s="985"/>
      <c r="CU66" s="985"/>
      <c r="CV66" s="985"/>
      <c r="CW66" s="985"/>
      <c r="CX66" s="985"/>
      <c r="CY66" s="985"/>
      <c r="CZ66" s="985"/>
      <c r="DA66" s="985"/>
      <c r="DB66" s="985"/>
      <c r="DC66" s="985"/>
      <c r="DD66" s="985"/>
      <c r="DE66" s="985"/>
      <c r="DF66" s="985"/>
      <c r="DG66" s="985"/>
      <c r="DH66" s="985"/>
      <c r="DI66" s="985"/>
      <c r="DJ66" s="985"/>
      <c r="DK66" s="985"/>
      <c r="DL66" s="985"/>
      <c r="DM66" s="985"/>
      <c r="DN66" s="985"/>
      <c r="DO66" s="985"/>
      <c r="DP66" s="985"/>
      <c r="DQ66" s="985"/>
      <c r="DR66" s="985"/>
      <c r="DS66" s="985"/>
      <c r="DT66" s="985"/>
      <c r="DU66" s="985"/>
      <c r="DV66" s="985"/>
      <c r="DW66" s="985"/>
      <c r="DX66" s="985"/>
      <c r="DY66" s="985"/>
      <c r="DZ66" s="985"/>
      <c r="EA66" s="985"/>
      <c r="EB66" s="985"/>
      <c r="EC66" s="985"/>
      <c r="ED66" s="985"/>
      <c r="EE66" s="985"/>
      <c r="EF66" s="985"/>
      <c r="EG66" s="985"/>
      <c r="EH66" s="985"/>
      <c r="EI66" s="985"/>
      <c r="EJ66" s="985"/>
      <c r="EK66" s="985"/>
      <c r="EL66" s="985"/>
      <c r="EM66" s="985"/>
      <c r="EN66" s="985"/>
      <c r="EO66" s="985"/>
      <c r="EP66" s="985"/>
      <c r="EQ66" s="985"/>
      <c r="ER66" s="985"/>
      <c r="ES66" s="985"/>
      <c r="ET66" s="985"/>
      <c r="EU66" s="985"/>
      <c r="EV66" s="985"/>
      <c r="EW66" s="985"/>
      <c r="EX66" s="985"/>
      <c r="EY66" s="985"/>
      <c r="EZ66" s="985"/>
      <c r="FA66" s="985"/>
      <c r="FB66" s="985"/>
      <c r="FC66" s="985"/>
      <c r="FD66" s="985"/>
      <c r="FE66" s="985"/>
      <c r="FF66" s="985"/>
      <c r="FG66" s="985"/>
      <c r="FH66" s="985"/>
      <c r="FI66" s="985"/>
      <c r="FJ66" s="985"/>
      <c r="FK66" s="985"/>
      <c r="FL66" s="985"/>
      <c r="FM66" s="985"/>
      <c r="FN66" s="985"/>
      <c r="FO66" s="985"/>
      <c r="FP66" s="985"/>
      <c r="FQ66" s="985"/>
      <c r="FR66" s="985"/>
      <c r="FS66" s="985"/>
      <c r="FT66" s="985"/>
      <c r="FU66" s="985"/>
      <c r="FV66" s="985"/>
      <c r="FW66" s="985"/>
      <c r="FX66" s="985"/>
      <c r="FY66" s="985"/>
      <c r="FZ66" s="985"/>
      <c r="GA66" s="985"/>
      <c r="GB66" s="985"/>
      <c r="GC66" s="985"/>
      <c r="GD66" s="985"/>
      <c r="GE66" s="985"/>
      <c r="GF66" s="985"/>
      <c r="GG66" s="985"/>
      <c r="GH66" s="985"/>
      <c r="GI66" s="985"/>
      <c r="GJ66" s="985"/>
      <c r="GK66" s="985"/>
      <c r="GL66" s="985"/>
      <c r="GM66" s="985"/>
      <c r="GN66" s="985"/>
      <c r="GO66" s="985"/>
      <c r="GP66" s="985"/>
      <c r="GQ66" s="985"/>
      <c r="GR66" s="985"/>
      <c r="GS66" s="985"/>
      <c r="GT66" s="985"/>
      <c r="GU66" s="985"/>
      <c r="GV66" s="985"/>
      <c r="GW66" s="985"/>
      <c r="GX66" s="985"/>
      <c r="GY66" s="985"/>
      <c r="GZ66" s="985"/>
      <c r="HA66" s="985"/>
      <c r="HB66" s="985"/>
      <c r="HC66" s="985"/>
      <c r="HD66" s="985"/>
      <c r="HE66" s="985"/>
      <c r="HF66" s="985"/>
      <c r="HG66" s="985"/>
      <c r="HH66" s="985"/>
      <c r="HI66" s="985"/>
      <c r="HJ66" s="985"/>
      <c r="HK66" s="985"/>
      <c r="HL66" s="985"/>
      <c r="HM66" s="985"/>
      <c r="HN66" s="985"/>
      <c r="HO66" s="985"/>
      <c r="HP66" s="985"/>
      <c r="HQ66" s="985"/>
      <c r="HR66" s="985"/>
      <c r="HS66" s="985"/>
      <c r="HT66" s="985"/>
      <c r="HU66" s="985"/>
      <c r="HV66" s="985"/>
      <c r="HW66" s="985"/>
      <c r="HX66" s="985"/>
      <c r="HY66" s="985"/>
      <c r="HZ66" s="985"/>
      <c r="IA66" s="985"/>
      <c r="IB66" s="985"/>
      <c r="IC66" s="985"/>
      <c r="ID66" s="985"/>
      <c r="IE66" s="985"/>
      <c r="IF66" s="985"/>
      <c r="IG66" s="985"/>
      <c r="IH66" s="985"/>
      <c r="II66" s="985"/>
      <c r="IJ66" s="985"/>
      <c r="IK66" s="985"/>
      <c r="IL66" s="985"/>
      <c r="IM66" s="985"/>
      <c r="IN66" s="985"/>
      <c r="IO66" s="985"/>
      <c r="IP66" s="985"/>
      <c r="IQ66" s="985"/>
      <c r="IR66" s="985"/>
      <c r="IS66" s="985"/>
      <c r="IT66" s="985"/>
      <c r="IU66" s="985"/>
      <c r="IV66" s="985"/>
      <c r="IW66" s="985"/>
      <c r="IX66" s="985"/>
      <c r="IY66" s="985"/>
      <c r="IZ66" s="985"/>
      <c r="JA66" s="985"/>
      <c r="JB66" s="985"/>
      <c r="JC66" s="985"/>
      <c r="JD66" s="985"/>
      <c r="JE66" s="985"/>
      <c r="JF66" s="985"/>
      <c r="JG66" s="985"/>
      <c r="JH66" s="985"/>
      <c r="JI66" s="985"/>
      <c r="JJ66" s="985"/>
      <c r="JK66" s="985"/>
      <c r="JL66" s="985"/>
      <c r="JM66" s="985"/>
      <c r="JN66" s="985"/>
      <c r="JO66" s="985"/>
      <c r="JP66" s="985"/>
      <c r="JQ66" s="985"/>
      <c r="JR66" s="985"/>
      <c r="JS66" s="985"/>
      <c r="JT66" s="985"/>
      <c r="JU66" s="985"/>
      <c r="JV66" s="985"/>
      <c r="JW66" s="985"/>
      <c r="JX66" s="985"/>
      <c r="JY66" s="985"/>
      <c r="JZ66" s="985"/>
      <c r="KA66" s="985"/>
      <c r="KB66" s="985"/>
      <c r="KC66" s="986"/>
    </row>
    <row r="67" spans="1:289">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c r="AJ67" s="999"/>
      <c r="AK67" s="999"/>
      <c r="AL67" s="999"/>
      <c r="AM67" s="999"/>
      <c r="AN67" s="999"/>
      <c r="AO67" s="999"/>
      <c r="AP67" s="999"/>
      <c r="AQ67" s="999"/>
      <c r="AR67" s="999"/>
      <c r="AS67" s="999"/>
      <c r="AT67" s="999"/>
      <c r="AU67" s="999"/>
      <c r="AV67" s="999"/>
      <c r="AW67" s="999"/>
      <c r="AX67" s="999"/>
      <c r="AY67" s="999"/>
      <c r="AZ67" s="999"/>
      <c r="BA67" s="999"/>
      <c r="BB67" s="999"/>
      <c r="BC67" s="999"/>
      <c r="BD67" s="999"/>
      <c r="BE67" s="999"/>
      <c r="BF67" s="999"/>
      <c r="BG67" s="999"/>
      <c r="BH67" s="999"/>
      <c r="BI67" s="999"/>
      <c r="BJ67" s="999"/>
      <c r="BK67" s="999"/>
      <c r="BL67" s="999"/>
      <c r="BM67" s="999"/>
      <c r="BN67" s="999"/>
      <c r="BO67" s="999"/>
      <c r="BP67" s="999"/>
      <c r="BQ67" s="999"/>
      <c r="BR67" s="999"/>
      <c r="BS67" s="999"/>
      <c r="BT67" s="999"/>
      <c r="BU67" s="999"/>
      <c r="BV67" s="999"/>
      <c r="BW67" s="999"/>
      <c r="BX67" s="999"/>
      <c r="BY67" s="999"/>
      <c r="BZ67" s="999"/>
      <c r="CA67" s="999"/>
      <c r="CB67" s="999"/>
      <c r="CC67" s="999"/>
      <c r="CD67" s="999"/>
      <c r="CE67" s="999"/>
      <c r="CF67" s="999"/>
      <c r="CG67" s="999"/>
      <c r="CH67" s="999"/>
      <c r="CI67" s="999"/>
      <c r="CJ67" s="999"/>
      <c r="CK67" s="999"/>
      <c r="CL67" s="999"/>
      <c r="CM67" s="999"/>
      <c r="CN67" s="999"/>
      <c r="CO67" s="999"/>
      <c r="CP67" s="999"/>
      <c r="CQ67" s="999"/>
      <c r="CR67" s="999"/>
      <c r="CS67" s="999"/>
      <c r="CT67" s="999"/>
      <c r="CU67" s="999"/>
      <c r="CV67" s="999"/>
      <c r="CW67" s="999"/>
      <c r="CX67" s="999"/>
      <c r="CY67" s="999"/>
      <c r="CZ67" s="999"/>
      <c r="DA67" s="999"/>
      <c r="DB67" s="999"/>
      <c r="DC67" s="999"/>
      <c r="DD67" s="999"/>
      <c r="DE67" s="999"/>
      <c r="DF67" s="999"/>
      <c r="DG67" s="999"/>
      <c r="DH67" s="999"/>
      <c r="DI67" s="999"/>
      <c r="DJ67" s="999"/>
      <c r="DK67" s="999"/>
      <c r="DL67" s="999"/>
      <c r="DM67" s="999"/>
      <c r="DN67" s="999"/>
      <c r="DO67" s="999"/>
      <c r="DP67" s="999"/>
      <c r="DQ67" s="999"/>
      <c r="DR67" s="999"/>
      <c r="DS67" s="999"/>
      <c r="DT67" s="999"/>
      <c r="DU67" s="999"/>
      <c r="DV67" s="999"/>
      <c r="DW67" s="999"/>
      <c r="DX67" s="999"/>
      <c r="DY67" s="999"/>
      <c r="DZ67" s="999"/>
      <c r="EA67" s="999"/>
      <c r="EB67" s="999"/>
      <c r="EC67" s="999"/>
      <c r="ED67" s="999"/>
      <c r="EE67" s="999"/>
      <c r="EF67" s="999"/>
      <c r="EG67" s="999"/>
      <c r="EH67" s="999"/>
      <c r="EI67" s="999"/>
      <c r="EJ67" s="999"/>
      <c r="EK67" s="999"/>
      <c r="EL67" s="999"/>
      <c r="EM67" s="999"/>
      <c r="EN67" s="999"/>
      <c r="EO67" s="999"/>
      <c r="EP67" s="999"/>
      <c r="EQ67" s="999"/>
      <c r="ER67" s="999"/>
      <c r="ES67" s="999"/>
      <c r="ET67" s="999"/>
      <c r="EU67" s="999"/>
      <c r="EV67" s="999"/>
      <c r="EW67" s="999"/>
      <c r="EX67" s="999"/>
      <c r="EY67" s="999"/>
      <c r="EZ67" s="999"/>
      <c r="FA67" s="999"/>
      <c r="FB67" s="999"/>
      <c r="FC67" s="999"/>
      <c r="FD67" s="999"/>
      <c r="FE67" s="999"/>
      <c r="FF67" s="999"/>
      <c r="FG67" s="999"/>
      <c r="FH67" s="999"/>
      <c r="FI67" s="999"/>
      <c r="FJ67" s="999"/>
      <c r="FK67" s="999"/>
      <c r="FL67" s="999"/>
      <c r="FM67" s="999"/>
      <c r="FN67" s="999"/>
      <c r="FO67" s="999"/>
      <c r="FP67" s="999"/>
      <c r="FQ67" s="999"/>
      <c r="FR67" s="999"/>
      <c r="FS67" s="999"/>
      <c r="FT67" s="999"/>
      <c r="FU67" s="999"/>
      <c r="FV67" s="999"/>
      <c r="FW67" s="999"/>
      <c r="FX67" s="999"/>
      <c r="FY67" s="999"/>
      <c r="FZ67" s="999"/>
      <c r="GA67" s="999"/>
      <c r="GB67" s="999"/>
      <c r="GC67" s="999"/>
      <c r="GD67" s="999"/>
      <c r="GE67" s="999"/>
      <c r="GF67" s="999"/>
      <c r="GG67" s="999"/>
      <c r="GH67" s="999"/>
      <c r="GI67" s="999"/>
      <c r="GJ67" s="999"/>
      <c r="GK67" s="999"/>
      <c r="GL67" s="999"/>
      <c r="GM67" s="999"/>
      <c r="GN67" s="999"/>
      <c r="GO67" s="999"/>
      <c r="GP67" s="999"/>
      <c r="GQ67" s="999"/>
      <c r="GR67" s="999"/>
      <c r="GS67" s="999"/>
      <c r="GT67" s="999"/>
      <c r="GU67" s="999"/>
      <c r="GV67" s="999"/>
      <c r="GW67" s="999"/>
      <c r="GX67" s="999"/>
      <c r="GY67" s="999"/>
      <c r="GZ67" s="999"/>
      <c r="HA67" s="999"/>
      <c r="HB67" s="999"/>
      <c r="HC67" s="999"/>
      <c r="HD67" s="999"/>
      <c r="HE67" s="999"/>
      <c r="HF67" s="999"/>
      <c r="HG67" s="999"/>
      <c r="HH67" s="999"/>
      <c r="HI67" s="999"/>
      <c r="HJ67" s="999"/>
      <c r="HK67" s="999"/>
      <c r="HL67" s="999"/>
      <c r="HM67" s="999"/>
      <c r="HN67" s="999"/>
      <c r="HO67" s="999"/>
      <c r="HP67" s="999"/>
      <c r="HQ67" s="999"/>
      <c r="HR67" s="999"/>
      <c r="HS67" s="999"/>
      <c r="HT67" s="999"/>
      <c r="HU67" s="999"/>
      <c r="HV67" s="999"/>
      <c r="HW67" s="999"/>
      <c r="HX67" s="999"/>
      <c r="HY67" s="999"/>
      <c r="HZ67" s="999"/>
      <c r="IA67" s="999"/>
      <c r="IB67" s="999"/>
      <c r="IC67" s="999"/>
      <c r="ID67" s="999"/>
      <c r="IE67" s="999"/>
      <c r="IF67" s="999"/>
      <c r="IG67" s="999"/>
      <c r="IH67" s="999"/>
      <c r="II67" s="999"/>
      <c r="IJ67" s="999"/>
      <c r="IK67" s="999"/>
      <c r="IL67" s="999"/>
      <c r="IM67" s="999"/>
      <c r="IN67" s="999"/>
      <c r="IO67" s="999"/>
      <c r="IP67" s="999"/>
      <c r="IQ67" s="999"/>
      <c r="IR67" s="999"/>
      <c r="IS67" s="999"/>
      <c r="IT67" s="999"/>
      <c r="IU67" s="999"/>
      <c r="IV67" s="999"/>
      <c r="IW67" s="999"/>
      <c r="IX67" s="999"/>
      <c r="IY67" s="999"/>
      <c r="IZ67" s="999"/>
      <c r="JA67" s="999"/>
      <c r="JB67" s="999"/>
      <c r="JC67" s="999"/>
      <c r="JD67" s="999"/>
      <c r="JE67" s="999"/>
      <c r="JF67" s="999"/>
      <c r="JG67" s="999"/>
      <c r="JH67" s="999"/>
      <c r="JI67" s="999"/>
      <c r="JJ67" s="999"/>
      <c r="JK67" s="999"/>
      <c r="JL67" s="999"/>
      <c r="JM67" s="999"/>
      <c r="JN67" s="999"/>
      <c r="JO67" s="999"/>
      <c r="JP67" s="999"/>
      <c r="JQ67" s="999"/>
      <c r="JR67" s="999"/>
      <c r="JS67" s="999"/>
      <c r="JT67" s="999"/>
      <c r="JU67" s="999"/>
      <c r="JV67" s="999"/>
      <c r="JW67" s="999"/>
      <c r="JX67" s="999"/>
      <c r="JY67" s="999"/>
      <c r="JZ67" s="999"/>
      <c r="KA67" s="999"/>
      <c r="KB67" s="999"/>
      <c r="KC67" s="1000"/>
    </row>
  </sheetData>
  <autoFilter ref="A9:KC65" xr:uid="{71F7BFE3-9AC6-4942-82FC-581C5E8B6153}">
    <filterColumn colId="1" showButton="0"/>
    <filterColumn colId="55">
      <filters blank="1">
        <filter val="1"/>
        <filter val="19"/>
        <filter val="4"/>
      </filters>
    </filterColumn>
  </autoFilter>
  <mergeCells count="55">
    <mergeCell ref="B63:C63"/>
    <mergeCell ref="B57:C57"/>
    <mergeCell ref="B58:C58"/>
    <mergeCell ref="B59:C59"/>
    <mergeCell ref="B60:C60"/>
    <mergeCell ref="B61:C61"/>
    <mergeCell ref="B62:C62"/>
    <mergeCell ref="B56:C56"/>
    <mergeCell ref="B45:C45"/>
    <mergeCell ref="B46:C46"/>
    <mergeCell ref="B47:C47"/>
    <mergeCell ref="B48:C48"/>
    <mergeCell ref="B49:C49"/>
    <mergeCell ref="B50:C50"/>
    <mergeCell ref="B51:C51"/>
    <mergeCell ref="B52:C52"/>
    <mergeCell ref="B53:C53"/>
    <mergeCell ref="B54:C54"/>
    <mergeCell ref="B55:C55"/>
    <mergeCell ref="B44:C44"/>
    <mergeCell ref="B33:C33"/>
    <mergeCell ref="B34:C34"/>
    <mergeCell ref="B35:C35"/>
    <mergeCell ref="B36:C36"/>
    <mergeCell ref="B37:C37"/>
    <mergeCell ref="B38:C38"/>
    <mergeCell ref="B39:C39"/>
    <mergeCell ref="B40:C40"/>
    <mergeCell ref="B41:C41"/>
    <mergeCell ref="B42:C42"/>
    <mergeCell ref="B43:C43"/>
    <mergeCell ref="B32:C32"/>
    <mergeCell ref="B21:C21"/>
    <mergeCell ref="B22:C22"/>
    <mergeCell ref="B23:C23"/>
    <mergeCell ref="B24:C24"/>
    <mergeCell ref="B25:C25"/>
    <mergeCell ref="B26:C26"/>
    <mergeCell ref="B27:C27"/>
    <mergeCell ref="B28:C28"/>
    <mergeCell ref="B29:C29"/>
    <mergeCell ref="B30:C30"/>
    <mergeCell ref="B31:C31"/>
    <mergeCell ref="B20:C20"/>
    <mergeCell ref="B9:C9"/>
    <mergeCell ref="B10:C10"/>
    <mergeCell ref="B11:C11"/>
    <mergeCell ref="B12:C12"/>
    <mergeCell ref="B13:C13"/>
    <mergeCell ref="B14:C14"/>
    <mergeCell ref="B15:C15"/>
    <mergeCell ref="B16:C16"/>
    <mergeCell ref="B17:C17"/>
    <mergeCell ref="B18:C18"/>
    <mergeCell ref="B19:C19"/>
  </mergeCells>
  <phoneticPr fontId="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A68E7-0084-4D52-96E2-EA07B3E9406F}">
  <sheetPr codeName="Sheet25">
    <tabColor theme="5"/>
    <pageSetUpPr fitToPage="1"/>
  </sheetPr>
  <dimension ref="A1:CT155"/>
  <sheetViews>
    <sheetView workbookViewId="0">
      <selection activeCell="L147" sqref="L147"/>
    </sheetView>
  </sheetViews>
  <sheetFormatPr defaultColWidth="9" defaultRowHeight="18"/>
  <cols>
    <col min="1" max="1" width="5" style="759" customWidth="1"/>
    <col min="2" max="2" width="13" style="759" customWidth="1"/>
    <col min="3" max="3" width="14.33203125" style="759" hidden="1" customWidth="1"/>
    <col min="4" max="4" width="15.33203125" style="759" hidden="1" customWidth="1"/>
    <col min="5" max="5" width="9" style="759" hidden="1" customWidth="1"/>
    <col min="6" max="11" width="9.58203125" style="759" hidden="1" customWidth="1"/>
    <col min="12" max="12" width="33.33203125" style="759" customWidth="1"/>
    <col min="13" max="26" width="9" style="977" hidden="1" customWidth="1"/>
    <col min="27" max="61" width="9" style="759" hidden="1" customWidth="1"/>
    <col min="62" max="77" width="9" style="759" customWidth="1"/>
    <col min="78" max="78" width="3.08203125" style="759" customWidth="1"/>
    <col min="79" max="90" width="9" style="759" customWidth="1"/>
    <col min="91" max="91" width="27.83203125" style="759" hidden="1" customWidth="1"/>
    <col min="92" max="98" width="0" style="759" hidden="1" customWidth="1"/>
    <col min="99" max="16384" width="9" style="759"/>
  </cols>
  <sheetData>
    <row r="1" spans="1:98" ht="18.5" thickBot="1">
      <c r="A1" s="757"/>
      <c r="B1" s="757"/>
      <c r="C1" s="757"/>
      <c r="D1" s="757"/>
      <c r="E1" s="757"/>
      <c r="F1" s="757"/>
      <c r="G1" s="757"/>
      <c r="H1" s="757"/>
      <c r="I1" s="757"/>
      <c r="J1" s="757"/>
      <c r="K1" s="757"/>
      <c r="L1" s="757"/>
      <c r="M1" s="758" t="s">
        <v>75</v>
      </c>
      <c r="N1" s="758"/>
      <c r="O1" s="758"/>
      <c r="P1" s="758"/>
      <c r="Q1" s="758"/>
      <c r="R1" s="758"/>
      <c r="S1" s="758"/>
      <c r="T1" s="758" t="s">
        <v>76</v>
      </c>
      <c r="U1" s="758"/>
      <c r="V1" s="758"/>
      <c r="W1" s="758"/>
      <c r="X1" s="758"/>
      <c r="Y1" s="758"/>
      <c r="Z1" s="758"/>
      <c r="AA1" s="757" t="s">
        <v>77</v>
      </c>
      <c r="AB1" s="757"/>
      <c r="AC1" s="757"/>
      <c r="AD1" s="757"/>
      <c r="AE1" s="757"/>
      <c r="AF1" s="757"/>
      <c r="AG1" s="757"/>
      <c r="AH1" s="757" t="s">
        <v>78</v>
      </c>
      <c r="AI1" s="757"/>
      <c r="AJ1" s="757"/>
      <c r="AK1" s="757"/>
      <c r="AL1" s="757"/>
      <c r="AM1" s="757"/>
      <c r="AN1" s="757"/>
      <c r="AO1" s="757" t="s">
        <v>79</v>
      </c>
      <c r="AP1" s="757"/>
      <c r="AQ1" s="757"/>
      <c r="AR1" s="757"/>
      <c r="AS1" s="757"/>
      <c r="AT1" s="757"/>
      <c r="AU1" s="757"/>
      <c r="AV1" s="757" t="s">
        <v>80</v>
      </c>
      <c r="AW1" s="757"/>
      <c r="AX1" s="757"/>
      <c r="AY1" s="757"/>
      <c r="AZ1" s="757"/>
      <c r="BA1" s="757"/>
      <c r="BB1" s="757"/>
      <c r="BC1" s="757" t="s">
        <v>81</v>
      </c>
      <c r="BD1" s="757"/>
      <c r="BE1" s="757"/>
      <c r="BF1" s="757"/>
      <c r="BG1" s="757"/>
      <c r="BH1" s="757"/>
      <c r="BI1" s="757"/>
      <c r="BJ1" s="757" t="s">
        <v>82</v>
      </c>
      <c r="BK1" s="757"/>
      <c r="BL1" s="757"/>
      <c r="BM1" s="757"/>
      <c r="BN1" s="757"/>
      <c r="BO1" s="757"/>
      <c r="BP1" s="757"/>
      <c r="BQ1" s="757" t="s">
        <v>2252</v>
      </c>
      <c r="BR1" s="757"/>
      <c r="BS1" s="757"/>
      <c r="BT1" s="757"/>
      <c r="BU1" s="757"/>
      <c r="BV1" s="757"/>
      <c r="BW1" s="757"/>
      <c r="BX1" s="757"/>
      <c r="BY1" s="757"/>
      <c r="BZ1" s="757"/>
      <c r="CA1" s="757" t="s">
        <v>2245</v>
      </c>
      <c r="CB1" s="757"/>
      <c r="CC1" s="757"/>
      <c r="CD1" s="757"/>
      <c r="CE1" s="757"/>
      <c r="CF1" s="757"/>
      <c r="CG1" s="757"/>
      <c r="CH1" s="757"/>
      <c r="CI1" s="757"/>
      <c r="CJ1" s="757"/>
      <c r="CK1" s="757" t="s">
        <v>2253</v>
      </c>
      <c r="CL1" s="757"/>
      <c r="CN1" s="757" t="s">
        <v>2254</v>
      </c>
      <c r="CO1" s="757"/>
      <c r="CP1" s="757"/>
      <c r="CQ1" s="757"/>
      <c r="CR1" s="757"/>
      <c r="CS1" s="757"/>
      <c r="CT1" s="757"/>
    </row>
    <row r="2" spans="1:98" ht="25.5" customHeight="1" thickBot="1">
      <c r="A2" s="760"/>
      <c r="B2" s="761" t="s">
        <v>84</v>
      </c>
      <c r="C2" s="761" t="s">
        <v>85</v>
      </c>
      <c r="D2" s="761" t="s">
        <v>86</v>
      </c>
      <c r="E2" s="762" t="s">
        <v>87</v>
      </c>
      <c r="F2" s="763" t="s">
        <v>88</v>
      </c>
      <c r="G2" s="763" t="s">
        <v>89</v>
      </c>
      <c r="H2" s="763" t="s">
        <v>90</v>
      </c>
      <c r="I2" s="763" t="s">
        <v>91</v>
      </c>
      <c r="J2" s="763" t="s">
        <v>1949</v>
      </c>
      <c r="K2" s="763" t="s">
        <v>2255</v>
      </c>
      <c r="L2" s="763" t="s">
        <v>92</v>
      </c>
      <c r="M2" s="764" t="s">
        <v>93</v>
      </c>
      <c r="N2" s="765" t="s">
        <v>94</v>
      </c>
      <c r="O2" s="765" t="s">
        <v>95</v>
      </c>
      <c r="P2" s="765" t="s">
        <v>96</v>
      </c>
      <c r="Q2" s="766" t="s">
        <v>97</v>
      </c>
      <c r="R2" s="766" t="s">
        <v>98</v>
      </c>
      <c r="S2" s="767" t="s">
        <v>99</v>
      </c>
      <c r="T2" s="764" t="s">
        <v>93</v>
      </c>
      <c r="U2" s="765" t="s">
        <v>94</v>
      </c>
      <c r="V2" s="765" t="s">
        <v>95</v>
      </c>
      <c r="W2" s="765" t="s">
        <v>96</v>
      </c>
      <c r="X2" s="766" t="s">
        <v>97</v>
      </c>
      <c r="Y2" s="766" t="s">
        <v>98</v>
      </c>
      <c r="Z2" s="767" t="s">
        <v>99</v>
      </c>
      <c r="AA2" s="768" t="s">
        <v>93</v>
      </c>
      <c r="AB2" s="762" t="s">
        <v>94</v>
      </c>
      <c r="AC2" s="762" t="s">
        <v>95</v>
      </c>
      <c r="AD2" s="762" t="s">
        <v>96</v>
      </c>
      <c r="AE2" s="763" t="s">
        <v>97</v>
      </c>
      <c r="AF2" s="763" t="s">
        <v>98</v>
      </c>
      <c r="AG2" s="769" t="s">
        <v>99</v>
      </c>
      <c r="AH2" s="768" t="s">
        <v>93</v>
      </c>
      <c r="AI2" s="762" t="s">
        <v>94</v>
      </c>
      <c r="AJ2" s="762" t="s">
        <v>95</v>
      </c>
      <c r="AK2" s="762" t="s">
        <v>96</v>
      </c>
      <c r="AL2" s="763" t="s">
        <v>97</v>
      </c>
      <c r="AM2" s="763" t="s">
        <v>98</v>
      </c>
      <c r="AN2" s="769" t="s">
        <v>99</v>
      </c>
      <c r="AO2" s="768" t="s">
        <v>93</v>
      </c>
      <c r="AP2" s="762" t="s">
        <v>94</v>
      </c>
      <c r="AQ2" s="762" t="s">
        <v>95</v>
      </c>
      <c r="AR2" s="762" t="s">
        <v>96</v>
      </c>
      <c r="AS2" s="763" t="s">
        <v>97</v>
      </c>
      <c r="AT2" s="763" t="s">
        <v>98</v>
      </c>
      <c r="AU2" s="769" t="s">
        <v>99</v>
      </c>
      <c r="AV2" s="768" t="s">
        <v>93</v>
      </c>
      <c r="AW2" s="762" t="s">
        <v>94</v>
      </c>
      <c r="AX2" s="762" t="s">
        <v>95</v>
      </c>
      <c r="AY2" s="762" t="s">
        <v>96</v>
      </c>
      <c r="AZ2" s="763" t="s">
        <v>97</v>
      </c>
      <c r="BA2" s="763" t="s">
        <v>98</v>
      </c>
      <c r="BB2" s="769" t="s">
        <v>99</v>
      </c>
      <c r="BC2" s="768" t="s">
        <v>93</v>
      </c>
      <c r="BD2" s="762" t="s">
        <v>94</v>
      </c>
      <c r="BE2" s="762" t="s">
        <v>95</v>
      </c>
      <c r="BF2" s="762" t="s">
        <v>96</v>
      </c>
      <c r="BG2" s="763" t="s">
        <v>97</v>
      </c>
      <c r="BH2" s="763" t="s">
        <v>98</v>
      </c>
      <c r="BI2" s="769" t="s">
        <v>99</v>
      </c>
      <c r="BJ2" s="768" t="s">
        <v>93</v>
      </c>
      <c r="BK2" s="762" t="s">
        <v>94</v>
      </c>
      <c r="BL2" s="762" t="s">
        <v>95</v>
      </c>
      <c r="BM2" s="762" t="s">
        <v>96</v>
      </c>
      <c r="BN2" s="763" t="s">
        <v>97</v>
      </c>
      <c r="BO2" s="763" t="s">
        <v>98</v>
      </c>
      <c r="BP2" s="769" t="s">
        <v>99</v>
      </c>
      <c r="BQ2" s="768" t="s">
        <v>93</v>
      </c>
      <c r="BR2" s="762" t="s">
        <v>94</v>
      </c>
      <c r="BS2" s="762" t="s">
        <v>95</v>
      </c>
      <c r="BT2" s="762" t="s">
        <v>96</v>
      </c>
      <c r="BU2" s="763" t="s">
        <v>97</v>
      </c>
      <c r="BV2" s="763" t="s">
        <v>98</v>
      </c>
      <c r="BW2" s="769" t="s">
        <v>99</v>
      </c>
      <c r="BX2" s="770" t="s">
        <v>2256</v>
      </c>
      <c r="BY2" s="770" t="s">
        <v>2257</v>
      </c>
      <c r="BZ2" s="771"/>
      <c r="CA2" s="768" t="s">
        <v>93</v>
      </c>
      <c r="CB2" s="762" t="s">
        <v>94</v>
      </c>
      <c r="CC2" s="762" t="s">
        <v>95</v>
      </c>
      <c r="CD2" s="762" t="s">
        <v>96</v>
      </c>
      <c r="CE2" s="763" t="s">
        <v>97</v>
      </c>
      <c r="CF2" s="763" t="s">
        <v>101</v>
      </c>
      <c r="CG2" s="763" t="s">
        <v>99</v>
      </c>
      <c r="CH2" s="772" t="s">
        <v>102</v>
      </c>
      <c r="CI2" s="769" t="s">
        <v>103</v>
      </c>
      <c r="CJ2" s="771" t="s">
        <v>104</v>
      </c>
      <c r="CK2" s="773" t="s">
        <v>105</v>
      </c>
      <c r="CL2" s="771" t="s">
        <v>106</v>
      </c>
      <c r="CN2" s="768" t="s">
        <v>93</v>
      </c>
      <c r="CO2" s="762" t="s">
        <v>94</v>
      </c>
      <c r="CP2" s="762" t="s">
        <v>95</v>
      </c>
      <c r="CQ2" s="762" t="s">
        <v>96</v>
      </c>
      <c r="CR2" s="763" t="s">
        <v>97</v>
      </c>
      <c r="CS2" s="763" t="s">
        <v>98</v>
      </c>
      <c r="CT2" s="769" t="s">
        <v>99</v>
      </c>
    </row>
    <row r="3" spans="1:98">
      <c r="A3" s="774">
        <v>1</v>
      </c>
      <c r="B3" s="775" t="s">
        <v>107</v>
      </c>
      <c r="C3" s="775" t="s">
        <v>108</v>
      </c>
      <c r="D3" s="775" t="s">
        <v>109</v>
      </c>
      <c r="E3" s="776">
        <v>11729055</v>
      </c>
      <c r="F3" s="777">
        <v>11730066</v>
      </c>
      <c r="G3" s="777">
        <v>11701019</v>
      </c>
      <c r="H3" s="777">
        <v>11701019</v>
      </c>
      <c r="I3" s="777">
        <v>11701019</v>
      </c>
      <c r="J3" s="777">
        <v>11701019</v>
      </c>
      <c r="K3" s="777">
        <v>11701019</v>
      </c>
      <c r="L3" s="778" t="s">
        <v>110</v>
      </c>
      <c r="M3" s="779"/>
      <c r="N3" s="780">
        <v>303</v>
      </c>
      <c r="O3" s="780">
        <v>82</v>
      </c>
      <c r="P3" s="780">
        <v>40</v>
      </c>
      <c r="Q3" s="781">
        <v>425</v>
      </c>
      <c r="R3" s="781"/>
      <c r="S3" s="782">
        <v>425</v>
      </c>
      <c r="T3" s="779"/>
      <c r="U3" s="780">
        <v>255</v>
      </c>
      <c r="V3" s="780">
        <v>45</v>
      </c>
      <c r="W3" s="780"/>
      <c r="X3" s="781">
        <v>300</v>
      </c>
      <c r="Y3" s="781"/>
      <c r="Z3" s="782">
        <v>300</v>
      </c>
      <c r="AA3" s="783">
        <v>10</v>
      </c>
      <c r="AB3" s="784">
        <v>204</v>
      </c>
      <c r="AC3" s="784">
        <v>86</v>
      </c>
      <c r="AD3" s="784">
        <v>0</v>
      </c>
      <c r="AE3" s="785">
        <f t="shared" ref="AE3" si="0">SUM(AA3:AD3)</f>
        <v>300</v>
      </c>
      <c r="AF3" s="784">
        <v>0</v>
      </c>
      <c r="AG3" s="786">
        <f t="shared" ref="AG3" si="1">AE3+AF3</f>
        <v>300</v>
      </c>
      <c r="AH3" s="783">
        <v>10</v>
      </c>
      <c r="AI3" s="784">
        <v>204</v>
      </c>
      <c r="AJ3" s="784">
        <v>86</v>
      </c>
      <c r="AK3" s="784">
        <v>0</v>
      </c>
      <c r="AL3" s="785">
        <v>300</v>
      </c>
      <c r="AM3" s="784">
        <v>0</v>
      </c>
      <c r="AN3" s="786">
        <f t="shared" ref="AN3" si="2">AL3+AM3</f>
        <v>300</v>
      </c>
      <c r="AO3" s="783">
        <v>10</v>
      </c>
      <c r="AP3" s="784">
        <v>204</v>
      </c>
      <c r="AQ3" s="784">
        <v>86</v>
      </c>
      <c r="AR3" s="784">
        <v>0</v>
      </c>
      <c r="AS3" s="785">
        <v>300</v>
      </c>
      <c r="AT3" s="784">
        <v>0</v>
      </c>
      <c r="AU3" s="786">
        <v>300</v>
      </c>
      <c r="AV3" s="787">
        <v>10</v>
      </c>
      <c r="AW3" s="788">
        <v>204</v>
      </c>
      <c r="AX3" s="789">
        <v>86</v>
      </c>
      <c r="AY3" s="789">
        <v>0</v>
      </c>
      <c r="AZ3" s="785">
        <v>300</v>
      </c>
      <c r="BA3" s="784">
        <v>0</v>
      </c>
      <c r="BB3" s="790">
        <v>300</v>
      </c>
      <c r="BC3" s="791">
        <v>10</v>
      </c>
      <c r="BD3" s="792">
        <v>204</v>
      </c>
      <c r="BE3" s="792">
        <v>86</v>
      </c>
      <c r="BF3" s="792">
        <v>0</v>
      </c>
      <c r="BG3" s="792">
        <v>300</v>
      </c>
      <c r="BH3" s="792">
        <v>0</v>
      </c>
      <c r="BI3" s="793">
        <v>300</v>
      </c>
      <c r="BJ3" s="794">
        <v>10</v>
      </c>
      <c r="BK3" s="788">
        <v>204</v>
      </c>
      <c r="BL3" s="795">
        <v>86</v>
      </c>
      <c r="BM3" s="796">
        <v>0</v>
      </c>
      <c r="BN3" s="797">
        <v>300</v>
      </c>
      <c r="BO3" s="788">
        <v>0</v>
      </c>
      <c r="BP3" s="793">
        <v>300</v>
      </c>
      <c r="BQ3" s="798">
        <f>SUMIFS('R5病院病棟票'!$AF$13:$AF$324,'R5病院病棟票'!$B$13:$B$324,$K$3:$K$150,'R5病院病棟票'!$R$13:$R$324,1)</f>
        <v>10</v>
      </c>
      <c r="BR3" s="799">
        <f>SUMIFS('R5病院病棟票'!$AF$13:$AF$324,'R5病院病棟票'!$B$13:$B$324,$K$3:$K$150,'R5病院病棟票'!$R$13:$R$324,2)</f>
        <v>204</v>
      </c>
      <c r="BS3" s="800">
        <f>SUMIFS('R5病院病棟票'!$AF$13:$AF$324,'R5病院病棟票'!$B$13:$B$324,$K$3:$K$150,'R5病院病棟票'!$R$13:$R$324,3)</f>
        <v>86</v>
      </c>
      <c r="BT3" s="801">
        <f>SUMIFS('R5病院病棟票'!$AF$13:$AF$324,'R5病院病棟票'!$B$13:$B$324,$K$3:$K$150,'R5病院病棟票'!$R$13:$R$324,4)</f>
        <v>0</v>
      </c>
      <c r="BU3" s="802">
        <f t="shared" ref="BU3:BU19" si="3">SUM(BQ3:BT3)</f>
        <v>300</v>
      </c>
      <c r="BV3" s="799">
        <f>SUMIFS('R5病院病棟票'!$AF$13:$AF$324,'R5病院病棟票'!$B$13:$B$324,$K$3:$K$150,'R5病院病棟票'!$R$13:$R$324,5)+SUMIFS('R5病院病棟票'!$AF$13:$AF$324,'R5病院病棟票'!$B$13:$B$324,$K$3:$K$150,'R5病院病棟票'!$R$13:$R$324,6)</f>
        <v>0</v>
      </c>
      <c r="BW3" s="803">
        <f>BU3+BV3</f>
        <v>300</v>
      </c>
      <c r="BX3" s="757">
        <f>BU3-BN3</f>
        <v>0</v>
      </c>
      <c r="BY3" s="757">
        <f>BW3-BP3</f>
        <v>0</v>
      </c>
      <c r="BZ3" s="757"/>
      <c r="CA3" s="804">
        <f>SUMIFS('R5病院病棟票'!$AI$13:$AI$324,'R5病院病棟票'!$B$13:$B$324,$K$3:$K$150,'R5病院病棟票'!$Y$13:$Y$324,1)</f>
        <v>10</v>
      </c>
      <c r="CB3" s="805">
        <f>SUMIFS('R5病院病棟票'!$AI$13:$AI$324,'R5病院病棟票'!$B$13:$B$324,$K$3:$K$150,'R5病院病棟票'!$Y$13:$Y$324,2)</f>
        <v>204</v>
      </c>
      <c r="CC3" s="806">
        <f>SUMIFS('R5病院病棟票'!$AI$13:$AI$324,'R5病院病棟票'!$B$13:$B$324,$K$3:$K$150,'R5病院病棟票'!$Y$13:$Y$324,3)</f>
        <v>86</v>
      </c>
      <c r="CD3" s="807">
        <f>SUMIFS('R5病院病棟票'!$AI$13:$AI$324,'R5病院病棟票'!$B$13:$B$324,$K$3:$K$150,'R5病院病棟票'!$Y$13:$Y$324,4)</f>
        <v>0</v>
      </c>
      <c r="CE3" s="806">
        <f>SUM(CA3:CD3)</f>
        <v>300</v>
      </c>
      <c r="CF3" s="807">
        <f>SUMIFS('R5病院病棟票'!$AI$13:$AI$324,'R5病院病棟票'!$B$13:$B$324,$K$3:$K$150,'R5病院病棟票'!$Y$13:$Y$324,5)</f>
        <v>0</v>
      </c>
      <c r="CG3" s="808">
        <f>CE3+CF3</f>
        <v>300</v>
      </c>
      <c r="CH3" s="809">
        <f>SUMIFS('R5病院病棟票'!$AJ$13:$AJ$324,'R5病院病棟票'!$B$13:$B$324,$K$3:$K$150)</f>
        <v>0</v>
      </c>
      <c r="CI3" s="810">
        <f>SUMIFS('R5病院病棟票'!$AK$13:$AK$324,'R5病院病棟票'!$B$13:$B$324,$K$3:$K$150,'R5病院病棟票'!$Y$13:$Y$324,7)</f>
        <v>0</v>
      </c>
      <c r="CJ3" s="811" t="str">
        <f>IF(BW3=CG3+CH3+CI3,"○","×")</f>
        <v>○</v>
      </c>
      <c r="CK3" s="812">
        <v>300</v>
      </c>
      <c r="CL3" s="811" t="str">
        <f>IF(BW3=CK3,"○","×")</f>
        <v>○</v>
      </c>
      <c r="CN3" s="794" t="b">
        <f t="shared" ref="CN3:CT18" si="4">BJ3=BQ3</f>
        <v>1</v>
      </c>
      <c r="CO3" s="788" t="b">
        <f t="shared" si="4"/>
        <v>1</v>
      </c>
      <c r="CP3" s="795" t="b">
        <f t="shared" si="4"/>
        <v>1</v>
      </c>
      <c r="CQ3" s="796" t="b">
        <f t="shared" si="4"/>
        <v>1</v>
      </c>
      <c r="CR3" s="788" t="b">
        <f t="shared" si="4"/>
        <v>1</v>
      </c>
      <c r="CS3" s="788" t="b">
        <f t="shared" si="4"/>
        <v>1</v>
      </c>
      <c r="CT3" s="793" t="b">
        <f t="shared" si="4"/>
        <v>1</v>
      </c>
    </row>
    <row r="4" spans="1:98">
      <c r="A4" s="774">
        <v>2</v>
      </c>
      <c r="B4" s="813" t="s">
        <v>107</v>
      </c>
      <c r="C4" s="813" t="s">
        <v>108</v>
      </c>
      <c r="D4" s="813" t="s">
        <v>109</v>
      </c>
      <c r="E4" s="814">
        <v>11729135</v>
      </c>
      <c r="F4" s="815">
        <v>11730120</v>
      </c>
      <c r="G4" s="815">
        <v>11701022</v>
      </c>
      <c r="H4" s="815">
        <v>11701022</v>
      </c>
      <c r="I4" s="815">
        <v>11701022</v>
      </c>
      <c r="J4" s="815">
        <v>11701022</v>
      </c>
      <c r="K4" s="815">
        <v>11701022</v>
      </c>
      <c r="L4" s="816" t="s">
        <v>111</v>
      </c>
      <c r="M4" s="817"/>
      <c r="N4" s="818"/>
      <c r="O4" s="818"/>
      <c r="P4" s="818"/>
      <c r="Q4" s="819"/>
      <c r="R4" s="819"/>
      <c r="S4" s="782">
        <v>0</v>
      </c>
      <c r="T4" s="817"/>
      <c r="U4" s="818">
        <v>60</v>
      </c>
      <c r="V4" s="818"/>
      <c r="W4" s="818">
        <v>180</v>
      </c>
      <c r="X4" s="819">
        <v>240</v>
      </c>
      <c r="Y4" s="819">
        <v>54</v>
      </c>
      <c r="Z4" s="782">
        <v>294</v>
      </c>
      <c r="AA4" s="783">
        <v>0</v>
      </c>
      <c r="AB4" s="784">
        <v>55</v>
      </c>
      <c r="AC4" s="784">
        <v>0</v>
      </c>
      <c r="AD4" s="784">
        <v>144</v>
      </c>
      <c r="AE4" s="785">
        <f>SUM(AA4:AD4)</f>
        <v>199</v>
      </c>
      <c r="AF4" s="784">
        <v>0</v>
      </c>
      <c r="AG4" s="786">
        <f>AE4+AF4</f>
        <v>199</v>
      </c>
      <c r="AH4" s="783">
        <v>0</v>
      </c>
      <c r="AI4" s="784">
        <v>55</v>
      </c>
      <c r="AJ4" s="784">
        <v>0</v>
      </c>
      <c r="AK4" s="784">
        <v>144</v>
      </c>
      <c r="AL4" s="785">
        <v>199</v>
      </c>
      <c r="AM4" s="784">
        <v>0</v>
      </c>
      <c r="AN4" s="786">
        <f>AL4+AM4</f>
        <v>199</v>
      </c>
      <c r="AO4" s="783">
        <v>0</v>
      </c>
      <c r="AP4" s="784">
        <v>55</v>
      </c>
      <c r="AQ4" s="784">
        <v>0</v>
      </c>
      <c r="AR4" s="784">
        <v>144</v>
      </c>
      <c r="AS4" s="785">
        <v>199</v>
      </c>
      <c r="AT4" s="784">
        <v>0</v>
      </c>
      <c r="AU4" s="786">
        <v>199</v>
      </c>
      <c r="AV4" s="787">
        <v>0</v>
      </c>
      <c r="AW4" s="784">
        <v>55</v>
      </c>
      <c r="AX4" s="789">
        <v>0</v>
      </c>
      <c r="AY4" s="789">
        <v>111</v>
      </c>
      <c r="AZ4" s="785">
        <v>166</v>
      </c>
      <c r="BA4" s="784">
        <v>33</v>
      </c>
      <c r="BB4" s="790">
        <v>199</v>
      </c>
      <c r="BC4" s="783">
        <v>0</v>
      </c>
      <c r="BD4" s="784">
        <v>55</v>
      </c>
      <c r="BE4" s="784">
        <v>0</v>
      </c>
      <c r="BF4" s="784">
        <v>111</v>
      </c>
      <c r="BG4" s="784">
        <v>166</v>
      </c>
      <c r="BH4" s="784">
        <v>33</v>
      </c>
      <c r="BI4" s="820">
        <v>199</v>
      </c>
      <c r="BJ4" s="821">
        <v>0</v>
      </c>
      <c r="BK4" s="792">
        <v>55</v>
      </c>
      <c r="BL4" s="822">
        <v>0</v>
      </c>
      <c r="BM4" s="823">
        <v>111</v>
      </c>
      <c r="BN4" s="790">
        <v>166</v>
      </c>
      <c r="BO4" s="792">
        <v>33</v>
      </c>
      <c r="BP4" s="786">
        <v>199</v>
      </c>
      <c r="BQ4" s="824">
        <f>SUMIFS('R5病院病棟票'!$AF$13:$AF$324,'R5病院病棟票'!$B$13:$B$324,$K$3:$K$150,'R5病院病棟票'!$R$13:$R$324,1)</f>
        <v>0</v>
      </c>
      <c r="BR4" s="825">
        <f>SUMIFS('R5病院病棟票'!$AF$13:$AF$324,'R5病院病棟票'!$B$13:$B$324,$K$3:$K$150,'R5病院病棟票'!$R$13:$R$324,2)</f>
        <v>55</v>
      </c>
      <c r="BS4" s="826">
        <f>SUMIFS('R5病院病棟票'!$AF$13:$AF$324,'R5病院病棟票'!$B$13:$B$324,$K$3:$K$150,'R5病院病棟票'!$R$13:$R$324,3)</f>
        <v>0</v>
      </c>
      <c r="BT4" s="827">
        <f>SUMIFS('R5病院病棟票'!$AF$13:$AF$324,'R5病院病棟票'!$B$13:$B$324,$K$3:$K$150,'R5病院病棟票'!$R$13:$R$324,4)</f>
        <v>111</v>
      </c>
      <c r="BU4" s="828">
        <f t="shared" si="3"/>
        <v>166</v>
      </c>
      <c r="BV4" s="825">
        <f>SUMIFS('R5病院病棟票'!$AF$13:$AF$324,'R5病院病棟票'!$B$13:$B$324,$K$3:$K$150,'R5病院病棟票'!$R$13:$R$324,5)+SUMIFS('R5病院病棟票'!$AF$13:$AF$324,'R5病院病棟票'!$B$13:$B$324,$K$3:$K$150,'R5病院病棟票'!$R$13:$R$324,6)</f>
        <v>33</v>
      </c>
      <c r="BW4" s="829">
        <f>BU4+BV4</f>
        <v>199</v>
      </c>
      <c r="BX4" s="757">
        <f t="shared" ref="BX4:BX67" si="5">BU4-BN4</f>
        <v>0</v>
      </c>
      <c r="BY4" s="757">
        <f t="shared" ref="BY4:BY67" si="6">BW4-BP4</f>
        <v>0</v>
      </c>
      <c r="BZ4" s="757"/>
      <c r="CA4" s="830">
        <f>SUMIFS('R5病院病棟票'!$AI$13:$AI$324,'R5病院病棟票'!$B$13:$B$324,$K$3:$K$150,'R5病院病棟票'!$Y$13:$Y$324,1)</f>
        <v>0</v>
      </c>
      <c r="CB4" s="805">
        <f>SUMIFS('R5病院病棟票'!$AI$13:$AI$324,'R5病院病棟票'!$B$13:$B$324,$K$3:$K$150,'R5病院病棟票'!$Y$13:$Y$324,2)</f>
        <v>55</v>
      </c>
      <c r="CC4" s="831">
        <f>SUMIFS('R5病院病棟票'!$AI$13:$AI$324,'R5病院病棟票'!$B$13:$B$324,$K$3:$K$150,'R5病院病棟票'!$Y$13:$Y$324,3)</f>
        <v>0</v>
      </c>
      <c r="CD4" s="807">
        <f>SUMIFS('R5病院病棟票'!$AI$13:$AI$324,'R5病院病棟票'!$B$13:$B$324,$K$3:$K$150,'R5病院病棟票'!$Y$13:$Y$324,4)</f>
        <v>111</v>
      </c>
      <c r="CE4" s="831">
        <f>SUM(CA4:CD4)</f>
        <v>166</v>
      </c>
      <c r="CF4" s="807">
        <f>SUMIFS('R5病院病棟票'!$AI$13:$AI$324,'R5病院病棟票'!$B$13:$B$324,$K$3:$K$150,'R5病院病棟票'!$Y$13:$Y$324,5)</f>
        <v>33</v>
      </c>
      <c r="CG4" s="808">
        <f>CE4+CF4</f>
        <v>199</v>
      </c>
      <c r="CH4" s="832">
        <f>SUMIFS('R5病院病棟票'!$AJ$13:$AJ$324,'R5病院病棟票'!$B$13:$B$324,$K$3:$K$150)</f>
        <v>0</v>
      </c>
      <c r="CI4" s="810">
        <f>SUMIFS('R5病院病棟票'!$AK$13:$AK$324,'R5病院病棟票'!$B$13:$B$324,$K$3:$K$150,'R5病院病棟票'!$Y$13:$Y$324,7)</f>
        <v>0</v>
      </c>
      <c r="CJ4" s="811" t="str">
        <f>IF(BW4=CG4+CH4+CI4,"○","×")</f>
        <v>○</v>
      </c>
      <c r="CK4" s="833">
        <v>199</v>
      </c>
      <c r="CL4" s="811" t="str">
        <f t="shared" ref="CL4:CL67" si="7">IF(BW4=CK4,"○","×")</f>
        <v>○</v>
      </c>
      <c r="CN4" s="821" t="b">
        <f t="shared" si="4"/>
        <v>1</v>
      </c>
      <c r="CO4" s="792" t="b">
        <f t="shared" si="4"/>
        <v>1</v>
      </c>
      <c r="CP4" s="822" t="b">
        <f t="shared" si="4"/>
        <v>1</v>
      </c>
      <c r="CQ4" s="823" t="b">
        <f t="shared" si="4"/>
        <v>1</v>
      </c>
      <c r="CR4" s="790" t="b">
        <f t="shared" si="4"/>
        <v>1</v>
      </c>
      <c r="CS4" s="792" t="b">
        <f t="shared" si="4"/>
        <v>1</v>
      </c>
      <c r="CT4" s="786" t="b">
        <f t="shared" si="4"/>
        <v>1</v>
      </c>
    </row>
    <row r="5" spans="1:98">
      <c r="A5" s="774">
        <v>3</v>
      </c>
      <c r="B5" s="813" t="s">
        <v>107</v>
      </c>
      <c r="C5" s="813" t="s">
        <v>108</v>
      </c>
      <c r="D5" s="813" t="s">
        <v>109</v>
      </c>
      <c r="E5" s="814">
        <v>11729109</v>
      </c>
      <c r="F5" s="815">
        <v>11730014</v>
      </c>
      <c r="G5" s="815">
        <v>11701021</v>
      </c>
      <c r="H5" s="815">
        <v>11701021</v>
      </c>
      <c r="I5" s="815">
        <v>11701021</v>
      </c>
      <c r="J5" s="815">
        <v>11701021</v>
      </c>
      <c r="K5" s="815">
        <v>11701021</v>
      </c>
      <c r="L5" s="816" t="s">
        <v>112</v>
      </c>
      <c r="M5" s="817"/>
      <c r="N5" s="818">
        <v>50</v>
      </c>
      <c r="O5" s="818"/>
      <c r="P5" s="818">
        <v>158</v>
      </c>
      <c r="Q5" s="819">
        <v>208</v>
      </c>
      <c r="R5" s="819"/>
      <c r="S5" s="782">
        <v>208</v>
      </c>
      <c r="T5" s="817"/>
      <c r="U5" s="818">
        <v>50</v>
      </c>
      <c r="V5" s="818"/>
      <c r="W5" s="818">
        <v>158</v>
      </c>
      <c r="X5" s="819">
        <v>208</v>
      </c>
      <c r="Y5" s="819">
        <v>32</v>
      </c>
      <c r="Z5" s="782">
        <v>240</v>
      </c>
      <c r="AA5" s="783">
        <v>0</v>
      </c>
      <c r="AB5" s="784">
        <v>50</v>
      </c>
      <c r="AC5" s="784">
        <v>0</v>
      </c>
      <c r="AD5" s="784">
        <v>158</v>
      </c>
      <c r="AE5" s="785">
        <f>SUM(AA5:AD5)</f>
        <v>208</v>
      </c>
      <c r="AF5" s="784">
        <v>32</v>
      </c>
      <c r="AG5" s="786">
        <f>AE5+AF5</f>
        <v>240</v>
      </c>
      <c r="AH5" s="783">
        <v>0</v>
      </c>
      <c r="AI5" s="784">
        <v>55</v>
      </c>
      <c r="AJ5" s="784">
        <v>0</v>
      </c>
      <c r="AK5" s="784">
        <v>158</v>
      </c>
      <c r="AL5" s="785">
        <v>213</v>
      </c>
      <c r="AM5" s="784">
        <v>27</v>
      </c>
      <c r="AN5" s="786">
        <f>AL5+AM5</f>
        <v>240</v>
      </c>
      <c r="AO5" s="783">
        <v>0</v>
      </c>
      <c r="AP5" s="784">
        <v>55</v>
      </c>
      <c r="AQ5" s="784">
        <v>0</v>
      </c>
      <c r="AR5" s="784">
        <v>160</v>
      </c>
      <c r="AS5" s="785">
        <v>215</v>
      </c>
      <c r="AT5" s="784">
        <v>25</v>
      </c>
      <c r="AU5" s="786">
        <v>240</v>
      </c>
      <c r="AV5" s="787">
        <v>0</v>
      </c>
      <c r="AW5" s="784">
        <v>0</v>
      </c>
      <c r="AX5" s="789">
        <v>55</v>
      </c>
      <c r="AY5" s="789">
        <v>160</v>
      </c>
      <c r="AZ5" s="785">
        <v>215</v>
      </c>
      <c r="BA5" s="784">
        <v>25</v>
      </c>
      <c r="BB5" s="790">
        <v>240</v>
      </c>
      <c r="BC5" s="783">
        <v>0</v>
      </c>
      <c r="BD5" s="784">
        <v>0</v>
      </c>
      <c r="BE5" s="784">
        <v>55</v>
      </c>
      <c r="BF5" s="784">
        <v>160</v>
      </c>
      <c r="BG5" s="784">
        <v>215</v>
      </c>
      <c r="BH5" s="784">
        <v>25</v>
      </c>
      <c r="BI5" s="820">
        <v>240</v>
      </c>
      <c r="BJ5" s="821">
        <v>0</v>
      </c>
      <c r="BK5" s="792">
        <v>0</v>
      </c>
      <c r="BL5" s="822">
        <v>55</v>
      </c>
      <c r="BM5" s="823">
        <v>160</v>
      </c>
      <c r="BN5" s="790">
        <v>215</v>
      </c>
      <c r="BO5" s="792">
        <v>0</v>
      </c>
      <c r="BP5" s="786">
        <v>215</v>
      </c>
      <c r="BQ5" s="824">
        <f>SUMIFS('R5病院病棟票'!$AF$13:$AF$324,'R5病院病棟票'!$B$13:$B$324,$K$3:$K$150,'R5病院病棟票'!$R$13:$R$324,1)</f>
        <v>0</v>
      </c>
      <c r="BR5" s="825">
        <f>SUMIFS('R5病院病棟票'!$AF$13:$AF$324,'R5病院病棟票'!$B$13:$B$324,$K$3:$K$150,'R5病院病棟票'!$R$13:$R$324,2)</f>
        <v>0</v>
      </c>
      <c r="BS5" s="826">
        <f>SUMIFS('R5病院病棟票'!$AF$13:$AF$324,'R5病院病棟票'!$B$13:$B$324,$K$3:$K$150,'R5病院病棟票'!$R$13:$R$324,3)</f>
        <v>55</v>
      </c>
      <c r="BT5" s="827">
        <f>SUMIFS('R5病院病棟票'!$AF$13:$AF$324,'R5病院病棟票'!$B$13:$B$324,$K$3:$K$150,'R5病院病棟票'!$R$13:$R$324,4)</f>
        <v>160</v>
      </c>
      <c r="BU5" s="828">
        <f t="shared" si="3"/>
        <v>215</v>
      </c>
      <c r="BV5" s="825">
        <f>SUMIFS('R5病院病棟票'!$AF$13:$AF$324,'R5病院病棟票'!$B$13:$B$324,$K$3:$K$150,'R5病院病棟票'!$R$13:$R$324,5)+SUMIFS('R5病院病棟票'!$AF$13:$AF$324,'R5病院病棟票'!$B$13:$B$324,$K$3:$K$150,'R5病院病棟票'!$R$13:$R$324,6)</f>
        <v>0</v>
      </c>
      <c r="BW5" s="829">
        <f t="shared" ref="BW5:BW19" si="8">BU5+BV5</f>
        <v>215</v>
      </c>
      <c r="BX5" s="757">
        <f t="shared" si="5"/>
        <v>0</v>
      </c>
      <c r="BY5" s="757">
        <f t="shared" si="6"/>
        <v>0</v>
      </c>
      <c r="BZ5" s="757"/>
      <c r="CA5" s="830">
        <f>SUMIFS('R5病院病棟票'!$AI$13:$AI$324,'R5病院病棟票'!$B$13:$B$324,$K$3:$K$150,'R5病院病棟票'!$Y$13:$Y$324,1)</f>
        <v>0</v>
      </c>
      <c r="CB5" s="805">
        <f>SUMIFS('R5病院病棟票'!$AI$13:$AI$324,'R5病院病棟票'!$B$13:$B$324,$K$3:$K$150,'R5病院病棟票'!$Y$13:$Y$324,2)</f>
        <v>0</v>
      </c>
      <c r="CC5" s="831">
        <f>SUMIFS('R5病院病棟票'!$AI$13:$AI$324,'R5病院病棟票'!$B$13:$B$324,$K$3:$K$150,'R5病院病棟票'!$Y$13:$Y$324,3)</f>
        <v>55</v>
      </c>
      <c r="CD5" s="807">
        <f>SUMIFS('R5病院病棟票'!$AI$13:$AI$324,'R5病院病棟票'!$B$13:$B$324,$K$3:$K$150,'R5病院病棟票'!$Y$13:$Y$324,4)</f>
        <v>160</v>
      </c>
      <c r="CE5" s="831">
        <f t="shared" ref="CE5:CE19" si="9">SUM(CA5:CD5)</f>
        <v>215</v>
      </c>
      <c r="CF5" s="807">
        <f>SUMIFS('R5病院病棟票'!$AI$13:$AI$324,'R5病院病棟票'!$B$13:$B$324,$K$3:$K$150,'R5病院病棟票'!$Y$13:$Y$324,5)</f>
        <v>0</v>
      </c>
      <c r="CG5" s="808">
        <f t="shared" ref="CG5:CG19" si="10">CE5+CF5</f>
        <v>215</v>
      </c>
      <c r="CH5" s="832">
        <f>SUMIFS('R5病院病棟票'!$AJ$13:$AJ$324,'R5病院病棟票'!$B$13:$B$324,$K$3:$K$150)</f>
        <v>0</v>
      </c>
      <c r="CI5" s="810">
        <f>SUMIFS('R5病院病棟票'!$AK$13:$AK$324,'R5病院病棟票'!$B$13:$B$324,$K$3:$K$150,'R5病院病棟票'!$Y$13:$Y$324,7)</f>
        <v>0</v>
      </c>
      <c r="CJ5" s="811" t="str">
        <f t="shared" ref="CJ5:CJ68" si="11">IF(BW5=CG5+CH5+CI5,"○","×")</f>
        <v>○</v>
      </c>
      <c r="CK5" s="833">
        <v>215</v>
      </c>
      <c r="CL5" s="811" t="str">
        <f t="shared" si="7"/>
        <v>○</v>
      </c>
      <c r="CN5" s="821" t="b">
        <f t="shared" si="4"/>
        <v>1</v>
      </c>
      <c r="CO5" s="792" t="b">
        <f t="shared" si="4"/>
        <v>1</v>
      </c>
      <c r="CP5" s="822" t="b">
        <f t="shared" si="4"/>
        <v>1</v>
      </c>
      <c r="CQ5" s="823" t="b">
        <f t="shared" si="4"/>
        <v>1</v>
      </c>
      <c r="CR5" s="790" t="b">
        <f t="shared" si="4"/>
        <v>1</v>
      </c>
      <c r="CS5" s="792" t="b">
        <f t="shared" si="4"/>
        <v>1</v>
      </c>
      <c r="CT5" s="786" t="b">
        <f t="shared" si="4"/>
        <v>1</v>
      </c>
    </row>
    <row r="6" spans="1:98" hidden="1">
      <c r="A6" s="834"/>
      <c r="B6" s="835" t="s">
        <v>107</v>
      </c>
      <c r="C6" s="835" t="s">
        <v>108</v>
      </c>
      <c r="D6" s="835" t="s">
        <v>113</v>
      </c>
      <c r="E6" s="835">
        <v>11729086</v>
      </c>
      <c r="F6" s="836">
        <v>11730088</v>
      </c>
      <c r="G6" s="836">
        <v>11701020</v>
      </c>
      <c r="H6" s="836"/>
      <c r="I6" s="836">
        <v>11703056</v>
      </c>
      <c r="J6" s="836"/>
      <c r="K6" s="836"/>
      <c r="L6" s="837" t="s">
        <v>114</v>
      </c>
      <c r="M6" s="817"/>
      <c r="N6" s="818"/>
      <c r="O6" s="818"/>
      <c r="P6" s="818"/>
      <c r="Q6" s="819"/>
      <c r="R6" s="819"/>
      <c r="S6" s="782">
        <v>0</v>
      </c>
      <c r="T6" s="817"/>
      <c r="U6" s="818"/>
      <c r="V6" s="818"/>
      <c r="W6" s="818">
        <v>60</v>
      </c>
      <c r="X6" s="819">
        <v>60</v>
      </c>
      <c r="Y6" s="819">
        <v>39</v>
      </c>
      <c r="Z6" s="782">
        <v>99</v>
      </c>
      <c r="AA6" s="783">
        <v>0</v>
      </c>
      <c r="AB6" s="784">
        <v>0</v>
      </c>
      <c r="AC6" s="784">
        <v>0</v>
      </c>
      <c r="AD6" s="784">
        <v>60</v>
      </c>
      <c r="AE6" s="785">
        <f>SUM(AA6:AD6)</f>
        <v>60</v>
      </c>
      <c r="AF6" s="784">
        <v>39</v>
      </c>
      <c r="AG6" s="786">
        <f>AE6+AF6</f>
        <v>99</v>
      </c>
      <c r="AH6" s="783">
        <v>0</v>
      </c>
      <c r="AI6" s="784">
        <v>0</v>
      </c>
      <c r="AJ6" s="784">
        <v>0</v>
      </c>
      <c r="AK6" s="784">
        <v>60</v>
      </c>
      <c r="AL6" s="785">
        <v>60</v>
      </c>
      <c r="AM6" s="784">
        <v>39</v>
      </c>
      <c r="AN6" s="786">
        <f>AL6+AM6</f>
        <v>99</v>
      </c>
      <c r="AO6" s="783">
        <v>0</v>
      </c>
      <c r="AP6" s="784">
        <v>0</v>
      </c>
      <c r="AQ6" s="784">
        <v>0</v>
      </c>
      <c r="AR6" s="784">
        <v>60</v>
      </c>
      <c r="AS6" s="785">
        <v>60</v>
      </c>
      <c r="AT6" s="784">
        <v>39</v>
      </c>
      <c r="AU6" s="786">
        <v>99</v>
      </c>
      <c r="AV6" s="838">
        <v>0</v>
      </c>
      <c r="AW6" s="839">
        <v>0</v>
      </c>
      <c r="AX6" s="840">
        <v>0</v>
      </c>
      <c r="AY6" s="840">
        <v>0</v>
      </c>
      <c r="AZ6" s="841">
        <v>0</v>
      </c>
      <c r="BA6" s="839">
        <v>0</v>
      </c>
      <c r="BB6" s="842">
        <v>0</v>
      </c>
      <c r="BC6" s="843">
        <v>0</v>
      </c>
      <c r="BD6" s="844">
        <v>0</v>
      </c>
      <c r="BE6" s="844">
        <v>0</v>
      </c>
      <c r="BF6" s="844">
        <v>0</v>
      </c>
      <c r="BG6" s="844">
        <v>0</v>
      </c>
      <c r="BH6" s="844">
        <v>0</v>
      </c>
      <c r="BI6" s="845">
        <v>0</v>
      </c>
      <c r="BJ6" s="821">
        <v>0</v>
      </c>
      <c r="BK6" s="792">
        <v>0</v>
      </c>
      <c r="BL6" s="822">
        <v>0</v>
      </c>
      <c r="BM6" s="823">
        <v>0</v>
      </c>
      <c r="BN6" s="790">
        <v>0</v>
      </c>
      <c r="BO6" s="792">
        <v>0</v>
      </c>
      <c r="BP6" s="786">
        <v>0</v>
      </c>
      <c r="BQ6" s="846">
        <f>SUMIFS('R5病院病棟票'!$AF$13:$AF$324,'R5病院病棟票'!$B$13:$B$324,$K$3:$K$150,'R5病院病棟票'!$R$13:$R$324,1)</f>
        <v>0</v>
      </c>
      <c r="BR6" s="847">
        <f>SUMIFS('R5病院病棟票'!$AF$13:$AF$324,'R5病院病棟票'!$B$13:$B$324,$K$3:$K$150,'R5病院病棟票'!$R$13:$R$324,2)</f>
        <v>0</v>
      </c>
      <c r="BS6" s="848">
        <f>SUMIFS('R5病院病棟票'!$AF$13:$AF$324,'R5病院病棟票'!$B$13:$B$324,$K$3:$K$150,'R5病院病棟票'!$R$13:$R$324,3)</f>
        <v>0</v>
      </c>
      <c r="BT6" s="849">
        <f>SUMIFS('R5病院病棟票'!$AF$13:$AF$324,'R5病院病棟票'!$B$13:$B$324,$K$3:$K$150,'R5病院病棟票'!$R$13:$R$324,4)</f>
        <v>0</v>
      </c>
      <c r="BU6" s="842">
        <f t="shared" si="3"/>
        <v>0</v>
      </c>
      <c r="BV6" s="847">
        <f>SUMIFS('R5病院病棟票'!$AF$13:$AF$324,'R5病院病棟票'!$B$13:$B$324,$K$3:$K$150,'R5病院病棟票'!$R$13:$R$324,5)+SUMIFS('R5病院病棟票'!$AF$13:$AF$324,'R5病院病棟票'!$B$13:$B$324,$K$3:$K$150,'R5病院病棟票'!$R$13:$R$324,6)</f>
        <v>0</v>
      </c>
      <c r="BW6" s="850">
        <f t="shared" si="8"/>
        <v>0</v>
      </c>
      <c r="BX6" s="757">
        <f t="shared" si="5"/>
        <v>0</v>
      </c>
      <c r="BY6" s="757">
        <f t="shared" si="6"/>
        <v>0</v>
      </c>
      <c r="BZ6" s="757"/>
      <c r="CA6" s="830">
        <f>SUMIFS('R5病院病棟票'!$AI$13:$AI$324,'R5病院病棟票'!$B$13:$B$324,$K$3:$K$150,'R5病院病棟票'!$Y$13:$Y$324,1)</f>
        <v>0</v>
      </c>
      <c r="CB6" s="805">
        <f>SUMIFS('R5病院病棟票'!$AI$13:$AI$324,'R5病院病棟票'!$B$13:$B$324,$K$3:$K$150,'R5病院病棟票'!$Y$13:$Y$324,2)</f>
        <v>0</v>
      </c>
      <c r="CC6" s="831">
        <f>SUMIFS('R5病院病棟票'!$AI$13:$AI$324,'R5病院病棟票'!$B$13:$B$324,$K$3:$K$150,'R5病院病棟票'!$Y$13:$Y$324,3)</f>
        <v>0</v>
      </c>
      <c r="CD6" s="807">
        <f>SUMIFS('R5病院病棟票'!$AI$13:$AI$324,'R5病院病棟票'!$B$13:$B$324,$K$3:$K$150,'R5病院病棟票'!$Y$13:$Y$324,4)</f>
        <v>0</v>
      </c>
      <c r="CE6" s="831">
        <f t="shared" si="9"/>
        <v>0</v>
      </c>
      <c r="CF6" s="807">
        <f>SUMIFS('R5病院病棟票'!$AI$13:$AI$324,'R5病院病棟票'!$B$13:$B$324,$K$3:$K$150,'R5病院病棟票'!$Y$13:$Y$324,5)</f>
        <v>0</v>
      </c>
      <c r="CG6" s="808">
        <f t="shared" si="10"/>
        <v>0</v>
      </c>
      <c r="CH6" s="832">
        <f>SUMIFS('R5病院病棟票'!$AJ$13:$AJ$324,'R5病院病棟票'!$B$13:$B$324,$K$3:$K$150)</f>
        <v>0</v>
      </c>
      <c r="CI6" s="810">
        <f>SUMIFS('R5病院病棟票'!$AK$13:$AK$324,'R5病院病棟票'!$B$13:$B$324,$K$3:$K$150,'R5病院病棟票'!$Y$13:$Y$324,7)</f>
        <v>0</v>
      </c>
      <c r="CJ6" s="811" t="str">
        <f t="shared" si="11"/>
        <v>○</v>
      </c>
      <c r="CK6" s="833">
        <v>99</v>
      </c>
      <c r="CL6" s="811" t="str">
        <f t="shared" si="7"/>
        <v>×</v>
      </c>
      <c r="CM6" s="759" t="s">
        <v>115</v>
      </c>
      <c r="CN6" s="821" t="b">
        <f t="shared" si="4"/>
        <v>1</v>
      </c>
      <c r="CO6" s="792" t="b">
        <f t="shared" si="4"/>
        <v>1</v>
      </c>
      <c r="CP6" s="822" t="b">
        <f t="shared" si="4"/>
        <v>1</v>
      </c>
      <c r="CQ6" s="823" t="b">
        <f t="shared" si="4"/>
        <v>1</v>
      </c>
      <c r="CR6" s="790" t="b">
        <f t="shared" si="4"/>
        <v>1</v>
      </c>
      <c r="CS6" s="792" t="b">
        <f t="shared" si="4"/>
        <v>1</v>
      </c>
      <c r="CT6" s="786" t="b">
        <f t="shared" si="4"/>
        <v>1</v>
      </c>
    </row>
    <row r="7" spans="1:98">
      <c r="A7" s="774">
        <v>4</v>
      </c>
      <c r="B7" s="813" t="s">
        <v>107</v>
      </c>
      <c r="C7" s="813" t="s">
        <v>116</v>
      </c>
      <c r="D7" s="813" t="s">
        <v>109</v>
      </c>
      <c r="E7" s="814">
        <v>11729079</v>
      </c>
      <c r="F7" s="815">
        <v>11730097</v>
      </c>
      <c r="G7" s="815">
        <v>11701006</v>
      </c>
      <c r="H7" s="815">
        <v>11701006</v>
      </c>
      <c r="I7" s="815">
        <v>11701006</v>
      </c>
      <c r="J7" s="815">
        <v>11701006</v>
      </c>
      <c r="K7" s="815">
        <v>11701006</v>
      </c>
      <c r="L7" s="816" t="s">
        <v>117</v>
      </c>
      <c r="M7" s="817"/>
      <c r="N7" s="818"/>
      <c r="O7" s="818"/>
      <c r="P7" s="818"/>
      <c r="Q7" s="819"/>
      <c r="R7" s="819"/>
      <c r="S7" s="782">
        <v>0</v>
      </c>
      <c r="T7" s="817">
        <v>15</v>
      </c>
      <c r="U7" s="818">
        <v>285</v>
      </c>
      <c r="V7" s="818"/>
      <c r="W7" s="818"/>
      <c r="X7" s="819">
        <v>300</v>
      </c>
      <c r="Y7" s="819"/>
      <c r="Z7" s="782">
        <v>300</v>
      </c>
      <c r="AA7" s="783">
        <v>15</v>
      </c>
      <c r="AB7" s="784">
        <v>285</v>
      </c>
      <c r="AC7" s="784">
        <v>0</v>
      </c>
      <c r="AD7" s="784">
        <v>0</v>
      </c>
      <c r="AE7" s="785">
        <f>SUM(AA7:AD7)</f>
        <v>300</v>
      </c>
      <c r="AF7" s="784">
        <v>0</v>
      </c>
      <c r="AG7" s="786">
        <f>AE7+AF7</f>
        <v>300</v>
      </c>
      <c r="AH7" s="783">
        <v>15</v>
      </c>
      <c r="AI7" s="784">
        <v>285</v>
      </c>
      <c r="AJ7" s="784">
        <v>0</v>
      </c>
      <c r="AK7" s="784">
        <v>0</v>
      </c>
      <c r="AL7" s="785">
        <v>300</v>
      </c>
      <c r="AM7" s="784">
        <v>0</v>
      </c>
      <c r="AN7" s="786">
        <f>AL7+AM7</f>
        <v>300</v>
      </c>
      <c r="AO7" s="783">
        <v>15</v>
      </c>
      <c r="AP7" s="784">
        <v>285</v>
      </c>
      <c r="AQ7" s="784">
        <v>0</v>
      </c>
      <c r="AR7" s="784">
        <v>0</v>
      </c>
      <c r="AS7" s="785">
        <v>300</v>
      </c>
      <c r="AT7" s="784">
        <v>0</v>
      </c>
      <c r="AU7" s="786">
        <v>300</v>
      </c>
      <c r="AV7" s="787">
        <v>15</v>
      </c>
      <c r="AW7" s="784">
        <v>285</v>
      </c>
      <c r="AX7" s="789">
        <v>0</v>
      </c>
      <c r="AY7" s="789">
        <v>0</v>
      </c>
      <c r="AZ7" s="785">
        <v>300</v>
      </c>
      <c r="BA7" s="784">
        <v>0</v>
      </c>
      <c r="BB7" s="790">
        <v>300</v>
      </c>
      <c r="BC7" s="783">
        <v>15</v>
      </c>
      <c r="BD7" s="784">
        <v>285</v>
      </c>
      <c r="BE7" s="784">
        <v>0</v>
      </c>
      <c r="BF7" s="784">
        <v>0</v>
      </c>
      <c r="BG7" s="784">
        <v>300</v>
      </c>
      <c r="BH7" s="784">
        <v>0</v>
      </c>
      <c r="BI7" s="820">
        <v>300</v>
      </c>
      <c r="BJ7" s="821">
        <v>15</v>
      </c>
      <c r="BK7" s="792">
        <v>285</v>
      </c>
      <c r="BL7" s="822">
        <v>0</v>
      </c>
      <c r="BM7" s="823">
        <v>0</v>
      </c>
      <c r="BN7" s="790">
        <v>300</v>
      </c>
      <c r="BO7" s="792">
        <v>0</v>
      </c>
      <c r="BP7" s="786">
        <v>300</v>
      </c>
      <c r="BQ7" s="824">
        <f>SUMIFS('R5病院病棟票'!$AF$13:$AF$324,'R5病院病棟票'!$B$13:$B$324,$K$3:$K$150,'R5病院病棟票'!$R$13:$R$324,1)</f>
        <v>15</v>
      </c>
      <c r="BR7" s="825">
        <f>SUMIFS('R5病院病棟票'!$AF$13:$AF$324,'R5病院病棟票'!$B$13:$B$324,$K$3:$K$150,'R5病院病棟票'!$R$13:$R$324,2)</f>
        <v>285</v>
      </c>
      <c r="BS7" s="826">
        <f>SUMIFS('R5病院病棟票'!$AF$13:$AF$324,'R5病院病棟票'!$B$13:$B$324,$K$3:$K$150,'R5病院病棟票'!$R$13:$R$324,3)</f>
        <v>0</v>
      </c>
      <c r="BT7" s="827">
        <f>SUMIFS('R5病院病棟票'!$AF$13:$AF$324,'R5病院病棟票'!$B$13:$B$324,$K$3:$K$150,'R5病院病棟票'!$R$13:$R$324,4)</f>
        <v>0</v>
      </c>
      <c r="BU7" s="828">
        <f t="shared" si="3"/>
        <v>300</v>
      </c>
      <c r="BV7" s="825">
        <f>SUMIFS('R5病院病棟票'!$AF$13:$AF$324,'R5病院病棟票'!$B$13:$B$324,$K$3:$K$150,'R5病院病棟票'!$R$13:$R$324,5)+SUMIFS('R5病院病棟票'!$AF$13:$AF$324,'R5病院病棟票'!$B$13:$B$324,$K$3:$K$150,'R5病院病棟票'!$R$13:$R$324,6)</f>
        <v>0</v>
      </c>
      <c r="BW7" s="829">
        <f t="shared" si="8"/>
        <v>300</v>
      </c>
      <c r="BX7" s="757">
        <f t="shared" si="5"/>
        <v>0</v>
      </c>
      <c r="BY7" s="757">
        <f t="shared" si="6"/>
        <v>0</v>
      </c>
      <c r="BZ7" s="757"/>
      <c r="CA7" s="830">
        <f>SUMIFS('R5病院病棟票'!$AI$13:$AI$324,'R5病院病棟票'!$B$13:$B$324,$K$3:$K$150,'R5病院病棟票'!$Y$13:$Y$324,1)</f>
        <v>15</v>
      </c>
      <c r="CB7" s="805">
        <f>SUMIFS('R5病院病棟票'!$AI$13:$AI$324,'R5病院病棟票'!$B$13:$B$324,$K$3:$K$150,'R5病院病棟票'!$Y$13:$Y$324,2)</f>
        <v>285</v>
      </c>
      <c r="CC7" s="831">
        <f>SUMIFS('R5病院病棟票'!$AI$13:$AI$324,'R5病院病棟票'!$B$13:$B$324,$K$3:$K$150,'R5病院病棟票'!$Y$13:$Y$324,3)</f>
        <v>0</v>
      </c>
      <c r="CD7" s="807">
        <f>SUMIFS('R5病院病棟票'!$AI$13:$AI$324,'R5病院病棟票'!$B$13:$B$324,$K$3:$K$150,'R5病院病棟票'!$Y$13:$Y$324,4)</f>
        <v>0</v>
      </c>
      <c r="CE7" s="831">
        <f t="shared" si="9"/>
        <v>300</v>
      </c>
      <c r="CF7" s="807">
        <f>SUMIFS('R5病院病棟票'!$AI$13:$AI$324,'R5病院病棟票'!$B$13:$B$324,$K$3:$K$150,'R5病院病棟票'!$Y$13:$Y$324,5)</f>
        <v>0</v>
      </c>
      <c r="CG7" s="808">
        <f t="shared" si="10"/>
        <v>300</v>
      </c>
      <c r="CH7" s="832">
        <f>SUMIFS('R5病院病棟票'!$AJ$13:$AJ$324,'R5病院病棟票'!$B$13:$B$324,$K$3:$K$150)</f>
        <v>0</v>
      </c>
      <c r="CI7" s="810">
        <f>SUMIFS('R5病院病棟票'!$AK$13:$AK$324,'R5病院病棟票'!$B$13:$B$324,$K$3:$K$150,'R5病院病棟票'!$Y$13:$Y$324,7)</f>
        <v>0</v>
      </c>
      <c r="CJ7" s="811" t="str">
        <f t="shared" si="11"/>
        <v>○</v>
      </c>
      <c r="CK7" s="833">
        <v>300</v>
      </c>
      <c r="CL7" s="811" t="str">
        <f t="shared" si="7"/>
        <v>○</v>
      </c>
      <c r="CN7" s="821" t="b">
        <f t="shared" si="4"/>
        <v>1</v>
      </c>
      <c r="CO7" s="792" t="b">
        <f t="shared" si="4"/>
        <v>1</v>
      </c>
      <c r="CP7" s="822" t="b">
        <f t="shared" si="4"/>
        <v>1</v>
      </c>
      <c r="CQ7" s="823" t="b">
        <f t="shared" si="4"/>
        <v>1</v>
      </c>
      <c r="CR7" s="790" t="b">
        <f t="shared" si="4"/>
        <v>1</v>
      </c>
      <c r="CS7" s="792" t="b">
        <f t="shared" si="4"/>
        <v>1</v>
      </c>
      <c r="CT7" s="786" t="b">
        <f t="shared" si="4"/>
        <v>1</v>
      </c>
    </row>
    <row r="8" spans="1:98">
      <c r="A8" s="774">
        <v>5</v>
      </c>
      <c r="B8" s="813" t="s">
        <v>107</v>
      </c>
      <c r="C8" s="813" t="s">
        <v>116</v>
      </c>
      <c r="D8" s="813" t="s">
        <v>109</v>
      </c>
      <c r="E8" s="814">
        <v>11729119</v>
      </c>
      <c r="F8" s="815">
        <v>11730009</v>
      </c>
      <c r="G8" s="815">
        <v>11701010</v>
      </c>
      <c r="H8" s="815">
        <v>11701010</v>
      </c>
      <c r="I8" s="815">
        <v>11701010</v>
      </c>
      <c r="J8" s="815">
        <v>11701010</v>
      </c>
      <c r="K8" s="815">
        <v>11701010</v>
      </c>
      <c r="L8" s="816" t="s">
        <v>118</v>
      </c>
      <c r="M8" s="817"/>
      <c r="N8" s="818">
        <v>206</v>
      </c>
      <c r="O8" s="818">
        <v>43</v>
      </c>
      <c r="P8" s="818"/>
      <c r="Q8" s="819">
        <v>249</v>
      </c>
      <c r="R8" s="819"/>
      <c r="S8" s="782">
        <v>249</v>
      </c>
      <c r="T8" s="817"/>
      <c r="U8" s="818">
        <v>130</v>
      </c>
      <c r="V8" s="818">
        <v>97</v>
      </c>
      <c r="W8" s="818"/>
      <c r="X8" s="819">
        <v>227</v>
      </c>
      <c r="Y8" s="819"/>
      <c r="Z8" s="782">
        <v>227</v>
      </c>
      <c r="AA8" s="783">
        <v>0</v>
      </c>
      <c r="AB8" s="784">
        <v>130</v>
      </c>
      <c r="AC8" s="784">
        <v>97</v>
      </c>
      <c r="AD8" s="784">
        <v>0</v>
      </c>
      <c r="AE8" s="785">
        <f t="shared" ref="AE8:AE73" si="12">SUM(AA8:AD8)</f>
        <v>227</v>
      </c>
      <c r="AF8" s="784">
        <v>0</v>
      </c>
      <c r="AG8" s="786">
        <f t="shared" ref="AG8:AG84" si="13">AE8+AF8</f>
        <v>227</v>
      </c>
      <c r="AH8" s="783">
        <v>0</v>
      </c>
      <c r="AI8" s="784">
        <v>102</v>
      </c>
      <c r="AJ8" s="784">
        <v>98</v>
      </c>
      <c r="AK8" s="784">
        <v>0</v>
      </c>
      <c r="AL8" s="785">
        <v>200</v>
      </c>
      <c r="AM8" s="784">
        <v>27</v>
      </c>
      <c r="AN8" s="786">
        <f t="shared" ref="AN8:AN73" si="14">AL8+AM8</f>
        <v>227</v>
      </c>
      <c r="AO8" s="783">
        <v>0</v>
      </c>
      <c r="AP8" s="784">
        <v>102</v>
      </c>
      <c r="AQ8" s="784">
        <v>98</v>
      </c>
      <c r="AR8" s="784">
        <v>0</v>
      </c>
      <c r="AS8" s="785">
        <v>200</v>
      </c>
      <c r="AT8" s="784">
        <v>8</v>
      </c>
      <c r="AU8" s="786">
        <v>208</v>
      </c>
      <c r="AV8" s="787">
        <v>0</v>
      </c>
      <c r="AW8" s="784">
        <v>102</v>
      </c>
      <c r="AX8" s="789">
        <v>98</v>
      </c>
      <c r="AY8" s="789">
        <v>0</v>
      </c>
      <c r="AZ8" s="785">
        <v>200</v>
      </c>
      <c r="BA8" s="784">
        <v>8</v>
      </c>
      <c r="BB8" s="790">
        <v>208</v>
      </c>
      <c r="BC8" s="783">
        <v>0</v>
      </c>
      <c r="BD8" s="784">
        <v>104</v>
      </c>
      <c r="BE8" s="784">
        <v>98</v>
      </c>
      <c r="BF8" s="784">
        <v>0</v>
      </c>
      <c r="BG8" s="784">
        <v>202</v>
      </c>
      <c r="BH8" s="784">
        <v>6</v>
      </c>
      <c r="BI8" s="820">
        <v>208</v>
      </c>
      <c r="BJ8" s="821">
        <v>0</v>
      </c>
      <c r="BK8" s="792">
        <v>104</v>
      </c>
      <c r="BL8" s="822">
        <v>98</v>
      </c>
      <c r="BM8" s="823">
        <v>0</v>
      </c>
      <c r="BN8" s="790">
        <v>202</v>
      </c>
      <c r="BO8" s="792">
        <v>6</v>
      </c>
      <c r="BP8" s="786">
        <v>208</v>
      </c>
      <c r="BQ8" s="824">
        <f>SUMIFS('R5病院病棟票'!$AF$13:$AF$324,'R5病院病棟票'!$B$13:$B$324,$K$3:$K$150,'R5病院病棟票'!$R$13:$R$324,1)</f>
        <v>0</v>
      </c>
      <c r="BR8" s="1002">
        <f>SUMIFS('R5病院病棟票'!$AF$13:$AF$324,'R5病院病棟票'!$B$13:$B$324,$K$3:$K$150,'R5病院病棟票'!$R$13:$R$324,2)</f>
        <v>110</v>
      </c>
      <c r="BS8" s="826">
        <f>SUMIFS('R5病院病棟票'!$AF$13:$AF$324,'R5病院病棟票'!$B$13:$B$324,$K$3:$K$150,'R5病院病棟票'!$R$13:$R$324,3)</f>
        <v>98</v>
      </c>
      <c r="BT8" s="827">
        <f>SUMIFS('R5病院病棟票'!$AF$13:$AF$324,'R5病院病棟票'!$B$13:$B$324,$K$3:$K$150,'R5病院病棟票'!$R$13:$R$324,4)</f>
        <v>0</v>
      </c>
      <c r="BU8" s="1003">
        <f t="shared" si="3"/>
        <v>208</v>
      </c>
      <c r="BV8" s="1002">
        <f>SUMIFS('R5病院病棟票'!$AF$13:$AF$324,'R5病院病棟票'!$B$13:$B$324,$K$3:$K$150,'R5病院病棟票'!$R$13:$R$324,5)+SUMIFS('R5病院病棟票'!$AF$13:$AF$324,'R5病院病棟票'!$B$13:$B$324,$K$3:$K$150,'R5病院病棟票'!$R$13:$R$324,6)</f>
        <v>0</v>
      </c>
      <c r="BW8" s="829">
        <f t="shared" si="8"/>
        <v>208</v>
      </c>
      <c r="BX8" s="757">
        <f t="shared" si="5"/>
        <v>6</v>
      </c>
      <c r="BY8" s="757">
        <f t="shared" si="6"/>
        <v>0</v>
      </c>
      <c r="BZ8" s="757"/>
      <c r="CA8" s="830">
        <f>SUMIFS('R5病院病棟票'!$AI$13:$AI$324,'R5病院病棟票'!$B$13:$B$324,$K$3:$K$150,'R5病院病棟票'!$Y$13:$Y$324,1)</f>
        <v>0</v>
      </c>
      <c r="CB8" s="805">
        <f>SUMIFS('R5病院病棟票'!$AI$13:$AI$324,'R5病院病棟票'!$B$13:$B$324,$K$3:$K$150,'R5病院病棟票'!$Y$13:$Y$324,2)</f>
        <v>110</v>
      </c>
      <c r="CC8" s="831">
        <f>SUMIFS('R5病院病棟票'!$AI$13:$AI$324,'R5病院病棟票'!$B$13:$B$324,$K$3:$K$150,'R5病院病棟票'!$Y$13:$Y$324,3)</f>
        <v>98</v>
      </c>
      <c r="CD8" s="807">
        <f>SUMIFS('R5病院病棟票'!$AI$13:$AI$324,'R5病院病棟票'!$B$13:$B$324,$K$3:$K$150,'R5病院病棟票'!$Y$13:$Y$324,4)</f>
        <v>0</v>
      </c>
      <c r="CE8" s="831">
        <f t="shared" si="9"/>
        <v>208</v>
      </c>
      <c r="CF8" s="807">
        <f>SUMIFS('R5病院病棟票'!$AI$13:$AI$324,'R5病院病棟票'!$B$13:$B$324,$K$3:$K$150,'R5病院病棟票'!$Y$13:$Y$324,5)</f>
        <v>0</v>
      </c>
      <c r="CG8" s="808">
        <f t="shared" si="10"/>
        <v>208</v>
      </c>
      <c r="CH8" s="832">
        <f>SUMIFS('R5病院病棟票'!$AJ$13:$AJ$324,'R5病院病棟票'!$B$13:$B$324,$K$3:$K$150)</f>
        <v>0</v>
      </c>
      <c r="CI8" s="810">
        <f>SUMIFS('R5病院病棟票'!$AK$13:$AK$324,'R5病院病棟票'!$B$13:$B$324,$K$3:$K$150,'R5病院病棟票'!$Y$13:$Y$324,7)</f>
        <v>0</v>
      </c>
      <c r="CJ8" s="811" t="str">
        <f t="shared" si="11"/>
        <v>○</v>
      </c>
      <c r="CK8" s="833">
        <v>208</v>
      </c>
      <c r="CL8" s="811" t="str">
        <f t="shared" si="7"/>
        <v>○</v>
      </c>
      <c r="CN8" s="821" t="b">
        <f t="shared" si="4"/>
        <v>1</v>
      </c>
      <c r="CO8" s="792" t="b">
        <f>BK8=BR8</f>
        <v>0</v>
      </c>
      <c r="CP8" s="822" t="b">
        <f t="shared" si="4"/>
        <v>1</v>
      </c>
      <c r="CQ8" s="823" t="b">
        <f t="shared" si="4"/>
        <v>1</v>
      </c>
      <c r="CR8" s="790" t="b">
        <f t="shared" si="4"/>
        <v>0</v>
      </c>
      <c r="CS8" s="792" t="b">
        <f t="shared" si="4"/>
        <v>0</v>
      </c>
      <c r="CT8" s="786" t="b">
        <f t="shared" si="4"/>
        <v>1</v>
      </c>
    </row>
    <row r="9" spans="1:98">
      <c r="A9" s="774">
        <v>6</v>
      </c>
      <c r="B9" s="813" t="s">
        <v>107</v>
      </c>
      <c r="C9" s="813" t="s">
        <v>116</v>
      </c>
      <c r="D9" s="813" t="s">
        <v>109</v>
      </c>
      <c r="E9" s="814">
        <v>11729015</v>
      </c>
      <c r="F9" s="815">
        <v>11730128</v>
      </c>
      <c r="G9" s="815">
        <v>11701002</v>
      </c>
      <c r="H9" s="815">
        <v>11701002</v>
      </c>
      <c r="I9" s="815">
        <v>11701002</v>
      </c>
      <c r="J9" s="815">
        <v>11701002</v>
      </c>
      <c r="K9" s="815">
        <v>11701002</v>
      </c>
      <c r="L9" s="816" t="s">
        <v>119</v>
      </c>
      <c r="M9" s="817"/>
      <c r="N9" s="818">
        <v>45</v>
      </c>
      <c r="O9" s="818">
        <v>0</v>
      </c>
      <c r="P9" s="818">
        <v>54</v>
      </c>
      <c r="Q9" s="819">
        <v>99</v>
      </c>
      <c r="R9" s="819"/>
      <c r="S9" s="782">
        <v>99</v>
      </c>
      <c r="T9" s="817"/>
      <c r="U9" s="818">
        <v>47</v>
      </c>
      <c r="V9" s="818"/>
      <c r="W9" s="818">
        <v>52</v>
      </c>
      <c r="X9" s="819">
        <v>99</v>
      </c>
      <c r="Y9" s="819"/>
      <c r="Z9" s="782">
        <v>99</v>
      </c>
      <c r="AA9" s="783">
        <v>0</v>
      </c>
      <c r="AB9" s="784">
        <v>55</v>
      </c>
      <c r="AC9" s="784">
        <v>0</v>
      </c>
      <c r="AD9" s="784">
        <v>44</v>
      </c>
      <c r="AE9" s="785">
        <f t="shared" si="12"/>
        <v>99</v>
      </c>
      <c r="AF9" s="784">
        <v>0</v>
      </c>
      <c r="AG9" s="786">
        <f t="shared" si="13"/>
        <v>99</v>
      </c>
      <c r="AH9" s="783">
        <v>0</v>
      </c>
      <c r="AI9" s="784">
        <v>55</v>
      </c>
      <c r="AJ9" s="784">
        <v>0</v>
      </c>
      <c r="AK9" s="784">
        <v>44</v>
      </c>
      <c r="AL9" s="785">
        <v>99</v>
      </c>
      <c r="AM9" s="784">
        <v>0</v>
      </c>
      <c r="AN9" s="786">
        <f t="shared" si="14"/>
        <v>99</v>
      </c>
      <c r="AO9" s="783">
        <v>0</v>
      </c>
      <c r="AP9" s="784">
        <v>0</v>
      </c>
      <c r="AQ9" s="784">
        <v>57</v>
      </c>
      <c r="AR9" s="784">
        <v>42</v>
      </c>
      <c r="AS9" s="785">
        <v>99</v>
      </c>
      <c r="AT9" s="784">
        <v>0</v>
      </c>
      <c r="AU9" s="786">
        <v>99</v>
      </c>
      <c r="AV9" s="787">
        <v>0</v>
      </c>
      <c r="AW9" s="784">
        <v>0</v>
      </c>
      <c r="AX9" s="789">
        <v>57</v>
      </c>
      <c r="AY9" s="789">
        <v>42</v>
      </c>
      <c r="AZ9" s="785">
        <v>99</v>
      </c>
      <c r="BA9" s="784">
        <v>0</v>
      </c>
      <c r="BB9" s="790">
        <v>99</v>
      </c>
      <c r="BC9" s="783">
        <v>0</v>
      </c>
      <c r="BD9" s="784">
        <v>0</v>
      </c>
      <c r="BE9" s="784">
        <v>57</v>
      </c>
      <c r="BF9" s="784">
        <v>42</v>
      </c>
      <c r="BG9" s="784">
        <v>99</v>
      </c>
      <c r="BH9" s="784">
        <v>0</v>
      </c>
      <c r="BI9" s="820">
        <v>99</v>
      </c>
      <c r="BJ9" s="821">
        <v>0</v>
      </c>
      <c r="BK9" s="792">
        <v>0</v>
      </c>
      <c r="BL9" s="822">
        <v>57</v>
      </c>
      <c r="BM9" s="823">
        <v>42</v>
      </c>
      <c r="BN9" s="790">
        <v>99</v>
      </c>
      <c r="BO9" s="792">
        <v>0</v>
      </c>
      <c r="BP9" s="786">
        <v>99</v>
      </c>
      <c r="BQ9" s="824">
        <f>SUMIFS('R5病院病棟票'!$AF$13:$AF$324,'R5病院病棟票'!$B$13:$B$324,$K$3:$K$150,'R5病院病棟票'!$R$13:$R$324,1)</f>
        <v>0</v>
      </c>
      <c r="BR9" s="825">
        <f>SUMIFS('R5病院病棟票'!$AF$13:$AF$324,'R5病院病棟票'!$B$13:$B$324,$K$3:$K$150,'R5病院病棟票'!$R$13:$R$324,2)</f>
        <v>0</v>
      </c>
      <c r="BS9" s="1004">
        <f>SUMIFS('R5病院病棟票'!$AF$13:$AF$324,'R5病院病棟票'!$B$13:$B$324,$K$3:$K$150,'R5病院病棟票'!$R$13:$R$324,3)</f>
        <v>59</v>
      </c>
      <c r="BT9" s="1005">
        <f>SUMIFS('R5病院病棟票'!$AF$13:$AF$324,'R5病院病棟票'!$B$13:$B$324,$K$3:$K$150,'R5病院病棟票'!$R$13:$R$324,4)</f>
        <v>40</v>
      </c>
      <c r="BU9" s="828">
        <f t="shared" si="3"/>
        <v>99</v>
      </c>
      <c r="BV9" s="825">
        <f>SUMIFS('R5病院病棟票'!$AF$13:$AF$324,'R5病院病棟票'!$B$13:$B$324,$K$3:$K$150,'R5病院病棟票'!$R$13:$R$324,5)+SUMIFS('R5病院病棟票'!$AF$13:$AF$324,'R5病院病棟票'!$B$13:$B$324,$K$3:$K$150,'R5病院病棟票'!$R$13:$R$324,6)</f>
        <v>0</v>
      </c>
      <c r="BW9" s="829">
        <f t="shared" si="8"/>
        <v>99</v>
      </c>
      <c r="BX9" s="757">
        <f t="shared" si="5"/>
        <v>0</v>
      </c>
      <c r="BY9" s="757">
        <f t="shared" si="6"/>
        <v>0</v>
      </c>
      <c r="BZ9" s="757"/>
      <c r="CA9" s="830">
        <f>SUMIFS('R5病院病棟票'!$AI$13:$AI$324,'R5病院病棟票'!$B$13:$B$324,$K$3:$K$150,'R5病院病棟票'!$Y$13:$Y$324,1)</f>
        <v>0</v>
      </c>
      <c r="CB9" s="805">
        <f>SUMIFS('R5病院病棟票'!$AI$13:$AI$324,'R5病院病棟票'!$B$13:$B$324,$K$3:$K$150,'R5病院病棟票'!$Y$13:$Y$324,2)</f>
        <v>0</v>
      </c>
      <c r="CC9" s="831">
        <f>SUMIFS('R5病院病棟票'!$AI$13:$AI$324,'R5病院病棟票'!$B$13:$B$324,$K$3:$K$150,'R5病院病棟票'!$Y$13:$Y$324,3)</f>
        <v>59</v>
      </c>
      <c r="CD9" s="807">
        <f>SUMIFS('R5病院病棟票'!$AI$13:$AI$324,'R5病院病棟票'!$B$13:$B$324,$K$3:$K$150,'R5病院病棟票'!$Y$13:$Y$324,4)</f>
        <v>40</v>
      </c>
      <c r="CE9" s="831">
        <f t="shared" si="9"/>
        <v>99</v>
      </c>
      <c r="CF9" s="807">
        <f>SUMIFS('R5病院病棟票'!$AI$13:$AI$324,'R5病院病棟票'!$B$13:$B$324,$K$3:$K$150,'R5病院病棟票'!$Y$13:$Y$324,5)</f>
        <v>0</v>
      </c>
      <c r="CG9" s="808">
        <f t="shared" si="10"/>
        <v>99</v>
      </c>
      <c r="CH9" s="832">
        <f>SUMIFS('R5病院病棟票'!$AJ$13:$AJ$324,'R5病院病棟票'!$B$13:$B$324,$K$3:$K$150)</f>
        <v>0</v>
      </c>
      <c r="CI9" s="810">
        <f>SUMIFS('R5病院病棟票'!$AK$13:$AK$324,'R5病院病棟票'!$B$13:$B$324,$K$3:$K$150,'R5病院病棟票'!$Y$13:$Y$324,7)</f>
        <v>0</v>
      </c>
      <c r="CJ9" s="811" t="str">
        <f t="shared" si="11"/>
        <v>○</v>
      </c>
      <c r="CK9" s="833">
        <v>99</v>
      </c>
      <c r="CL9" s="811" t="str">
        <f t="shared" si="7"/>
        <v>○</v>
      </c>
      <c r="CN9" s="821" t="b">
        <f t="shared" si="4"/>
        <v>1</v>
      </c>
      <c r="CO9" s="792" t="b">
        <f t="shared" si="4"/>
        <v>1</v>
      </c>
      <c r="CP9" s="822" t="b">
        <f>BL9=BS9</f>
        <v>0</v>
      </c>
      <c r="CQ9" s="823" t="b">
        <f t="shared" si="4"/>
        <v>0</v>
      </c>
      <c r="CR9" s="790" t="b">
        <f t="shared" si="4"/>
        <v>1</v>
      </c>
      <c r="CS9" s="792" t="b">
        <f t="shared" si="4"/>
        <v>1</v>
      </c>
      <c r="CT9" s="786" t="b">
        <f t="shared" si="4"/>
        <v>1</v>
      </c>
    </row>
    <row r="10" spans="1:98">
      <c r="A10" s="774">
        <v>7</v>
      </c>
      <c r="B10" s="813" t="s">
        <v>107</v>
      </c>
      <c r="C10" s="813" t="s">
        <v>116</v>
      </c>
      <c r="D10" s="813" t="s">
        <v>109</v>
      </c>
      <c r="E10" s="814">
        <v>11729113</v>
      </c>
      <c r="F10" s="815">
        <v>11730012</v>
      </c>
      <c r="G10" s="815">
        <v>11701009</v>
      </c>
      <c r="H10" s="815">
        <v>11701009</v>
      </c>
      <c r="I10" s="815">
        <v>11701009</v>
      </c>
      <c r="J10" s="815">
        <v>11701009</v>
      </c>
      <c r="K10" s="815">
        <v>11701009</v>
      </c>
      <c r="L10" s="816" t="s">
        <v>0</v>
      </c>
      <c r="M10" s="817"/>
      <c r="N10" s="818"/>
      <c r="O10" s="818"/>
      <c r="P10" s="818"/>
      <c r="Q10" s="819">
        <v>0</v>
      </c>
      <c r="R10" s="819"/>
      <c r="S10" s="782">
        <v>0</v>
      </c>
      <c r="T10" s="817"/>
      <c r="U10" s="818">
        <v>42</v>
      </c>
      <c r="V10" s="818"/>
      <c r="W10" s="818"/>
      <c r="X10" s="819">
        <v>42</v>
      </c>
      <c r="Y10" s="819"/>
      <c r="Z10" s="782">
        <v>42</v>
      </c>
      <c r="AA10" s="783">
        <v>0</v>
      </c>
      <c r="AB10" s="784">
        <v>42</v>
      </c>
      <c r="AC10" s="784">
        <v>0</v>
      </c>
      <c r="AD10" s="784">
        <v>0</v>
      </c>
      <c r="AE10" s="785">
        <f t="shared" si="12"/>
        <v>42</v>
      </c>
      <c r="AF10" s="784">
        <v>0</v>
      </c>
      <c r="AG10" s="786">
        <f t="shared" si="13"/>
        <v>42</v>
      </c>
      <c r="AH10" s="783">
        <v>0</v>
      </c>
      <c r="AI10" s="784">
        <v>42</v>
      </c>
      <c r="AJ10" s="784">
        <v>0</v>
      </c>
      <c r="AK10" s="784">
        <v>0</v>
      </c>
      <c r="AL10" s="785">
        <v>42</v>
      </c>
      <c r="AM10" s="784">
        <v>0</v>
      </c>
      <c r="AN10" s="786">
        <f t="shared" si="14"/>
        <v>42</v>
      </c>
      <c r="AO10" s="783">
        <v>0</v>
      </c>
      <c r="AP10" s="784">
        <v>42</v>
      </c>
      <c r="AQ10" s="784">
        <v>0</v>
      </c>
      <c r="AR10" s="784">
        <v>0</v>
      </c>
      <c r="AS10" s="785">
        <v>42</v>
      </c>
      <c r="AT10" s="784">
        <v>0</v>
      </c>
      <c r="AU10" s="786">
        <v>42</v>
      </c>
      <c r="AV10" s="787">
        <v>0</v>
      </c>
      <c r="AW10" s="784">
        <v>42</v>
      </c>
      <c r="AX10" s="789">
        <v>0</v>
      </c>
      <c r="AY10" s="789">
        <v>0</v>
      </c>
      <c r="AZ10" s="785">
        <v>42</v>
      </c>
      <c r="BA10" s="784">
        <v>0</v>
      </c>
      <c r="BB10" s="790">
        <v>42</v>
      </c>
      <c r="BC10" s="783">
        <v>0</v>
      </c>
      <c r="BD10" s="784">
        <v>42</v>
      </c>
      <c r="BE10" s="784">
        <v>0</v>
      </c>
      <c r="BF10" s="784">
        <v>0</v>
      </c>
      <c r="BG10" s="784">
        <v>42</v>
      </c>
      <c r="BH10" s="784">
        <v>0</v>
      </c>
      <c r="BI10" s="820">
        <v>42</v>
      </c>
      <c r="BJ10" s="821">
        <v>0</v>
      </c>
      <c r="BK10" s="792">
        <v>42</v>
      </c>
      <c r="BL10" s="822">
        <v>0</v>
      </c>
      <c r="BM10" s="823">
        <v>0</v>
      </c>
      <c r="BN10" s="790">
        <v>42</v>
      </c>
      <c r="BO10" s="792">
        <v>0</v>
      </c>
      <c r="BP10" s="786">
        <v>42</v>
      </c>
      <c r="BQ10" s="824">
        <f>SUMIFS('R5病院病棟票'!$AF$13:$AF$324,'R5病院病棟票'!$B$13:$B$324,$K$3:$K$150,'R5病院病棟票'!$R$13:$R$324,1)</f>
        <v>0</v>
      </c>
      <c r="BR10" s="1002">
        <f>SUMIFS('R5病院病棟票'!$AF$13:$AF$324,'R5病院病棟票'!$B$13:$B$324,$K$3:$K$150,'R5病院病棟票'!$R$13:$R$324,2)</f>
        <v>11</v>
      </c>
      <c r="BS10" s="1004">
        <f>SUMIFS('R5病院病棟票'!$AF$13:$AF$324,'R5病院病棟票'!$B$13:$B$324,$K$3:$K$150,'R5病院病棟票'!$R$13:$R$324,3)</f>
        <v>31</v>
      </c>
      <c r="BT10" s="827">
        <f>SUMIFS('R5病院病棟票'!$AF$13:$AF$324,'R5病院病棟票'!$B$13:$B$324,$K$3:$K$150,'R5病院病棟票'!$R$13:$R$324,4)</f>
        <v>0</v>
      </c>
      <c r="BU10" s="828">
        <f t="shared" si="3"/>
        <v>42</v>
      </c>
      <c r="BV10" s="825">
        <f>SUMIFS('R5病院病棟票'!$AF$13:$AF$324,'R5病院病棟票'!$B$13:$B$324,$K$3:$K$150,'R5病院病棟票'!$R$13:$R$324,5)+SUMIFS('R5病院病棟票'!$AF$13:$AF$324,'R5病院病棟票'!$B$13:$B$324,$K$3:$K$150,'R5病院病棟票'!$R$13:$R$324,6)</f>
        <v>0</v>
      </c>
      <c r="BW10" s="829">
        <f t="shared" si="8"/>
        <v>42</v>
      </c>
      <c r="BX10" s="757">
        <f t="shared" si="5"/>
        <v>0</v>
      </c>
      <c r="BY10" s="757">
        <f t="shared" si="6"/>
        <v>0</v>
      </c>
      <c r="BZ10" s="757"/>
      <c r="CA10" s="830">
        <f>SUMIFS('R5病院病棟票'!$AI$13:$AI$324,'R5病院病棟票'!$B$13:$B$324,$K$3:$K$150,'R5病院病棟票'!$Y$13:$Y$324,1)</f>
        <v>0</v>
      </c>
      <c r="CB10" s="805">
        <f>SUMIFS('R5病院病棟票'!$AI$13:$AI$324,'R5病院病棟票'!$B$13:$B$324,$K$3:$K$150,'R5病院病棟票'!$Y$13:$Y$324,2)</f>
        <v>11</v>
      </c>
      <c r="CC10" s="831">
        <f>SUMIFS('R5病院病棟票'!$AI$13:$AI$324,'R5病院病棟票'!$B$13:$B$324,$K$3:$K$150,'R5病院病棟票'!$Y$13:$Y$324,3)</f>
        <v>31</v>
      </c>
      <c r="CD10" s="807">
        <f>SUMIFS('R5病院病棟票'!$AI$13:$AI$324,'R5病院病棟票'!$B$13:$B$324,$K$3:$K$150,'R5病院病棟票'!$Y$13:$Y$324,4)</f>
        <v>0</v>
      </c>
      <c r="CE10" s="831">
        <f t="shared" si="9"/>
        <v>42</v>
      </c>
      <c r="CF10" s="807">
        <f>SUMIFS('R5病院病棟票'!$AI$13:$AI$324,'R5病院病棟票'!$B$13:$B$324,$K$3:$K$150,'R5病院病棟票'!$Y$13:$Y$324,5)</f>
        <v>0</v>
      </c>
      <c r="CG10" s="808">
        <f t="shared" si="10"/>
        <v>42</v>
      </c>
      <c r="CH10" s="832">
        <f>SUMIFS('R5病院病棟票'!$AJ$13:$AJ$324,'R5病院病棟票'!$B$13:$B$324,$K$3:$K$150)</f>
        <v>0</v>
      </c>
      <c r="CI10" s="810">
        <f>SUMIFS('R5病院病棟票'!$AK$13:$AK$324,'R5病院病棟票'!$B$13:$B$324,$K$3:$K$150,'R5病院病棟票'!$Y$13:$Y$324,7)</f>
        <v>0</v>
      </c>
      <c r="CJ10" s="811" t="str">
        <f t="shared" si="11"/>
        <v>○</v>
      </c>
      <c r="CK10" s="833">
        <v>42</v>
      </c>
      <c r="CL10" s="811" t="str">
        <f t="shared" si="7"/>
        <v>○</v>
      </c>
      <c r="CN10" s="821" t="b">
        <f t="shared" si="4"/>
        <v>1</v>
      </c>
      <c r="CO10" s="792" t="b">
        <f t="shared" si="4"/>
        <v>0</v>
      </c>
      <c r="CP10" s="822" t="b">
        <f t="shared" si="4"/>
        <v>0</v>
      </c>
      <c r="CQ10" s="823" t="b">
        <f t="shared" si="4"/>
        <v>1</v>
      </c>
      <c r="CR10" s="790" t="b">
        <f t="shared" si="4"/>
        <v>1</v>
      </c>
      <c r="CS10" s="792" t="b">
        <f t="shared" si="4"/>
        <v>1</v>
      </c>
      <c r="CT10" s="786" t="b">
        <f t="shared" si="4"/>
        <v>1</v>
      </c>
    </row>
    <row r="11" spans="1:98" hidden="1">
      <c r="A11" s="774"/>
      <c r="B11" s="813" t="s">
        <v>107</v>
      </c>
      <c r="C11" s="813" t="s">
        <v>116</v>
      </c>
      <c r="D11" s="813" t="s">
        <v>109</v>
      </c>
      <c r="E11" s="814">
        <v>11729094</v>
      </c>
      <c r="F11" s="815">
        <v>11730042</v>
      </c>
      <c r="G11" s="815">
        <v>11701007</v>
      </c>
      <c r="H11" s="815">
        <v>11701007</v>
      </c>
      <c r="I11" s="836"/>
      <c r="J11" s="836"/>
      <c r="K11" s="836"/>
      <c r="L11" s="836" t="s">
        <v>120</v>
      </c>
      <c r="M11" s="817"/>
      <c r="N11" s="818"/>
      <c r="O11" s="818"/>
      <c r="P11" s="818"/>
      <c r="Q11" s="819">
        <v>0</v>
      </c>
      <c r="R11" s="819"/>
      <c r="S11" s="782">
        <v>0</v>
      </c>
      <c r="T11" s="817"/>
      <c r="U11" s="818">
        <v>39</v>
      </c>
      <c r="V11" s="818"/>
      <c r="W11" s="818"/>
      <c r="X11" s="819">
        <v>39</v>
      </c>
      <c r="Y11" s="819"/>
      <c r="Z11" s="782">
        <v>39</v>
      </c>
      <c r="AA11" s="783">
        <v>0</v>
      </c>
      <c r="AB11" s="784">
        <v>39</v>
      </c>
      <c r="AC11" s="784">
        <v>0</v>
      </c>
      <c r="AD11" s="784">
        <v>0</v>
      </c>
      <c r="AE11" s="785">
        <f t="shared" si="12"/>
        <v>39</v>
      </c>
      <c r="AF11" s="784">
        <v>0</v>
      </c>
      <c r="AG11" s="786">
        <f t="shared" si="13"/>
        <v>39</v>
      </c>
      <c r="AH11" s="783">
        <v>0</v>
      </c>
      <c r="AI11" s="784">
        <v>39</v>
      </c>
      <c r="AJ11" s="784">
        <v>0</v>
      </c>
      <c r="AK11" s="784">
        <v>0</v>
      </c>
      <c r="AL11" s="785">
        <v>39</v>
      </c>
      <c r="AM11" s="784">
        <v>0</v>
      </c>
      <c r="AN11" s="786">
        <f t="shared" si="14"/>
        <v>39</v>
      </c>
      <c r="AO11" s="783">
        <v>0</v>
      </c>
      <c r="AP11" s="784">
        <v>39</v>
      </c>
      <c r="AQ11" s="784">
        <v>0</v>
      </c>
      <c r="AR11" s="784">
        <v>0</v>
      </c>
      <c r="AS11" s="785">
        <v>39</v>
      </c>
      <c r="AT11" s="784">
        <v>0</v>
      </c>
      <c r="AU11" s="786">
        <v>39</v>
      </c>
      <c r="AV11" s="787">
        <v>0</v>
      </c>
      <c r="AW11" s="784">
        <v>36</v>
      </c>
      <c r="AX11" s="789">
        <v>0</v>
      </c>
      <c r="AY11" s="789">
        <v>0</v>
      </c>
      <c r="AZ11" s="785">
        <v>36</v>
      </c>
      <c r="BA11" s="784">
        <v>0</v>
      </c>
      <c r="BB11" s="790">
        <v>36</v>
      </c>
      <c r="BC11" s="783">
        <v>0</v>
      </c>
      <c r="BD11" s="784">
        <v>0</v>
      </c>
      <c r="BE11" s="784">
        <v>0</v>
      </c>
      <c r="BF11" s="784">
        <v>0</v>
      </c>
      <c r="BG11" s="784">
        <v>0</v>
      </c>
      <c r="BH11" s="784">
        <v>0</v>
      </c>
      <c r="BI11" s="820">
        <v>0</v>
      </c>
      <c r="BJ11" s="821">
        <v>0</v>
      </c>
      <c r="BK11" s="792">
        <v>0</v>
      </c>
      <c r="BL11" s="822">
        <v>0</v>
      </c>
      <c r="BM11" s="823">
        <v>0</v>
      </c>
      <c r="BN11" s="790">
        <v>0</v>
      </c>
      <c r="BO11" s="792">
        <v>0</v>
      </c>
      <c r="BP11" s="786">
        <v>0</v>
      </c>
      <c r="BQ11" s="824">
        <f>SUMIFS('R5病院病棟票'!$AF$13:$AF$324,'R5病院病棟票'!$B$13:$B$324,$K$3:$K$150,'R5病院病棟票'!$R$13:$R$324,1)</f>
        <v>0</v>
      </c>
      <c r="BR11" s="825">
        <f>SUMIFS('R5病院病棟票'!$AF$13:$AF$324,'R5病院病棟票'!$B$13:$B$324,$K$3:$K$150,'R5病院病棟票'!$R$13:$R$324,2)</f>
        <v>0</v>
      </c>
      <c r="BS11" s="826">
        <f>SUMIFS('R5病院病棟票'!$AF$13:$AF$324,'R5病院病棟票'!$B$13:$B$324,$K$3:$K$150,'R5病院病棟票'!$R$13:$R$324,3)</f>
        <v>0</v>
      </c>
      <c r="BT11" s="827">
        <f>SUMIFS('R5病院病棟票'!$AF$13:$AF$324,'R5病院病棟票'!$B$13:$B$324,$K$3:$K$150,'R5病院病棟票'!$R$13:$R$324,4)</f>
        <v>0</v>
      </c>
      <c r="BU11" s="828">
        <f t="shared" si="3"/>
        <v>0</v>
      </c>
      <c r="BV11" s="825">
        <f>SUMIFS('R5病院病棟票'!$AF$13:$AF$324,'R5病院病棟票'!$B$13:$B$324,$K$3:$K$150,'R5病院病棟票'!$R$13:$R$324,5)+SUMIFS('R5病院病棟票'!$AF$13:$AF$324,'R5病院病棟票'!$B$13:$B$324,$K$3:$K$150,'R5病院病棟票'!$R$13:$R$324,6)</f>
        <v>0</v>
      </c>
      <c r="BW11" s="829">
        <f t="shared" si="8"/>
        <v>0</v>
      </c>
      <c r="BX11" s="757">
        <f t="shared" si="5"/>
        <v>0</v>
      </c>
      <c r="BY11" s="757">
        <f t="shared" si="6"/>
        <v>0</v>
      </c>
      <c r="BZ11" s="757"/>
      <c r="CA11" s="830">
        <f>SUMIFS('R5病院病棟票'!$AI$13:$AI$324,'R5病院病棟票'!$B$13:$B$324,$K$3:$K$150,'R5病院病棟票'!$Y$13:$Y$324,1)</f>
        <v>0</v>
      </c>
      <c r="CB11" s="805">
        <f>SUMIFS('R5病院病棟票'!$AI$13:$AI$324,'R5病院病棟票'!$B$13:$B$324,$K$3:$K$150,'R5病院病棟票'!$Y$13:$Y$324,2)</f>
        <v>0</v>
      </c>
      <c r="CC11" s="831">
        <f>SUMIFS('R5病院病棟票'!$AI$13:$AI$324,'R5病院病棟票'!$B$13:$B$324,$K$3:$K$150,'R5病院病棟票'!$Y$13:$Y$324,3)</f>
        <v>0</v>
      </c>
      <c r="CD11" s="807">
        <f>SUMIFS('R5病院病棟票'!$AI$13:$AI$324,'R5病院病棟票'!$B$13:$B$324,$K$3:$K$150,'R5病院病棟票'!$Y$13:$Y$324,4)</f>
        <v>0</v>
      </c>
      <c r="CE11" s="831">
        <f t="shared" si="9"/>
        <v>0</v>
      </c>
      <c r="CF11" s="807">
        <f>SUMIFS('R5病院病棟票'!$AI$13:$AI$324,'R5病院病棟票'!$B$13:$B$324,$K$3:$K$150,'R5病院病棟票'!$Y$13:$Y$324,5)</f>
        <v>0</v>
      </c>
      <c r="CG11" s="808">
        <f t="shared" si="10"/>
        <v>0</v>
      </c>
      <c r="CH11" s="832">
        <f>SUMIFS('R5病院病棟票'!$AJ$13:$AJ$324,'R5病院病棟票'!$B$13:$B$324,$K$3:$K$150)</f>
        <v>0</v>
      </c>
      <c r="CI11" s="810">
        <f>SUMIFS('R5病院病棟票'!$AK$13:$AK$324,'R5病院病棟票'!$B$13:$B$324,$K$3:$K$150,'R5病院病棟票'!$Y$13:$Y$324,7)</f>
        <v>0</v>
      </c>
      <c r="CJ11" s="811" t="str">
        <f t="shared" si="11"/>
        <v>○</v>
      </c>
      <c r="CK11" s="833">
        <v>0</v>
      </c>
      <c r="CL11" s="811" t="str">
        <f t="shared" si="7"/>
        <v>○</v>
      </c>
      <c r="CN11" s="821" t="b">
        <f t="shared" si="4"/>
        <v>1</v>
      </c>
      <c r="CO11" s="792" t="b">
        <f t="shared" si="4"/>
        <v>1</v>
      </c>
      <c r="CP11" s="822" t="b">
        <f t="shared" si="4"/>
        <v>1</v>
      </c>
      <c r="CQ11" s="823" t="b">
        <f t="shared" si="4"/>
        <v>1</v>
      </c>
      <c r="CR11" s="790" t="b">
        <f t="shared" si="4"/>
        <v>1</v>
      </c>
      <c r="CS11" s="792" t="b">
        <f t="shared" si="4"/>
        <v>1</v>
      </c>
      <c r="CT11" s="786" t="b">
        <f t="shared" si="4"/>
        <v>1</v>
      </c>
    </row>
    <row r="12" spans="1:98" hidden="1">
      <c r="A12" s="834"/>
      <c r="B12" s="835" t="s">
        <v>107</v>
      </c>
      <c r="C12" s="835" t="s">
        <v>116</v>
      </c>
      <c r="D12" s="835" t="s">
        <v>109</v>
      </c>
      <c r="E12" s="835">
        <v>11729053</v>
      </c>
      <c r="F12" s="836">
        <v>11730113</v>
      </c>
      <c r="G12" s="836">
        <v>11701003</v>
      </c>
      <c r="H12" s="836"/>
      <c r="I12" s="836"/>
      <c r="J12" s="836"/>
      <c r="K12" s="836"/>
      <c r="L12" s="836" t="s">
        <v>121</v>
      </c>
      <c r="M12" s="817"/>
      <c r="N12" s="818"/>
      <c r="O12" s="818"/>
      <c r="P12" s="818"/>
      <c r="Q12" s="819">
        <v>0</v>
      </c>
      <c r="R12" s="819"/>
      <c r="S12" s="782">
        <v>0</v>
      </c>
      <c r="T12" s="817"/>
      <c r="U12" s="818">
        <v>36</v>
      </c>
      <c r="V12" s="818"/>
      <c r="W12" s="818"/>
      <c r="X12" s="819">
        <v>36</v>
      </c>
      <c r="Y12" s="819"/>
      <c r="Z12" s="782">
        <v>36</v>
      </c>
      <c r="AA12" s="783">
        <v>0</v>
      </c>
      <c r="AB12" s="784">
        <v>36</v>
      </c>
      <c r="AC12" s="784">
        <v>0</v>
      </c>
      <c r="AD12" s="784">
        <v>0</v>
      </c>
      <c r="AE12" s="785">
        <f t="shared" si="12"/>
        <v>36</v>
      </c>
      <c r="AF12" s="784">
        <v>0</v>
      </c>
      <c r="AG12" s="786">
        <f t="shared" si="13"/>
        <v>36</v>
      </c>
      <c r="AH12" s="783">
        <v>0</v>
      </c>
      <c r="AI12" s="784">
        <v>36</v>
      </c>
      <c r="AJ12" s="784">
        <v>0</v>
      </c>
      <c r="AK12" s="784">
        <v>0</v>
      </c>
      <c r="AL12" s="785">
        <v>36</v>
      </c>
      <c r="AM12" s="784">
        <v>0</v>
      </c>
      <c r="AN12" s="786">
        <f t="shared" si="14"/>
        <v>36</v>
      </c>
      <c r="AO12" s="783">
        <v>0</v>
      </c>
      <c r="AP12" s="784">
        <v>36</v>
      </c>
      <c r="AQ12" s="784">
        <v>0</v>
      </c>
      <c r="AR12" s="784">
        <v>0</v>
      </c>
      <c r="AS12" s="785">
        <v>36</v>
      </c>
      <c r="AT12" s="784">
        <v>0</v>
      </c>
      <c r="AU12" s="786">
        <v>36</v>
      </c>
      <c r="AV12" s="787">
        <v>0</v>
      </c>
      <c r="AW12" s="784">
        <v>0</v>
      </c>
      <c r="AX12" s="789">
        <v>0</v>
      </c>
      <c r="AY12" s="789">
        <v>0</v>
      </c>
      <c r="AZ12" s="785">
        <v>0</v>
      </c>
      <c r="BA12" s="784">
        <v>0</v>
      </c>
      <c r="BB12" s="790">
        <v>0</v>
      </c>
      <c r="BC12" s="783">
        <v>0</v>
      </c>
      <c r="BD12" s="784">
        <v>0</v>
      </c>
      <c r="BE12" s="784">
        <v>0</v>
      </c>
      <c r="BF12" s="784">
        <v>0</v>
      </c>
      <c r="BG12" s="784">
        <v>0</v>
      </c>
      <c r="BH12" s="784">
        <v>0</v>
      </c>
      <c r="BI12" s="820">
        <v>0</v>
      </c>
      <c r="BJ12" s="821">
        <v>0</v>
      </c>
      <c r="BK12" s="792">
        <v>0</v>
      </c>
      <c r="BL12" s="822">
        <v>0</v>
      </c>
      <c r="BM12" s="823">
        <v>0</v>
      </c>
      <c r="BN12" s="790">
        <v>0</v>
      </c>
      <c r="BO12" s="792">
        <v>0</v>
      </c>
      <c r="BP12" s="786">
        <v>0</v>
      </c>
      <c r="BQ12" s="824">
        <f>SUMIFS('R5病院病棟票'!$AF$13:$AF$324,'R5病院病棟票'!$B$13:$B$324,$K$3:$K$150,'R5病院病棟票'!$R$13:$R$324,1)</f>
        <v>0</v>
      </c>
      <c r="BR12" s="825">
        <f>SUMIFS('R5病院病棟票'!$AF$13:$AF$324,'R5病院病棟票'!$B$13:$B$324,$K$3:$K$150,'R5病院病棟票'!$R$13:$R$324,2)</f>
        <v>0</v>
      </c>
      <c r="BS12" s="826">
        <f>SUMIFS('R5病院病棟票'!$AF$13:$AF$324,'R5病院病棟票'!$B$13:$B$324,$K$3:$K$150,'R5病院病棟票'!$R$13:$R$324,3)</f>
        <v>0</v>
      </c>
      <c r="BT12" s="827">
        <f>SUMIFS('R5病院病棟票'!$AF$13:$AF$324,'R5病院病棟票'!$B$13:$B$324,$K$3:$K$150,'R5病院病棟票'!$R$13:$R$324,4)</f>
        <v>0</v>
      </c>
      <c r="BU12" s="828">
        <f t="shared" si="3"/>
        <v>0</v>
      </c>
      <c r="BV12" s="825">
        <f>SUMIFS('R5病院病棟票'!$AF$13:$AF$324,'R5病院病棟票'!$B$13:$B$324,$K$3:$K$150,'R5病院病棟票'!$R$13:$R$324,5)+SUMIFS('R5病院病棟票'!$AF$13:$AF$324,'R5病院病棟票'!$B$13:$B$324,$K$3:$K$150,'R5病院病棟票'!$R$13:$R$324,6)</f>
        <v>0</v>
      </c>
      <c r="BW12" s="829">
        <f t="shared" si="8"/>
        <v>0</v>
      </c>
      <c r="BX12" s="757">
        <f t="shared" si="5"/>
        <v>0</v>
      </c>
      <c r="BY12" s="757">
        <f t="shared" si="6"/>
        <v>0</v>
      </c>
      <c r="BZ12" s="851"/>
      <c r="CA12" s="830">
        <f>SUMIFS('R5病院病棟票'!$AI$13:$AI$324,'R5病院病棟票'!$B$13:$B$324,$K$3:$K$150,'R5病院病棟票'!$Y$13:$Y$324,1)</f>
        <v>0</v>
      </c>
      <c r="CB12" s="805">
        <f>SUMIFS('R5病院病棟票'!$AI$13:$AI$324,'R5病院病棟票'!$B$13:$B$324,$K$3:$K$150,'R5病院病棟票'!$Y$13:$Y$324,2)</f>
        <v>0</v>
      </c>
      <c r="CC12" s="831">
        <f>SUMIFS('R5病院病棟票'!$AI$13:$AI$324,'R5病院病棟票'!$B$13:$B$324,$K$3:$K$150,'R5病院病棟票'!$Y$13:$Y$324,3)</f>
        <v>0</v>
      </c>
      <c r="CD12" s="807">
        <f>SUMIFS('R5病院病棟票'!$AI$13:$AI$324,'R5病院病棟票'!$B$13:$B$324,$K$3:$K$150,'R5病院病棟票'!$Y$13:$Y$324,4)</f>
        <v>0</v>
      </c>
      <c r="CE12" s="831">
        <f t="shared" si="9"/>
        <v>0</v>
      </c>
      <c r="CF12" s="807">
        <f>SUMIFS('R5病院病棟票'!$AI$13:$AI$324,'R5病院病棟票'!$B$13:$B$324,$K$3:$K$150,'R5病院病棟票'!$Y$13:$Y$324,5)</f>
        <v>0</v>
      </c>
      <c r="CG12" s="808">
        <f t="shared" si="10"/>
        <v>0</v>
      </c>
      <c r="CH12" s="832">
        <f>SUMIFS('R5病院病棟票'!$AJ$13:$AJ$324,'R5病院病棟票'!$B$13:$B$324,$K$3:$K$150)</f>
        <v>0</v>
      </c>
      <c r="CI12" s="810">
        <f>SUMIFS('R5病院病棟票'!$AK$13:$AK$324,'R5病院病棟票'!$B$13:$B$324,$K$3:$K$150,'R5病院病棟票'!$Y$13:$Y$324,7)</f>
        <v>0</v>
      </c>
      <c r="CJ12" s="811" t="str">
        <f t="shared" si="11"/>
        <v>○</v>
      </c>
      <c r="CK12" s="833">
        <v>0</v>
      </c>
      <c r="CL12" s="811" t="str">
        <f t="shared" si="7"/>
        <v>○</v>
      </c>
      <c r="CN12" s="821" t="b">
        <f t="shared" si="4"/>
        <v>1</v>
      </c>
      <c r="CO12" s="792" t="b">
        <f t="shared" si="4"/>
        <v>1</v>
      </c>
      <c r="CP12" s="822" t="b">
        <f t="shared" si="4"/>
        <v>1</v>
      </c>
      <c r="CQ12" s="823" t="b">
        <f t="shared" si="4"/>
        <v>1</v>
      </c>
      <c r="CR12" s="790" t="b">
        <f t="shared" si="4"/>
        <v>1</v>
      </c>
      <c r="CS12" s="792" t="b">
        <f t="shared" si="4"/>
        <v>1</v>
      </c>
      <c r="CT12" s="786" t="b">
        <f t="shared" si="4"/>
        <v>1</v>
      </c>
    </row>
    <row r="13" spans="1:98">
      <c r="A13" s="774">
        <v>8</v>
      </c>
      <c r="B13" s="813" t="s">
        <v>107</v>
      </c>
      <c r="C13" s="813" t="s">
        <v>116</v>
      </c>
      <c r="D13" s="813" t="s">
        <v>109</v>
      </c>
      <c r="E13" s="814">
        <v>11729061</v>
      </c>
      <c r="F13" s="815">
        <v>11730041</v>
      </c>
      <c r="G13" s="815">
        <v>11701005</v>
      </c>
      <c r="H13" s="815">
        <v>11701005</v>
      </c>
      <c r="I13" s="815">
        <v>11701005</v>
      </c>
      <c r="J13" s="815">
        <v>11701005</v>
      </c>
      <c r="K13" s="815">
        <v>11701005</v>
      </c>
      <c r="L13" s="816" t="s">
        <v>1</v>
      </c>
      <c r="M13" s="817"/>
      <c r="N13" s="818"/>
      <c r="O13" s="818">
        <v>48</v>
      </c>
      <c r="P13" s="818"/>
      <c r="Q13" s="819">
        <v>48</v>
      </c>
      <c r="R13" s="819"/>
      <c r="S13" s="782">
        <v>48</v>
      </c>
      <c r="T13" s="817"/>
      <c r="U13" s="818"/>
      <c r="V13" s="818">
        <v>48</v>
      </c>
      <c r="W13" s="818"/>
      <c r="X13" s="819">
        <v>48</v>
      </c>
      <c r="Y13" s="819"/>
      <c r="Z13" s="782">
        <v>48</v>
      </c>
      <c r="AA13" s="783">
        <v>0</v>
      </c>
      <c r="AB13" s="784">
        <v>0</v>
      </c>
      <c r="AC13" s="784">
        <v>48</v>
      </c>
      <c r="AD13" s="784">
        <v>0</v>
      </c>
      <c r="AE13" s="785">
        <f t="shared" si="12"/>
        <v>48</v>
      </c>
      <c r="AF13" s="784">
        <v>0</v>
      </c>
      <c r="AG13" s="786">
        <f t="shared" si="13"/>
        <v>48</v>
      </c>
      <c r="AH13" s="783">
        <v>0</v>
      </c>
      <c r="AI13" s="784">
        <v>0</v>
      </c>
      <c r="AJ13" s="784">
        <v>48</v>
      </c>
      <c r="AK13" s="784">
        <v>0</v>
      </c>
      <c r="AL13" s="785">
        <v>48</v>
      </c>
      <c r="AM13" s="784">
        <v>0</v>
      </c>
      <c r="AN13" s="786">
        <f t="shared" si="14"/>
        <v>48</v>
      </c>
      <c r="AO13" s="783">
        <v>0</v>
      </c>
      <c r="AP13" s="784">
        <v>0</v>
      </c>
      <c r="AQ13" s="784">
        <v>48</v>
      </c>
      <c r="AR13" s="784">
        <v>0</v>
      </c>
      <c r="AS13" s="785">
        <v>48</v>
      </c>
      <c r="AT13" s="784">
        <v>0</v>
      </c>
      <c r="AU13" s="786">
        <v>48</v>
      </c>
      <c r="AV13" s="787">
        <v>0</v>
      </c>
      <c r="AW13" s="784">
        <v>0</v>
      </c>
      <c r="AX13" s="789">
        <v>48</v>
      </c>
      <c r="AY13" s="789">
        <v>0</v>
      </c>
      <c r="AZ13" s="785">
        <v>48</v>
      </c>
      <c r="BA13" s="784">
        <v>0</v>
      </c>
      <c r="BB13" s="790">
        <v>48</v>
      </c>
      <c r="BC13" s="783">
        <v>0</v>
      </c>
      <c r="BD13" s="784">
        <v>0</v>
      </c>
      <c r="BE13" s="784">
        <v>48</v>
      </c>
      <c r="BF13" s="784">
        <v>0</v>
      </c>
      <c r="BG13" s="784">
        <v>48</v>
      </c>
      <c r="BH13" s="784">
        <v>0</v>
      </c>
      <c r="BI13" s="820">
        <v>48</v>
      </c>
      <c r="BJ13" s="821">
        <v>0</v>
      </c>
      <c r="BK13" s="792">
        <v>0</v>
      </c>
      <c r="BL13" s="822">
        <v>48</v>
      </c>
      <c r="BM13" s="823">
        <v>0</v>
      </c>
      <c r="BN13" s="790">
        <v>48</v>
      </c>
      <c r="BO13" s="792">
        <v>0</v>
      </c>
      <c r="BP13" s="786">
        <v>48</v>
      </c>
      <c r="BQ13" s="824">
        <f>SUMIFS('R5病院病棟票'!$AF$13:$AF$324,'R5病院病棟票'!$B$13:$B$324,$K$3:$K$150,'R5病院病棟票'!$R$13:$R$324,1)</f>
        <v>0</v>
      </c>
      <c r="BR13" s="825">
        <f>SUMIFS('R5病院病棟票'!$AF$13:$AF$324,'R5病院病棟票'!$B$13:$B$324,$K$3:$K$150,'R5病院病棟票'!$R$13:$R$324,2)</f>
        <v>0</v>
      </c>
      <c r="BS13" s="826">
        <f>SUMIFS('R5病院病棟票'!$AF$13:$AF$324,'R5病院病棟票'!$B$13:$B$324,$K$3:$K$150,'R5病院病棟票'!$R$13:$R$324,3)</f>
        <v>48</v>
      </c>
      <c r="BT13" s="827">
        <f>SUMIFS('R5病院病棟票'!$AF$13:$AF$324,'R5病院病棟票'!$B$13:$B$324,$K$3:$K$150,'R5病院病棟票'!$R$13:$R$324,4)</f>
        <v>0</v>
      </c>
      <c r="BU13" s="828">
        <f t="shared" si="3"/>
        <v>48</v>
      </c>
      <c r="BV13" s="825">
        <f>SUMIFS('R5病院病棟票'!$AF$13:$AF$324,'R5病院病棟票'!$B$13:$B$324,$K$3:$K$150,'R5病院病棟票'!$R$13:$R$324,5)+SUMIFS('R5病院病棟票'!$AF$13:$AF$324,'R5病院病棟票'!$B$13:$B$324,$K$3:$K$150,'R5病院病棟票'!$R$13:$R$324,6)</f>
        <v>0</v>
      </c>
      <c r="BW13" s="829">
        <f t="shared" si="8"/>
        <v>48</v>
      </c>
      <c r="BX13" s="757">
        <f t="shared" si="5"/>
        <v>0</v>
      </c>
      <c r="BY13" s="757">
        <f t="shared" si="6"/>
        <v>0</v>
      </c>
      <c r="BZ13" s="757"/>
      <c r="CA13" s="830">
        <f>SUMIFS('R5病院病棟票'!$AI$13:$AI$324,'R5病院病棟票'!$B$13:$B$324,$K$3:$K$150,'R5病院病棟票'!$Y$13:$Y$324,1)</f>
        <v>0</v>
      </c>
      <c r="CB13" s="805">
        <f>SUMIFS('R5病院病棟票'!$AI$13:$AI$324,'R5病院病棟票'!$B$13:$B$324,$K$3:$K$150,'R5病院病棟票'!$Y$13:$Y$324,2)</f>
        <v>0</v>
      </c>
      <c r="CC13" s="831">
        <f>SUMIFS('R5病院病棟票'!$AI$13:$AI$324,'R5病院病棟票'!$B$13:$B$324,$K$3:$K$150,'R5病院病棟票'!$Y$13:$Y$324,3)</f>
        <v>48</v>
      </c>
      <c r="CD13" s="807">
        <f>SUMIFS('R5病院病棟票'!$AI$13:$AI$324,'R5病院病棟票'!$B$13:$B$324,$K$3:$K$150,'R5病院病棟票'!$Y$13:$Y$324,4)</f>
        <v>0</v>
      </c>
      <c r="CE13" s="831">
        <f t="shared" si="9"/>
        <v>48</v>
      </c>
      <c r="CF13" s="807">
        <f>SUMIFS('R5病院病棟票'!$AI$13:$AI$324,'R5病院病棟票'!$B$13:$B$324,$K$3:$K$150,'R5病院病棟票'!$Y$13:$Y$324,5)</f>
        <v>0</v>
      </c>
      <c r="CG13" s="808">
        <f t="shared" si="10"/>
        <v>48</v>
      </c>
      <c r="CH13" s="832">
        <f>SUMIFS('R5病院病棟票'!$AJ$13:$AJ$324,'R5病院病棟票'!$B$13:$B$324,$K$3:$K$150)</f>
        <v>0</v>
      </c>
      <c r="CI13" s="810">
        <f>SUMIFS('R5病院病棟票'!$AK$13:$AK$324,'R5病院病棟票'!$B$13:$B$324,$K$3:$K$150,'R5病院病棟票'!$Y$13:$Y$324,7)</f>
        <v>0</v>
      </c>
      <c r="CJ13" s="811" t="str">
        <f t="shared" si="11"/>
        <v>○</v>
      </c>
      <c r="CK13" s="833">
        <v>48</v>
      </c>
      <c r="CL13" s="811" t="str">
        <f t="shared" si="7"/>
        <v>○</v>
      </c>
      <c r="CN13" s="821" t="b">
        <f t="shared" si="4"/>
        <v>1</v>
      </c>
      <c r="CO13" s="792" t="b">
        <f t="shared" si="4"/>
        <v>1</v>
      </c>
      <c r="CP13" s="822" t="b">
        <f t="shared" si="4"/>
        <v>1</v>
      </c>
      <c r="CQ13" s="823" t="b">
        <f t="shared" si="4"/>
        <v>1</v>
      </c>
      <c r="CR13" s="790" t="b">
        <f t="shared" si="4"/>
        <v>1</v>
      </c>
      <c r="CS13" s="792" t="b">
        <f t="shared" si="4"/>
        <v>1</v>
      </c>
      <c r="CT13" s="786" t="b">
        <f t="shared" si="4"/>
        <v>1</v>
      </c>
    </row>
    <row r="14" spans="1:98">
      <c r="A14" s="774">
        <v>9</v>
      </c>
      <c r="B14" s="813" t="s">
        <v>107</v>
      </c>
      <c r="C14" s="813" t="s">
        <v>116</v>
      </c>
      <c r="D14" s="813" t="s">
        <v>109</v>
      </c>
      <c r="E14" s="814">
        <v>11729056</v>
      </c>
      <c r="F14" s="815">
        <v>11730093</v>
      </c>
      <c r="G14" s="815">
        <v>11701004</v>
      </c>
      <c r="H14" s="815">
        <v>11701004</v>
      </c>
      <c r="I14" s="815">
        <v>11701004</v>
      </c>
      <c r="J14" s="815">
        <v>11701004</v>
      </c>
      <c r="K14" s="815">
        <v>11701004</v>
      </c>
      <c r="L14" s="816" t="s">
        <v>122</v>
      </c>
      <c r="M14" s="817"/>
      <c r="N14" s="818"/>
      <c r="O14" s="818"/>
      <c r="P14" s="818"/>
      <c r="Q14" s="819">
        <v>0</v>
      </c>
      <c r="R14" s="819"/>
      <c r="S14" s="782">
        <v>0</v>
      </c>
      <c r="T14" s="817"/>
      <c r="U14" s="818"/>
      <c r="V14" s="818"/>
      <c r="W14" s="818">
        <v>38</v>
      </c>
      <c r="X14" s="819">
        <v>38</v>
      </c>
      <c r="Y14" s="819"/>
      <c r="Z14" s="782">
        <v>38</v>
      </c>
      <c r="AA14" s="783">
        <v>0</v>
      </c>
      <c r="AB14" s="784">
        <v>0</v>
      </c>
      <c r="AC14" s="784">
        <v>0</v>
      </c>
      <c r="AD14" s="784">
        <v>38</v>
      </c>
      <c r="AE14" s="785">
        <f t="shared" si="12"/>
        <v>38</v>
      </c>
      <c r="AF14" s="784">
        <v>0</v>
      </c>
      <c r="AG14" s="786">
        <f t="shared" si="13"/>
        <v>38</v>
      </c>
      <c r="AH14" s="783">
        <v>0</v>
      </c>
      <c r="AI14" s="784">
        <v>0</v>
      </c>
      <c r="AJ14" s="784">
        <v>0</v>
      </c>
      <c r="AK14" s="784">
        <v>38</v>
      </c>
      <c r="AL14" s="785">
        <v>38</v>
      </c>
      <c r="AM14" s="784">
        <v>0</v>
      </c>
      <c r="AN14" s="786">
        <f t="shared" si="14"/>
        <v>38</v>
      </c>
      <c r="AO14" s="783">
        <v>0</v>
      </c>
      <c r="AP14" s="784">
        <v>0</v>
      </c>
      <c r="AQ14" s="784">
        <v>0</v>
      </c>
      <c r="AR14" s="784">
        <v>38</v>
      </c>
      <c r="AS14" s="785">
        <v>38</v>
      </c>
      <c r="AT14" s="784">
        <v>0</v>
      </c>
      <c r="AU14" s="786">
        <v>38</v>
      </c>
      <c r="AV14" s="787">
        <v>0</v>
      </c>
      <c r="AW14" s="784">
        <v>0</v>
      </c>
      <c r="AX14" s="789">
        <v>0</v>
      </c>
      <c r="AY14" s="789">
        <v>38</v>
      </c>
      <c r="AZ14" s="785">
        <v>38</v>
      </c>
      <c r="BA14" s="784">
        <v>0</v>
      </c>
      <c r="BB14" s="790">
        <v>38</v>
      </c>
      <c r="BC14" s="783">
        <v>0</v>
      </c>
      <c r="BD14" s="784">
        <v>0</v>
      </c>
      <c r="BE14" s="784">
        <v>0</v>
      </c>
      <c r="BF14" s="784">
        <v>38</v>
      </c>
      <c r="BG14" s="784">
        <v>38</v>
      </c>
      <c r="BH14" s="784">
        <v>0</v>
      </c>
      <c r="BI14" s="820">
        <v>38</v>
      </c>
      <c r="BJ14" s="821">
        <v>0</v>
      </c>
      <c r="BK14" s="792">
        <v>0</v>
      </c>
      <c r="BL14" s="822">
        <v>0</v>
      </c>
      <c r="BM14" s="823">
        <v>38</v>
      </c>
      <c r="BN14" s="790">
        <v>38</v>
      </c>
      <c r="BO14" s="792">
        <v>0</v>
      </c>
      <c r="BP14" s="786">
        <v>38</v>
      </c>
      <c r="BQ14" s="824">
        <f>SUMIFS('R5病院病棟票'!$AF$13:$AF$324,'R5病院病棟票'!$B$13:$B$324,$K$3:$K$150,'R5病院病棟票'!$R$13:$R$324,1)</f>
        <v>0</v>
      </c>
      <c r="BR14" s="825">
        <f>SUMIFS('R5病院病棟票'!$AF$13:$AF$324,'R5病院病棟票'!$B$13:$B$324,$K$3:$K$150,'R5病院病棟票'!$R$13:$R$324,2)</f>
        <v>0</v>
      </c>
      <c r="BS14" s="826">
        <f>SUMIFS('R5病院病棟票'!$AF$13:$AF$324,'R5病院病棟票'!$B$13:$B$324,$K$3:$K$150,'R5病院病棟票'!$R$13:$R$324,3)</f>
        <v>0</v>
      </c>
      <c r="BT14" s="827">
        <f>SUMIFS('R5病院病棟票'!$AF$13:$AF$324,'R5病院病棟票'!$B$13:$B$324,$K$3:$K$150,'R5病院病棟票'!$R$13:$R$324,4)</f>
        <v>38</v>
      </c>
      <c r="BU14" s="828">
        <f t="shared" si="3"/>
        <v>38</v>
      </c>
      <c r="BV14" s="825">
        <f>SUMIFS('R5病院病棟票'!$AF$13:$AF$324,'R5病院病棟票'!$B$13:$B$324,$K$3:$K$150,'R5病院病棟票'!$R$13:$R$324,5)+SUMIFS('R5病院病棟票'!$AF$13:$AF$324,'R5病院病棟票'!$B$13:$B$324,$K$3:$K$150,'R5病院病棟票'!$R$13:$R$324,6)</f>
        <v>0</v>
      </c>
      <c r="BW14" s="829">
        <f t="shared" si="8"/>
        <v>38</v>
      </c>
      <c r="BX14" s="757">
        <f t="shared" si="5"/>
        <v>0</v>
      </c>
      <c r="BY14" s="757">
        <f t="shared" si="6"/>
        <v>0</v>
      </c>
      <c r="BZ14" s="757"/>
      <c r="CA14" s="830">
        <f>SUMIFS('R5病院病棟票'!$AI$13:$AI$324,'R5病院病棟票'!$B$13:$B$324,$K$3:$K$150,'R5病院病棟票'!$Y$13:$Y$324,1)</f>
        <v>0</v>
      </c>
      <c r="CB14" s="805">
        <f>SUMIFS('R5病院病棟票'!$AI$13:$AI$324,'R5病院病棟票'!$B$13:$B$324,$K$3:$K$150,'R5病院病棟票'!$Y$13:$Y$324,2)</f>
        <v>0</v>
      </c>
      <c r="CC14" s="831">
        <f>SUMIFS('R5病院病棟票'!$AI$13:$AI$324,'R5病院病棟票'!$B$13:$B$324,$K$3:$K$150,'R5病院病棟票'!$Y$13:$Y$324,3)</f>
        <v>0</v>
      </c>
      <c r="CD14" s="807">
        <f>SUMIFS('R5病院病棟票'!$AI$13:$AI$324,'R5病院病棟票'!$B$13:$B$324,$K$3:$K$150,'R5病院病棟票'!$Y$13:$Y$324,4)</f>
        <v>38</v>
      </c>
      <c r="CE14" s="831">
        <f t="shared" si="9"/>
        <v>38</v>
      </c>
      <c r="CF14" s="807">
        <f>SUMIFS('R5病院病棟票'!$AI$13:$AI$324,'R5病院病棟票'!$B$13:$B$324,$K$3:$K$150,'R5病院病棟票'!$Y$13:$Y$324,5)</f>
        <v>0</v>
      </c>
      <c r="CG14" s="808">
        <f t="shared" si="10"/>
        <v>38</v>
      </c>
      <c r="CH14" s="832">
        <f>SUMIFS('R5病院病棟票'!$AJ$13:$AJ$324,'R5病院病棟票'!$B$13:$B$324,$K$3:$K$150)</f>
        <v>0</v>
      </c>
      <c r="CI14" s="810">
        <f>SUMIFS('R5病院病棟票'!$AK$13:$AK$324,'R5病院病棟票'!$B$13:$B$324,$K$3:$K$150,'R5病院病棟票'!$Y$13:$Y$324,7)</f>
        <v>0</v>
      </c>
      <c r="CJ14" s="811" t="str">
        <f t="shared" si="11"/>
        <v>○</v>
      </c>
      <c r="CK14" s="833">
        <v>38</v>
      </c>
      <c r="CL14" s="811" t="str">
        <f t="shared" si="7"/>
        <v>○</v>
      </c>
      <c r="CN14" s="821" t="b">
        <f t="shared" si="4"/>
        <v>1</v>
      </c>
      <c r="CO14" s="792" t="b">
        <f t="shared" si="4"/>
        <v>1</v>
      </c>
      <c r="CP14" s="822" t="b">
        <f t="shared" si="4"/>
        <v>1</v>
      </c>
      <c r="CQ14" s="823" t="b">
        <f t="shared" si="4"/>
        <v>1</v>
      </c>
      <c r="CR14" s="790" t="b">
        <f t="shared" si="4"/>
        <v>1</v>
      </c>
      <c r="CS14" s="792" t="b">
        <f t="shared" si="4"/>
        <v>1</v>
      </c>
      <c r="CT14" s="786" t="b">
        <f t="shared" si="4"/>
        <v>1</v>
      </c>
    </row>
    <row r="15" spans="1:98">
      <c r="A15" s="774">
        <v>10</v>
      </c>
      <c r="B15" s="813" t="s">
        <v>107</v>
      </c>
      <c r="C15" s="813" t="s">
        <v>116</v>
      </c>
      <c r="D15" s="813" t="s">
        <v>109</v>
      </c>
      <c r="E15" s="814">
        <v>11729013</v>
      </c>
      <c r="F15" s="815">
        <v>11730023</v>
      </c>
      <c r="G15" s="815">
        <v>11701001</v>
      </c>
      <c r="H15" s="815">
        <v>11701001</v>
      </c>
      <c r="I15" s="815">
        <v>11701001</v>
      </c>
      <c r="J15" s="815">
        <v>11701001</v>
      </c>
      <c r="K15" s="815">
        <v>11701001</v>
      </c>
      <c r="L15" s="816" t="s">
        <v>123</v>
      </c>
      <c r="M15" s="817"/>
      <c r="N15" s="818"/>
      <c r="O15" s="818"/>
      <c r="P15" s="818"/>
      <c r="Q15" s="819">
        <v>0</v>
      </c>
      <c r="R15" s="819"/>
      <c r="S15" s="782">
        <v>0</v>
      </c>
      <c r="T15" s="817"/>
      <c r="U15" s="818"/>
      <c r="V15" s="818"/>
      <c r="W15" s="818">
        <v>33</v>
      </c>
      <c r="X15" s="819">
        <v>33</v>
      </c>
      <c r="Y15" s="819"/>
      <c r="Z15" s="782">
        <v>33</v>
      </c>
      <c r="AA15" s="783">
        <v>0</v>
      </c>
      <c r="AB15" s="784">
        <v>0</v>
      </c>
      <c r="AC15" s="784">
        <v>0</v>
      </c>
      <c r="AD15" s="784">
        <v>33</v>
      </c>
      <c r="AE15" s="785">
        <f t="shared" si="12"/>
        <v>33</v>
      </c>
      <c r="AF15" s="784">
        <v>0</v>
      </c>
      <c r="AG15" s="786">
        <f t="shared" si="13"/>
        <v>33</v>
      </c>
      <c r="AH15" s="783">
        <v>0</v>
      </c>
      <c r="AI15" s="784">
        <v>0</v>
      </c>
      <c r="AJ15" s="784">
        <v>0</v>
      </c>
      <c r="AK15" s="784">
        <v>33</v>
      </c>
      <c r="AL15" s="785">
        <v>33</v>
      </c>
      <c r="AM15" s="784">
        <v>0</v>
      </c>
      <c r="AN15" s="786">
        <f t="shared" si="14"/>
        <v>33</v>
      </c>
      <c r="AO15" s="783">
        <v>0</v>
      </c>
      <c r="AP15" s="784">
        <v>0</v>
      </c>
      <c r="AQ15" s="784">
        <v>0</v>
      </c>
      <c r="AR15" s="784">
        <v>33</v>
      </c>
      <c r="AS15" s="785">
        <v>33</v>
      </c>
      <c r="AT15" s="784">
        <v>0</v>
      </c>
      <c r="AU15" s="786">
        <v>33</v>
      </c>
      <c r="AV15" s="787">
        <v>0</v>
      </c>
      <c r="AW15" s="784">
        <v>0</v>
      </c>
      <c r="AX15" s="789">
        <v>0</v>
      </c>
      <c r="AY15" s="789">
        <v>33</v>
      </c>
      <c r="AZ15" s="785">
        <v>33</v>
      </c>
      <c r="BA15" s="784">
        <v>0</v>
      </c>
      <c r="BB15" s="790">
        <v>33</v>
      </c>
      <c r="BC15" s="783">
        <v>0</v>
      </c>
      <c r="BD15" s="784">
        <v>0</v>
      </c>
      <c r="BE15" s="784">
        <v>0</v>
      </c>
      <c r="BF15" s="784">
        <v>33</v>
      </c>
      <c r="BG15" s="784">
        <v>33</v>
      </c>
      <c r="BH15" s="784">
        <v>0</v>
      </c>
      <c r="BI15" s="820">
        <v>33</v>
      </c>
      <c r="BJ15" s="821">
        <v>0</v>
      </c>
      <c r="BK15" s="792">
        <v>0</v>
      </c>
      <c r="BL15" s="822">
        <v>0</v>
      </c>
      <c r="BM15" s="823">
        <v>33</v>
      </c>
      <c r="BN15" s="790">
        <v>33</v>
      </c>
      <c r="BO15" s="792">
        <v>0</v>
      </c>
      <c r="BP15" s="786">
        <v>33</v>
      </c>
      <c r="BQ15" s="824">
        <f>SUMIFS('R5病院病棟票'!$AF$13:$AF$324,'R5病院病棟票'!$B$13:$B$324,$K$3:$K$150,'R5病院病棟票'!$R$13:$R$324,1)</f>
        <v>0</v>
      </c>
      <c r="BR15" s="825">
        <f>SUMIFS('R5病院病棟票'!$AF$13:$AF$324,'R5病院病棟票'!$B$13:$B$324,$K$3:$K$150,'R5病院病棟票'!$R$13:$R$324,2)</f>
        <v>0</v>
      </c>
      <c r="BS15" s="826">
        <f>SUMIFS('R5病院病棟票'!$AF$13:$AF$324,'R5病院病棟票'!$B$13:$B$324,$K$3:$K$150,'R5病院病棟票'!$R$13:$R$324,3)</f>
        <v>0</v>
      </c>
      <c r="BT15" s="827">
        <f>SUMIFS('R5病院病棟票'!$AF$13:$AF$324,'R5病院病棟票'!$B$13:$B$324,$K$3:$K$150,'R5病院病棟票'!$R$13:$R$324,4)</f>
        <v>33</v>
      </c>
      <c r="BU15" s="828">
        <f t="shared" si="3"/>
        <v>33</v>
      </c>
      <c r="BV15" s="825">
        <f>SUMIFS('R5病院病棟票'!$AF$13:$AF$324,'R5病院病棟票'!$B$13:$B$324,$K$3:$K$150,'R5病院病棟票'!$R$13:$R$324,5)+SUMIFS('R5病院病棟票'!$AF$13:$AF$324,'R5病院病棟票'!$B$13:$B$324,$K$3:$K$150,'R5病院病棟票'!$R$13:$R$324,6)</f>
        <v>0</v>
      </c>
      <c r="BW15" s="829">
        <f t="shared" si="8"/>
        <v>33</v>
      </c>
      <c r="BX15" s="757">
        <f t="shared" si="5"/>
        <v>0</v>
      </c>
      <c r="BY15" s="757">
        <f t="shared" si="6"/>
        <v>0</v>
      </c>
      <c r="BZ15" s="757"/>
      <c r="CA15" s="830">
        <f>SUMIFS('R5病院病棟票'!$AI$13:$AI$324,'R5病院病棟票'!$B$13:$B$324,$K$3:$K$150,'R5病院病棟票'!$Y$13:$Y$324,1)</f>
        <v>0</v>
      </c>
      <c r="CB15" s="805">
        <f>SUMIFS('R5病院病棟票'!$AI$13:$AI$324,'R5病院病棟票'!$B$13:$B$324,$K$3:$K$150,'R5病院病棟票'!$Y$13:$Y$324,2)</f>
        <v>0</v>
      </c>
      <c r="CC15" s="831">
        <f>SUMIFS('R5病院病棟票'!$AI$13:$AI$324,'R5病院病棟票'!$B$13:$B$324,$K$3:$K$150,'R5病院病棟票'!$Y$13:$Y$324,3)</f>
        <v>0</v>
      </c>
      <c r="CD15" s="807">
        <f>SUMIFS('R5病院病棟票'!$AI$13:$AI$324,'R5病院病棟票'!$B$13:$B$324,$K$3:$K$150,'R5病院病棟票'!$Y$13:$Y$324,4)</f>
        <v>33</v>
      </c>
      <c r="CE15" s="831">
        <f t="shared" si="9"/>
        <v>33</v>
      </c>
      <c r="CF15" s="807">
        <f>SUMIFS('R5病院病棟票'!$AI$13:$AI$324,'R5病院病棟票'!$B$13:$B$324,$K$3:$K$150,'R5病院病棟票'!$Y$13:$Y$324,5)</f>
        <v>0</v>
      </c>
      <c r="CG15" s="808">
        <f t="shared" si="10"/>
        <v>33</v>
      </c>
      <c r="CH15" s="832">
        <f>SUMIFS('R5病院病棟票'!$AJ$13:$AJ$324,'R5病院病棟票'!$B$13:$B$324,$K$3:$K$150)</f>
        <v>0</v>
      </c>
      <c r="CI15" s="810">
        <f>SUMIFS('R5病院病棟票'!$AK$13:$AK$324,'R5病院病棟票'!$B$13:$B$324,$K$3:$K$150,'R5病院病棟票'!$Y$13:$Y$324,7)</f>
        <v>0</v>
      </c>
      <c r="CJ15" s="811" t="str">
        <f t="shared" si="11"/>
        <v>○</v>
      </c>
      <c r="CK15" s="833">
        <v>33</v>
      </c>
      <c r="CL15" s="811" t="str">
        <f t="shared" si="7"/>
        <v>○</v>
      </c>
      <c r="CN15" s="821" t="b">
        <f t="shared" si="4"/>
        <v>1</v>
      </c>
      <c r="CO15" s="792" t="b">
        <f t="shared" si="4"/>
        <v>1</v>
      </c>
      <c r="CP15" s="822" t="b">
        <f t="shared" si="4"/>
        <v>1</v>
      </c>
      <c r="CQ15" s="823" t="b">
        <f t="shared" si="4"/>
        <v>1</v>
      </c>
      <c r="CR15" s="790" t="b">
        <f t="shared" si="4"/>
        <v>1</v>
      </c>
      <c r="CS15" s="792" t="b">
        <f t="shared" si="4"/>
        <v>1</v>
      </c>
      <c r="CT15" s="786" t="b">
        <f t="shared" si="4"/>
        <v>1</v>
      </c>
    </row>
    <row r="16" spans="1:98">
      <c r="A16" s="774">
        <v>11</v>
      </c>
      <c r="B16" s="813" t="s">
        <v>107</v>
      </c>
      <c r="C16" s="813" t="s">
        <v>116</v>
      </c>
      <c r="D16" s="813" t="s">
        <v>109</v>
      </c>
      <c r="E16" s="814">
        <v>11729110</v>
      </c>
      <c r="F16" s="815">
        <v>11730081</v>
      </c>
      <c r="G16" s="815">
        <v>11701008</v>
      </c>
      <c r="H16" s="815">
        <v>11701008</v>
      </c>
      <c r="I16" s="815">
        <v>11701008</v>
      </c>
      <c r="J16" s="815">
        <v>11701008</v>
      </c>
      <c r="K16" s="815">
        <v>11701008</v>
      </c>
      <c r="L16" s="816" t="s">
        <v>2</v>
      </c>
      <c r="M16" s="817"/>
      <c r="N16" s="818"/>
      <c r="O16" s="818"/>
      <c r="P16" s="818"/>
      <c r="Q16" s="819">
        <v>0</v>
      </c>
      <c r="R16" s="819"/>
      <c r="S16" s="782">
        <v>0</v>
      </c>
      <c r="T16" s="817"/>
      <c r="U16" s="818"/>
      <c r="V16" s="818"/>
      <c r="W16" s="818">
        <v>52</v>
      </c>
      <c r="X16" s="819">
        <v>52</v>
      </c>
      <c r="Y16" s="819"/>
      <c r="Z16" s="782">
        <v>52</v>
      </c>
      <c r="AA16" s="783">
        <v>0</v>
      </c>
      <c r="AB16" s="784">
        <v>0</v>
      </c>
      <c r="AC16" s="784">
        <v>0</v>
      </c>
      <c r="AD16" s="784">
        <v>52</v>
      </c>
      <c r="AE16" s="785">
        <f t="shared" si="12"/>
        <v>52</v>
      </c>
      <c r="AF16" s="784">
        <v>0</v>
      </c>
      <c r="AG16" s="786">
        <f t="shared" si="13"/>
        <v>52</v>
      </c>
      <c r="AH16" s="783">
        <v>0</v>
      </c>
      <c r="AI16" s="784">
        <v>0</v>
      </c>
      <c r="AJ16" s="784">
        <v>0</v>
      </c>
      <c r="AK16" s="784">
        <v>52</v>
      </c>
      <c r="AL16" s="785">
        <v>52</v>
      </c>
      <c r="AM16" s="784">
        <v>0</v>
      </c>
      <c r="AN16" s="786">
        <f t="shared" si="14"/>
        <v>52</v>
      </c>
      <c r="AO16" s="783">
        <v>0</v>
      </c>
      <c r="AP16" s="784">
        <v>0</v>
      </c>
      <c r="AQ16" s="784">
        <v>0</v>
      </c>
      <c r="AR16" s="784">
        <v>52</v>
      </c>
      <c r="AS16" s="785">
        <v>52</v>
      </c>
      <c r="AT16" s="784">
        <v>0</v>
      </c>
      <c r="AU16" s="786">
        <v>52</v>
      </c>
      <c r="AV16" s="787">
        <v>0</v>
      </c>
      <c r="AW16" s="784">
        <v>0</v>
      </c>
      <c r="AX16" s="789">
        <v>0</v>
      </c>
      <c r="AY16" s="789">
        <v>52</v>
      </c>
      <c r="AZ16" s="785">
        <v>52</v>
      </c>
      <c r="BA16" s="784">
        <v>0</v>
      </c>
      <c r="BB16" s="790">
        <v>52</v>
      </c>
      <c r="BC16" s="783">
        <v>0</v>
      </c>
      <c r="BD16" s="784">
        <v>0</v>
      </c>
      <c r="BE16" s="784">
        <v>0</v>
      </c>
      <c r="BF16" s="784">
        <v>52</v>
      </c>
      <c r="BG16" s="784">
        <v>52</v>
      </c>
      <c r="BH16" s="784">
        <v>0</v>
      </c>
      <c r="BI16" s="820">
        <v>52</v>
      </c>
      <c r="BJ16" s="821">
        <v>0</v>
      </c>
      <c r="BK16" s="792">
        <v>0</v>
      </c>
      <c r="BL16" s="822">
        <v>0</v>
      </c>
      <c r="BM16" s="823">
        <v>52</v>
      </c>
      <c r="BN16" s="790">
        <v>52</v>
      </c>
      <c r="BO16" s="792">
        <v>0</v>
      </c>
      <c r="BP16" s="786">
        <v>52</v>
      </c>
      <c r="BQ16" s="824">
        <f>SUMIFS('R5病院病棟票'!$AF$13:$AF$324,'R5病院病棟票'!$B$13:$B$324,$K$3:$K$150,'R5病院病棟票'!$R$13:$R$324,1)</f>
        <v>0</v>
      </c>
      <c r="BR16" s="825">
        <f>SUMIFS('R5病院病棟票'!$AF$13:$AF$324,'R5病院病棟票'!$B$13:$B$324,$K$3:$K$150,'R5病院病棟票'!$R$13:$R$324,2)</f>
        <v>0</v>
      </c>
      <c r="BS16" s="826">
        <f>SUMIFS('R5病院病棟票'!$AF$13:$AF$324,'R5病院病棟票'!$B$13:$B$324,$K$3:$K$150,'R5病院病棟票'!$R$13:$R$324,3)</f>
        <v>0</v>
      </c>
      <c r="BT16" s="827">
        <f>SUMIFS('R5病院病棟票'!$AF$13:$AF$324,'R5病院病棟票'!$B$13:$B$324,$K$3:$K$150,'R5病院病棟票'!$R$13:$R$324,4)</f>
        <v>52</v>
      </c>
      <c r="BU16" s="828">
        <f t="shared" si="3"/>
        <v>52</v>
      </c>
      <c r="BV16" s="825">
        <f>SUMIFS('R5病院病棟票'!$AF$13:$AF$324,'R5病院病棟票'!$B$13:$B$324,$K$3:$K$150,'R5病院病棟票'!$R$13:$R$324,5)+SUMIFS('R5病院病棟票'!$AF$13:$AF$324,'R5病院病棟票'!$B$13:$B$324,$K$3:$K$150,'R5病院病棟票'!$R$13:$R$324,6)</f>
        <v>0</v>
      </c>
      <c r="BW16" s="829">
        <f t="shared" si="8"/>
        <v>52</v>
      </c>
      <c r="BX16" s="757">
        <f t="shared" si="5"/>
        <v>0</v>
      </c>
      <c r="BY16" s="757">
        <f t="shared" si="6"/>
        <v>0</v>
      </c>
      <c r="BZ16" s="757"/>
      <c r="CA16" s="830">
        <f>SUMIFS('R5病院病棟票'!$AI$13:$AI$324,'R5病院病棟票'!$B$13:$B$324,$K$3:$K$150,'R5病院病棟票'!$Y$13:$Y$324,1)</f>
        <v>0</v>
      </c>
      <c r="CB16" s="805">
        <f>SUMIFS('R5病院病棟票'!$AI$13:$AI$324,'R5病院病棟票'!$B$13:$B$324,$K$3:$K$150,'R5病院病棟票'!$Y$13:$Y$324,2)</f>
        <v>0</v>
      </c>
      <c r="CC16" s="831">
        <f>SUMIFS('R5病院病棟票'!$AI$13:$AI$324,'R5病院病棟票'!$B$13:$B$324,$K$3:$K$150,'R5病院病棟票'!$Y$13:$Y$324,3)</f>
        <v>0</v>
      </c>
      <c r="CD16" s="807">
        <f>SUMIFS('R5病院病棟票'!$AI$13:$AI$324,'R5病院病棟票'!$B$13:$B$324,$K$3:$K$150,'R5病院病棟票'!$Y$13:$Y$324,4)</f>
        <v>52</v>
      </c>
      <c r="CE16" s="831">
        <f t="shared" si="9"/>
        <v>52</v>
      </c>
      <c r="CF16" s="807">
        <f>SUMIFS('R5病院病棟票'!$AI$13:$AI$324,'R5病院病棟票'!$B$13:$B$324,$K$3:$K$150,'R5病院病棟票'!$Y$13:$Y$324,5)</f>
        <v>0</v>
      </c>
      <c r="CG16" s="808">
        <f t="shared" si="10"/>
        <v>52</v>
      </c>
      <c r="CH16" s="832">
        <f>SUMIFS('R5病院病棟票'!$AJ$13:$AJ$324,'R5病院病棟票'!$B$13:$B$324,$K$3:$K$150)</f>
        <v>0</v>
      </c>
      <c r="CI16" s="810">
        <f>SUMIFS('R5病院病棟票'!$AK$13:$AK$324,'R5病院病棟票'!$B$13:$B$324,$K$3:$K$150,'R5病院病棟票'!$Y$13:$Y$324,7)</f>
        <v>0</v>
      </c>
      <c r="CJ16" s="811" t="str">
        <f t="shared" si="11"/>
        <v>○</v>
      </c>
      <c r="CK16" s="833">
        <v>52</v>
      </c>
      <c r="CL16" s="811" t="str">
        <f t="shared" si="7"/>
        <v>○</v>
      </c>
      <c r="CN16" s="821" t="b">
        <f t="shared" si="4"/>
        <v>1</v>
      </c>
      <c r="CO16" s="792" t="b">
        <f t="shared" si="4"/>
        <v>1</v>
      </c>
      <c r="CP16" s="822" t="b">
        <f t="shared" si="4"/>
        <v>1</v>
      </c>
      <c r="CQ16" s="823" t="b">
        <f t="shared" si="4"/>
        <v>1</v>
      </c>
      <c r="CR16" s="790" t="b">
        <f t="shared" si="4"/>
        <v>1</v>
      </c>
      <c r="CS16" s="792" t="b">
        <f t="shared" si="4"/>
        <v>1</v>
      </c>
      <c r="CT16" s="786" t="b">
        <f t="shared" si="4"/>
        <v>1</v>
      </c>
    </row>
    <row r="17" spans="1:98">
      <c r="A17" s="774">
        <v>12</v>
      </c>
      <c r="B17" s="813" t="s">
        <v>107</v>
      </c>
      <c r="C17" s="813" t="s">
        <v>124</v>
      </c>
      <c r="D17" s="813" t="s">
        <v>109</v>
      </c>
      <c r="E17" s="814">
        <v>11729140</v>
      </c>
      <c r="F17" s="815">
        <v>11730067</v>
      </c>
      <c r="G17" s="815">
        <v>11701027</v>
      </c>
      <c r="H17" s="815">
        <v>11701027</v>
      </c>
      <c r="I17" s="815">
        <v>11701027</v>
      </c>
      <c r="J17" s="815">
        <v>11701027</v>
      </c>
      <c r="K17" s="815">
        <v>11701027</v>
      </c>
      <c r="L17" s="816" t="s">
        <v>125</v>
      </c>
      <c r="M17" s="817"/>
      <c r="N17" s="818">
        <v>128</v>
      </c>
      <c r="O17" s="818">
        <v>40</v>
      </c>
      <c r="P17" s="818">
        <v>152</v>
      </c>
      <c r="Q17" s="819">
        <v>320</v>
      </c>
      <c r="R17" s="819"/>
      <c r="S17" s="782">
        <v>320</v>
      </c>
      <c r="T17" s="817">
        <v>15</v>
      </c>
      <c r="U17" s="818">
        <v>111</v>
      </c>
      <c r="V17" s="818">
        <v>42</v>
      </c>
      <c r="W17" s="818">
        <v>152</v>
      </c>
      <c r="X17" s="819">
        <v>320</v>
      </c>
      <c r="Y17" s="819"/>
      <c r="Z17" s="782">
        <v>320</v>
      </c>
      <c r="AA17" s="783">
        <v>15</v>
      </c>
      <c r="AB17" s="784">
        <v>111</v>
      </c>
      <c r="AC17" s="784">
        <v>42</v>
      </c>
      <c r="AD17" s="784">
        <v>152</v>
      </c>
      <c r="AE17" s="785">
        <f t="shared" si="12"/>
        <v>320</v>
      </c>
      <c r="AF17" s="784">
        <v>0</v>
      </c>
      <c r="AG17" s="786">
        <f t="shared" si="13"/>
        <v>320</v>
      </c>
      <c r="AH17" s="783">
        <v>15</v>
      </c>
      <c r="AI17" s="784">
        <v>111</v>
      </c>
      <c r="AJ17" s="784">
        <v>42</v>
      </c>
      <c r="AK17" s="784">
        <v>122</v>
      </c>
      <c r="AL17" s="785">
        <v>290</v>
      </c>
      <c r="AM17" s="784">
        <v>30</v>
      </c>
      <c r="AN17" s="786">
        <f t="shared" si="14"/>
        <v>320</v>
      </c>
      <c r="AO17" s="783">
        <v>15</v>
      </c>
      <c r="AP17" s="784">
        <v>111</v>
      </c>
      <c r="AQ17" s="784">
        <v>42</v>
      </c>
      <c r="AR17" s="784">
        <v>122</v>
      </c>
      <c r="AS17" s="785">
        <v>290</v>
      </c>
      <c r="AT17" s="784">
        <v>30</v>
      </c>
      <c r="AU17" s="786">
        <v>320</v>
      </c>
      <c r="AV17" s="787">
        <v>15</v>
      </c>
      <c r="AW17" s="784">
        <v>111</v>
      </c>
      <c r="AX17" s="789">
        <v>42</v>
      </c>
      <c r="AY17" s="789">
        <v>32</v>
      </c>
      <c r="AZ17" s="785">
        <v>200</v>
      </c>
      <c r="BA17" s="784">
        <v>60</v>
      </c>
      <c r="BB17" s="790">
        <v>260</v>
      </c>
      <c r="BC17" s="783">
        <v>15</v>
      </c>
      <c r="BD17" s="784">
        <v>96</v>
      </c>
      <c r="BE17" s="784">
        <v>42</v>
      </c>
      <c r="BF17" s="784">
        <v>30</v>
      </c>
      <c r="BG17" s="784">
        <v>183</v>
      </c>
      <c r="BH17" s="784">
        <v>0</v>
      </c>
      <c r="BI17" s="820">
        <v>183</v>
      </c>
      <c r="BJ17" s="821">
        <v>15</v>
      </c>
      <c r="BK17" s="792">
        <v>96</v>
      </c>
      <c r="BL17" s="822">
        <v>42</v>
      </c>
      <c r="BM17" s="823">
        <v>30</v>
      </c>
      <c r="BN17" s="790">
        <v>183</v>
      </c>
      <c r="BO17" s="792">
        <v>0</v>
      </c>
      <c r="BP17" s="786">
        <v>183</v>
      </c>
      <c r="BQ17" s="824">
        <f>SUMIFS('R5病院病棟票'!$AF$13:$AF$324,'R5病院病棟票'!$B$13:$B$324,$K$3:$K$150,'R5病院病棟票'!$R$13:$R$324,1)</f>
        <v>15</v>
      </c>
      <c r="BR17" s="825">
        <f>SUMIFS('R5病院病棟票'!$AF$13:$AF$324,'R5病院病棟票'!$B$13:$B$324,$K$3:$K$150,'R5病院病棟票'!$R$13:$R$324,2)</f>
        <v>96</v>
      </c>
      <c r="BS17" s="826">
        <f>SUMIFS('R5病院病棟票'!$AF$13:$AF$324,'R5病院病棟票'!$B$13:$B$324,$K$3:$K$150,'R5病院病棟票'!$R$13:$R$324,3)</f>
        <v>42</v>
      </c>
      <c r="BT17" s="827">
        <f>SUMIFS('R5病院病棟票'!$AF$13:$AF$324,'R5病院病棟票'!$B$13:$B$324,$K$3:$K$150,'R5病院病棟票'!$R$13:$R$324,4)</f>
        <v>30</v>
      </c>
      <c r="BU17" s="828">
        <f t="shared" si="3"/>
        <v>183</v>
      </c>
      <c r="BV17" s="825">
        <f>SUMIFS('R5病院病棟票'!$AF$13:$AF$324,'R5病院病棟票'!$B$13:$B$324,$K$3:$K$150,'R5病院病棟票'!$R$13:$R$324,5)+SUMIFS('R5病院病棟票'!$AF$13:$AF$324,'R5病院病棟票'!$B$13:$B$324,$K$3:$K$150,'R5病院病棟票'!$R$13:$R$324,6)</f>
        <v>0</v>
      </c>
      <c r="BW17" s="829">
        <f t="shared" si="8"/>
        <v>183</v>
      </c>
      <c r="BX17" s="757">
        <f t="shared" si="5"/>
        <v>0</v>
      </c>
      <c r="BY17" s="757">
        <f t="shared" si="6"/>
        <v>0</v>
      </c>
      <c r="BZ17" s="757"/>
      <c r="CA17" s="830">
        <f>SUMIFS('R5病院病棟票'!$AI$13:$AI$324,'R5病院病棟票'!$B$13:$B$324,$K$3:$K$150,'R5病院病棟票'!$Y$13:$Y$324,1)</f>
        <v>15</v>
      </c>
      <c r="CB17" s="805">
        <f>SUMIFS('R5病院病棟票'!$AI$13:$AI$324,'R5病院病棟票'!$B$13:$B$324,$K$3:$K$150,'R5病院病棟票'!$Y$13:$Y$324,2)</f>
        <v>96</v>
      </c>
      <c r="CC17" s="831">
        <f>SUMIFS('R5病院病棟票'!$AI$13:$AI$324,'R5病院病棟票'!$B$13:$B$324,$K$3:$K$150,'R5病院病棟票'!$Y$13:$Y$324,3)</f>
        <v>42</v>
      </c>
      <c r="CD17" s="807">
        <f>SUMIFS('R5病院病棟票'!$AI$13:$AI$324,'R5病院病棟票'!$B$13:$B$324,$K$3:$K$150,'R5病院病棟票'!$Y$13:$Y$324,4)</f>
        <v>30</v>
      </c>
      <c r="CE17" s="831">
        <f t="shared" si="9"/>
        <v>183</v>
      </c>
      <c r="CF17" s="807">
        <f>SUMIFS('R5病院病棟票'!$AI$13:$AI$324,'R5病院病棟票'!$B$13:$B$324,$K$3:$K$150,'R5病院病棟票'!$Y$13:$Y$324,5)</f>
        <v>0</v>
      </c>
      <c r="CG17" s="808">
        <f t="shared" si="10"/>
        <v>183</v>
      </c>
      <c r="CH17" s="832">
        <f>SUMIFS('R5病院病棟票'!$AJ$13:$AJ$324,'R5病院病棟票'!$B$13:$B$324,$K$3:$K$150)</f>
        <v>0</v>
      </c>
      <c r="CI17" s="810">
        <f>SUMIFS('R5病院病棟票'!$AK$13:$AK$324,'R5病院病棟票'!$B$13:$B$324,$K$3:$K$150,'R5病院病棟票'!$Y$13:$Y$324,7)</f>
        <v>0</v>
      </c>
      <c r="CJ17" s="811" t="str">
        <f t="shared" si="11"/>
        <v>○</v>
      </c>
      <c r="CK17" s="833">
        <v>183</v>
      </c>
      <c r="CL17" s="811" t="str">
        <f t="shared" si="7"/>
        <v>○</v>
      </c>
      <c r="CN17" s="821" t="b">
        <f t="shared" si="4"/>
        <v>1</v>
      </c>
      <c r="CO17" s="792" t="b">
        <f t="shared" si="4"/>
        <v>1</v>
      </c>
      <c r="CP17" s="822" t="b">
        <f t="shared" si="4"/>
        <v>1</v>
      </c>
      <c r="CQ17" s="823" t="b">
        <f t="shared" si="4"/>
        <v>1</v>
      </c>
      <c r="CR17" s="790" t="b">
        <f t="shared" si="4"/>
        <v>1</v>
      </c>
      <c r="CS17" s="792" t="b">
        <f t="shared" si="4"/>
        <v>1</v>
      </c>
      <c r="CT17" s="786" t="b">
        <f t="shared" si="4"/>
        <v>1</v>
      </c>
    </row>
    <row r="18" spans="1:98">
      <c r="A18" s="774">
        <v>13</v>
      </c>
      <c r="B18" s="813" t="s">
        <v>107</v>
      </c>
      <c r="C18" s="813" t="s">
        <v>124</v>
      </c>
      <c r="D18" s="813" t="s">
        <v>109</v>
      </c>
      <c r="E18" s="814">
        <v>11729099</v>
      </c>
      <c r="F18" s="815">
        <v>11730059</v>
      </c>
      <c r="G18" s="815">
        <v>11701026</v>
      </c>
      <c r="H18" s="815">
        <v>11701026</v>
      </c>
      <c r="I18" s="815">
        <v>11701026</v>
      </c>
      <c r="J18" s="815">
        <v>11701026</v>
      </c>
      <c r="K18" s="815">
        <v>11701026</v>
      </c>
      <c r="L18" s="816" t="s">
        <v>126</v>
      </c>
      <c r="M18" s="817"/>
      <c r="N18" s="818"/>
      <c r="O18" s="818"/>
      <c r="P18" s="818"/>
      <c r="Q18" s="819">
        <v>0</v>
      </c>
      <c r="R18" s="819"/>
      <c r="S18" s="782">
        <v>0</v>
      </c>
      <c r="T18" s="817"/>
      <c r="U18" s="818">
        <v>99</v>
      </c>
      <c r="V18" s="818"/>
      <c r="W18" s="818">
        <v>40</v>
      </c>
      <c r="X18" s="819">
        <v>139</v>
      </c>
      <c r="Y18" s="819"/>
      <c r="Z18" s="782">
        <v>139</v>
      </c>
      <c r="AA18" s="783">
        <v>0</v>
      </c>
      <c r="AB18" s="784">
        <v>99</v>
      </c>
      <c r="AC18" s="784">
        <v>0</v>
      </c>
      <c r="AD18" s="784">
        <v>40</v>
      </c>
      <c r="AE18" s="785">
        <f t="shared" si="12"/>
        <v>139</v>
      </c>
      <c r="AF18" s="784">
        <v>0</v>
      </c>
      <c r="AG18" s="786">
        <f t="shared" si="13"/>
        <v>139</v>
      </c>
      <c r="AH18" s="783">
        <v>0</v>
      </c>
      <c r="AI18" s="784">
        <v>95</v>
      </c>
      <c r="AJ18" s="784">
        <v>0</v>
      </c>
      <c r="AK18" s="784">
        <v>40</v>
      </c>
      <c r="AL18" s="785">
        <v>135</v>
      </c>
      <c r="AM18" s="784">
        <v>0</v>
      </c>
      <c r="AN18" s="786">
        <f t="shared" si="14"/>
        <v>135</v>
      </c>
      <c r="AO18" s="783">
        <v>0</v>
      </c>
      <c r="AP18" s="784">
        <v>47</v>
      </c>
      <c r="AQ18" s="784">
        <v>48</v>
      </c>
      <c r="AR18" s="784">
        <v>40</v>
      </c>
      <c r="AS18" s="785">
        <v>135</v>
      </c>
      <c r="AT18" s="784">
        <v>0</v>
      </c>
      <c r="AU18" s="786">
        <v>135</v>
      </c>
      <c r="AV18" s="787">
        <v>0</v>
      </c>
      <c r="AW18" s="784">
        <v>60</v>
      </c>
      <c r="AX18" s="789">
        <v>0</v>
      </c>
      <c r="AY18" s="789">
        <v>40</v>
      </c>
      <c r="AZ18" s="785">
        <v>100</v>
      </c>
      <c r="BA18" s="784">
        <v>0</v>
      </c>
      <c r="BB18" s="790">
        <v>100</v>
      </c>
      <c r="BC18" s="783">
        <v>0</v>
      </c>
      <c r="BD18" s="784">
        <v>60</v>
      </c>
      <c r="BE18" s="784">
        <v>0</v>
      </c>
      <c r="BF18" s="784">
        <v>40</v>
      </c>
      <c r="BG18" s="784">
        <v>100</v>
      </c>
      <c r="BH18" s="784">
        <v>0</v>
      </c>
      <c r="BI18" s="820">
        <v>100</v>
      </c>
      <c r="BJ18" s="821">
        <v>0</v>
      </c>
      <c r="BK18" s="792">
        <v>40</v>
      </c>
      <c r="BL18" s="822">
        <v>60</v>
      </c>
      <c r="BM18" s="823">
        <v>0</v>
      </c>
      <c r="BN18" s="790">
        <v>100</v>
      </c>
      <c r="BO18" s="792">
        <v>0</v>
      </c>
      <c r="BP18" s="786">
        <v>100</v>
      </c>
      <c r="BQ18" s="824">
        <f>SUMIFS('R5病院病棟票'!$AF$13:$AF$324,'R5病院病棟票'!$B$13:$B$324,$K$3:$K$150,'R5病院病棟票'!$R$13:$R$324,1)</f>
        <v>0</v>
      </c>
      <c r="BR18" s="825">
        <f>SUMIFS('R5病院病棟票'!$AF$13:$AF$324,'R5病院病棟票'!$B$13:$B$324,$K$3:$K$150,'R5病院病棟票'!$R$13:$R$324,2)</f>
        <v>40</v>
      </c>
      <c r="BS18" s="826">
        <f>SUMIFS('R5病院病棟票'!$AF$13:$AF$324,'R5病院病棟票'!$B$13:$B$324,$K$3:$K$150,'R5病院病棟票'!$R$13:$R$324,3)</f>
        <v>60</v>
      </c>
      <c r="BT18" s="827">
        <f>SUMIFS('R5病院病棟票'!$AF$13:$AF$324,'R5病院病棟票'!$B$13:$B$324,$K$3:$K$150,'R5病院病棟票'!$R$13:$R$324,4)</f>
        <v>0</v>
      </c>
      <c r="BU18" s="828">
        <f t="shared" si="3"/>
        <v>100</v>
      </c>
      <c r="BV18" s="825">
        <f>SUMIFS('R5病院病棟票'!$AF$13:$AF$324,'R5病院病棟票'!$B$13:$B$324,$K$3:$K$150,'R5病院病棟票'!$R$13:$R$324,5)+SUMIFS('R5病院病棟票'!$AF$13:$AF$324,'R5病院病棟票'!$B$13:$B$324,$K$3:$K$150,'R5病院病棟票'!$R$13:$R$324,6)</f>
        <v>0</v>
      </c>
      <c r="BW18" s="829">
        <f t="shared" si="8"/>
        <v>100</v>
      </c>
      <c r="BX18" s="757">
        <f t="shared" si="5"/>
        <v>0</v>
      </c>
      <c r="BY18" s="757">
        <f t="shared" si="6"/>
        <v>0</v>
      </c>
      <c r="BZ18" s="757"/>
      <c r="CA18" s="830">
        <f>SUMIFS('R5病院病棟票'!$AI$13:$AI$324,'R5病院病棟票'!$B$13:$B$324,$K$3:$K$150,'R5病院病棟票'!$Y$13:$Y$324,1)</f>
        <v>0</v>
      </c>
      <c r="CB18" s="805">
        <f>SUMIFS('R5病院病棟票'!$AI$13:$AI$324,'R5病院病棟票'!$B$13:$B$324,$K$3:$K$150,'R5病院病棟票'!$Y$13:$Y$324,2)</f>
        <v>0</v>
      </c>
      <c r="CC18" s="831">
        <f>SUMIFS('R5病院病棟票'!$AI$13:$AI$324,'R5病院病棟票'!$B$13:$B$324,$K$3:$K$150,'R5病院病棟票'!$Y$13:$Y$324,3)</f>
        <v>60</v>
      </c>
      <c r="CD18" s="807">
        <f>SUMIFS('R5病院病棟票'!$AI$13:$AI$324,'R5病院病棟票'!$B$13:$B$324,$K$3:$K$150,'R5病院病棟票'!$Y$13:$Y$324,4)</f>
        <v>40</v>
      </c>
      <c r="CE18" s="831">
        <f t="shared" si="9"/>
        <v>100</v>
      </c>
      <c r="CF18" s="807">
        <f>SUMIFS('R5病院病棟票'!$AI$13:$AI$324,'R5病院病棟票'!$B$13:$B$324,$K$3:$K$150,'R5病院病棟票'!$Y$13:$Y$324,5)</f>
        <v>0</v>
      </c>
      <c r="CG18" s="808">
        <f t="shared" si="10"/>
        <v>100</v>
      </c>
      <c r="CH18" s="832">
        <f>SUMIFS('R5病院病棟票'!$AJ$13:$AJ$324,'R5病院病棟票'!$B$13:$B$324,$K$3:$K$150)</f>
        <v>0</v>
      </c>
      <c r="CI18" s="810">
        <f>SUMIFS('R5病院病棟票'!$AK$13:$AK$324,'R5病院病棟票'!$B$13:$B$324,$K$3:$K$150,'R5病院病棟票'!$Y$13:$Y$324,7)</f>
        <v>0</v>
      </c>
      <c r="CJ18" s="811" t="str">
        <f t="shared" si="11"/>
        <v>○</v>
      </c>
      <c r="CK18" s="833">
        <v>100</v>
      </c>
      <c r="CL18" s="811" t="str">
        <f t="shared" si="7"/>
        <v>○</v>
      </c>
      <c r="CN18" s="821" t="b">
        <f t="shared" si="4"/>
        <v>1</v>
      </c>
      <c r="CO18" s="792" t="b">
        <f t="shared" si="4"/>
        <v>1</v>
      </c>
      <c r="CP18" s="822" t="b">
        <f t="shared" si="4"/>
        <v>1</v>
      </c>
      <c r="CQ18" s="823" t="b">
        <f t="shared" si="4"/>
        <v>1</v>
      </c>
      <c r="CR18" s="790" t="b">
        <f t="shared" si="4"/>
        <v>1</v>
      </c>
      <c r="CS18" s="792" t="b">
        <f t="shared" si="4"/>
        <v>1</v>
      </c>
      <c r="CT18" s="786" t="b">
        <f t="shared" si="4"/>
        <v>1</v>
      </c>
    </row>
    <row r="19" spans="1:98">
      <c r="A19" s="774">
        <v>14</v>
      </c>
      <c r="B19" s="813" t="s">
        <v>107</v>
      </c>
      <c r="C19" s="813" t="s">
        <v>124</v>
      </c>
      <c r="D19" s="813" t="s">
        <v>109</v>
      </c>
      <c r="E19" s="814">
        <v>11729032</v>
      </c>
      <c r="F19" s="815">
        <v>11730010</v>
      </c>
      <c r="G19" s="815">
        <v>11701025</v>
      </c>
      <c r="H19" s="815">
        <v>11701025</v>
      </c>
      <c r="I19" s="815">
        <v>11701025</v>
      </c>
      <c r="J19" s="815">
        <v>11701025</v>
      </c>
      <c r="K19" s="815">
        <v>11701025</v>
      </c>
      <c r="L19" s="816" t="s">
        <v>3</v>
      </c>
      <c r="M19" s="817"/>
      <c r="N19" s="818"/>
      <c r="O19" s="818"/>
      <c r="P19" s="818"/>
      <c r="Q19" s="819">
        <v>0</v>
      </c>
      <c r="R19" s="819"/>
      <c r="S19" s="782">
        <v>0</v>
      </c>
      <c r="T19" s="817"/>
      <c r="U19" s="818"/>
      <c r="V19" s="818"/>
      <c r="W19" s="818">
        <v>55</v>
      </c>
      <c r="X19" s="819">
        <v>55</v>
      </c>
      <c r="Y19" s="819"/>
      <c r="Z19" s="782">
        <v>55</v>
      </c>
      <c r="AA19" s="783">
        <v>0</v>
      </c>
      <c r="AB19" s="784">
        <v>0</v>
      </c>
      <c r="AC19" s="784">
        <v>0</v>
      </c>
      <c r="AD19" s="784">
        <v>55</v>
      </c>
      <c r="AE19" s="785">
        <f t="shared" si="12"/>
        <v>55</v>
      </c>
      <c r="AF19" s="784">
        <v>0</v>
      </c>
      <c r="AG19" s="786">
        <f t="shared" si="13"/>
        <v>55</v>
      </c>
      <c r="AH19" s="783">
        <v>0</v>
      </c>
      <c r="AI19" s="784">
        <v>0</v>
      </c>
      <c r="AJ19" s="784">
        <v>0</v>
      </c>
      <c r="AK19" s="784">
        <v>55</v>
      </c>
      <c r="AL19" s="785">
        <v>55</v>
      </c>
      <c r="AM19" s="784">
        <v>0</v>
      </c>
      <c r="AN19" s="786">
        <f t="shared" si="14"/>
        <v>55</v>
      </c>
      <c r="AO19" s="783">
        <v>0</v>
      </c>
      <c r="AP19" s="784">
        <v>0</v>
      </c>
      <c r="AQ19" s="784">
        <v>0</v>
      </c>
      <c r="AR19" s="784">
        <v>55</v>
      </c>
      <c r="AS19" s="785">
        <v>55</v>
      </c>
      <c r="AT19" s="784">
        <v>0</v>
      </c>
      <c r="AU19" s="790">
        <v>55</v>
      </c>
      <c r="AV19" s="783">
        <v>0</v>
      </c>
      <c r="AW19" s="784">
        <v>0</v>
      </c>
      <c r="AX19" s="789">
        <v>0</v>
      </c>
      <c r="AY19" s="789">
        <v>55</v>
      </c>
      <c r="AZ19" s="785">
        <v>55</v>
      </c>
      <c r="BA19" s="784">
        <v>0</v>
      </c>
      <c r="BB19" s="790">
        <v>55</v>
      </c>
      <c r="BC19" s="783">
        <v>0</v>
      </c>
      <c r="BD19" s="784">
        <v>0</v>
      </c>
      <c r="BE19" s="784">
        <v>0</v>
      </c>
      <c r="BF19" s="784">
        <v>55</v>
      </c>
      <c r="BG19" s="784">
        <v>55</v>
      </c>
      <c r="BH19" s="784">
        <v>0</v>
      </c>
      <c r="BI19" s="820">
        <v>55</v>
      </c>
      <c r="BJ19" s="821">
        <v>0</v>
      </c>
      <c r="BK19" s="792">
        <v>0</v>
      </c>
      <c r="BL19" s="822">
        <v>0</v>
      </c>
      <c r="BM19" s="823">
        <v>55</v>
      </c>
      <c r="BN19" s="790">
        <v>55</v>
      </c>
      <c r="BO19" s="792">
        <v>0</v>
      </c>
      <c r="BP19" s="786">
        <v>55</v>
      </c>
      <c r="BQ19" s="824">
        <f>SUMIFS('R5病院病棟票'!$AF$13:$AF$324,'R5病院病棟票'!$B$13:$B$324,$K$3:$K$150,'R5病院病棟票'!$R$13:$R$324,1)</f>
        <v>0</v>
      </c>
      <c r="BR19" s="825">
        <f>SUMIFS('R5病院病棟票'!$AF$13:$AF$324,'R5病院病棟票'!$B$13:$B$324,$K$3:$K$150,'R5病院病棟票'!$R$13:$R$324,2)</f>
        <v>0</v>
      </c>
      <c r="BS19" s="826">
        <f>SUMIFS('R5病院病棟票'!$AF$13:$AF$324,'R5病院病棟票'!$B$13:$B$324,$K$3:$K$150,'R5病院病棟票'!$R$13:$R$324,3)</f>
        <v>0</v>
      </c>
      <c r="BT19" s="827">
        <f>SUMIFS('R5病院病棟票'!$AF$13:$AF$324,'R5病院病棟票'!$B$13:$B$324,$K$3:$K$150,'R5病院病棟票'!$R$13:$R$324,4)</f>
        <v>55</v>
      </c>
      <c r="BU19" s="828">
        <f t="shared" si="3"/>
        <v>55</v>
      </c>
      <c r="BV19" s="825">
        <f>SUMIFS('R5病院病棟票'!$AF$13:$AF$324,'R5病院病棟票'!$B$13:$B$324,$K$3:$K$150,'R5病院病棟票'!$R$13:$R$324,5)+SUMIFS('R5病院病棟票'!$AF$13:$AF$324,'R5病院病棟票'!$B$13:$B$324,$K$3:$K$150,'R5病院病棟票'!$R$13:$R$324,6)</f>
        <v>0</v>
      </c>
      <c r="BW19" s="829">
        <f t="shared" si="8"/>
        <v>55</v>
      </c>
      <c r="BX19" s="757">
        <f t="shared" si="5"/>
        <v>0</v>
      </c>
      <c r="BY19" s="757">
        <f t="shared" si="6"/>
        <v>0</v>
      </c>
      <c r="BZ19" s="757"/>
      <c r="CA19" s="830">
        <f>SUMIFS('R5病院病棟票'!$AI$13:$AI$324,'R5病院病棟票'!$B$13:$B$324,$K$3:$K$150,'R5病院病棟票'!$Y$13:$Y$324,1)</f>
        <v>0</v>
      </c>
      <c r="CB19" s="805">
        <f>SUMIFS('R5病院病棟票'!$AI$13:$AI$324,'R5病院病棟票'!$B$13:$B$324,$K$3:$K$150,'R5病院病棟票'!$Y$13:$Y$324,2)</f>
        <v>0</v>
      </c>
      <c r="CC19" s="831">
        <f>SUMIFS('R5病院病棟票'!$AI$13:$AI$324,'R5病院病棟票'!$B$13:$B$324,$K$3:$K$150,'R5病院病棟票'!$Y$13:$Y$324,3)</f>
        <v>0</v>
      </c>
      <c r="CD19" s="807">
        <f>SUMIFS('R5病院病棟票'!$AI$13:$AI$324,'R5病院病棟票'!$B$13:$B$324,$K$3:$K$150,'R5病院病棟票'!$Y$13:$Y$324,4)</f>
        <v>55</v>
      </c>
      <c r="CE19" s="831">
        <f t="shared" si="9"/>
        <v>55</v>
      </c>
      <c r="CF19" s="807">
        <f>SUMIFS('R5病院病棟票'!$AI$13:$AI$324,'R5病院病棟票'!$B$13:$B$324,$K$3:$K$150,'R5病院病棟票'!$Y$13:$Y$324,5)</f>
        <v>0</v>
      </c>
      <c r="CG19" s="808">
        <f t="shared" si="10"/>
        <v>55</v>
      </c>
      <c r="CH19" s="832">
        <f>SUMIFS('R5病院病棟票'!$AJ$13:$AJ$324,'R5病院病棟票'!$B$13:$B$324,$K$3:$K$150)</f>
        <v>0</v>
      </c>
      <c r="CI19" s="810">
        <f>SUMIFS('R5病院病棟票'!$AK$13:$AK$324,'R5病院病棟票'!$B$13:$B$324,$K$3:$K$150,'R5病院病棟票'!$Y$13:$Y$324,7)</f>
        <v>0</v>
      </c>
      <c r="CJ19" s="811" t="str">
        <f t="shared" si="11"/>
        <v>○</v>
      </c>
      <c r="CK19" s="833">
        <v>55</v>
      </c>
      <c r="CL19" s="811" t="str">
        <f t="shared" si="7"/>
        <v>○</v>
      </c>
      <c r="CN19" s="821" t="b">
        <f t="shared" ref="CN19:CT35" si="15">BJ19=BQ19</f>
        <v>1</v>
      </c>
      <c r="CO19" s="792" t="b">
        <f t="shared" si="15"/>
        <v>1</v>
      </c>
      <c r="CP19" s="822" t="b">
        <f t="shared" si="15"/>
        <v>1</v>
      </c>
      <c r="CQ19" s="823" t="b">
        <f t="shared" si="15"/>
        <v>1</v>
      </c>
      <c r="CR19" s="790" t="b">
        <f t="shared" si="15"/>
        <v>1</v>
      </c>
      <c r="CS19" s="792" t="b">
        <f t="shared" si="15"/>
        <v>1</v>
      </c>
      <c r="CT19" s="786" t="b">
        <f t="shared" si="15"/>
        <v>1</v>
      </c>
    </row>
    <row r="20" spans="1:98">
      <c r="A20" s="774">
        <v>15</v>
      </c>
      <c r="B20" s="813" t="s">
        <v>107</v>
      </c>
      <c r="C20" s="813" t="s">
        <v>108</v>
      </c>
      <c r="D20" s="813" t="s">
        <v>109</v>
      </c>
      <c r="E20" s="814">
        <v>21729021</v>
      </c>
      <c r="F20" s="815">
        <v>21730119</v>
      </c>
      <c r="G20" s="815">
        <v>21701023</v>
      </c>
      <c r="H20" s="815">
        <v>21701023</v>
      </c>
      <c r="I20" s="815">
        <v>21701023</v>
      </c>
      <c r="J20" s="815">
        <v>21701023</v>
      </c>
      <c r="K20" s="815">
        <v>21701023</v>
      </c>
      <c r="L20" s="816" t="s">
        <v>127</v>
      </c>
      <c r="M20" s="817"/>
      <c r="N20" s="818"/>
      <c r="O20" s="818">
        <v>19</v>
      </c>
      <c r="P20" s="818"/>
      <c r="Q20" s="819">
        <v>19</v>
      </c>
      <c r="R20" s="819"/>
      <c r="S20" s="782">
        <v>19</v>
      </c>
      <c r="T20" s="817"/>
      <c r="U20" s="818"/>
      <c r="V20" s="818">
        <v>19</v>
      </c>
      <c r="W20" s="818"/>
      <c r="X20" s="819">
        <v>19</v>
      </c>
      <c r="Y20" s="819"/>
      <c r="Z20" s="782">
        <v>19</v>
      </c>
      <c r="AA20" s="783">
        <v>0</v>
      </c>
      <c r="AB20" s="784">
        <v>0</v>
      </c>
      <c r="AC20" s="784">
        <v>19</v>
      </c>
      <c r="AD20" s="784">
        <v>0</v>
      </c>
      <c r="AE20" s="785">
        <f>SUM(AA20:AD20)</f>
        <v>19</v>
      </c>
      <c r="AF20" s="785">
        <v>0</v>
      </c>
      <c r="AG20" s="786">
        <f>AE20+AF20</f>
        <v>19</v>
      </c>
      <c r="AH20" s="783">
        <v>0</v>
      </c>
      <c r="AI20" s="784">
        <v>0</v>
      </c>
      <c r="AJ20" s="784">
        <v>19</v>
      </c>
      <c r="AK20" s="784">
        <v>0</v>
      </c>
      <c r="AL20" s="785">
        <v>19</v>
      </c>
      <c r="AM20" s="784">
        <v>0</v>
      </c>
      <c r="AN20" s="786">
        <f>AL20+AM20</f>
        <v>19</v>
      </c>
      <c r="AO20" s="787">
        <v>0</v>
      </c>
      <c r="AP20" s="784">
        <v>0</v>
      </c>
      <c r="AQ20" s="784">
        <v>19</v>
      </c>
      <c r="AR20" s="789">
        <v>0</v>
      </c>
      <c r="AS20" s="785">
        <v>19</v>
      </c>
      <c r="AT20" s="784">
        <v>0</v>
      </c>
      <c r="AU20" s="790">
        <v>19</v>
      </c>
      <c r="AV20" s="783">
        <v>0</v>
      </c>
      <c r="AW20" s="784">
        <v>0</v>
      </c>
      <c r="AX20" s="789">
        <v>19</v>
      </c>
      <c r="AY20" s="852">
        <v>0</v>
      </c>
      <c r="AZ20" s="785">
        <v>19</v>
      </c>
      <c r="BA20" s="784">
        <v>0</v>
      </c>
      <c r="BB20" s="786">
        <v>19</v>
      </c>
      <c r="BC20" s="787">
        <v>0</v>
      </c>
      <c r="BD20" s="784">
        <v>0</v>
      </c>
      <c r="BE20" s="784">
        <v>19</v>
      </c>
      <c r="BF20" s="789">
        <v>0</v>
      </c>
      <c r="BG20" s="785">
        <v>19</v>
      </c>
      <c r="BH20" s="784">
        <v>0</v>
      </c>
      <c r="BI20" s="786">
        <v>19</v>
      </c>
      <c r="BJ20" s="787">
        <v>0</v>
      </c>
      <c r="BK20" s="784">
        <v>0</v>
      </c>
      <c r="BL20" s="784">
        <v>19</v>
      </c>
      <c r="BM20" s="789">
        <v>0</v>
      </c>
      <c r="BN20" s="785">
        <v>19</v>
      </c>
      <c r="BO20" s="784">
        <v>0</v>
      </c>
      <c r="BP20" s="820">
        <v>19</v>
      </c>
      <c r="BQ20" s="853">
        <f>SUMIFS('R5診療所票'!$AZ$10:$AZ$64,'R5診療所票'!$B$10:$B$64,$K$3:$K$150,'R5診療所票'!$AG$10:$AG$64,1)</f>
        <v>0</v>
      </c>
      <c r="BR20" s="854">
        <f>SUMIFS('R5診療所票'!$AZ$10:$AZ$64,'R5診療所票'!$B$10:$B$64,$K$3:$K$150,'R5診療所票'!$AG$10:$AG$64,2)</f>
        <v>0</v>
      </c>
      <c r="BS20" s="854">
        <f>SUMIFS('R5診療所票'!$AZ$10:$AZ$64,'R5診療所票'!$B$10:$B$64,$K$3:$K$150,'R5診療所票'!$AG$10:$AG$64,3)</f>
        <v>19</v>
      </c>
      <c r="BT20" s="855">
        <f>SUMIFS('R5診療所票'!$AZ$10:$AZ$64,'R5診療所票'!$B$10:$B$64,$K$3:$K$150,'R5診療所票'!$AG$10:$AG$64,4)</f>
        <v>0</v>
      </c>
      <c r="BU20" s="856">
        <f>SUM(BQ20:BT20)</f>
        <v>19</v>
      </c>
      <c r="BV20" s="854">
        <f>SUMIFS('R5診療所票'!$AZ$10:$AZ$64,'R5診療所票'!$B$10:$B$64,$K$3:$K$150,'R5診療所票'!$AG$10:$AG$64,5)+SUMIFS('R5診療所票'!$AZ$10:$AZ$64,'R5診療所票'!$B$10:$B$64,$K$3:$K$150,'R5診療所票'!$AG$10:$AG$64,6)</f>
        <v>0</v>
      </c>
      <c r="BW20" s="857">
        <f>BU20+BV20</f>
        <v>19</v>
      </c>
      <c r="BX20" s="757">
        <f t="shared" si="5"/>
        <v>0</v>
      </c>
      <c r="BY20" s="757">
        <f t="shared" si="6"/>
        <v>0</v>
      </c>
      <c r="BZ20" s="757"/>
      <c r="CA20" s="858">
        <f>SUMIFS('R5診療所票'!$BC$10:$BC$64,'R5診療所票'!$B$10:$B$64,$K$3:$K$150,'R5診療所票'!$AN$10:$AN$64,1)</f>
        <v>0</v>
      </c>
      <c r="CB20" s="805">
        <f>SUMIFS('R5診療所票'!$BC$10:$BC$64,'R5診療所票'!$B$10:$B$64,$K$3:$K$150,'R5診療所票'!$AN$10:$AN$64,2)</f>
        <v>0</v>
      </c>
      <c r="CC20" s="859">
        <f>SUMIFS('R5診療所票'!$BC$10:$BC$64,'R5診療所票'!$B$10:$B$64,$K$3:$K$150,'R5診療所票'!$AN$10:$AN$64,3)</f>
        <v>19</v>
      </c>
      <c r="CD20" s="805">
        <f>SUMIFS('R5診療所票'!$BC$10:$BC$64,'R5診療所票'!$B$10:$B$64,$K$3:$K$150,'R5診療所票'!$AN$10:$AN$64,4)</f>
        <v>0</v>
      </c>
      <c r="CE20" s="859">
        <f>SUM(CA20:CD20)</f>
        <v>19</v>
      </c>
      <c r="CF20" s="805">
        <f>SUMIFS('R5診療所票'!$BC$10:$BC$64,'R5診療所票'!$B$10:$B$64,$K$3:$K$150,'R5診療所票'!$AN$10:$AN$64,5)</f>
        <v>0</v>
      </c>
      <c r="CG20" s="860">
        <f>CE20+CF20</f>
        <v>19</v>
      </c>
      <c r="CH20" s="832">
        <f>SUMIFS('R5診療所票'!$BD$11:$BD$64,'R5診療所票'!$B$11:$B$64,$K$3:$K$150)</f>
        <v>0</v>
      </c>
      <c r="CI20" s="810">
        <f>SUMIFS('R5診療所票'!$BC$10:$BC$64,'R5診療所票'!$B$10:$B$64,$K$3:$K$150,'R5診療所票'!$AN$10:$AN$64,7)</f>
        <v>0</v>
      </c>
      <c r="CJ20" s="811" t="str">
        <f>IF(BW20=CG20+CH20+CI20,"○","×")</f>
        <v>○</v>
      </c>
      <c r="CK20" s="833">
        <v>19</v>
      </c>
      <c r="CL20" s="811" t="str">
        <f>IF(BW20=CK20,"○","×")</f>
        <v>○</v>
      </c>
      <c r="CN20" s="821" t="b">
        <f t="shared" si="15"/>
        <v>1</v>
      </c>
      <c r="CO20" s="792" t="b">
        <f t="shared" si="15"/>
        <v>1</v>
      </c>
      <c r="CP20" s="822" t="b">
        <f t="shared" si="15"/>
        <v>1</v>
      </c>
      <c r="CQ20" s="823" t="b">
        <f t="shared" si="15"/>
        <v>1</v>
      </c>
      <c r="CR20" s="790" t="b">
        <f t="shared" si="15"/>
        <v>1</v>
      </c>
      <c r="CS20" s="792" t="b">
        <f t="shared" si="15"/>
        <v>1</v>
      </c>
      <c r="CT20" s="786" t="b">
        <f t="shared" si="15"/>
        <v>1</v>
      </c>
    </row>
    <row r="21" spans="1:98">
      <c r="A21" s="774">
        <v>16</v>
      </c>
      <c r="B21" s="813" t="s">
        <v>128</v>
      </c>
      <c r="C21" s="813" t="s">
        <v>129</v>
      </c>
      <c r="D21" s="813" t="s">
        <v>130</v>
      </c>
      <c r="E21" s="813" t="s">
        <v>131</v>
      </c>
      <c r="F21" s="815">
        <v>21730096</v>
      </c>
      <c r="G21" s="861">
        <v>21701140</v>
      </c>
      <c r="H21" s="861">
        <v>21701140</v>
      </c>
      <c r="I21" s="861">
        <v>21701140</v>
      </c>
      <c r="J21" s="861">
        <v>21701140</v>
      </c>
      <c r="K21" s="861">
        <v>21701140</v>
      </c>
      <c r="L21" s="816" t="s">
        <v>132</v>
      </c>
      <c r="M21" s="862"/>
      <c r="N21" s="863"/>
      <c r="O21" s="863"/>
      <c r="P21" s="863"/>
      <c r="Q21" s="864">
        <v>0</v>
      </c>
      <c r="R21" s="864"/>
      <c r="S21" s="865">
        <v>0</v>
      </c>
      <c r="T21" s="862" t="s">
        <v>131</v>
      </c>
      <c r="U21" s="863" t="s">
        <v>131</v>
      </c>
      <c r="V21" s="863" t="s">
        <v>131</v>
      </c>
      <c r="W21" s="863" t="s">
        <v>131</v>
      </c>
      <c r="X21" s="864" t="s">
        <v>131</v>
      </c>
      <c r="Y21" s="864" t="s">
        <v>131</v>
      </c>
      <c r="Z21" s="865" t="s">
        <v>131</v>
      </c>
      <c r="AA21" s="866"/>
      <c r="AB21" s="867"/>
      <c r="AC21" s="867"/>
      <c r="AD21" s="867"/>
      <c r="AE21" s="868"/>
      <c r="AF21" s="867"/>
      <c r="AG21" s="869"/>
      <c r="AH21" s="783">
        <v>0</v>
      </c>
      <c r="AI21" s="784">
        <v>0</v>
      </c>
      <c r="AJ21" s="784">
        <v>0</v>
      </c>
      <c r="AK21" s="784">
        <v>0</v>
      </c>
      <c r="AL21" s="785">
        <v>0</v>
      </c>
      <c r="AM21" s="784">
        <v>19</v>
      </c>
      <c r="AN21" s="786">
        <f>AL21+AM21</f>
        <v>19</v>
      </c>
      <c r="AO21" s="787">
        <v>0</v>
      </c>
      <c r="AP21" s="784">
        <v>0</v>
      </c>
      <c r="AQ21" s="784">
        <v>0</v>
      </c>
      <c r="AR21" s="789">
        <v>0</v>
      </c>
      <c r="AS21" s="785">
        <v>0</v>
      </c>
      <c r="AT21" s="784">
        <v>19</v>
      </c>
      <c r="AU21" s="790">
        <v>19</v>
      </c>
      <c r="AV21" s="783">
        <v>0</v>
      </c>
      <c r="AW21" s="784">
        <v>0</v>
      </c>
      <c r="AX21" s="789">
        <v>0</v>
      </c>
      <c r="AY21" s="852">
        <v>0</v>
      </c>
      <c r="AZ21" s="785">
        <v>0</v>
      </c>
      <c r="BA21" s="784">
        <v>19</v>
      </c>
      <c r="BB21" s="786">
        <v>19</v>
      </c>
      <c r="BC21" s="787">
        <v>0</v>
      </c>
      <c r="BD21" s="784">
        <v>0</v>
      </c>
      <c r="BE21" s="784">
        <v>0</v>
      </c>
      <c r="BF21" s="789">
        <v>0</v>
      </c>
      <c r="BG21" s="785">
        <v>0</v>
      </c>
      <c r="BH21" s="784">
        <v>19</v>
      </c>
      <c r="BI21" s="786">
        <v>19</v>
      </c>
      <c r="BJ21" s="787">
        <v>0</v>
      </c>
      <c r="BK21" s="784">
        <v>0</v>
      </c>
      <c r="BL21" s="784">
        <v>0</v>
      </c>
      <c r="BM21" s="789">
        <v>0</v>
      </c>
      <c r="BN21" s="785">
        <v>0</v>
      </c>
      <c r="BO21" s="784">
        <v>19</v>
      </c>
      <c r="BP21" s="820">
        <v>19</v>
      </c>
      <c r="BQ21" s="853">
        <f>SUMIFS('R5診療所票'!$AZ$10:$AZ$64,'R5診療所票'!$B$10:$B$64,$K$3:$K$150,'R5診療所票'!$AG$10:$AG$64,1)</f>
        <v>0</v>
      </c>
      <c r="BR21" s="854">
        <f>SUMIFS('R5診療所票'!$AZ$10:$AZ$64,'R5診療所票'!$B$10:$B$64,$K$3:$K$150,'R5診療所票'!$AG$10:$AG$64,2)</f>
        <v>0</v>
      </c>
      <c r="BS21" s="854">
        <f>SUMIFS('R5診療所票'!$AZ$10:$AZ$64,'R5診療所票'!$B$10:$B$64,$K$3:$K$150,'R5診療所票'!$AG$10:$AG$64,3)</f>
        <v>0</v>
      </c>
      <c r="BT21" s="855">
        <f>SUMIFS('R5診療所票'!$AZ$10:$AZ$64,'R5診療所票'!$B$10:$B$64,$K$3:$K$150,'R5診療所票'!$AG$10:$AG$64,4)</f>
        <v>0</v>
      </c>
      <c r="BU21" s="856">
        <f t="shared" ref="BU21:BU35" si="16">SUM(BQ21:BT21)</f>
        <v>0</v>
      </c>
      <c r="BV21" s="854">
        <f>SUMIFS('R5診療所票'!$AZ$10:$AZ$64,'R5診療所票'!$B$10:$B$64,$K$3:$K$150,'R5診療所票'!$AG$10:$AG$64,5)+SUMIFS('R5診療所票'!$AZ$10:$AZ$64,'R5診療所票'!$B$10:$B$64,$K$3:$K$150,'R5診療所票'!$AG$10:$AG$64,6)</f>
        <v>19</v>
      </c>
      <c r="BW21" s="857">
        <f t="shared" ref="BW21:BW35" si="17">BU21+BV21</f>
        <v>19</v>
      </c>
      <c r="BX21" s="757">
        <f t="shared" si="5"/>
        <v>0</v>
      </c>
      <c r="BY21" s="757">
        <f t="shared" si="6"/>
        <v>0</v>
      </c>
      <c r="BZ21" s="757"/>
      <c r="CA21" s="858">
        <f>SUMIFS('R5診療所票'!$BC$10:$BC$64,'R5診療所票'!$B$10:$B$64,$K$3:$K$150,'R5診療所票'!$AN$10:$AN$64,1)</f>
        <v>0</v>
      </c>
      <c r="CB21" s="805">
        <f>SUMIFS('R5診療所票'!$BC$10:$BC$64,'R5診療所票'!$B$10:$B$64,$K$3:$K$150,'R5診療所票'!$AN$10:$AN$64,2)</f>
        <v>0</v>
      </c>
      <c r="CC21" s="859">
        <f>SUMIFS('R5診療所票'!$BC$10:$BC$64,'R5診療所票'!$B$10:$B$64,$K$3:$K$150,'R5診療所票'!$AN$10:$AN$64,3)</f>
        <v>0</v>
      </c>
      <c r="CD21" s="805">
        <f>SUMIFS('R5診療所票'!$BC$10:$BC$64,'R5診療所票'!$B$10:$B$64,$K$3:$K$150,'R5診療所票'!$AN$10:$AN$64,4)</f>
        <v>0</v>
      </c>
      <c r="CE21" s="859">
        <f t="shared" ref="CE21:CE35" si="18">SUM(CA21:CD21)</f>
        <v>0</v>
      </c>
      <c r="CF21" s="805">
        <f>SUMIFS('R5診療所票'!$BC$10:$BC$64,'R5診療所票'!$B$10:$B$64,$K$3:$K$150,'R5診療所票'!$AN$10:$AN$64,5)</f>
        <v>0</v>
      </c>
      <c r="CG21" s="860">
        <f t="shared" ref="CG21:CG36" si="19">CE21+CF21</f>
        <v>0</v>
      </c>
      <c r="CH21" s="832">
        <f>SUMIFS('R5診療所票'!$BD$11:$BD$64,'R5診療所票'!$B$11:$B$64,$K$3:$K$150)</f>
        <v>19</v>
      </c>
      <c r="CI21" s="810">
        <f>SUMIFS('R5診療所票'!$BC$10:$BC$64,'R5診療所票'!$B$10:$B$64,$K$3:$K$150,'R5診療所票'!$AN$10:$AN$64,7)</f>
        <v>0</v>
      </c>
      <c r="CJ21" s="811" t="str">
        <f>IF(BW21=CG21+CH21+CI21,"○","×")</f>
        <v>○</v>
      </c>
      <c r="CK21" s="833">
        <v>19</v>
      </c>
      <c r="CL21" s="811" t="str">
        <f>IF(BW21=CK21,"○","×")</f>
        <v>○</v>
      </c>
      <c r="CN21" s="821" t="b">
        <f t="shared" si="15"/>
        <v>1</v>
      </c>
      <c r="CO21" s="792" t="b">
        <f t="shared" si="15"/>
        <v>1</v>
      </c>
      <c r="CP21" s="822" t="b">
        <f t="shared" si="15"/>
        <v>1</v>
      </c>
      <c r="CQ21" s="823" t="b">
        <f t="shared" si="15"/>
        <v>1</v>
      </c>
      <c r="CR21" s="790" t="b">
        <f t="shared" si="15"/>
        <v>1</v>
      </c>
      <c r="CS21" s="792" t="b">
        <f t="shared" si="15"/>
        <v>1</v>
      </c>
      <c r="CT21" s="786" t="b">
        <f t="shared" si="15"/>
        <v>1</v>
      </c>
    </row>
    <row r="22" spans="1:98">
      <c r="A22" s="774">
        <v>17</v>
      </c>
      <c r="B22" s="813" t="s">
        <v>107</v>
      </c>
      <c r="C22" s="813" t="s">
        <v>108</v>
      </c>
      <c r="D22" s="813" t="s">
        <v>109</v>
      </c>
      <c r="E22" s="814">
        <v>21729102</v>
      </c>
      <c r="F22" s="815">
        <v>21730020</v>
      </c>
      <c r="G22" s="815">
        <v>21701024</v>
      </c>
      <c r="H22" s="815">
        <v>21701024</v>
      </c>
      <c r="I22" s="815">
        <v>21701024</v>
      </c>
      <c r="J22" s="815">
        <v>21701024</v>
      </c>
      <c r="K22" s="815">
        <v>21701024</v>
      </c>
      <c r="L22" s="816" t="s">
        <v>5</v>
      </c>
      <c r="M22" s="817"/>
      <c r="N22" s="818"/>
      <c r="O22" s="818"/>
      <c r="P22" s="818"/>
      <c r="Q22" s="819">
        <v>0</v>
      </c>
      <c r="R22" s="819"/>
      <c r="S22" s="782">
        <v>0</v>
      </c>
      <c r="T22" s="817"/>
      <c r="U22" s="818"/>
      <c r="V22" s="818"/>
      <c r="W22" s="818">
        <v>19</v>
      </c>
      <c r="X22" s="819">
        <v>19</v>
      </c>
      <c r="Y22" s="819"/>
      <c r="Z22" s="782">
        <v>19</v>
      </c>
      <c r="AA22" s="783">
        <v>0</v>
      </c>
      <c r="AB22" s="784">
        <v>0</v>
      </c>
      <c r="AC22" s="784">
        <v>0</v>
      </c>
      <c r="AD22" s="784">
        <v>19</v>
      </c>
      <c r="AE22" s="785">
        <f>SUM(AA22:AD22)</f>
        <v>19</v>
      </c>
      <c r="AF22" s="785">
        <v>0</v>
      </c>
      <c r="AG22" s="786">
        <f>AE22+AF22</f>
        <v>19</v>
      </c>
      <c r="AH22" s="783">
        <v>0</v>
      </c>
      <c r="AI22" s="784">
        <v>0</v>
      </c>
      <c r="AJ22" s="784">
        <v>0</v>
      </c>
      <c r="AK22" s="784">
        <v>19</v>
      </c>
      <c r="AL22" s="785">
        <v>19</v>
      </c>
      <c r="AM22" s="784">
        <v>0</v>
      </c>
      <c r="AN22" s="786">
        <f>AL22+AM22</f>
        <v>19</v>
      </c>
      <c r="AO22" s="787">
        <v>0</v>
      </c>
      <c r="AP22" s="784">
        <v>0</v>
      </c>
      <c r="AQ22" s="784">
        <v>0</v>
      </c>
      <c r="AR22" s="789">
        <v>19</v>
      </c>
      <c r="AS22" s="785">
        <v>19</v>
      </c>
      <c r="AT22" s="784">
        <v>0</v>
      </c>
      <c r="AU22" s="790">
        <v>19</v>
      </c>
      <c r="AV22" s="783">
        <v>0</v>
      </c>
      <c r="AW22" s="784">
        <v>0</v>
      </c>
      <c r="AX22" s="789">
        <v>0</v>
      </c>
      <c r="AY22" s="852">
        <v>19</v>
      </c>
      <c r="AZ22" s="785">
        <v>19</v>
      </c>
      <c r="BA22" s="784">
        <v>0</v>
      </c>
      <c r="BB22" s="786">
        <v>19</v>
      </c>
      <c r="BC22" s="787">
        <v>0</v>
      </c>
      <c r="BD22" s="784">
        <v>0</v>
      </c>
      <c r="BE22" s="784">
        <v>0</v>
      </c>
      <c r="BF22" s="789">
        <v>19</v>
      </c>
      <c r="BG22" s="785">
        <v>19</v>
      </c>
      <c r="BH22" s="784">
        <v>0</v>
      </c>
      <c r="BI22" s="786">
        <v>19</v>
      </c>
      <c r="BJ22" s="787">
        <v>0</v>
      </c>
      <c r="BK22" s="784">
        <v>0</v>
      </c>
      <c r="BL22" s="784">
        <v>0</v>
      </c>
      <c r="BM22" s="789">
        <v>19</v>
      </c>
      <c r="BN22" s="785">
        <v>19</v>
      </c>
      <c r="BO22" s="784">
        <v>0</v>
      </c>
      <c r="BP22" s="820">
        <v>19</v>
      </c>
      <c r="BQ22" s="853">
        <f>SUMIFS('R5診療所票'!$AZ$10:$AZ$64,'R5診療所票'!$B$10:$B$64,$K$3:$K$150,'R5診療所票'!$AG$10:$AG$64,1)</f>
        <v>0</v>
      </c>
      <c r="BR22" s="854">
        <f>SUMIFS('R5診療所票'!$AZ$10:$AZ$64,'R5診療所票'!$B$10:$B$64,$K$3:$K$150,'R5診療所票'!$AG$10:$AG$64,2)</f>
        <v>0</v>
      </c>
      <c r="BS22" s="854">
        <f>SUMIFS('R5診療所票'!$AZ$10:$AZ$64,'R5診療所票'!$B$10:$B$64,$K$3:$K$150,'R5診療所票'!$AG$10:$AG$64,3)</f>
        <v>0</v>
      </c>
      <c r="BT22" s="855">
        <f>SUMIFS('R5診療所票'!$AZ$10:$AZ$64,'R5診療所票'!$B$10:$B$64,$K$3:$K$150,'R5診療所票'!$AG$10:$AG$64,4)</f>
        <v>19</v>
      </c>
      <c r="BU22" s="856">
        <f t="shared" si="16"/>
        <v>19</v>
      </c>
      <c r="BV22" s="854">
        <f>SUMIFS('R5診療所票'!$AZ$10:$AZ$64,'R5診療所票'!$B$10:$B$64,$K$3:$K$150,'R5診療所票'!$AG$10:$AG$64,5)+SUMIFS('R5診療所票'!$AZ$10:$AZ$64,'R5診療所票'!$B$10:$B$64,$K$3:$K$150,'R5診療所票'!$AG$10:$AG$64,6)</f>
        <v>0</v>
      </c>
      <c r="BW22" s="857">
        <f t="shared" si="17"/>
        <v>19</v>
      </c>
      <c r="BX22" s="757">
        <f t="shared" si="5"/>
        <v>0</v>
      </c>
      <c r="BY22" s="757">
        <f t="shared" si="6"/>
        <v>0</v>
      </c>
      <c r="BZ22" s="757"/>
      <c r="CA22" s="858">
        <f>SUMIFS('R5診療所票'!$BC$10:$BC$64,'R5診療所票'!$B$10:$B$64,$K$3:$K$150,'R5診療所票'!$AN$10:$AN$64,1)</f>
        <v>0</v>
      </c>
      <c r="CB22" s="805">
        <f>SUMIFS('R5診療所票'!$BC$10:$BC$64,'R5診療所票'!$B$10:$B$64,$K$3:$K$150,'R5診療所票'!$AN$10:$AN$64,2)</f>
        <v>0</v>
      </c>
      <c r="CC22" s="859">
        <f>SUMIFS('R5診療所票'!$BC$10:$BC$64,'R5診療所票'!$B$10:$B$64,$K$3:$K$150,'R5診療所票'!$AN$10:$AN$64,3)</f>
        <v>0</v>
      </c>
      <c r="CD22" s="805">
        <f>SUMIFS('R5診療所票'!$BC$10:$BC$64,'R5診療所票'!$B$10:$B$64,$K$3:$K$150,'R5診療所票'!$AN$10:$AN$64,4)</f>
        <v>19</v>
      </c>
      <c r="CE22" s="859">
        <f t="shared" si="18"/>
        <v>19</v>
      </c>
      <c r="CF22" s="805">
        <f>SUMIFS('R5診療所票'!$BC$10:$BC$64,'R5診療所票'!$B$10:$B$64,$K$3:$K$150,'R5診療所票'!$AN$10:$AN$64,5)</f>
        <v>0</v>
      </c>
      <c r="CG22" s="860">
        <f t="shared" si="19"/>
        <v>19</v>
      </c>
      <c r="CH22" s="832">
        <f>SUMIFS('R5診療所票'!$BD$11:$BD$64,'R5診療所票'!$B$11:$B$64,$K$3:$K$150)</f>
        <v>0</v>
      </c>
      <c r="CI22" s="810">
        <f>SUMIFS('R5診療所票'!$BC$10:$BC$64,'R5診療所票'!$B$10:$B$64,$K$3:$K$150,'R5診療所票'!$AN$10:$AN$64,7)</f>
        <v>0</v>
      </c>
      <c r="CJ22" s="811" t="str">
        <f>IF(BW22=CG22+CH22+CI22,"○","×")</f>
        <v>○</v>
      </c>
      <c r="CK22" s="833">
        <v>19</v>
      </c>
      <c r="CL22" s="811" t="str">
        <f>IF(BW22=CK22,"○","×")</f>
        <v>○</v>
      </c>
      <c r="CN22" s="821" t="b">
        <f t="shared" si="15"/>
        <v>1</v>
      </c>
      <c r="CO22" s="792" t="b">
        <f t="shared" si="15"/>
        <v>1</v>
      </c>
      <c r="CP22" s="822" t="b">
        <f t="shared" si="15"/>
        <v>1</v>
      </c>
      <c r="CQ22" s="823" t="b">
        <f t="shared" si="15"/>
        <v>1</v>
      </c>
      <c r="CR22" s="790" t="b">
        <f t="shared" si="15"/>
        <v>1</v>
      </c>
      <c r="CS22" s="792" t="b">
        <f t="shared" si="15"/>
        <v>1</v>
      </c>
      <c r="CT22" s="786" t="b">
        <f t="shared" si="15"/>
        <v>1</v>
      </c>
    </row>
    <row r="23" spans="1:98">
      <c r="A23" s="774">
        <v>18</v>
      </c>
      <c r="B23" s="813" t="s">
        <v>107</v>
      </c>
      <c r="C23" s="813" t="s">
        <v>116</v>
      </c>
      <c r="D23" s="813" t="s">
        <v>109</v>
      </c>
      <c r="E23" s="814">
        <v>21729151</v>
      </c>
      <c r="F23" s="815">
        <v>21730006</v>
      </c>
      <c r="G23" s="815">
        <v>21701018</v>
      </c>
      <c r="H23" s="815">
        <v>21701018</v>
      </c>
      <c r="I23" s="815">
        <v>21701018</v>
      </c>
      <c r="J23" s="815">
        <v>21701018</v>
      </c>
      <c r="K23" s="815">
        <v>21701018</v>
      </c>
      <c r="L23" s="816" t="s">
        <v>6</v>
      </c>
      <c r="M23" s="817"/>
      <c r="N23" s="818"/>
      <c r="O23" s="818"/>
      <c r="P23" s="818"/>
      <c r="Q23" s="819">
        <v>0</v>
      </c>
      <c r="R23" s="819"/>
      <c r="S23" s="782">
        <v>0</v>
      </c>
      <c r="T23" s="817"/>
      <c r="U23" s="818">
        <v>14</v>
      </c>
      <c r="V23" s="818"/>
      <c r="W23" s="818"/>
      <c r="X23" s="819">
        <v>14</v>
      </c>
      <c r="Y23" s="819"/>
      <c r="Z23" s="782">
        <v>14</v>
      </c>
      <c r="AA23" s="783">
        <v>0</v>
      </c>
      <c r="AB23" s="784">
        <v>14</v>
      </c>
      <c r="AC23" s="784">
        <v>0</v>
      </c>
      <c r="AD23" s="784">
        <v>0</v>
      </c>
      <c r="AE23" s="785">
        <f t="shared" si="12"/>
        <v>14</v>
      </c>
      <c r="AF23" s="784">
        <v>0</v>
      </c>
      <c r="AG23" s="786">
        <f t="shared" si="13"/>
        <v>14</v>
      </c>
      <c r="AH23" s="783">
        <v>0</v>
      </c>
      <c r="AI23" s="784">
        <v>14</v>
      </c>
      <c r="AJ23" s="784">
        <v>0</v>
      </c>
      <c r="AK23" s="784">
        <v>0</v>
      </c>
      <c r="AL23" s="785">
        <v>14</v>
      </c>
      <c r="AM23" s="784">
        <v>0</v>
      </c>
      <c r="AN23" s="786">
        <f>AL23+AM23</f>
        <v>14</v>
      </c>
      <c r="AO23" s="787">
        <v>0</v>
      </c>
      <c r="AP23" s="784">
        <v>14</v>
      </c>
      <c r="AQ23" s="784">
        <v>0</v>
      </c>
      <c r="AR23" s="789">
        <v>0</v>
      </c>
      <c r="AS23" s="785">
        <v>14</v>
      </c>
      <c r="AT23" s="784">
        <v>0</v>
      </c>
      <c r="AU23" s="790">
        <v>14</v>
      </c>
      <c r="AV23" s="783">
        <v>0</v>
      </c>
      <c r="AW23" s="784">
        <v>14</v>
      </c>
      <c r="AX23" s="789">
        <v>0</v>
      </c>
      <c r="AY23" s="852">
        <v>0</v>
      </c>
      <c r="AZ23" s="785">
        <v>14</v>
      </c>
      <c r="BA23" s="784">
        <v>0</v>
      </c>
      <c r="BB23" s="786">
        <v>14</v>
      </c>
      <c r="BC23" s="787">
        <v>0</v>
      </c>
      <c r="BD23" s="784">
        <v>14</v>
      </c>
      <c r="BE23" s="784">
        <v>0</v>
      </c>
      <c r="BF23" s="789">
        <v>0</v>
      </c>
      <c r="BG23" s="785">
        <v>14</v>
      </c>
      <c r="BH23" s="784">
        <v>0</v>
      </c>
      <c r="BI23" s="786">
        <v>14</v>
      </c>
      <c r="BJ23" s="787">
        <v>0</v>
      </c>
      <c r="BK23" s="784">
        <v>14</v>
      </c>
      <c r="BL23" s="784">
        <v>0</v>
      </c>
      <c r="BM23" s="789">
        <v>0</v>
      </c>
      <c r="BN23" s="785">
        <v>14</v>
      </c>
      <c r="BO23" s="784">
        <v>0</v>
      </c>
      <c r="BP23" s="820">
        <v>14</v>
      </c>
      <c r="BQ23" s="853">
        <f>SUMIFS('R5診療所票'!$AZ$10:$AZ$64,'R5診療所票'!$B$10:$B$64,$K$3:$K$150,'R5診療所票'!$AG$10:$AG$64,1)</f>
        <v>0</v>
      </c>
      <c r="BR23" s="854">
        <f>SUMIFS('R5診療所票'!$AZ$10:$AZ$64,'R5診療所票'!$B$10:$B$64,$K$3:$K$150,'R5診療所票'!$AG$10:$AG$64,2)</f>
        <v>14</v>
      </c>
      <c r="BS23" s="854">
        <f>SUMIFS('R5診療所票'!$AZ$10:$AZ$64,'R5診療所票'!$B$10:$B$64,$K$3:$K$150,'R5診療所票'!$AG$10:$AG$64,3)</f>
        <v>0</v>
      </c>
      <c r="BT23" s="855">
        <f>SUMIFS('R5診療所票'!$AZ$10:$AZ$64,'R5診療所票'!$B$10:$B$64,$K$3:$K$150,'R5診療所票'!$AG$10:$AG$64,4)</f>
        <v>0</v>
      </c>
      <c r="BU23" s="856">
        <f t="shared" si="16"/>
        <v>14</v>
      </c>
      <c r="BV23" s="854">
        <f>SUMIFS('R5診療所票'!$AZ$10:$AZ$64,'R5診療所票'!$B$10:$B$64,$K$3:$K$150,'R5診療所票'!$AG$10:$AG$64,5)+SUMIFS('R5診療所票'!$AZ$10:$AZ$64,'R5診療所票'!$B$10:$B$64,$K$3:$K$150,'R5診療所票'!$AG$10:$AG$64,6)</f>
        <v>0</v>
      </c>
      <c r="BW23" s="857">
        <f t="shared" si="17"/>
        <v>14</v>
      </c>
      <c r="BX23" s="757">
        <f t="shared" si="5"/>
        <v>0</v>
      </c>
      <c r="BY23" s="757">
        <f t="shared" si="6"/>
        <v>0</v>
      </c>
      <c r="BZ23" s="757"/>
      <c r="CA23" s="858">
        <f>SUMIFS('R5診療所票'!$BC$10:$BC$64,'R5診療所票'!$B$10:$B$64,$K$3:$K$150,'R5診療所票'!$AN$10:$AN$64,1)</f>
        <v>0</v>
      </c>
      <c r="CB23" s="805">
        <f>SUMIFS('R5診療所票'!$BC$10:$BC$64,'R5診療所票'!$B$10:$B$64,$K$3:$K$150,'R5診療所票'!$AN$10:$AN$64,2)</f>
        <v>14</v>
      </c>
      <c r="CC23" s="859">
        <f>SUMIFS('R5診療所票'!$BC$10:$BC$64,'R5診療所票'!$B$10:$B$64,$K$3:$K$150,'R5診療所票'!$AN$10:$AN$64,3)</f>
        <v>0</v>
      </c>
      <c r="CD23" s="805">
        <f>SUMIFS('R5診療所票'!$BC$10:$BC$64,'R5診療所票'!$B$10:$B$64,$K$3:$K$150,'R5診療所票'!$AN$10:$AN$64,4)</f>
        <v>0</v>
      </c>
      <c r="CE23" s="859">
        <f t="shared" si="18"/>
        <v>14</v>
      </c>
      <c r="CF23" s="805">
        <f>SUMIFS('R5診療所票'!$BC$10:$BC$64,'R5診療所票'!$B$10:$B$64,$K$3:$K$150,'R5診療所票'!$AN$10:$AN$64,5)</f>
        <v>0</v>
      </c>
      <c r="CG23" s="860">
        <f t="shared" si="19"/>
        <v>14</v>
      </c>
      <c r="CH23" s="832">
        <f>SUMIFS('R5診療所票'!$BD$11:$BD$64,'R5診療所票'!$B$11:$B$64,$K$3:$K$150)</f>
        <v>0</v>
      </c>
      <c r="CI23" s="810">
        <f>SUMIFS('R5診療所票'!$BC$10:$BC$64,'R5診療所票'!$B$10:$B$64,$K$3:$K$150,'R5診療所票'!$AN$10:$AN$64,7)</f>
        <v>0</v>
      </c>
      <c r="CJ23" s="811" t="str">
        <f>IF(BW23=CG23+CH23+CI23,"○","×")</f>
        <v>○</v>
      </c>
      <c r="CK23" s="833">
        <v>14</v>
      </c>
      <c r="CL23" s="811" t="str">
        <f t="shared" si="7"/>
        <v>○</v>
      </c>
      <c r="CN23" s="821" t="b">
        <f t="shared" si="15"/>
        <v>1</v>
      </c>
      <c r="CO23" s="792" t="b">
        <f t="shared" si="15"/>
        <v>1</v>
      </c>
      <c r="CP23" s="822" t="b">
        <f t="shared" si="15"/>
        <v>1</v>
      </c>
      <c r="CQ23" s="823" t="b">
        <f t="shared" si="15"/>
        <v>1</v>
      </c>
      <c r="CR23" s="790" t="b">
        <f t="shared" si="15"/>
        <v>1</v>
      </c>
      <c r="CS23" s="792" t="b">
        <f t="shared" si="15"/>
        <v>1</v>
      </c>
      <c r="CT23" s="786" t="b">
        <f t="shared" si="15"/>
        <v>1</v>
      </c>
    </row>
    <row r="24" spans="1:98" hidden="1">
      <c r="A24" s="774"/>
      <c r="B24" s="813" t="s">
        <v>107</v>
      </c>
      <c r="C24" s="813" t="s">
        <v>116</v>
      </c>
      <c r="D24" s="813" t="s">
        <v>109</v>
      </c>
      <c r="E24" s="814">
        <v>21729085</v>
      </c>
      <c r="F24" s="815">
        <v>21730063</v>
      </c>
      <c r="G24" s="815">
        <v>21701015</v>
      </c>
      <c r="H24" s="815">
        <v>21701015</v>
      </c>
      <c r="I24" s="836"/>
      <c r="J24" s="836"/>
      <c r="K24" s="836"/>
      <c r="L24" s="836" t="s">
        <v>133</v>
      </c>
      <c r="M24" s="817"/>
      <c r="N24" s="818"/>
      <c r="O24" s="818"/>
      <c r="P24" s="818"/>
      <c r="Q24" s="819">
        <v>0</v>
      </c>
      <c r="R24" s="819"/>
      <c r="S24" s="782">
        <v>0</v>
      </c>
      <c r="T24" s="817"/>
      <c r="U24" s="818">
        <v>3</v>
      </c>
      <c r="V24" s="818"/>
      <c r="W24" s="818"/>
      <c r="X24" s="819">
        <v>3</v>
      </c>
      <c r="Y24" s="819"/>
      <c r="Z24" s="782">
        <v>3</v>
      </c>
      <c r="AA24" s="783">
        <v>0</v>
      </c>
      <c r="AB24" s="784">
        <v>3</v>
      </c>
      <c r="AC24" s="784">
        <v>0</v>
      </c>
      <c r="AD24" s="784">
        <v>0</v>
      </c>
      <c r="AE24" s="785">
        <f t="shared" ref="AE24:AE35" si="20">SUM(AA24:AD24)</f>
        <v>3</v>
      </c>
      <c r="AF24" s="785">
        <v>0</v>
      </c>
      <c r="AG24" s="786">
        <f t="shared" si="13"/>
        <v>3</v>
      </c>
      <c r="AH24" s="783">
        <v>0</v>
      </c>
      <c r="AI24" s="784">
        <v>3</v>
      </c>
      <c r="AJ24" s="784">
        <v>0</v>
      </c>
      <c r="AK24" s="784">
        <v>0</v>
      </c>
      <c r="AL24" s="785">
        <v>3</v>
      </c>
      <c r="AM24" s="784">
        <v>0</v>
      </c>
      <c r="AN24" s="786">
        <f t="shared" ref="AN24:AN35" si="21">AL24+AM24</f>
        <v>3</v>
      </c>
      <c r="AO24" s="787">
        <v>0</v>
      </c>
      <c r="AP24" s="784">
        <v>3</v>
      </c>
      <c r="AQ24" s="784">
        <v>0</v>
      </c>
      <c r="AR24" s="789">
        <v>0</v>
      </c>
      <c r="AS24" s="785">
        <v>3</v>
      </c>
      <c r="AT24" s="784">
        <v>0</v>
      </c>
      <c r="AU24" s="790">
        <v>3</v>
      </c>
      <c r="AV24" s="783">
        <v>0</v>
      </c>
      <c r="AW24" s="784">
        <v>3</v>
      </c>
      <c r="AX24" s="789">
        <v>0</v>
      </c>
      <c r="AY24" s="852">
        <v>0</v>
      </c>
      <c r="AZ24" s="785">
        <v>3</v>
      </c>
      <c r="BA24" s="784">
        <v>0</v>
      </c>
      <c r="BB24" s="786">
        <v>3</v>
      </c>
      <c r="BC24" s="787">
        <v>0</v>
      </c>
      <c r="BD24" s="784">
        <v>0</v>
      </c>
      <c r="BE24" s="784">
        <v>0</v>
      </c>
      <c r="BF24" s="789">
        <v>0</v>
      </c>
      <c r="BG24" s="785">
        <v>0</v>
      </c>
      <c r="BH24" s="784">
        <v>0</v>
      </c>
      <c r="BI24" s="786">
        <v>0</v>
      </c>
      <c r="BJ24" s="787">
        <v>0</v>
      </c>
      <c r="BK24" s="784">
        <v>0</v>
      </c>
      <c r="BL24" s="784">
        <v>0</v>
      </c>
      <c r="BM24" s="789">
        <v>0</v>
      </c>
      <c r="BN24" s="785">
        <v>0</v>
      </c>
      <c r="BO24" s="784">
        <v>0</v>
      </c>
      <c r="BP24" s="820">
        <v>0</v>
      </c>
      <c r="BQ24" s="853">
        <f>SUMIFS('R5診療所票'!$AZ$10:$AZ$64,'R5診療所票'!$B$10:$B$64,$K$3:$K$150,'R5診療所票'!$AG$10:$AG$64,1)</f>
        <v>0</v>
      </c>
      <c r="BR24" s="854">
        <f>SUMIFS('R5診療所票'!$AZ$10:$AZ$64,'R5診療所票'!$B$10:$B$64,$K$3:$K$150,'R5診療所票'!$AG$10:$AG$64,2)</f>
        <v>0</v>
      </c>
      <c r="BS24" s="854">
        <f>SUMIFS('R5診療所票'!$AZ$10:$AZ$64,'R5診療所票'!$B$10:$B$64,$K$3:$K$150,'R5診療所票'!$AG$10:$AG$64,3)</f>
        <v>0</v>
      </c>
      <c r="BT24" s="855">
        <f>SUMIFS('R5診療所票'!$AZ$10:$AZ$64,'R5診療所票'!$B$10:$B$64,$K$3:$K$150,'R5診療所票'!$AG$10:$AG$64,4)</f>
        <v>0</v>
      </c>
      <c r="BU24" s="856">
        <f t="shared" si="16"/>
        <v>0</v>
      </c>
      <c r="BV24" s="854">
        <f>SUMIFS('R5診療所票'!$AZ$10:$AZ$64,'R5診療所票'!$B$10:$B$64,$K$3:$K$150,'R5診療所票'!$AG$10:$AG$64,5)+SUMIFS('R5診療所票'!$AZ$10:$AZ$64,'R5診療所票'!$B$10:$B$64,$K$3:$K$150,'R5診療所票'!$AG$10:$AG$64,6)</f>
        <v>0</v>
      </c>
      <c r="BW24" s="857">
        <f t="shared" si="17"/>
        <v>0</v>
      </c>
      <c r="BX24" s="757">
        <f t="shared" si="5"/>
        <v>0</v>
      </c>
      <c r="BY24" s="757">
        <f t="shared" si="6"/>
        <v>0</v>
      </c>
      <c r="BZ24" s="757"/>
      <c r="CA24" s="858">
        <f>SUMIFS('R5診療所票'!$BC$10:$BC$64,'R5診療所票'!$B$10:$B$64,$K$3:$K$150,'R5診療所票'!$AN$10:$AN$64,1)</f>
        <v>0</v>
      </c>
      <c r="CB24" s="805">
        <f>SUMIFS('R5診療所票'!$BC$10:$BC$64,'R5診療所票'!$B$10:$B$64,$K$3:$K$150,'R5診療所票'!$AN$10:$AN$64,2)</f>
        <v>0</v>
      </c>
      <c r="CC24" s="859">
        <f>SUMIFS('R5診療所票'!$BC$10:$BC$64,'R5診療所票'!$B$10:$B$64,$K$3:$K$150,'R5診療所票'!$AN$10:$AN$64,3)</f>
        <v>0</v>
      </c>
      <c r="CD24" s="805">
        <f>SUMIFS('R5診療所票'!$BC$10:$BC$64,'R5診療所票'!$B$10:$B$64,$K$3:$K$150,'R5診療所票'!$AN$10:$AN$64,4)</f>
        <v>0</v>
      </c>
      <c r="CE24" s="859">
        <f t="shared" si="18"/>
        <v>0</v>
      </c>
      <c r="CF24" s="805">
        <f>SUMIFS('R5診療所票'!$BC$10:$BC$64,'R5診療所票'!$B$10:$B$64,$K$3:$K$150,'R5診療所票'!$AN$10:$AN$64,5)</f>
        <v>0</v>
      </c>
      <c r="CG24" s="860">
        <f t="shared" si="19"/>
        <v>0</v>
      </c>
      <c r="CH24" s="832">
        <f>SUMIFS('R5診療所票'!$BD$11:$BD$64,'R5診療所票'!$B$11:$B$64,$K$3:$K$150)</f>
        <v>0</v>
      </c>
      <c r="CI24" s="810">
        <f>SUMIFS('R5診療所票'!$BC$10:$BC$64,'R5診療所票'!$B$10:$B$64,$K$3:$K$150,'R5診療所票'!$AN$10:$AN$64,7)</f>
        <v>0</v>
      </c>
      <c r="CJ24" s="811" t="str">
        <f t="shared" si="11"/>
        <v>○</v>
      </c>
      <c r="CK24" s="833">
        <v>0</v>
      </c>
      <c r="CL24" s="811" t="str">
        <f t="shared" si="7"/>
        <v>○</v>
      </c>
      <c r="CN24" s="821" t="b">
        <f t="shared" si="15"/>
        <v>1</v>
      </c>
      <c r="CO24" s="792" t="b">
        <f t="shared" si="15"/>
        <v>1</v>
      </c>
      <c r="CP24" s="822" t="b">
        <f t="shared" si="15"/>
        <v>1</v>
      </c>
      <c r="CQ24" s="823" t="b">
        <f t="shared" si="15"/>
        <v>1</v>
      </c>
      <c r="CR24" s="790" t="b">
        <f t="shared" si="15"/>
        <v>1</v>
      </c>
      <c r="CS24" s="792" t="b">
        <f t="shared" si="15"/>
        <v>1</v>
      </c>
      <c r="CT24" s="786" t="b">
        <f t="shared" si="15"/>
        <v>1</v>
      </c>
    </row>
    <row r="25" spans="1:98">
      <c r="A25" s="774">
        <v>19</v>
      </c>
      <c r="B25" s="813" t="s">
        <v>107</v>
      </c>
      <c r="C25" s="813" t="s">
        <v>116</v>
      </c>
      <c r="D25" s="813" t="s">
        <v>109</v>
      </c>
      <c r="E25" s="814">
        <v>21729097</v>
      </c>
      <c r="F25" s="815">
        <v>21730064</v>
      </c>
      <c r="G25" s="815">
        <v>21701016</v>
      </c>
      <c r="H25" s="815">
        <v>21701016</v>
      </c>
      <c r="I25" s="815">
        <v>21701016</v>
      </c>
      <c r="J25" s="815">
        <v>21701016</v>
      </c>
      <c r="K25" s="815">
        <v>21701016</v>
      </c>
      <c r="L25" s="870" t="s">
        <v>7</v>
      </c>
      <c r="M25" s="817"/>
      <c r="N25" s="818"/>
      <c r="O25" s="818"/>
      <c r="P25" s="818"/>
      <c r="Q25" s="819">
        <v>0</v>
      </c>
      <c r="R25" s="819"/>
      <c r="S25" s="782">
        <v>0</v>
      </c>
      <c r="T25" s="817"/>
      <c r="U25" s="818">
        <v>18</v>
      </c>
      <c r="V25" s="818"/>
      <c r="W25" s="818"/>
      <c r="X25" s="819">
        <v>18</v>
      </c>
      <c r="Y25" s="819"/>
      <c r="Z25" s="782">
        <v>18</v>
      </c>
      <c r="AA25" s="783">
        <v>0</v>
      </c>
      <c r="AB25" s="784">
        <v>18</v>
      </c>
      <c r="AC25" s="784">
        <v>0</v>
      </c>
      <c r="AD25" s="784">
        <v>0</v>
      </c>
      <c r="AE25" s="785">
        <f t="shared" si="20"/>
        <v>18</v>
      </c>
      <c r="AF25" s="785">
        <v>0</v>
      </c>
      <c r="AG25" s="786">
        <f t="shared" si="13"/>
        <v>18</v>
      </c>
      <c r="AH25" s="783">
        <v>0</v>
      </c>
      <c r="AI25" s="784">
        <v>18</v>
      </c>
      <c r="AJ25" s="784">
        <v>0</v>
      </c>
      <c r="AK25" s="784">
        <v>0</v>
      </c>
      <c r="AL25" s="785">
        <v>18</v>
      </c>
      <c r="AM25" s="784">
        <v>0</v>
      </c>
      <c r="AN25" s="786">
        <f t="shared" si="21"/>
        <v>18</v>
      </c>
      <c r="AO25" s="787">
        <v>0</v>
      </c>
      <c r="AP25" s="784">
        <v>18</v>
      </c>
      <c r="AQ25" s="784">
        <v>0</v>
      </c>
      <c r="AR25" s="789">
        <v>0</v>
      </c>
      <c r="AS25" s="785">
        <v>18</v>
      </c>
      <c r="AT25" s="784">
        <v>0</v>
      </c>
      <c r="AU25" s="790">
        <v>18</v>
      </c>
      <c r="AV25" s="783">
        <v>0</v>
      </c>
      <c r="AW25" s="784">
        <v>18</v>
      </c>
      <c r="AX25" s="789">
        <v>0</v>
      </c>
      <c r="AY25" s="852">
        <v>0</v>
      </c>
      <c r="AZ25" s="785">
        <v>18</v>
      </c>
      <c r="BA25" s="784">
        <v>0</v>
      </c>
      <c r="BB25" s="786">
        <v>18</v>
      </c>
      <c r="BC25" s="871">
        <v>0</v>
      </c>
      <c r="BD25" s="818">
        <v>18</v>
      </c>
      <c r="BE25" s="818">
        <v>0</v>
      </c>
      <c r="BF25" s="872">
        <v>0</v>
      </c>
      <c r="BG25" s="819">
        <v>18</v>
      </c>
      <c r="BH25" s="818">
        <v>0</v>
      </c>
      <c r="BI25" s="782">
        <v>18</v>
      </c>
      <c r="BJ25" s="787">
        <v>0</v>
      </c>
      <c r="BK25" s="784">
        <v>18</v>
      </c>
      <c r="BL25" s="784">
        <v>0</v>
      </c>
      <c r="BM25" s="789">
        <v>0</v>
      </c>
      <c r="BN25" s="785">
        <v>18</v>
      </c>
      <c r="BO25" s="784">
        <v>0</v>
      </c>
      <c r="BP25" s="820">
        <v>18</v>
      </c>
      <c r="BQ25" s="853">
        <f>SUMIFS('R5診療所票'!$AZ$10:$AZ$64,'R5診療所票'!$B$10:$B$64,$K$3:$K$150,'R5診療所票'!$AG$10:$AG$64,1)</f>
        <v>0</v>
      </c>
      <c r="BR25" s="854">
        <f>SUMIFS('R5診療所票'!$AZ$10:$AZ$64,'R5診療所票'!$B$10:$B$64,$K$3:$K$150,'R5診療所票'!$AG$10:$AG$64,2)</f>
        <v>18</v>
      </c>
      <c r="BS25" s="854">
        <f>SUMIFS('R5診療所票'!$AZ$10:$AZ$64,'R5診療所票'!$B$10:$B$64,$K$3:$K$150,'R5診療所票'!$AG$10:$AG$64,3)</f>
        <v>0</v>
      </c>
      <c r="BT25" s="855">
        <f>SUMIFS('R5診療所票'!$AZ$10:$AZ$64,'R5診療所票'!$B$10:$B$64,$K$3:$K$150,'R5診療所票'!$AG$10:$AG$64,4)</f>
        <v>0</v>
      </c>
      <c r="BU25" s="856">
        <f t="shared" si="16"/>
        <v>18</v>
      </c>
      <c r="BV25" s="854">
        <f>SUMIFS('R5診療所票'!$AZ$10:$AZ$64,'R5診療所票'!$B$10:$B$64,$K$3:$K$150,'R5診療所票'!$AG$10:$AG$64,5)+SUMIFS('R5診療所票'!$AZ$10:$AZ$64,'R5診療所票'!$B$10:$B$64,$K$3:$K$150,'R5診療所票'!$AG$10:$AG$64,6)</f>
        <v>0</v>
      </c>
      <c r="BW25" s="857">
        <f t="shared" si="17"/>
        <v>18</v>
      </c>
      <c r="BX25" s="757">
        <f t="shared" si="5"/>
        <v>0</v>
      </c>
      <c r="BY25" s="757">
        <f t="shared" si="6"/>
        <v>0</v>
      </c>
      <c r="BZ25" s="757"/>
      <c r="CA25" s="858">
        <f>SUMIFS('R5診療所票'!$BC$10:$BC$64,'R5診療所票'!$B$10:$B$64,$K$3:$K$150,'R5診療所票'!$AN$10:$AN$64,1)</f>
        <v>0</v>
      </c>
      <c r="CB25" s="805">
        <f>SUMIFS('R5診療所票'!$BC$10:$BC$64,'R5診療所票'!$B$10:$B$64,$K$3:$K$150,'R5診療所票'!$AN$10:$AN$64,2)</f>
        <v>18</v>
      </c>
      <c r="CC25" s="859">
        <f>SUMIFS('R5診療所票'!$BC$10:$BC$64,'R5診療所票'!$B$10:$B$64,$K$3:$K$150,'R5診療所票'!$AN$10:$AN$64,3)</f>
        <v>0</v>
      </c>
      <c r="CD25" s="805">
        <f>SUMIFS('R5診療所票'!$BC$10:$BC$64,'R5診療所票'!$B$10:$B$64,$K$3:$K$150,'R5診療所票'!$AN$10:$AN$64,4)</f>
        <v>0</v>
      </c>
      <c r="CE25" s="859">
        <f t="shared" si="18"/>
        <v>18</v>
      </c>
      <c r="CF25" s="805">
        <f>SUMIFS('R5診療所票'!$BC$10:$BC$64,'R5診療所票'!$B$10:$B$64,$K$3:$K$150,'R5診療所票'!$AN$10:$AN$64,5)</f>
        <v>0</v>
      </c>
      <c r="CG25" s="860">
        <f t="shared" si="19"/>
        <v>18</v>
      </c>
      <c r="CH25" s="832">
        <f>SUMIFS('R5診療所票'!$BD$11:$BD$64,'R5診療所票'!$B$11:$B$64,$K$3:$K$150)</f>
        <v>0</v>
      </c>
      <c r="CI25" s="810">
        <f>SUMIFS('R5診療所票'!$BC$10:$BC$64,'R5診療所票'!$B$10:$B$64,$K$3:$K$150,'R5診療所票'!$AN$10:$AN$64,7)</f>
        <v>0</v>
      </c>
      <c r="CJ25" s="811" t="str">
        <f t="shared" si="11"/>
        <v>○</v>
      </c>
      <c r="CK25" s="833">
        <v>18</v>
      </c>
      <c r="CL25" s="811" t="str">
        <f t="shared" si="7"/>
        <v>○</v>
      </c>
      <c r="CN25" s="821" t="b">
        <f t="shared" si="15"/>
        <v>1</v>
      </c>
      <c r="CO25" s="792" t="b">
        <f t="shared" si="15"/>
        <v>1</v>
      </c>
      <c r="CP25" s="822" t="b">
        <f t="shared" si="15"/>
        <v>1</v>
      </c>
      <c r="CQ25" s="823" t="b">
        <f t="shared" si="15"/>
        <v>1</v>
      </c>
      <c r="CR25" s="790" t="b">
        <f t="shared" si="15"/>
        <v>1</v>
      </c>
      <c r="CS25" s="792" t="b">
        <f t="shared" si="15"/>
        <v>1</v>
      </c>
      <c r="CT25" s="786" t="b">
        <f t="shared" si="15"/>
        <v>1</v>
      </c>
    </row>
    <row r="26" spans="1:98">
      <c r="A26" s="774">
        <v>20</v>
      </c>
      <c r="B26" s="813" t="s">
        <v>107</v>
      </c>
      <c r="C26" s="813" t="s">
        <v>134</v>
      </c>
      <c r="D26" s="813" t="s">
        <v>109</v>
      </c>
      <c r="E26" s="814">
        <v>21729051</v>
      </c>
      <c r="F26" s="815">
        <v>21730047</v>
      </c>
      <c r="G26" s="815">
        <v>21701013</v>
      </c>
      <c r="H26" s="815">
        <v>21701013</v>
      </c>
      <c r="I26" s="815">
        <v>21701013</v>
      </c>
      <c r="J26" s="815">
        <v>21701013</v>
      </c>
      <c r="K26" s="815">
        <v>21701013</v>
      </c>
      <c r="L26" s="816" t="s">
        <v>8</v>
      </c>
      <c r="M26" s="817"/>
      <c r="N26" s="818"/>
      <c r="O26" s="818"/>
      <c r="P26" s="818"/>
      <c r="Q26" s="819">
        <v>0</v>
      </c>
      <c r="R26" s="819"/>
      <c r="S26" s="782">
        <v>0</v>
      </c>
      <c r="T26" s="817"/>
      <c r="U26" s="818">
        <v>10</v>
      </c>
      <c r="V26" s="818"/>
      <c r="W26" s="818"/>
      <c r="X26" s="819">
        <v>10</v>
      </c>
      <c r="Y26" s="819"/>
      <c r="Z26" s="782">
        <v>10</v>
      </c>
      <c r="AA26" s="783">
        <v>0</v>
      </c>
      <c r="AB26" s="784">
        <v>10</v>
      </c>
      <c r="AC26" s="784">
        <v>0</v>
      </c>
      <c r="AD26" s="784">
        <v>0</v>
      </c>
      <c r="AE26" s="785">
        <f t="shared" si="20"/>
        <v>10</v>
      </c>
      <c r="AF26" s="785">
        <v>0</v>
      </c>
      <c r="AG26" s="786">
        <f t="shared" si="13"/>
        <v>10</v>
      </c>
      <c r="AH26" s="783">
        <v>0</v>
      </c>
      <c r="AI26" s="784">
        <v>10</v>
      </c>
      <c r="AJ26" s="784">
        <v>0</v>
      </c>
      <c r="AK26" s="784">
        <v>0</v>
      </c>
      <c r="AL26" s="785">
        <v>10</v>
      </c>
      <c r="AM26" s="784">
        <v>0</v>
      </c>
      <c r="AN26" s="786">
        <f t="shared" si="21"/>
        <v>10</v>
      </c>
      <c r="AO26" s="787">
        <v>0</v>
      </c>
      <c r="AP26" s="784">
        <v>10</v>
      </c>
      <c r="AQ26" s="784">
        <v>0</v>
      </c>
      <c r="AR26" s="789">
        <v>0</v>
      </c>
      <c r="AS26" s="785">
        <v>10</v>
      </c>
      <c r="AT26" s="784">
        <v>0</v>
      </c>
      <c r="AU26" s="790">
        <v>10</v>
      </c>
      <c r="AV26" s="783">
        <v>0</v>
      </c>
      <c r="AW26" s="784">
        <v>10</v>
      </c>
      <c r="AX26" s="789">
        <v>0</v>
      </c>
      <c r="AY26" s="852">
        <v>0</v>
      </c>
      <c r="AZ26" s="785">
        <v>10</v>
      </c>
      <c r="BA26" s="784">
        <v>0</v>
      </c>
      <c r="BB26" s="786">
        <v>10</v>
      </c>
      <c r="BC26" s="787">
        <v>0</v>
      </c>
      <c r="BD26" s="784">
        <v>10</v>
      </c>
      <c r="BE26" s="784">
        <v>0</v>
      </c>
      <c r="BF26" s="789">
        <v>0</v>
      </c>
      <c r="BG26" s="785">
        <v>10</v>
      </c>
      <c r="BH26" s="784">
        <v>0</v>
      </c>
      <c r="BI26" s="786">
        <v>10</v>
      </c>
      <c r="BJ26" s="787">
        <v>0</v>
      </c>
      <c r="BK26" s="784">
        <v>10</v>
      </c>
      <c r="BL26" s="784">
        <v>0</v>
      </c>
      <c r="BM26" s="789">
        <v>0</v>
      </c>
      <c r="BN26" s="785">
        <v>10</v>
      </c>
      <c r="BO26" s="784">
        <v>0</v>
      </c>
      <c r="BP26" s="820">
        <v>10</v>
      </c>
      <c r="BQ26" s="853">
        <f>SUMIFS('R5診療所票'!$AZ$10:$AZ$64,'R5診療所票'!$B$10:$B$64,$K$3:$K$150,'R5診療所票'!$AG$10:$AG$64,1)</f>
        <v>0</v>
      </c>
      <c r="BR26" s="854">
        <f>SUMIFS('R5診療所票'!$AZ$10:$AZ$64,'R5診療所票'!$B$10:$B$64,$K$3:$K$150,'R5診療所票'!$AG$10:$AG$64,2)</f>
        <v>10</v>
      </c>
      <c r="BS26" s="854">
        <f>SUMIFS('R5診療所票'!$AZ$10:$AZ$64,'R5診療所票'!$B$10:$B$64,$K$3:$K$150,'R5診療所票'!$AG$10:$AG$64,3)</f>
        <v>0</v>
      </c>
      <c r="BT26" s="855">
        <f>SUMIFS('R5診療所票'!$AZ$10:$AZ$64,'R5診療所票'!$B$10:$B$64,$K$3:$K$150,'R5診療所票'!$AG$10:$AG$64,4)</f>
        <v>0</v>
      </c>
      <c r="BU26" s="856">
        <f t="shared" si="16"/>
        <v>10</v>
      </c>
      <c r="BV26" s="854">
        <f>SUMIFS('R5診療所票'!$AZ$10:$AZ$64,'R5診療所票'!$B$10:$B$64,$K$3:$K$150,'R5診療所票'!$AG$10:$AG$64,5)+SUMIFS('R5診療所票'!$AZ$10:$AZ$64,'R5診療所票'!$B$10:$B$64,$K$3:$K$150,'R5診療所票'!$AG$10:$AG$64,6)</f>
        <v>0</v>
      </c>
      <c r="BW26" s="857">
        <f t="shared" si="17"/>
        <v>10</v>
      </c>
      <c r="BX26" s="757">
        <f t="shared" si="5"/>
        <v>0</v>
      </c>
      <c r="BY26" s="757">
        <f t="shared" si="6"/>
        <v>0</v>
      </c>
      <c r="BZ26" s="757"/>
      <c r="CA26" s="858">
        <f>SUMIFS('R5診療所票'!$BC$10:$BC$64,'R5診療所票'!$B$10:$B$64,$K$3:$K$150,'R5診療所票'!$AN$10:$AN$64,1)</f>
        <v>0</v>
      </c>
      <c r="CB26" s="805">
        <f>SUMIFS('R5診療所票'!$BC$10:$BC$64,'R5診療所票'!$B$10:$B$64,$K$3:$K$150,'R5診療所票'!$AN$10:$AN$64,2)</f>
        <v>10</v>
      </c>
      <c r="CC26" s="859">
        <f>SUMIFS('R5診療所票'!$BC$10:$BC$64,'R5診療所票'!$B$10:$B$64,$K$3:$K$150,'R5診療所票'!$AN$10:$AN$64,3)</f>
        <v>0</v>
      </c>
      <c r="CD26" s="805">
        <f>SUMIFS('R5診療所票'!$BC$10:$BC$64,'R5診療所票'!$B$10:$B$64,$K$3:$K$150,'R5診療所票'!$AN$10:$AN$64,4)</f>
        <v>0</v>
      </c>
      <c r="CE26" s="859">
        <f t="shared" si="18"/>
        <v>10</v>
      </c>
      <c r="CF26" s="805">
        <f>SUMIFS('R5診療所票'!$BC$10:$BC$64,'R5診療所票'!$B$10:$B$64,$K$3:$K$150,'R5診療所票'!$AN$10:$AN$64,5)</f>
        <v>0</v>
      </c>
      <c r="CG26" s="860">
        <f t="shared" si="19"/>
        <v>10</v>
      </c>
      <c r="CH26" s="832">
        <f>SUMIFS('R5診療所票'!$BD$11:$BD$64,'R5診療所票'!$B$11:$B$64,$K$3:$K$150)</f>
        <v>0</v>
      </c>
      <c r="CI26" s="810">
        <f>SUMIFS('R5診療所票'!$BC$10:$BC$64,'R5診療所票'!$B$10:$B$64,$K$3:$K$150,'R5診療所票'!$AN$10:$AN$64,7)</f>
        <v>0</v>
      </c>
      <c r="CJ26" s="811" t="str">
        <f t="shared" si="11"/>
        <v>○</v>
      </c>
      <c r="CK26" s="833">
        <v>10</v>
      </c>
      <c r="CL26" s="811" t="str">
        <f t="shared" si="7"/>
        <v>○</v>
      </c>
      <c r="CN26" s="821" t="b">
        <f t="shared" si="15"/>
        <v>1</v>
      </c>
      <c r="CO26" s="792" t="b">
        <f t="shared" si="15"/>
        <v>1</v>
      </c>
      <c r="CP26" s="822" t="b">
        <f t="shared" si="15"/>
        <v>1</v>
      </c>
      <c r="CQ26" s="823" t="b">
        <f t="shared" si="15"/>
        <v>1</v>
      </c>
      <c r="CR26" s="790" t="b">
        <f t="shared" si="15"/>
        <v>1</v>
      </c>
      <c r="CS26" s="792" t="b">
        <f t="shared" si="15"/>
        <v>1</v>
      </c>
      <c r="CT26" s="786" t="b">
        <f t="shared" si="15"/>
        <v>1</v>
      </c>
    </row>
    <row r="27" spans="1:98">
      <c r="A27" s="774">
        <v>21</v>
      </c>
      <c r="B27" s="813" t="s">
        <v>107</v>
      </c>
      <c r="C27" s="813" t="s">
        <v>116</v>
      </c>
      <c r="D27" s="813" t="s">
        <v>109</v>
      </c>
      <c r="E27" s="814">
        <v>21729033</v>
      </c>
      <c r="F27" s="815">
        <v>21730068</v>
      </c>
      <c r="G27" s="861">
        <v>21701012</v>
      </c>
      <c r="H27" s="861">
        <v>21701012</v>
      </c>
      <c r="I27" s="861">
        <v>21701012</v>
      </c>
      <c r="J27" s="861">
        <v>21701012</v>
      </c>
      <c r="K27" s="861">
        <v>21701012</v>
      </c>
      <c r="L27" s="816" t="s">
        <v>9</v>
      </c>
      <c r="M27" s="817"/>
      <c r="N27" s="818"/>
      <c r="O27" s="818"/>
      <c r="P27" s="818"/>
      <c r="Q27" s="819">
        <v>0</v>
      </c>
      <c r="R27" s="819"/>
      <c r="S27" s="782">
        <v>0</v>
      </c>
      <c r="T27" s="817"/>
      <c r="U27" s="818">
        <v>19</v>
      </c>
      <c r="V27" s="818"/>
      <c r="W27" s="818"/>
      <c r="X27" s="819">
        <v>19</v>
      </c>
      <c r="Y27" s="819"/>
      <c r="Z27" s="782">
        <v>19</v>
      </c>
      <c r="AA27" s="783">
        <v>0</v>
      </c>
      <c r="AB27" s="784">
        <v>19</v>
      </c>
      <c r="AC27" s="784">
        <v>0</v>
      </c>
      <c r="AD27" s="784">
        <v>0</v>
      </c>
      <c r="AE27" s="785">
        <f t="shared" si="20"/>
        <v>19</v>
      </c>
      <c r="AF27" s="785">
        <v>0</v>
      </c>
      <c r="AG27" s="786">
        <f t="shared" si="13"/>
        <v>19</v>
      </c>
      <c r="AH27" s="783">
        <v>0</v>
      </c>
      <c r="AI27" s="784">
        <v>19</v>
      </c>
      <c r="AJ27" s="784">
        <v>0</v>
      </c>
      <c r="AK27" s="784">
        <v>0</v>
      </c>
      <c r="AL27" s="785">
        <v>19</v>
      </c>
      <c r="AM27" s="784">
        <v>0</v>
      </c>
      <c r="AN27" s="786">
        <f t="shared" si="21"/>
        <v>19</v>
      </c>
      <c r="AO27" s="787">
        <v>0</v>
      </c>
      <c r="AP27" s="784">
        <v>19</v>
      </c>
      <c r="AQ27" s="784">
        <v>0</v>
      </c>
      <c r="AR27" s="789">
        <v>0</v>
      </c>
      <c r="AS27" s="785">
        <v>19</v>
      </c>
      <c r="AT27" s="784">
        <v>0</v>
      </c>
      <c r="AU27" s="790">
        <v>19</v>
      </c>
      <c r="AV27" s="783">
        <v>0</v>
      </c>
      <c r="AW27" s="784">
        <v>19</v>
      </c>
      <c r="AX27" s="789">
        <v>0</v>
      </c>
      <c r="AY27" s="852">
        <v>0</v>
      </c>
      <c r="AZ27" s="785">
        <v>19</v>
      </c>
      <c r="BA27" s="784">
        <v>0</v>
      </c>
      <c r="BB27" s="786">
        <v>19</v>
      </c>
      <c r="BC27" s="787">
        <v>0</v>
      </c>
      <c r="BD27" s="784">
        <v>19</v>
      </c>
      <c r="BE27" s="784">
        <v>0</v>
      </c>
      <c r="BF27" s="789">
        <v>0</v>
      </c>
      <c r="BG27" s="785">
        <v>19</v>
      </c>
      <c r="BH27" s="784">
        <v>0</v>
      </c>
      <c r="BI27" s="786">
        <v>19</v>
      </c>
      <c r="BJ27" s="787">
        <v>0</v>
      </c>
      <c r="BK27" s="784">
        <v>19</v>
      </c>
      <c r="BL27" s="784">
        <v>0</v>
      </c>
      <c r="BM27" s="789">
        <v>0</v>
      </c>
      <c r="BN27" s="785">
        <v>19</v>
      </c>
      <c r="BO27" s="784">
        <v>0</v>
      </c>
      <c r="BP27" s="820">
        <v>19</v>
      </c>
      <c r="BQ27" s="853">
        <f>SUMIFS('R5診療所票'!$AZ$10:$AZ$64,'R5診療所票'!$B$10:$B$64,$K$3:$K$150,'R5診療所票'!$AG$10:$AG$64,1)</f>
        <v>0</v>
      </c>
      <c r="BR27" s="854">
        <f>SUMIFS('R5診療所票'!$AZ$10:$AZ$64,'R5診療所票'!$B$10:$B$64,$K$3:$K$150,'R5診療所票'!$AG$10:$AG$64,2)</f>
        <v>19</v>
      </c>
      <c r="BS27" s="854">
        <f>SUMIFS('R5診療所票'!$AZ$10:$AZ$64,'R5診療所票'!$B$10:$B$64,$K$3:$K$150,'R5診療所票'!$AG$10:$AG$64,3)</f>
        <v>0</v>
      </c>
      <c r="BT27" s="855">
        <f>SUMIFS('R5診療所票'!$AZ$10:$AZ$64,'R5診療所票'!$B$10:$B$64,$K$3:$K$150,'R5診療所票'!$AG$10:$AG$64,4)</f>
        <v>0</v>
      </c>
      <c r="BU27" s="856">
        <f t="shared" si="16"/>
        <v>19</v>
      </c>
      <c r="BV27" s="854">
        <f>SUMIFS('R5診療所票'!$AZ$10:$AZ$64,'R5診療所票'!$B$10:$B$64,$K$3:$K$150,'R5診療所票'!$AG$10:$AG$64,5)+SUMIFS('R5診療所票'!$AZ$10:$AZ$64,'R5診療所票'!$B$10:$B$64,$K$3:$K$150,'R5診療所票'!$AG$10:$AG$64,6)</f>
        <v>0</v>
      </c>
      <c r="BW27" s="857">
        <f t="shared" si="17"/>
        <v>19</v>
      </c>
      <c r="BX27" s="757">
        <f t="shared" si="5"/>
        <v>0</v>
      </c>
      <c r="BY27" s="757">
        <f t="shared" si="6"/>
        <v>0</v>
      </c>
      <c r="BZ27" s="757"/>
      <c r="CA27" s="858">
        <f>SUMIFS('R5診療所票'!$BC$10:$BC$64,'R5診療所票'!$B$10:$B$64,$K$3:$K$150,'R5診療所票'!$AN$10:$AN$64,1)</f>
        <v>0</v>
      </c>
      <c r="CB27" s="805">
        <f>SUMIFS('R5診療所票'!$BC$10:$BC$64,'R5診療所票'!$B$10:$B$64,$K$3:$K$150,'R5診療所票'!$AN$10:$AN$64,2)</f>
        <v>19</v>
      </c>
      <c r="CC27" s="859">
        <f>SUMIFS('R5診療所票'!$BC$10:$BC$64,'R5診療所票'!$B$10:$B$64,$K$3:$K$150,'R5診療所票'!$AN$10:$AN$64,3)</f>
        <v>0</v>
      </c>
      <c r="CD27" s="805">
        <f>SUMIFS('R5診療所票'!$BC$10:$BC$64,'R5診療所票'!$B$10:$B$64,$K$3:$K$150,'R5診療所票'!$AN$10:$AN$64,4)</f>
        <v>0</v>
      </c>
      <c r="CE27" s="859">
        <f t="shared" si="18"/>
        <v>19</v>
      </c>
      <c r="CF27" s="805">
        <f>SUMIFS('R5診療所票'!$BC$10:$BC$64,'R5診療所票'!$B$10:$B$64,$K$3:$K$150,'R5診療所票'!$AN$10:$AN$64,5)</f>
        <v>0</v>
      </c>
      <c r="CG27" s="860">
        <f t="shared" si="19"/>
        <v>19</v>
      </c>
      <c r="CH27" s="832">
        <f>SUMIFS('R5診療所票'!$BD$11:$BD$64,'R5診療所票'!$B$11:$B$64,$K$3:$K$150)</f>
        <v>0</v>
      </c>
      <c r="CI27" s="810">
        <f>SUMIFS('R5診療所票'!$BC$10:$BC$64,'R5診療所票'!$B$10:$B$64,$K$3:$K$150,'R5診療所票'!$AN$10:$AN$64,7)</f>
        <v>0</v>
      </c>
      <c r="CJ27" s="811" t="str">
        <f t="shared" si="11"/>
        <v>○</v>
      </c>
      <c r="CK27" s="833">
        <v>19</v>
      </c>
      <c r="CL27" s="811" t="str">
        <f t="shared" si="7"/>
        <v>○</v>
      </c>
      <c r="CN27" s="821" t="b">
        <f t="shared" si="15"/>
        <v>1</v>
      </c>
      <c r="CO27" s="792" t="b">
        <f t="shared" si="15"/>
        <v>1</v>
      </c>
      <c r="CP27" s="822" t="b">
        <f t="shared" si="15"/>
        <v>1</v>
      </c>
      <c r="CQ27" s="823" t="b">
        <f t="shared" si="15"/>
        <v>1</v>
      </c>
      <c r="CR27" s="790" t="b">
        <f t="shared" si="15"/>
        <v>1</v>
      </c>
      <c r="CS27" s="792" t="b">
        <f t="shared" si="15"/>
        <v>1</v>
      </c>
      <c r="CT27" s="786" t="b">
        <f t="shared" si="15"/>
        <v>1</v>
      </c>
    </row>
    <row r="28" spans="1:98" hidden="1">
      <c r="A28" s="834"/>
      <c r="B28" s="873" t="s">
        <v>128</v>
      </c>
      <c r="C28" s="873" t="s">
        <v>134</v>
      </c>
      <c r="D28" s="835" t="s">
        <v>109</v>
      </c>
      <c r="E28" s="874">
        <v>21729068</v>
      </c>
      <c r="F28" s="870">
        <v>21730080</v>
      </c>
      <c r="G28" s="875" t="s">
        <v>131</v>
      </c>
      <c r="H28" s="875" t="s">
        <v>131</v>
      </c>
      <c r="I28" s="875" t="s">
        <v>131</v>
      </c>
      <c r="J28" s="875" t="s">
        <v>131</v>
      </c>
      <c r="K28" s="875" t="s">
        <v>131</v>
      </c>
      <c r="L28" s="837" t="s">
        <v>135</v>
      </c>
      <c r="M28" s="817"/>
      <c r="N28" s="818"/>
      <c r="O28" s="818"/>
      <c r="P28" s="818"/>
      <c r="Q28" s="819">
        <v>0</v>
      </c>
      <c r="R28" s="819"/>
      <c r="S28" s="782">
        <v>0</v>
      </c>
      <c r="T28" s="817"/>
      <c r="U28" s="818"/>
      <c r="V28" s="818">
        <v>2</v>
      </c>
      <c r="W28" s="818"/>
      <c r="X28" s="819">
        <v>2</v>
      </c>
      <c r="Y28" s="819"/>
      <c r="Z28" s="782">
        <v>2</v>
      </c>
      <c r="AA28" s="783">
        <v>0</v>
      </c>
      <c r="AB28" s="784">
        <v>0</v>
      </c>
      <c r="AC28" s="784">
        <v>2</v>
      </c>
      <c r="AD28" s="784">
        <v>0</v>
      </c>
      <c r="AE28" s="785">
        <f t="shared" si="20"/>
        <v>2</v>
      </c>
      <c r="AF28" s="785">
        <v>0</v>
      </c>
      <c r="AG28" s="786">
        <f t="shared" si="13"/>
        <v>2</v>
      </c>
      <c r="AH28" s="783">
        <v>0</v>
      </c>
      <c r="AI28" s="784">
        <v>0</v>
      </c>
      <c r="AJ28" s="784">
        <v>2</v>
      </c>
      <c r="AK28" s="784">
        <v>0</v>
      </c>
      <c r="AL28" s="785">
        <v>2</v>
      </c>
      <c r="AM28" s="784">
        <v>0</v>
      </c>
      <c r="AN28" s="786">
        <f t="shared" si="21"/>
        <v>2</v>
      </c>
      <c r="AO28" s="787">
        <v>0</v>
      </c>
      <c r="AP28" s="784">
        <v>0</v>
      </c>
      <c r="AQ28" s="784">
        <v>0</v>
      </c>
      <c r="AR28" s="789">
        <v>0</v>
      </c>
      <c r="AS28" s="785">
        <v>0</v>
      </c>
      <c r="AT28" s="784">
        <v>0</v>
      </c>
      <c r="AU28" s="790">
        <v>0</v>
      </c>
      <c r="AV28" s="783">
        <v>0</v>
      </c>
      <c r="AW28" s="784">
        <v>0</v>
      </c>
      <c r="AX28" s="789">
        <v>0</v>
      </c>
      <c r="AY28" s="852">
        <v>0</v>
      </c>
      <c r="AZ28" s="785">
        <v>0</v>
      </c>
      <c r="BA28" s="784">
        <v>0</v>
      </c>
      <c r="BB28" s="786">
        <v>0</v>
      </c>
      <c r="BC28" s="787">
        <v>0</v>
      </c>
      <c r="BD28" s="784">
        <v>0</v>
      </c>
      <c r="BE28" s="784">
        <v>0</v>
      </c>
      <c r="BF28" s="789">
        <v>0</v>
      </c>
      <c r="BG28" s="785">
        <v>0</v>
      </c>
      <c r="BH28" s="784">
        <v>0</v>
      </c>
      <c r="BI28" s="786">
        <v>0</v>
      </c>
      <c r="BJ28" s="787">
        <v>0</v>
      </c>
      <c r="BK28" s="784">
        <v>0</v>
      </c>
      <c r="BL28" s="784">
        <v>0</v>
      </c>
      <c r="BM28" s="789">
        <v>0</v>
      </c>
      <c r="BN28" s="785">
        <v>0</v>
      </c>
      <c r="BO28" s="784">
        <v>0</v>
      </c>
      <c r="BP28" s="820">
        <v>0</v>
      </c>
      <c r="BQ28" s="853">
        <f>SUMIFS('R5診療所票'!$AZ$10:$AZ$64,'R5診療所票'!$B$10:$B$64,$K$3:$K$150,'R5診療所票'!$AG$10:$AG$64,1)</f>
        <v>0</v>
      </c>
      <c r="BR28" s="854">
        <f>SUMIFS('R5診療所票'!$AZ$10:$AZ$64,'R5診療所票'!$B$10:$B$64,$K$3:$K$150,'R5診療所票'!$AG$10:$AG$64,2)</f>
        <v>0</v>
      </c>
      <c r="BS28" s="854">
        <f>SUMIFS('R5診療所票'!$AZ$10:$AZ$64,'R5診療所票'!$B$10:$B$64,$K$3:$K$150,'R5診療所票'!$AG$10:$AG$64,3)</f>
        <v>0</v>
      </c>
      <c r="BT28" s="855">
        <f>SUMIFS('R5診療所票'!$AZ$10:$AZ$64,'R5診療所票'!$B$10:$B$64,$K$3:$K$150,'R5診療所票'!$AG$10:$AG$64,4)</f>
        <v>0</v>
      </c>
      <c r="BU28" s="856">
        <f t="shared" si="16"/>
        <v>0</v>
      </c>
      <c r="BV28" s="854">
        <f>SUMIFS('R5診療所票'!$AZ$10:$AZ$64,'R5診療所票'!$B$10:$B$64,$K$3:$K$150,'R5診療所票'!$AG$10:$AG$64,5)+SUMIFS('R5診療所票'!$AZ$10:$AZ$64,'R5診療所票'!$B$10:$B$64,$K$3:$K$150,'R5診療所票'!$AG$10:$AG$64,6)</f>
        <v>0</v>
      </c>
      <c r="BW28" s="857">
        <f t="shared" si="17"/>
        <v>0</v>
      </c>
      <c r="BX28" s="757">
        <f t="shared" si="5"/>
        <v>0</v>
      </c>
      <c r="BY28" s="757">
        <f t="shared" si="6"/>
        <v>0</v>
      </c>
      <c r="BZ28" s="851"/>
      <c r="CA28" s="858">
        <f>SUMIFS('R5診療所票'!$BC$10:$BC$64,'R5診療所票'!$B$10:$B$64,$K$3:$K$150,'R5診療所票'!$AN$10:$AN$64,1)</f>
        <v>0</v>
      </c>
      <c r="CB28" s="805">
        <f>SUMIFS('R5診療所票'!$BC$10:$BC$64,'R5診療所票'!$B$10:$B$64,$K$3:$K$150,'R5診療所票'!$AN$10:$AN$64,2)</f>
        <v>0</v>
      </c>
      <c r="CC28" s="859">
        <f>SUMIFS('R5診療所票'!$BC$10:$BC$64,'R5診療所票'!$B$10:$B$64,$K$3:$K$150,'R5診療所票'!$AN$10:$AN$64,3)</f>
        <v>0</v>
      </c>
      <c r="CD28" s="805">
        <f>SUMIFS('R5診療所票'!$BC$10:$BC$64,'R5診療所票'!$B$10:$B$64,$K$3:$K$150,'R5診療所票'!$AN$10:$AN$64,4)</f>
        <v>0</v>
      </c>
      <c r="CE28" s="859">
        <f t="shared" si="18"/>
        <v>0</v>
      </c>
      <c r="CF28" s="805">
        <f>SUMIFS('R5診療所票'!$BC$10:$BC$64,'R5診療所票'!$B$10:$B$64,$K$3:$K$150,'R5診療所票'!$AN$10:$AN$64,5)</f>
        <v>0</v>
      </c>
      <c r="CG28" s="860">
        <f t="shared" si="19"/>
        <v>0</v>
      </c>
      <c r="CH28" s="832">
        <f>SUMIFS('R5診療所票'!$BD$11:$BD$64,'R5診療所票'!$B$11:$B$64,$K$3:$K$150)</f>
        <v>0</v>
      </c>
      <c r="CI28" s="810">
        <f>SUMIFS('R5診療所票'!$BC$10:$BC$64,'R5診療所票'!$B$10:$B$64,$K$3:$K$150,'R5診療所票'!$AN$10:$AN$64,7)</f>
        <v>0</v>
      </c>
      <c r="CJ28" s="811" t="str">
        <f t="shared" si="11"/>
        <v>○</v>
      </c>
      <c r="CK28" s="876">
        <v>0</v>
      </c>
      <c r="CL28" s="811" t="str">
        <f t="shared" si="7"/>
        <v>○</v>
      </c>
      <c r="CN28" s="821" t="b">
        <f t="shared" si="15"/>
        <v>1</v>
      </c>
      <c r="CO28" s="792" t="b">
        <f t="shared" si="15"/>
        <v>1</v>
      </c>
      <c r="CP28" s="822" t="b">
        <f t="shared" si="15"/>
        <v>1</v>
      </c>
      <c r="CQ28" s="823" t="b">
        <f t="shared" si="15"/>
        <v>1</v>
      </c>
      <c r="CR28" s="790" t="b">
        <f t="shared" si="15"/>
        <v>1</v>
      </c>
      <c r="CS28" s="792" t="b">
        <f t="shared" si="15"/>
        <v>1</v>
      </c>
      <c r="CT28" s="786" t="b">
        <f t="shared" si="15"/>
        <v>1</v>
      </c>
    </row>
    <row r="29" spans="1:98">
      <c r="A29" s="774">
        <v>22</v>
      </c>
      <c r="B29" s="874" t="s">
        <v>107</v>
      </c>
      <c r="C29" s="874" t="s">
        <v>116</v>
      </c>
      <c r="D29" s="813" t="s">
        <v>109</v>
      </c>
      <c r="E29" s="877">
        <v>21729011</v>
      </c>
      <c r="F29" s="878">
        <v>21730127</v>
      </c>
      <c r="G29" s="878">
        <v>21701011</v>
      </c>
      <c r="H29" s="878">
        <v>21701011</v>
      </c>
      <c r="I29" s="878">
        <v>21701011</v>
      </c>
      <c r="J29" s="878">
        <v>21701011</v>
      </c>
      <c r="K29" s="878">
        <v>21701011</v>
      </c>
      <c r="L29" s="870" t="s">
        <v>10</v>
      </c>
      <c r="M29" s="817"/>
      <c r="N29" s="818"/>
      <c r="O29" s="818"/>
      <c r="P29" s="818"/>
      <c r="Q29" s="819">
        <v>0</v>
      </c>
      <c r="R29" s="819"/>
      <c r="S29" s="782">
        <v>0</v>
      </c>
      <c r="T29" s="817"/>
      <c r="U29" s="818"/>
      <c r="V29" s="818"/>
      <c r="W29" s="818">
        <v>5</v>
      </c>
      <c r="X29" s="819">
        <v>5</v>
      </c>
      <c r="Y29" s="819"/>
      <c r="Z29" s="782">
        <v>5</v>
      </c>
      <c r="AA29" s="783">
        <v>0</v>
      </c>
      <c r="AB29" s="784">
        <v>0</v>
      </c>
      <c r="AC29" s="784">
        <v>0</v>
      </c>
      <c r="AD29" s="784">
        <v>5</v>
      </c>
      <c r="AE29" s="785">
        <f t="shared" si="20"/>
        <v>5</v>
      </c>
      <c r="AF29" s="785">
        <v>0</v>
      </c>
      <c r="AG29" s="786">
        <f t="shared" si="13"/>
        <v>5</v>
      </c>
      <c r="AH29" s="783">
        <v>0</v>
      </c>
      <c r="AI29" s="784">
        <v>0</v>
      </c>
      <c r="AJ29" s="784">
        <v>0</v>
      </c>
      <c r="AK29" s="784">
        <v>5</v>
      </c>
      <c r="AL29" s="785">
        <v>5</v>
      </c>
      <c r="AM29" s="784">
        <v>0</v>
      </c>
      <c r="AN29" s="786">
        <f t="shared" si="21"/>
        <v>5</v>
      </c>
      <c r="AO29" s="787">
        <v>0</v>
      </c>
      <c r="AP29" s="784">
        <v>0</v>
      </c>
      <c r="AQ29" s="784">
        <v>0</v>
      </c>
      <c r="AR29" s="789">
        <v>5</v>
      </c>
      <c r="AS29" s="785">
        <v>5</v>
      </c>
      <c r="AT29" s="784">
        <v>0</v>
      </c>
      <c r="AU29" s="790">
        <v>5</v>
      </c>
      <c r="AV29" s="783">
        <v>0</v>
      </c>
      <c r="AW29" s="784">
        <v>0</v>
      </c>
      <c r="AX29" s="789">
        <v>0</v>
      </c>
      <c r="AY29" s="852">
        <v>5</v>
      </c>
      <c r="AZ29" s="785">
        <v>5</v>
      </c>
      <c r="BA29" s="784">
        <v>0</v>
      </c>
      <c r="BB29" s="786">
        <v>5</v>
      </c>
      <c r="BC29" s="787">
        <v>0</v>
      </c>
      <c r="BD29" s="784">
        <v>0</v>
      </c>
      <c r="BE29" s="784">
        <v>0</v>
      </c>
      <c r="BF29" s="789">
        <v>5</v>
      </c>
      <c r="BG29" s="785">
        <v>5</v>
      </c>
      <c r="BH29" s="784">
        <v>0</v>
      </c>
      <c r="BI29" s="786">
        <v>5</v>
      </c>
      <c r="BJ29" s="787">
        <v>0</v>
      </c>
      <c r="BK29" s="784">
        <v>0</v>
      </c>
      <c r="BL29" s="784">
        <v>0</v>
      </c>
      <c r="BM29" s="789">
        <v>5</v>
      </c>
      <c r="BN29" s="785">
        <v>5</v>
      </c>
      <c r="BO29" s="784">
        <v>0</v>
      </c>
      <c r="BP29" s="820">
        <v>5</v>
      </c>
      <c r="BQ29" s="853">
        <f>SUMIFS('R5診療所票'!$AZ$10:$AZ$64,'R5診療所票'!$B$10:$B$64,$K$3:$K$150,'R5診療所票'!$AG$10:$AG$64,1)</f>
        <v>0</v>
      </c>
      <c r="BR29" s="854">
        <f>SUMIFS('R5診療所票'!$AZ$10:$AZ$64,'R5診療所票'!$B$10:$B$64,$K$3:$K$150,'R5診療所票'!$AG$10:$AG$64,2)</f>
        <v>0</v>
      </c>
      <c r="BS29" s="854">
        <f>SUMIFS('R5診療所票'!$AZ$10:$AZ$64,'R5診療所票'!$B$10:$B$64,$K$3:$K$150,'R5診療所票'!$AG$10:$AG$64,3)</f>
        <v>0</v>
      </c>
      <c r="BT29" s="855">
        <f>SUMIFS('R5診療所票'!$AZ$10:$AZ$64,'R5診療所票'!$B$10:$B$64,$K$3:$K$150,'R5診療所票'!$AG$10:$AG$64,4)</f>
        <v>5</v>
      </c>
      <c r="BU29" s="856">
        <f t="shared" si="16"/>
        <v>5</v>
      </c>
      <c r="BV29" s="854">
        <f>SUMIFS('R5診療所票'!$AZ$10:$AZ$64,'R5診療所票'!$B$10:$B$64,$K$3:$K$150,'R5診療所票'!$AG$10:$AG$64,5)+SUMIFS('R5診療所票'!$AZ$10:$AZ$64,'R5診療所票'!$B$10:$B$64,$K$3:$K$150,'R5診療所票'!$AG$10:$AG$64,6)</f>
        <v>0</v>
      </c>
      <c r="BW29" s="857">
        <f t="shared" si="17"/>
        <v>5</v>
      </c>
      <c r="BX29" s="757">
        <f t="shared" si="5"/>
        <v>0</v>
      </c>
      <c r="BY29" s="757">
        <f t="shared" si="6"/>
        <v>0</v>
      </c>
      <c r="BZ29" s="757"/>
      <c r="CA29" s="858">
        <f>SUMIFS('R5診療所票'!$BC$10:$BC$64,'R5診療所票'!$B$10:$B$64,$K$3:$K$150,'R5診療所票'!$AN$10:$AN$64,1)</f>
        <v>0</v>
      </c>
      <c r="CB29" s="805">
        <f>SUMIFS('R5診療所票'!$BC$10:$BC$64,'R5診療所票'!$B$10:$B$64,$K$3:$K$150,'R5診療所票'!$AN$10:$AN$64,2)</f>
        <v>0</v>
      </c>
      <c r="CC29" s="859">
        <f>SUMIFS('R5診療所票'!$BC$10:$BC$64,'R5診療所票'!$B$10:$B$64,$K$3:$K$150,'R5診療所票'!$AN$10:$AN$64,3)</f>
        <v>0</v>
      </c>
      <c r="CD29" s="805">
        <f>SUMIFS('R5診療所票'!$BC$10:$BC$64,'R5診療所票'!$B$10:$B$64,$K$3:$K$150,'R5診療所票'!$AN$10:$AN$64,4)</f>
        <v>5</v>
      </c>
      <c r="CE29" s="859">
        <f t="shared" si="18"/>
        <v>5</v>
      </c>
      <c r="CF29" s="805">
        <f>SUMIFS('R5診療所票'!$BC$10:$BC$64,'R5診療所票'!$B$10:$B$64,$K$3:$K$150,'R5診療所票'!$AN$10:$AN$64,5)</f>
        <v>0</v>
      </c>
      <c r="CG29" s="860">
        <f t="shared" si="19"/>
        <v>5</v>
      </c>
      <c r="CH29" s="832">
        <f>SUMIFS('R5診療所票'!$BD$11:$BD$64,'R5診療所票'!$B$11:$B$64,$K$3:$K$150)</f>
        <v>0</v>
      </c>
      <c r="CI29" s="810">
        <f>SUMIFS('R5診療所票'!$BC$10:$BC$64,'R5診療所票'!$B$10:$B$64,$K$3:$K$150,'R5診療所票'!$AN$10:$AN$64,7)</f>
        <v>0</v>
      </c>
      <c r="CJ29" s="811" t="str">
        <f t="shared" si="11"/>
        <v>○</v>
      </c>
      <c r="CK29" s="833">
        <v>5</v>
      </c>
      <c r="CL29" s="811" t="str">
        <f t="shared" si="7"/>
        <v>○</v>
      </c>
      <c r="CN29" s="821" t="b">
        <f t="shared" si="15"/>
        <v>1</v>
      </c>
      <c r="CO29" s="792" t="b">
        <f t="shared" si="15"/>
        <v>1</v>
      </c>
      <c r="CP29" s="822" t="b">
        <f t="shared" si="15"/>
        <v>1</v>
      </c>
      <c r="CQ29" s="823" t="b">
        <f t="shared" si="15"/>
        <v>1</v>
      </c>
      <c r="CR29" s="790" t="b">
        <f t="shared" si="15"/>
        <v>1</v>
      </c>
      <c r="CS29" s="792" t="b">
        <f t="shared" si="15"/>
        <v>1</v>
      </c>
      <c r="CT29" s="786" t="b">
        <f t="shared" si="15"/>
        <v>1</v>
      </c>
    </row>
    <row r="30" spans="1:98">
      <c r="A30" s="774">
        <v>23</v>
      </c>
      <c r="B30" s="874" t="s">
        <v>128</v>
      </c>
      <c r="C30" s="874" t="s">
        <v>134</v>
      </c>
      <c r="D30" s="813" t="s">
        <v>109</v>
      </c>
      <c r="E30" s="879" t="s">
        <v>136</v>
      </c>
      <c r="F30" s="880" t="s">
        <v>137</v>
      </c>
      <c r="G30" s="881" t="s">
        <v>138</v>
      </c>
      <c r="H30" s="881" t="s">
        <v>138</v>
      </c>
      <c r="I30" s="881" t="s">
        <v>138</v>
      </c>
      <c r="J30" s="881" t="s">
        <v>138</v>
      </c>
      <c r="K30" s="881" t="s">
        <v>138</v>
      </c>
      <c r="L30" s="870" t="s">
        <v>139</v>
      </c>
      <c r="M30" s="817"/>
      <c r="N30" s="818">
        <v>19</v>
      </c>
      <c r="O30" s="818"/>
      <c r="P30" s="818"/>
      <c r="Q30" s="819">
        <v>19</v>
      </c>
      <c r="R30" s="819"/>
      <c r="S30" s="782">
        <v>19</v>
      </c>
      <c r="T30" s="817"/>
      <c r="U30" s="818">
        <v>19</v>
      </c>
      <c r="V30" s="818"/>
      <c r="W30" s="818"/>
      <c r="X30" s="819">
        <v>19</v>
      </c>
      <c r="Y30" s="819"/>
      <c r="Z30" s="782">
        <v>19</v>
      </c>
      <c r="AA30" s="783">
        <v>0</v>
      </c>
      <c r="AB30" s="784">
        <v>19</v>
      </c>
      <c r="AC30" s="784">
        <v>0</v>
      </c>
      <c r="AD30" s="784">
        <v>0</v>
      </c>
      <c r="AE30" s="785">
        <f t="shared" si="20"/>
        <v>19</v>
      </c>
      <c r="AF30" s="785">
        <v>0</v>
      </c>
      <c r="AG30" s="786">
        <f t="shared" si="13"/>
        <v>19</v>
      </c>
      <c r="AH30" s="783">
        <v>0</v>
      </c>
      <c r="AI30" s="784">
        <v>0</v>
      </c>
      <c r="AJ30" s="784">
        <v>19</v>
      </c>
      <c r="AK30" s="784">
        <v>0</v>
      </c>
      <c r="AL30" s="785">
        <v>19</v>
      </c>
      <c r="AM30" s="784">
        <v>0</v>
      </c>
      <c r="AN30" s="786">
        <f t="shared" si="21"/>
        <v>19</v>
      </c>
      <c r="AO30" s="787">
        <v>0</v>
      </c>
      <c r="AP30" s="784">
        <v>0</v>
      </c>
      <c r="AQ30" s="784">
        <v>19</v>
      </c>
      <c r="AR30" s="789">
        <v>0</v>
      </c>
      <c r="AS30" s="785">
        <v>19</v>
      </c>
      <c r="AT30" s="784">
        <v>0</v>
      </c>
      <c r="AU30" s="790">
        <v>19</v>
      </c>
      <c r="AV30" s="783">
        <v>0</v>
      </c>
      <c r="AW30" s="784">
        <v>0</v>
      </c>
      <c r="AX30" s="789">
        <v>19</v>
      </c>
      <c r="AY30" s="852">
        <v>0</v>
      </c>
      <c r="AZ30" s="785">
        <v>19</v>
      </c>
      <c r="BA30" s="784">
        <v>0</v>
      </c>
      <c r="BB30" s="786">
        <v>19</v>
      </c>
      <c r="BC30" s="871">
        <v>0</v>
      </c>
      <c r="BD30" s="818">
        <v>0</v>
      </c>
      <c r="BE30" s="818">
        <v>19</v>
      </c>
      <c r="BF30" s="872">
        <v>0</v>
      </c>
      <c r="BG30" s="819">
        <v>19</v>
      </c>
      <c r="BH30" s="818">
        <v>0</v>
      </c>
      <c r="BI30" s="782">
        <v>19</v>
      </c>
      <c r="BJ30" s="787">
        <v>0</v>
      </c>
      <c r="BK30" s="784">
        <v>0</v>
      </c>
      <c r="BL30" s="784">
        <v>19</v>
      </c>
      <c r="BM30" s="789">
        <v>0</v>
      </c>
      <c r="BN30" s="785">
        <v>19</v>
      </c>
      <c r="BO30" s="784">
        <v>0</v>
      </c>
      <c r="BP30" s="820">
        <v>19</v>
      </c>
      <c r="BQ30" s="853">
        <f>SUMIFS('R5診療所票'!$AZ$10:$AZ$64,'R5診療所票'!$B$10:$B$64,$K$3:$K$150,'R5診療所票'!$AG$10:$AG$64,1)</f>
        <v>0</v>
      </c>
      <c r="BR30" s="1006">
        <f>SUMIFS('R5診療所票'!$AZ$10:$AZ$64,'R5診療所票'!$B$10:$B$64,$K$3:$K$150,'R5診療所票'!$AG$10:$AG$64,2)</f>
        <v>19</v>
      </c>
      <c r="BS30" s="1006">
        <f>SUMIFS('R5診療所票'!$AZ$10:$AZ$64,'R5診療所票'!$B$10:$B$64,$K$3:$K$150,'R5診療所票'!$AG$10:$AG$64,3)</f>
        <v>0</v>
      </c>
      <c r="BT30" s="855">
        <f>SUMIFS('R5診療所票'!$AZ$10:$AZ$64,'R5診療所票'!$B$10:$B$64,$K$3:$K$150,'R5診療所票'!$AG$10:$AG$64,4)</f>
        <v>0</v>
      </c>
      <c r="BU30" s="856">
        <f t="shared" si="16"/>
        <v>19</v>
      </c>
      <c r="BV30" s="854">
        <f>SUMIFS('R5診療所票'!$AZ$10:$AZ$64,'R5診療所票'!$B$10:$B$64,$K$3:$K$150,'R5診療所票'!$AG$10:$AG$64,5)+SUMIFS('R5診療所票'!$AZ$10:$AZ$64,'R5診療所票'!$B$10:$B$64,$K$3:$K$150,'R5診療所票'!$AG$10:$AG$64,6)</f>
        <v>0</v>
      </c>
      <c r="BW30" s="857">
        <f t="shared" si="17"/>
        <v>19</v>
      </c>
      <c r="BX30" s="757">
        <f t="shared" si="5"/>
        <v>0</v>
      </c>
      <c r="BY30" s="757">
        <f t="shared" si="6"/>
        <v>0</v>
      </c>
      <c r="BZ30" s="757"/>
      <c r="CA30" s="858">
        <f>SUMIFS('R5診療所票'!$BC$10:$BC$64,'R5診療所票'!$B$10:$B$64,$K$3:$K$150,'R5診療所票'!$AN$10:$AN$64,1)</f>
        <v>0</v>
      </c>
      <c r="CB30" s="805">
        <f>SUMIFS('R5診療所票'!$BC$10:$BC$64,'R5診療所票'!$B$10:$B$64,$K$3:$K$150,'R5診療所票'!$AN$10:$AN$64,2)</f>
        <v>19</v>
      </c>
      <c r="CC30" s="859">
        <f>SUMIFS('R5診療所票'!$BC$10:$BC$64,'R5診療所票'!$B$10:$B$64,$K$3:$K$150,'R5診療所票'!$AN$10:$AN$64,3)</f>
        <v>0</v>
      </c>
      <c r="CD30" s="805">
        <f>SUMIFS('R5診療所票'!$BC$10:$BC$64,'R5診療所票'!$B$10:$B$64,$K$3:$K$150,'R5診療所票'!$AN$10:$AN$64,4)</f>
        <v>0</v>
      </c>
      <c r="CE30" s="859">
        <f t="shared" si="18"/>
        <v>19</v>
      </c>
      <c r="CF30" s="805">
        <f>SUMIFS('R5診療所票'!$BC$10:$BC$64,'R5診療所票'!$B$10:$B$64,$K$3:$K$150,'R5診療所票'!$AN$10:$AN$64,5)</f>
        <v>0</v>
      </c>
      <c r="CG30" s="860">
        <f t="shared" si="19"/>
        <v>19</v>
      </c>
      <c r="CH30" s="832">
        <f>SUMIFS('R5診療所票'!$BD$11:$BD$64,'R5診療所票'!$B$11:$B$64,$K$3:$K$150)</f>
        <v>0</v>
      </c>
      <c r="CI30" s="810">
        <f>SUMIFS('R5診療所票'!$BC$10:$BC$64,'R5診療所票'!$B$10:$B$64,$K$3:$K$150,'R5診療所票'!$AN$10:$AN$64,7)</f>
        <v>0</v>
      </c>
      <c r="CJ30" s="811" t="str">
        <f t="shared" si="11"/>
        <v>○</v>
      </c>
      <c r="CK30" s="833">
        <v>19</v>
      </c>
      <c r="CL30" s="811" t="str">
        <f t="shared" si="7"/>
        <v>○</v>
      </c>
      <c r="CN30" s="821" t="b">
        <f t="shared" si="15"/>
        <v>1</v>
      </c>
      <c r="CO30" s="792" t="b">
        <f t="shared" si="15"/>
        <v>0</v>
      </c>
      <c r="CP30" s="822" t="b">
        <f t="shared" si="15"/>
        <v>0</v>
      </c>
      <c r="CQ30" s="823" t="b">
        <f t="shared" si="15"/>
        <v>1</v>
      </c>
      <c r="CR30" s="790" t="b">
        <f t="shared" si="15"/>
        <v>1</v>
      </c>
      <c r="CS30" s="792" t="b">
        <f t="shared" si="15"/>
        <v>1</v>
      </c>
      <c r="CT30" s="786" t="b">
        <f t="shared" si="15"/>
        <v>1</v>
      </c>
    </row>
    <row r="31" spans="1:98">
      <c r="A31" s="774">
        <v>24</v>
      </c>
      <c r="B31" s="813" t="s">
        <v>107</v>
      </c>
      <c r="C31" s="813" t="s">
        <v>116</v>
      </c>
      <c r="D31" s="813" t="s">
        <v>109</v>
      </c>
      <c r="E31" s="814">
        <v>21729060</v>
      </c>
      <c r="F31" s="815">
        <v>21730043</v>
      </c>
      <c r="G31" s="815">
        <v>21701014</v>
      </c>
      <c r="H31" s="815">
        <v>21701014</v>
      </c>
      <c r="I31" s="815">
        <v>21701014</v>
      </c>
      <c r="J31" s="815">
        <v>21701014</v>
      </c>
      <c r="K31" s="815">
        <v>21701014</v>
      </c>
      <c r="L31" s="816" t="s">
        <v>11</v>
      </c>
      <c r="M31" s="817"/>
      <c r="N31" s="818"/>
      <c r="O31" s="818"/>
      <c r="P31" s="818"/>
      <c r="Q31" s="819">
        <v>0</v>
      </c>
      <c r="R31" s="819"/>
      <c r="S31" s="782">
        <v>0</v>
      </c>
      <c r="T31" s="817"/>
      <c r="U31" s="818">
        <v>6</v>
      </c>
      <c r="V31" s="818"/>
      <c r="W31" s="818"/>
      <c r="X31" s="819">
        <v>6</v>
      </c>
      <c r="Y31" s="819"/>
      <c r="Z31" s="782">
        <v>6</v>
      </c>
      <c r="AA31" s="783">
        <v>0</v>
      </c>
      <c r="AB31" s="784">
        <v>6</v>
      </c>
      <c r="AC31" s="784">
        <v>0</v>
      </c>
      <c r="AD31" s="784">
        <v>0</v>
      </c>
      <c r="AE31" s="785">
        <f>SUM(AA31:AD31)</f>
        <v>6</v>
      </c>
      <c r="AF31" s="785">
        <v>0</v>
      </c>
      <c r="AG31" s="786">
        <f>AE31+AF31</f>
        <v>6</v>
      </c>
      <c r="AH31" s="783">
        <v>0</v>
      </c>
      <c r="AI31" s="784">
        <v>6</v>
      </c>
      <c r="AJ31" s="784">
        <v>0</v>
      </c>
      <c r="AK31" s="784">
        <v>0</v>
      </c>
      <c r="AL31" s="785">
        <v>6</v>
      </c>
      <c r="AM31" s="784">
        <v>0</v>
      </c>
      <c r="AN31" s="786">
        <f>AL31+AM31</f>
        <v>6</v>
      </c>
      <c r="AO31" s="787">
        <v>0</v>
      </c>
      <c r="AP31" s="784">
        <v>6</v>
      </c>
      <c r="AQ31" s="784">
        <v>0</v>
      </c>
      <c r="AR31" s="789">
        <v>0</v>
      </c>
      <c r="AS31" s="785">
        <v>6</v>
      </c>
      <c r="AT31" s="784">
        <v>0</v>
      </c>
      <c r="AU31" s="790">
        <v>6</v>
      </c>
      <c r="AV31" s="783">
        <v>0</v>
      </c>
      <c r="AW31" s="784">
        <v>6</v>
      </c>
      <c r="AX31" s="789">
        <v>0</v>
      </c>
      <c r="AY31" s="852">
        <v>0</v>
      </c>
      <c r="AZ31" s="785">
        <v>6</v>
      </c>
      <c r="BA31" s="784">
        <v>0</v>
      </c>
      <c r="BB31" s="786">
        <v>6</v>
      </c>
      <c r="BC31" s="787">
        <v>0</v>
      </c>
      <c r="BD31" s="784">
        <v>6</v>
      </c>
      <c r="BE31" s="784">
        <v>0</v>
      </c>
      <c r="BF31" s="789">
        <v>0</v>
      </c>
      <c r="BG31" s="785">
        <v>6</v>
      </c>
      <c r="BH31" s="784">
        <v>0</v>
      </c>
      <c r="BI31" s="786">
        <v>6</v>
      </c>
      <c r="BJ31" s="787">
        <v>0</v>
      </c>
      <c r="BK31" s="784">
        <v>6</v>
      </c>
      <c r="BL31" s="784">
        <v>0</v>
      </c>
      <c r="BM31" s="789">
        <v>0</v>
      </c>
      <c r="BN31" s="785">
        <v>6</v>
      </c>
      <c r="BO31" s="784">
        <v>0</v>
      </c>
      <c r="BP31" s="820">
        <v>6</v>
      </c>
      <c r="BQ31" s="853">
        <f>SUMIFS('R5診療所票'!$AZ$10:$AZ$64,'R5診療所票'!$B$10:$B$64,$K$3:$K$150,'R5診療所票'!$AG$10:$AG$64,1)</f>
        <v>0</v>
      </c>
      <c r="BR31" s="854">
        <f>SUMIFS('R5診療所票'!$AZ$10:$AZ$64,'R5診療所票'!$B$10:$B$64,$K$3:$K$150,'R5診療所票'!$AG$10:$AG$64,2)</f>
        <v>6</v>
      </c>
      <c r="BS31" s="854">
        <f>SUMIFS('R5診療所票'!$AZ$10:$AZ$64,'R5診療所票'!$B$10:$B$64,$K$3:$K$150,'R5診療所票'!$AG$10:$AG$64,3)</f>
        <v>0</v>
      </c>
      <c r="BT31" s="855">
        <f>SUMIFS('R5診療所票'!$AZ$10:$AZ$64,'R5診療所票'!$B$10:$B$64,$K$3:$K$150,'R5診療所票'!$AG$10:$AG$64,4)</f>
        <v>0</v>
      </c>
      <c r="BU31" s="856">
        <f t="shared" si="16"/>
        <v>6</v>
      </c>
      <c r="BV31" s="854">
        <f>SUMIFS('R5診療所票'!$AZ$10:$AZ$64,'R5診療所票'!$B$10:$B$64,$K$3:$K$150,'R5診療所票'!$AG$10:$AG$64,5)+SUMIFS('R5診療所票'!$AZ$10:$AZ$64,'R5診療所票'!$B$10:$B$64,$K$3:$K$150,'R5診療所票'!$AG$10:$AG$64,6)</f>
        <v>0</v>
      </c>
      <c r="BW31" s="857">
        <f t="shared" si="17"/>
        <v>6</v>
      </c>
      <c r="BX31" s="757">
        <f t="shared" si="5"/>
        <v>0</v>
      </c>
      <c r="BY31" s="757">
        <f t="shared" si="6"/>
        <v>0</v>
      </c>
      <c r="BZ31" s="757"/>
      <c r="CA31" s="858">
        <f>SUMIFS('R5診療所票'!$BC$10:$BC$64,'R5診療所票'!$B$10:$B$64,$K$3:$K$150,'R5診療所票'!$AN$10:$AN$64,1)</f>
        <v>0</v>
      </c>
      <c r="CB31" s="805">
        <f>SUMIFS('R5診療所票'!$BC$10:$BC$64,'R5診療所票'!$B$10:$B$64,$K$3:$K$150,'R5診療所票'!$AN$10:$AN$64,2)</f>
        <v>6</v>
      </c>
      <c r="CC31" s="859">
        <f>SUMIFS('R5診療所票'!$BC$10:$BC$64,'R5診療所票'!$B$10:$B$64,$K$3:$K$150,'R5診療所票'!$AN$10:$AN$64,3)</f>
        <v>0</v>
      </c>
      <c r="CD31" s="805">
        <f>SUMIFS('R5診療所票'!$BC$10:$BC$64,'R5診療所票'!$B$10:$B$64,$K$3:$K$150,'R5診療所票'!$AN$10:$AN$64,4)</f>
        <v>0</v>
      </c>
      <c r="CE31" s="859">
        <f t="shared" si="18"/>
        <v>6</v>
      </c>
      <c r="CF31" s="805">
        <f>SUMIFS('R5診療所票'!$BC$10:$BC$64,'R5診療所票'!$B$10:$B$64,$K$3:$K$150,'R5診療所票'!$AN$10:$AN$64,5)</f>
        <v>0</v>
      </c>
      <c r="CG31" s="860">
        <f t="shared" si="19"/>
        <v>6</v>
      </c>
      <c r="CH31" s="832">
        <f>SUMIFS('R5診療所票'!$BD$11:$BD$64,'R5診療所票'!$B$11:$B$64,$K$3:$K$150)</f>
        <v>0</v>
      </c>
      <c r="CI31" s="810">
        <f>SUMIFS('R5診療所票'!$BC$10:$BC$64,'R5診療所票'!$B$10:$B$64,$K$3:$K$150,'R5診療所票'!$AN$10:$AN$64,7)</f>
        <v>0</v>
      </c>
      <c r="CJ31" s="811" t="str">
        <f>IF(BW31=CG31+CH31+CI31,"○","×")</f>
        <v>○</v>
      </c>
      <c r="CK31" s="833">
        <v>6</v>
      </c>
      <c r="CL31" s="811" t="str">
        <f>IF(BW31=CK31,"○","×")</f>
        <v>○</v>
      </c>
      <c r="CN31" s="821" t="b">
        <f t="shared" si="15"/>
        <v>1</v>
      </c>
      <c r="CO31" s="792" t="b">
        <f t="shared" si="15"/>
        <v>1</v>
      </c>
      <c r="CP31" s="822" t="b">
        <f t="shared" si="15"/>
        <v>1</v>
      </c>
      <c r="CQ31" s="823" t="b">
        <f t="shared" si="15"/>
        <v>1</v>
      </c>
      <c r="CR31" s="790" t="b">
        <f t="shared" si="15"/>
        <v>1</v>
      </c>
      <c r="CS31" s="792" t="b">
        <f t="shared" si="15"/>
        <v>1</v>
      </c>
      <c r="CT31" s="786" t="b">
        <f t="shared" si="15"/>
        <v>1</v>
      </c>
    </row>
    <row r="32" spans="1:98" ht="18.5" thickBot="1">
      <c r="A32" s="882">
        <v>25</v>
      </c>
      <c r="B32" s="883" t="s">
        <v>107</v>
      </c>
      <c r="C32" s="883" t="s">
        <v>116</v>
      </c>
      <c r="D32" s="883" t="s">
        <v>109</v>
      </c>
      <c r="E32" s="883" t="s">
        <v>140</v>
      </c>
      <c r="F32" s="883" t="s">
        <v>140</v>
      </c>
      <c r="G32" s="883" t="s">
        <v>140</v>
      </c>
      <c r="H32" s="884">
        <v>21702001</v>
      </c>
      <c r="I32" s="884">
        <v>21702001</v>
      </c>
      <c r="J32" s="884">
        <v>21702001</v>
      </c>
      <c r="K32" s="884">
        <v>21702001</v>
      </c>
      <c r="L32" s="885" t="s">
        <v>141</v>
      </c>
      <c r="M32" s="817"/>
      <c r="N32" s="818"/>
      <c r="O32" s="818"/>
      <c r="P32" s="818"/>
      <c r="Q32" s="819">
        <v>0</v>
      </c>
      <c r="R32" s="819"/>
      <c r="S32" s="782">
        <v>0</v>
      </c>
      <c r="T32" s="817"/>
      <c r="U32" s="818">
        <v>15</v>
      </c>
      <c r="V32" s="818"/>
      <c r="W32" s="818"/>
      <c r="X32" s="819">
        <v>15</v>
      </c>
      <c r="Y32" s="819"/>
      <c r="Z32" s="782">
        <v>15</v>
      </c>
      <c r="AA32" s="783">
        <v>0</v>
      </c>
      <c r="AB32" s="818">
        <v>15</v>
      </c>
      <c r="AC32" s="784">
        <v>0</v>
      </c>
      <c r="AD32" s="784">
        <v>0</v>
      </c>
      <c r="AE32" s="785">
        <f>SUM(AA32:AD32)</f>
        <v>15</v>
      </c>
      <c r="AF32" s="785">
        <v>0</v>
      </c>
      <c r="AG32" s="786">
        <f>AE32+AF32</f>
        <v>15</v>
      </c>
      <c r="AH32" s="783">
        <v>0</v>
      </c>
      <c r="AI32" s="784">
        <v>0</v>
      </c>
      <c r="AJ32" s="784">
        <v>0</v>
      </c>
      <c r="AK32" s="784">
        <v>0</v>
      </c>
      <c r="AL32" s="785">
        <v>0</v>
      </c>
      <c r="AM32" s="784">
        <v>0</v>
      </c>
      <c r="AN32" s="786">
        <v>0</v>
      </c>
      <c r="AO32" s="838">
        <v>0</v>
      </c>
      <c r="AP32" s="886">
        <v>0</v>
      </c>
      <c r="AQ32" s="839">
        <v>0</v>
      </c>
      <c r="AR32" s="840">
        <v>0</v>
      </c>
      <c r="AS32" s="841">
        <v>0</v>
      </c>
      <c r="AT32" s="839">
        <v>0</v>
      </c>
      <c r="AU32" s="842">
        <v>0</v>
      </c>
      <c r="AV32" s="783">
        <v>0</v>
      </c>
      <c r="AW32" s="784">
        <v>19</v>
      </c>
      <c r="AX32" s="789">
        <v>0</v>
      </c>
      <c r="AY32" s="852">
        <v>0</v>
      </c>
      <c r="AZ32" s="785">
        <v>19</v>
      </c>
      <c r="BA32" s="784">
        <v>0</v>
      </c>
      <c r="BB32" s="786">
        <v>19</v>
      </c>
      <c r="BC32" s="787">
        <v>0</v>
      </c>
      <c r="BD32" s="784">
        <v>19</v>
      </c>
      <c r="BE32" s="784">
        <v>0</v>
      </c>
      <c r="BF32" s="789">
        <v>0</v>
      </c>
      <c r="BG32" s="785">
        <v>19</v>
      </c>
      <c r="BH32" s="784">
        <v>0</v>
      </c>
      <c r="BI32" s="786">
        <v>19</v>
      </c>
      <c r="BJ32" s="787">
        <v>0</v>
      </c>
      <c r="BK32" s="784">
        <v>19</v>
      </c>
      <c r="BL32" s="784">
        <v>0</v>
      </c>
      <c r="BM32" s="789">
        <v>0</v>
      </c>
      <c r="BN32" s="785">
        <v>19</v>
      </c>
      <c r="BO32" s="784">
        <v>0</v>
      </c>
      <c r="BP32" s="820">
        <v>19</v>
      </c>
      <c r="BQ32" s="853">
        <f>SUMIFS('R5診療所票'!$AZ$10:$AZ$64,'R5診療所票'!$B$10:$B$64,$K$3:$K$150,'R5診療所票'!$AG$10:$AG$64,1)</f>
        <v>0</v>
      </c>
      <c r="BR32" s="854">
        <f>SUMIFS('R5診療所票'!$AZ$10:$AZ$64,'R5診療所票'!$B$10:$B$64,$K$3:$K$150,'R5診療所票'!$AG$10:$AG$64,2)</f>
        <v>19</v>
      </c>
      <c r="BS32" s="854">
        <f>SUMIFS('R5診療所票'!$AZ$10:$AZ$64,'R5診療所票'!$B$10:$B$64,$K$3:$K$150,'R5診療所票'!$AG$10:$AG$64,3)</f>
        <v>0</v>
      </c>
      <c r="BT32" s="855">
        <f>SUMIFS('R5診療所票'!$AZ$10:$AZ$64,'R5診療所票'!$B$10:$B$64,$K$3:$K$150,'R5診療所票'!$AG$10:$AG$64,4)</f>
        <v>0</v>
      </c>
      <c r="BU32" s="856">
        <f t="shared" si="16"/>
        <v>19</v>
      </c>
      <c r="BV32" s="854">
        <f>SUMIFS('R5診療所票'!$AZ$10:$AZ$64,'R5診療所票'!$B$10:$B$64,$K$3:$K$150,'R5診療所票'!$AG$10:$AG$64,5)+SUMIFS('R5診療所票'!$AZ$10:$AZ$64,'R5診療所票'!$B$10:$B$64,$K$3:$K$150,'R5診療所票'!$AG$10:$AG$64,6)</f>
        <v>0</v>
      </c>
      <c r="BW32" s="857">
        <f t="shared" si="17"/>
        <v>19</v>
      </c>
      <c r="BX32" s="757">
        <f t="shared" si="5"/>
        <v>0</v>
      </c>
      <c r="BY32" s="757">
        <f t="shared" si="6"/>
        <v>0</v>
      </c>
      <c r="BZ32" s="757"/>
      <c r="CA32" s="858">
        <f>SUMIFS('R5診療所票'!$BC$10:$BC$64,'R5診療所票'!$B$10:$B$64,$K$3:$K$150,'R5診療所票'!$AN$10:$AN$64,1)</f>
        <v>0</v>
      </c>
      <c r="CB32" s="805">
        <f>SUMIFS('R5診療所票'!$BC$10:$BC$64,'R5診療所票'!$B$10:$B$64,$K$3:$K$150,'R5診療所票'!$AN$10:$AN$64,2)</f>
        <v>19</v>
      </c>
      <c r="CC32" s="859">
        <f>SUMIFS('R5診療所票'!$BC$10:$BC$64,'R5診療所票'!$B$10:$B$64,$K$3:$K$150,'R5診療所票'!$AN$10:$AN$64,3)</f>
        <v>0</v>
      </c>
      <c r="CD32" s="805">
        <f>SUMIFS('R5診療所票'!$BC$10:$BC$64,'R5診療所票'!$B$10:$B$64,$K$3:$K$150,'R5診療所票'!$AN$10:$AN$64,4)</f>
        <v>0</v>
      </c>
      <c r="CE32" s="859">
        <f t="shared" si="18"/>
        <v>19</v>
      </c>
      <c r="CF32" s="805">
        <f>SUMIFS('R5診療所票'!$BC$10:$BC$64,'R5診療所票'!$B$10:$B$64,$K$3:$K$150,'R5診療所票'!$AN$10:$AN$64,5)</f>
        <v>0</v>
      </c>
      <c r="CG32" s="860">
        <f t="shared" si="19"/>
        <v>19</v>
      </c>
      <c r="CH32" s="832">
        <f>SUMIFS('R5診療所票'!$BD$11:$BD$64,'R5診療所票'!$B$11:$B$64,$K$3:$K$150)</f>
        <v>0</v>
      </c>
      <c r="CI32" s="810">
        <f>SUMIFS('R5診療所票'!$BC$10:$BC$64,'R5診療所票'!$B$10:$B$64,$K$3:$K$150,'R5診療所票'!$AN$10:$AN$64,7)</f>
        <v>0</v>
      </c>
      <c r="CJ32" s="811" t="str">
        <f>IF(BW32=CG32+CH32+CI32,"○","×")</f>
        <v>○</v>
      </c>
      <c r="CK32" s="833">
        <v>19</v>
      </c>
      <c r="CL32" s="811" t="str">
        <f>IF(BW32=CK32,"○","×")</f>
        <v>○</v>
      </c>
      <c r="CN32" s="821" t="b">
        <f t="shared" si="15"/>
        <v>1</v>
      </c>
      <c r="CO32" s="792" t="b">
        <f t="shared" si="15"/>
        <v>1</v>
      </c>
      <c r="CP32" s="822" t="b">
        <f t="shared" si="15"/>
        <v>1</v>
      </c>
      <c r="CQ32" s="823" t="b">
        <f t="shared" si="15"/>
        <v>1</v>
      </c>
      <c r="CR32" s="790" t="b">
        <f t="shared" si="15"/>
        <v>1</v>
      </c>
      <c r="CS32" s="792" t="b">
        <f t="shared" si="15"/>
        <v>1</v>
      </c>
      <c r="CT32" s="786" t="b">
        <f t="shared" si="15"/>
        <v>1</v>
      </c>
    </row>
    <row r="33" spans="1:98" ht="19" thickTop="1" thickBot="1">
      <c r="A33" s="882">
        <v>26</v>
      </c>
      <c r="B33" s="883" t="s">
        <v>107</v>
      </c>
      <c r="C33" s="883" t="s">
        <v>116</v>
      </c>
      <c r="D33" s="883" t="s">
        <v>109</v>
      </c>
      <c r="E33" s="883" t="s">
        <v>140</v>
      </c>
      <c r="F33" s="883" t="s">
        <v>140</v>
      </c>
      <c r="G33" s="883" t="s">
        <v>140</v>
      </c>
      <c r="H33" s="883" t="s">
        <v>140</v>
      </c>
      <c r="I33" s="884">
        <v>21703059</v>
      </c>
      <c r="J33" s="884">
        <v>21703059</v>
      </c>
      <c r="K33" s="884">
        <v>21703059</v>
      </c>
      <c r="L33" s="885" t="s">
        <v>142</v>
      </c>
      <c r="M33" s="817"/>
      <c r="N33" s="818"/>
      <c r="O33" s="818"/>
      <c r="P33" s="818"/>
      <c r="Q33" s="819">
        <v>0</v>
      </c>
      <c r="R33" s="819"/>
      <c r="S33" s="782">
        <v>0</v>
      </c>
      <c r="T33" s="817"/>
      <c r="U33" s="818">
        <v>15</v>
      </c>
      <c r="V33" s="818"/>
      <c r="W33" s="818"/>
      <c r="X33" s="819">
        <v>15</v>
      </c>
      <c r="Y33" s="819"/>
      <c r="Z33" s="782">
        <v>15</v>
      </c>
      <c r="AA33" s="783">
        <v>0</v>
      </c>
      <c r="AB33" s="818">
        <v>15</v>
      </c>
      <c r="AC33" s="784">
        <v>0</v>
      </c>
      <c r="AD33" s="784">
        <v>0</v>
      </c>
      <c r="AE33" s="785">
        <f>SUM(AA33:AD33)</f>
        <v>15</v>
      </c>
      <c r="AF33" s="785">
        <v>0</v>
      </c>
      <c r="AG33" s="786">
        <f>AE33+AF33</f>
        <v>15</v>
      </c>
      <c r="AH33" s="783">
        <v>0</v>
      </c>
      <c r="AI33" s="784">
        <v>0</v>
      </c>
      <c r="AJ33" s="784">
        <v>0</v>
      </c>
      <c r="AK33" s="784">
        <v>0</v>
      </c>
      <c r="AL33" s="785">
        <v>0</v>
      </c>
      <c r="AM33" s="784">
        <v>0</v>
      </c>
      <c r="AN33" s="786">
        <v>0</v>
      </c>
      <c r="AO33" s="838">
        <v>0</v>
      </c>
      <c r="AP33" s="886">
        <v>0</v>
      </c>
      <c r="AQ33" s="839">
        <v>0</v>
      </c>
      <c r="AR33" s="840">
        <v>0</v>
      </c>
      <c r="AS33" s="841">
        <v>0</v>
      </c>
      <c r="AT33" s="839">
        <v>0</v>
      </c>
      <c r="AU33" s="842">
        <v>0</v>
      </c>
      <c r="AV33" s="783">
        <v>0</v>
      </c>
      <c r="AW33" s="784">
        <v>0</v>
      </c>
      <c r="AX33" s="789">
        <v>0</v>
      </c>
      <c r="AY33" s="852">
        <v>0</v>
      </c>
      <c r="AZ33" s="785">
        <v>0</v>
      </c>
      <c r="BA33" s="784">
        <v>0</v>
      </c>
      <c r="BB33" s="786">
        <v>0</v>
      </c>
      <c r="BC33" s="787">
        <v>0</v>
      </c>
      <c r="BD33" s="784">
        <v>19</v>
      </c>
      <c r="BE33" s="784">
        <v>0</v>
      </c>
      <c r="BF33" s="789">
        <v>0</v>
      </c>
      <c r="BG33" s="785">
        <v>19</v>
      </c>
      <c r="BH33" s="784">
        <v>0</v>
      </c>
      <c r="BI33" s="786">
        <v>19</v>
      </c>
      <c r="BJ33" s="787">
        <v>0</v>
      </c>
      <c r="BK33" s="784">
        <v>19</v>
      </c>
      <c r="BL33" s="784">
        <v>0</v>
      </c>
      <c r="BM33" s="789">
        <v>0</v>
      </c>
      <c r="BN33" s="785">
        <v>19</v>
      </c>
      <c r="BO33" s="784">
        <v>0</v>
      </c>
      <c r="BP33" s="820">
        <v>19</v>
      </c>
      <c r="BQ33" s="853">
        <f>SUMIFS('R5診療所票'!$AZ$10:$AZ$64,'R5診療所票'!$B$10:$B$64,$K$3:$K$150,'R5診療所票'!$AG$10:$AG$64,1)</f>
        <v>0</v>
      </c>
      <c r="BR33" s="854">
        <f>SUMIFS('R5診療所票'!$AZ$10:$AZ$64,'R5診療所票'!$B$10:$B$64,$K$3:$K$150,'R5診療所票'!$AG$10:$AG$64,2)</f>
        <v>19</v>
      </c>
      <c r="BS33" s="854">
        <f>SUMIFS('R5診療所票'!$AZ$10:$AZ$64,'R5診療所票'!$B$10:$B$64,$K$3:$K$150,'R5診療所票'!$AG$10:$AG$64,3)</f>
        <v>0</v>
      </c>
      <c r="BT33" s="855">
        <f>SUMIFS('R5診療所票'!$AZ$10:$AZ$64,'R5診療所票'!$B$10:$B$64,$K$3:$K$150,'R5診療所票'!$AG$10:$AG$64,4)</f>
        <v>0</v>
      </c>
      <c r="BU33" s="856">
        <f t="shared" si="16"/>
        <v>19</v>
      </c>
      <c r="BV33" s="854">
        <f>SUMIFS('R5診療所票'!$AZ$10:$AZ$64,'R5診療所票'!$B$10:$B$64,$K$3:$K$150,'R5診療所票'!$AG$10:$AG$64,5)+SUMIFS('R5診療所票'!$AZ$10:$AZ$64,'R5診療所票'!$B$10:$B$64,$K$3:$K$150,'R5診療所票'!$AG$10:$AG$64,6)</f>
        <v>0</v>
      </c>
      <c r="BW33" s="857">
        <f t="shared" si="17"/>
        <v>19</v>
      </c>
      <c r="BX33" s="757">
        <f t="shared" si="5"/>
        <v>0</v>
      </c>
      <c r="BY33" s="757">
        <f t="shared" si="6"/>
        <v>0</v>
      </c>
      <c r="BZ33" s="757"/>
      <c r="CA33" s="858">
        <f>SUMIFS('R5診療所票'!$BC$10:$BC$64,'R5診療所票'!$B$10:$B$64,$K$3:$K$150,'R5診療所票'!$AN$10:$AN$64,1)</f>
        <v>0</v>
      </c>
      <c r="CB33" s="805">
        <f>SUMIFS('R5診療所票'!$BC$10:$BC$64,'R5診療所票'!$B$10:$B$64,$K$3:$K$150,'R5診療所票'!$AN$10:$AN$64,2)</f>
        <v>19</v>
      </c>
      <c r="CC33" s="859">
        <f>SUMIFS('R5診療所票'!$BC$10:$BC$64,'R5診療所票'!$B$10:$B$64,$K$3:$K$150,'R5診療所票'!$AN$10:$AN$64,3)</f>
        <v>0</v>
      </c>
      <c r="CD33" s="805">
        <f>SUMIFS('R5診療所票'!$BC$10:$BC$64,'R5診療所票'!$B$10:$B$64,$K$3:$K$150,'R5診療所票'!$AN$10:$AN$64,4)</f>
        <v>0</v>
      </c>
      <c r="CE33" s="859">
        <f t="shared" si="18"/>
        <v>19</v>
      </c>
      <c r="CF33" s="805">
        <f>SUMIFS('R5診療所票'!$BC$10:$BC$64,'R5診療所票'!$B$10:$B$64,$K$3:$K$150,'R5診療所票'!$AN$10:$AN$64,5)</f>
        <v>0</v>
      </c>
      <c r="CG33" s="860">
        <f t="shared" si="19"/>
        <v>19</v>
      </c>
      <c r="CH33" s="832">
        <f>SUMIFS('R5診療所票'!$BD$11:$BD$64,'R5診療所票'!$B$11:$B$64,$K$3:$K$150)</f>
        <v>0</v>
      </c>
      <c r="CI33" s="810">
        <f>SUMIFS('R5診療所票'!$BC$10:$BC$64,'R5診療所票'!$B$10:$B$64,$K$3:$K$150,'R5診療所票'!$AN$10:$AN$64,7)</f>
        <v>0</v>
      </c>
      <c r="CJ33" s="811" t="str">
        <f>IF(BW33=CG33+CH33+CI33,"○","×")</f>
        <v>○</v>
      </c>
      <c r="CK33" s="833">
        <v>19</v>
      </c>
      <c r="CL33" s="811" t="str">
        <f>IF(BW33=CK33,"○","×")</f>
        <v>○</v>
      </c>
      <c r="CN33" s="821" t="b">
        <f t="shared" si="15"/>
        <v>1</v>
      </c>
      <c r="CO33" s="792" t="b">
        <f t="shared" si="15"/>
        <v>1</v>
      </c>
      <c r="CP33" s="822" t="b">
        <f t="shared" si="15"/>
        <v>1</v>
      </c>
      <c r="CQ33" s="823" t="b">
        <f t="shared" si="15"/>
        <v>1</v>
      </c>
      <c r="CR33" s="790" t="b">
        <f t="shared" si="15"/>
        <v>1</v>
      </c>
      <c r="CS33" s="792" t="b">
        <f t="shared" si="15"/>
        <v>1</v>
      </c>
      <c r="CT33" s="786" t="b">
        <f t="shared" si="15"/>
        <v>1</v>
      </c>
    </row>
    <row r="34" spans="1:98" ht="18.5" thickTop="1">
      <c r="A34" s="774">
        <v>27</v>
      </c>
      <c r="B34" s="813" t="s">
        <v>107</v>
      </c>
      <c r="C34" s="813" t="s">
        <v>124</v>
      </c>
      <c r="D34" s="813" t="s">
        <v>109</v>
      </c>
      <c r="E34" s="814">
        <v>21729036</v>
      </c>
      <c r="F34" s="815">
        <v>21730040</v>
      </c>
      <c r="G34" s="815">
        <v>21701028</v>
      </c>
      <c r="H34" s="815">
        <v>21701028</v>
      </c>
      <c r="I34" s="815">
        <v>21701028</v>
      </c>
      <c r="J34" s="815">
        <v>21701028</v>
      </c>
      <c r="K34" s="815">
        <v>21701028</v>
      </c>
      <c r="L34" s="816" t="s">
        <v>143</v>
      </c>
      <c r="M34" s="817"/>
      <c r="N34" s="818"/>
      <c r="O34" s="818"/>
      <c r="P34" s="818"/>
      <c r="Q34" s="819">
        <v>0</v>
      </c>
      <c r="R34" s="819"/>
      <c r="S34" s="782">
        <v>0</v>
      </c>
      <c r="T34" s="817"/>
      <c r="U34" s="818">
        <v>6</v>
      </c>
      <c r="V34" s="818"/>
      <c r="W34" s="818"/>
      <c r="X34" s="819">
        <v>6</v>
      </c>
      <c r="Y34" s="819"/>
      <c r="Z34" s="782">
        <v>6</v>
      </c>
      <c r="AA34" s="783">
        <v>0</v>
      </c>
      <c r="AB34" s="784">
        <v>6</v>
      </c>
      <c r="AC34" s="784">
        <v>0</v>
      </c>
      <c r="AD34" s="784">
        <v>0</v>
      </c>
      <c r="AE34" s="785">
        <f t="shared" si="20"/>
        <v>6</v>
      </c>
      <c r="AF34" s="785">
        <v>0</v>
      </c>
      <c r="AG34" s="786">
        <f t="shared" si="13"/>
        <v>6</v>
      </c>
      <c r="AH34" s="783">
        <v>0</v>
      </c>
      <c r="AI34" s="784">
        <v>6</v>
      </c>
      <c r="AJ34" s="784">
        <v>0</v>
      </c>
      <c r="AK34" s="784">
        <v>0</v>
      </c>
      <c r="AL34" s="785">
        <v>6</v>
      </c>
      <c r="AM34" s="784">
        <v>0</v>
      </c>
      <c r="AN34" s="786">
        <f t="shared" si="21"/>
        <v>6</v>
      </c>
      <c r="AO34" s="787">
        <v>0</v>
      </c>
      <c r="AP34" s="784">
        <v>6</v>
      </c>
      <c r="AQ34" s="784">
        <v>0</v>
      </c>
      <c r="AR34" s="789">
        <v>0</v>
      </c>
      <c r="AS34" s="785">
        <v>6</v>
      </c>
      <c r="AT34" s="784">
        <v>0</v>
      </c>
      <c r="AU34" s="790">
        <v>6</v>
      </c>
      <c r="AV34" s="887">
        <v>0</v>
      </c>
      <c r="AW34" s="792">
        <v>6</v>
      </c>
      <c r="AX34" s="822">
        <v>0</v>
      </c>
      <c r="AY34" s="852">
        <v>0</v>
      </c>
      <c r="AZ34" s="785">
        <v>6</v>
      </c>
      <c r="BA34" s="784">
        <v>0</v>
      </c>
      <c r="BB34" s="786">
        <v>6</v>
      </c>
      <c r="BC34" s="787">
        <v>0</v>
      </c>
      <c r="BD34" s="792">
        <v>6</v>
      </c>
      <c r="BE34" s="792">
        <v>0</v>
      </c>
      <c r="BF34" s="789">
        <v>0</v>
      </c>
      <c r="BG34" s="785">
        <v>6</v>
      </c>
      <c r="BH34" s="784">
        <v>0</v>
      </c>
      <c r="BI34" s="786">
        <v>6</v>
      </c>
      <c r="BJ34" s="787">
        <v>0</v>
      </c>
      <c r="BK34" s="784">
        <v>6</v>
      </c>
      <c r="BL34" s="784">
        <v>0</v>
      </c>
      <c r="BM34" s="789">
        <v>0</v>
      </c>
      <c r="BN34" s="785">
        <v>6</v>
      </c>
      <c r="BO34" s="784">
        <v>0</v>
      </c>
      <c r="BP34" s="820">
        <v>6</v>
      </c>
      <c r="BQ34" s="853">
        <f>SUMIFS('R5診療所票'!$AZ$10:$AZ$64,'R5診療所票'!$B$10:$B$64,$K$3:$K$150,'R5診療所票'!$AG$10:$AG$64,1)</f>
        <v>0</v>
      </c>
      <c r="BR34" s="854">
        <f>SUMIFS('R5診療所票'!$AZ$10:$AZ$64,'R5診療所票'!$B$10:$B$64,$K$3:$K$150,'R5診療所票'!$AG$10:$AG$64,2)</f>
        <v>6</v>
      </c>
      <c r="BS34" s="854">
        <f>SUMIFS('R5診療所票'!$AZ$10:$AZ$64,'R5診療所票'!$B$10:$B$64,$K$3:$K$150,'R5診療所票'!$AG$10:$AG$64,3)</f>
        <v>0</v>
      </c>
      <c r="BT34" s="855">
        <f>SUMIFS('R5診療所票'!$AZ$10:$AZ$64,'R5診療所票'!$B$10:$B$64,$K$3:$K$150,'R5診療所票'!$AG$10:$AG$64,4)</f>
        <v>0</v>
      </c>
      <c r="BU34" s="856">
        <f t="shared" si="16"/>
        <v>6</v>
      </c>
      <c r="BV34" s="854">
        <f>SUMIFS('R5診療所票'!$AZ$10:$AZ$64,'R5診療所票'!$B$10:$B$64,$K$3:$K$150,'R5診療所票'!$AG$10:$AG$64,5)+SUMIFS('R5診療所票'!$AZ$10:$AZ$64,'R5診療所票'!$B$10:$B$64,$K$3:$K$150,'R5診療所票'!$AG$10:$AG$64,6)</f>
        <v>0</v>
      </c>
      <c r="BW34" s="857">
        <f t="shared" si="17"/>
        <v>6</v>
      </c>
      <c r="BX34" s="757">
        <f t="shared" si="5"/>
        <v>0</v>
      </c>
      <c r="BY34" s="757">
        <f t="shared" si="6"/>
        <v>0</v>
      </c>
      <c r="BZ34" s="757"/>
      <c r="CA34" s="858">
        <f>SUMIFS('R5診療所票'!$BC$10:$BC$64,'R5診療所票'!$B$10:$B$64,$K$3:$K$150,'R5診療所票'!$AN$10:$AN$64,1)</f>
        <v>0</v>
      </c>
      <c r="CB34" s="805">
        <f>SUMIFS('R5診療所票'!$BC$10:$BC$64,'R5診療所票'!$B$10:$B$64,$K$3:$K$150,'R5診療所票'!$AN$10:$AN$64,2)</f>
        <v>6</v>
      </c>
      <c r="CC34" s="859">
        <f>SUMIFS('R5診療所票'!$BC$10:$BC$64,'R5診療所票'!$B$10:$B$64,$K$3:$K$150,'R5診療所票'!$AN$10:$AN$64,3)</f>
        <v>0</v>
      </c>
      <c r="CD34" s="805">
        <f>SUMIFS('R5診療所票'!$BC$10:$BC$64,'R5診療所票'!$B$10:$B$64,$K$3:$K$150,'R5診療所票'!$AN$10:$AN$64,4)</f>
        <v>0</v>
      </c>
      <c r="CE34" s="859">
        <f t="shared" si="18"/>
        <v>6</v>
      </c>
      <c r="CF34" s="805">
        <f>SUMIFS('R5診療所票'!$BC$10:$BC$64,'R5診療所票'!$B$10:$B$64,$K$3:$K$150,'R5診療所票'!$AN$10:$AN$64,5)</f>
        <v>0</v>
      </c>
      <c r="CG34" s="860">
        <f t="shared" si="19"/>
        <v>6</v>
      </c>
      <c r="CH34" s="832">
        <f>SUMIFS('R5診療所票'!$BD$11:$BD$64,'R5診療所票'!$B$11:$B$64,$K$3:$K$150)</f>
        <v>0</v>
      </c>
      <c r="CI34" s="810">
        <f>SUMIFS('R5診療所票'!$BC$10:$BC$64,'R5診療所票'!$B$10:$B$64,$K$3:$K$150,'R5診療所票'!$AN$10:$AN$64,7)</f>
        <v>0</v>
      </c>
      <c r="CJ34" s="811" t="str">
        <f t="shared" si="11"/>
        <v>○</v>
      </c>
      <c r="CK34" s="833">
        <v>6</v>
      </c>
      <c r="CL34" s="811" t="str">
        <f t="shared" si="7"/>
        <v>○</v>
      </c>
      <c r="CN34" s="821" t="b">
        <f t="shared" si="15"/>
        <v>1</v>
      </c>
      <c r="CO34" s="792" t="b">
        <f t="shared" si="15"/>
        <v>1</v>
      </c>
      <c r="CP34" s="822" t="b">
        <f t="shared" si="15"/>
        <v>1</v>
      </c>
      <c r="CQ34" s="823" t="b">
        <f t="shared" si="15"/>
        <v>1</v>
      </c>
      <c r="CR34" s="790" t="b">
        <f t="shared" si="15"/>
        <v>1</v>
      </c>
      <c r="CS34" s="792" t="b">
        <f t="shared" si="15"/>
        <v>1</v>
      </c>
      <c r="CT34" s="786" t="b">
        <f t="shared" si="15"/>
        <v>1</v>
      </c>
    </row>
    <row r="35" spans="1:98" ht="18.5" thickBot="1">
      <c r="A35" s="882">
        <v>28</v>
      </c>
      <c r="B35" s="883" t="s">
        <v>107</v>
      </c>
      <c r="C35" s="883" t="s">
        <v>1921</v>
      </c>
      <c r="D35" s="883" t="s">
        <v>109</v>
      </c>
      <c r="E35" s="888">
        <v>21729083</v>
      </c>
      <c r="F35" s="884">
        <v>21730085</v>
      </c>
      <c r="G35" s="884">
        <v>21701029</v>
      </c>
      <c r="H35" s="884">
        <v>21701029</v>
      </c>
      <c r="I35" s="884">
        <v>21701029</v>
      </c>
      <c r="J35" s="884">
        <v>21701029</v>
      </c>
      <c r="K35" s="884">
        <v>21701029</v>
      </c>
      <c r="L35" s="889" t="s">
        <v>13</v>
      </c>
      <c r="M35" s="817"/>
      <c r="N35" s="818"/>
      <c r="O35" s="818"/>
      <c r="P35" s="818"/>
      <c r="Q35" s="819">
        <v>0</v>
      </c>
      <c r="R35" s="819"/>
      <c r="S35" s="782">
        <v>0</v>
      </c>
      <c r="T35" s="817"/>
      <c r="U35" s="818">
        <v>15</v>
      </c>
      <c r="V35" s="818"/>
      <c r="W35" s="818"/>
      <c r="X35" s="819">
        <v>15</v>
      </c>
      <c r="Y35" s="819"/>
      <c r="Z35" s="782">
        <v>15</v>
      </c>
      <c r="AA35" s="783">
        <v>0</v>
      </c>
      <c r="AB35" s="818">
        <v>15</v>
      </c>
      <c r="AC35" s="784">
        <v>0</v>
      </c>
      <c r="AD35" s="784">
        <v>0</v>
      </c>
      <c r="AE35" s="785">
        <f t="shared" si="20"/>
        <v>15</v>
      </c>
      <c r="AF35" s="785">
        <v>0</v>
      </c>
      <c r="AG35" s="786">
        <f t="shared" si="13"/>
        <v>15</v>
      </c>
      <c r="AH35" s="783">
        <v>0</v>
      </c>
      <c r="AI35" s="784">
        <v>15</v>
      </c>
      <c r="AJ35" s="784">
        <v>0</v>
      </c>
      <c r="AK35" s="784">
        <v>0</v>
      </c>
      <c r="AL35" s="785">
        <v>15</v>
      </c>
      <c r="AM35" s="784">
        <v>0</v>
      </c>
      <c r="AN35" s="786">
        <f t="shared" si="21"/>
        <v>15</v>
      </c>
      <c r="AO35" s="787">
        <v>0</v>
      </c>
      <c r="AP35" s="784">
        <v>15</v>
      </c>
      <c r="AQ35" s="784">
        <v>0</v>
      </c>
      <c r="AR35" s="789">
        <v>0</v>
      </c>
      <c r="AS35" s="785">
        <v>15</v>
      </c>
      <c r="AT35" s="784">
        <v>0</v>
      </c>
      <c r="AU35" s="790">
        <v>15</v>
      </c>
      <c r="AV35" s="783">
        <v>0</v>
      </c>
      <c r="AW35" s="784">
        <v>15</v>
      </c>
      <c r="AX35" s="789">
        <v>0</v>
      </c>
      <c r="AY35" s="852">
        <v>0</v>
      </c>
      <c r="AZ35" s="785">
        <v>15</v>
      </c>
      <c r="BA35" s="784">
        <v>0</v>
      </c>
      <c r="BB35" s="786">
        <v>15</v>
      </c>
      <c r="BC35" s="871">
        <v>0</v>
      </c>
      <c r="BD35" s="818">
        <v>15</v>
      </c>
      <c r="BE35" s="818">
        <v>0</v>
      </c>
      <c r="BF35" s="872">
        <v>0</v>
      </c>
      <c r="BG35" s="819">
        <v>15</v>
      </c>
      <c r="BH35" s="818">
        <v>0</v>
      </c>
      <c r="BI35" s="782">
        <v>15</v>
      </c>
      <c r="BJ35" s="787">
        <v>0</v>
      </c>
      <c r="BK35" s="784">
        <v>15</v>
      </c>
      <c r="BL35" s="784">
        <v>0</v>
      </c>
      <c r="BM35" s="789">
        <v>0</v>
      </c>
      <c r="BN35" s="785">
        <v>15</v>
      </c>
      <c r="BO35" s="784">
        <v>0</v>
      </c>
      <c r="BP35" s="820">
        <v>15</v>
      </c>
      <c r="BQ35" s="853">
        <f>SUMIFS('R5診療所票'!$AZ$10:$AZ$64,'R5診療所票'!$B$10:$B$64,$K$3:$K$150,'R5診療所票'!$AG$10:$AG$64,1)</f>
        <v>0</v>
      </c>
      <c r="BR35" s="854">
        <f>SUMIFS('R5診療所票'!$AZ$10:$AZ$64,'R5診療所票'!$B$10:$B$64,$K$3:$K$150,'R5診療所票'!$AG$10:$AG$64,2)</f>
        <v>15</v>
      </c>
      <c r="BS35" s="854">
        <f>SUMIFS('R5診療所票'!$AZ$10:$AZ$64,'R5診療所票'!$B$10:$B$64,$K$3:$K$150,'R5診療所票'!$AG$10:$AG$64,3)</f>
        <v>0</v>
      </c>
      <c r="BT35" s="855">
        <f>SUMIFS('R5診療所票'!$AZ$10:$AZ$64,'R5診療所票'!$B$10:$B$64,$K$3:$K$150,'R5診療所票'!$AG$10:$AG$64,4)</f>
        <v>0</v>
      </c>
      <c r="BU35" s="856">
        <f t="shared" si="16"/>
        <v>15</v>
      </c>
      <c r="BV35" s="854">
        <f>SUMIFS('R5診療所票'!$AZ$10:$AZ$64,'R5診療所票'!$B$10:$B$64,$K$3:$K$150,'R5診療所票'!$AG$10:$AG$64,5)+SUMIFS('R5診療所票'!$AZ$10:$AZ$64,'R5診療所票'!$B$10:$B$64,$K$3:$K$150,'R5診療所票'!$AG$10:$AG$64,6)</f>
        <v>0</v>
      </c>
      <c r="BW35" s="857">
        <f t="shared" si="17"/>
        <v>15</v>
      </c>
      <c r="BX35" s="757">
        <f t="shared" si="5"/>
        <v>0</v>
      </c>
      <c r="BY35" s="757">
        <f t="shared" si="6"/>
        <v>0</v>
      </c>
      <c r="BZ35" s="757"/>
      <c r="CA35" s="890">
        <f>SUMIFS('R5診療所票'!$BC$10:$BC$64,'R5診療所票'!$B$10:$B$64,$K$3:$K$150,'R5診療所票'!$AN$10:$AN$64,1)</f>
        <v>0</v>
      </c>
      <c r="CB35" s="805">
        <f>SUMIFS('R5診療所票'!$BC$10:$BC$64,'R5診療所票'!$B$10:$B$64,$K$3:$K$150,'R5診療所票'!$AN$10:$AN$64,2)</f>
        <v>11</v>
      </c>
      <c r="CC35" s="859">
        <f>SUMIFS('R5診療所票'!$BC$10:$BC$64,'R5診療所票'!$B$10:$B$64,$K$3:$K$150,'R5診療所票'!$AN$10:$AN$64,3)</f>
        <v>0</v>
      </c>
      <c r="CD35" s="805">
        <f>SUMIFS('R5診療所票'!$BC$10:$BC$64,'R5診療所票'!$B$10:$B$64,$K$3:$K$150,'R5診療所票'!$AN$10:$AN$64,4)</f>
        <v>0</v>
      </c>
      <c r="CE35" s="859">
        <f t="shared" si="18"/>
        <v>11</v>
      </c>
      <c r="CF35" s="805">
        <f>SUMIFS('R5診療所票'!$BC$10:$BC$64,'R5診療所票'!$B$10:$B$64,$K$3:$K$150,'R5診療所票'!$AN$10:$AN$64,5)</f>
        <v>0</v>
      </c>
      <c r="CG35" s="860">
        <f t="shared" si="19"/>
        <v>11</v>
      </c>
      <c r="CH35" s="832">
        <f>SUMIFS('R5診療所票'!$BD$11:$BD$64,'R5診療所票'!$B$11:$B$64,$K$3:$K$150)</f>
        <v>4</v>
      </c>
      <c r="CI35" s="810">
        <f>SUMIFS('R5診療所票'!$BC$10:$BC$64,'R5診療所票'!$B$10:$B$64,$K$3:$K$150,'R5診療所票'!$AN$10:$AN$64,7)</f>
        <v>0</v>
      </c>
      <c r="CJ35" s="811" t="str">
        <f>IF(BW35=CG35+CH35+CI35,"○","×")</f>
        <v>○</v>
      </c>
      <c r="CK35" s="833">
        <v>15</v>
      </c>
      <c r="CL35" s="811" t="str">
        <f t="shared" si="7"/>
        <v>○</v>
      </c>
      <c r="CN35" s="821" t="b">
        <f>BJ35=BQ35</f>
        <v>1</v>
      </c>
      <c r="CO35" s="792" t="b">
        <f>BK35=BR35</f>
        <v>1</v>
      </c>
      <c r="CP35" s="822" t="b">
        <f>BL35=BS35</f>
        <v>1</v>
      </c>
      <c r="CQ35" s="823" t="b">
        <f>BM35=BT35</f>
        <v>1</v>
      </c>
      <c r="CR35" s="790" t="b">
        <f>BN35=BU35</f>
        <v>1</v>
      </c>
      <c r="CS35" s="792" t="b">
        <f t="shared" si="15"/>
        <v>1</v>
      </c>
      <c r="CT35" s="786" t="b">
        <f t="shared" si="15"/>
        <v>1</v>
      </c>
    </row>
    <row r="36" spans="1:98" ht="27.75" customHeight="1" thickTop="1" thickBot="1">
      <c r="A36" s="1318" t="s">
        <v>144</v>
      </c>
      <c r="B36" s="1319"/>
      <c r="C36" s="1319"/>
      <c r="D36" s="1319"/>
      <c r="E36" s="1319"/>
      <c r="F36" s="1320"/>
      <c r="G36" s="1320"/>
      <c r="H36" s="1320"/>
      <c r="I36" s="1320"/>
      <c r="J36" s="1320"/>
      <c r="K36" s="1320"/>
      <c r="L36" s="1321"/>
      <c r="M36" s="891">
        <v>0</v>
      </c>
      <c r="N36" s="892">
        <v>751</v>
      </c>
      <c r="O36" s="892">
        <v>232</v>
      </c>
      <c r="P36" s="892">
        <v>404</v>
      </c>
      <c r="Q36" s="893">
        <v>1387</v>
      </c>
      <c r="R36" s="893">
        <v>0</v>
      </c>
      <c r="S36" s="894">
        <v>1387</v>
      </c>
      <c r="T36" s="891">
        <v>30</v>
      </c>
      <c r="U36" s="892">
        <v>1283</v>
      </c>
      <c r="V36" s="892">
        <v>253</v>
      </c>
      <c r="W36" s="892">
        <v>844</v>
      </c>
      <c r="X36" s="893">
        <v>2410</v>
      </c>
      <c r="Y36" s="893">
        <v>125</v>
      </c>
      <c r="Z36" s="894">
        <v>2535</v>
      </c>
      <c r="AA36" s="895">
        <f>SUM(AA3:AA35)</f>
        <v>40</v>
      </c>
      <c r="AB36" s="896">
        <f>SUM(AB3:AB35)</f>
        <v>1246</v>
      </c>
      <c r="AC36" s="896">
        <f>SUM(AC3:AC35)</f>
        <v>294</v>
      </c>
      <c r="AD36" s="896">
        <f>SUM(AD3:AD35)</f>
        <v>800</v>
      </c>
      <c r="AE36" s="897">
        <f t="shared" si="12"/>
        <v>2380</v>
      </c>
      <c r="AF36" s="897">
        <f>SUM(AF3:AF35)</f>
        <v>71</v>
      </c>
      <c r="AG36" s="898">
        <f t="shared" si="13"/>
        <v>2451</v>
      </c>
      <c r="AH36" s="895">
        <f>SUM(AH3:AH35)</f>
        <v>40</v>
      </c>
      <c r="AI36" s="896">
        <f>SUM(AI3:AI35)</f>
        <v>1170</v>
      </c>
      <c r="AJ36" s="896">
        <f>SUM(AJ3:AJ35)</f>
        <v>314</v>
      </c>
      <c r="AK36" s="896">
        <f>SUM(AK3:AK35)</f>
        <v>770</v>
      </c>
      <c r="AL36" s="897">
        <f t="shared" ref="AL36" si="22">SUM(AH36:AK36)</f>
        <v>2294</v>
      </c>
      <c r="AM36" s="897">
        <f>SUM(AM3:AM35)</f>
        <v>142</v>
      </c>
      <c r="AN36" s="898">
        <f t="shared" si="14"/>
        <v>2436</v>
      </c>
      <c r="AO36" s="895">
        <v>40</v>
      </c>
      <c r="AP36" s="896">
        <v>1067</v>
      </c>
      <c r="AQ36" s="896">
        <v>417</v>
      </c>
      <c r="AR36" s="896">
        <v>770</v>
      </c>
      <c r="AS36" s="897">
        <v>2294</v>
      </c>
      <c r="AT36" s="897">
        <v>121</v>
      </c>
      <c r="AU36" s="897">
        <v>2415</v>
      </c>
      <c r="AV36" s="895">
        <v>40</v>
      </c>
      <c r="AW36" s="896">
        <v>1005</v>
      </c>
      <c r="AX36" s="896">
        <v>424</v>
      </c>
      <c r="AY36" s="896">
        <v>587</v>
      </c>
      <c r="AZ36" s="897">
        <v>2056</v>
      </c>
      <c r="BA36" s="897">
        <v>145</v>
      </c>
      <c r="BB36" s="898">
        <v>2201</v>
      </c>
      <c r="BC36" s="895">
        <v>40</v>
      </c>
      <c r="BD36" s="896">
        <v>972</v>
      </c>
      <c r="BE36" s="896">
        <v>424</v>
      </c>
      <c r="BF36" s="896">
        <v>585</v>
      </c>
      <c r="BG36" s="897">
        <v>2021</v>
      </c>
      <c r="BH36" s="897">
        <v>83</v>
      </c>
      <c r="BI36" s="898">
        <v>2104</v>
      </c>
      <c r="BJ36" s="895">
        <v>40</v>
      </c>
      <c r="BK36" s="896">
        <v>952</v>
      </c>
      <c r="BL36" s="896">
        <v>484</v>
      </c>
      <c r="BM36" s="896">
        <v>545</v>
      </c>
      <c r="BN36" s="896">
        <v>2021</v>
      </c>
      <c r="BO36" s="896">
        <v>58</v>
      </c>
      <c r="BP36" s="898">
        <v>2079</v>
      </c>
      <c r="BQ36" s="895">
        <f>SUM(BQ3:BQ35)</f>
        <v>40</v>
      </c>
      <c r="BR36" s="896">
        <f t="shared" ref="BR36:BW36" si="23">SUM(BR3:BR35)</f>
        <v>946</v>
      </c>
      <c r="BS36" s="896">
        <f t="shared" si="23"/>
        <v>498</v>
      </c>
      <c r="BT36" s="896">
        <f t="shared" si="23"/>
        <v>543</v>
      </c>
      <c r="BU36" s="896">
        <f t="shared" si="23"/>
        <v>2027</v>
      </c>
      <c r="BV36" s="896">
        <f t="shared" si="23"/>
        <v>52</v>
      </c>
      <c r="BW36" s="898">
        <f t="shared" si="23"/>
        <v>2079</v>
      </c>
      <c r="BX36" s="757">
        <f t="shared" si="5"/>
        <v>6</v>
      </c>
      <c r="BY36" s="757">
        <f t="shared" si="6"/>
        <v>0</v>
      </c>
      <c r="BZ36" s="757"/>
      <c r="CA36" s="899">
        <f t="shared" ref="CA36:CF36" si="24">SUM(CA3:CA35)</f>
        <v>40</v>
      </c>
      <c r="CB36" s="892">
        <f t="shared" si="24"/>
        <v>902</v>
      </c>
      <c r="CC36" s="892">
        <f t="shared" si="24"/>
        <v>498</v>
      </c>
      <c r="CD36" s="892">
        <f t="shared" si="24"/>
        <v>583</v>
      </c>
      <c r="CE36" s="892">
        <f t="shared" si="24"/>
        <v>2023</v>
      </c>
      <c r="CF36" s="893">
        <f t="shared" si="24"/>
        <v>33</v>
      </c>
      <c r="CG36" s="893">
        <f t="shared" si="19"/>
        <v>2056</v>
      </c>
      <c r="CH36" s="900">
        <f>SUM(CH3:CH35)</f>
        <v>23</v>
      </c>
      <c r="CI36" s="894">
        <f>SUM(CI3:CI35)</f>
        <v>0</v>
      </c>
      <c r="CJ36" s="811"/>
      <c r="CK36" s="901">
        <f>SUM(CK3:CK35)</f>
        <v>2178</v>
      </c>
      <c r="CL36" s="811"/>
      <c r="CN36" s="895">
        <f>SUM(CN3:CN35)</f>
        <v>0</v>
      </c>
      <c r="CO36" s="896">
        <f t="shared" ref="CO36:CT36" si="25">SUM(CO3:CO35)</f>
        <v>0</v>
      </c>
      <c r="CP36" s="896">
        <f t="shared" si="25"/>
        <v>0</v>
      </c>
      <c r="CQ36" s="896">
        <f t="shared" si="25"/>
        <v>0</v>
      </c>
      <c r="CR36" s="896">
        <f t="shared" si="25"/>
        <v>0</v>
      </c>
      <c r="CS36" s="896">
        <f t="shared" si="25"/>
        <v>0</v>
      </c>
      <c r="CT36" s="898">
        <f t="shared" si="25"/>
        <v>0</v>
      </c>
    </row>
    <row r="37" spans="1:98">
      <c r="A37" s="902">
        <v>29</v>
      </c>
      <c r="B37" s="775" t="s">
        <v>145</v>
      </c>
      <c r="C37" s="775" t="s">
        <v>146</v>
      </c>
      <c r="D37" s="775" t="s">
        <v>109</v>
      </c>
      <c r="E37" s="903">
        <v>11729003</v>
      </c>
      <c r="F37" s="904">
        <v>11730100</v>
      </c>
      <c r="G37" s="904">
        <v>11701098</v>
      </c>
      <c r="H37" s="904">
        <v>11701098</v>
      </c>
      <c r="I37" s="904">
        <v>11701098</v>
      </c>
      <c r="J37" s="904">
        <v>11701098</v>
      </c>
      <c r="K37" s="904">
        <v>11701098</v>
      </c>
      <c r="L37" s="778" t="s">
        <v>147</v>
      </c>
      <c r="M37" s="905"/>
      <c r="N37" s="906"/>
      <c r="O37" s="906"/>
      <c r="P37" s="906"/>
      <c r="Q37" s="907">
        <v>0</v>
      </c>
      <c r="R37" s="907"/>
      <c r="S37" s="908">
        <v>0</v>
      </c>
      <c r="T37" s="905">
        <v>12</v>
      </c>
      <c r="U37" s="906">
        <v>263</v>
      </c>
      <c r="V37" s="906"/>
      <c r="W37" s="906"/>
      <c r="X37" s="907">
        <v>275</v>
      </c>
      <c r="Y37" s="907"/>
      <c r="Z37" s="908">
        <v>275</v>
      </c>
      <c r="AA37" s="783">
        <v>12</v>
      </c>
      <c r="AB37" s="784">
        <v>263</v>
      </c>
      <c r="AC37" s="784">
        <v>0</v>
      </c>
      <c r="AD37" s="784">
        <v>0</v>
      </c>
      <c r="AE37" s="785">
        <f t="shared" si="12"/>
        <v>275</v>
      </c>
      <c r="AF37" s="784">
        <v>0</v>
      </c>
      <c r="AG37" s="793">
        <f t="shared" si="13"/>
        <v>275</v>
      </c>
      <c r="AH37" s="783">
        <v>12</v>
      </c>
      <c r="AI37" s="784">
        <v>263</v>
      </c>
      <c r="AJ37" s="784">
        <v>0</v>
      </c>
      <c r="AK37" s="784">
        <v>0</v>
      </c>
      <c r="AL37" s="785">
        <v>275</v>
      </c>
      <c r="AM37" s="784">
        <v>0</v>
      </c>
      <c r="AN37" s="786">
        <f t="shared" si="14"/>
        <v>275</v>
      </c>
      <c r="AO37" s="783">
        <v>12</v>
      </c>
      <c r="AP37" s="784">
        <v>263</v>
      </c>
      <c r="AQ37" s="784">
        <v>0</v>
      </c>
      <c r="AR37" s="784">
        <v>0</v>
      </c>
      <c r="AS37" s="785">
        <v>275</v>
      </c>
      <c r="AT37" s="784">
        <v>0</v>
      </c>
      <c r="AU37" s="786">
        <v>275</v>
      </c>
      <c r="AV37" s="787">
        <v>12</v>
      </c>
      <c r="AW37" s="792">
        <v>263</v>
      </c>
      <c r="AX37" s="789">
        <v>0</v>
      </c>
      <c r="AY37" s="789">
        <v>0</v>
      </c>
      <c r="AZ37" s="785">
        <v>275</v>
      </c>
      <c r="BA37" s="784">
        <v>0</v>
      </c>
      <c r="BB37" s="786">
        <v>275</v>
      </c>
      <c r="BC37" s="783">
        <v>12</v>
      </c>
      <c r="BD37" s="784">
        <v>263</v>
      </c>
      <c r="BE37" s="784">
        <v>0</v>
      </c>
      <c r="BF37" s="784">
        <v>0</v>
      </c>
      <c r="BG37" s="784">
        <v>275</v>
      </c>
      <c r="BH37" s="784">
        <v>0</v>
      </c>
      <c r="BI37" s="820">
        <v>275</v>
      </c>
      <c r="BJ37" s="794">
        <v>12</v>
      </c>
      <c r="BK37" s="788">
        <v>263</v>
      </c>
      <c r="BL37" s="795">
        <v>0</v>
      </c>
      <c r="BM37" s="796">
        <v>0</v>
      </c>
      <c r="BN37" s="797">
        <v>275</v>
      </c>
      <c r="BO37" s="788">
        <v>0</v>
      </c>
      <c r="BP37" s="793">
        <v>275</v>
      </c>
      <c r="BQ37" s="798">
        <f>SUMIFS('R5病院病棟票'!$AF$13:$AF$324,'R5病院病棟票'!$B$13:$B$324,$K$3:$K$150,'R5病院病棟票'!$R$13:$R$324,1)</f>
        <v>12</v>
      </c>
      <c r="BR37" s="799">
        <f>SUMIFS('R5病院病棟票'!$AF$13:$AF$324,'R5病院病棟票'!$B$13:$B$324,$K$3:$K$150,'R5病院病棟票'!$R$13:$R$324,2)</f>
        <v>263</v>
      </c>
      <c r="BS37" s="800">
        <f>SUMIFS('R5病院病棟票'!$AF$13:$AF$324,'R5病院病棟票'!$B$13:$B$324,$K$3:$K$150,'R5病院病棟票'!$R$13:$R$324,3)</f>
        <v>0</v>
      </c>
      <c r="BT37" s="801">
        <f>SUMIFS('R5病院病棟票'!$AF$13:$AF$324,'R5病院病棟票'!$B$13:$B$324,$K$3:$K$150,'R5病院病棟票'!$R$13:$R$324,4)</f>
        <v>0</v>
      </c>
      <c r="BU37" s="802">
        <f t="shared" ref="BU37:BU86" si="26">SUM(BQ37:BT37)</f>
        <v>275</v>
      </c>
      <c r="BV37" s="799">
        <f>SUMIFS('R5病院病棟票'!$AF$13:$AF$324,'R5病院病棟票'!$B$13:$B$324,$K$3:$K$150,'R5病院病棟票'!$R$13:$R$324,5)+SUMIFS('R5病院病棟票'!$AF$13:$AF$324,'R5病院病棟票'!$B$13:$B$324,$K$3:$K$150,'R5病院病棟票'!$R$13:$R$324,6)</f>
        <v>0</v>
      </c>
      <c r="BW37" s="803">
        <f>BU37+BV37</f>
        <v>275</v>
      </c>
      <c r="BX37" s="757">
        <f t="shared" si="5"/>
        <v>0</v>
      </c>
      <c r="BY37" s="757">
        <f t="shared" si="6"/>
        <v>0</v>
      </c>
      <c r="BZ37" s="757"/>
      <c r="CA37" s="804">
        <f>SUMIFS('R5病院病棟票'!$AI$13:$AI$324,'R5病院病棟票'!$B$13:$B$324,$K$3:$K$150,'R5病院病棟票'!$Y$13:$Y$324,1)</f>
        <v>12</v>
      </c>
      <c r="CB37" s="805">
        <f>SUMIFS('R5病院病棟票'!$AI$13:$AI$324,'R5病院病棟票'!$B$13:$B$324,$K$3:$K$150,'R5病院病棟票'!$Y$13:$Y$324,2)</f>
        <v>263</v>
      </c>
      <c r="CC37" s="806">
        <f>SUMIFS('R5病院病棟票'!$AI$13:$AI$324,'R5病院病棟票'!$B$13:$B$324,$K$3:$K$150,'R5病院病棟票'!$Y$13:$Y$324,3)</f>
        <v>0</v>
      </c>
      <c r="CD37" s="807">
        <f>SUMIFS('R5病院病棟票'!$AI$13:$AI$324,'R5病院病棟票'!$B$13:$B$324,$K$3:$K$150,'R5病院病棟票'!$Y$13:$Y$324,4)</f>
        <v>0</v>
      </c>
      <c r="CE37" s="806">
        <f>SUM(CA37:CD37)</f>
        <v>275</v>
      </c>
      <c r="CF37" s="807">
        <f>SUMIFS('R5病院病棟票'!$AI$13:$AI$324,'R5病院病棟票'!$B$13:$B$324,$K$3:$K$150,'R5病院病棟票'!$Y$13:$Y$324,5)</f>
        <v>0</v>
      </c>
      <c r="CG37" s="808">
        <f>CE37+CF37</f>
        <v>275</v>
      </c>
      <c r="CH37" s="809">
        <f>SUMIFS('R5病院病棟票'!$AJ$13:$AJ$324,'R5病院病棟票'!$B$13:$B$324,$K$3:$K$150)</f>
        <v>0</v>
      </c>
      <c r="CI37" s="810">
        <f>SUMIFS('R5病院病棟票'!$AK$13:$AK$324,'R5病院病棟票'!$B$13:$B$324,$K$3:$K$150,'R5病院病棟票'!$Y$13:$Y$324,7)</f>
        <v>0</v>
      </c>
      <c r="CJ37" s="811" t="str">
        <f t="shared" si="11"/>
        <v>○</v>
      </c>
      <c r="CK37" s="833">
        <v>275</v>
      </c>
      <c r="CL37" s="811" t="str">
        <f t="shared" si="7"/>
        <v>○</v>
      </c>
      <c r="CN37" s="821" t="b">
        <f t="shared" ref="CN37:CT52" si="27">BJ37=BQ37</f>
        <v>1</v>
      </c>
      <c r="CO37" s="792" t="b">
        <f t="shared" si="27"/>
        <v>1</v>
      </c>
      <c r="CP37" s="822" t="b">
        <f t="shared" si="27"/>
        <v>1</v>
      </c>
      <c r="CQ37" s="823" t="b">
        <f t="shared" si="27"/>
        <v>1</v>
      </c>
      <c r="CR37" s="790" t="b">
        <f t="shared" si="27"/>
        <v>1</v>
      </c>
      <c r="CS37" s="792" t="b">
        <f t="shared" si="27"/>
        <v>1</v>
      </c>
      <c r="CT37" s="786" t="b">
        <f t="shared" si="27"/>
        <v>1</v>
      </c>
    </row>
    <row r="38" spans="1:98">
      <c r="A38" s="882">
        <v>30</v>
      </c>
      <c r="B38" s="813" t="s">
        <v>145</v>
      </c>
      <c r="C38" s="813" t="s">
        <v>146</v>
      </c>
      <c r="D38" s="813" t="s">
        <v>109</v>
      </c>
      <c r="E38" s="814">
        <v>11729047</v>
      </c>
      <c r="F38" s="815">
        <v>11730144</v>
      </c>
      <c r="G38" s="815">
        <v>11701099</v>
      </c>
      <c r="H38" s="815">
        <v>11701099</v>
      </c>
      <c r="I38" s="815">
        <v>11701099</v>
      </c>
      <c r="J38" s="815">
        <v>11701099</v>
      </c>
      <c r="K38" s="815">
        <v>11701099</v>
      </c>
      <c r="L38" s="816" t="s">
        <v>16</v>
      </c>
      <c r="M38" s="817"/>
      <c r="N38" s="818">
        <v>99</v>
      </c>
      <c r="O38" s="818">
        <v>26</v>
      </c>
      <c r="P38" s="818">
        <v>27</v>
      </c>
      <c r="Q38" s="819">
        <v>152</v>
      </c>
      <c r="R38" s="819"/>
      <c r="S38" s="909">
        <v>152</v>
      </c>
      <c r="T38" s="817"/>
      <c r="U38" s="818">
        <v>99</v>
      </c>
      <c r="V38" s="818">
        <v>26</v>
      </c>
      <c r="W38" s="818">
        <v>27</v>
      </c>
      <c r="X38" s="819">
        <v>152</v>
      </c>
      <c r="Y38" s="819"/>
      <c r="Z38" s="909">
        <v>152</v>
      </c>
      <c r="AA38" s="783">
        <v>0</v>
      </c>
      <c r="AB38" s="784">
        <v>99</v>
      </c>
      <c r="AC38" s="784">
        <v>26</v>
      </c>
      <c r="AD38" s="784">
        <v>27</v>
      </c>
      <c r="AE38" s="785">
        <f t="shared" si="12"/>
        <v>152</v>
      </c>
      <c r="AF38" s="784">
        <v>0</v>
      </c>
      <c r="AG38" s="820">
        <f t="shared" si="13"/>
        <v>152</v>
      </c>
      <c r="AH38" s="783">
        <v>0</v>
      </c>
      <c r="AI38" s="784">
        <v>99</v>
      </c>
      <c r="AJ38" s="784">
        <v>26</v>
      </c>
      <c r="AK38" s="784">
        <v>27</v>
      </c>
      <c r="AL38" s="785">
        <v>152</v>
      </c>
      <c r="AM38" s="784">
        <v>0</v>
      </c>
      <c r="AN38" s="820">
        <f t="shared" si="14"/>
        <v>152</v>
      </c>
      <c r="AO38" s="783">
        <v>0</v>
      </c>
      <c r="AP38" s="784">
        <v>99</v>
      </c>
      <c r="AQ38" s="784">
        <v>26</v>
      </c>
      <c r="AR38" s="784">
        <v>27</v>
      </c>
      <c r="AS38" s="785">
        <v>152</v>
      </c>
      <c r="AT38" s="784">
        <v>0</v>
      </c>
      <c r="AU38" s="820">
        <v>152</v>
      </c>
      <c r="AV38" s="787">
        <v>0</v>
      </c>
      <c r="AW38" s="784">
        <v>99</v>
      </c>
      <c r="AX38" s="789">
        <v>32</v>
      </c>
      <c r="AY38" s="789">
        <v>21</v>
      </c>
      <c r="AZ38" s="785">
        <v>152</v>
      </c>
      <c r="BA38" s="784">
        <v>0</v>
      </c>
      <c r="BB38" s="820">
        <v>152</v>
      </c>
      <c r="BC38" s="783">
        <v>0</v>
      </c>
      <c r="BD38" s="784">
        <v>99</v>
      </c>
      <c r="BE38" s="784">
        <v>53</v>
      </c>
      <c r="BF38" s="784">
        <v>0</v>
      </c>
      <c r="BG38" s="784">
        <v>152</v>
      </c>
      <c r="BH38" s="784">
        <v>0</v>
      </c>
      <c r="BI38" s="820">
        <v>152</v>
      </c>
      <c r="BJ38" s="821">
        <v>0</v>
      </c>
      <c r="BK38" s="792">
        <v>45</v>
      </c>
      <c r="BL38" s="822">
        <v>107</v>
      </c>
      <c r="BM38" s="823">
        <v>0</v>
      </c>
      <c r="BN38" s="790">
        <v>152</v>
      </c>
      <c r="BO38" s="792">
        <v>0</v>
      </c>
      <c r="BP38" s="786">
        <v>152</v>
      </c>
      <c r="BQ38" s="824">
        <f>SUMIFS('R5病院病棟票'!$AF$13:$AF$324,'R5病院病棟票'!$B$13:$B$324,$K$3:$K$150,'R5病院病棟票'!$R$13:$R$324,1)</f>
        <v>0</v>
      </c>
      <c r="BR38" s="825">
        <f>SUMIFS('R5病院病棟票'!$AF$13:$AF$324,'R5病院病棟票'!$B$13:$B$324,$K$3:$K$150,'R5病院病棟票'!$R$13:$R$324,2)</f>
        <v>45</v>
      </c>
      <c r="BS38" s="826">
        <f>SUMIFS('R5病院病棟票'!$AF$13:$AF$324,'R5病院病棟票'!$B$13:$B$324,$K$3:$K$150,'R5病院病棟票'!$R$13:$R$324,3)</f>
        <v>107</v>
      </c>
      <c r="BT38" s="827">
        <f>SUMIFS('R5病院病棟票'!$AF$13:$AF$324,'R5病院病棟票'!$B$13:$B$324,$K$3:$K$150,'R5病院病棟票'!$R$13:$R$324,4)</f>
        <v>0</v>
      </c>
      <c r="BU38" s="828">
        <f t="shared" si="26"/>
        <v>152</v>
      </c>
      <c r="BV38" s="825">
        <f>SUMIFS('R5病院病棟票'!$AF$13:$AF$324,'R5病院病棟票'!$B$13:$B$324,$K$3:$K$150,'R5病院病棟票'!$R$13:$R$324,5)+SUMIFS('R5病院病棟票'!$AF$13:$AF$324,'R5病院病棟票'!$B$13:$B$324,$K$3:$K$150,'R5病院病棟票'!$R$13:$R$324,6)</f>
        <v>0</v>
      </c>
      <c r="BW38" s="829">
        <f>BU38+BV38</f>
        <v>152</v>
      </c>
      <c r="BX38" s="757">
        <f t="shared" si="5"/>
        <v>0</v>
      </c>
      <c r="BY38" s="757">
        <f t="shared" si="6"/>
        <v>0</v>
      </c>
      <c r="BZ38" s="757"/>
      <c r="CA38" s="830">
        <f>SUMIFS('R5病院病棟票'!$AI$13:$AI$324,'R5病院病棟票'!$B$13:$B$324,$K$3:$K$150,'R5病院病棟票'!$Y$13:$Y$324,1)</f>
        <v>0</v>
      </c>
      <c r="CB38" s="805">
        <f>SUMIFS('R5病院病棟票'!$AI$13:$AI$324,'R5病院病棟票'!$B$13:$B$324,$K$3:$K$150,'R5病院病棟票'!$Y$13:$Y$324,2)</f>
        <v>45</v>
      </c>
      <c r="CC38" s="831">
        <f>SUMIFS('R5病院病棟票'!$AI$13:$AI$324,'R5病院病棟票'!$B$13:$B$324,$K$3:$K$150,'R5病院病棟票'!$Y$13:$Y$324,3)</f>
        <v>107</v>
      </c>
      <c r="CD38" s="807">
        <f>SUMIFS('R5病院病棟票'!$AI$13:$AI$324,'R5病院病棟票'!$B$13:$B$324,$K$3:$K$150,'R5病院病棟票'!$Y$13:$Y$324,4)</f>
        <v>0</v>
      </c>
      <c r="CE38" s="831">
        <f>SUM(CA38:CD38)</f>
        <v>152</v>
      </c>
      <c r="CF38" s="807">
        <f>SUMIFS('R5病院病棟票'!$AI$13:$AI$324,'R5病院病棟票'!$B$13:$B$324,$K$3:$K$150,'R5病院病棟票'!$Y$13:$Y$324,5)</f>
        <v>0</v>
      </c>
      <c r="CG38" s="808">
        <f>CE38+CF38</f>
        <v>152</v>
      </c>
      <c r="CH38" s="832">
        <f>SUMIFS('R5病院病棟票'!$AJ$13:$AJ$324,'R5病院病棟票'!$B$13:$B$324,$K$3:$K$150)</f>
        <v>0</v>
      </c>
      <c r="CI38" s="810">
        <f>SUMIFS('R5病院病棟票'!$AK$13:$AK$324,'R5病院病棟票'!$B$13:$B$324,$K$3:$K$150,'R5病院病棟票'!$Y$13:$Y$324,7)</f>
        <v>0</v>
      </c>
      <c r="CJ38" s="811" t="str">
        <f t="shared" si="11"/>
        <v>○</v>
      </c>
      <c r="CK38" s="833">
        <v>152</v>
      </c>
      <c r="CL38" s="811" t="str">
        <f t="shared" si="7"/>
        <v>○</v>
      </c>
      <c r="CN38" s="821" t="b">
        <f t="shared" si="27"/>
        <v>1</v>
      </c>
      <c r="CO38" s="792" t="b">
        <f t="shared" si="27"/>
        <v>1</v>
      </c>
      <c r="CP38" s="822" t="b">
        <f t="shared" si="27"/>
        <v>1</v>
      </c>
      <c r="CQ38" s="823" t="b">
        <f t="shared" si="27"/>
        <v>1</v>
      </c>
      <c r="CR38" s="790" t="b">
        <f t="shared" si="27"/>
        <v>1</v>
      </c>
      <c r="CS38" s="792" t="b">
        <f t="shared" si="27"/>
        <v>1</v>
      </c>
      <c r="CT38" s="786" t="b">
        <f t="shared" si="27"/>
        <v>1</v>
      </c>
    </row>
    <row r="39" spans="1:98">
      <c r="A39" s="882">
        <v>31</v>
      </c>
      <c r="B39" s="813" t="s">
        <v>145</v>
      </c>
      <c r="C39" s="813" t="s">
        <v>146</v>
      </c>
      <c r="D39" s="813" t="s">
        <v>109</v>
      </c>
      <c r="E39" s="814">
        <v>11729137</v>
      </c>
      <c r="F39" s="815">
        <v>11730133</v>
      </c>
      <c r="G39" s="815">
        <v>11701101</v>
      </c>
      <c r="H39" s="815">
        <v>11701101</v>
      </c>
      <c r="I39" s="815">
        <v>11701101</v>
      </c>
      <c r="J39" s="815">
        <v>11701101</v>
      </c>
      <c r="K39" s="815">
        <v>11701101</v>
      </c>
      <c r="L39" s="816" t="s">
        <v>17</v>
      </c>
      <c r="M39" s="817"/>
      <c r="N39" s="818">
        <v>47</v>
      </c>
      <c r="O39" s="818"/>
      <c r="P39" s="818"/>
      <c r="Q39" s="819">
        <v>47</v>
      </c>
      <c r="R39" s="819"/>
      <c r="S39" s="909">
        <v>47</v>
      </c>
      <c r="T39" s="817"/>
      <c r="U39" s="818">
        <v>47</v>
      </c>
      <c r="V39" s="818"/>
      <c r="W39" s="818"/>
      <c r="X39" s="819">
        <v>47</v>
      </c>
      <c r="Y39" s="819"/>
      <c r="Z39" s="909">
        <v>47</v>
      </c>
      <c r="AA39" s="783">
        <v>0</v>
      </c>
      <c r="AB39" s="784">
        <v>47</v>
      </c>
      <c r="AC39" s="784">
        <v>0</v>
      </c>
      <c r="AD39" s="784">
        <v>0</v>
      </c>
      <c r="AE39" s="785">
        <f t="shared" si="12"/>
        <v>47</v>
      </c>
      <c r="AF39" s="784">
        <v>0</v>
      </c>
      <c r="AG39" s="820">
        <f t="shared" si="13"/>
        <v>47</v>
      </c>
      <c r="AH39" s="783">
        <v>0</v>
      </c>
      <c r="AI39" s="784">
        <v>47</v>
      </c>
      <c r="AJ39" s="784">
        <v>0</v>
      </c>
      <c r="AK39" s="784">
        <v>0</v>
      </c>
      <c r="AL39" s="785">
        <v>47</v>
      </c>
      <c r="AM39" s="784">
        <v>0</v>
      </c>
      <c r="AN39" s="820">
        <f t="shared" si="14"/>
        <v>47</v>
      </c>
      <c r="AO39" s="783">
        <v>0</v>
      </c>
      <c r="AP39" s="784">
        <v>47</v>
      </c>
      <c r="AQ39" s="784">
        <v>0</v>
      </c>
      <c r="AR39" s="784">
        <v>0</v>
      </c>
      <c r="AS39" s="785">
        <v>47</v>
      </c>
      <c r="AT39" s="784">
        <v>0</v>
      </c>
      <c r="AU39" s="820">
        <v>47</v>
      </c>
      <c r="AV39" s="787">
        <v>0</v>
      </c>
      <c r="AW39" s="784">
        <v>0</v>
      </c>
      <c r="AX39" s="789">
        <v>47</v>
      </c>
      <c r="AY39" s="789">
        <v>0</v>
      </c>
      <c r="AZ39" s="785">
        <v>47</v>
      </c>
      <c r="BA39" s="784">
        <v>0</v>
      </c>
      <c r="BB39" s="820">
        <v>47</v>
      </c>
      <c r="BC39" s="783">
        <v>0</v>
      </c>
      <c r="BD39" s="784">
        <v>0</v>
      </c>
      <c r="BE39" s="784">
        <v>47</v>
      </c>
      <c r="BF39" s="784">
        <v>0</v>
      </c>
      <c r="BG39" s="784">
        <v>47</v>
      </c>
      <c r="BH39" s="784">
        <v>0</v>
      </c>
      <c r="BI39" s="820">
        <v>47</v>
      </c>
      <c r="BJ39" s="821">
        <v>0</v>
      </c>
      <c r="BK39" s="792">
        <v>0</v>
      </c>
      <c r="BL39" s="822">
        <v>47</v>
      </c>
      <c r="BM39" s="823">
        <v>0</v>
      </c>
      <c r="BN39" s="790">
        <v>47</v>
      </c>
      <c r="BO39" s="792">
        <v>0</v>
      </c>
      <c r="BP39" s="786">
        <v>47</v>
      </c>
      <c r="BQ39" s="824">
        <f>SUMIFS('R5病院病棟票'!$AF$13:$AF$324,'R5病院病棟票'!$B$13:$B$324,$K$3:$K$150,'R5病院病棟票'!$R$13:$R$324,1)</f>
        <v>0</v>
      </c>
      <c r="BR39" s="825">
        <f>SUMIFS('R5病院病棟票'!$AF$13:$AF$324,'R5病院病棟票'!$B$13:$B$324,$K$3:$K$150,'R5病院病棟票'!$R$13:$R$324,2)</f>
        <v>0</v>
      </c>
      <c r="BS39" s="826">
        <f>SUMIFS('R5病院病棟票'!$AF$13:$AF$324,'R5病院病棟票'!$B$13:$B$324,$K$3:$K$150,'R5病院病棟票'!$R$13:$R$324,3)</f>
        <v>47</v>
      </c>
      <c r="BT39" s="827">
        <f>SUMIFS('R5病院病棟票'!$AF$13:$AF$324,'R5病院病棟票'!$B$13:$B$324,$K$3:$K$150,'R5病院病棟票'!$R$13:$R$324,4)</f>
        <v>0</v>
      </c>
      <c r="BU39" s="828">
        <f t="shared" si="26"/>
        <v>47</v>
      </c>
      <c r="BV39" s="825">
        <f>SUMIFS('R5病院病棟票'!$AF$13:$AF$324,'R5病院病棟票'!$B$13:$B$324,$K$3:$K$150,'R5病院病棟票'!$R$13:$R$324,5)+SUMIFS('R5病院病棟票'!$AF$13:$AF$324,'R5病院病棟票'!$B$13:$B$324,$K$3:$K$150,'R5病院病棟票'!$R$13:$R$324,6)</f>
        <v>0</v>
      </c>
      <c r="BW39" s="829">
        <f t="shared" ref="BW39:BW102" si="28">BU39+BV39</f>
        <v>47</v>
      </c>
      <c r="BX39" s="757">
        <f t="shared" si="5"/>
        <v>0</v>
      </c>
      <c r="BY39" s="757">
        <f t="shared" si="6"/>
        <v>0</v>
      </c>
      <c r="BZ39" s="757"/>
      <c r="CA39" s="830">
        <f>SUMIFS('R5病院病棟票'!$AI$13:$AI$324,'R5病院病棟票'!$B$13:$B$324,$K$3:$K$150,'R5病院病棟票'!$Y$13:$Y$324,1)</f>
        <v>0</v>
      </c>
      <c r="CB39" s="805">
        <f>SUMIFS('R5病院病棟票'!$AI$13:$AI$324,'R5病院病棟票'!$B$13:$B$324,$K$3:$K$150,'R5病院病棟票'!$Y$13:$Y$324,2)</f>
        <v>0</v>
      </c>
      <c r="CC39" s="831">
        <f>SUMIFS('R5病院病棟票'!$AI$13:$AI$324,'R5病院病棟票'!$B$13:$B$324,$K$3:$K$150,'R5病院病棟票'!$Y$13:$Y$324,3)</f>
        <v>47</v>
      </c>
      <c r="CD39" s="807">
        <f>SUMIFS('R5病院病棟票'!$AI$13:$AI$324,'R5病院病棟票'!$B$13:$B$324,$K$3:$K$150,'R5病院病棟票'!$Y$13:$Y$324,4)</f>
        <v>0</v>
      </c>
      <c r="CE39" s="831">
        <f t="shared" ref="CE39:CE86" si="29">SUM(CA39:CD39)</f>
        <v>47</v>
      </c>
      <c r="CF39" s="807">
        <f>SUMIFS('R5病院病棟票'!$AI$13:$AI$324,'R5病院病棟票'!$B$13:$B$324,$K$3:$K$150,'R5病院病棟票'!$Y$13:$Y$324,5)</f>
        <v>0</v>
      </c>
      <c r="CG39" s="808">
        <f t="shared" ref="CG39:CG102" si="30">CE39+CF39</f>
        <v>47</v>
      </c>
      <c r="CH39" s="832">
        <f>SUMIFS('R5病院病棟票'!$AJ$13:$AJ$324,'R5病院病棟票'!$B$13:$B$324,$K$3:$K$150)</f>
        <v>0</v>
      </c>
      <c r="CI39" s="810">
        <f>SUMIFS('R5病院病棟票'!$AK$13:$AK$324,'R5病院病棟票'!$B$13:$B$324,$K$3:$K$150,'R5病院病棟票'!$Y$13:$Y$324,7)</f>
        <v>0</v>
      </c>
      <c r="CJ39" s="811" t="str">
        <f t="shared" si="11"/>
        <v>○</v>
      </c>
      <c r="CK39" s="833">
        <v>47</v>
      </c>
      <c r="CL39" s="811" t="str">
        <f t="shared" si="7"/>
        <v>○</v>
      </c>
      <c r="CN39" s="821" t="b">
        <f t="shared" si="27"/>
        <v>1</v>
      </c>
      <c r="CO39" s="792" t="b">
        <f t="shared" si="27"/>
        <v>1</v>
      </c>
      <c r="CP39" s="822" t="b">
        <f t="shared" si="27"/>
        <v>1</v>
      </c>
      <c r="CQ39" s="823" t="b">
        <f t="shared" si="27"/>
        <v>1</v>
      </c>
      <c r="CR39" s="790" t="b">
        <f t="shared" si="27"/>
        <v>1</v>
      </c>
      <c r="CS39" s="792" t="b">
        <f t="shared" si="27"/>
        <v>1</v>
      </c>
      <c r="CT39" s="786" t="b">
        <f t="shared" si="27"/>
        <v>1</v>
      </c>
    </row>
    <row r="40" spans="1:98">
      <c r="A40" s="882">
        <v>32</v>
      </c>
      <c r="B40" s="813" t="s">
        <v>145</v>
      </c>
      <c r="C40" s="813" t="s">
        <v>146</v>
      </c>
      <c r="D40" s="813" t="s">
        <v>109</v>
      </c>
      <c r="E40" s="814">
        <v>11729063</v>
      </c>
      <c r="F40" s="815">
        <v>11730027</v>
      </c>
      <c r="G40" s="815">
        <v>11701100</v>
      </c>
      <c r="H40" s="815">
        <v>11701100</v>
      </c>
      <c r="I40" s="815">
        <v>11701100</v>
      </c>
      <c r="J40" s="815">
        <v>11701100</v>
      </c>
      <c r="K40" s="815">
        <v>11701100</v>
      </c>
      <c r="L40" s="816" t="s">
        <v>148</v>
      </c>
      <c r="M40" s="817"/>
      <c r="N40" s="818"/>
      <c r="O40" s="818"/>
      <c r="P40" s="818"/>
      <c r="Q40" s="819">
        <v>0</v>
      </c>
      <c r="R40" s="819"/>
      <c r="S40" s="909">
        <v>0</v>
      </c>
      <c r="T40" s="817"/>
      <c r="U40" s="818">
        <v>35</v>
      </c>
      <c r="V40" s="818"/>
      <c r="W40" s="818"/>
      <c r="X40" s="819">
        <v>35</v>
      </c>
      <c r="Y40" s="819"/>
      <c r="Z40" s="909">
        <v>35</v>
      </c>
      <c r="AA40" s="783">
        <v>0</v>
      </c>
      <c r="AB40" s="784">
        <v>35</v>
      </c>
      <c r="AC40" s="784">
        <v>0</v>
      </c>
      <c r="AD40" s="784">
        <v>0</v>
      </c>
      <c r="AE40" s="785">
        <f t="shared" si="12"/>
        <v>35</v>
      </c>
      <c r="AF40" s="784">
        <v>0</v>
      </c>
      <c r="AG40" s="820">
        <f t="shared" si="13"/>
        <v>35</v>
      </c>
      <c r="AH40" s="783">
        <v>0</v>
      </c>
      <c r="AI40" s="784">
        <v>35</v>
      </c>
      <c r="AJ40" s="784">
        <v>0</v>
      </c>
      <c r="AK40" s="784">
        <v>0</v>
      </c>
      <c r="AL40" s="785">
        <v>35</v>
      </c>
      <c r="AM40" s="784">
        <v>0</v>
      </c>
      <c r="AN40" s="820">
        <f t="shared" si="14"/>
        <v>35</v>
      </c>
      <c r="AO40" s="783">
        <v>0</v>
      </c>
      <c r="AP40" s="784">
        <v>35</v>
      </c>
      <c r="AQ40" s="784">
        <v>0</v>
      </c>
      <c r="AR40" s="784">
        <v>0</v>
      </c>
      <c r="AS40" s="785">
        <v>35</v>
      </c>
      <c r="AT40" s="784">
        <v>0</v>
      </c>
      <c r="AU40" s="820">
        <v>35</v>
      </c>
      <c r="AV40" s="787">
        <v>0</v>
      </c>
      <c r="AW40" s="784">
        <v>35</v>
      </c>
      <c r="AX40" s="789">
        <v>0</v>
      </c>
      <c r="AY40" s="789">
        <v>0</v>
      </c>
      <c r="AZ40" s="785">
        <v>35</v>
      </c>
      <c r="BA40" s="784">
        <v>0</v>
      </c>
      <c r="BB40" s="820">
        <v>35</v>
      </c>
      <c r="BC40" s="783">
        <v>0</v>
      </c>
      <c r="BD40" s="784">
        <v>35</v>
      </c>
      <c r="BE40" s="784">
        <v>0</v>
      </c>
      <c r="BF40" s="784">
        <v>0</v>
      </c>
      <c r="BG40" s="784">
        <v>35</v>
      </c>
      <c r="BH40" s="784">
        <v>0</v>
      </c>
      <c r="BI40" s="820">
        <v>35</v>
      </c>
      <c r="BJ40" s="821">
        <v>0</v>
      </c>
      <c r="BK40" s="792">
        <v>35</v>
      </c>
      <c r="BL40" s="822">
        <v>0</v>
      </c>
      <c r="BM40" s="823">
        <v>0</v>
      </c>
      <c r="BN40" s="790">
        <v>35</v>
      </c>
      <c r="BO40" s="792">
        <v>0</v>
      </c>
      <c r="BP40" s="786">
        <v>35</v>
      </c>
      <c r="BQ40" s="824">
        <f>SUMIFS('R5病院病棟票'!$AF$13:$AF$324,'R5病院病棟票'!$B$13:$B$324,$K$3:$K$150,'R5病院病棟票'!$R$13:$R$324,1)</f>
        <v>0</v>
      </c>
      <c r="BR40" s="825">
        <f>SUMIFS('R5病院病棟票'!$AF$13:$AF$324,'R5病院病棟票'!$B$13:$B$324,$K$3:$K$150,'R5病院病棟票'!$R$13:$R$324,2)</f>
        <v>35</v>
      </c>
      <c r="BS40" s="826">
        <f>SUMIFS('R5病院病棟票'!$AF$13:$AF$324,'R5病院病棟票'!$B$13:$B$324,$K$3:$K$150,'R5病院病棟票'!$R$13:$R$324,3)</f>
        <v>0</v>
      </c>
      <c r="BT40" s="827">
        <f>SUMIFS('R5病院病棟票'!$AF$13:$AF$324,'R5病院病棟票'!$B$13:$B$324,$K$3:$K$150,'R5病院病棟票'!$R$13:$R$324,4)</f>
        <v>0</v>
      </c>
      <c r="BU40" s="828">
        <f t="shared" si="26"/>
        <v>35</v>
      </c>
      <c r="BV40" s="825">
        <f>SUMIFS('R5病院病棟票'!$AF$13:$AF$324,'R5病院病棟票'!$B$13:$B$324,$K$3:$K$150,'R5病院病棟票'!$R$13:$R$324,5)+SUMIFS('R5病院病棟票'!$AF$13:$AF$324,'R5病院病棟票'!$B$13:$B$324,$K$3:$K$150,'R5病院病棟票'!$R$13:$R$324,6)</f>
        <v>0</v>
      </c>
      <c r="BW40" s="829">
        <f t="shared" si="28"/>
        <v>35</v>
      </c>
      <c r="BX40" s="757">
        <f t="shared" si="5"/>
        <v>0</v>
      </c>
      <c r="BY40" s="757">
        <f t="shared" si="6"/>
        <v>0</v>
      </c>
      <c r="BZ40" s="757"/>
      <c r="CA40" s="830">
        <f>SUMIFS('R5病院病棟票'!$AI$13:$AI$324,'R5病院病棟票'!$B$13:$B$324,$K$3:$K$150,'R5病院病棟票'!$Y$13:$Y$324,1)</f>
        <v>0</v>
      </c>
      <c r="CB40" s="805">
        <f>SUMIFS('R5病院病棟票'!$AI$13:$AI$324,'R5病院病棟票'!$B$13:$B$324,$K$3:$K$150,'R5病院病棟票'!$Y$13:$Y$324,2)</f>
        <v>35</v>
      </c>
      <c r="CC40" s="831">
        <f>SUMIFS('R5病院病棟票'!$AI$13:$AI$324,'R5病院病棟票'!$B$13:$B$324,$K$3:$K$150,'R5病院病棟票'!$Y$13:$Y$324,3)</f>
        <v>0</v>
      </c>
      <c r="CD40" s="807">
        <f>SUMIFS('R5病院病棟票'!$AI$13:$AI$324,'R5病院病棟票'!$B$13:$B$324,$K$3:$K$150,'R5病院病棟票'!$Y$13:$Y$324,4)</f>
        <v>0</v>
      </c>
      <c r="CE40" s="831">
        <f t="shared" si="29"/>
        <v>35</v>
      </c>
      <c r="CF40" s="807">
        <f>SUMIFS('R5病院病棟票'!$AI$13:$AI$324,'R5病院病棟票'!$B$13:$B$324,$K$3:$K$150,'R5病院病棟票'!$Y$13:$Y$324,5)</f>
        <v>0</v>
      </c>
      <c r="CG40" s="808">
        <f t="shared" si="30"/>
        <v>35</v>
      </c>
      <c r="CH40" s="832">
        <f>SUMIFS('R5病院病棟票'!$AJ$13:$AJ$324,'R5病院病棟票'!$B$13:$B$324,$K$3:$K$150)</f>
        <v>0</v>
      </c>
      <c r="CI40" s="810">
        <f>SUMIFS('R5病院病棟票'!$AK$13:$AK$324,'R5病院病棟票'!$B$13:$B$324,$K$3:$K$150,'R5病院病棟票'!$Y$13:$Y$324,7)</f>
        <v>0</v>
      </c>
      <c r="CJ40" s="811" t="str">
        <f t="shared" si="11"/>
        <v>○</v>
      </c>
      <c r="CK40" s="833">
        <v>35</v>
      </c>
      <c r="CL40" s="811" t="str">
        <f t="shared" si="7"/>
        <v>○</v>
      </c>
      <c r="CN40" s="821" t="b">
        <f t="shared" si="27"/>
        <v>1</v>
      </c>
      <c r="CO40" s="792" t="b">
        <f t="shared" si="27"/>
        <v>1</v>
      </c>
      <c r="CP40" s="822" t="b">
        <f t="shared" si="27"/>
        <v>1</v>
      </c>
      <c r="CQ40" s="823" t="b">
        <f t="shared" si="27"/>
        <v>1</v>
      </c>
      <c r="CR40" s="790" t="b">
        <f t="shared" si="27"/>
        <v>1</v>
      </c>
      <c r="CS40" s="792" t="b">
        <f t="shared" si="27"/>
        <v>1</v>
      </c>
      <c r="CT40" s="786" t="b">
        <f t="shared" si="27"/>
        <v>1</v>
      </c>
    </row>
    <row r="41" spans="1:98">
      <c r="A41" s="882">
        <v>33</v>
      </c>
      <c r="B41" s="813" t="s">
        <v>145</v>
      </c>
      <c r="C41" s="813" t="s">
        <v>149</v>
      </c>
      <c r="D41" s="813" t="s">
        <v>109</v>
      </c>
      <c r="E41" s="814">
        <v>11729043</v>
      </c>
      <c r="F41" s="815">
        <v>11730131</v>
      </c>
      <c r="G41" s="815">
        <v>11701106</v>
      </c>
      <c r="H41" s="815">
        <v>11701106</v>
      </c>
      <c r="I41" s="815">
        <v>11701106</v>
      </c>
      <c r="J41" s="815">
        <v>11701106</v>
      </c>
      <c r="K41" s="815">
        <v>11701106</v>
      </c>
      <c r="L41" s="816" t="s">
        <v>150</v>
      </c>
      <c r="M41" s="817"/>
      <c r="N41" s="818">
        <v>60</v>
      </c>
      <c r="O41" s="818">
        <v>106</v>
      </c>
      <c r="P41" s="818">
        <v>54</v>
      </c>
      <c r="Q41" s="819">
        <v>220</v>
      </c>
      <c r="R41" s="819"/>
      <c r="S41" s="909">
        <v>220</v>
      </c>
      <c r="T41" s="817">
        <v>9</v>
      </c>
      <c r="U41" s="818">
        <v>51</v>
      </c>
      <c r="V41" s="818">
        <v>106</v>
      </c>
      <c r="W41" s="818">
        <v>54</v>
      </c>
      <c r="X41" s="819">
        <v>220</v>
      </c>
      <c r="Y41" s="819"/>
      <c r="Z41" s="909">
        <v>220</v>
      </c>
      <c r="AA41" s="783">
        <v>9</v>
      </c>
      <c r="AB41" s="784">
        <v>51</v>
      </c>
      <c r="AC41" s="784">
        <v>106</v>
      </c>
      <c r="AD41" s="784">
        <v>54</v>
      </c>
      <c r="AE41" s="785">
        <f t="shared" si="12"/>
        <v>220</v>
      </c>
      <c r="AF41" s="784">
        <v>0</v>
      </c>
      <c r="AG41" s="820">
        <f t="shared" si="13"/>
        <v>220</v>
      </c>
      <c r="AH41" s="783">
        <v>9</v>
      </c>
      <c r="AI41" s="784">
        <v>51</v>
      </c>
      <c r="AJ41" s="784">
        <v>106</v>
      </c>
      <c r="AK41" s="784">
        <v>54</v>
      </c>
      <c r="AL41" s="785">
        <v>220</v>
      </c>
      <c r="AM41" s="784">
        <v>0</v>
      </c>
      <c r="AN41" s="820">
        <f t="shared" si="14"/>
        <v>220</v>
      </c>
      <c r="AO41" s="783">
        <v>9</v>
      </c>
      <c r="AP41" s="784">
        <v>51</v>
      </c>
      <c r="AQ41" s="784">
        <v>106</v>
      </c>
      <c r="AR41" s="784">
        <v>54</v>
      </c>
      <c r="AS41" s="785">
        <v>220</v>
      </c>
      <c r="AT41" s="784">
        <v>0</v>
      </c>
      <c r="AU41" s="820">
        <v>220</v>
      </c>
      <c r="AV41" s="787">
        <v>9</v>
      </c>
      <c r="AW41" s="784">
        <v>51</v>
      </c>
      <c r="AX41" s="789">
        <v>106</v>
      </c>
      <c r="AY41" s="789">
        <v>54</v>
      </c>
      <c r="AZ41" s="785">
        <v>220</v>
      </c>
      <c r="BA41" s="784">
        <v>0</v>
      </c>
      <c r="BB41" s="820">
        <v>220</v>
      </c>
      <c r="BC41" s="783">
        <v>9</v>
      </c>
      <c r="BD41" s="784">
        <v>51</v>
      </c>
      <c r="BE41" s="784">
        <v>106</v>
      </c>
      <c r="BF41" s="784">
        <v>54</v>
      </c>
      <c r="BG41" s="784">
        <v>220</v>
      </c>
      <c r="BH41" s="784">
        <v>0</v>
      </c>
      <c r="BI41" s="820">
        <v>220</v>
      </c>
      <c r="BJ41" s="821">
        <v>9</v>
      </c>
      <c r="BK41" s="792">
        <v>51</v>
      </c>
      <c r="BL41" s="822">
        <v>106</v>
      </c>
      <c r="BM41" s="823">
        <v>54</v>
      </c>
      <c r="BN41" s="790">
        <v>220</v>
      </c>
      <c r="BO41" s="792">
        <v>0</v>
      </c>
      <c r="BP41" s="786">
        <v>220</v>
      </c>
      <c r="BQ41" s="824">
        <f>SUMIFS('R5病院病棟票'!$AF$13:$AF$324,'R5病院病棟票'!$B$13:$B$324,$K$3:$K$150,'R5病院病棟票'!$R$13:$R$324,1)</f>
        <v>9</v>
      </c>
      <c r="BR41" s="825">
        <f>SUMIFS('R5病院病棟票'!$AF$13:$AF$324,'R5病院病棟票'!$B$13:$B$324,$K$3:$K$150,'R5病院病棟票'!$R$13:$R$324,2)</f>
        <v>51</v>
      </c>
      <c r="BS41" s="826">
        <f>SUMIFS('R5病院病棟票'!$AF$13:$AF$324,'R5病院病棟票'!$B$13:$B$324,$K$3:$K$150,'R5病院病棟票'!$R$13:$R$324,3)</f>
        <v>106</v>
      </c>
      <c r="BT41" s="827">
        <f>SUMIFS('R5病院病棟票'!$AF$13:$AF$324,'R5病院病棟票'!$B$13:$B$324,$K$3:$K$150,'R5病院病棟票'!$R$13:$R$324,4)</f>
        <v>54</v>
      </c>
      <c r="BU41" s="828">
        <f t="shared" si="26"/>
        <v>220</v>
      </c>
      <c r="BV41" s="825">
        <f>SUMIFS('R5病院病棟票'!$AF$13:$AF$324,'R5病院病棟票'!$B$13:$B$324,$K$3:$K$150,'R5病院病棟票'!$R$13:$R$324,5)+SUMIFS('R5病院病棟票'!$AF$13:$AF$324,'R5病院病棟票'!$B$13:$B$324,$K$3:$K$150,'R5病院病棟票'!$R$13:$R$324,6)</f>
        <v>0</v>
      </c>
      <c r="BW41" s="829">
        <f t="shared" si="28"/>
        <v>220</v>
      </c>
      <c r="BX41" s="757">
        <f t="shared" si="5"/>
        <v>0</v>
      </c>
      <c r="BY41" s="757">
        <f t="shared" si="6"/>
        <v>0</v>
      </c>
      <c r="BZ41" s="757"/>
      <c r="CA41" s="830">
        <f>SUMIFS('R5病院病棟票'!$AI$13:$AI$324,'R5病院病棟票'!$B$13:$B$324,$K$3:$K$150,'R5病院病棟票'!$Y$13:$Y$324,1)</f>
        <v>9</v>
      </c>
      <c r="CB41" s="805">
        <f>SUMIFS('R5病院病棟票'!$AI$13:$AI$324,'R5病院病棟票'!$B$13:$B$324,$K$3:$K$150,'R5病院病棟票'!$Y$13:$Y$324,2)</f>
        <v>51</v>
      </c>
      <c r="CC41" s="831">
        <f>SUMIFS('R5病院病棟票'!$AI$13:$AI$324,'R5病院病棟票'!$B$13:$B$324,$K$3:$K$150,'R5病院病棟票'!$Y$13:$Y$324,3)</f>
        <v>106</v>
      </c>
      <c r="CD41" s="807">
        <f>SUMIFS('R5病院病棟票'!$AI$13:$AI$324,'R5病院病棟票'!$B$13:$B$324,$K$3:$K$150,'R5病院病棟票'!$Y$13:$Y$324,4)</f>
        <v>54</v>
      </c>
      <c r="CE41" s="831">
        <f t="shared" si="29"/>
        <v>220</v>
      </c>
      <c r="CF41" s="807">
        <f>SUMIFS('R5病院病棟票'!$AI$13:$AI$324,'R5病院病棟票'!$B$13:$B$324,$K$3:$K$150,'R5病院病棟票'!$Y$13:$Y$324,5)</f>
        <v>0</v>
      </c>
      <c r="CG41" s="808">
        <f t="shared" si="30"/>
        <v>220</v>
      </c>
      <c r="CH41" s="832">
        <f>SUMIFS('R5病院病棟票'!$AJ$13:$AJ$324,'R5病院病棟票'!$B$13:$B$324,$K$3:$K$150)</f>
        <v>0</v>
      </c>
      <c r="CI41" s="810">
        <f>SUMIFS('R5病院病棟票'!$AK$13:$AK$324,'R5病院病棟票'!$B$13:$B$324,$K$3:$K$150,'R5病院病棟票'!$Y$13:$Y$324,7)</f>
        <v>0</v>
      </c>
      <c r="CJ41" s="811" t="str">
        <f t="shared" si="11"/>
        <v>○</v>
      </c>
      <c r="CK41" s="833">
        <v>220</v>
      </c>
      <c r="CL41" s="811" t="str">
        <f t="shared" si="7"/>
        <v>○</v>
      </c>
      <c r="CN41" s="821" t="b">
        <f t="shared" si="27"/>
        <v>1</v>
      </c>
      <c r="CO41" s="792" t="b">
        <f t="shared" si="27"/>
        <v>1</v>
      </c>
      <c r="CP41" s="822" t="b">
        <f t="shared" si="27"/>
        <v>1</v>
      </c>
      <c r="CQ41" s="823" t="b">
        <f t="shared" si="27"/>
        <v>1</v>
      </c>
      <c r="CR41" s="790" t="b">
        <f t="shared" si="27"/>
        <v>1</v>
      </c>
      <c r="CS41" s="792" t="b">
        <f t="shared" si="27"/>
        <v>1</v>
      </c>
      <c r="CT41" s="786" t="b">
        <f t="shared" si="27"/>
        <v>1</v>
      </c>
    </row>
    <row r="42" spans="1:98">
      <c r="A42" s="882">
        <v>34</v>
      </c>
      <c r="B42" s="813" t="s">
        <v>145</v>
      </c>
      <c r="C42" s="813" t="s">
        <v>149</v>
      </c>
      <c r="D42" s="813" t="s">
        <v>109</v>
      </c>
      <c r="E42" s="814">
        <v>11729142</v>
      </c>
      <c r="F42" s="815">
        <v>11730031</v>
      </c>
      <c r="G42" s="815">
        <v>11701107</v>
      </c>
      <c r="H42" s="815">
        <v>11701107</v>
      </c>
      <c r="I42" s="815">
        <v>11701107</v>
      </c>
      <c r="J42" s="815">
        <v>11701107</v>
      </c>
      <c r="K42" s="815">
        <v>11701107</v>
      </c>
      <c r="L42" s="816" t="s">
        <v>18</v>
      </c>
      <c r="M42" s="817"/>
      <c r="N42" s="818"/>
      <c r="O42" s="818"/>
      <c r="P42" s="818"/>
      <c r="Q42" s="819">
        <v>0</v>
      </c>
      <c r="R42" s="819"/>
      <c r="S42" s="909">
        <v>0</v>
      </c>
      <c r="T42" s="817"/>
      <c r="U42" s="818"/>
      <c r="V42" s="818"/>
      <c r="W42" s="818">
        <v>41</v>
      </c>
      <c r="X42" s="819">
        <v>41</v>
      </c>
      <c r="Y42" s="819"/>
      <c r="Z42" s="909">
        <v>41</v>
      </c>
      <c r="AA42" s="783">
        <v>0</v>
      </c>
      <c r="AB42" s="784">
        <v>0</v>
      </c>
      <c r="AC42" s="784">
        <v>0</v>
      </c>
      <c r="AD42" s="784">
        <v>41</v>
      </c>
      <c r="AE42" s="785">
        <f t="shared" si="12"/>
        <v>41</v>
      </c>
      <c r="AF42" s="784">
        <v>0</v>
      </c>
      <c r="AG42" s="820">
        <f t="shared" si="13"/>
        <v>41</v>
      </c>
      <c r="AH42" s="783">
        <v>0</v>
      </c>
      <c r="AI42" s="784">
        <v>0</v>
      </c>
      <c r="AJ42" s="784">
        <v>0</v>
      </c>
      <c r="AK42" s="784">
        <v>41</v>
      </c>
      <c r="AL42" s="785">
        <v>41</v>
      </c>
      <c r="AM42" s="784">
        <v>0</v>
      </c>
      <c r="AN42" s="820">
        <f t="shared" si="14"/>
        <v>41</v>
      </c>
      <c r="AO42" s="783">
        <v>0</v>
      </c>
      <c r="AP42" s="784">
        <v>0</v>
      </c>
      <c r="AQ42" s="784">
        <v>0</v>
      </c>
      <c r="AR42" s="784">
        <v>41</v>
      </c>
      <c r="AS42" s="785">
        <v>41</v>
      </c>
      <c r="AT42" s="784">
        <v>0</v>
      </c>
      <c r="AU42" s="820">
        <v>41</v>
      </c>
      <c r="AV42" s="787">
        <v>0</v>
      </c>
      <c r="AW42" s="784">
        <v>0</v>
      </c>
      <c r="AX42" s="789">
        <v>0</v>
      </c>
      <c r="AY42" s="789">
        <v>41</v>
      </c>
      <c r="AZ42" s="785">
        <v>41</v>
      </c>
      <c r="BA42" s="784">
        <v>0</v>
      </c>
      <c r="BB42" s="820">
        <v>41</v>
      </c>
      <c r="BC42" s="783">
        <v>0</v>
      </c>
      <c r="BD42" s="784">
        <v>0</v>
      </c>
      <c r="BE42" s="784">
        <v>0</v>
      </c>
      <c r="BF42" s="784">
        <v>41</v>
      </c>
      <c r="BG42" s="784">
        <v>41</v>
      </c>
      <c r="BH42" s="784">
        <v>0</v>
      </c>
      <c r="BI42" s="820">
        <v>41</v>
      </c>
      <c r="BJ42" s="821">
        <v>0</v>
      </c>
      <c r="BK42" s="792">
        <v>0</v>
      </c>
      <c r="BL42" s="822">
        <v>0</v>
      </c>
      <c r="BM42" s="823">
        <v>41</v>
      </c>
      <c r="BN42" s="790">
        <v>41</v>
      </c>
      <c r="BO42" s="792">
        <v>0</v>
      </c>
      <c r="BP42" s="786">
        <v>41</v>
      </c>
      <c r="BQ42" s="824">
        <f>SUMIFS('R5病院病棟票'!$AF$13:$AF$324,'R5病院病棟票'!$B$13:$B$324,$K$3:$K$150,'R5病院病棟票'!$R$13:$R$324,1)</f>
        <v>0</v>
      </c>
      <c r="BR42" s="825">
        <f>SUMIFS('R5病院病棟票'!$AF$13:$AF$324,'R5病院病棟票'!$B$13:$B$324,$K$3:$K$150,'R5病院病棟票'!$R$13:$R$324,2)</f>
        <v>0</v>
      </c>
      <c r="BS42" s="826">
        <f>SUMIFS('R5病院病棟票'!$AF$13:$AF$324,'R5病院病棟票'!$B$13:$B$324,$K$3:$K$150,'R5病院病棟票'!$R$13:$R$324,3)</f>
        <v>0</v>
      </c>
      <c r="BT42" s="827">
        <f>SUMIFS('R5病院病棟票'!$AF$13:$AF$324,'R5病院病棟票'!$B$13:$B$324,$K$3:$K$150,'R5病院病棟票'!$R$13:$R$324,4)</f>
        <v>41</v>
      </c>
      <c r="BU42" s="828">
        <f t="shared" si="26"/>
        <v>41</v>
      </c>
      <c r="BV42" s="825">
        <f>SUMIFS('R5病院病棟票'!$AF$13:$AF$324,'R5病院病棟票'!$B$13:$B$324,$K$3:$K$150,'R5病院病棟票'!$R$13:$R$324,5)+SUMIFS('R5病院病棟票'!$AF$13:$AF$324,'R5病院病棟票'!$B$13:$B$324,$K$3:$K$150,'R5病院病棟票'!$R$13:$R$324,6)</f>
        <v>0</v>
      </c>
      <c r="BW42" s="829">
        <f t="shared" si="28"/>
        <v>41</v>
      </c>
      <c r="BX42" s="757">
        <f t="shared" si="5"/>
        <v>0</v>
      </c>
      <c r="BY42" s="757">
        <f t="shared" si="6"/>
        <v>0</v>
      </c>
      <c r="BZ42" s="757"/>
      <c r="CA42" s="830">
        <f>SUMIFS('R5病院病棟票'!$AI$13:$AI$324,'R5病院病棟票'!$B$13:$B$324,$K$3:$K$150,'R5病院病棟票'!$Y$13:$Y$324,1)</f>
        <v>0</v>
      </c>
      <c r="CB42" s="805">
        <f>SUMIFS('R5病院病棟票'!$AI$13:$AI$324,'R5病院病棟票'!$B$13:$B$324,$K$3:$K$150,'R5病院病棟票'!$Y$13:$Y$324,2)</f>
        <v>0</v>
      </c>
      <c r="CC42" s="831">
        <f>SUMIFS('R5病院病棟票'!$AI$13:$AI$324,'R5病院病棟票'!$B$13:$B$324,$K$3:$K$150,'R5病院病棟票'!$Y$13:$Y$324,3)</f>
        <v>0</v>
      </c>
      <c r="CD42" s="807">
        <f>SUMIFS('R5病院病棟票'!$AI$13:$AI$324,'R5病院病棟票'!$B$13:$B$324,$K$3:$K$150,'R5病院病棟票'!$Y$13:$Y$324,4)</f>
        <v>41</v>
      </c>
      <c r="CE42" s="831">
        <f t="shared" si="29"/>
        <v>41</v>
      </c>
      <c r="CF42" s="807">
        <f>SUMIFS('R5病院病棟票'!$AI$13:$AI$324,'R5病院病棟票'!$B$13:$B$324,$K$3:$K$150,'R5病院病棟票'!$Y$13:$Y$324,5)</f>
        <v>0</v>
      </c>
      <c r="CG42" s="808">
        <f t="shared" si="30"/>
        <v>41</v>
      </c>
      <c r="CH42" s="832">
        <f>SUMIFS('R5病院病棟票'!$AJ$13:$AJ$324,'R5病院病棟票'!$B$13:$B$324,$K$3:$K$150)</f>
        <v>0</v>
      </c>
      <c r="CI42" s="810">
        <f>SUMIFS('R5病院病棟票'!$AK$13:$AK$324,'R5病院病棟票'!$B$13:$B$324,$K$3:$K$150,'R5病院病棟票'!$Y$13:$Y$324,7)</f>
        <v>0</v>
      </c>
      <c r="CJ42" s="811" t="str">
        <f t="shared" si="11"/>
        <v>○</v>
      </c>
      <c r="CK42" s="833">
        <v>41</v>
      </c>
      <c r="CL42" s="811" t="str">
        <f t="shared" si="7"/>
        <v>○</v>
      </c>
      <c r="CN42" s="821" t="b">
        <f t="shared" si="27"/>
        <v>1</v>
      </c>
      <c r="CO42" s="792" t="b">
        <f t="shared" si="27"/>
        <v>1</v>
      </c>
      <c r="CP42" s="822" t="b">
        <f t="shared" si="27"/>
        <v>1</v>
      </c>
      <c r="CQ42" s="823" t="b">
        <f t="shared" si="27"/>
        <v>1</v>
      </c>
      <c r="CR42" s="790" t="b">
        <f t="shared" si="27"/>
        <v>1</v>
      </c>
      <c r="CS42" s="792" t="b">
        <f t="shared" si="27"/>
        <v>1</v>
      </c>
      <c r="CT42" s="786" t="b">
        <f t="shared" si="27"/>
        <v>1</v>
      </c>
    </row>
    <row r="43" spans="1:98">
      <c r="A43" s="882">
        <v>35</v>
      </c>
      <c r="B43" s="813" t="s">
        <v>145</v>
      </c>
      <c r="C43" s="813" t="s">
        <v>149</v>
      </c>
      <c r="D43" s="813" t="s">
        <v>109</v>
      </c>
      <c r="E43" s="814">
        <v>11729133</v>
      </c>
      <c r="F43" s="815">
        <v>11730036</v>
      </c>
      <c r="G43" s="815">
        <v>11701061</v>
      </c>
      <c r="H43" s="815">
        <v>11701061</v>
      </c>
      <c r="I43" s="815">
        <v>11701061</v>
      </c>
      <c r="J43" s="815">
        <v>11701061</v>
      </c>
      <c r="K43" s="815">
        <v>11701061</v>
      </c>
      <c r="L43" s="816" t="s">
        <v>19</v>
      </c>
      <c r="M43" s="817"/>
      <c r="N43" s="818">
        <v>46</v>
      </c>
      <c r="O43" s="818">
        <v>36</v>
      </c>
      <c r="P43" s="818">
        <v>38</v>
      </c>
      <c r="Q43" s="819">
        <v>120</v>
      </c>
      <c r="R43" s="819"/>
      <c r="S43" s="909">
        <v>120</v>
      </c>
      <c r="T43" s="817"/>
      <c r="U43" s="818">
        <v>46</v>
      </c>
      <c r="V43" s="818">
        <v>36</v>
      </c>
      <c r="W43" s="818">
        <v>38</v>
      </c>
      <c r="X43" s="819">
        <v>120</v>
      </c>
      <c r="Y43" s="819"/>
      <c r="Z43" s="909">
        <v>120</v>
      </c>
      <c r="AA43" s="783">
        <v>0</v>
      </c>
      <c r="AB43" s="784">
        <v>46</v>
      </c>
      <c r="AC43" s="784">
        <v>36</v>
      </c>
      <c r="AD43" s="784">
        <v>38</v>
      </c>
      <c r="AE43" s="785">
        <f>SUM(AA43:AD43)</f>
        <v>120</v>
      </c>
      <c r="AF43" s="784">
        <v>0</v>
      </c>
      <c r="AG43" s="820">
        <f>AE43+AF43</f>
        <v>120</v>
      </c>
      <c r="AH43" s="783">
        <v>0</v>
      </c>
      <c r="AI43" s="784">
        <v>46</v>
      </c>
      <c r="AJ43" s="784">
        <v>36</v>
      </c>
      <c r="AK43" s="784">
        <v>38</v>
      </c>
      <c r="AL43" s="785">
        <v>120</v>
      </c>
      <c r="AM43" s="784">
        <v>0</v>
      </c>
      <c r="AN43" s="820">
        <f>AL43+AM43</f>
        <v>120</v>
      </c>
      <c r="AO43" s="783">
        <v>0</v>
      </c>
      <c r="AP43" s="784">
        <v>46</v>
      </c>
      <c r="AQ43" s="784">
        <v>36</v>
      </c>
      <c r="AR43" s="784">
        <v>38</v>
      </c>
      <c r="AS43" s="785">
        <v>120</v>
      </c>
      <c r="AT43" s="784">
        <v>0</v>
      </c>
      <c r="AU43" s="820">
        <v>120</v>
      </c>
      <c r="AV43" s="787">
        <v>0</v>
      </c>
      <c r="AW43" s="784">
        <v>46</v>
      </c>
      <c r="AX43" s="789">
        <v>36</v>
      </c>
      <c r="AY43" s="789">
        <v>38</v>
      </c>
      <c r="AZ43" s="785">
        <v>120</v>
      </c>
      <c r="BA43" s="784">
        <v>0</v>
      </c>
      <c r="BB43" s="820">
        <v>120</v>
      </c>
      <c r="BC43" s="783">
        <v>0</v>
      </c>
      <c r="BD43" s="784">
        <v>35</v>
      </c>
      <c r="BE43" s="784">
        <v>85</v>
      </c>
      <c r="BF43" s="784">
        <v>0</v>
      </c>
      <c r="BG43" s="784">
        <v>120</v>
      </c>
      <c r="BH43" s="784">
        <v>0</v>
      </c>
      <c r="BI43" s="820">
        <v>120</v>
      </c>
      <c r="BJ43" s="821">
        <v>0</v>
      </c>
      <c r="BK43" s="792">
        <v>35</v>
      </c>
      <c r="BL43" s="822">
        <v>85</v>
      </c>
      <c r="BM43" s="823">
        <v>0</v>
      </c>
      <c r="BN43" s="790">
        <v>120</v>
      </c>
      <c r="BO43" s="792">
        <v>0</v>
      </c>
      <c r="BP43" s="786">
        <v>120</v>
      </c>
      <c r="BQ43" s="824">
        <f>SUMIFS('R5病院病棟票'!$AF$13:$AF$324,'R5病院病棟票'!$B$13:$B$324,$K$3:$K$150,'R5病院病棟票'!$R$13:$R$324,1)</f>
        <v>0</v>
      </c>
      <c r="BR43" s="825">
        <f>SUMIFS('R5病院病棟票'!$AF$13:$AF$324,'R5病院病棟票'!$B$13:$B$324,$K$3:$K$150,'R5病院病棟票'!$R$13:$R$324,2)</f>
        <v>35</v>
      </c>
      <c r="BS43" s="826">
        <f>SUMIFS('R5病院病棟票'!$AF$13:$AF$324,'R5病院病棟票'!$B$13:$B$324,$K$3:$K$150,'R5病院病棟票'!$R$13:$R$324,3)</f>
        <v>85</v>
      </c>
      <c r="BT43" s="827">
        <f>SUMIFS('R5病院病棟票'!$AF$13:$AF$324,'R5病院病棟票'!$B$13:$B$324,$K$3:$K$150,'R5病院病棟票'!$R$13:$R$324,4)</f>
        <v>0</v>
      </c>
      <c r="BU43" s="828">
        <f t="shared" si="26"/>
        <v>120</v>
      </c>
      <c r="BV43" s="825">
        <f>SUMIFS('R5病院病棟票'!$AF$13:$AF$324,'R5病院病棟票'!$B$13:$B$324,$K$3:$K$150,'R5病院病棟票'!$R$13:$R$324,5)+SUMIFS('R5病院病棟票'!$AF$13:$AF$324,'R5病院病棟票'!$B$13:$B$324,$K$3:$K$150,'R5病院病棟票'!$R$13:$R$324,6)</f>
        <v>0</v>
      </c>
      <c r="BW43" s="829">
        <f t="shared" si="28"/>
        <v>120</v>
      </c>
      <c r="BX43" s="757">
        <f t="shared" si="5"/>
        <v>0</v>
      </c>
      <c r="BY43" s="757">
        <f t="shared" si="6"/>
        <v>0</v>
      </c>
      <c r="BZ43" s="757"/>
      <c r="CA43" s="830">
        <f>SUMIFS('R5病院病棟票'!$AI$13:$AI$324,'R5病院病棟票'!$B$13:$B$324,$K$3:$K$150,'R5病院病棟票'!$Y$13:$Y$324,1)</f>
        <v>0</v>
      </c>
      <c r="CB43" s="805">
        <f>SUMIFS('R5病院病棟票'!$AI$13:$AI$324,'R5病院病棟票'!$B$13:$B$324,$K$3:$K$150,'R5病院病棟票'!$Y$13:$Y$324,2)</f>
        <v>35</v>
      </c>
      <c r="CC43" s="831">
        <f>SUMIFS('R5病院病棟票'!$AI$13:$AI$324,'R5病院病棟票'!$B$13:$B$324,$K$3:$K$150,'R5病院病棟票'!$Y$13:$Y$324,3)</f>
        <v>85</v>
      </c>
      <c r="CD43" s="807">
        <f>SUMIFS('R5病院病棟票'!$AI$13:$AI$324,'R5病院病棟票'!$B$13:$B$324,$K$3:$K$150,'R5病院病棟票'!$Y$13:$Y$324,4)</f>
        <v>0</v>
      </c>
      <c r="CE43" s="831">
        <f t="shared" si="29"/>
        <v>120</v>
      </c>
      <c r="CF43" s="807">
        <f>SUMIFS('R5病院病棟票'!$AI$13:$AI$324,'R5病院病棟票'!$B$13:$B$324,$K$3:$K$150,'R5病院病棟票'!$Y$13:$Y$324,5)</f>
        <v>0</v>
      </c>
      <c r="CG43" s="808">
        <f t="shared" si="30"/>
        <v>120</v>
      </c>
      <c r="CH43" s="832">
        <f>SUMIFS('R5病院病棟票'!$AJ$13:$AJ$324,'R5病院病棟票'!$B$13:$B$324,$K$3:$K$150)</f>
        <v>0</v>
      </c>
      <c r="CI43" s="810">
        <f>SUMIFS('R5病院病棟票'!$AK$13:$AK$324,'R5病院病棟票'!$B$13:$B$324,$K$3:$K$150,'R5病院病棟票'!$Y$13:$Y$324,7)</f>
        <v>0</v>
      </c>
      <c r="CJ43" s="811" t="str">
        <f>IF(BW43=CG43+CH43+CI43,"○","×")</f>
        <v>○</v>
      </c>
      <c r="CK43" s="833">
        <v>120</v>
      </c>
      <c r="CL43" s="811" t="str">
        <f>IF(BW43=CK43,"○","×")</f>
        <v>○</v>
      </c>
      <c r="CN43" s="821" t="b">
        <f t="shared" si="27"/>
        <v>1</v>
      </c>
      <c r="CO43" s="792" t="b">
        <f t="shared" si="27"/>
        <v>1</v>
      </c>
      <c r="CP43" s="822" t="b">
        <f t="shared" si="27"/>
        <v>1</v>
      </c>
      <c r="CQ43" s="823" t="b">
        <f t="shared" si="27"/>
        <v>1</v>
      </c>
      <c r="CR43" s="790" t="b">
        <f t="shared" si="27"/>
        <v>1</v>
      </c>
      <c r="CS43" s="792" t="b">
        <f t="shared" si="27"/>
        <v>1</v>
      </c>
      <c r="CT43" s="786" t="b">
        <f t="shared" si="27"/>
        <v>1</v>
      </c>
    </row>
    <row r="44" spans="1:98">
      <c r="A44" s="882">
        <v>36</v>
      </c>
      <c r="B44" s="813" t="s">
        <v>145</v>
      </c>
      <c r="C44" s="813" t="s">
        <v>151</v>
      </c>
      <c r="D44" s="813" t="s">
        <v>109</v>
      </c>
      <c r="E44" s="814">
        <v>11729077</v>
      </c>
      <c r="F44" s="815">
        <v>11730999</v>
      </c>
      <c r="G44" s="815">
        <v>11701048</v>
      </c>
      <c r="H44" s="815">
        <v>11701048</v>
      </c>
      <c r="I44" s="815">
        <v>11701048</v>
      </c>
      <c r="J44" s="815">
        <v>11701048</v>
      </c>
      <c r="K44" s="815">
        <v>11701048</v>
      </c>
      <c r="L44" s="816" t="s">
        <v>152</v>
      </c>
      <c r="M44" s="817"/>
      <c r="N44" s="818"/>
      <c r="O44" s="818"/>
      <c r="P44" s="818"/>
      <c r="Q44" s="819">
        <v>0</v>
      </c>
      <c r="R44" s="819"/>
      <c r="S44" s="909">
        <v>0</v>
      </c>
      <c r="T44" s="817">
        <v>792</v>
      </c>
      <c r="U44" s="818"/>
      <c r="V44" s="818"/>
      <c r="W44" s="818"/>
      <c r="X44" s="819">
        <v>792</v>
      </c>
      <c r="Y44" s="819"/>
      <c r="Z44" s="909">
        <v>792</v>
      </c>
      <c r="AA44" s="783">
        <v>792</v>
      </c>
      <c r="AB44" s="784">
        <v>0</v>
      </c>
      <c r="AC44" s="784">
        <v>0</v>
      </c>
      <c r="AD44" s="784">
        <v>0</v>
      </c>
      <c r="AE44" s="785">
        <f t="shared" si="12"/>
        <v>792</v>
      </c>
      <c r="AF44" s="784">
        <v>0</v>
      </c>
      <c r="AG44" s="820">
        <f t="shared" si="13"/>
        <v>792</v>
      </c>
      <c r="AH44" s="783">
        <v>792</v>
      </c>
      <c r="AI44" s="784">
        <v>0</v>
      </c>
      <c r="AJ44" s="784">
        <v>0</v>
      </c>
      <c r="AK44" s="784">
        <v>0</v>
      </c>
      <c r="AL44" s="785">
        <v>792</v>
      </c>
      <c r="AM44" s="784">
        <v>0</v>
      </c>
      <c r="AN44" s="820">
        <f t="shared" si="14"/>
        <v>792</v>
      </c>
      <c r="AO44" s="783">
        <v>792</v>
      </c>
      <c r="AP44" s="784">
        <v>0</v>
      </c>
      <c r="AQ44" s="784">
        <v>0</v>
      </c>
      <c r="AR44" s="784">
        <v>0</v>
      </c>
      <c r="AS44" s="785">
        <v>792</v>
      </c>
      <c r="AT44" s="784">
        <v>0</v>
      </c>
      <c r="AU44" s="820">
        <v>792</v>
      </c>
      <c r="AV44" s="787">
        <v>792</v>
      </c>
      <c r="AW44" s="784">
        <v>0</v>
      </c>
      <c r="AX44" s="789">
        <v>0</v>
      </c>
      <c r="AY44" s="789">
        <v>0</v>
      </c>
      <c r="AZ44" s="785">
        <v>792</v>
      </c>
      <c r="BA44" s="784">
        <v>0</v>
      </c>
      <c r="BB44" s="820">
        <v>792</v>
      </c>
      <c r="BC44" s="783">
        <v>792</v>
      </c>
      <c r="BD44" s="784">
        <v>0</v>
      </c>
      <c r="BE44" s="784">
        <v>0</v>
      </c>
      <c r="BF44" s="784">
        <v>0</v>
      </c>
      <c r="BG44" s="784">
        <v>792</v>
      </c>
      <c r="BH44" s="784">
        <v>0</v>
      </c>
      <c r="BI44" s="820">
        <v>792</v>
      </c>
      <c r="BJ44" s="821">
        <v>749</v>
      </c>
      <c r="BK44" s="792">
        <v>43</v>
      </c>
      <c r="BL44" s="822">
        <v>0</v>
      </c>
      <c r="BM44" s="823">
        <v>0</v>
      </c>
      <c r="BN44" s="790">
        <v>792</v>
      </c>
      <c r="BO44" s="792">
        <v>0</v>
      </c>
      <c r="BP44" s="786">
        <v>792</v>
      </c>
      <c r="BQ44" s="824">
        <f>SUMIFS('R5病院病棟票'!$AF$13:$AF$324,'R5病院病棟票'!$B$13:$B$324,$K$3:$K$150,'R5病院病棟票'!$R$13:$R$324,1)</f>
        <v>749</v>
      </c>
      <c r="BR44" s="825">
        <f>SUMIFS('R5病院病棟票'!$AF$13:$AF$324,'R5病院病棟票'!$B$13:$B$324,$K$3:$K$150,'R5病院病棟票'!$R$13:$R$324,2)</f>
        <v>43</v>
      </c>
      <c r="BS44" s="826">
        <f>SUMIFS('R5病院病棟票'!$AF$13:$AF$324,'R5病院病棟票'!$B$13:$B$324,$K$3:$K$150,'R5病院病棟票'!$R$13:$R$324,3)</f>
        <v>0</v>
      </c>
      <c r="BT44" s="827">
        <f>SUMIFS('R5病院病棟票'!$AF$13:$AF$324,'R5病院病棟票'!$B$13:$B$324,$K$3:$K$150,'R5病院病棟票'!$R$13:$R$324,4)</f>
        <v>0</v>
      </c>
      <c r="BU44" s="828">
        <f t="shared" si="26"/>
        <v>792</v>
      </c>
      <c r="BV44" s="825">
        <f>SUMIFS('R5病院病棟票'!$AF$13:$AF$324,'R5病院病棟票'!$B$13:$B$324,$K$3:$K$150,'R5病院病棟票'!$R$13:$R$324,5)+SUMIFS('R5病院病棟票'!$AF$13:$AF$324,'R5病院病棟票'!$B$13:$B$324,$K$3:$K$150,'R5病院病棟票'!$R$13:$R$324,6)</f>
        <v>0</v>
      </c>
      <c r="BW44" s="829">
        <f t="shared" si="28"/>
        <v>792</v>
      </c>
      <c r="BX44" s="757">
        <f t="shared" si="5"/>
        <v>0</v>
      </c>
      <c r="BY44" s="757">
        <f t="shared" si="6"/>
        <v>0</v>
      </c>
      <c r="BZ44" s="757"/>
      <c r="CA44" s="830">
        <f>SUMIFS('R5病院病棟票'!$AI$13:$AI$324,'R5病院病棟票'!$B$13:$B$324,$K$3:$K$150,'R5病院病棟票'!$Y$13:$Y$324,1)</f>
        <v>749</v>
      </c>
      <c r="CB44" s="805">
        <f>SUMIFS('R5病院病棟票'!$AI$13:$AI$324,'R5病院病棟票'!$B$13:$B$324,$K$3:$K$150,'R5病院病棟票'!$Y$13:$Y$324,2)</f>
        <v>43</v>
      </c>
      <c r="CC44" s="831">
        <f>SUMIFS('R5病院病棟票'!$AI$13:$AI$324,'R5病院病棟票'!$B$13:$B$324,$K$3:$K$150,'R5病院病棟票'!$Y$13:$Y$324,3)</f>
        <v>0</v>
      </c>
      <c r="CD44" s="807">
        <f>SUMIFS('R5病院病棟票'!$AI$13:$AI$324,'R5病院病棟票'!$B$13:$B$324,$K$3:$K$150,'R5病院病棟票'!$Y$13:$Y$324,4)</f>
        <v>0</v>
      </c>
      <c r="CE44" s="831">
        <f t="shared" si="29"/>
        <v>792</v>
      </c>
      <c r="CF44" s="807">
        <f>SUMIFS('R5病院病棟票'!$AI$13:$AI$324,'R5病院病棟票'!$B$13:$B$324,$K$3:$K$150,'R5病院病棟票'!$Y$13:$Y$324,5)</f>
        <v>0</v>
      </c>
      <c r="CG44" s="808">
        <f t="shared" si="30"/>
        <v>792</v>
      </c>
      <c r="CH44" s="832">
        <f>SUMIFS('R5病院病棟票'!$AJ$13:$AJ$324,'R5病院病棟票'!$B$13:$B$324,$K$3:$K$150)</f>
        <v>0</v>
      </c>
      <c r="CI44" s="810">
        <f>SUMIFS('R5病院病棟票'!$AK$13:$AK$324,'R5病院病棟票'!$B$13:$B$324,$K$3:$K$150,'R5病院病棟票'!$Y$13:$Y$324,7)</f>
        <v>0</v>
      </c>
      <c r="CJ44" s="811" t="str">
        <f t="shared" si="11"/>
        <v>○</v>
      </c>
      <c r="CK44" s="833">
        <v>792</v>
      </c>
      <c r="CL44" s="811" t="str">
        <f t="shared" si="7"/>
        <v>○</v>
      </c>
      <c r="CN44" s="821" t="b">
        <f t="shared" si="27"/>
        <v>1</v>
      </c>
      <c r="CO44" s="792" t="b">
        <f t="shared" si="27"/>
        <v>1</v>
      </c>
      <c r="CP44" s="822" t="b">
        <f t="shared" si="27"/>
        <v>1</v>
      </c>
      <c r="CQ44" s="823" t="b">
        <f t="shared" si="27"/>
        <v>1</v>
      </c>
      <c r="CR44" s="790" t="b">
        <f t="shared" si="27"/>
        <v>1</v>
      </c>
      <c r="CS44" s="792" t="b">
        <f t="shared" si="27"/>
        <v>1</v>
      </c>
      <c r="CT44" s="786" t="b">
        <f t="shared" si="27"/>
        <v>1</v>
      </c>
    </row>
    <row r="45" spans="1:98">
      <c r="A45" s="882">
        <v>37</v>
      </c>
      <c r="B45" s="813" t="s">
        <v>145</v>
      </c>
      <c r="C45" s="813" t="s">
        <v>151</v>
      </c>
      <c r="D45" s="813" t="s">
        <v>109</v>
      </c>
      <c r="E45" s="814">
        <v>11729116</v>
      </c>
      <c r="F45" s="815">
        <v>11730141</v>
      </c>
      <c r="G45" s="815">
        <v>11701057</v>
      </c>
      <c r="H45" s="815">
        <v>11701057</v>
      </c>
      <c r="I45" s="815">
        <v>11701057</v>
      </c>
      <c r="J45" s="815">
        <v>11701057</v>
      </c>
      <c r="K45" s="815">
        <v>11701057</v>
      </c>
      <c r="L45" s="816" t="s">
        <v>20</v>
      </c>
      <c r="M45" s="817"/>
      <c r="N45" s="818"/>
      <c r="O45" s="818"/>
      <c r="P45" s="818"/>
      <c r="Q45" s="819">
        <v>0</v>
      </c>
      <c r="R45" s="819"/>
      <c r="S45" s="909">
        <v>0</v>
      </c>
      <c r="T45" s="817">
        <v>619</v>
      </c>
      <c r="U45" s="818"/>
      <c r="V45" s="818"/>
      <c r="W45" s="818"/>
      <c r="X45" s="819">
        <v>619</v>
      </c>
      <c r="Y45" s="819">
        <v>43</v>
      </c>
      <c r="Z45" s="909">
        <v>662</v>
      </c>
      <c r="AA45" s="783">
        <v>619</v>
      </c>
      <c r="AB45" s="784">
        <v>0</v>
      </c>
      <c r="AC45" s="784">
        <v>0</v>
      </c>
      <c r="AD45" s="784">
        <v>0</v>
      </c>
      <c r="AE45" s="785">
        <f t="shared" si="12"/>
        <v>619</v>
      </c>
      <c r="AF45" s="784">
        <v>43</v>
      </c>
      <c r="AG45" s="820">
        <f t="shared" si="13"/>
        <v>662</v>
      </c>
      <c r="AH45" s="783">
        <v>628</v>
      </c>
      <c r="AI45" s="784">
        <v>0</v>
      </c>
      <c r="AJ45" s="784">
        <v>0</v>
      </c>
      <c r="AK45" s="784">
        <v>0</v>
      </c>
      <c r="AL45" s="785">
        <v>628</v>
      </c>
      <c r="AM45" s="784">
        <v>0</v>
      </c>
      <c r="AN45" s="820">
        <f t="shared" si="14"/>
        <v>628</v>
      </c>
      <c r="AO45" s="783">
        <v>628</v>
      </c>
      <c r="AP45" s="784">
        <v>0</v>
      </c>
      <c r="AQ45" s="784">
        <v>0</v>
      </c>
      <c r="AR45" s="784">
        <v>0</v>
      </c>
      <c r="AS45" s="785">
        <v>628</v>
      </c>
      <c r="AT45" s="784">
        <v>0</v>
      </c>
      <c r="AU45" s="820">
        <v>628</v>
      </c>
      <c r="AV45" s="787">
        <v>628</v>
      </c>
      <c r="AW45" s="784">
        <v>0</v>
      </c>
      <c r="AX45" s="789">
        <v>0</v>
      </c>
      <c r="AY45" s="789">
        <v>0</v>
      </c>
      <c r="AZ45" s="785">
        <v>628</v>
      </c>
      <c r="BA45" s="784">
        <v>0</v>
      </c>
      <c r="BB45" s="820">
        <v>628</v>
      </c>
      <c r="BC45" s="783">
        <v>608</v>
      </c>
      <c r="BD45" s="784">
        <v>0</v>
      </c>
      <c r="BE45" s="784">
        <v>0</v>
      </c>
      <c r="BF45" s="784">
        <v>0</v>
      </c>
      <c r="BG45" s="784">
        <v>608</v>
      </c>
      <c r="BH45" s="784">
        <v>0</v>
      </c>
      <c r="BI45" s="820">
        <v>608</v>
      </c>
      <c r="BJ45" s="821">
        <v>498</v>
      </c>
      <c r="BK45" s="792">
        <v>130</v>
      </c>
      <c r="BL45" s="822">
        <v>0</v>
      </c>
      <c r="BM45" s="823">
        <v>0</v>
      </c>
      <c r="BN45" s="790">
        <v>628</v>
      </c>
      <c r="BO45" s="792">
        <v>0</v>
      </c>
      <c r="BP45" s="786">
        <v>628</v>
      </c>
      <c r="BQ45" s="1007">
        <f>SUMIFS('R5病院病棟票'!$AF$13:$AF$324,'R5病院病棟票'!$B$13:$B$324,$K$3:$K$150,'R5病院病棟票'!$R$13:$R$324,1)</f>
        <v>484</v>
      </c>
      <c r="BR45" s="1002">
        <f>SUMIFS('R5病院病棟票'!$AF$13:$AF$324,'R5病院病棟票'!$B$13:$B$324,$K$3:$K$150,'R5病院病棟票'!$R$13:$R$324,2)</f>
        <v>82</v>
      </c>
      <c r="BS45" s="826">
        <f>SUMIFS('R5病院病棟票'!$AF$13:$AF$324,'R5病院病棟票'!$B$13:$B$324,$K$3:$K$150,'R5病院病棟票'!$R$13:$R$324,3)</f>
        <v>0</v>
      </c>
      <c r="BT45" s="827">
        <f>SUMIFS('R5病院病棟票'!$AF$13:$AF$324,'R5病院病棟票'!$B$13:$B$324,$K$3:$K$150,'R5病院病棟票'!$R$13:$R$324,4)</f>
        <v>0</v>
      </c>
      <c r="BU45" s="1003">
        <f t="shared" si="26"/>
        <v>566</v>
      </c>
      <c r="BV45" s="1002">
        <f>SUMIFS('R5病院病棟票'!$AF$13:$AF$324,'R5病院病棟票'!$B$13:$B$324,$K$3:$K$150,'R5病院病棟票'!$R$13:$R$324,5)+SUMIFS('R5病院病棟票'!$AF$13:$AF$324,'R5病院病棟票'!$B$13:$B$324,$K$3:$K$150,'R5病院病棟票'!$R$13:$R$324,6)</f>
        <v>62</v>
      </c>
      <c r="BW45" s="829">
        <f t="shared" si="28"/>
        <v>628</v>
      </c>
      <c r="BX45" s="757">
        <f t="shared" si="5"/>
        <v>-62</v>
      </c>
      <c r="BY45" s="757">
        <f t="shared" si="6"/>
        <v>0</v>
      </c>
      <c r="BZ45" s="757"/>
      <c r="CA45" s="830">
        <f>SUMIFS('R5病院病棟票'!$AI$13:$AI$324,'R5病院病棟票'!$B$13:$B$324,$K$3:$K$150,'R5病院病棟票'!$Y$13:$Y$324,1)</f>
        <v>498</v>
      </c>
      <c r="CB45" s="805">
        <f>SUMIFS('R5病院病棟票'!$AI$13:$AI$324,'R5病院病棟票'!$B$13:$B$324,$K$3:$K$150,'R5病院病棟票'!$Y$13:$Y$324,2)</f>
        <v>130</v>
      </c>
      <c r="CC45" s="831">
        <f>SUMIFS('R5病院病棟票'!$AI$13:$AI$324,'R5病院病棟票'!$B$13:$B$324,$K$3:$K$150,'R5病院病棟票'!$Y$13:$Y$324,3)</f>
        <v>0</v>
      </c>
      <c r="CD45" s="807">
        <f>SUMIFS('R5病院病棟票'!$AI$13:$AI$324,'R5病院病棟票'!$B$13:$B$324,$K$3:$K$150,'R5病院病棟票'!$Y$13:$Y$324,4)</f>
        <v>0</v>
      </c>
      <c r="CE45" s="831">
        <f t="shared" si="29"/>
        <v>628</v>
      </c>
      <c r="CF45" s="807">
        <f>SUMIFS('R5病院病棟票'!$AI$13:$AI$324,'R5病院病棟票'!$B$13:$B$324,$K$3:$K$150,'R5病院病棟票'!$Y$13:$Y$324,5)</f>
        <v>0</v>
      </c>
      <c r="CG45" s="808">
        <f t="shared" si="30"/>
        <v>628</v>
      </c>
      <c r="CH45" s="832">
        <f>SUMIFS('R5病院病棟票'!$AJ$13:$AJ$324,'R5病院病棟票'!$B$13:$B$324,$K$3:$K$150)</f>
        <v>0</v>
      </c>
      <c r="CI45" s="810">
        <f>SUMIFS('R5病院病棟票'!$AK$13:$AK$324,'R5病院病棟票'!$B$13:$B$324,$K$3:$K$150,'R5病院病棟票'!$Y$13:$Y$324,7)</f>
        <v>0</v>
      </c>
      <c r="CJ45" s="811" t="str">
        <f t="shared" si="11"/>
        <v>○</v>
      </c>
      <c r="CK45" s="833">
        <v>628</v>
      </c>
      <c r="CL45" s="811" t="str">
        <f t="shared" si="7"/>
        <v>○</v>
      </c>
      <c r="CM45" s="759" t="s">
        <v>1895</v>
      </c>
      <c r="CN45" s="821" t="b">
        <f t="shared" si="27"/>
        <v>0</v>
      </c>
      <c r="CO45" s="792" t="b">
        <f t="shared" si="27"/>
        <v>0</v>
      </c>
      <c r="CP45" s="822" t="b">
        <f t="shared" si="27"/>
        <v>1</v>
      </c>
      <c r="CQ45" s="823" t="b">
        <f t="shared" si="27"/>
        <v>1</v>
      </c>
      <c r="CR45" s="790" t="b">
        <f t="shared" si="27"/>
        <v>0</v>
      </c>
      <c r="CS45" s="792" t="b">
        <f t="shared" si="27"/>
        <v>0</v>
      </c>
      <c r="CT45" s="786" t="b">
        <f t="shared" si="27"/>
        <v>1</v>
      </c>
    </row>
    <row r="46" spans="1:98">
      <c r="A46" s="882">
        <v>38</v>
      </c>
      <c r="B46" s="813" t="s">
        <v>145</v>
      </c>
      <c r="C46" s="813" t="s">
        <v>151</v>
      </c>
      <c r="D46" s="813" t="s">
        <v>109</v>
      </c>
      <c r="E46" s="814">
        <v>11729105</v>
      </c>
      <c r="F46" s="815">
        <v>11730058</v>
      </c>
      <c r="G46" s="815">
        <v>11701054</v>
      </c>
      <c r="H46" s="815">
        <v>11701054</v>
      </c>
      <c r="I46" s="815">
        <v>11701054</v>
      </c>
      <c r="J46" s="815">
        <v>11701054</v>
      </c>
      <c r="K46" s="815">
        <v>11701054</v>
      </c>
      <c r="L46" s="816" t="s">
        <v>153</v>
      </c>
      <c r="M46" s="817"/>
      <c r="N46" s="818"/>
      <c r="O46" s="818"/>
      <c r="P46" s="818"/>
      <c r="Q46" s="819">
        <v>0</v>
      </c>
      <c r="R46" s="819"/>
      <c r="S46" s="909">
        <v>0</v>
      </c>
      <c r="T46" s="817">
        <v>203</v>
      </c>
      <c r="U46" s="818">
        <v>309</v>
      </c>
      <c r="V46" s="818"/>
      <c r="W46" s="818"/>
      <c r="X46" s="819">
        <v>512</v>
      </c>
      <c r="Y46" s="819"/>
      <c r="Z46" s="909">
        <v>512</v>
      </c>
      <c r="AA46" s="783">
        <v>209</v>
      </c>
      <c r="AB46" s="784">
        <v>303</v>
      </c>
      <c r="AC46" s="784">
        <v>0</v>
      </c>
      <c r="AD46" s="784">
        <v>0</v>
      </c>
      <c r="AE46" s="785">
        <f t="shared" si="12"/>
        <v>512</v>
      </c>
      <c r="AF46" s="784">
        <v>0</v>
      </c>
      <c r="AG46" s="820">
        <f t="shared" si="13"/>
        <v>512</v>
      </c>
      <c r="AH46" s="783">
        <v>209</v>
      </c>
      <c r="AI46" s="784">
        <v>303</v>
      </c>
      <c r="AJ46" s="784">
        <v>0</v>
      </c>
      <c r="AK46" s="784">
        <v>0</v>
      </c>
      <c r="AL46" s="785">
        <v>512</v>
      </c>
      <c r="AM46" s="784">
        <v>0</v>
      </c>
      <c r="AN46" s="820">
        <f t="shared" si="14"/>
        <v>512</v>
      </c>
      <c r="AO46" s="783">
        <v>203</v>
      </c>
      <c r="AP46" s="784">
        <v>309</v>
      </c>
      <c r="AQ46" s="784">
        <v>0</v>
      </c>
      <c r="AR46" s="784">
        <v>0</v>
      </c>
      <c r="AS46" s="785">
        <v>512</v>
      </c>
      <c r="AT46" s="784">
        <v>0</v>
      </c>
      <c r="AU46" s="820">
        <v>512</v>
      </c>
      <c r="AV46" s="787">
        <v>203</v>
      </c>
      <c r="AW46" s="784">
        <v>309</v>
      </c>
      <c r="AX46" s="789">
        <v>0</v>
      </c>
      <c r="AY46" s="789">
        <v>0</v>
      </c>
      <c r="AZ46" s="785">
        <v>512</v>
      </c>
      <c r="BA46" s="784">
        <v>0</v>
      </c>
      <c r="BB46" s="820">
        <v>512</v>
      </c>
      <c r="BC46" s="783">
        <v>203</v>
      </c>
      <c r="BD46" s="784">
        <v>309</v>
      </c>
      <c r="BE46" s="784">
        <v>0</v>
      </c>
      <c r="BF46" s="784">
        <v>0</v>
      </c>
      <c r="BG46" s="784">
        <v>512</v>
      </c>
      <c r="BH46" s="784">
        <v>0</v>
      </c>
      <c r="BI46" s="820">
        <v>512</v>
      </c>
      <c r="BJ46" s="821">
        <v>203</v>
      </c>
      <c r="BK46" s="792">
        <v>309</v>
      </c>
      <c r="BL46" s="822">
        <v>0</v>
      </c>
      <c r="BM46" s="823">
        <v>0</v>
      </c>
      <c r="BN46" s="790">
        <v>512</v>
      </c>
      <c r="BO46" s="792">
        <v>0</v>
      </c>
      <c r="BP46" s="786">
        <v>512</v>
      </c>
      <c r="BQ46" s="824">
        <f>SUMIFS('R5病院病棟票'!$AF$13:$AF$324,'R5病院病棟票'!$B$13:$B$324,$K$3:$K$150,'R5病院病棟票'!$R$13:$R$324,1)</f>
        <v>203</v>
      </c>
      <c r="BR46" s="825">
        <f>SUMIFS('R5病院病棟票'!$AF$13:$AF$324,'R5病院病棟票'!$B$13:$B$324,$K$3:$K$150,'R5病院病棟票'!$R$13:$R$324,2)</f>
        <v>309</v>
      </c>
      <c r="BS46" s="826">
        <f>SUMIFS('R5病院病棟票'!$AF$13:$AF$324,'R5病院病棟票'!$B$13:$B$324,$K$3:$K$150,'R5病院病棟票'!$R$13:$R$324,3)</f>
        <v>0</v>
      </c>
      <c r="BT46" s="827">
        <f>SUMIFS('R5病院病棟票'!$AF$13:$AF$324,'R5病院病棟票'!$B$13:$B$324,$K$3:$K$150,'R5病院病棟票'!$R$13:$R$324,4)</f>
        <v>0</v>
      </c>
      <c r="BU46" s="828">
        <f t="shared" si="26"/>
        <v>512</v>
      </c>
      <c r="BV46" s="825">
        <f>SUMIFS('R5病院病棟票'!$AF$13:$AF$324,'R5病院病棟票'!$B$13:$B$324,$K$3:$K$150,'R5病院病棟票'!$R$13:$R$324,5)+SUMIFS('R5病院病棟票'!$AF$13:$AF$324,'R5病院病棟票'!$B$13:$B$324,$K$3:$K$150,'R5病院病棟票'!$R$13:$R$324,6)</f>
        <v>0</v>
      </c>
      <c r="BW46" s="829">
        <f t="shared" si="28"/>
        <v>512</v>
      </c>
      <c r="BX46" s="757">
        <f t="shared" si="5"/>
        <v>0</v>
      </c>
      <c r="BY46" s="757">
        <f t="shared" si="6"/>
        <v>0</v>
      </c>
      <c r="BZ46" s="757"/>
      <c r="CA46" s="830">
        <f>SUMIFS('R5病院病棟票'!$AI$13:$AI$324,'R5病院病棟票'!$B$13:$B$324,$K$3:$K$150,'R5病院病棟票'!$Y$13:$Y$324,1)</f>
        <v>201</v>
      </c>
      <c r="CB46" s="805">
        <f>SUMIFS('R5病院病棟票'!$AI$13:$AI$324,'R5病院病棟票'!$B$13:$B$324,$K$3:$K$150,'R5病院病棟票'!$Y$13:$Y$324,2)</f>
        <v>309</v>
      </c>
      <c r="CC46" s="831">
        <f>SUMIFS('R5病院病棟票'!$AI$13:$AI$324,'R5病院病棟票'!$B$13:$B$324,$K$3:$K$150,'R5病院病棟票'!$Y$13:$Y$324,3)</f>
        <v>0</v>
      </c>
      <c r="CD46" s="807">
        <f>SUMIFS('R5病院病棟票'!$AI$13:$AI$324,'R5病院病棟票'!$B$13:$B$324,$K$3:$K$150,'R5病院病棟票'!$Y$13:$Y$324,4)</f>
        <v>0</v>
      </c>
      <c r="CE46" s="831">
        <f t="shared" si="29"/>
        <v>510</v>
      </c>
      <c r="CF46" s="807">
        <f>SUMIFS('R5病院病棟票'!$AI$13:$AI$324,'R5病院病棟票'!$B$13:$B$324,$K$3:$K$150,'R5病院病棟票'!$Y$13:$Y$324,5)</f>
        <v>0</v>
      </c>
      <c r="CG46" s="808">
        <f t="shared" si="30"/>
        <v>510</v>
      </c>
      <c r="CH46" s="832">
        <f>SUMIFS('R5病院病棟票'!$AJ$13:$AJ$324,'R5病院病棟票'!$B$13:$B$324,$K$3:$K$150)</f>
        <v>2</v>
      </c>
      <c r="CI46" s="810">
        <f>SUMIFS('R5病院病棟票'!$AK$13:$AK$324,'R5病院病棟票'!$B$13:$B$324,$K$3:$K$150,'R5病院病棟票'!$Y$13:$Y$324,7)</f>
        <v>0</v>
      </c>
      <c r="CJ46" s="811" t="str">
        <f>IF(BW46=CG46+CH46+CI46,"○","×")</f>
        <v>○</v>
      </c>
      <c r="CK46" s="833">
        <v>512</v>
      </c>
      <c r="CL46" s="811" t="str">
        <f t="shared" si="7"/>
        <v>○</v>
      </c>
      <c r="CN46" s="821" t="b">
        <f t="shared" si="27"/>
        <v>1</v>
      </c>
      <c r="CO46" s="792" t="b">
        <f t="shared" si="27"/>
        <v>1</v>
      </c>
      <c r="CP46" s="822" t="b">
        <f t="shared" si="27"/>
        <v>1</v>
      </c>
      <c r="CQ46" s="823" t="b">
        <f t="shared" si="27"/>
        <v>1</v>
      </c>
      <c r="CR46" s="790" t="b">
        <f t="shared" si="27"/>
        <v>1</v>
      </c>
      <c r="CS46" s="792" t="b">
        <f t="shared" si="27"/>
        <v>1</v>
      </c>
      <c r="CT46" s="786" t="b">
        <f t="shared" si="27"/>
        <v>1</v>
      </c>
    </row>
    <row r="47" spans="1:98">
      <c r="A47" s="882">
        <v>39</v>
      </c>
      <c r="B47" s="813" t="s">
        <v>145</v>
      </c>
      <c r="C47" s="813" t="s">
        <v>151</v>
      </c>
      <c r="D47" s="813" t="s">
        <v>109</v>
      </c>
      <c r="E47" s="814">
        <v>11729062</v>
      </c>
      <c r="F47" s="815">
        <v>11730065</v>
      </c>
      <c r="G47" s="815">
        <v>11701044</v>
      </c>
      <c r="H47" s="815">
        <v>11701044</v>
      </c>
      <c r="I47" s="815">
        <v>11701044</v>
      </c>
      <c r="J47" s="815">
        <v>11701044</v>
      </c>
      <c r="K47" s="815">
        <v>11701044</v>
      </c>
      <c r="L47" s="816" t="s">
        <v>154</v>
      </c>
      <c r="M47" s="817"/>
      <c r="N47" s="818">
        <v>290</v>
      </c>
      <c r="O47" s="818">
        <v>50</v>
      </c>
      <c r="P47" s="818">
        <v>160</v>
      </c>
      <c r="Q47" s="819">
        <v>500</v>
      </c>
      <c r="R47" s="819"/>
      <c r="S47" s="909">
        <v>500</v>
      </c>
      <c r="T47" s="817"/>
      <c r="U47" s="818">
        <v>237</v>
      </c>
      <c r="V47" s="818">
        <v>103</v>
      </c>
      <c r="W47" s="818">
        <v>159</v>
      </c>
      <c r="X47" s="819">
        <v>499</v>
      </c>
      <c r="Y47" s="819"/>
      <c r="Z47" s="909">
        <v>499</v>
      </c>
      <c r="AA47" s="783">
        <v>0</v>
      </c>
      <c r="AB47" s="784">
        <v>205</v>
      </c>
      <c r="AC47" s="784">
        <v>137</v>
      </c>
      <c r="AD47" s="784">
        <v>157</v>
      </c>
      <c r="AE47" s="785">
        <f t="shared" si="12"/>
        <v>499</v>
      </c>
      <c r="AF47" s="784">
        <v>0</v>
      </c>
      <c r="AG47" s="820">
        <f t="shared" si="13"/>
        <v>499</v>
      </c>
      <c r="AH47" s="783">
        <v>0</v>
      </c>
      <c r="AI47" s="784">
        <v>205</v>
      </c>
      <c r="AJ47" s="784">
        <v>137</v>
      </c>
      <c r="AK47" s="784">
        <v>157</v>
      </c>
      <c r="AL47" s="785">
        <v>499</v>
      </c>
      <c r="AM47" s="784">
        <v>0</v>
      </c>
      <c r="AN47" s="820">
        <f t="shared" si="14"/>
        <v>499</v>
      </c>
      <c r="AO47" s="783">
        <v>0</v>
      </c>
      <c r="AP47" s="784">
        <v>205</v>
      </c>
      <c r="AQ47" s="784">
        <v>137</v>
      </c>
      <c r="AR47" s="784">
        <v>157</v>
      </c>
      <c r="AS47" s="785">
        <v>499</v>
      </c>
      <c r="AT47" s="784">
        <v>0</v>
      </c>
      <c r="AU47" s="820">
        <v>499</v>
      </c>
      <c r="AV47" s="787">
        <v>0</v>
      </c>
      <c r="AW47" s="784">
        <v>205</v>
      </c>
      <c r="AX47" s="789">
        <v>137</v>
      </c>
      <c r="AY47" s="789">
        <v>157</v>
      </c>
      <c r="AZ47" s="785">
        <v>499</v>
      </c>
      <c r="BA47" s="784">
        <v>0</v>
      </c>
      <c r="BB47" s="820">
        <v>499</v>
      </c>
      <c r="BC47" s="783">
        <v>0</v>
      </c>
      <c r="BD47" s="784">
        <v>205</v>
      </c>
      <c r="BE47" s="784">
        <v>137</v>
      </c>
      <c r="BF47" s="784">
        <v>157</v>
      </c>
      <c r="BG47" s="784">
        <v>499</v>
      </c>
      <c r="BH47" s="784">
        <v>0</v>
      </c>
      <c r="BI47" s="820">
        <v>499</v>
      </c>
      <c r="BJ47" s="821">
        <v>0</v>
      </c>
      <c r="BK47" s="792">
        <v>205</v>
      </c>
      <c r="BL47" s="822">
        <v>137</v>
      </c>
      <c r="BM47" s="823">
        <v>157</v>
      </c>
      <c r="BN47" s="790">
        <v>499</v>
      </c>
      <c r="BO47" s="792">
        <v>0</v>
      </c>
      <c r="BP47" s="786">
        <v>499</v>
      </c>
      <c r="BQ47" s="824">
        <f>SUMIFS('R5病院病棟票'!$AF$13:$AF$324,'R5病院病棟票'!$B$13:$B$324,$K$3:$K$150,'R5病院病棟票'!$R$13:$R$324,1)</f>
        <v>0</v>
      </c>
      <c r="BR47" s="825">
        <f>SUMIFS('R5病院病棟票'!$AF$13:$AF$324,'R5病院病棟票'!$B$13:$B$324,$K$3:$K$150,'R5病院病棟票'!$R$13:$R$324,2)</f>
        <v>205</v>
      </c>
      <c r="BS47" s="826">
        <f>SUMIFS('R5病院病棟票'!$AF$13:$AF$324,'R5病院病棟票'!$B$13:$B$324,$K$3:$K$150,'R5病院病棟票'!$R$13:$R$324,3)</f>
        <v>137</v>
      </c>
      <c r="BT47" s="827">
        <f>SUMIFS('R5病院病棟票'!$AF$13:$AF$324,'R5病院病棟票'!$B$13:$B$324,$K$3:$K$150,'R5病院病棟票'!$R$13:$R$324,4)</f>
        <v>157</v>
      </c>
      <c r="BU47" s="828">
        <f t="shared" si="26"/>
        <v>499</v>
      </c>
      <c r="BV47" s="825">
        <f>SUMIFS('R5病院病棟票'!$AF$13:$AF$324,'R5病院病棟票'!$B$13:$B$324,$K$3:$K$150,'R5病院病棟票'!$R$13:$R$324,5)+SUMIFS('R5病院病棟票'!$AF$13:$AF$324,'R5病院病棟票'!$B$13:$B$324,$K$3:$K$150,'R5病院病棟票'!$R$13:$R$324,6)</f>
        <v>0</v>
      </c>
      <c r="BW47" s="829">
        <f t="shared" si="28"/>
        <v>499</v>
      </c>
      <c r="BX47" s="757">
        <f>BU47-BN47</f>
        <v>0</v>
      </c>
      <c r="BY47" s="757">
        <f t="shared" si="6"/>
        <v>0</v>
      </c>
      <c r="BZ47" s="757"/>
      <c r="CA47" s="830">
        <f>SUMIFS('R5病院病棟票'!$AI$13:$AI$324,'R5病院病棟票'!$B$13:$B$324,$K$3:$K$150,'R5病院病棟票'!$Y$13:$Y$324,1)</f>
        <v>0</v>
      </c>
      <c r="CB47" s="805">
        <f>SUMIFS('R5病院病棟票'!$AI$13:$AI$324,'R5病院病棟票'!$B$13:$B$324,$K$3:$K$150,'R5病院病棟票'!$Y$13:$Y$324,2)</f>
        <v>205</v>
      </c>
      <c r="CC47" s="831">
        <f>SUMIFS('R5病院病棟票'!$AI$13:$AI$324,'R5病院病棟票'!$B$13:$B$324,$K$3:$K$150,'R5病院病棟票'!$Y$13:$Y$324,3)</f>
        <v>137</v>
      </c>
      <c r="CD47" s="807">
        <f>SUMIFS('R5病院病棟票'!$AI$13:$AI$324,'R5病院病棟票'!$B$13:$B$324,$K$3:$K$150,'R5病院病棟票'!$Y$13:$Y$324,4)</f>
        <v>157</v>
      </c>
      <c r="CE47" s="831">
        <f t="shared" si="29"/>
        <v>499</v>
      </c>
      <c r="CF47" s="807">
        <f>SUMIFS('R5病院病棟票'!$AI$13:$AI$324,'R5病院病棟票'!$B$13:$B$324,$K$3:$K$150,'R5病院病棟票'!$Y$13:$Y$324,5)</f>
        <v>0</v>
      </c>
      <c r="CG47" s="808">
        <f t="shared" si="30"/>
        <v>499</v>
      </c>
      <c r="CH47" s="832">
        <f>SUMIFS('R5病院病棟票'!$AJ$13:$AJ$324,'R5病院病棟票'!$B$13:$B$324,$K$3:$K$150)</f>
        <v>0</v>
      </c>
      <c r="CI47" s="810">
        <f>SUMIFS('R5病院病棟票'!$AK$13:$AK$324,'R5病院病棟票'!$B$13:$B$324,$K$3:$K$150,'R5病院病棟票'!$Y$13:$Y$324,7)</f>
        <v>0</v>
      </c>
      <c r="CJ47" s="811" t="str">
        <f>IF(BW47=CG47+CH47+CI47,"○","×")</f>
        <v>○</v>
      </c>
      <c r="CK47" s="833">
        <v>499</v>
      </c>
      <c r="CL47" s="811" t="str">
        <f t="shared" si="7"/>
        <v>○</v>
      </c>
      <c r="CN47" s="821" t="b">
        <f t="shared" si="27"/>
        <v>1</v>
      </c>
      <c r="CO47" s="792" t="b">
        <f t="shared" si="27"/>
        <v>1</v>
      </c>
      <c r="CP47" s="822" t="b">
        <f t="shared" si="27"/>
        <v>1</v>
      </c>
      <c r="CQ47" s="823" t="b">
        <f t="shared" si="27"/>
        <v>1</v>
      </c>
      <c r="CR47" s="790" t="b">
        <f t="shared" si="27"/>
        <v>1</v>
      </c>
      <c r="CS47" s="792" t="b">
        <f t="shared" si="27"/>
        <v>1</v>
      </c>
      <c r="CT47" s="786" t="b">
        <f t="shared" si="27"/>
        <v>1</v>
      </c>
    </row>
    <row r="48" spans="1:98">
      <c r="A48" s="882">
        <v>40</v>
      </c>
      <c r="B48" s="813" t="s">
        <v>145</v>
      </c>
      <c r="C48" s="813" t="s">
        <v>151</v>
      </c>
      <c r="D48" s="813" t="s">
        <v>109</v>
      </c>
      <c r="E48" s="814">
        <v>11729066</v>
      </c>
      <c r="F48" s="815">
        <v>11730054</v>
      </c>
      <c r="G48" s="815">
        <v>11701045</v>
      </c>
      <c r="H48" s="815">
        <v>11701045</v>
      </c>
      <c r="I48" s="815">
        <v>11701045</v>
      </c>
      <c r="J48" s="815">
        <v>11701045</v>
      </c>
      <c r="K48" s="815">
        <v>11701045</v>
      </c>
      <c r="L48" s="816" t="s">
        <v>155</v>
      </c>
      <c r="M48" s="817"/>
      <c r="N48" s="818">
        <v>137</v>
      </c>
      <c r="O48" s="818">
        <v>87</v>
      </c>
      <c r="P48" s="818">
        <v>90</v>
      </c>
      <c r="Q48" s="819">
        <v>314</v>
      </c>
      <c r="R48" s="819"/>
      <c r="S48" s="909">
        <v>314</v>
      </c>
      <c r="T48" s="817"/>
      <c r="U48" s="818">
        <v>137</v>
      </c>
      <c r="V48" s="818">
        <v>87</v>
      </c>
      <c r="W48" s="818">
        <v>90</v>
      </c>
      <c r="X48" s="819">
        <v>314</v>
      </c>
      <c r="Y48" s="819"/>
      <c r="Z48" s="909">
        <v>314</v>
      </c>
      <c r="AA48" s="783">
        <v>0</v>
      </c>
      <c r="AB48" s="784">
        <v>137</v>
      </c>
      <c r="AC48" s="784">
        <v>87</v>
      </c>
      <c r="AD48" s="784">
        <v>90</v>
      </c>
      <c r="AE48" s="785">
        <f t="shared" si="12"/>
        <v>314</v>
      </c>
      <c r="AF48" s="784">
        <v>0</v>
      </c>
      <c r="AG48" s="820">
        <f t="shared" si="13"/>
        <v>314</v>
      </c>
      <c r="AH48" s="783">
        <v>0</v>
      </c>
      <c r="AI48" s="784">
        <v>137</v>
      </c>
      <c r="AJ48" s="784">
        <v>87</v>
      </c>
      <c r="AK48" s="784">
        <v>90</v>
      </c>
      <c r="AL48" s="785">
        <v>314</v>
      </c>
      <c r="AM48" s="784">
        <v>0</v>
      </c>
      <c r="AN48" s="820">
        <f t="shared" si="14"/>
        <v>314</v>
      </c>
      <c r="AO48" s="783">
        <v>0</v>
      </c>
      <c r="AP48" s="784">
        <v>137</v>
      </c>
      <c r="AQ48" s="784">
        <v>87</v>
      </c>
      <c r="AR48" s="784">
        <v>90</v>
      </c>
      <c r="AS48" s="785">
        <v>314</v>
      </c>
      <c r="AT48" s="784">
        <v>0</v>
      </c>
      <c r="AU48" s="820">
        <v>314</v>
      </c>
      <c r="AV48" s="787">
        <v>0</v>
      </c>
      <c r="AW48" s="784">
        <v>122</v>
      </c>
      <c r="AX48" s="789">
        <v>88</v>
      </c>
      <c r="AY48" s="789">
        <v>90</v>
      </c>
      <c r="AZ48" s="785">
        <v>300</v>
      </c>
      <c r="BA48" s="784">
        <v>0</v>
      </c>
      <c r="BB48" s="820">
        <v>300</v>
      </c>
      <c r="BC48" s="783">
        <v>0</v>
      </c>
      <c r="BD48" s="784">
        <v>122</v>
      </c>
      <c r="BE48" s="784">
        <v>88</v>
      </c>
      <c r="BF48" s="784">
        <v>90</v>
      </c>
      <c r="BG48" s="784">
        <v>300</v>
      </c>
      <c r="BH48" s="784">
        <v>0</v>
      </c>
      <c r="BI48" s="820">
        <v>300</v>
      </c>
      <c r="BJ48" s="821">
        <v>0</v>
      </c>
      <c r="BK48" s="792">
        <v>122</v>
      </c>
      <c r="BL48" s="822">
        <v>88</v>
      </c>
      <c r="BM48" s="823">
        <v>90</v>
      </c>
      <c r="BN48" s="790">
        <v>300</v>
      </c>
      <c r="BO48" s="792">
        <v>0</v>
      </c>
      <c r="BP48" s="786">
        <v>300</v>
      </c>
      <c r="BQ48" s="824">
        <f>SUMIFS('R5病院病棟票'!$AF$13:$AF$324,'R5病院病棟票'!$B$13:$B$324,$K$3:$K$150,'R5病院病棟票'!$R$13:$R$324,1)</f>
        <v>0</v>
      </c>
      <c r="BR48" s="825">
        <f>SUMIFS('R5病院病棟票'!$AF$13:$AF$324,'R5病院病棟票'!$B$13:$B$324,$K$3:$K$150,'R5病院病棟票'!$R$13:$R$324,2)</f>
        <v>122</v>
      </c>
      <c r="BS48" s="826">
        <f>SUMIFS('R5病院病棟票'!$AF$13:$AF$324,'R5病院病棟票'!$B$13:$B$324,$K$3:$K$150,'R5病院病棟票'!$R$13:$R$324,3)</f>
        <v>88</v>
      </c>
      <c r="BT48" s="827">
        <f>SUMIFS('R5病院病棟票'!$AF$13:$AF$324,'R5病院病棟票'!$B$13:$B$324,$K$3:$K$150,'R5病院病棟票'!$R$13:$R$324,4)</f>
        <v>90</v>
      </c>
      <c r="BU48" s="828">
        <f t="shared" si="26"/>
        <v>300</v>
      </c>
      <c r="BV48" s="825">
        <f>SUMIFS('R5病院病棟票'!$AF$13:$AF$324,'R5病院病棟票'!$B$13:$B$324,$K$3:$K$150,'R5病院病棟票'!$R$13:$R$324,5)+SUMIFS('R5病院病棟票'!$AF$13:$AF$324,'R5病院病棟票'!$B$13:$B$324,$K$3:$K$150,'R5病院病棟票'!$R$13:$R$324,6)</f>
        <v>0</v>
      </c>
      <c r="BW48" s="829">
        <f t="shared" si="28"/>
        <v>300</v>
      </c>
      <c r="BX48" s="757">
        <f t="shared" si="5"/>
        <v>0</v>
      </c>
      <c r="BY48" s="757">
        <f t="shared" si="6"/>
        <v>0</v>
      </c>
      <c r="BZ48" s="757"/>
      <c r="CA48" s="830">
        <f>SUMIFS('R5病院病棟票'!$AI$13:$AI$324,'R5病院病棟票'!$B$13:$B$324,$K$3:$K$150,'R5病院病棟票'!$Y$13:$Y$324,1)</f>
        <v>0</v>
      </c>
      <c r="CB48" s="805">
        <f>SUMIFS('R5病院病棟票'!$AI$13:$AI$324,'R5病院病棟票'!$B$13:$B$324,$K$3:$K$150,'R5病院病棟票'!$Y$13:$Y$324,2)</f>
        <v>122</v>
      </c>
      <c r="CC48" s="831">
        <f>SUMIFS('R5病院病棟票'!$AI$13:$AI$324,'R5病院病棟票'!$B$13:$B$324,$K$3:$K$150,'R5病院病棟票'!$Y$13:$Y$324,3)</f>
        <v>88</v>
      </c>
      <c r="CD48" s="807">
        <f>SUMIFS('R5病院病棟票'!$AI$13:$AI$324,'R5病院病棟票'!$B$13:$B$324,$K$3:$K$150,'R5病院病棟票'!$Y$13:$Y$324,4)</f>
        <v>90</v>
      </c>
      <c r="CE48" s="831">
        <f t="shared" si="29"/>
        <v>300</v>
      </c>
      <c r="CF48" s="807">
        <f>SUMIFS('R5病院病棟票'!$AI$13:$AI$324,'R5病院病棟票'!$B$13:$B$324,$K$3:$K$150,'R5病院病棟票'!$Y$13:$Y$324,5)</f>
        <v>0</v>
      </c>
      <c r="CG48" s="808">
        <f t="shared" si="30"/>
        <v>300</v>
      </c>
      <c r="CH48" s="832">
        <f>SUMIFS('R5病院病棟票'!$AJ$13:$AJ$324,'R5病院病棟票'!$B$13:$B$324,$K$3:$K$150)</f>
        <v>0</v>
      </c>
      <c r="CI48" s="810">
        <f>SUMIFS('R5病院病棟票'!$AK$13:$AK$324,'R5病院病棟票'!$B$13:$B$324,$K$3:$K$150,'R5病院病棟票'!$Y$13:$Y$324,7)</f>
        <v>0</v>
      </c>
      <c r="CJ48" s="811" t="str">
        <f t="shared" si="11"/>
        <v>○</v>
      </c>
      <c r="CK48" s="833">
        <v>300</v>
      </c>
      <c r="CL48" s="811" t="str">
        <f t="shared" si="7"/>
        <v>○</v>
      </c>
      <c r="CN48" s="821" t="b">
        <f t="shared" si="27"/>
        <v>1</v>
      </c>
      <c r="CO48" s="792" t="b">
        <f t="shared" si="27"/>
        <v>1</v>
      </c>
      <c r="CP48" s="822" t="b">
        <f t="shared" si="27"/>
        <v>1</v>
      </c>
      <c r="CQ48" s="823" t="b">
        <f t="shared" si="27"/>
        <v>1</v>
      </c>
      <c r="CR48" s="790" t="b">
        <f t="shared" si="27"/>
        <v>1</v>
      </c>
      <c r="CS48" s="792" t="b">
        <f t="shared" si="27"/>
        <v>1</v>
      </c>
      <c r="CT48" s="786" t="b">
        <f t="shared" si="27"/>
        <v>1</v>
      </c>
    </row>
    <row r="49" spans="1:98">
      <c r="A49" s="882">
        <v>41</v>
      </c>
      <c r="B49" s="813" t="s">
        <v>145</v>
      </c>
      <c r="C49" s="813" t="s">
        <v>151</v>
      </c>
      <c r="D49" s="813" t="s">
        <v>109</v>
      </c>
      <c r="E49" s="814">
        <v>11729024</v>
      </c>
      <c r="F49" s="815">
        <v>11730053</v>
      </c>
      <c r="G49" s="815">
        <v>11701035</v>
      </c>
      <c r="H49" s="815">
        <v>11701035</v>
      </c>
      <c r="I49" s="815">
        <v>11701035</v>
      </c>
      <c r="J49" s="815">
        <v>11701035</v>
      </c>
      <c r="K49" s="815">
        <v>11701035</v>
      </c>
      <c r="L49" s="816" t="s">
        <v>21</v>
      </c>
      <c r="M49" s="817"/>
      <c r="N49" s="818">
        <v>222</v>
      </c>
      <c r="O49" s="818">
        <v>50</v>
      </c>
      <c r="P49" s="818"/>
      <c r="Q49" s="819">
        <v>272</v>
      </c>
      <c r="R49" s="819"/>
      <c r="S49" s="909">
        <v>272</v>
      </c>
      <c r="T49" s="817">
        <v>4</v>
      </c>
      <c r="U49" s="818">
        <v>226</v>
      </c>
      <c r="V49" s="818">
        <v>50</v>
      </c>
      <c r="W49" s="818"/>
      <c r="X49" s="819">
        <v>280</v>
      </c>
      <c r="Y49" s="819"/>
      <c r="Z49" s="909">
        <v>280</v>
      </c>
      <c r="AA49" s="783">
        <v>4</v>
      </c>
      <c r="AB49" s="784">
        <v>226</v>
      </c>
      <c r="AC49" s="784">
        <v>50</v>
      </c>
      <c r="AD49" s="784">
        <v>0</v>
      </c>
      <c r="AE49" s="785">
        <f t="shared" si="12"/>
        <v>280</v>
      </c>
      <c r="AF49" s="784">
        <v>0</v>
      </c>
      <c r="AG49" s="820">
        <f t="shared" si="13"/>
        <v>280</v>
      </c>
      <c r="AH49" s="783">
        <v>4</v>
      </c>
      <c r="AI49" s="784">
        <v>226</v>
      </c>
      <c r="AJ49" s="784">
        <v>50</v>
      </c>
      <c r="AK49" s="784">
        <v>0</v>
      </c>
      <c r="AL49" s="785">
        <v>280</v>
      </c>
      <c r="AM49" s="784">
        <v>0</v>
      </c>
      <c r="AN49" s="820">
        <f t="shared" si="14"/>
        <v>280</v>
      </c>
      <c r="AO49" s="783">
        <v>0</v>
      </c>
      <c r="AP49" s="784">
        <v>221</v>
      </c>
      <c r="AQ49" s="784">
        <v>54</v>
      </c>
      <c r="AR49" s="784">
        <v>0</v>
      </c>
      <c r="AS49" s="785">
        <v>275</v>
      </c>
      <c r="AT49" s="784">
        <v>0</v>
      </c>
      <c r="AU49" s="820">
        <v>275</v>
      </c>
      <c r="AV49" s="787">
        <v>0</v>
      </c>
      <c r="AW49" s="784">
        <v>221</v>
      </c>
      <c r="AX49" s="789">
        <v>54</v>
      </c>
      <c r="AY49" s="789">
        <v>0</v>
      </c>
      <c r="AZ49" s="785">
        <v>275</v>
      </c>
      <c r="BA49" s="784">
        <v>0</v>
      </c>
      <c r="BB49" s="820">
        <v>275</v>
      </c>
      <c r="BC49" s="783">
        <v>0</v>
      </c>
      <c r="BD49" s="784">
        <v>221</v>
      </c>
      <c r="BE49" s="784">
        <v>54</v>
      </c>
      <c r="BF49" s="784">
        <v>0</v>
      </c>
      <c r="BG49" s="784">
        <v>275</v>
      </c>
      <c r="BH49" s="784">
        <v>0</v>
      </c>
      <c r="BI49" s="820">
        <v>275</v>
      </c>
      <c r="BJ49" s="821">
        <v>4</v>
      </c>
      <c r="BK49" s="792">
        <v>217</v>
      </c>
      <c r="BL49" s="822">
        <v>54</v>
      </c>
      <c r="BM49" s="823">
        <v>0</v>
      </c>
      <c r="BN49" s="790">
        <v>275</v>
      </c>
      <c r="BO49" s="792">
        <v>0</v>
      </c>
      <c r="BP49" s="786">
        <v>275</v>
      </c>
      <c r="BQ49" s="824">
        <f>SUMIFS('R5病院病棟票'!$AF$13:$AF$324,'R5病院病棟票'!$B$13:$B$324,$K$3:$K$150,'R5病院病棟票'!$R$13:$R$324,1)</f>
        <v>4</v>
      </c>
      <c r="BR49" s="825">
        <f>SUMIFS('R5病院病棟票'!$AF$13:$AF$324,'R5病院病棟票'!$B$13:$B$324,$K$3:$K$150,'R5病院病棟票'!$R$13:$R$324,2)</f>
        <v>217</v>
      </c>
      <c r="BS49" s="826">
        <f>SUMIFS('R5病院病棟票'!$AF$13:$AF$324,'R5病院病棟票'!$B$13:$B$324,$K$3:$K$150,'R5病院病棟票'!$R$13:$R$324,3)</f>
        <v>54</v>
      </c>
      <c r="BT49" s="827">
        <f>SUMIFS('R5病院病棟票'!$AF$13:$AF$324,'R5病院病棟票'!$B$13:$B$324,$K$3:$K$150,'R5病院病棟票'!$R$13:$R$324,4)</f>
        <v>0</v>
      </c>
      <c r="BU49" s="828">
        <f t="shared" si="26"/>
        <v>275</v>
      </c>
      <c r="BV49" s="825">
        <f>SUMIFS('R5病院病棟票'!$AF$13:$AF$324,'R5病院病棟票'!$B$13:$B$324,$K$3:$K$150,'R5病院病棟票'!$R$13:$R$324,5)+SUMIFS('R5病院病棟票'!$AF$13:$AF$324,'R5病院病棟票'!$B$13:$B$324,$K$3:$K$150,'R5病院病棟票'!$R$13:$R$324,6)</f>
        <v>0</v>
      </c>
      <c r="BW49" s="829">
        <f t="shared" si="28"/>
        <v>275</v>
      </c>
      <c r="BX49" s="757">
        <f t="shared" si="5"/>
        <v>0</v>
      </c>
      <c r="BY49" s="757">
        <f t="shared" si="6"/>
        <v>0</v>
      </c>
      <c r="BZ49" s="757"/>
      <c r="CA49" s="830">
        <f>SUMIFS('R5病院病棟票'!$AI$13:$AI$324,'R5病院病棟票'!$B$13:$B$324,$K$3:$K$150,'R5病院病棟票'!$Y$13:$Y$324,1)</f>
        <v>59</v>
      </c>
      <c r="CB49" s="805">
        <f>SUMIFS('R5病院病棟票'!$AI$13:$AI$324,'R5病院病棟票'!$B$13:$B$324,$K$3:$K$150,'R5病院病棟票'!$Y$13:$Y$324,2)</f>
        <v>162</v>
      </c>
      <c r="CC49" s="831">
        <f>SUMIFS('R5病院病棟票'!$AI$13:$AI$324,'R5病院病棟票'!$B$13:$B$324,$K$3:$K$150,'R5病院病棟票'!$Y$13:$Y$324,3)</f>
        <v>54</v>
      </c>
      <c r="CD49" s="807">
        <f>SUMIFS('R5病院病棟票'!$AI$13:$AI$324,'R5病院病棟票'!$B$13:$B$324,$K$3:$K$150,'R5病院病棟票'!$Y$13:$Y$324,4)</f>
        <v>0</v>
      </c>
      <c r="CE49" s="831">
        <f t="shared" si="29"/>
        <v>275</v>
      </c>
      <c r="CF49" s="807">
        <f>SUMIFS('R5病院病棟票'!$AI$13:$AI$324,'R5病院病棟票'!$B$13:$B$324,$K$3:$K$150,'R5病院病棟票'!$Y$13:$Y$324,5)</f>
        <v>0</v>
      </c>
      <c r="CG49" s="808">
        <f t="shared" si="30"/>
        <v>275</v>
      </c>
      <c r="CH49" s="832">
        <f>SUMIFS('R5病院病棟票'!$AJ$13:$AJ$324,'R5病院病棟票'!$B$13:$B$324,$K$3:$K$150)</f>
        <v>0</v>
      </c>
      <c r="CI49" s="810">
        <f>SUMIFS('R5病院病棟票'!$AK$13:$AK$324,'R5病院病棟票'!$B$13:$B$324,$K$3:$K$150,'R5病院病棟票'!$Y$13:$Y$324,7)</f>
        <v>0</v>
      </c>
      <c r="CJ49" s="811" t="str">
        <f>IF(BW49=CG49+CH49+CI49,"○","×")</f>
        <v>○</v>
      </c>
      <c r="CK49" s="833">
        <v>275</v>
      </c>
      <c r="CL49" s="811" t="str">
        <f t="shared" si="7"/>
        <v>○</v>
      </c>
      <c r="CN49" s="821" t="b">
        <f t="shared" si="27"/>
        <v>1</v>
      </c>
      <c r="CO49" s="792" t="b">
        <f t="shared" si="27"/>
        <v>1</v>
      </c>
      <c r="CP49" s="822" t="b">
        <f t="shared" si="27"/>
        <v>1</v>
      </c>
      <c r="CQ49" s="823" t="b">
        <f t="shared" si="27"/>
        <v>1</v>
      </c>
      <c r="CR49" s="790" t="b">
        <f t="shared" si="27"/>
        <v>1</v>
      </c>
      <c r="CS49" s="792" t="b">
        <f t="shared" si="27"/>
        <v>1</v>
      </c>
      <c r="CT49" s="786" t="b">
        <f t="shared" si="27"/>
        <v>1</v>
      </c>
    </row>
    <row r="50" spans="1:98">
      <c r="A50" s="882">
        <v>42</v>
      </c>
      <c r="B50" s="813" t="s">
        <v>145</v>
      </c>
      <c r="C50" s="813" t="s">
        <v>151</v>
      </c>
      <c r="D50" s="813" t="s">
        <v>109</v>
      </c>
      <c r="E50" s="814">
        <v>11729031</v>
      </c>
      <c r="F50" s="815">
        <v>11730071</v>
      </c>
      <c r="G50" s="815">
        <v>11701038</v>
      </c>
      <c r="H50" s="815">
        <v>11701038</v>
      </c>
      <c r="I50" s="815">
        <v>11701038</v>
      </c>
      <c r="J50" s="815">
        <v>11701038</v>
      </c>
      <c r="K50" s="815">
        <v>11701038</v>
      </c>
      <c r="L50" s="816" t="s">
        <v>22</v>
      </c>
      <c r="M50" s="817"/>
      <c r="N50" s="818">
        <v>219</v>
      </c>
      <c r="O50" s="818">
        <v>43</v>
      </c>
      <c r="P50" s="818"/>
      <c r="Q50" s="819">
        <v>262</v>
      </c>
      <c r="R50" s="819"/>
      <c r="S50" s="909">
        <v>262</v>
      </c>
      <c r="T50" s="817"/>
      <c r="U50" s="818">
        <v>179</v>
      </c>
      <c r="V50" s="818">
        <v>83</v>
      </c>
      <c r="W50" s="818"/>
      <c r="X50" s="819">
        <v>262</v>
      </c>
      <c r="Y50" s="819"/>
      <c r="Z50" s="909">
        <v>262</v>
      </c>
      <c r="AA50" s="783">
        <v>0</v>
      </c>
      <c r="AB50" s="784">
        <v>139</v>
      </c>
      <c r="AC50" s="784">
        <v>123</v>
      </c>
      <c r="AD50" s="784">
        <v>0</v>
      </c>
      <c r="AE50" s="785">
        <f t="shared" si="12"/>
        <v>262</v>
      </c>
      <c r="AF50" s="784">
        <v>0</v>
      </c>
      <c r="AG50" s="820">
        <f t="shared" si="13"/>
        <v>262</v>
      </c>
      <c r="AH50" s="783">
        <v>0</v>
      </c>
      <c r="AI50" s="784">
        <v>139</v>
      </c>
      <c r="AJ50" s="784">
        <v>123</v>
      </c>
      <c r="AK50" s="784">
        <v>0</v>
      </c>
      <c r="AL50" s="785">
        <v>262</v>
      </c>
      <c r="AM50" s="784">
        <v>0</v>
      </c>
      <c r="AN50" s="820">
        <f t="shared" si="14"/>
        <v>262</v>
      </c>
      <c r="AO50" s="783">
        <v>0</v>
      </c>
      <c r="AP50" s="784">
        <v>139</v>
      </c>
      <c r="AQ50" s="784">
        <v>123</v>
      </c>
      <c r="AR50" s="784">
        <v>0</v>
      </c>
      <c r="AS50" s="785">
        <v>262</v>
      </c>
      <c r="AT50" s="784">
        <v>0</v>
      </c>
      <c r="AU50" s="820">
        <v>262</v>
      </c>
      <c r="AV50" s="787">
        <v>0</v>
      </c>
      <c r="AW50" s="784">
        <v>139</v>
      </c>
      <c r="AX50" s="789">
        <v>123</v>
      </c>
      <c r="AY50" s="789">
        <v>0</v>
      </c>
      <c r="AZ50" s="785">
        <v>262</v>
      </c>
      <c r="BA50" s="784">
        <v>0</v>
      </c>
      <c r="BB50" s="820">
        <v>262</v>
      </c>
      <c r="BC50" s="783">
        <v>0</v>
      </c>
      <c r="BD50" s="784">
        <v>139</v>
      </c>
      <c r="BE50" s="784">
        <v>123</v>
      </c>
      <c r="BF50" s="784">
        <v>0</v>
      </c>
      <c r="BG50" s="784">
        <v>262</v>
      </c>
      <c r="BH50" s="784">
        <v>0</v>
      </c>
      <c r="BI50" s="820">
        <v>262</v>
      </c>
      <c r="BJ50" s="821">
        <v>0</v>
      </c>
      <c r="BK50" s="792">
        <v>139</v>
      </c>
      <c r="BL50" s="822">
        <v>123</v>
      </c>
      <c r="BM50" s="823">
        <v>0</v>
      </c>
      <c r="BN50" s="790">
        <v>262</v>
      </c>
      <c r="BO50" s="792">
        <v>0</v>
      </c>
      <c r="BP50" s="786">
        <v>262</v>
      </c>
      <c r="BQ50" s="824">
        <f>SUMIFS('R5病院病棟票'!$AF$13:$AF$324,'R5病院病棟票'!$B$13:$B$324,$K$3:$K$150,'R5病院病棟票'!$R$13:$R$324,1)</f>
        <v>0</v>
      </c>
      <c r="BR50" s="825">
        <f>SUMIFS('R5病院病棟票'!$AF$13:$AF$324,'R5病院病棟票'!$B$13:$B$324,$K$3:$K$150,'R5病院病棟票'!$R$13:$R$324,2)</f>
        <v>139</v>
      </c>
      <c r="BS50" s="826">
        <f>SUMIFS('R5病院病棟票'!$AF$13:$AF$324,'R5病院病棟票'!$B$13:$B$324,$K$3:$K$150,'R5病院病棟票'!$R$13:$R$324,3)</f>
        <v>123</v>
      </c>
      <c r="BT50" s="827">
        <f>SUMIFS('R5病院病棟票'!$AF$13:$AF$324,'R5病院病棟票'!$B$13:$B$324,$K$3:$K$150,'R5病院病棟票'!$R$13:$R$324,4)</f>
        <v>0</v>
      </c>
      <c r="BU50" s="828">
        <f t="shared" si="26"/>
        <v>262</v>
      </c>
      <c r="BV50" s="825">
        <f>SUMIFS('R5病院病棟票'!$AF$13:$AF$324,'R5病院病棟票'!$B$13:$B$324,$K$3:$K$150,'R5病院病棟票'!$R$13:$R$324,5)+SUMIFS('R5病院病棟票'!$AF$13:$AF$324,'R5病院病棟票'!$B$13:$B$324,$K$3:$K$150,'R5病院病棟票'!$R$13:$R$324,6)</f>
        <v>0</v>
      </c>
      <c r="BW50" s="829">
        <f t="shared" si="28"/>
        <v>262</v>
      </c>
      <c r="BX50" s="757">
        <f t="shared" si="5"/>
        <v>0</v>
      </c>
      <c r="BY50" s="757">
        <f t="shared" si="6"/>
        <v>0</v>
      </c>
      <c r="BZ50" s="757"/>
      <c r="CA50" s="830">
        <f>SUMIFS('R5病院病棟票'!$AI$13:$AI$324,'R5病院病棟票'!$B$13:$B$324,$K$3:$K$150,'R5病院病棟票'!$Y$13:$Y$324,1)</f>
        <v>0</v>
      </c>
      <c r="CB50" s="805">
        <f>SUMIFS('R5病院病棟票'!$AI$13:$AI$324,'R5病院病棟票'!$B$13:$B$324,$K$3:$K$150,'R5病院病棟票'!$Y$13:$Y$324,2)</f>
        <v>139</v>
      </c>
      <c r="CC50" s="831">
        <f>SUMIFS('R5病院病棟票'!$AI$13:$AI$324,'R5病院病棟票'!$B$13:$B$324,$K$3:$K$150,'R5病院病棟票'!$Y$13:$Y$324,3)</f>
        <v>123</v>
      </c>
      <c r="CD50" s="807">
        <f>SUMIFS('R5病院病棟票'!$AI$13:$AI$324,'R5病院病棟票'!$B$13:$B$324,$K$3:$K$150,'R5病院病棟票'!$Y$13:$Y$324,4)</f>
        <v>0</v>
      </c>
      <c r="CE50" s="831">
        <f t="shared" si="29"/>
        <v>262</v>
      </c>
      <c r="CF50" s="807">
        <f>SUMIFS('R5病院病棟票'!$AI$13:$AI$324,'R5病院病棟票'!$B$13:$B$324,$K$3:$K$150,'R5病院病棟票'!$Y$13:$Y$324,5)</f>
        <v>0</v>
      </c>
      <c r="CG50" s="808">
        <f t="shared" si="30"/>
        <v>262</v>
      </c>
      <c r="CH50" s="832">
        <f>SUMIFS('R5病院病棟票'!$AJ$13:$AJ$324,'R5病院病棟票'!$B$13:$B$324,$K$3:$K$150)</f>
        <v>0</v>
      </c>
      <c r="CI50" s="810">
        <f>SUMIFS('R5病院病棟票'!$AK$13:$AK$324,'R5病院病棟票'!$B$13:$B$324,$K$3:$K$150,'R5病院病棟票'!$Y$13:$Y$324,7)</f>
        <v>0</v>
      </c>
      <c r="CJ50" s="811" t="str">
        <f t="shared" si="11"/>
        <v>○</v>
      </c>
      <c r="CK50" s="833">
        <v>262</v>
      </c>
      <c r="CL50" s="811" t="str">
        <f t="shared" si="7"/>
        <v>○</v>
      </c>
      <c r="CN50" s="821" t="b">
        <f t="shared" si="27"/>
        <v>1</v>
      </c>
      <c r="CO50" s="792" t="b">
        <f t="shared" si="27"/>
        <v>1</v>
      </c>
      <c r="CP50" s="822" t="b">
        <f t="shared" si="27"/>
        <v>1</v>
      </c>
      <c r="CQ50" s="823" t="b">
        <f t="shared" si="27"/>
        <v>1</v>
      </c>
      <c r="CR50" s="790" t="b">
        <f t="shared" si="27"/>
        <v>1</v>
      </c>
      <c r="CS50" s="792" t="b">
        <f t="shared" si="27"/>
        <v>1</v>
      </c>
      <c r="CT50" s="786" t="b">
        <f t="shared" si="27"/>
        <v>1</v>
      </c>
    </row>
    <row r="51" spans="1:98">
      <c r="A51" s="882">
        <v>43</v>
      </c>
      <c r="B51" s="813" t="s">
        <v>145</v>
      </c>
      <c r="C51" s="813" t="s">
        <v>151</v>
      </c>
      <c r="D51" s="813" t="s">
        <v>109</v>
      </c>
      <c r="E51" s="814">
        <v>11729040</v>
      </c>
      <c r="F51" s="815">
        <v>11730094</v>
      </c>
      <c r="G51" s="815">
        <v>11701040</v>
      </c>
      <c r="H51" s="815">
        <v>11701040</v>
      </c>
      <c r="I51" s="815">
        <v>11701040</v>
      </c>
      <c r="J51" s="815">
        <v>11701040</v>
      </c>
      <c r="K51" s="815">
        <v>11701040</v>
      </c>
      <c r="L51" s="816" t="s">
        <v>23</v>
      </c>
      <c r="M51" s="817"/>
      <c r="N51" s="818">
        <v>187</v>
      </c>
      <c r="O51" s="818">
        <v>45</v>
      </c>
      <c r="P51" s="818">
        <v>28</v>
      </c>
      <c r="Q51" s="819">
        <v>260</v>
      </c>
      <c r="R51" s="819"/>
      <c r="S51" s="909">
        <v>260</v>
      </c>
      <c r="T51" s="817"/>
      <c r="U51" s="818">
        <v>215</v>
      </c>
      <c r="V51" s="818">
        <v>45</v>
      </c>
      <c r="W51" s="818"/>
      <c r="X51" s="819">
        <v>260</v>
      </c>
      <c r="Y51" s="819"/>
      <c r="Z51" s="909">
        <v>260</v>
      </c>
      <c r="AA51" s="783">
        <v>0</v>
      </c>
      <c r="AB51" s="784">
        <v>137</v>
      </c>
      <c r="AC51" s="784">
        <v>123</v>
      </c>
      <c r="AD51" s="784">
        <v>0</v>
      </c>
      <c r="AE51" s="785">
        <f t="shared" si="12"/>
        <v>260</v>
      </c>
      <c r="AF51" s="784">
        <v>0</v>
      </c>
      <c r="AG51" s="820">
        <f t="shared" si="13"/>
        <v>260</v>
      </c>
      <c r="AH51" s="783">
        <v>0</v>
      </c>
      <c r="AI51" s="784">
        <v>137</v>
      </c>
      <c r="AJ51" s="784">
        <v>123</v>
      </c>
      <c r="AK51" s="784">
        <v>0</v>
      </c>
      <c r="AL51" s="785">
        <v>260</v>
      </c>
      <c r="AM51" s="784">
        <v>0</v>
      </c>
      <c r="AN51" s="820">
        <f t="shared" si="14"/>
        <v>260</v>
      </c>
      <c r="AO51" s="783">
        <v>0</v>
      </c>
      <c r="AP51" s="784">
        <v>137</v>
      </c>
      <c r="AQ51" s="784">
        <v>123</v>
      </c>
      <c r="AR51" s="784">
        <v>0</v>
      </c>
      <c r="AS51" s="785">
        <v>260</v>
      </c>
      <c r="AT51" s="784">
        <v>0</v>
      </c>
      <c r="AU51" s="820">
        <v>260</v>
      </c>
      <c r="AV51" s="787">
        <v>0</v>
      </c>
      <c r="AW51" s="784">
        <v>137</v>
      </c>
      <c r="AX51" s="789">
        <v>123</v>
      </c>
      <c r="AY51" s="789">
        <v>0</v>
      </c>
      <c r="AZ51" s="785">
        <v>260</v>
      </c>
      <c r="BA51" s="784">
        <v>0</v>
      </c>
      <c r="BB51" s="820">
        <v>260</v>
      </c>
      <c r="BC51" s="783">
        <v>0</v>
      </c>
      <c r="BD51" s="784">
        <v>137</v>
      </c>
      <c r="BE51" s="784">
        <v>123</v>
      </c>
      <c r="BF51" s="784">
        <v>0</v>
      </c>
      <c r="BG51" s="784">
        <v>260</v>
      </c>
      <c r="BH51" s="784">
        <v>0</v>
      </c>
      <c r="BI51" s="820">
        <v>260</v>
      </c>
      <c r="BJ51" s="821">
        <v>0</v>
      </c>
      <c r="BK51" s="792">
        <v>137</v>
      </c>
      <c r="BL51" s="822">
        <v>123</v>
      </c>
      <c r="BM51" s="823">
        <v>0</v>
      </c>
      <c r="BN51" s="790">
        <v>260</v>
      </c>
      <c r="BO51" s="792">
        <v>0</v>
      </c>
      <c r="BP51" s="786">
        <v>260</v>
      </c>
      <c r="BQ51" s="824">
        <f>SUMIFS('R5病院病棟票'!$AF$13:$AF$324,'R5病院病棟票'!$B$13:$B$324,$K$3:$K$150,'R5病院病棟票'!$R$13:$R$324,1)</f>
        <v>0</v>
      </c>
      <c r="BR51" s="825">
        <f>SUMIFS('R5病院病棟票'!$AF$13:$AF$324,'R5病院病棟票'!$B$13:$B$324,$K$3:$K$150,'R5病院病棟票'!$R$13:$R$324,2)</f>
        <v>137</v>
      </c>
      <c r="BS51" s="826">
        <f>SUMIFS('R5病院病棟票'!$AF$13:$AF$324,'R5病院病棟票'!$B$13:$B$324,$K$3:$K$150,'R5病院病棟票'!$R$13:$R$324,3)</f>
        <v>123</v>
      </c>
      <c r="BT51" s="827">
        <f>SUMIFS('R5病院病棟票'!$AF$13:$AF$324,'R5病院病棟票'!$B$13:$B$324,$K$3:$K$150,'R5病院病棟票'!$R$13:$R$324,4)</f>
        <v>0</v>
      </c>
      <c r="BU51" s="828">
        <f t="shared" si="26"/>
        <v>260</v>
      </c>
      <c r="BV51" s="825">
        <f>SUMIFS('R5病院病棟票'!$AF$13:$AF$324,'R5病院病棟票'!$B$13:$B$324,$K$3:$K$150,'R5病院病棟票'!$R$13:$R$324,5)+SUMIFS('R5病院病棟票'!$AF$13:$AF$324,'R5病院病棟票'!$B$13:$B$324,$K$3:$K$150,'R5病院病棟票'!$R$13:$R$324,6)</f>
        <v>0</v>
      </c>
      <c r="BW51" s="829">
        <f t="shared" si="28"/>
        <v>260</v>
      </c>
      <c r="BX51" s="757">
        <f t="shared" si="5"/>
        <v>0</v>
      </c>
      <c r="BY51" s="757">
        <f t="shared" si="6"/>
        <v>0</v>
      </c>
      <c r="BZ51" s="757"/>
      <c r="CA51" s="830">
        <f>SUMIFS('R5病院病棟票'!$AI$13:$AI$324,'R5病院病棟票'!$B$13:$B$324,$K$3:$K$150,'R5病院病棟票'!$Y$13:$Y$324,1)</f>
        <v>0</v>
      </c>
      <c r="CB51" s="805">
        <f>SUMIFS('R5病院病棟票'!$AI$13:$AI$324,'R5病院病棟票'!$B$13:$B$324,$K$3:$K$150,'R5病院病棟票'!$Y$13:$Y$324,2)</f>
        <v>137</v>
      </c>
      <c r="CC51" s="831">
        <f>SUMIFS('R5病院病棟票'!$AI$13:$AI$324,'R5病院病棟票'!$B$13:$B$324,$K$3:$K$150,'R5病院病棟票'!$Y$13:$Y$324,3)</f>
        <v>123</v>
      </c>
      <c r="CD51" s="807">
        <f>SUMIFS('R5病院病棟票'!$AI$13:$AI$324,'R5病院病棟票'!$B$13:$B$324,$K$3:$K$150,'R5病院病棟票'!$Y$13:$Y$324,4)</f>
        <v>0</v>
      </c>
      <c r="CE51" s="831">
        <f t="shared" si="29"/>
        <v>260</v>
      </c>
      <c r="CF51" s="807">
        <f>SUMIFS('R5病院病棟票'!$AI$13:$AI$324,'R5病院病棟票'!$B$13:$B$324,$K$3:$K$150,'R5病院病棟票'!$Y$13:$Y$324,5)</f>
        <v>0</v>
      </c>
      <c r="CG51" s="808">
        <f t="shared" si="30"/>
        <v>260</v>
      </c>
      <c r="CH51" s="832">
        <f>SUMIFS('R5病院病棟票'!$AJ$13:$AJ$324,'R5病院病棟票'!$B$13:$B$324,$K$3:$K$150)</f>
        <v>0</v>
      </c>
      <c r="CI51" s="810">
        <f>SUMIFS('R5病院病棟票'!$AK$13:$AK$324,'R5病院病棟票'!$B$13:$B$324,$K$3:$K$150,'R5病院病棟票'!$Y$13:$Y$324,7)</f>
        <v>0</v>
      </c>
      <c r="CJ51" s="811" t="str">
        <f>IF(BW51=CG51+CH51+CI51,"○","×")</f>
        <v>○</v>
      </c>
      <c r="CK51" s="833">
        <v>260</v>
      </c>
      <c r="CL51" s="811" t="str">
        <f t="shared" si="7"/>
        <v>○</v>
      </c>
      <c r="CN51" s="821" t="b">
        <f t="shared" si="27"/>
        <v>1</v>
      </c>
      <c r="CO51" s="792" t="b">
        <f t="shared" si="27"/>
        <v>1</v>
      </c>
      <c r="CP51" s="822" t="b">
        <f t="shared" si="27"/>
        <v>1</v>
      </c>
      <c r="CQ51" s="823" t="b">
        <f t="shared" si="27"/>
        <v>1</v>
      </c>
      <c r="CR51" s="790" t="b">
        <f t="shared" si="27"/>
        <v>1</v>
      </c>
      <c r="CS51" s="792" t="b">
        <f t="shared" si="27"/>
        <v>1</v>
      </c>
      <c r="CT51" s="786" t="b">
        <f t="shared" si="27"/>
        <v>1</v>
      </c>
    </row>
    <row r="52" spans="1:98">
      <c r="A52" s="882">
        <v>44</v>
      </c>
      <c r="B52" s="813" t="s">
        <v>145</v>
      </c>
      <c r="C52" s="813" t="s">
        <v>151</v>
      </c>
      <c r="D52" s="813" t="s">
        <v>109</v>
      </c>
      <c r="E52" s="814">
        <v>11729072</v>
      </c>
      <c r="F52" s="815">
        <v>11730145</v>
      </c>
      <c r="G52" s="815">
        <v>11701046</v>
      </c>
      <c r="H52" s="815">
        <v>11701046</v>
      </c>
      <c r="I52" s="815">
        <v>11701046</v>
      </c>
      <c r="J52" s="815">
        <v>11701046</v>
      </c>
      <c r="K52" s="815">
        <v>11701046</v>
      </c>
      <c r="L52" s="816" t="s">
        <v>156</v>
      </c>
      <c r="M52" s="817"/>
      <c r="N52" s="818">
        <v>248</v>
      </c>
      <c r="O52" s="818"/>
      <c r="P52" s="818"/>
      <c r="Q52" s="819">
        <v>248</v>
      </c>
      <c r="R52" s="819"/>
      <c r="S52" s="909">
        <v>248</v>
      </c>
      <c r="T52" s="817">
        <v>8</v>
      </c>
      <c r="U52" s="818">
        <v>187</v>
      </c>
      <c r="V52" s="818">
        <v>53</v>
      </c>
      <c r="W52" s="818"/>
      <c r="X52" s="819">
        <v>248</v>
      </c>
      <c r="Y52" s="819"/>
      <c r="Z52" s="909">
        <v>248</v>
      </c>
      <c r="AA52" s="783">
        <v>8</v>
      </c>
      <c r="AB52" s="784">
        <v>187</v>
      </c>
      <c r="AC52" s="784">
        <v>53</v>
      </c>
      <c r="AD52" s="784">
        <v>0</v>
      </c>
      <c r="AE52" s="785">
        <f t="shared" si="12"/>
        <v>248</v>
      </c>
      <c r="AF52" s="784">
        <v>0</v>
      </c>
      <c r="AG52" s="820">
        <f t="shared" si="13"/>
        <v>248</v>
      </c>
      <c r="AH52" s="783">
        <v>0</v>
      </c>
      <c r="AI52" s="784">
        <v>195</v>
      </c>
      <c r="AJ52" s="784">
        <v>53</v>
      </c>
      <c r="AK52" s="784">
        <v>0</v>
      </c>
      <c r="AL52" s="785">
        <v>248</v>
      </c>
      <c r="AM52" s="784">
        <v>0</v>
      </c>
      <c r="AN52" s="820">
        <f t="shared" si="14"/>
        <v>248</v>
      </c>
      <c r="AO52" s="783">
        <v>0</v>
      </c>
      <c r="AP52" s="784">
        <v>195</v>
      </c>
      <c r="AQ52" s="784">
        <v>53</v>
      </c>
      <c r="AR52" s="784">
        <v>0</v>
      </c>
      <c r="AS52" s="785">
        <v>248</v>
      </c>
      <c r="AT52" s="784">
        <v>0</v>
      </c>
      <c r="AU52" s="820">
        <v>248</v>
      </c>
      <c r="AV52" s="787">
        <v>0</v>
      </c>
      <c r="AW52" s="784">
        <v>195</v>
      </c>
      <c r="AX52" s="789">
        <v>53</v>
      </c>
      <c r="AY52" s="789">
        <v>0</v>
      </c>
      <c r="AZ52" s="785">
        <v>248</v>
      </c>
      <c r="BA52" s="784">
        <v>0</v>
      </c>
      <c r="BB52" s="820">
        <v>248</v>
      </c>
      <c r="BC52" s="783">
        <v>0</v>
      </c>
      <c r="BD52" s="784">
        <v>195</v>
      </c>
      <c r="BE52" s="784">
        <v>53</v>
      </c>
      <c r="BF52" s="784">
        <v>0</v>
      </c>
      <c r="BG52" s="784">
        <v>248</v>
      </c>
      <c r="BH52" s="784">
        <v>0</v>
      </c>
      <c r="BI52" s="820">
        <v>248</v>
      </c>
      <c r="BJ52" s="821">
        <v>0</v>
      </c>
      <c r="BK52" s="792">
        <v>195</v>
      </c>
      <c r="BL52" s="822">
        <v>53</v>
      </c>
      <c r="BM52" s="823">
        <v>0</v>
      </c>
      <c r="BN52" s="790">
        <v>248</v>
      </c>
      <c r="BO52" s="792">
        <v>0</v>
      </c>
      <c r="BP52" s="786">
        <v>248</v>
      </c>
      <c r="BQ52" s="824">
        <f>SUMIFS('R5病院病棟票'!$AF$13:$AF$324,'R5病院病棟票'!$B$13:$B$324,$K$3:$K$150,'R5病院病棟票'!$R$13:$R$324,1)</f>
        <v>0</v>
      </c>
      <c r="BR52" s="825">
        <f>SUMIFS('R5病院病棟票'!$AF$13:$AF$324,'R5病院病棟票'!$B$13:$B$324,$K$3:$K$150,'R5病院病棟票'!$R$13:$R$324,2)</f>
        <v>195</v>
      </c>
      <c r="BS52" s="826">
        <f>SUMIFS('R5病院病棟票'!$AF$13:$AF$324,'R5病院病棟票'!$B$13:$B$324,$K$3:$K$150,'R5病院病棟票'!$R$13:$R$324,3)</f>
        <v>53</v>
      </c>
      <c r="BT52" s="827">
        <f>SUMIFS('R5病院病棟票'!$AF$13:$AF$324,'R5病院病棟票'!$B$13:$B$324,$K$3:$K$150,'R5病院病棟票'!$R$13:$R$324,4)</f>
        <v>0</v>
      </c>
      <c r="BU52" s="828">
        <f t="shared" si="26"/>
        <v>248</v>
      </c>
      <c r="BV52" s="825">
        <f>SUMIFS('R5病院病棟票'!$AF$13:$AF$324,'R5病院病棟票'!$B$13:$B$324,$K$3:$K$150,'R5病院病棟票'!$R$13:$R$324,5)+SUMIFS('R5病院病棟票'!$AF$13:$AF$324,'R5病院病棟票'!$B$13:$B$324,$K$3:$K$150,'R5病院病棟票'!$R$13:$R$324,6)</f>
        <v>0</v>
      </c>
      <c r="BW52" s="829">
        <f t="shared" si="28"/>
        <v>248</v>
      </c>
      <c r="BX52" s="757">
        <f t="shared" si="5"/>
        <v>0</v>
      </c>
      <c r="BY52" s="757">
        <f t="shared" si="6"/>
        <v>0</v>
      </c>
      <c r="BZ52" s="757"/>
      <c r="CA52" s="830">
        <f>SUMIFS('R5病院病棟票'!$AI$13:$AI$324,'R5病院病棟票'!$B$13:$B$324,$K$3:$K$150,'R5病院病棟票'!$Y$13:$Y$324,1)</f>
        <v>0</v>
      </c>
      <c r="CB52" s="805">
        <f>SUMIFS('R5病院病棟票'!$AI$13:$AI$324,'R5病院病棟票'!$B$13:$B$324,$K$3:$K$150,'R5病院病棟票'!$Y$13:$Y$324,2)</f>
        <v>195</v>
      </c>
      <c r="CC52" s="831">
        <f>SUMIFS('R5病院病棟票'!$AI$13:$AI$324,'R5病院病棟票'!$B$13:$B$324,$K$3:$K$150,'R5病院病棟票'!$Y$13:$Y$324,3)</f>
        <v>53</v>
      </c>
      <c r="CD52" s="807">
        <f>SUMIFS('R5病院病棟票'!$AI$13:$AI$324,'R5病院病棟票'!$B$13:$B$324,$K$3:$K$150,'R5病院病棟票'!$Y$13:$Y$324,4)</f>
        <v>0</v>
      </c>
      <c r="CE52" s="831">
        <f t="shared" si="29"/>
        <v>248</v>
      </c>
      <c r="CF52" s="807">
        <f>SUMIFS('R5病院病棟票'!$AI$13:$AI$324,'R5病院病棟票'!$B$13:$B$324,$K$3:$K$150,'R5病院病棟票'!$Y$13:$Y$324,5)</f>
        <v>0</v>
      </c>
      <c r="CG52" s="808">
        <f t="shared" si="30"/>
        <v>248</v>
      </c>
      <c r="CH52" s="832">
        <f>SUMIFS('R5病院病棟票'!$AJ$13:$AJ$324,'R5病院病棟票'!$B$13:$B$324,$K$3:$K$150)</f>
        <v>0</v>
      </c>
      <c r="CI52" s="810">
        <f>SUMIFS('R5病院病棟票'!$AK$13:$AK$324,'R5病院病棟票'!$B$13:$B$324,$K$3:$K$150,'R5病院病棟票'!$Y$13:$Y$324,7)</f>
        <v>0</v>
      </c>
      <c r="CJ52" s="811" t="str">
        <f t="shared" si="11"/>
        <v>○</v>
      </c>
      <c r="CK52" s="833">
        <v>248</v>
      </c>
      <c r="CL52" s="811" t="str">
        <f t="shared" si="7"/>
        <v>○</v>
      </c>
      <c r="CN52" s="821" t="b">
        <f t="shared" si="27"/>
        <v>1</v>
      </c>
      <c r="CO52" s="792" t="b">
        <f t="shared" si="27"/>
        <v>1</v>
      </c>
      <c r="CP52" s="822" t="b">
        <f t="shared" si="27"/>
        <v>1</v>
      </c>
      <c r="CQ52" s="823" t="b">
        <f t="shared" si="27"/>
        <v>1</v>
      </c>
      <c r="CR52" s="790" t="b">
        <f t="shared" si="27"/>
        <v>1</v>
      </c>
      <c r="CS52" s="792" t="b">
        <f t="shared" si="27"/>
        <v>1</v>
      </c>
      <c r="CT52" s="786" t="b">
        <f t="shared" si="27"/>
        <v>1</v>
      </c>
    </row>
    <row r="53" spans="1:98">
      <c r="A53" s="882">
        <v>45</v>
      </c>
      <c r="B53" s="813" t="s">
        <v>145</v>
      </c>
      <c r="C53" s="813" t="s">
        <v>151</v>
      </c>
      <c r="D53" s="813" t="s">
        <v>109</v>
      </c>
      <c r="E53" s="814">
        <v>11729112</v>
      </c>
      <c r="F53" s="815">
        <v>11730046</v>
      </c>
      <c r="G53" s="815">
        <v>11701056</v>
      </c>
      <c r="H53" s="815">
        <v>11701056</v>
      </c>
      <c r="I53" s="815">
        <v>11701056</v>
      </c>
      <c r="J53" s="815">
        <v>11701056</v>
      </c>
      <c r="K53" s="815">
        <v>11701056</v>
      </c>
      <c r="L53" s="816" t="s">
        <v>157</v>
      </c>
      <c r="M53" s="817"/>
      <c r="N53" s="818"/>
      <c r="O53" s="818"/>
      <c r="P53" s="818"/>
      <c r="Q53" s="819">
        <v>0</v>
      </c>
      <c r="R53" s="819"/>
      <c r="S53" s="909">
        <v>0</v>
      </c>
      <c r="T53" s="817">
        <v>10</v>
      </c>
      <c r="U53" s="818">
        <v>74</v>
      </c>
      <c r="V53" s="818"/>
      <c r="W53" s="818">
        <v>100</v>
      </c>
      <c r="X53" s="819">
        <v>184</v>
      </c>
      <c r="Y53" s="819"/>
      <c r="Z53" s="909">
        <v>184</v>
      </c>
      <c r="AA53" s="783">
        <v>10</v>
      </c>
      <c r="AB53" s="784">
        <v>74</v>
      </c>
      <c r="AC53" s="784">
        <v>0</v>
      </c>
      <c r="AD53" s="784">
        <v>100</v>
      </c>
      <c r="AE53" s="785">
        <f t="shared" si="12"/>
        <v>184</v>
      </c>
      <c r="AF53" s="784">
        <v>0</v>
      </c>
      <c r="AG53" s="820">
        <f t="shared" si="13"/>
        <v>184</v>
      </c>
      <c r="AH53" s="783">
        <v>10</v>
      </c>
      <c r="AI53" s="784">
        <v>74</v>
      </c>
      <c r="AJ53" s="784">
        <v>0</v>
      </c>
      <c r="AK53" s="784">
        <v>100</v>
      </c>
      <c r="AL53" s="785">
        <v>184</v>
      </c>
      <c r="AM53" s="784">
        <v>0</v>
      </c>
      <c r="AN53" s="820">
        <f t="shared" si="14"/>
        <v>184</v>
      </c>
      <c r="AO53" s="783">
        <v>10</v>
      </c>
      <c r="AP53" s="784">
        <v>74</v>
      </c>
      <c r="AQ53" s="784">
        <v>0</v>
      </c>
      <c r="AR53" s="784">
        <v>100</v>
      </c>
      <c r="AS53" s="785">
        <v>184</v>
      </c>
      <c r="AT53" s="784">
        <v>0</v>
      </c>
      <c r="AU53" s="820">
        <v>184</v>
      </c>
      <c r="AV53" s="787">
        <v>10</v>
      </c>
      <c r="AW53" s="784">
        <v>74</v>
      </c>
      <c r="AX53" s="789">
        <v>0</v>
      </c>
      <c r="AY53" s="789">
        <v>100</v>
      </c>
      <c r="AZ53" s="785">
        <v>184</v>
      </c>
      <c r="BA53" s="784">
        <v>0</v>
      </c>
      <c r="BB53" s="820">
        <v>184</v>
      </c>
      <c r="BC53" s="783">
        <v>10</v>
      </c>
      <c r="BD53" s="784">
        <v>74</v>
      </c>
      <c r="BE53" s="784">
        <v>0</v>
      </c>
      <c r="BF53" s="784">
        <v>100</v>
      </c>
      <c r="BG53" s="784">
        <v>184</v>
      </c>
      <c r="BH53" s="784">
        <v>0</v>
      </c>
      <c r="BI53" s="820">
        <v>184</v>
      </c>
      <c r="BJ53" s="821">
        <v>10</v>
      </c>
      <c r="BK53" s="792">
        <v>74</v>
      </c>
      <c r="BL53" s="822">
        <v>0</v>
      </c>
      <c r="BM53" s="823">
        <v>100</v>
      </c>
      <c r="BN53" s="790">
        <v>184</v>
      </c>
      <c r="BO53" s="792">
        <v>0</v>
      </c>
      <c r="BP53" s="786">
        <v>184</v>
      </c>
      <c r="BQ53" s="824">
        <f>SUMIFS('R5病院病棟票'!$AF$13:$AF$324,'R5病院病棟票'!$B$13:$B$324,$K$3:$K$150,'R5病院病棟票'!$R$13:$R$324,1)</f>
        <v>10</v>
      </c>
      <c r="BR53" s="825">
        <f>SUMIFS('R5病院病棟票'!$AF$13:$AF$324,'R5病院病棟票'!$B$13:$B$324,$K$3:$K$150,'R5病院病棟票'!$R$13:$R$324,2)</f>
        <v>74</v>
      </c>
      <c r="BS53" s="826">
        <f>SUMIFS('R5病院病棟票'!$AF$13:$AF$324,'R5病院病棟票'!$B$13:$B$324,$K$3:$K$150,'R5病院病棟票'!$R$13:$R$324,3)</f>
        <v>0</v>
      </c>
      <c r="BT53" s="827">
        <f>SUMIFS('R5病院病棟票'!$AF$13:$AF$324,'R5病院病棟票'!$B$13:$B$324,$K$3:$K$150,'R5病院病棟票'!$R$13:$R$324,4)</f>
        <v>100</v>
      </c>
      <c r="BU53" s="828">
        <f t="shared" si="26"/>
        <v>184</v>
      </c>
      <c r="BV53" s="825">
        <f>SUMIFS('R5病院病棟票'!$AF$13:$AF$324,'R5病院病棟票'!$B$13:$B$324,$K$3:$K$150,'R5病院病棟票'!$R$13:$R$324,5)+SUMIFS('R5病院病棟票'!$AF$13:$AF$324,'R5病院病棟票'!$B$13:$B$324,$K$3:$K$150,'R5病院病棟票'!$R$13:$R$324,6)</f>
        <v>0</v>
      </c>
      <c r="BW53" s="829">
        <f t="shared" si="28"/>
        <v>184</v>
      </c>
      <c r="BX53" s="757">
        <f t="shared" si="5"/>
        <v>0</v>
      </c>
      <c r="BY53" s="757">
        <f t="shared" si="6"/>
        <v>0</v>
      </c>
      <c r="BZ53" s="757"/>
      <c r="CA53" s="830">
        <f>SUMIFS('R5病院病棟票'!$AI$13:$AI$324,'R5病院病棟票'!$B$13:$B$324,$K$3:$K$150,'R5病院病棟票'!$Y$13:$Y$324,1)</f>
        <v>10</v>
      </c>
      <c r="CB53" s="805">
        <f>SUMIFS('R5病院病棟票'!$AI$13:$AI$324,'R5病院病棟票'!$B$13:$B$324,$K$3:$K$150,'R5病院病棟票'!$Y$13:$Y$324,2)</f>
        <v>74</v>
      </c>
      <c r="CC53" s="831">
        <f>SUMIFS('R5病院病棟票'!$AI$13:$AI$324,'R5病院病棟票'!$B$13:$B$324,$K$3:$K$150,'R5病院病棟票'!$Y$13:$Y$324,3)</f>
        <v>0</v>
      </c>
      <c r="CD53" s="807">
        <f>SUMIFS('R5病院病棟票'!$AI$13:$AI$324,'R5病院病棟票'!$B$13:$B$324,$K$3:$K$150,'R5病院病棟票'!$Y$13:$Y$324,4)</f>
        <v>100</v>
      </c>
      <c r="CE53" s="831">
        <f t="shared" si="29"/>
        <v>184</v>
      </c>
      <c r="CF53" s="807">
        <f>SUMIFS('R5病院病棟票'!$AI$13:$AI$324,'R5病院病棟票'!$B$13:$B$324,$K$3:$K$150,'R5病院病棟票'!$Y$13:$Y$324,5)</f>
        <v>0</v>
      </c>
      <c r="CG53" s="808">
        <f t="shared" si="30"/>
        <v>184</v>
      </c>
      <c r="CH53" s="832">
        <f>SUMIFS('R5病院病棟票'!$AJ$13:$AJ$324,'R5病院病棟票'!$B$13:$B$324,$K$3:$K$150)</f>
        <v>0</v>
      </c>
      <c r="CI53" s="810">
        <f>SUMIFS('R5病院病棟票'!$AK$13:$AK$324,'R5病院病棟票'!$B$13:$B$324,$K$3:$K$150,'R5病院病棟票'!$Y$13:$Y$324,7)</f>
        <v>0</v>
      </c>
      <c r="CJ53" s="811" t="str">
        <f t="shared" si="11"/>
        <v>○</v>
      </c>
      <c r="CK53" s="833">
        <v>184</v>
      </c>
      <c r="CL53" s="811" t="str">
        <f t="shared" si="7"/>
        <v>○</v>
      </c>
      <c r="CN53" s="821" t="b">
        <f t="shared" ref="CN53:CT89" si="31">BJ53=BQ53</f>
        <v>1</v>
      </c>
      <c r="CO53" s="792" t="b">
        <f t="shared" si="31"/>
        <v>1</v>
      </c>
      <c r="CP53" s="822" t="b">
        <f t="shared" si="31"/>
        <v>1</v>
      </c>
      <c r="CQ53" s="823" t="b">
        <f t="shared" si="31"/>
        <v>1</v>
      </c>
      <c r="CR53" s="790" t="b">
        <f t="shared" si="31"/>
        <v>1</v>
      </c>
      <c r="CS53" s="792" t="b">
        <f t="shared" si="31"/>
        <v>1</v>
      </c>
      <c r="CT53" s="786" t="b">
        <f t="shared" si="31"/>
        <v>1</v>
      </c>
    </row>
    <row r="54" spans="1:98">
      <c r="A54" s="882">
        <v>46</v>
      </c>
      <c r="B54" s="813" t="s">
        <v>145</v>
      </c>
      <c r="C54" s="813" t="s">
        <v>151</v>
      </c>
      <c r="D54" s="813" t="s">
        <v>109</v>
      </c>
      <c r="E54" s="814">
        <v>11729012</v>
      </c>
      <c r="F54" s="815">
        <v>11730025</v>
      </c>
      <c r="G54" s="815">
        <v>11701031</v>
      </c>
      <c r="H54" s="815">
        <v>11701031</v>
      </c>
      <c r="I54" s="815">
        <v>11701031</v>
      </c>
      <c r="J54" s="815">
        <v>11701031</v>
      </c>
      <c r="K54" s="815">
        <v>11701031</v>
      </c>
      <c r="L54" s="816" t="s">
        <v>158</v>
      </c>
      <c r="M54" s="817"/>
      <c r="N54" s="818">
        <v>92</v>
      </c>
      <c r="O54" s="818">
        <v>34</v>
      </c>
      <c r="P54" s="818">
        <v>40</v>
      </c>
      <c r="Q54" s="819">
        <v>166</v>
      </c>
      <c r="R54" s="819"/>
      <c r="S54" s="909">
        <v>166</v>
      </c>
      <c r="T54" s="817"/>
      <c r="U54" s="818">
        <v>92</v>
      </c>
      <c r="V54" s="818">
        <v>34</v>
      </c>
      <c r="W54" s="818">
        <v>40</v>
      </c>
      <c r="X54" s="819">
        <v>166</v>
      </c>
      <c r="Y54" s="819"/>
      <c r="Z54" s="909">
        <v>166</v>
      </c>
      <c r="AA54" s="783">
        <v>0</v>
      </c>
      <c r="AB54" s="784">
        <v>92</v>
      </c>
      <c r="AC54" s="784">
        <v>36</v>
      </c>
      <c r="AD54" s="784">
        <v>38</v>
      </c>
      <c r="AE54" s="785">
        <f t="shared" si="12"/>
        <v>166</v>
      </c>
      <c r="AF54" s="784">
        <v>0</v>
      </c>
      <c r="AG54" s="820">
        <f t="shared" si="13"/>
        <v>166</v>
      </c>
      <c r="AH54" s="783">
        <v>0</v>
      </c>
      <c r="AI54" s="784">
        <v>48</v>
      </c>
      <c r="AJ54" s="784">
        <v>80</v>
      </c>
      <c r="AK54" s="784">
        <v>38</v>
      </c>
      <c r="AL54" s="785">
        <v>166</v>
      </c>
      <c r="AM54" s="784">
        <v>0</v>
      </c>
      <c r="AN54" s="820">
        <f t="shared" si="14"/>
        <v>166</v>
      </c>
      <c r="AO54" s="783">
        <v>0</v>
      </c>
      <c r="AP54" s="784">
        <v>48</v>
      </c>
      <c r="AQ54" s="784">
        <v>80</v>
      </c>
      <c r="AR54" s="784">
        <v>38</v>
      </c>
      <c r="AS54" s="785">
        <v>166</v>
      </c>
      <c r="AT54" s="784">
        <v>0</v>
      </c>
      <c r="AU54" s="820">
        <v>166</v>
      </c>
      <c r="AV54" s="787">
        <v>0</v>
      </c>
      <c r="AW54" s="784">
        <v>48</v>
      </c>
      <c r="AX54" s="789">
        <v>80</v>
      </c>
      <c r="AY54" s="789">
        <v>38</v>
      </c>
      <c r="AZ54" s="785">
        <v>166</v>
      </c>
      <c r="BA54" s="784">
        <v>0</v>
      </c>
      <c r="BB54" s="820">
        <v>166</v>
      </c>
      <c r="BC54" s="783">
        <v>0</v>
      </c>
      <c r="BD54" s="784">
        <v>44</v>
      </c>
      <c r="BE54" s="784">
        <v>84</v>
      </c>
      <c r="BF54" s="784">
        <v>38</v>
      </c>
      <c r="BG54" s="784">
        <v>166</v>
      </c>
      <c r="BH54" s="784">
        <v>0</v>
      </c>
      <c r="BI54" s="820">
        <v>166</v>
      </c>
      <c r="BJ54" s="821">
        <v>0</v>
      </c>
      <c r="BK54" s="792">
        <v>44</v>
      </c>
      <c r="BL54" s="822">
        <v>84</v>
      </c>
      <c r="BM54" s="823">
        <v>38</v>
      </c>
      <c r="BN54" s="790">
        <v>166</v>
      </c>
      <c r="BO54" s="792">
        <v>0</v>
      </c>
      <c r="BP54" s="786">
        <v>166</v>
      </c>
      <c r="BQ54" s="824">
        <f>SUMIFS('R5病院病棟票'!$AF$13:$AF$324,'R5病院病棟票'!$B$13:$B$324,$K$3:$K$150,'R5病院病棟票'!$R$13:$R$324,1)</f>
        <v>0</v>
      </c>
      <c r="BR54" s="825">
        <f>SUMIFS('R5病院病棟票'!$AF$13:$AF$324,'R5病院病棟票'!$B$13:$B$324,$K$3:$K$150,'R5病院病棟票'!$R$13:$R$324,2)</f>
        <v>44</v>
      </c>
      <c r="BS54" s="826">
        <f>SUMIFS('R5病院病棟票'!$AF$13:$AF$324,'R5病院病棟票'!$B$13:$B$324,$K$3:$K$150,'R5病院病棟票'!$R$13:$R$324,3)</f>
        <v>84</v>
      </c>
      <c r="BT54" s="827">
        <f>SUMIFS('R5病院病棟票'!$AF$13:$AF$324,'R5病院病棟票'!$B$13:$B$324,$K$3:$K$150,'R5病院病棟票'!$R$13:$R$324,4)</f>
        <v>38</v>
      </c>
      <c r="BU54" s="828">
        <f t="shared" si="26"/>
        <v>166</v>
      </c>
      <c r="BV54" s="825">
        <f>SUMIFS('R5病院病棟票'!$AF$13:$AF$324,'R5病院病棟票'!$B$13:$B$324,$K$3:$K$150,'R5病院病棟票'!$R$13:$R$324,5)+SUMIFS('R5病院病棟票'!$AF$13:$AF$324,'R5病院病棟票'!$B$13:$B$324,$K$3:$K$150,'R5病院病棟票'!$R$13:$R$324,6)</f>
        <v>0</v>
      </c>
      <c r="BW54" s="829">
        <f t="shared" si="28"/>
        <v>166</v>
      </c>
      <c r="BX54" s="757">
        <f t="shared" si="5"/>
        <v>0</v>
      </c>
      <c r="BY54" s="757">
        <f t="shared" si="6"/>
        <v>0</v>
      </c>
      <c r="BZ54" s="757"/>
      <c r="CA54" s="830">
        <f>SUMIFS('R5病院病棟票'!$AI$13:$AI$324,'R5病院病棟票'!$B$13:$B$324,$K$3:$K$150,'R5病院病棟票'!$Y$13:$Y$324,1)</f>
        <v>0</v>
      </c>
      <c r="CB54" s="805">
        <f>SUMIFS('R5病院病棟票'!$AI$13:$AI$324,'R5病院病棟票'!$B$13:$B$324,$K$3:$K$150,'R5病院病棟票'!$Y$13:$Y$324,2)</f>
        <v>44</v>
      </c>
      <c r="CC54" s="831">
        <f>SUMIFS('R5病院病棟票'!$AI$13:$AI$324,'R5病院病棟票'!$B$13:$B$324,$K$3:$K$150,'R5病院病棟票'!$Y$13:$Y$324,3)</f>
        <v>84</v>
      </c>
      <c r="CD54" s="807">
        <f>SUMIFS('R5病院病棟票'!$AI$13:$AI$324,'R5病院病棟票'!$B$13:$B$324,$K$3:$K$150,'R5病院病棟票'!$Y$13:$Y$324,4)</f>
        <v>38</v>
      </c>
      <c r="CE54" s="831">
        <f t="shared" si="29"/>
        <v>166</v>
      </c>
      <c r="CF54" s="807">
        <f>SUMIFS('R5病院病棟票'!$AI$13:$AI$324,'R5病院病棟票'!$B$13:$B$324,$K$3:$K$150,'R5病院病棟票'!$Y$13:$Y$324,5)</f>
        <v>0</v>
      </c>
      <c r="CG54" s="808">
        <f t="shared" si="30"/>
        <v>166</v>
      </c>
      <c r="CH54" s="832">
        <f>SUMIFS('R5病院病棟票'!$AJ$13:$AJ$324,'R5病院病棟票'!$B$13:$B$324,$K$3:$K$150)</f>
        <v>0</v>
      </c>
      <c r="CI54" s="810">
        <f>SUMIFS('R5病院病棟票'!$AK$13:$AK$324,'R5病院病棟票'!$B$13:$B$324,$K$3:$K$150,'R5病院病棟票'!$Y$13:$Y$324,7)</f>
        <v>0</v>
      </c>
      <c r="CJ54" s="811" t="str">
        <f t="shared" si="11"/>
        <v>○</v>
      </c>
      <c r="CK54" s="833">
        <v>166</v>
      </c>
      <c r="CL54" s="811" t="str">
        <f t="shared" si="7"/>
        <v>○</v>
      </c>
      <c r="CN54" s="821" t="b">
        <f t="shared" si="31"/>
        <v>1</v>
      </c>
      <c r="CO54" s="792" t="b">
        <f t="shared" si="31"/>
        <v>1</v>
      </c>
      <c r="CP54" s="822" t="b">
        <f t="shared" si="31"/>
        <v>1</v>
      </c>
      <c r="CQ54" s="823" t="b">
        <f t="shared" si="31"/>
        <v>1</v>
      </c>
      <c r="CR54" s="790" t="b">
        <f t="shared" si="31"/>
        <v>1</v>
      </c>
      <c r="CS54" s="792" t="b">
        <f t="shared" si="31"/>
        <v>1</v>
      </c>
      <c r="CT54" s="786" t="b">
        <f t="shared" si="31"/>
        <v>1</v>
      </c>
    </row>
    <row r="55" spans="1:98">
      <c r="A55" s="882">
        <v>47</v>
      </c>
      <c r="B55" s="813" t="s">
        <v>145</v>
      </c>
      <c r="C55" s="813" t="s">
        <v>151</v>
      </c>
      <c r="D55" s="813" t="s">
        <v>109</v>
      </c>
      <c r="E55" s="814">
        <v>11729014</v>
      </c>
      <c r="F55" s="815">
        <v>11730103</v>
      </c>
      <c r="G55" s="815">
        <v>11701032</v>
      </c>
      <c r="H55" s="815">
        <v>11701032</v>
      </c>
      <c r="I55" s="815">
        <v>11701032</v>
      </c>
      <c r="J55" s="815">
        <v>11701032</v>
      </c>
      <c r="K55" s="815">
        <v>11701032</v>
      </c>
      <c r="L55" s="816" t="s">
        <v>159</v>
      </c>
      <c r="M55" s="817"/>
      <c r="N55" s="818">
        <v>38</v>
      </c>
      <c r="O55" s="818"/>
      <c r="P55" s="818">
        <v>112</v>
      </c>
      <c r="Q55" s="819">
        <v>150</v>
      </c>
      <c r="R55" s="819"/>
      <c r="S55" s="909">
        <v>150</v>
      </c>
      <c r="T55" s="817"/>
      <c r="U55" s="818">
        <v>38</v>
      </c>
      <c r="V55" s="818"/>
      <c r="W55" s="818">
        <v>112</v>
      </c>
      <c r="X55" s="819">
        <v>150</v>
      </c>
      <c r="Y55" s="819"/>
      <c r="Z55" s="909">
        <v>150</v>
      </c>
      <c r="AA55" s="783">
        <v>0</v>
      </c>
      <c r="AB55" s="784">
        <v>38</v>
      </c>
      <c r="AC55" s="784">
        <v>0</v>
      </c>
      <c r="AD55" s="784">
        <v>112</v>
      </c>
      <c r="AE55" s="785">
        <f t="shared" si="12"/>
        <v>150</v>
      </c>
      <c r="AF55" s="784">
        <v>0</v>
      </c>
      <c r="AG55" s="820">
        <f t="shared" si="13"/>
        <v>150</v>
      </c>
      <c r="AH55" s="783">
        <v>0</v>
      </c>
      <c r="AI55" s="784">
        <v>0</v>
      </c>
      <c r="AJ55" s="784">
        <v>38</v>
      </c>
      <c r="AK55" s="784">
        <v>112</v>
      </c>
      <c r="AL55" s="785">
        <v>150</v>
      </c>
      <c r="AM55" s="784">
        <v>0</v>
      </c>
      <c r="AN55" s="820">
        <f t="shared" si="14"/>
        <v>150</v>
      </c>
      <c r="AO55" s="783">
        <v>0</v>
      </c>
      <c r="AP55" s="784">
        <v>0</v>
      </c>
      <c r="AQ55" s="784">
        <v>38</v>
      </c>
      <c r="AR55" s="784">
        <v>112</v>
      </c>
      <c r="AS55" s="785">
        <v>150</v>
      </c>
      <c r="AT55" s="784">
        <v>0</v>
      </c>
      <c r="AU55" s="820">
        <v>150</v>
      </c>
      <c r="AV55" s="787">
        <v>0</v>
      </c>
      <c r="AW55" s="784">
        <v>0</v>
      </c>
      <c r="AX55" s="789">
        <v>38</v>
      </c>
      <c r="AY55" s="789">
        <v>112</v>
      </c>
      <c r="AZ55" s="785">
        <v>150</v>
      </c>
      <c r="BA55" s="784">
        <v>0</v>
      </c>
      <c r="BB55" s="820">
        <v>150</v>
      </c>
      <c r="BC55" s="783">
        <v>0</v>
      </c>
      <c r="BD55" s="784">
        <v>0</v>
      </c>
      <c r="BE55" s="784">
        <v>38</v>
      </c>
      <c r="BF55" s="784">
        <v>112</v>
      </c>
      <c r="BG55" s="784">
        <v>150</v>
      </c>
      <c r="BH55" s="784">
        <v>0</v>
      </c>
      <c r="BI55" s="820">
        <v>150</v>
      </c>
      <c r="BJ55" s="821">
        <v>0</v>
      </c>
      <c r="BK55" s="792">
        <v>0</v>
      </c>
      <c r="BL55" s="822">
        <v>38</v>
      </c>
      <c r="BM55" s="823">
        <v>112</v>
      </c>
      <c r="BN55" s="790">
        <v>150</v>
      </c>
      <c r="BO55" s="792">
        <v>0</v>
      </c>
      <c r="BP55" s="786">
        <v>150</v>
      </c>
      <c r="BQ55" s="824">
        <f>SUMIFS('R5病院病棟票'!$AF$13:$AF$324,'R5病院病棟票'!$B$13:$B$324,$K$3:$K$150,'R5病院病棟票'!$R$13:$R$324,1)</f>
        <v>0</v>
      </c>
      <c r="BR55" s="825">
        <f>SUMIFS('R5病院病棟票'!$AF$13:$AF$324,'R5病院病棟票'!$B$13:$B$324,$K$3:$K$150,'R5病院病棟票'!$R$13:$R$324,2)</f>
        <v>0</v>
      </c>
      <c r="BS55" s="826">
        <f>SUMIFS('R5病院病棟票'!$AF$13:$AF$324,'R5病院病棟票'!$B$13:$B$324,$K$3:$K$150,'R5病院病棟票'!$R$13:$R$324,3)</f>
        <v>38</v>
      </c>
      <c r="BT55" s="827">
        <f>SUMIFS('R5病院病棟票'!$AF$13:$AF$324,'R5病院病棟票'!$B$13:$B$324,$K$3:$K$150,'R5病院病棟票'!$R$13:$R$324,4)</f>
        <v>112</v>
      </c>
      <c r="BU55" s="828">
        <f t="shared" si="26"/>
        <v>150</v>
      </c>
      <c r="BV55" s="825">
        <f>SUMIFS('R5病院病棟票'!$AF$13:$AF$324,'R5病院病棟票'!$B$13:$B$324,$K$3:$K$150,'R5病院病棟票'!$R$13:$R$324,5)+SUMIFS('R5病院病棟票'!$AF$13:$AF$324,'R5病院病棟票'!$B$13:$B$324,$K$3:$K$150,'R5病院病棟票'!$R$13:$R$324,6)</f>
        <v>0</v>
      </c>
      <c r="BW55" s="829">
        <f t="shared" si="28"/>
        <v>150</v>
      </c>
      <c r="BX55" s="757">
        <f t="shared" si="5"/>
        <v>0</v>
      </c>
      <c r="BY55" s="757">
        <f t="shared" si="6"/>
        <v>0</v>
      </c>
      <c r="BZ55" s="757"/>
      <c r="CA55" s="830">
        <f>SUMIFS('R5病院病棟票'!$AI$13:$AI$324,'R5病院病棟票'!$B$13:$B$324,$K$3:$K$150,'R5病院病棟票'!$Y$13:$Y$324,1)</f>
        <v>0</v>
      </c>
      <c r="CB55" s="805">
        <f>SUMIFS('R5病院病棟票'!$AI$13:$AI$324,'R5病院病棟票'!$B$13:$B$324,$K$3:$K$150,'R5病院病棟票'!$Y$13:$Y$324,2)</f>
        <v>0</v>
      </c>
      <c r="CC55" s="831">
        <f>SUMIFS('R5病院病棟票'!$AI$13:$AI$324,'R5病院病棟票'!$B$13:$B$324,$K$3:$K$150,'R5病院病棟票'!$Y$13:$Y$324,3)</f>
        <v>38</v>
      </c>
      <c r="CD55" s="807">
        <f>SUMIFS('R5病院病棟票'!$AI$13:$AI$324,'R5病院病棟票'!$B$13:$B$324,$K$3:$K$150,'R5病院病棟票'!$Y$13:$Y$324,4)</f>
        <v>112</v>
      </c>
      <c r="CE55" s="831">
        <f t="shared" si="29"/>
        <v>150</v>
      </c>
      <c r="CF55" s="807">
        <f>SUMIFS('R5病院病棟票'!$AI$13:$AI$324,'R5病院病棟票'!$B$13:$B$324,$K$3:$K$150,'R5病院病棟票'!$Y$13:$Y$324,5)</f>
        <v>0</v>
      </c>
      <c r="CG55" s="808">
        <f t="shared" si="30"/>
        <v>150</v>
      </c>
      <c r="CH55" s="832">
        <f>SUMIFS('R5病院病棟票'!$AJ$13:$AJ$324,'R5病院病棟票'!$B$13:$B$324,$K$3:$K$150)</f>
        <v>0</v>
      </c>
      <c r="CI55" s="810">
        <f>SUMIFS('R5病院病棟票'!$AK$13:$AK$324,'R5病院病棟票'!$B$13:$B$324,$K$3:$K$150,'R5病院病棟票'!$Y$13:$Y$324,7)</f>
        <v>0</v>
      </c>
      <c r="CJ55" s="811" t="str">
        <f t="shared" si="11"/>
        <v>○</v>
      </c>
      <c r="CK55" s="833">
        <v>150</v>
      </c>
      <c r="CL55" s="811" t="str">
        <f t="shared" si="7"/>
        <v>○</v>
      </c>
      <c r="CN55" s="821" t="b">
        <f t="shared" si="31"/>
        <v>1</v>
      </c>
      <c r="CO55" s="792" t="b">
        <f t="shared" si="31"/>
        <v>1</v>
      </c>
      <c r="CP55" s="822" t="b">
        <f t="shared" si="31"/>
        <v>1</v>
      </c>
      <c r="CQ55" s="823" t="b">
        <f t="shared" si="31"/>
        <v>1</v>
      </c>
      <c r="CR55" s="790" t="b">
        <f t="shared" si="31"/>
        <v>1</v>
      </c>
      <c r="CS55" s="792" t="b">
        <f t="shared" si="31"/>
        <v>1</v>
      </c>
      <c r="CT55" s="786" t="b">
        <f t="shared" si="31"/>
        <v>1</v>
      </c>
    </row>
    <row r="56" spans="1:98">
      <c r="A56" s="882">
        <v>48</v>
      </c>
      <c r="B56" s="813" t="s">
        <v>145</v>
      </c>
      <c r="C56" s="813" t="s">
        <v>151</v>
      </c>
      <c r="D56" s="813" t="s">
        <v>109</v>
      </c>
      <c r="E56" s="814">
        <v>11729141</v>
      </c>
      <c r="F56" s="815">
        <v>11730108</v>
      </c>
      <c r="G56" s="815">
        <v>11701063</v>
      </c>
      <c r="H56" s="815">
        <v>11701063</v>
      </c>
      <c r="I56" s="815">
        <v>11701063</v>
      </c>
      <c r="J56" s="815">
        <v>11701063</v>
      </c>
      <c r="K56" s="815">
        <v>11701063</v>
      </c>
      <c r="L56" s="816" t="s">
        <v>160</v>
      </c>
      <c r="M56" s="817"/>
      <c r="N56" s="818">
        <v>140</v>
      </c>
      <c r="O56" s="818"/>
      <c r="P56" s="818"/>
      <c r="Q56" s="819">
        <v>140</v>
      </c>
      <c r="R56" s="819"/>
      <c r="S56" s="909">
        <v>140</v>
      </c>
      <c r="T56" s="817"/>
      <c r="U56" s="818">
        <v>90</v>
      </c>
      <c r="V56" s="818">
        <v>50</v>
      </c>
      <c r="W56" s="818"/>
      <c r="X56" s="819">
        <v>140</v>
      </c>
      <c r="Y56" s="819"/>
      <c r="Z56" s="909">
        <v>140</v>
      </c>
      <c r="AA56" s="783">
        <v>0</v>
      </c>
      <c r="AB56" s="784">
        <v>90</v>
      </c>
      <c r="AC56" s="784">
        <v>50</v>
      </c>
      <c r="AD56" s="784">
        <v>0</v>
      </c>
      <c r="AE56" s="785">
        <f t="shared" si="12"/>
        <v>140</v>
      </c>
      <c r="AF56" s="784">
        <v>0</v>
      </c>
      <c r="AG56" s="820">
        <f t="shared" si="13"/>
        <v>140</v>
      </c>
      <c r="AH56" s="783">
        <v>0</v>
      </c>
      <c r="AI56" s="784">
        <v>90</v>
      </c>
      <c r="AJ56" s="784">
        <v>50</v>
      </c>
      <c r="AK56" s="784">
        <v>0</v>
      </c>
      <c r="AL56" s="785">
        <v>140</v>
      </c>
      <c r="AM56" s="784">
        <v>0</v>
      </c>
      <c r="AN56" s="820">
        <f t="shared" si="14"/>
        <v>140</v>
      </c>
      <c r="AO56" s="783">
        <v>0</v>
      </c>
      <c r="AP56" s="784">
        <v>90</v>
      </c>
      <c r="AQ56" s="784">
        <v>50</v>
      </c>
      <c r="AR56" s="784">
        <v>0</v>
      </c>
      <c r="AS56" s="785">
        <v>140</v>
      </c>
      <c r="AT56" s="784">
        <v>0</v>
      </c>
      <c r="AU56" s="820">
        <v>140</v>
      </c>
      <c r="AV56" s="787">
        <v>0</v>
      </c>
      <c r="AW56" s="784">
        <v>90</v>
      </c>
      <c r="AX56" s="789">
        <v>50</v>
      </c>
      <c r="AY56" s="789">
        <v>0</v>
      </c>
      <c r="AZ56" s="785">
        <v>140</v>
      </c>
      <c r="BA56" s="784">
        <v>0</v>
      </c>
      <c r="BB56" s="820">
        <v>140</v>
      </c>
      <c r="BC56" s="783">
        <v>0</v>
      </c>
      <c r="BD56" s="784">
        <v>90</v>
      </c>
      <c r="BE56" s="784">
        <v>50</v>
      </c>
      <c r="BF56" s="784">
        <v>0</v>
      </c>
      <c r="BG56" s="784">
        <v>140</v>
      </c>
      <c r="BH56" s="784">
        <v>0</v>
      </c>
      <c r="BI56" s="820">
        <v>140</v>
      </c>
      <c r="BJ56" s="821">
        <v>0</v>
      </c>
      <c r="BK56" s="792">
        <v>90</v>
      </c>
      <c r="BL56" s="822">
        <v>50</v>
      </c>
      <c r="BM56" s="823">
        <v>0</v>
      </c>
      <c r="BN56" s="790">
        <v>140</v>
      </c>
      <c r="BO56" s="792">
        <v>0</v>
      </c>
      <c r="BP56" s="786">
        <v>140</v>
      </c>
      <c r="BQ56" s="824">
        <f>SUMIFS('R5病院病棟票'!$AF$13:$AF$324,'R5病院病棟票'!$B$13:$B$324,$K$3:$K$150,'R5病院病棟票'!$R$13:$R$324,1)</f>
        <v>0</v>
      </c>
      <c r="BR56" s="825">
        <f>SUMIFS('R5病院病棟票'!$AF$13:$AF$324,'R5病院病棟票'!$B$13:$B$324,$K$3:$K$150,'R5病院病棟票'!$R$13:$R$324,2)</f>
        <v>90</v>
      </c>
      <c r="BS56" s="826">
        <f>SUMIFS('R5病院病棟票'!$AF$13:$AF$324,'R5病院病棟票'!$B$13:$B$324,$K$3:$K$150,'R5病院病棟票'!$R$13:$R$324,3)</f>
        <v>50</v>
      </c>
      <c r="BT56" s="827">
        <f>SUMIFS('R5病院病棟票'!$AF$13:$AF$324,'R5病院病棟票'!$B$13:$B$324,$K$3:$K$150,'R5病院病棟票'!$R$13:$R$324,4)</f>
        <v>0</v>
      </c>
      <c r="BU56" s="828">
        <f t="shared" si="26"/>
        <v>140</v>
      </c>
      <c r="BV56" s="825">
        <f>SUMIFS('R5病院病棟票'!$AF$13:$AF$324,'R5病院病棟票'!$B$13:$B$324,$K$3:$K$150,'R5病院病棟票'!$R$13:$R$324,5)+SUMIFS('R5病院病棟票'!$AF$13:$AF$324,'R5病院病棟票'!$B$13:$B$324,$K$3:$K$150,'R5病院病棟票'!$R$13:$R$324,6)</f>
        <v>0</v>
      </c>
      <c r="BW56" s="829">
        <f t="shared" si="28"/>
        <v>140</v>
      </c>
      <c r="BX56" s="757">
        <f t="shared" si="5"/>
        <v>0</v>
      </c>
      <c r="BY56" s="757">
        <f t="shared" si="6"/>
        <v>0</v>
      </c>
      <c r="BZ56" s="757"/>
      <c r="CA56" s="830">
        <f>SUMIFS('R5病院病棟票'!$AI$13:$AI$324,'R5病院病棟票'!$B$13:$B$324,$K$3:$K$150,'R5病院病棟票'!$Y$13:$Y$324,1)</f>
        <v>0</v>
      </c>
      <c r="CB56" s="805">
        <f>SUMIFS('R5病院病棟票'!$AI$13:$AI$324,'R5病院病棟票'!$B$13:$B$324,$K$3:$K$150,'R5病院病棟票'!$Y$13:$Y$324,2)</f>
        <v>90</v>
      </c>
      <c r="CC56" s="831">
        <f>SUMIFS('R5病院病棟票'!$AI$13:$AI$324,'R5病院病棟票'!$B$13:$B$324,$K$3:$K$150,'R5病院病棟票'!$Y$13:$Y$324,3)</f>
        <v>50</v>
      </c>
      <c r="CD56" s="807">
        <f>SUMIFS('R5病院病棟票'!$AI$13:$AI$324,'R5病院病棟票'!$B$13:$B$324,$K$3:$K$150,'R5病院病棟票'!$Y$13:$Y$324,4)</f>
        <v>0</v>
      </c>
      <c r="CE56" s="831">
        <f t="shared" si="29"/>
        <v>140</v>
      </c>
      <c r="CF56" s="807">
        <f>SUMIFS('R5病院病棟票'!$AI$13:$AI$324,'R5病院病棟票'!$B$13:$B$324,$K$3:$K$150,'R5病院病棟票'!$Y$13:$Y$324,5)</f>
        <v>0</v>
      </c>
      <c r="CG56" s="808">
        <f t="shared" si="30"/>
        <v>140</v>
      </c>
      <c r="CH56" s="832">
        <f>SUMIFS('R5病院病棟票'!$AJ$13:$AJ$324,'R5病院病棟票'!$B$13:$B$324,$K$3:$K$150)</f>
        <v>0</v>
      </c>
      <c r="CI56" s="810">
        <f>SUMIFS('R5病院病棟票'!$AK$13:$AK$324,'R5病院病棟票'!$B$13:$B$324,$K$3:$K$150,'R5病院病棟票'!$Y$13:$Y$324,7)</f>
        <v>0</v>
      </c>
      <c r="CJ56" s="811" t="str">
        <f t="shared" si="11"/>
        <v>○</v>
      </c>
      <c r="CK56" s="833">
        <v>140</v>
      </c>
      <c r="CL56" s="811" t="str">
        <f t="shared" si="7"/>
        <v>○</v>
      </c>
      <c r="CN56" s="821" t="b">
        <f t="shared" si="31"/>
        <v>1</v>
      </c>
      <c r="CO56" s="792" t="b">
        <f t="shared" si="31"/>
        <v>1</v>
      </c>
      <c r="CP56" s="822" t="b">
        <f t="shared" si="31"/>
        <v>1</v>
      </c>
      <c r="CQ56" s="823" t="b">
        <f t="shared" si="31"/>
        <v>1</v>
      </c>
      <c r="CR56" s="790" t="b">
        <f t="shared" si="31"/>
        <v>1</v>
      </c>
      <c r="CS56" s="792" t="b">
        <f t="shared" si="31"/>
        <v>1</v>
      </c>
      <c r="CT56" s="786" t="b">
        <f t="shared" si="31"/>
        <v>1</v>
      </c>
    </row>
    <row r="57" spans="1:98">
      <c r="A57" s="882">
        <v>49</v>
      </c>
      <c r="B57" s="813" t="s">
        <v>145</v>
      </c>
      <c r="C57" s="813" t="s">
        <v>151</v>
      </c>
      <c r="D57" s="813" t="s">
        <v>109</v>
      </c>
      <c r="E57" s="814">
        <v>11729020</v>
      </c>
      <c r="F57" s="815">
        <v>11730052</v>
      </c>
      <c r="G57" s="815">
        <v>11701034</v>
      </c>
      <c r="H57" s="815">
        <v>11701034</v>
      </c>
      <c r="I57" s="815">
        <v>11701034</v>
      </c>
      <c r="J57" s="815">
        <v>11701034</v>
      </c>
      <c r="K57" s="815">
        <v>11701034</v>
      </c>
      <c r="L57" s="816" t="s">
        <v>161</v>
      </c>
      <c r="M57" s="817"/>
      <c r="N57" s="818"/>
      <c r="O57" s="818"/>
      <c r="P57" s="818"/>
      <c r="Q57" s="819">
        <v>0</v>
      </c>
      <c r="R57" s="819"/>
      <c r="S57" s="909">
        <v>0</v>
      </c>
      <c r="T57" s="817"/>
      <c r="U57" s="818">
        <v>125</v>
      </c>
      <c r="V57" s="818"/>
      <c r="W57" s="818"/>
      <c r="X57" s="819">
        <v>125</v>
      </c>
      <c r="Y57" s="819"/>
      <c r="Z57" s="909">
        <v>125</v>
      </c>
      <c r="AA57" s="783">
        <v>0</v>
      </c>
      <c r="AB57" s="784">
        <v>125</v>
      </c>
      <c r="AC57" s="784">
        <v>0</v>
      </c>
      <c r="AD57" s="784">
        <v>0</v>
      </c>
      <c r="AE57" s="785">
        <f t="shared" si="12"/>
        <v>125</v>
      </c>
      <c r="AF57" s="784">
        <v>0</v>
      </c>
      <c r="AG57" s="820">
        <f t="shared" si="13"/>
        <v>125</v>
      </c>
      <c r="AH57" s="783">
        <v>0</v>
      </c>
      <c r="AI57" s="784">
        <v>125</v>
      </c>
      <c r="AJ57" s="784">
        <v>0</v>
      </c>
      <c r="AK57" s="784">
        <v>0</v>
      </c>
      <c r="AL57" s="785">
        <v>125</v>
      </c>
      <c r="AM57" s="784">
        <v>0</v>
      </c>
      <c r="AN57" s="820">
        <f t="shared" si="14"/>
        <v>125</v>
      </c>
      <c r="AO57" s="783">
        <v>0</v>
      </c>
      <c r="AP57" s="784">
        <v>125</v>
      </c>
      <c r="AQ57" s="784">
        <v>0</v>
      </c>
      <c r="AR57" s="784">
        <v>0</v>
      </c>
      <c r="AS57" s="785">
        <v>125</v>
      </c>
      <c r="AT57" s="784">
        <v>0</v>
      </c>
      <c r="AU57" s="820">
        <v>125</v>
      </c>
      <c r="AV57" s="787">
        <v>0</v>
      </c>
      <c r="AW57" s="784">
        <v>125</v>
      </c>
      <c r="AX57" s="789">
        <v>0</v>
      </c>
      <c r="AY57" s="789">
        <v>0</v>
      </c>
      <c r="AZ57" s="785">
        <v>125</v>
      </c>
      <c r="BA57" s="784">
        <v>0</v>
      </c>
      <c r="BB57" s="820">
        <v>125</v>
      </c>
      <c r="BC57" s="783">
        <v>0</v>
      </c>
      <c r="BD57" s="784">
        <v>83</v>
      </c>
      <c r="BE57" s="784">
        <v>42</v>
      </c>
      <c r="BF57" s="784">
        <v>0</v>
      </c>
      <c r="BG57" s="784">
        <v>125</v>
      </c>
      <c r="BH57" s="784">
        <v>0</v>
      </c>
      <c r="BI57" s="820">
        <v>125</v>
      </c>
      <c r="BJ57" s="821">
        <v>0</v>
      </c>
      <c r="BK57" s="792">
        <v>83</v>
      </c>
      <c r="BL57" s="822">
        <v>42</v>
      </c>
      <c r="BM57" s="823">
        <v>0</v>
      </c>
      <c r="BN57" s="790">
        <v>125</v>
      </c>
      <c r="BO57" s="792">
        <v>0</v>
      </c>
      <c r="BP57" s="786">
        <v>125</v>
      </c>
      <c r="BQ57" s="824">
        <f>SUMIFS('R5病院病棟票'!$AF$13:$AF$324,'R5病院病棟票'!$B$13:$B$324,$K$3:$K$150,'R5病院病棟票'!$R$13:$R$324,1)</f>
        <v>0</v>
      </c>
      <c r="BR57" s="825">
        <f>SUMIFS('R5病院病棟票'!$AF$13:$AF$324,'R5病院病棟票'!$B$13:$B$324,$K$3:$K$150,'R5病院病棟票'!$R$13:$R$324,2)</f>
        <v>83</v>
      </c>
      <c r="BS57" s="826">
        <f>SUMIFS('R5病院病棟票'!$AF$13:$AF$324,'R5病院病棟票'!$B$13:$B$324,$K$3:$K$150,'R5病院病棟票'!$R$13:$R$324,3)</f>
        <v>42</v>
      </c>
      <c r="BT57" s="827">
        <f>SUMIFS('R5病院病棟票'!$AF$13:$AF$324,'R5病院病棟票'!$B$13:$B$324,$K$3:$K$150,'R5病院病棟票'!$R$13:$R$324,4)</f>
        <v>0</v>
      </c>
      <c r="BU57" s="828">
        <f t="shared" si="26"/>
        <v>125</v>
      </c>
      <c r="BV57" s="825">
        <f>SUMIFS('R5病院病棟票'!$AF$13:$AF$324,'R5病院病棟票'!$B$13:$B$324,$K$3:$K$150,'R5病院病棟票'!$R$13:$R$324,5)+SUMIFS('R5病院病棟票'!$AF$13:$AF$324,'R5病院病棟票'!$B$13:$B$324,$K$3:$K$150,'R5病院病棟票'!$R$13:$R$324,6)</f>
        <v>0</v>
      </c>
      <c r="BW57" s="829">
        <f t="shared" si="28"/>
        <v>125</v>
      </c>
      <c r="BX57" s="757">
        <f t="shared" si="5"/>
        <v>0</v>
      </c>
      <c r="BY57" s="757">
        <f t="shared" si="6"/>
        <v>0</v>
      </c>
      <c r="BZ57" s="757"/>
      <c r="CA57" s="830">
        <f>SUMIFS('R5病院病棟票'!$AI$13:$AI$324,'R5病院病棟票'!$B$13:$B$324,$K$3:$K$150,'R5病院病棟票'!$Y$13:$Y$324,1)</f>
        <v>0</v>
      </c>
      <c r="CB57" s="805">
        <f>SUMIFS('R5病院病棟票'!$AI$13:$AI$324,'R5病院病棟票'!$B$13:$B$324,$K$3:$K$150,'R5病院病棟票'!$Y$13:$Y$324,2)</f>
        <v>83</v>
      </c>
      <c r="CC57" s="831">
        <f>SUMIFS('R5病院病棟票'!$AI$13:$AI$324,'R5病院病棟票'!$B$13:$B$324,$K$3:$K$150,'R5病院病棟票'!$Y$13:$Y$324,3)</f>
        <v>42</v>
      </c>
      <c r="CD57" s="807">
        <f>SUMIFS('R5病院病棟票'!$AI$13:$AI$324,'R5病院病棟票'!$B$13:$B$324,$K$3:$K$150,'R5病院病棟票'!$Y$13:$Y$324,4)</f>
        <v>0</v>
      </c>
      <c r="CE57" s="831">
        <f t="shared" si="29"/>
        <v>125</v>
      </c>
      <c r="CF57" s="807">
        <f>SUMIFS('R5病院病棟票'!$AI$13:$AI$324,'R5病院病棟票'!$B$13:$B$324,$K$3:$K$150,'R5病院病棟票'!$Y$13:$Y$324,5)</f>
        <v>0</v>
      </c>
      <c r="CG57" s="808">
        <f t="shared" si="30"/>
        <v>125</v>
      </c>
      <c r="CH57" s="832">
        <f>SUMIFS('R5病院病棟票'!$AJ$13:$AJ$324,'R5病院病棟票'!$B$13:$B$324,$K$3:$K$150)</f>
        <v>0</v>
      </c>
      <c r="CI57" s="810">
        <f>SUMIFS('R5病院病棟票'!$AK$13:$AK$324,'R5病院病棟票'!$B$13:$B$324,$K$3:$K$150,'R5病院病棟票'!$Y$13:$Y$324,7)</f>
        <v>0</v>
      </c>
      <c r="CJ57" s="811" t="str">
        <f t="shared" si="11"/>
        <v>○</v>
      </c>
      <c r="CK57" s="833">
        <v>125</v>
      </c>
      <c r="CL57" s="811" t="str">
        <f t="shared" si="7"/>
        <v>○</v>
      </c>
      <c r="CN57" s="821" t="b">
        <f t="shared" si="31"/>
        <v>1</v>
      </c>
      <c r="CO57" s="792" t="b">
        <f t="shared" si="31"/>
        <v>1</v>
      </c>
      <c r="CP57" s="822" t="b">
        <f t="shared" si="31"/>
        <v>1</v>
      </c>
      <c r="CQ57" s="823" t="b">
        <f t="shared" si="31"/>
        <v>1</v>
      </c>
      <c r="CR57" s="790" t="b">
        <f t="shared" si="31"/>
        <v>1</v>
      </c>
      <c r="CS57" s="792" t="b">
        <f t="shared" si="31"/>
        <v>1</v>
      </c>
      <c r="CT57" s="786" t="b">
        <f t="shared" si="31"/>
        <v>1</v>
      </c>
    </row>
    <row r="58" spans="1:98">
      <c r="A58" s="882">
        <v>50</v>
      </c>
      <c r="B58" s="813" t="s">
        <v>145</v>
      </c>
      <c r="C58" s="813" t="s">
        <v>151</v>
      </c>
      <c r="D58" s="813" t="s">
        <v>109</v>
      </c>
      <c r="E58" s="814">
        <v>11729100</v>
      </c>
      <c r="F58" s="815">
        <v>11730024</v>
      </c>
      <c r="G58" s="815">
        <v>11701052</v>
      </c>
      <c r="H58" s="815">
        <v>11701052</v>
      </c>
      <c r="I58" s="815">
        <v>11701052</v>
      </c>
      <c r="J58" s="815">
        <v>11701052</v>
      </c>
      <c r="K58" s="815">
        <v>11701052</v>
      </c>
      <c r="L58" s="816" t="s">
        <v>25</v>
      </c>
      <c r="M58" s="817"/>
      <c r="N58" s="818"/>
      <c r="O58" s="818"/>
      <c r="P58" s="818"/>
      <c r="Q58" s="819">
        <v>0</v>
      </c>
      <c r="R58" s="819"/>
      <c r="S58" s="909">
        <v>0</v>
      </c>
      <c r="T58" s="817"/>
      <c r="U58" s="818">
        <v>60</v>
      </c>
      <c r="V58" s="818"/>
      <c r="W58" s="818"/>
      <c r="X58" s="819">
        <v>60</v>
      </c>
      <c r="Y58" s="819"/>
      <c r="Z58" s="909">
        <v>60</v>
      </c>
      <c r="AA58" s="783">
        <v>0</v>
      </c>
      <c r="AB58" s="784">
        <v>60</v>
      </c>
      <c r="AC58" s="784">
        <v>0</v>
      </c>
      <c r="AD58" s="784">
        <v>0</v>
      </c>
      <c r="AE58" s="785">
        <f t="shared" si="12"/>
        <v>60</v>
      </c>
      <c r="AF58" s="784">
        <v>0</v>
      </c>
      <c r="AG58" s="820">
        <f t="shared" si="13"/>
        <v>60</v>
      </c>
      <c r="AH58" s="783">
        <v>0</v>
      </c>
      <c r="AI58" s="784">
        <v>60</v>
      </c>
      <c r="AJ58" s="784">
        <v>0</v>
      </c>
      <c r="AK58" s="784">
        <v>0</v>
      </c>
      <c r="AL58" s="785">
        <v>60</v>
      </c>
      <c r="AM58" s="784">
        <v>0</v>
      </c>
      <c r="AN58" s="820">
        <f t="shared" si="14"/>
        <v>60</v>
      </c>
      <c r="AO58" s="783">
        <v>0</v>
      </c>
      <c r="AP58" s="784">
        <v>60</v>
      </c>
      <c r="AQ58" s="784">
        <v>0</v>
      </c>
      <c r="AR58" s="784">
        <v>0</v>
      </c>
      <c r="AS58" s="785">
        <v>60</v>
      </c>
      <c r="AT58" s="784">
        <v>0</v>
      </c>
      <c r="AU58" s="820">
        <v>60</v>
      </c>
      <c r="AV58" s="787">
        <v>0</v>
      </c>
      <c r="AW58" s="784">
        <v>60</v>
      </c>
      <c r="AX58" s="789">
        <v>0</v>
      </c>
      <c r="AY58" s="789">
        <v>0</v>
      </c>
      <c r="AZ58" s="785">
        <v>60</v>
      </c>
      <c r="BA58" s="784">
        <v>0</v>
      </c>
      <c r="BB58" s="820">
        <v>60</v>
      </c>
      <c r="BC58" s="783">
        <v>0</v>
      </c>
      <c r="BD58" s="784">
        <v>60</v>
      </c>
      <c r="BE58" s="784">
        <v>0</v>
      </c>
      <c r="BF58" s="784">
        <v>0</v>
      </c>
      <c r="BG58" s="784">
        <v>60</v>
      </c>
      <c r="BH58" s="784">
        <v>0</v>
      </c>
      <c r="BI58" s="820">
        <v>60</v>
      </c>
      <c r="BJ58" s="821">
        <v>0</v>
      </c>
      <c r="BK58" s="792">
        <v>60</v>
      </c>
      <c r="BL58" s="822">
        <v>0</v>
      </c>
      <c r="BM58" s="823">
        <v>0</v>
      </c>
      <c r="BN58" s="790">
        <v>60</v>
      </c>
      <c r="BO58" s="792">
        <v>0</v>
      </c>
      <c r="BP58" s="786">
        <v>60</v>
      </c>
      <c r="BQ58" s="824">
        <f>SUMIFS('R5病院病棟票'!$AF$13:$AF$324,'R5病院病棟票'!$B$13:$B$324,$K$3:$K$150,'R5病院病棟票'!$R$13:$R$324,1)</f>
        <v>0</v>
      </c>
      <c r="BR58" s="825">
        <f>SUMIFS('R5病院病棟票'!$AF$13:$AF$324,'R5病院病棟票'!$B$13:$B$324,$K$3:$K$150,'R5病院病棟票'!$R$13:$R$324,2)</f>
        <v>60</v>
      </c>
      <c r="BS58" s="826">
        <f>SUMIFS('R5病院病棟票'!$AF$13:$AF$324,'R5病院病棟票'!$B$13:$B$324,$K$3:$K$150,'R5病院病棟票'!$R$13:$R$324,3)</f>
        <v>0</v>
      </c>
      <c r="BT58" s="827">
        <f>SUMIFS('R5病院病棟票'!$AF$13:$AF$324,'R5病院病棟票'!$B$13:$B$324,$K$3:$K$150,'R5病院病棟票'!$R$13:$R$324,4)</f>
        <v>0</v>
      </c>
      <c r="BU58" s="828">
        <f t="shared" si="26"/>
        <v>60</v>
      </c>
      <c r="BV58" s="825">
        <f>SUMIFS('R5病院病棟票'!$AF$13:$AF$324,'R5病院病棟票'!$B$13:$B$324,$K$3:$K$150,'R5病院病棟票'!$R$13:$R$324,5)+SUMIFS('R5病院病棟票'!$AF$13:$AF$324,'R5病院病棟票'!$B$13:$B$324,$K$3:$K$150,'R5病院病棟票'!$R$13:$R$324,6)</f>
        <v>0</v>
      </c>
      <c r="BW58" s="829">
        <f t="shared" si="28"/>
        <v>60</v>
      </c>
      <c r="BX58" s="757">
        <f t="shared" si="5"/>
        <v>0</v>
      </c>
      <c r="BY58" s="757">
        <f t="shared" si="6"/>
        <v>0</v>
      </c>
      <c r="BZ58" s="757"/>
      <c r="CA58" s="830">
        <f>SUMIFS('R5病院病棟票'!$AI$13:$AI$324,'R5病院病棟票'!$B$13:$B$324,$K$3:$K$150,'R5病院病棟票'!$Y$13:$Y$324,1)</f>
        <v>0</v>
      </c>
      <c r="CB58" s="805">
        <f>SUMIFS('R5病院病棟票'!$AI$13:$AI$324,'R5病院病棟票'!$B$13:$B$324,$K$3:$K$150,'R5病院病棟票'!$Y$13:$Y$324,2)</f>
        <v>60</v>
      </c>
      <c r="CC58" s="831">
        <f>SUMIFS('R5病院病棟票'!$AI$13:$AI$324,'R5病院病棟票'!$B$13:$B$324,$K$3:$K$150,'R5病院病棟票'!$Y$13:$Y$324,3)</f>
        <v>0</v>
      </c>
      <c r="CD58" s="807">
        <f>SUMIFS('R5病院病棟票'!$AI$13:$AI$324,'R5病院病棟票'!$B$13:$B$324,$K$3:$K$150,'R5病院病棟票'!$Y$13:$Y$324,4)</f>
        <v>0</v>
      </c>
      <c r="CE58" s="831">
        <f t="shared" si="29"/>
        <v>60</v>
      </c>
      <c r="CF58" s="807">
        <f>SUMIFS('R5病院病棟票'!$AI$13:$AI$324,'R5病院病棟票'!$B$13:$B$324,$K$3:$K$150,'R5病院病棟票'!$Y$13:$Y$324,5)</f>
        <v>0</v>
      </c>
      <c r="CG58" s="808">
        <f t="shared" si="30"/>
        <v>60</v>
      </c>
      <c r="CH58" s="832">
        <f>SUMIFS('R5病院病棟票'!$AJ$13:$AJ$324,'R5病院病棟票'!$B$13:$B$324,$K$3:$K$150)</f>
        <v>0</v>
      </c>
      <c r="CI58" s="810">
        <f>SUMIFS('R5病院病棟票'!$AK$13:$AK$324,'R5病院病棟票'!$B$13:$B$324,$K$3:$K$150,'R5病院病棟票'!$Y$13:$Y$324,7)</f>
        <v>0</v>
      </c>
      <c r="CJ58" s="811" t="str">
        <f t="shared" si="11"/>
        <v>○</v>
      </c>
      <c r="CK58" s="833">
        <v>60</v>
      </c>
      <c r="CL58" s="811" t="str">
        <f t="shared" si="7"/>
        <v>○</v>
      </c>
      <c r="CN58" s="821" t="b">
        <f t="shared" si="31"/>
        <v>1</v>
      </c>
      <c r="CO58" s="792" t="b">
        <f t="shared" si="31"/>
        <v>1</v>
      </c>
      <c r="CP58" s="822" t="b">
        <f t="shared" si="31"/>
        <v>1</v>
      </c>
      <c r="CQ58" s="823" t="b">
        <f t="shared" si="31"/>
        <v>1</v>
      </c>
      <c r="CR58" s="790" t="b">
        <f t="shared" si="31"/>
        <v>1</v>
      </c>
      <c r="CS58" s="792" t="b">
        <f t="shared" si="31"/>
        <v>1</v>
      </c>
      <c r="CT58" s="786" t="b">
        <f t="shared" si="31"/>
        <v>1</v>
      </c>
    </row>
    <row r="59" spans="1:98">
      <c r="A59" s="882">
        <v>51</v>
      </c>
      <c r="B59" s="813" t="s">
        <v>145</v>
      </c>
      <c r="C59" s="813" t="s">
        <v>151</v>
      </c>
      <c r="D59" s="813" t="s">
        <v>109</v>
      </c>
      <c r="E59" s="814">
        <v>11729104</v>
      </c>
      <c r="F59" s="815">
        <v>11730045</v>
      </c>
      <c r="G59" s="815">
        <v>11701053</v>
      </c>
      <c r="H59" s="815">
        <v>11701053</v>
      </c>
      <c r="I59" s="836"/>
      <c r="J59" s="861">
        <v>11704001</v>
      </c>
      <c r="K59" s="861">
        <v>11704001</v>
      </c>
      <c r="L59" s="816" t="s">
        <v>1896</v>
      </c>
      <c r="M59" s="817"/>
      <c r="N59" s="818">
        <v>40</v>
      </c>
      <c r="O59" s="818">
        <v>40</v>
      </c>
      <c r="P59" s="818">
        <v>25</v>
      </c>
      <c r="Q59" s="819">
        <v>105</v>
      </c>
      <c r="R59" s="819"/>
      <c r="S59" s="909">
        <v>105</v>
      </c>
      <c r="T59" s="817"/>
      <c r="U59" s="818">
        <v>40</v>
      </c>
      <c r="V59" s="818">
        <v>25</v>
      </c>
      <c r="W59" s="818">
        <v>40</v>
      </c>
      <c r="X59" s="819">
        <v>105</v>
      </c>
      <c r="Y59" s="819"/>
      <c r="Z59" s="909">
        <v>105</v>
      </c>
      <c r="AA59" s="783">
        <v>0</v>
      </c>
      <c r="AB59" s="784">
        <v>40</v>
      </c>
      <c r="AC59" s="784">
        <v>25</v>
      </c>
      <c r="AD59" s="784">
        <v>40</v>
      </c>
      <c r="AE59" s="785">
        <f t="shared" si="12"/>
        <v>105</v>
      </c>
      <c r="AF59" s="784">
        <v>0</v>
      </c>
      <c r="AG59" s="820">
        <f t="shared" si="13"/>
        <v>105</v>
      </c>
      <c r="AH59" s="783">
        <v>0</v>
      </c>
      <c r="AI59" s="784">
        <v>40</v>
      </c>
      <c r="AJ59" s="784">
        <v>25</v>
      </c>
      <c r="AK59" s="784">
        <v>40</v>
      </c>
      <c r="AL59" s="785">
        <v>105</v>
      </c>
      <c r="AM59" s="784">
        <v>0</v>
      </c>
      <c r="AN59" s="820">
        <f t="shared" si="14"/>
        <v>105</v>
      </c>
      <c r="AO59" s="783">
        <v>0</v>
      </c>
      <c r="AP59" s="784">
        <v>40</v>
      </c>
      <c r="AQ59" s="784">
        <v>25</v>
      </c>
      <c r="AR59" s="784">
        <v>40</v>
      </c>
      <c r="AS59" s="785">
        <v>105</v>
      </c>
      <c r="AT59" s="784">
        <v>0</v>
      </c>
      <c r="AU59" s="820">
        <v>105</v>
      </c>
      <c r="AV59" s="787">
        <v>0</v>
      </c>
      <c r="AW59" s="784">
        <v>40</v>
      </c>
      <c r="AX59" s="789">
        <v>25</v>
      </c>
      <c r="AY59" s="789">
        <v>40</v>
      </c>
      <c r="AZ59" s="785">
        <v>105</v>
      </c>
      <c r="BA59" s="784">
        <v>0</v>
      </c>
      <c r="BB59" s="820">
        <v>105</v>
      </c>
      <c r="BC59" s="910">
        <v>0</v>
      </c>
      <c r="BD59" s="839">
        <v>0</v>
      </c>
      <c r="BE59" s="839">
        <v>0</v>
      </c>
      <c r="BF59" s="839">
        <v>0</v>
      </c>
      <c r="BG59" s="839">
        <v>0</v>
      </c>
      <c r="BH59" s="839">
        <v>0</v>
      </c>
      <c r="BI59" s="911">
        <v>0</v>
      </c>
      <c r="BJ59" s="821">
        <v>0</v>
      </c>
      <c r="BK59" s="792">
        <v>40</v>
      </c>
      <c r="BL59" s="822">
        <v>25</v>
      </c>
      <c r="BM59" s="823">
        <v>40</v>
      </c>
      <c r="BN59" s="790">
        <v>105</v>
      </c>
      <c r="BO59" s="792">
        <v>0</v>
      </c>
      <c r="BP59" s="786">
        <v>105</v>
      </c>
      <c r="BQ59" s="824">
        <f>SUMIFS('R5病院病棟票'!$AF$13:$AF$324,'R5病院病棟票'!$B$13:$B$324,$K$3:$K$150,'R5病院病棟票'!$R$13:$R$324,1)</f>
        <v>0</v>
      </c>
      <c r="BR59" s="825">
        <f>SUMIFS('R5病院病棟票'!$AF$13:$AF$324,'R5病院病棟票'!$B$13:$B$324,$K$3:$K$150,'R5病院病棟票'!$R$13:$R$324,2)</f>
        <v>40</v>
      </c>
      <c r="BS59" s="826">
        <f>SUMIFS('R5病院病棟票'!$AF$13:$AF$324,'R5病院病棟票'!$B$13:$B$324,$K$3:$K$150,'R5病院病棟票'!$R$13:$R$324,3)</f>
        <v>25</v>
      </c>
      <c r="BT59" s="827">
        <f>SUMIFS('R5病院病棟票'!$AF$13:$AF$324,'R5病院病棟票'!$B$13:$B$324,$K$3:$K$150,'R5病院病棟票'!$R$13:$R$324,4)</f>
        <v>40</v>
      </c>
      <c r="BU59" s="828">
        <f t="shared" si="26"/>
        <v>105</v>
      </c>
      <c r="BV59" s="825">
        <f>SUMIFS('R5病院病棟票'!$AF$13:$AF$324,'R5病院病棟票'!$B$13:$B$324,$K$3:$K$150,'R5病院病棟票'!$R$13:$R$324,5)+SUMIFS('R5病院病棟票'!$AF$13:$AF$324,'R5病院病棟票'!$B$13:$B$324,$K$3:$K$150,'R5病院病棟票'!$R$13:$R$324,6)</f>
        <v>0</v>
      </c>
      <c r="BW59" s="829">
        <f t="shared" si="28"/>
        <v>105</v>
      </c>
      <c r="BX59" s="757">
        <f t="shared" si="5"/>
        <v>0</v>
      </c>
      <c r="BY59" s="757">
        <f t="shared" si="6"/>
        <v>0</v>
      </c>
      <c r="BZ59" s="757"/>
      <c r="CA59" s="830">
        <f>SUMIFS('R5病院病棟票'!$AI$13:$AI$324,'R5病院病棟票'!$B$13:$B$324,$K$3:$K$150,'R5病院病棟票'!$Y$13:$Y$324,1)</f>
        <v>0</v>
      </c>
      <c r="CB59" s="805">
        <f>SUMIFS('R5病院病棟票'!$AI$13:$AI$324,'R5病院病棟票'!$B$13:$B$324,$K$3:$K$150,'R5病院病棟票'!$Y$13:$Y$324,2)</f>
        <v>40</v>
      </c>
      <c r="CC59" s="831">
        <f>SUMIFS('R5病院病棟票'!$AI$13:$AI$324,'R5病院病棟票'!$B$13:$B$324,$K$3:$K$150,'R5病院病棟票'!$Y$13:$Y$324,3)</f>
        <v>25</v>
      </c>
      <c r="CD59" s="807">
        <f>SUMIFS('R5病院病棟票'!$AI$13:$AI$324,'R5病院病棟票'!$B$13:$B$324,$K$3:$K$150,'R5病院病棟票'!$Y$13:$Y$324,4)</f>
        <v>40</v>
      </c>
      <c r="CE59" s="831">
        <f t="shared" si="29"/>
        <v>105</v>
      </c>
      <c r="CF59" s="807">
        <f>SUMIFS('R5病院病棟票'!$AI$13:$AI$324,'R5病院病棟票'!$B$13:$B$324,$K$3:$K$150,'R5病院病棟票'!$Y$13:$Y$324,5)</f>
        <v>0</v>
      </c>
      <c r="CG59" s="808">
        <f t="shared" si="30"/>
        <v>105</v>
      </c>
      <c r="CH59" s="832">
        <f>SUMIFS('R5病院病棟票'!$AJ$13:$AJ$324,'R5病院病棟票'!$B$13:$B$324,$K$3:$K$150)</f>
        <v>0</v>
      </c>
      <c r="CI59" s="810">
        <f>SUMIFS('R5病院病棟票'!$AK$13:$AK$324,'R5病院病棟票'!$B$13:$B$324,$K$3:$K$150,'R5病院病棟票'!$Y$13:$Y$324,7)</f>
        <v>0</v>
      </c>
      <c r="CJ59" s="811" t="str">
        <f t="shared" si="11"/>
        <v>○</v>
      </c>
      <c r="CK59" s="912">
        <v>105</v>
      </c>
      <c r="CL59" s="811" t="str">
        <f t="shared" si="7"/>
        <v>○</v>
      </c>
      <c r="CM59" s="759" t="s">
        <v>162</v>
      </c>
      <c r="CN59" s="821" t="b">
        <f t="shared" si="31"/>
        <v>1</v>
      </c>
      <c r="CO59" s="792" t="b">
        <f t="shared" si="31"/>
        <v>1</v>
      </c>
      <c r="CP59" s="822" t="b">
        <f t="shared" si="31"/>
        <v>1</v>
      </c>
      <c r="CQ59" s="823" t="b">
        <f t="shared" si="31"/>
        <v>1</v>
      </c>
      <c r="CR59" s="790" t="b">
        <f t="shared" si="31"/>
        <v>1</v>
      </c>
      <c r="CS59" s="792" t="b">
        <f t="shared" si="31"/>
        <v>1</v>
      </c>
      <c r="CT59" s="786" t="b">
        <f t="shared" si="31"/>
        <v>1</v>
      </c>
    </row>
    <row r="60" spans="1:98">
      <c r="A60" s="882">
        <v>52</v>
      </c>
      <c r="B60" s="813" t="s">
        <v>145</v>
      </c>
      <c r="C60" s="813" t="s">
        <v>151</v>
      </c>
      <c r="D60" s="813" t="s">
        <v>109</v>
      </c>
      <c r="E60" s="814">
        <v>11729157</v>
      </c>
      <c r="F60" s="815">
        <v>11730121</v>
      </c>
      <c r="G60" s="815">
        <v>11701066</v>
      </c>
      <c r="H60" s="815">
        <v>11701066</v>
      </c>
      <c r="I60" s="815">
        <v>11701066</v>
      </c>
      <c r="J60" s="815">
        <v>11701066</v>
      </c>
      <c r="K60" s="815">
        <v>11701066</v>
      </c>
      <c r="L60" s="816" t="s">
        <v>26</v>
      </c>
      <c r="M60" s="817"/>
      <c r="N60" s="818">
        <v>37</v>
      </c>
      <c r="O60" s="818"/>
      <c r="P60" s="818">
        <v>60</v>
      </c>
      <c r="Q60" s="819">
        <v>97</v>
      </c>
      <c r="R60" s="819"/>
      <c r="S60" s="909">
        <v>97</v>
      </c>
      <c r="T60" s="817"/>
      <c r="U60" s="818">
        <v>37</v>
      </c>
      <c r="V60" s="818"/>
      <c r="W60" s="818">
        <v>60</v>
      </c>
      <c r="X60" s="819">
        <v>97</v>
      </c>
      <c r="Y60" s="819"/>
      <c r="Z60" s="909">
        <v>97</v>
      </c>
      <c r="AA60" s="783">
        <v>0</v>
      </c>
      <c r="AB60" s="784">
        <v>37</v>
      </c>
      <c r="AC60" s="784">
        <v>0</v>
      </c>
      <c r="AD60" s="784">
        <v>60</v>
      </c>
      <c r="AE60" s="785">
        <f t="shared" si="12"/>
        <v>97</v>
      </c>
      <c r="AF60" s="784">
        <v>0</v>
      </c>
      <c r="AG60" s="820">
        <f t="shared" si="13"/>
        <v>97</v>
      </c>
      <c r="AH60" s="783">
        <v>0</v>
      </c>
      <c r="AI60" s="784">
        <v>37</v>
      </c>
      <c r="AJ60" s="784">
        <v>0</v>
      </c>
      <c r="AK60" s="784">
        <v>60</v>
      </c>
      <c r="AL60" s="785">
        <v>97</v>
      </c>
      <c r="AM60" s="784">
        <v>0</v>
      </c>
      <c r="AN60" s="820">
        <f t="shared" si="14"/>
        <v>97</v>
      </c>
      <c r="AO60" s="783">
        <v>0</v>
      </c>
      <c r="AP60" s="784">
        <v>37</v>
      </c>
      <c r="AQ60" s="784">
        <v>0</v>
      </c>
      <c r="AR60" s="784">
        <v>60</v>
      </c>
      <c r="AS60" s="785">
        <v>97</v>
      </c>
      <c r="AT60" s="784">
        <v>0</v>
      </c>
      <c r="AU60" s="820">
        <v>97</v>
      </c>
      <c r="AV60" s="787">
        <v>0</v>
      </c>
      <c r="AW60" s="784">
        <v>0</v>
      </c>
      <c r="AX60" s="789">
        <v>37</v>
      </c>
      <c r="AY60" s="789">
        <v>60</v>
      </c>
      <c r="AZ60" s="785">
        <v>97</v>
      </c>
      <c r="BA60" s="784">
        <v>0</v>
      </c>
      <c r="BB60" s="820">
        <v>97</v>
      </c>
      <c r="BC60" s="783">
        <v>0</v>
      </c>
      <c r="BD60" s="784">
        <v>0</v>
      </c>
      <c r="BE60" s="784">
        <v>37</v>
      </c>
      <c r="BF60" s="784">
        <v>60</v>
      </c>
      <c r="BG60" s="784">
        <v>97</v>
      </c>
      <c r="BH60" s="784">
        <v>0</v>
      </c>
      <c r="BI60" s="820">
        <v>97</v>
      </c>
      <c r="BJ60" s="821">
        <v>0</v>
      </c>
      <c r="BK60" s="792">
        <v>0</v>
      </c>
      <c r="BL60" s="822">
        <v>37</v>
      </c>
      <c r="BM60" s="823">
        <v>60</v>
      </c>
      <c r="BN60" s="790">
        <v>97</v>
      </c>
      <c r="BO60" s="792">
        <v>0</v>
      </c>
      <c r="BP60" s="786">
        <v>97</v>
      </c>
      <c r="BQ60" s="824">
        <f>SUMIFS('R5病院病棟票'!$AF$13:$AF$324,'R5病院病棟票'!$B$13:$B$324,$K$3:$K$150,'R5病院病棟票'!$R$13:$R$324,1)</f>
        <v>0</v>
      </c>
      <c r="BR60" s="825">
        <f>SUMIFS('R5病院病棟票'!$AF$13:$AF$324,'R5病院病棟票'!$B$13:$B$324,$K$3:$K$150,'R5病院病棟票'!$R$13:$R$324,2)</f>
        <v>0</v>
      </c>
      <c r="BS60" s="826">
        <f>SUMIFS('R5病院病棟票'!$AF$13:$AF$324,'R5病院病棟票'!$B$13:$B$324,$K$3:$K$150,'R5病院病棟票'!$R$13:$R$324,3)</f>
        <v>37</v>
      </c>
      <c r="BT60" s="827">
        <f>SUMIFS('R5病院病棟票'!$AF$13:$AF$324,'R5病院病棟票'!$B$13:$B$324,$K$3:$K$150,'R5病院病棟票'!$R$13:$R$324,4)</f>
        <v>60</v>
      </c>
      <c r="BU60" s="828">
        <f t="shared" si="26"/>
        <v>97</v>
      </c>
      <c r="BV60" s="825">
        <f>SUMIFS('R5病院病棟票'!$AF$13:$AF$324,'R5病院病棟票'!$B$13:$B$324,$K$3:$K$150,'R5病院病棟票'!$R$13:$R$324,5)+SUMIFS('R5病院病棟票'!$AF$13:$AF$324,'R5病院病棟票'!$B$13:$B$324,$K$3:$K$150,'R5病院病棟票'!$R$13:$R$324,6)</f>
        <v>0</v>
      </c>
      <c r="BW60" s="829">
        <f t="shared" si="28"/>
        <v>97</v>
      </c>
      <c r="BX60" s="757">
        <f t="shared" si="5"/>
        <v>0</v>
      </c>
      <c r="BY60" s="757">
        <f t="shared" si="6"/>
        <v>0</v>
      </c>
      <c r="BZ60" s="757"/>
      <c r="CA60" s="830">
        <f>SUMIFS('R5病院病棟票'!$AI$13:$AI$324,'R5病院病棟票'!$B$13:$B$324,$K$3:$K$150,'R5病院病棟票'!$Y$13:$Y$324,1)</f>
        <v>0</v>
      </c>
      <c r="CB60" s="805">
        <f>SUMIFS('R5病院病棟票'!$AI$13:$AI$324,'R5病院病棟票'!$B$13:$B$324,$K$3:$K$150,'R5病院病棟票'!$Y$13:$Y$324,2)</f>
        <v>0</v>
      </c>
      <c r="CC60" s="831">
        <f>SUMIFS('R5病院病棟票'!$AI$13:$AI$324,'R5病院病棟票'!$B$13:$B$324,$K$3:$K$150,'R5病院病棟票'!$Y$13:$Y$324,3)</f>
        <v>37</v>
      </c>
      <c r="CD60" s="807">
        <f>SUMIFS('R5病院病棟票'!$AI$13:$AI$324,'R5病院病棟票'!$B$13:$B$324,$K$3:$K$150,'R5病院病棟票'!$Y$13:$Y$324,4)</f>
        <v>60</v>
      </c>
      <c r="CE60" s="831">
        <f t="shared" si="29"/>
        <v>97</v>
      </c>
      <c r="CF60" s="807">
        <f>SUMIFS('R5病院病棟票'!$AI$13:$AI$324,'R5病院病棟票'!$B$13:$B$324,$K$3:$K$150,'R5病院病棟票'!$Y$13:$Y$324,5)</f>
        <v>0</v>
      </c>
      <c r="CG60" s="808">
        <f t="shared" si="30"/>
        <v>97</v>
      </c>
      <c r="CH60" s="832">
        <f>SUMIFS('R5病院病棟票'!$AJ$13:$AJ$324,'R5病院病棟票'!$B$13:$B$324,$K$3:$K$150)</f>
        <v>0</v>
      </c>
      <c r="CI60" s="810">
        <f>SUMIFS('R5病院病棟票'!$AK$13:$AK$324,'R5病院病棟票'!$B$13:$B$324,$K$3:$K$150,'R5病院病棟票'!$Y$13:$Y$324,7)</f>
        <v>0</v>
      </c>
      <c r="CJ60" s="811" t="str">
        <f t="shared" si="11"/>
        <v>○</v>
      </c>
      <c r="CK60" s="833">
        <v>97</v>
      </c>
      <c r="CL60" s="811" t="str">
        <f t="shared" si="7"/>
        <v>○</v>
      </c>
      <c r="CN60" s="821" t="b">
        <f t="shared" si="31"/>
        <v>1</v>
      </c>
      <c r="CO60" s="792" t="b">
        <f t="shared" si="31"/>
        <v>1</v>
      </c>
      <c r="CP60" s="822" t="b">
        <f t="shared" si="31"/>
        <v>1</v>
      </c>
      <c r="CQ60" s="823" t="b">
        <f t="shared" si="31"/>
        <v>1</v>
      </c>
      <c r="CR60" s="790" t="b">
        <f t="shared" si="31"/>
        <v>1</v>
      </c>
      <c r="CS60" s="792" t="b">
        <f t="shared" si="31"/>
        <v>1</v>
      </c>
      <c r="CT60" s="786" t="b">
        <f t="shared" si="31"/>
        <v>1</v>
      </c>
    </row>
    <row r="61" spans="1:98">
      <c r="A61" s="882">
        <v>53</v>
      </c>
      <c r="B61" s="813" t="s">
        <v>145</v>
      </c>
      <c r="C61" s="813" t="s">
        <v>151</v>
      </c>
      <c r="D61" s="813" t="s">
        <v>109</v>
      </c>
      <c r="E61" s="814">
        <v>11729117</v>
      </c>
      <c r="F61" s="815">
        <v>11730017</v>
      </c>
      <c r="G61" s="815">
        <v>11701058</v>
      </c>
      <c r="H61" s="815">
        <v>11701058</v>
      </c>
      <c r="I61" s="815">
        <v>11701058</v>
      </c>
      <c r="J61" s="815">
        <v>11701058</v>
      </c>
      <c r="K61" s="815">
        <v>11701058</v>
      </c>
      <c r="L61" s="816" t="s">
        <v>163</v>
      </c>
      <c r="M61" s="817"/>
      <c r="N61" s="818"/>
      <c r="O61" s="818"/>
      <c r="P61" s="818"/>
      <c r="Q61" s="819">
        <v>0</v>
      </c>
      <c r="R61" s="819"/>
      <c r="S61" s="909">
        <v>0</v>
      </c>
      <c r="T61" s="817"/>
      <c r="U61" s="818">
        <v>89</v>
      </c>
      <c r="V61" s="818"/>
      <c r="W61" s="818"/>
      <c r="X61" s="819">
        <v>89</v>
      </c>
      <c r="Y61" s="819"/>
      <c r="Z61" s="909">
        <v>89</v>
      </c>
      <c r="AA61" s="783">
        <v>0</v>
      </c>
      <c r="AB61" s="784">
        <v>89</v>
      </c>
      <c r="AC61" s="784">
        <v>0</v>
      </c>
      <c r="AD61" s="784">
        <v>0</v>
      </c>
      <c r="AE61" s="785">
        <f t="shared" si="12"/>
        <v>89</v>
      </c>
      <c r="AF61" s="784">
        <v>0</v>
      </c>
      <c r="AG61" s="820">
        <f t="shared" si="13"/>
        <v>89</v>
      </c>
      <c r="AH61" s="783">
        <v>0</v>
      </c>
      <c r="AI61" s="784">
        <v>89</v>
      </c>
      <c r="AJ61" s="784">
        <v>0</v>
      </c>
      <c r="AK61" s="784">
        <v>0</v>
      </c>
      <c r="AL61" s="785">
        <v>89</v>
      </c>
      <c r="AM61" s="784">
        <v>0</v>
      </c>
      <c r="AN61" s="820">
        <f t="shared" si="14"/>
        <v>89</v>
      </c>
      <c r="AO61" s="783">
        <v>0</v>
      </c>
      <c r="AP61" s="784">
        <v>89</v>
      </c>
      <c r="AQ61" s="784">
        <v>0</v>
      </c>
      <c r="AR61" s="784">
        <v>0</v>
      </c>
      <c r="AS61" s="785">
        <v>89</v>
      </c>
      <c r="AT61" s="784">
        <v>0</v>
      </c>
      <c r="AU61" s="820">
        <v>89</v>
      </c>
      <c r="AV61" s="787">
        <v>0</v>
      </c>
      <c r="AW61" s="784">
        <v>89</v>
      </c>
      <c r="AX61" s="789">
        <v>0</v>
      </c>
      <c r="AY61" s="789">
        <v>0</v>
      </c>
      <c r="AZ61" s="785">
        <v>89</v>
      </c>
      <c r="BA61" s="784">
        <v>0</v>
      </c>
      <c r="BB61" s="820">
        <v>89</v>
      </c>
      <c r="BC61" s="783">
        <v>0</v>
      </c>
      <c r="BD61" s="784">
        <v>89</v>
      </c>
      <c r="BE61" s="784">
        <v>0</v>
      </c>
      <c r="BF61" s="784">
        <v>0</v>
      </c>
      <c r="BG61" s="784">
        <v>89</v>
      </c>
      <c r="BH61" s="784">
        <v>0</v>
      </c>
      <c r="BI61" s="820">
        <v>89</v>
      </c>
      <c r="BJ61" s="821">
        <v>0</v>
      </c>
      <c r="BK61" s="792">
        <v>89</v>
      </c>
      <c r="BL61" s="822">
        <v>0</v>
      </c>
      <c r="BM61" s="823">
        <v>0</v>
      </c>
      <c r="BN61" s="790">
        <v>89</v>
      </c>
      <c r="BO61" s="792">
        <v>0</v>
      </c>
      <c r="BP61" s="786">
        <v>89</v>
      </c>
      <c r="BQ61" s="824">
        <f>SUMIFS('R5病院病棟票'!$AF$13:$AF$324,'R5病院病棟票'!$B$13:$B$324,$K$3:$K$150,'R5病院病棟票'!$R$13:$R$324,1)</f>
        <v>0</v>
      </c>
      <c r="BR61" s="825">
        <f>SUMIFS('R5病院病棟票'!$AF$13:$AF$324,'R5病院病棟票'!$B$13:$B$324,$K$3:$K$150,'R5病院病棟票'!$R$13:$R$324,2)</f>
        <v>89</v>
      </c>
      <c r="BS61" s="826">
        <f>SUMIFS('R5病院病棟票'!$AF$13:$AF$324,'R5病院病棟票'!$B$13:$B$324,$K$3:$K$150,'R5病院病棟票'!$R$13:$R$324,3)</f>
        <v>0</v>
      </c>
      <c r="BT61" s="827">
        <f>SUMIFS('R5病院病棟票'!$AF$13:$AF$324,'R5病院病棟票'!$B$13:$B$324,$K$3:$K$150,'R5病院病棟票'!$R$13:$R$324,4)</f>
        <v>0</v>
      </c>
      <c r="BU61" s="828">
        <f t="shared" si="26"/>
        <v>89</v>
      </c>
      <c r="BV61" s="825">
        <f>SUMIFS('R5病院病棟票'!$AF$13:$AF$324,'R5病院病棟票'!$B$13:$B$324,$K$3:$K$150,'R5病院病棟票'!$R$13:$R$324,5)+SUMIFS('R5病院病棟票'!$AF$13:$AF$324,'R5病院病棟票'!$B$13:$B$324,$K$3:$K$150,'R5病院病棟票'!$R$13:$R$324,6)</f>
        <v>0</v>
      </c>
      <c r="BW61" s="829">
        <f t="shared" si="28"/>
        <v>89</v>
      </c>
      <c r="BX61" s="757">
        <f t="shared" si="5"/>
        <v>0</v>
      </c>
      <c r="BY61" s="757">
        <f t="shared" si="6"/>
        <v>0</v>
      </c>
      <c r="BZ61" s="757"/>
      <c r="CA61" s="830">
        <f>SUMIFS('R5病院病棟票'!$AI$13:$AI$324,'R5病院病棟票'!$B$13:$B$324,$K$3:$K$150,'R5病院病棟票'!$Y$13:$Y$324,1)</f>
        <v>0</v>
      </c>
      <c r="CB61" s="805">
        <f>SUMIFS('R5病院病棟票'!$AI$13:$AI$324,'R5病院病棟票'!$B$13:$B$324,$K$3:$K$150,'R5病院病棟票'!$Y$13:$Y$324,2)</f>
        <v>89</v>
      </c>
      <c r="CC61" s="831">
        <f>SUMIFS('R5病院病棟票'!$AI$13:$AI$324,'R5病院病棟票'!$B$13:$B$324,$K$3:$K$150,'R5病院病棟票'!$Y$13:$Y$324,3)</f>
        <v>0</v>
      </c>
      <c r="CD61" s="807">
        <f>SUMIFS('R5病院病棟票'!$AI$13:$AI$324,'R5病院病棟票'!$B$13:$B$324,$K$3:$K$150,'R5病院病棟票'!$Y$13:$Y$324,4)</f>
        <v>0</v>
      </c>
      <c r="CE61" s="831">
        <f t="shared" si="29"/>
        <v>89</v>
      </c>
      <c r="CF61" s="807">
        <f>SUMIFS('R5病院病棟票'!$AI$13:$AI$324,'R5病院病棟票'!$B$13:$B$324,$K$3:$K$150,'R5病院病棟票'!$Y$13:$Y$324,5)</f>
        <v>0</v>
      </c>
      <c r="CG61" s="808">
        <f t="shared" si="30"/>
        <v>89</v>
      </c>
      <c r="CH61" s="832">
        <f>SUMIFS('R5病院病棟票'!$AJ$13:$AJ$324,'R5病院病棟票'!$B$13:$B$324,$K$3:$K$150)</f>
        <v>0</v>
      </c>
      <c r="CI61" s="810">
        <f>SUMIFS('R5病院病棟票'!$AK$13:$AK$324,'R5病院病棟票'!$B$13:$B$324,$K$3:$K$150,'R5病院病棟票'!$Y$13:$Y$324,7)</f>
        <v>0</v>
      </c>
      <c r="CJ61" s="811" t="str">
        <f t="shared" si="11"/>
        <v>○</v>
      </c>
      <c r="CK61" s="833">
        <v>89</v>
      </c>
      <c r="CL61" s="811" t="str">
        <f t="shared" si="7"/>
        <v>○</v>
      </c>
      <c r="CN61" s="821" t="b">
        <f t="shared" si="31"/>
        <v>1</v>
      </c>
      <c r="CO61" s="792" t="b">
        <f t="shared" si="31"/>
        <v>1</v>
      </c>
      <c r="CP61" s="822" t="b">
        <f t="shared" si="31"/>
        <v>1</v>
      </c>
      <c r="CQ61" s="823" t="b">
        <f t="shared" si="31"/>
        <v>1</v>
      </c>
      <c r="CR61" s="790" t="b">
        <f t="shared" si="31"/>
        <v>1</v>
      </c>
      <c r="CS61" s="792" t="b">
        <f t="shared" si="31"/>
        <v>1</v>
      </c>
      <c r="CT61" s="786" t="b">
        <f t="shared" si="31"/>
        <v>1</v>
      </c>
    </row>
    <row r="62" spans="1:98">
      <c r="A62" s="882">
        <v>54</v>
      </c>
      <c r="B62" s="813" t="s">
        <v>145</v>
      </c>
      <c r="C62" s="813" t="s">
        <v>151</v>
      </c>
      <c r="D62" s="813" t="s">
        <v>109</v>
      </c>
      <c r="E62" s="814">
        <v>11729143</v>
      </c>
      <c r="F62" s="815">
        <v>11730101</v>
      </c>
      <c r="G62" s="815">
        <v>11701064</v>
      </c>
      <c r="H62" s="815">
        <v>11701064</v>
      </c>
      <c r="I62" s="815">
        <v>11701064</v>
      </c>
      <c r="J62" s="815">
        <v>11701064</v>
      </c>
      <c r="K62" s="815">
        <v>11701064</v>
      </c>
      <c r="L62" s="816" t="s">
        <v>27</v>
      </c>
      <c r="M62" s="817"/>
      <c r="N62" s="818">
        <v>44</v>
      </c>
      <c r="O62" s="818">
        <v>44</v>
      </c>
      <c r="P62" s="818"/>
      <c r="Q62" s="819">
        <v>88</v>
      </c>
      <c r="R62" s="819"/>
      <c r="S62" s="909">
        <v>88</v>
      </c>
      <c r="T62" s="817"/>
      <c r="U62" s="818">
        <v>44</v>
      </c>
      <c r="V62" s="818">
        <v>44</v>
      </c>
      <c r="W62" s="818"/>
      <c r="X62" s="819">
        <v>88</v>
      </c>
      <c r="Y62" s="819"/>
      <c r="Z62" s="909">
        <v>88</v>
      </c>
      <c r="AA62" s="783">
        <v>0</v>
      </c>
      <c r="AB62" s="784">
        <v>44</v>
      </c>
      <c r="AC62" s="784">
        <v>44</v>
      </c>
      <c r="AD62" s="784">
        <v>0</v>
      </c>
      <c r="AE62" s="785">
        <f t="shared" si="12"/>
        <v>88</v>
      </c>
      <c r="AF62" s="784">
        <v>0</v>
      </c>
      <c r="AG62" s="820">
        <f t="shared" si="13"/>
        <v>88</v>
      </c>
      <c r="AH62" s="783">
        <v>0</v>
      </c>
      <c r="AI62" s="784">
        <v>44</v>
      </c>
      <c r="AJ62" s="784">
        <v>44</v>
      </c>
      <c r="AK62" s="784">
        <v>0</v>
      </c>
      <c r="AL62" s="785">
        <v>88</v>
      </c>
      <c r="AM62" s="784">
        <v>0</v>
      </c>
      <c r="AN62" s="820">
        <f t="shared" si="14"/>
        <v>88</v>
      </c>
      <c r="AO62" s="783">
        <v>0</v>
      </c>
      <c r="AP62" s="784">
        <v>44</v>
      </c>
      <c r="AQ62" s="784">
        <v>44</v>
      </c>
      <c r="AR62" s="784">
        <v>0</v>
      </c>
      <c r="AS62" s="785">
        <v>88</v>
      </c>
      <c r="AT62" s="784">
        <v>0</v>
      </c>
      <c r="AU62" s="820">
        <v>88</v>
      </c>
      <c r="AV62" s="787">
        <v>0</v>
      </c>
      <c r="AW62" s="784">
        <v>44</v>
      </c>
      <c r="AX62" s="789">
        <v>44</v>
      </c>
      <c r="AY62" s="789">
        <v>0</v>
      </c>
      <c r="AZ62" s="785">
        <v>88</v>
      </c>
      <c r="BA62" s="784">
        <v>0</v>
      </c>
      <c r="BB62" s="820">
        <v>88</v>
      </c>
      <c r="BC62" s="783">
        <v>0</v>
      </c>
      <c r="BD62" s="784">
        <v>44</v>
      </c>
      <c r="BE62" s="784">
        <v>44</v>
      </c>
      <c r="BF62" s="784">
        <v>0</v>
      </c>
      <c r="BG62" s="784">
        <v>88</v>
      </c>
      <c r="BH62" s="784">
        <v>0</v>
      </c>
      <c r="BI62" s="820">
        <v>88</v>
      </c>
      <c r="BJ62" s="821">
        <v>0</v>
      </c>
      <c r="BK62" s="792">
        <v>44</v>
      </c>
      <c r="BL62" s="822">
        <v>44</v>
      </c>
      <c r="BM62" s="823">
        <v>0</v>
      </c>
      <c r="BN62" s="790">
        <v>88</v>
      </c>
      <c r="BO62" s="792">
        <v>0</v>
      </c>
      <c r="BP62" s="786">
        <v>88</v>
      </c>
      <c r="BQ62" s="824">
        <f>SUMIFS('R5病院病棟票'!$AF$13:$AF$324,'R5病院病棟票'!$B$13:$B$324,$K$3:$K$150,'R5病院病棟票'!$R$13:$R$324,1)</f>
        <v>0</v>
      </c>
      <c r="BR62" s="825">
        <f>SUMIFS('R5病院病棟票'!$AF$13:$AF$324,'R5病院病棟票'!$B$13:$B$324,$K$3:$K$150,'R5病院病棟票'!$R$13:$R$324,2)</f>
        <v>44</v>
      </c>
      <c r="BS62" s="826">
        <f>SUMIFS('R5病院病棟票'!$AF$13:$AF$324,'R5病院病棟票'!$B$13:$B$324,$K$3:$K$150,'R5病院病棟票'!$R$13:$R$324,3)</f>
        <v>44</v>
      </c>
      <c r="BT62" s="827">
        <f>SUMIFS('R5病院病棟票'!$AF$13:$AF$324,'R5病院病棟票'!$B$13:$B$324,$K$3:$K$150,'R5病院病棟票'!$R$13:$R$324,4)</f>
        <v>0</v>
      </c>
      <c r="BU62" s="828">
        <f t="shared" si="26"/>
        <v>88</v>
      </c>
      <c r="BV62" s="825">
        <f>SUMIFS('R5病院病棟票'!$AF$13:$AF$324,'R5病院病棟票'!$B$13:$B$324,$K$3:$K$150,'R5病院病棟票'!$R$13:$R$324,5)+SUMIFS('R5病院病棟票'!$AF$13:$AF$324,'R5病院病棟票'!$B$13:$B$324,$K$3:$K$150,'R5病院病棟票'!$R$13:$R$324,6)</f>
        <v>0</v>
      </c>
      <c r="BW62" s="829">
        <f t="shared" si="28"/>
        <v>88</v>
      </c>
      <c r="BX62" s="757">
        <f t="shared" si="5"/>
        <v>0</v>
      </c>
      <c r="BY62" s="757">
        <f t="shared" si="6"/>
        <v>0</v>
      </c>
      <c r="BZ62" s="757"/>
      <c r="CA62" s="830">
        <f>SUMIFS('R5病院病棟票'!$AI$13:$AI$324,'R5病院病棟票'!$B$13:$B$324,$K$3:$K$150,'R5病院病棟票'!$Y$13:$Y$324,1)</f>
        <v>0</v>
      </c>
      <c r="CB62" s="805">
        <f>SUMIFS('R5病院病棟票'!$AI$13:$AI$324,'R5病院病棟票'!$B$13:$B$324,$K$3:$K$150,'R5病院病棟票'!$Y$13:$Y$324,2)</f>
        <v>44</v>
      </c>
      <c r="CC62" s="831">
        <f>SUMIFS('R5病院病棟票'!$AI$13:$AI$324,'R5病院病棟票'!$B$13:$B$324,$K$3:$K$150,'R5病院病棟票'!$Y$13:$Y$324,3)</f>
        <v>44</v>
      </c>
      <c r="CD62" s="807">
        <f>SUMIFS('R5病院病棟票'!$AI$13:$AI$324,'R5病院病棟票'!$B$13:$B$324,$K$3:$K$150,'R5病院病棟票'!$Y$13:$Y$324,4)</f>
        <v>0</v>
      </c>
      <c r="CE62" s="831">
        <f t="shared" si="29"/>
        <v>88</v>
      </c>
      <c r="CF62" s="807">
        <f>SUMIFS('R5病院病棟票'!$AI$13:$AI$324,'R5病院病棟票'!$B$13:$B$324,$K$3:$K$150,'R5病院病棟票'!$Y$13:$Y$324,5)</f>
        <v>0</v>
      </c>
      <c r="CG62" s="808">
        <f t="shared" si="30"/>
        <v>88</v>
      </c>
      <c r="CH62" s="832">
        <f>SUMIFS('R5病院病棟票'!$AJ$13:$AJ$324,'R5病院病棟票'!$B$13:$B$324,$K$3:$K$150)</f>
        <v>0</v>
      </c>
      <c r="CI62" s="810">
        <f>SUMIFS('R5病院病棟票'!$AK$13:$AK$324,'R5病院病棟票'!$B$13:$B$324,$K$3:$K$150,'R5病院病棟票'!$Y$13:$Y$324,7)</f>
        <v>0</v>
      </c>
      <c r="CJ62" s="811" t="str">
        <f t="shared" si="11"/>
        <v>○</v>
      </c>
      <c r="CK62" s="833">
        <v>88</v>
      </c>
      <c r="CL62" s="811" t="str">
        <f t="shared" si="7"/>
        <v>○</v>
      </c>
      <c r="CN62" s="821" t="b">
        <f t="shared" si="31"/>
        <v>1</v>
      </c>
      <c r="CO62" s="792" t="b">
        <f t="shared" si="31"/>
        <v>1</v>
      </c>
      <c r="CP62" s="822" t="b">
        <f t="shared" si="31"/>
        <v>1</v>
      </c>
      <c r="CQ62" s="823" t="b">
        <f t="shared" si="31"/>
        <v>1</v>
      </c>
      <c r="CR62" s="790" t="b">
        <f t="shared" si="31"/>
        <v>1</v>
      </c>
      <c r="CS62" s="792" t="b">
        <f t="shared" si="31"/>
        <v>1</v>
      </c>
      <c r="CT62" s="786" t="b">
        <f t="shared" si="31"/>
        <v>1</v>
      </c>
    </row>
    <row r="63" spans="1:98">
      <c r="A63" s="882">
        <v>55</v>
      </c>
      <c r="B63" s="813" t="s">
        <v>145</v>
      </c>
      <c r="C63" s="813" t="s">
        <v>151</v>
      </c>
      <c r="D63" s="813" t="s">
        <v>109</v>
      </c>
      <c r="E63" s="814">
        <v>11729153</v>
      </c>
      <c r="F63" s="815">
        <v>11730078</v>
      </c>
      <c r="G63" s="815">
        <v>11701065</v>
      </c>
      <c r="H63" s="815">
        <v>11701065</v>
      </c>
      <c r="I63" s="815">
        <v>11701065</v>
      </c>
      <c r="J63" s="815">
        <v>11701065</v>
      </c>
      <c r="K63" s="815">
        <v>11701065</v>
      </c>
      <c r="L63" s="816" t="s">
        <v>28</v>
      </c>
      <c r="M63" s="817"/>
      <c r="N63" s="818">
        <v>39</v>
      </c>
      <c r="O63" s="818"/>
      <c r="P63" s="818">
        <v>33</v>
      </c>
      <c r="Q63" s="819">
        <v>72</v>
      </c>
      <c r="R63" s="819"/>
      <c r="S63" s="909">
        <v>72</v>
      </c>
      <c r="T63" s="817"/>
      <c r="U63" s="818">
        <v>39</v>
      </c>
      <c r="V63" s="818">
        <v>33</v>
      </c>
      <c r="W63" s="818"/>
      <c r="X63" s="819">
        <v>72</v>
      </c>
      <c r="Y63" s="819"/>
      <c r="Z63" s="909">
        <v>72</v>
      </c>
      <c r="AA63" s="783">
        <v>0</v>
      </c>
      <c r="AB63" s="784">
        <v>39</v>
      </c>
      <c r="AC63" s="784">
        <v>33</v>
      </c>
      <c r="AD63" s="784">
        <v>0</v>
      </c>
      <c r="AE63" s="785">
        <f t="shared" si="12"/>
        <v>72</v>
      </c>
      <c r="AF63" s="784">
        <v>0</v>
      </c>
      <c r="AG63" s="820">
        <f t="shared" si="13"/>
        <v>72</v>
      </c>
      <c r="AH63" s="783">
        <v>0</v>
      </c>
      <c r="AI63" s="784">
        <v>39</v>
      </c>
      <c r="AJ63" s="784">
        <v>33</v>
      </c>
      <c r="AK63" s="784">
        <v>0</v>
      </c>
      <c r="AL63" s="785">
        <v>72</v>
      </c>
      <c r="AM63" s="784">
        <v>0</v>
      </c>
      <c r="AN63" s="820">
        <f t="shared" si="14"/>
        <v>72</v>
      </c>
      <c r="AO63" s="783">
        <v>0</v>
      </c>
      <c r="AP63" s="784">
        <v>39</v>
      </c>
      <c r="AQ63" s="784">
        <v>33</v>
      </c>
      <c r="AR63" s="784">
        <v>0</v>
      </c>
      <c r="AS63" s="785">
        <v>72</v>
      </c>
      <c r="AT63" s="784">
        <v>0</v>
      </c>
      <c r="AU63" s="820">
        <v>72</v>
      </c>
      <c r="AV63" s="787">
        <v>0</v>
      </c>
      <c r="AW63" s="784">
        <v>39</v>
      </c>
      <c r="AX63" s="789">
        <v>33</v>
      </c>
      <c r="AY63" s="789">
        <v>0</v>
      </c>
      <c r="AZ63" s="785">
        <v>72</v>
      </c>
      <c r="BA63" s="784">
        <v>0</v>
      </c>
      <c r="BB63" s="820">
        <v>72</v>
      </c>
      <c r="BC63" s="783">
        <v>0</v>
      </c>
      <c r="BD63" s="784">
        <v>39</v>
      </c>
      <c r="BE63" s="784">
        <v>33</v>
      </c>
      <c r="BF63" s="784">
        <v>0</v>
      </c>
      <c r="BG63" s="784">
        <v>72</v>
      </c>
      <c r="BH63" s="784">
        <v>0</v>
      </c>
      <c r="BI63" s="820">
        <v>72</v>
      </c>
      <c r="BJ63" s="821">
        <v>0</v>
      </c>
      <c r="BK63" s="792">
        <v>39</v>
      </c>
      <c r="BL63" s="822">
        <v>33</v>
      </c>
      <c r="BM63" s="823">
        <v>0</v>
      </c>
      <c r="BN63" s="790">
        <v>72</v>
      </c>
      <c r="BO63" s="792">
        <v>0</v>
      </c>
      <c r="BP63" s="786">
        <v>72</v>
      </c>
      <c r="BQ63" s="824">
        <f>SUMIFS('R5病院病棟票'!$AF$13:$AF$324,'R5病院病棟票'!$B$13:$B$324,$K$3:$K$150,'R5病院病棟票'!$R$13:$R$324,1)</f>
        <v>0</v>
      </c>
      <c r="BR63" s="825">
        <f>SUMIFS('R5病院病棟票'!$AF$13:$AF$324,'R5病院病棟票'!$B$13:$B$324,$K$3:$K$150,'R5病院病棟票'!$R$13:$R$324,2)</f>
        <v>39</v>
      </c>
      <c r="BS63" s="826">
        <f>SUMIFS('R5病院病棟票'!$AF$13:$AF$324,'R5病院病棟票'!$B$13:$B$324,$K$3:$K$150,'R5病院病棟票'!$R$13:$R$324,3)</f>
        <v>33</v>
      </c>
      <c r="BT63" s="827">
        <f>SUMIFS('R5病院病棟票'!$AF$13:$AF$324,'R5病院病棟票'!$B$13:$B$324,$K$3:$K$150,'R5病院病棟票'!$R$13:$R$324,4)</f>
        <v>0</v>
      </c>
      <c r="BU63" s="828">
        <f t="shared" si="26"/>
        <v>72</v>
      </c>
      <c r="BV63" s="825">
        <f>SUMIFS('R5病院病棟票'!$AF$13:$AF$324,'R5病院病棟票'!$B$13:$B$324,$K$3:$K$150,'R5病院病棟票'!$R$13:$R$324,5)+SUMIFS('R5病院病棟票'!$AF$13:$AF$324,'R5病院病棟票'!$B$13:$B$324,$K$3:$K$150,'R5病院病棟票'!$R$13:$R$324,6)</f>
        <v>0</v>
      </c>
      <c r="BW63" s="829">
        <f t="shared" si="28"/>
        <v>72</v>
      </c>
      <c r="BX63" s="757">
        <f t="shared" si="5"/>
        <v>0</v>
      </c>
      <c r="BY63" s="757">
        <f t="shared" si="6"/>
        <v>0</v>
      </c>
      <c r="BZ63" s="757"/>
      <c r="CA63" s="830">
        <f>SUMIFS('R5病院病棟票'!$AI$13:$AI$324,'R5病院病棟票'!$B$13:$B$324,$K$3:$K$150,'R5病院病棟票'!$Y$13:$Y$324,1)</f>
        <v>0</v>
      </c>
      <c r="CB63" s="805">
        <f>SUMIFS('R5病院病棟票'!$AI$13:$AI$324,'R5病院病棟票'!$B$13:$B$324,$K$3:$K$150,'R5病院病棟票'!$Y$13:$Y$324,2)</f>
        <v>39</v>
      </c>
      <c r="CC63" s="831">
        <f>SUMIFS('R5病院病棟票'!$AI$13:$AI$324,'R5病院病棟票'!$B$13:$B$324,$K$3:$K$150,'R5病院病棟票'!$Y$13:$Y$324,3)</f>
        <v>33</v>
      </c>
      <c r="CD63" s="807">
        <f>SUMIFS('R5病院病棟票'!$AI$13:$AI$324,'R5病院病棟票'!$B$13:$B$324,$K$3:$K$150,'R5病院病棟票'!$Y$13:$Y$324,4)</f>
        <v>0</v>
      </c>
      <c r="CE63" s="831">
        <f t="shared" si="29"/>
        <v>72</v>
      </c>
      <c r="CF63" s="807">
        <f>SUMIFS('R5病院病棟票'!$AI$13:$AI$324,'R5病院病棟票'!$B$13:$B$324,$K$3:$K$150,'R5病院病棟票'!$Y$13:$Y$324,5)</f>
        <v>0</v>
      </c>
      <c r="CG63" s="808">
        <f t="shared" si="30"/>
        <v>72</v>
      </c>
      <c r="CH63" s="832">
        <f>SUMIFS('R5病院病棟票'!$AJ$13:$AJ$324,'R5病院病棟票'!$B$13:$B$324,$K$3:$K$150)</f>
        <v>0</v>
      </c>
      <c r="CI63" s="810">
        <f>SUMIFS('R5病院病棟票'!$AK$13:$AK$324,'R5病院病棟票'!$B$13:$B$324,$K$3:$K$150,'R5病院病棟票'!$Y$13:$Y$324,7)</f>
        <v>0</v>
      </c>
      <c r="CJ63" s="811" t="str">
        <f t="shared" si="11"/>
        <v>○</v>
      </c>
      <c r="CK63" s="833">
        <v>72</v>
      </c>
      <c r="CL63" s="811" t="str">
        <f t="shared" si="7"/>
        <v>○</v>
      </c>
      <c r="CN63" s="821" t="b">
        <f t="shared" si="31"/>
        <v>1</v>
      </c>
      <c r="CO63" s="792" t="b">
        <f t="shared" si="31"/>
        <v>1</v>
      </c>
      <c r="CP63" s="822" t="b">
        <f t="shared" si="31"/>
        <v>1</v>
      </c>
      <c r="CQ63" s="823" t="b">
        <f t="shared" si="31"/>
        <v>1</v>
      </c>
      <c r="CR63" s="790" t="b">
        <f t="shared" si="31"/>
        <v>1</v>
      </c>
      <c r="CS63" s="792" t="b">
        <f t="shared" si="31"/>
        <v>1</v>
      </c>
      <c r="CT63" s="786" t="b">
        <f t="shared" si="31"/>
        <v>1</v>
      </c>
    </row>
    <row r="64" spans="1:98">
      <c r="A64" s="882">
        <v>56</v>
      </c>
      <c r="B64" s="813" t="s">
        <v>145</v>
      </c>
      <c r="C64" s="813" t="s">
        <v>151</v>
      </c>
      <c r="D64" s="813" t="s">
        <v>109</v>
      </c>
      <c r="E64" s="814">
        <v>11729049</v>
      </c>
      <c r="F64" s="815">
        <v>11730092</v>
      </c>
      <c r="G64" s="815">
        <v>11701042</v>
      </c>
      <c r="H64" s="815">
        <v>11701042</v>
      </c>
      <c r="I64" s="815">
        <v>11701042</v>
      </c>
      <c r="J64" s="815">
        <v>11701042</v>
      </c>
      <c r="K64" s="815">
        <v>11701042</v>
      </c>
      <c r="L64" s="816" t="s">
        <v>29</v>
      </c>
      <c r="M64" s="817"/>
      <c r="N64" s="818"/>
      <c r="O64" s="818"/>
      <c r="P64" s="818"/>
      <c r="Q64" s="819">
        <v>0</v>
      </c>
      <c r="R64" s="819"/>
      <c r="S64" s="909">
        <v>0</v>
      </c>
      <c r="T64" s="817"/>
      <c r="U64" s="818">
        <v>22</v>
      </c>
      <c r="V64" s="818"/>
      <c r="W64" s="818">
        <v>48</v>
      </c>
      <c r="X64" s="819">
        <v>70</v>
      </c>
      <c r="Y64" s="819"/>
      <c r="Z64" s="909">
        <v>70</v>
      </c>
      <c r="AA64" s="783">
        <v>0</v>
      </c>
      <c r="AB64" s="784">
        <v>22</v>
      </c>
      <c r="AC64" s="784">
        <v>0</v>
      </c>
      <c r="AD64" s="784">
        <v>48</v>
      </c>
      <c r="AE64" s="785">
        <f t="shared" si="12"/>
        <v>70</v>
      </c>
      <c r="AF64" s="784">
        <v>0</v>
      </c>
      <c r="AG64" s="820">
        <f t="shared" si="13"/>
        <v>70</v>
      </c>
      <c r="AH64" s="783">
        <v>0</v>
      </c>
      <c r="AI64" s="784">
        <v>22</v>
      </c>
      <c r="AJ64" s="784">
        <v>0</v>
      </c>
      <c r="AK64" s="784">
        <v>48</v>
      </c>
      <c r="AL64" s="785">
        <v>70</v>
      </c>
      <c r="AM64" s="784">
        <v>0</v>
      </c>
      <c r="AN64" s="820">
        <f t="shared" si="14"/>
        <v>70</v>
      </c>
      <c r="AO64" s="783">
        <v>0</v>
      </c>
      <c r="AP64" s="784">
        <v>22</v>
      </c>
      <c r="AQ64" s="784">
        <v>0</v>
      </c>
      <c r="AR64" s="784">
        <v>48</v>
      </c>
      <c r="AS64" s="785">
        <v>70</v>
      </c>
      <c r="AT64" s="784">
        <v>0</v>
      </c>
      <c r="AU64" s="820">
        <v>70</v>
      </c>
      <c r="AV64" s="787">
        <v>0</v>
      </c>
      <c r="AW64" s="784">
        <v>22</v>
      </c>
      <c r="AX64" s="789">
        <v>0</v>
      </c>
      <c r="AY64" s="789">
        <v>48</v>
      </c>
      <c r="AZ64" s="785">
        <v>70</v>
      </c>
      <c r="BA64" s="784">
        <v>0</v>
      </c>
      <c r="BB64" s="820">
        <v>70</v>
      </c>
      <c r="BC64" s="783">
        <v>0</v>
      </c>
      <c r="BD64" s="784">
        <v>22</v>
      </c>
      <c r="BE64" s="784">
        <v>0</v>
      </c>
      <c r="BF64" s="784">
        <v>48</v>
      </c>
      <c r="BG64" s="784">
        <v>70</v>
      </c>
      <c r="BH64" s="784">
        <v>0</v>
      </c>
      <c r="BI64" s="820">
        <v>70</v>
      </c>
      <c r="BJ64" s="821">
        <v>0</v>
      </c>
      <c r="BK64" s="792">
        <v>22</v>
      </c>
      <c r="BL64" s="822">
        <v>0</v>
      </c>
      <c r="BM64" s="823">
        <v>48</v>
      </c>
      <c r="BN64" s="790">
        <v>70</v>
      </c>
      <c r="BO64" s="792">
        <v>0</v>
      </c>
      <c r="BP64" s="786">
        <v>70</v>
      </c>
      <c r="BQ64" s="824">
        <f>SUMIFS('R5病院病棟票'!$AF$13:$AF$324,'R5病院病棟票'!$B$13:$B$324,$K$3:$K$150,'R5病院病棟票'!$R$13:$R$324,1)</f>
        <v>0</v>
      </c>
      <c r="BR64" s="825">
        <f>SUMIFS('R5病院病棟票'!$AF$13:$AF$324,'R5病院病棟票'!$B$13:$B$324,$K$3:$K$150,'R5病院病棟票'!$R$13:$R$324,2)</f>
        <v>22</v>
      </c>
      <c r="BS64" s="826">
        <f>SUMIFS('R5病院病棟票'!$AF$13:$AF$324,'R5病院病棟票'!$B$13:$B$324,$K$3:$K$150,'R5病院病棟票'!$R$13:$R$324,3)</f>
        <v>0</v>
      </c>
      <c r="BT64" s="827">
        <f>SUMIFS('R5病院病棟票'!$AF$13:$AF$324,'R5病院病棟票'!$B$13:$B$324,$K$3:$K$150,'R5病院病棟票'!$R$13:$R$324,4)</f>
        <v>48</v>
      </c>
      <c r="BU64" s="828">
        <f t="shared" si="26"/>
        <v>70</v>
      </c>
      <c r="BV64" s="825">
        <f>SUMIFS('R5病院病棟票'!$AF$13:$AF$324,'R5病院病棟票'!$B$13:$B$324,$K$3:$K$150,'R5病院病棟票'!$R$13:$R$324,5)+SUMIFS('R5病院病棟票'!$AF$13:$AF$324,'R5病院病棟票'!$B$13:$B$324,$K$3:$K$150,'R5病院病棟票'!$R$13:$R$324,6)</f>
        <v>0</v>
      </c>
      <c r="BW64" s="829">
        <f t="shared" si="28"/>
        <v>70</v>
      </c>
      <c r="BX64" s="757">
        <f t="shared" si="5"/>
        <v>0</v>
      </c>
      <c r="BY64" s="757">
        <f t="shared" si="6"/>
        <v>0</v>
      </c>
      <c r="BZ64" s="757"/>
      <c r="CA64" s="830">
        <f>SUMIFS('R5病院病棟票'!$AI$13:$AI$324,'R5病院病棟票'!$B$13:$B$324,$K$3:$K$150,'R5病院病棟票'!$Y$13:$Y$324,1)</f>
        <v>0</v>
      </c>
      <c r="CB64" s="805">
        <f>SUMIFS('R5病院病棟票'!$AI$13:$AI$324,'R5病院病棟票'!$B$13:$B$324,$K$3:$K$150,'R5病院病棟票'!$Y$13:$Y$324,2)</f>
        <v>22</v>
      </c>
      <c r="CC64" s="831">
        <f>SUMIFS('R5病院病棟票'!$AI$13:$AI$324,'R5病院病棟票'!$B$13:$B$324,$K$3:$K$150,'R5病院病棟票'!$Y$13:$Y$324,3)</f>
        <v>0</v>
      </c>
      <c r="CD64" s="807">
        <f>SUMIFS('R5病院病棟票'!$AI$13:$AI$324,'R5病院病棟票'!$B$13:$B$324,$K$3:$K$150,'R5病院病棟票'!$Y$13:$Y$324,4)</f>
        <v>48</v>
      </c>
      <c r="CE64" s="831">
        <f t="shared" si="29"/>
        <v>70</v>
      </c>
      <c r="CF64" s="807">
        <f>SUMIFS('R5病院病棟票'!$AI$13:$AI$324,'R5病院病棟票'!$B$13:$B$324,$K$3:$K$150,'R5病院病棟票'!$Y$13:$Y$324,5)</f>
        <v>0</v>
      </c>
      <c r="CG64" s="808">
        <f t="shared" si="30"/>
        <v>70</v>
      </c>
      <c r="CH64" s="832">
        <f>SUMIFS('R5病院病棟票'!$AJ$13:$AJ$324,'R5病院病棟票'!$B$13:$B$324,$K$3:$K$150)</f>
        <v>0</v>
      </c>
      <c r="CI64" s="810">
        <f>SUMIFS('R5病院病棟票'!$AK$13:$AK$324,'R5病院病棟票'!$B$13:$B$324,$K$3:$K$150,'R5病院病棟票'!$Y$13:$Y$324,7)</f>
        <v>0</v>
      </c>
      <c r="CJ64" s="811" t="str">
        <f t="shared" si="11"/>
        <v>○</v>
      </c>
      <c r="CK64" s="833">
        <v>70</v>
      </c>
      <c r="CL64" s="811" t="str">
        <f t="shared" si="7"/>
        <v>○</v>
      </c>
      <c r="CN64" s="821" t="b">
        <f t="shared" si="31"/>
        <v>1</v>
      </c>
      <c r="CO64" s="792" t="b">
        <f t="shared" si="31"/>
        <v>1</v>
      </c>
      <c r="CP64" s="822" t="b">
        <f t="shared" si="31"/>
        <v>1</v>
      </c>
      <c r="CQ64" s="823" t="b">
        <f t="shared" si="31"/>
        <v>1</v>
      </c>
      <c r="CR64" s="790" t="b">
        <f t="shared" si="31"/>
        <v>1</v>
      </c>
      <c r="CS64" s="792" t="b">
        <f t="shared" si="31"/>
        <v>1</v>
      </c>
      <c r="CT64" s="786" t="b">
        <f t="shared" si="31"/>
        <v>1</v>
      </c>
    </row>
    <row r="65" spans="1:98">
      <c r="A65" s="882">
        <v>57</v>
      </c>
      <c r="B65" s="813" t="s">
        <v>145</v>
      </c>
      <c r="C65" s="813" t="s">
        <v>151</v>
      </c>
      <c r="D65" s="813" t="s">
        <v>109</v>
      </c>
      <c r="E65" s="814">
        <v>11729002</v>
      </c>
      <c r="F65" s="815">
        <v>11730143</v>
      </c>
      <c r="G65" s="815">
        <v>11701030</v>
      </c>
      <c r="H65" s="815">
        <v>11701030</v>
      </c>
      <c r="I65" s="815">
        <v>11701030</v>
      </c>
      <c r="J65" s="815">
        <v>11701030</v>
      </c>
      <c r="K65" s="815">
        <v>11701030</v>
      </c>
      <c r="L65" s="816" t="s">
        <v>164</v>
      </c>
      <c r="M65" s="817"/>
      <c r="N65" s="818">
        <v>54</v>
      </c>
      <c r="O65" s="818"/>
      <c r="P65" s="818"/>
      <c r="Q65" s="819">
        <v>54</v>
      </c>
      <c r="R65" s="819"/>
      <c r="S65" s="909">
        <v>54</v>
      </c>
      <c r="T65" s="817"/>
      <c r="U65" s="818">
        <v>54</v>
      </c>
      <c r="V65" s="818"/>
      <c r="W65" s="818"/>
      <c r="X65" s="819">
        <v>54</v>
      </c>
      <c r="Y65" s="819"/>
      <c r="Z65" s="909">
        <v>54</v>
      </c>
      <c r="AA65" s="783">
        <v>0</v>
      </c>
      <c r="AB65" s="784">
        <v>54</v>
      </c>
      <c r="AC65" s="784">
        <v>0</v>
      </c>
      <c r="AD65" s="784">
        <v>0</v>
      </c>
      <c r="AE65" s="785">
        <f t="shared" si="12"/>
        <v>54</v>
      </c>
      <c r="AF65" s="784">
        <v>0</v>
      </c>
      <c r="AG65" s="820">
        <f t="shared" si="13"/>
        <v>54</v>
      </c>
      <c r="AH65" s="783">
        <v>0</v>
      </c>
      <c r="AI65" s="784">
        <v>41</v>
      </c>
      <c r="AJ65" s="784">
        <v>13</v>
      </c>
      <c r="AK65" s="784">
        <v>0</v>
      </c>
      <c r="AL65" s="785">
        <v>54</v>
      </c>
      <c r="AM65" s="784">
        <v>0</v>
      </c>
      <c r="AN65" s="820">
        <f t="shared" si="14"/>
        <v>54</v>
      </c>
      <c r="AO65" s="783">
        <v>0</v>
      </c>
      <c r="AP65" s="784">
        <v>41</v>
      </c>
      <c r="AQ65" s="784">
        <v>13</v>
      </c>
      <c r="AR65" s="784">
        <v>0</v>
      </c>
      <c r="AS65" s="785">
        <v>54</v>
      </c>
      <c r="AT65" s="784">
        <v>0</v>
      </c>
      <c r="AU65" s="820">
        <v>54</v>
      </c>
      <c r="AV65" s="787">
        <v>0</v>
      </c>
      <c r="AW65" s="784">
        <v>41</v>
      </c>
      <c r="AX65" s="789">
        <v>13</v>
      </c>
      <c r="AY65" s="789">
        <v>0</v>
      </c>
      <c r="AZ65" s="785">
        <v>54</v>
      </c>
      <c r="BA65" s="784">
        <v>0</v>
      </c>
      <c r="BB65" s="820">
        <v>54</v>
      </c>
      <c r="BC65" s="783">
        <v>0</v>
      </c>
      <c r="BD65" s="784">
        <v>41</v>
      </c>
      <c r="BE65" s="784">
        <v>13</v>
      </c>
      <c r="BF65" s="784">
        <v>0</v>
      </c>
      <c r="BG65" s="784">
        <v>54</v>
      </c>
      <c r="BH65" s="784">
        <v>0</v>
      </c>
      <c r="BI65" s="820">
        <v>54</v>
      </c>
      <c r="BJ65" s="821">
        <v>0</v>
      </c>
      <c r="BK65" s="792">
        <v>41</v>
      </c>
      <c r="BL65" s="822">
        <v>13</v>
      </c>
      <c r="BM65" s="823">
        <v>0</v>
      </c>
      <c r="BN65" s="790">
        <v>54</v>
      </c>
      <c r="BO65" s="792">
        <v>0</v>
      </c>
      <c r="BP65" s="786">
        <v>54</v>
      </c>
      <c r="BQ65" s="824">
        <f>SUMIFS('R5病院病棟票'!$AF$13:$AF$324,'R5病院病棟票'!$B$13:$B$324,$K$3:$K$150,'R5病院病棟票'!$R$13:$R$324,1)</f>
        <v>0</v>
      </c>
      <c r="BR65" s="825">
        <f>SUMIFS('R5病院病棟票'!$AF$13:$AF$324,'R5病院病棟票'!$B$13:$B$324,$K$3:$K$150,'R5病院病棟票'!$R$13:$R$324,2)</f>
        <v>41</v>
      </c>
      <c r="BS65" s="826">
        <f>SUMIFS('R5病院病棟票'!$AF$13:$AF$324,'R5病院病棟票'!$B$13:$B$324,$K$3:$K$150,'R5病院病棟票'!$R$13:$R$324,3)</f>
        <v>13</v>
      </c>
      <c r="BT65" s="827">
        <f>SUMIFS('R5病院病棟票'!$AF$13:$AF$324,'R5病院病棟票'!$B$13:$B$324,$K$3:$K$150,'R5病院病棟票'!$R$13:$R$324,4)</f>
        <v>0</v>
      </c>
      <c r="BU65" s="828">
        <f t="shared" si="26"/>
        <v>54</v>
      </c>
      <c r="BV65" s="825">
        <f>SUMIFS('R5病院病棟票'!$AF$13:$AF$324,'R5病院病棟票'!$B$13:$B$324,$K$3:$K$150,'R5病院病棟票'!$R$13:$R$324,5)+SUMIFS('R5病院病棟票'!$AF$13:$AF$324,'R5病院病棟票'!$B$13:$B$324,$K$3:$K$150,'R5病院病棟票'!$R$13:$R$324,6)</f>
        <v>0</v>
      </c>
      <c r="BW65" s="829">
        <f t="shared" si="28"/>
        <v>54</v>
      </c>
      <c r="BX65" s="757">
        <f t="shared" si="5"/>
        <v>0</v>
      </c>
      <c r="BY65" s="757">
        <f t="shared" si="6"/>
        <v>0</v>
      </c>
      <c r="BZ65" s="757"/>
      <c r="CA65" s="830">
        <f>SUMIFS('R5病院病棟票'!$AI$13:$AI$324,'R5病院病棟票'!$B$13:$B$324,$K$3:$K$150,'R5病院病棟票'!$Y$13:$Y$324,1)</f>
        <v>0</v>
      </c>
      <c r="CB65" s="805">
        <f>SUMIFS('R5病院病棟票'!$AI$13:$AI$324,'R5病院病棟票'!$B$13:$B$324,$K$3:$K$150,'R5病院病棟票'!$Y$13:$Y$324,2)</f>
        <v>37</v>
      </c>
      <c r="CC65" s="831">
        <f>SUMIFS('R5病院病棟票'!$AI$13:$AI$324,'R5病院病棟票'!$B$13:$B$324,$K$3:$K$150,'R5病院病棟票'!$Y$13:$Y$324,3)</f>
        <v>17</v>
      </c>
      <c r="CD65" s="807">
        <f>SUMIFS('R5病院病棟票'!$AI$13:$AI$324,'R5病院病棟票'!$B$13:$B$324,$K$3:$K$150,'R5病院病棟票'!$Y$13:$Y$324,4)</f>
        <v>0</v>
      </c>
      <c r="CE65" s="831">
        <f t="shared" si="29"/>
        <v>54</v>
      </c>
      <c r="CF65" s="807">
        <f>SUMIFS('R5病院病棟票'!$AI$13:$AI$324,'R5病院病棟票'!$B$13:$B$324,$K$3:$K$150,'R5病院病棟票'!$Y$13:$Y$324,5)</f>
        <v>0</v>
      </c>
      <c r="CG65" s="808">
        <f t="shared" si="30"/>
        <v>54</v>
      </c>
      <c r="CH65" s="832">
        <f>SUMIFS('R5病院病棟票'!$AJ$13:$AJ$324,'R5病院病棟票'!$B$13:$B$324,$K$3:$K$150)</f>
        <v>0</v>
      </c>
      <c r="CI65" s="810">
        <f>SUMIFS('R5病院病棟票'!$AK$13:$AK$324,'R5病院病棟票'!$B$13:$B$324,$K$3:$K$150,'R5病院病棟票'!$Y$13:$Y$324,7)</f>
        <v>0</v>
      </c>
      <c r="CJ65" s="811" t="str">
        <f t="shared" si="11"/>
        <v>○</v>
      </c>
      <c r="CK65" s="833">
        <v>54</v>
      </c>
      <c r="CL65" s="811" t="str">
        <f t="shared" si="7"/>
        <v>○</v>
      </c>
      <c r="CN65" s="821" t="b">
        <f t="shared" si="31"/>
        <v>1</v>
      </c>
      <c r="CO65" s="792" t="b">
        <f t="shared" si="31"/>
        <v>1</v>
      </c>
      <c r="CP65" s="822" t="b">
        <f t="shared" si="31"/>
        <v>1</v>
      </c>
      <c r="CQ65" s="823" t="b">
        <f t="shared" si="31"/>
        <v>1</v>
      </c>
      <c r="CR65" s="790" t="b">
        <f t="shared" si="31"/>
        <v>1</v>
      </c>
      <c r="CS65" s="792" t="b">
        <f t="shared" si="31"/>
        <v>1</v>
      </c>
      <c r="CT65" s="786" t="b">
        <f t="shared" si="31"/>
        <v>1</v>
      </c>
    </row>
    <row r="66" spans="1:98">
      <c r="A66" s="882">
        <v>58</v>
      </c>
      <c r="B66" s="813" t="s">
        <v>145</v>
      </c>
      <c r="C66" s="813" t="s">
        <v>151</v>
      </c>
      <c r="D66" s="813" t="s">
        <v>109</v>
      </c>
      <c r="E66" s="814">
        <v>11729089</v>
      </c>
      <c r="F66" s="815">
        <v>11730022</v>
      </c>
      <c r="G66" s="815">
        <v>11701050</v>
      </c>
      <c r="H66" s="815">
        <v>11701050</v>
      </c>
      <c r="I66" s="815">
        <v>11701050</v>
      </c>
      <c r="J66" s="815">
        <v>11701050</v>
      </c>
      <c r="K66" s="815">
        <v>11701050</v>
      </c>
      <c r="L66" s="816" t="s">
        <v>30</v>
      </c>
      <c r="M66" s="817"/>
      <c r="N66" s="818"/>
      <c r="O66" s="818"/>
      <c r="P66" s="818"/>
      <c r="Q66" s="819">
        <v>0</v>
      </c>
      <c r="R66" s="819"/>
      <c r="S66" s="909">
        <v>0</v>
      </c>
      <c r="T66" s="817"/>
      <c r="U66" s="818">
        <v>28</v>
      </c>
      <c r="V66" s="818"/>
      <c r="W66" s="818"/>
      <c r="X66" s="819">
        <v>28</v>
      </c>
      <c r="Y66" s="819"/>
      <c r="Z66" s="909">
        <v>28</v>
      </c>
      <c r="AA66" s="783">
        <v>0</v>
      </c>
      <c r="AB66" s="784">
        <v>28</v>
      </c>
      <c r="AC66" s="784">
        <v>0</v>
      </c>
      <c r="AD66" s="784">
        <v>0</v>
      </c>
      <c r="AE66" s="785">
        <f t="shared" si="12"/>
        <v>28</v>
      </c>
      <c r="AF66" s="784">
        <v>0</v>
      </c>
      <c r="AG66" s="820">
        <f t="shared" si="13"/>
        <v>28</v>
      </c>
      <c r="AH66" s="783">
        <v>0</v>
      </c>
      <c r="AI66" s="784">
        <v>28</v>
      </c>
      <c r="AJ66" s="784">
        <v>0</v>
      </c>
      <c r="AK66" s="784">
        <v>0</v>
      </c>
      <c r="AL66" s="785">
        <v>28</v>
      </c>
      <c r="AM66" s="784">
        <v>0</v>
      </c>
      <c r="AN66" s="820">
        <f t="shared" si="14"/>
        <v>28</v>
      </c>
      <c r="AO66" s="783">
        <v>0</v>
      </c>
      <c r="AP66" s="784">
        <v>28</v>
      </c>
      <c r="AQ66" s="784">
        <v>0</v>
      </c>
      <c r="AR66" s="784">
        <v>0</v>
      </c>
      <c r="AS66" s="785">
        <v>28</v>
      </c>
      <c r="AT66" s="784">
        <v>0</v>
      </c>
      <c r="AU66" s="820">
        <v>28</v>
      </c>
      <c r="AV66" s="787">
        <v>0</v>
      </c>
      <c r="AW66" s="784">
        <v>28</v>
      </c>
      <c r="AX66" s="789">
        <v>0</v>
      </c>
      <c r="AY66" s="789">
        <v>0</v>
      </c>
      <c r="AZ66" s="785">
        <v>28</v>
      </c>
      <c r="BA66" s="784">
        <v>0</v>
      </c>
      <c r="BB66" s="820">
        <v>28</v>
      </c>
      <c r="BC66" s="783">
        <v>0</v>
      </c>
      <c r="BD66" s="784">
        <v>28</v>
      </c>
      <c r="BE66" s="784">
        <v>0</v>
      </c>
      <c r="BF66" s="784">
        <v>0</v>
      </c>
      <c r="BG66" s="784">
        <v>28</v>
      </c>
      <c r="BH66" s="784">
        <v>0</v>
      </c>
      <c r="BI66" s="820">
        <v>28</v>
      </c>
      <c r="BJ66" s="821">
        <v>0</v>
      </c>
      <c r="BK66" s="792">
        <v>28</v>
      </c>
      <c r="BL66" s="822">
        <v>0</v>
      </c>
      <c r="BM66" s="823">
        <v>0</v>
      </c>
      <c r="BN66" s="790">
        <v>28</v>
      </c>
      <c r="BO66" s="792">
        <v>0</v>
      </c>
      <c r="BP66" s="786">
        <v>28</v>
      </c>
      <c r="BQ66" s="824">
        <f>SUMIFS('R5病院病棟票'!$AF$13:$AF$324,'R5病院病棟票'!$B$13:$B$324,$K$3:$K$150,'R5病院病棟票'!$R$13:$R$324,1)</f>
        <v>0</v>
      </c>
      <c r="BR66" s="1002">
        <f>SUMIFS('R5病院病棟票'!$AF$13:$AF$324,'R5病院病棟票'!$B$13:$B$324,$K$3:$K$150,'R5病院病棟票'!$R$13:$R$324,2)</f>
        <v>0</v>
      </c>
      <c r="BS66" s="1004">
        <f>SUMIFS('R5病院病棟票'!$AF$13:$AF$324,'R5病院病棟票'!$B$13:$B$324,$K$3:$K$150,'R5病院病棟票'!$R$13:$R$324,3)</f>
        <v>28</v>
      </c>
      <c r="BT66" s="827">
        <f>SUMIFS('R5病院病棟票'!$AF$13:$AF$324,'R5病院病棟票'!$B$13:$B$324,$K$3:$K$150,'R5病院病棟票'!$R$13:$R$324,4)</f>
        <v>0</v>
      </c>
      <c r="BU66" s="828">
        <f t="shared" si="26"/>
        <v>28</v>
      </c>
      <c r="BV66" s="825">
        <f>SUMIFS('R5病院病棟票'!$AF$13:$AF$324,'R5病院病棟票'!$B$13:$B$324,$K$3:$K$150,'R5病院病棟票'!$R$13:$R$324,5)+SUMIFS('R5病院病棟票'!$AF$13:$AF$324,'R5病院病棟票'!$B$13:$B$324,$K$3:$K$150,'R5病院病棟票'!$R$13:$R$324,6)</f>
        <v>0</v>
      </c>
      <c r="BW66" s="829">
        <f t="shared" si="28"/>
        <v>28</v>
      </c>
      <c r="BX66" s="757">
        <f t="shared" si="5"/>
        <v>0</v>
      </c>
      <c r="BY66" s="757">
        <f t="shared" si="6"/>
        <v>0</v>
      </c>
      <c r="BZ66" s="757"/>
      <c r="CA66" s="830">
        <f>SUMIFS('R5病院病棟票'!$AI$13:$AI$324,'R5病院病棟票'!$B$13:$B$324,$K$3:$K$150,'R5病院病棟票'!$Y$13:$Y$324,1)</f>
        <v>0</v>
      </c>
      <c r="CB66" s="805">
        <f>SUMIFS('R5病院病棟票'!$AI$13:$AI$324,'R5病院病棟票'!$B$13:$B$324,$K$3:$K$150,'R5病院病棟票'!$Y$13:$Y$324,2)</f>
        <v>0</v>
      </c>
      <c r="CC66" s="831">
        <f>SUMIFS('R5病院病棟票'!$AI$13:$AI$324,'R5病院病棟票'!$B$13:$B$324,$K$3:$K$150,'R5病院病棟票'!$Y$13:$Y$324,3)</f>
        <v>28</v>
      </c>
      <c r="CD66" s="807">
        <f>SUMIFS('R5病院病棟票'!$AI$13:$AI$324,'R5病院病棟票'!$B$13:$B$324,$K$3:$K$150,'R5病院病棟票'!$Y$13:$Y$324,4)</f>
        <v>0</v>
      </c>
      <c r="CE66" s="831">
        <f t="shared" si="29"/>
        <v>28</v>
      </c>
      <c r="CF66" s="807">
        <f>SUMIFS('R5病院病棟票'!$AI$13:$AI$324,'R5病院病棟票'!$B$13:$B$324,$K$3:$K$150,'R5病院病棟票'!$Y$13:$Y$324,5)</f>
        <v>0</v>
      </c>
      <c r="CG66" s="808">
        <f t="shared" si="30"/>
        <v>28</v>
      </c>
      <c r="CH66" s="832">
        <f>SUMIFS('R5病院病棟票'!$AJ$13:$AJ$324,'R5病院病棟票'!$B$13:$B$324,$K$3:$K$150)</f>
        <v>0</v>
      </c>
      <c r="CI66" s="810">
        <f>SUMIFS('R5病院病棟票'!$AK$13:$AK$324,'R5病院病棟票'!$B$13:$B$324,$K$3:$K$150,'R5病院病棟票'!$Y$13:$Y$324,7)</f>
        <v>0</v>
      </c>
      <c r="CJ66" s="811" t="str">
        <f t="shared" si="11"/>
        <v>○</v>
      </c>
      <c r="CK66" s="833">
        <v>28</v>
      </c>
      <c r="CL66" s="811" t="str">
        <f t="shared" si="7"/>
        <v>○</v>
      </c>
      <c r="CN66" s="821" t="b">
        <f t="shared" si="31"/>
        <v>1</v>
      </c>
      <c r="CO66" s="792" t="b">
        <f t="shared" si="31"/>
        <v>0</v>
      </c>
      <c r="CP66" s="822" t="b">
        <f t="shared" si="31"/>
        <v>0</v>
      </c>
      <c r="CQ66" s="823" t="b">
        <f t="shared" si="31"/>
        <v>1</v>
      </c>
      <c r="CR66" s="790" t="b">
        <f t="shared" si="31"/>
        <v>1</v>
      </c>
      <c r="CS66" s="792" t="b">
        <f t="shared" si="31"/>
        <v>1</v>
      </c>
      <c r="CT66" s="786" t="b">
        <f t="shared" si="31"/>
        <v>1</v>
      </c>
    </row>
    <row r="67" spans="1:98">
      <c r="A67" s="882">
        <v>59</v>
      </c>
      <c r="B67" s="813" t="s">
        <v>145</v>
      </c>
      <c r="C67" s="813" t="s">
        <v>151</v>
      </c>
      <c r="D67" s="813" t="s">
        <v>109</v>
      </c>
      <c r="E67" s="814">
        <v>11729106</v>
      </c>
      <c r="F67" s="815">
        <v>11730074</v>
      </c>
      <c r="G67" s="815">
        <v>11701055</v>
      </c>
      <c r="H67" s="815">
        <v>11701055</v>
      </c>
      <c r="I67" s="815">
        <v>11701055</v>
      </c>
      <c r="J67" s="815">
        <v>11701055</v>
      </c>
      <c r="K67" s="815">
        <v>11701055</v>
      </c>
      <c r="L67" s="816" t="s">
        <v>31</v>
      </c>
      <c r="M67" s="817"/>
      <c r="N67" s="818"/>
      <c r="O67" s="818"/>
      <c r="P67" s="818"/>
      <c r="Q67" s="819">
        <v>0</v>
      </c>
      <c r="R67" s="819"/>
      <c r="S67" s="909">
        <v>0</v>
      </c>
      <c r="T67" s="817"/>
      <c r="U67" s="818">
        <v>29</v>
      </c>
      <c r="V67" s="818"/>
      <c r="W67" s="818"/>
      <c r="X67" s="819">
        <v>29</v>
      </c>
      <c r="Y67" s="819"/>
      <c r="Z67" s="909">
        <v>29</v>
      </c>
      <c r="AA67" s="783">
        <v>0</v>
      </c>
      <c r="AB67" s="784">
        <v>28</v>
      </c>
      <c r="AC67" s="784">
        <v>0</v>
      </c>
      <c r="AD67" s="784">
        <v>0</v>
      </c>
      <c r="AE67" s="785">
        <f t="shared" si="12"/>
        <v>28</v>
      </c>
      <c r="AF67" s="784">
        <v>0</v>
      </c>
      <c r="AG67" s="820">
        <f t="shared" si="13"/>
        <v>28</v>
      </c>
      <c r="AH67" s="783">
        <v>0</v>
      </c>
      <c r="AI67" s="784">
        <v>28</v>
      </c>
      <c r="AJ67" s="784">
        <v>0</v>
      </c>
      <c r="AK67" s="784">
        <v>0</v>
      </c>
      <c r="AL67" s="785">
        <v>28</v>
      </c>
      <c r="AM67" s="784">
        <v>0</v>
      </c>
      <c r="AN67" s="820">
        <f t="shared" si="14"/>
        <v>28</v>
      </c>
      <c r="AO67" s="783">
        <v>0</v>
      </c>
      <c r="AP67" s="784">
        <v>28</v>
      </c>
      <c r="AQ67" s="784">
        <v>0</v>
      </c>
      <c r="AR67" s="784">
        <v>0</v>
      </c>
      <c r="AS67" s="785">
        <v>28</v>
      </c>
      <c r="AT67" s="784">
        <v>0</v>
      </c>
      <c r="AU67" s="820">
        <v>28</v>
      </c>
      <c r="AV67" s="787">
        <v>0</v>
      </c>
      <c r="AW67" s="784">
        <v>28</v>
      </c>
      <c r="AX67" s="789">
        <v>0</v>
      </c>
      <c r="AY67" s="789">
        <v>0</v>
      </c>
      <c r="AZ67" s="785">
        <v>28</v>
      </c>
      <c r="BA67" s="784">
        <v>0</v>
      </c>
      <c r="BB67" s="820">
        <v>28</v>
      </c>
      <c r="BC67" s="783">
        <v>0</v>
      </c>
      <c r="BD67" s="784">
        <v>28</v>
      </c>
      <c r="BE67" s="784">
        <v>0</v>
      </c>
      <c r="BF67" s="784">
        <v>0</v>
      </c>
      <c r="BG67" s="784">
        <v>28</v>
      </c>
      <c r="BH67" s="784">
        <v>0</v>
      </c>
      <c r="BI67" s="820">
        <v>28</v>
      </c>
      <c r="BJ67" s="821">
        <v>0</v>
      </c>
      <c r="BK67" s="792">
        <v>28</v>
      </c>
      <c r="BL67" s="822">
        <v>0</v>
      </c>
      <c r="BM67" s="823">
        <v>0</v>
      </c>
      <c r="BN67" s="790">
        <v>28</v>
      </c>
      <c r="BO67" s="792">
        <v>0</v>
      </c>
      <c r="BP67" s="786">
        <v>28</v>
      </c>
      <c r="BQ67" s="824">
        <f>SUMIFS('R5病院病棟票'!$AF$13:$AF$324,'R5病院病棟票'!$B$13:$B$324,$K$3:$K$150,'R5病院病棟票'!$R$13:$R$324,1)</f>
        <v>0</v>
      </c>
      <c r="BR67" s="825">
        <f>SUMIFS('R5病院病棟票'!$AF$13:$AF$324,'R5病院病棟票'!$B$13:$B$324,$K$3:$K$150,'R5病院病棟票'!$R$13:$R$324,2)</f>
        <v>28</v>
      </c>
      <c r="BS67" s="826">
        <f>SUMIFS('R5病院病棟票'!$AF$13:$AF$324,'R5病院病棟票'!$B$13:$B$324,$K$3:$K$150,'R5病院病棟票'!$R$13:$R$324,3)</f>
        <v>0</v>
      </c>
      <c r="BT67" s="827">
        <f>SUMIFS('R5病院病棟票'!$AF$13:$AF$324,'R5病院病棟票'!$B$13:$B$324,$K$3:$K$150,'R5病院病棟票'!$R$13:$R$324,4)</f>
        <v>0</v>
      </c>
      <c r="BU67" s="828">
        <f t="shared" si="26"/>
        <v>28</v>
      </c>
      <c r="BV67" s="825">
        <f>SUMIFS('R5病院病棟票'!$AF$13:$AF$324,'R5病院病棟票'!$B$13:$B$324,$K$3:$K$150,'R5病院病棟票'!$R$13:$R$324,5)+SUMIFS('R5病院病棟票'!$AF$13:$AF$324,'R5病院病棟票'!$B$13:$B$324,$K$3:$K$150,'R5病院病棟票'!$R$13:$R$324,6)</f>
        <v>0</v>
      </c>
      <c r="BW67" s="829">
        <f t="shared" si="28"/>
        <v>28</v>
      </c>
      <c r="BX67" s="757">
        <f t="shared" si="5"/>
        <v>0</v>
      </c>
      <c r="BY67" s="757">
        <f t="shared" si="6"/>
        <v>0</v>
      </c>
      <c r="BZ67" s="757"/>
      <c r="CA67" s="830">
        <f>SUMIFS('R5病院病棟票'!$AI$13:$AI$324,'R5病院病棟票'!$B$13:$B$324,$K$3:$K$150,'R5病院病棟票'!$Y$13:$Y$324,1)</f>
        <v>0</v>
      </c>
      <c r="CB67" s="805">
        <f>SUMIFS('R5病院病棟票'!$AI$13:$AI$324,'R5病院病棟票'!$B$13:$B$324,$K$3:$K$150,'R5病院病棟票'!$Y$13:$Y$324,2)</f>
        <v>28</v>
      </c>
      <c r="CC67" s="831">
        <f>SUMIFS('R5病院病棟票'!$AI$13:$AI$324,'R5病院病棟票'!$B$13:$B$324,$K$3:$K$150,'R5病院病棟票'!$Y$13:$Y$324,3)</f>
        <v>0</v>
      </c>
      <c r="CD67" s="807">
        <f>SUMIFS('R5病院病棟票'!$AI$13:$AI$324,'R5病院病棟票'!$B$13:$B$324,$K$3:$K$150,'R5病院病棟票'!$Y$13:$Y$324,4)</f>
        <v>0</v>
      </c>
      <c r="CE67" s="831">
        <f t="shared" si="29"/>
        <v>28</v>
      </c>
      <c r="CF67" s="807">
        <f>SUMIFS('R5病院病棟票'!$AI$13:$AI$324,'R5病院病棟票'!$B$13:$B$324,$K$3:$K$150,'R5病院病棟票'!$Y$13:$Y$324,5)</f>
        <v>0</v>
      </c>
      <c r="CG67" s="808">
        <f t="shared" si="30"/>
        <v>28</v>
      </c>
      <c r="CH67" s="832">
        <f>SUMIFS('R5病院病棟票'!$AJ$13:$AJ$324,'R5病院病棟票'!$B$13:$B$324,$K$3:$K$150)</f>
        <v>0</v>
      </c>
      <c r="CI67" s="810">
        <f>SUMIFS('R5病院病棟票'!$AK$13:$AK$324,'R5病院病棟票'!$B$13:$B$324,$K$3:$K$150,'R5病院病棟票'!$Y$13:$Y$324,7)</f>
        <v>0</v>
      </c>
      <c r="CJ67" s="811" t="str">
        <f t="shared" si="11"/>
        <v>○</v>
      </c>
      <c r="CK67" s="833">
        <v>28</v>
      </c>
      <c r="CL67" s="811" t="str">
        <f t="shared" si="7"/>
        <v>○</v>
      </c>
      <c r="CN67" s="821" t="b">
        <f t="shared" si="31"/>
        <v>1</v>
      </c>
      <c r="CO67" s="792" t="b">
        <f t="shared" si="31"/>
        <v>1</v>
      </c>
      <c r="CP67" s="822" t="b">
        <f t="shared" si="31"/>
        <v>1</v>
      </c>
      <c r="CQ67" s="823" t="b">
        <f t="shared" si="31"/>
        <v>1</v>
      </c>
      <c r="CR67" s="790" t="b">
        <f t="shared" si="31"/>
        <v>1</v>
      </c>
      <c r="CS67" s="792" t="b">
        <f t="shared" si="31"/>
        <v>1</v>
      </c>
      <c r="CT67" s="786" t="b">
        <f t="shared" si="31"/>
        <v>1</v>
      </c>
    </row>
    <row r="68" spans="1:98">
      <c r="A68" s="882">
        <v>60</v>
      </c>
      <c r="B68" s="813" t="s">
        <v>145</v>
      </c>
      <c r="C68" s="813" t="s">
        <v>151</v>
      </c>
      <c r="D68" s="813" t="s">
        <v>109</v>
      </c>
      <c r="E68" s="814">
        <v>11729132</v>
      </c>
      <c r="F68" s="815">
        <v>11730019</v>
      </c>
      <c r="G68" s="815">
        <v>11701060</v>
      </c>
      <c r="H68" s="815">
        <v>11701060</v>
      </c>
      <c r="I68" s="815">
        <v>11701060</v>
      </c>
      <c r="J68" s="815">
        <v>11701060</v>
      </c>
      <c r="K68" s="815">
        <v>11701060</v>
      </c>
      <c r="L68" s="816" t="s">
        <v>165</v>
      </c>
      <c r="M68" s="817"/>
      <c r="N68" s="818"/>
      <c r="O68" s="818"/>
      <c r="P68" s="818"/>
      <c r="Q68" s="819">
        <v>0</v>
      </c>
      <c r="R68" s="819"/>
      <c r="S68" s="909">
        <v>0</v>
      </c>
      <c r="T68" s="817"/>
      <c r="U68" s="818"/>
      <c r="V68" s="818"/>
      <c r="W68" s="818">
        <v>500</v>
      </c>
      <c r="X68" s="819">
        <v>500</v>
      </c>
      <c r="Y68" s="819"/>
      <c r="Z68" s="909">
        <v>500</v>
      </c>
      <c r="AA68" s="783">
        <v>0</v>
      </c>
      <c r="AB68" s="784">
        <v>0</v>
      </c>
      <c r="AC68" s="784">
        <v>0</v>
      </c>
      <c r="AD68" s="784">
        <v>500</v>
      </c>
      <c r="AE68" s="785">
        <f t="shared" si="12"/>
        <v>500</v>
      </c>
      <c r="AF68" s="784">
        <v>0</v>
      </c>
      <c r="AG68" s="820">
        <f t="shared" si="13"/>
        <v>500</v>
      </c>
      <c r="AH68" s="783">
        <v>0</v>
      </c>
      <c r="AI68" s="784">
        <v>0</v>
      </c>
      <c r="AJ68" s="784">
        <v>0</v>
      </c>
      <c r="AK68" s="784">
        <v>500</v>
      </c>
      <c r="AL68" s="785">
        <v>500</v>
      </c>
      <c r="AM68" s="784">
        <v>0</v>
      </c>
      <c r="AN68" s="820">
        <f t="shared" si="14"/>
        <v>500</v>
      </c>
      <c r="AO68" s="783">
        <v>0</v>
      </c>
      <c r="AP68" s="784">
        <v>0</v>
      </c>
      <c r="AQ68" s="784">
        <v>0</v>
      </c>
      <c r="AR68" s="784">
        <v>500</v>
      </c>
      <c r="AS68" s="785">
        <v>500</v>
      </c>
      <c r="AT68" s="784">
        <v>0</v>
      </c>
      <c r="AU68" s="820">
        <v>500</v>
      </c>
      <c r="AV68" s="787">
        <v>0</v>
      </c>
      <c r="AW68" s="784">
        <v>0</v>
      </c>
      <c r="AX68" s="789">
        <v>0</v>
      </c>
      <c r="AY68" s="789">
        <v>448</v>
      </c>
      <c r="AZ68" s="785">
        <v>448</v>
      </c>
      <c r="BA68" s="784">
        <v>0</v>
      </c>
      <c r="BB68" s="820">
        <v>448</v>
      </c>
      <c r="BC68" s="783">
        <v>0</v>
      </c>
      <c r="BD68" s="784">
        <v>0</v>
      </c>
      <c r="BE68" s="784">
        <v>0</v>
      </c>
      <c r="BF68" s="784">
        <v>448</v>
      </c>
      <c r="BG68" s="784">
        <v>448</v>
      </c>
      <c r="BH68" s="784">
        <v>0</v>
      </c>
      <c r="BI68" s="820">
        <v>448</v>
      </c>
      <c r="BJ68" s="821">
        <v>0</v>
      </c>
      <c r="BK68" s="792">
        <v>0</v>
      </c>
      <c r="BL68" s="822">
        <v>0</v>
      </c>
      <c r="BM68" s="823">
        <v>400</v>
      </c>
      <c r="BN68" s="790">
        <v>400</v>
      </c>
      <c r="BO68" s="792">
        <v>0</v>
      </c>
      <c r="BP68" s="786">
        <v>400</v>
      </c>
      <c r="BQ68" s="824">
        <f>SUMIFS('R5病院病棟票'!$AF$13:$AF$324,'R5病院病棟票'!$B$13:$B$324,$K$3:$K$150,'R5病院病棟票'!$R$13:$R$324,1)</f>
        <v>0</v>
      </c>
      <c r="BR68" s="825">
        <f>SUMIFS('R5病院病棟票'!$AF$13:$AF$324,'R5病院病棟票'!$B$13:$B$324,$K$3:$K$150,'R5病院病棟票'!$R$13:$R$324,2)</f>
        <v>0</v>
      </c>
      <c r="BS68" s="826">
        <f>SUMIFS('R5病院病棟票'!$AF$13:$AF$324,'R5病院病棟票'!$B$13:$B$324,$K$3:$K$150,'R5病院病棟票'!$R$13:$R$324,3)</f>
        <v>0</v>
      </c>
      <c r="BT68" s="827">
        <f>SUMIFS('R5病院病棟票'!$AF$13:$AF$324,'R5病院病棟票'!$B$13:$B$324,$K$3:$K$150,'R5病院病棟票'!$R$13:$R$324,4)</f>
        <v>400</v>
      </c>
      <c r="BU68" s="828">
        <f t="shared" si="26"/>
        <v>400</v>
      </c>
      <c r="BV68" s="825">
        <f>SUMIFS('R5病院病棟票'!$AF$13:$AF$324,'R5病院病棟票'!$B$13:$B$324,$K$3:$K$150,'R5病院病棟票'!$R$13:$R$324,5)+SUMIFS('R5病院病棟票'!$AF$13:$AF$324,'R5病院病棟票'!$B$13:$B$324,$K$3:$K$150,'R5病院病棟票'!$R$13:$R$324,6)</f>
        <v>0</v>
      </c>
      <c r="BW68" s="829">
        <f t="shared" si="28"/>
        <v>400</v>
      </c>
      <c r="BX68" s="757">
        <f t="shared" ref="BX68:BX131" si="32">BU68-BN68</f>
        <v>0</v>
      </c>
      <c r="BY68" s="757">
        <f t="shared" ref="BY68:BY131" si="33">BW68-BP68</f>
        <v>0</v>
      </c>
      <c r="BZ68" s="757"/>
      <c r="CA68" s="830">
        <f>SUMIFS('R5病院病棟票'!$AI$13:$AI$324,'R5病院病棟票'!$B$13:$B$324,$K$3:$K$150,'R5病院病棟票'!$Y$13:$Y$324,1)</f>
        <v>0</v>
      </c>
      <c r="CB68" s="805">
        <f>SUMIFS('R5病院病棟票'!$AI$13:$AI$324,'R5病院病棟票'!$B$13:$B$324,$K$3:$K$150,'R5病院病棟票'!$Y$13:$Y$324,2)</f>
        <v>0</v>
      </c>
      <c r="CC68" s="831">
        <f>SUMIFS('R5病院病棟票'!$AI$13:$AI$324,'R5病院病棟票'!$B$13:$B$324,$K$3:$K$150,'R5病院病棟票'!$Y$13:$Y$324,3)</f>
        <v>0</v>
      </c>
      <c r="CD68" s="807">
        <f>SUMIFS('R5病院病棟票'!$AI$13:$AI$324,'R5病院病棟票'!$B$13:$B$324,$K$3:$K$150,'R5病院病棟票'!$Y$13:$Y$324,4)</f>
        <v>400</v>
      </c>
      <c r="CE68" s="831">
        <f t="shared" si="29"/>
        <v>400</v>
      </c>
      <c r="CF68" s="807">
        <f>SUMIFS('R5病院病棟票'!$AI$13:$AI$324,'R5病院病棟票'!$B$13:$B$324,$K$3:$K$150,'R5病院病棟票'!$Y$13:$Y$324,5)</f>
        <v>0</v>
      </c>
      <c r="CG68" s="808">
        <f t="shared" si="30"/>
        <v>400</v>
      </c>
      <c r="CH68" s="832">
        <f>SUMIFS('R5病院病棟票'!$AJ$13:$AJ$324,'R5病院病棟票'!$B$13:$B$324,$K$3:$K$150)</f>
        <v>0</v>
      </c>
      <c r="CI68" s="810">
        <f>SUMIFS('R5病院病棟票'!$AK$13:$AK$324,'R5病院病棟票'!$B$13:$B$324,$K$3:$K$150,'R5病院病棟票'!$Y$13:$Y$324,7)</f>
        <v>0</v>
      </c>
      <c r="CJ68" s="811" t="str">
        <f t="shared" si="11"/>
        <v>○</v>
      </c>
      <c r="CK68" s="833">
        <v>400</v>
      </c>
      <c r="CL68" s="811" t="str">
        <f t="shared" ref="CL68:CL131" si="34">IF(BW68=CK68,"○","×")</f>
        <v>○</v>
      </c>
      <c r="CN68" s="821" t="b">
        <f t="shared" si="31"/>
        <v>1</v>
      </c>
      <c r="CO68" s="792" t="b">
        <f t="shared" si="31"/>
        <v>1</v>
      </c>
      <c r="CP68" s="822" t="b">
        <f t="shared" si="31"/>
        <v>1</v>
      </c>
      <c r="CQ68" s="823" t="b">
        <f t="shared" si="31"/>
        <v>1</v>
      </c>
      <c r="CR68" s="790" t="b">
        <f t="shared" si="31"/>
        <v>1</v>
      </c>
      <c r="CS68" s="792" t="b">
        <f t="shared" si="31"/>
        <v>1</v>
      </c>
      <c r="CT68" s="786" t="b">
        <f t="shared" si="31"/>
        <v>1</v>
      </c>
    </row>
    <row r="69" spans="1:98">
      <c r="A69" s="882">
        <v>61</v>
      </c>
      <c r="B69" s="775" t="s">
        <v>145</v>
      </c>
      <c r="C69" s="775" t="s">
        <v>151</v>
      </c>
      <c r="D69" s="775" t="s">
        <v>109</v>
      </c>
      <c r="E69" s="903">
        <v>11729030</v>
      </c>
      <c r="F69" s="904">
        <v>11730048</v>
      </c>
      <c r="G69" s="904">
        <v>11701037</v>
      </c>
      <c r="H69" s="904">
        <v>11701037</v>
      </c>
      <c r="I69" s="904">
        <v>11701037</v>
      </c>
      <c r="J69" s="904">
        <v>11701037</v>
      </c>
      <c r="K69" s="904">
        <v>11701037</v>
      </c>
      <c r="L69" s="778" t="s">
        <v>166</v>
      </c>
      <c r="M69" s="779"/>
      <c r="N69" s="780"/>
      <c r="O69" s="780"/>
      <c r="P69" s="780"/>
      <c r="Q69" s="781">
        <v>0</v>
      </c>
      <c r="R69" s="781"/>
      <c r="S69" s="782">
        <v>0</v>
      </c>
      <c r="T69" s="779"/>
      <c r="U69" s="780"/>
      <c r="V69" s="780"/>
      <c r="W69" s="780">
        <v>310</v>
      </c>
      <c r="X69" s="781">
        <v>310</v>
      </c>
      <c r="Y69" s="781"/>
      <c r="Z69" s="782">
        <v>310</v>
      </c>
      <c r="AA69" s="783">
        <v>0</v>
      </c>
      <c r="AB69" s="784">
        <v>0</v>
      </c>
      <c r="AC69" s="784">
        <v>0</v>
      </c>
      <c r="AD69" s="784">
        <v>310</v>
      </c>
      <c r="AE69" s="785">
        <f t="shared" si="12"/>
        <v>310</v>
      </c>
      <c r="AF69" s="784">
        <v>0</v>
      </c>
      <c r="AG69" s="786">
        <f t="shared" si="13"/>
        <v>310</v>
      </c>
      <c r="AH69" s="783">
        <v>0</v>
      </c>
      <c r="AI69" s="784">
        <v>0</v>
      </c>
      <c r="AJ69" s="784">
        <v>0</v>
      </c>
      <c r="AK69" s="784">
        <v>310</v>
      </c>
      <c r="AL69" s="785">
        <v>310</v>
      </c>
      <c r="AM69" s="784">
        <v>0</v>
      </c>
      <c r="AN69" s="786">
        <f t="shared" si="14"/>
        <v>310</v>
      </c>
      <c r="AO69" s="783">
        <v>0</v>
      </c>
      <c r="AP69" s="784">
        <v>0</v>
      </c>
      <c r="AQ69" s="784">
        <v>0</v>
      </c>
      <c r="AR69" s="784">
        <v>310</v>
      </c>
      <c r="AS69" s="785">
        <v>310</v>
      </c>
      <c r="AT69" s="784">
        <v>0</v>
      </c>
      <c r="AU69" s="786">
        <v>310</v>
      </c>
      <c r="AV69" s="787">
        <v>0</v>
      </c>
      <c r="AW69" s="784">
        <v>0</v>
      </c>
      <c r="AX69" s="789">
        <v>0</v>
      </c>
      <c r="AY69" s="789">
        <v>310</v>
      </c>
      <c r="AZ69" s="785">
        <v>310</v>
      </c>
      <c r="BA69" s="784">
        <v>0</v>
      </c>
      <c r="BB69" s="786">
        <v>310</v>
      </c>
      <c r="BC69" s="783">
        <v>0</v>
      </c>
      <c r="BD69" s="784">
        <v>0</v>
      </c>
      <c r="BE69" s="784">
        <v>0</v>
      </c>
      <c r="BF69" s="784">
        <v>310</v>
      </c>
      <c r="BG69" s="784">
        <v>310</v>
      </c>
      <c r="BH69" s="784">
        <v>0</v>
      </c>
      <c r="BI69" s="820">
        <v>310</v>
      </c>
      <c r="BJ69" s="821">
        <v>0</v>
      </c>
      <c r="BK69" s="792">
        <v>0</v>
      </c>
      <c r="BL69" s="822">
        <v>0</v>
      </c>
      <c r="BM69" s="823">
        <v>310</v>
      </c>
      <c r="BN69" s="790">
        <v>310</v>
      </c>
      <c r="BO69" s="792">
        <v>0</v>
      </c>
      <c r="BP69" s="786">
        <v>310</v>
      </c>
      <c r="BQ69" s="824">
        <f>SUMIFS('R5病院病棟票'!$AF$13:$AF$324,'R5病院病棟票'!$B$13:$B$324,$K$3:$K$150,'R5病院病棟票'!$R$13:$R$324,1)</f>
        <v>0</v>
      </c>
      <c r="BR69" s="825">
        <f>SUMIFS('R5病院病棟票'!$AF$13:$AF$324,'R5病院病棟票'!$B$13:$B$324,$K$3:$K$150,'R5病院病棟票'!$R$13:$R$324,2)</f>
        <v>0</v>
      </c>
      <c r="BS69" s="826">
        <f>SUMIFS('R5病院病棟票'!$AF$13:$AF$324,'R5病院病棟票'!$B$13:$B$324,$K$3:$K$150,'R5病院病棟票'!$R$13:$R$324,3)</f>
        <v>0</v>
      </c>
      <c r="BT69" s="827">
        <f>SUMIFS('R5病院病棟票'!$AF$13:$AF$324,'R5病院病棟票'!$B$13:$B$324,$K$3:$K$150,'R5病院病棟票'!$R$13:$R$324,4)</f>
        <v>310</v>
      </c>
      <c r="BU69" s="828">
        <f t="shared" si="26"/>
        <v>310</v>
      </c>
      <c r="BV69" s="825">
        <f>SUMIFS('R5病院病棟票'!$AF$13:$AF$324,'R5病院病棟票'!$B$13:$B$324,$K$3:$K$150,'R5病院病棟票'!$R$13:$R$324,5)+SUMIFS('R5病院病棟票'!$AF$13:$AF$324,'R5病院病棟票'!$B$13:$B$324,$K$3:$K$150,'R5病院病棟票'!$R$13:$R$324,6)</f>
        <v>0</v>
      </c>
      <c r="BW69" s="829">
        <f t="shared" si="28"/>
        <v>310</v>
      </c>
      <c r="BX69" s="757">
        <f t="shared" si="32"/>
        <v>0</v>
      </c>
      <c r="BY69" s="757">
        <f t="shared" si="33"/>
        <v>0</v>
      </c>
      <c r="BZ69" s="757"/>
      <c r="CA69" s="830">
        <f>SUMIFS('R5病院病棟票'!$AI$13:$AI$324,'R5病院病棟票'!$B$13:$B$324,$K$3:$K$150,'R5病院病棟票'!$Y$13:$Y$324,1)</f>
        <v>0</v>
      </c>
      <c r="CB69" s="805">
        <f>SUMIFS('R5病院病棟票'!$AI$13:$AI$324,'R5病院病棟票'!$B$13:$B$324,$K$3:$K$150,'R5病院病棟票'!$Y$13:$Y$324,2)</f>
        <v>0</v>
      </c>
      <c r="CC69" s="831">
        <f>SUMIFS('R5病院病棟票'!$AI$13:$AI$324,'R5病院病棟票'!$B$13:$B$324,$K$3:$K$150,'R5病院病棟票'!$Y$13:$Y$324,3)</f>
        <v>0</v>
      </c>
      <c r="CD69" s="807">
        <f>SUMIFS('R5病院病棟票'!$AI$13:$AI$324,'R5病院病棟票'!$B$13:$B$324,$K$3:$K$150,'R5病院病棟票'!$Y$13:$Y$324,4)</f>
        <v>310</v>
      </c>
      <c r="CE69" s="831">
        <f t="shared" si="29"/>
        <v>310</v>
      </c>
      <c r="CF69" s="807">
        <f>SUMIFS('R5病院病棟票'!$AI$13:$AI$324,'R5病院病棟票'!$B$13:$B$324,$K$3:$K$150,'R5病院病棟票'!$Y$13:$Y$324,5)</f>
        <v>0</v>
      </c>
      <c r="CG69" s="808">
        <f t="shared" si="30"/>
        <v>310</v>
      </c>
      <c r="CH69" s="832">
        <f>SUMIFS('R5病院病棟票'!$AJ$13:$AJ$324,'R5病院病棟票'!$B$13:$B$324,$K$3:$K$150)</f>
        <v>0</v>
      </c>
      <c r="CI69" s="810">
        <f>SUMIFS('R5病院病棟票'!$AK$13:$AK$324,'R5病院病棟票'!$B$13:$B$324,$K$3:$K$150,'R5病院病棟票'!$Y$13:$Y$324,7)</f>
        <v>0</v>
      </c>
      <c r="CJ69" s="811" t="str">
        <f t="shared" ref="CJ69:CJ132" si="35">IF(BW69=CG69+CH69+CI69,"○","×")</f>
        <v>○</v>
      </c>
      <c r="CK69" s="812">
        <v>310</v>
      </c>
      <c r="CL69" s="811" t="str">
        <f t="shared" si="34"/>
        <v>○</v>
      </c>
      <c r="CN69" s="821" t="b">
        <f t="shared" si="31"/>
        <v>1</v>
      </c>
      <c r="CO69" s="792" t="b">
        <f t="shared" si="31"/>
        <v>1</v>
      </c>
      <c r="CP69" s="822" t="b">
        <f t="shared" si="31"/>
        <v>1</v>
      </c>
      <c r="CQ69" s="823" t="b">
        <f t="shared" si="31"/>
        <v>1</v>
      </c>
      <c r="CR69" s="790" t="b">
        <f t="shared" si="31"/>
        <v>1</v>
      </c>
      <c r="CS69" s="792" t="b">
        <f t="shared" si="31"/>
        <v>1</v>
      </c>
      <c r="CT69" s="786" t="b">
        <f t="shared" si="31"/>
        <v>1</v>
      </c>
    </row>
    <row r="70" spans="1:98">
      <c r="A70" s="882">
        <v>62</v>
      </c>
      <c r="B70" s="813" t="s">
        <v>145</v>
      </c>
      <c r="C70" s="813" t="s">
        <v>151</v>
      </c>
      <c r="D70" s="813" t="s">
        <v>109</v>
      </c>
      <c r="E70" s="814">
        <v>11729045</v>
      </c>
      <c r="F70" s="815">
        <v>11730018</v>
      </c>
      <c r="G70" s="815">
        <v>11701041</v>
      </c>
      <c r="H70" s="815">
        <v>11701041</v>
      </c>
      <c r="I70" s="815">
        <v>11701041</v>
      </c>
      <c r="J70" s="815">
        <v>11701041</v>
      </c>
      <c r="K70" s="815">
        <v>11701041</v>
      </c>
      <c r="L70" s="816" t="s">
        <v>167</v>
      </c>
      <c r="M70" s="817"/>
      <c r="N70" s="818"/>
      <c r="O70" s="818"/>
      <c r="P70" s="818"/>
      <c r="Q70" s="819">
        <v>0</v>
      </c>
      <c r="R70" s="819"/>
      <c r="S70" s="909">
        <v>0</v>
      </c>
      <c r="T70" s="817"/>
      <c r="U70" s="818"/>
      <c r="V70" s="818"/>
      <c r="W70" s="818">
        <v>300</v>
      </c>
      <c r="X70" s="819">
        <v>300</v>
      </c>
      <c r="Y70" s="819"/>
      <c r="Z70" s="909">
        <v>300</v>
      </c>
      <c r="AA70" s="783">
        <v>0</v>
      </c>
      <c r="AB70" s="784">
        <v>0</v>
      </c>
      <c r="AC70" s="784">
        <v>0</v>
      </c>
      <c r="AD70" s="784">
        <v>300</v>
      </c>
      <c r="AE70" s="785">
        <f t="shared" si="12"/>
        <v>300</v>
      </c>
      <c r="AF70" s="784">
        <v>0</v>
      </c>
      <c r="AG70" s="820">
        <f t="shared" si="13"/>
        <v>300</v>
      </c>
      <c r="AH70" s="783">
        <v>0</v>
      </c>
      <c r="AI70" s="784">
        <v>0</v>
      </c>
      <c r="AJ70" s="784">
        <v>0</v>
      </c>
      <c r="AK70" s="784">
        <v>300</v>
      </c>
      <c r="AL70" s="785">
        <v>300</v>
      </c>
      <c r="AM70" s="784">
        <v>0</v>
      </c>
      <c r="AN70" s="820">
        <f t="shared" si="14"/>
        <v>300</v>
      </c>
      <c r="AO70" s="783">
        <v>0</v>
      </c>
      <c r="AP70" s="784">
        <v>0</v>
      </c>
      <c r="AQ70" s="784">
        <v>0</v>
      </c>
      <c r="AR70" s="784">
        <v>220</v>
      </c>
      <c r="AS70" s="785">
        <v>220</v>
      </c>
      <c r="AT70" s="784">
        <v>0</v>
      </c>
      <c r="AU70" s="820">
        <v>220</v>
      </c>
      <c r="AV70" s="787">
        <v>0</v>
      </c>
      <c r="AW70" s="784">
        <v>0</v>
      </c>
      <c r="AX70" s="789">
        <v>0</v>
      </c>
      <c r="AY70" s="789">
        <v>220</v>
      </c>
      <c r="AZ70" s="785">
        <v>220</v>
      </c>
      <c r="BA70" s="784">
        <v>0</v>
      </c>
      <c r="BB70" s="820">
        <v>220</v>
      </c>
      <c r="BC70" s="783">
        <v>0</v>
      </c>
      <c r="BD70" s="784">
        <v>0</v>
      </c>
      <c r="BE70" s="784">
        <v>0</v>
      </c>
      <c r="BF70" s="784">
        <v>220</v>
      </c>
      <c r="BG70" s="784">
        <v>220</v>
      </c>
      <c r="BH70" s="784">
        <v>0</v>
      </c>
      <c r="BI70" s="820">
        <v>220</v>
      </c>
      <c r="BJ70" s="821">
        <v>0</v>
      </c>
      <c r="BK70" s="792">
        <v>0</v>
      </c>
      <c r="BL70" s="822">
        <v>0</v>
      </c>
      <c r="BM70" s="823">
        <v>220</v>
      </c>
      <c r="BN70" s="790">
        <v>220</v>
      </c>
      <c r="BO70" s="792">
        <v>0</v>
      </c>
      <c r="BP70" s="786">
        <v>220</v>
      </c>
      <c r="BQ70" s="824">
        <f>SUMIFS('R5病院病棟票'!$AF$13:$AF$324,'R5病院病棟票'!$B$13:$B$324,$K$3:$K$150,'R5病院病棟票'!$R$13:$R$324,1)</f>
        <v>0</v>
      </c>
      <c r="BR70" s="825">
        <f>SUMIFS('R5病院病棟票'!$AF$13:$AF$324,'R5病院病棟票'!$B$13:$B$324,$K$3:$K$150,'R5病院病棟票'!$R$13:$R$324,2)</f>
        <v>0</v>
      </c>
      <c r="BS70" s="826">
        <f>SUMIFS('R5病院病棟票'!$AF$13:$AF$324,'R5病院病棟票'!$B$13:$B$324,$K$3:$K$150,'R5病院病棟票'!$R$13:$R$324,3)</f>
        <v>0</v>
      </c>
      <c r="BT70" s="827">
        <f>SUMIFS('R5病院病棟票'!$AF$13:$AF$324,'R5病院病棟票'!$B$13:$B$324,$K$3:$K$150,'R5病院病棟票'!$R$13:$R$324,4)</f>
        <v>220</v>
      </c>
      <c r="BU70" s="828">
        <f t="shared" si="26"/>
        <v>220</v>
      </c>
      <c r="BV70" s="825">
        <f>SUMIFS('R5病院病棟票'!$AF$13:$AF$324,'R5病院病棟票'!$B$13:$B$324,$K$3:$K$150,'R5病院病棟票'!$R$13:$R$324,5)+SUMIFS('R5病院病棟票'!$AF$13:$AF$324,'R5病院病棟票'!$B$13:$B$324,$K$3:$K$150,'R5病院病棟票'!$R$13:$R$324,6)</f>
        <v>0</v>
      </c>
      <c r="BW70" s="829">
        <f t="shared" si="28"/>
        <v>220</v>
      </c>
      <c r="BX70" s="757">
        <f>BU70-BN70</f>
        <v>0</v>
      </c>
      <c r="BY70" s="757">
        <f t="shared" si="33"/>
        <v>0</v>
      </c>
      <c r="BZ70" s="757"/>
      <c r="CA70" s="830">
        <f>SUMIFS('R5病院病棟票'!$AI$13:$AI$324,'R5病院病棟票'!$B$13:$B$324,$K$3:$K$150,'R5病院病棟票'!$Y$13:$Y$324,1)</f>
        <v>0</v>
      </c>
      <c r="CB70" s="805">
        <f>SUMIFS('R5病院病棟票'!$AI$13:$AI$324,'R5病院病棟票'!$B$13:$B$324,$K$3:$K$150,'R5病院病棟票'!$Y$13:$Y$324,2)</f>
        <v>0</v>
      </c>
      <c r="CC70" s="831">
        <f>SUMIFS('R5病院病棟票'!$AI$13:$AI$324,'R5病院病棟票'!$B$13:$B$324,$K$3:$K$150,'R5病院病棟票'!$Y$13:$Y$324,3)</f>
        <v>0</v>
      </c>
      <c r="CD70" s="807">
        <f>SUMIFS('R5病院病棟票'!$AI$13:$AI$324,'R5病院病棟票'!$B$13:$B$324,$K$3:$K$150,'R5病院病棟票'!$Y$13:$Y$324,4)</f>
        <v>220</v>
      </c>
      <c r="CE70" s="831">
        <f t="shared" si="29"/>
        <v>220</v>
      </c>
      <c r="CF70" s="807">
        <f>SUMIFS('R5病院病棟票'!$AI$13:$AI$324,'R5病院病棟票'!$B$13:$B$324,$K$3:$K$150,'R5病院病棟票'!$Y$13:$Y$324,5)</f>
        <v>0</v>
      </c>
      <c r="CG70" s="808">
        <f t="shared" si="30"/>
        <v>220</v>
      </c>
      <c r="CH70" s="832">
        <f>SUMIFS('R5病院病棟票'!$AJ$13:$AJ$324,'R5病院病棟票'!$B$13:$B$324,$K$3:$K$150)</f>
        <v>0</v>
      </c>
      <c r="CI70" s="810">
        <f>SUMIFS('R5病院病棟票'!$AK$13:$AK$324,'R5病院病棟票'!$B$13:$B$324,$K$3:$K$150,'R5病院病棟票'!$Y$13:$Y$324,7)</f>
        <v>0</v>
      </c>
      <c r="CJ70" s="811" t="str">
        <f t="shared" si="35"/>
        <v>○</v>
      </c>
      <c r="CK70" s="833">
        <v>220</v>
      </c>
      <c r="CL70" s="811" t="str">
        <f t="shared" si="34"/>
        <v>○</v>
      </c>
      <c r="CN70" s="821" t="b">
        <f t="shared" si="31"/>
        <v>1</v>
      </c>
      <c r="CO70" s="792" t="b">
        <f t="shared" si="31"/>
        <v>1</v>
      </c>
      <c r="CP70" s="822" t="b">
        <f t="shared" si="31"/>
        <v>1</v>
      </c>
      <c r="CQ70" s="823" t="b">
        <f t="shared" si="31"/>
        <v>1</v>
      </c>
      <c r="CR70" s="790" t="b">
        <f t="shared" si="31"/>
        <v>1</v>
      </c>
      <c r="CS70" s="792" t="b">
        <f t="shared" si="31"/>
        <v>1</v>
      </c>
      <c r="CT70" s="786" t="b">
        <f t="shared" si="31"/>
        <v>1</v>
      </c>
    </row>
    <row r="71" spans="1:98">
      <c r="A71" s="882">
        <v>63</v>
      </c>
      <c r="B71" s="813" t="s">
        <v>145</v>
      </c>
      <c r="C71" s="813" t="s">
        <v>151</v>
      </c>
      <c r="D71" s="813" t="s">
        <v>109</v>
      </c>
      <c r="E71" s="814">
        <v>11729018</v>
      </c>
      <c r="F71" s="815">
        <v>11730105</v>
      </c>
      <c r="G71" s="815">
        <v>11701033</v>
      </c>
      <c r="H71" s="815">
        <v>11701033</v>
      </c>
      <c r="I71" s="815">
        <v>11701033</v>
      </c>
      <c r="J71" s="815">
        <v>11701033</v>
      </c>
      <c r="K71" s="815">
        <v>11701033</v>
      </c>
      <c r="L71" s="816" t="s">
        <v>168</v>
      </c>
      <c r="M71" s="817"/>
      <c r="N71" s="818"/>
      <c r="O71" s="818"/>
      <c r="P71" s="818"/>
      <c r="Q71" s="819">
        <v>0</v>
      </c>
      <c r="R71" s="819"/>
      <c r="S71" s="909">
        <v>0</v>
      </c>
      <c r="T71" s="817"/>
      <c r="U71" s="818"/>
      <c r="V71" s="818">
        <v>60</v>
      </c>
      <c r="W71" s="818">
        <v>172</v>
      </c>
      <c r="X71" s="819">
        <v>232</v>
      </c>
      <c r="Y71" s="819">
        <v>44</v>
      </c>
      <c r="Z71" s="909">
        <v>276</v>
      </c>
      <c r="AA71" s="783">
        <v>0</v>
      </c>
      <c r="AB71" s="784">
        <v>0</v>
      </c>
      <c r="AC71" s="784">
        <v>0</v>
      </c>
      <c r="AD71" s="784">
        <v>232</v>
      </c>
      <c r="AE71" s="785">
        <f t="shared" si="12"/>
        <v>232</v>
      </c>
      <c r="AF71" s="784">
        <v>44</v>
      </c>
      <c r="AG71" s="820">
        <f t="shared" si="13"/>
        <v>276</v>
      </c>
      <c r="AH71" s="783">
        <v>0</v>
      </c>
      <c r="AI71" s="784">
        <v>0</v>
      </c>
      <c r="AJ71" s="784">
        <v>0</v>
      </c>
      <c r="AK71" s="784">
        <v>232</v>
      </c>
      <c r="AL71" s="785">
        <v>232</v>
      </c>
      <c r="AM71" s="784">
        <v>0</v>
      </c>
      <c r="AN71" s="820">
        <f t="shared" si="14"/>
        <v>232</v>
      </c>
      <c r="AO71" s="783">
        <v>0</v>
      </c>
      <c r="AP71" s="784">
        <v>0</v>
      </c>
      <c r="AQ71" s="784">
        <v>0</v>
      </c>
      <c r="AR71" s="784">
        <v>120</v>
      </c>
      <c r="AS71" s="785">
        <v>120</v>
      </c>
      <c r="AT71" s="784">
        <v>60</v>
      </c>
      <c r="AU71" s="820">
        <v>180</v>
      </c>
      <c r="AV71" s="787">
        <v>0</v>
      </c>
      <c r="AW71" s="784">
        <v>0</v>
      </c>
      <c r="AX71" s="789">
        <v>0</v>
      </c>
      <c r="AY71" s="789">
        <v>120</v>
      </c>
      <c r="AZ71" s="785">
        <v>120</v>
      </c>
      <c r="BA71" s="784">
        <v>60</v>
      </c>
      <c r="BB71" s="820">
        <v>180</v>
      </c>
      <c r="BC71" s="783">
        <v>0</v>
      </c>
      <c r="BD71" s="784">
        <v>0</v>
      </c>
      <c r="BE71" s="784">
        <v>0</v>
      </c>
      <c r="BF71" s="784">
        <v>120</v>
      </c>
      <c r="BG71" s="784">
        <v>120</v>
      </c>
      <c r="BH71" s="784">
        <v>60</v>
      </c>
      <c r="BI71" s="820">
        <v>180</v>
      </c>
      <c r="BJ71" s="821">
        <v>0</v>
      </c>
      <c r="BK71" s="792">
        <v>0</v>
      </c>
      <c r="BL71" s="822">
        <v>0</v>
      </c>
      <c r="BM71" s="823">
        <v>120</v>
      </c>
      <c r="BN71" s="790">
        <v>120</v>
      </c>
      <c r="BO71" s="792">
        <v>60</v>
      </c>
      <c r="BP71" s="786">
        <v>180</v>
      </c>
      <c r="BQ71" s="824">
        <f>SUMIFS('R5病院病棟票'!$AF$13:$AF$324,'R5病院病棟票'!$B$13:$B$324,$K$3:$K$150,'R5病院病棟票'!$R$13:$R$324,1)</f>
        <v>0</v>
      </c>
      <c r="BR71" s="825">
        <f>SUMIFS('R5病院病棟票'!$AF$13:$AF$324,'R5病院病棟票'!$B$13:$B$324,$K$3:$K$150,'R5病院病棟票'!$R$13:$R$324,2)</f>
        <v>0</v>
      </c>
      <c r="BS71" s="826">
        <f>SUMIFS('R5病院病棟票'!$AF$13:$AF$324,'R5病院病棟票'!$B$13:$B$324,$K$3:$K$150,'R5病院病棟票'!$R$13:$R$324,3)</f>
        <v>0</v>
      </c>
      <c r="BT71" s="1005">
        <f>SUMIFS('R5病院病棟票'!$AF$13:$AF$324,'R5病院病棟票'!$B$13:$B$324,$K$3:$K$150,'R5病院病棟票'!$R$13:$R$324,4)</f>
        <v>60</v>
      </c>
      <c r="BU71" s="1003">
        <f t="shared" si="26"/>
        <v>60</v>
      </c>
      <c r="BV71" s="1002">
        <f>SUMIFS('R5病院病棟票'!$AF$13:$AF$324,'R5病院病棟票'!$B$13:$B$324,$K$3:$K$150,'R5病院病棟票'!$R$13:$R$324,5)+SUMIFS('R5病院病棟票'!$AF$13:$AF$324,'R5病院病棟票'!$B$13:$B$324,$K$3:$K$150,'R5病院病棟票'!$R$13:$R$324,6)</f>
        <v>120</v>
      </c>
      <c r="BW71" s="829">
        <f t="shared" si="28"/>
        <v>180</v>
      </c>
      <c r="BX71" s="757">
        <f>BU71-BN71</f>
        <v>-60</v>
      </c>
      <c r="BY71" s="757">
        <f t="shared" si="33"/>
        <v>0</v>
      </c>
      <c r="BZ71" s="757"/>
      <c r="CA71" s="830">
        <f>SUMIFS('R5病院病棟票'!$AI$13:$AI$324,'R5病院病棟票'!$B$13:$B$324,$K$3:$K$150,'R5病院病棟票'!$Y$13:$Y$324,1)</f>
        <v>0</v>
      </c>
      <c r="CB71" s="805">
        <f>SUMIFS('R5病院病棟票'!$AI$13:$AI$324,'R5病院病棟票'!$B$13:$B$324,$K$3:$K$150,'R5病院病棟票'!$Y$13:$Y$324,2)</f>
        <v>0</v>
      </c>
      <c r="CC71" s="831">
        <f>SUMIFS('R5病院病棟票'!$AI$13:$AI$324,'R5病院病棟票'!$B$13:$B$324,$K$3:$K$150,'R5病院病棟票'!$Y$13:$Y$324,3)</f>
        <v>0</v>
      </c>
      <c r="CD71" s="807">
        <f>SUMIFS('R5病院病棟票'!$AI$13:$AI$324,'R5病院病棟票'!$B$13:$B$324,$K$3:$K$150,'R5病院病棟票'!$Y$13:$Y$324,4)</f>
        <v>180</v>
      </c>
      <c r="CE71" s="831">
        <f t="shared" si="29"/>
        <v>180</v>
      </c>
      <c r="CF71" s="807">
        <f>SUMIFS('R5病院病棟票'!$AI$13:$AI$324,'R5病院病棟票'!$B$13:$B$324,$K$3:$K$150,'R5病院病棟票'!$Y$13:$Y$324,5)</f>
        <v>0</v>
      </c>
      <c r="CG71" s="808">
        <f t="shared" si="30"/>
        <v>180</v>
      </c>
      <c r="CH71" s="832">
        <f>SUMIFS('R5病院病棟票'!$AJ$13:$AJ$324,'R5病院病棟票'!$B$13:$B$324,$K$3:$K$150)</f>
        <v>0</v>
      </c>
      <c r="CI71" s="810">
        <f>SUMIFS('R5病院病棟票'!$AK$13:$AK$324,'R5病院病棟票'!$B$13:$B$324,$K$3:$K$150,'R5病院病棟票'!$Y$13:$Y$324,7)</f>
        <v>0</v>
      </c>
      <c r="CJ71" s="811" t="str">
        <f t="shared" si="35"/>
        <v>○</v>
      </c>
      <c r="CK71" s="833">
        <v>180</v>
      </c>
      <c r="CL71" s="811" t="str">
        <f t="shared" si="34"/>
        <v>○</v>
      </c>
      <c r="CN71" s="821" t="b">
        <f t="shared" si="31"/>
        <v>1</v>
      </c>
      <c r="CO71" s="792" t="b">
        <f t="shared" si="31"/>
        <v>1</v>
      </c>
      <c r="CP71" s="822" t="b">
        <f t="shared" si="31"/>
        <v>1</v>
      </c>
      <c r="CQ71" s="823" t="b">
        <f t="shared" si="31"/>
        <v>0</v>
      </c>
      <c r="CR71" s="790" t="b">
        <f t="shared" si="31"/>
        <v>0</v>
      </c>
      <c r="CS71" s="792" t="b">
        <f t="shared" si="31"/>
        <v>0</v>
      </c>
      <c r="CT71" s="786" t="b">
        <f t="shared" si="31"/>
        <v>1</v>
      </c>
    </row>
    <row r="72" spans="1:98">
      <c r="A72" s="882">
        <v>64</v>
      </c>
      <c r="B72" s="813" t="s">
        <v>145</v>
      </c>
      <c r="C72" s="813" t="s">
        <v>151</v>
      </c>
      <c r="D72" s="813" t="s">
        <v>109</v>
      </c>
      <c r="E72" s="814">
        <v>11729076</v>
      </c>
      <c r="F72" s="815">
        <v>11730050</v>
      </c>
      <c r="G72" s="815">
        <v>11701047</v>
      </c>
      <c r="H72" s="815">
        <v>11701047</v>
      </c>
      <c r="I72" s="815">
        <v>11701047</v>
      </c>
      <c r="J72" s="815">
        <v>11701047</v>
      </c>
      <c r="K72" s="815">
        <v>11701047</v>
      </c>
      <c r="L72" s="816" t="s">
        <v>169</v>
      </c>
      <c r="M72" s="817"/>
      <c r="N72" s="818"/>
      <c r="O72" s="818"/>
      <c r="P72" s="818"/>
      <c r="Q72" s="819">
        <v>0</v>
      </c>
      <c r="R72" s="819"/>
      <c r="S72" s="909">
        <v>0</v>
      </c>
      <c r="T72" s="817"/>
      <c r="U72" s="818"/>
      <c r="V72" s="818"/>
      <c r="W72" s="818">
        <v>164</v>
      </c>
      <c r="X72" s="819">
        <v>164</v>
      </c>
      <c r="Y72" s="819"/>
      <c r="Z72" s="909">
        <v>164</v>
      </c>
      <c r="AA72" s="783">
        <v>0</v>
      </c>
      <c r="AB72" s="784">
        <v>0</v>
      </c>
      <c r="AC72" s="784">
        <v>0</v>
      </c>
      <c r="AD72" s="784">
        <v>164</v>
      </c>
      <c r="AE72" s="785">
        <f t="shared" si="12"/>
        <v>164</v>
      </c>
      <c r="AF72" s="784">
        <v>0</v>
      </c>
      <c r="AG72" s="820">
        <f t="shared" si="13"/>
        <v>164</v>
      </c>
      <c r="AH72" s="783">
        <v>0</v>
      </c>
      <c r="AI72" s="784">
        <v>0</v>
      </c>
      <c r="AJ72" s="784">
        <v>0</v>
      </c>
      <c r="AK72" s="784">
        <v>164</v>
      </c>
      <c r="AL72" s="785">
        <v>164</v>
      </c>
      <c r="AM72" s="784">
        <v>0</v>
      </c>
      <c r="AN72" s="820">
        <f t="shared" si="14"/>
        <v>164</v>
      </c>
      <c r="AO72" s="783">
        <v>0</v>
      </c>
      <c r="AP72" s="784">
        <v>0</v>
      </c>
      <c r="AQ72" s="784">
        <v>0</v>
      </c>
      <c r="AR72" s="784">
        <v>164</v>
      </c>
      <c r="AS72" s="785">
        <v>164</v>
      </c>
      <c r="AT72" s="784">
        <v>0</v>
      </c>
      <c r="AU72" s="820">
        <v>164</v>
      </c>
      <c r="AV72" s="787">
        <v>0</v>
      </c>
      <c r="AW72" s="784">
        <v>0</v>
      </c>
      <c r="AX72" s="789">
        <v>0</v>
      </c>
      <c r="AY72" s="789">
        <v>164</v>
      </c>
      <c r="AZ72" s="785">
        <v>164</v>
      </c>
      <c r="BA72" s="784">
        <v>0</v>
      </c>
      <c r="BB72" s="820">
        <v>164</v>
      </c>
      <c r="BC72" s="783">
        <v>0</v>
      </c>
      <c r="BD72" s="784">
        <v>0</v>
      </c>
      <c r="BE72" s="784">
        <v>0</v>
      </c>
      <c r="BF72" s="784">
        <v>164</v>
      </c>
      <c r="BG72" s="784">
        <v>164</v>
      </c>
      <c r="BH72" s="784">
        <v>0</v>
      </c>
      <c r="BI72" s="820">
        <v>164</v>
      </c>
      <c r="BJ72" s="821">
        <v>0</v>
      </c>
      <c r="BK72" s="792">
        <v>0</v>
      </c>
      <c r="BL72" s="822">
        <v>0</v>
      </c>
      <c r="BM72" s="823">
        <v>120</v>
      </c>
      <c r="BN72" s="790">
        <v>120</v>
      </c>
      <c r="BO72" s="792">
        <v>0</v>
      </c>
      <c r="BP72" s="786">
        <v>120</v>
      </c>
      <c r="BQ72" s="824">
        <f>SUMIFS('R5病院病棟票'!$AF$13:$AF$324,'R5病院病棟票'!$B$13:$B$324,$K$3:$K$150,'R5病院病棟票'!$R$13:$R$324,1)</f>
        <v>0</v>
      </c>
      <c r="BR72" s="825">
        <f>SUMIFS('R5病院病棟票'!$AF$13:$AF$324,'R5病院病棟票'!$B$13:$B$324,$K$3:$K$150,'R5病院病棟票'!$R$13:$R$324,2)</f>
        <v>0</v>
      </c>
      <c r="BS72" s="826">
        <f>SUMIFS('R5病院病棟票'!$AF$13:$AF$324,'R5病院病棟票'!$B$13:$B$324,$K$3:$K$150,'R5病院病棟票'!$R$13:$R$324,3)</f>
        <v>0</v>
      </c>
      <c r="BT72" s="827">
        <f>SUMIFS('R5病院病棟票'!$AF$13:$AF$324,'R5病院病棟票'!$B$13:$B$324,$K$3:$K$150,'R5病院病棟票'!$R$13:$R$324,4)</f>
        <v>120</v>
      </c>
      <c r="BU72" s="828">
        <f t="shared" si="26"/>
        <v>120</v>
      </c>
      <c r="BV72" s="825">
        <f>SUMIFS('R5病院病棟票'!$AF$13:$AF$324,'R5病院病棟票'!$B$13:$B$324,$K$3:$K$150,'R5病院病棟票'!$R$13:$R$324,5)+SUMIFS('R5病院病棟票'!$AF$13:$AF$324,'R5病院病棟票'!$B$13:$B$324,$K$3:$K$150,'R5病院病棟票'!$R$13:$R$324,6)</f>
        <v>0</v>
      </c>
      <c r="BW72" s="829">
        <f t="shared" si="28"/>
        <v>120</v>
      </c>
      <c r="BX72" s="757">
        <f t="shared" si="32"/>
        <v>0</v>
      </c>
      <c r="BY72" s="757">
        <f t="shared" si="33"/>
        <v>0</v>
      </c>
      <c r="BZ72" s="757"/>
      <c r="CA72" s="830">
        <f>SUMIFS('R5病院病棟票'!$AI$13:$AI$324,'R5病院病棟票'!$B$13:$B$324,$K$3:$K$150,'R5病院病棟票'!$Y$13:$Y$324,1)</f>
        <v>0</v>
      </c>
      <c r="CB72" s="805">
        <f>SUMIFS('R5病院病棟票'!$AI$13:$AI$324,'R5病院病棟票'!$B$13:$B$324,$K$3:$K$150,'R5病院病棟票'!$Y$13:$Y$324,2)</f>
        <v>0</v>
      </c>
      <c r="CC72" s="831">
        <f>SUMIFS('R5病院病棟票'!$AI$13:$AI$324,'R5病院病棟票'!$B$13:$B$324,$K$3:$K$150,'R5病院病棟票'!$Y$13:$Y$324,3)</f>
        <v>0</v>
      </c>
      <c r="CD72" s="807">
        <f>SUMIFS('R5病院病棟票'!$AI$13:$AI$324,'R5病院病棟票'!$B$13:$B$324,$K$3:$K$150,'R5病院病棟票'!$Y$13:$Y$324,4)</f>
        <v>120</v>
      </c>
      <c r="CE72" s="831">
        <f t="shared" si="29"/>
        <v>120</v>
      </c>
      <c r="CF72" s="807">
        <f>SUMIFS('R5病院病棟票'!$AI$13:$AI$324,'R5病院病棟票'!$B$13:$B$324,$K$3:$K$150,'R5病院病棟票'!$Y$13:$Y$324,5)</f>
        <v>0</v>
      </c>
      <c r="CG72" s="808">
        <f t="shared" si="30"/>
        <v>120</v>
      </c>
      <c r="CH72" s="832">
        <f>SUMIFS('R5病院病棟票'!$AJ$13:$AJ$324,'R5病院病棟票'!$B$13:$B$324,$K$3:$K$150)</f>
        <v>0</v>
      </c>
      <c r="CI72" s="810">
        <f>SUMIFS('R5病院病棟票'!$AK$13:$AK$324,'R5病院病棟票'!$B$13:$B$324,$K$3:$K$150,'R5病院病棟票'!$Y$13:$Y$324,7)</f>
        <v>0</v>
      </c>
      <c r="CJ72" s="811" t="str">
        <f t="shared" si="35"/>
        <v>○</v>
      </c>
      <c r="CK72" s="833">
        <v>120</v>
      </c>
      <c r="CL72" s="811" t="str">
        <f>IF(BW72=CK72,"○","×")</f>
        <v>○</v>
      </c>
      <c r="CN72" s="821" t="b">
        <f t="shared" si="31"/>
        <v>1</v>
      </c>
      <c r="CO72" s="792" t="b">
        <f t="shared" si="31"/>
        <v>1</v>
      </c>
      <c r="CP72" s="822" t="b">
        <f t="shared" si="31"/>
        <v>1</v>
      </c>
      <c r="CQ72" s="823" t="b">
        <f t="shared" si="31"/>
        <v>1</v>
      </c>
      <c r="CR72" s="790" t="b">
        <f t="shared" si="31"/>
        <v>1</v>
      </c>
      <c r="CS72" s="792" t="b">
        <f t="shared" si="31"/>
        <v>1</v>
      </c>
      <c r="CT72" s="786" t="b">
        <f t="shared" si="31"/>
        <v>1</v>
      </c>
    </row>
    <row r="73" spans="1:98">
      <c r="A73" s="882">
        <v>65</v>
      </c>
      <c r="B73" s="813" t="s">
        <v>145</v>
      </c>
      <c r="C73" s="813" t="s">
        <v>151</v>
      </c>
      <c r="D73" s="813" t="s">
        <v>109</v>
      </c>
      <c r="E73" s="814">
        <v>11729059</v>
      </c>
      <c r="F73" s="815">
        <v>11730002</v>
      </c>
      <c r="G73" s="815">
        <v>11701043</v>
      </c>
      <c r="H73" s="815">
        <v>11701043</v>
      </c>
      <c r="I73" s="815">
        <v>11701043</v>
      </c>
      <c r="J73" s="815">
        <v>11701043</v>
      </c>
      <c r="K73" s="815">
        <v>11701043</v>
      </c>
      <c r="L73" s="816" t="s">
        <v>32</v>
      </c>
      <c r="M73" s="817"/>
      <c r="N73" s="818"/>
      <c r="O73" s="818"/>
      <c r="P73" s="818"/>
      <c r="Q73" s="819">
        <v>0</v>
      </c>
      <c r="R73" s="819"/>
      <c r="S73" s="909">
        <v>0</v>
      </c>
      <c r="T73" s="817"/>
      <c r="U73" s="818"/>
      <c r="V73" s="818"/>
      <c r="W73" s="818">
        <v>100</v>
      </c>
      <c r="X73" s="819">
        <v>100</v>
      </c>
      <c r="Y73" s="819"/>
      <c r="Z73" s="909">
        <v>100</v>
      </c>
      <c r="AA73" s="783">
        <v>0</v>
      </c>
      <c r="AB73" s="784">
        <v>0</v>
      </c>
      <c r="AC73" s="784">
        <v>0</v>
      </c>
      <c r="AD73" s="784">
        <v>100</v>
      </c>
      <c r="AE73" s="785">
        <f t="shared" si="12"/>
        <v>100</v>
      </c>
      <c r="AF73" s="784">
        <v>0</v>
      </c>
      <c r="AG73" s="820">
        <f t="shared" si="13"/>
        <v>100</v>
      </c>
      <c r="AH73" s="783">
        <v>0</v>
      </c>
      <c r="AI73" s="784">
        <v>0</v>
      </c>
      <c r="AJ73" s="784">
        <v>0</v>
      </c>
      <c r="AK73" s="784">
        <v>100</v>
      </c>
      <c r="AL73" s="785">
        <v>100</v>
      </c>
      <c r="AM73" s="784">
        <v>0</v>
      </c>
      <c r="AN73" s="820">
        <f t="shared" si="14"/>
        <v>100</v>
      </c>
      <c r="AO73" s="783">
        <v>0</v>
      </c>
      <c r="AP73" s="784">
        <v>0</v>
      </c>
      <c r="AQ73" s="784">
        <v>0</v>
      </c>
      <c r="AR73" s="784">
        <v>100</v>
      </c>
      <c r="AS73" s="785">
        <v>100</v>
      </c>
      <c r="AT73" s="784">
        <v>0</v>
      </c>
      <c r="AU73" s="820">
        <v>100</v>
      </c>
      <c r="AV73" s="787">
        <v>0</v>
      </c>
      <c r="AW73" s="784">
        <v>0</v>
      </c>
      <c r="AX73" s="789">
        <v>0</v>
      </c>
      <c r="AY73" s="789">
        <v>100</v>
      </c>
      <c r="AZ73" s="785">
        <v>100</v>
      </c>
      <c r="BA73" s="784">
        <v>0</v>
      </c>
      <c r="BB73" s="820">
        <v>100</v>
      </c>
      <c r="BC73" s="783">
        <v>0</v>
      </c>
      <c r="BD73" s="784">
        <v>0</v>
      </c>
      <c r="BE73" s="784">
        <v>0</v>
      </c>
      <c r="BF73" s="784">
        <v>100</v>
      </c>
      <c r="BG73" s="784">
        <v>100</v>
      </c>
      <c r="BH73" s="784">
        <v>0</v>
      </c>
      <c r="BI73" s="820">
        <v>100</v>
      </c>
      <c r="BJ73" s="821">
        <v>0</v>
      </c>
      <c r="BK73" s="792">
        <v>0</v>
      </c>
      <c r="BL73" s="822">
        <v>0</v>
      </c>
      <c r="BM73" s="823">
        <v>100</v>
      </c>
      <c r="BN73" s="790">
        <v>100</v>
      </c>
      <c r="BO73" s="792">
        <v>0</v>
      </c>
      <c r="BP73" s="786">
        <v>100</v>
      </c>
      <c r="BQ73" s="824">
        <f>SUMIFS('R5病院病棟票'!$AF$13:$AF$324,'R5病院病棟票'!$B$13:$B$324,$K$3:$K$150,'R5病院病棟票'!$R$13:$R$324,1)</f>
        <v>0</v>
      </c>
      <c r="BR73" s="825">
        <f>SUMIFS('R5病院病棟票'!$AF$13:$AF$324,'R5病院病棟票'!$B$13:$B$324,$K$3:$K$150,'R5病院病棟票'!$R$13:$R$324,2)</f>
        <v>0</v>
      </c>
      <c r="BS73" s="826">
        <f>SUMIFS('R5病院病棟票'!$AF$13:$AF$324,'R5病院病棟票'!$B$13:$B$324,$K$3:$K$150,'R5病院病棟票'!$R$13:$R$324,3)</f>
        <v>0</v>
      </c>
      <c r="BT73" s="827">
        <f>SUMIFS('R5病院病棟票'!$AF$13:$AF$324,'R5病院病棟票'!$B$13:$B$324,$K$3:$K$150,'R5病院病棟票'!$R$13:$R$324,4)</f>
        <v>100</v>
      </c>
      <c r="BU73" s="828">
        <f t="shared" si="26"/>
        <v>100</v>
      </c>
      <c r="BV73" s="825">
        <f>SUMIFS('R5病院病棟票'!$AF$13:$AF$324,'R5病院病棟票'!$B$13:$B$324,$K$3:$K$150,'R5病院病棟票'!$R$13:$R$324,5)+SUMIFS('R5病院病棟票'!$AF$13:$AF$324,'R5病院病棟票'!$B$13:$B$324,$K$3:$K$150,'R5病院病棟票'!$R$13:$R$324,6)</f>
        <v>0</v>
      </c>
      <c r="BW73" s="829">
        <f t="shared" si="28"/>
        <v>100</v>
      </c>
      <c r="BX73" s="757">
        <f t="shared" si="32"/>
        <v>0</v>
      </c>
      <c r="BY73" s="757">
        <f t="shared" si="33"/>
        <v>0</v>
      </c>
      <c r="BZ73" s="757"/>
      <c r="CA73" s="830">
        <f>SUMIFS('R5病院病棟票'!$AI$13:$AI$324,'R5病院病棟票'!$B$13:$B$324,$K$3:$K$150,'R5病院病棟票'!$Y$13:$Y$324,1)</f>
        <v>0</v>
      </c>
      <c r="CB73" s="805">
        <f>SUMIFS('R5病院病棟票'!$AI$13:$AI$324,'R5病院病棟票'!$B$13:$B$324,$K$3:$K$150,'R5病院病棟票'!$Y$13:$Y$324,2)</f>
        <v>0</v>
      </c>
      <c r="CC73" s="831">
        <f>SUMIFS('R5病院病棟票'!$AI$13:$AI$324,'R5病院病棟票'!$B$13:$B$324,$K$3:$K$150,'R5病院病棟票'!$Y$13:$Y$324,3)</f>
        <v>0</v>
      </c>
      <c r="CD73" s="807">
        <f>SUMIFS('R5病院病棟票'!$AI$13:$AI$324,'R5病院病棟票'!$B$13:$B$324,$K$3:$K$150,'R5病院病棟票'!$Y$13:$Y$324,4)</f>
        <v>100</v>
      </c>
      <c r="CE73" s="831">
        <f t="shared" si="29"/>
        <v>100</v>
      </c>
      <c r="CF73" s="807">
        <f>SUMIFS('R5病院病棟票'!$AI$13:$AI$324,'R5病院病棟票'!$B$13:$B$324,$K$3:$K$150,'R5病院病棟票'!$Y$13:$Y$324,5)</f>
        <v>0</v>
      </c>
      <c r="CG73" s="808">
        <f t="shared" si="30"/>
        <v>100</v>
      </c>
      <c r="CH73" s="832">
        <f>SUMIFS('R5病院病棟票'!$AJ$13:$AJ$324,'R5病院病棟票'!$B$13:$B$324,$K$3:$K$150)</f>
        <v>0</v>
      </c>
      <c r="CI73" s="810">
        <f>SUMIFS('R5病院病棟票'!$AK$13:$AK$324,'R5病院病棟票'!$B$13:$B$324,$K$3:$K$150,'R5病院病棟票'!$Y$13:$Y$324,7)</f>
        <v>0</v>
      </c>
      <c r="CJ73" s="811" t="str">
        <f t="shared" si="35"/>
        <v>○</v>
      </c>
      <c r="CK73" s="833">
        <v>100</v>
      </c>
      <c r="CL73" s="811" t="str">
        <f t="shared" si="34"/>
        <v>○</v>
      </c>
      <c r="CN73" s="821" t="b">
        <f t="shared" si="31"/>
        <v>1</v>
      </c>
      <c r="CO73" s="792" t="b">
        <f t="shared" si="31"/>
        <v>1</v>
      </c>
      <c r="CP73" s="822" t="b">
        <f t="shared" si="31"/>
        <v>1</v>
      </c>
      <c r="CQ73" s="823" t="b">
        <f t="shared" si="31"/>
        <v>1</v>
      </c>
      <c r="CR73" s="790" t="b">
        <f t="shared" si="31"/>
        <v>1</v>
      </c>
      <c r="CS73" s="792" t="b">
        <f t="shared" si="31"/>
        <v>1</v>
      </c>
      <c r="CT73" s="786" t="b">
        <f t="shared" si="31"/>
        <v>1</v>
      </c>
    </row>
    <row r="74" spans="1:98">
      <c r="A74" s="882">
        <v>66</v>
      </c>
      <c r="B74" s="813" t="s">
        <v>145</v>
      </c>
      <c r="C74" s="813" t="s">
        <v>151</v>
      </c>
      <c r="D74" s="813" t="s">
        <v>109</v>
      </c>
      <c r="E74" s="814">
        <v>11729038</v>
      </c>
      <c r="F74" s="815">
        <v>11730126</v>
      </c>
      <c r="G74" s="815">
        <v>11701039</v>
      </c>
      <c r="H74" s="815">
        <v>11701039</v>
      </c>
      <c r="I74" s="815">
        <v>11701039</v>
      </c>
      <c r="J74" s="815">
        <v>11701039</v>
      </c>
      <c r="K74" s="815">
        <v>11701039</v>
      </c>
      <c r="L74" s="816" t="s">
        <v>33</v>
      </c>
      <c r="M74" s="817"/>
      <c r="N74" s="818"/>
      <c r="O74" s="818"/>
      <c r="P74" s="818"/>
      <c r="Q74" s="819">
        <v>0</v>
      </c>
      <c r="R74" s="819"/>
      <c r="S74" s="909">
        <v>0</v>
      </c>
      <c r="T74" s="817"/>
      <c r="U74" s="818"/>
      <c r="V74" s="818"/>
      <c r="W74" s="818">
        <v>90</v>
      </c>
      <c r="X74" s="819">
        <v>90</v>
      </c>
      <c r="Y74" s="819"/>
      <c r="Z74" s="909">
        <v>90</v>
      </c>
      <c r="AA74" s="783">
        <v>0</v>
      </c>
      <c r="AB74" s="784">
        <v>0</v>
      </c>
      <c r="AC74" s="784">
        <v>0</v>
      </c>
      <c r="AD74" s="784">
        <v>90</v>
      </c>
      <c r="AE74" s="785">
        <f t="shared" ref="AE74:AE125" si="36">SUM(AA74:AD74)</f>
        <v>90</v>
      </c>
      <c r="AF74" s="784">
        <v>0</v>
      </c>
      <c r="AG74" s="820">
        <f t="shared" si="13"/>
        <v>90</v>
      </c>
      <c r="AH74" s="783">
        <v>0</v>
      </c>
      <c r="AI74" s="784">
        <v>0</v>
      </c>
      <c r="AJ74" s="784">
        <v>0</v>
      </c>
      <c r="AK74" s="784">
        <v>90</v>
      </c>
      <c r="AL74" s="785">
        <v>90</v>
      </c>
      <c r="AM74" s="784">
        <v>0</v>
      </c>
      <c r="AN74" s="820">
        <f t="shared" ref="AN74:AN125" si="37">AL74+AM74</f>
        <v>90</v>
      </c>
      <c r="AO74" s="783">
        <v>0</v>
      </c>
      <c r="AP74" s="784">
        <v>0</v>
      </c>
      <c r="AQ74" s="784">
        <v>0</v>
      </c>
      <c r="AR74" s="784">
        <v>90</v>
      </c>
      <c r="AS74" s="785">
        <v>90</v>
      </c>
      <c r="AT74" s="784">
        <v>0</v>
      </c>
      <c r="AU74" s="820">
        <v>90</v>
      </c>
      <c r="AV74" s="787">
        <v>0</v>
      </c>
      <c r="AW74" s="784">
        <v>0</v>
      </c>
      <c r="AX74" s="789">
        <v>0</v>
      </c>
      <c r="AY74" s="789">
        <v>60</v>
      </c>
      <c r="AZ74" s="785">
        <v>60</v>
      </c>
      <c r="BA74" s="784">
        <v>0</v>
      </c>
      <c r="BB74" s="820">
        <v>60</v>
      </c>
      <c r="BC74" s="783">
        <v>0</v>
      </c>
      <c r="BD74" s="784">
        <v>0</v>
      </c>
      <c r="BE74" s="784">
        <v>0</v>
      </c>
      <c r="BF74" s="784">
        <v>60</v>
      </c>
      <c r="BG74" s="784">
        <v>60</v>
      </c>
      <c r="BH74" s="784">
        <v>0</v>
      </c>
      <c r="BI74" s="820">
        <v>60</v>
      </c>
      <c r="BJ74" s="821">
        <v>0</v>
      </c>
      <c r="BK74" s="792">
        <v>0</v>
      </c>
      <c r="BL74" s="822">
        <v>0</v>
      </c>
      <c r="BM74" s="823">
        <v>60</v>
      </c>
      <c r="BN74" s="790">
        <v>60</v>
      </c>
      <c r="BO74" s="792">
        <v>0</v>
      </c>
      <c r="BP74" s="786">
        <v>60</v>
      </c>
      <c r="BQ74" s="824">
        <f>SUMIFS('R5病院病棟票'!$AF$13:$AF$324,'R5病院病棟票'!$B$13:$B$324,$K$3:$K$150,'R5病院病棟票'!$R$13:$R$324,1)</f>
        <v>0</v>
      </c>
      <c r="BR74" s="825">
        <f>SUMIFS('R5病院病棟票'!$AF$13:$AF$324,'R5病院病棟票'!$B$13:$B$324,$K$3:$K$150,'R5病院病棟票'!$R$13:$R$324,2)</f>
        <v>0</v>
      </c>
      <c r="BS74" s="826">
        <f>SUMIFS('R5病院病棟票'!$AF$13:$AF$324,'R5病院病棟票'!$B$13:$B$324,$K$3:$K$150,'R5病院病棟票'!$R$13:$R$324,3)</f>
        <v>0</v>
      </c>
      <c r="BT74" s="827">
        <f>SUMIFS('R5病院病棟票'!$AF$13:$AF$324,'R5病院病棟票'!$B$13:$B$324,$K$3:$K$150,'R5病院病棟票'!$R$13:$R$324,4)</f>
        <v>60</v>
      </c>
      <c r="BU74" s="828">
        <f t="shared" si="26"/>
        <v>60</v>
      </c>
      <c r="BV74" s="825">
        <f>SUMIFS('R5病院病棟票'!$AF$13:$AF$324,'R5病院病棟票'!$B$13:$B$324,$K$3:$K$150,'R5病院病棟票'!$R$13:$R$324,5)+SUMIFS('R5病院病棟票'!$AF$13:$AF$324,'R5病院病棟票'!$B$13:$B$324,$K$3:$K$150,'R5病院病棟票'!$R$13:$R$324,6)</f>
        <v>0</v>
      </c>
      <c r="BW74" s="829">
        <f t="shared" si="28"/>
        <v>60</v>
      </c>
      <c r="BX74" s="757">
        <f t="shared" si="32"/>
        <v>0</v>
      </c>
      <c r="BY74" s="757">
        <f t="shared" si="33"/>
        <v>0</v>
      </c>
      <c r="BZ74" s="757"/>
      <c r="CA74" s="830">
        <f>SUMIFS('R5病院病棟票'!$AI$13:$AI$324,'R5病院病棟票'!$B$13:$B$324,$K$3:$K$150,'R5病院病棟票'!$Y$13:$Y$324,1)</f>
        <v>0</v>
      </c>
      <c r="CB74" s="805">
        <f>SUMIFS('R5病院病棟票'!$AI$13:$AI$324,'R5病院病棟票'!$B$13:$B$324,$K$3:$K$150,'R5病院病棟票'!$Y$13:$Y$324,2)</f>
        <v>0</v>
      </c>
      <c r="CC74" s="831">
        <f>SUMIFS('R5病院病棟票'!$AI$13:$AI$324,'R5病院病棟票'!$B$13:$B$324,$K$3:$K$150,'R5病院病棟票'!$Y$13:$Y$324,3)</f>
        <v>0</v>
      </c>
      <c r="CD74" s="807">
        <f>SUMIFS('R5病院病棟票'!$AI$13:$AI$324,'R5病院病棟票'!$B$13:$B$324,$K$3:$K$150,'R5病院病棟票'!$Y$13:$Y$324,4)</f>
        <v>60</v>
      </c>
      <c r="CE74" s="831">
        <f t="shared" si="29"/>
        <v>60</v>
      </c>
      <c r="CF74" s="807">
        <f>SUMIFS('R5病院病棟票'!$AI$13:$AI$324,'R5病院病棟票'!$B$13:$B$324,$K$3:$K$150,'R5病院病棟票'!$Y$13:$Y$324,5)</f>
        <v>0</v>
      </c>
      <c r="CG74" s="808">
        <f t="shared" si="30"/>
        <v>60</v>
      </c>
      <c r="CH74" s="832">
        <f>SUMIFS('R5病院病棟票'!$AJ$13:$AJ$324,'R5病院病棟票'!$B$13:$B$324,$K$3:$K$150)</f>
        <v>0</v>
      </c>
      <c r="CI74" s="810">
        <f>SUMIFS('R5病院病棟票'!$AK$13:$AK$324,'R5病院病棟票'!$B$13:$B$324,$K$3:$K$150,'R5病院病棟票'!$Y$13:$Y$324,7)</f>
        <v>0</v>
      </c>
      <c r="CJ74" s="811" t="str">
        <f t="shared" si="35"/>
        <v>○</v>
      </c>
      <c r="CK74" s="833">
        <v>60</v>
      </c>
      <c r="CL74" s="811" t="str">
        <f t="shared" si="34"/>
        <v>○</v>
      </c>
      <c r="CN74" s="821" t="b">
        <f t="shared" si="31"/>
        <v>1</v>
      </c>
      <c r="CO74" s="792" t="b">
        <f t="shared" si="31"/>
        <v>1</v>
      </c>
      <c r="CP74" s="822" t="b">
        <f t="shared" si="31"/>
        <v>1</v>
      </c>
      <c r="CQ74" s="823" t="b">
        <f t="shared" si="31"/>
        <v>1</v>
      </c>
      <c r="CR74" s="790" t="b">
        <f t="shared" si="31"/>
        <v>1</v>
      </c>
      <c r="CS74" s="792" t="b">
        <f t="shared" si="31"/>
        <v>1</v>
      </c>
      <c r="CT74" s="786" t="b">
        <f t="shared" si="31"/>
        <v>1</v>
      </c>
    </row>
    <row r="75" spans="1:98">
      <c r="A75" s="882">
        <v>67</v>
      </c>
      <c r="B75" s="813" t="s">
        <v>145</v>
      </c>
      <c r="C75" s="813" t="s">
        <v>151</v>
      </c>
      <c r="D75" s="813" t="s">
        <v>109</v>
      </c>
      <c r="E75" s="814">
        <v>11729126</v>
      </c>
      <c r="F75" s="815">
        <v>11730079</v>
      </c>
      <c r="G75" s="815">
        <v>11701059</v>
      </c>
      <c r="H75" s="815">
        <v>11701059</v>
      </c>
      <c r="I75" s="815">
        <v>11701059</v>
      </c>
      <c r="J75" s="815">
        <v>11701059</v>
      </c>
      <c r="K75" s="815">
        <v>11701059</v>
      </c>
      <c r="L75" s="816" t="s">
        <v>34</v>
      </c>
      <c r="M75" s="817"/>
      <c r="N75" s="818"/>
      <c r="O75" s="818"/>
      <c r="P75" s="818"/>
      <c r="Q75" s="819">
        <v>0</v>
      </c>
      <c r="R75" s="819"/>
      <c r="S75" s="909">
        <v>0</v>
      </c>
      <c r="T75" s="817"/>
      <c r="U75" s="818"/>
      <c r="V75" s="818"/>
      <c r="W75" s="818">
        <v>66</v>
      </c>
      <c r="X75" s="819">
        <v>66</v>
      </c>
      <c r="Y75" s="819"/>
      <c r="Z75" s="909">
        <v>66</v>
      </c>
      <c r="AA75" s="783">
        <v>0</v>
      </c>
      <c r="AB75" s="784">
        <v>0</v>
      </c>
      <c r="AC75" s="784">
        <v>0</v>
      </c>
      <c r="AD75" s="784">
        <v>66</v>
      </c>
      <c r="AE75" s="785">
        <f t="shared" si="36"/>
        <v>66</v>
      </c>
      <c r="AF75" s="784">
        <v>0</v>
      </c>
      <c r="AG75" s="820">
        <f t="shared" si="13"/>
        <v>66</v>
      </c>
      <c r="AH75" s="783">
        <v>0</v>
      </c>
      <c r="AI75" s="784">
        <v>0</v>
      </c>
      <c r="AJ75" s="784">
        <v>0</v>
      </c>
      <c r="AK75" s="784">
        <v>66</v>
      </c>
      <c r="AL75" s="785">
        <v>66</v>
      </c>
      <c r="AM75" s="784">
        <v>0</v>
      </c>
      <c r="AN75" s="820">
        <f t="shared" si="37"/>
        <v>66</v>
      </c>
      <c r="AO75" s="783">
        <v>0</v>
      </c>
      <c r="AP75" s="784">
        <v>0</v>
      </c>
      <c r="AQ75" s="784">
        <v>0</v>
      </c>
      <c r="AR75" s="784">
        <v>66</v>
      </c>
      <c r="AS75" s="785">
        <v>66</v>
      </c>
      <c r="AT75" s="784">
        <v>0</v>
      </c>
      <c r="AU75" s="820">
        <v>66</v>
      </c>
      <c r="AV75" s="787">
        <v>0</v>
      </c>
      <c r="AW75" s="784">
        <v>0</v>
      </c>
      <c r="AX75" s="789">
        <v>0</v>
      </c>
      <c r="AY75" s="789">
        <v>66</v>
      </c>
      <c r="AZ75" s="785">
        <v>66</v>
      </c>
      <c r="BA75" s="784">
        <v>0</v>
      </c>
      <c r="BB75" s="820">
        <v>66</v>
      </c>
      <c r="BC75" s="783">
        <v>0</v>
      </c>
      <c r="BD75" s="784">
        <v>0</v>
      </c>
      <c r="BE75" s="784">
        <v>0</v>
      </c>
      <c r="BF75" s="784">
        <v>66</v>
      </c>
      <c r="BG75" s="784">
        <v>66</v>
      </c>
      <c r="BH75" s="784">
        <v>0</v>
      </c>
      <c r="BI75" s="820">
        <v>66</v>
      </c>
      <c r="BJ75" s="821">
        <v>0</v>
      </c>
      <c r="BK75" s="792">
        <v>0</v>
      </c>
      <c r="BL75" s="822">
        <v>0</v>
      </c>
      <c r="BM75" s="823">
        <v>58</v>
      </c>
      <c r="BN75" s="790">
        <v>58</v>
      </c>
      <c r="BO75" s="792">
        <v>8</v>
      </c>
      <c r="BP75" s="786">
        <v>66</v>
      </c>
      <c r="BQ75" s="824">
        <f>SUMIFS('R5病院病棟票'!$AF$13:$AF$324,'R5病院病棟票'!$B$13:$B$324,$K$3:$K$150,'R5病院病棟票'!$R$13:$R$324,1)</f>
        <v>0</v>
      </c>
      <c r="BR75" s="825">
        <f>SUMIFS('R5病院病棟票'!$AF$13:$AF$324,'R5病院病棟票'!$B$13:$B$324,$K$3:$K$150,'R5病院病棟票'!$R$13:$R$324,2)</f>
        <v>0</v>
      </c>
      <c r="BS75" s="826">
        <f>SUMIFS('R5病院病棟票'!$AF$13:$AF$324,'R5病院病棟票'!$B$13:$B$324,$K$3:$K$150,'R5病院病棟票'!$R$13:$R$324,3)</f>
        <v>0</v>
      </c>
      <c r="BT75" s="827">
        <f>SUMIFS('R5病院病棟票'!$AF$13:$AF$324,'R5病院病棟票'!$B$13:$B$324,$K$3:$K$150,'R5病院病棟票'!$R$13:$R$324,4)</f>
        <v>58</v>
      </c>
      <c r="BU75" s="828">
        <f t="shared" si="26"/>
        <v>58</v>
      </c>
      <c r="BV75" s="825">
        <f>SUMIFS('R5病院病棟票'!$AF$13:$AF$324,'R5病院病棟票'!$B$13:$B$324,$K$3:$K$150,'R5病院病棟票'!$R$13:$R$324,5)+SUMIFS('R5病院病棟票'!$AF$13:$AF$324,'R5病院病棟票'!$B$13:$B$324,$K$3:$K$150,'R5病院病棟票'!$R$13:$R$324,6)</f>
        <v>8</v>
      </c>
      <c r="BW75" s="829">
        <f t="shared" si="28"/>
        <v>66</v>
      </c>
      <c r="BX75" s="757">
        <f t="shared" si="32"/>
        <v>0</v>
      </c>
      <c r="BY75" s="757">
        <f t="shared" si="33"/>
        <v>0</v>
      </c>
      <c r="BZ75" s="757"/>
      <c r="CA75" s="830">
        <f>SUMIFS('R5病院病棟票'!$AI$13:$AI$324,'R5病院病棟票'!$B$13:$B$324,$K$3:$K$150,'R5病院病棟票'!$Y$13:$Y$324,1)</f>
        <v>0</v>
      </c>
      <c r="CB75" s="805">
        <f>SUMIFS('R5病院病棟票'!$AI$13:$AI$324,'R5病院病棟票'!$B$13:$B$324,$K$3:$K$150,'R5病院病棟票'!$Y$13:$Y$324,2)</f>
        <v>0</v>
      </c>
      <c r="CC75" s="831">
        <f>SUMIFS('R5病院病棟票'!$AI$13:$AI$324,'R5病院病棟票'!$B$13:$B$324,$K$3:$K$150,'R5病院病棟票'!$Y$13:$Y$324,3)</f>
        <v>0</v>
      </c>
      <c r="CD75" s="807">
        <f>SUMIFS('R5病院病棟票'!$AI$13:$AI$324,'R5病院病棟票'!$B$13:$B$324,$K$3:$K$150,'R5病院病棟票'!$Y$13:$Y$324,4)</f>
        <v>58</v>
      </c>
      <c r="CE75" s="831">
        <f t="shared" si="29"/>
        <v>58</v>
      </c>
      <c r="CF75" s="807">
        <f>SUMIFS('R5病院病棟票'!$AI$13:$AI$324,'R5病院病棟票'!$B$13:$B$324,$K$3:$K$150,'R5病院病棟票'!$Y$13:$Y$324,5)</f>
        <v>8</v>
      </c>
      <c r="CG75" s="808">
        <f t="shared" si="30"/>
        <v>66</v>
      </c>
      <c r="CH75" s="832">
        <f>SUMIFS('R5病院病棟票'!$AJ$13:$AJ$324,'R5病院病棟票'!$B$13:$B$324,$K$3:$K$150)</f>
        <v>0</v>
      </c>
      <c r="CI75" s="810">
        <f>SUMIFS('R5病院病棟票'!$AK$13:$AK$324,'R5病院病棟票'!$B$13:$B$324,$K$3:$K$150,'R5病院病棟票'!$Y$13:$Y$324,7)</f>
        <v>0</v>
      </c>
      <c r="CJ75" s="811" t="str">
        <f t="shared" si="35"/>
        <v>○</v>
      </c>
      <c r="CK75" s="833">
        <v>66</v>
      </c>
      <c r="CL75" s="811" t="str">
        <f t="shared" si="34"/>
        <v>○</v>
      </c>
      <c r="CN75" s="821" t="b">
        <f t="shared" si="31"/>
        <v>1</v>
      </c>
      <c r="CO75" s="792" t="b">
        <f t="shared" si="31"/>
        <v>1</v>
      </c>
      <c r="CP75" s="822" t="b">
        <f t="shared" si="31"/>
        <v>1</v>
      </c>
      <c r="CQ75" s="823" t="b">
        <f t="shared" si="31"/>
        <v>1</v>
      </c>
      <c r="CR75" s="790" t="b">
        <f t="shared" si="31"/>
        <v>1</v>
      </c>
      <c r="CS75" s="792" t="b">
        <f t="shared" si="31"/>
        <v>1</v>
      </c>
      <c r="CT75" s="786" t="b">
        <f t="shared" si="31"/>
        <v>1</v>
      </c>
    </row>
    <row r="76" spans="1:98">
      <c r="A76" s="882">
        <v>68</v>
      </c>
      <c r="B76" s="874" t="s">
        <v>170</v>
      </c>
      <c r="C76" s="874" t="s">
        <v>171</v>
      </c>
      <c r="D76" s="874" t="s">
        <v>109</v>
      </c>
      <c r="E76" s="913">
        <v>11729136</v>
      </c>
      <c r="F76" s="914">
        <v>11730032</v>
      </c>
      <c r="G76" s="914">
        <v>11701062</v>
      </c>
      <c r="H76" s="914">
        <v>11701062</v>
      </c>
      <c r="I76" s="914">
        <v>11701062</v>
      </c>
      <c r="J76" s="914">
        <v>11701062</v>
      </c>
      <c r="K76" s="914">
        <v>11701062</v>
      </c>
      <c r="L76" s="870" t="s">
        <v>172</v>
      </c>
      <c r="M76" s="817"/>
      <c r="N76" s="818"/>
      <c r="O76" s="818"/>
      <c r="P76" s="818"/>
      <c r="Q76" s="819">
        <v>0</v>
      </c>
      <c r="R76" s="819"/>
      <c r="S76" s="909">
        <v>0</v>
      </c>
      <c r="T76" s="817"/>
      <c r="U76" s="818"/>
      <c r="V76" s="818"/>
      <c r="W76" s="818">
        <v>60</v>
      </c>
      <c r="X76" s="819">
        <v>60</v>
      </c>
      <c r="Y76" s="819"/>
      <c r="Z76" s="909">
        <v>60</v>
      </c>
      <c r="AA76" s="783">
        <v>0</v>
      </c>
      <c r="AB76" s="784">
        <v>0</v>
      </c>
      <c r="AC76" s="784">
        <v>0</v>
      </c>
      <c r="AD76" s="784">
        <v>60</v>
      </c>
      <c r="AE76" s="785">
        <f t="shared" si="36"/>
        <v>60</v>
      </c>
      <c r="AF76" s="784">
        <v>0</v>
      </c>
      <c r="AG76" s="820">
        <f t="shared" si="13"/>
        <v>60</v>
      </c>
      <c r="AH76" s="783">
        <v>0</v>
      </c>
      <c r="AI76" s="784">
        <v>0</v>
      </c>
      <c r="AJ76" s="784">
        <v>0</v>
      </c>
      <c r="AK76" s="784">
        <v>60</v>
      </c>
      <c r="AL76" s="785">
        <v>60</v>
      </c>
      <c r="AM76" s="784">
        <v>0</v>
      </c>
      <c r="AN76" s="820">
        <f t="shared" si="37"/>
        <v>60</v>
      </c>
      <c r="AO76" s="783">
        <v>0</v>
      </c>
      <c r="AP76" s="784">
        <v>0</v>
      </c>
      <c r="AQ76" s="784">
        <v>0</v>
      </c>
      <c r="AR76" s="784">
        <v>60</v>
      </c>
      <c r="AS76" s="785">
        <v>60</v>
      </c>
      <c r="AT76" s="784">
        <v>0</v>
      </c>
      <c r="AU76" s="820">
        <v>60</v>
      </c>
      <c r="AV76" s="787">
        <v>0</v>
      </c>
      <c r="AW76" s="784">
        <v>0</v>
      </c>
      <c r="AX76" s="789">
        <v>0</v>
      </c>
      <c r="AY76" s="789">
        <v>60</v>
      </c>
      <c r="AZ76" s="785">
        <v>60</v>
      </c>
      <c r="BA76" s="784">
        <v>0</v>
      </c>
      <c r="BB76" s="820">
        <v>60</v>
      </c>
      <c r="BC76" s="783">
        <v>0</v>
      </c>
      <c r="BD76" s="784">
        <v>0</v>
      </c>
      <c r="BE76" s="784">
        <v>0</v>
      </c>
      <c r="BF76" s="784">
        <v>60</v>
      </c>
      <c r="BG76" s="784">
        <v>60</v>
      </c>
      <c r="BH76" s="784">
        <v>0</v>
      </c>
      <c r="BI76" s="820">
        <v>60</v>
      </c>
      <c r="BJ76" s="821">
        <v>0</v>
      </c>
      <c r="BK76" s="792">
        <v>0</v>
      </c>
      <c r="BL76" s="822">
        <v>0</v>
      </c>
      <c r="BM76" s="823">
        <v>60</v>
      </c>
      <c r="BN76" s="790">
        <v>60</v>
      </c>
      <c r="BO76" s="792">
        <v>0</v>
      </c>
      <c r="BP76" s="786">
        <v>60</v>
      </c>
      <c r="BQ76" s="824">
        <f>SUMIFS('R5病院病棟票'!$AF$13:$AF$324,'R5病院病棟票'!$B$13:$B$324,$K$3:$K$150,'R5病院病棟票'!$R$13:$R$324,1)</f>
        <v>0</v>
      </c>
      <c r="BR76" s="825">
        <f>SUMIFS('R5病院病棟票'!$AF$13:$AF$324,'R5病院病棟票'!$B$13:$B$324,$K$3:$K$150,'R5病院病棟票'!$R$13:$R$324,2)</f>
        <v>0</v>
      </c>
      <c r="BS76" s="826">
        <f>SUMIFS('R5病院病棟票'!$AF$13:$AF$324,'R5病院病棟票'!$B$13:$B$324,$K$3:$K$150,'R5病院病棟票'!$R$13:$R$324,3)</f>
        <v>0</v>
      </c>
      <c r="BT76" s="827">
        <f>SUMIFS('R5病院病棟票'!$AF$13:$AF$324,'R5病院病棟票'!$B$13:$B$324,$K$3:$K$150,'R5病院病棟票'!$R$13:$R$324,4)</f>
        <v>60</v>
      </c>
      <c r="BU76" s="828">
        <f t="shared" si="26"/>
        <v>60</v>
      </c>
      <c r="BV76" s="825">
        <f>SUMIFS('R5病院病棟票'!$AF$13:$AF$324,'R5病院病棟票'!$B$13:$B$324,$K$3:$K$150,'R5病院病棟票'!$R$13:$R$324,5)+SUMIFS('R5病院病棟票'!$AF$13:$AF$324,'R5病院病棟票'!$B$13:$B$324,$K$3:$K$150,'R5病院病棟票'!$R$13:$R$324,6)</f>
        <v>0</v>
      </c>
      <c r="BW76" s="829">
        <f t="shared" si="28"/>
        <v>60</v>
      </c>
      <c r="BX76" s="757">
        <f t="shared" si="32"/>
        <v>0</v>
      </c>
      <c r="BY76" s="757">
        <f t="shared" si="33"/>
        <v>0</v>
      </c>
      <c r="BZ76" s="757"/>
      <c r="CA76" s="830">
        <f>SUMIFS('R5病院病棟票'!$AI$13:$AI$324,'R5病院病棟票'!$B$13:$B$324,$K$3:$K$150,'R5病院病棟票'!$Y$13:$Y$324,1)</f>
        <v>0</v>
      </c>
      <c r="CB76" s="805">
        <f>SUMIFS('R5病院病棟票'!$AI$13:$AI$324,'R5病院病棟票'!$B$13:$B$324,$K$3:$K$150,'R5病院病棟票'!$Y$13:$Y$324,2)</f>
        <v>0</v>
      </c>
      <c r="CC76" s="831">
        <f>SUMIFS('R5病院病棟票'!$AI$13:$AI$324,'R5病院病棟票'!$B$13:$B$324,$K$3:$K$150,'R5病院病棟票'!$Y$13:$Y$324,3)</f>
        <v>0</v>
      </c>
      <c r="CD76" s="807">
        <f>SUMIFS('R5病院病棟票'!$AI$13:$AI$324,'R5病院病棟票'!$B$13:$B$324,$K$3:$K$150,'R5病院病棟票'!$Y$13:$Y$324,4)</f>
        <v>60</v>
      </c>
      <c r="CE76" s="831">
        <f t="shared" si="29"/>
        <v>60</v>
      </c>
      <c r="CF76" s="807">
        <f>SUMIFS('R5病院病棟票'!$AI$13:$AI$324,'R5病院病棟票'!$B$13:$B$324,$K$3:$K$150,'R5病院病棟票'!$Y$13:$Y$324,5)</f>
        <v>0</v>
      </c>
      <c r="CG76" s="808">
        <f t="shared" si="30"/>
        <v>60</v>
      </c>
      <c r="CH76" s="832">
        <f>SUMIFS('R5病院病棟票'!$AJ$13:$AJ$324,'R5病院病棟票'!$B$13:$B$324,$K$3:$K$150)</f>
        <v>0</v>
      </c>
      <c r="CI76" s="810">
        <f>SUMIFS('R5病院病棟票'!$AK$13:$AK$324,'R5病院病棟票'!$B$13:$B$324,$K$3:$K$150,'R5病院病棟票'!$Y$13:$Y$324,7)</f>
        <v>0</v>
      </c>
      <c r="CJ76" s="811" t="str">
        <f t="shared" si="35"/>
        <v>○</v>
      </c>
      <c r="CK76" s="833">
        <v>60</v>
      </c>
      <c r="CL76" s="811" t="str">
        <f t="shared" si="34"/>
        <v>○</v>
      </c>
      <c r="CN76" s="821" t="b">
        <f t="shared" si="31"/>
        <v>1</v>
      </c>
      <c r="CO76" s="792" t="b">
        <f t="shared" si="31"/>
        <v>1</v>
      </c>
      <c r="CP76" s="822" t="b">
        <f t="shared" si="31"/>
        <v>1</v>
      </c>
      <c r="CQ76" s="823" t="b">
        <f t="shared" si="31"/>
        <v>1</v>
      </c>
      <c r="CR76" s="790" t="b">
        <f t="shared" si="31"/>
        <v>1</v>
      </c>
      <c r="CS76" s="792" t="b">
        <f t="shared" si="31"/>
        <v>1</v>
      </c>
      <c r="CT76" s="786" t="b">
        <f t="shared" si="31"/>
        <v>1</v>
      </c>
    </row>
    <row r="77" spans="1:98">
      <c r="A77" s="882">
        <v>69</v>
      </c>
      <c r="B77" s="813" t="s">
        <v>145</v>
      </c>
      <c r="C77" s="813" t="s">
        <v>151</v>
      </c>
      <c r="D77" s="813" t="s">
        <v>109</v>
      </c>
      <c r="E77" s="814">
        <v>11729087</v>
      </c>
      <c r="F77" s="815">
        <v>11730030</v>
      </c>
      <c r="G77" s="815">
        <v>11701049</v>
      </c>
      <c r="H77" s="815">
        <v>11701049</v>
      </c>
      <c r="I77" s="815">
        <v>11701049</v>
      </c>
      <c r="J77" s="815">
        <v>11701049</v>
      </c>
      <c r="K77" s="815">
        <v>11701049</v>
      </c>
      <c r="L77" s="816" t="s">
        <v>35</v>
      </c>
      <c r="M77" s="817"/>
      <c r="N77" s="818"/>
      <c r="O77" s="818"/>
      <c r="P77" s="818"/>
      <c r="Q77" s="819">
        <v>0</v>
      </c>
      <c r="R77" s="819"/>
      <c r="S77" s="909">
        <v>0</v>
      </c>
      <c r="T77" s="817"/>
      <c r="U77" s="818"/>
      <c r="V77" s="818"/>
      <c r="W77" s="818">
        <v>60</v>
      </c>
      <c r="X77" s="819">
        <v>60</v>
      </c>
      <c r="Y77" s="819"/>
      <c r="Z77" s="909">
        <v>60</v>
      </c>
      <c r="AA77" s="783">
        <v>0</v>
      </c>
      <c r="AB77" s="784">
        <v>0</v>
      </c>
      <c r="AC77" s="784">
        <v>0</v>
      </c>
      <c r="AD77" s="784">
        <v>60</v>
      </c>
      <c r="AE77" s="785">
        <f t="shared" si="36"/>
        <v>60</v>
      </c>
      <c r="AF77" s="784">
        <v>0</v>
      </c>
      <c r="AG77" s="820">
        <f t="shared" si="13"/>
        <v>60</v>
      </c>
      <c r="AH77" s="783">
        <v>0</v>
      </c>
      <c r="AI77" s="784">
        <v>0</v>
      </c>
      <c r="AJ77" s="784">
        <v>0</v>
      </c>
      <c r="AK77" s="784">
        <v>60</v>
      </c>
      <c r="AL77" s="785">
        <v>60</v>
      </c>
      <c r="AM77" s="784">
        <v>0</v>
      </c>
      <c r="AN77" s="820">
        <f t="shared" si="37"/>
        <v>60</v>
      </c>
      <c r="AO77" s="783">
        <v>0</v>
      </c>
      <c r="AP77" s="784">
        <v>0</v>
      </c>
      <c r="AQ77" s="784">
        <v>0</v>
      </c>
      <c r="AR77" s="784">
        <v>60</v>
      </c>
      <c r="AS77" s="785">
        <v>60</v>
      </c>
      <c r="AT77" s="784">
        <v>0</v>
      </c>
      <c r="AU77" s="820">
        <v>60</v>
      </c>
      <c r="AV77" s="787">
        <v>0</v>
      </c>
      <c r="AW77" s="784">
        <v>0</v>
      </c>
      <c r="AX77" s="789">
        <v>0</v>
      </c>
      <c r="AY77" s="789">
        <v>60</v>
      </c>
      <c r="AZ77" s="785">
        <v>60</v>
      </c>
      <c r="BA77" s="784">
        <v>0</v>
      </c>
      <c r="BB77" s="820">
        <v>60</v>
      </c>
      <c r="BC77" s="783">
        <v>0</v>
      </c>
      <c r="BD77" s="784">
        <v>0</v>
      </c>
      <c r="BE77" s="784">
        <v>0</v>
      </c>
      <c r="BF77" s="784">
        <v>60</v>
      </c>
      <c r="BG77" s="784">
        <v>60</v>
      </c>
      <c r="BH77" s="784">
        <v>0</v>
      </c>
      <c r="BI77" s="820">
        <v>60</v>
      </c>
      <c r="BJ77" s="821">
        <v>0</v>
      </c>
      <c r="BK77" s="792">
        <v>0</v>
      </c>
      <c r="BL77" s="822">
        <v>0</v>
      </c>
      <c r="BM77" s="823">
        <v>60</v>
      </c>
      <c r="BN77" s="790">
        <v>60</v>
      </c>
      <c r="BO77" s="792">
        <v>0</v>
      </c>
      <c r="BP77" s="786">
        <v>60</v>
      </c>
      <c r="BQ77" s="824">
        <f>SUMIFS('R5病院病棟票'!$AF$13:$AF$324,'R5病院病棟票'!$B$13:$B$324,$K$3:$K$150,'R5病院病棟票'!$R$13:$R$324,1)</f>
        <v>0</v>
      </c>
      <c r="BR77" s="825">
        <f>SUMIFS('R5病院病棟票'!$AF$13:$AF$324,'R5病院病棟票'!$B$13:$B$324,$K$3:$K$150,'R5病院病棟票'!$R$13:$R$324,2)</f>
        <v>0</v>
      </c>
      <c r="BS77" s="826">
        <f>SUMIFS('R5病院病棟票'!$AF$13:$AF$324,'R5病院病棟票'!$B$13:$B$324,$K$3:$K$150,'R5病院病棟票'!$R$13:$R$324,3)</f>
        <v>0</v>
      </c>
      <c r="BT77" s="827">
        <f>SUMIFS('R5病院病棟票'!$AF$13:$AF$324,'R5病院病棟票'!$B$13:$B$324,$K$3:$K$150,'R5病院病棟票'!$R$13:$R$324,4)</f>
        <v>60</v>
      </c>
      <c r="BU77" s="828">
        <f t="shared" si="26"/>
        <v>60</v>
      </c>
      <c r="BV77" s="825">
        <f>SUMIFS('R5病院病棟票'!$AF$13:$AF$324,'R5病院病棟票'!$B$13:$B$324,$K$3:$K$150,'R5病院病棟票'!$R$13:$R$324,5)+SUMIFS('R5病院病棟票'!$AF$13:$AF$324,'R5病院病棟票'!$B$13:$B$324,$K$3:$K$150,'R5病院病棟票'!$R$13:$R$324,6)</f>
        <v>0</v>
      </c>
      <c r="BW77" s="829">
        <f t="shared" si="28"/>
        <v>60</v>
      </c>
      <c r="BX77" s="757">
        <f t="shared" si="32"/>
        <v>0</v>
      </c>
      <c r="BY77" s="757">
        <f t="shared" si="33"/>
        <v>0</v>
      </c>
      <c r="BZ77" s="757"/>
      <c r="CA77" s="830">
        <f>SUMIFS('R5病院病棟票'!$AI$13:$AI$324,'R5病院病棟票'!$B$13:$B$324,$K$3:$K$150,'R5病院病棟票'!$Y$13:$Y$324,1)</f>
        <v>0</v>
      </c>
      <c r="CB77" s="805">
        <f>SUMIFS('R5病院病棟票'!$AI$13:$AI$324,'R5病院病棟票'!$B$13:$B$324,$K$3:$K$150,'R5病院病棟票'!$Y$13:$Y$324,2)</f>
        <v>0</v>
      </c>
      <c r="CC77" s="831">
        <f>SUMIFS('R5病院病棟票'!$AI$13:$AI$324,'R5病院病棟票'!$B$13:$B$324,$K$3:$K$150,'R5病院病棟票'!$Y$13:$Y$324,3)</f>
        <v>0</v>
      </c>
      <c r="CD77" s="807">
        <f>SUMIFS('R5病院病棟票'!$AI$13:$AI$324,'R5病院病棟票'!$B$13:$B$324,$K$3:$K$150,'R5病院病棟票'!$Y$13:$Y$324,4)</f>
        <v>60</v>
      </c>
      <c r="CE77" s="831">
        <f t="shared" si="29"/>
        <v>60</v>
      </c>
      <c r="CF77" s="807">
        <f>SUMIFS('R5病院病棟票'!$AI$13:$AI$324,'R5病院病棟票'!$B$13:$B$324,$K$3:$K$150,'R5病院病棟票'!$Y$13:$Y$324,5)</f>
        <v>0</v>
      </c>
      <c r="CG77" s="808">
        <f t="shared" si="30"/>
        <v>60</v>
      </c>
      <c r="CH77" s="832">
        <f>SUMIFS('R5病院病棟票'!$AJ$13:$AJ$324,'R5病院病棟票'!$B$13:$B$324,$K$3:$K$150)</f>
        <v>0</v>
      </c>
      <c r="CI77" s="810">
        <f>SUMIFS('R5病院病棟票'!$AK$13:$AK$324,'R5病院病棟票'!$B$13:$B$324,$K$3:$K$150,'R5病院病棟票'!$Y$13:$Y$324,7)</f>
        <v>0</v>
      </c>
      <c r="CJ77" s="811" t="str">
        <f t="shared" si="35"/>
        <v>○</v>
      </c>
      <c r="CK77" s="833">
        <v>60</v>
      </c>
      <c r="CL77" s="811" t="str">
        <f t="shared" si="34"/>
        <v>○</v>
      </c>
      <c r="CN77" s="821" t="b">
        <f t="shared" si="31"/>
        <v>1</v>
      </c>
      <c r="CO77" s="792" t="b">
        <f t="shared" si="31"/>
        <v>1</v>
      </c>
      <c r="CP77" s="822" t="b">
        <f t="shared" si="31"/>
        <v>1</v>
      </c>
      <c r="CQ77" s="823" t="b">
        <f t="shared" si="31"/>
        <v>1</v>
      </c>
      <c r="CR77" s="790" t="b">
        <f t="shared" si="31"/>
        <v>1</v>
      </c>
      <c r="CS77" s="792" t="b">
        <f t="shared" si="31"/>
        <v>1</v>
      </c>
      <c r="CT77" s="786" t="b">
        <f t="shared" si="31"/>
        <v>1</v>
      </c>
    </row>
    <row r="78" spans="1:98">
      <c r="A78" s="882">
        <v>70</v>
      </c>
      <c r="B78" s="813" t="s">
        <v>145</v>
      </c>
      <c r="C78" s="813" t="s">
        <v>151</v>
      </c>
      <c r="D78" s="813" t="s">
        <v>109</v>
      </c>
      <c r="E78" s="814">
        <v>11729096</v>
      </c>
      <c r="F78" s="815">
        <v>11730013</v>
      </c>
      <c r="G78" s="815">
        <v>11701051</v>
      </c>
      <c r="H78" s="815">
        <v>11701051</v>
      </c>
      <c r="I78" s="815">
        <v>11701051</v>
      </c>
      <c r="J78" s="815">
        <v>11701051</v>
      </c>
      <c r="K78" s="815">
        <v>11701051</v>
      </c>
      <c r="L78" s="816" t="s">
        <v>36</v>
      </c>
      <c r="M78" s="817"/>
      <c r="N78" s="818"/>
      <c r="O78" s="818"/>
      <c r="P78" s="818"/>
      <c r="Q78" s="819">
        <v>0</v>
      </c>
      <c r="R78" s="819"/>
      <c r="S78" s="909">
        <v>0</v>
      </c>
      <c r="T78" s="817"/>
      <c r="U78" s="818"/>
      <c r="V78" s="818"/>
      <c r="W78" s="818">
        <v>40</v>
      </c>
      <c r="X78" s="819">
        <v>40</v>
      </c>
      <c r="Y78" s="819"/>
      <c r="Z78" s="909">
        <v>40</v>
      </c>
      <c r="AA78" s="783">
        <v>0</v>
      </c>
      <c r="AB78" s="784">
        <v>0</v>
      </c>
      <c r="AC78" s="784">
        <v>0</v>
      </c>
      <c r="AD78" s="784">
        <v>40</v>
      </c>
      <c r="AE78" s="785">
        <f t="shared" si="36"/>
        <v>40</v>
      </c>
      <c r="AF78" s="784">
        <v>0</v>
      </c>
      <c r="AG78" s="820">
        <f t="shared" si="13"/>
        <v>40</v>
      </c>
      <c r="AH78" s="783">
        <v>0</v>
      </c>
      <c r="AI78" s="784">
        <v>0</v>
      </c>
      <c r="AJ78" s="784">
        <v>0</v>
      </c>
      <c r="AK78" s="784">
        <v>40</v>
      </c>
      <c r="AL78" s="785">
        <v>40</v>
      </c>
      <c r="AM78" s="784">
        <v>0</v>
      </c>
      <c r="AN78" s="820">
        <f t="shared" si="37"/>
        <v>40</v>
      </c>
      <c r="AO78" s="783">
        <v>0</v>
      </c>
      <c r="AP78" s="784">
        <v>0</v>
      </c>
      <c r="AQ78" s="784">
        <v>0</v>
      </c>
      <c r="AR78" s="784">
        <v>40</v>
      </c>
      <c r="AS78" s="785">
        <v>40</v>
      </c>
      <c r="AT78" s="784">
        <v>0</v>
      </c>
      <c r="AU78" s="820">
        <v>40</v>
      </c>
      <c r="AV78" s="787">
        <v>0</v>
      </c>
      <c r="AW78" s="784">
        <v>0</v>
      </c>
      <c r="AX78" s="789">
        <v>0</v>
      </c>
      <c r="AY78" s="789">
        <v>40</v>
      </c>
      <c r="AZ78" s="785">
        <v>40</v>
      </c>
      <c r="BA78" s="784">
        <v>0</v>
      </c>
      <c r="BB78" s="820">
        <v>40</v>
      </c>
      <c r="BC78" s="783">
        <v>0</v>
      </c>
      <c r="BD78" s="784">
        <v>0</v>
      </c>
      <c r="BE78" s="784">
        <v>0</v>
      </c>
      <c r="BF78" s="784">
        <v>40</v>
      </c>
      <c r="BG78" s="784">
        <v>40</v>
      </c>
      <c r="BH78" s="784">
        <v>0</v>
      </c>
      <c r="BI78" s="820">
        <v>40</v>
      </c>
      <c r="BJ78" s="821">
        <v>0</v>
      </c>
      <c r="BK78" s="792">
        <v>0</v>
      </c>
      <c r="BL78" s="822">
        <v>0</v>
      </c>
      <c r="BM78" s="823">
        <v>40</v>
      </c>
      <c r="BN78" s="790">
        <v>40</v>
      </c>
      <c r="BO78" s="792">
        <v>0</v>
      </c>
      <c r="BP78" s="786">
        <v>40</v>
      </c>
      <c r="BQ78" s="824">
        <f>SUMIFS('R5病院病棟票'!$AF$13:$AF$324,'R5病院病棟票'!$B$13:$B$324,$K$3:$K$150,'R5病院病棟票'!$R$13:$R$324,1)</f>
        <v>0</v>
      </c>
      <c r="BR78" s="825">
        <f>SUMIFS('R5病院病棟票'!$AF$13:$AF$324,'R5病院病棟票'!$B$13:$B$324,$K$3:$K$150,'R5病院病棟票'!$R$13:$R$324,2)</f>
        <v>0</v>
      </c>
      <c r="BS78" s="826">
        <f>SUMIFS('R5病院病棟票'!$AF$13:$AF$324,'R5病院病棟票'!$B$13:$B$324,$K$3:$K$150,'R5病院病棟票'!$R$13:$R$324,3)</f>
        <v>0</v>
      </c>
      <c r="BT78" s="827">
        <f>SUMIFS('R5病院病棟票'!$AF$13:$AF$324,'R5病院病棟票'!$B$13:$B$324,$K$3:$K$150,'R5病院病棟票'!$R$13:$R$324,4)</f>
        <v>40</v>
      </c>
      <c r="BU78" s="828">
        <f t="shared" si="26"/>
        <v>40</v>
      </c>
      <c r="BV78" s="825">
        <f>SUMIFS('R5病院病棟票'!$AF$13:$AF$324,'R5病院病棟票'!$B$13:$B$324,$K$3:$K$150,'R5病院病棟票'!$R$13:$R$324,5)+SUMIFS('R5病院病棟票'!$AF$13:$AF$324,'R5病院病棟票'!$B$13:$B$324,$K$3:$K$150,'R5病院病棟票'!$R$13:$R$324,6)</f>
        <v>0</v>
      </c>
      <c r="BW78" s="829">
        <f t="shared" si="28"/>
        <v>40</v>
      </c>
      <c r="BX78" s="757">
        <f t="shared" si="32"/>
        <v>0</v>
      </c>
      <c r="BY78" s="757">
        <f t="shared" si="33"/>
        <v>0</v>
      </c>
      <c r="BZ78" s="757"/>
      <c r="CA78" s="830">
        <f>SUMIFS('R5病院病棟票'!$AI$13:$AI$324,'R5病院病棟票'!$B$13:$B$324,$K$3:$K$150,'R5病院病棟票'!$Y$13:$Y$324,1)</f>
        <v>0</v>
      </c>
      <c r="CB78" s="805">
        <f>SUMIFS('R5病院病棟票'!$AI$13:$AI$324,'R5病院病棟票'!$B$13:$B$324,$K$3:$K$150,'R5病院病棟票'!$Y$13:$Y$324,2)</f>
        <v>0</v>
      </c>
      <c r="CC78" s="831">
        <f>SUMIFS('R5病院病棟票'!$AI$13:$AI$324,'R5病院病棟票'!$B$13:$B$324,$K$3:$K$150,'R5病院病棟票'!$Y$13:$Y$324,3)</f>
        <v>0</v>
      </c>
      <c r="CD78" s="807">
        <f>SUMIFS('R5病院病棟票'!$AI$13:$AI$324,'R5病院病棟票'!$B$13:$B$324,$K$3:$K$150,'R5病院病棟票'!$Y$13:$Y$324,4)</f>
        <v>40</v>
      </c>
      <c r="CE78" s="831">
        <f t="shared" si="29"/>
        <v>40</v>
      </c>
      <c r="CF78" s="807">
        <f>SUMIFS('R5病院病棟票'!$AI$13:$AI$324,'R5病院病棟票'!$B$13:$B$324,$K$3:$K$150,'R5病院病棟票'!$Y$13:$Y$324,5)</f>
        <v>0</v>
      </c>
      <c r="CG78" s="808">
        <f t="shared" si="30"/>
        <v>40</v>
      </c>
      <c r="CH78" s="832">
        <f>SUMIFS('R5病院病棟票'!$AJ$13:$AJ$324,'R5病院病棟票'!$B$13:$B$324,$K$3:$K$150)</f>
        <v>0</v>
      </c>
      <c r="CI78" s="810">
        <f>SUMIFS('R5病院病棟票'!$AK$13:$AK$324,'R5病院病棟票'!$B$13:$B$324,$K$3:$K$150,'R5病院病棟票'!$Y$13:$Y$324,7)</f>
        <v>0</v>
      </c>
      <c r="CJ78" s="811" t="str">
        <f t="shared" si="35"/>
        <v>○</v>
      </c>
      <c r="CK78" s="833">
        <v>40</v>
      </c>
      <c r="CL78" s="811" t="str">
        <f t="shared" si="34"/>
        <v>○</v>
      </c>
      <c r="CN78" s="821" t="b">
        <f t="shared" si="31"/>
        <v>1</v>
      </c>
      <c r="CO78" s="792" t="b">
        <f t="shared" si="31"/>
        <v>1</v>
      </c>
      <c r="CP78" s="822" t="b">
        <f t="shared" si="31"/>
        <v>1</v>
      </c>
      <c r="CQ78" s="823" t="b">
        <f t="shared" si="31"/>
        <v>1</v>
      </c>
      <c r="CR78" s="790" t="b">
        <f t="shared" si="31"/>
        <v>1</v>
      </c>
      <c r="CS78" s="792" t="b">
        <f t="shared" si="31"/>
        <v>1</v>
      </c>
      <c r="CT78" s="786" t="b">
        <f t="shared" si="31"/>
        <v>1</v>
      </c>
    </row>
    <row r="79" spans="1:98">
      <c r="A79" s="882">
        <v>71</v>
      </c>
      <c r="B79" s="813" t="s">
        <v>145</v>
      </c>
      <c r="C79" s="813" t="s">
        <v>151</v>
      </c>
      <c r="D79" s="813" t="s">
        <v>109</v>
      </c>
      <c r="E79" s="814">
        <v>11729028</v>
      </c>
      <c r="F79" s="815">
        <v>11730087</v>
      </c>
      <c r="G79" s="815">
        <v>11701036</v>
      </c>
      <c r="H79" s="815">
        <v>11701036</v>
      </c>
      <c r="I79" s="815">
        <v>11701036</v>
      </c>
      <c r="J79" s="815">
        <v>11701036</v>
      </c>
      <c r="K79" s="815">
        <v>11701036</v>
      </c>
      <c r="L79" s="816" t="s">
        <v>173</v>
      </c>
      <c r="M79" s="817"/>
      <c r="N79" s="818"/>
      <c r="O79" s="818"/>
      <c r="P79" s="818"/>
      <c r="Q79" s="819">
        <v>0</v>
      </c>
      <c r="R79" s="819"/>
      <c r="S79" s="909">
        <v>0</v>
      </c>
      <c r="T79" s="817"/>
      <c r="U79" s="818"/>
      <c r="V79" s="818"/>
      <c r="W79" s="818">
        <v>30</v>
      </c>
      <c r="X79" s="819">
        <v>30</v>
      </c>
      <c r="Y79" s="819"/>
      <c r="Z79" s="909">
        <v>30</v>
      </c>
      <c r="AA79" s="783">
        <v>0</v>
      </c>
      <c r="AB79" s="784">
        <v>0</v>
      </c>
      <c r="AC79" s="784">
        <v>0</v>
      </c>
      <c r="AD79" s="784">
        <v>30</v>
      </c>
      <c r="AE79" s="785">
        <f t="shared" si="36"/>
        <v>30</v>
      </c>
      <c r="AF79" s="784">
        <v>0</v>
      </c>
      <c r="AG79" s="820">
        <f t="shared" si="13"/>
        <v>30</v>
      </c>
      <c r="AH79" s="783">
        <v>0</v>
      </c>
      <c r="AI79" s="784">
        <v>0</v>
      </c>
      <c r="AJ79" s="784">
        <v>0</v>
      </c>
      <c r="AK79" s="784">
        <v>30</v>
      </c>
      <c r="AL79" s="785">
        <v>30</v>
      </c>
      <c r="AM79" s="784">
        <v>0</v>
      </c>
      <c r="AN79" s="820">
        <f t="shared" si="37"/>
        <v>30</v>
      </c>
      <c r="AO79" s="783">
        <v>0</v>
      </c>
      <c r="AP79" s="784">
        <v>0</v>
      </c>
      <c r="AQ79" s="784">
        <v>0</v>
      </c>
      <c r="AR79" s="784">
        <v>30</v>
      </c>
      <c r="AS79" s="785">
        <v>30</v>
      </c>
      <c r="AT79" s="784">
        <v>0</v>
      </c>
      <c r="AU79" s="820">
        <v>30</v>
      </c>
      <c r="AV79" s="787">
        <v>0</v>
      </c>
      <c r="AW79" s="784">
        <v>0</v>
      </c>
      <c r="AX79" s="789">
        <v>0</v>
      </c>
      <c r="AY79" s="789">
        <v>30</v>
      </c>
      <c r="AZ79" s="785">
        <v>30</v>
      </c>
      <c r="BA79" s="784">
        <v>0</v>
      </c>
      <c r="BB79" s="820">
        <v>30</v>
      </c>
      <c r="BC79" s="783">
        <v>0</v>
      </c>
      <c r="BD79" s="784">
        <v>0</v>
      </c>
      <c r="BE79" s="784">
        <v>0</v>
      </c>
      <c r="BF79" s="784">
        <v>30</v>
      </c>
      <c r="BG79" s="784">
        <v>30</v>
      </c>
      <c r="BH79" s="784">
        <v>0</v>
      </c>
      <c r="BI79" s="820">
        <v>30</v>
      </c>
      <c r="BJ79" s="821">
        <v>0</v>
      </c>
      <c r="BK79" s="792">
        <v>0</v>
      </c>
      <c r="BL79" s="822">
        <v>0</v>
      </c>
      <c r="BM79" s="823">
        <v>30</v>
      </c>
      <c r="BN79" s="790">
        <v>30</v>
      </c>
      <c r="BO79" s="792">
        <v>0</v>
      </c>
      <c r="BP79" s="786">
        <v>30</v>
      </c>
      <c r="BQ79" s="824">
        <f>SUMIFS('R5病院病棟票'!$AF$13:$AF$324,'R5病院病棟票'!$B$13:$B$324,$K$3:$K$150,'R5病院病棟票'!$R$13:$R$324,1)</f>
        <v>0</v>
      </c>
      <c r="BR79" s="825">
        <f>SUMIFS('R5病院病棟票'!$AF$13:$AF$324,'R5病院病棟票'!$B$13:$B$324,$K$3:$K$150,'R5病院病棟票'!$R$13:$R$324,2)</f>
        <v>0</v>
      </c>
      <c r="BS79" s="826">
        <f>SUMIFS('R5病院病棟票'!$AF$13:$AF$324,'R5病院病棟票'!$B$13:$B$324,$K$3:$K$150,'R5病院病棟票'!$R$13:$R$324,3)</f>
        <v>0</v>
      </c>
      <c r="BT79" s="827">
        <f>SUMIFS('R5病院病棟票'!$AF$13:$AF$324,'R5病院病棟票'!$B$13:$B$324,$K$3:$K$150,'R5病院病棟票'!$R$13:$R$324,4)</f>
        <v>30</v>
      </c>
      <c r="BU79" s="828">
        <f t="shared" si="26"/>
        <v>30</v>
      </c>
      <c r="BV79" s="825">
        <f>SUMIFS('R5病院病棟票'!$AF$13:$AF$324,'R5病院病棟票'!$B$13:$B$324,$K$3:$K$150,'R5病院病棟票'!$R$13:$R$324,5)+SUMIFS('R5病院病棟票'!$AF$13:$AF$324,'R5病院病棟票'!$B$13:$B$324,$K$3:$K$150,'R5病院病棟票'!$R$13:$R$324,6)</f>
        <v>0</v>
      </c>
      <c r="BW79" s="829">
        <f t="shared" si="28"/>
        <v>30</v>
      </c>
      <c r="BX79" s="757">
        <f t="shared" si="32"/>
        <v>0</v>
      </c>
      <c r="BY79" s="757">
        <f t="shared" si="33"/>
        <v>0</v>
      </c>
      <c r="BZ79" s="757"/>
      <c r="CA79" s="830">
        <f>SUMIFS('R5病院病棟票'!$AI$13:$AI$324,'R5病院病棟票'!$B$13:$B$324,$K$3:$K$150,'R5病院病棟票'!$Y$13:$Y$324,1)</f>
        <v>0</v>
      </c>
      <c r="CB79" s="805">
        <f>SUMIFS('R5病院病棟票'!$AI$13:$AI$324,'R5病院病棟票'!$B$13:$B$324,$K$3:$K$150,'R5病院病棟票'!$Y$13:$Y$324,2)</f>
        <v>0</v>
      </c>
      <c r="CC79" s="831">
        <f>SUMIFS('R5病院病棟票'!$AI$13:$AI$324,'R5病院病棟票'!$B$13:$B$324,$K$3:$K$150,'R5病院病棟票'!$Y$13:$Y$324,3)</f>
        <v>0</v>
      </c>
      <c r="CD79" s="807">
        <f>SUMIFS('R5病院病棟票'!$AI$13:$AI$324,'R5病院病棟票'!$B$13:$B$324,$K$3:$K$150,'R5病院病棟票'!$Y$13:$Y$324,4)</f>
        <v>30</v>
      </c>
      <c r="CE79" s="831">
        <f t="shared" si="29"/>
        <v>30</v>
      </c>
      <c r="CF79" s="807">
        <f>SUMIFS('R5病院病棟票'!$AI$13:$AI$324,'R5病院病棟票'!$B$13:$B$324,$K$3:$K$150,'R5病院病棟票'!$Y$13:$Y$324,5)</f>
        <v>0</v>
      </c>
      <c r="CG79" s="808">
        <f t="shared" si="30"/>
        <v>30</v>
      </c>
      <c r="CH79" s="832">
        <f>SUMIFS('R5病院病棟票'!$AJ$13:$AJ$324,'R5病院病棟票'!$B$13:$B$324,$K$3:$K$150)</f>
        <v>0</v>
      </c>
      <c r="CI79" s="810">
        <f>SUMIFS('R5病院病棟票'!$AK$13:$AK$324,'R5病院病棟票'!$B$13:$B$324,$K$3:$K$150,'R5病院病棟票'!$Y$13:$Y$324,7)</f>
        <v>0</v>
      </c>
      <c r="CJ79" s="811" t="str">
        <f t="shared" si="35"/>
        <v>○</v>
      </c>
      <c r="CK79" s="833">
        <v>30</v>
      </c>
      <c r="CL79" s="811" t="str">
        <f t="shared" si="34"/>
        <v>○</v>
      </c>
      <c r="CN79" s="821" t="b">
        <f t="shared" si="31"/>
        <v>1</v>
      </c>
      <c r="CO79" s="792" t="b">
        <f t="shared" si="31"/>
        <v>1</v>
      </c>
      <c r="CP79" s="822" t="b">
        <f t="shared" si="31"/>
        <v>1</v>
      </c>
      <c r="CQ79" s="823" t="b">
        <f t="shared" si="31"/>
        <v>1</v>
      </c>
      <c r="CR79" s="790" t="b">
        <f t="shared" si="31"/>
        <v>1</v>
      </c>
      <c r="CS79" s="792" t="b">
        <f t="shared" si="31"/>
        <v>1</v>
      </c>
      <c r="CT79" s="786" t="b">
        <f t="shared" si="31"/>
        <v>1</v>
      </c>
    </row>
    <row r="80" spans="1:98">
      <c r="A80" s="882">
        <v>72</v>
      </c>
      <c r="B80" s="813" t="s">
        <v>145</v>
      </c>
      <c r="C80" s="813" t="s">
        <v>1922</v>
      </c>
      <c r="D80" s="813" t="s">
        <v>109</v>
      </c>
      <c r="E80" s="814">
        <v>11729069</v>
      </c>
      <c r="F80" s="815">
        <v>11730086</v>
      </c>
      <c r="G80" s="815">
        <v>11701117</v>
      </c>
      <c r="H80" s="815">
        <v>11701117</v>
      </c>
      <c r="I80" s="815">
        <v>11701117</v>
      </c>
      <c r="J80" s="815">
        <v>11701117</v>
      </c>
      <c r="K80" s="815">
        <v>11701117</v>
      </c>
      <c r="L80" s="816" t="s">
        <v>37</v>
      </c>
      <c r="M80" s="817">
        <v>736</v>
      </c>
      <c r="N80" s="818"/>
      <c r="O80" s="818">
        <v>38</v>
      </c>
      <c r="P80" s="818"/>
      <c r="Q80" s="819">
        <v>774</v>
      </c>
      <c r="R80" s="819"/>
      <c r="S80" s="909">
        <v>774</v>
      </c>
      <c r="T80" s="817">
        <v>724</v>
      </c>
      <c r="U80" s="818"/>
      <c r="V80" s="818">
        <v>38</v>
      </c>
      <c r="W80" s="818"/>
      <c r="X80" s="819">
        <v>762</v>
      </c>
      <c r="Y80" s="819">
        <v>37</v>
      </c>
      <c r="Z80" s="909">
        <v>799</v>
      </c>
      <c r="AA80" s="783">
        <v>725</v>
      </c>
      <c r="AB80" s="784">
        <v>0</v>
      </c>
      <c r="AC80" s="784">
        <v>38</v>
      </c>
      <c r="AD80" s="784">
        <v>0</v>
      </c>
      <c r="AE80" s="785">
        <f t="shared" si="36"/>
        <v>763</v>
      </c>
      <c r="AF80" s="784">
        <v>36</v>
      </c>
      <c r="AG80" s="820">
        <f t="shared" si="13"/>
        <v>799</v>
      </c>
      <c r="AH80" s="783">
        <v>725</v>
      </c>
      <c r="AI80" s="784">
        <v>0</v>
      </c>
      <c r="AJ80" s="784">
        <v>38</v>
      </c>
      <c r="AK80" s="784">
        <v>0</v>
      </c>
      <c r="AL80" s="785">
        <v>763</v>
      </c>
      <c r="AM80" s="784">
        <v>36</v>
      </c>
      <c r="AN80" s="820">
        <f t="shared" si="37"/>
        <v>799</v>
      </c>
      <c r="AO80" s="783">
        <v>710</v>
      </c>
      <c r="AP80" s="784">
        <v>0</v>
      </c>
      <c r="AQ80" s="784">
        <v>38</v>
      </c>
      <c r="AR80" s="784">
        <v>0</v>
      </c>
      <c r="AS80" s="785">
        <v>748</v>
      </c>
      <c r="AT80" s="784">
        <v>36</v>
      </c>
      <c r="AU80" s="820">
        <v>784</v>
      </c>
      <c r="AV80" s="787">
        <v>743</v>
      </c>
      <c r="AW80" s="784">
        <v>0</v>
      </c>
      <c r="AX80" s="789">
        <v>38</v>
      </c>
      <c r="AY80" s="789">
        <v>0</v>
      </c>
      <c r="AZ80" s="785">
        <v>781</v>
      </c>
      <c r="BA80" s="784">
        <v>0</v>
      </c>
      <c r="BB80" s="820">
        <v>781</v>
      </c>
      <c r="BC80" s="783">
        <v>777</v>
      </c>
      <c r="BD80" s="784">
        <v>0</v>
      </c>
      <c r="BE80" s="784">
        <v>0</v>
      </c>
      <c r="BF80" s="784">
        <v>0</v>
      </c>
      <c r="BG80" s="784">
        <v>777</v>
      </c>
      <c r="BH80" s="784">
        <v>0</v>
      </c>
      <c r="BI80" s="820">
        <v>777</v>
      </c>
      <c r="BJ80" s="821">
        <v>703</v>
      </c>
      <c r="BK80" s="792">
        <v>74</v>
      </c>
      <c r="BL80" s="822">
        <v>0</v>
      </c>
      <c r="BM80" s="823">
        <v>0</v>
      </c>
      <c r="BN80" s="790">
        <v>777</v>
      </c>
      <c r="BO80" s="792">
        <v>0</v>
      </c>
      <c r="BP80" s="786">
        <v>777</v>
      </c>
      <c r="BQ80" s="1007">
        <f>SUMIFS('R5病院病棟票'!$AF$13:$AF$324,'R5病院病棟票'!$B$13:$B$324,$K$3:$K$150,'R5病院病棟票'!$R$13:$R$324,1)</f>
        <v>707</v>
      </c>
      <c r="BR80" s="825">
        <f>SUMIFS('R5病院病棟票'!$AF$13:$AF$324,'R5病院病棟票'!$B$13:$B$324,$K$3:$K$150,'R5病院病棟票'!$R$13:$R$324,2)</f>
        <v>74</v>
      </c>
      <c r="BS80" s="826">
        <f>SUMIFS('R5病院病棟票'!$AF$13:$AF$324,'R5病院病棟票'!$B$13:$B$324,$K$3:$K$150,'R5病院病棟票'!$R$13:$R$324,3)</f>
        <v>0</v>
      </c>
      <c r="BT80" s="827">
        <f>SUMIFS('R5病院病棟票'!$AF$13:$AF$324,'R5病院病棟票'!$B$13:$B$324,$K$3:$K$150,'R5病院病棟票'!$R$13:$R$324,4)</f>
        <v>0</v>
      </c>
      <c r="BU80" s="1003">
        <f t="shared" si="26"/>
        <v>781</v>
      </c>
      <c r="BV80" s="825">
        <f>SUMIFS('R5病院病棟票'!$AF$13:$AF$324,'R5病院病棟票'!$B$13:$B$324,$K$3:$K$150,'R5病院病棟票'!$R$13:$R$324,5)+SUMIFS('R5病院病棟票'!$AF$13:$AF$324,'R5病院病棟票'!$B$13:$B$324,$K$3:$K$150,'R5病院病棟票'!$R$13:$R$324,6)</f>
        <v>0</v>
      </c>
      <c r="BW80" s="1008">
        <f t="shared" si="28"/>
        <v>781</v>
      </c>
      <c r="BX80" s="757">
        <f t="shared" si="32"/>
        <v>4</v>
      </c>
      <c r="BY80" s="757">
        <f t="shared" si="33"/>
        <v>4</v>
      </c>
      <c r="BZ80" s="757"/>
      <c r="CA80" s="830">
        <f>SUMIFS('R5病院病棟票'!$AI$13:$AI$324,'R5病院病棟票'!$B$13:$B$324,$K$3:$K$150,'R5病院病棟票'!$Y$13:$Y$324,1)</f>
        <v>781</v>
      </c>
      <c r="CB80" s="805">
        <f>SUMIFS('R5病院病棟票'!$AI$13:$AI$324,'R5病院病棟票'!$B$13:$B$324,$K$3:$K$150,'R5病院病棟票'!$Y$13:$Y$324,2)</f>
        <v>0</v>
      </c>
      <c r="CC80" s="831">
        <f>SUMIFS('R5病院病棟票'!$AI$13:$AI$324,'R5病院病棟票'!$B$13:$B$324,$K$3:$K$150,'R5病院病棟票'!$Y$13:$Y$324,3)</f>
        <v>0</v>
      </c>
      <c r="CD80" s="807">
        <f>SUMIFS('R5病院病棟票'!$AI$13:$AI$324,'R5病院病棟票'!$B$13:$B$324,$K$3:$K$150,'R5病院病棟票'!$Y$13:$Y$324,4)</f>
        <v>0</v>
      </c>
      <c r="CE80" s="831">
        <f t="shared" si="29"/>
        <v>781</v>
      </c>
      <c r="CF80" s="807">
        <f>SUMIFS('R5病院病棟票'!$AI$13:$AI$324,'R5病院病棟票'!$B$13:$B$324,$K$3:$K$150,'R5病院病棟票'!$Y$13:$Y$324,5)</f>
        <v>0</v>
      </c>
      <c r="CG80" s="808">
        <f t="shared" si="30"/>
        <v>781</v>
      </c>
      <c r="CH80" s="832">
        <f>SUMIFS('R5病院病棟票'!$AJ$13:$AJ$324,'R5病院病棟票'!$B$13:$B$324,$K$3:$K$150)</f>
        <v>0</v>
      </c>
      <c r="CI80" s="810">
        <f>SUMIFS('R5病院病棟票'!$AK$13:$AK$324,'R5病院病棟票'!$B$13:$B$324,$K$3:$K$150,'R5病院病棟票'!$Y$13:$Y$324,7)</f>
        <v>0</v>
      </c>
      <c r="CJ80" s="811" t="str">
        <f>IF(BW80=CG80+CH80+CI80,"○","×")</f>
        <v>○</v>
      </c>
      <c r="CK80" s="833">
        <v>781</v>
      </c>
      <c r="CL80" s="811" t="str">
        <f>IF(BW80=CK80,"○","×")</f>
        <v>○</v>
      </c>
      <c r="CN80" s="821" t="b">
        <f t="shared" si="31"/>
        <v>0</v>
      </c>
      <c r="CO80" s="792" t="b">
        <f t="shared" si="31"/>
        <v>1</v>
      </c>
      <c r="CP80" s="822" t="b">
        <f t="shared" si="31"/>
        <v>1</v>
      </c>
      <c r="CQ80" s="823" t="b">
        <f t="shared" si="31"/>
        <v>1</v>
      </c>
      <c r="CR80" s="790" t="b">
        <f t="shared" si="31"/>
        <v>0</v>
      </c>
      <c r="CS80" s="792" t="b">
        <f t="shared" si="31"/>
        <v>1</v>
      </c>
      <c r="CT80" s="786" t="b">
        <f t="shared" si="31"/>
        <v>0</v>
      </c>
    </row>
    <row r="81" spans="1:98">
      <c r="A81" s="882">
        <v>73</v>
      </c>
      <c r="B81" s="813" t="s">
        <v>145</v>
      </c>
      <c r="C81" s="813" t="s">
        <v>1922</v>
      </c>
      <c r="D81" s="813" t="s">
        <v>109</v>
      </c>
      <c r="E81" s="814">
        <v>11729057</v>
      </c>
      <c r="F81" s="815">
        <v>11730139</v>
      </c>
      <c r="G81" s="815">
        <v>11701116</v>
      </c>
      <c r="H81" s="815">
        <v>11701116</v>
      </c>
      <c r="I81" s="815">
        <v>11701116</v>
      </c>
      <c r="J81" s="815">
        <v>11701116</v>
      </c>
      <c r="K81" s="815">
        <v>11701116</v>
      </c>
      <c r="L81" s="816" t="s">
        <v>38</v>
      </c>
      <c r="M81" s="817"/>
      <c r="N81" s="818"/>
      <c r="O81" s="818"/>
      <c r="P81" s="818"/>
      <c r="Q81" s="819">
        <v>0</v>
      </c>
      <c r="R81" s="819"/>
      <c r="S81" s="909">
        <v>0</v>
      </c>
      <c r="T81" s="817"/>
      <c r="U81" s="818"/>
      <c r="V81" s="818"/>
      <c r="W81" s="818">
        <v>80</v>
      </c>
      <c r="X81" s="819">
        <v>80</v>
      </c>
      <c r="Y81" s="819"/>
      <c r="Z81" s="909">
        <v>80</v>
      </c>
      <c r="AA81" s="783">
        <v>0</v>
      </c>
      <c r="AB81" s="784">
        <v>0</v>
      </c>
      <c r="AC81" s="784">
        <v>0</v>
      </c>
      <c r="AD81" s="784">
        <v>80</v>
      </c>
      <c r="AE81" s="785">
        <f t="shared" si="36"/>
        <v>80</v>
      </c>
      <c r="AF81" s="784">
        <v>0</v>
      </c>
      <c r="AG81" s="820">
        <f t="shared" si="13"/>
        <v>80</v>
      </c>
      <c r="AH81" s="783">
        <v>0</v>
      </c>
      <c r="AI81" s="784">
        <v>0</v>
      </c>
      <c r="AJ81" s="784">
        <v>0</v>
      </c>
      <c r="AK81" s="784">
        <v>80</v>
      </c>
      <c r="AL81" s="785">
        <v>80</v>
      </c>
      <c r="AM81" s="784">
        <v>0</v>
      </c>
      <c r="AN81" s="820">
        <f t="shared" si="37"/>
        <v>80</v>
      </c>
      <c r="AO81" s="783">
        <v>0</v>
      </c>
      <c r="AP81" s="784">
        <v>0</v>
      </c>
      <c r="AQ81" s="784">
        <v>0</v>
      </c>
      <c r="AR81" s="784">
        <v>80</v>
      </c>
      <c r="AS81" s="785">
        <v>80</v>
      </c>
      <c r="AT81" s="784">
        <v>0</v>
      </c>
      <c r="AU81" s="820">
        <v>80</v>
      </c>
      <c r="AV81" s="787">
        <v>0</v>
      </c>
      <c r="AW81" s="784">
        <v>0</v>
      </c>
      <c r="AX81" s="789">
        <v>0</v>
      </c>
      <c r="AY81" s="789">
        <v>80</v>
      </c>
      <c r="AZ81" s="785">
        <v>80</v>
      </c>
      <c r="BA81" s="784">
        <v>0</v>
      </c>
      <c r="BB81" s="820">
        <v>80</v>
      </c>
      <c r="BC81" s="783">
        <v>0</v>
      </c>
      <c r="BD81" s="784">
        <v>0</v>
      </c>
      <c r="BE81" s="784">
        <v>0</v>
      </c>
      <c r="BF81" s="784">
        <v>80</v>
      </c>
      <c r="BG81" s="784">
        <v>80</v>
      </c>
      <c r="BH81" s="784">
        <v>0</v>
      </c>
      <c r="BI81" s="820">
        <v>80</v>
      </c>
      <c r="BJ81" s="821">
        <v>0</v>
      </c>
      <c r="BK81" s="792">
        <v>0</v>
      </c>
      <c r="BL81" s="822">
        <v>0</v>
      </c>
      <c r="BM81" s="823">
        <v>80</v>
      </c>
      <c r="BN81" s="790">
        <v>80</v>
      </c>
      <c r="BO81" s="792">
        <v>0</v>
      </c>
      <c r="BP81" s="786">
        <v>80</v>
      </c>
      <c r="BQ81" s="824">
        <f>SUMIFS('R5病院病棟票'!$AF$13:$AF$324,'R5病院病棟票'!$B$13:$B$324,$K$3:$K$150,'R5病院病棟票'!$R$13:$R$324,1)</f>
        <v>0</v>
      </c>
      <c r="BR81" s="825">
        <f>SUMIFS('R5病院病棟票'!$AF$13:$AF$324,'R5病院病棟票'!$B$13:$B$324,$K$3:$K$150,'R5病院病棟票'!$R$13:$R$324,2)</f>
        <v>0</v>
      </c>
      <c r="BS81" s="826">
        <f>SUMIFS('R5病院病棟票'!$AF$13:$AF$324,'R5病院病棟票'!$B$13:$B$324,$K$3:$K$150,'R5病院病棟票'!$R$13:$R$324,3)</f>
        <v>0</v>
      </c>
      <c r="BT81" s="827">
        <f>SUMIFS('R5病院病棟票'!$AF$13:$AF$324,'R5病院病棟票'!$B$13:$B$324,$K$3:$K$150,'R5病院病棟票'!$R$13:$R$324,4)</f>
        <v>80</v>
      </c>
      <c r="BU81" s="828">
        <f t="shared" si="26"/>
        <v>80</v>
      </c>
      <c r="BV81" s="825">
        <f>SUMIFS('R5病院病棟票'!$AF$13:$AF$324,'R5病院病棟票'!$B$13:$B$324,$K$3:$K$150,'R5病院病棟票'!$R$13:$R$324,5)+SUMIFS('R5病院病棟票'!$AF$13:$AF$324,'R5病院病棟票'!$B$13:$B$324,$K$3:$K$150,'R5病院病棟票'!$R$13:$R$324,6)</f>
        <v>0</v>
      </c>
      <c r="BW81" s="829">
        <f t="shared" si="28"/>
        <v>80</v>
      </c>
      <c r="BX81" s="757">
        <f t="shared" si="32"/>
        <v>0</v>
      </c>
      <c r="BY81" s="757">
        <f t="shared" si="33"/>
        <v>0</v>
      </c>
      <c r="BZ81" s="757"/>
      <c r="CA81" s="830">
        <f>SUMIFS('R5病院病棟票'!$AI$13:$AI$324,'R5病院病棟票'!$B$13:$B$324,$K$3:$K$150,'R5病院病棟票'!$Y$13:$Y$324,1)</f>
        <v>0</v>
      </c>
      <c r="CB81" s="805">
        <f>SUMIFS('R5病院病棟票'!$AI$13:$AI$324,'R5病院病棟票'!$B$13:$B$324,$K$3:$K$150,'R5病院病棟票'!$Y$13:$Y$324,2)</f>
        <v>0</v>
      </c>
      <c r="CC81" s="831">
        <f>SUMIFS('R5病院病棟票'!$AI$13:$AI$324,'R5病院病棟票'!$B$13:$B$324,$K$3:$K$150,'R5病院病棟票'!$Y$13:$Y$324,3)</f>
        <v>0</v>
      </c>
      <c r="CD81" s="807">
        <f>SUMIFS('R5病院病棟票'!$AI$13:$AI$324,'R5病院病棟票'!$B$13:$B$324,$K$3:$K$150,'R5病院病棟票'!$Y$13:$Y$324,4)</f>
        <v>80</v>
      </c>
      <c r="CE81" s="831">
        <f t="shared" si="29"/>
        <v>80</v>
      </c>
      <c r="CF81" s="807">
        <f>SUMIFS('R5病院病棟票'!$AI$13:$AI$324,'R5病院病棟票'!$B$13:$B$324,$K$3:$K$150,'R5病院病棟票'!$Y$13:$Y$324,5)</f>
        <v>0</v>
      </c>
      <c r="CG81" s="808">
        <f t="shared" si="30"/>
        <v>80</v>
      </c>
      <c r="CH81" s="832">
        <f>SUMIFS('R5病院病棟票'!$AJ$13:$AJ$324,'R5病院病棟票'!$B$13:$B$324,$K$3:$K$150)</f>
        <v>0</v>
      </c>
      <c r="CI81" s="810">
        <f>SUMIFS('R5病院病棟票'!$AK$13:$AK$324,'R5病院病棟票'!$B$13:$B$324,$K$3:$K$150,'R5病院病棟票'!$Y$13:$Y$324,7)</f>
        <v>0</v>
      </c>
      <c r="CJ81" s="811" t="str">
        <f t="shared" si="35"/>
        <v>○</v>
      </c>
      <c r="CK81" s="833">
        <v>80</v>
      </c>
      <c r="CL81" s="811" t="str">
        <f t="shared" si="34"/>
        <v>○</v>
      </c>
      <c r="CN81" s="821" t="b">
        <f t="shared" si="31"/>
        <v>1</v>
      </c>
      <c r="CO81" s="792" t="b">
        <f t="shared" si="31"/>
        <v>1</v>
      </c>
      <c r="CP81" s="822" t="b">
        <f t="shared" si="31"/>
        <v>1</v>
      </c>
      <c r="CQ81" s="823" t="b">
        <f t="shared" si="31"/>
        <v>1</v>
      </c>
      <c r="CR81" s="790" t="b">
        <f t="shared" si="31"/>
        <v>1</v>
      </c>
      <c r="CS81" s="792" t="b">
        <f t="shared" si="31"/>
        <v>1</v>
      </c>
      <c r="CT81" s="786" t="b">
        <f t="shared" si="31"/>
        <v>1</v>
      </c>
    </row>
    <row r="82" spans="1:98">
      <c r="A82" s="882">
        <v>74</v>
      </c>
      <c r="B82" s="813" t="s">
        <v>145</v>
      </c>
      <c r="C82" s="813" t="s">
        <v>1922</v>
      </c>
      <c r="D82" s="813" t="s">
        <v>109</v>
      </c>
      <c r="E82" s="814">
        <v>11729121</v>
      </c>
      <c r="F82" s="815">
        <v>11730055</v>
      </c>
      <c r="G82" s="815">
        <v>11701114</v>
      </c>
      <c r="H82" s="815">
        <v>11701114</v>
      </c>
      <c r="I82" s="815">
        <v>11701114</v>
      </c>
      <c r="J82" s="815">
        <v>11701114</v>
      </c>
      <c r="K82" s="815">
        <v>11701114</v>
      </c>
      <c r="L82" s="816" t="s">
        <v>1858</v>
      </c>
      <c r="M82" s="817"/>
      <c r="N82" s="818"/>
      <c r="O82" s="818"/>
      <c r="P82" s="818"/>
      <c r="Q82" s="819">
        <v>0</v>
      </c>
      <c r="R82" s="819"/>
      <c r="S82" s="909">
        <v>0</v>
      </c>
      <c r="T82" s="817"/>
      <c r="U82" s="818">
        <v>60</v>
      </c>
      <c r="V82" s="818"/>
      <c r="W82" s="818"/>
      <c r="X82" s="819">
        <v>60</v>
      </c>
      <c r="Y82" s="819"/>
      <c r="Z82" s="909">
        <v>60</v>
      </c>
      <c r="AA82" s="783">
        <v>0</v>
      </c>
      <c r="AB82" s="784">
        <v>60</v>
      </c>
      <c r="AC82" s="784">
        <v>0</v>
      </c>
      <c r="AD82" s="784">
        <v>0</v>
      </c>
      <c r="AE82" s="785">
        <f t="shared" si="36"/>
        <v>60</v>
      </c>
      <c r="AF82" s="784">
        <v>0</v>
      </c>
      <c r="AG82" s="820">
        <f t="shared" si="13"/>
        <v>60</v>
      </c>
      <c r="AH82" s="783">
        <v>0</v>
      </c>
      <c r="AI82" s="784">
        <v>60</v>
      </c>
      <c r="AJ82" s="784">
        <v>0</v>
      </c>
      <c r="AK82" s="784">
        <v>0</v>
      </c>
      <c r="AL82" s="785">
        <v>60</v>
      </c>
      <c r="AM82" s="784">
        <v>0</v>
      </c>
      <c r="AN82" s="820">
        <f t="shared" si="37"/>
        <v>60</v>
      </c>
      <c r="AO82" s="783">
        <v>0</v>
      </c>
      <c r="AP82" s="784">
        <v>60</v>
      </c>
      <c r="AQ82" s="784">
        <v>0</v>
      </c>
      <c r="AR82" s="784">
        <v>0</v>
      </c>
      <c r="AS82" s="785">
        <v>60</v>
      </c>
      <c r="AT82" s="784">
        <v>0</v>
      </c>
      <c r="AU82" s="820">
        <v>60</v>
      </c>
      <c r="AV82" s="787">
        <v>0</v>
      </c>
      <c r="AW82" s="784">
        <v>60</v>
      </c>
      <c r="AX82" s="789">
        <v>0</v>
      </c>
      <c r="AY82" s="789">
        <v>0</v>
      </c>
      <c r="AZ82" s="785">
        <v>60</v>
      </c>
      <c r="BA82" s="784">
        <v>0</v>
      </c>
      <c r="BB82" s="820">
        <v>60</v>
      </c>
      <c r="BC82" s="783">
        <v>0</v>
      </c>
      <c r="BD82" s="784">
        <v>60</v>
      </c>
      <c r="BE82" s="784">
        <v>0</v>
      </c>
      <c r="BF82" s="784">
        <v>0</v>
      </c>
      <c r="BG82" s="784">
        <v>60</v>
      </c>
      <c r="BH82" s="784">
        <v>0</v>
      </c>
      <c r="BI82" s="820">
        <v>60</v>
      </c>
      <c r="BJ82" s="821">
        <v>0</v>
      </c>
      <c r="BK82" s="792">
        <v>60</v>
      </c>
      <c r="BL82" s="822">
        <v>0</v>
      </c>
      <c r="BM82" s="823">
        <v>0</v>
      </c>
      <c r="BN82" s="790">
        <v>60</v>
      </c>
      <c r="BO82" s="792">
        <v>0</v>
      </c>
      <c r="BP82" s="786">
        <v>60</v>
      </c>
      <c r="BQ82" s="824">
        <f>SUMIFS('R5病院病棟票'!$AF$13:$AF$324,'R5病院病棟票'!$B$13:$B$324,$K$3:$K$150,'R5病院病棟票'!$R$13:$R$324,1)</f>
        <v>0</v>
      </c>
      <c r="BR82" s="825">
        <f>SUMIFS('R5病院病棟票'!$AF$13:$AF$324,'R5病院病棟票'!$B$13:$B$324,$K$3:$K$150,'R5病院病棟票'!$R$13:$R$324,2)</f>
        <v>60</v>
      </c>
      <c r="BS82" s="826">
        <f>SUMIFS('R5病院病棟票'!$AF$13:$AF$324,'R5病院病棟票'!$B$13:$B$324,$K$3:$K$150,'R5病院病棟票'!$R$13:$R$324,3)</f>
        <v>0</v>
      </c>
      <c r="BT82" s="827">
        <f>SUMIFS('R5病院病棟票'!$AF$13:$AF$324,'R5病院病棟票'!$B$13:$B$324,$K$3:$K$150,'R5病院病棟票'!$R$13:$R$324,4)</f>
        <v>0</v>
      </c>
      <c r="BU82" s="828">
        <f t="shared" si="26"/>
        <v>60</v>
      </c>
      <c r="BV82" s="825">
        <f>SUMIFS('R5病院病棟票'!$AF$13:$AF$324,'R5病院病棟票'!$B$13:$B$324,$K$3:$K$150,'R5病院病棟票'!$R$13:$R$324,5)+SUMIFS('R5病院病棟票'!$AF$13:$AF$324,'R5病院病棟票'!$B$13:$B$324,$K$3:$K$150,'R5病院病棟票'!$R$13:$R$324,6)</f>
        <v>0</v>
      </c>
      <c r="BW82" s="829">
        <f t="shared" si="28"/>
        <v>60</v>
      </c>
      <c r="BX82" s="757">
        <f t="shared" si="32"/>
        <v>0</v>
      </c>
      <c r="BY82" s="757">
        <f t="shared" si="33"/>
        <v>0</v>
      </c>
      <c r="BZ82" s="757"/>
      <c r="CA82" s="830">
        <f>SUMIFS('R5病院病棟票'!$AI$13:$AI$324,'R5病院病棟票'!$B$13:$B$324,$K$3:$K$150,'R5病院病棟票'!$Y$13:$Y$324,1)</f>
        <v>0</v>
      </c>
      <c r="CB82" s="805">
        <f>SUMIFS('R5病院病棟票'!$AI$13:$AI$324,'R5病院病棟票'!$B$13:$B$324,$K$3:$K$150,'R5病院病棟票'!$Y$13:$Y$324,2)</f>
        <v>60</v>
      </c>
      <c r="CC82" s="831">
        <f>SUMIFS('R5病院病棟票'!$AI$13:$AI$324,'R5病院病棟票'!$B$13:$B$324,$K$3:$K$150,'R5病院病棟票'!$Y$13:$Y$324,3)</f>
        <v>0</v>
      </c>
      <c r="CD82" s="807">
        <f>SUMIFS('R5病院病棟票'!$AI$13:$AI$324,'R5病院病棟票'!$B$13:$B$324,$K$3:$K$150,'R5病院病棟票'!$Y$13:$Y$324,4)</f>
        <v>0</v>
      </c>
      <c r="CE82" s="831">
        <f t="shared" si="29"/>
        <v>60</v>
      </c>
      <c r="CF82" s="807">
        <f>SUMIFS('R5病院病棟票'!$AI$13:$AI$324,'R5病院病棟票'!$B$13:$B$324,$K$3:$K$150,'R5病院病棟票'!$Y$13:$Y$324,5)</f>
        <v>0</v>
      </c>
      <c r="CG82" s="808">
        <f t="shared" si="30"/>
        <v>60</v>
      </c>
      <c r="CH82" s="832">
        <f>SUMIFS('R5病院病棟票'!$AJ$13:$AJ$324,'R5病院病棟票'!$B$13:$B$324,$K$3:$K$150)</f>
        <v>0</v>
      </c>
      <c r="CI82" s="810">
        <f>SUMIFS('R5病院病棟票'!$AK$13:$AK$324,'R5病院病棟票'!$B$13:$B$324,$K$3:$K$150,'R5病院病棟票'!$Y$13:$Y$324,7)</f>
        <v>0</v>
      </c>
      <c r="CJ82" s="811" t="str">
        <f t="shared" si="35"/>
        <v>○</v>
      </c>
      <c r="CK82" s="833">
        <v>60</v>
      </c>
      <c r="CL82" s="811" t="str">
        <f t="shared" si="34"/>
        <v>○</v>
      </c>
      <c r="CN82" s="821" t="b">
        <f t="shared" si="31"/>
        <v>1</v>
      </c>
      <c r="CO82" s="792" t="b">
        <f t="shared" si="31"/>
        <v>1</v>
      </c>
      <c r="CP82" s="822" t="b">
        <f t="shared" si="31"/>
        <v>1</v>
      </c>
      <c r="CQ82" s="823" t="b">
        <f t="shared" si="31"/>
        <v>1</v>
      </c>
      <c r="CR82" s="790" t="b">
        <f t="shared" si="31"/>
        <v>1</v>
      </c>
      <c r="CS82" s="792" t="b">
        <f t="shared" si="31"/>
        <v>1</v>
      </c>
      <c r="CT82" s="786" t="b">
        <f t="shared" si="31"/>
        <v>1</v>
      </c>
    </row>
    <row r="83" spans="1:98">
      <c r="A83" s="882">
        <v>75</v>
      </c>
      <c r="B83" s="813" t="s">
        <v>145</v>
      </c>
      <c r="C83" s="813" t="s">
        <v>1923</v>
      </c>
      <c r="D83" s="813" t="s">
        <v>109</v>
      </c>
      <c r="E83" s="814">
        <v>11729129</v>
      </c>
      <c r="F83" s="815">
        <v>11730125</v>
      </c>
      <c r="G83" s="815">
        <v>11701115</v>
      </c>
      <c r="H83" s="815">
        <v>11701115</v>
      </c>
      <c r="I83" s="815">
        <v>11701115</v>
      </c>
      <c r="J83" s="815">
        <v>11701115</v>
      </c>
      <c r="K83" s="815">
        <v>11701115</v>
      </c>
      <c r="L83" s="816" t="s">
        <v>174</v>
      </c>
      <c r="M83" s="817"/>
      <c r="N83" s="818"/>
      <c r="O83" s="818"/>
      <c r="P83" s="818"/>
      <c r="Q83" s="819">
        <v>0</v>
      </c>
      <c r="R83" s="819"/>
      <c r="S83" s="909">
        <v>0</v>
      </c>
      <c r="T83" s="817"/>
      <c r="U83" s="818"/>
      <c r="V83" s="818"/>
      <c r="W83" s="818">
        <v>79</v>
      </c>
      <c r="X83" s="819">
        <v>79</v>
      </c>
      <c r="Y83" s="819"/>
      <c r="Z83" s="909">
        <v>79</v>
      </c>
      <c r="AA83" s="783">
        <v>0</v>
      </c>
      <c r="AB83" s="784">
        <v>0</v>
      </c>
      <c r="AC83" s="784">
        <v>0</v>
      </c>
      <c r="AD83" s="784">
        <v>79</v>
      </c>
      <c r="AE83" s="785">
        <f t="shared" si="36"/>
        <v>79</v>
      </c>
      <c r="AF83" s="784">
        <v>0</v>
      </c>
      <c r="AG83" s="820">
        <f t="shared" si="13"/>
        <v>79</v>
      </c>
      <c r="AH83" s="783">
        <v>0</v>
      </c>
      <c r="AI83" s="784">
        <v>0</v>
      </c>
      <c r="AJ83" s="784">
        <v>0</v>
      </c>
      <c r="AK83" s="784">
        <v>79</v>
      </c>
      <c r="AL83" s="785">
        <v>79</v>
      </c>
      <c r="AM83" s="784">
        <v>0</v>
      </c>
      <c r="AN83" s="820">
        <f t="shared" si="37"/>
        <v>79</v>
      </c>
      <c r="AO83" s="783">
        <v>0</v>
      </c>
      <c r="AP83" s="784">
        <v>0</v>
      </c>
      <c r="AQ83" s="784">
        <v>0</v>
      </c>
      <c r="AR83" s="784">
        <v>79</v>
      </c>
      <c r="AS83" s="785">
        <v>79</v>
      </c>
      <c r="AT83" s="784">
        <v>0</v>
      </c>
      <c r="AU83" s="820">
        <v>79</v>
      </c>
      <c r="AV83" s="787">
        <v>0</v>
      </c>
      <c r="AW83" s="784">
        <v>0</v>
      </c>
      <c r="AX83" s="789">
        <v>0</v>
      </c>
      <c r="AY83" s="789">
        <v>79</v>
      </c>
      <c r="AZ83" s="785">
        <v>79</v>
      </c>
      <c r="BA83" s="784">
        <v>0</v>
      </c>
      <c r="BB83" s="820">
        <v>79</v>
      </c>
      <c r="BC83" s="783">
        <v>0</v>
      </c>
      <c r="BD83" s="784">
        <v>0</v>
      </c>
      <c r="BE83" s="784">
        <v>0</v>
      </c>
      <c r="BF83" s="784">
        <v>79</v>
      </c>
      <c r="BG83" s="784">
        <v>79</v>
      </c>
      <c r="BH83" s="784">
        <v>0</v>
      </c>
      <c r="BI83" s="820">
        <v>79</v>
      </c>
      <c r="BJ83" s="821">
        <v>0</v>
      </c>
      <c r="BK83" s="792">
        <v>0</v>
      </c>
      <c r="BL83" s="822">
        <v>0</v>
      </c>
      <c r="BM83" s="823">
        <v>79</v>
      </c>
      <c r="BN83" s="790">
        <v>79</v>
      </c>
      <c r="BO83" s="792">
        <v>0</v>
      </c>
      <c r="BP83" s="786">
        <v>79</v>
      </c>
      <c r="BQ83" s="824">
        <f>SUMIFS('R5病院病棟票'!$AF$13:$AF$324,'R5病院病棟票'!$B$13:$B$324,$K$3:$K$150,'R5病院病棟票'!$R$13:$R$324,1)</f>
        <v>0</v>
      </c>
      <c r="BR83" s="825">
        <f>SUMIFS('R5病院病棟票'!$AF$13:$AF$324,'R5病院病棟票'!$B$13:$B$324,$K$3:$K$150,'R5病院病棟票'!$R$13:$R$324,2)</f>
        <v>0</v>
      </c>
      <c r="BS83" s="826">
        <f>SUMIFS('R5病院病棟票'!$AF$13:$AF$324,'R5病院病棟票'!$B$13:$B$324,$K$3:$K$150,'R5病院病棟票'!$R$13:$R$324,3)</f>
        <v>0</v>
      </c>
      <c r="BT83" s="827">
        <f>SUMIFS('R5病院病棟票'!$AF$13:$AF$324,'R5病院病棟票'!$B$13:$B$324,$K$3:$K$150,'R5病院病棟票'!$R$13:$R$324,4)</f>
        <v>79</v>
      </c>
      <c r="BU83" s="828">
        <f t="shared" si="26"/>
        <v>79</v>
      </c>
      <c r="BV83" s="825">
        <f>SUMIFS('R5病院病棟票'!$AF$13:$AF$324,'R5病院病棟票'!$B$13:$B$324,$K$3:$K$150,'R5病院病棟票'!$R$13:$R$324,5)+SUMIFS('R5病院病棟票'!$AF$13:$AF$324,'R5病院病棟票'!$B$13:$B$324,$K$3:$K$150,'R5病院病棟票'!$R$13:$R$324,6)</f>
        <v>0</v>
      </c>
      <c r="BW83" s="829">
        <f t="shared" si="28"/>
        <v>79</v>
      </c>
      <c r="BX83" s="757">
        <f t="shared" si="32"/>
        <v>0</v>
      </c>
      <c r="BY83" s="757">
        <f t="shared" si="33"/>
        <v>0</v>
      </c>
      <c r="BZ83" s="757"/>
      <c r="CA83" s="830">
        <f>SUMIFS('R5病院病棟票'!$AI$13:$AI$324,'R5病院病棟票'!$B$13:$B$324,$K$3:$K$150,'R5病院病棟票'!$Y$13:$Y$324,1)</f>
        <v>0</v>
      </c>
      <c r="CB83" s="805">
        <f>SUMIFS('R5病院病棟票'!$AI$13:$AI$324,'R5病院病棟票'!$B$13:$B$324,$K$3:$K$150,'R5病院病棟票'!$Y$13:$Y$324,2)</f>
        <v>0</v>
      </c>
      <c r="CC83" s="831">
        <f>SUMIFS('R5病院病棟票'!$AI$13:$AI$324,'R5病院病棟票'!$B$13:$B$324,$K$3:$K$150,'R5病院病棟票'!$Y$13:$Y$324,3)</f>
        <v>0</v>
      </c>
      <c r="CD83" s="807">
        <f>SUMIFS('R5病院病棟票'!$AI$13:$AI$324,'R5病院病棟票'!$B$13:$B$324,$K$3:$K$150,'R5病院病棟票'!$Y$13:$Y$324,4)</f>
        <v>79</v>
      </c>
      <c r="CE83" s="831">
        <f t="shared" si="29"/>
        <v>79</v>
      </c>
      <c r="CF83" s="807">
        <f>SUMIFS('R5病院病棟票'!$AI$13:$AI$324,'R5病院病棟票'!$B$13:$B$324,$K$3:$K$150,'R5病院病棟票'!$Y$13:$Y$324,5)</f>
        <v>0</v>
      </c>
      <c r="CG83" s="808">
        <f t="shared" si="30"/>
        <v>79</v>
      </c>
      <c r="CH83" s="832">
        <f>SUMIFS('R5病院病棟票'!$AJ$13:$AJ$324,'R5病院病棟票'!$B$13:$B$324,$K$3:$K$150)</f>
        <v>0</v>
      </c>
      <c r="CI83" s="810">
        <f>SUMIFS('R5病院病棟票'!$AK$13:$AK$324,'R5病院病棟票'!$B$13:$B$324,$K$3:$K$150,'R5病院病棟票'!$Y$13:$Y$324,7)</f>
        <v>0</v>
      </c>
      <c r="CJ83" s="811" t="str">
        <f t="shared" si="35"/>
        <v>○</v>
      </c>
      <c r="CK83" s="833">
        <v>79</v>
      </c>
      <c r="CL83" s="811" t="str">
        <f t="shared" si="34"/>
        <v>○</v>
      </c>
      <c r="CN83" s="821" t="b">
        <f t="shared" si="31"/>
        <v>1</v>
      </c>
      <c r="CO83" s="792" t="b">
        <f t="shared" si="31"/>
        <v>1</v>
      </c>
      <c r="CP83" s="822" t="b">
        <f t="shared" si="31"/>
        <v>1</v>
      </c>
      <c r="CQ83" s="823" t="b">
        <f t="shared" si="31"/>
        <v>1</v>
      </c>
      <c r="CR83" s="790" t="b">
        <f t="shared" si="31"/>
        <v>1</v>
      </c>
      <c r="CS83" s="792" t="b">
        <f t="shared" si="31"/>
        <v>1</v>
      </c>
      <c r="CT83" s="786" t="b">
        <f t="shared" si="31"/>
        <v>1</v>
      </c>
    </row>
    <row r="84" spans="1:98">
      <c r="A84" s="882">
        <v>76</v>
      </c>
      <c r="B84" s="813" t="s">
        <v>145</v>
      </c>
      <c r="C84" s="813" t="s">
        <v>175</v>
      </c>
      <c r="D84" s="813" t="s">
        <v>109</v>
      </c>
      <c r="E84" s="814">
        <v>11729111</v>
      </c>
      <c r="F84" s="815">
        <v>11730049</v>
      </c>
      <c r="G84" s="815">
        <v>11701097</v>
      </c>
      <c r="H84" s="815">
        <v>11701097</v>
      </c>
      <c r="I84" s="815">
        <v>11701097</v>
      </c>
      <c r="J84" s="815">
        <v>11701097</v>
      </c>
      <c r="K84" s="815">
        <v>11701097</v>
      </c>
      <c r="L84" s="816" t="s">
        <v>176</v>
      </c>
      <c r="M84" s="817"/>
      <c r="N84" s="818"/>
      <c r="O84" s="818"/>
      <c r="P84" s="818"/>
      <c r="Q84" s="819">
        <v>0</v>
      </c>
      <c r="R84" s="819"/>
      <c r="S84" s="909">
        <v>0</v>
      </c>
      <c r="T84" s="817"/>
      <c r="U84" s="818"/>
      <c r="V84" s="818"/>
      <c r="W84" s="818">
        <v>204</v>
      </c>
      <c r="X84" s="819">
        <v>204</v>
      </c>
      <c r="Y84" s="819"/>
      <c r="Z84" s="909">
        <v>204</v>
      </c>
      <c r="AA84" s="783">
        <v>0</v>
      </c>
      <c r="AB84" s="784">
        <v>0</v>
      </c>
      <c r="AC84" s="784">
        <v>0</v>
      </c>
      <c r="AD84" s="784">
        <v>204</v>
      </c>
      <c r="AE84" s="785">
        <f t="shared" si="36"/>
        <v>204</v>
      </c>
      <c r="AF84" s="784">
        <v>0</v>
      </c>
      <c r="AG84" s="820">
        <f t="shared" si="13"/>
        <v>204</v>
      </c>
      <c r="AH84" s="783">
        <v>0</v>
      </c>
      <c r="AI84" s="784">
        <v>0</v>
      </c>
      <c r="AJ84" s="784">
        <v>0</v>
      </c>
      <c r="AK84" s="784">
        <v>204</v>
      </c>
      <c r="AL84" s="785">
        <v>204</v>
      </c>
      <c r="AM84" s="784">
        <v>0</v>
      </c>
      <c r="AN84" s="820">
        <f t="shared" si="37"/>
        <v>204</v>
      </c>
      <c r="AO84" s="783">
        <v>0</v>
      </c>
      <c r="AP84" s="784">
        <v>0</v>
      </c>
      <c r="AQ84" s="784">
        <v>0</v>
      </c>
      <c r="AR84" s="784">
        <v>204</v>
      </c>
      <c r="AS84" s="785">
        <v>204</v>
      </c>
      <c r="AT84" s="784">
        <v>0</v>
      </c>
      <c r="AU84" s="820">
        <v>204</v>
      </c>
      <c r="AV84" s="787">
        <v>0</v>
      </c>
      <c r="AW84" s="784">
        <v>0</v>
      </c>
      <c r="AX84" s="789">
        <v>0</v>
      </c>
      <c r="AY84" s="789">
        <v>156</v>
      </c>
      <c r="AZ84" s="785">
        <v>156</v>
      </c>
      <c r="BA84" s="784">
        <v>0</v>
      </c>
      <c r="BB84" s="820">
        <v>156</v>
      </c>
      <c r="BC84" s="783">
        <v>0</v>
      </c>
      <c r="BD84" s="784">
        <v>0</v>
      </c>
      <c r="BE84" s="784">
        <v>0</v>
      </c>
      <c r="BF84" s="784">
        <v>156</v>
      </c>
      <c r="BG84" s="784">
        <v>156</v>
      </c>
      <c r="BH84" s="784">
        <v>0</v>
      </c>
      <c r="BI84" s="820">
        <v>156</v>
      </c>
      <c r="BJ84" s="821">
        <v>0</v>
      </c>
      <c r="BK84" s="792">
        <v>0</v>
      </c>
      <c r="BL84" s="822">
        <v>0</v>
      </c>
      <c r="BM84" s="823">
        <v>138</v>
      </c>
      <c r="BN84" s="790">
        <v>138</v>
      </c>
      <c r="BO84" s="792">
        <v>0</v>
      </c>
      <c r="BP84" s="786">
        <v>138</v>
      </c>
      <c r="BQ84" s="824">
        <f>SUMIFS('R5病院病棟票'!$AF$13:$AF$324,'R5病院病棟票'!$B$13:$B$324,$K$3:$K$150,'R5病院病棟票'!$R$13:$R$324,1)</f>
        <v>0</v>
      </c>
      <c r="BR84" s="825">
        <f>SUMIFS('R5病院病棟票'!$AF$13:$AF$324,'R5病院病棟票'!$B$13:$B$324,$K$3:$K$150,'R5病院病棟票'!$R$13:$R$324,2)</f>
        <v>0</v>
      </c>
      <c r="BS84" s="826">
        <f>SUMIFS('R5病院病棟票'!$AF$13:$AF$324,'R5病院病棟票'!$B$13:$B$324,$K$3:$K$150,'R5病院病棟票'!$R$13:$R$324,3)</f>
        <v>0</v>
      </c>
      <c r="BT84" s="827">
        <f>SUMIFS('R5病院病棟票'!$AF$13:$AF$324,'R5病院病棟票'!$B$13:$B$324,$K$3:$K$150,'R5病院病棟票'!$R$13:$R$324,4)</f>
        <v>138</v>
      </c>
      <c r="BU84" s="828">
        <f t="shared" si="26"/>
        <v>138</v>
      </c>
      <c r="BV84" s="825">
        <f>SUMIFS('R5病院病棟票'!$AF$13:$AF$324,'R5病院病棟票'!$B$13:$B$324,$K$3:$K$150,'R5病院病棟票'!$R$13:$R$324,5)+SUMIFS('R5病院病棟票'!$AF$13:$AF$324,'R5病院病棟票'!$B$13:$B$324,$K$3:$K$150,'R5病院病棟票'!$R$13:$R$324,6)</f>
        <v>0</v>
      </c>
      <c r="BW84" s="829">
        <f t="shared" si="28"/>
        <v>138</v>
      </c>
      <c r="BX84" s="757">
        <f t="shared" si="32"/>
        <v>0</v>
      </c>
      <c r="BY84" s="757">
        <f t="shared" si="33"/>
        <v>0</v>
      </c>
      <c r="BZ84" s="757"/>
      <c r="CA84" s="830">
        <f>SUMIFS('R5病院病棟票'!$AI$13:$AI$324,'R5病院病棟票'!$B$13:$B$324,$K$3:$K$150,'R5病院病棟票'!$Y$13:$Y$324,1)</f>
        <v>0</v>
      </c>
      <c r="CB84" s="805">
        <f>SUMIFS('R5病院病棟票'!$AI$13:$AI$324,'R5病院病棟票'!$B$13:$B$324,$K$3:$K$150,'R5病院病棟票'!$Y$13:$Y$324,2)</f>
        <v>0</v>
      </c>
      <c r="CC84" s="831">
        <f>SUMIFS('R5病院病棟票'!$AI$13:$AI$324,'R5病院病棟票'!$B$13:$B$324,$K$3:$K$150,'R5病院病棟票'!$Y$13:$Y$324,3)</f>
        <v>0</v>
      </c>
      <c r="CD84" s="807">
        <f>SUMIFS('R5病院病棟票'!$AI$13:$AI$324,'R5病院病棟票'!$B$13:$B$324,$K$3:$K$150,'R5病院病棟票'!$Y$13:$Y$324,4)</f>
        <v>138</v>
      </c>
      <c r="CE84" s="831">
        <f t="shared" si="29"/>
        <v>138</v>
      </c>
      <c r="CF84" s="807">
        <f>SUMIFS('R5病院病棟票'!$AI$13:$AI$324,'R5病院病棟票'!$B$13:$B$324,$K$3:$K$150,'R5病院病棟票'!$Y$13:$Y$324,5)</f>
        <v>0</v>
      </c>
      <c r="CG84" s="808">
        <f t="shared" si="30"/>
        <v>138</v>
      </c>
      <c r="CH84" s="832">
        <f>SUMIFS('R5病院病棟票'!$AJ$13:$AJ$324,'R5病院病棟票'!$B$13:$B$324,$K$3:$K$150)</f>
        <v>0</v>
      </c>
      <c r="CI84" s="810">
        <f>SUMIFS('R5病院病棟票'!$AK$13:$AK$324,'R5病院病棟票'!$B$13:$B$324,$K$3:$K$150,'R5病院病棟票'!$Y$13:$Y$324,7)</f>
        <v>0</v>
      </c>
      <c r="CJ84" s="811" t="str">
        <f t="shared" si="35"/>
        <v>○</v>
      </c>
      <c r="CK84" s="833">
        <v>138</v>
      </c>
      <c r="CL84" s="811" t="str">
        <f t="shared" si="34"/>
        <v>○</v>
      </c>
      <c r="CN84" s="821" t="b">
        <f t="shared" si="31"/>
        <v>1</v>
      </c>
      <c r="CO84" s="792" t="b">
        <f t="shared" si="31"/>
        <v>1</v>
      </c>
      <c r="CP84" s="822" t="b">
        <f t="shared" si="31"/>
        <v>1</v>
      </c>
      <c r="CQ84" s="823" t="b">
        <f t="shared" si="31"/>
        <v>1</v>
      </c>
      <c r="CR84" s="790" t="b">
        <f t="shared" si="31"/>
        <v>1</v>
      </c>
      <c r="CS84" s="792" t="b">
        <f t="shared" si="31"/>
        <v>1</v>
      </c>
      <c r="CT84" s="786" t="b">
        <f t="shared" si="31"/>
        <v>1</v>
      </c>
    </row>
    <row r="85" spans="1:98">
      <c r="A85" s="882">
        <v>77</v>
      </c>
      <c r="B85" s="874" t="s">
        <v>170</v>
      </c>
      <c r="C85" s="874" t="s">
        <v>175</v>
      </c>
      <c r="D85" s="874" t="s">
        <v>109</v>
      </c>
      <c r="E85" s="913">
        <v>11729048</v>
      </c>
      <c r="F85" s="914">
        <v>11730011</v>
      </c>
      <c r="G85" s="914">
        <v>11701096</v>
      </c>
      <c r="H85" s="914">
        <v>11701096</v>
      </c>
      <c r="I85" s="914">
        <v>11701096</v>
      </c>
      <c r="J85" s="914">
        <v>11701096</v>
      </c>
      <c r="K85" s="914">
        <v>11701096</v>
      </c>
      <c r="L85" s="870" t="s">
        <v>177</v>
      </c>
      <c r="M85" s="817"/>
      <c r="N85" s="818"/>
      <c r="O85" s="818"/>
      <c r="P85" s="818"/>
      <c r="Q85" s="819">
        <v>0</v>
      </c>
      <c r="R85" s="819"/>
      <c r="S85" s="909">
        <v>0</v>
      </c>
      <c r="T85" s="817"/>
      <c r="U85" s="818"/>
      <c r="V85" s="818"/>
      <c r="W85" s="818">
        <v>35</v>
      </c>
      <c r="X85" s="819">
        <v>35</v>
      </c>
      <c r="Y85" s="819"/>
      <c r="Z85" s="909">
        <v>35</v>
      </c>
      <c r="AA85" s="783">
        <v>0</v>
      </c>
      <c r="AB85" s="784">
        <v>0</v>
      </c>
      <c r="AC85" s="784">
        <v>0</v>
      </c>
      <c r="AD85" s="784">
        <v>35</v>
      </c>
      <c r="AE85" s="785">
        <f t="shared" si="36"/>
        <v>35</v>
      </c>
      <c r="AF85" s="784">
        <v>0</v>
      </c>
      <c r="AG85" s="820">
        <f t="shared" ref="AG85:AG149" si="38">AE85+AF85</f>
        <v>35</v>
      </c>
      <c r="AH85" s="783">
        <v>0</v>
      </c>
      <c r="AI85" s="784">
        <v>0</v>
      </c>
      <c r="AJ85" s="784">
        <v>0</v>
      </c>
      <c r="AK85" s="784">
        <v>35</v>
      </c>
      <c r="AL85" s="785">
        <v>35</v>
      </c>
      <c r="AM85" s="784">
        <v>0</v>
      </c>
      <c r="AN85" s="820">
        <f t="shared" si="37"/>
        <v>35</v>
      </c>
      <c r="AO85" s="783">
        <v>0</v>
      </c>
      <c r="AP85" s="784">
        <v>0</v>
      </c>
      <c r="AQ85" s="784">
        <v>0</v>
      </c>
      <c r="AR85" s="784">
        <v>35</v>
      </c>
      <c r="AS85" s="785">
        <v>35</v>
      </c>
      <c r="AT85" s="784">
        <v>0</v>
      </c>
      <c r="AU85" s="820">
        <v>35</v>
      </c>
      <c r="AV85" s="787">
        <v>0</v>
      </c>
      <c r="AW85" s="784">
        <v>0</v>
      </c>
      <c r="AX85" s="789">
        <v>0</v>
      </c>
      <c r="AY85" s="789">
        <v>35</v>
      </c>
      <c r="AZ85" s="785">
        <v>35</v>
      </c>
      <c r="BA85" s="784">
        <v>0</v>
      </c>
      <c r="BB85" s="820">
        <v>35</v>
      </c>
      <c r="BC85" s="783">
        <v>0</v>
      </c>
      <c r="BD85" s="784">
        <v>0</v>
      </c>
      <c r="BE85" s="784">
        <v>0</v>
      </c>
      <c r="BF85" s="784">
        <v>35</v>
      </c>
      <c r="BG85" s="784">
        <v>35</v>
      </c>
      <c r="BH85" s="784">
        <v>0</v>
      </c>
      <c r="BI85" s="820">
        <v>35</v>
      </c>
      <c r="BJ85" s="821">
        <v>0</v>
      </c>
      <c r="BK85" s="792">
        <v>0</v>
      </c>
      <c r="BL85" s="822">
        <v>0</v>
      </c>
      <c r="BM85" s="823">
        <v>35</v>
      </c>
      <c r="BN85" s="790">
        <v>35</v>
      </c>
      <c r="BO85" s="792">
        <v>0</v>
      </c>
      <c r="BP85" s="786">
        <v>35</v>
      </c>
      <c r="BQ85" s="824">
        <f>SUMIFS('R5病院病棟票'!$AF$13:$AF$324,'R5病院病棟票'!$B$13:$B$324,$K$3:$K$150,'R5病院病棟票'!$R$13:$R$324,1)</f>
        <v>0</v>
      </c>
      <c r="BR85" s="825">
        <f>SUMIFS('R5病院病棟票'!$AF$13:$AF$324,'R5病院病棟票'!$B$13:$B$324,$K$3:$K$150,'R5病院病棟票'!$R$13:$R$324,2)</f>
        <v>0</v>
      </c>
      <c r="BS85" s="826">
        <f>SUMIFS('R5病院病棟票'!$AF$13:$AF$324,'R5病院病棟票'!$B$13:$B$324,$K$3:$K$150,'R5病院病棟票'!$R$13:$R$324,3)</f>
        <v>0</v>
      </c>
      <c r="BT85" s="827">
        <f>SUMIFS('R5病院病棟票'!$AF$13:$AF$324,'R5病院病棟票'!$B$13:$B$324,$K$3:$K$150,'R5病院病棟票'!$R$13:$R$324,4)</f>
        <v>35</v>
      </c>
      <c r="BU85" s="828">
        <f t="shared" si="26"/>
        <v>35</v>
      </c>
      <c r="BV85" s="825">
        <f>SUMIFS('R5病院病棟票'!$AF$13:$AF$324,'R5病院病棟票'!$B$13:$B$324,$K$3:$K$150,'R5病院病棟票'!$R$13:$R$324,5)+SUMIFS('R5病院病棟票'!$AF$13:$AF$324,'R5病院病棟票'!$B$13:$B$324,$K$3:$K$150,'R5病院病棟票'!$R$13:$R$324,6)</f>
        <v>0</v>
      </c>
      <c r="BW85" s="829">
        <f t="shared" si="28"/>
        <v>35</v>
      </c>
      <c r="BX85" s="757">
        <f t="shared" si="32"/>
        <v>0</v>
      </c>
      <c r="BY85" s="757">
        <f t="shared" si="33"/>
        <v>0</v>
      </c>
      <c r="BZ85" s="757"/>
      <c r="CA85" s="830">
        <f>SUMIFS('R5病院病棟票'!$AI$13:$AI$324,'R5病院病棟票'!$B$13:$B$324,$K$3:$K$150,'R5病院病棟票'!$Y$13:$Y$324,1)</f>
        <v>0</v>
      </c>
      <c r="CB85" s="805">
        <f>SUMIFS('R5病院病棟票'!$AI$13:$AI$324,'R5病院病棟票'!$B$13:$B$324,$K$3:$K$150,'R5病院病棟票'!$Y$13:$Y$324,2)</f>
        <v>0</v>
      </c>
      <c r="CC85" s="831">
        <f>SUMIFS('R5病院病棟票'!$AI$13:$AI$324,'R5病院病棟票'!$B$13:$B$324,$K$3:$K$150,'R5病院病棟票'!$Y$13:$Y$324,3)</f>
        <v>0</v>
      </c>
      <c r="CD85" s="807">
        <f>SUMIFS('R5病院病棟票'!$AI$13:$AI$324,'R5病院病棟票'!$B$13:$B$324,$K$3:$K$150,'R5病院病棟票'!$Y$13:$Y$324,4)</f>
        <v>35</v>
      </c>
      <c r="CE85" s="831">
        <f t="shared" si="29"/>
        <v>35</v>
      </c>
      <c r="CF85" s="807">
        <f>SUMIFS('R5病院病棟票'!$AI$13:$AI$324,'R5病院病棟票'!$B$13:$B$324,$K$3:$K$150,'R5病院病棟票'!$Y$13:$Y$324,5)</f>
        <v>0</v>
      </c>
      <c r="CG85" s="808">
        <f t="shared" si="30"/>
        <v>35</v>
      </c>
      <c r="CH85" s="832">
        <f>SUMIFS('R5病院病棟票'!$AJ$13:$AJ$324,'R5病院病棟票'!$B$13:$B$324,$K$3:$K$150)</f>
        <v>0</v>
      </c>
      <c r="CI85" s="810">
        <f>SUMIFS('R5病院病棟票'!$AK$13:$AK$324,'R5病院病棟票'!$B$13:$B$324,$K$3:$K$150,'R5病院病棟票'!$Y$13:$Y$324,7)</f>
        <v>0</v>
      </c>
      <c r="CJ85" s="811" t="str">
        <f t="shared" si="35"/>
        <v>○</v>
      </c>
      <c r="CK85" s="833">
        <v>35</v>
      </c>
      <c r="CL85" s="811" t="str">
        <f t="shared" si="34"/>
        <v>○</v>
      </c>
      <c r="CN85" s="821" t="b">
        <f t="shared" si="31"/>
        <v>1</v>
      </c>
      <c r="CO85" s="792" t="b">
        <f t="shared" si="31"/>
        <v>1</v>
      </c>
      <c r="CP85" s="822" t="b">
        <f t="shared" si="31"/>
        <v>1</v>
      </c>
      <c r="CQ85" s="823" t="b">
        <f t="shared" si="31"/>
        <v>1</v>
      </c>
      <c r="CR85" s="790" t="b">
        <f t="shared" si="31"/>
        <v>1</v>
      </c>
      <c r="CS85" s="792" t="b">
        <f t="shared" si="31"/>
        <v>1</v>
      </c>
      <c r="CT85" s="786" t="b">
        <f t="shared" si="31"/>
        <v>1</v>
      </c>
    </row>
    <row r="86" spans="1:98" hidden="1">
      <c r="A86" s="915"/>
      <c r="B86" s="873" t="s">
        <v>170</v>
      </c>
      <c r="C86" s="873" t="s">
        <v>171</v>
      </c>
      <c r="D86" s="835" t="s">
        <v>109</v>
      </c>
      <c r="E86" s="874">
        <v>21729084</v>
      </c>
      <c r="F86" s="870">
        <v>21730089</v>
      </c>
      <c r="G86" s="875" t="s">
        <v>131</v>
      </c>
      <c r="H86" s="875" t="s">
        <v>131</v>
      </c>
      <c r="I86" s="875" t="s">
        <v>131</v>
      </c>
      <c r="J86" s="875" t="s">
        <v>131</v>
      </c>
      <c r="K86" s="875" t="s">
        <v>131</v>
      </c>
      <c r="L86" s="837" t="s">
        <v>178</v>
      </c>
      <c r="M86" s="817"/>
      <c r="N86" s="818"/>
      <c r="O86" s="818"/>
      <c r="P86" s="818"/>
      <c r="Q86" s="819">
        <v>0</v>
      </c>
      <c r="R86" s="819"/>
      <c r="S86" s="909">
        <v>0</v>
      </c>
      <c r="T86" s="817"/>
      <c r="U86" s="818">
        <v>12</v>
      </c>
      <c r="V86" s="818"/>
      <c r="W86" s="818"/>
      <c r="X86" s="819">
        <v>12</v>
      </c>
      <c r="Y86" s="819"/>
      <c r="Z86" s="909">
        <v>12</v>
      </c>
      <c r="AA86" s="783">
        <v>0</v>
      </c>
      <c r="AB86" s="818">
        <v>12</v>
      </c>
      <c r="AC86" s="784">
        <v>0</v>
      </c>
      <c r="AD86" s="784">
        <v>0</v>
      </c>
      <c r="AE86" s="785">
        <f t="shared" si="36"/>
        <v>12</v>
      </c>
      <c r="AF86" s="785">
        <v>0</v>
      </c>
      <c r="AG86" s="820">
        <f t="shared" si="38"/>
        <v>12</v>
      </c>
      <c r="AH86" s="783">
        <v>0</v>
      </c>
      <c r="AI86" s="818">
        <v>12</v>
      </c>
      <c r="AJ86" s="784">
        <v>0</v>
      </c>
      <c r="AK86" s="784">
        <v>0</v>
      </c>
      <c r="AL86" s="785">
        <v>12</v>
      </c>
      <c r="AM86" s="785">
        <v>0</v>
      </c>
      <c r="AN86" s="820">
        <f t="shared" si="37"/>
        <v>12</v>
      </c>
      <c r="AO86" s="783">
        <v>0</v>
      </c>
      <c r="AP86" s="784">
        <v>0</v>
      </c>
      <c r="AQ86" s="784">
        <v>0</v>
      </c>
      <c r="AR86" s="789">
        <v>0</v>
      </c>
      <c r="AS86" s="785">
        <v>0</v>
      </c>
      <c r="AT86" s="784">
        <v>0</v>
      </c>
      <c r="AU86" s="820">
        <v>0</v>
      </c>
      <c r="AV86" s="787">
        <v>0</v>
      </c>
      <c r="AW86" s="784">
        <v>0</v>
      </c>
      <c r="AX86" s="789">
        <v>0</v>
      </c>
      <c r="AY86" s="789" t="e">
        <v>#REF!</v>
      </c>
      <c r="AZ86" s="785" t="e">
        <v>#REF!</v>
      </c>
      <c r="BA86" s="784" t="e">
        <v>#REF!</v>
      </c>
      <c r="BB86" s="820" t="e">
        <v>#REF!</v>
      </c>
      <c r="BC86" s="783">
        <v>0</v>
      </c>
      <c r="BD86" s="784">
        <v>0</v>
      </c>
      <c r="BE86" s="784">
        <v>0</v>
      </c>
      <c r="BF86" s="784">
        <v>0</v>
      </c>
      <c r="BG86" s="784">
        <v>0</v>
      </c>
      <c r="BH86" s="784">
        <v>0</v>
      </c>
      <c r="BI86" s="820">
        <v>0</v>
      </c>
      <c r="BJ86" s="783">
        <v>0</v>
      </c>
      <c r="BK86" s="784">
        <v>0</v>
      </c>
      <c r="BL86" s="784">
        <v>0</v>
      </c>
      <c r="BM86" s="784">
        <v>0</v>
      </c>
      <c r="BN86" s="784">
        <v>0</v>
      </c>
      <c r="BO86" s="784">
        <v>0</v>
      </c>
      <c r="BP86" s="820">
        <v>0</v>
      </c>
      <c r="BQ86" s="916">
        <v>0</v>
      </c>
      <c r="BR86" s="854">
        <v>0</v>
      </c>
      <c r="BS86" s="854">
        <v>0</v>
      </c>
      <c r="BT86" s="854">
        <v>0</v>
      </c>
      <c r="BU86" s="854">
        <f t="shared" si="26"/>
        <v>0</v>
      </c>
      <c r="BV86" s="854">
        <v>0</v>
      </c>
      <c r="BW86" s="857">
        <f t="shared" si="28"/>
        <v>0</v>
      </c>
      <c r="BX86" s="757">
        <f t="shared" si="32"/>
        <v>0</v>
      </c>
      <c r="BY86" s="757">
        <f t="shared" si="33"/>
        <v>0</v>
      </c>
      <c r="BZ86" s="851"/>
      <c r="CA86" s="910"/>
      <c r="CB86" s="839"/>
      <c r="CC86" s="839"/>
      <c r="CD86" s="839"/>
      <c r="CE86" s="839">
        <f t="shared" si="29"/>
        <v>0</v>
      </c>
      <c r="CF86" s="839"/>
      <c r="CG86" s="841">
        <f t="shared" si="30"/>
        <v>0</v>
      </c>
      <c r="CH86" s="917"/>
      <c r="CI86" s="911"/>
      <c r="CJ86" s="811" t="str">
        <f t="shared" si="35"/>
        <v>○</v>
      </c>
      <c r="CK86" s="876">
        <v>0</v>
      </c>
      <c r="CL86" s="811" t="str">
        <f t="shared" si="34"/>
        <v>○</v>
      </c>
      <c r="CN86" s="821" t="b">
        <f t="shared" si="31"/>
        <v>1</v>
      </c>
      <c r="CO86" s="792" t="b">
        <f t="shared" si="31"/>
        <v>1</v>
      </c>
      <c r="CP86" s="822" t="b">
        <f t="shared" si="31"/>
        <v>1</v>
      </c>
      <c r="CQ86" s="823" t="b">
        <f t="shared" si="31"/>
        <v>1</v>
      </c>
      <c r="CR86" s="790" t="b">
        <f t="shared" si="31"/>
        <v>1</v>
      </c>
      <c r="CS86" s="792" t="b">
        <f t="shared" si="31"/>
        <v>1</v>
      </c>
      <c r="CT86" s="786" t="b">
        <f t="shared" si="31"/>
        <v>1</v>
      </c>
    </row>
    <row r="87" spans="1:98">
      <c r="A87" s="882">
        <v>78</v>
      </c>
      <c r="B87" s="813" t="s">
        <v>145</v>
      </c>
      <c r="C87" s="813" t="s">
        <v>146</v>
      </c>
      <c r="D87" s="813" t="s">
        <v>109</v>
      </c>
      <c r="E87" s="814">
        <v>21729130</v>
      </c>
      <c r="F87" s="815">
        <v>21730115</v>
      </c>
      <c r="G87" s="815">
        <v>21701104</v>
      </c>
      <c r="H87" s="815">
        <v>21701104</v>
      </c>
      <c r="I87" s="815">
        <v>21701104</v>
      </c>
      <c r="J87" s="815">
        <v>21701104</v>
      </c>
      <c r="K87" s="815">
        <v>21701104</v>
      </c>
      <c r="L87" s="816" t="s">
        <v>39</v>
      </c>
      <c r="M87" s="817"/>
      <c r="N87" s="818"/>
      <c r="O87" s="818"/>
      <c r="P87" s="818"/>
      <c r="Q87" s="819">
        <v>0</v>
      </c>
      <c r="R87" s="819"/>
      <c r="S87" s="909">
        <v>0</v>
      </c>
      <c r="T87" s="817"/>
      <c r="U87" s="818">
        <v>5</v>
      </c>
      <c r="V87" s="818"/>
      <c r="W87" s="818"/>
      <c r="X87" s="819">
        <v>5</v>
      </c>
      <c r="Y87" s="819"/>
      <c r="Z87" s="909">
        <v>5</v>
      </c>
      <c r="AA87" s="783">
        <v>0</v>
      </c>
      <c r="AB87" s="784">
        <v>5</v>
      </c>
      <c r="AC87" s="784">
        <v>0</v>
      </c>
      <c r="AD87" s="784">
        <v>0</v>
      </c>
      <c r="AE87" s="785">
        <f t="shared" ref="AE87:AE94" si="39">SUM(AA87:AD87)</f>
        <v>5</v>
      </c>
      <c r="AF87" s="785">
        <v>0</v>
      </c>
      <c r="AG87" s="820">
        <f t="shared" si="38"/>
        <v>5</v>
      </c>
      <c r="AH87" s="783">
        <v>0</v>
      </c>
      <c r="AI87" s="784">
        <v>5</v>
      </c>
      <c r="AJ87" s="784">
        <v>0</v>
      </c>
      <c r="AK87" s="784">
        <v>0</v>
      </c>
      <c r="AL87" s="785">
        <v>5</v>
      </c>
      <c r="AM87" s="785">
        <v>0</v>
      </c>
      <c r="AN87" s="820">
        <f t="shared" si="37"/>
        <v>5</v>
      </c>
      <c r="AO87" s="787">
        <v>0</v>
      </c>
      <c r="AP87" s="784">
        <v>5</v>
      </c>
      <c r="AQ87" s="784">
        <v>0</v>
      </c>
      <c r="AR87" s="789">
        <v>0</v>
      </c>
      <c r="AS87" s="785">
        <v>5</v>
      </c>
      <c r="AT87" s="784">
        <v>0</v>
      </c>
      <c r="AU87" s="820">
        <v>5</v>
      </c>
      <c r="AV87" s="787">
        <v>0</v>
      </c>
      <c r="AW87" s="784">
        <v>5</v>
      </c>
      <c r="AX87" s="789">
        <v>0</v>
      </c>
      <c r="AY87" s="852">
        <v>0</v>
      </c>
      <c r="AZ87" s="785">
        <v>5</v>
      </c>
      <c r="BA87" s="784">
        <v>0</v>
      </c>
      <c r="BB87" s="786">
        <v>5</v>
      </c>
      <c r="BC87" s="787">
        <v>0</v>
      </c>
      <c r="BD87" s="784">
        <v>5</v>
      </c>
      <c r="BE87" s="784">
        <v>0</v>
      </c>
      <c r="BF87" s="789">
        <v>0</v>
      </c>
      <c r="BG87" s="785">
        <v>5</v>
      </c>
      <c r="BH87" s="784">
        <v>0</v>
      </c>
      <c r="BI87" s="786">
        <v>5</v>
      </c>
      <c r="BJ87" s="787">
        <v>0</v>
      </c>
      <c r="BK87" s="784">
        <v>5</v>
      </c>
      <c r="BL87" s="784">
        <v>0</v>
      </c>
      <c r="BM87" s="789">
        <v>0</v>
      </c>
      <c r="BN87" s="785">
        <v>5</v>
      </c>
      <c r="BO87" s="784">
        <v>0</v>
      </c>
      <c r="BP87" s="820">
        <v>5</v>
      </c>
      <c r="BQ87" s="853">
        <f>SUMIFS('R5診療所票'!$AZ$10:$AZ$64,'R5診療所票'!$B$10:$B$64,$K$3:$K$150,'R5診療所票'!$AG$10:$AG$64,1)</f>
        <v>0</v>
      </c>
      <c r="BR87" s="1006">
        <f>SUMIFS('R5診療所票'!$AZ$10:$AZ$64,'R5診療所票'!$B$10:$B$64,$K$3:$K$150,'R5診療所票'!$AG$10:$AG$64,2)</f>
        <v>0</v>
      </c>
      <c r="BS87" s="1006">
        <f>SUMIFS('R5診療所票'!$AZ$10:$AZ$64,'R5診療所票'!$B$10:$B$64,$K$3:$K$150,'R5診療所票'!$AG$10:$AG$64,3)</f>
        <v>5</v>
      </c>
      <c r="BT87" s="855">
        <f>SUMIFS('R5診療所票'!$AZ$10:$AZ$64,'R5診療所票'!$B$10:$B$64,$K$3:$K$150,'R5診療所票'!$AG$10:$AG$64,4)</f>
        <v>0</v>
      </c>
      <c r="BU87" s="856">
        <f t="shared" ref="BU87:BU125" si="40">SUM(BQ87:BT87)</f>
        <v>5</v>
      </c>
      <c r="BV87" s="854">
        <f>SUMIFS('R5診療所票'!$AZ$10:$AZ$64,'R5診療所票'!$B$10:$B$64,$K$3:$K$150,'R5診療所票'!$AG$10:$AG$64,5)+SUMIFS('R5診療所票'!$AZ$10:$AZ$64,'R5診療所票'!$B$10:$B$64,$K$3:$K$150,'R5診療所票'!$AG$10:$AG$64,6)</f>
        <v>0</v>
      </c>
      <c r="BW87" s="857">
        <f t="shared" si="28"/>
        <v>5</v>
      </c>
      <c r="BX87" s="757">
        <f t="shared" si="32"/>
        <v>0</v>
      </c>
      <c r="BY87" s="757">
        <f t="shared" si="33"/>
        <v>0</v>
      </c>
      <c r="BZ87" s="757"/>
      <c r="CA87" s="858">
        <f>SUMIFS('R5診療所票'!$BC$10:$BC$64,'R5診療所票'!$B$10:$B$64,$K$3:$K$150,'R5診療所票'!$AN$10:$AN$64,1)</f>
        <v>0</v>
      </c>
      <c r="CB87" s="805">
        <f>SUMIFS('R5診療所票'!$BC$10:$BC$64,'R5診療所票'!$B$10:$B$64,$K$3:$K$150,'R5診療所票'!$AN$10:$AN$64,2)</f>
        <v>0</v>
      </c>
      <c r="CC87" s="859">
        <f>SUMIFS('R5診療所票'!$BC$10:$BC$64,'R5診療所票'!$B$10:$B$64,$K$3:$K$150,'R5診療所票'!$AN$10:$AN$64,3)</f>
        <v>5</v>
      </c>
      <c r="CD87" s="805">
        <f>SUMIFS('R5診療所票'!$BC$10:$BC$64,'R5診療所票'!$B$10:$B$64,$K$3:$K$150,'R5診療所票'!$AN$10:$AN$64,4)</f>
        <v>0</v>
      </c>
      <c r="CE87" s="859">
        <f t="shared" ref="CE87:CE125" si="41">SUM(CA87:CD87)</f>
        <v>5</v>
      </c>
      <c r="CF87" s="805">
        <f>SUMIFS('R5診療所票'!$BC$10:$BC$64,'R5診療所票'!$B$10:$B$64,$K$3:$K$150,'R5診療所票'!$AN$10:$AN$64,5)</f>
        <v>0</v>
      </c>
      <c r="CG87" s="860">
        <f t="shared" si="30"/>
        <v>5</v>
      </c>
      <c r="CH87" s="832">
        <f>SUMIFS('R5診療所票'!$BD$11:$BD$64,'R5診療所票'!$B$11:$B$64,$K$3:$K$150)</f>
        <v>0</v>
      </c>
      <c r="CI87" s="810">
        <f>SUMIFS('R5診療所票'!$BC$10:$BC$64,'R5診療所票'!$B$10:$B$64,$K$3:$K$150,'R5診療所票'!$AN$10:$AN$64,7)</f>
        <v>0</v>
      </c>
      <c r="CJ87" s="811" t="str">
        <f t="shared" si="35"/>
        <v>○</v>
      </c>
      <c r="CK87" s="833">
        <v>5</v>
      </c>
      <c r="CL87" s="811" t="str">
        <f t="shared" si="34"/>
        <v>○</v>
      </c>
      <c r="CN87" s="821" t="b">
        <f t="shared" si="31"/>
        <v>1</v>
      </c>
      <c r="CO87" s="792" t="b">
        <f t="shared" si="31"/>
        <v>0</v>
      </c>
      <c r="CP87" s="822" t="b">
        <f t="shared" si="31"/>
        <v>0</v>
      </c>
      <c r="CQ87" s="823" t="b">
        <f t="shared" si="31"/>
        <v>1</v>
      </c>
      <c r="CR87" s="790" t="b">
        <f t="shared" si="31"/>
        <v>1</v>
      </c>
      <c r="CS87" s="792" t="b">
        <f t="shared" si="31"/>
        <v>1</v>
      </c>
      <c r="CT87" s="786" t="b">
        <f t="shared" si="31"/>
        <v>1</v>
      </c>
    </row>
    <row r="88" spans="1:98">
      <c r="A88" s="882">
        <v>79</v>
      </c>
      <c r="B88" s="813" t="s">
        <v>145</v>
      </c>
      <c r="C88" s="813" t="s">
        <v>146</v>
      </c>
      <c r="D88" s="813" t="s">
        <v>109</v>
      </c>
      <c r="E88" s="814">
        <v>21729120</v>
      </c>
      <c r="F88" s="815">
        <v>21730138</v>
      </c>
      <c r="G88" s="815">
        <v>21701103</v>
      </c>
      <c r="H88" s="815">
        <v>21701103</v>
      </c>
      <c r="I88" s="815">
        <v>21701103</v>
      </c>
      <c r="J88" s="815">
        <v>21701103</v>
      </c>
      <c r="K88" s="815">
        <v>21701103</v>
      </c>
      <c r="L88" s="816" t="s">
        <v>40</v>
      </c>
      <c r="M88" s="817"/>
      <c r="N88" s="818"/>
      <c r="O88" s="818"/>
      <c r="P88" s="818"/>
      <c r="Q88" s="819">
        <v>0</v>
      </c>
      <c r="R88" s="819"/>
      <c r="S88" s="909">
        <v>0</v>
      </c>
      <c r="T88" s="817"/>
      <c r="U88" s="818">
        <v>19</v>
      </c>
      <c r="V88" s="818"/>
      <c r="W88" s="818"/>
      <c r="X88" s="819">
        <v>19</v>
      </c>
      <c r="Y88" s="819"/>
      <c r="Z88" s="909">
        <v>19</v>
      </c>
      <c r="AA88" s="783">
        <v>0</v>
      </c>
      <c r="AB88" s="784">
        <v>19</v>
      </c>
      <c r="AC88" s="784">
        <v>0</v>
      </c>
      <c r="AD88" s="784">
        <v>0</v>
      </c>
      <c r="AE88" s="785">
        <f t="shared" si="39"/>
        <v>19</v>
      </c>
      <c r="AF88" s="785">
        <v>0</v>
      </c>
      <c r="AG88" s="820">
        <f t="shared" si="38"/>
        <v>19</v>
      </c>
      <c r="AH88" s="783">
        <v>0</v>
      </c>
      <c r="AI88" s="784">
        <v>19</v>
      </c>
      <c r="AJ88" s="784">
        <v>0</v>
      </c>
      <c r="AK88" s="784">
        <v>0</v>
      </c>
      <c r="AL88" s="785">
        <v>19</v>
      </c>
      <c r="AM88" s="785">
        <v>0</v>
      </c>
      <c r="AN88" s="820">
        <f t="shared" si="37"/>
        <v>19</v>
      </c>
      <c r="AO88" s="787">
        <v>0</v>
      </c>
      <c r="AP88" s="784">
        <v>19</v>
      </c>
      <c r="AQ88" s="784">
        <v>0</v>
      </c>
      <c r="AR88" s="789">
        <v>0</v>
      </c>
      <c r="AS88" s="785">
        <v>19</v>
      </c>
      <c r="AT88" s="784">
        <v>0</v>
      </c>
      <c r="AU88" s="820">
        <v>19</v>
      </c>
      <c r="AV88" s="787">
        <v>0</v>
      </c>
      <c r="AW88" s="784">
        <v>19</v>
      </c>
      <c r="AX88" s="789">
        <v>0</v>
      </c>
      <c r="AY88" s="852">
        <v>0</v>
      </c>
      <c r="AZ88" s="785">
        <v>19</v>
      </c>
      <c r="BA88" s="784">
        <v>0</v>
      </c>
      <c r="BB88" s="786">
        <v>19</v>
      </c>
      <c r="BC88" s="787">
        <v>0</v>
      </c>
      <c r="BD88" s="784">
        <v>19</v>
      </c>
      <c r="BE88" s="784">
        <v>0</v>
      </c>
      <c r="BF88" s="789">
        <v>0</v>
      </c>
      <c r="BG88" s="785">
        <v>19</v>
      </c>
      <c r="BH88" s="784">
        <v>0</v>
      </c>
      <c r="BI88" s="786">
        <v>19</v>
      </c>
      <c r="BJ88" s="787">
        <v>0</v>
      </c>
      <c r="BK88" s="784">
        <v>19</v>
      </c>
      <c r="BL88" s="784">
        <v>0</v>
      </c>
      <c r="BM88" s="789">
        <v>0</v>
      </c>
      <c r="BN88" s="785">
        <v>19</v>
      </c>
      <c r="BO88" s="784">
        <v>0</v>
      </c>
      <c r="BP88" s="820">
        <v>19</v>
      </c>
      <c r="BQ88" s="853">
        <f>SUMIFS('R5診療所票'!$AZ$10:$AZ$64,'R5診療所票'!$B$10:$B$64,$K$3:$K$150,'R5診療所票'!$AG$10:$AG$64,1)</f>
        <v>0</v>
      </c>
      <c r="BR88" s="854">
        <f>SUMIFS('R5診療所票'!$AZ$10:$AZ$64,'R5診療所票'!$B$10:$B$64,$K$3:$K$150,'R5診療所票'!$AG$10:$AG$64,2)</f>
        <v>19</v>
      </c>
      <c r="BS88" s="854">
        <f>SUMIFS('R5診療所票'!$AZ$10:$AZ$64,'R5診療所票'!$B$10:$B$64,$K$3:$K$150,'R5診療所票'!$AG$10:$AG$64,3)</f>
        <v>0</v>
      </c>
      <c r="BT88" s="855">
        <f>SUMIFS('R5診療所票'!$AZ$10:$AZ$64,'R5診療所票'!$B$10:$B$64,$K$3:$K$150,'R5診療所票'!$AG$10:$AG$64,4)</f>
        <v>0</v>
      </c>
      <c r="BU88" s="856">
        <f t="shared" si="40"/>
        <v>19</v>
      </c>
      <c r="BV88" s="854">
        <f>SUMIFS('R5診療所票'!$AZ$10:$AZ$64,'R5診療所票'!$B$10:$B$64,$K$3:$K$150,'R5診療所票'!$AG$10:$AG$64,5)+SUMIFS('R5診療所票'!$AZ$10:$AZ$64,'R5診療所票'!$B$10:$B$64,$K$3:$K$150,'R5診療所票'!$AG$10:$AG$64,6)</f>
        <v>0</v>
      </c>
      <c r="BW88" s="857">
        <f t="shared" si="28"/>
        <v>19</v>
      </c>
      <c r="BX88" s="757">
        <f t="shared" si="32"/>
        <v>0</v>
      </c>
      <c r="BY88" s="757">
        <f t="shared" si="33"/>
        <v>0</v>
      </c>
      <c r="BZ88" s="757"/>
      <c r="CA88" s="858">
        <f>SUMIFS('R5診療所票'!$BC$10:$BC$64,'R5診療所票'!$B$10:$B$64,$K$3:$K$150,'R5診療所票'!$AN$10:$AN$64,1)</f>
        <v>0</v>
      </c>
      <c r="CB88" s="805">
        <f>SUMIFS('R5診療所票'!$BC$10:$BC$64,'R5診療所票'!$B$10:$B$64,$K$3:$K$150,'R5診療所票'!$AN$10:$AN$64,2)</f>
        <v>19</v>
      </c>
      <c r="CC88" s="859">
        <f>SUMIFS('R5診療所票'!$BC$10:$BC$64,'R5診療所票'!$B$10:$B$64,$K$3:$K$150,'R5診療所票'!$AN$10:$AN$64,3)</f>
        <v>0</v>
      </c>
      <c r="CD88" s="805">
        <f>SUMIFS('R5診療所票'!$BC$10:$BC$64,'R5診療所票'!$B$10:$B$64,$K$3:$K$150,'R5診療所票'!$AN$10:$AN$64,4)</f>
        <v>0</v>
      </c>
      <c r="CE88" s="859">
        <f t="shared" si="41"/>
        <v>19</v>
      </c>
      <c r="CF88" s="805">
        <f>SUMIFS('R5診療所票'!$BC$10:$BC$64,'R5診療所票'!$B$10:$B$64,$K$3:$K$150,'R5診療所票'!$AN$10:$AN$64,5)</f>
        <v>0</v>
      </c>
      <c r="CG88" s="860">
        <f t="shared" si="30"/>
        <v>19</v>
      </c>
      <c r="CH88" s="832">
        <f>SUMIFS('R5診療所票'!$BD$11:$BD$64,'R5診療所票'!$B$11:$B$64,$K$3:$K$150)</f>
        <v>0</v>
      </c>
      <c r="CI88" s="810">
        <f>SUMIFS('R5診療所票'!$BC$10:$BC$64,'R5診療所票'!$B$10:$B$64,$K$3:$K$150,'R5診療所票'!$AN$10:$AN$64,7)</f>
        <v>0</v>
      </c>
      <c r="CJ88" s="811" t="str">
        <f t="shared" si="35"/>
        <v>○</v>
      </c>
      <c r="CK88" s="833">
        <v>19</v>
      </c>
      <c r="CL88" s="811" t="str">
        <f t="shared" si="34"/>
        <v>○</v>
      </c>
      <c r="CM88" s="759" t="s">
        <v>179</v>
      </c>
      <c r="CN88" s="821" t="b">
        <f t="shared" si="31"/>
        <v>1</v>
      </c>
      <c r="CO88" s="792" t="b">
        <f t="shared" si="31"/>
        <v>1</v>
      </c>
      <c r="CP88" s="822" t="b">
        <f t="shared" si="31"/>
        <v>1</v>
      </c>
      <c r="CQ88" s="823" t="b">
        <f t="shared" si="31"/>
        <v>1</v>
      </c>
      <c r="CR88" s="790" t="b">
        <f t="shared" si="31"/>
        <v>1</v>
      </c>
      <c r="CS88" s="792" t="b">
        <f t="shared" si="31"/>
        <v>1</v>
      </c>
      <c r="CT88" s="786" t="b">
        <f t="shared" si="31"/>
        <v>1</v>
      </c>
    </row>
    <row r="89" spans="1:98">
      <c r="A89" s="882">
        <v>80</v>
      </c>
      <c r="B89" s="813" t="s">
        <v>145</v>
      </c>
      <c r="C89" s="813" t="s">
        <v>146</v>
      </c>
      <c r="D89" s="813" t="s">
        <v>109</v>
      </c>
      <c r="E89" s="814">
        <v>21729156</v>
      </c>
      <c r="F89" s="815">
        <v>21730107</v>
      </c>
      <c r="G89" s="815">
        <v>21701105</v>
      </c>
      <c r="H89" s="815">
        <v>21701105</v>
      </c>
      <c r="I89" s="815">
        <v>21701105</v>
      </c>
      <c r="J89" s="815">
        <v>21701105</v>
      </c>
      <c r="K89" s="815">
        <v>21701105</v>
      </c>
      <c r="L89" s="816" t="s">
        <v>41</v>
      </c>
      <c r="M89" s="817"/>
      <c r="N89" s="818"/>
      <c r="O89" s="818"/>
      <c r="P89" s="818"/>
      <c r="Q89" s="819">
        <v>0</v>
      </c>
      <c r="R89" s="819"/>
      <c r="S89" s="909">
        <v>0</v>
      </c>
      <c r="T89" s="817"/>
      <c r="U89" s="818">
        <v>19</v>
      </c>
      <c r="V89" s="818"/>
      <c r="W89" s="818"/>
      <c r="X89" s="819">
        <v>19</v>
      </c>
      <c r="Y89" s="819"/>
      <c r="Z89" s="909">
        <v>19</v>
      </c>
      <c r="AA89" s="783">
        <v>0</v>
      </c>
      <c r="AB89" s="784">
        <v>19</v>
      </c>
      <c r="AC89" s="784">
        <v>0</v>
      </c>
      <c r="AD89" s="784">
        <v>0</v>
      </c>
      <c r="AE89" s="785">
        <f t="shared" si="39"/>
        <v>19</v>
      </c>
      <c r="AF89" s="785">
        <v>0</v>
      </c>
      <c r="AG89" s="820">
        <f t="shared" si="38"/>
        <v>19</v>
      </c>
      <c r="AH89" s="783">
        <v>0</v>
      </c>
      <c r="AI89" s="784">
        <v>19</v>
      </c>
      <c r="AJ89" s="784">
        <v>0</v>
      </c>
      <c r="AK89" s="784">
        <v>0</v>
      </c>
      <c r="AL89" s="785">
        <v>19</v>
      </c>
      <c r="AM89" s="785">
        <v>0</v>
      </c>
      <c r="AN89" s="820">
        <f t="shared" si="37"/>
        <v>19</v>
      </c>
      <c r="AO89" s="787">
        <v>0</v>
      </c>
      <c r="AP89" s="784">
        <v>19</v>
      </c>
      <c r="AQ89" s="784">
        <v>0</v>
      </c>
      <c r="AR89" s="789">
        <v>0</v>
      </c>
      <c r="AS89" s="785">
        <v>19</v>
      </c>
      <c r="AT89" s="784">
        <v>0</v>
      </c>
      <c r="AU89" s="820">
        <v>19</v>
      </c>
      <c r="AV89" s="787">
        <v>0</v>
      </c>
      <c r="AW89" s="784">
        <v>19</v>
      </c>
      <c r="AX89" s="789">
        <v>0</v>
      </c>
      <c r="AY89" s="852">
        <v>0</v>
      </c>
      <c r="AZ89" s="785">
        <v>19</v>
      </c>
      <c r="BA89" s="784">
        <v>0</v>
      </c>
      <c r="BB89" s="786">
        <v>19</v>
      </c>
      <c r="BC89" s="787">
        <v>0</v>
      </c>
      <c r="BD89" s="784">
        <v>11</v>
      </c>
      <c r="BE89" s="784">
        <v>0</v>
      </c>
      <c r="BF89" s="789">
        <v>0</v>
      </c>
      <c r="BG89" s="785">
        <v>11</v>
      </c>
      <c r="BH89" s="784">
        <v>0</v>
      </c>
      <c r="BI89" s="786">
        <v>11</v>
      </c>
      <c r="BJ89" s="787">
        <v>0</v>
      </c>
      <c r="BK89" s="784">
        <v>11</v>
      </c>
      <c r="BL89" s="784">
        <v>0</v>
      </c>
      <c r="BM89" s="789">
        <v>0</v>
      </c>
      <c r="BN89" s="785">
        <v>11</v>
      </c>
      <c r="BO89" s="784">
        <v>0</v>
      </c>
      <c r="BP89" s="820">
        <v>11</v>
      </c>
      <c r="BQ89" s="853">
        <f>SUMIFS('R5診療所票'!$AZ$10:$AZ$64,'R5診療所票'!$B$10:$B$64,$K$3:$K$150,'R5診療所票'!$AG$10:$AG$64,1)</f>
        <v>0</v>
      </c>
      <c r="BR89" s="854">
        <f>SUMIFS('R5診療所票'!$AZ$10:$AZ$64,'R5診療所票'!$B$10:$B$64,$K$3:$K$150,'R5診療所票'!$AG$10:$AG$64,2)</f>
        <v>11</v>
      </c>
      <c r="BS89" s="854">
        <f>SUMIFS('R5診療所票'!$AZ$10:$AZ$64,'R5診療所票'!$B$10:$B$64,$K$3:$K$150,'R5診療所票'!$AG$10:$AG$64,3)</f>
        <v>0</v>
      </c>
      <c r="BT89" s="855">
        <f>SUMIFS('R5診療所票'!$AZ$10:$AZ$64,'R5診療所票'!$B$10:$B$64,$K$3:$K$150,'R5診療所票'!$AG$10:$AG$64,4)</f>
        <v>0</v>
      </c>
      <c r="BU89" s="856">
        <f t="shared" si="40"/>
        <v>11</v>
      </c>
      <c r="BV89" s="854">
        <f>SUMIFS('R5診療所票'!$AZ$10:$AZ$64,'R5診療所票'!$B$10:$B$64,$K$3:$K$150,'R5診療所票'!$AG$10:$AG$64,5)+SUMIFS('R5診療所票'!$AZ$10:$AZ$64,'R5診療所票'!$B$10:$B$64,$K$3:$K$150,'R5診療所票'!$AG$10:$AG$64,6)</f>
        <v>0</v>
      </c>
      <c r="BW89" s="857">
        <f t="shared" si="28"/>
        <v>11</v>
      </c>
      <c r="BX89" s="757">
        <f t="shared" si="32"/>
        <v>0</v>
      </c>
      <c r="BY89" s="757">
        <f t="shared" si="33"/>
        <v>0</v>
      </c>
      <c r="BZ89" s="757"/>
      <c r="CA89" s="858">
        <f>SUMIFS('R5診療所票'!$BC$10:$BC$64,'R5診療所票'!$B$10:$B$64,$K$3:$K$150,'R5診療所票'!$AN$10:$AN$64,1)</f>
        <v>0</v>
      </c>
      <c r="CB89" s="805">
        <f>SUMIFS('R5診療所票'!$BC$10:$BC$64,'R5診療所票'!$B$10:$B$64,$K$3:$K$150,'R5診療所票'!$AN$10:$AN$64,2)</f>
        <v>11</v>
      </c>
      <c r="CC89" s="859">
        <f>SUMIFS('R5診療所票'!$BC$10:$BC$64,'R5診療所票'!$B$10:$B$64,$K$3:$K$150,'R5診療所票'!$AN$10:$AN$64,3)</f>
        <v>0</v>
      </c>
      <c r="CD89" s="805">
        <f>SUMIFS('R5診療所票'!$BC$10:$BC$64,'R5診療所票'!$B$10:$B$64,$K$3:$K$150,'R5診療所票'!$AN$10:$AN$64,4)</f>
        <v>0</v>
      </c>
      <c r="CE89" s="859">
        <f t="shared" si="41"/>
        <v>11</v>
      </c>
      <c r="CF89" s="805">
        <f>SUMIFS('R5診療所票'!$BC$10:$BC$64,'R5診療所票'!$B$10:$B$64,$K$3:$K$150,'R5診療所票'!$AN$10:$AN$64,5)</f>
        <v>0</v>
      </c>
      <c r="CG89" s="860">
        <f t="shared" si="30"/>
        <v>11</v>
      </c>
      <c r="CH89" s="832">
        <f>SUMIFS('R5診療所票'!$BD$11:$BD$64,'R5診療所票'!$B$11:$B$64,$K$3:$K$150)</f>
        <v>0</v>
      </c>
      <c r="CI89" s="810">
        <f>SUMIFS('R5診療所票'!$BC$10:$BC$64,'R5診療所票'!$B$10:$B$64,$K$3:$K$150,'R5診療所票'!$AN$10:$AN$64,7)</f>
        <v>0</v>
      </c>
      <c r="CJ89" s="811" t="str">
        <f t="shared" si="35"/>
        <v>○</v>
      </c>
      <c r="CK89" s="833">
        <v>11</v>
      </c>
      <c r="CL89" s="811" t="str">
        <f t="shared" si="34"/>
        <v>○</v>
      </c>
      <c r="CN89" s="821" t="b">
        <f t="shared" si="31"/>
        <v>1</v>
      </c>
      <c r="CO89" s="792" t="b">
        <f t="shared" si="31"/>
        <v>1</v>
      </c>
      <c r="CP89" s="822" t="b">
        <f t="shared" si="31"/>
        <v>1</v>
      </c>
      <c r="CQ89" s="823" t="b">
        <f t="shared" ref="CQ89:CT125" si="42">BM89=BT89</f>
        <v>1</v>
      </c>
      <c r="CR89" s="790" t="b">
        <f t="shared" si="42"/>
        <v>1</v>
      </c>
      <c r="CS89" s="792" t="b">
        <f t="shared" si="42"/>
        <v>1</v>
      </c>
      <c r="CT89" s="786" t="b">
        <f t="shared" si="42"/>
        <v>1</v>
      </c>
    </row>
    <row r="90" spans="1:98">
      <c r="A90" s="882">
        <v>81</v>
      </c>
      <c r="B90" s="813" t="s">
        <v>145</v>
      </c>
      <c r="C90" s="813" t="s">
        <v>146</v>
      </c>
      <c r="D90" s="813" t="s">
        <v>109</v>
      </c>
      <c r="E90" s="835">
        <v>21729080</v>
      </c>
      <c r="F90" s="836">
        <v>21730057</v>
      </c>
      <c r="G90" s="836">
        <v>21701102</v>
      </c>
      <c r="H90" s="836"/>
      <c r="I90" s="815">
        <v>21703060</v>
      </c>
      <c r="J90" s="815">
        <v>21703060</v>
      </c>
      <c r="K90" s="815">
        <v>21703060</v>
      </c>
      <c r="L90" s="816" t="s">
        <v>180</v>
      </c>
      <c r="M90" s="817"/>
      <c r="N90" s="818"/>
      <c r="O90" s="818"/>
      <c r="P90" s="818"/>
      <c r="Q90" s="819">
        <v>0</v>
      </c>
      <c r="R90" s="819"/>
      <c r="S90" s="909">
        <v>0</v>
      </c>
      <c r="T90" s="817"/>
      <c r="U90" s="818"/>
      <c r="V90" s="818"/>
      <c r="W90" s="818">
        <v>2</v>
      </c>
      <c r="X90" s="819">
        <v>2</v>
      </c>
      <c r="Y90" s="819"/>
      <c r="Z90" s="909">
        <v>2</v>
      </c>
      <c r="AA90" s="783">
        <v>0</v>
      </c>
      <c r="AB90" s="784">
        <v>0</v>
      </c>
      <c r="AC90" s="784">
        <v>0</v>
      </c>
      <c r="AD90" s="784">
        <v>2</v>
      </c>
      <c r="AE90" s="785">
        <f t="shared" si="39"/>
        <v>2</v>
      </c>
      <c r="AF90" s="785">
        <v>0</v>
      </c>
      <c r="AG90" s="820">
        <f t="shared" si="38"/>
        <v>2</v>
      </c>
      <c r="AH90" s="783">
        <v>0</v>
      </c>
      <c r="AI90" s="784">
        <v>0</v>
      </c>
      <c r="AJ90" s="784">
        <v>0</v>
      </c>
      <c r="AK90" s="784">
        <v>2</v>
      </c>
      <c r="AL90" s="785">
        <v>2</v>
      </c>
      <c r="AM90" s="785">
        <v>0</v>
      </c>
      <c r="AN90" s="820">
        <f t="shared" si="37"/>
        <v>2</v>
      </c>
      <c r="AO90" s="787">
        <v>0</v>
      </c>
      <c r="AP90" s="784">
        <v>0</v>
      </c>
      <c r="AQ90" s="784">
        <v>0</v>
      </c>
      <c r="AR90" s="789">
        <v>2</v>
      </c>
      <c r="AS90" s="785">
        <v>2</v>
      </c>
      <c r="AT90" s="784">
        <v>0</v>
      </c>
      <c r="AU90" s="820">
        <v>2</v>
      </c>
      <c r="AV90" s="838">
        <v>0</v>
      </c>
      <c r="AW90" s="839">
        <v>0</v>
      </c>
      <c r="AX90" s="840">
        <v>0</v>
      </c>
      <c r="AY90" s="918">
        <v>0</v>
      </c>
      <c r="AZ90" s="841">
        <v>0</v>
      </c>
      <c r="BA90" s="839">
        <v>0</v>
      </c>
      <c r="BB90" s="850">
        <v>0</v>
      </c>
      <c r="BC90" s="787">
        <v>0</v>
      </c>
      <c r="BD90" s="784">
        <v>12</v>
      </c>
      <c r="BE90" s="784">
        <v>0</v>
      </c>
      <c r="BF90" s="789">
        <v>0</v>
      </c>
      <c r="BG90" s="785">
        <v>12</v>
      </c>
      <c r="BH90" s="784">
        <v>0</v>
      </c>
      <c r="BI90" s="786">
        <v>12</v>
      </c>
      <c r="BJ90" s="787">
        <v>0</v>
      </c>
      <c r="BK90" s="784">
        <v>12</v>
      </c>
      <c r="BL90" s="784">
        <v>0</v>
      </c>
      <c r="BM90" s="789">
        <v>0</v>
      </c>
      <c r="BN90" s="785">
        <v>12</v>
      </c>
      <c r="BO90" s="784">
        <v>0</v>
      </c>
      <c r="BP90" s="820">
        <v>12</v>
      </c>
      <c r="BQ90" s="853">
        <f>SUMIFS('R5診療所票'!$AZ$10:$AZ$64,'R5診療所票'!$B$10:$B$64,$K$3:$K$150,'R5診療所票'!$AG$10:$AG$64,1)</f>
        <v>0</v>
      </c>
      <c r="BR90" s="854">
        <f>SUMIFS('R5診療所票'!$AZ$10:$AZ$64,'R5診療所票'!$B$10:$B$64,$K$3:$K$150,'R5診療所票'!$AG$10:$AG$64,2)</f>
        <v>12</v>
      </c>
      <c r="BS90" s="854">
        <f>SUMIFS('R5診療所票'!$AZ$10:$AZ$64,'R5診療所票'!$B$10:$B$64,$K$3:$K$150,'R5診療所票'!$AG$10:$AG$64,3)</f>
        <v>0</v>
      </c>
      <c r="BT90" s="855">
        <f>SUMIFS('R5診療所票'!$AZ$10:$AZ$64,'R5診療所票'!$B$10:$B$64,$K$3:$K$150,'R5診療所票'!$AG$10:$AG$64,4)</f>
        <v>0</v>
      </c>
      <c r="BU90" s="856">
        <f t="shared" si="40"/>
        <v>12</v>
      </c>
      <c r="BV90" s="854">
        <f>SUMIFS('R5診療所票'!$AZ$10:$AZ$64,'R5診療所票'!$B$10:$B$64,$K$3:$K$150,'R5診療所票'!$AG$10:$AG$64,5)+SUMIFS('R5診療所票'!$AZ$10:$AZ$64,'R5診療所票'!$B$10:$B$64,$K$3:$K$150,'R5診療所票'!$AG$10:$AG$64,6)</f>
        <v>0</v>
      </c>
      <c r="BW90" s="857">
        <f t="shared" si="28"/>
        <v>12</v>
      </c>
      <c r="BX90" s="757">
        <f t="shared" si="32"/>
        <v>0</v>
      </c>
      <c r="BY90" s="757">
        <f t="shared" si="33"/>
        <v>0</v>
      </c>
      <c r="BZ90" s="757"/>
      <c r="CA90" s="858">
        <f>SUMIFS('R5診療所票'!$BC$10:$BC$64,'R5診療所票'!$B$10:$B$64,$K$3:$K$150,'R5診療所票'!$AN$10:$AN$64,1)</f>
        <v>0</v>
      </c>
      <c r="CB90" s="805">
        <f>SUMIFS('R5診療所票'!$BC$10:$BC$64,'R5診療所票'!$B$10:$B$64,$K$3:$K$150,'R5診療所票'!$AN$10:$AN$64,2)</f>
        <v>12</v>
      </c>
      <c r="CC90" s="859">
        <f>SUMIFS('R5診療所票'!$BC$10:$BC$64,'R5診療所票'!$B$10:$B$64,$K$3:$K$150,'R5診療所票'!$AN$10:$AN$64,3)</f>
        <v>0</v>
      </c>
      <c r="CD90" s="805">
        <f>SUMIFS('R5診療所票'!$BC$10:$BC$64,'R5診療所票'!$B$10:$B$64,$K$3:$K$150,'R5診療所票'!$AN$10:$AN$64,4)</f>
        <v>0</v>
      </c>
      <c r="CE90" s="859">
        <f t="shared" si="41"/>
        <v>12</v>
      </c>
      <c r="CF90" s="805">
        <f>SUMIFS('R5診療所票'!$BC$10:$BC$64,'R5診療所票'!$B$10:$B$64,$K$3:$K$150,'R5診療所票'!$AN$10:$AN$64,5)</f>
        <v>0</v>
      </c>
      <c r="CG90" s="860">
        <f t="shared" si="30"/>
        <v>12</v>
      </c>
      <c r="CH90" s="832">
        <f>SUMIFS('R5診療所票'!$BD$11:$BD$64,'R5診療所票'!$B$11:$B$64,$K$3:$K$150)</f>
        <v>0</v>
      </c>
      <c r="CI90" s="810">
        <f>SUMIFS('R5診療所票'!$BC$10:$BC$64,'R5診療所票'!$B$10:$B$64,$K$3:$K$150,'R5診療所票'!$AN$10:$AN$64,7)</f>
        <v>0</v>
      </c>
      <c r="CJ90" s="811" t="str">
        <f t="shared" si="35"/>
        <v>○</v>
      </c>
      <c r="CK90" s="833">
        <v>12</v>
      </c>
      <c r="CL90" s="811" t="str">
        <f t="shared" si="34"/>
        <v>○</v>
      </c>
      <c r="CN90" s="821" t="b">
        <f t="shared" ref="CN90:CP125" si="43">BJ90=BQ90</f>
        <v>1</v>
      </c>
      <c r="CO90" s="792" t="b">
        <f t="shared" si="43"/>
        <v>1</v>
      </c>
      <c r="CP90" s="822" t="b">
        <f t="shared" si="43"/>
        <v>1</v>
      </c>
      <c r="CQ90" s="823" t="b">
        <f t="shared" si="42"/>
        <v>1</v>
      </c>
      <c r="CR90" s="790" t="b">
        <f t="shared" si="42"/>
        <v>1</v>
      </c>
      <c r="CS90" s="792" t="b">
        <f t="shared" si="42"/>
        <v>1</v>
      </c>
      <c r="CT90" s="786" t="b">
        <f t="shared" si="42"/>
        <v>1</v>
      </c>
    </row>
    <row r="91" spans="1:98">
      <c r="A91" s="882">
        <v>82</v>
      </c>
      <c r="B91" s="813" t="s">
        <v>145</v>
      </c>
      <c r="C91" s="813" t="s">
        <v>149</v>
      </c>
      <c r="D91" s="813" t="s">
        <v>109</v>
      </c>
      <c r="E91" s="814">
        <v>21729125</v>
      </c>
      <c r="F91" s="815">
        <v>21730037</v>
      </c>
      <c r="G91" s="815">
        <v>21701112</v>
      </c>
      <c r="H91" s="815">
        <v>21701112</v>
      </c>
      <c r="I91" s="815">
        <v>21701112</v>
      </c>
      <c r="J91" s="815">
        <v>21701112</v>
      </c>
      <c r="K91" s="815">
        <v>21701112</v>
      </c>
      <c r="L91" s="816" t="s">
        <v>42</v>
      </c>
      <c r="M91" s="817"/>
      <c r="N91" s="818"/>
      <c r="O91" s="818"/>
      <c r="P91" s="818"/>
      <c r="Q91" s="819">
        <v>0</v>
      </c>
      <c r="R91" s="819"/>
      <c r="S91" s="909">
        <v>0</v>
      </c>
      <c r="T91" s="817"/>
      <c r="U91" s="818">
        <v>11</v>
      </c>
      <c r="V91" s="818"/>
      <c r="W91" s="818"/>
      <c r="X91" s="819">
        <v>11</v>
      </c>
      <c r="Y91" s="819"/>
      <c r="Z91" s="909">
        <v>11</v>
      </c>
      <c r="AA91" s="783">
        <v>0</v>
      </c>
      <c r="AB91" s="784">
        <v>11</v>
      </c>
      <c r="AC91" s="784">
        <v>0</v>
      </c>
      <c r="AD91" s="784">
        <v>0</v>
      </c>
      <c r="AE91" s="785">
        <f t="shared" si="39"/>
        <v>11</v>
      </c>
      <c r="AF91" s="785">
        <v>0</v>
      </c>
      <c r="AG91" s="820">
        <f t="shared" si="38"/>
        <v>11</v>
      </c>
      <c r="AH91" s="783">
        <v>0</v>
      </c>
      <c r="AI91" s="784">
        <v>11</v>
      </c>
      <c r="AJ91" s="784">
        <v>0</v>
      </c>
      <c r="AK91" s="784">
        <v>0</v>
      </c>
      <c r="AL91" s="785">
        <v>11</v>
      </c>
      <c r="AM91" s="785">
        <v>0</v>
      </c>
      <c r="AN91" s="820">
        <f t="shared" si="37"/>
        <v>11</v>
      </c>
      <c r="AO91" s="787">
        <v>0</v>
      </c>
      <c r="AP91" s="784">
        <v>11</v>
      </c>
      <c r="AQ91" s="784">
        <v>0</v>
      </c>
      <c r="AR91" s="789">
        <v>0</v>
      </c>
      <c r="AS91" s="785">
        <v>11</v>
      </c>
      <c r="AT91" s="784">
        <v>0</v>
      </c>
      <c r="AU91" s="820">
        <v>11</v>
      </c>
      <c r="AV91" s="787">
        <v>0</v>
      </c>
      <c r="AW91" s="784">
        <v>11</v>
      </c>
      <c r="AX91" s="789">
        <v>0</v>
      </c>
      <c r="AY91" s="852">
        <v>0</v>
      </c>
      <c r="AZ91" s="785">
        <v>11</v>
      </c>
      <c r="BA91" s="784">
        <v>0</v>
      </c>
      <c r="BB91" s="786">
        <v>11</v>
      </c>
      <c r="BC91" s="787">
        <v>0</v>
      </c>
      <c r="BD91" s="784">
        <v>11</v>
      </c>
      <c r="BE91" s="784">
        <v>0</v>
      </c>
      <c r="BF91" s="789">
        <v>0</v>
      </c>
      <c r="BG91" s="785">
        <v>11</v>
      </c>
      <c r="BH91" s="784">
        <v>0</v>
      </c>
      <c r="BI91" s="786">
        <v>11</v>
      </c>
      <c r="BJ91" s="787">
        <v>0</v>
      </c>
      <c r="BK91" s="784">
        <v>11</v>
      </c>
      <c r="BL91" s="784">
        <v>0</v>
      </c>
      <c r="BM91" s="789">
        <v>0</v>
      </c>
      <c r="BN91" s="785">
        <v>11</v>
      </c>
      <c r="BO91" s="784">
        <v>0</v>
      </c>
      <c r="BP91" s="820">
        <v>11</v>
      </c>
      <c r="BQ91" s="853">
        <f>SUMIFS('R5診療所票'!$AZ$10:$AZ$64,'R5診療所票'!$B$10:$B$64,$K$3:$K$150,'R5診療所票'!$AG$10:$AG$64,1)</f>
        <v>0</v>
      </c>
      <c r="BR91" s="854">
        <f>SUMIFS('R5診療所票'!$AZ$10:$AZ$64,'R5診療所票'!$B$10:$B$64,$K$3:$K$150,'R5診療所票'!$AG$10:$AG$64,2)</f>
        <v>11</v>
      </c>
      <c r="BS91" s="854">
        <f>SUMIFS('R5診療所票'!$AZ$10:$AZ$64,'R5診療所票'!$B$10:$B$64,$K$3:$K$150,'R5診療所票'!$AG$10:$AG$64,3)</f>
        <v>0</v>
      </c>
      <c r="BT91" s="855">
        <f>SUMIFS('R5診療所票'!$AZ$10:$AZ$64,'R5診療所票'!$B$10:$B$64,$K$3:$K$150,'R5診療所票'!$AG$10:$AG$64,4)</f>
        <v>0</v>
      </c>
      <c r="BU91" s="856">
        <f t="shared" si="40"/>
        <v>11</v>
      </c>
      <c r="BV91" s="854">
        <f>SUMIFS('R5診療所票'!$AZ$10:$AZ$64,'R5診療所票'!$B$10:$B$64,$K$3:$K$150,'R5診療所票'!$AG$10:$AG$64,5)+SUMIFS('R5診療所票'!$AZ$10:$AZ$64,'R5診療所票'!$B$10:$B$64,$K$3:$K$150,'R5診療所票'!$AG$10:$AG$64,6)</f>
        <v>0</v>
      </c>
      <c r="BW91" s="857">
        <f t="shared" si="28"/>
        <v>11</v>
      </c>
      <c r="BX91" s="757">
        <f t="shared" si="32"/>
        <v>0</v>
      </c>
      <c r="BY91" s="757">
        <f t="shared" si="33"/>
        <v>0</v>
      </c>
      <c r="BZ91" s="757"/>
      <c r="CA91" s="858">
        <f>SUMIFS('R5診療所票'!$BC$10:$BC$64,'R5診療所票'!$B$10:$B$64,$K$3:$K$150,'R5診療所票'!$AN$10:$AN$64,1)</f>
        <v>0</v>
      </c>
      <c r="CB91" s="805">
        <f>SUMIFS('R5診療所票'!$BC$10:$BC$64,'R5診療所票'!$B$10:$B$64,$K$3:$K$150,'R5診療所票'!$AN$10:$AN$64,2)</f>
        <v>11</v>
      </c>
      <c r="CC91" s="859">
        <f>SUMIFS('R5診療所票'!$BC$10:$BC$64,'R5診療所票'!$B$10:$B$64,$K$3:$K$150,'R5診療所票'!$AN$10:$AN$64,3)</f>
        <v>0</v>
      </c>
      <c r="CD91" s="805">
        <f>SUMIFS('R5診療所票'!$BC$10:$BC$64,'R5診療所票'!$B$10:$B$64,$K$3:$K$150,'R5診療所票'!$AN$10:$AN$64,4)</f>
        <v>0</v>
      </c>
      <c r="CE91" s="859">
        <f t="shared" si="41"/>
        <v>11</v>
      </c>
      <c r="CF91" s="805">
        <f>SUMIFS('R5診療所票'!$BC$10:$BC$64,'R5診療所票'!$B$10:$B$64,$K$3:$K$150,'R5診療所票'!$AN$10:$AN$64,5)</f>
        <v>0</v>
      </c>
      <c r="CG91" s="860">
        <f t="shared" si="30"/>
        <v>11</v>
      </c>
      <c r="CH91" s="832">
        <f>SUMIFS('R5診療所票'!$BD$11:$BD$64,'R5診療所票'!$B$11:$B$64,$K$3:$K$150)</f>
        <v>0</v>
      </c>
      <c r="CI91" s="810">
        <f>SUMIFS('R5診療所票'!$BC$10:$BC$64,'R5診療所票'!$B$10:$B$64,$K$3:$K$150,'R5診療所票'!$AN$10:$AN$64,7)</f>
        <v>0</v>
      </c>
      <c r="CJ91" s="811" t="str">
        <f t="shared" si="35"/>
        <v>○</v>
      </c>
      <c r="CK91" s="833">
        <v>11</v>
      </c>
      <c r="CL91" s="811" t="str">
        <f t="shared" si="34"/>
        <v>○</v>
      </c>
      <c r="CN91" s="821" t="b">
        <f t="shared" si="43"/>
        <v>1</v>
      </c>
      <c r="CO91" s="792" t="b">
        <f t="shared" si="43"/>
        <v>1</v>
      </c>
      <c r="CP91" s="822" t="b">
        <f t="shared" si="43"/>
        <v>1</v>
      </c>
      <c r="CQ91" s="823" t="b">
        <f t="shared" si="42"/>
        <v>1</v>
      </c>
      <c r="CR91" s="790" t="b">
        <f t="shared" si="42"/>
        <v>1</v>
      </c>
      <c r="CS91" s="792" t="b">
        <f t="shared" si="42"/>
        <v>1</v>
      </c>
      <c r="CT91" s="786" t="b">
        <f t="shared" si="42"/>
        <v>1</v>
      </c>
    </row>
    <row r="92" spans="1:98">
      <c r="A92" s="882">
        <v>83</v>
      </c>
      <c r="B92" s="813" t="s">
        <v>145</v>
      </c>
      <c r="C92" s="813" t="s">
        <v>149</v>
      </c>
      <c r="D92" s="813" t="s">
        <v>109</v>
      </c>
      <c r="E92" s="814">
        <v>21729070</v>
      </c>
      <c r="F92" s="815">
        <v>21730142</v>
      </c>
      <c r="G92" s="815">
        <v>21701109</v>
      </c>
      <c r="H92" s="815">
        <v>21701109</v>
      </c>
      <c r="I92" s="815">
        <v>21701109</v>
      </c>
      <c r="J92" s="815">
        <v>21701109</v>
      </c>
      <c r="K92" s="815">
        <v>21701109</v>
      </c>
      <c r="L92" s="816" t="s">
        <v>181</v>
      </c>
      <c r="M92" s="817"/>
      <c r="N92" s="818"/>
      <c r="O92" s="818"/>
      <c r="P92" s="818"/>
      <c r="Q92" s="819">
        <v>0</v>
      </c>
      <c r="R92" s="819"/>
      <c r="S92" s="909">
        <v>0</v>
      </c>
      <c r="T92" s="817"/>
      <c r="U92" s="818">
        <v>14</v>
      </c>
      <c r="V92" s="818"/>
      <c r="W92" s="818"/>
      <c r="X92" s="819">
        <v>14</v>
      </c>
      <c r="Y92" s="819"/>
      <c r="Z92" s="909">
        <v>14</v>
      </c>
      <c r="AA92" s="783">
        <v>0</v>
      </c>
      <c r="AB92" s="784">
        <v>14</v>
      </c>
      <c r="AC92" s="784">
        <v>0</v>
      </c>
      <c r="AD92" s="784">
        <v>0</v>
      </c>
      <c r="AE92" s="785">
        <f t="shared" si="39"/>
        <v>14</v>
      </c>
      <c r="AF92" s="785">
        <v>0</v>
      </c>
      <c r="AG92" s="820">
        <f t="shared" si="38"/>
        <v>14</v>
      </c>
      <c r="AH92" s="783">
        <v>0</v>
      </c>
      <c r="AI92" s="784">
        <v>14</v>
      </c>
      <c r="AJ92" s="784">
        <v>0</v>
      </c>
      <c r="AK92" s="784">
        <v>0</v>
      </c>
      <c r="AL92" s="785">
        <v>14</v>
      </c>
      <c r="AM92" s="785">
        <v>0</v>
      </c>
      <c r="AN92" s="820">
        <f t="shared" si="37"/>
        <v>14</v>
      </c>
      <c r="AO92" s="787">
        <v>0</v>
      </c>
      <c r="AP92" s="784">
        <v>14</v>
      </c>
      <c r="AQ92" s="784">
        <v>0</v>
      </c>
      <c r="AR92" s="789">
        <v>0</v>
      </c>
      <c r="AS92" s="785">
        <v>14</v>
      </c>
      <c r="AT92" s="784">
        <v>0</v>
      </c>
      <c r="AU92" s="820">
        <v>14</v>
      </c>
      <c r="AV92" s="787">
        <v>0</v>
      </c>
      <c r="AW92" s="784">
        <v>14</v>
      </c>
      <c r="AX92" s="789">
        <v>0</v>
      </c>
      <c r="AY92" s="852">
        <v>0</v>
      </c>
      <c r="AZ92" s="785">
        <v>14</v>
      </c>
      <c r="BA92" s="784">
        <v>0</v>
      </c>
      <c r="BB92" s="786">
        <v>14</v>
      </c>
      <c r="BC92" s="787">
        <v>0</v>
      </c>
      <c r="BD92" s="784">
        <v>14</v>
      </c>
      <c r="BE92" s="784">
        <v>0</v>
      </c>
      <c r="BF92" s="789">
        <v>0</v>
      </c>
      <c r="BG92" s="785">
        <v>14</v>
      </c>
      <c r="BH92" s="784">
        <v>0</v>
      </c>
      <c r="BI92" s="786">
        <v>14</v>
      </c>
      <c r="BJ92" s="787">
        <v>0</v>
      </c>
      <c r="BK92" s="784">
        <v>14</v>
      </c>
      <c r="BL92" s="784">
        <v>0</v>
      </c>
      <c r="BM92" s="789">
        <v>0</v>
      </c>
      <c r="BN92" s="785">
        <v>14</v>
      </c>
      <c r="BO92" s="784">
        <v>0</v>
      </c>
      <c r="BP92" s="820">
        <v>14</v>
      </c>
      <c r="BQ92" s="853">
        <f>SUMIFS('R5診療所票'!$AZ$10:$AZ$64,'R5診療所票'!$B$10:$B$64,$K$3:$K$150,'R5診療所票'!$AG$10:$AG$64,1)</f>
        <v>0</v>
      </c>
      <c r="BR92" s="854">
        <f>SUMIFS('R5診療所票'!$AZ$10:$AZ$64,'R5診療所票'!$B$10:$B$64,$K$3:$K$150,'R5診療所票'!$AG$10:$AG$64,2)</f>
        <v>14</v>
      </c>
      <c r="BS92" s="854">
        <f>SUMIFS('R5診療所票'!$AZ$10:$AZ$64,'R5診療所票'!$B$10:$B$64,$K$3:$K$150,'R5診療所票'!$AG$10:$AG$64,3)</f>
        <v>0</v>
      </c>
      <c r="BT92" s="855">
        <f>SUMIFS('R5診療所票'!$AZ$10:$AZ$64,'R5診療所票'!$B$10:$B$64,$K$3:$K$150,'R5診療所票'!$AG$10:$AG$64,4)</f>
        <v>0</v>
      </c>
      <c r="BU92" s="856">
        <f t="shared" si="40"/>
        <v>14</v>
      </c>
      <c r="BV92" s="854">
        <f>SUMIFS('R5診療所票'!$AZ$10:$AZ$64,'R5診療所票'!$B$10:$B$64,$K$3:$K$150,'R5診療所票'!$AG$10:$AG$64,5)+SUMIFS('R5診療所票'!$AZ$10:$AZ$64,'R5診療所票'!$B$10:$B$64,$K$3:$K$150,'R5診療所票'!$AG$10:$AG$64,6)</f>
        <v>0</v>
      </c>
      <c r="BW92" s="857">
        <f t="shared" si="28"/>
        <v>14</v>
      </c>
      <c r="BX92" s="757">
        <f t="shared" si="32"/>
        <v>0</v>
      </c>
      <c r="BY92" s="757">
        <f t="shared" si="33"/>
        <v>0</v>
      </c>
      <c r="BZ92" s="757"/>
      <c r="CA92" s="858">
        <f>SUMIFS('R5診療所票'!$BC$10:$BC$64,'R5診療所票'!$B$10:$B$64,$K$3:$K$150,'R5診療所票'!$AN$10:$AN$64,1)</f>
        <v>0</v>
      </c>
      <c r="CB92" s="805">
        <f>SUMIFS('R5診療所票'!$BC$10:$BC$64,'R5診療所票'!$B$10:$B$64,$K$3:$K$150,'R5診療所票'!$AN$10:$AN$64,2)</f>
        <v>14</v>
      </c>
      <c r="CC92" s="859">
        <f>SUMIFS('R5診療所票'!$BC$10:$BC$64,'R5診療所票'!$B$10:$B$64,$K$3:$K$150,'R5診療所票'!$AN$10:$AN$64,3)</f>
        <v>0</v>
      </c>
      <c r="CD92" s="805">
        <f>SUMIFS('R5診療所票'!$BC$10:$BC$64,'R5診療所票'!$B$10:$B$64,$K$3:$K$150,'R5診療所票'!$AN$10:$AN$64,4)</f>
        <v>0</v>
      </c>
      <c r="CE92" s="859">
        <f t="shared" si="41"/>
        <v>14</v>
      </c>
      <c r="CF92" s="805">
        <f>SUMIFS('R5診療所票'!$BC$10:$BC$64,'R5診療所票'!$B$10:$B$64,$K$3:$K$150,'R5診療所票'!$AN$10:$AN$64,5)</f>
        <v>0</v>
      </c>
      <c r="CG92" s="860">
        <f t="shared" si="30"/>
        <v>14</v>
      </c>
      <c r="CH92" s="832">
        <f>SUMIFS('R5診療所票'!$BD$11:$BD$64,'R5診療所票'!$B$11:$B$64,$K$3:$K$150)</f>
        <v>0</v>
      </c>
      <c r="CI92" s="810">
        <f>SUMIFS('R5診療所票'!$BC$10:$BC$64,'R5診療所票'!$B$10:$B$64,$K$3:$K$150,'R5診療所票'!$AN$10:$AN$64,7)</f>
        <v>0</v>
      </c>
      <c r="CJ92" s="811" t="str">
        <f t="shared" si="35"/>
        <v>○</v>
      </c>
      <c r="CK92" s="833">
        <v>14</v>
      </c>
      <c r="CL92" s="811" t="str">
        <f t="shared" si="34"/>
        <v>○</v>
      </c>
      <c r="CN92" s="821" t="b">
        <f t="shared" si="43"/>
        <v>1</v>
      </c>
      <c r="CO92" s="792" t="b">
        <f t="shared" si="43"/>
        <v>1</v>
      </c>
      <c r="CP92" s="822" t="b">
        <f t="shared" si="43"/>
        <v>1</v>
      </c>
      <c r="CQ92" s="823" t="b">
        <f t="shared" si="42"/>
        <v>1</v>
      </c>
      <c r="CR92" s="790" t="b">
        <f t="shared" si="42"/>
        <v>1</v>
      </c>
      <c r="CS92" s="792" t="b">
        <f t="shared" si="42"/>
        <v>1</v>
      </c>
      <c r="CT92" s="786" t="b">
        <f t="shared" si="42"/>
        <v>1</v>
      </c>
    </row>
    <row r="93" spans="1:98">
      <c r="A93" s="882">
        <v>84</v>
      </c>
      <c r="B93" s="813" t="s">
        <v>145</v>
      </c>
      <c r="C93" s="813" t="s">
        <v>149</v>
      </c>
      <c r="D93" s="813" t="s">
        <v>109</v>
      </c>
      <c r="E93" s="814">
        <v>21729134</v>
      </c>
      <c r="F93" s="815">
        <v>21730003</v>
      </c>
      <c r="G93" s="815">
        <v>21701113</v>
      </c>
      <c r="H93" s="815">
        <v>21701113</v>
      </c>
      <c r="I93" s="815">
        <v>21701113</v>
      </c>
      <c r="J93" s="815">
        <v>21701113</v>
      </c>
      <c r="K93" s="815">
        <v>21701113</v>
      </c>
      <c r="L93" s="816" t="s">
        <v>43</v>
      </c>
      <c r="M93" s="817"/>
      <c r="N93" s="818"/>
      <c r="O93" s="818">
        <v>19</v>
      </c>
      <c r="P93" s="818"/>
      <c r="Q93" s="819">
        <v>19</v>
      </c>
      <c r="R93" s="819"/>
      <c r="S93" s="909">
        <v>19</v>
      </c>
      <c r="T93" s="817"/>
      <c r="U93" s="818"/>
      <c r="V93" s="818">
        <v>19</v>
      </c>
      <c r="W93" s="818"/>
      <c r="X93" s="819">
        <v>19</v>
      </c>
      <c r="Y93" s="819"/>
      <c r="Z93" s="909">
        <v>19</v>
      </c>
      <c r="AA93" s="783">
        <v>0</v>
      </c>
      <c r="AB93" s="784">
        <v>0</v>
      </c>
      <c r="AC93" s="784">
        <v>19</v>
      </c>
      <c r="AD93" s="784">
        <v>0</v>
      </c>
      <c r="AE93" s="785">
        <f t="shared" si="39"/>
        <v>19</v>
      </c>
      <c r="AF93" s="785">
        <v>0</v>
      </c>
      <c r="AG93" s="820">
        <f t="shared" si="38"/>
        <v>19</v>
      </c>
      <c r="AH93" s="783">
        <v>0</v>
      </c>
      <c r="AI93" s="784">
        <v>0</v>
      </c>
      <c r="AJ93" s="784">
        <v>19</v>
      </c>
      <c r="AK93" s="784">
        <v>0</v>
      </c>
      <c r="AL93" s="785">
        <v>19</v>
      </c>
      <c r="AM93" s="785">
        <v>0</v>
      </c>
      <c r="AN93" s="820">
        <f t="shared" si="37"/>
        <v>19</v>
      </c>
      <c r="AO93" s="787">
        <v>0</v>
      </c>
      <c r="AP93" s="784">
        <v>0</v>
      </c>
      <c r="AQ93" s="784">
        <v>19</v>
      </c>
      <c r="AR93" s="789">
        <v>0</v>
      </c>
      <c r="AS93" s="785">
        <v>19</v>
      </c>
      <c r="AT93" s="784">
        <v>0</v>
      </c>
      <c r="AU93" s="820">
        <v>19</v>
      </c>
      <c r="AV93" s="787">
        <v>0</v>
      </c>
      <c r="AW93" s="784">
        <v>0</v>
      </c>
      <c r="AX93" s="789">
        <v>19</v>
      </c>
      <c r="AY93" s="852">
        <v>0</v>
      </c>
      <c r="AZ93" s="785">
        <v>19</v>
      </c>
      <c r="BA93" s="784">
        <v>0</v>
      </c>
      <c r="BB93" s="786">
        <v>19</v>
      </c>
      <c r="BC93" s="787">
        <v>0</v>
      </c>
      <c r="BD93" s="784">
        <v>0</v>
      </c>
      <c r="BE93" s="784">
        <v>19</v>
      </c>
      <c r="BF93" s="789">
        <v>0</v>
      </c>
      <c r="BG93" s="785">
        <v>19</v>
      </c>
      <c r="BH93" s="784">
        <v>0</v>
      </c>
      <c r="BI93" s="786">
        <v>19</v>
      </c>
      <c r="BJ93" s="787">
        <v>0</v>
      </c>
      <c r="BK93" s="784">
        <v>0</v>
      </c>
      <c r="BL93" s="784">
        <v>19</v>
      </c>
      <c r="BM93" s="789">
        <v>0</v>
      </c>
      <c r="BN93" s="785">
        <v>19</v>
      </c>
      <c r="BO93" s="784">
        <v>0</v>
      </c>
      <c r="BP93" s="820">
        <v>19</v>
      </c>
      <c r="BQ93" s="853">
        <f>SUMIFS('R5診療所票'!$AZ$10:$AZ$64,'R5診療所票'!$B$10:$B$64,$K$3:$K$150,'R5診療所票'!$AG$10:$AG$64,1)</f>
        <v>0</v>
      </c>
      <c r="BR93" s="854">
        <f>SUMIFS('R5診療所票'!$AZ$10:$AZ$64,'R5診療所票'!$B$10:$B$64,$K$3:$K$150,'R5診療所票'!$AG$10:$AG$64,2)</f>
        <v>0</v>
      </c>
      <c r="BS93" s="1006">
        <f>SUMIFS('R5診療所票'!$AZ$10:$AZ$64,'R5診療所票'!$B$10:$B$64,$K$3:$K$150,'R5診療所票'!$AG$10:$AG$64,3)</f>
        <v>0</v>
      </c>
      <c r="BT93" s="1009">
        <f>SUMIFS('R5診療所票'!$AZ$10:$AZ$64,'R5診療所票'!$B$10:$B$64,$K$3:$K$150,'R5診療所票'!$AG$10:$AG$64,4)</f>
        <v>19</v>
      </c>
      <c r="BU93" s="856">
        <f t="shared" si="40"/>
        <v>19</v>
      </c>
      <c r="BV93" s="854">
        <f>SUMIFS('R5診療所票'!$AZ$10:$AZ$64,'R5診療所票'!$B$10:$B$64,$K$3:$K$150,'R5診療所票'!$AG$10:$AG$64,5)+SUMIFS('R5診療所票'!$AZ$10:$AZ$64,'R5診療所票'!$B$10:$B$64,$K$3:$K$150,'R5診療所票'!$AG$10:$AG$64,6)</f>
        <v>0</v>
      </c>
      <c r="BW93" s="857">
        <f t="shared" si="28"/>
        <v>19</v>
      </c>
      <c r="BX93" s="757">
        <f t="shared" si="32"/>
        <v>0</v>
      </c>
      <c r="BY93" s="757">
        <f t="shared" si="33"/>
        <v>0</v>
      </c>
      <c r="BZ93" s="757"/>
      <c r="CA93" s="858">
        <f>SUMIFS('R5診療所票'!$BC$10:$BC$64,'R5診療所票'!$B$10:$B$64,$K$3:$K$150,'R5診療所票'!$AN$10:$AN$64,1)</f>
        <v>0</v>
      </c>
      <c r="CB93" s="805">
        <f>SUMIFS('R5診療所票'!$BC$10:$BC$64,'R5診療所票'!$B$10:$B$64,$K$3:$K$150,'R5診療所票'!$AN$10:$AN$64,2)</f>
        <v>0</v>
      </c>
      <c r="CC93" s="859">
        <f>SUMIFS('R5診療所票'!$BC$10:$BC$64,'R5診療所票'!$B$10:$B$64,$K$3:$K$150,'R5診療所票'!$AN$10:$AN$64,3)</f>
        <v>0</v>
      </c>
      <c r="CD93" s="805">
        <f>SUMIFS('R5診療所票'!$BC$10:$BC$64,'R5診療所票'!$B$10:$B$64,$K$3:$K$150,'R5診療所票'!$AN$10:$AN$64,4)</f>
        <v>19</v>
      </c>
      <c r="CE93" s="859">
        <f t="shared" si="41"/>
        <v>19</v>
      </c>
      <c r="CF93" s="805">
        <f>SUMIFS('R5診療所票'!$BC$10:$BC$64,'R5診療所票'!$B$10:$B$64,$K$3:$K$150,'R5診療所票'!$AN$10:$AN$64,5)</f>
        <v>0</v>
      </c>
      <c r="CG93" s="860">
        <f t="shared" si="30"/>
        <v>19</v>
      </c>
      <c r="CH93" s="832">
        <f>SUMIFS('R5診療所票'!$BD$11:$BD$64,'R5診療所票'!$B$11:$B$64,$K$3:$K$150)</f>
        <v>0</v>
      </c>
      <c r="CI93" s="810">
        <f>SUMIFS('R5診療所票'!$BC$10:$BC$64,'R5診療所票'!$B$10:$B$64,$K$3:$K$150,'R5診療所票'!$AN$10:$AN$64,7)</f>
        <v>0</v>
      </c>
      <c r="CJ93" s="811" t="str">
        <f>IF(BW93=CG93+CH93+CI93,"○","×")</f>
        <v>○</v>
      </c>
      <c r="CK93" s="833">
        <v>19</v>
      </c>
      <c r="CL93" s="811" t="str">
        <f t="shared" si="34"/>
        <v>○</v>
      </c>
      <c r="CN93" s="821" t="b">
        <f t="shared" si="43"/>
        <v>1</v>
      </c>
      <c r="CO93" s="792" t="b">
        <f t="shared" si="43"/>
        <v>1</v>
      </c>
      <c r="CP93" s="822" t="b">
        <f t="shared" si="43"/>
        <v>0</v>
      </c>
      <c r="CQ93" s="823" t="b">
        <f t="shared" si="42"/>
        <v>0</v>
      </c>
      <c r="CR93" s="790" t="b">
        <f t="shared" si="42"/>
        <v>1</v>
      </c>
      <c r="CS93" s="792" t="b">
        <f t="shared" si="42"/>
        <v>1</v>
      </c>
      <c r="CT93" s="786" t="b">
        <f t="shared" si="42"/>
        <v>1</v>
      </c>
    </row>
    <row r="94" spans="1:98">
      <c r="A94" s="882">
        <v>85</v>
      </c>
      <c r="B94" s="883" t="s">
        <v>145</v>
      </c>
      <c r="C94" s="883" t="s">
        <v>149</v>
      </c>
      <c r="D94" s="883" t="s">
        <v>109</v>
      </c>
      <c r="E94" s="888">
        <v>21729088</v>
      </c>
      <c r="F94" s="884">
        <v>21730034</v>
      </c>
      <c r="G94" s="884">
        <v>21701110</v>
      </c>
      <c r="H94" s="884">
        <v>21701110</v>
      </c>
      <c r="I94" s="884">
        <v>21701110</v>
      </c>
      <c r="J94" s="884">
        <v>21701110</v>
      </c>
      <c r="K94" s="884">
        <v>21701110</v>
      </c>
      <c r="L94" s="885" t="s">
        <v>44</v>
      </c>
      <c r="M94" s="919"/>
      <c r="N94" s="920"/>
      <c r="O94" s="920"/>
      <c r="P94" s="920"/>
      <c r="Q94" s="921">
        <v>0</v>
      </c>
      <c r="R94" s="921"/>
      <c r="S94" s="922">
        <v>0</v>
      </c>
      <c r="T94" s="919"/>
      <c r="U94" s="920">
        <v>19</v>
      </c>
      <c r="V94" s="920"/>
      <c r="W94" s="920"/>
      <c r="X94" s="921">
        <v>19</v>
      </c>
      <c r="Y94" s="921"/>
      <c r="Z94" s="922">
        <v>19</v>
      </c>
      <c r="AA94" s="923">
        <v>0</v>
      </c>
      <c r="AB94" s="924">
        <v>6</v>
      </c>
      <c r="AC94" s="924">
        <v>0</v>
      </c>
      <c r="AD94" s="924">
        <v>0</v>
      </c>
      <c r="AE94" s="925">
        <f t="shared" si="39"/>
        <v>6</v>
      </c>
      <c r="AF94" s="925">
        <v>0</v>
      </c>
      <c r="AG94" s="926">
        <f t="shared" si="38"/>
        <v>6</v>
      </c>
      <c r="AH94" s="923">
        <v>0</v>
      </c>
      <c r="AI94" s="924">
        <v>6</v>
      </c>
      <c r="AJ94" s="924">
        <v>0</v>
      </c>
      <c r="AK94" s="924">
        <v>0</v>
      </c>
      <c r="AL94" s="925">
        <v>6</v>
      </c>
      <c r="AM94" s="925">
        <v>0</v>
      </c>
      <c r="AN94" s="926">
        <f t="shared" si="37"/>
        <v>6</v>
      </c>
      <c r="AO94" s="787">
        <v>0</v>
      </c>
      <c r="AP94" s="784">
        <v>1</v>
      </c>
      <c r="AQ94" s="784">
        <v>0</v>
      </c>
      <c r="AR94" s="789">
        <v>0</v>
      </c>
      <c r="AS94" s="925">
        <v>1</v>
      </c>
      <c r="AT94" s="784">
        <v>0</v>
      </c>
      <c r="AU94" s="926">
        <v>1</v>
      </c>
      <c r="AV94" s="787">
        <v>0</v>
      </c>
      <c r="AW94" s="784">
        <v>1</v>
      </c>
      <c r="AX94" s="789">
        <v>0</v>
      </c>
      <c r="AY94" s="852">
        <v>0</v>
      </c>
      <c r="AZ94" s="785">
        <v>1</v>
      </c>
      <c r="BA94" s="784">
        <v>0</v>
      </c>
      <c r="BB94" s="786">
        <v>1</v>
      </c>
      <c r="BC94" s="787">
        <v>0</v>
      </c>
      <c r="BD94" s="784">
        <v>1</v>
      </c>
      <c r="BE94" s="784">
        <v>0</v>
      </c>
      <c r="BF94" s="789">
        <v>0</v>
      </c>
      <c r="BG94" s="785">
        <v>1</v>
      </c>
      <c r="BH94" s="784">
        <v>0</v>
      </c>
      <c r="BI94" s="786">
        <v>1</v>
      </c>
      <c r="BJ94" s="787">
        <v>0</v>
      </c>
      <c r="BK94" s="784">
        <v>1</v>
      </c>
      <c r="BL94" s="784">
        <v>0</v>
      </c>
      <c r="BM94" s="789">
        <v>0</v>
      </c>
      <c r="BN94" s="785">
        <v>1</v>
      </c>
      <c r="BO94" s="784">
        <v>0</v>
      </c>
      <c r="BP94" s="820">
        <v>1</v>
      </c>
      <c r="BQ94" s="853">
        <f>SUMIFS('R5診療所票'!$AZ$10:$AZ$64,'R5診療所票'!$B$10:$B$64,$K$3:$K$150,'R5診療所票'!$AG$10:$AG$64,1)</f>
        <v>0</v>
      </c>
      <c r="BR94" s="854">
        <f>SUMIFS('R5診療所票'!$AZ$10:$AZ$64,'R5診療所票'!$B$10:$B$64,$K$3:$K$150,'R5診療所票'!$AG$10:$AG$64,2)</f>
        <v>1</v>
      </c>
      <c r="BS94" s="854">
        <f>SUMIFS('R5診療所票'!$AZ$10:$AZ$64,'R5診療所票'!$B$10:$B$64,$K$3:$K$150,'R5診療所票'!$AG$10:$AG$64,3)</f>
        <v>0</v>
      </c>
      <c r="BT94" s="855">
        <f>SUMIFS('R5診療所票'!$AZ$10:$AZ$64,'R5診療所票'!$B$10:$B$64,$K$3:$K$150,'R5診療所票'!$AG$10:$AG$64,4)</f>
        <v>0</v>
      </c>
      <c r="BU94" s="856">
        <f t="shared" si="40"/>
        <v>1</v>
      </c>
      <c r="BV94" s="854">
        <f>SUMIFS('R5診療所票'!$AZ$10:$AZ$64,'R5診療所票'!$B$10:$B$64,$K$3:$K$150,'R5診療所票'!$AG$10:$AG$64,5)+SUMIFS('R5診療所票'!$AZ$10:$AZ$64,'R5診療所票'!$B$10:$B$64,$K$3:$K$150,'R5診療所票'!$AG$10:$AG$64,6)</f>
        <v>0</v>
      </c>
      <c r="BW94" s="857">
        <f t="shared" si="28"/>
        <v>1</v>
      </c>
      <c r="BX94" s="757">
        <f t="shared" si="32"/>
        <v>0</v>
      </c>
      <c r="BY94" s="757">
        <f t="shared" si="33"/>
        <v>0</v>
      </c>
      <c r="BZ94" s="757"/>
      <c r="CA94" s="858">
        <f>SUMIFS('R5診療所票'!$BC$10:$BC$64,'R5診療所票'!$B$10:$B$64,$K$3:$K$150,'R5診療所票'!$AN$10:$AN$64,1)</f>
        <v>0</v>
      </c>
      <c r="CB94" s="805">
        <f>SUMIFS('R5診療所票'!$BC$10:$BC$64,'R5診療所票'!$B$10:$B$64,$K$3:$K$150,'R5診療所票'!$AN$10:$AN$64,2)</f>
        <v>0</v>
      </c>
      <c r="CC94" s="859">
        <f>SUMIFS('R5診療所票'!$BC$10:$BC$64,'R5診療所票'!$B$10:$B$64,$K$3:$K$150,'R5診療所票'!$AN$10:$AN$64,3)</f>
        <v>0</v>
      </c>
      <c r="CD94" s="805">
        <f>SUMIFS('R5診療所票'!$BC$10:$BC$64,'R5診療所票'!$B$10:$B$64,$K$3:$K$150,'R5診療所票'!$AN$10:$AN$64,4)</f>
        <v>0</v>
      </c>
      <c r="CE94" s="859">
        <f t="shared" si="41"/>
        <v>0</v>
      </c>
      <c r="CF94" s="805">
        <f>SUMIFS('R5診療所票'!$BC$10:$BC$64,'R5診療所票'!$B$10:$B$64,$K$3:$K$150,'R5診療所票'!$AN$10:$AN$64,5)</f>
        <v>0</v>
      </c>
      <c r="CG94" s="860">
        <f t="shared" si="30"/>
        <v>0</v>
      </c>
      <c r="CH94" s="832">
        <f>SUMIFS('R5診療所票'!$BD$11:$BD$64,'R5診療所票'!$B$11:$B$64,$K$3:$K$150)</f>
        <v>1</v>
      </c>
      <c r="CI94" s="810">
        <f>SUMIFS('R5診療所票'!$BC$10:$BC$64,'R5診療所票'!$B$10:$B$64,$K$3:$K$150,'R5診療所票'!$AN$10:$AN$64,7)</f>
        <v>0</v>
      </c>
      <c r="CJ94" s="811" t="str">
        <f t="shared" si="35"/>
        <v>○</v>
      </c>
      <c r="CK94" s="927">
        <v>1</v>
      </c>
      <c r="CL94" s="811" t="str">
        <f t="shared" si="34"/>
        <v>○</v>
      </c>
      <c r="CN94" s="821" t="b">
        <f t="shared" si="43"/>
        <v>1</v>
      </c>
      <c r="CO94" s="792" t="b">
        <f t="shared" si="43"/>
        <v>1</v>
      </c>
      <c r="CP94" s="822" t="b">
        <f t="shared" si="43"/>
        <v>1</v>
      </c>
      <c r="CQ94" s="823" t="b">
        <f t="shared" si="42"/>
        <v>1</v>
      </c>
      <c r="CR94" s="790" t="b">
        <f t="shared" si="42"/>
        <v>1</v>
      </c>
      <c r="CS94" s="792" t="b">
        <f t="shared" si="42"/>
        <v>1</v>
      </c>
      <c r="CT94" s="786" t="b">
        <f t="shared" si="42"/>
        <v>1</v>
      </c>
    </row>
    <row r="95" spans="1:98">
      <c r="A95" s="882">
        <v>86</v>
      </c>
      <c r="B95" s="874" t="s">
        <v>170</v>
      </c>
      <c r="C95" s="883" t="s">
        <v>149</v>
      </c>
      <c r="D95" s="874" t="s">
        <v>109</v>
      </c>
      <c r="E95" s="877">
        <v>21729092</v>
      </c>
      <c r="F95" s="878">
        <v>21730072</v>
      </c>
      <c r="G95" s="878">
        <v>21701111</v>
      </c>
      <c r="H95" s="878">
        <v>21701111</v>
      </c>
      <c r="I95" s="878">
        <v>21701111</v>
      </c>
      <c r="J95" s="878">
        <v>21701111</v>
      </c>
      <c r="K95" s="878">
        <v>21701111</v>
      </c>
      <c r="L95" s="870" t="s">
        <v>182</v>
      </c>
      <c r="M95" s="817"/>
      <c r="N95" s="818">
        <v>45</v>
      </c>
      <c r="O95" s="818"/>
      <c r="P95" s="818"/>
      <c r="Q95" s="819">
        <v>45</v>
      </c>
      <c r="R95" s="819"/>
      <c r="S95" s="909">
        <v>45</v>
      </c>
      <c r="T95" s="817"/>
      <c r="U95" s="818"/>
      <c r="V95" s="818"/>
      <c r="W95" s="818"/>
      <c r="X95" s="819">
        <v>0</v>
      </c>
      <c r="Y95" s="819"/>
      <c r="Z95" s="909">
        <v>0</v>
      </c>
      <c r="AA95" s="783">
        <v>0</v>
      </c>
      <c r="AB95" s="784">
        <v>0</v>
      </c>
      <c r="AC95" s="784">
        <v>19</v>
      </c>
      <c r="AD95" s="784">
        <v>0</v>
      </c>
      <c r="AE95" s="785">
        <f>SUM(AA95:AD95)</f>
        <v>19</v>
      </c>
      <c r="AF95" s="785">
        <v>0</v>
      </c>
      <c r="AG95" s="820">
        <f>AE95+AF95</f>
        <v>19</v>
      </c>
      <c r="AH95" s="783">
        <v>0</v>
      </c>
      <c r="AI95" s="784">
        <v>0</v>
      </c>
      <c r="AJ95" s="784">
        <v>19</v>
      </c>
      <c r="AK95" s="784">
        <v>0</v>
      </c>
      <c r="AL95" s="785">
        <v>19</v>
      </c>
      <c r="AM95" s="785">
        <v>0</v>
      </c>
      <c r="AN95" s="820">
        <f>AL95+AM95</f>
        <v>19</v>
      </c>
      <c r="AO95" s="787">
        <v>0</v>
      </c>
      <c r="AP95" s="784">
        <v>0</v>
      </c>
      <c r="AQ95" s="784">
        <v>19</v>
      </c>
      <c r="AR95" s="789">
        <v>0</v>
      </c>
      <c r="AS95" s="785">
        <v>19</v>
      </c>
      <c r="AT95" s="784">
        <v>0</v>
      </c>
      <c r="AU95" s="820">
        <v>19</v>
      </c>
      <c r="AV95" s="787">
        <v>0</v>
      </c>
      <c r="AW95" s="784">
        <v>0</v>
      </c>
      <c r="AX95" s="789">
        <v>19</v>
      </c>
      <c r="AY95" s="852">
        <v>0</v>
      </c>
      <c r="AZ95" s="785">
        <v>19</v>
      </c>
      <c r="BA95" s="784">
        <v>0</v>
      </c>
      <c r="BB95" s="786">
        <v>19</v>
      </c>
      <c r="BC95" s="787">
        <v>0</v>
      </c>
      <c r="BD95" s="784">
        <v>0</v>
      </c>
      <c r="BE95" s="784">
        <v>19</v>
      </c>
      <c r="BF95" s="789">
        <v>0</v>
      </c>
      <c r="BG95" s="785">
        <v>19</v>
      </c>
      <c r="BH95" s="784">
        <v>0</v>
      </c>
      <c r="BI95" s="786">
        <v>19</v>
      </c>
      <c r="BJ95" s="787">
        <v>0</v>
      </c>
      <c r="BK95" s="784">
        <v>0</v>
      </c>
      <c r="BL95" s="784">
        <v>19</v>
      </c>
      <c r="BM95" s="789">
        <v>0</v>
      </c>
      <c r="BN95" s="785">
        <v>19</v>
      </c>
      <c r="BO95" s="784">
        <v>0</v>
      </c>
      <c r="BP95" s="820">
        <v>19</v>
      </c>
      <c r="BQ95" s="853">
        <f>SUMIFS('R5診療所票'!$AZ$10:$AZ$64,'R5診療所票'!$B$10:$B$64,$K$3:$K$150,'R5診療所票'!$AG$10:$AG$64,1)</f>
        <v>0</v>
      </c>
      <c r="BR95" s="854">
        <f>SUMIFS('R5診療所票'!$AZ$10:$AZ$64,'R5診療所票'!$B$10:$B$64,$K$3:$K$150,'R5診療所票'!$AG$10:$AG$64,2)</f>
        <v>0</v>
      </c>
      <c r="BS95" s="854">
        <f>SUMIFS('R5診療所票'!$AZ$10:$AZ$64,'R5診療所票'!$B$10:$B$64,$K$3:$K$150,'R5診療所票'!$AG$10:$AG$64,3)</f>
        <v>19</v>
      </c>
      <c r="BT95" s="855">
        <f>SUMIFS('R5診療所票'!$AZ$10:$AZ$64,'R5診療所票'!$B$10:$B$64,$K$3:$K$150,'R5診療所票'!$AG$10:$AG$64,4)</f>
        <v>0</v>
      </c>
      <c r="BU95" s="856">
        <f t="shared" si="40"/>
        <v>19</v>
      </c>
      <c r="BV95" s="854">
        <f>SUMIFS('R5診療所票'!$AZ$10:$AZ$64,'R5診療所票'!$B$10:$B$64,$K$3:$K$150,'R5診療所票'!$AG$10:$AG$64,5)+SUMIFS('R5診療所票'!$AZ$10:$AZ$64,'R5診療所票'!$B$10:$B$64,$K$3:$K$150,'R5診療所票'!$AG$10:$AG$64,6)</f>
        <v>0</v>
      </c>
      <c r="BW95" s="857">
        <f t="shared" si="28"/>
        <v>19</v>
      </c>
      <c r="BX95" s="757">
        <f t="shared" si="32"/>
        <v>0</v>
      </c>
      <c r="BY95" s="757">
        <f t="shared" si="33"/>
        <v>0</v>
      </c>
      <c r="BZ95" s="757"/>
      <c r="CA95" s="858">
        <f>SUMIFS('R5診療所票'!$BC$10:$BC$64,'R5診療所票'!$B$10:$B$64,$K$3:$K$150,'R5診療所票'!$AN$10:$AN$64,1)</f>
        <v>0</v>
      </c>
      <c r="CB95" s="805">
        <f>SUMIFS('R5診療所票'!$BC$10:$BC$64,'R5診療所票'!$B$10:$B$64,$K$3:$K$150,'R5診療所票'!$AN$10:$AN$64,2)</f>
        <v>0</v>
      </c>
      <c r="CC95" s="859">
        <f>SUMIFS('R5診療所票'!$BC$10:$BC$64,'R5診療所票'!$B$10:$B$64,$K$3:$K$150,'R5診療所票'!$AN$10:$AN$64,3)</f>
        <v>19</v>
      </c>
      <c r="CD95" s="805">
        <f>SUMIFS('R5診療所票'!$BC$10:$BC$64,'R5診療所票'!$B$10:$B$64,$K$3:$K$150,'R5診療所票'!$AN$10:$AN$64,4)</f>
        <v>0</v>
      </c>
      <c r="CE95" s="859">
        <f t="shared" si="41"/>
        <v>19</v>
      </c>
      <c r="CF95" s="805">
        <f>SUMIFS('R5診療所票'!$BC$10:$BC$64,'R5診療所票'!$B$10:$B$64,$K$3:$K$150,'R5診療所票'!$AN$10:$AN$64,5)</f>
        <v>0</v>
      </c>
      <c r="CG95" s="860">
        <f t="shared" si="30"/>
        <v>19</v>
      </c>
      <c r="CH95" s="832">
        <f>SUMIFS('R5診療所票'!$BD$11:$BD$64,'R5診療所票'!$B$11:$B$64,$K$3:$K$150)</f>
        <v>0</v>
      </c>
      <c r="CI95" s="810">
        <f>SUMIFS('R5診療所票'!$BC$10:$BC$64,'R5診療所票'!$B$10:$B$64,$K$3:$K$150,'R5診療所票'!$AN$10:$AN$64,7)</f>
        <v>0</v>
      </c>
      <c r="CJ95" s="811" t="str">
        <f>IF(BW95=CG95+CH95+CI95,"○","×")</f>
        <v>○</v>
      </c>
      <c r="CK95" s="833">
        <v>19</v>
      </c>
      <c r="CL95" s="811" t="str">
        <f>IF(BW95=CK95,"○","×")</f>
        <v>○</v>
      </c>
      <c r="CN95" s="821" t="b">
        <f t="shared" si="43"/>
        <v>1</v>
      </c>
      <c r="CO95" s="792" t="b">
        <f t="shared" si="43"/>
        <v>1</v>
      </c>
      <c r="CP95" s="822" t="b">
        <f t="shared" si="43"/>
        <v>1</v>
      </c>
      <c r="CQ95" s="823" t="b">
        <f t="shared" si="42"/>
        <v>1</v>
      </c>
      <c r="CR95" s="790" t="b">
        <f t="shared" si="42"/>
        <v>1</v>
      </c>
      <c r="CS95" s="792" t="b">
        <f t="shared" si="42"/>
        <v>1</v>
      </c>
      <c r="CT95" s="786" t="b">
        <f t="shared" si="42"/>
        <v>1</v>
      </c>
    </row>
    <row r="96" spans="1:98">
      <c r="A96" s="882">
        <v>87</v>
      </c>
      <c r="B96" s="874" t="s">
        <v>145</v>
      </c>
      <c r="C96" s="874" t="s">
        <v>151</v>
      </c>
      <c r="D96" s="874" t="s">
        <v>109</v>
      </c>
      <c r="E96" s="877">
        <v>21729064</v>
      </c>
      <c r="F96" s="878">
        <v>21730007</v>
      </c>
      <c r="G96" s="878">
        <v>21701078</v>
      </c>
      <c r="H96" s="878">
        <v>21701078</v>
      </c>
      <c r="I96" s="878">
        <v>21701078</v>
      </c>
      <c r="J96" s="878">
        <v>21701078</v>
      </c>
      <c r="K96" s="878">
        <v>21701078</v>
      </c>
      <c r="L96" s="870" t="s">
        <v>45</v>
      </c>
      <c r="M96" s="817"/>
      <c r="N96" s="818"/>
      <c r="O96" s="818"/>
      <c r="P96" s="818"/>
      <c r="Q96" s="819">
        <v>0</v>
      </c>
      <c r="R96" s="819"/>
      <c r="S96" s="909">
        <v>0</v>
      </c>
      <c r="T96" s="817"/>
      <c r="U96" s="818"/>
      <c r="V96" s="818"/>
      <c r="W96" s="818">
        <v>19</v>
      </c>
      <c r="X96" s="819">
        <v>19</v>
      </c>
      <c r="Y96" s="819"/>
      <c r="Z96" s="909">
        <v>19</v>
      </c>
      <c r="AA96" s="783">
        <v>0</v>
      </c>
      <c r="AB96" s="784">
        <v>0</v>
      </c>
      <c r="AC96" s="784">
        <v>0</v>
      </c>
      <c r="AD96" s="784">
        <v>19</v>
      </c>
      <c r="AE96" s="785">
        <f t="shared" si="36"/>
        <v>19</v>
      </c>
      <c r="AF96" s="785">
        <v>0</v>
      </c>
      <c r="AG96" s="820">
        <f t="shared" si="38"/>
        <v>19</v>
      </c>
      <c r="AH96" s="783">
        <v>0</v>
      </c>
      <c r="AI96" s="784">
        <v>0</v>
      </c>
      <c r="AJ96" s="784">
        <v>0</v>
      </c>
      <c r="AK96" s="784">
        <v>19</v>
      </c>
      <c r="AL96" s="785">
        <v>19</v>
      </c>
      <c r="AM96" s="785">
        <v>0</v>
      </c>
      <c r="AN96" s="820">
        <f t="shared" si="37"/>
        <v>19</v>
      </c>
      <c r="AO96" s="787">
        <v>0</v>
      </c>
      <c r="AP96" s="784">
        <v>0</v>
      </c>
      <c r="AQ96" s="784">
        <v>0</v>
      </c>
      <c r="AR96" s="789">
        <v>19</v>
      </c>
      <c r="AS96" s="785">
        <v>19</v>
      </c>
      <c r="AT96" s="784">
        <v>0</v>
      </c>
      <c r="AU96" s="820">
        <v>19</v>
      </c>
      <c r="AV96" s="787">
        <v>0</v>
      </c>
      <c r="AW96" s="784">
        <v>0</v>
      </c>
      <c r="AX96" s="789">
        <v>0</v>
      </c>
      <c r="AY96" s="852">
        <v>19</v>
      </c>
      <c r="AZ96" s="785">
        <v>19</v>
      </c>
      <c r="BA96" s="784">
        <v>0</v>
      </c>
      <c r="BB96" s="786">
        <v>19</v>
      </c>
      <c r="BC96" s="787">
        <v>0</v>
      </c>
      <c r="BD96" s="784">
        <v>0</v>
      </c>
      <c r="BE96" s="784">
        <v>0</v>
      </c>
      <c r="BF96" s="789">
        <v>19</v>
      </c>
      <c r="BG96" s="785">
        <v>19</v>
      </c>
      <c r="BH96" s="784">
        <v>0</v>
      </c>
      <c r="BI96" s="786">
        <v>19</v>
      </c>
      <c r="BJ96" s="787">
        <v>0</v>
      </c>
      <c r="BK96" s="784">
        <v>0</v>
      </c>
      <c r="BL96" s="784">
        <v>0</v>
      </c>
      <c r="BM96" s="789">
        <v>19</v>
      </c>
      <c r="BN96" s="785">
        <v>19</v>
      </c>
      <c r="BO96" s="784">
        <v>0</v>
      </c>
      <c r="BP96" s="820">
        <v>19</v>
      </c>
      <c r="BQ96" s="853">
        <f>SUMIFS('R5診療所票'!$AZ$10:$AZ$64,'R5診療所票'!$B$10:$B$64,$K$3:$K$150,'R5診療所票'!$AG$10:$AG$64,1)</f>
        <v>0</v>
      </c>
      <c r="BR96" s="854">
        <f>SUMIFS('R5診療所票'!$AZ$10:$AZ$64,'R5診療所票'!$B$10:$B$64,$K$3:$K$150,'R5診療所票'!$AG$10:$AG$64,2)</f>
        <v>0</v>
      </c>
      <c r="BS96" s="854">
        <f>SUMIFS('R5診療所票'!$AZ$10:$AZ$64,'R5診療所票'!$B$10:$B$64,$K$3:$K$150,'R5診療所票'!$AG$10:$AG$64,3)</f>
        <v>0</v>
      </c>
      <c r="BT96" s="1009">
        <f>SUMIFS('R5診療所票'!$AZ$10:$AZ$64,'R5診療所票'!$B$10:$B$64,$K$3:$K$150,'R5診療所票'!$AG$10:$AG$64,4)</f>
        <v>0</v>
      </c>
      <c r="BU96" s="1010">
        <f t="shared" si="40"/>
        <v>0</v>
      </c>
      <c r="BV96" s="1006">
        <f>SUMIFS('R5診療所票'!$AZ$10:$AZ$64,'R5診療所票'!$B$10:$B$64,$K$3:$K$150,'R5診療所票'!$AG$10:$AG$64,5)+SUMIFS('R5診療所票'!$AZ$10:$AZ$64,'R5診療所票'!$B$10:$B$64,$K$3:$K$150,'R5診療所票'!$AG$10:$AG$64,6)</f>
        <v>19</v>
      </c>
      <c r="BW96" s="857">
        <f t="shared" si="28"/>
        <v>19</v>
      </c>
      <c r="BX96" s="757">
        <f t="shared" si="32"/>
        <v>-19</v>
      </c>
      <c r="BY96" s="757">
        <f t="shared" si="33"/>
        <v>0</v>
      </c>
      <c r="BZ96" s="757"/>
      <c r="CA96" s="858">
        <f>SUMIFS('R5診療所票'!$BC$10:$BC$64,'R5診療所票'!$B$10:$B$64,$K$3:$K$150,'R5診療所票'!$AN$10:$AN$64,1)</f>
        <v>0</v>
      </c>
      <c r="CB96" s="805">
        <f>SUMIFS('R5診療所票'!$BC$10:$BC$64,'R5診療所票'!$B$10:$B$64,$K$3:$K$150,'R5診療所票'!$AN$10:$AN$64,2)</f>
        <v>0</v>
      </c>
      <c r="CC96" s="859">
        <f>SUMIFS('R5診療所票'!$BC$10:$BC$64,'R5診療所票'!$B$10:$B$64,$K$3:$K$150,'R5診療所票'!$AN$10:$AN$64,3)</f>
        <v>0</v>
      </c>
      <c r="CD96" s="805">
        <f>SUMIFS('R5診療所票'!$BC$10:$BC$64,'R5診療所票'!$B$10:$B$64,$K$3:$K$150,'R5診療所票'!$AN$10:$AN$64,4)</f>
        <v>0</v>
      </c>
      <c r="CE96" s="859">
        <f t="shared" si="41"/>
        <v>0</v>
      </c>
      <c r="CF96" s="805">
        <f>SUMIFS('R5診療所票'!$BC$10:$BC$64,'R5診療所票'!$B$10:$B$64,$K$3:$K$150,'R5診療所票'!$AN$10:$AN$64,5)</f>
        <v>0</v>
      </c>
      <c r="CG96" s="860">
        <f t="shared" si="30"/>
        <v>0</v>
      </c>
      <c r="CH96" s="832">
        <f>SUMIFS('R5診療所票'!$BD$11:$BD$64,'R5診療所票'!$B$11:$B$64,$K$3:$K$150)</f>
        <v>19</v>
      </c>
      <c r="CI96" s="810">
        <f>SUMIFS('R5診療所票'!$BC$10:$BC$64,'R5診療所票'!$B$10:$B$64,$K$3:$K$150,'R5診療所票'!$AN$10:$AN$64,7)</f>
        <v>0</v>
      </c>
      <c r="CJ96" s="811" t="str">
        <f t="shared" si="35"/>
        <v>○</v>
      </c>
      <c r="CK96" s="833">
        <v>19</v>
      </c>
      <c r="CL96" s="811" t="str">
        <f t="shared" si="34"/>
        <v>○</v>
      </c>
      <c r="CN96" s="821" t="b">
        <f t="shared" si="43"/>
        <v>1</v>
      </c>
      <c r="CO96" s="792" t="b">
        <f t="shared" si="43"/>
        <v>1</v>
      </c>
      <c r="CP96" s="822" t="b">
        <f t="shared" si="43"/>
        <v>1</v>
      </c>
      <c r="CQ96" s="823" t="b">
        <f t="shared" si="42"/>
        <v>0</v>
      </c>
      <c r="CR96" s="790" t="b">
        <f t="shared" si="42"/>
        <v>0</v>
      </c>
      <c r="CS96" s="792" t="b">
        <f t="shared" si="42"/>
        <v>0</v>
      </c>
      <c r="CT96" s="786" t="b">
        <f t="shared" si="42"/>
        <v>1</v>
      </c>
    </row>
    <row r="97" spans="1:98">
      <c r="A97" s="882">
        <v>88</v>
      </c>
      <c r="B97" s="874" t="s">
        <v>170</v>
      </c>
      <c r="C97" s="874" t="s">
        <v>171</v>
      </c>
      <c r="D97" s="874" t="s">
        <v>109</v>
      </c>
      <c r="E97" s="877">
        <v>21729037</v>
      </c>
      <c r="F97" s="878">
        <v>21730035</v>
      </c>
      <c r="G97" s="878">
        <v>21701075</v>
      </c>
      <c r="H97" s="878">
        <v>21701075</v>
      </c>
      <c r="I97" s="878">
        <v>21701075</v>
      </c>
      <c r="J97" s="878">
        <v>21701075</v>
      </c>
      <c r="K97" s="878">
        <v>21701075</v>
      </c>
      <c r="L97" s="870" t="s">
        <v>183</v>
      </c>
      <c r="M97" s="817"/>
      <c r="N97" s="818"/>
      <c r="O97" s="818"/>
      <c r="P97" s="818"/>
      <c r="Q97" s="819">
        <v>0</v>
      </c>
      <c r="R97" s="819"/>
      <c r="S97" s="909">
        <v>0</v>
      </c>
      <c r="T97" s="817"/>
      <c r="U97" s="818"/>
      <c r="V97" s="818"/>
      <c r="W97" s="818"/>
      <c r="X97" s="819">
        <v>0</v>
      </c>
      <c r="Y97" s="819">
        <v>19</v>
      </c>
      <c r="Z97" s="909">
        <v>19</v>
      </c>
      <c r="AA97" s="783">
        <v>0</v>
      </c>
      <c r="AB97" s="784">
        <v>19</v>
      </c>
      <c r="AC97" s="784">
        <v>0</v>
      </c>
      <c r="AD97" s="784">
        <v>0</v>
      </c>
      <c r="AE97" s="785">
        <f t="shared" si="36"/>
        <v>19</v>
      </c>
      <c r="AF97" s="819">
        <v>0</v>
      </c>
      <c r="AG97" s="820">
        <f t="shared" si="38"/>
        <v>19</v>
      </c>
      <c r="AH97" s="783">
        <v>0</v>
      </c>
      <c r="AI97" s="784">
        <v>0</v>
      </c>
      <c r="AJ97" s="784">
        <v>0</v>
      </c>
      <c r="AK97" s="784">
        <v>0</v>
      </c>
      <c r="AL97" s="785">
        <v>0</v>
      </c>
      <c r="AM97" s="819">
        <v>19</v>
      </c>
      <c r="AN97" s="820">
        <f t="shared" si="37"/>
        <v>19</v>
      </c>
      <c r="AO97" s="787">
        <v>0</v>
      </c>
      <c r="AP97" s="784">
        <v>0</v>
      </c>
      <c r="AQ97" s="784">
        <v>0</v>
      </c>
      <c r="AR97" s="789">
        <v>0</v>
      </c>
      <c r="AS97" s="785">
        <v>0</v>
      </c>
      <c r="AT97" s="784">
        <v>19</v>
      </c>
      <c r="AU97" s="820">
        <v>19</v>
      </c>
      <c r="AV97" s="787">
        <v>0</v>
      </c>
      <c r="AW97" s="784">
        <v>0</v>
      </c>
      <c r="AX97" s="789">
        <v>0</v>
      </c>
      <c r="AY97" s="852">
        <v>0</v>
      </c>
      <c r="AZ97" s="785">
        <v>0</v>
      </c>
      <c r="BA97" s="784">
        <v>19</v>
      </c>
      <c r="BB97" s="786">
        <v>19</v>
      </c>
      <c r="BC97" s="787">
        <v>0</v>
      </c>
      <c r="BD97" s="784">
        <v>0</v>
      </c>
      <c r="BE97" s="784">
        <v>0</v>
      </c>
      <c r="BF97" s="789">
        <v>0</v>
      </c>
      <c r="BG97" s="785">
        <v>0</v>
      </c>
      <c r="BH97" s="784">
        <v>19</v>
      </c>
      <c r="BI97" s="786">
        <v>19</v>
      </c>
      <c r="BJ97" s="787">
        <v>0</v>
      </c>
      <c r="BK97" s="784">
        <v>0</v>
      </c>
      <c r="BL97" s="784">
        <v>0</v>
      </c>
      <c r="BM97" s="789">
        <v>0</v>
      </c>
      <c r="BN97" s="785">
        <v>0</v>
      </c>
      <c r="BO97" s="784">
        <v>19</v>
      </c>
      <c r="BP97" s="820">
        <v>19</v>
      </c>
      <c r="BQ97" s="853">
        <f>SUMIFS('R5診療所票'!$AZ$10:$AZ$64,'R5診療所票'!$B$10:$B$64,$K$3:$K$150,'R5診療所票'!$AG$10:$AG$64,1)</f>
        <v>0</v>
      </c>
      <c r="BR97" s="854">
        <f>SUMIFS('R5診療所票'!$AZ$10:$AZ$64,'R5診療所票'!$B$10:$B$64,$K$3:$K$150,'R5診療所票'!$AG$10:$AG$64,2)</f>
        <v>0</v>
      </c>
      <c r="BS97" s="854">
        <f>SUMIFS('R5診療所票'!$AZ$10:$AZ$64,'R5診療所票'!$B$10:$B$64,$K$3:$K$150,'R5診療所票'!$AG$10:$AG$64,3)</f>
        <v>0</v>
      </c>
      <c r="BT97" s="855">
        <f>SUMIFS('R5診療所票'!$AZ$10:$AZ$64,'R5診療所票'!$B$10:$B$64,$K$3:$K$150,'R5診療所票'!$AG$10:$AG$64,4)</f>
        <v>0</v>
      </c>
      <c r="BU97" s="856">
        <f t="shared" si="40"/>
        <v>0</v>
      </c>
      <c r="BV97" s="854">
        <f>SUMIFS('R5診療所票'!$AZ$10:$AZ$64,'R5診療所票'!$B$10:$B$64,$K$3:$K$150,'R5診療所票'!$AG$10:$AG$64,5)+SUMIFS('R5診療所票'!$AZ$10:$AZ$64,'R5診療所票'!$B$10:$B$64,$K$3:$K$150,'R5診療所票'!$AG$10:$AG$64,6)</f>
        <v>19</v>
      </c>
      <c r="BW97" s="857">
        <f t="shared" si="28"/>
        <v>19</v>
      </c>
      <c r="BX97" s="757">
        <f t="shared" si="32"/>
        <v>0</v>
      </c>
      <c r="BY97" s="757">
        <f t="shared" si="33"/>
        <v>0</v>
      </c>
      <c r="BZ97" s="757"/>
      <c r="CA97" s="858">
        <f>SUMIFS('R5診療所票'!$BC$10:$BC$64,'R5診療所票'!$B$10:$B$64,$K$3:$K$150,'R5診療所票'!$AN$10:$AN$64,1)</f>
        <v>0</v>
      </c>
      <c r="CB97" s="805">
        <f>SUMIFS('R5診療所票'!$BC$10:$BC$64,'R5診療所票'!$B$10:$B$64,$K$3:$K$150,'R5診療所票'!$AN$10:$AN$64,2)</f>
        <v>0</v>
      </c>
      <c r="CC97" s="859">
        <f>SUMIFS('R5診療所票'!$BC$10:$BC$64,'R5診療所票'!$B$10:$B$64,$K$3:$K$150,'R5診療所票'!$AN$10:$AN$64,3)</f>
        <v>0</v>
      </c>
      <c r="CD97" s="805">
        <f>SUMIFS('R5診療所票'!$BC$10:$BC$64,'R5診療所票'!$B$10:$B$64,$K$3:$K$150,'R5診療所票'!$AN$10:$AN$64,4)</f>
        <v>0</v>
      </c>
      <c r="CE97" s="859">
        <f t="shared" si="41"/>
        <v>0</v>
      </c>
      <c r="CF97" s="805">
        <f>SUMIFS('R5診療所票'!$BC$10:$BC$64,'R5診療所票'!$B$10:$B$64,$K$3:$K$150,'R5診療所票'!$AN$10:$AN$64,5)</f>
        <v>0</v>
      </c>
      <c r="CG97" s="860">
        <f t="shared" si="30"/>
        <v>0</v>
      </c>
      <c r="CH97" s="832">
        <f>SUMIFS('R5診療所票'!$BD$11:$BD$64,'R5診療所票'!$B$11:$B$64,$K$3:$K$150)</f>
        <v>19</v>
      </c>
      <c r="CI97" s="810">
        <f>SUMIFS('R5診療所票'!$BC$10:$BC$64,'R5診療所票'!$B$10:$B$64,$K$3:$K$150,'R5診療所票'!$AN$10:$AN$64,7)</f>
        <v>0</v>
      </c>
      <c r="CJ97" s="811" t="str">
        <f t="shared" si="35"/>
        <v>○</v>
      </c>
      <c r="CK97" s="833">
        <v>19</v>
      </c>
      <c r="CL97" s="811" t="str">
        <f t="shared" si="34"/>
        <v>○</v>
      </c>
      <c r="CN97" s="821" t="b">
        <f t="shared" si="43"/>
        <v>1</v>
      </c>
      <c r="CO97" s="792" t="b">
        <f t="shared" si="43"/>
        <v>1</v>
      </c>
      <c r="CP97" s="822" t="b">
        <f t="shared" si="43"/>
        <v>1</v>
      </c>
      <c r="CQ97" s="823" t="b">
        <f t="shared" si="42"/>
        <v>1</v>
      </c>
      <c r="CR97" s="790" t="b">
        <f t="shared" si="42"/>
        <v>1</v>
      </c>
      <c r="CS97" s="792" t="b">
        <f t="shared" si="42"/>
        <v>1</v>
      </c>
      <c r="CT97" s="786" t="b">
        <f t="shared" si="42"/>
        <v>1</v>
      </c>
    </row>
    <row r="98" spans="1:98">
      <c r="A98" s="882">
        <v>89</v>
      </c>
      <c r="B98" s="813" t="s">
        <v>145</v>
      </c>
      <c r="C98" s="813" t="s">
        <v>151</v>
      </c>
      <c r="D98" s="813" t="s">
        <v>109</v>
      </c>
      <c r="E98" s="814">
        <v>21729029</v>
      </c>
      <c r="F98" s="815">
        <v>21730104</v>
      </c>
      <c r="G98" s="815">
        <v>21701074</v>
      </c>
      <c r="H98" s="815">
        <v>21701074</v>
      </c>
      <c r="I98" s="815">
        <v>21701074</v>
      </c>
      <c r="J98" s="815">
        <v>21701074</v>
      </c>
      <c r="K98" s="815">
        <v>21701074</v>
      </c>
      <c r="L98" s="816" t="s">
        <v>46</v>
      </c>
      <c r="M98" s="817"/>
      <c r="N98" s="818"/>
      <c r="O98" s="818"/>
      <c r="P98" s="818"/>
      <c r="Q98" s="819">
        <v>0</v>
      </c>
      <c r="R98" s="819"/>
      <c r="S98" s="909">
        <v>0</v>
      </c>
      <c r="T98" s="817"/>
      <c r="U98" s="818">
        <v>10</v>
      </c>
      <c r="V98" s="818"/>
      <c r="W98" s="818"/>
      <c r="X98" s="819">
        <v>10</v>
      </c>
      <c r="Y98" s="819"/>
      <c r="Z98" s="909">
        <v>10</v>
      </c>
      <c r="AA98" s="783">
        <v>0</v>
      </c>
      <c r="AB98" s="784">
        <v>10</v>
      </c>
      <c r="AC98" s="784">
        <v>0</v>
      </c>
      <c r="AD98" s="784">
        <v>0</v>
      </c>
      <c r="AE98" s="785">
        <f t="shared" si="36"/>
        <v>10</v>
      </c>
      <c r="AF98" s="785">
        <v>0</v>
      </c>
      <c r="AG98" s="820">
        <f t="shared" si="38"/>
        <v>10</v>
      </c>
      <c r="AH98" s="783">
        <v>0</v>
      </c>
      <c r="AI98" s="784">
        <v>10</v>
      </c>
      <c r="AJ98" s="784">
        <v>0</v>
      </c>
      <c r="AK98" s="784">
        <v>0</v>
      </c>
      <c r="AL98" s="785">
        <v>10</v>
      </c>
      <c r="AM98" s="785">
        <v>0</v>
      </c>
      <c r="AN98" s="820">
        <f t="shared" si="37"/>
        <v>10</v>
      </c>
      <c r="AO98" s="787">
        <v>0</v>
      </c>
      <c r="AP98" s="784">
        <v>10</v>
      </c>
      <c r="AQ98" s="784">
        <v>0</v>
      </c>
      <c r="AR98" s="789">
        <v>0</v>
      </c>
      <c r="AS98" s="785">
        <v>10</v>
      </c>
      <c r="AT98" s="784">
        <v>0</v>
      </c>
      <c r="AU98" s="820">
        <v>10</v>
      </c>
      <c r="AV98" s="787">
        <v>0</v>
      </c>
      <c r="AW98" s="784">
        <v>10</v>
      </c>
      <c r="AX98" s="789">
        <v>0</v>
      </c>
      <c r="AY98" s="852">
        <v>0</v>
      </c>
      <c r="AZ98" s="785">
        <v>10</v>
      </c>
      <c r="BA98" s="784">
        <v>0</v>
      </c>
      <c r="BB98" s="786">
        <v>10</v>
      </c>
      <c r="BC98" s="787">
        <v>0</v>
      </c>
      <c r="BD98" s="784">
        <v>10</v>
      </c>
      <c r="BE98" s="784">
        <v>0</v>
      </c>
      <c r="BF98" s="789">
        <v>0</v>
      </c>
      <c r="BG98" s="785">
        <v>10</v>
      </c>
      <c r="BH98" s="784">
        <v>0</v>
      </c>
      <c r="BI98" s="786">
        <v>10</v>
      </c>
      <c r="BJ98" s="787">
        <v>0</v>
      </c>
      <c r="BK98" s="784">
        <v>10</v>
      </c>
      <c r="BL98" s="784">
        <v>0</v>
      </c>
      <c r="BM98" s="789">
        <v>0</v>
      </c>
      <c r="BN98" s="785">
        <v>10</v>
      </c>
      <c r="BO98" s="784">
        <v>0</v>
      </c>
      <c r="BP98" s="820">
        <v>10</v>
      </c>
      <c r="BQ98" s="853">
        <f>SUMIFS('R5診療所票'!$AZ$10:$AZ$64,'R5診療所票'!$B$10:$B$64,$K$3:$K$150,'R5診療所票'!$AG$10:$AG$64,1)</f>
        <v>0</v>
      </c>
      <c r="BR98" s="854">
        <f>SUMIFS('R5診療所票'!$AZ$10:$AZ$64,'R5診療所票'!$B$10:$B$64,$K$3:$K$150,'R5診療所票'!$AG$10:$AG$64,2)</f>
        <v>10</v>
      </c>
      <c r="BS98" s="854">
        <f>SUMIFS('R5診療所票'!$AZ$10:$AZ$64,'R5診療所票'!$B$10:$B$64,$K$3:$K$150,'R5診療所票'!$AG$10:$AG$64,3)</f>
        <v>0</v>
      </c>
      <c r="BT98" s="855">
        <f>SUMIFS('R5診療所票'!$AZ$10:$AZ$64,'R5診療所票'!$B$10:$B$64,$K$3:$K$150,'R5診療所票'!$AG$10:$AG$64,4)</f>
        <v>0</v>
      </c>
      <c r="BU98" s="856">
        <f t="shared" si="40"/>
        <v>10</v>
      </c>
      <c r="BV98" s="854">
        <f>SUMIFS('R5診療所票'!$AZ$10:$AZ$64,'R5診療所票'!$B$10:$B$64,$K$3:$K$150,'R5診療所票'!$AG$10:$AG$64,5)+SUMIFS('R5診療所票'!$AZ$10:$AZ$64,'R5診療所票'!$B$10:$B$64,$K$3:$K$150,'R5診療所票'!$AG$10:$AG$64,6)</f>
        <v>0</v>
      </c>
      <c r="BW98" s="857">
        <f t="shared" si="28"/>
        <v>10</v>
      </c>
      <c r="BX98" s="757">
        <f t="shared" si="32"/>
        <v>0</v>
      </c>
      <c r="BY98" s="757">
        <f t="shared" si="33"/>
        <v>0</v>
      </c>
      <c r="BZ98" s="757"/>
      <c r="CA98" s="858">
        <f>SUMIFS('R5診療所票'!$BC$10:$BC$64,'R5診療所票'!$B$10:$B$64,$K$3:$K$150,'R5診療所票'!$AN$10:$AN$64,1)</f>
        <v>0</v>
      </c>
      <c r="CB98" s="805">
        <f>SUMIFS('R5診療所票'!$BC$10:$BC$64,'R5診療所票'!$B$10:$B$64,$K$3:$K$150,'R5診療所票'!$AN$10:$AN$64,2)</f>
        <v>10</v>
      </c>
      <c r="CC98" s="859">
        <f>SUMIFS('R5診療所票'!$BC$10:$BC$64,'R5診療所票'!$B$10:$B$64,$K$3:$K$150,'R5診療所票'!$AN$10:$AN$64,3)</f>
        <v>0</v>
      </c>
      <c r="CD98" s="805">
        <f>SUMIFS('R5診療所票'!$BC$10:$BC$64,'R5診療所票'!$B$10:$B$64,$K$3:$K$150,'R5診療所票'!$AN$10:$AN$64,4)</f>
        <v>0</v>
      </c>
      <c r="CE98" s="859">
        <f t="shared" si="41"/>
        <v>10</v>
      </c>
      <c r="CF98" s="805">
        <f>SUMIFS('R5診療所票'!$BC$10:$BC$64,'R5診療所票'!$B$10:$B$64,$K$3:$K$150,'R5診療所票'!$AN$10:$AN$64,5)</f>
        <v>0</v>
      </c>
      <c r="CG98" s="860">
        <f t="shared" si="30"/>
        <v>10</v>
      </c>
      <c r="CH98" s="832">
        <f>SUMIFS('R5診療所票'!$BD$11:$BD$64,'R5診療所票'!$B$11:$B$64,$K$3:$K$150)</f>
        <v>0</v>
      </c>
      <c r="CI98" s="810">
        <f>SUMIFS('R5診療所票'!$BC$10:$BC$64,'R5診療所票'!$B$10:$B$64,$K$3:$K$150,'R5診療所票'!$AN$10:$AN$64,7)</f>
        <v>0</v>
      </c>
      <c r="CJ98" s="811" t="str">
        <f t="shared" si="35"/>
        <v>○</v>
      </c>
      <c r="CK98" s="833">
        <v>10</v>
      </c>
      <c r="CL98" s="811" t="str">
        <f t="shared" si="34"/>
        <v>○</v>
      </c>
      <c r="CN98" s="821" t="b">
        <f t="shared" si="43"/>
        <v>1</v>
      </c>
      <c r="CO98" s="792" t="b">
        <f t="shared" si="43"/>
        <v>1</v>
      </c>
      <c r="CP98" s="822" t="b">
        <f t="shared" si="43"/>
        <v>1</v>
      </c>
      <c r="CQ98" s="823" t="b">
        <f t="shared" si="42"/>
        <v>1</v>
      </c>
      <c r="CR98" s="790" t="b">
        <f t="shared" si="42"/>
        <v>1</v>
      </c>
      <c r="CS98" s="792" t="b">
        <f t="shared" si="42"/>
        <v>1</v>
      </c>
      <c r="CT98" s="786" t="b">
        <f t="shared" si="42"/>
        <v>1</v>
      </c>
    </row>
    <row r="99" spans="1:98">
      <c r="A99" s="882">
        <v>90</v>
      </c>
      <c r="B99" s="813" t="s">
        <v>145</v>
      </c>
      <c r="C99" s="813" t="s">
        <v>151</v>
      </c>
      <c r="D99" s="813" t="s">
        <v>109</v>
      </c>
      <c r="E99" s="814">
        <v>21729127</v>
      </c>
      <c r="F99" s="815">
        <v>21730077</v>
      </c>
      <c r="G99" s="815">
        <v>21701089</v>
      </c>
      <c r="H99" s="815">
        <v>21701089</v>
      </c>
      <c r="I99" s="815">
        <v>21701089</v>
      </c>
      <c r="J99" s="815">
        <v>21701089</v>
      </c>
      <c r="K99" s="815">
        <v>21701089</v>
      </c>
      <c r="L99" s="816" t="s">
        <v>47</v>
      </c>
      <c r="M99" s="817"/>
      <c r="N99" s="818"/>
      <c r="O99" s="818"/>
      <c r="P99" s="818"/>
      <c r="Q99" s="819">
        <v>0</v>
      </c>
      <c r="R99" s="819"/>
      <c r="S99" s="909">
        <v>0</v>
      </c>
      <c r="T99" s="817"/>
      <c r="U99" s="818">
        <v>7</v>
      </c>
      <c r="V99" s="818"/>
      <c r="W99" s="818"/>
      <c r="X99" s="819">
        <v>7</v>
      </c>
      <c r="Y99" s="819"/>
      <c r="Z99" s="909">
        <v>7</v>
      </c>
      <c r="AA99" s="783">
        <v>0</v>
      </c>
      <c r="AB99" s="784">
        <v>7</v>
      </c>
      <c r="AC99" s="784">
        <v>0</v>
      </c>
      <c r="AD99" s="784">
        <v>0</v>
      </c>
      <c r="AE99" s="785">
        <f t="shared" si="36"/>
        <v>7</v>
      </c>
      <c r="AF99" s="785">
        <v>0</v>
      </c>
      <c r="AG99" s="820">
        <f t="shared" si="38"/>
        <v>7</v>
      </c>
      <c r="AH99" s="783">
        <v>0</v>
      </c>
      <c r="AI99" s="784">
        <v>7</v>
      </c>
      <c r="AJ99" s="784">
        <v>0</v>
      </c>
      <c r="AK99" s="784">
        <v>0</v>
      </c>
      <c r="AL99" s="785">
        <v>7</v>
      </c>
      <c r="AM99" s="785">
        <v>0</v>
      </c>
      <c r="AN99" s="820">
        <f t="shared" si="37"/>
        <v>7</v>
      </c>
      <c r="AO99" s="787">
        <v>0</v>
      </c>
      <c r="AP99" s="784">
        <v>7</v>
      </c>
      <c r="AQ99" s="784">
        <v>0</v>
      </c>
      <c r="AR99" s="789">
        <v>0</v>
      </c>
      <c r="AS99" s="785">
        <v>7</v>
      </c>
      <c r="AT99" s="784">
        <v>0</v>
      </c>
      <c r="AU99" s="820">
        <v>7</v>
      </c>
      <c r="AV99" s="787">
        <v>0</v>
      </c>
      <c r="AW99" s="784">
        <v>7</v>
      </c>
      <c r="AX99" s="789">
        <v>0</v>
      </c>
      <c r="AY99" s="852">
        <v>0</v>
      </c>
      <c r="AZ99" s="785">
        <v>7</v>
      </c>
      <c r="BA99" s="784">
        <v>0</v>
      </c>
      <c r="BB99" s="786">
        <v>7</v>
      </c>
      <c r="BC99" s="787">
        <v>0</v>
      </c>
      <c r="BD99" s="784">
        <v>7</v>
      </c>
      <c r="BE99" s="784">
        <v>0</v>
      </c>
      <c r="BF99" s="789">
        <v>0</v>
      </c>
      <c r="BG99" s="785">
        <v>7</v>
      </c>
      <c r="BH99" s="784">
        <v>0</v>
      </c>
      <c r="BI99" s="786">
        <v>7</v>
      </c>
      <c r="BJ99" s="787">
        <v>0</v>
      </c>
      <c r="BK99" s="784">
        <v>7</v>
      </c>
      <c r="BL99" s="784">
        <v>0</v>
      </c>
      <c r="BM99" s="789">
        <v>0</v>
      </c>
      <c r="BN99" s="785">
        <v>7</v>
      </c>
      <c r="BO99" s="784">
        <v>0</v>
      </c>
      <c r="BP99" s="820">
        <v>7</v>
      </c>
      <c r="BQ99" s="853">
        <f>SUMIFS('R5診療所票'!$AZ$10:$AZ$64,'R5診療所票'!$B$10:$B$64,$K$3:$K$150,'R5診療所票'!$AG$10:$AG$64,1)</f>
        <v>0</v>
      </c>
      <c r="BR99" s="854">
        <f>SUMIFS('R5診療所票'!$AZ$10:$AZ$64,'R5診療所票'!$B$10:$B$64,$K$3:$K$150,'R5診療所票'!$AG$10:$AG$64,2)</f>
        <v>7</v>
      </c>
      <c r="BS99" s="854">
        <f>SUMIFS('R5診療所票'!$AZ$10:$AZ$64,'R5診療所票'!$B$10:$B$64,$K$3:$K$150,'R5診療所票'!$AG$10:$AG$64,3)</f>
        <v>0</v>
      </c>
      <c r="BT99" s="855">
        <f>SUMIFS('R5診療所票'!$AZ$10:$AZ$64,'R5診療所票'!$B$10:$B$64,$K$3:$K$150,'R5診療所票'!$AG$10:$AG$64,4)</f>
        <v>0</v>
      </c>
      <c r="BU99" s="856">
        <f t="shared" si="40"/>
        <v>7</v>
      </c>
      <c r="BV99" s="854">
        <f>SUMIFS('R5診療所票'!$AZ$10:$AZ$64,'R5診療所票'!$B$10:$B$64,$K$3:$K$150,'R5診療所票'!$AG$10:$AG$64,5)+SUMIFS('R5診療所票'!$AZ$10:$AZ$64,'R5診療所票'!$B$10:$B$64,$K$3:$K$150,'R5診療所票'!$AG$10:$AG$64,6)</f>
        <v>0</v>
      </c>
      <c r="BW99" s="857">
        <f t="shared" si="28"/>
        <v>7</v>
      </c>
      <c r="BX99" s="757">
        <f t="shared" si="32"/>
        <v>0</v>
      </c>
      <c r="BY99" s="757">
        <f t="shared" si="33"/>
        <v>0</v>
      </c>
      <c r="BZ99" s="757"/>
      <c r="CA99" s="858">
        <f>SUMIFS('R5診療所票'!$BC$10:$BC$64,'R5診療所票'!$B$10:$B$64,$K$3:$K$150,'R5診療所票'!$AN$10:$AN$64,1)</f>
        <v>0</v>
      </c>
      <c r="CB99" s="805">
        <f>SUMIFS('R5診療所票'!$BC$10:$BC$64,'R5診療所票'!$B$10:$B$64,$K$3:$K$150,'R5診療所票'!$AN$10:$AN$64,2)</f>
        <v>7</v>
      </c>
      <c r="CC99" s="859">
        <f>SUMIFS('R5診療所票'!$BC$10:$BC$64,'R5診療所票'!$B$10:$B$64,$K$3:$K$150,'R5診療所票'!$AN$10:$AN$64,3)</f>
        <v>0</v>
      </c>
      <c r="CD99" s="805">
        <f>SUMIFS('R5診療所票'!$BC$10:$BC$64,'R5診療所票'!$B$10:$B$64,$K$3:$K$150,'R5診療所票'!$AN$10:$AN$64,4)</f>
        <v>0</v>
      </c>
      <c r="CE99" s="859">
        <f t="shared" si="41"/>
        <v>7</v>
      </c>
      <c r="CF99" s="805">
        <f>SUMIFS('R5診療所票'!$BC$10:$BC$64,'R5診療所票'!$B$10:$B$64,$K$3:$K$150,'R5診療所票'!$AN$10:$AN$64,5)</f>
        <v>0</v>
      </c>
      <c r="CG99" s="860">
        <f t="shared" si="30"/>
        <v>7</v>
      </c>
      <c r="CH99" s="832">
        <f>SUMIFS('R5診療所票'!$BD$11:$BD$64,'R5診療所票'!$B$11:$B$64,$K$3:$K$150)</f>
        <v>0</v>
      </c>
      <c r="CI99" s="810">
        <f>SUMIFS('R5診療所票'!$BC$10:$BC$64,'R5診療所票'!$B$10:$B$64,$K$3:$K$150,'R5診療所票'!$AN$10:$AN$64,7)</f>
        <v>0</v>
      </c>
      <c r="CJ99" s="811" t="str">
        <f t="shared" si="35"/>
        <v>○</v>
      </c>
      <c r="CK99" s="833">
        <v>7</v>
      </c>
      <c r="CL99" s="811" t="str">
        <f t="shared" si="34"/>
        <v>○</v>
      </c>
      <c r="CN99" s="821" t="b">
        <f t="shared" si="43"/>
        <v>1</v>
      </c>
      <c r="CO99" s="792" t="b">
        <f t="shared" si="43"/>
        <v>1</v>
      </c>
      <c r="CP99" s="822" t="b">
        <f t="shared" si="43"/>
        <v>1</v>
      </c>
      <c r="CQ99" s="823" t="b">
        <f t="shared" si="42"/>
        <v>1</v>
      </c>
      <c r="CR99" s="790" t="b">
        <f t="shared" si="42"/>
        <v>1</v>
      </c>
      <c r="CS99" s="792" t="b">
        <f t="shared" si="42"/>
        <v>1</v>
      </c>
      <c r="CT99" s="786" t="b">
        <f t="shared" si="42"/>
        <v>1</v>
      </c>
    </row>
    <row r="100" spans="1:98" hidden="1">
      <c r="A100" s="882"/>
      <c r="B100" s="874" t="s">
        <v>170</v>
      </c>
      <c r="C100" s="874" t="s">
        <v>171</v>
      </c>
      <c r="D100" s="874" t="s">
        <v>130</v>
      </c>
      <c r="E100" s="913">
        <v>21729107</v>
      </c>
      <c r="F100" s="914">
        <v>21730060</v>
      </c>
      <c r="G100" s="914">
        <v>21701085</v>
      </c>
      <c r="H100" s="914">
        <v>21701085</v>
      </c>
      <c r="I100" s="875"/>
      <c r="J100" s="875"/>
      <c r="K100" s="875"/>
      <c r="L100" s="837" t="s">
        <v>184</v>
      </c>
      <c r="M100" s="817"/>
      <c r="N100" s="818"/>
      <c r="O100" s="818"/>
      <c r="P100" s="818"/>
      <c r="Q100" s="819">
        <v>0</v>
      </c>
      <c r="R100" s="819"/>
      <c r="S100" s="909">
        <v>0</v>
      </c>
      <c r="T100" s="817"/>
      <c r="U100" s="818"/>
      <c r="V100" s="818"/>
      <c r="W100" s="818"/>
      <c r="X100" s="819">
        <v>0</v>
      </c>
      <c r="Y100" s="819">
        <v>19</v>
      </c>
      <c r="Z100" s="909">
        <v>19</v>
      </c>
      <c r="AA100" s="783">
        <v>0</v>
      </c>
      <c r="AB100" s="784">
        <v>0</v>
      </c>
      <c r="AC100" s="784">
        <v>0</v>
      </c>
      <c r="AD100" s="784">
        <v>0</v>
      </c>
      <c r="AE100" s="785">
        <f t="shared" si="36"/>
        <v>0</v>
      </c>
      <c r="AF100" s="785">
        <v>19</v>
      </c>
      <c r="AG100" s="820">
        <f t="shared" si="38"/>
        <v>19</v>
      </c>
      <c r="AH100" s="783">
        <v>0</v>
      </c>
      <c r="AI100" s="784">
        <v>0</v>
      </c>
      <c r="AJ100" s="784">
        <v>0</v>
      </c>
      <c r="AK100" s="784">
        <v>0</v>
      </c>
      <c r="AL100" s="785">
        <v>0</v>
      </c>
      <c r="AM100" s="785">
        <v>19</v>
      </c>
      <c r="AN100" s="820">
        <f t="shared" si="37"/>
        <v>19</v>
      </c>
      <c r="AO100" s="787">
        <v>0</v>
      </c>
      <c r="AP100" s="784">
        <v>0</v>
      </c>
      <c r="AQ100" s="784">
        <v>0</v>
      </c>
      <c r="AR100" s="789">
        <v>0</v>
      </c>
      <c r="AS100" s="785">
        <v>0</v>
      </c>
      <c r="AT100" s="784">
        <v>19</v>
      </c>
      <c r="AU100" s="820">
        <v>19</v>
      </c>
      <c r="AV100" s="787">
        <v>0</v>
      </c>
      <c r="AW100" s="784">
        <v>0</v>
      </c>
      <c r="AX100" s="789">
        <v>0</v>
      </c>
      <c r="AY100" s="852">
        <v>0</v>
      </c>
      <c r="AZ100" s="785">
        <v>0</v>
      </c>
      <c r="BA100" s="784">
        <v>19</v>
      </c>
      <c r="BB100" s="786">
        <v>19</v>
      </c>
      <c r="BC100" s="787">
        <v>0</v>
      </c>
      <c r="BD100" s="784">
        <v>0</v>
      </c>
      <c r="BE100" s="784">
        <v>0</v>
      </c>
      <c r="BF100" s="789">
        <v>0</v>
      </c>
      <c r="BG100" s="785">
        <v>0</v>
      </c>
      <c r="BH100" s="784">
        <v>0</v>
      </c>
      <c r="BI100" s="786">
        <v>0</v>
      </c>
      <c r="BJ100" s="787">
        <v>0</v>
      </c>
      <c r="BK100" s="784">
        <v>0</v>
      </c>
      <c r="BL100" s="784">
        <v>0</v>
      </c>
      <c r="BM100" s="789">
        <v>0</v>
      </c>
      <c r="BN100" s="785">
        <v>0</v>
      </c>
      <c r="BO100" s="784">
        <v>0</v>
      </c>
      <c r="BP100" s="820">
        <v>0</v>
      </c>
      <c r="BQ100" s="853">
        <f>SUMIFS('R5診療所票'!$AZ$10:$AZ$64,'R5診療所票'!$B$10:$B$64,$K$3:$K$150,'R5診療所票'!$AG$10:$AG$64,1)</f>
        <v>0</v>
      </c>
      <c r="BR100" s="854">
        <f>SUMIFS('R5診療所票'!$AZ$10:$AZ$64,'R5診療所票'!$B$10:$B$64,$K$3:$K$150,'R5診療所票'!$AG$10:$AG$64,2)</f>
        <v>0</v>
      </c>
      <c r="BS100" s="854">
        <f>SUMIFS('R5診療所票'!$AZ$10:$AZ$64,'R5診療所票'!$B$10:$B$64,$K$3:$K$150,'R5診療所票'!$AG$10:$AG$64,3)</f>
        <v>0</v>
      </c>
      <c r="BT100" s="855">
        <f>SUMIFS('R5診療所票'!$AZ$10:$AZ$64,'R5診療所票'!$B$10:$B$64,$K$3:$K$150,'R5診療所票'!$AG$10:$AG$64,4)</f>
        <v>0</v>
      </c>
      <c r="BU100" s="856">
        <f t="shared" si="40"/>
        <v>0</v>
      </c>
      <c r="BV100" s="854">
        <f>SUMIFS('R5診療所票'!$AZ$10:$AZ$64,'R5診療所票'!$B$10:$B$64,$K$3:$K$150,'R5診療所票'!$AG$10:$AG$64,5)+SUMIFS('R5診療所票'!$AZ$10:$AZ$64,'R5診療所票'!$B$10:$B$64,$K$3:$K$150,'R5診療所票'!$AG$10:$AG$64,6)</f>
        <v>0</v>
      </c>
      <c r="BW100" s="857">
        <f t="shared" si="28"/>
        <v>0</v>
      </c>
      <c r="BX100" s="757">
        <f t="shared" si="32"/>
        <v>0</v>
      </c>
      <c r="BY100" s="757">
        <f t="shared" si="33"/>
        <v>0</v>
      </c>
      <c r="BZ100" s="757"/>
      <c r="CA100" s="858">
        <f>SUMIFS('R5診療所票'!$BC$10:$BC$64,'R5診療所票'!$B$10:$B$64,$K$3:$K$150,'R5診療所票'!$AN$10:$AN$64,1)</f>
        <v>0</v>
      </c>
      <c r="CB100" s="805">
        <f>SUMIFS('R5診療所票'!$BC$10:$BC$64,'R5診療所票'!$B$10:$B$64,$K$3:$K$150,'R5診療所票'!$AN$10:$AN$64,2)</f>
        <v>0</v>
      </c>
      <c r="CC100" s="859">
        <f>SUMIFS('R5診療所票'!$BC$10:$BC$64,'R5診療所票'!$B$10:$B$64,$K$3:$K$150,'R5診療所票'!$AN$10:$AN$64,3)</f>
        <v>0</v>
      </c>
      <c r="CD100" s="805">
        <f>SUMIFS('R5診療所票'!$BC$10:$BC$64,'R5診療所票'!$B$10:$B$64,$K$3:$K$150,'R5診療所票'!$AN$10:$AN$64,4)</f>
        <v>0</v>
      </c>
      <c r="CE100" s="859">
        <f t="shared" si="41"/>
        <v>0</v>
      </c>
      <c r="CF100" s="805">
        <f>SUMIFS('R5診療所票'!$BC$10:$BC$64,'R5診療所票'!$B$10:$B$64,$K$3:$K$150,'R5診療所票'!$AN$10:$AN$64,5)</f>
        <v>0</v>
      </c>
      <c r="CG100" s="860">
        <f t="shared" si="30"/>
        <v>0</v>
      </c>
      <c r="CH100" s="832">
        <f>SUMIFS('R5診療所票'!$BD$11:$BD$64,'R5診療所票'!$B$11:$B$64,$K$3:$K$150)</f>
        <v>0</v>
      </c>
      <c r="CI100" s="810">
        <f>SUMIFS('R5診療所票'!$BC$10:$BC$64,'R5診療所票'!$B$10:$B$64,$K$3:$K$150,'R5診療所票'!$AN$10:$AN$64,7)</f>
        <v>0</v>
      </c>
      <c r="CJ100" s="811" t="str">
        <f t="shared" si="35"/>
        <v>○</v>
      </c>
      <c r="CK100" s="833">
        <v>0</v>
      </c>
      <c r="CL100" s="811" t="str">
        <f t="shared" si="34"/>
        <v>○</v>
      </c>
      <c r="CN100" s="821" t="b">
        <f t="shared" si="43"/>
        <v>1</v>
      </c>
      <c r="CO100" s="792" t="b">
        <f t="shared" si="43"/>
        <v>1</v>
      </c>
      <c r="CP100" s="822" t="b">
        <f t="shared" si="43"/>
        <v>1</v>
      </c>
      <c r="CQ100" s="823" t="b">
        <f t="shared" si="42"/>
        <v>1</v>
      </c>
      <c r="CR100" s="790" t="b">
        <f t="shared" si="42"/>
        <v>1</v>
      </c>
      <c r="CS100" s="792" t="b">
        <f t="shared" si="42"/>
        <v>1</v>
      </c>
      <c r="CT100" s="786" t="b">
        <f t="shared" si="42"/>
        <v>1</v>
      </c>
    </row>
    <row r="101" spans="1:98">
      <c r="A101" s="882">
        <v>91</v>
      </c>
      <c r="B101" s="813" t="s">
        <v>145</v>
      </c>
      <c r="C101" s="813" t="s">
        <v>151</v>
      </c>
      <c r="D101" s="813" t="s">
        <v>109</v>
      </c>
      <c r="E101" s="814">
        <v>21729145</v>
      </c>
      <c r="F101" s="815">
        <v>21730051</v>
      </c>
      <c r="G101" s="815">
        <v>21701093</v>
      </c>
      <c r="H101" s="815">
        <v>21701093</v>
      </c>
      <c r="I101" s="815">
        <v>21701093</v>
      </c>
      <c r="J101" s="815">
        <v>21701093</v>
      </c>
      <c r="K101" s="815">
        <v>21701093</v>
      </c>
      <c r="L101" s="816" t="s">
        <v>185</v>
      </c>
      <c r="M101" s="817"/>
      <c r="N101" s="818"/>
      <c r="O101" s="818">
        <v>9</v>
      </c>
      <c r="P101" s="818"/>
      <c r="Q101" s="819">
        <v>9</v>
      </c>
      <c r="R101" s="819"/>
      <c r="S101" s="909">
        <v>9</v>
      </c>
      <c r="T101" s="817"/>
      <c r="U101" s="818"/>
      <c r="V101" s="818">
        <v>9</v>
      </c>
      <c r="W101" s="818"/>
      <c r="X101" s="819">
        <v>9</v>
      </c>
      <c r="Y101" s="819"/>
      <c r="Z101" s="909">
        <v>9</v>
      </c>
      <c r="AA101" s="783">
        <v>0</v>
      </c>
      <c r="AB101" s="784">
        <v>0</v>
      </c>
      <c r="AC101" s="784">
        <v>9</v>
      </c>
      <c r="AD101" s="784">
        <v>0</v>
      </c>
      <c r="AE101" s="785">
        <f t="shared" si="36"/>
        <v>9</v>
      </c>
      <c r="AF101" s="785">
        <v>0</v>
      </c>
      <c r="AG101" s="820">
        <f t="shared" si="38"/>
        <v>9</v>
      </c>
      <c r="AH101" s="783">
        <v>0</v>
      </c>
      <c r="AI101" s="784">
        <v>0</v>
      </c>
      <c r="AJ101" s="784">
        <v>9</v>
      </c>
      <c r="AK101" s="784">
        <v>0</v>
      </c>
      <c r="AL101" s="785">
        <v>9</v>
      </c>
      <c r="AM101" s="785">
        <v>0</v>
      </c>
      <c r="AN101" s="820">
        <f t="shared" si="37"/>
        <v>9</v>
      </c>
      <c r="AO101" s="787">
        <v>0</v>
      </c>
      <c r="AP101" s="784">
        <v>0</v>
      </c>
      <c r="AQ101" s="784">
        <v>9</v>
      </c>
      <c r="AR101" s="789">
        <v>0</v>
      </c>
      <c r="AS101" s="785">
        <v>9</v>
      </c>
      <c r="AT101" s="784">
        <v>0</v>
      </c>
      <c r="AU101" s="820">
        <v>9</v>
      </c>
      <c r="AV101" s="787">
        <v>0</v>
      </c>
      <c r="AW101" s="784">
        <v>0</v>
      </c>
      <c r="AX101" s="789">
        <v>9</v>
      </c>
      <c r="AY101" s="852">
        <v>0</v>
      </c>
      <c r="AZ101" s="785">
        <v>9</v>
      </c>
      <c r="BA101" s="784">
        <v>0</v>
      </c>
      <c r="BB101" s="786">
        <v>9</v>
      </c>
      <c r="BC101" s="787">
        <v>0</v>
      </c>
      <c r="BD101" s="784">
        <v>0</v>
      </c>
      <c r="BE101" s="784">
        <v>9</v>
      </c>
      <c r="BF101" s="789">
        <v>0</v>
      </c>
      <c r="BG101" s="785">
        <v>9</v>
      </c>
      <c r="BH101" s="784">
        <v>0</v>
      </c>
      <c r="BI101" s="786">
        <v>9</v>
      </c>
      <c r="BJ101" s="787">
        <v>0</v>
      </c>
      <c r="BK101" s="784">
        <v>0</v>
      </c>
      <c r="BL101" s="784">
        <v>9</v>
      </c>
      <c r="BM101" s="789">
        <v>0</v>
      </c>
      <c r="BN101" s="785">
        <v>9</v>
      </c>
      <c r="BO101" s="784">
        <v>0</v>
      </c>
      <c r="BP101" s="820">
        <v>9</v>
      </c>
      <c r="BQ101" s="853">
        <f>SUMIFS('R5診療所票'!$AZ$10:$AZ$64,'R5診療所票'!$B$10:$B$64,$K$3:$K$150,'R5診療所票'!$AG$10:$AG$64,1)</f>
        <v>0</v>
      </c>
      <c r="BR101" s="854">
        <f>SUMIFS('R5診療所票'!$AZ$10:$AZ$64,'R5診療所票'!$B$10:$B$64,$K$3:$K$150,'R5診療所票'!$AG$10:$AG$64,2)</f>
        <v>0</v>
      </c>
      <c r="BS101" s="854">
        <f>SUMIFS('R5診療所票'!$AZ$10:$AZ$64,'R5診療所票'!$B$10:$B$64,$K$3:$K$150,'R5診療所票'!$AG$10:$AG$64,3)</f>
        <v>9</v>
      </c>
      <c r="BT101" s="855">
        <f>SUMIFS('R5診療所票'!$AZ$10:$AZ$64,'R5診療所票'!$B$10:$B$64,$K$3:$K$150,'R5診療所票'!$AG$10:$AG$64,4)</f>
        <v>0</v>
      </c>
      <c r="BU101" s="856">
        <f t="shared" si="40"/>
        <v>9</v>
      </c>
      <c r="BV101" s="854">
        <f>SUMIFS('R5診療所票'!$AZ$10:$AZ$64,'R5診療所票'!$B$10:$B$64,$K$3:$K$150,'R5診療所票'!$AG$10:$AG$64,5)+SUMIFS('R5診療所票'!$AZ$10:$AZ$64,'R5診療所票'!$B$10:$B$64,$K$3:$K$150,'R5診療所票'!$AG$10:$AG$64,6)</f>
        <v>0</v>
      </c>
      <c r="BW101" s="857">
        <f t="shared" si="28"/>
        <v>9</v>
      </c>
      <c r="BX101" s="757">
        <f t="shared" si="32"/>
        <v>0</v>
      </c>
      <c r="BY101" s="757">
        <f t="shared" si="33"/>
        <v>0</v>
      </c>
      <c r="BZ101" s="757"/>
      <c r="CA101" s="858">
        <f>SUMIFS('R5診療所票'!$BC$10:$BC$64,'R5診療所票'!$B$10:$B$64,$K$3:$K$150,'R5診療所票'!$AN$10:$AN$64,1)</f>
        <v>0</v>
      </c>
      <c r="CB101" s="805">
        <f>SUMIFS('R5診療所票'!$BC$10:$BC$64,'R5診療所票'!$B$10:$B$64,$K$3:$K$150,'R5診療所票'!$AN$10:$AN$64,2)</f>
        <v>0</v>
      </c>
      <c r="CC101" s="859">
        <f>SUMIFS('R5診療所票'!$BC$10:$BC$64,'R5診療所票'!$B$10:$B$64,$K$3:$K$150,'R5診療所票'!$AN$10:$AN$64,3)</f>
        <v>9</v>
      </c>
      <c r="CD101" s="805">
        <f>SUMIFS('R5診療所票'!$BC$10:$BC$64,'R5診療所票'!$B$10:$B$64,$K$3:$K$150,'R5診療所票'!$AN$10:$AN$64,4)</f>
        <v>0</v>
      </c>
      <c r="CE101" s="859">
        <f t="shared" si="41"/>
        <v>9</v>
      </c>
      <c r="CF101" s="805">
        <f>SUMIFS('R5診療所票'!$BC$10:$BC$64,'R5診療所票'!$B$10:$B$64,$K$3:$K$150,'R5診療所票'!$AN$10:$AN$64,5)</f>
        <v>0</v>
      </c>
      <c r="CG101" s="860">
        <f t="shared" si="30"/>
        <v>9</v>
      </c>
      <c r="CH101" s="832">
        <f>SUMIFS('R5診療所票'!$BD$11:$BD$64,'R5診療所票'!$B$11:$B$64,$K$3:$K$150)</f>
        <v>0</v>
      </c>
      <c r="CI101" s="810">
        <f>SUMIFS('R5診療所票'!$BC$10:$BC$64,'R5診療所票'!$B$10:$B$64,$K$3:$K$150,'R5診療所票'!$AN$10:$AN$64,7)</f>
        <v>0</v>
      </c>
      <c r="CJ101" s="811" t="str">
        <f t="shared" si="35"/>
        <v>○</v>
      </c>
      <c r="CK101" s="833">
        <v>9</v>
      </c>
      <c r="CL101" s="811" t="str">
        <f t="shared" si="34"/>
        <v>○</v>
      </c>
      <c r="CN101" s="821" t="b">
        <f t="shared" si="43"/>
        <v>1</v>
      </c>
      <c r="CO101" s="792" t="b">
        <f t="shared" si="43"/>
        <v>1</v>
      </c>
      <c r="CP101" s="822" t="b">
        <f t="shared" si="43"/>
        <v>1</v>
      </c>
      <c r="CQ101" s="823" t="b">
        <f t="shared" si="42"/>
        <v>1</v>
      </c>
      <c r="CR101" s="790" t="b">
        <f t="shared" si="42"/>
        <v>1</v>
      </c>
      <c r="CS101" s="792" t="b">
        <f t="shared" si="42"/>
        <v>1</v>
      </c>
      <c r="CT101" s="786" t="b">
        <f t="shared" si="42"/>
        <v>1</v>
      </c>
    </row>
    <row r="102" spans="1:98">
      <c r="A102" s="882">
        <v>92</v>
      </c>
      <c r="B102" s="813" t="s">
        <v>145</v>
      </c>
      <c r="C102" s="813" t="s">
        <v>151</v>
      </c>
      <c r="D102" s="813" t="s">
        <v>109</v>
      </c>
      <c r="E102" s="814">
        <v>21729139</v>
      </c>
      <c r="F102" s="815">
        <v>21730073</v>
      </c>
      <c r="G102" s="815">
        <v>21701091</v>
      </c>
      <c r="H102" s="815">
        <v>21701091</v>
      </c>
      <c r="I102" s="815">
        <v>21701091</v>
      </c>
      <c r="J102" s="815">
        <v>21701091</v>
      </c>
      <c r="K102" s="815">
        <v>21701091</v>
      </c>
      <c r="L102" s="816" t="s">
        <v>186</v>
      </c>
      <c r="M102" s="817"/>
      <c r="N102" s="818"/>
      <c r="O102" s="818"/>
      <c r="P102" s="818"/>
      <c r="Q102" s="819">
        <v>0</v>
      </c>
      <c r="R102" s="819"/>
      <c r="S102" s="909">
        <v>0</v>
      </c>
      <c r="T102" s="817"/>
      <c r="U102" s="818">
        <v>17</v>
      </c>
      <c r="V102" s="818"/>
      <c r="W102" s="818"/>
      <c r="X102" s="819">
        <v>17</v>
      </c>
      <c r="Y102" s="819"/>
      <c r="Z102" s="909">
        <v>17</v>
      </c>
      <c r="AA102" s="783">
        <v>0</v>
      </c>
      <c r="AB102" s="784">
        <v>17</v>
      </c>
      <c r="AC102" s="784">
        <v>0</v>
      </c>
      <c r="AD102" s="784">
        <v>0</v>
      </c>
      <c r="AE102" s="785">
        <f t="shared" si="36"/>
        <v>17</v>
      </c>
      <c r="AF102" s="785">
        <v>0</v>
      </c>
      <c r="AG102" s="820">
        <f t="shared" si="38"/>
        <v>17</v>
      </c>
      <c r="AH102" s="783">
        <v>0</v>
      </c>
      <c r="AI102" s="784">
        <v>17</v>
      </c>
      <c r="AJ102" s="784">
        <v>0</v>
      </c>
      <c r="AK102" s="784">
        <v>0</v>
      </c>
      <c r="AL102" s="785">
        <v>17</v>
      </c>
      <c r="AM102" s="785">
        <v>0</v>
      </c>
      <c r="AN102" s="820">
        <f t="shared" si="37"/>
        <v>17</v>
      </c>
      <c r="AO102" s="787">
        <v>0</v>
      </c>
      <c r="AP102" s="784">
        <v>17</v>
      </c>
      <c r="AQ102" s="784">
        <v>0</v>
      </c>
      <c r="AR102" s="789">
        <v>0</v>
      </c>
      <c r="AS102" s="785">
        <v>17</v>
      </c>
      <c r="AT102" s="784">
        <v>0</v>
      </c>
      <c r="AU102" s="820">
        <v>17</v>
      </c>
      <c r="AV102" s="787">
        <v>0</v>
      </c>
      <c r="AW102" s="784">
        <v>17</v>
      </c>
      <c r="AX102" s="789">
        <v>0</v>
      </c>
      <c r="AY102" s="852">
        <v>0</v>
      </c>
      <c r="AZ102" s="785">
        <v>17</v>
      </c>
      <c r="BA102" s="784">
        <v>0</v>
      </c>
      <c r="BB102" s="786">
        <v>17</v>
      </c>
      <c r="BC102" s="787">
        <v>0</v>
      </c>
      <c r="BD102" s="784">
        <v>17</v>
      </c>
      <c r="BE102" s="784">
        <v>0</v>
      </c>
      <c r="BF102" s="789">
        <v>0</v>
      </c>
      <c r="BG102" s="785">
        <v>17</v>
      </c>
      <c r="BH102" s="784">
        <v>0</v>
      </c>
      <c r="BI102" s="786">
        <v>17</v>
      </c>
      <c r="BJ102" s="787">
        <v>0</v>
      </c>
      <c r="BK102" s="784">
        <v>17</v>
      </c>
      <c r="BL102" s="784">
        <v>0</v>
      </c>
      <c r="BM102" s="789">
        <v>0</v>
      </c>
      <c r="BN102" s="785">
        <v>17</v>
      </c>
      <c r="BO102" s="784">
        <v>0</v>
      </c>
      <c r="BP102" s="820">
        <v>17</v>
      </c>
      <c r="BQ102" s="853">
        <f>SUMIFS('R5診療所票'!$AZ$10:$AZ$64,'R5診療所票'!$B$10:$B$64,$K$3:$K$150,'R5診療所票'!$AG$10:$AG$64,1)</f>
        <v>0</v>
      </c>
      <c r="BR102" s="854">
        <f>SUMIFS('R5診療所票'!$AZ$10:$AZ$64,'R5診療所票'!$B$10:$B$64,$K$3:$K$150,'R5診療所票'!$AG$10:$AG$64,2)</f>
        <v>17</v>
      </c>
      <c r="BS102" s="854">
        <f>SUMIFS('R5診療所票'!$AZ$10:$AZ$64,'R5診療所票'!$B$10:$B$64,$K$3:$K$150,'R5診療所票'!$AG$10:$AG$64,3)</f>
        <v>0</v>
      </c>
      <c r="BT102" s="855">
        <f>SUMIFS('R5診療所票'!$AZ$10:$AZ$64,'R5診療所票'!$B$10:$B$64,$K$3:$K$150,'R5診療所票'!$AG$10:$AG$64,4)</f>
        <v>0</v>
      </c>
      <c r="BU102" s="856">
        <f t="shared" si="40"/>
        <v>17</v>
      </c>
      <c r="BV102" s="854">
        <f>SUMIFS('R5診療所票'!$AZ$10:$AZ$64,'R5診療所票'!$B$10:$B$64,$K$3:$K$150,'R5診療所票'!$AG$10:$AG$64,5)+SUMIFS('R5診療所票'!$AZ$10:$AZ$64,'R5診療所票'!$B$10:$B$64,$K$3:$K$150,'R5診療所票'!$AG$10:$AG$64,6)</f>
        <v>0</v>
      </c>
      <c r="BW102" s="857">
        <f t="shared" si="28"/>
        <v>17</v>
      </c>
      <c r="BX102" s="757">
        <f t="shared" si="32"/>
        <v>0</v>
      </c>
      <c r="BY102" s="757">
        <f t="shared" si="33"/>
        <v>0</v>
      </c>
      <c r="BZ102" s="757"/>
      <c r="CA102" s="858">
        <f>SUMIFS('R5診療所票'!$BC$10:$BC$64,'R5診療所票'!$B$10:$B$64,$K$3:$K$150,'R5診療所票'!$AN$10:$AN$64,1)</f>
        <v>0</v>
      </c>
      <c r="CB102" s="805">
        <f>SUMIFS('R5診療所票'!$BC$10:$BC$64,'R5診療所票'!$B$10:$B$64,$K$3:$K$150,'R5診療所票'!$AN$10:$AN$64,2)</f>
        <v>17</v>
      </c>
      <c r="CC102" s="859">
        <f>SUMIFS('R5診療所票'!$BC$10:$BC$64,'R5診療所票'!$B$10:$B$64,$K$3:$K$150,'R5診療所票'!$AN$10:$AN$64,3)</f>
        <v>0</v>
      </c>
      <c r="CD102" s="805">
        <f>SUMIFS('R5診療所票'!$BC$10:$BC$64,'R5診療所票'!$B$10:$B$64,$K$3:$K$150,'R5診療所票'!$AN$10:$AN$64,4)</f>
        <v>0</v>
      </c>
      <c r="CE102" s="859">
        <f t="shared" si="41"/>
        <v>17</v>
      </c>
      <c r="CF102" s="805">
        <f>SUMIFS('R5診療所票'!$BC$10:$BC$64,'R5診療所票'!$B$10:$B$64,$K$3:$K$150,'R5診療所票'!$AN$10:$AN$64,5)</f>
        <v>0</v>
      </c>
      <c r="CG102" s="860">
        <f t="shared" si="30"/>
        <v>17</v>
      </c>
      <c r="CH102" s="832">
        <f>SUMIFS('R5診療所票'!$BD$11:$BD$64,'R5診療所票'!$B$11:$B$64,$K$3:$K$150)</f>
        <v>0</v>
      </c>
      <c r="CI102" s="810">
        <f>SUMIFS('R5診療所票'!$BC$10:$BC$64,'R5診療所票'!$B$10:$B$64,$K$3:$K$150,'R5診療所票'!$AN$10:$AN$64,7)</f>
        <v>0</v>
      </c>
      <c r="CJ102" s="811" t="str">
        <f t="shared" si="35"/>
        <v>○</v>
      </c>
      <c r="CK102" s="833">
        <v>17</v>
      </c>
      <c r="CL102" s="811" t="str">
        <f t="shared" si="34"/>
        <v>○</v>
      </c>
      <c r="CN102" s="821" t="b">
        <f t="shared" si="43"/>
        <v>1</v>
      </c>
      <c r="CO102" s="792" t="b">
        <f t="shared" si="43"/>
        <v>1</v>
      </c>
      <c r="CP102" s="822" t="b">
        <f t="shared" si="43"/>
        <v>1</v>
      </c>
      <c r="CQ102" s="823" t="b">
        <f t="shared" si="42"/>
        <v>1</v>
      </c>
      <c r="CR102" s="790" t="b">
        <f t="shared" si="42"/>
        <v>1</v>
      </c>
      <c r="CS102" s="792" t="b">
        <f t="shared" si="42"/>
        <v>1</v>
      </c>
      <c r="CT102" s="786" t="b">
        <f t="shared" si="42"/>
        <v>1</v>
      </c>
    </row>
    <row r="103" spans="1:98">
      <c r="A103" s="882">
        <v>93</v>
      </c>
      <c r="B103" s="813" t="s">
        <v>145</v>
      </c>
      <c r="C103" s="813" t="s">
        <v>151</v>
      </c>
      <c r="D103" s="813" t="s">
        <v>109</v>
      </c>
      <c r="E103" s="814">
        <v>21729027</v>
      </c>
      <c r="F103" s="815">
        <v>21730116</v>
      </c>
      <c r="G103" s="815">
        <v>21701073</v>
      </c>
      <c r="H103" s="815">
        <v>21701073</v>
      </c>
      <c r="I103" s="815">
        <v>21701073</v>
      </c>
      <c r="J103" s="815">
        <v>21701073</v>
      </c>
      <c r="K103" s="815">
        <v>21701073</v>
      </c>
      <c r="L103" s="816" t="s">
        <v>48</v>
      </c>
      <c r="M103" s="817"/>
      <c r="N103" s="818">
        <v>19</v>
      </c>
      <c r="O103" s="818"/>
      <c r="P103" s="818"/>
      <c r="Q103" s="819">
        <v>19</v>
      </c>
      <c r="R103" s="819"/>
      <c r="S103" s="909">
        <v>19</v>
      </c>
      <c r="T103" s="817"/>
      <c r="U103" s="818">
        <v>12</v>
      </c>
      <c r="V103" s="818"/>
      <c r="W103" s="818"/>
      <c r="X103" s="819">
        <v>12</v>
      </c>
      <c r="Y103" s="819"/>
      <c r="Z103" s="909">
        <v>12</v>
      </c>
      <c r="AA103" s="783">
        <v>0</v>
      </c>
      <c r="AB103" s="784">
        <v>12</v>
      </c>
      <c r="AC103" s="784">
        <v>0</v>
      </c>
      <c r="AD103" s="784">
        <v>0</v>
      </c>
      <c r="AE103" s="785">
        <f t="shared" si="36"/>
        <v>12</v>
      </c>
      <c r="AF103" s="785">
        <v>0</v>
      </c>
      <c r="AG103" s="820">
        <f t="shared" si="38"/>
        <v>12</v>
      </c>
      <c r="AH103" s="783">
        <v>0</v>
      </c>
      <c r="AI103" s="784">
        <v>12</v>
      </c>
      <c r="AJ103" s="784">
        <v>0</v>
      </c>
      <c r="AK103" s="784">
        <v>0</v>
      </c>
      <c r="AL103" s="785">
        <v>12</v>
      </c>
      <c r="AM103" s="785">
        <v>0</v>
      </c>
      <c r="AN103" s="820">
        <f t="shared" si="37"/>
        <v>12</v>
      </c>
      <c r="AO103" s="787">
        <v>0</v>
      </c>
      <c r="AP103" s="784">
        <v>0</v>
      </c>
      <c r="AQ103" s="784">
        <v>12</v>
      </c>
      <c r="AR103" s="789">
        <v>0</v>
      </c>
      <c r="AS103" s="785">
        <v>12</v>
      </c>
      <c r="AT103" s="784">
        <v>0</v>
      </c>
      <c r="AU103" s="820">
        <v>12</v>
      </c>
      <c r="AV103" s="787">
        <v>0</v>
      </c>
      <c r="AW103" s="784">
        <v>0</v>
      </c>
      <c r="AX103" s="789">
        <v>12</v>
      </c>
      <c r="AY103" s="852">
        <v>0</v>
      </c>
      <c r="AZ103" s="785">
        <v>12</v>
      </c>
      <c r="BA103" s="784">
        <v>0</v>
      </c>
      <c r="BB103" s="786">
        <v>12</v>
      </c>
      <c r="BC103" s="787">
        <v>0</v>
      </c>
      <c r="BD103" s="784">
        <v>0</v>
      </c>
      <c r="BE103" s="784">
        <v>12</v>
      </c>
      <c r="BF103" s="789">
        <v>0</v>
      </c>
      <c r="BG103" s="785">
        <v>12</v>
      </c>
      <c r="BH103" s="784">
        <v>0</v>
      </c>
      <c r="BI103" s="786">
        <v>12</v>
      </c>
      <c r="BJ103" s="787">
        <v>0</v>
      </c>
      <c r="BK103" s="784">
        <v>12</v>
      </c>
      <c r="BL103" s="784">
        <v>0</v>
      </c>
      <c r="BM103" s="789">
        <v>0</v>
      </c>
      <c r="BN103" s="785">
        <v>12</v>
      </c>
      <c r="BO103" s="784">
        <v>0</v>
      </c>
      <c r="BP103" s="820">
        <v>12</v>
      </c>
      <c r="BQ103" s="853">
        <f>SUMIFS('R5診療所票'!$AZ$10:$AZ$64,'R5診療所票'!$B$10:$B$64,$K$3:$K$150,'R5診療所票'!$AG$10:$AG$64,1)</f>
        <v>0</v>
      </c>
      <c r="BR103" s="854">
        <f>SUMIFS('R5診療所票'!$AZ$10:$AZ$64,'R5診療所票'!$B$10:$B$64,$K$3:$K$150,'R5診療所票'!$AG$10:$AG$64,2)</f>
        <v>12</v>
      </c>
      <c r="BS103" s="854">
        <f>SUMIFS('R5診療所票'!$AZ$10:$AZ$64,'R5診療所票'!$B$10:$B$64,$K$3:$K$150,'R5診療所票'!$AG$10:$AG$64,3)</f>
        <v>0</v>
      </c>
      <c r="BT103" s="855">
        <f>SUMIFS('R5診療所票'!$AZ$10:$AZ$64,'R5診療所票'!$B$10:$B$64,$K$3:$K$150,'R5診療所票'!$AG$10:$AG$64,4)</f>
        <v>0</v>
      </c>
      <c r="BU103" s="856">
        <f t="shared" si="40"/>
        <v>12</v>
      </c>
      <c r="BV103" s="854">
        <f>SUMIFS('R5診療所票'!$AZ$10:$AZ$64,'R5診療所票'!$B$10:$B$64,$K$3:$K$150,'R5診療所票'!$AG$10:$AG$64,5)+SUMIFS('R5診療所票'!$AZ$10:$AZ$64,'R5診療所票'!$B$10:$B$64,$K$3:$K$150,'R5診療所票'!$AG$10:$AG$64,6)</f>
        <v>0</v>
      </c>
      <c r="BW103" s="857">
        <f t="shared" ref="BW103:BW125" si="44">BU103+BV103</f>
        <v>12</v>
      </c>
      <c r="BX103" s="757">
        <f t="shared" si="32"/>
        <v>0</v>
      </c>
      <c r="BY103" s="757">
        <f t="shared" si="33"/>
        <v>0</v>
      </c>
      <c r="BZ103" s="757"/>
      <c r="CA103" s="858">
        <f>SUMIFS('R5診療所票'!$BC$10:$BC$64,'R5診療所票'!$B$10:$B$64,$K$3:$K$150,'R5診療所票'!$AN$10:$AN$64,1)</f>
        <v>0</v>
      </c>
      <c r="CB103" s="805">
        <f>SUMIFS('R5診療所票'!$BC$10:$BC$64,'R5診療所票'!$B$10:$B$64,$K$3:$K$150,'R5診療所票'!$AN$10:$AN$64,2)</f>
        <v>12</v>
      </c>
      <c r="CC103" s="859">
        <f>SUMIFS('R5診療所票'!$BC$10:$BC$64,'R5診療所票'!$B$10:$B$64,$K$3:$K$150,'R5診療所票'!$AN$10:$AN$64,3)</f>
        <v>0</v>
      </c>
      <c r="CD103" s="805">
        <f>SUMIFS('R5診療所票'!$BC$10:$BC$64,'R5診療所票'!$B$10:$B$64,$K$3:$K$150,'R5診療所票'!$AN$10:$AN$64,4)</f>
        <v>0</v>
      </c>
      <c r="CE103" s="859">
        <f t="shared" si="41"/>
        <v>12</v>
      </c>
      <c r="CF103" s="805">
        <f>SUMIFS('R5診療所票'!$BC$10:$BC$64,'R5診療所票'!$B$10:$B$64,$K$3:$K$150,'R5診療所票'!$AN$10:$AN$64,5)</f>
        <v>0</v>
      </c>
      <c r="CG103" s="860">
        <f t="shared" ref="CG103:CG125" si="45">CE103+CF103</f>
        <v>12</v>
      </c>
      <c r="CH103" s="832">
        <f>SUMIFS('R5診療所票'!$BD$11:$BD$64,'R5診療所票'!$B$11:$B$64,$K$3:$K$150)</f>
        <v>0</v>
      </c>
      <c r="CI103" s="810">
        <f>SUMIFS('R5診療所票'!$BC$10:$BC$64,'R5診療所票'!$B$10:$B$64,$K$3:$K$150,'R5診療所票'!$AN$10:$AN$64,7)</f>
        <v>0</v>
      </c>
      <c r="CJ103" s="811" t="str">
        <f t="shared" si="35"/>
        <v>○</v>
      </c>
      <c r="CK103" s="833">
        <v>12</v>
      </c>
      <c r="CL103" s="811" t="str">
        <f t="shared" si="34"/>
        <v>○</v>
      </c>
      <c r="CN103" s="821" t="b">
        <f t="shared" si="43"/>
        <v>1</v>
      </c>
      <c r="CO103" s="792" t="b">
        <f t="shared" si="43"/>
        <v>1</v>
      </c>
      <c r="CP103" s="822" t="b">
        <f t="shared" si="43"/>
        <v>1</v>
      </c>
      <c r="CQ103" s="823" t="b">
        <f t="shared" si="42"/>
        <v>1</v>
      </c>
      <c r="CR103" s="790" t="b">
        <f t="shared" si="42"/>
        <v>1</v>
      </c>
      <c r="CS103" s="792" t="b">
        <f t="shared" si="42"/>
        <v>1</v>
      </c>
      <c r="CT103" s="786" t="b">
        <f t="shared" si="42"/>
        <v>1</v>
      </c>
    </row>
    <row r="104" spans="1:98">
      <c r="A104" s="882">
        <v>94</v>
      </c>
      <c r="B104" s="813" t="s">
        <v>145</v>
      </c>
      <c r="C104" s="813" t="s">
        <v>151</v>
      </c>
      <c r="D104" s="813" t="s">
        <v>109</v>
      </c>
      <c r="E104" s="814">
        <v>21729071</v>
      </c>
      <c r="F104" s="815">
        <v>21730112</v>
      </c>
      <c r="G104" s="815">
        <v>21701080</v>
      </c>
      <c r="H104" s="815">
        <v>21701080</v>
      </c>
      <c r="I104" s="815">
        <v>21701080</v>
      </c>
      <c r="J104" s="815">
        <v>21701080</v>
      </c>
      <c r="K104" s="815">
        <v>21701080</v>
      </c>
      <c r="L104" s="816" t="s">
        <v>49</v>
      </c>
      <c r="M104" s="817"/>
      <c r="N104" s="818"/>
      <c r="O104" s="818"/>
      <c r="P104" s="818"/>
      <c r="Q104" s="819">
        <v>0</v>
      </c>
      <c r="R104" s="819"/>
      <c r="S104" s="909">
        <v>0</v>
      </c>
      <c r="T104" s="817"/>
      <c r="U104" s="818">
        <v>1</v>
      </c>
      <c r="V104" s="818"/>
      <c r="W104" s="818"/>
      <c r="X104" s="819">
        <v>1</v>
      </c>
      <c r="Y104" s="819"/>
      <c r="Z104" s="909">
        <v>1</v>
      </c>
      <c r="AA104" s="783">
        <v>0</v>
      </c>
      <c r="AB104" s="784">
        <v>1</v>
      </c>
      <c r="AC104" s="784">
        <v>0</v>
      </c>
      <c r="AD104" s="784">
        <v>0</v>
      </c>
      <c r="AE104" s="785">
        <f t="shared" si="36"/>
        <v>1</v>
      </c>
      <c r="AF104" s="785">
        <v>0</v>
      </c>
      <c r="AG104" s="820">
        <f t="shared" si="38"/>
        <v>1</v>
      </c>
      <c r="AH104" s="783">
        <v>0</v>
      </c>
      <c r="AI104" s="784">
        <v>1</v>
      </c>
      <c r="AJ104" s="784">
        <v>0</v>
      </c>
      <c r="AK104" s="784">
        <v>0</v>
      </c>
      <c r="AL104" s="785">
        <v>1</v>
      </c>
      <c r="AM104" s="785">
        <v>0</v>
      </c>
      <c r="AN104" s="820">
        <f t="shared" si="37"/>
        <v>1</v>
      </c>
      <c r="AO104" s="787">
        <v>0</v>
      </c>
      <c r="AP104" s="784">
        <v>1</v>
      </c>
      <c r="AQ104" s="784">
        <v>0</v>
      </c>
      <c r="AR104" s="789">
        <v>0</v>
      </c>
      <c r="AS104" s="785">
        <v>1</v>
      </c>
      <c r="AT104" s="784">
        <v>0</v>
      </c>
      <c r="AU104" s="820">
        <v>1</v>
      </c>
      <c r="AV104" s="787">
        <v>0</v>
      </c>
      <c r="AW104" s="784">
        <v>1</v>
      </c>
      <c r="AX104" s="789">
        <v>0</v>
      </c>
      <c r="AY104" s="852">
        <v>0</v>
      </c>
      <c r="AZ104" s="785">
        <v>1</v>
      </c>
      <c r="BA104" s="784">
        <v>0</v>
      </c>
      <c r="BB104" s="786">
        <v>1</v>
      </c>
      <c r="BC104" s="787">
        <v>0</v>
      </c>
      <c r="BD104" s="784">
        <v>0</v>
      </c>
      <c r="BE104" s="784">
        <v>0</v>
      </c>
      <c r="BF104" s="789">
        <v>0</v>
      </c>
      <c r="BG104" s="785">
        <v>0</v>
      </c>
      <c r="BH104" s="784">
        <v>1</v>
      </c>
      <c r="BI104" s="786">
        <v>1</v>
      </c>
      <c r="BJ104" s="787">
        <v>0</v>
      </c>
      <c r="BK104" s="784">
        <v>0</v>
      </c>
      <c r="BL104" s="784">
        <v>0</v>
      </c>
      <c r="BM104" s="789">
        <v>0</v>
      </c>
      <c r="BN104" s="785">
        <v>0</v>
      </c>
      <c r="BO104" s="784">
        <v>1</v>
      </c>
      <c r="BP104" s="820">
        <v>1</v>
      </c>
      <c r="BQ104" s="853">
        <f>SUMIFS('R5診療所票'!$AZ$10:$AZ$64,'R5診療所票'!$B$10:$B$64,$K$3:$K$150,'R5診療所票'!$AG$10:$AG$64,1)</f>
        <v>0</v>
      </c>
      <c r="BR104" s="854">
        <f>SUMIFS('R5診療所票'!$AZ$10:$AZ$64,'R5診療所票'!$B$10:$B$64,$K$3:$K$150,'R5診療所票'!$AG$10:$AG$64,2)</f>
        <v>0</v>
      </c>
      <c r="BS104" s="854">
        <f>SUMIFS('R5診療所票'!$AZ$10:$AZ$64,'R5診療所票'!$B$10:$B$64,$K$3:$K$150,'R5診療所票'!$AG$10:$AG$64,3)</f>
        <v>0</v>
      </c>
      <c r="BT104" s="855">
        <f>SUMIFS('R5診療所票'!$AZ$10:$AZ$64,'R5診療所票'!$B$10:$B$64,$K$3:$K$150,'R5診療所票'!$AG$10:$AG$64,4)</f>
        <v>0</v>
      </c>
      <c r="BU104" s="856">
        <f t="shared" si="40"/>
        <v>0</v>
      </c>
      <c r="BV104" s="854">
        <f>SUMIFS('R5診療所票'!$AZ$10:$AZ$64,'R5診療所票'!$B$10:$B$64,$K$3:$K$150,'R5診療所票'!$AG$10:$AG$64,5)+SUMIFS('R5診療所票'!$AZ$10:$AZ$64,'R5診療所票'!$B$10:$B$64,$K$3:$K$150,'R5診療所票'!$AG$10:$AG$64,6)</f>
        <v>1</v>
      </c>
      <c r="BW104" s="857">
        <f t="shared" si="44"/>
        <v>1</v>
      </c>
      <c r="BX104" s="757">
        <f t="shared" si="32"/>
        <v>0</v>
      </c>
      <c r="BY104" s="757">
        <f t="shared" si="33"/>
        <v>0</v>
      </c>
      <c r="BZ104" s="757"/>
      <c r="CA104" s="858">
        <f>SUMIFS('R5診療所票'!$BC$10:$BC$64,'R5診療所票'!$B$10:$B$64,$K$3:$K$150,'R5診療所票'!$AN$10:$AN$64,1)</f>
        <v>0</v>
      </c>
      <c r="CB104" s="805">
        <f>SUMIFS('R5診療所票'!$BC$10:$BC$64,'R5診療所票'!$B$10:$B$64,$K$3:$K$150,'R5診療所票'!$AN$10:$AN$64,2)</f>
        <v>1</v>
      </c>
      <c r="CC104" s="859">
        <f>SUMIFS('R5診療所票'!$BC$10:$BC$64,'R5診療所票'!$B$10:$B$64,$K$3:$K$150,'R5診療所票'!$AN$10:$AN$64,3)</f>
        <v>0</v>
      </c>
      <c r="CD104" s="805">
        <f>SUMIFS('R5診療所票'!$BC$10:$BC$64,'R5診療所票'!$B$10:$B$64,$K$3:$K$150,'R5診療所票'!$AN$10:$AN$64,4)</f>
        <v>0</v>
      </c>
      <c r="CE104" s="859">
        <f t="shared" si="41"/>
        <v>1</v>
      </c>
      <c r="CF104" s="805">
        <f>SUMIFS('R5診療所票'!$BC$10:$BC$64,'R5診療所票'!$B$10:$B$64,$K$3:$K$150,'R5診療所票'!$AN$10:$AN$64,5)</f>
        <v>0</v>
      </c>
      <c r="CG104" s="860">
        <f t="shared" si="45"/>
        <v>1</v>
      </c>
      <c r="CH104" s="832">
        <f>SUMIFS('R5診療所票'!$BD$11:$BD$64,'R5診療所票'!$B$11:$B$64,$K$3:$K$150)</f>
        <v>0</v>
      </c>
      <c r="CI104" s="810">
        <f>SUMIFS('R5診療所票'!$BC$10:$BC$64,'R5診療所票'!$B$10:$B$64,$K$3:$K$150,'R5診療所票'!$AN$10:$AN$64,7)</f>
        <v>0</v>
      </c>
      <c r="CJ104" s="811" t="str">
        <f t="shared" si="35"/>
        <v>○</v>
      </c>
      <c r="CK104" s="833">
        <v>1</v>
      </c>
      <c r="CL104" s="811" t="str">
        <f t="shared" si="34"/>
        <v>○</v>
      </c>
      <c r="CN104" s="821" t="b">
        <f t="shared" si="43"/>
        <v>1</v>
      </c>
      <c r="CO104" s="792" t="b">
        <f t="shared" si="43"/>
        <v>1</v>
      </c>
      <c r="CP104" s="822" t="b">
        <f t="shared" si="43"/>
        <v>1</v>
      </c>
      <c r="CQ104" s="823" t="b">
        <f t="shared" si="42"/>
        <v>1</v>
      </c>
      <c r="CR104" s="790" t="b">
        <f t="shared" si="42"/>
        <v>1</v>
      </c>
      <c r="CS104" s="792" t="b">
        <f t="shared" si="42"/>
        <v>1</v>
      </c>
      <c r="CT104" s="786" t="b">
        <f t="shared" si="42"/>
        <v>1</v>
      </c>
    </row>
    <row r="105" spans="1:98">
      <c r="A105" s="882">
        <v>95</v>
      </c>
      <c r="B105" s="813" t="s">
        <v>145</v>
      </c>
      <c r="C105" s="813" t="s">
        <v>151</v>
      </c>
      <c r="D105" s="813" t="s">
        <v>109</v>
      </c>
      <c r="E105" s="814">
        <v>21729016</v>
      </c>
      <c r="F105" s="815">
        <v>21730069</v>
      </c>
      <c r="G105" s="815">
        <v>21701069</v>
      </c>
      <c r="H105" s="815">
        <v>21701069</v>
      </c>
      <c r="I105" s="815">
        <v>21701069</v>
      </c>
      <c r="J105" s="815">
        <v>21701069</v>
      </c>
      <c r="K105" s="815">
        <v>21701069</v>
      </c>
      <c r="L105" s="816" t="s">
        <v>50</v>
      </c>
      <c r="M105" s="817"/>
      <c r="N105" s="818"/>
      <c r="O105" s="818"/>
      <c r="P105" s="818"/>
      <c r="Q105" s="819">
        <v>0</v>
      </c>
      <c r="R105" s="819"/>
      <c r="S105" s="909">
        <v>0</v>
      </c>
      <c r="T105" s="817"/>
      <c r="U105" s="818">
        <v>19</v>
      </c>
      <c r="V105" s="818"/>
      <c r="W105" s="818"/>
      <c r="X105" s="819">
        <v>19</v>
      </c>
      <c r="Y105" s="819"/>
      <c r="Z105" s="909">
        <v>19</v>
      </c>
      <c r="AA105" s="783">
        <v>0</v>
      </c>
      <c r="AB105" s="784">
        <v>19</v>
      </c>
      <c r="AC105" s="784">
        <v>0</v>
      </c>
      <c r="AD105" s="784">
        <v>0</v>
      </c>
      <c r="AE105" s="785">
        <f t="shared" si="36"/>
        <v>19</v>
      </c>
      <c r="AF105" s="785">
        <v>0</v>
      </c>
      <c r="AG105" s="820">
        <f t="shared" si="38"/>
        <v>19</v>
      </c>
      <c r="AH105" s="783">
        <v>0</v>
      </c>
      <c r="AI105" s="784">
        <v>19</v>
      </c>
      <c r="AJ105" s="784">
        <v>0</v>
      </c>
      <c r="AK105" s="784">
        <v>0</v>
      </c>
      <c r="AL105" s="785">
        <v>19</v>
      </c>
      <c r="AM105" s="785">
        <v>0</v>
      </c>
      <c r="AN105" s="820">
        <f t="shared" si="37"/>
        <v>19</v>
      </c>
      <c r="AO105" s="787">
        <v>0</v>
      </c>
      <c r="AP105" s="784">
        <v>19</v>
      </c>
      <c r="AQ105" s="784">
        <v>0</v>
      </c>
      <c r="AR105" s="789">
        <v>0</v>
      </c>
      <c r="AS105" s="785">
        <v>19</v>
      </c>
      <c r="AT105" s="784">
        <v>0</v>
      </c>
      <c r="AU105" s="820">
        <v>19</v>
      </c>
      <c r="AV105" s="787">
        <v>0</v>
      </c>
      <c r="AW105" s="784">
        <v>19</v>
      </c>
      <c r="AX105" s="789">
        <v>0</v>
      </c>
      <c r="AY105" s="852">
        <v>0</v>
      </c>
      <c r="AZ105" s="785">
        <v>19</v>
      </c>
      <c r="BA105" s="784">
        <v>0</v>
      </c>
      <c r="BB105" s="786">
        <v>19</v>
      </c>
      <c r="BC105" s="787">
        <v>0</v>
      </c>
      <c r="BD105" s="784">
        <v>19</v>
      </c>
      <c r="BE105" s="784">
        <v>0</v>
      </c>
      <c r="BF105" s="789">
        <v>0</v>
      </c>
      <c r="BG105" s="785">
        <v>19</v>
      </c>
      <c r="BH105" s="784">
        <v>0</v>
      </c>
      <c r="BI105" s="786">
        <v>19</v>
      </c>
      <c r="BJ105" s="787">
        <v>0</v>
      </c>
      <c r="BK105" s="784">
        <v>19</v>
      </c>
      <c r="BL105" s="784">
        <v>0</v>
      </c>
      <c r="BM105" s="789">
        <v>0</v>
      </c>
      <c r="BN105" s="785">
        <v>19</v>
      </c>
      <c r="BO105" s="784">
        <v>0</v>
      </c>
      <c r="BP105" s="820">
        <v>19</v>
      </c>
      <c r="BQ105" s="853">
        <f>SUMIFS('R5診療所票'!$AZ$10:$AZ$64,'R5診療所票'!$B$10:$B$64,$K$3:$K$150,'R5診療所票'!$AG$10:$AG$64,1)</f>
        <v>0</v>
      </c>
      <c r="BR105" s="854">
        <f>SUMIFS('R5診療所票'!$AZ$10:$AZ$64,'R5診療所票'!$B$10:$B$64,$K$3:$K$150,'R5診療所票'!$AG$10:$AG$64,2)</f>
        <v>19</v>
      </c>
      <c r="BS105" s="854">
        <f>SUMIFS('R5診療所票'!$AZ$10:$AZ$64,'R5診療所票'!$B$10:$B$64,$K$3:$K$150,'R5診療所票'!$AG$10:$AG$64,3)</f>
        <v>0</v>
      </c>
      <c r="BT105" s="855">
        <f>SUMIFS('R5診療所票'!$AZ$10:$AZ$64,'R5診療所票'!$B$10:$B$64,$K$3:$K$150,'R5診療所票'!$AG$10:$AG$64,4)</f>
        <v>0</v>
      </c>
      <c r="BU105" s="856">
        <f t="shared" si="40"/>
        <v>19</v>
      </c>
      <c r="BV105" s="854">
        <f>SUMIFS('R5診療所票'!$AZ$10:$AZ$64,'R5診療所票'!$B$10:$B$64,$K$3:$K$150,'R5診療所票'!$AG$10:$AG$64,5)+SUMIFS('R5診療所票'!$AZ$10:$AZ$64,'R5診療所票'!$B$10:$B$64,$K$3:$K$150,'R5診療所票'!$AG$10:$AG$64,6)</f>
        <v>0</v>
      </c>
      <c r="BW105" s="857">
        <f t="shared" si="44"/>
        <v>19</v>
      </c>
      <c r="BX105" s="757">
        <f t="shared" si="32"/>
        <v>0</v>
      </c>
      <c r="BY105" s="757">
        <f t="shared" si="33"/>
        <v>0</v>
      </c>
      <c r="BZ105" s="757"/>
      <c r="CA105" s="858">
        <f>SUMIFS('R5診療所票'!$BC$10:$BC$64,'R5診療所票'!$B$10:$B$64,$K$3:$K$150,'R5診療所票'!$AN$10:$AN$64,1)</f>
        <v>0</v>
      </c>
      <c r="CB105" s="805">
        <f>SUMIFS('R5診療所票'!$BC$10:$BC$64,'R5診療所票'!$B$10:$B$64,$K$3:$K$150,'R5診療所票'!$AN$10:$AN$64,2)</f>
        <v>19</v>
      </c>
      <c r="CC105" s="859">
        <f>SUMIFS('R5診療所票'!$BC$10:$BC$64,'R5診療所票'!$B$10:$B$64,$K$3:$K$150,'R5診療所票'!$AN$10:$AN$64,3)</f>
        <v>0</v>
      </c>
      <c r="CD105" s="805">
        <f>SUMIFS('R5診療所票'!$BC$10:$BC$64,'R5診療所票'!$B$10:$B$64,$K$3:$K$150,'R5診療所票'!$AN$10:$AN$64,4)</f>
        <v>0</v>
      </c>
      <c r="CE105" s="859">
        <f t="shared" si="41"/>
        <v>19</v>
      </c>
      <c r="CF105" s="805">
        <f>SUMIFS('R5診療所票'!$BC$10:$BC$64,'R5診療所票'!$B$10:$B$64,$K$3:$K$150,'R5診療所票'!$AN$10:$AN$64,5)</f>
        <v>0</v>
      </c>
      <c r="CG105" s="860">
        <f t="shared" si="45"/>
        <v>19</v>
      </c>
      <c r="CH105" s="832">
        <f>SUMIFS('R5診療所票'!$BD$11:$BD$64,'R5診療所票'!$B$11:$B$64,$K$3:$K$150)</f>
        <v>0</v>
      </c>
      <c r="CI105" s="810">
        <f>SUMIFS('R5診療所票'!$BC$10:$BC$64,'R5診療所票'!$B$10:$B$64,$K$3:$K$150,'R5診療所票'!$AN$10:$AN$64,7)</f>
        <v>0</v>
      </c>
      <c r="CJ105" s="811" t="str">
        <f t="shared" si="35"/>
        <v>○</v>
      </c>
      <c r="CK105" s="833">
        <v>19</v>
      </c>
      <c r="CL105" s="811" t="str">
        <f t="shared" si="34"/>
        <v>○</v>
      </c>
      <c r="CN105" s="821" t="b">
        <f t="shared" si="43"/>
        <v>1</v>
      </c>
      <c r="CO105" s="792" t="b">
        <f t="shared" si="43"/>
        <v>1</v>
      </c>
      <c r="CP105" s="822" t="b">
        <f t="shared" si="43"/>
        <v>1</v>
      </c>
      <c r="CQ105" s="823" t="b">
        <f t="shared" si="42"/>
        <v>1</v>
      </c>
      <c r="CR105" s="790" t="b">
        <f t="shared" si="42"/>
        <v>1</v>
      </c>
      <c r="CS105" s="792" t="b">
        <f t="shared" si="42"/>
        <v>1</v>
      </c>
      <c r="CT105" s="786" t="b">
        <f t="shared" si="42"/>
        <v>1</v>
      </c>
    </row>
    <row r="106" spans="1:98" hidden="1">
      <c r="A106" s="882">
        <v>91</v>
      </c>
      <c r="B106" s="928" t="s">
        <v>145</v>
      </c>
      <c r="C106" s="928" t="s">
        <v>151</v>
      </c>
      <c r="D106" s="928" t="s">
        <v>109</v>
      </c>
      <c r="E106" s="928">
        <v>21729154</v>
      </c>
      <c r="F106" s="929">
        <v>21730090</v>
      </c>
      <c r="G106" s="929">
        <v>21701095</v>
      </c>
      <c r="H106" s="929">
        <v>21701095</v>
      </c>
      <c r="I106" s="929"/>
      <c r="J106" s="929"/>
      <c r="K106" s="929"/>
      <c r="L106" s="929" t="s">
        <v>187</v>
      </c>
      <c r="M106" s="817"/>
      <c r="N106" s="818"/>
      <c r="O106" s="818"/>
      <c r="P106" s="818"/>
      <c r="Q106" s="819">
        <v>0</v>
      </c>
      <c r="R106" s="819"/>
      <c r="S106" s="909">
        <v>0</v>
      </c>
      <c r="T106" s="817"/>
      <c r="U106" s="818"/>
      <c r="V106" s="818"/>
      <c r="W106" s="818">
        <v>6</v>
      </c>
      <c r="X106" s="819">
        <v>6</v>
      </c>
      <c r="Y106" s="819"/>
      <c r="Z106" s="909">
        <v>6</v>
      </c>
      <c r="AA106" s="783">
        <v>0</v>
      </c>
      <c r="AB106" s="784">
        <v>0</v>
      </c>
      <c r="AC106" s="784">
        <v>0</v>
      </c>
      <c r="AD106" s="784">
        <v>6</v>
      </c>
      <c r="AE106" s="785">
        <f t="shared" si="36"/>
        <v>6</v>
      </c>
      <c r="AF106" s="785">
        <v>0</v>
      </c>
      <c r="AG106" s="820">
        <f t="shared" si="38"/>
        <v>6</v>
      </c>
      <c r="AH106" s="783">
        <v>0</v>
      </c>
      <c r="AI106" s="784">
        <v>0</v>
      </c>
      <c r="AJ106" s="784">
        <v>0</v>
      </c>
      <c r="AK106" s="784">
        <v>6</v>
      </c>
      <c r="AL106" s="785">
        <v>6</v>
      </c>
      <c r="AM106" s="785">
        <v>0</v>
      </c>
      <c r="AN106" s="820">
        <f t="shared" si="37"/>
        <v>6</v>
      </c>
      <c r="AO106" s="787">
        <v>0</v>
      </c>
      <c r="AP106" s="784">
        <v>0</v>
      </c>
      <c r="AQ106" s="784">
        <v>0</v>
      </c>
      <c r="AR106" s="789">
        <v>6</v>
      </c>
      <c r="AS106" s="785">
        <v>6</v>
      </c>
      <c r="AT106" s="784">
        <v>0</v>
      </c>
      <c r="AU106" s="820">
        <v>6</v>
      </c>
      <c r="AV106" s="787">
        <v>0</v>
      </c>
      <c r="AW106" s="784">
        <v>0</v>
      </c>
      <c r="AX106" s="789">
        <v>0</v>
      </c>
      <c r="AY106" s="852">
        <v>0</v>
      </c>
      <c r="AZ106" s="785">
        <v>0</v>
      </c>
      <c r="BA106" s="784">
        <v>0</v>
      </c>
      <c r="BB106" s="786">
        <v>0</v>
      </c>
      <c r="BC106" s="787">
        <v>0</v>
      </c>
      <c r="BD106" s="784">
        <v>0</v>
      </c>
      <c r="BE106" s="784">
        <v>0</v>
      </c>
      <c r="BF106" s="789">
        <v>0</v>
      </c>
      <c r="BG106" s="785">
        <v>0</v>
      </c>
      <c r="BH106" s="784">
        <v>0</v>
      </c>
      <c r="BI106" s="786">
        <v>0</v>
      </c>
      <c r="BJ106" s="787">
        <v>0</v>
      </c>
      <c r="BK106" s="784">
        <v>0</v>
      </c>
      <c r="BL106" s="784">
        <v>0</v>
      </c>
      <c r="BM106" s="789">
        <v>0</v>
      </c>
      <c r="BN106" s="785">
        <v>0</v>
      </c>
      <c r="BO106" s="784">
        <v>0</v>
      </c>
      <c r="BP106" s="820">
        <v>0</v>
      </c>
      <c r="BQ106" s="853">
        <f>SUMIFS('R5診療所票'!$AZ$10:$AZ$64,'R5診療所票'!$B$10:$B$64,$K$3:$K$150,'R5診療所票'!$AG$10:$AG$64,1)</f>
        <v>0</v>
      </c>
      <c r="BR106" s="854">
        <f>SUMIFS('R5診療所票'!$AZ$10:$AZ$64,'R5診療所票'!$B$10:$B$64,$K$3:$K$150,'R5診療所票'!$AG$10:$AG$64,2)</f>
        <v>0</v>
      </c>
      <c r="BS106" s="854">
        <f>SUMIFS('R5診療所票'!$AZ$10:$AZ$64,'R5診療所票'!$B$10:$B$64,$K$3:$K$150,'R5診療所票'!$AG$10:$AG$64,3)</f>
        <v>0</v>
      </c>
      <c r="BT106" s="855">
        <f>SUMIFS('R5診療所票'!$AZ$10:$AZ$64,'R5診療所票'!$B$10:$B$64,$K$3:$K$150,'R5診療所票'!$AG$10:$AG$64,4)</f>
        <v>0</v>
      </c>
      <c r="BU106" s="856">
        <f t="shared" si="40"/>
        <v>0</v>
      </c>
      <c r="BV106" s="854">
        <f>SUMIFS('R5診療所票'!$AZ$10:$AZ$64,'R5診療所票'!$B$10:$B$64,$K$3:$K$150,'R5診療所票'!$AG$10:$AG$64,5)+SUMIFS('R5診療所票'!$AZ$10:$AZ$64,'R5診療所票'!$B$10:$B$64,$K$3:$K$150,'R5診療所票'!$AG$10:$AG$64,6)</f>
        <v>0</v>
      </c>
      <c r="BW106" s="857">
        <f t="shared" si="44"/>
        <v>0</v>
      </c>
      <c r="BX106" s="757">
        <f t="shared" si="32"/>
        <v>0</v>
      </c>
      <c r="BY106" s="757">
        <f t="shared" si="33"/>
        <v>0</v>
      </c>
      <c r="BZ106" s="930"/>
      <c r="CA106" s="858">
        <f>SUMIFS('R5診療所票'!$BC$10:$BC$64,'R5診療所票'!$B$10:$B$64,$K$3:$K$150,'R5診療所票'!$AN$10:$AN$64,1)</f>
        <v>0</v>
      </c>
      <c r="CB106" s="805">
        <f>SUMIFS('R5診療所票'!$BC$10:$BC$64,'R5診療所票'!$B$10:$B$64,$K$3:$K$150,'R5診療所票'!$AN$10:$AN$64,2)</f>
        <v>0</v>
      </c>
      <c r="CC106" s="859">
        <f>SUMIFS('R5診療所票'!$BC$10:$BC$64,'R5診療所票'!$B$10:$B$64,$K$3:$K$150,'R5診療所票'!$AN$10:$AN$64,3)</f>
        <v>0</v>
      </c>
      <c r="CD106" s="805">
        <f>SUMIFS('R5診療所票'!$BC$10:$BC$64,'R5診療所票'!$B$10:$B$64,$K$3:$K$150,'R5診療所票'!$AN$10:$AN$64,4)</f>
        <v>0</v>
      </c>
      <c r="CE106" s="859">
        <f t="shared" si="41"/>
        <v>0</v>
      </c>
      <c r="CF106" s="805">
        <f>SUMIFS('R5診療所票'!$BC$10:$BC$64,'R5診療所票'!$B$10:$B$64,$K$3:$K$150,'R5診療所票'!$AN$10:$AN$64,5)</f>
        <v>0</v>
      </c>
      <c r="CG106" s="860">
        <f t="shared" si="45"/>
        <v>0</v>
      </c>
      <c r="CH106" s="832">
        <f>SUMIFS('R5診療所票'!$BD$11:$BD$64,'R5診療所票'!$B$11:$B$64,$K$3:$K$150)</f>
        <v>0</v>
      </c>
      <c r="CI106" s="810">
        <f>SUMIFS('R5診療所票'!$BC$10:$BC$64,'R5診療所票'!$B$10:$B$64,$K$3:$K$150,'R5診療所票'!$AN$10:$AN$64,7)</f>
        <v>0</v>
      </c>
      <c r="CJ106" s="811" t="str">
        <f t="shared" si="35"/>
        <v>○</v>
      </c>
      <c r="CK106" s="833">
        <v>0</v>
      </c>
      <c r="CL106" s="811" t="str">
        <f t="shared" si="34"/>
        <v>○</v>
      </c>
      <c r="CN106" s="821" t="b">
        <f t="shared" si="43"/>
        <v>1</v>
      </c>
      <c r="CO106" s="792" t="b">
        <f t="shared" si="43"/>
        <v>1</v>
      </c>
      <c r="CP106" s="822" t="b">
        <f t="shared" si="43"/>
        <v>1</v>
      </c>
      <c r="CQ106" s="823" t="b">
        <f t="shared" si="42"/>
        <v>1</v>
      </c>
      <c r="CR106" s="790" t="b">
        <f t="shared" si="42"/>
        <v>1</v>
      </c>
      <c r="CS106" s="792" t="b">
        <f t="shared" si="42"/>
        <v>1</v>
      </c>
      <c r="CT106" s="786" t="b">
        <f t="shared" si="42"/>
        <v>1</v>
      </c>
    </row>
    <row r="107" spans="1:98">
      <c r="A107" s="882">
        <v>96</v>
      </c>
      <c r="B107" s="813" t="s">
        <v>145</v>
      </c>
      <c r="C107" s="813" t="s">
        <v>151</v>
      </c>
      <c r="D107" s="813" t="s">
        <v>109</v>
      </c>
      <c r="E107" s="814">
        <v>21729042</v>
      </c>
      <c r="F107" s="815">
        <v>21730140</v>
      </c>
      <c r="G107" s="815">
        <v>21701077</v>
      </c>
      <c r="H107" s="815">
        <v>21701077</v>
      </c>
      <c r="I107" s="815">
        <v>21701077</v>
      </c>
      <c r="J107" s="815">
        <v>21701077</v>
      </c>
      <c r="K107" s="815">
        <v>21701077</v>
      </c>
      <c r="L107" s="816" t="s">
        <v>188</v>
      </c>
      <c r="M107" s="817"/>
      <c r="N107" s="818"/>
      <c r="O107" s="818"/>
      <c r="P107" s="818"/>
      <c r="Q107" s="819">
        <v>0</v>
      </c>
      <c r="R107" s="819">
        <v>18</v>
      </c>
      <c r="S107" s="909">
        <v>18</v>
      </c>
      <c r="T107" s="817"/>
      <c r="U107" s="818"/>
      <c r="V107" s="818">
        <v>18</v>
      </c>
      <c r="W107" s="818"/>
      <c r="X107" s="819">
        <v>18</v>
      </c>
      <c r="Y107" s="819"/>
      <c r="Z107" s="909">
        <v>18</v>
      </c>
      <c r="AA107" s="783">
        <v>0</v>
      </c>
      <c r="AB107" s="784">
        <v>0</v>
      </c>
      <c r="AC107" s="784">
        <v>18</v>
      </c>
      <c r="AD107" s="784">
        <v>0</v>
      </c>
      <c r="AE107" s="785">
        <f t="shared" si="36"/>
        <v>18</v>
      </c>
      <c r="AF107" s="785">
        <v>0</v>
      </c>
      <c r="AG107" s="820">
        <f t="shared" si="38"/>
        <v>18</v>
      </c>
      <c r="AH107" s="783">
        <v>0</v>
      </c>
      <c r="AI107" s="784">
        <v>0</v>
      </c>
      <c r="AJ107" s="784">
        <v>18</v>
      </c>
      <c r="AK107" s="784">
        <v>0</v>
      </c>
      <c r="AL107" s="785">
        <v>18</v>
      </c>
      <c r="AM107" s="785">
        <v>0</v>
      </c>
      <c r="AN107" s="820">
        <f t="shared" si="37"/>
        <v>18</v>
      </c>
      <c r="AO107" s="787">
        <v>0</v>
      </c>
      <c r="AP107" s="784">
        <v>0</v>
      </c>
      <c r="AQ107" s="784">
        <v>18</v>
      </c>
      <c r="AR107" s="789">
        <v>0</v>
      </c>
      <c r="AS107" s="785">
        <v>18</v>
      </c>
      <c r="AT107" s="784">
        <v>0</v>
      </c>
      <c r="AU107" s="820">
        <v>18</v>
      </c>
      <c r="AV107" s="787">
        <v>0</v>
      </c>
      <c r="AW107" s="784">
        <v>0</v>
      </c>
      <c r="AX107" s="789">
        <v>18</v>
      </c>
      <c r="AY107" s="852">
        <v>0</v>
      </c>
      <c r="AZ107" s="785">
        <v>18</v>
      </c>
      <c r="BA107" s="784">
        <v>0</v>
      </c>
      <c r="BB107" s="786">
        <v>18</v>
      </c>
      <c r="BC107" s="787">
        <v>0</v>
      </c>
      <c r="BD107" s="784">
        <v>0</v>
      </c>
      <c r="BE107" s="784">
        <v>18</v>
      </c>
      <c r="BF107" s="789">
        <v>0</v>
      </c>
      <c r="BG107" s="785">
        <v>18</v>
      </c>
      <c r="BH107" s="784">
        <v>0</v>
      </c>
      <c r="BI107" s="786">
        <v>18</v>
      </c>
      <c r="BJ107" s="787">
        <v>0</v>
      </c>
      <c r="BK107" s="784">
        <v>0</v>
      </c>
      <c r="BL107" s="784">
        <v>18</v>
      </c>
      <c r="BM107" s="789">
        <v>0</v>
      </c>
      <c r="BN107" s="785">
        <v>18</v>
      </c>
      <c r="BO107" s="784">
        <v>0</v>
      </c>
      <c r="BP107" s="820">
        <v>18</v>
      </c>
      <c r="BQ107" s="853">
        <f>SUMIFS('R5診療所票'!$AZ$10:$AZ$64,'R5診療所票'!$B$10:$B$64,$K$3:$K$150,'R5診療所票'!$AG$10:$AG$64,1)</f>
        <v>0</v>
      </c>
      <c r="BR107" s="1006">
        <f>SUMIFS('R5診療所票'!$AZ$10:$AZ$64,'R5診療所票'!$B$10:$B$64,$K$3:$K$150,'R5診療所票'!$AG$10:$AG$64,2)</f>
        <v>18</v>
      </c>
      <c r="BS107" s="1006">
        <f>SUMIFS('R5診療所票'!$AZ$10:$AZ$64,'R5診療所票'!$B$10:$B$64,$K$3:$K$150,'R5診療所票'!$AG$10:$AG$64,3)</f>
        <v>0</v>
      </c>
      <c r="BT107" s="855">
        <f>SUMIFS('R5診療所票'!$AZ$10:$AZ$64,'R5診療所票'!$B$10:$B$64,$K$3:$K$150,'R5診療所票'!$AG$10:$AG$64,4)</f>
        <v>0</v>
      </c>
      <c r="BU107" s="856">
        <f t="shared" si="40"/>
        <v>18</v>
      </c>
      <c r="BV107" s="854">
        <f>SUMIFS('R5診療所票'!$AZ$10:$AZ$64,'R5診療所票'!$B$10:$B$64,$K$3:$K$150,'R5診療所票'!$AG$10:$AG$64,5)+SUMIFS('R5診療所票'!$AZ$10:$AZ$64,'R5診療所票'!$B$10:$B$64,$K$3:$K$150,'R5診療所票'!$AG$10:$AG$64,6)</f>
        <v>0</v>
      </c>
      <c r="BW107" s="857">
        <f t="shared" si="44"/>
        <v>18</v>
      </c>
      <c r="BX107" s="757">
        <f t="shared" si="32"/>
        <v>0</v>
      </c>
      <c r="BY107" s="757">
        <f t="shared" si="33"/>
        <v>0</v>
      </c>
      <c r="BZ107" s="757"/>
      <c r="CA107" s="858">
        <f>SUMIFS('R5診療所票'!$BC$10:$BC$64,'R5診療所票'!$B$10:$B$64,$K$3:$K$150,'R5診療所票'!$AN$10:$AN$64,1)</f>
        <v>0</v>
      </c>
      <c r="CB107" s="805">
        <f>SUMIFS('R5診療所票'!$BC$10:$BC$64,'R5診療所票'!$B$10:$B$64,$K$3:$K$150,'R5診療所票'!$AN$10:$AN$64,2)</f>
        <v>18</v>
      </c>
      <c r="CC107" s="859">
        <f>SUMIFS('R5診療所票'!$BC$10:$BC$64,'R5診療所票'!$B$10:$B$64,$K$3:$K$150,'R5診療所票'!$AN$10:$AN$64,3)</f>
        <v>0</v>
      </c>
      <c r="CD107" s="805">
        <f>SUMIFS('R5診療所票'!$BC$10:$BC$64,'R5診療所票'!$B$10:$B$64,$K$3:$K$150,'R5診療所票'!$AN$10:$AN$64,4)</f>
        <v>0</v>
      </c>
      <c r="CE107" s="859">
        <f t="shared" si="41"/>
        <v>18</v>
      </c>
      <c r="CF107" s="805">
        <f>SUMIFS('R5診療所票'!$BC$10:$BC$64,'R5診療所票'!$B$10:$B$64,$K$3:$K$150,'R5診療所票'!$AN$10:$AN$64,5)</f>
        <v>0</v>
      </c>
      <c r="CG107" s="860">
        <f t="shared" si="45"/>
        <v>18</v>
      </c>
      <c r="CH107" s="832">
        <f>SUMIFS('R5診療所票'!$BD$11:$BD$64,'R5診療所票'!$B$11:$B$64,$K$3:$K$150)</f>
        <v>0</v>
      </c>
      <c r="CI107" s="810">
        <f>SUMIFS('R5診療所票'!$BC$10:$BC$64,'R5診療所票'!$B$10:$B$64,$K$3:$K$150,'R5診療所票'!$AN$10:$AN$64,7)</f>
        <v>0</v>
      </c>
      <c r="CJ107" s="811" t="str">
        <f t="shared" si="35"/>
        <v>○</v>
      </c>
      <c r="CK107" s="833">
        <v>18</v>
      </c>
      <c r="CL107" s="811" t="str">
        <f t="shared" si="34"/>
        <v>○</v>
      </c>
      <c r="CN107" s="821" t="b">
        <f t="shared" si="43"/>
        <v>1</v>
      </c>
      <c r="CO107" s="792" t="b">
        <f t="shared" si="43"/>
        <v>0</v>
      </c>
      <c r="CP107" s="822" t="b">
        <f t="shared" si="43"/>
        <v>0</v>
      </c>
      <c r="CQ107" s="823" t="b">
        <f t="shared" si="42"/>
        <v>1</v>
      </c>
      <c r="CR107" s="790" t="b">
        <f t="shared" si="42"/>
        <v>1</v>
      </c>
      <c r="CS107" s="792" t="b">
        <f t="shared" si="42"/>
        <v>1</v>
      </c>
      <c r="CT107" s="786" t="b">
        <f t="shared" si="42"/>
        <v>1</v>
      </c>
    </row>
    <row r="108" spans="1:98">
      <c r="A108" s="882">
        <v>97</v>
      </c>
      <c r="B108" s="874" t="s">
        <v>170</v>
      </c>
      <c r="C108" s="874" t="s">
        <v>171</v>
      </c>
      <c r="D108" s="874" t="s">
        <v>109</v>
      </c>
      <c r="E108" s="913">
        <v>21729123</v>
      </c>
      <c r="F108" s="914">
        <v>21730083</v>
      </c>
      <c r="G108" s="914">
        <v>21701087</v>
      </c>
      <c r="H108" s="914">
        <v>21701087</v>
      </c>
      <c r="I108" s="914">
        <v>21701087</v>
      </c>
      <c r="J108" s="914">
        <v>21701087</v>
      </c>
      <c r="K108" s="914">
        <v>21701087</v>
      </c>
      <c r="L108" s="870" t="s">
        <v>189</v>
      </c>
      <c r="M108" s="817"/>
      <c r="N108" s="818"/>
      <c r="O108" s="818">
        <v>5</v>
      </c>
      <c r="P108" s="818"/>
      <c r="Q108" s="819">
        <v>5</v>
      </c>
      <c r="R108" s="819"/>
      <c r="S108" s="909">
        <v>5</v>
      </c>
      <c r="T108" s="817"/>
      <c r="U108" s="818"/>
      <c r="V108" s="818">
        <v>5</v>
      </c>
      <c r="W108" s="818"/>
      <c r="X108" s="819">
        <v>5</v>
      </c>
      <c r="Y108" s="819"/>
      <c r="Z108" s="909">
        <v>5</v>
      </c>
      <c r="AA108" s="783">
        <v>0</v>
      </c>
      <c r="AB108" s="784">
        <v>0</v>
      </c>
      <c r="AC108" s="784">
        <v>5</v>
      </c>
      <c r="AD108" s="784">
        <v>0</v>
      </c>
      <c r="AE108" s="785">
        <f t="shared" si="36"/>
        <v>5</v>
      </c>
      <c r="AF108" s="785">
        <v>0</v>
      </c>
      <c r="AG108" s="820">
        <f t="shared" si="38"/>
        <v>5</v>
      </c>
      <c r="AH108" s="783">
        <v>0</v>
      </c>
      <c r="AI108" s="784">
        <v>0</v>
      </c>
      <c r="AJ108" s="784">
        <v>3</v>
      </c>
      <c r="AK108" s="784">
        <v>0</v>
      </c>
      <c r="AL108" s="785">
        <v>3</v>
      </c>
      <c r="AM108" s="785">
        <v>0</v>
      </c>
      <c r="AN108" s="820">
        <f t="shared" si="37"/>
        <v>3</v>
      </c>
      <c r="AO108" s="787">
        <v>0</v>
      </c>
      <c r="AP108" s="784">
        <v>0</v>
      </c>
      <c r="AQ108" s="784">
        <v>3</v>
      </c>
      <c r="AR108" s="789">
        <v>0</v>
      </c>
      <c r="AS108" s="785">
        <v>3</v>
      </c>
      <c r="AT108" s="784">
        <v>0</v>
      </c>
      <c r="AU108" s="820">
        <v>3</v>
      </c>
      <c r="AV108" s="787">
        <v>0</v>
      </c>
      <c r="AW108" s="784">
        <v>0</v>
      </c>
      <c r="AX108" s="789">
        <v>3</v>
      </c>
      <c r="AY108" s="852">
        <v>0</v>
      </c>
      <c r="AZ108" s="785">
        <v>3</v>
      </c>
      <c r="BA108" s="784">
        <v>0</v>
      </c>
      <c r="BB108" s="786">
        <v>3</v>
      </c>
      <c r="BC108" s="787">
        <v>0</v>
      </c>
      <c r="BD108" s="784">
        <v>0</v>
      </c>
      <c r="BE108" s="784">
        <v>3</v>
      </c>
      <c r="BF108" s="789">
        <v>0</v>
      </c>
      <c r="BG108" s="785">
        <v>3</v>
      </c>
      <c r="BH108" s="784">
        <v>0</v>
      </c>
      <c r="BI108" s="786">
        <v>3</v>
      </c>
      <c r="BJ108" s="787">
        <v>0</v>
      </c>
      <c r="BK108" s="784">
        <v>0</v>
      </c>
      <c r="BL108" s="784">
        <v>3</v>
      </c>
      <c r="BM108" s="789">
        <v>0</v>
      </c>
      <c r="BN108" s="785">
        <v>3</v>
      </c>
      <c r="BO108" s="784">
        <v>0</v>
      </c>
      <c r="BP108" s="820">
        <v>3</v>
      </c>
      <c r="BQ108" s="853">
        <f>SUMIFS('R5診療所票'!$AZ$10:$AZ$64,'R5診療所票'!$B$10:$B$64,$K$3:$K$150,'R5診療所票'!$AG$10:$AG$64,1)</f>
        <v>0</v>
      </c>
      <c r="BR108" s="854">
        <f>SUMIFS('R5診療所票'!$AZ$10:$AZ$64,'R5診療所票'!$B$10:$B$64,$K$3:$K$150,'R5診療所票'!$AG$10:$AG$64,2)</f>
        <v>0</v>
      </c>
      <c r="BS108" s="854">
        <f>SUMIFS('R5診療所票'!$AZ$10:$AZ$64,'R5診療所票'!$B$10:$B$64,$K$3:$K$150,'R5診療所票'!$AG$10:$AG$64,3)</f>
        <v>3</v>
      </c>
      <c r="BT108" s="855">
        <f>SUMIFS('R5診療所票'!$AZ$10:$AZ$64,'R5診療所票'!$B$10:$B$64,$K$3:$K$150,'R5診療所票'!$AG$10:$AG$64,4)</f>
        <v>0</v>
      </c>
      <c r="BU108" s="856">
        <f t="shared" si="40"/>
        <v>3</v>
      </c>
      <c r="BV108" s="854">
        <f>SUMIFS('R5診療所票'!$AZ$10:$AZ$64,'R5診療所票'!$B$10:$B$64,$K$3:$K$150,'R5診療所票'!$AG$10:$AG$64,5)+SUMIFS('R5診療所票'!$AZ$10:$AZ$64,'R5診療所票'!$B$10:$B$64,$K$3:$K$150,'R5診療所票'!$AG$10:$AG$64,6)</f>
        <v>0</v>
      </c>
      <c r="BW108" s="857">
        <f t="shared" si="44"/>
        <v>3</v>
      </c>
      <c r="BX108" s="757">
        <f t="shared" si="32"/>
        <v>0</v>
      </c>
      <c r="BY108" s="757">
        <f t="shared" si="33"/>
        <v>0</v>
      </c>
      <c r="BZ108" s="757"/>
      <c r="CA108" s="858">
        <f>SUMIFS('R5診療所票'!$BC$10:$BC$64,'R5診療所票'!$B$10:$B$64,$K$3:$K$150,'R5診療所票'!$AN$10:$AN$64,1)</f>
        <v>0</v>
      </c>
      <c r="CB108" s="805">
        <f>SUMIFS('R5診療所票'!$BC$10:$BC$64,'R5診療所票'!$B$10:$B$64,$K$3:$K$150,'R5診療所票'!$AN$10:$AN$64,2)</f>
        <v>0</v>
      </c>
      <c r="CC108" s="859">
        <f>SUMIFS('R5診療所票'!$BC$10:$BC$64,'R5診療所票'!$B$10:$B$64,$K$3:$K$150,'R5診療所票'!$AN$10:$AN$64,3)</f>
        <v>3</v>
      </c>
      <c r="CD108" s="805">
        <f>SUMIFS('R5診療所票'!$BC$10:$BC$64,'R5診療所票'!$B$10:$B$64,$K$3:$K$150,'R5診療所票'!$AN$10:$AN$64,4)</f>
        <v>0</v>
      </c>
      <c r="CE108" s="859">
        <f t="shared" si="41"/>
        <v>3</v>
      </c>
      <c r="CF108" s="805">
        <f>SUMIFS('R5診療所票'!$BC$10:$BC$64,'R5診療所票'!$B$10:$B$64,$K$3:$K$150,'R5診療所票'!$AN$10:$AN$64,5)</f>
        <v>0</v>
      </c>
      <c r="CG108" s="860">
        <f t="shared" si="45"/>
        <v>3</v>
      </c>
      <c r="CH108" s="832">
        <f>SUMIFS('R5診療所票'!$BD$11:$BD$64,'R5診療所票'!$B$11:$B$64,$K$3:$K$150)</f>
        <v>0</v>
      </c>
      <c r="CI108" s="810">
        <f>SUMIFS('R5診療所票'!$BC$10:$BC$64,'R5診療所票'!$B$10:$B$64,$K$3:$K$150,'R5診療所票'!$AN$10:$AN$64,7)</f>
        <v>0</v>
      </c>
      <c r="CJ108" s="811" t="str">
        <f t="shared" si="35"/>
        <v>○</v>
      </c>
      <c r="CK108" s="833">
        <v>3</v>
      </c>
      <c r="CL108" s="811" t="str">
        <f t="shared" si="34"/>
        <v>○</v>
      </c>
      <c r="CN108" s="821" t="b">
        <f t="shared" si="43"/>
        <v>1</v>
      </c>
      <c r="CO108" s="792" t="b">
        <f t="shared" si="43"/>
        <v>1</v>
      </c>
      <c r="CP108" s="822" t="b">
        <f t="shared" si="43"/>
        <v>1</v>
      </c>
      <c r="CQ108" s="823" t="b">
        <f t="shared" si="42"/>
        <v>1</v>
      </c>
      <c r="CR108" s="790" t="b">
        <f t="shared" si="42"/>
        <v>1</v>
      </c>
      <c r="CS108" s="792" t="b">
        <f t="shared" si="42"/>
        <v>1</v>
      </c>
      <c r="CT108" s="786" t="b">
        <f t="shared" si="42"/>
        <v>1</v>
      </c>
    </row>
    <row r="109" spans="1:98">
      <c r="A109" s="882">
        <v>98</v>
      </c>
      <c r="B109" s="813" t="s">
        <v>145</v>
      </c>
      <c r="C109" s="813" t="s">
        <v>151</v>
      </c>
      <c r="D109" s="813" t="s">
        <v>109</v>
      </c>
      <c r="E109" s="814">
        <v>21729144</v>
      </c>
      <c r="F109" s="815">
        <v>21730044</v>
      </c>
      <c r="G109" s="815">
        <v>21701092</v>
      </c>
      <c r="H109" s="815">
        <v>21701092</v>
      </c>
      <c r="I109" s="815">
        <v>21701092</v>
      </c>
      <c r="J109" s="815">
        <v>21701092</v>
      </c>
      <c r="K109" s="815">
        <v>21701092</v>
      </c>
      <c r="L109" s="816" t="s">
        <v>51</v>
      </c>
      <c r="M109" s="817"/>
      <c r="N109" s="818"/>
      <c r="O109" s="818"/>
      <c r="P109" s="818"/>
      <c r="Q109" s="819">
        <v>0</v>
      </c>
      <c r="R109" s="819"/>
      <c r="S109" s="909">
        <v>0</v>
      </c>
      <c r="T109" s="817"/>
      <c r="U109" s="818">
        <v>19</v>
      </c>
      <c r="V109" s="818"/>
      <c r="W109" s="818"/>
      <c r="X109" s="819">
        <v>19</v>
      </c>
      <c r="Y109" s="819"/>
      <c r="Z109" s="909">
        <v>19</v>
      </c>
      <c r="AA109" s="783">
        <v>0</v>
      </c>
      <c r="AB109" s="784">
        <v>19</v>
      </c>
      <c r="AC109" s="784">
        <v>0</v>
      </c>
      <c r="AD109" s="784">
        <v>0</v>
      </c>
      <c r="AE109" s="785">
        <f t="shared" si="36"/>
        <v>19</v>
      </c>
      <c r="AF109" s="785">
        <v>0</v>
      </c>
      <c r="AG109" s="820">
        <f t="shared" si="38"/>
        <v>19</v>
      </c>
      <c r="AH109" s="783">
        <v>0</v>
      </c>
      <c r="AI109" s="784">
        <v>19</v>
      </c>
      <c r="AJ109" s="784">
        <v>0</v>
      </c>
      <c r="AK109" s="784">
        <v>0</v>
      </c>
      <c r="AL109" s="785">
        <v>19</v>
      </c>
      <c r="AM109" s="785">
        <v>0</v>
      </c>
      <c r="AN109" s="820">
        <f t="shared" si="37"/>
        <v>19</v>
      </c>
      <c r="AO109" s="787">
        <v>0</v>
      </c>
      <c r="AP109" s="784">
        <v>19</v>
      </c>
      <c r="AQ109" s="784">
        <v>0</v>
      </c>
      <c r="AR109" s="789">
        <v>0</v>
      </c>
      <c r="AS109" s="785">
        <v>19</v>
      </c>
      <c r="AT109" s="784">
        <v>0</v>
      </c>
      <c r="AU109" s="820">
        <v>19</v>
      </c>
      <c r="AV109" s="787">
        <v>0</v>
      </c>
      <c r="AW109" s="784">
        <v>19</v>
      </c>
      <c r="AX109" s="789">
        <v>0</v>
      </c>
      <c r="AY109" s="852">
        <v>0</v>
      </c>
      <c r="AZ109" s="785">
        <v>19</v>
      </c>
      <c r="BA109" s="784">
        <v>0</v>
      </c>
      <c r="BB109" s="786">
        <v>19</v>
      </c>
      <c r="BC109" s="787">
        <v>0</v>
      </c>
      <c r="BD109" s="784">
        <v>19</v>
      </c>
      <c r="BE109" s="784">
        <v>0</v>
      </c>
      <c r="BF109" s="789">
        <v>0</v>
      </c>
      <c r="BG109" s="785">
        <v>19</v>
      </c>
      <c r="BH109" s="784">
        <v>0</v>
      </c>
      <c r="BI109" s="786">
        <v>19</v>
      </c>
      <c r="BJ109" s="787">
        <v>0</v>
      </c>
      <c r="BK109" s="784">
        <v>0</v>
      </c>
      <c r="BL109" s="784">
        <v>0</v>
      </c>
      <c r="BM109" s="789">
        <v>0</v>
      </c>
      <c r="BN109" s="785">
        <v>0</v>
      </c>
      <c r="BO109" s="784">
        <v>19</v>
      </c>
      <c r="BP109" s="820">
        <v>19</v>
      </c>
      <c r="BQ109" s="853">
        <f>SUMIFS('R5診療所票'!$AZ$10:$AZ$64,'R5診療所票'!$B$10:$B$64,$K$3:$K$150,'R5診療所票'!$AG$10:$AG$64,1)</f>
        <v>0</v>
      </c>
      <c r="BR109" s="854">
        <f>SUMIFS('R5診療所票'!$AZ$10:$AZ$64,'R5診療所票'!$B$10:$B$64,$K$3:$K$150,'R5診療所票'!$AG$10:$AG$64,2)</f>
        <v>0</v>
      </c>
      <c r="BS109" s="854">
        <f>SUMIFS('R5診療所票'!$AZ$10:$AZ$64,'R5診療所票'!$B$10:$B$64,$K$3:$K$150,'R5診療所票'!$AG$10:$AG$64,3)</f>
        <v>0</v>
      </c>
      <c r="BT109" s="855">
        <f>SUMIFS('R5診療所票'!$AZ$10:$AZ$64,'R5診療所票'!$B$10:$B$64,$K$3:$K$150,'R5診療所票'!$AG$10:$AG$64,4)</f>
        <v>0</v>
      </c>
      <c r="BU109" s="856">
        <f t="shared" si="40"/>
        <v>0</v>
      </c>
      <c r="BV109" s="854">
        <f>SUMIFS('R5診療所票'!$AZ$10:$AZ$64,'R5診療所票'!$B$10:$B$64,$K$3:$K$150,'R5診療所票'!$AG$10:$AG$64,5)+SUMIFS('R5診療所票'!$AZ$10:$AZ$64,'R5診療所票'!$B$10:$B$64,$K$3:$K$150,'R5診療所票'!$AG$10:$AG$64,6)</f>
        <v>19</v>
      </c>
      <c r="BW109" s="857">
        <f t="shared" si="44"/>
        <v>19</v>
      </c>
      <c r="BX109" s="757">
        <f t="shared" si="32"/>
        <v>0</v>
      </c>
      <c r="BY109" s="757">
        <f t="shared" si="33"/>
        <v>0</v>
      </c>
      <c r="BZ109" s="757"/>
      <c r="CA109" s="858">
        <f>SUMIFS('R5診療所票'!$BC$10:$BC$64,'R5診療所票'!$B$10:$B$64,$K$3:$K$150,'R5診療所票'!$AN$10:$AN$64,1)</f>
        <v>0</v>
      </c>
      <c r="CB109" s="805">
        <f>SUMIFS('R5診療所票'!$BC$10:$BC$64,'R5診療所票'!$B$10:$B$64,$K$3:$K$150,'R5診療所票'!$AN$10:$AN$64,2)</f>
        <v>0</v>
      </c>
      <c r="CC109" s="859">
        <f>SUMIFS('R5診療所票'!$BC$10:$BC$64,'R5診療所票'!$B$10:$B$64,$K$3:$K$150,'R5診療所票'!$AN$10:$AN$64,3)</f>
        <v>0</v>
      </c>
      <c r="CD109" s="805">
        <f>SUMIFS('R5診療所票'!$BC$10:$BC$64,'R5診療所票'!$B$10:$B$64,$K$3:$K$150,'R5診療所票'!$AN$10:$AN$64,4)</f>
        <v>0</v>
      </c>
      <c r="CE109" s="859">
        <f t="shared" si="41"/>
        <v>0</v>
      </c>
      <c r="CF109" s="805">
        <f>SUMIFS('R5診療所票'!$BC$10:$BC$64,'R5診療所票'!$B$10:$B$64,$K$3:$K$150,'R5診療所票'!$AN$10:$AN$64,5)</f>
        <v>19</v>
      </c>
      <c r="CG109" s="860">
        <f t="shared" si="45"/>
        <v>19</v>
      </c>
      <c r="CH109" s="832">
        <f>SUMIFS('R5診療所票'!$BD$11:$BD$64,'R5診療所票'!$B$11:$B$64,$K$3:$K$150)</f>
        <v>0</v>
      </c>
      <c r="CI109" s="810">
        <f>SUMIFS('R5診療所票'!$BC$10:$BC$64,'R5診療所票'!$B$10:$B$64,$K$3:$K$150,'R5診療所票'!$AN$10:$AN$64,7)</f>
        <v>0</v>
      </c>
      <c r="CJ109" s="811" t="str">
        <f t="shared" si="35"/>
        <v>○</v>
      </c>
      <c r="CK109" s="833">
        <v>19</v>
      </c>
      <c r="CL109" s="811" t="str">
        <f t="shared" si="34"/>
        <v>○</v>
      </c>
      <c r="CN109" s="821" t="b">
        <f t="shared" si="43"/>
        <v>1</v>
      </c>
      <c r="CO109" s="792" t="b">
        <f t="shared" si="43"/>
        <v>1</v>
      </c>
      <c r="CP109" s="822" t="b">
        <f t="shared" si="43"/>
        <v>1</v>
      </c>
      <c r="CQ109" s="823" t="b">
        <f t="shared" si="42"/>
        <v>1</v>
      </c>
      <c r="CR109" s="790" t="b">
        <f t="shared" si="42"/>
        <v>1</v>
      </c>
      <c r="CS109" s="792" t="b">
        <f t="shared" si="42"/>
        <v>1</v>
      </c>
      <c r="CT109" s="786" t="b">
        <f t="shared" si="42"/>
        <v>1</v>
      </c>
    </row>
    <row r="110" spans="1:98">
      <c r="A110" s="931">
        <v>99</v>
      </c>
      <c r="B110" s="932" t="s">
        <v>145</v>
      </c>
      <c r="C110" s="932" t="s">
        <v>151</v>
      </c>
      <c r="D110" s="932" t="s">
        <v>109</v>
      </c>
      <c r="E110" s="932">
        <v>21729008</v>
      </c>
      <c r="F110" s="933">
        <v>21730147</v>
      </c>
      <c r="G110" s="933">
        <v>21701068</v>
      </c>
      <c r="H110" s="933">
        <v>21701068</v>
      </c>
      <c r="I110" s="933">
        <v>21701068</v>
      </c>
      <c r="J110" s="933">
        <v>21701068</v>
      </c>
      <c r="K110" s="933"/>
      <c r="L110" s="933" t="s">
        <v>2258</v>
      </c>
      <c r="M110" s="817"/>
      <c r="N110" s="818"/>
      <c r="O110" s="818"/>
      <c r="P110" s="818"/>
      <c r="Q110" s="819">
        <v>0</v>
      </c>
      <c r="R110" s="819"/>
      <c r="S110" s="909">
        <v>0</v>
      </c>
      <c r="T110" s="817"/>
      <c r="U110" s="818">
        <v>11</v>
      </c>
      <c r="V110" s="818"/>
      <c r="W110" s="818"/>
      <c r="X110" s="819">
        <v>11</v>
      </c>
      <c r="Y110" s="819"/>
      <c r="Z110" s="909">
        <v>11</v>
      </c>
      <c r="AA110" s="783">
        <v>0</v>
      </c>
      <c r="AB110" s="784">
        <v>11</v>
      </c>
      <c r="AC110" s="784">
        <v>0</v>
      </c>
      <c r="AD110" s="784">
        <v>0</v>
      </c>
      <c r="AE110" s="785">
        <f t="shared" si="36"/>
        <v>11</v>
      </c>
      <c r="AF110" s="785">
        <v>0</v>
      </c>
      <c r="AG110" s="820">
        <f t="shared" si="38"/>
        <v>11</v>
      </c>
      <c r="AH110" s="783">
        <v>0</v>
      </c>
      <c r="AI110" s="784">
        <v>11</v>
      </c>
      <c r="AJ110" s="784">
        <v>0</v>
      </c>
      <c r="AK110" s="784">
        <v>0</v>
      </c>
      <c r="AL110" s="785">
        <v>11</v>
      </c>
      <c r="AM110" s="785">
        <v>0</v>
      </c>
      <c r="AN110" s="820">
        <f t="shared" si="37"/>
        <v>11</v>
      </c>
      <c r="AO110" s="787">
        <v>0</v>
      </c>
      <c r="AP110" s="784">
        <v>11</v>
      </c>
      <c r="AQ110" s="784">
        <v>0</v>
      </c>
      <c r="AR110" s="789">
        <v>0</v>
      </c>
      <c r="AS110" s="785">
        <v>11</v>
      </c>
      <c r="AT110" s="784">
        <v>0</v>
      </c>
      <c r="AU110" s="820">
        <v>11</v>
      </c>
      <c r="AV110" s="787">
        <v>0</v>
      </c>
      <c r="AW110" s="784">
        <v>11</v>
      </c>
      <c r="AX110" s="789">
        <v>0</v>
      </c>
      <c r="AY110" s="852">
        <v>0</v>
      </c>
      <c r="AZ110" s="785">
        <v>11</v>
      </c>
      <c r="BA110" s="784">
        <v>0</v>
      </c>
      <c r="BB110" s="786">
        <v>11</v>
      </c>
      <c r="BC110" s="787">
        <v>0</v>
      </c>
      <c r="BD110" s="784">
        <v>11</v>
      </c>
      <c r="BE110" s="784">
        <v>0</v>
      </c>
      <c r="BF110" s="789">
        <v>0</v>
      </c>
      <c r="BG110" s="785">
        <v>11</v>
      </c>
      <c r="BH110" s="784">
        <v>0</v>
      </c>
      <c r="BI110" s="786">
        <v>11</v>
      </c>
      <c r="BJ110" s="787">
        <v>0</v>
      </c>
      <c r="BK110" s="784">
        <v>11</v>
      </c>
      <c r="BL110" s="784">
        <v>0</v>
      </c>
      <c r="BM110" s="789">
        <v>0</v>
      </c>
      <c r="BN110" s="785">
        <v>11</v>
      </c>
      <c r="BO110" s="784">
        <v>0</v>
      </c>
      <c r="BP110" s="820">
        <v>11</v>
      </c>
      <c r="BQ110" s="934">
        <f>SUMIFS('R5診療所票'!$AZ$10:$AZ$64,'R5診療所票'!$B$10:$B$64,$K$3:$K$150,'R5診療所票'!$AG$10:$AG$64,1)</f>
        <v>0</v>
      </c>
      <c r="BR110" s="935">
        <f>SUMIFS('R5診療所票'!$AZ$10:$AZ$64,'R5診療所票'!$B$10:$B$64,$K$3:$K$150,'R5診療所票'!$AG$10:$AG$64,2)</f>
        <v>0</v>
      </c>
      <c r="BS110" s="935">
        <f>SUMIFS('R5診療所票'!$AZ$10:$AZ$64,'R5診療所票'!$B$10:$B$64,$K$3:$K$150,'R5診療所票'!$AG$10:$AG$64,3)</f>
        <v>0</v>
      </c>
      <c r="BT110" s="936">
        <f>SUMIFS('R5診療所票'!$AZ$10:$AZ$64,'R5診療所票'!$B$10:$B$64,$K$3:$K$150,'R5診療所票'!$AG$10:$AG$64,4)</f>
        <v>0</v>
      </c>
      <c r="BU110" s="937">
        <f t="shared" si="40"/>
        <v>0</v>
      </c>
      <c r="BV110" s="935">
        <f>SUMIFS('R5診療所票'!$AZ$10:$AZ$64,'R5診療所票'!$B$10:$B$64,$K$3:$K$150,'R5診療所票'!$AG$10:$AG$64,5)+SUMIFS('R5診療所票'!$AZ$10:$AZ$64,'R5診療所票'!$B$10:$B$64,$K$3:$K$150,'R5診療所票'!$AG$10:$AG$64,6)</f>
        <v>0</v>
      </c>
      <c r="BW110" s="938">
        <f t="shared" si="44"/>
        <v>0</v>
      </c>
      <c r="BX110" s="757">
        <f t="shared" si="32"/>
        <v>-11</v>
      </c>
      <c r="BY110" s="757">
        <f t="shared" si="33"/>
        <v>-11</v>
      </c>
      <c r="BZ110" s="757"/>
      <c r="CA110" s="858">
        <f>SUMIFS('R5診療所票'!$BC$10:$BC$64,'R5診療所票'!$B$10:$B$64,$K$3:$K$150,'R5診療所票'!$AN$10:$AN$64,1)</f>
        <v>0</v>
      </c>
      <c r="CB110" s="805">
        <f>SUMIFS('R5診療所票'!$BC$10:$BC$64,'R5診療所票'!$B$10:$B$64,$K$3:$K$150,'R5診療所票'!$AN$10:$AN$64,2)</f>
        <v>0</v>
      </c>
      <c r="CC110" s="859">
        <f>SUMIFS('R5診療所票'!$BC$10:$BC$64,'R5診療所票'!$B$10:$B$64,$K$3:$K$150,'R5診療所票'!$AN$10:$AN$64,3)</f>
        <v>0</v>
      </c>
      <c r="CD110" s="805">
        <f>SUMIFS('R5診療所票'!$BC$10:$BC$64,'R5診療所票'!$B$10:$B$64,$K$3:$K$150,'R5診療所票'!$AN$10:$AN$64,4)</f>
        <v>0</v>
      </c>
      <c r="CE110" s="859">
        <f t="shared" si="41"/>
        <v>0</v>
      </c>
      <c r="CF110" s="805">
        <f>SUMIFS('R5診療所票'!$BC$10:$BC$64,'R5診療所票'!$B$10:$B$64,$K$3:$K$150,'R5診療所票'!$AN$10:$AN$64,5)</f>
        <v>0</v>
      </c>
      <c r="CG110" s="860">
        <f t="shared" si="45"/>
        <v>0</v>
      </c>
      <c r="CH110" s="832">
        <f>SUMIFS('R5診療所票'!$BD$11:$BD$64,'R5診療所票'!$B$11:$B$64,$K$3:$K$150)</f>
        <v>0</v>
      </c>
      <c r="CI110" s="810">
        <f>SUMIFS('R5診療所票'!$BC$10:$BC$64,'R5診療所票'!$B$10:$B$64,$K$3:$K$150,'R5診療所票'!$AN$10:$AN$64,7)</f>
        <v>0</v>
      </c>
      <c r="CJ110" s="811" t="str">
        <f t="shared" si="35"/>
        <v>○</v>
      </c>
      <c r="CK110" s="833">
        <v>11</v>
      </c>
      <c r="CL110" s="811" t="str">
        <f>IF(BW110=CK110,"○","×")</f>
        <v>×</v>
      </c>
      <c r="CN110" s="821" t="b">
        <f t="shared" si="43"/>
        <v>1</v>
      </c>
      <c r="CO110" s="792" t="b">
        <f t="shared" si="43"/>
        <v>0</v>
      </c>
      <c r="CP110" s="822" t="b">
        <f t="shared" si="43"/>
        <v>1</v>
      </c>
      <c r="CQ110" s="823" t="b">
        <f t="shared" si="42"/>
        <v>1</v>
      </c>
      <c r="CR110" s="790" t="b">
        <f t="shared" si="42"/>
        <v>0</v>
      </c>
      <c r="CS110" s="792" t="b">
        <f t="shared" si="42"/>
        <v>1</v>
      </c>
      <c r="CT110" s="786" t="b">
        <f t="shared" si="42"/>
        <v>0</v>
      </c>
    </row>
    <row r="111" spans="1:98" hidden="1">
      <c r="A111" s="915"/>
      <c r="B111" s="873" t="s">
        <v>170</v>
      </c>
      <c r="C111" s="873" t="s">
        <v>171</v>
      </c>
      <c r="D111" s="873" t="s">
        <v>109</v>
      </c>
      <c r="E111" s="939">
        <v>21729095</v>
      </c>
      <c r="F111" s="875">
        <v>21730001</v>
      </c>
      <c r="G111" s="875">
        <v>21701084</v>
      </c>
      <c r="H111" s="875">
        <v>21701084</v>
      </c>
      <c r="I111" s="875">
        <v>21701084</v>
      </c>
      <c r="J111" s="875">
        <v>21701084</v>
      </c>
      <c r="K111" s="875">
        <v>21701084</v>
      </c>
      <c r="L111" s="837" t="s">
        <v>190</v>
      </c>
      <c r="M111" s="817"/>
      <c r="N111" s="818"/>
      <c r="O111" s="818"/>
      <c r="P111" s="818"/>
      <c r="Q111" s="819">
        <v>0</v>
      </c>
      <c r="R111" s="819"/>
      <c r="S111" s="909">
        <v>0</v>
      </c>
      <c r="T111" s="817"/>
      <c r="U111" s="818">
        <v>19</v>
      </c>
      <c r="V111" s="818"/>
      <c r="W111" s="818"/>
      <c r="X111" s="819">
        <v>19</v>
      </c>
      <c r="Y111" s="819"/>
      <c r="Z111" s="909">
        <v>19</v>
      </c>
      <c r="AA111" s="783">
        <v>0</v>
      </c>
      <c r="AB111" s="818">
        <v>19</v>
      </c>
      <c r="AC111" s="784">
        <v>0</v>
      </c>
      <c r="AD111" s="784">
        <v>0</v>
      </c>
      <c r="AE111" s="785">
        <f t="shared" si="36"/>
        <v>19</v>
      </c>
      <c r="AF111" s="785">
        <v>0</v>
      </c>
      <c r="AG111" s="820">
        <f t="shared" si="38"/>
        <v>19</v>
      </c>
      <c r="AH111" s="783">
        <v>0</v>
      </c>
      <c r="AI111" s="818">
        <v>19</v>
      </c>
      <c r="AJ111" s="784">
        <v>0</v>
      </c>
      <c r="AK111" s="784">
        <v>0</v>
      </c>
      <c r="AL111" s="785">
        <v>19</v>
      </c>
      <c r="AM111" s="785">
        <v>0</v>
      </c>
      <c r="AN111" s="820">
        <f t="shared" si="37"/>
        <v>19</v>
      </c>
      <c r="AO111" s="787">
        <v>0</v>
      </c>
      <c r="AP111" s="784">
        <v>19</v>
      </c>
      <c r="AQ111" s="784">
        <v>0</v>
      </c>
      <c r="AR111" s="789">
        <v>0</v>
      </c>
      <c r="AS111" s="785">
        <v>19</v>
      </c>
      <c r="AT111" s="784">
        <v>0</v>
      </c>
      <c r="AU111" s="820">
        <v>19</v>
      </c>
      <c r="AV111" s="787">
        <v>0</v>
      </c>
      <c r="AW111" s="784">
        <v>19</v>
      </c>
      <c r="AX111" s="789">
        <v>0</v>
      </c>
      <c r="AY111" s="852">
        <v>0</v>
      </c>
      <c r="AZ111" s="785">
        <v>19</v>
      </c>
      <c r="BA111" s="784">
        <v>0</v>
      </c>
      <c r="BB111" s="786">
        <v>19</v>
      </c>
      <c r="BC111" s="787">
        <v>0</v>
      </c>
      <c r="BD111" s="784">
        <v>19</v>
      </c>
      <c r="BE111" s="784">
        <v>0</v>
      </c>
      <c r="BF111" s="789">
        <v>0</v>
      </c>
      <c r="BG111" s="785">
        <v>19</v>
      </c>
      <c r="BH111" s="784">
        <v>0</v>
      </c>
      <c r="BI111" s="786">
        <v>19</v>
      </c>
      <c r="BJ111" s="787">
        <v>0</v>
      </c>
      <c r="BK111" s="784">
        <v>0</v>
      </c>
      <c r="BL111" s="784">
        <v>0</v>
      </c>
      <c r="BM111" s="789">
        <v>0</v>
      </c>
      <c r="BN111" s="785">
        <v>0</v>
      </c>
      <c r="BO111" s="784">
        <v>0</v>
      </c>
      <c r="BP111" s="820">
        <v>0</v>
      </c>
      <c r="BQ111" s="853">
        <f>SUMIFS('R5診療所票'!$AZ$10:$AZ$64,'R5診療所票'!$B$10:$B$64,$K$3:$K$150,'R5診療所票'!$AG$10:$AG$64,1)</f>
        <v>0</v>
      </c>
      <c r="BR111" s="854">
        <f>SUMIFS('R5診療所票'!$AZ$10:$AZ$64,'R5診療所票'!$B$10:$B$64,$K$3:$K$150,'R5診療所票'!$AG$10:$AG$64,2)</f>
        <v>0</v>
      </c>
      <c r="BS111" s="854">
        <f>SUMIFS('R5診療所票'!$AZ$10:$AZ$64,'R5診療所票'!$B$10:$B$64,$K$3:$K$150,'R5診療所票'!$AG$10:$AG$64,3)</f>
        <v>0</v>
      </c>
      <c r="BT111" s="855">
        <f>SUMIFS('R5診療所票'!$AZ$10:$AZ$64,'R5診療所票'!$B$10:$B$64,$K$3:$K$150,'R5診療所票'!$AG$10:$AG$64,4)</f>
        <v>0</v>
      </c>
      <c r="BU111" s="856">
        <f t="shared" si="40"/>
        <v>0</v>
      </c>
      <c r="BV111" s="854">
        <f>SUMIFS('R5診療所票'!$AZ$10:$AZ$64,'R5診療所票'!$B$10:$B$64,$K$3:$K$150,'R5診療所票'!$AG$10:$AG$64,5)+SUMIFS('R5診療所票'!$AZ$10:$AZ$64,'R5診療所票'!$B$10:$B$64,$K$3:$K$150,'R5診療所票'!$AG$10:$AG$64,6)</f>
        <v>0</v>
      </c>
      <c r="BW111" s="857">
        <f t="shared" si="44"/>
        <v>0</v>
      </c>
      <c r="BX111" s="757">
        <f t="shared" si="32"/>
        <v>0</v>
      </c>
      <c r="BY111" s="757">
        <f t="shared" si="33"/>
        <v>0</v>
      </c>
      <c r="BZ111" s="757"/>
      <c r="CA111" s="858">
        <f>SUMIFS('R5診療所票'!$BC$10:$BC$64,'R5診療所票'!$B$10:$B$64,$K$3:$K$150,'R5診療所票'!$AN$10:$AN$64,1)</f>
        <v>0</v>
      </c>
      <c r="CB111" s="805">
        <f>SUMIFS('R5診療所票'!$BC$10:$BC$64,'R5診療所票'!$B$10:$B$64,$K$3:$K$150,'R5診療所票'!$AN$10:$AN$64,2)</f>
        <v>0</v>
      </c>
      <c r="CC111" s="859">
        <f>SUMIFS('R5診療所票'!$BC$10:$BC$64,'R5診療所票'!$B$10:$B$64,$K$3:$K$150,'R5診療所票'!$AN$10:$AN$64,3)</f>
        <v>0</v>
      </c>
      <c r="CD111" s="805">
        <f>SUMIFS('R5診療所票'!$BC$10:$BC$64,'R5診療所票'!$B$10:$B$64,$K$3:$K$150,'R5診療所票'!$AN$10:$AN$64,4)</f>
        <v>0</v>
      </c>
      <c r="CE111" s="859">
        <f t="shared" si="41"/>
        <v>0</v>
      </c>
      <c r="CF111" s="805">
        <f>SUMIFS('R5診療所票'!$BC$10:$BC$64,'R5診療所票'!$B$10:$B$64,$K$3:$K$150,'R5診療所票'!$AN$10:$AN$64,5)</f>
        <v>0</v>
      </c>
      <c r="CG111" s="860">
        <f t="shared" si="45"/>
        <v>0</v>
      </c>
      <c r="CH111" s="832">
        <f>SUMIFS('R5診療所票'!$BD$11:$BD$64,'R5診療所票'!$B$11:$B$64,$K$3:$K$150)</f>
        <v>0</v>
      </c>
      <c r="CI111" s="810">
        <f>SUMIFS('R5診療所票'!$BC$10:$BC$64,'R5診療所票'!$B$10:$B$64,$K$3:$K$150,'R5診療所票'!$AN$10:$AN$64,7)</f>
        <v>0</v>
      </c>
      <c r="CJ111" s="811" t="str">
        <f t="shared" si="35"/>
        <v>○</v>
      </c>
      <c r="CK111" s="833">
        <v>0</v>
      </c>
      <c r="CL111" s="811" t="str">
        <f t="shared" si="34"/>
        <v>○</v>
      </c>
      <c r="CN111" s="821" t="b">
        <f t="shared" si="43"/>
        <v>1</v>
      </c>
      <c r="CO111" s="792" t="b">
        <f t="shared" si="43"/>
        <v>1</v>
      </c>
      <c r="CP111" s="822" t="b">
        <f t="shared" si="43"/>
        <v>1</v>
      </c>
      <c r="CQ111" s="823" t="b">
        <f t="shared" si="42"/>
        <v>1</v>
      </c>
      <c r="CR111" s="790" t="b">
        <f t="shared" si="42"/>
        <v>1</v>
      </c>
      <c r="CS111" s="792" t="b">
        <f t="shared" si="42"/>
        <v>1</v>
      </c>
      <c r="CT111" s="786" t="b">
        <f t="shared" si="42"/>
        <v>1</v>
      </c>
    </row>
    <row r="112" spans="1:98">
      <c r="A112" s="882">
        <v>100</v>
      </c>
      <c r="B112" s="813" t="s">
        <v>145</v>
      </c>
      <c r="C112" s="813" t="s">
        <v>151</v>
      </c>
      <c r="D112" s="813" t="s">
        <v>109</v>
      </c>
      <c r="E112" s="814">
        <v>21729124</v>
      </c>
      <c r="F112" s="815">
        <v>21730117</v>
      </c>
      <c r="G112" s="815">
        <v>21701088</v>
      </c>
      <c r="H112" s="815">
        <v>21701088</v>
      </c>
      <c r="I112" s="815">
        <v>21701088</v>
      </c>
      <c r="J112" s="815">
        <v>21701088</v>
      </c>
      <c r="K112" s="815">
        <v>21701088</v>
      </c>
      <c r="L112" s="816" t="s">
        <v>53</v>
      </c>
      <c r="M112" s="817"/>
      <c r="N112" s="818"/>
      <c r="O112" s="818"/>
      <c r="P112" s="818"/>
      <c r="Q112" s="819">
        <v>0</v>
      </c>
      <c r="R112" s="819"/>
      <c r="S112" s="909">
        <v>0</v>
      </c>
      <c r="T112" s="817"/>
      <c r="U112" s="818"/>
      <c r="V112" s="818"/>
      <c r="W112" s="818"/>
      <c r="X112" s="819">
        <v>0</v>
      </c>
      <c r="Y112" s="819">
        <v>5</v>
      </c>
      <c r="Z112" s="909">
        <v>5</v>
      </c>
      <c r="AA112" s="783">
        <v>0</v>
      </c>
      <c r="AB112" s="784">
        <v>0</v>
      </c>
      <c r="AC112" s="784">
        <v>0</v>
      </c>
      <c r="AD112" s="784">
        <v>0</v>
      </c>
      <c r="AE112" s="785">
        <f t="shared" si="36"/>
        <v>0</v>
      </c>
      <c r="AF112" s="785">
        <v>5</v>
      </c>
      <c r="AG112" s="820">
        <f t="shared" si="38"/>
        <v>5</v>
      </c>
      <c r="AH112" s="783">
        <v>0</v>
      </c>
      <c r="AI112" s="784">
        <v>0</v>
      </c>
      <c r="AJ112" s="784">
        <v>0</v>
      </c>
      <c r="AK112" s="784">
        <v>0</v>
      </c>
      <c r="AL112" s="785">
        <v>0</v>
      </c>
      <c r="AM112" s="785">
        <v>5</v>
      </c>
      <c r="AN112" s="820">
        <f t="shared" si="37"/>
        <v>5</v>
      </c>
      <c r="AO112" s="787">
        <v>0</v>
      </c>
      <c r="AP112" s="784">
        <v>0</v>
      </c>
      <c r="AQ112" s="784">
        <v>0</v>
      </c>
      <c r="AR112" s="789">
        <v>0</v>
      </c>
      <c r="AS112" s="785">
        <v>0</v>
      </c>
      <c r="AT112" s="784">
        <v>5</v>
      </c>
      <c r="AU112" s="820">
        <v>5</v>
      </c>
      <c r="AV112" s="787">
        <v>0</v>
      </c>
      <c r="AW112" s="784">
        <v>0</v>
      </c>
      <c r="AX112" s="789">
        <v>0</v>
      </c>
      <c r="AY112" s="852">
        <v>0</v>
      </c>
      <c r="AZ112" s="785">
        <v>0</v>
      </c>
      <c r="BA112" s="784">
        <v>5</v>
      </c>
      <c r="BB112" s="786">
        <v>5</v>
      </c>
      <c r="BC112" s="787">
        <v>0</v>
      </c>
      <c r="BD112" s="784">
        <v>0</v>
      </c>
      <c r="BE112" s="784">
        <v>0</v>
      </c>
      <c r="BF112" s="789">
        <v>0</v>
      </c>
      <c r="BG112" s="785">
        <v>0</v>
      </c>
      <c r="BH112" s="784">
        <v>5</v>
      </c>
      <c r="BI112" s="786">
        <v>5</v>
      </c>
      <c r="BJ112" s="787">
        <v>0</v>
      </c>
      <c r="BK112" s="784">
        <v>0</v>
      </c>
      <c r="BL112" s="784">
        <v>0</v>
      </c>
      <c r="BM112" s="789">
        <v>0</v>
      </c>
      <c r="BN112" s="785">
        <v>0</v>
      </c>
      <c r="BO112" s="784">
        <v>5</v>
      </c>
      <c r="BP112" s="820">
        <v>5</v>
      </c>
      <c r="BQ112" s="853">
        <f>SUMIFS('R5診療所票'!$AZ$10:$AZ$64,'R5診療所票'!$B$10:$B$64,$K$3:$K$150,'R5診療所票'!$AG$10:$AG$64,1)</f>
        <v>0</v>
      </c>
      <c r="BR112" s="1006">
        <f>SUMIFS('R5診療所票'!$AZ$10:$AZ$64,'R5診療所票'!$B$10:$B$64,$K$3:$K$150,'R5診療所票'!$AG$10:$AG$64,2)</f>
        <v>5</v>
      </c>
      <c r="BS112" s="854">
        <f>SUMIFS('R5診療所票'!$AZ$10:$AZ$64,'R5診療所票'!$B$10:$B$64,$K$3:$K$150,'R5診療所票'!$AG$10:$AG$64,3)</f>
        <v>0</v>
      </c>
      <c r="BT112" s="855">
        <f>SUMIFS('R5診療所票'!$AZ$10:$AZ$64,'R5診療所票'!$B$10:$B$64,$K$3:$K$150,'R5診療所票'!$AG$10:$AG$64,4)</f>
        <v>0</v>
      </c>
      <c r="BU112" s="1010">
        <f t="shared" si="40"/>
        <v>5</v>
      </c>
      <c r="BV112" s="1006">
        <f>SUMIFS('R5診療所票'!$AZ$10:$AZ$64,'R5診療所票'!$B$10:$B$64,$K$3:$K$150,'R5診療所票'!$AG$10:$AG$64,5)+SUMIFS('R5診療所票'!$AZ$10:$AZ$64,'R5診療所票'!$B$10:$B$64,$K$3:$K$150,'R5診療所票'!$AG$10:$AG$64,6)</f>
        <v>0</v>
      </c>
      <c r="BW112" s="857">
        <f t="shared" si="44"/>
        <v>5</v>
      </c>
      <c r="BX112" s="757">
        <f t="shared" si="32"/>
        <v>5</v>
      </c>
      <c r="BY112" s="757">
        <f t="shared" si="33"/>
        <v>0</v>
      </c>
      <c r="BZ112" s="757"/>
      <c r="CA112" s="858">
        <f>SUMIFS('R5診療所票'!$BC$10:$BC$64,'R5診療所票'!$B$10:$B$64,$K$3:$K$150,'R5診療所票'!$AN$10:$AN$64,1)</f>
        <v>0</v>
      </c>
      <c r="CB112" s="805">
        <f>SUMIFS('R5診療所票'!$BC$10:$BC$64,'R5診療所票'!$B$10:$B$64,$K$3:$K$150,'R5診療所票'!$AN$10:$AN$64,2)</f>
        <v>5</v>
      </c>
      <c r="CC112" s="859">
        <f>SUMIFS('R5診療所票'!$BC$10:$BC$64,'R5診療所票'!$B$10:$B$64,$K$3:$K$150,'R5診療所票'!$AN$10:$AN$64,3)</f>
        <v>0</v>
      </c>
      <c r="CD112" s="805">
        <f>SUMIFS('R5診療所票'!$BC$10:$BC$64,'R5診療所票'!$B$10:$B$64,$K$3:$K$150,'R5診療所票'!$AN$10:$AN$64,4)</f>
        <v>0</v>
      </c>
      <c r="CE112" s="859">
        <f t="shared" si="41"/>
        <v>5</v>
      </c>
      <c r="CF112" s="805">
        <f>SUMIFS('R5診療所票'!$BC$10:$BC$64,'R5診療所票'!$B$10:$B$64,$K$3:$K$150,'R5診療所票'!$AN$10:$AN$64,5)</f>
        <v>0</v>
      </c>
      <c r="CG112" s="860">
        <f t="shared" si="45"/>
        <v>5</v>
      </c>
      <c r="CH112" s="832">
        <f>SUMIFS('R5診療所票'!$BD$11:$BD$64,'R5診療所票'!$B$11:$B$64,$K$3:$K$150)</f>
        <v>0</v>
      </c>
      <c r="CI112" s="810">
        <f>SUMIFS('R5診療所票'!$BC$10:$BC$64,'R5診療所票'!$B$10:$B$64,$K$3:$K$150,'R5診療所票'!$AN$10:$AN$64,7)</f>
        <v>0</v>
      </c>
      <c r="CJ112" s="811" t="str">
        <f t="shared" si="35"/>
        <v>○</v>
      </c>
      <c r="CK112" s="833">
        <v>5</v>
      </c>
      <c r="CL112" s="811" t="str">
        <f t="shared" si="34"/>
        <v>○</v>
      </c>
      <c r="CN112" s="821" t="b">
        <f t="shared" si="43"/>
        <v>1</v>
      </c>
      <c r="CO112" s="792" t="b">
        <f t="shared" si="43"/>
        <v>0</v>
      </c>
      <c r="CP112" s="822" t="b">
        <f t="shared" si="43"/>
        <v>1</v>
      </c>
      <c r="CQ112" s="823" t="b">
        <f t="shared" si="42"/>
        <v>1</v>
      </c>
      <c r="CR112" s="790" t="b">
        <f t="shared" si="42"/>
        <v>0</v>
      </c>
      <c r="CS112" s="792" t="b">
        <f t="shared" si="42"/>
        <v>0</v>
      </c>
      <c r="CT112" s="786" t="b">
        <f t="shared" si="42"/>
        <v>1</v>
      </c>
    </row>
    <row r="113" spans="1:98">
      <c r="A113" s="882">
        <v>101</v>
      </c>
      <c r="B113" s="813" t="s">
        <v>145</v>
      </c>
      <c r="C113" s="813" t="s">
        <v>151</v>
      </c>
      <c r="D113" s="813" t="s">
        <v>109</v>
      </c>
      <c r="E113" s="814">
        <v>21729146</v>
      </c>
      <c r="F113" s="815">
        <v>21730122</v>
      </c>
      <c r="G113" s="815">
        <v>21701094</v>
      </c>
      <c r="H113" s="815">
        <v>21701094</v>
      </c>
      <c r="I113" s="815">
        <v>21701094</v>
      </c>
      <c r="J113" s="815">
        <v>21701094</v>
      </c>
      <c r="K113" s="815">
        <v>21701094</v>
      </c>
      <c r="L113" s="816" t="s">
        <v>191</v>
      </c>
      <c r="M113" s="817"/>
      <c r="N113" s="818"/>
      <c r="O113" s="818">
        <v>7</v>
      </c>
      <c r="P113" s="818"/>
      <c r="Q113" s="819">
        <v>7</v>
      </c>
      <c r="R113" s="819"/>
      <c r="S113" s="909">
        <v>7</v>
      </c>
      <c r="T113" s="817"/>
      <c r="U113" s="818"/>
      <c r="V113" s="818">
        <v>7</v>
      </c>
      <c r="W113" s="818"/>
      <c r="X113" s="819">
        <v>7</v>
      </c>
      <c r="Y113" s="819"/>
      <c r="Z113" s="909">
        <v>7</v>
      </c>
      <c r="AA113" s="783">
        <v>0</v>
      </c>
      <c r="AB113" s="784">
        <v>7</v>
      </c>
      <c r="AC113" s="784">
        <v>0</v>
      </c>
      <c r="AD113" s="784">
        <v>0</v>
      </c>
      <c r="AE113" s="785">
        <f t="shared" si="36"/>
        <v>7</v>
      </c>
      <c r="AF113" s="785">
        <v>0</v>
      </c>
      <c r="AG113" s="820">
        <f t="shared" si="38"/>
        <v>7</v>
      </c>
      <c r="AH113" s="783">
        <v>0</v>
      </c>
      <c r="AI113" s="784">
        <v>0</v>
      </c>
      <c r="AJ113" s="784">
        <v>7</v>
      </c>
      <c r="AK113" s="784">
        <v>0</v>
      </c>
      <c r="AL113" s="785">
        <v>7</v>
      </c>
      <c r="AM113" s="785">
        <v>0</v>
      </c>
      <c r="AN113" s="820">
        <f t="shared" si="37"/>
        <v>7</v>
      </c>
      <c r="AO113" s="787">
        <v>0</v>
      </c>
      <c r="AP113" s="784">
        <v>0</v>
      </c>
      <c r="AQ113" s="784">
        <v>7</v>
      </c>
      <c r="AR113" s="789">
        <v>0</v>
      </c>
      <c r="AS113" s="785">
        <v>7</v>
      </c>
      <c r="AT113" s="784">
        <v>0</v>
      </c>
      <c r="AU113" s="820">
        <v>7</v>
      </c>
      <c r="AV113" s="787">
        <v>0</v>
      </c>
      <c r="AW113" s="784">
        <v>0</v>
      </c>
      <c r="AX113" s="789">
        <v>7</v>
      </c>
      <c r="AY113" s="852">
        <v>0</v>
      </c>
      <c r="AZ113" s="785">
        <v>7</v>
      </c>
      <c r="BA113" s="784">
        <v>0</v>
      </c>
      <c r="BB113" s="786">
        <v>7</v>
      </c>
      <c r="BC113" s="787">
        <v>0</v>
      </c>
      <c r="BD113" s="784">
        <v>0</v>
      </c>
      <c r="BE113" s="784">
        <v>7</v>
      </c>
      <c r="BF113" s="789">
        <v>0</v>
      </c>
      <c r="BG113" s="785">
        <v>7</v>
      </c>
      <c r="BH113" s="784">
        <v>0</v>
      </c>
      <c r="BI113" s="786">
        <v>7</v>
      </c>
      <c r="BJ113" s="787">
        <v>0</v>
      </c>
      <c r="BK113" s="784">
        <v>0</v>
      </c>
      <c r="BL113" s="784">
        <v>7</v>
      </c>
      <c r="BM113" s="789">
        <v>0</v>
      </c>
      <c r="BN113" s="785">
        <v>7</v>
      </c>
      <c r="BO113" s="784">
        <v>0</v>
      </c>
      <c r="BP113" s="820">
        <v>7</v>
      </c>
      <c r="BQ113" s="853">
        <f>SUMIFS('R5診療所票'!$AZ$10:$AZ$64,'R5診療所票'!$B$10:$B$64,$K$3:$K$150,'R5診療所票'!$AG$10:$AG$64,1)</f>
        <v>0</v>
      </c>
      <c r="BR113" s="854">
        <f>SUMIFS('R5診療所票'!$AZ$10:$AZ$64,'R5診療所票'!$B$10:$B$64,$K$3:$K$150,'R5診療所票'!$AG$10:$AG$64,2)</f>
        <v>0</v>
      </c>
      <c r="BS113" s="854">
        <f>SUMIFS('R5診療所票'!$AZ$10:$AZ$64,'R5診療所票'!$B$10:$B$64,$K$3:$K$150,'R5診療所票'!$AG$10:$AG$64,3)</f>
        <v>7</v>
      </c>
      <c r="BT113" s="855">
        <f>SUMIFS('R5診療所票'!$AZ$10:$AZ$64,'R5診療所票'!$B$10:$B$64,$K$3:$K$150,'R5診療所票'!$AG$10:$AG$64,4)</f>
        <v>0</v>
      </c>
      <c r="BU113" s="856">
        <f t="shared" si="40"/>
        <v>7</v>
      </c>
      <c r="BV113" s="854">
        <f>SUMIFS('R5診療所票'!$AZ$10:$AZ$64,'R5診療所票'!$B$10:$B$64,$K$3:$K$150,'R5診療所票'!$AG$10:$AG$64,5)+SUMIFS('R5診療所票'!$AZ$10:$AZ$64,'R5診療所票'!$B$10:$B$64,$K$3:$K$150,'R5診療所票'!$AG$10:$AG$64,6)</f>
        <v>0</v>
      </c>
      <c r="BW113" s="857">
        <f t="shared" si="44"/>
        <v>7</v>
      </c>
      <c r="BX113" s="757">
        <f t="shared" si="32"/>
        <v>0</v>
      </c>
      <c r="BY113" s="757">
        <f t="shared" si="33"/>
        <v>0</v>
      </c>
      <c r="BZ113" s="757"/>
      <c r="CA113" s="858">
        <f>SUMIFS('R5診療所票'!$BC$10:$BC$64,'R5診療所票'!$B$10:$B$64,$K$3:$K$150,'R5診療所票'!$AN$10:$AN$64,1)</f>
        <v>0</v>
      </c>
      <c r="CB113" s="805">
        <f>SUMIFS('R5診療所票'!$BC$10:$BC$64,'R5診療所票'!$B$10:$B$64,$K$3:$K$150,'R5診療所票'!$AN$10:$AN$64,2)</f>
        <v>0</v>
      </c>
      <c r="CC113" s="859">
        <f>SUMIFS('R5診療所票'!$BC$10:$BC$64,'R5診療所票'!$B$10:$B$64,$K$3:$K$150,'R5診療所票'!$AN$10:$AN$64,3)</f>
        <v>7</v>
      </c>
      <c r="CD113" s="805">
        <f>SUMIFS('R5診療所票'!$BC$10:$BC$64,'R5診療所票'!$B$10:$B$64,$K$3:$K$150,'R5診療所票'!$AN$10:$AN$64,4)</f>
        <v>0</v>
      </c>
      <c r="CE113" s="859">
        <f t="shared" si="41"/>
        <v>7</v>
      </c>
      <c r="CF113" s="805">
        <f>SUMIFS('R5診療所票'!$BC$10:$BC$64,'R5診療所票'!$B$10:$B$64,$K$3:$K$150,'R5診療所票'!$AN$10:$AN$64,5)</f>
        <v>0</v>
      </c>
      <c r="CG113" s="860">
        <f t="shared" si="45"/>
        <v>7</v>
      </c>
      <c r="CH113" s="832">
        <f>SUMIFS('R5診療所票'!$BD$11:$BD$64,'R5診療所票'!$B$11:$B$64,$K$3:$K$150)</f>
        <v>0</v>
      </c>
      <c r="CI113" s="810">
        <f>SUMIFS('R5診療所票'!$BC$10:$BC$64,'R5診療所票'!$B$10:$B$64,$K$3:$K$150,'R5診療所票'!$AN$10:$AN$64,7)</f>
        <v>0</v>
      </c>
      <c r="CJ113" s="811" t="str">
        <f t="shared" si="35"/>
        <v>○</v>
      </c>
      <c r="CK113" s="833">
        <v>7</v>
      </c>
      <c r="CL113" s="811" t="str">
        <f t="shared" si="34"/>
        <v>○</v>
      </c>
      <c r="CN113" s="821" t="b">
        <f t="shared" si="43"/>
        <v>1</v>
      </c>
      <c r="CO113" s="792" t="b">
        <f t="shared" si="43"/>
        <v>1</v>
      </c>
      <c r="CP113" s="822" t="b">
        <f t="shared" si="43"/>
        <v>1</v>
      </c>
      <c r="CQ113" s="823" t="b">
        <f t="shared" si="42"/>
        <v>1</v>
      </c>
      <c r="CR113" s="790" t="b">
        <f t="shared" si="42"/>
        <v>1</v>
      </c>
      <c r="CS113" s="792" t="b">
        <f t="shared" si="42"/>
        <v>1</v>
      </c>
      <c r="CT113" s="786" t="b">
        <f t="shared" si="42"/>
        <v>1</v>
      </c>
    </row>
    <row r="114" spans="1:98">
      <c r="A114" s="882">
        <v>102</v>
      </c>
      <c r="B114" s="813" t="s">
        <v>145</v>
      </c>
      <c r="C114" s="813" t="s">
        <v>151</v>
      </c>
      <c r="D114" s="813" t="s">
        <v>109</v>
      </c>
      <c r="E114" s="814">
        <v>21729022</v>
      </c>
      <c r="F114" s="815">
        <v>21730123</v>
      </c>
      <c r="G114" s="815">
        <v>21701071</v>
      </c>
      <c r="H114" s="815">
        <v>21701071</v>
      </c>
      <c r="I114" s="815">
        <v>21701071</v>
      </c>
      <c r="J114" s="815">
        <v>21701071</v>
      </c>
      <c r="K114" s="815">
        <v>21701071</v>
      </c>
      <c r="L114" s="816" t="s">
        <v>192</v>
      </c>
      <c r="M114" s="817"/>
      <c r="N114" s="818"/>
      <c r="O114" s="818"/>
      <c r="P114" s="818"/>
      <c r="Q114" s="819">
        <v>0</v>
      </c>
      <c r="R114" s="819"/>
      <c r="S114" s="909">
        <v>0</v>
      </c>
      <c r="T114" s="817"/>
      <c r="U114" s="818">
        <v>1</v>
      </c>
      <c r="V114" s="818"/>
      <c r="W114" s="818"/>
      <c r="X114" s="819">
        <v>1</v>
      </c>
      <c r="Y114" s="819"/>
      <c r="Z114" s="909">
        <v>1</v>
      </c>
      <c r="AA114" s="783">
        <v>0</v>
      </c>
      <c r="AB114" s="784">
        <v>1</v>
      </c>
      <c r="AC114" s="784">
        <v>0</v>
      </c>
      <c r="AD114" s="784">
        <v>0</v>
      </c>
      <c r="AE114" s="785">
        <f t="shared" si="36"/>
        <v>1</v>
      </c>
      <c r="AF114" s="785">
        <v>0</v>
      </c>
      <c r="AG114" s="820">
        <f t="shared" si="38"/>
        <v>1</v>
      </c>
      <c r="AH114" s="783">
        <v>0</v>
      </c>
      <c r="AI114" s="784">
        <v>0</v>
      </c>
      <c r="AJ114" s="784">
        <v>0</v>
      </c>
      <c r="AK114" s="784">
        <v>0</v>
      </c>
      <c r="AL114" s="785">
        <v>0</v>
      </c>
      <c r="AM114" s="785">
        <v>1</v>
      </c>
      <c r="AN114" s="820">
        <f t="shared" si="37"/>
        <v>1</v>
      </c>
      <c r="AO114" s="787">
        <v>0</v>
      </c>
      <c r="AP114" s="784">
        <v>0</v>
      </c>
      <c r="AQ114" s="784">
        <v>0</v>
      </c>
      <c r="AR114" s="789">
        <v>0</v>
      </c>
      <c r="AS114" s="785">
        <v>0</v>
      </c>
      <c r="AT114" s="784">
        <v>1</v>
      </c>
      <c r="AU114" s="820">
        <v>1</v>
      </c>
      <c r="AV114" s="787">
        <v>0</v>
      </c>
      <c r="AW114" s="784">
        <v>0</v>
      </c>
      <c r="AX114" s="789">
        <v>0</v>
      </c>
      <c r="AY114" s="852">
        <v>0</v>
      </c>
      <c r="AZ114" s="785">
        <v>0</v>
      </c>
      <c r="BA114" s="784">
        <v>1</v>
      </c>
      <c r="BB114" s="786">
        <v>1</v>
      </c>
      <c r="BC114" s="787">
        <v>0</v>
      </c>
      <c r="BD114" s="784">
        <v>0</v>
      </c>
      <c r="BE114" s="784">
        <v>0</v>
      </c>
      <c r="BF114" s="789">
        <v>0</v>
      </c>
      <c r="BG114" s="785">
        <v>0</v>
      </c>
      <c r="BH114" s="784">
        <v>1</v>
      </c>
      <c r="BI114" s="786">
        <v>1</v>
      </c>
      <c r="BJ114" s="787">
        <v>0</v>
      </c>
      <c r="BK114" s="784">
        <v>0</v>
      </c>
      <c r="BL114" s="784">
        <v>0</v>
      </c>
      <c r="BM114" s="789">
        <v>0</v>
      </c>
      <c r="BN114" s="785">
        <v>0</v>
      </c>
      <c r="BO114" s="784">
        <v>1</v>
      </c>
      <c r="BP114" s="820">
        <v>1</v>
      </c>
      <c r="BQ114" s="853">
        <f>SUMIFS('R5診療所票'!$AZ$10:$AZ$64,'R5診療所票'!$B$10:$B$64,$K$3:$K$150,'R5診療所票'!$AG$10:$AG$64,1)</f>
        <v>0</v>
      </c>
      <c r="BR114" s="854">
        <f>SUMIFS('R5診療所票'!$AZ$10:$AZ$64,'R5診療所票'!$B$10:$B$64,$K$3:$K$150,'R5診療所票'!$AG$10:$AG$64,2)</f>
        <v>0</v>
      </c>
      <c r="BS114" s="854">
        <f>SUMIFS('R5診療所票'!$AZ$10:$AZ$64,'R5診療所票'!$B$10:$B$64,$K$3:$K$150,'R5診療所票'!$AG$10:$AG$64,3)</f>
        <v>0</v>
      </c>
      <c r="BT114" s="855">
        <f>SUMIFS('R5診療所票'!$AZ$10:$AZ$64,'R5診療所票'!$B$10:$B$64,$K$3:$K$150,'R5診療所票'!$AG$10:$AG$64,4)</f>
        <v>0</v>
      </c>
      <c r="BU114" s="856">
        <f t="shared" si="40"/>
        <v>0</v>
      </c>
      <c r="BV114" s="854">
        <f>SUMIFS('R5診療所票'!$AZ$10:$AZ$64,'R5診療所票'!$B$10:$B$64,$K$3:$K$150,'R5診療所票'!$AG$10:$AG$64,5)+SUMIFS('R5診療所票'!$AZ$10:$AZ$64,'R5診療所票'!$B$10:$B$64,$K$3:$K$150,'R5診療所票'!$AG$10:$AG$64,6)</f>
        <v>1</v>
      </c>
      <c r="BW114" s="857">
        <f t="shared" si="44"/>
        <v>1</v>
      </c>
      <c r="BX114" s="757">
        <f t="shared" si="32"/>
        <v>0</v>
      </c>
      <c r="BY114" s="757">
        <f t="shared" si="33"/>
        <v>0</v>
      </c>
      <c r="BZ114" s="757"/>
      <c r="CA114" s="858">
        <f>SUMIFS('R5診療所票'!$BC$10:$BC$64,'R5診療所票'!$B$10:$B$64,$K$3:$K$150,'R5診療所票'!$AN$10:$AN$64,1)</f>
        <v>0</v>
      </c>
      <c r="CB114" s="805">
        <f>SUMIFS('R5診療所票'!$BC$10:$BC$64,'R5診療所票'!$B$10:$B$64,$K$3:$K$150,'R5診療所票'!$AN$10:$AN$64,2)</f>
        <v>0</v>
      </c>
      <c r="CC114" s="859">
        <f>SUMIFS('R5診療所票'!$BC$10:$BC$64,'R5診療所票'!$B$10:$B$64,$K$3:$K$150,'R5診療所票'!$AN$10:$AN$64,3)</f>
        <v>0</v>
      </c>
      <c r="CD114" s="805">
        <f>SUMIFS('R5診療所票'!$BC$10:$BC$64,'R5診療所票'!$B$10:$B$64,$K$3:$K$150,'R5診療所票'!$AN$10:$AN$64,4)</f>
        <v>0</v>
      </c>
      <c r="CE114" s="859">
        <f t="shared" si="41"/>
        <v>0</v>
      </c>
      <c r="CF114" s="805">
        <f>SUMIFS('R5診療所票'!$BC$10:$BC$64,'R5診療所票'!$B$10:$B$64,$K$3:$K$150,'R5診療所票'!$AN$10:$AN$64,5)</f>
        <v>0</v>
      </c>
      <c r="CG114" s="860">
        <f t="shared" si="45"/>
        <v>0</v>
      </c>
      <c r="CH114" s="832">
        <f>SUMIFS('R5診療所票'!$BD$11:$BD$64,'R5診療所票'!$B$11:$B$64,$K$3:$K$150)</f>
        <v>1</v>
      </c>
      <c r="CI114" s="810">
        <f>SUMIFS('R5診療所票'!$BC$10:$BC$64,'R5診療所票'!$B$10:$B$64,$K$3:$K$150,'R5診療所票'!$AN$10:$AN$64,7)</f>
        <v>0</v>
      </c>
      <c r="CJ114" s="811" t="str">
        <f t="shared" si="35"/>
        <v>○</v>
      </c>
      <c r="CK114" s="833">
        <v>1</v>
      </c>
      <c r="CL114" s="811" t="str">
        <f t="shared" si="34"/>
        <v>○</v>
      </c>
      <c r="CN114" s="821" t="b">
        <f t="shared" si="43"/>
        <v>1</v>
      </c>
      <c r="CO114" s="792" t="b">
        <f t="shared" si="43"/>
        <v>1</v>
      </c>
      <c r="CP114" s="822" t="b">
        <f t="shared" si="43"/>
        <v>1</v>
      </c>
      <c r="CQ114" s="823" t="b">
        <f t="shared" si="42"/>
        <v>1</v>
      </c>
      <c r="CR114" s="790" t="b">
        <f t="shared" si="42"/>
        <v>1</v>
      </c>
      <c r="CS114" s="792" t="b">
        <f t="shared" si="42"/>
        <v>1</v>
      </c>
      <c r="CT114" s="786" t="b">
        <f t="shared" si="42"/>
        <v>1</v>
      </c>
    </row>
    <row r="115" spans="1:98">
      <c r="A115" s="882">
        <v>103</v>
      </c>
      <c r="B115" s="813" t="s">
        <v>145</v>
      </c>
      <c r="C115" s="813" t="s">
        <v>151</v>
      </c>
      <c r="D115" s="813" t="s">
        <v>109</v>
      </c>
      <c r="E115" s="814">
        <v>21729039</v>
      </c>
      <c r="F115" s="815">
        <v>21730084</v>
      </c>
      <c r="G115" s="815">
        <v>21701076</v>
      </c>
      <c r="H115" s="815">
        <v>21701076</v>
      </c>
      <c r="I115" s="815">
        <v>21701076</v>
      </c>
      <c r="J115" s="815">
        <v>21701076</v>
      </c>
      <c r="K115" s="815">
        <v>21701076</v>
      </c>
      <c r="L115" s="816" t="s">
        <v>54</v>
      </c>
      <c r="M115" s="817"/>
      <c r="N115" s="818"/>
      <c r="O115" s="818"/>
      <c r="P115" s="818"/>
      <c r="Q115" s="819">
        <v>0</v>
      </c>
      <c r="R115" s="819"/>
      <c r="S115" s="909">
        <v>0</v>
      </c>
      <c r="T115" s="817"/>
      <c r="U115" s="818">
        <v>19</v>
      </c>
      <c r="V115" s="818"/>
      <c r="W115" s="818"/>
      <c r="X115" s="819">
        <v>19</v>
      </c>
      <c r="Y115" s="819"/>
      <c r="Z115" s="909">
        <v>19</v>
      </c>
      <c r="AA115" s="783">
        <v>0</v>
      </c>
      <c r="AB115" s="784">
        <v>19</v>
      </c>
      <c r="AC115" s="784">
        <v>0</v>
      </c>
      <c r="AD115" s="784">
        <v>0</v>
      </c>
      <c r="AE115" s="785">
        <f t="shared" si="36"/>
        <v>19</v>
      </c>
      <c r="AF115" s="785">
        <v>0</v>
      </c>
      <c r="AG115" s="820">
        <f t="shared" si="38"/>
        <v>19</v>
      </c>
      <c r="AH115" s="783">
        <v>0</v>
      </c>
      <c r="AI115" s="784">
        <v>19</v>
      </c>
      <c r="AJ115" s="784">
        <v>0</v>
      </c>
      <c r="AK115" s="784">
        <v>0</v>
      </c>
      <c r="AL115" s="785">
        <v>19</v>
      </c>
      <c r="AM115" s="785">
        <v>0</v>
      </c>
      <c r="AN115" s="820">
        <f t="shared" si="37"/>
        <v>19</v>
      </c>
      <c r="AO115" s="787">
        <v>0</v>
      </c>
      <c r="AP115" s="784">
        <v>19</v>
      </c>
      <c r="AQ115" s="784">
        <v>0</v>
      </c>
      <c r="AR115" s="789">
        <v>0</v>
      </c>
      <c r="AS115" s="785">
        <v>19</v>
      </c>
      <c r="AT115" s="784">
        <v>0</v>
      </c>
      <c r="AU115" s="820">
        <v>19</v>
      </c>
      <c r="AV115" s="787">
        <v>0</v>
      </c>
      <c r="AW115" s="784">
        <v>19</v>
      </c>
      <c r="AX115" s="789">
        <v>0</v>
      </c>
      <c r="AY115" s="852">
        <v>0</v>
      </c>
      <c r="AZ115" s="785">
        <v>19</v>
      </c>
      <c r="BA115" s="784">
        <v>0</v>
      </c>
      <c r="BB115" s="786">
        <v>19</v>
      </c>
      <c r="BC115" s="787">
        <v>0</v>
      </c>
      <c r="BD115" s="784">
        <v>19</v>
      </c>
      <c r="BE115" s="784">
        <v>0</v>
      </c>
      <c r="BF115" s="789">
        <v>0</v>
      </c>
      <c r="BG115" s="785">
        <v>19</v>
      </c>
      <c r="BH115" s="784">
        <v>0</v>
      </c>
      <c r="BI115" s="786">
        <v>19</v>
      </c>
      <c r="BJ115" s="787">
        <v>0</v>
      </c>
      <c r="BK115" s="784">
        <v>19</v>
      </c>
      <c r="BL115" s="784">
        <v>0</v>
      </c>
      <c r="BM115" s="789">
        <v>0</v>
      </c>
      <c r="BN115" s="785">
        <v>19</v>
      </c>
      <c r="BO115" s="784">
        <v>0</v>
      </c>
      <c r="BP115" s="820">
        <v>19</v>
      </c>
      <c r="BQ115" s="853">
        <f>SUMIFS('R5診療所票'!$AZ$10:$AZ$64,'R5診療所票'!$B$10:$B$64,$K$3:$K$150,'R5診療所票'!$AG$10:$AG$64,1)</f>
        <v>0</v>
      </c>
      <c r="BR115" s="854">
        <f>SUMIFS('R5診療所票'!$AZ$10:$AZ$64,'R5診療所票'!$B$10:$B$64,$K$3:$K$150,'R5診療所票'!$AG$10:$AG$64,2)</f>
        <v>19</v>
      </c>
      <c r="BS115" s="854">
        <f>SUMIFS('R5診療所票'!$AZ$10:$AZ$64,'R5診療所票'!$B$10:$B$64,$K$3:$K$150,'R5診療所票'!$AG$10:$AG$64,3)</f>
        <v>0</v>
      </c>
      <c r="BT115" s="855">
        <f>SUMIFS('R5診療所票'!$AZ$10:$AZ$64,'R5診療所票'!$B$10:$B$64,$K$3:$K$150,'R5診療所票'!$AG$10:$AG$64,4)</f>
        <v>0</v>
      </c>
      <c r="BU115" s="856">
        <f t="shared" si="40"/>
        <v>19</v>
      </c>
      <c r="BV115" s="854">
        <f>SUMIFS('R5診療所票'!$AZ$10:$AZ$64,'R5診療所票'!$B$10:$B$64,$K$3:$K$150,'R5診療所票'!$AG$10:$AG$64,5)+SUMIFS('R5診療所票'!$AZ$10:$AZ$64,'R5診療所票'!$B$10:$B$64,$K$3:$K$150,'R5診療所票'!$AG$10:$AG$64,6)</f>
        <v>0</v>
      </c>
      <c r="BW115" s="857">
        <f t="shared" si="44"/>
        <v>19</v>
      </c>
      <c r="BX115" s="757">
        <f t="shared" si="32"/>
        <v>0</v>
      </c>
      <c r="BY115" s="757">
        <f t="shared" si="33"/>
        <v>0</v>
      </c>
      <c r="BZ115" s="757"/>
      <c r="CA115" s="858">
        <f>SUMIFS('R5診療所票'!$BC$10:$BC$64,'R5診療所票'!$B$10:$B$64,$K$3:$K$150,'R5診療所票'!$AN$10:$AN$64,1)</f>
        <v>0</v>
      </c>
      <c r="CB115" s="805">
        <f>SUMIFS('R5診療所票'!$BC$10:$BC$64,'R5診療所票'!$B$10:$B$64,$K$3:$K$150,'R5診療所票'!$AN$10:$AN$64,2)</f>
        <v>19</v>
      </c>
      <c r="CC115" s="859">
        <f>SUMIFS('R5診療所票'!$BC$10:$BC$64,'R5診療所票'!$B$10:$B$64,$K$3:$K$150,'R5診療所票'!$AN$10:$AN$64,3)</f>
        <v>0</v>
      </c>
      <c r="CD115" s="805">
        <f>SUMIFS('R5診療所票'!$BC$10:$BC$64,'R5診療所票'!$B$10:$B$64,$K$3:$K$150,'R5診療所票'!$AN$10:$AN$64,4)</f>
        <v>0</v>
      </c>
      <c r="CE115" s="859">
        <f t="shared" si="41"/>
        <v>19</v>
      </c>
      <c r="CF115" s="805">
        <f>SUMIFS('R5診療所票'!$BC$10:$BC$64,'R5診療所票'!$B$10:$B$64,$K$3:$K$150,'R5診療所票'!$AN$10:$AN$64,5)</f>
        <v>0</v>
      </c>
      <c r="CG115" s="860">
        <f t="shared" si="45"/>
        <v>19</v>
      </c>
      <c r="CH115" s="832">
        <f>SUMIFS('R5診療所票'!$BD$11:$BD$64,'R5診療所票'!$B$11:$B$64,$K$3:$K$150)</f>
        <v>0</v>
      </c>
      <c r="CI115" s="810">
        <f>SUMIFS('R5診療所票'!$BC$10:$BC$64,'R5診療所票'!$B$10:$B$64,$K$3:$K$150,'R5診療所票'!$AN$10:$AN$64,7)</f>
        <v>0</v>
      </c>
      <c r="CJ115" s="811" t="str">
        <f t="shared" si="35"/>
        <v>○</v>
      </c>
      <c r="CK115" s="833">
        <v>19</v>
      </c>
      <c r="CL115" s="811" t="str">
        <f t="shared" si="34"/>
        <v>○</v>
      </c>
      <c r="CN115" s="821" t="b">
        <f t="shared" si="43"/>
        <v>1</v>
      </c>
      <c r="CO115" s="792" t="b">
        <f t="shared" si="43"/>
        <v>1</v>
      </c>
      <c r="CP115" s="822" t="b">
        <f t="shared" si="43"/>
        <v>1</v>
      </c>
      <c r="CQ115" s="823" t="b">
        <f t="shared" si="42"/>
        <v>1</v>
      </c>
      <c r="CR115" s="790" t="b">
        <f t="shared" si="42"/>
        <v>1</v>
      </c>
      <c r="CS115" s="792" t="b">
        <f t="shared" si="42"/>
        <v>1</v>
      </c>
      <c r="CT115" s="786" t="b">
        <f t="shared" si="42"/>
        <v>1</v>
      </c>
    </row>
    <row r="116" spans="1:98">
      <c r="A116" s="882">
        <v>104</v>
      </c>
      <c r="B116" s="874" t="s">
        <v>145</v>
      </c>
      <c r="C116" s="874" t="s">
        <v>151</v>
      </c>
      <c r="D116" s="874" t="s">
        <v>109</v>
      </c>
      <c r="E116" s="877">
        <v>21729067</v>
      </c>
      <c r="F116" s="878">
        <v>21730075</v>
      </c>
      <c r="G116" s="878">
        <v>21701079</v>
      </c>
      <c r="H116" s="878">
        <v>21701079</v>
      </c>
      <c r="I116" s="878">
        <v>21701079</v>
      </c>
      <c r="J116" s="878">
        <v>21701079</v>
      </c>
      <c r="K116" s="878">
        <v>21701079</v>
      </c>
      <c r="L116" s="870" t="s">
        <v>55</v>
      </c>
      <c r="M116" s="817"/>
      <c r="N116" s="818"/>
      <c r="O116" s="818"/>
      <c r="P116" s="818"/>
      <c r="Q116" s="819">
        <v>0</v>
      </c>
      <c r="R116" s="819"/>
      <c r="S116" s="909">
        <v>0</v>
      </c>
      <c r="T116" s="817"/>
      <c r="U116" s="818"/>
      <c r="V116" s="818">
        <v>19</v>
      </c>
      <c r="W116" s="818"/>
      <c r="X116" s="819">
        <v>19</v>
      </c>
      <c r="Y116" s="819"/>
      <c r="Z116" s="909">
        <v>19</v>
      </c>
      <c r="AA116" s="783">
        <v>0</v>
      </c>
      <c r="AB116" s="784">
        <v>0</v>
      </c>
      <c r="AC116" s="784">
        <v>19</v>
      </c>
      <c r="AD116" s="784">
        <v>0</v>
      </c>
      <c r="AE116" s="785">
        <f t="shared" si="36"/>
        <v>19</v>
      </c>
      <c r="AF116" s="785">
        <v>0</v>
      </c>
      <c r="AG116" s="820">
        <f t="shared" si="38"/>
        <v>19</v>
      </c>
      <c r="AH116" s="783">
        <v>0</v>
      </c>
      <c r="AI116" s="784">
        <v>0</v>
      </c>
      <c r="AJ116" s="784">
        <v>19</v>
      </c>
      <c r="AK116" s="784">
        <v>0</v>
      </c>
      <c r="AL116" s="785">
        <v>19</v>
      </c>
      <c r="AM116" s="785">
        <v>0</v>
      </c>
      <c r="AN116" s="820">
        <f t="shared" si="37"/>
        <v>19</v>
      </c>
      <c r="AO116" s="787">
        <v>0</v>
      </c>
      <c r="AP116" s="784">
        <v>0</v>
      </c>
      <c r="AQ116" s="784">
        <v>19</v>
      </c>
      <c r="AR116" s="789">
        <v>0</v>
      </c>
      <c r="AS116" s="785">
        <v>19</v>
      </c>
      <c r="AT116" s="784">
        <v>0</v>
      </c>
      <c r="AU116" s="820">
        <v>19</v>
      </c>
      <c r="AV116" s="787">
        <v>0</v>
      </c>
      <c r="AW116" s="784">
        <v>0</v>
      </c>
      <c r="AX116" s="789">
        <v>0</v>
      </c>
      <c r="AY116" s="852">
        <v>0</v>
      </c>
      <c r="AZ116" s="785">
        <v>0</v>
      </c>
      <c r="BA116" s="784">
        <v>19</v>
      </c>
      <c r="BB116" s="786">
        <v>19</v>
      </c>
      <c r="BC116" s="787">
        <v>0</v>
      </c>
      <c r="BD116" s="784">
        <v>0</v>
      </c>
      <c r="BE116" s="784">
        <v>0</v>
      </c>
      <c r="BF116" s="789">
        <v>0</v>
      </c>
      <c r="BG116" s="785">
        <v>0</v>
      </c>
      <c r="BH116" s="784">
        <v>19</v>
      </c>
      <c r="BI116" s="786">
        <v>19</v>
      </c>
      <c r="BJ116" s="787">
        <v>0</v>
      </c>
      <c r="BK116" s="784">
        <v>0</v>
      </c>
      <c r="BL116" s="784">
        <v>0</v>
      </c>
      <c r="BM116" s="789">
        <v>0</v>
      </c>
      <c r="BN116" s="785">
        <v>0</v>
      </c>
      <c r="BO116" s="784">
        <v>19</v>
      </c>
      <c r="BP116" s="820">
        <v>19</v>
      </c>
      <c r="BQ116" s="853">
        <f>SUMIFS('R5診療所票'!$AZ$10:$AZ$64,'R5診療所票'!$B$10:$B$64,$K$3:$K$150,'R5診療所票'!$AG$10:$AG$64,1)</f>
        <v>0</v>
      </c>
      <c r="BR116" s="854">
        <f>SUMIFS('R5診療所票'!$AZ$10:$AZ$64,'R5診療所票'!$B$10:$B$64,$K$3:$K$150,'R5診療所票'!$AG$10:$AG$64,2)</f>
        <v>0</v>
      </c>
      <c r="BS116" s="854">
        <f>SUMIFS('R5診療所票'!$AZ$10:$AZ$64,'R5診療所票'!$B$10:$B$64,$K$3:$K$150,'R5診療所票'!$AG$10:$AG$64,3)</f>
        <v>0</v>
      </c>
      <c r="BT116" s="855">
        <f>SUMIFS('R5診療所票'!$AZ$10:$AZ$64,'R5診療所票'!$B$10:$B$64,$K$3:$K$150,'R5診療所票'!$AG$10:$AG$64,4)</f>
        <v>0</v>
      </c>
      <c r="BU116" s="856">
        <f t="shared" si="40"/>
        <v>0</v>
      </c>
      <c r="BV116" s="854">
        <f>SUMIFS('R5診療所票'!$AZ$10:$AZ$64,'R5診療所票'!$B$10:$B$64,$K$3:$K$150,'R5診療所票'!$AG$10:$AG$64,5)+SUMIFS('R5診療所票'!$AZ$10:$AZ$64,'R5診療所票'!$B$10:$B$64,$K$3:$K$150,'R5診療所票'!$AG$10:$AG$64,6)</f>
        <v>19</v>
      </c>
      <c r="BW116" s="857">
        <f t="shared" si="44"/>
        <v>19</v>
      </c>
      <c r="BX116" s="757">
        <f t="shared" si="32"/>
        <v>0</v>
      </c>
      <c r="BY116" s="757">
        <f t="shared" si="33"/>
        <v>0</v>
      </c>
      <c r="BZ116" s="757"/>
      <c r="CA116" s="858">
        <f>SUMIFS('R5診療所票'!$BC$10:$BC$64,'R5診療所票'!$B$10:$B$64,$K$3:$K$150,'R5診療所票'!$AN$10:$AN$64,1)</f>
        <v>0</v>
      </c>
      <c r="CB116" s="805">
        <f>SUMIFS('R5診療所票'!$BC$10:$BC$64,'R5診療所票'!$B$10:$B$64,$K$3:$K$150,'R5診療所票'!$AN$10:$AN$64,2)</f>
        <v>0</v>
      </c>
      <c r="CC116" s="859">
        <f>SUMIFS('R5診療所票'!$BC$10:$BC$64,'R5診療所票'!$B$10:$B$64,$K$3:$K$150,'R5診療所票'!$AN$10:$AN$64,3)</f>
        <v>0</v>
      </c>
      <c r="CD116" s="805">
        <f>SUMIFS('R5診療所票'!$BC$10:$BC$64,'R5診療所票'!$B$10:$B$64,$K$3:$K$150,'R5診療所票'!$AN$10:$AN$64,4)</f>
        <v>0</v>
      </c>
      <c r="CE116" s="859">
        <f t="shared" si="41"/>
        <v>0</v>
      </c>
      <c r="CF116" s="805">
        <f>SUMIFS('R5診療所票'!$BC$10:$BC$64,'R5診療所票'!$B$10:$B$64,$K$3:$K$150,'R5診療所票'!$AN$10:$AN$64,5)</f>
        <v>0</v>
      </c>
      <c r="CG116" s="860">
        <f t="shared" si="45"/>
        <v>0</v>
      </c>
      <c r="CH116" s="832">
        <f>SUMIFS('R5診療所票'!$BD$11:$BD$64,'R5診療所票'!$B$11:$B$64,$K$3:$K$150)</f>
        <v>19</v>
      </c>
      <c r="CI116" s="810">
        <f>SUMIFS('R5診療所票'!$BC$10:$BC$64,'R5診療所票'!$B$10:$B$64,$K$3:$K$150,'R5診療所票'!$AN$10:$AN$64,7)</f>
        <v>0</v>
      </c>
      <c r="CJ116" s="811" t="str">
        <f t="shared" si="35"/>
        <v>○</v>
      </c>
      <c r="CK116" s="833">
        <v>19</v>
      </c>
      <c r="CL116" s="811" t="str">
        <f t="shared" si="34"/>
        <v>○</v>
      </c>
      <c r="CN116" s="821" t="b">
        <f t="shared" si="43"/>
        <v>1</v>
      </c>
      <c r="CO116" s="792" t="b">
        <f t="shared" si="43"/>
        <v>1</v>
      </c>
      <c r="CP116" s="822" t="b">
        <f t="shared" si="43"/>
        <v>1</v>
      </c>
      <c r="CQ116" s="823" t="b">
        <f t="shared" si="42"/>
        <v>1</v>
      </c>
      <c r="CR116" s="790" t="b">
        <f t="shared" si="42"/>
        <v>1</v>
      </c>
      <c r="CS116" s="792" t="b">
        <f t="shared" si="42"/>
        <v>1</v>
      </c>
      <c r="CT116" s="786" t="b">
        <f t="shared" si="42"/>
        <v>1</v>
      </c>
    </row>
    <row r="117" spans="1:98">
      <c r="A117" s="882">
        <v>105</v>
      </c>
      <c r="B117" s="874" t="s">
        <v>170</v>
      </c>
      <c r="C117" s="874" t="s">
        <v>171</v>
      </c>
      <c r="D117" s="874" t="s">
        <v>109</v>
      </c>
      <c r="E117" s="913">
        <v>21729131</v>
      </c>
      <c r="F117" s="914">
        <v>21730111</v>
      </c>
      <c r="G117" s="914">
        <v>21701090</v>
      </c>
      <c r="H117" s="914">
        <v>21701090</v>
      </c>
      <c r="I117" s="914">
        <v>21701090</v>
      </c>
      <c r="J117" s="914">
        <v>21701090</v>
      </c>
      <c r="K117" s="914">
        <v>21701090</v>
      </c>
      <c r="L117" s="870" t="s">
        <v>193</v>
      </c>
      <c r="M117" s="817"/>
      <c r="N117" s="818">
        <v>19</v>
      </c>
      <c r="O117" s="818"/>
      <c r="P117" s="818"/>
      <c r="Q117" s="819">
        <v>19</v>
      </c>
      <c r="R117" s="819"/>
      <c r="S117" s="909">
        <v>19</v>
      </c>
      <c r="T117" s="817"/>
      <c r="U117" s="818">
        <v>19</v>
      </c>
      <c r="V117" s="818"/>
      <c r="W117" s="818"/>
      <c r="X117" s="819">
        <v>19</v>
      </c>
      <c r="Y117" s="819"/>
      <c r="Z117" s="909">
        <v>19</v>
      </c>
      <c r="AA117" s="783">
        <v>0</v>
      </c>
      <c r="AB117" s="784">
        <v>0</v>
      </c>
      <c r="AC117" s="784">
        <v>19</v>
      </c>
      <c r="AD117" s="784">
        <v>0</v>
      </c>
      <c r="AE117" s="785">
        <f t="shared" si="36"/>
        <v>19</v>
      </c>
      <c r="AF117" s="785">
        <v>0</v>
      </c>
      <c r="AG117" s="820">
        <f t="shared" si="38"/>
        <v>19</v>
      </c>
      <c r="AH117" s="783">
        <v>0</v>
      </c>
      <c r="AI117" s="784">
        <v>0</v>
      </c>
      <c r="AJ117" s="784">
        <v>19</v>
      </c>
      <c r="AK117" s="784">
        <v>0</v>
      </c>
      <c r="AL117" s="785">
        <v>19</v>
      </c>
      <c r="AM117" s="785">
        <v>0</v>
      </c>
      <c r="AN117" s="820">
        <f t="shared" si="37"/>
        <v>19</v>
      </c>
      <c r="AO117" s="787">
        <v>0</v>
      </c>
      <c r="AP117" s="784">
        <v>0</v>
      </c>
      <c r="AQ117" s="784">
        <v>19</v>
      </c>
      <c r="AR117" s="789">
        <v>0</v>
      </c>
      <c r="AS117" s="785">
        <v>19</v>
      </c>
      <c r="AT117" s="784">
        <v>0</v>
      </c>
      <c r="AU117" s="820">
        <v>19</v>
      </c>
      <c r="AV117" s="787">
        <v>0</v>
      </c>
      <c r="AW117" s="784">
        <v>0</v>
      </c>
      <c r="AX117" s="789">
        <v>19</v>
      </c>
      <c r="AY117" s="852">
        <v>0</v>
      </c>
      <c r="AZ117" s="785">
        <v>19</v>
      </c>
      <c r="BA117" s="784">
        <v>0</v>
      </c>
      <c r="BB117" s="786">
        <v>19</v>
      </c>
      <c r="BC117" s="787">
        <v>0</v>
      </c>
      <c r="BD117" s="784">
        <v>0</v>
      </c>
      <c r="BE117" s="784">
        <v>0</v>
      </c>
      <c r="BF117" s="789">
        <v>0</v>
      </c>
      <c r="BG117" s="785">
        <v>0</v>
      </c>
      <c r="BH117" s="784">
        <v>19</v>
      </c>
      <c r="BI117" s="786">
        <v>19</v>
      </c>
      <c r="BJ117" s="787">
        <v>0</v>
      </c>
      <c r="BK117" s="784">
        <v>0</v>
      </c>
      <c r="BL117" s="784">
        <v>0</v>
      </c>
      <c r="BM117" s="789">
        <v>0</v>
      </c>
      <c r="BN117" s="785">
        <v>0</v>
      </c>
      <c r="BO117" s="784">
        <v>19</v>
      </c>
      <c r="BP117" s="820">
        <v>19</v>
      </c>
      <c r="BQ117" s="853">
        <f>SUMIFS('R5診療所票'!$AZ$10:$AZ$64,'R5診療所票'!$B$10:$B$64,$K$3:$K$150,'R5診療所票'!$AG$10:$AG$64,1)</f>
        <v>0</v>
      </c>
      <c r="BR117" s="854">
        <f>SUMIFS('R5診療所票'!$AZ$10:$AZ$64,'R5診療所票'!$B$10:$B$64,$K$3:$K$150,'R5診療所票'!$AG$10:$AG$64,2)</f>
        <v>0</v>
      </c>
      <c r="BS117" s="854">
        <f>SUMIFS('R5診療所票'!$AZ$10:$AZ$64,'R5診療所票'!$B$10:$B$64,$K$3:$K$150,'R5診療所票'!$AG$10:$AG$64,3)</f>
        <v>0</v>
      </c>
      <c r="BT117" s="855">
        <f>SUMIFS('R5診療所票'!$AZ$10:$AZ$64,'R5診療所票'!$B$10:$B$64,$K$3:$K$150,'R5診療所票'!$AG$10:$AG$64,4)</f>
        <v>0</v>
      </c>
      <c r="BU117" s="856">
        <f t="shared" si="40"/>
        <v>0</v>
      </c>
      <c r="BV117" s="854">
        <f>SUMIFS('R5診療所票'!$AZ$10:$AZ$64,'R5診療所票'!$B$10:$B$64,$K$3:$K$150,'R5診療所票'!$AG$10:$AG$64,5)+SUMIFS('R5診療所票'!$AZ$10:$AZ$64,'R5診療所票'!$B$10:$B$64,$K$3:$K$150,'R5診療所票'!$AG$10:$AG$64,6)</f>
        <v>19</v>
      </c>
      <c r="BW117" s="857">
        <f t="shared" si="44"/>
        <v>19</v>
      </c>
      <c r="BX117" s="757">
        <f t="shared" si="32"/>
        <v>0</v>
      </c>
      <c r="BY117" s="757">
        <f t="shared" si="33"/>
        <v>0</v>
      </c>
      <c r="BZ117" s="757"/>
      <c r="CA117" s="858">
        <f>SUMIFS('R5診療所票'!$BC$10:$BC$64,'R5診療所票'!$B$10:$B$64,$K$3:$K$150,'R5診療所票'!$AN$10:$AN$64,1)</f>
        <v>0</v>
      </c>
      <c r="CB117" s="805">
        <f>SUMIFS('R5診療所票'!$BC$10:$BC$64,'R5診療所票'!$B$10:$B$64,$K$3:$K$150,'R5診療所票'!$AN$10:$AN$64,2)</f>
        <v>0</v>
      </c>
      <c r="CC117" s="859">
        <f>SUMIFS('R5診療所票'!$BC$10:$BC$64,'R5診療所票'!$B$10:$B$64,$K$3:$K$150,'R5診療所票'!$AN$10:$AN$64,3)</f>
        <v>19</v>
      </c>
      <c r="CD117" s="805">
        <f>SUMIFS('R5診療所票'!$BC$10:$BC$64,'R5診療所票'!$B$10:$B$64,$K$3:$K$150,'R5診療所票'!$AN$10:$AN$64,4)</f>
        <v>0</v>
      </c>
      <c r="CE117" s="859">
        <f t="shared" si="41"/>
        <v>19</v>
      </c>
      <c r="CF117" s="805">
        <f>SUMIFS('R5診療所票'!$BC$10:$BC$64,'R5診療所票'!$B$10:$B$64,$K$3:$K$150,'R5診療所票'!$AN$10:$AN$64,5)</f>
        <v>0</v>
      </c>
      <c r="CG117" s="860">
        <f t="shared" si="45"/>
        <v>19</v>
      </c>
      <c r="CH117" s="832">
        <f>SUMIFS('R5診療所票'!$BD$11:$BD$64,'R5診療所票'!$B$11:$B$64,$K$3:$K$150)</f>
        <v>0</v>
      </c>
      <c r="CI117" s="810">
        <f>SUMIFS('R5診療所票'!$BC$10:$BC$64,'R5診療所票'!$B$10:$B$64,$K$3:$K$150,'R5診療所票'!$AN$10:$AN$64,7)</f>
        <v>0</v>
      </c>
      <c r="CJ117" s="811" t="str">
        <f t="shared" si="35"/>
        <v>○</v>
      </c>
      <c r="CK117" s="833">
        <v>19</v>
      </c>
      <c r="CL117" s="811" t="str">
        <f t="shared" si="34"/>
        <v>○</v>
      </c>
      <c r="CN117" s="821" t="b">
        <f t="shared" si="43"/>
        <v>1</v>
      </c>
      <c r="CO117" s="792" t="b">
        <f t="shared" si="43"/>
        <v>1</v>
      </c>
      <c r="CP117" s="822" t="b">
        <f t="shared" si="43"/>
        <v>1</v>
      </c>
      <c r="CQ117" s="823" t="b">
        <f t="shared" si="42"/>
        <v>1</v>
      </c>
      <c r="CR117" s="790" t="b">
        <f t="shared" si="42"/>
        <v>1</v>
      </c>
      <c r="CS117" s="792" t="b">
        <f t="shared" si="42"/>
        <v>1</v>
      </c>
      <c r="CT117" s="786" t="b">
        <f t="shared" si="42"/>
        <v>1</v>
      </c>
    </row>
    <row r="118" spans="1:98">
      <c r="A118" s="882">
        <v>106</v>
      </c>
      <c r="B118" s="813" t="s">
        <v>145</v>
      </c>
      <c r="C118" s="813" t="s">
        <v>151</v>
      </c>
      <c r="D118" s="813" t="s">
        <v>109</v>
      </c>
      <c r="E118" s="814">
        <v>21729073</v>
      </c>
      <c r="F118" s="815">
        <v>21730110</v>
      </c>
      <c r="G118" s="914">
        <v>21701081</v>
      </c>
      <c r="H118" s="914">
        <v>21701081</v>
      </c>
      <c r="I118" s="914">
        <v>21701081</v>
      </c>
      <c r="J118" s="914">
        <v>21701081</v>
      </c>
      <c r="K118" s="914">
        <v>21701081</v>
      </c>
      <c r="L118" s="816" t="s">
        <v>57</v>
      </c>
      <c r="M118" s="817"/>
      <c r="N118" s="818"/>
      <c r="O118" s="818"/>
      <c r="P118" s="818"/>
      <c r="Q118" s="819">
        <v>0</v>
      </c>
      <c r="R118" s="819"/>
      <c r="S118" s="909">
        <v>0</v>
      </c>
      <c r="T118" s="817"/>
      <c r="U118" s="818">
        <v>14</v>
      </c>
      <c r="V118" s="818"/>
      <c r="W118" s="818"/>
      <c r="X118" s="819">
        <v>14</v>
      </c>
      <c r="Y118" s="819"/>
      <c r="Z118" s="909">
        <v>14</v>
      </c>
      <c r="AA118" s="783">
        <v>0</v>
      </c>
      <c r="AB118" s="784">
        <v>14</v>
      </c>
      <c r="AC118" s="784">
        <v>0</v>
      </c>
      <c r="AD118" s="784">
        <v>0</v>
      </c>
      <c r="AE118" s="785">
        <f t="shared" si="36"/>
        <v>14</v>
      </c>
      <c r="AF118" s="785">
        <v>0</v>
      </c>
      <c r="AG118" s="820">
        <f t="shared" si="38"/>
        <v>14</v>
      </c>
      <c r="AH118" s="783">
        <v>0</v>
      </c>
      <c r="AI118" s="784">
        <v>14</v>
      </c>
      <c r="AJ118" s="784">
        <v>0</v>
      </c>
      <c r="AK118" s="784">
        <v>0</v>
      </c>
      <c r="AL118" s="785">
        <v>14</v>
      </c>
      <c r="AM118" s="785">
        <v>0</v>
      </c>
      <c r="AN118" s="820">
        <f t="shared" si="37"/>
        <v>14</v>
      </c>
      <c r="AO118" s="787">
        <v>0</v>
      </c>
      <c r="AP118" s="784">
        <v>14</v>
      </c>
      <c r="AQ118" s="784">
        <v>0</v>
      </c>
      <c r="AR118" s="789">
        <v>0</v>
      </c>
      <c r="AS118" s="785">
        <v>14</v>
      </c>
      <c r="AT118" s="784">
        <v>0</v>
      </c>
      <c r="AU118" s="820">
        <v>14</v>
      </c>
      <c r="AV118" s="787">
        <v>0</v>
      </c>
      <c r="AW118" s="784">
        <v>14</v>
      </c>
      <c r="AX118" s="789">
        <v>0</v>
      </c>
      <c r="AY118" s="852">
        <v>0</v>
      </c>
      <c r="AZ118" s="785">
        <v>14</v>
      </c>
      <c r="BA118" s="784">
        <v>0</v>
      </c>
      <c r="BB118" s="786">
        <v>14</v>
      </c>
      <c r="BC118" s="787">
        <v>0</v>
      </c>
      <c r="BD118" s="784">
        <v>14</v>
      </c>
      <c r="BE118" s="784">
        <v>0</v>
      </c>
      <c r="BF118" s="789">
        <v>0</v>
      </c>
      <c r="BG118" s="785">
        <v>14</v>
      </c>
      <c r="BH118" s="784">
        <v>0</v>
      </c>
      <c r="BI118" s="786">
        <v>14</v>
      </c>
      <c r="BJ118" s="787">
        <v>0</v>
      </c>
      <c r="BK118" s="784">
        <v>14</v>
      </c>
      <c r="BL118" s="784">
        <v>0</v>
      </c>
      <c r="BM118" s="789">
        <v>0</v>
      </c>
      <c r="BN118" s="785">
        <v>14</v>
      </c>
      <c r="BO118" s="784">
        <v>0</v>
      </c>
      <c r="BP118" s="820">
        <v>14</v>
      </c>
      <c r="BQ118" s="853">
        <f>SUMIFS('R5診療所票'!$AZ$10:$AZ$64,'R5診療所票'!$B$10:$B$64,$K$3:$K$150,'R5診療所票'!$AG$10:$AG$64,1)</f>
        <v>0</v>
      </c>
      <c r="BR118" s="854">
        <f>SUMIFS('R5診療所票'!$AZ$10:$AZ$64,'R5診療所票'!$B$10:$B$64,$K$3:$K$150,'R5診療所票'!$AG$10:$AG$64,2)</f>
        <v>14</v>
      </c>
      <c r="BS118" s="854">
        <f>SUMIFS('R5診療所票'!$AZ$10:$AZ$64,'R5診療所票'!$B$10:$B$64,$K$3:$K$150,'R5診療所票'!$AG$10:$AG$64,3)</f>
        <v>0</v>
      </c>
      <c r="BT118" s="855">
        <f>SUMIFS('R5診療所票'!$AZ$10:$AZ$64,'R5診療所票'!$B$10:$B$64,$K$3:$K$150,'R5診療所票'!$AG$10:$AG$64,4)</f>
        <v>0</v>
      </c>
      <c r="BU118" s="856">
        <f t="shared" si="40"/>
        <v>14</v>
      </c>
      <c r="BV118" s="854">
        <f>SUMIFS('R5診療所票'!$AZ$10:$AZ$64,'R5診療所票'!$B$10:$B$64,$K$3:$K$150,'R5診療所票'!$AG$10:$AG$64,5)+SUMIFS('R5診療所票'!$AZ$10:$AZ$64,'R5診療所票'!$B$10:$B$64,$K$3:$K$150,'R5診療所票'!$AG$10:$AG$64,6)</f>
        <v>0</v>
      </c>
      <c r="BW118" s="857">
        <f t="shared" si="44"/>
        <v>14</v>
      </c>
      <c r="BX118" s="757">
        <f t="shared" si="32"/>
        <v>0</v>
      </c>
      <c r="BY118" s="757">
        <f t="shared" si="33"/>
        <v>0</v>
      </c>
      <c r="BZ118" s="757"/>
      <c r="CA118" s="858">
        <f>SUMIFS('R5診療所票'!$BC$10:$BC$64,'R5診療所票'!$B$10:$B$64,$K$3:$K$150,'R5診療所票'!$AN$10:$AN$64,1)</f>
        <v>0</v>
      </c>
      <c r="CB118" s="805">
        <f>SUMIFS('R5診療所票'!$BC$10:$BC$64,'R5診療所票'!$B$10:$B$64,$K$3:$K$150,'R5診療所票'!$AN$10:$AN$64,2)</f>
        <v>14</v>
      </c>
      <c r="CC118" s="859">
        <f>SUMIFS('R5診療所票'!$BC$10:$BC$64,'R5診療所票'!$B$10:$B$64,$K$3:$K$150,'R5診療所票'!$AN$10:$AN$64,3)</f>
        <v>0</v>
      </c>
      <c r="CD118" s="805">
        <f>SUMIFS('R5診療所票'!$BC$10:$BC$64,'R5診療所票'!$B$10:$B$64,$K$3:$K$150,'R5診療所票'!$AN$10:$AN$64,4)</f>
        <v>0</v>
      </c>
      <c r="CE118" s="859">
        <f t="shared" si="41"/>
        <v>14</v>
      </c>
      <c r="CF118" s="805">
        <f>SUMIFS('R5診療所票'!$BC$10:$BC$64,'R5診療所票'!$B$10:$B$64,$K$3:$K$150,'R5診療所票'!$AN$10:$AN$64,5)</f>
        <v>0</v>
      </c>
      <c r="CG118" s="860">
        <f t="shared" si="45"/>
        <v>14</v>
      </c>
      <c r="CH118" s="832">
        <f>SUMIFS('R5診療所票'!$BD$11:$BD$64,'R5診療所票'!$B$11:$B$64,$K$3:$K$150)</f>
        <v>0</v>
      </c>
      <c r="CI118" s="810">
        <f>SUMIFS('R5診療所票'!$BC$10:$BC$64,'R5診療所票'!$B$10:$B$64,$K$3:$K$150,'R5診療所票'!$AN$10:$AN$64,7)</f>
        <v>0</v>
      </c>
      <c r="CJ118" s="811" t="str">
        <f t="shared" si="35"/>
        <v>○</v>
      </c>
      <c r="CK118" s="833">
        <v>14</v>
      </c>
      <c r="CL118" s="811" t="str">
        <f t="shared" si="34"/>
        <v>○</v>
      </c>
      <c r="CN118" s="821" t="b">
        <f t="shared" si="43"/>
        <v>1</v>
      </c>
      <c r="CO118" s="792" t="b">
        <f t="shared" si="43"/>
        <v>1</v>
      </c>
      <c r="CP118" s="822" t="b">
        <f t="shared" si="43"/>
        <v>1</v>
      </c>
      <c r="CQ118" s="823" t="b">
        <f t="shared" si="42"/>
        <v>1</v>
      </c>
      <c r="CR118" s="790" t="b">
        <f t="shared" si="42"/>
        <v>1</v>
      </c>
      <c r="CS118" s="792" t="b">
        <f t="shared" si="42"/>
        <v>1</v>
      </c>
      <c r="CT118" s="786" t="b">
        <f t="shared" si="42"/>
        <v>1</v>
      </c>
    </row>
    <row r="119" spans="1:98">
      <c r="A119" s="882">
        <v>107</v>
      </c>
      <c r="B119" s="813" t="s">
        <v>145</v>
      </c>
      <c r="C119" s="813" t="s">
        <v>151</v>
      </c>
      <c r="D119" s="813" t="s">
        <v>109</v>
      </c>
      <c r="E119" s="814">
        <v>21729025</v>
      </c>
      <c r="F119" s="861">
        <v>21730098</v>
      </c>
      <c r="G119" s="861">
        <v>21701072</v>
      </c>
      <c r="H119" s="861">
        <v>21701072</v>
      </c>
      <c r="I119" s="861">
        <v>21701072</v>
      </c>
      <c r="J119" s="861">
        <v>21701072</v>
      </c>
      <c r="K119" s="861">
        <v>21701072</v>
      </c>
      <c r="L119" s="816" t="s">
        <v>58</v>
      </c>
      <c r="M119" s="817"/>
      <c r="N119" s="818"/>
      <c r="O119" s="818"/>
      <c r="P119" s="818"/>
      <c r="Q119" s="819">
        <v>0</v>
      </c>
      <c r="R119" s="819"/>
      <c r="S119" s="909">
        <v>0</v>
      </c>
      <c r="T119" s="817"/>
      <c r="U119" s="818">
        <v>19</v>
      </c>
      <c r="V119" s="818"/>
      <c r="W119" s="818"/>
      <c r="X119" s="819">
        <v>19</v>
      </c>
      <c r="Y119" s="819"/>
      <c r="Z119" s="909">
        <v>19</v>
      </c>
      <c r="AA119" s="783">
        <v>0</v>
      </c>
      <c r="AB119" s="784">
        <v>19</v>
      </c>
      <c r="AC119" s="784">
        <v>0</v>
      </c>
      <c r="AD119" s="784">
        <v>0</v>
      </c>
      <c r="AE119" s="785">
        <f t="shared" si="36"/>
        <v>19</v>
      </c>
      <c r="AF119" s="785">
        <v>0</v>
      </c>
      <c r="AG119" s="820">
        <f t="shared" si="38"/>
        <v>19</v>
      </c>
      <c r="AH119" s="783">
        <v>0</v>
      </c>
      <c r="AI119" s="784">
        <v>19</v>
      </c>
      <c r="AJ119" s="784">
        <v>0</v>
      </c>
      <c r="AK119" s="784">
        <v>0</v>
      </c>
      <c r="AL119" s="785">
        <v>19</v>
      </c>
      <c r="AM119" s="785">
        <v>0</v>
      </c>
      <c r="AN119" s="820">
        <f t="shared" si="37"/>
        <v>19</v>
      </c>
      <c r="AO119" s="787">
        <v>0</v>
      </c>
      <c r="AP119" s="784">
        <v>19</v>
      </c>
      <c r="AQ119" s="784">
        <v>0</v>
      </c>
      <c r="AR119" s="789">
        <v>0</v>
      </c>
      <c r="AS119" s="785">
        <v>19</v>
      </c>
      <c r="AT119" s="784">
        <v>0</v>
      </c>
      <c r="AU119" s="820">
        <v>19</v>
      </c>
      <c r="AV119" s="787">
        <v>0</v>
      </c>
      <c r="AW119" s="784">
        <v>19</v>
      </c>
      <c r="AX119" s="789">
        <v>0</v>
      </c>
      <c r="AY119" s="852">
        <v>0</v>
      </c>
      <c r="AZ119" s="785">
        <v>19</v>
      </c>
      <c r="BA119" s="784">
        <v>0</v>
      </c>
      <c r="BB119" s="786">
        <v>19</v>
      </c>
      <c r="BC119" s="787">
        <v>0</v>
      </c>
      <c r="BD119" s="784">
        <v>19</v>
      </c>
      <c r="BE119" s="784">
        <v>0</v>
      </c>
      <c r="BF119" s="789">
        <v>0</v>
      </c>
      <c r="BG119" s="785">
        <v>19</v>
      </c>
      <c r="BH119" s="784">
        <v>0</v>
      </c>
      <c r="BI119" s="786">
        <v>19</v>
      </c>
      <c r="BJ119" s="787">
        <v>0</v>
      </c>
      <c r="BK119" s="784">
        <v>19</v>
      </c>
      <c r="BL119" s="784">
        <v>0</v>
      </c>
      <c r="BM119" s="789">
        <v>0</v>
      </c>
      <c r="BN119" s="785">
        <v>19</v>
      </c>
      <c r="BO119" s="784">
        <v>0</v>
      </c>
      <c r="BP119" s="820">
        <v>19</v>
      </c>
      <c r="BQ119" s="853">
        <f>SUMIFS('R5診療所票'!$AZ$10:$AZ$64,'R5診療所票'!$B$10:$B$64,$K$3:$K$150,'R5診療所票'!$AG$10:$AG$64,1)</f>
        <v>0</v>
      </c>
      <c r="BR119" s="854">
        <f>SUMIFS('R5診療所票'!$AZ$10:$AZ$64,'R5診療所票'!$B$10:$B$64,$K$3:$K$150,'R5診療所票'!$AG$10:$AG$64,2)</f>
        <v>19</v>
      </c>
      <c r="BS119" s="854">
        <f>SUMIFS('R5診療所票'!$AZ$10:$AZ$64,'R5診療所票'!$B$10:$B$64,$K$3:$K$150,'R5診療所票'!$AG$10:$AG$64,3)</f>
        <v>0</v>
      </c>
      <c r="BT119" s="855">
        <f>SUMIFS('R5診療所票'!$AZ$10:$AZ$64,'R5診療所票'!$B$10:$B$64,$K$3:$K$150,'R5診療所票'!$AG$10:$AG$64,4)</f>
        <v>0</v>
      </c>
      <c r="BU119" s="856">
        <f t="shared" si="40"/>
        <v>19</v>
      </c>
      <c r="BV119" s="854">
        <f>SUMIFS('R5診療所票'!$AZ$10:$AZ$64,'R5診療所票'!$B$10:$B$64,$K$3:$K$150,'R5診療所票'!$AG$10:$AG$64,5)+SUMIFS('R5診療所票'!$AZ$10:$AZ$64,'R5診療所票'!$B$10:$B$64,$K$3:$K$150,'R5診療所票'!$AG$10:$AG$64,6)</f>
        <v>0</v>
      </c>
      <c r="BW119" s="857">
        <f t="shared" si="44"/>
        <v>19</v>
      </c>
      <c r="BX119" s="757">
        <f t="shared" si="32"/>
        <v>0</v>
      </c>
      <c r="BY119" s="757">
        <f t="shared" si="33"/>
        <v>0</v>
      </c>
      <c r="BZ119" s="757"/>
      <c r="CA119" s="858">
        <f>SUMIFS('R5診療所票'!$BC$10:$BC$64,'R5診療所票'!$B$10:$B$64,$K$3:$K$150,'R5診療所票'!$AN$10:$AN$64,1)</f>
        <v>0</v>
      </c>
      <c r="CB119" s="805">
        <f>SUMIFS('R5診療所票'!$BC$10:$BC$64,'R5診療所票'!$B$10:$B$64,$K$3:$K$150,'R5診療所票'!$AN$10:$AN$64,2)</f>
        <v>19</v>
      </c>
      <c r="CC119" s="859">
        <f>SUMIFS('R5診療所票'!$BC$10:$BC$64,'R5診療所票'!$B$10:$B$64,$K$3:$K$150,'R5診療所票'!$AN$10:$AN$64,3)</f>
        <v>0</v>
      </c>
      <c r="CD119" s="805">
        <f>SUMIFS('R5診療所票'!$BC$10:$BC$64,'R5診療所票'!$B$10:$B$64,$K$3:$K$150,'R5診療所票'!$AN$10:$AN$64,4)</f>
        <v>0</v>
      </c>
      <c r="CE119" s="859">
        <f t="shared" si="41"/>
        <v>19</v>
      </c>
      <c r="CF119" s="805">
        <f>SUMIFS('R5診療所票'!$BC$10:$BC$64,'R5診療所票'!$B$10:$B$64,$K$3:$K$150,'R5診療所票'!$AN$10:$AN$64,5)</f>
        <v>0</v>
      </c>
      <c r="CG119" s="860">
        <f t="shared" si="45"/>
        <v>19</v>
      </c>
      <c r="CH119" s="832">
        <f>SUMIFS('R5診療所票'!$BD$11:$BD$64,'R5診療所票'!$B$11:$B$64,$K$3:$K$150)</f>
        <v>0</v>
      </c>
      <c r="CI119" s="810">
        <f>SUMIFS('R5診療所票'!$BC$10:$BC$64,'R5診療所票'!$B$10:$B$64,$K$3:$K$150,'R5診療所票'!$AN$10:$AN$64,7)</f>
        <v>0</v>
      </c>
      <c r="CJ119" s="811" t="str">
        <f t="shared" si="35"/>
        <v>○</v>
      </c>
      <c r="CK119" s="833">
        <v>19</v>
      </c>
      <c r="CL119" s="811" t="str">
        <f t="shared" si="34"/>
        <v>○</v>
      </c>
      <c r="CN119" s="821" t="b">
        <f t="shared" si="43"/>
        <v>1</v>
      </c>
      <c r="CO119" s="792" t="b">
        <f t="shared" si="43"/>
        <v>1</v>
      </c>
      <c r="CP119" s="822" t="b">
        <f t="shared" si="43"/>
        <v>1</v>
      </c>
      <c r="CQ119" s="823" t="b">
        <f t="shared" si="42"/>
        <v>1</v>
      </c>
      <c r="CR119" s="790" t="b">
        <f t="shared" si="42"/>
        <v>1</v>
      </c>
      <c r="CS119" s="792" t="b">
        <f t="shared" si="42"/>
        <v>1</v>
      </c>
      <c r="CT119" s="786" t="b">
        <f t="shared" si="42"/>
        <v>1</v>
      </c>
    </row>
    <row r="120" spans="1:98">
      <c r="A120" s="882">
        <v>108</v>
      </c>
      <c r="B120" s="813" t="s">
        <v>145</v>
      </c>
      <c r="C120" s="813" t="s">
        <v>171</v>
      </c>
      <c r="D120" s="813" t="s">
        <v>109</v>
      </c>
      <c r="E120" s="814">
        <v>21729078</v>
      </c>
      <c r="F120" s="815">
        <v>21730028</v>
      </c>
      <c r="G120" s="815">
        <v>21701082</v>
      </c>
      <c r="H120" s="815">
        <v>21701082</v>
      </c>
      <c r="I120" s="815">
        <v>21701082</v>
      </c>
      <c r="J120" s="815">
        <v>21701082</v>
      </c>
      <c r="K120" s="815">
        <v>21701082</v>
      </c>
      <c r="L120" s="816" t="s">
        <v>194</v>
      </c>
      <c r="M120" s="817"/>
      <c r="N120" s="818"/>
      <c r="O120" s="818">
        <v>19</v>
      </c>
      <c r="P120" s="818"/>
      <c r="Q120" s="819">
        <v>19</v>
      </c>
      <c r="R120" s="819"/>
      <c r="S120" s="909">
        <v>19</v>
      </c>
      <c r="T120" s="817"/>
      <c r="U120" s="818"/>
      <c r="V120" s="818"/>
      <c r="W120" s="818"/>
      <c r="X120" s="819">
        <v>0</v>
      </c>
      <c r="Y120" s="819"/>
      <c r="Z120" s="909">
        <v>0</v>
      </c>
      <c r="AA120" s="783">
        <v>0</v>
      </c>
      <c r="AB120" s="784">
        <v>0</v>
      </c>
      <c r="AC120" s="784">
        <v>19</v>
      </c>
      <c r="AD120" s="784">
        <v>0</v>
      </c>
      <c r="AE120" s="785">
        <f t="shared" si="36"/>
        <v>19</v>
      </c>
      <c r="AF120" s="785">
        <v>0</v>
      </c>
      <c r="AG120" s="820">
        <f t="shared" si="38"/>
        <v>19</v>
      </c>
      <c r="AH120" s="783">
        <v>0</v>
      </c>
      <c r="AI120" s="784">
        <v>0</v>
      </c>
      <c r="AJ120" s="784">
        <v>19</v>
      </c>
      <c r="AK120" s="784">
        <v>0</v>
      </c>
      <c r="AL120" s="785">
        <v>19</v>
      </c>
      <c r="AM120" s="785">
        <v>0</v>
      </c>
      <c r="AN120" s="820">
        <f t="shared" si="37"/>
        <v>19</v>
      </c>
      <c r="AO120" s="787">
        <v>0</v>
      </c>
      <c r="AP120" s="784">
        <v>0</v>
      </c>
      <c r="AQ120" s="784">
        <v>19</v>
      </c>
      <c r="AR120" s="789">
        <v>0</v>
      </c>
      <c r="AS120" s="785">
        <v>19</v>
      </c>
      <c r="AT120" s="784">
        <v>0</v>
      </c>
      <c r="AU120" s="820">
        <v>19</v>
      </c>
      <c r="AV120" s="787">
        <v>0</v>
      </c>
      <c r="AW120" s="784">
        <v>0</v>
      </c>
      <c r="AX120" s="789">
        <v>19</v>
      </c>
      <c r="AY120" s="852">
        <v>0</v>
      </c>
      <c r="AZ120" s="785">
        <v>19</v>
      </c>
      <c r="BA120" s="784">
        <v>0</v>
      </c>
      <c r="BB120" s="786">
        <v>19</v>
      </c>
      <c r="BC120" s="787">
        <v>0</v>
      </c>
      <c r="BD120" s="784">
        <v>0</v>
      </c>
      <c r="BE120" s="784">
        <v>19</v>
      </c>
      <c r="BF120" s="789">
        <v>0</v>
      </c>
      <c r="BG120" s="785">
        <v>19</v>
      </c>
      <c r="BH120" s="784">
        <v>0</v>
      </c>
      <c r="BI120" s="786">
        <v>19</v>
      </c>
      <c r="BJ120" s="787">
        <v>0</v>
      </c>
      <c r="BK120" s="784">
        <v>0</v>
      </c>
      <c r="BL120" s="784">
        <v>19</v>
      </c>
      <c r="BM120" s="789">
        <v>0</v>
      </c>
      <c r="BN120" s="785">
        <v>19</v>
      </c>
      <c r="BO120" s="784">
        <v>0</v>
      </c>
      <c r="BP120" s="820">
        <v>19</v>
      </c>
      <c r="BQ120" s="853">
        <f>SUMIFS('R5診療所票'!$AZ$10:$AZ$64,'R5診療所票'!$B$10:$B$64,$K$3:$K$150,'R5診療所票'!$AG$10:$AG$64,1)</f>
        <v>0</v>
      </c>
      <c r="BR120" s="854">
        <f>SUMIFS('R5診療所票'!$AZ$10:$AZ$64,'R5診療所票'!$B$10:$B$64,$K$3:$K$150,'R5診療所票'!$AG$10:$AG$64,2)</f>
        <v>0</v>
      </c>
      <c r="BS120" s="854">
        <f>SUMIFS('R5診療所票'!$AZ$10:$AZ$64,'R5診療所票'!$B$10:$B$64,$K$3:$K$150,'R5診療所票'!$AG$10:$AG$64,3)</f>
        <v>19</v>
      </c>
      <c r="BT120" s="855">
        <f>SUMIFS('R5診療所票'!$AZ$10:$AZ$64,'R5診療所票'!$B$10:$B$64,$K$3:$K$150,'R5診療所票'!$AG$10:$AG$64,4)</f>
        <v>0</v>
      </c>
      <c r="BU120" s="856">
        <f t="shared" si="40"/>
        <v>19</v>
      </c>
      <c r="BV120" s="854">
        <f>SUMIFS('R5診療所票'!$AZ$10:$AZ$64,'R5診療所票'!$B$10:$B$64,$K$3:$K$150,'R5診療所票'!$AG$10:$AG$64,5)+SUMIFS('R5診療所票'!$AZ$10:$AZ$64,'R5診療所票'!$B$10:$B$64,$K$3:$K$150,'R5診療所票'!$AG$10:$AG$64,6)</f>
        <v>0</v>
      </c>
      <c r="BW120" s="857">
        <f t="shared" si="44"/>
        <v>19</v>
      </c>
      <c r="BX120" s="757">
        <f t="shared" si="32"/>
        <v>0</v>
      </c>
      <c r="BY120" s="757">
        <f t="shared" si="33"/>
        <v>0</v>
      </c>
      <c r="BZ120" s="757"/>
      <c r="CA120" s="858">
        <f>SUMIFS('R5診療所票'!$BC$10:$BC$64,'R5診療所票'!$B$10:$B$64,$K$3:$K$150,'R5診療所票'!$AN$10:$AN$64,1)</f>
        <v>0</v>
      </c>
      <c r="CB120" s="805">
        <f>SUMIFS('R5診療所票'!$BC$10:$BC$64,'R5診療所票'!$B$10:$B$64,$K$3:$K$150,'R5診療所票'!$AN$10:$AN$64,2)</f>
        <v>0</v>
      </c>
      <c r="CC120" s="859">
        <f>SUMIFS('R5診療所票'!$BC$10:$BC$64,'R5診療所票'!$B$10:$B$64,$K$3:$K$150,'R5診療所票'!$AN$10:$AN$64,3)</f>
        <v>19</v>
      </c>
      <c r="CD120" s="805">
        <f>SUMIFS('R5診療所票'!$BC$10:$BC$64,'R5診療所票'!$B$10:$B$64,$K$3:$K$150,'R5診療所票'!$AN$10:$AN$64,4)</f>
        <v>0</v>
      </c>
      <c r="CE120" s="859">
        <f t="shared" si="41"/>
        <v>19</v>
      </c>
      <c r="CF120" s="805">
        <f>SUMIFS('R5診療所票'!$BC$10:$BC$64,'R5診療所票'!$B$10:$B$64,$K$3:$K$150,'R5診療所票'!$AN$10:$AN$64,5)</f>
        <v>0</v>
      </c>
      <c r="CG120" s="860">
        <f t="shared" si="45"/>
        <v>19</v>
      </c>
      <c r="CH120" s="832">
        <f>SUMIFS('R5診療所票'!$BD$11:$BD$64,'R5診療所票'!$B$11:$B$64,$K$3:$K$150)</f>
        <v>0</v>
      </c>
      <c r="CI120" s="810">
        <f>SUMIFS('R5診療所票'!$BC$10:$BC$64,'R5診療所票'!$B$10:$B$64,$K$3:$K$150,'R5診療所票'!$AN$10:$AN$64,7)</f>
        <v>0</v>
      </c>
      <c r="CJ120" s="811" t="str">
        <f t="shared" si="35"/>
        <v>○</v>
      </c>
      <c r="CK120" s="833">
        <v>19</v>
      </c>
      <c r="CL120" s="811" t="str">
        <f t="shared" si="34"/>
        <v>○</v>
      </c>
      <c r="CN120" s="821" t="b">
        <f t="shared" si="43"/>
        <v>1</v>
      </c>
      <c r="CO120" s="792" t="b">
        <f t="shared" si="43"/>
        <v>1</v>
      </c>
      <c r="CP120" s="822" t="b">
        <f t="shared" si="43"/>
        <v>1</v>
      </c>
      <c r="CQ120" s="823" t="b">
        <f t="shared" si="42"/>
        <v>1</v>
      </c>
      <c r="CR120" s="790" t="b">
        <f t="shared" si="42"/>
        <v>1</v>
      </c>
      <c r="CS120" s="792" t="b">
        <f t="shared" si="42"/>
        <v>1</v>
      </c>
      <c r="CT120" s="786" t="b">
        <f t="shared" si="42"/>
        <v>1</v>
      </c>
    </row>
    <row r="121" spans="1:98" hidden="1">
      <c r="A121" s="882">
        <v>106</v>
      </c>
      <c r="B121" s="835" t="s">
        <v>145</v>
      </c>
      <c r="C121" s="835" t="s">
        <v>151</v>
      </c>
      <c r="D121" s="835" t="s">
        <v>109</v>
      </c>
      <c r="E121" s="835">
        <v>21729108</v>
      </c>
      <c r="F121" s="836">
        <v>21730062</v>
      </c>
      <c r="G121" s="836">
        <v>21701086</v>
      </c>
      <c r="H121" s="836"/>
      <c r="I121" s="836"/>
      <c r="J121" s="836"/>
      <c r="K121" s="836"/>
      <c r="L121" s="836" t="s">
        <v>195</v>
      </c>
      <c r="M121" s="817"/>
      <c r="N121" s="818"/>
      <c r="O121" s="818">
        <v>19</v>
      </c>
      <c r="P121" s="818"/>
      <c r="Q121" s="819">
        <v>19</v>
      </c>
      <c r="R121" s="819"/>
      <c r="S121" s="909">
        <v>19</v>
      </c>
      <c r="T121" s="817"/>
      <c r="U121" s="818">
        <v>19</v>
      </c>
      <c r="V121" s="818"/>
      <c r="W121" s="818"/>
      <c r="X121" s="819">
        <v>19</v>
      </c>
      <c r="Y121" s="819"/>
      <c r="Z121" s="909">
        <v>19</v>
      </c>
      <c r="AA121" s="783">
        <v>0</v>
      </c>
      <c r="AB121" s="784">
        <v>19</v>
      </c>
      <c r="AC121" s="784">
        <v>0</v>
      </c>
      <c r="AD121" s="784">
        <v>0</v>
      </c>
      <c r="AE121" s="785">
        <f t="shared" si="36"/>
        <v>19</v>
      </c>
      <c r="AF121" s="785">
        <v>0</v>
      </c>
      <c r="AG121" s="820">
        <f t="shared" si="38"/>
        <v>19</v>
      </c>
      <c r="AH121" s="783">
        <v>0</v>
      </c>
      <c r="AI121" s="784">
        <v>19</v>
      </c>
      <c r="AJ121" s="784">
        <v>0</v>
      </c>
      <c r="AK121" s="784">
        <v>0</v>
      </c>
      <c r="AL121" s="785">
        <v>19</v>
      </c>
      <c r="AM121" s="785">
        <v>0</v>
      </c>
      <c r="AN121" s="820">
        <f t="shared" si="37"/>
        <v>19</v>
      </c>
      <c r="AO121" s="787">
        <v>0</v>
      </c>
      <c r="AP121" s="784">
        <v>0</v>
      </c>
      <c r="AQ121" s="784">
        <v>0</v>
      </c>
      <c r="AR121" s="789">
        <v>0</v>
      </c>
      <c r="AS121" s="785">
        <v>0</v>
      </c>
      <c r="AT121" s="784">
        <v>19</v>
      </c>
      <c r="AU121" s="820">
        <v>19</v>
      </c>
      <c r="AV121" s="787">
        <v>0</v>
      </c>
      <c r="AW121" s="784">
        <v>0</v>
      </c>
      <c r="AX121" s="789">
        <v>0</v>
      </c>
      <c r="AY121" s="852">
        <v>0</v>
      </c>
      <c r="AZ121" s="785">
        <v>0</v>
      </c>
      <c r="BA121" s="784">
        <v>0</v>
      </c>
      <c r="BB121" s="786">
        <v>0</v>
      </c>
      <c r="BC121" s="787">
        <v>0</v>
      </c>
      <c r="BD121" s="784">
        <v>0</v>
      </c>
      <c r="BE121" s="784">
        <v>0</v>
      </c>
      <c r="BF121" s="789">
        <v>0</v>
      </c>
      <c r="BG121" s="785">
        <v>0</v>
      </c>
      <c r="BH121" s="784">
        <v>0</v>
      </c>
      <c r="BI121" s="786">
        <v>0</v>
      </c>
      <c r="BJ121" s="787">
        <v>0</v>
      </c>
      <c r="BK121" s="784">
        <v>0</v>
      </c>
      <c r="BL121" s="784">
        <v>0</v>
      </c>
      <c r="BM121" s="789">
        <v>0</v>
      </c>
      <c r="BN121" s="785">
        <v>0</v>
      </c>
      <c r="BO121" s="784">
        <v>0</v>
      </c>
      <c r="BP121" s="820">
        <v>0</v>
      </c>
      <c r="BQ121" s="853">
        <f>SUMIFS('R5診療所票'!$AZ$10:$AZ$64,'R5診療所票'!$B$10:$B$64,$K$3:$K$150,'R5診療所票'!$AG$10:$AG$64,1)</f>
        <v>0</v>
      </c>
      <c r="BR121" s="854">
        <f>SUMIFS('R5診療所票'!$AZ$10:$AZ$64,'R5診療所票'!$B$10:$B$64,$K$3:$K$150,'R5診療所票'!$AG$10:$AG$64,2)</f>
        <v>0</v>
      </c>
      <c r="BS121" s="854">
        <f>SUMIFS('R5診療所票'!$AZ$10:$AZ$64,'R5診療所票'!$B$10:$B$64,$K$3:$K$150,'R5診療所票'!$AG$10:$AG$64,3)</f>
        <v>0</v>
      </c>
      <c r="BT121" s="855">
        <f>SUMIFS('R5診療所票'!$AZ$10:$AZ$64,'R5診療所票'!$B$10:$B$64,$K$3:$K$150,'R5診療所票'!$AG$10:$AG$64,4)</f>
        <v>0</v>
      </c>
      <c r="BU121" s="856">
        <f t="shared" si="40"/>
        <v>0</v>
      </c>
      <c r="BV121" s="854">
        <f>SUMIFS('R5診療所票'!$AZ$10:$AZ$64,'R5診療所票'!$B$10:$B$64,$K$3:$K$150,'R5診療所票'!$AG$10:$AG$64,5)+SUMIFS('R5診療所票'!$AZ$10:$AZ$64,'R5診療所票'!$B$10:$B$64,$K$3:$K$150,'R5診療所票'!$AG$10:$AG$64,6)</f>
        <v>0</v>
      </c>
      <c r="BW121" s="857">
        <f t="shared" si="44"/>
        <v>0</v>
      </c>
      <c r="BX121" s="757">
        <f t="shared" si="32"/>
        <v>0</v>
      </c>
      <c r="BY121" s="757">
        <f t="shared" si="33"/>
        <v>0</v>
      </c>
      <c r="BZ121" s="851"/>
      <c r="CA121" s="858">
        <f>SUMIFS('R5診療所票'!$BC$10:$BC$64,'R5診療所票'!$B$10:$B$64,$K$3:$K$150,'R5診療所票'!$AN$10:$AN$64,1)</f>
        <v>0</v>
      </c>
      <c r="CB121" s="805">
        <f>SUMIFS('R5診療所票'!$BC$10:$BC$64,'R5診療所票'!$B$10:$B$64,$K$3:$K$150,'R5診療所票'!$AN$10:$AN$64,2)</f>
        <v>0</v>
      </c>
      <c r="CC121" s="859">
        <f>SUMIFS('R5診療所票'!$BC$10:$BC$64,'R5診療所票'!$B$10:$B$64,$K$3:$K$150,'R5診療所票'!$AN$10:$AN$64,3)</f>
        <v>0</v>
      </c>
      <c r="CD121" s="805">
        <f>SUMIFS('R5診療所票'!$BC$10:$BC$64,'R5診療所票'!$B$10:$B$64,$K$3:$K$150,'R5診療所票'!$AN$10:$AN$64,4)</f>
        <v>0</v>
      </c>
      <c r="CE121" s="859">
        <f t="shared" si="41"/>
        <v>0</v>
      </c>
      <c r="CF121" s="805">
        <f>SUMIFS('R5診療所票'!$BC$10:$BC$64,'R5診療所票'!$B$10:$B$64,$K$3:$K$150,'R5診療所票'!$AN$10:$AN$64,5)</f>
        <v>0</v>
      </c>
      <c r="CG121" s="860">
        <f t="shared" si="45"/>
        <v>0</v>
      </c>
      <c r="CH121" s="832">
        <f>SUMIFS('R5診療所票'!$BD$11:$BD$64,'R5診療所票'!$B$11:$B$64,$K$3:$K$150)</f>
        <v>0</v>
      </c>
      <c r="CI121" s="810">
        <f>SUMIFS('R5診療所票'!$BC$10:$BC$64,'R5診療所票'!$B$10:$B$64,$K$3:$K$150,'R5診療所票'!$AN$10:$AN$64,7)</f>
        <v>0</v>
      </c>
      <c r="CJ121" s="811" t="str">
        <f t="shared" si="35"/>
        <v>○</v>
      </c>
      <c r="CK121" s="833">
        <v>0</v>
      </c>
      <c r="CL121" s="811" t="str">
        <f t="shared" si="34"/>
        <v>○</v>
      </c>
      <c r="CN121" s="821" t="b">
        <f t="shared" si="43"/>
        <v>1</v>
      </c>
      <c r="CO121" s="792" t="b">
        <f t="shared" si="43"/>
        <v>1</v>
      </c>
      <c r="CP121" s="822" t="b">
        <f t="shared" si="43"/>
        <v>1</v>
      </c>
      <c r="CQ121" s="823" t="b">
        <f t="shared" si="42"/>
        <v>1</v>
      </c>
      <c r="CR121" s="790" t="b">
        <f t="shared" si="42"/>
        <v>1</v>
      </c>
      <c r="CS121" s="792" t="b">
        <f t="shared" si="42"/>
        <v>1</v>
      </c>
      <c r="CT121" s="786" t="b">
        <f t="shared" si="42"/>
        <v>1</v>
      </c>
    </row>
    <row r="122" spans="1:98">
      <c r="A122" s="882">
        <v>109</v>
      </c>
      <c r="B122" s="874" t="s">
        <v>170</v>
      </c>
      <c r="C122" s="874" t="s">
        <v>171</v>
      </c>
      <c r="D122" s="874" t="s">
        <v>109</v>
      </c>
      <c r="E122" s="913">
        <v>21729044</v>
      </c>
      <c r="F122" s="914">
        <v>21730146</v>
      </c>
      <c r="G122" s="914">
        <v>21701108</v>
      </c>
      <c r="H122" s="914">
        <v>21701108</v>
      </c>
      <c r="I122" s="914">
        <v>21701108</v>
      </c>
      <c r="J122" s="914">
        <v>21701108</v>
      </c>
      <c r="K122" s="914">
        <v>21701108</v>
      </c>
      <c r="L122" s="870" t="s">
        <v>196</v>
      </c>
      <c r="M122" s="817"/>
      <c r="N122" s="818"/>
      <c r="O122" s="818">
        <v>19</v>
      </c>
      <c r="P122" s="818"/>
      <c r="Q122" s="819">
        <v>19</v>
      </c>
      <c r="R122" s="819"/>
      <c r="S122" s="909">
        <v>19</v>
      </c>
      <c r="T122" s="817"/>
      <c r="U122" s="818"/>
      <c r="V122" s="818">
        <v>19</v>
      </c>
      <c r="W122" s="818"/>
      <c r="X122" s="819">
        <v>19</v>
      </c>
      <c r="Y122" s="819"/>
      <c r="Z122" s="909">
        <v>19</v>
      </c>
      <c r="AA122" s="783">
        <v>0</v>
      </c>
      <c r="AB122" s="784">
        <v>0</v>
      </c>
      <c r="AC122" s="784">
        <v>19</v>
      </c>
      <c r="AD122" s="784">
        <v>0</v>
      </c>
      <c r="AE122" s="785">
        <f t="shared" si="36"/>
        <v>19</v>
      </c>
      <c r="AF122" s="785">
        <v>0</v>
      </c>
      <c r="AG122" s="820">
        <f t="shared" si="38"/>
        <v>19</v>
      </c>
      <c r="AH122" s="783">
        <v>0</v>
      </c>
      <c r="AI122" s="784">
        <v>0</v>
      </c>
      <c r="AJ122" s="784">
        <v>0</v>
      </c>
      <c r="AK122" s="784">
        <v>19</v>
      </c>
      <c r="AL122" s="785">
        <v>19</v>
      </c>
      <c r="AM122" s="785">
        <v>0</v>
      </c>
      <c r="AN122" s="820">
        <f t="shared" si="37"/>
        <v>19</v>
      </c>
      <c r="AO122" s="787">
        <v>0</v>
      </c>
      <c r="AP122" s="784">
        <v>0</v>
      </c>
      <c r="AQ122" s="784">
        <v>0</v>
      </c>
      <c r="AR122" s="789">
        <v>19</v>
      </c>
      <c r="AS122" s="785">
        <v>19</v>
      </c>
      <c r="AT122" s="784">
        <v>0</v>
      </c>
      <c r="AU122" s="820">
        <v>19</v>
      </c>
      <c r="AV122" s="787">
        <v>0</v>
      </c>
      <c r="AW122" s="784">
        <v>0</v>
      </c>
      <c r="AX122" s="789">
        <v>0</v>
      </c>
      <c r="AY122" s="852">
        <v>19</v>
      </c>
      <c r="AZ122" s="785">
        <v>19</v>
      </c>
      <c r="BA122" s="784">
        <v>0</v>
      </c>
      <c r="BB122" s="786">
        <v>19</v>
      </c>
      <c r="BC122" s="787">
        <v>0</v>
      </c>
      <c r="BD122" s="784">
        <v>0</v>
      </c>
      <c r="BE122" s="784">
        <v>0</v>
      </c>
      <c r="BF122" s="789">
        <v>19</v>
      </c>
      <c r="BG122" s="785">
        <v>19</v>
      </c>
      <c r="BH122" s="784">
        <v>0</v>
      </c>
      <c r="BI122" s="786">
        <v>19</v>
      </c>
      <c r="BJ122" s="787">
        <v>0</v>
      </c>
      <c r="BK122" s="784">
        <v>0</v>
      </c>
      <c r="BL122" s="784">
        <v>0</v>
      </c>
      <c r="BM122" s="789">
        <v>0</v>
      </c>
      <c r="BN122" s="785">
        <v>0</v>
      </c>
      <c r="BO122" s="784">
        <v>19</v>
      </c>
      <c r="BP122" s="820">
        <v>19</v>
      </c>
      <c r="BQ122" s="853">
        <f>SUMIFS('R5診療所票'!$AZ$10:$AZ$64,'R5診療所票'!$B$10:$B$64,$K$3:$K$150,'R5診療所票'!$AG$10:$AG$64,1)</f>
        <v>0</v>
      </c>
      <c r="BR122" s="854">
        <f>SUMIFS('R5診療所票'!$AZ$10:$AZ$64,'R5診療所票'!$B$10:$B$64,$K$3:$K$150,'R5診療所票'!$AG$10:$AG$64,2)</f>
        <v>0</v>
      </c>
      <c r="BS122" s="854">
        <f>SUMIFS('R5診療所票'!$AZ$10:$AZ$64,'R5診療所票'!$B$10:$B$64,$K$3:$K$150,'R5診療所票'!$AG$10:$AG$64,3)</f>
        <v>0</v>
      </c>
      <c r="BT122" s="855">
        <f>SUMIFS('R5診療所票'!$AZ$10:$AZ$64,'R5診療所票'!$B$10:$B$64,$K$3:$K$150,'R5診療所票'!$AG$10:$AG$64,4)</f>
        <v>0</v>
      </c>
      <c r="BU122" s="856">
        <f t="shared" si="40"/>
        <v>0</v>
      </c>
      <c r="BV122" s="854">
        <f>SUMIFS('R5診療所票'!$AZ$10:$AZ$64,'R5診療所票'!$B$10:$B$64,$K$3:$K$150,'R5診療所票'!$AG$10:$AG$64,5)+SUMIFS('R5診療所票'!$AZ$10:$AZ$64,'R5診療所票'!$B$10:$B$64,$K$3:$K$150,'R5診療所票'!$AG$10:$AG$64,6)</f>
        <v>19</v>
      </c>
      <c r="BW122" s="857">
        <f t="shared" si="44"/>
        <v>19</v>
      </c>
      <c r="BX122" s="757">
        <f t="shared" si="32"/>
        <v>0</v>
      </c>
      <c r="BY122" s="757">
        <f t="shared" si="33"/>
        <v>0</v>
      </c>
      <c r="BZ122" s="757"/>
      <c r="CA122" s="858">
        <f>SUMIFS('R5診療所票'!$BC$10:$BC$64,'R5診療所票'!$B$10:$B$64,$K$3:$K$150,'R5診療所票'!$AN$10:$AN$64,1)</f>
        <v>0</v>
      </c>
      <c r="CB122" s="805">
        <f>SUMIFS('R5診療所票'!$BC$10:$BC$64,'R5診療所票'!$B$10:$B$64,$K$3:$K$150,'R5診療所票'!$AN$10:$AN$64,2)</f>
        <v>0</v>
      </c>
      <c r="CC122" s="859">
        <f>SUMIFS('R5診療所票'!$BC$10:$BC$64,'R5診療所票'!$B$10:$B$64,$K$3:$K$150,'R5診療所票'!$AN$10:$AN$64,3)</f>
        <v>0</v>
      </c>
      <c r="CD122" s="805">
        <f>SUMIFS('R5診療所票'!$BC$10:$BC$64,'R5診療所票'!$B$10:$B$64,$K$3:$K$150,'R5診療所票'!$AN$10:$AN$64,4)</f>
        <v>0</v>
      </c>
      <c r="CE122" s="859">
        <f t="shared" si="41"/>
        <v>0</v>
      </c>
      <c r="CF122" s="805">
        <f>SUMIFS('R5診療所票'!$BC$10:$BC$64,'R5診療所票'!$B$10:$B$64,$K$3:$K$150,'R5診療所票'!$AN$10:$AN$64,5)</f>
        <v>0</v>
      </c>
      <c r="CG122" s="860">
        <f t="shared" si="45"/>
        <v>0</v>
      </c>
      <c r="CH122" s="832">
        <f>SUMIFS('R5診療所票'!$BD$11:$BD$64,'R5診療所票'!$B$11:$B$64,$K$3:$K$150)</f>
        <v>19</v>
      </c>
      <c r="CI122" s="810">
        <f>SUMIFS('R5診療所票'!$BC$10:$BC$64,'R5診療所票'!$B$10:$B$64,$K$3:$K$150,'R5診療所票'!$AN$10:$AN$64,7)</f>
        <v>0</v>
      </c>
      <c r="CJ122" s="811" t="str">
        <f t="shared" si="35"/>
        <v>○</v>
      </c>
      <c r="CK122" s="833">
        <v>19</v>
      </c>
      <c r="CL122" s="811" t="str">
        <f t="shared" si="34"/>
        <v>○</v>
      </c>
      <c r="CN122" s="821" t="b">
        <f t="shared" si="43"/>
        <v>1</v>
      </c>
      <c r="CO122" s="792" t="b">
        <f t="shared" si="43"/>
        <v>1</v>
      </c>
      <c r="CP122" s="822" t="b">
        <f t="shared" si="43"/>
        <v>1</v>
      </c>
      <c r="CQ122" s="823" t="b">
        <f t="shared" si="42"/>
        <v>1</v>
      </c>
      <c r="CR122" s="790" t="b">
        <f t="shared" si="42"/>
        <v>1</v>
      </c>
      <c r="CS122" s="792" t="b">
        <f t="shared" si="42"/>
        <v>1</v>
      </c>
      <c r="CT122" s="786" t="b">
        <f t="shared" si="42"/>
        <v>1</v>
      </c>
    </row>
    <row r="123" spans="1:98">
      <c r="A123" s="882">
        <v>110</v>
      </c>
      <c r="B123" s="813" t="s">
        <v>145</v>
      </c>
      <c r="C123" s="813" t="s">
        <v>151</v>
      </c>
      <c r="D123" s="813" t="s">
        <v>109</v>
      </c>
      <c r="E123" s="814">
        <v>21729001</v>
      </c>
      <c r="F123" s="815">
        <v>21730004</v>
      </c>
      <c r="G123" s="815">
        <v>21701067</v>
      </c>
      <c r="H123" s="815">
        <v>21701067</v>
      </c>
      <c r="I123" s="815">
        <v>21701067</v>
      </c>
      <c r="J123" s="815">
        <v>21701067</v>
      </c>
      <c r="K123" s="815">
        <v>21701067</v>
      </c>
      <c r="L123" s="816" t="s">
        <v>59</v>
      </c>
      <c r="M123" s="817"/>
      <c r="N123" s="818"/>
      <c r="O123" s="818"/>
      <c r="P123" s="818"/>
      <c r="Q123" s="819">
        <v>0</v>
      </c>
      <c r="R123" s="819"/>
      <c r="S123" s="909">
        <v>0</v>
      </c>
      <c r="T123" s="817"/>
      <c r="U123" s="818">
        <v>19</v>
      </c>
      <c r="V123" s="818"/>
      <c r="W123" s="818"/>
      <c r="X123" s="819">
        <v>19</v>
      </c>
      <c r="Y123" s="819"/>
      <c r="Z123" s="909">
        <v>19</v>
      </c>
      <c r="AA123" s="783">
        <v>0</v>
      </c>
      <c r="AB123" s="784">
        <v>19</v>
      </c>
      <c r="AC123" s="784">
        <v>0</v>
      </c>
      <c r="AD123" s="784">
        <v>0</v>
      </c>
      <c r="AE123" s="785">
        <f t="shared" si="36"/>
        <v>19</v>
      </c>
      <c r="AF123" s="785">
        <v>0</v>
      </c>
      <c r="AG123" s="820">
        <f t="shared" si="38"/>
        <v>19</v>
      </c>
      <c r="AH123" s="783">
        <v>0</v>
      </c>
      <c r="AI123" s="784">
        <v>19</v>
      </c>
      <c r="AJ123" s="784">
        <v>0</v>
      </c>
      <c r="AK123" s="784">
        <v>0</v>
      </c>
      <c r="AL123" s="785">
        <v>19</v>
      </c>
      <c r="AM123" s="785">
        <v>0</v>
      </c>
      <c r="AN123" s="820">
        <f t="shared" si="37"/>
        <v>19</v>
      </c>
      <c r="AO123" s="787">
        <v>0</v>
      </c>
      <c r="AP123" s="784">
        <v>19</v>
      </c>
      <c r="AQ123" s="784">
        <v>0</v>
      </c>
      <c r="AR123" s="789">
        <v>0</v>
      </c>
      <c r="AS123" s="785">
        <v>19</v>
      </c>
      <c r="AT123" s="784">
        <v>0</v>
      </c>
      <c r="AU123" s="820">
        <v>19</v>
      </c>
      <c r="AV123" s="787">
        <v>0</v>
      </c>
      <c r="AW123" s="784">
        <v>19</v>
      </c>
      <c r="AX123" s="789">
        <v>0</v>
      </c>
      <c r="AY123" s="852">
        <v>0</v>
      </c>
      <c r="AZ123" s="785">
        <v>19</v>
      </c>
      <c r="BA123" s="784">
        <v>0</v>
      </c>
      <c r="BB123" s="786">
        <v>19</v>
      </c>
      <c r="BC123" s="787">
        <v>0</v>
      </c>
      <c r="BD123" s="784">
        <v>19</v>
      </c>
      <c r="BE123" s="784">
        <v>0</v>
      </c>
      <c r="BF123" s="789">
        <v>0</v>
      </c>
      <c r="BG123" s="785">
        <v>19</v>
      </c>
      <c r="BH123" s="784">
        <v>0</v>
      </c>
      <c r="BI123" s="786">
        <v>19</v>
      </c>
      <c r="BJ123" s="787">
        <v>0</v>
      </c>
      <c r="BK123" s="784">
        <v>19</v>
      </c>
      <c r="BL123" s="784">
        <v>0</v>
      </c>
      <c r="BM123" s="789">
        <v>0</v>
      </c>
      <c r="BN123" s="785">
        <v>19</v>
      </c>
      <c r="BO123" s="784">
        <v>0</v>
      </c>
      <c r="BP123" s="820">
        <v>19</v>
      </c>
      <c r="BQ123" s="853">
        <f>SUMIFS('R5診療所票'!$AZ$10:$AZ$64,'R5診療所票'!$B$10:$B$64,$K$3:$K$150,'R5診療所票'!$AG$10:$AG$64,1)</f>
        <v>0</v>
      </c>
      <c r="BR123" s="854">
        <f>SUMIFS('R5診療所票'!$AZ$10:$AZ$64,'R5診療所票'!$B$10:$B$64,$K$3:$K$150,'R5診療所票'!$AG$10:$AG$64,2)</f>
        <v>19</v>
      </c>
      <c r="BS123" s="854">
        <f>SUMIFS('R5診療所票'!$AZ$10:$AZ$64,'R5診療所票'!$B$10:$B$64,$K$3:$K$150,'R5診療所票'!$AG$10:$AG$64,3)</f>
        <v>0</v>
      </c>
      <c r="BT123" s="855">
        <f>SUMIFS('R5診療所票'!$AZ$10:$AZ$64,'R5診療所票'!$B$10:$B$64,$K$3:$K$150,'R5診療所票'!$AG$10:$AG$64,4)</f>
        <v>0</v>
      </c>
      <c r="BU123" s="856">
        <f t="shared" si="40"/>
        <v>19</v>
      </c>
      <c r="BV123" s="854">
        <f>SUMIFS('R5診療所票'!$AZ$10:$AZ$64,'R5診療所票'!$B$10:$B$64,$K$3:$K$150,'R5診療所票'!$AG$10:$AG$64,5)+SUMIFS('R5診療所票'!$AZ$10:$AZ$64,'R5診療所票'!$B$10:$B$64,$K$3:$K$150,'R5診療所票'!$AG$10:$AG$64,6)</f>
        <v>0</v>
      </c>
      <c r="BW123" s="857">
        <f t="shared" si="44"/>
        <v>19</v>
      </c>
      <c r="BX123" s="757">
        <f t="shared" si="32"/>
        <v>0</v>
      </c>
      <c r="BY123" s="757">
        <f t="shared" si="33"/>
        <v>0</v>
      </c>
      <c r="BZ123" s="757"/>
      <c r="CA123" s="858">
        <f>SUMIFS('R5診療所票'!$BC$10:$BC$64,'R5診療所票'!$B$10:$B$64,$K$3:$K$150,'R5診療所票'!$AN$10:$AN$64,1)</f>
        <v>0</v>
      </c>
      <c r="CB123" s="805">
        <f>SUMIFS('R5診療所票'!$BC$10:$BC$64,'R5診療所票'!$B$10:$B$64,$K$3:$K$150,'R5診療所票'!$AN$10:$AN$64,2)</f>
        <v>19</v>
      </c>
      <c r="CC123" s="859">
        <f>SUMIFS('R5診療所票'!$BC$10:$BC$64,'R5診療所票'!$B$10:$B$64,$K$3:$K$150,'R5診療所票'!$AN$10:$AN$64,3)</f>
        <v>0</v>
      </c>
      <c r="CD123" s="805">
        <f>SUMIFS('R5診療所票'!$BC$10:$BC$64,'R5診療所票'!$B$10:$B$64,$K$3:$K$150,'R5診療所票'!$AN$10:$AN$64,4)</f>
        <v>0</v>
      </c>
      <c r="CE123" s="859">
        <f t="shared" si="41"/>
        <v>19</v>
      </c>
      <c r="CF123" s="805">
        <f>SUMIFS('R5診療所票'!$BC$10:$BC$64,'R5診療所票'!$B$10:$B$64,$K$3:$K$150,'R5診療所票'!$AN$10:$AN$64,5)</f>
        <v>0</v>
      </c>
      <c r="CG123" s="860">
        <f t="shared" si="45"/>
        <v>19</v>
      </c>
      <c r="CH123" s="832">
        <f>SUMIFS('R5診療所票'!$BD$11:$BD$64,'R5診療所票'!$B$11:$B$64,$K$3:$K$150)</f>
        <v>0</v>
      </c>
      <c r="CI123" s="810">
        <f>SUMIFS('R5診療所票'!$BC$10:$BC$64,'R5診療所票'!$B$10:$B$64,$K$3:$K$150,'R5診療所票'!$AN$10:$AN$64,7)</f>
        <v>0</v>
      </c>
      <c r="CJ123" s="811" t="str">
        <f t="shared" si="35"/>
        <v>○</v>
      </c>
      <c r="CK123" s="833">
        <v>19</v>
      </c>
      <c r="CL123" s="811" t="str">
        <f t="shared" si="34"/>
        <v>○</v>
      </c>
      <c r="CN123" s="821" t="b">
        <f t="shared" si="43"/>
        <v>1</v>
      </c>
      <c r="CO123" s="792" t="b">
        <f t="shared" si="43"/>
        <v>1</v>
      </c>
      <c r="CP123" s="822" t="b">
        <f t="shared" si="43"/>
        <v>1</v>
      </c>
      <c r="CQ123" s="823" t="b">
        <f t="shared" si="42"/>
        <v>1</v>
      </c>
      <c r="CR123" s="790" t="b">
        <f t="shared" si="42"/>
        <v>1</v>
      </c>
      <c r="CS123" s="792" t="b">
        <f t="shared" si="42"/>
        <v>1</v>
      </c>
      <c r="CT123" s="786" t="b">
        <f t="shared" si="42"/>
        <v>1</v>
      </c>
    </row>
    <row r="124" spans="1:98">
      <c r="A124" s="882">
        <v>111</v>
      </c>
      <c r="B124" s="813" t="s">
        <v>145</v>
      </c>
      <c r="C124" s="813" t="s">
        <v>151</v>
      </c>
      <c r="D124" s="813" t="s">
        <v>109</v>
      </c>
      <c r="E124" s="814">
        <v>21729017</v>
      </c>
      <c r="F124" s="815">
        <v>21730039</v>
      </c>
      <c r="G124" s="815">
        <v>21701070</v>
      </c>
      <c r="H124" s="815">
        <v>21701070</v>
      </c>
      <c r="I124" s="815">
        <v>21701070</v>
      </c>
      <c r="J124" s="815">
        <v>21701070</v>
      </c>
      <c r="K124" s="815">
        <v>21701070</v>
      </c>
      <c r="L124" s="816" t="s">
        <v>60</v>
      </c>
      <c r="M124" s="817"/>
      <c r="N124" s="818"/>
      <c r="O124" s="818"/>
      <c r="P124" s="818"/>
      <c r="Q124" s="819">
        <v>0</v>
      </c>
      <c r="R124" s="819"/>
      <c r="S124" s="909">
        <v>0</v>
      </c>
      <c r="T124" s="817"/>
      <c r="U124" s="818">
        <v>14</v>
      </c>
      <c r="V124" s="818"/>
      <c r="W124" s="818"/>
      <c r="X124" s="819">
        <v>14</v>
      </c>
      <c r="Y124" s="819"/>
      <c r="Z124" s="909">
        <v>14</v>
      </c>
      <c r="AA124" s="783">
        <v>0</v>
      </c>
      <c r="AB124" s="784">
        <v>14</v>
      </c>
      <c r="AC124" s="784">
        <v>0</v>
      </c>
      <c r="AD124" s="784">
        <v>0</v>
      </c>
      <c r="AE124" s="785">
        <f t="shared" si="36"/>
        <v>14</v>
      </c>
      <c r="AF124" s="785">
        <v>0</v>
      </c>
      <c r="AG124" s="820">
        <f t="shared" si="38"/>
        <v>14</v>
      </c>
      <c r="AH124" s="783">
        <v>0</v>
      </c>
      <c r="AI124" s="784">
        <v>14</v>
      </c>
      <c r="AJ124" s="784">
        <v>0</v>
      </c>
      <c r="AK124" s="784">
        <v>0</v>
      </c>
      <c r="AL124" s="785">
        <v>14</v>
      </c>
      <c r="AM124" s="785">
        <v>0</v>
      </c>
      <c r="AN124" s="820">
        <f t="shared" si="37"/>
        <v>14</v>
      </c>
      <c r="AO124" s="787">
        <v>0</v>
      </c>
      <c r="AP124" s="784">
        <v>14</v>
      </c>
      <c r="AQ124" s="784">
        <v>0</v>
      </c>
      <c r="AR124" s="789">
        <v>0</v>
      </c>
      <c r="AS124" s="785">
        <v>14</v>
      </c>
      <c r="AT124" s="784">
        <v>0</v>
      </c>
      <c r="AU124" s="820">
        <v>14</v>
      </c>
      <c r="AV124" s="787">
        <v>0</v>
      </c>
      <c r="AW124" s="784">
        <v>14</v>
      </c>
      <c r="AX124" s="789">
        <v>0</v>
      </c>
      <c r="AY124" s="852">
        <v>0</v>
      </c>
      <c r="AZ124" s="785">
        <v>14</v>
      </c>
      <c r="BA124" s="784">
        <v>0</v>
      </c>
      <c r="BB124" s="786">
        <v>14</v>
      </c>
      <c r="BC124" s="787">
        <v>0</v>
      </c>
      <c r="BD124" s="784">
        <v>14</v>
      </c>
      <c r="BE124" s="784">
        <v>0</v>
      </c>
      <c r="BF124" s="789">
        <v>0</v>
      </c>
      <c r="BG124" s="785">
        <v>14</v>
      </c>
      <c r="BH124" s="784">
        <v>0</v>
      </c>
      <c r="BI124" s="786">
        <v>14</v>
      </c>
      <c r="BJ124" s="787">
        <v>0</v>
      </c>
      <c r="BK124" s="784">
        <v>14</v>
      </c>
      <c r="BL124" s="784">
        <v>0</v>
      </c>
      <c r="BM124" s="789">
        <v>0</v>
      </c>
      <c r="BN124" s="785">
        <v>14</v>
      </c>
      <c r="BO124" s="784">
        <v>0</v>
      </c>
      <c r="BP124" s="820">
        <v>14</v>
      </c>
      <c r="BQ124" s="853">
        <f>SUMIFS('R5診療所票'!$AZ$10:$AZ$64,'R5診療所票'!$B$10:$B$64,$K$3:$K$150,'R5診療所票'!$AG$10:$AG$64,1)</f>
        <v>0</v>
      </c>
      <c r="BR124" s="854">
        <f>SUMIFS('R5診療所票'!$AZ$10:$AZ$64,'R5診療所票'!$B$10:$B$64,$K$3:$K$150,'R5診療所票'!$AG$10:$AG$64,2)</f>
        <v>14</v>
      </c>
      <c r="BS124" s="854">
        <f>SUMIFS('R5診療所票'!$AZ$10:$AZ$64,'R5診療所票'!$B$10:$B$64,$K$3:$K$150,'R5診療所票'!$AG$10:$AG$64,3)</f>
        <v>0</v>
      </c>
      <c r="BT124" s="855">
        <f>SUMIFS('R5診療所票'!$AZ$10:$AZ$64,'R5診療所票'!$B$10:$B$64,$K$3:$K$150,'R5診療所票'!$AG$10:$AG$64,4)</f>
        <v>0</v>
      </c>
      <c r="BU124" s="856">
        <f t="shared" si="40"/>
        <v>14</v>
      </c>
      <c r="BV124" s="854">
        <f>SUMIFS('R5診療所票'!$AZ$10:$AZ$64,'R5診療所票'!$B$10:$B$64,$K$3:$K$150,'R5診療所票'!$AG$10:$AG$64,5)+SUMIFS('R5診療所票'!$AZ$10:$AZ$64,'R5診療所票'!$B$10:$B$64,$K$3:$K$150,'R5診療所票'!$AG$10:$AG$64,6)</f>
        <v>0</v>
      </c>
      <c r="BW124" s="857">
        <f t="shared" si="44"/>
        <v>14</v>
      </c>
      <c r="BX124" s="757">
        <f t="shared" si="32"/>
        <v>0</v>
      </c>
      <c r="BY124" s="757">
        <f t="shared" si="33"/>
        <v>0</v>
      </c>
      <c r="BZ124" s="757"/>
      <c r="CA124" s="858">
        <f>SUMIFS('R5診療所票'!$BC$10:$BC$64,'R5診療所票'!$B$10:$B$64,$K$3:$K$150,'R5診療所票'!$AN$10:$AN$64,1)</f>
        <v>0</v>
      </c>
      <c r="CB124" s="805">
        <f>SUMIFS('R5診療所票'!$BC$10:$BC$64,'R5診療所票'!$B$10:$B$64,$K$3:$K$150,'R5診療所票'!$AN$10:$AN$64,2)</f>
        <v>14</v>
      </c>
      <c r="CC124" s="859">
        <f>SUMIFS('R5診療所票'!$BC$10:$BC$64,'R5診療所票'!$B$10:$B$64,$K$3:$K$150,'R5診療所票'!$AN$10:$AN$64,3)</f>
        <v>0</v>
      </c>
      <c r="CD124" s="805">
        <f>SUMIFS('R5診療所票'!$BC$10:$BC$64,'R5診療所票'!$B$10:$B$64,$K$3:$K$150,'R5診療所票'!$AN$10:$AN$64,4)</f>
        <v>0</v>
      </c>
      <c r="CE124" s="859">
        <f t="shared" si="41"/>
        <v>14</v>
      </c>
      <c r="CF124" s="805">
        <f>SUMIFS('R5診療所票'!$BC$10:$BC$64,'R5診療所票'!$B$10:$B$64,$K$3:$K$150,'R5診療所票'!$AN$10:$AN$64,5)</f>
        <v>0</v>
      </c>
      <c r="CG124" s="860">
        <f t="shared" si="45"/>
        <v>14</v>
      </c>
      <c r="CH124" s="832">
        <f>SUMIFS('R5診療所票'!$BD$11:$BD$64,'R5診療所票'!$B$11:$B$64,$K$3:$K$150)</f>
        <v>0</v>
      </c>
      <c r="CI124" s="810">
        <f>SUMIFS('R5診療所票'!$BC$10:$BC$64,'R5診療所票'!$B$10:$B$64,$K$3:$K$150,'R5診療所票'!$AN$10:$AN$64,7)</f>
        <v>0</v>
      </c>
      <c r="CJ124" s="811" t="str">
        <f t="shared" si="35"/>
        <v>○</v>
      </c>
      <c r="CK124" s="833">
        <v>14</v>
      </c>
      <c r="CL124" s="811" t="str">
        <f t="shared" si="34"/>
        <v>○</v>
      </c>
      <c r="CN124" s="821" t="b">
        <f t="shared" si="43"/>
        <v>1</v>
      </c>
      <c r="CO124" s="792" t="b">
        <f t="shared" si="43"/>
        <v>1</v>
      </c>
      <c r="CP124" s="822" t="b">
        <f t="shared" si="43"/>
        <v>1</v>
      </c>
      <c r="CQ124" s="823" t="b">
        <f t="shared" si="42"/>
        <v>1</v>
      </c>
      <c r="CR124" s="790" t="b">
        <f t="shared" si="42"/>
        <v>1</v>
      </c>
      <c r="CS124" s="792" t="b">
        <f t="shared" si="42"/>
        <v>1</v>
      </c>
      <c r="CT124" s="786" t="b">
        <f t="shared" si="42"/>
        <v>1</v>
      </c>
    </row>
    <row r="125" spans="1:98" ht="18.5" thickBot="1">
      <c r="A125" s="882">
        <v>112</v>
      </c>
      <c r="B125" s="883" t="s">
        <v>145</v>
      </c>
      <c r="C125" s="883" t="s">
        <v>151</v>
      </c>
      <c r="D125" s="883" t="s">
        <v>109</v>
      </c>
      <c r="E125" s="888"/>
      <c r="F125" s="884"/>
      <c r="G125" s="884"/>
      <c r="H125" s="884"/>
      <c r="I125" s="884">
        <v>21703058</v>
      </c>
      <c r="J125" s="884">
        <v>21703058</v>
      </c>
      <c r="K125" s="884">
        <v>21703058</v>
      </c>
      <c r="L125" s="885" t="s">
        <v>197</v>
      </c>
      <c r="M125" s="919"/>
      <c r="N125" s="920"/>
      <c r="O125" s="920"/>
      <c r="P125" s="920"/>
      <c r="Q125" s="921">
        <v>0</v>
      </c>
      <c r="R125" s="921"/>
      <c r="S125" s="922">
        <v>0</v>
      </c>
      <c r="T125" s="919"/>
      <c r="U125" s="920">
        <v>19</v>
      </c>
      <c r="V125" s="920"/>
      <c r="W125" s="920"/>
      <c r="X125" s="921">
        <v>19</v>
      </c>
      <c r="Y125" s="921"/>
      <c r="Z125" s="922">
        <v>19</v>
      </c>
      <c r="AA125" s="923">
        <v>0</v>
      </c>
      <c r="AB125" s="924">
        <v>6</v>
      </c>
      <c r="AC125" s="924">
        <v>0</v>
      </c>
      <c r="AD125" s="924">
        <v>0</v>
      </c>
      <c r="AE125" s="925">
        <f t="shared" si="36"/>
        <v>6</v>
      </c>
      <c r="AF125" s="925">
        <v>0</v>
      </c>
      <c r="AG125" s="926">
        <f t="shared" si="38"/>
        <v>6</v>
      </c>
      <c r="AH125" s="923">
        <v>0</v>
      </c>
      <c r="AI125" s="924">
        <v>6</v>
      </c>
      <c r="AJ125" s="924">
        <v>0</v>
      </c>
      <c r="AK125" s="924">
        <v>0</v>
      </c>
      <c r="AL125" s="925">
        <v>6</v>
      </c>
      <c r="AM125" s="925">
        <v>0</v>
      </c>
      <c r="AN125" s="926">
        <f t="shared" si="37"/>
        <v>6</v>
      </c>
      <c r="AO125" s="787">
        <v>0</v>
      </c>
      <c r="AP125" s="784">
        <v>0</v>
      </c>
      <c r="AQ125" s="784">
        <v>0</v>
      </c>
      <c r="AR125" s="789">
        <v>0</v>
      </c>
      <c r="AS125" s="925">
        <v>0</v>
      </c>
      <c r="AT125" s="784">
        <v>0</v>
      </c>
      <c r="AU125" s="926">
        <v>0</v>
      </c>
      <c r="AV125" s="838">
        <v>0</v>
      </c>
      <c r="AW125" s="839">
        <v>0</v>
      </c>
      <c r="AX125" s="840">
        <v>0</v>
      </c>
      <c r="AY125" s="918">
        <v>0</v>
      </c>
      <c r="AZ125" s="841">
        <v>0</v>
      </c>
      <c r="BA125" s="839">
        <v>0</v>
      </c>
      <c r="BB125" s="850">
        <v>0</v>
      </c>
      <c r="BC125" s="787">
        <v>0</v>
      </c>
      <c r="BD125" s="784">
        <v>16</v>
      </c>
      <c r="BE125" s="784">
        <v>0</v>
      </c>
      <c r="BF125" s="789">
        <v>0</v>
      </c>
      <c r="BG125" s="785">
        <v>16</v>
      </c>
      <c r="BH125" s="784">
        <v>0</v>
      </c>
      <c r="BI125" s="786">
        <v>16</v>
      </c>
      <c r="BJ125" s="787">
        <v>0</v>
      </c>
      <c r="BK125" s="784">
        <v>16</v>
      </c>
      <c r="BL125" s="784">
        <v>0</v>
      </c>
      <c r="BM125" s="789">
        <v>0</v>
      </c>
      <c r="BN125" s="785">
        <v>16</v>
      </c>
      <c r="BO125" s="784">
        <v>0</v>
      </c>
      <c r="BP125" s="820">
        <v>16</v>
      </c>
      <c r="BQ125" s="853">
        <f>SUMIFS('R5診療所票'!$AZ$10:$AZ$64,'R5診療所票'!$B$10:$B$64,$K$3:$K$150,'R5診療所票'!$AG$10:$AG$64,1)</f>
        <v>0</v>
      </c>
      <c r="BR125" s="854">
        <f>SUMIFS('R5診療所票'!$AZ$10:$AZ$64,'R5診療所票'!$B$10:$B$64,$K$3:$K$150,'R5診療所票'!$AG$10:$AG$64,2)</f>
        <v>16</v>
      </c>
      <c r="BS125" s="854">
        <f>SUMIFS('R5診療所票'!$AZ$10:$AZ$64,'R5診療所票'!$B$10:$B$64,$K$3:$K$150,'R5診療所票'!$AG$10:$AG$64,3)</f>
        <v>0</v>
      </c>
      <c r="BT125" s="855">
        <f>SUMIFS('R5診療所票'!$AZ$10:$AZ$64,'R5診療所票'!$B$10:$B$64,$K$3:$K$150,'R5診療所票'!$AG$10:$AG$64,4)</f>
        <v>0</v>
      </c>
      <c r="BU125" s="856">
        <f t="shared" si="40"/>
        <v>16</v>
      </c>
      <c r="BV125" s="854">
        <f>SUMIFS('R5診療所票'!$AZ$10:$AZ$64,'R5診療所票'!$B$10:$B$64,$K$3:$K$150,'R5診療所票'!$AG$10:$AG$64,5)+SUMIFS('R5診療所票'!$AZ$10:$AZ$64,'R5診療所票'!$B$10:$B$64,$K$3:$K$150,'R5診療所票'!$AG$10:$AG$64,6)</f>
        <v>0</v>
      </c>
      <c r="BW125" s="857">
        <f t="shared" si="44"/>
        <v>16</v>
      </c>
      <c r="BX125" s="757">
        <f t="shared" si="32"/>
        <v>0</v>
      </c>
      <c r="BY125" s="757">
        <f t="shared" si="33"/>
        <v>0</v>
      </c>
      <c r="BZ125" s="757"/>
      <c r="CA125" s="858">
        <f>SUMIFS('R5診療所票'!$BC$10:$BC$64,'R5診療所票'!$B$10:$B$64,$K$3:$K$150,'R5診療所票'!$AN$10:$AN$64,1)</f>
        <v>0</v>
      </c>
      <c r="CB125" s="805">
        <f>SUMIFS('R5診療所票'!$BC$10:$BC$64,'R5診療所票'!$B$10:$B$64,$K$3:$K$150,'R5診療所票'!$AN$10:$AN$64,2)</f>
        <v>16</v>
      </c>
      <c r="CC125" s="859">
        <f>SUMIFS('R5診療所票'!$BC$10:$BC$64,'R5診療所票'!$B$10:$B$64,$K$3:$K$150,'R5診療所票'!$AN$10:$AN$64,3)</f>
        <v>0</v>
      </c>
      <c r="CD125" s="805">
        <f>SUMIFS('R5診療所票'!$BC$10:$BC$64,'R5診療所票'!$B$10:$B$64,$K$3:$K$150,'R5診療所票'!$AN$10:$AN$64,4)</f>
        <v>0</v>
      </c>
      <c r="CE125" s="859">
        <f t="shared" si="41"/>
        <v>16</v>
      </c>
      <c r="CF125" s="805">
        <f>SUMIFS('R5診療所票'!$BC$10:$BC$64,'R5診療所票'!$B$10:$B$64,$K$3:$K$150,'R5診療所票'!$AN$10:$AN$64,5)</f>
        <v>0</v>
      </c>
      <c r="CG125" s="860">
        <f t="shared" si="45"/>
        <v>16</v>
      </c>
      <c r="CH125" s="832">
        <f>SUMIFS('R5診療所票'!$BD$11:$BD$64,'R5診療所票'!$B$11:$B$64,$K$3:$K$150)</f>
        <v>0</v>
      </c>
      <c r="CI125" s="810">
        <f>SUMIFS('R5診療所票'!$BC$10:$BC$64,'R5診療所票'!$B$10:$B$64,$K$3:$K$150,'R5診療所票'!$AN$10:$AN$64,7)</f>
        <v>0</v>
      </c>
      <c r="CJ125" s="811" t="str">
        <f t="shared" si="35"/>
        <v>○</v>
      </c>
      <c r="CK125" s="927">
        <v>16</v>
      </c>
      <c r="CL125" s="811" t="str">
        <f t="shared" si="34"/>
        <v>○</v>
      </c>
      <c r="CN125" s="821" t="b">
        <f t="shared" si="43"/>
        <v>1</v>
      </c>
      <c r="CO125" s="792" t="b">
        <f t="shared" si="43"/>
        <v>1</v>
      </c>
      <c r="CP125" s="822" t="b">
        <f t="shared" si="43"/>
        <v>1</v>
      </c>
      <c r="CQ125" s="823" t="b">
        <f t="shared" si="42"/>
        <v>1</v>
      </c>
      <c r="CR125" s="790" t="b">
        <f t="shared" si="42"/>
        <v>1</v>
      </c>
      <c r="CS125" s="792" t="b">
        <f t="shared" si="42"/>
        <v>1</v>
      </c>
      <c r="CT125" s="786" t="b">
        <f t="shared" si="42"/>
        <v>1</v>
      </c>
    </row>
    <row r="126" spans="1:98" ht="26.25" customHeight="1" thickTop="1" thickBot="1">
      <c r="A126" s="1303" t="s">
        <v>198</v>
      </c>
      <c r="B126" s="1304"/>
      <c r="C126" s="1304"/>
      <c r="D126" s="1304"/>
      <c r="E126" s="1304"/>
      <c r="F126" s="1305"/>
      <c r="G126" s="1305"/>
      <c r="H126" s="1305"/>
      <c r="I126" s="1305"/>
      <c r="J126" s="1305"/>
      <c r="K126" s="1305"/>
      <c r="L126" s="1305"/>
      <c r="M126" s="891">
        <v>736</v>
      </c>
      <c r="N126" s="892">
        <v>2122</v>
      </c>
      <c r="O126" s="892">
        <v>696</v>
      </c>
      <c r="P126" s="892">
        <v>667</v>
      </c>
      <c r="Q126" s="893">
        <v>4221</v>
      </c>
      <c r="R126" s="893">
        <v>18</v>
      </c>
      <c r="S126" s="894">
        <v>4239</v>
      </c>
      <c r="T126" s="891">
        <v>2381</v>
      </c>
      <c r="U126" s="892">
        <v>3292</v>
      </c>
      <c r="V126" s="892">
        <v>969</v>
      </c>
      <c r="W126" s="892">
        <v>3126</v>
      </c>
      <c r="X126" s="893">
        <v>9768</v>
      </c>
      <c r="Y126" s="893">
        <v>186</v>
      </c>
      <c r="Z126" s="894">
        <v>9954</v>
      </c>
      <c r="AA126" s="895">
        <f t="shared" ref="AA126:AN126" si="46">SUM(AA37:AA125)</f>
        <v>2388</v>
      </c>
      <c r="AB126" s="896">
        <f t="shared" si="46"/>
        <v>3133</v>
      </c>
      <c r="AC126" s="896">
        <f t="shared" si="46"/>
        <v>1113</v>
      </c>
      <c r="AD126" s="896">
        <f t="shared" si="46"/>
        <v>3182</v>
      </c>
      <c r="AE126" s="897">
        <f t="shared" si="46"/>
        <v>9816</v>
      </c>
      <c r="AF126" s="897">
        <f t="shared" si="46"/>
        <v>147</v>
      </c>
      <c r="AG126" s="898">
        <f t="shared" si="46"/>
        <v>9963</v>
      </c>
      <c r="AH126" s="895">
        <f t="shared" si="46"/>
        <v>2389</v>
      </c>
      <c r="AI126" s="896">
        <f t="shared" si="46"/>
        <v>3019</v>
      </c>
      <c r="AJ126" s="896">
        <f t="shared" si="46"/>
        <v>1194</v>
      </c>
      <c r="AK126" s="896">
        <f t="shared" si="46"/>
        <v>3201</v>
      </c>
      <c r="AL126" s="897">
        <f t="shared" si="46"/>
        <v>9803</v>
      </c>
      <c r="AM126" s="897">
        <f t="shared" si="46"/>
        <v>80</v>
      </c>
      <c r="AN126" s="898">
        <f t="shared" si="46"/>
        <v>9883</v>
      </c>
      <c r="AO126" s="895">
        <v>2364</v>
      </c>
      <c r="AP126" s="896">
        <v>2966</v>
      </c>
      <c r="AQ126" s="896">
        <v>1210</v>
      </c>
      <c r="AR126" s="896">
        <v>3007</v>
      </c>
      <c r="AS126" s="897">
        <v>9547</v>
      </c>
      <c r="AT126" s="897">
        <v>159</v>
      </c>
      <c r="AU126" s="898">
        <v>9706</v>
      </c>
      <c r="AV126" s="895">
        <v>2397</v>
      </c>
      <c r="AW126" s="896">
        <v>2867</v>
      </c>
      <c r="AX126" s="896">
        <v>1282</v>
      </c>
      <c r="AY126" s="896">
        <v>2865</v>
      </c>
      <c r="AZ126" s="896">
        <v>9411</v>
      </c>
      <c r="BA126" s="896">
        <v>123</v>
      </c>
      <c r="BB126" s="898">
        <v>9534</v>
      </c>
      <c r="BC126" s="895">
        <v>2411</v>
      </c>
      <c r="BD126" s="896">
        <v>2789</v>
      </c>
      <c r="BE126" s="896">
        <v>1316</v>
      </c>
      <c r="BF126" s="896">
        <v>2766</v>
      </c>
      <c r="BG126" s="896">
        <v>9282</v>
      </c>
      <c r="BH126" s="896">
        <v>124</v>
      </c>
      <c r="BI126" s="898">
        <v>9406</v>
      </c>
      <c r="BJ126" s="895">
        <v>2188</v>
      </c>
      <c r="BK126" s="896">
        <v>2992</v>
      </c>
      <c r="BL126" s="896">
        <v>1383</v>
      </c>
      <c r="BM126" s="896">
        <v>2669</v>
      </c>
      <c r="BN126" s="896">
        <v>9232</v>
      </c>
      <c r="BO126" s="896">
        <v>170</v>
      </c>
      <c r="BP126" s="898">
        <v>9402</v>
      </c>
      <c r="BQ126" s="895">
        <f>SUM(BQ37:BQ125)</f>
        <v>2178</v>
      </c>
      <c r="BR126" s="896">
        <f t="shared" ref="BR126:BW126" si="47">SUM(BR37:BR125)</f>
        <v>2923</v>
      </c>
      <c r="BS126" s="896">
        <f t="shared" si="47"/>
        <v>1379</v>
      </c>
      <c r="BT126" s="896">
        <f t="shared" si="47"/>
        <v>2609</v>
      </c>
      <c r="BU126" s="896">
        <f t="shared" si="47"/>
        <v>9089</v>
      </c>
      <c r="BV126" s="896">
        <f t="shared" si="47"/>
        <v>306</v>
      </c>
      <c r="BW126" s="898">
        <f t="shared" si="47"/>
        <v>9395</v>
      </c>
      <c r="BX126" s="757">
        <f t="shared" si="32"/>
        <v>-143</v>
      </c>
      <c r="BY126" s="757">
        <f t="shared" si="33"/>
        <v>-7</v>
      </c>
      <c r="BZ126" s="757"/>
      <c r="CA126" s="891">
        <f t="shared" ref="CA126:CI126" si="48">SUM(CA37:CA125)</f>
        <v>2319</v>
      </c>
      <c r="CB126" s="892">
        <f t="shared" si="48"/>
        <v>2838</v>
      </c>
      <c r="CC126" s="892">
        <f t="shared" si="48"/>
        <v>1402</v>
      </c>
      <c r="CD126" s="892">
        <f t="shared" si="48"/>
        <v>2729</v>
      </c>
      <c r="CE126" s="892">
        <f t="shared" si="48"/>
        <v>9288</v>
      </c>
      <c r="CF126" s="892">
        <f t="shared" si="48"/>
        <v>27</v>
      </c>
      <c r="CG126" s="940">
        <f t="shared" si="48"/>
        <v>9315</v>
      </c>
      <c r="CH126" s="941">
        <f t="shared" si="48"/>
        <v>80</v>
      </c>
      <c r="CI126" s="894">
        <f t="shared" si="48"/>
        <v>0</v>
      </c>
      <c r="CJ126" s="811"/>
      <c r="CK126" s="901">
        <f>SUM(CK37:CK125)</f>
        <v>9406</v>
      </c>
      <c r="CL126" s="811"/>
      <c r="CN126" s="895">
        <f>SUM(CN37:CN125)</f>
        <v>0</v>
      </c>
      <c r="CO126" s="896">
        <f t="shared" ref="CO126:CT126" si="49">SUM(CO37:CO125)</f>
        <v>0</v>
      </c>
      <c r="CP126" s="896">
        <f t="shared" si="49"/>
        <v>0</v>
      </c>
      <c r="CQ126" s="896">
        <f t="shared" si="49"/>
        <v>0</v>
      </c>
      <c r="CR126" s="896">
        <f t="shared" si="49"/>
        <v>0</v>
      </c>
      <c r="CS126" s="896">
        <f t="shared" si="49"/>
        <v>0</v>
      </c>
      <c r="CT126" s="898">
        <f t="shared" si="49"/>
        <v>0</v>
      </c>
    </row>
    <row r="127" spans="1:98">
      <c r="A127" s="902">
        <v>113</v>
      </c>
      <c r="B127" s="942" t="s">
        <v>199</v>
      </c>
      <c r="C127" s="942" t="s">
        <v>1924</v>
      </c>
      <c r="D127" s="942" t="s">
        <v>109</v>
      </c>
      <c r="E127" s="943">
        <v>11729101</v>
      </c>
      <c r="F127" s="944">
        <v>11730005</v>
      </c>
      <c r="G127" s="944">
        <v>11701133</v>
      </c>
      <c r="H127" s="944">
        <v>11701133</v>
      </c>
      <c r="I127" s="944">
        <v>11701133</v>
      </c>
      <c r="J127" s="944">
        <v>11701133</v>
      </c>
      <c r="K127" s="944">
        <v>11701133</v>
      </c>
      <c r="L127" s="945" t="s">
        <v>200</v>
      </c>
      <c r="M127" s="905"/>
      <c r="N127" s="906">
        <v>60</v>
      </c>
      <c r="O127" s="906"/>
      <c r="P127" s="906">
        <v>40</v>
      </c>
      <c r="Q127" s="907">
        <v>100</v>
      </c>
      <c r="R127" s="907"/>
      <c r="S127" s="908">
        <v>100</v>
      </c>
      <c r="T127" s="905"/>
      <c r="U127" s="906">
        <v>60</v>
      </c>
      <c r="V127" s="906"/>
      <c r="W127" s="906">
        <v>40</v>
      </c>
      <c r="X127" s="907">
        <v>100</v>
      </c>
      <c r="Y127" s="907"/>
      <c r="Z127" s="908">
        <v>100</v>
      </c>
      <c r="AA127" s="783">
        <v>0</v>
      </c>
      <c r="AB127" s="784">
        <v>43</v>
      </c>
      <c r="AC127" s="784">
        <v>0</v>
      </c>
      <c r="AD127" s="784">
        <v>27</v>
      </c>
      <c r="AE127" s="785">
        <f t="shared" ref="AE127:AE143" si="50">SUM(AA127:AD127)</f>
        <v>70</v>
      </c>
      <c r="AF127" s="784">
        <v>0</v>
      </c>
      <c r="AG127" s="793">
        <f t="shared" ref="AG127:AG133" si="51">AE127+AF127</f>
        <v>70</v>
      </c>
      <c r="AH127" s="783">
        <v>0</v>
      </c>
      <c r="AI127" s="784">
        <v>43</v>
      </c>
      <c r="AJ127" s="784">
        <v>0</v>
      </c>
      <c r="AK127" s="784">
        <v>27</v>
      </c>
      <c r="AL127" s="785">
        <v>70</v>
      </c>
      <c r="AM127" s="784">
        <v>0</v>
      </c>
      <c r="AN127" s="786">
        <f t="shared" ref="AN127:AN143" si="52">AL127+AM127</f>
        <v>70</v>
      </c>
      <c r="AO127" s="783">
        <v>0</v>
      </c>
      <c r="AP127" s="784">
        <v>43</v>
      </c>
      <c r="AQ127" s="784">
        <v>0</v>
      </c>
      <c r="AR127" s="784">
        <v>27</v>
      </c>
      <c r="AS127" s="785">
        <v>70</v>
      </c>
      <c r="AT127" s="784">
        <v>0</v>
      </c>
      <c r="AU127" s="786">
        <v>70</v>
      </c>
      <c r="AV127" s="787">
        <v>0</v>
      </c>
      <c r="AW127" s="792">
        <v>0</v>
      </c>
      <c r="AX127" s="789">
        <v>43</v>
      </c>
      <c r="AY127" s="789">
        <v>27</v>
      </c>
      <c r="AZ127" s="785">
        <v>70</v>
      </c>
      <c r="BA127" s="784">
        <v>0</v>
      </c>
      <c r="BB127" s="786">
        <v>70</v>
      </c>
      <c r="BC127" s="783">
        <v>0</v>
      </c>
      <c r="BD127" s="784">
        <v>0</v>
      </c>
      <c r="BE127" s="784">
        <v>43</v>
      </c>
      <c r="BF127" s="784">
        <v>27</v>
      </c>
      <c r="BG127" s="784">
        <v>70</v>
      </c>
      <c r="BH127" s="784">
        <v>0</v>
      </c>
      <c r="BI127" s="820">
        <v>70</v>
      </c>
      <c r="BJ127" s="794">
        <v>0</v>
      </c>
      <c r="BK127" s="788">
        <v>0</v>
      </c>
      <c r="BL127" s="795">
        <v>43</v>
      </c>
      <c r="BM127" s="796">
        <v>27</v>
      </c>
      <c r="BN127" s="797">
        <v>70</v>
      </c>
      <c r="BO127" s="788">
        <v>0</v>
      </c>
      <c r="BP127" s="793">
        <v>70</v>
      </c>
      <c r="BQ127" s="798">
        <f>SUMIFS('R5病院病棟票'!$AF$13:$AF$324,'R5病院病棟票'!$B$13:$B$324,$K$3:$K$150,'R5病院病棟票'!$R$13:$R$324,1)</f>
        <v>0</v>
      </c>
      <c r="BR127" s="799">
        <f>SUMIFS('R5病院病棟票'!$AF$13:$AF$324,'R5病院病棟票'!$B$13:$B$324,$K$3:$K$150,'R5病院病棟票'!$R$13:$R$324,2)</f>
        <v>0</v>
      </c>
      <c r="BS127" s="800">
        <f>SUMIFS('R5病院病棟票'!$AF$13:$AF$324,'R5病院病棟票'!$B$13:$B$324,$K$3:$K$150,'R5病院病棟票'!$R$13:$R$324,3)</f>
        <v>43</v>
      </c>
      <c r="BT127" s="801">
        <f>SUMIFS('R5病院病棟票'!$AF$13:$AF$324,'R5病院病棟票'!$B$13:$B$324,$K$3:$K$150,'R5病院病棟票'!$R$13:$R$324,4)</f>
        <v>27</v>
      </c>
      <c r="BU127" s="802">
        <f t="shared" ref="BU127:BU136" si="53">SUM(BQ127:BT127)</f>
        <v>70</v>
      </c>
      <c r="BV127" s="799">
        <f>SUMIFS('R5病院病棟票'!$AF$13:$AF$324,'R5病院病棟票'!$B$13:$B$324,$K$3:$K$150,'R5病院病棟票'!$R$13:$R$324,5)+SUMIFS('R5病院病棟票'!$AF$13:$AF$324,'R5病院病棟票'!$B$13:$B$324,$K$3:$K$150,'R5病院病棟票'!$R$13:$R$324,6)</f>
        <v>0</v>
      </c>
      <c r="BW127" s="803">
        <f>BU127+BV127</f>
        <v>70</v>
      </c>
      <c r="BX127" s="757">
        <f t="shared" si="32"/>
        <v>0</v>
      </c>
      <c r="BY127" s="757">
        <f t="shared" si="33"/>
        <v>0</v>
      </c>
      <c r="BZ127" s="757"/>
      <c r="CA127" s="830">
        <f>SUMIFS('R5病院病棟票'!$AI$13:$AI$324,'R5病院病棟票'!$B$13:$B$324,$K$3:$K$150,'R5病院病棟票'!$Y$13:$Y$324,1)</f>
        <v>0</v>
      </c>
      <c r="CB127" s="805">
        <f>SUMIFS('R5病院病棟票'!$AI$13:$AI$324,'R5病院病棟票'!$B$13:$B$324,$K$3:$K$150,'R5病院病棟票'!$Y$13:$Y$324,2)</f>
        <v>0</v>
      </c>
      <c r="CC127" s="831">
        <f>SUMIFS('R5病院病棟票'!$AI$13:$AI$324,'R5病院病棟票'!$B$13:$B$324,$K$3:$K$150,'R5病院病棟票'!$Y$13:$Y$324,3)</f>
        <v>43</v>
      </c>
      <c r="CD127" s="807">
        <f>SUMIFS('R5病院病棟票'!$AI$13:$AI$324,'R5病院病棟票'!$B$13:$B$324,$K$3:$K$150,'R5病院病棟票'!$Y$13:$Y$324,4)</f>
        <v>27</v>
      </c>
      <c r="CE127" s="831">
        <f t="shared" ref="CE127:CE136" si="54">SUM(CA127:CD127)</f>
        <v>70</v>
      </c>
      <c r="CF127" s="807">
        <f>SUMIFS('R5病院病棟票'!$AI$13:$AI$324,'R5病院病棟票'!$B$13:$B$324,$K$3:$K$150,'R5病院病棟票'!$Y$13:$Y$324,5)</f>
        <v>0</v>
      </c>
      <c r="CG127" s="808">
        <f t="shared" ref="CG127:CG143" si="55">CE127+CF127</f>
        <v>70</v>
      </c>
      <c r="CH127" s="832">
        <f>SUMIFS('R5病院病棟票'!$AJ$13:$AJ$324,'R5病院病棟票'!$B$13:$B$324,$K$3:$K$150)</f>
        <v>0</v>
      </c>
      <c r="CI127" s="810">
        <f>SUMIFS('R5病院病棟票'!$AK$13:$AK$324,'R5病院病棟票'!$B$13:$B$324,$K$3:$K$150,'R5病院病棟票'!$Y$13:$Y$324,7)</f>
        <v>0</v>
      </c>
      <c r="CJ127" s="811" t="str">
        <f t="shared" si="35"/>
        <v>○</v>
      </c>
      <c r="CK127" s="833">
        <v>70</v>
      </c>
      <c r="CL127" s="811" t="str">
        <f t="shared" si="34"/>
        <v>○</v>
      </c>
      <c r="CN127" s="821" t="b">
        <f t="shared" ref="CN127:CT129" si="56">BJ127=BQ127</f>
        <v>1</v>
      </c>
      <c r="CO127" s="792" t="b">
        <f t="shared" si="56"/>
        <v>1</v>
      </c>
      <c r="CP127" s="822" t="b">
        <f t="shared" si="56"/>
        <v>1</v>
      </c>
      <c r="CQ127" s="823" t="b">
        <f t="shared" si="56"/>
        <v>1</v>
      </c>
      <c r="CR127" s="790" t="b">
        <f t="shared" si="56"/>
        <v>1</v>
      </c>
      <c r="CS127" s="792" t="b">
        <f t="shared" si="56"/>
        <v>1</v>
      </c>
      <c r="CT127" s="786" t="b">
        <f t="shared" si="56"/>
        <v>1</v>
      </c>
    </row>
    <row r="128" spans="1:98">
      <c r="A128" s="774">
        <v>114</v>
      </c>
      <c r="B128" s="813" t="s">
        <v>199</v>
      </c>
      <c r="C128" s="813" t="s">
        <v>201</v>
      </c>
      <c r="D128" s="813" t="s">
        <v>109</v>
      </c>
      <c r="E128" s="814">
        <v>11729010</v>
      </c>
      <c r="F128" s="815">
        <v>11730137</v>
      </c>
      <c r="G128" s="815">
        <v>11701129</v>
      </c>
      <c r="H128" s="815">
        <v>11701129</v>
      </c>
      <c r="I128" s="815">
        <v>11701129</v>
      </c>
      <c r="J128" s="815">
        <v>11701129</v>
      </c>
      <c r="K128" s="815">
        <v>11701129</v>
      </c>
      <c r="L128" s="816" t="s">
        <v>63</v>
      </c>
      <c r="M128" s="817"/>
      <c r="N128" s="818">
        <v>174</v>
      </c>
      <c r="O128" s="818"/>
      <c r="P128" s="818"/>
      <c r="Q128" s="819">
        <v>174</v>
      </c>
      <c r="R128" s="819"/>
      <c r="S128" s="909">
        <v>174</v>
      </c>
      <c r="T128" s="817"/>
      <c r="U128" s="818">
        <v>116</v>
      </c>
      <c r="V128" s="818">
        <v>58</v>
      </c>
      <c r="W128" s="818"/>
      <c r="X128" s="819">
        <v>174</v>
      </c>
      <c r="Y128" s="819"/>
      <c r="Z128" s="909">
        <v>174</v>
      </c>
      <c r="AA128" s="783">
        <v>0</v>
      </c>
      <c r="AB128" s="784">
        <v>116</v>
      </c>
      <c r="AC128" s="784">
        <v>58</v>
      </c>
      <c r="AD128" s="784">
        <v>0</v>
      </c>
      <c r="AE128" s="785">
        <f t="shared" si="50"/>
        <v>174</v>
      </c>
      <c r="AF128" s="784">
        <v>0</v>
      </c>
      <c r="AG128" s="820">
        <f t="shared" si="51"/>
        <v>174</v>
      </c>
      <c r="AH128" s="783">
        <v>0</v>
      </c>
      <c r="AI128" s="784">
        <v>116</v>
      </c>
      <c r="AJ128" s="784">
        <v>58</v>
      </c>
      <c r="AK128" s="784">
        <v>0</v>
      </c>
      <c r="AL128" s="785">
        <v>174</v>
      </c>
      <c r="AM128" s="784">
        <v>0</v>
      </c>
      <c r="AN128" s="820">
        <f t="shared" si="52"/>
        <v>174</v>
      </c>
      <c r="AO128" s="783">
        <v>0</v>
      </c>
      <c r="AP128" s="784">
        <v>116</v>
      </c>
      <c r="AQ128" s="784">
        <v>58</v>
      </c>
      <c r="AR128" s="784">
        <v>0</v>
      </c>
      <c r="AS128" s="785">
        <v>174</v>
      </c>
      <c r="AT128" s="784">
        <v>0</v>
      </c>
      <c r="AU128" s="820">
        <v>174</v>
      </c>
      <c r="AV128" s="787">
        <v>0</v>
      </c>
      <c r="AW128" s="792">
        <v>116</v>
      </c>
      <c r="AX128" s="789">
        <v>58</v>
      </c>
      <c r="AY128" s="789">
        <v>0</v>
      </c>
      <c r="AZ128" s="785">
        <v>174</v>
      </c>
      <c r="BA128" s="784">
        <v>0</v>
      </c>
      <c r="BB128" s="820">
        <v>174</v>
      </c>
      <c r="BC128" s="783">
        <v>0</v>
      </c>
      <c r="BD128" s="784">
        <v>116</v>
      </c>
      <c r="BE128" s="784">
        <v>58</v>
      </c>
      <c r="BF128" s="784">
        <v>0</v>
      </c>
      <c r="BG128" s="784">
        <v>174</v>
      </c>
      <c r="BH128" s="784">
        <v>0</v>
      </c>
      <c r="BI128" s="820">
        <v>174</v>
      </c>
      <c r="BJ128" s="821">
        <v>0</v>
      </c>
      <c r="BK128" s="792">
        <v>116</v>
      </c>
      <c r="BL128" s="822">
        <v>58</v>
      </c>
      <c r="BM128" s="823">
        <v>0</v>
      </c>
      <c r="BN128" s="790">
        <v>174</v>
      </c>
      <c r="BO128" s="792">
        <v>0</v>
      </c>
      <c r="BP128" s="786">
        <v>174</v>
      </c>
      <c r="BQ128" s="824">
        <f>SUMIFS('R5病院病棟票'!$AF$13:$AF$324,'R5病院病棟票'!$B$13:$B$324,$K$3:$K$150,'R5病院病棟票'!$R$13:$R$324,1)</f>
        <v>0</v>
      </c>
      <c r="BR128" s="825">
        <f>SUMIFS('R5病院病棟票'!$AF$13:$AF$324,'R5病院病棟票'!$B$13:$B$324,$K$3:$K$150,'R5病院病棟票'!$R$13:$R$324,2)</f>
        <v>116</v>
      </c>
      <c r="BS128" s="826">
        <f>SUMIFS('R5病院病棟票'!$AF$13:$AF$324,'R5病院病棟票'!$B$13:$B$324,$K$3:$K$150,'R5病院病棟票'!$R$13:$R$324,3)</f>
        <v>58</v>
      </c>
      <c r="BT128" s="827">
        <f>SUMIFS('R5病院病棟票'!$AF$13:$AF$324,'R5病院病棟票'!$B$13:$B$324,$K$3:$K$150,'R5病院病棟票'!$R$13:$R$324,4)</f>
        <v>0</v>
      </c>
      <c r="BU128" s="828">
        <f t="shared" si="53"/>
        <v>174</v>
      </c>
      <c r="BV128" s="825">
        <f>SUMIFS('R5病院病棟票'!$AF$13:$AF$324,'R5病院病棟票'!$B$13:$B$324,$K$3:$K$150,'R5病院病棟票'!$R$13:$R$324,5)+SUMIFS('R5病院病棟票'!$AF$13:$AF$324,'R5病院病棟票'!$B$13:$B$324,$K$3:$K$150,'R5病院病棟票'!$R$13:$R$324,6)</f>
        <v>0</v>
      </c>
      <c r="BW128" s="829">
        <f>BU128+BV128</f>
        <v>174</v>
      </c>
      <c r="BX128" s="757">
        <f t="shared" si="32"/>
        <v>0</v>
      </c>
      <c r="BY128" s="757">
        <f t="shared" si="33"/>
        <v>0</v>
      </c>
      <c r="BZ128" s="757"/>
      <c r="CA128" s="830">
        <f>SUMIFS('R5病院病棟票'!$AI$13:$AI$324,'R5病院病棟票'!$B$13:$B$324,$K$3:$K$150,'R5病院病棟票'!$Y$13:$Y$324,1)</f>
        <v>0</v>
      </c>
      <c r="CB128" s="805">
        <f>SUMIFS('R5病院病棟票'!$AI$13:$AI$324,'R5病院病棟票'!$B$13:$B$324,$K$3:$K$150,'R5病院病棟票'!$Y$13:$Y$324,2)</f>
        <v>116</v>
      </c>
      <c r="CC128" s="831">
        <f>SUMIFS('R5病院病棟票'!$AI$13:$AI$324,'R5病院病棟票'!$B$13:$B$324,$K$3:$K$150,'R5病院病棟票'!$Y$13:$Y$324,3)</f>
        <v>58</v>
      </c>
      <c r="CD128" s="807">
        <f>SUMIFS('R5病院病棟票'!$AI$13:$AI$324,'R5病院病棟票'!$B$13:$B$324,$K$3:$K$150,'R5病院病棟票'!$Y$13:$Y$324,4)</f>
        <v>0</v>
      </c>
      <c r="CE128" s="831">
        <f t="shared" si="54"/>
        <v>174</v>
      </c>
      <c r="CF128" s="807">
        <f>SUMIFS('R5病院病棟票'!$AI$13:$AI$324,'R5病院病棟票'!$B$13:$B$324,$K$3:$K$150,'R5病院病棟票'!$Y$13:$Y$324,5)</f>
        <v>0</v>
      </c>
      <c r="CG128" s="808">
        <f t="shared" si="55"/>
        <v>174</v>
      </c>
      <c r="CH128" s="832">
        <f>SUMIFS('R5病院病棟票'!$AJ$13:$AJ$324,'R5病院病棟票'!$B$13:$B$324,$K$3:$K$150)</f>
        <v>0</v>
      </c>
      <c r="CI128" s="810">
        <f>SUMIFS('R5病院病棟票'!$AK$13:$AK$324,'R5病院病棟票'!$B$13:$B$324,$K$3:$K$150,'R5病院病棟票'!$Y$13:$Y$324,7)</f>
        <v>0</v>
      </c>
      <c r="CJ128" s="811" t="str">
        <f t="shared" si="35"/>
        <v>○</v>
      </c>
      <c r="CK128" s="833">
        <v>174</v>
      </c>
      <c r="CL128" s="811" t="str">
        <f t="shared" si="34"/>
        <v>○</v>
      </c>
      <c r="CN128" s="821" t="b">
        <f t="shared" si="56"/>
        <v>1</v>
      </c>
      <c r="CO128" s="792" t="b">
        <f t="shared" si="56"/>
        <v>1</v>
      </c>
      <c r="CP128" s="822" t="b">
        <f t="shared" si="56"/>
        <v>1</v>
      </c>
      <c r="CQ128" s="823" t="b">
        <f t="shared" si="56"/>
        <v>1</v>
      </c>
      <c r="CR128" s="790" t="b">
        <f t="shared" si="56"/>
        <v>1</v>
      </c>
      <c r="CS128" s="792" t="b">
        <f t="shared" si="56"/>
        <v>1</v>
      </c>
      <c r="CT128" s="786" t="b">
        <f t="shared" si="56"/>
        <v>1</v>
      </c>
    </row>
    <row r="129" spans="1:98">
      <c r="A129" s="774">
        <v>115</v>
      </c>
      <c r="B129" s="813" t="s">
        <v>199</v>
      </c>
      <c r="C129" s="813" t="s">
        <v>1925</v>
      </c>
      <c r="D129" s="813" t="s">
        <v>109</v>
      </c>
      <c r="E129" s="814">
        <v>11729023</v>
      </c>
      <c r="F129" s="815">
        <v>11730016</v>
      </c>
      <c r="G129" s="815">
        <v>11701130</v>
      </c>
      <c r="H129" s="815">
        <v>11701130</v>
      </c>
      <c r="I129" s="815">
        <v>11701130</v>
      </c>
      <c r="J129" s="815">
        <v>11701130</v>
      </c>
      <c r="K129" s="815">
        <v>11701130</v>
      </c>
      <c r="L129" s="816" t="s">
        <v>202</v>
      </c>
      <c r="M129" s="817"/>
      <c r="N129" s="818">
        <v>60</v>
      </c>
      <c r="O129" s="818"/>
      <c r="P129" s="818">
        <v>38</v>
      </c>
      <c r="Q129" s="819">
        <v>98</v>
      </c>
      <c r="R129" s="819"/>
      <c r="S129" s="909">
        <v>98</v>
      </c>
      <c r="T129" s="817"/>
      <c r="U129" s="818">
        <v>60</v>
      </c>
      <c r="V129" s="818"/>
      <c r="W129" s="818">
        <v>38</v>
      </c>
      <c r="X129" s="819">
        <v>98</v>
      </c>
      <c r="Y129" s="819"/>
      <c r="Z129" s="909">
        <v>98</v>
      </c>
      <c r="AA129" s="783">
        <v>0</v>
      </c>
      <c r="AB129" s="784">
        <v>60</v>
      </c>
      <c r="AC129" s="784">
        <v>0</v>
      </c>
      <c r="AD129" s="784">
        <v>38</v>
      </c>
      <c r="AE129" s="785">
        <f t="shared" si="50"/>
        <v>98</v>
      </c>
      <c r="AF129" s="784">
        <v>0</v>
      </c>
      <c r="AG129" s="820">
        <f t="shared" si="51"/>
        <v>98</v>
      </c>
      <c r="AH129" s="783">
        <v>0</v>
      </c>
      <c r="AI129" s="784">
        <v>60</v>
      </c>
      <c r="AJ129" s="784">
        <v>0</v>
      </c>
      <c r="AK129" s="784">
        <v>38</v>
      </c>
      <c r="AL129" s="785">
        <v>98</v>
      </c>
      <c r="AM129" s="784">
        <v>0</v>
      </c>
      <c r="AN129" s="820">
        <f t="shared" si="52"/>
        <v>98</v>
      </c>
      <c r="AO129" s="783">
        <v>0</v>
      </c>
      <c r="AP129" s="784">
        <v>0</v>
      </c>
      <c r="AQ129" s="784">
        <v>60</v>
      </c>
      <c r="AR129" s="784">
        <v>0</v>
      </c>
      <c r="AS129" s="785">
        <v>60</v>
      </c>
      <c r="AT129" s="784">
        <v>0</v>
      </c>
      <c r="AU129" s="820">
        <v>60</v>
      </c>
      <c r="AV129" s="787">
        <v>0</v>
      </c>
      <c r="AW129" s="792">
        <v>0</v>
      </c>
      <c r="AX129" s="789">
        <v>60</v>
      </c>
      <c r="AY129" s="789">
        <v>0</v>
      </c>
      <c r="AZ129" s="785">
        <v>60</v>
      </c>
      <c r="BA129" s="784">
        <v>0</v>
      </c>
      <c r="BB129" s="820">
        <v>60</v>
      </c>
      <c r="BC129" s="783">
        <v>0</v>
      </c>
      <c r="BD129" s="784">
        <v>0</v>
      </c>
      <c r="BE129" s="784">
        <v>60</v>
      </c>
      <c r="BF129" s="784">
        <v>0</v>
      </c>
      <c r="BG129" s="784">
        <v>60</v>
      </c>
      <c r="BH129" s="784">
        <v>0</v>
      </c>
      <c r="BI129" s="820">
        <v>60</v>
      </c>
      <c r="BJ129" s="821">
        <v>0</v>
      </c>
      <c r="BK129" s="792">
        <v>0</v>
      </c>
      <c r="BL129" s="822">
        <v>60</v>
      </c>
      <c r="BM129" s="823">
        <v>0</v>
      </c>
      <c r="BN129" s="790">
        <v>60</v>
      </c>
      <c r="BO129" s="792">
        <v>0</v>
      </c>
      <c r="BP129" s="786">
        <v>60</v>
      </c>
      <c r="BQ129" s="824">
        <f>SUMIFS('R5病院病棟票'!$AF$13:$AF$324,'R5病院病棟票'!$B$13:$B$324,$K$3:$K$150,'R5病院病棟票'!$R$13:$R$324,1)</f>
        <v>0</v>
      </c>
      <c r="BR129" s="825">
        <f>SUMIFS('R5病院病棟票'!$AF$13:$AF$324,'R5病院病棟票'!$B$13:$B$324,$K$3:$K$150,'R5病院病棟票'!$R$13:$R$324,2)</f>
        <v>0</v>
      </c>
      <c r="BS129" s="826">
        <f>SUMIFS('R5病院病棟票'!$AF$13:$AF$324,'R5病院病棟票'!$B$13:$B$324,$K$3:$K$150,'R5病院病棟票'!$R$13:$R$324,3)</f>
        <v>60</v>
      </c>
      <c r="BT129" s="827">
        <f>SUMIFS('R5病院病棟票'!$AF$13:$AF$324,'R5病院病棟票'!$B$13:$B$324,$K$3:$K$150,'R5病院病棟票'!$R$13:$R$324,4)</f>
        <v>0</v>
      </c>
      <c r="BU129" s="828">
        <f t="shared" si="53"/>
        <v>60</v>
      </c>
      <c r="BV129" s="825">
        <f>SUMIFS('R5病院病棟票'!$AF$13:$AF$324,'R5病院病棟票'!$B$13:$B$324,$K$3:$K$150,'R5病院病棟票'!$R$13:$R$324,5)+SUMIFS('R5病院病棟票'!$AF$13:$AF$324,'R5病院病棟票'!$B$13:$B$324,$K$3:$K$150,'R5病院病棟票'!$R$13:$R$324,6)</f>
        <v>0</v>
      </c>
      <c r="BW129" s="829">
        <f t="shared" ref="BW129:BW143" si="57">BU129+BV129</f>
        <v>60</v>
      </c>
      <c r="BX129" s="757">
        <f t="shared" si="32"/>
        <v>0</v>
      </c>
      <c r="BY129" s="757">
        <f t="shared" si="33"/>
        <v>0</v>
      </c>
      <c r="BZ129" s="757"/>
      <c r="CA129" s="830">
        <f>SUMIFS('R5病院病棟票'!$AI$13:$AI$324,'R5病院病棟票'!$B$13:$B$324,$K$3:$K$150,'R5病院病棟票'!$Y$13:$Y$324,1)</f>
        <v>0</v>
      </c>
      <c r="CB129" s="805">
        <f>SUMIFS('R5病院病棟票'!$AI$13:$AI$324,'R5病院病棟票'!$B$13:$B$324,$K$3:$K$150,'R5病院病棟票'!$Y$13:$Y$324,2)</f>
        <v>0</v>
      </c>
      <c r="CC129" s="831">
        <f>SUMIFS('R5病院病棟票'!$AI$13:$AI$324,'R5病院病棟票'!$B$13:$B$324,$K$3:$K$150,'R5病院病棟票'!$Y$13:$Y$324,3)</f>
        <v>60</v>
      </c>
      <c r="CD129" s="807">
        <f>SUMIFS('R5病院病棟票'!$AI$13:$AI$324,'R5病院病棟票'!$B$13:$B$324,$K$3:$K$150,'R5病院病棟票'!$Y$13:$Y$324,4)</f>
        <v>0</v>
      </c>
      <c r="CE129" s="831">
        <f t="shared" si="54"/>
        <v>60</v>
      </c>
      <c r="CF129" s="807">
        <f>SUMIFS('R5病院病棟票'!$AI$13:$AI$324,'R5病院病棟票'!$B$13:$B$324,$K$3:$K$150,'R5病院病棟票'!$Y$13:$Y$324,5)</f>
        <v>0</v>
      </c>
      <c r="CG129" s="808">
        <f t="shared" si="55"/>
        <v>60</v>
      </c>
      <c r="CH129" s="832">
        <f>SUMIFS('R5病院病棟票'!$AJ$13:$AJ$324,'R5病院病棟票'!$B$13:$B$324,$K$3:$K$150)</f>
        <v>0</v>
      </c>
      <c r="CI129" s="810">
        <f>SUMIFS('R5病院病棟票'!$AK$13:$AK$324,'R5病院病棟票'!$B$13:$B$324,$K$3:$K$150,'R5病院病棟票'!$Y$13:$Y$324,7)</f>
        <v>0</v>
      </c>
      <c r="CJ129" s="811" t="str">
        <f t="shared" si="35"/>
        <v>○</v>
      </c>
      <c r="CK129" s="833">
        <v>60</v>
      </c>
      <c r="CL129" s="811" t="str">
        <f t="shared" si="34"/>
        <v>○</v>
      </c>
      <c r="CN129" s="821" t="b">
        <f t="shared" si="56"/>
        <v>1</v>
      </c>
      <c r="CO129" s="792" t="b">
        <f t="shared" si="56"/>
        <v>1</v>
      </c>
      <c r="CP129" s="822" t="b">
        <f t="shared" si="56"/>
        <v>1</v>
      </c>
      <c r="CQ129" s="823" t="b">
        <f t="shared" si="56"/>
        <v>1</v>
      </c>
      <c r="CR129" s="790" t="b">
        <f t="shared" si="56"/>
        <v>1</v>
      </c>
      <c r="CS129" s="792" t="b">
        <f t="shared" si="56"/>
        <v>1</v>
      </c>
      <c r="CT129" s="786" t="b">
        <f t="shared" si="56"/>
        <v>1</v>
      </c>
    </row>
    <row r="130" spans="1:98">
      <c r="A130" s="946">
        <v>116</v>
      </c>
      <c r="B130" s="932" t="s">
        <v>199</v>
      </c>
      <c r="C130" s="932" t="s">
        <v>1925</v>
      </c>
      <c r="D130" s="932" t="s">
        <v>109</v>
      </c>
      <c r="E130" s="932">
        <v>11729082</v>
      </c>
      <c r="F130" s="933">
        <v>11730106</v>
      </c>
      <c r="G130" s="933">
        <v>11701131</v>
      </c>
      <c r="H130" s="933">
        <v>11701131</v>
      </c>
      <c r="I130" s="933">
        <v>11701131</v>
      </c>
      <c r="J130" s="933">
        <v>11701131</v>
      </c>
      <c r="K130" s="933"/>
      <c r="L130" s="933" t="s">
        <v>65</v>
      </c>
      <c r="M130" s="817"/>
      <c r="N130" s="818"/>
      <c r="O130" s="818"/>
      <c r="P130" s="818"/>
      <c r="Q130" s="819">
        <v>0</v>
      </c>
      <c r="R130" s="819"/>
      <c r="S130" s="909">
        <v>0</v>
      </c>
      <c r="T130" s="817"/>
      <c r="U130" s="818"/>
      <c r="V130" s="818"/>
      <c r="W130" s="818">
        <v>54</v>
      </c>
      <c r="X130" s="819">
        <v>54</v>
      </c>
      <c r="Y130" s="819"/>
      <c r="Z130" s="909">
        <v>54</v>
      </c>
      <c r="AA130" s="783">
        <v>0</v>
      </c>
      <c r="AB130" s="784">
        <v>0</v>
      </c>
      <c r="AC130" s="784">
        <v>0</v>
      </c>
      <c r="AD130" s="784">
        <v>54</v>
      </c>
      <c r="AE130" s="785">
        <f t="shared" si="50"/>
        <v>54</v>
      </c>
      <c r="AF130" s="784">
        <v>0</v>
      </c>
      <c r="AG130" s="820">
        <f t="shared" si="51"/>
        <v>54</v>
      </c>
      <c r="AH130" s="783">
        <v>0</v>
      </c>
      <c r="AI130" s="784">
        <v>0</v>
      </c>
      <c r="AJ130" s="784">
        <v>0</v>
      </c>
      <c r="AK130" s="784">
        <v>54</v>
      </c>
      <c r="AL130" s="785">
        <v>54</v>
      </c>
      <c r="AM130" s="784">
        <v>0</v>
      </c>
      <c r="AN130" s="820">
        <f t="shared" si="52"/>
        <v>54</v>
      </c>
      <c r="AO130" s="783">
        <v>0</v>
      </c>
      <c r="AP130" s="784">
        <v>0</v>
      </c>
      <c r="AQ130" s="784">
        <v>0</v>
      </c>
      <c r="AR130" s="784">
        <v>54</v>
      </c>
      <c r="AS130" s="785">
        <v>54</v>
      </c>
      <c r="AT130" s="784">
        <v>0</v>
      </c>
      <c r="AU130" s="820">
        <v>54</v>
      </c>
      <c r="AV130" s="787">
        <v>0</v>
      </c>
      <c r="AW130" s="792">
        <v>0</v>
      </c>
      <c r="AX130" s="789">
        <v>0</v>
      </c>
      <c r="AY130" s="789">
        <v>25</v>
      </c>
      <c r="AZ130" s="785">
        <v>25</v>
      </c>
      <c r="BA130" s="784">
        <v>0</v>
      </c>
      <c r="BB130" s="820">
        <v>25</v>
      </c>
      <c r="BC130" s="783">
        <v>0</v>
      </c>
      <c r="BD130" s="784">
        <v>0</v>
      </c>
      <c r="BE130" s="784">
        <v>0</v>
      </c>
      <c r="BF130" s="784">
        <v>25</v>
      </c>
      <c r="BG130" s="784">
        <v>25</v>
      </c>
      <c r="BH130" s="784">
        <v>0</v>
      </c>
      <c r="BI130" s="820">
        <v>25</v>
      </c>
      <c r="BJ130" s="821">
        <v>0</v>
      </c>
      <c r="BK130" s="792">
        <v>0</v>
      </c>
      <c r="BL130" s="822">
        <v>0</v>
      </c>
      <c r="BM130" s="823">
        <v>25</v>
      </c>
      <c r="BN130" s="790">
        <v>25</v>
      </c>
      <c r="BO130" s="792">
        <v>0</v>
      </c>
      <c r="BP130" s="786">
        <v>25</v>
      </c>
      <c r="BQ130" s="947">
        <f>SUMIFS('R5病院病棟票'!$AF$13:$AF$324,'R5病院病棟票'!$B$13:$B$324,$K$3:$K$150,'R5病院病棟票'!$R$13:$R$324,1)</f>
        <v>0</v>
      </c>
      <c r="BR130" s="948">
        <f>SUMIFS('R5病院病棟票'!$AF$13:$AF$324,'R5病院病棟票'!$B$13:$B$324,$K$3:$K$150,'R5病院病棟票'!$R$13:$R$324,2)</f>
        <v>0</v>
      </c>
      <c r="BS130" s="949">
        <f>SUMIFS('R5病院病棟票'!$AF$13:$AF$324,'R5病院病棟票'!$B$13:$B$324,$K$3:$K$150,'R5病院病棟票'!$R$13:$R$324,3)</f>
        <v>0</v>
      </c>
      <c r="BT130" s="950">
        <f>SUMIFS('R5病院病棟票'!$AF$13:$AF$324,'R5病院病棟票'!$B$13:$B$324,$K$3:$K$150,'R5病院病棟票'!$R$13:$R$324,4)</f>
        <v>0</v>
      </c>
      <c r="BU130" s="951">
        <f t="shared" si="53"/>
        <v>0</v>
      </c>
      <c r="BV130" s="948">
        <f>SUMIFS('R5病院病棟票'!$AF$13:$AF$324,'R5病院病棟票'!$B$13:$B$324,$K$3:$K$150,'R5病院病棟票'!$R$13:$R$324,5)+SUMIFS('R5病院病棟票'!$AF$13:$AF$324,'R5病院病棟票'!$B$13:$B$324,$K$3:$K$150,'R5病院病棟票'!$R$13:$R$324,6)</f>
        <v>0</v>
      </c>
      <c r="BW130" s="952">
        <f t="shared" si="57"/>
        <v>0</v>
      </c>
      <c r="BX130" s="757">
        <f t="shared" si="32"/>
        <v>-25</v>
      </c>
      <c r="BY130" s="757">
        <f t="shared" si="33"/>
        <v>-25</v>
      </c>
      <c r="BZ130" s="757"/>
      <c r="CA130" s="830">
        <f>SUMIFS('R5病院病棟票'!$AI$13:$AI$324,'R5病院病棟票'!$B$13:$B$324,$K$3:$K$150,'R5病院病棟票'!$Y$13:$Y$324,1)</f>
        <v>0</v>
      </c>
      <c r="CB130" s="805">
        <f>SUMIFS('R5病院病棟票'!$AI$13:$AI$324,'R5病院病棟票'!$B$13:$B$324,$K$3:$K$150,'R5病院病棟票'!$Y$13:$Y$324,2)</f>
        <v>0</v>
      </c>
      <c r="CC130" s="831">
        <f>SUMIFS('R5病院病棟票'!$AI$13:$AI$324,'R5病院病棟票'!$B$13:$B$324,$K$3:$K$150,'R5病院病棟票'!$Y$13:$Y$324,3)</f>
        <v>0</v>
      </c>
      <c r="CD130" s="807">
        <f>SUMIFS('R5病院病棟票'!$AI$13:$AI$324,'R5病院病棟票'!$B$13:$B$324,$K$3:$K$150,'R5病院病棟票'!$Y$13:$Y$324,4)</f>
        <v>0</v>
      </c>
      <c r="CE130" s="831">
        <f t="shared" si="54"/>
        <v>0</v>
      </c>
      <c r="CF130" s="807">
        <f>SUMIFS('R5病院病棟票'!$AI$13:$AI$324,'R5病院病棟票'!$B$13:$B$324,$K$3:$K$150,'R5病院病棟票'!$Y$13:$Y$324,5)</f>
        <v>0</v>
      </c>
      <c r="CG130" s="808">
        <f t="shared" si="55"/>
        <v>0</v>
      </c>
      <c r="CH130" s="832">
        <f>SUMIFS('R5病院病棟票'!$AJ$13:$AJ$324,'R5病院病棟票'!$B$13:$B$324,$K$3:$K$150)</f>
        <v>0</v>
      </c>
      <c r="CI130" s="810">
        <f>SUMIFS('R5病院病棟票'!$AK$13:$AK$324,'R5病院病棟票'!$B$13:$B$324,$K$3:$K$150,'R5病院病棟票'!$Y$13:$Y$324,7)</f>
        <v>0</v>
      </c>
      <c r="CJ130" s="811" t="str">
        <f t="shared" si="35"/>
        <v>○</v>
      </c>
      <c r="CK130" s="833">
        <v>0</v>
      </c>
      <c r="CL130" s="811" t="str">
        <f>IF(BW130=CK130,"○","×")</f>
        <v>○</v>
      </c>
      <c r="CN130" s="947" t="e">
        <f>SUMIFS(#REF!,#REF!,$K$3:$K$150,#REF!,1)</f>
        <v>#REF!</v>
      </c>
      <c r="CO130" s="948" t="e">
        <f>SUMIFS(#REF!,#REF!,$K$3:$K$150,#REF!,2)</f>
        <v>#REF!</v>
      </c>
      <c r="CP130" s="949" t="e">
        <f>SUMIFS(#REF!,#REF!,$K$3:$K$150,#REF!,3)</f>
        <v>#REF!</v>
      </c>
      <c r="CQ130" s="950" t="e">
        <f>SUMIFS(#REF!,#REF!,$K$3:$K$150,#REF!,4)</f>
        <v>#REF!</v>
      </c>
      <c r="CR130" s="951" t="e">
        <f t="shared" ref="CR130:CR133" si="58">SUM(CN130:CQ130)</f>
        <v>#REF!</v>
      </c>
      <c r="CS130" s="948" t="e">
        <f>SUMIFS(#REF!,#REF!,$K$3:$K$150,#REF!,5)+SUMIFS(#REF!,#REF!,$K$3:$K$150,#REF!,6)</f>
        <v>#REF!</v>
      </c>
      <c r="CT130" s="952" t="e">
        <f t="shared" ref="CT130:CT138" si="59">CR130+CS130</f>
        <v>#REF!</v>
      </c>
    </row>
    <row r="131" spans="1:98">
      <c r="A131" s="774">
        <v>117</v>
      </c>
      <c r="B131" s="813" t="s">
        <v>199</v>
      </c>
      <c r="C131" s="813" t="s">
        <v>203</v>
      </c>
      <c r="D131" s="813" t="s">
        <v>109</v>
      </c>
      <c r="E131" s="814">
        <v>11729103</v>
      </c>
      <c r="F131" s="815">
        <v>11730029</v>
      </c>
      <c r="G131" s="815">
        <v>11701121</v>
      </c>
      <c r="H131" s="815">
        <v>11701121</v>
      </c>
      <c r="I131" s="815">
        <v>11701121</v>
      </c>
      <c r="J131" s="815">
        <v>11701121</v>
      </c>
      <c r="K131" s="815">
        <v>11701121</v>
      </c>
      <c r="L131" s="816" t="s">
        <v>66</v>
      </c>
      <c r="M131" s="817"/>
      <c r="N131" s="818">
        <v>330</v>
      </c>
      <c r="O131" s="818"/>
      <c r="P131" s="818"/>
      <c r="Q131" s="819">
        <v>330</v>
      </c>
      <c r="R131" s="819"/>
      <c r="S131" s="909">
        <v>330</v>
      </c>
      <c r="T131" s="817">
        <v>8</v>
      </c>
      <c r="U131" s="818">
        <v>322</v>
      </c>
      <c r="V131" s="818"/>
      <c r="W131" s="818"/>
      <c r="X131" s="819">
        <v>330</v>
      </c>
      <c r="Y131" s="819"/>
      <c r="Z131" s="909">
        <v>330</v>
      </c>
      <c r="AA131" s="783">
        <v>20</v>
      </c>
      <c r="AB131" s="784">
        <v>256</v>
      </c>
      <c r="AC131" s="784">
        <v>54</v>
      </c>
      <c r="AD131" s="784">
        <v>0</v>
      </c>
      <c r="AE131" s="785">
        <f t="shared" si="50"/>
        <v>330</v>
      </c>
      <c r="AF131" s="784">
        <v>0</v>
      </c>
      <c r="AG131" s="820">
        <f t="shared" si="51"/>
        <v>330</v>
      </c>
      <c r="AH131" s="783">
        <v>20</v>
      </c>
      <c r="AI131" s="784">
        <v>256</v>
      </c>
      <c r="AJ131" s="784">
        <v>54</v>
      </c>
      <c r="AK131" s="784">
        <v>0</v>
      </c>
      <c r="AL131" s="785">
        <v>330</v>
      </c>
      <c r="AM131" s="784">
        <v>0</v>
      </c>
      <c r="AN131" s="820">
        <f t="shared" si="52"/>
        <v>330</v>
      </c>
      <c r="AO131" s="783">
        <v>20</v>
      </c>
      <c r="AP131" s="784">
        <v>256</v>
      </c>
      <c r="AQ131" s="784">
        <v>54</v>
      </c>
      <c r="AR131" s="784">
        <v>0</v>
      </c>
      <c r="AS131" s="785">
        <v>330</v>
      </c>
      <c r="AT131" s="784">
        <v>0</v>
      </c>
      <c r="AU131" s="820">
        <v>330</v>
      </c>
      <c r="AV131" s="787">
        <v>20</v>
      </c>
      <c r="AW131" s="792">
        <v>256</v>
      </c>
      <c r="AX131" s="789">
        <v>54</v>
      </c>
      <c r="AY131" s="789">
        <v>0</v>
      </c>
      <c r="AZ131" s="785">
        <v>330</v>
      </c>
      <c r="BA131" s="784">
        <v>0</v>
      </c>
      <c r="BB131" s="820">
        <v>330</v>
      </c>
      <c r="BC131" s="783">
        <v>20</v>
      </c>
      <c r="BD131" s="784">
        <v>256</v>
      </c>
      <c r="BE131" s="784">
        <v>54</v>
      </c>
      <c r="BF131" s="784">
        <v>0</v>
      </c>
      <c r="BG131" s="784">
        <v>330</v>
      </c>
      <c r="BH131" s="784">
        <v>0</v>
      </c>
      <c r="BI131" s="820">
        <v>330</v>
      </c>
      <c r="BJ131" s="821">
        <v>20</v>
      </c>
      <c r="BK131" s="792">
        <v>256</v>
      </c>
      <c r="BL131" s="822">
        <v>54</v>
      </c>
      <c r="BM131" s="823">
        <v>0</v>
      </c>
      <c r="BN131" s="790">
        <v>330</v>
      </c>
      <c r="BO131" s="792">
        <v>0</v>
      </c>
      <c r="BP131" s="786">
        <v>330</v>
      </c>
      <c r="BQ131" s="824">
        <f>SUMIFS('R5病院病棟票'!$AF$13:$AF$324,'R5病院病棟票'!$B$13:$B$324,$K$3:$K$150,'R5病院病棟票'!$R$13:$R$324,1)</f>
        <v>20</v>
      </c>
      <c r="BR131" s="825">
        <f>SUMIFS('R5病院病棟票'!$AF$13:$AF$324,'R5病院病棟票'!$B$13:$B$324,$K$3:$K$150,'R5病院病棟票'!$R$13:$R$324,2)</f>
        <v>256</v>
      </c>
      <c r="BS131" s="826">
        <f>SUMIFS('R5病院病棟票'!$AF$13:$AF$324,'R5病院病棟票'!$B$13:$B$324,$K$3:$K$150,'R5病院病棟票'!$R$13:$R$324,3)</f>
        <v>54</v>
      </c>
      <c r="BT131" s="827">
        <f>SUMIFS('R5病院病棟票'!$AF$13:$AF$324,'R5病院病棟票'!$B$13:$B$324,$K$3:$K$150,'R5病院病棟票'!$R$13:$R$324,4)</f>
        <v>0</v>
      </c>
      <c r="BU131" s="828">
        <f t="shared" si="53"/>
        <v>330</v>
      </c>
      <c r="BV131" s="825">
        <f>SUMIFS('R5病院病棟票'!$AF$13:$AF$324,'R5病院病棟票'!$B$13:$B$324,$K$3:$K$150,'R5病院病棟票'!$R$13:$R$324,5)+SUMIFS('R5病院病棟票'!$AF$13:$AF$324,'R5病院病棟票'!$B$13:$B$324,$K$3:$K$150,'R5病院病棟票'!$R$13:$R$324,6)</f>
        <v>0</v>
      </c>
      <c r="BW131" s="829">
        <f t="shared" si="57"/>
        <v>330</v>
      </c>
      <c r="BX131" s="757">
        <f t="shared" si="32"/>
        <v>0</v>
      </c>
      <c r="BY131" s="757">
        <f t="shared" si="33"/>
        <v>0</v>
      </c>
      <c r="BZ131" s="757"/>
      <c r="CA131" s="830">
        <f>SUMIFS('R5病院病棟票'!$AI$13:$AI$324,'R5病院病棟票'!$B$13:$B$324,$K$3:$K$150,'R5病院病棟票'!$Y$13:$Y$324,1)</f>
        <v>20</v>
      </c>
      <c r="CB131" s="805">
        <f>SUMIFS('R5病院病棟票'!$AI$13:$AI$324,'R5病院病棟票'!$B$13:$B$324,$K$3:$K$150,'R5病院病棟票'!$Y$13:$Y$324,2)</f>
        <v>256</v>
      </c>
      <c r="CC131" s="831">
        <f>SUMIFS('R5病院病棟票'!$AI$13:$AI$324,'R5病院病棟票'!$B$13:$B$324,$K$3:$K$150,'R5病院病棟票'!$Y$13:$Y$324,3)</f>
        <v>54</v>
      </c>
      <c r="CD131" s="807">
        <f>SUMIFS('R5病院病棟票'!$AI$13:$AI$324,'R5病院病棟票'!$B$13:$B$324,$K$3:$K$150,'R5病院病棟票'!$Y$13:$Y$324,4)</f>
        <v>0</v>
      </c>
      <c r="CE131" s="831">
        <f t="shared" si="54"/>
        <v>330</v>
      </c>
      <c r="CF131" s="807">
        <f>SUMIFS('R5病院病棟票'!$AI$13:$AI$324,'R5病院病棟票'!$B$13:$B$324,$K$3:$K$150,'R5病院病棟票'!$Y$13:$Y$324,5)</f>
        <v>0</v>
      </c>
      <c r="CG131" s="808">
        <f t="shared" si="55"/>
        <v>330</v>
      </c>
      <c r="CH131" s="832">
        <f>SUMIFS('R5病院病棟票'!$AJ$13:$AJ$324,'R5病院病棟票'!$B$13:$B$324,$K$3:$K$150)</f>
        <v>0</v>
      </c>
      <c r="CI131" s="810">
        <f>SUMIFS('R5病院病棟票'!$AK$13:$AK$324,'R5病院病棟票'!$B$13:$B$324,$K$3:$K$150,'R5病院病棟票'!$Y$13:$Y$324,7)</f>
        <v>0</v>
      </c>
      <c r="CJ131" s="811" t="str">
        <f t="shared" si="35"/>
        <v>○</v>
      </c>
      <c r="CK131" s="833">
        <v>330</v>
      </c>
      <c r="CL131" s="811" t="str">
        <f t="shared" si="34"/>
        <v>○</v>
      </c>
      <c r="CN131" s="821" t="b">
        <f t="shared" ref="CN131:CT132" si="60">BJ131=BQ131</f>
        <v>1</v>
      </c>
      <c r="CO131" s="792" t="b">
        <f t="shared" si="60"/>
        <v>1</v>
      </c>
      <c r="CP131" s="822" t="b">
        <f t="shared" si="60"/>
        <v>1</v>
      </c>
      <c r="CQ131" s="823" t="b">
        <f t="shared" si="60"/>
        <v>1</v>
      </c>
      <c r="CR131" s="790" t="b">
        <f t="shared" si="60"/>
        <v>1</v>
      </c>
      <c r="CS131" s="792" t="b">
        <f t="shared" si="60"/>
        <v>1</v>
      </c>
      <c r="CT131" s="786" t="b">
        <f t="shared" si="60"/>
        <v>1</v>
      </c>
    </row>
    <row r="132" spans="1:98">
      <c r="A132" s="774">
        <v>118</v>
      </c>
      <c r="B132" s="813" t="s">
        <v>199</v>
      </c>
      <c r="C132" s="813" t="s">
        <v>203</v>
      </c>
      <c r="D132" s="813" t="s">
        <v>109</v>
      </c>
      <c r="E132" s="814">
        <v>11729052</v>
      </c>
      <c r="F132" s="815">
        <v>11730135</v>
      </c>
      <c r="G132" s="815">
        <v>11701120</v>
      </c>
      <c r="H132" s="815">
        <v>11701120</v>
      </c>
      <c r="I132" s="815">
        <v>11701120</v>
      </c>
      <c r="J132" s="815">
        <v>11701120</v>
      </c>
      <c r="K132" s="815">
        <v>11701120</v>
      </c>
      <c r="L132" s="816" t="s">
        <v>67</v>
      </c>
      <c r="M132" s="817"/>
      <c r="N132" s="818">
        <v>292</v>
      </c>
      <c r="O132" s="874">
        <v>94</v>
      </c>
      <c r="P132" s="818">
        <v>40</v>
      </c>
      <c r="Q132" s="819">
        <v>426</v>
      </c>
      <c r="R132" s="819"/>
      <c r="S132" s="909">
        <v>426</v>
      </c>
      <c r="T132" s="817">
        <v>44</v>
      </c>
      <c r="U132" s="818">
        <v>288</v>
      </c>
      <c r="V132" s="874">
        <v>94</v>
      </c>
      <c r="W132" s="818"/>
      <c r="X132" s="819">
        <v>426</v>
      </c>
      <c r="Y132" s="819"/>
      <c r="Z132" s="909">
        <v>426</v>
      </c>
      <c r="AA132" s="783">
        <v>44</v>
      </c>
      <c r="AB132" s="784">
        <v>288</v>
      </c>
      <c r="AC132" s="784">
        <v>94</v>
      </c>
      <c r="AD132" s="784">
        <v>0</v>
      </c>
      <c r="AE132" s="785">
        <f t="shared" si="50"/>
        <v>426</v>
      </c>
      <c r="AF132" s="784">
        <v>0</v>
      </c>
      <c r="AG132" s="820">
        <f t="shared" si="51"/>
        <v>426</v>
      </c>
      <c r="AH132" s="783">
        <v>44</v>
      </c>
      <c r="AI132" s="784">
        <v>288</v>
      </c>
      <c r="AJ132" s="784">
        <v>94</v>
      </c>
      <c r="AK132" s="784">
        <v>0</v>
      </c>
      <c r="AL132" s="785">
        <v>426</v>
      </c>
      <c r="AM132" s="784">
        <v>0</v>
      </c>
      <c r="AN132" s="820">
        <f t="shared" si="52"/>
        <v>426</v>
      </c>
      <c r="AO132" s="783">
        <v>44</v>
      </c>
      <c r="AP132" s="784">
        <v>288</v>
      </c>
      <c r="AQ132" s="784">
        <v>94</v>
      </c>
      <c r="AR132" s="784">
        <v>0</v>
      </c>
      <c r="AS132" s="785">
        <v>426</v>
      </c>
      <c r="AT132" s="784">
        <v>0</v>
      </c>
      <c r="AU132" s="820">
        <v>426</v>
      </c>
      <c r="AV132" s="787">
        <v>44</v>
      </c>
      <c r="AW132" s="792">
        <v>288</v>
      </c>
      <c r="AX132" s="789">
        <v>94</v>
      </c>
      <c r="AY132" s="789">
        <v>0</v>
      </c>
      <c r="AZ132" s="785">
        <v>426</v>
      </c>
      <c r="BA132" s="784">
        <v>0</v>
      </c>
      <c r="BB132" s="820">
        <v>426</v>
      </c>
      <c r="BC132" s="783">
        <v>44</v>
      </c>
      <c r="BD132" s="784">
        <v>288</v>
      </c>
      <c r="BE132" s="784">
        <v>94</v>
      </c>
      <c r="BF132" s="784">
        <v>0</v>
      </c>
      <c r="BG132" s="784">
        <v>426</v>
      </c>
      <c r="BH132" s="784">
        <v>0</v>
      </c>
      <c r="BI132" s="820">
        <v>426</v>
      </c>
      <c r="BJ132" s="821">
        <v>8</v>
      </c>
      <c r="BK132" s="792">
        <v>284</v>
      </c>
      <c r="BL132" s="822">
        <v>94</v>
      </c>
      <c r="BM132" s="823">
        <v>40</v>
      </c>
      <c r="BN132" s="790">
        <v>426</v>
      </c>
      <c r="BO132" s="792">
        <v>0</v>
      </c>
      <c r="BP132" s="786">
        <v>426</v>
      </c>
      <c r="BQ132" s="824">
        <f>SUMIFS('R5病院病棟票'!$AF$13:$AF$324,'R5病院病棟票'!$B$13:$B$324,$K$3:$K$150,'R5病院病棟票'!$R$13:$R$324,1)</f>
        <v>8</v>
      </c>
      <c r="BR132" s="1002">
        <f>SUMIFS('R5病院病棟票'!$AF$13:$AF$324,'R5病院病棟票'!$B$13:$B$324,$K$3:$K$150,'R5病院病棟票'!$R$13:$R$324,2)</f>
        <v>278</v>
      </c>
      <c r="BS132" s="1004">
        <f>SUMIFS('R5病院病棟票'!$AF$13:$AF$324,'R5病院病棟票'!$B$13:$B$324,$K$3:$K$150,'R5病院病棟票'!$R$13:$R$324,3)</f>
        <v>93</v>
      </c>
      <c r="BT132" s="1005">
        <f>SUMIFS('R5病院病棟票'!$AF$13:$AF$324,'R5病院病棟票'!$B$13:$B$324,$K$3:$K$150,'R5病院病棟票'!$R$13:$R$324,4)</f>
        <v>47</v>
      </c>
      <c r="BU132" s="828">
        <f t="shared" si="53"/>
        <v>426</v>
      </c>
      <c r="BV132" s="825">
        <f>SUMIFS('R5病院病棟票'!$AF$13:$AF$324,'R5病院病棟票'!$B$13:$B$324,$K$3:$K$150,'R5病院病棟票'!$R$13:$R$324,5)+SUMIFS('R5病院病棟票'!$AF$13:$AF$324,'R5病院病棟票'!$B$13:$B$324,$K$3:$K$150,'R5病院病棟票'!$R$13:$R$324,6)</f>
        <v>0</v>
      </c>
      <c r="BW132" s="829">
        <f t="shared" si="57"/>
        <v>426</v>
      </c>
      <c r="BX132" s="757">
        <f t="shared" ref="BX132:BX153" si="61">BU132-BN132</f>
        <v>0</v>
      </c>
      <c r="BY132" s="757">
        <f t="shared" ref="BY132:BY153" si="62">BW132-BP132</f>
        <v>0</v>
      </c>
      <c r="BZ132" s="757"/>
      <c r="CA132" s="830">
        <f>SUMIFS('R5病院病棟票'!$AI$13:$AI$324,'R5病院病棟票'!$B$13:$B$324,$K$3:$K$150,'R5病院病棟票'!$Y$13:$Y$324,1)</f>
        <v>8</v>
      </c>
      <c r="CB132" s="805">
        <f>SUMIFS('R5病院病棟票'!$AI$13:$AI$324,'R5病院病棟票'!$B$13:$B$324,$K$3:$K$150,'R5病院病棟票'!$Y$13:$Y$324,2)</f>
        <v>278</v>
      </c>
      <c r="CC132" s="831">
        <f>SUMIFS('R5病院病棟票'!$AI$13:$AI$324,'R5病院病棟票'!$B$13:$B$324,$K$3:$K$150,'R5病院病棟票'!$Y$13:$Y$324,3)</f>
        <v>93</v>
      </c>
      <c r="CD132" s="807">
        <f>SUMIFS('R5病院病棟票'!$AI$13:$AI$324,'R5病院病棟票'!$B$13:$B$324,$K$3:$K$150,'R5病院病棟票'!$Y$13:$Y$324,4)</f>
        <v>47</v>
      </c>
      <c r="CE132" s="831">
        <f t="shared" si="54"/>
        <v>426</v>
      </c>
      <c r="CF132" s="807">
        <f>SUMIFS('R5病院病棟票'!$AI$13:$AI$324,'R5病院病棟票'!$B$13:$B$324,$K$3:$K$150,'R5病院病棟票'!$Y$13:$Y$324,5)</f>
        <v>0</v>
      </c>
      <c r="CG132" s="808">
        <f t="shared" si="55"/>
        <v>426</v>
      </c>
      <c r="CH132" s="832">
        <f>SUMIFS('R5病院病棟票'!$AJ$13:$AJ$324,'R5病院病棟票'!$B$13:$B$324,$K$3:$K$150)</f>
        <v>0</v>
      </c>
      <c r="CI132" s="810">
        <f>SUMIFS('R5病院病棟票'!$AK$13:$AK$324,'R5病院病棟票'!$B$13:$B$324,$K$3:$K$150,'R5病院病棟票'!$Y$13:$Y$324,7)</f>
        <v>0</v>
      </c>
      <c r="CJ132" s="811" t="str">
        <f t="shared" si="35"/>
        <v>○</v>
      </c>
      <c r="CK132" s="833">
        <v>426</v>
      </c>
      <c r="CL132" s="811" t="str">
        <f t="shared" ref="CL132:CL150" si="63">IF(BW132=CK132,"○","×")</f>
        <v>○</v>
      </c>
      <c r="CN132" s="821" t="b">
        <f t="shared" si="60"/>
        <v>1</v>
      </c>
      <c r="CO132" s="792" t="b">
        <f t="shared" si="60"/>
        <v>0</v>
      </c>
      <c r="CP132" s="822" t="b">
        <f t="shared" si="60"/>
        <v>0</v>
      </c>
      <c r="CQ132" s="823" t="b">
        <f t="shared" si="60"/>
        <v>0</v>
      </c>
      <c r="CR132" s="790" t="b">
        <f t="shared" si="60"/>
        <v>1</v>
      </c>
      <c r="CS132" s="792" t="b">
        <f t="shared" si="60"/>
        <v>1</v>
      </c>
      <c r="CT132" s="786" t="b">
        <f t="shared" si="60"/>
        <v>1</v>
      </c>
    </row>
    <row r="133" spans="1:98">
      <c r="A133" s="946">
        <v>119</v>
      </c>
      <c r="B133" s="932" t="s">
        <v>199</v>
      </c>
      <c r="C133" s="932" t="s">
        <v>203</v>
      </c>
      <c r="D133" s="932" t="s">
        <v>109</v>
      </c>
      <c r="E133" s="932">
        <v>11729026</v>
      </c>
      <c r="F133" s="933">
        <v>11730033</v>
      </c>
      <c r="G133" s="933">
        <v>11701119</v>
      </c>
      <c r="H133" s="933">
        <v>11701119</v>
      </c>
      <c r="I133" s="933">
        <v>11701119</v>
      </c>
      <c r="J133" s="933">
        <v>11701119</v>
      </c>
      <c r="K133" s="933"/>
      <c r="L133" s="933" t="s">
        <v>204</v>
      </c>
      <c r="M133" s="817"/>
      <c r="N133" s="818"/>
      <c r="O133" s="818"/>
      <c r="P133" s="818"/>
      <c r="Q133" s="819">
        <v>0</v>
      </c>
      <c r="R133" s="819"/>
      <c r="S133" s="909">
        <v>0</v>
      </c>
      <c r="T133" s="817"/>
      <c r="U133" s="818">
        <v>46</v>
      </c>
      <c r="V133" s="818"/>
      <c r="W133" s="818"/>
      <c r="X133" s="819">
        <v>46</v>
      </c>
      <c r="Y133" s="819"/>
      <c r="Z133" s="909">
        <v>46</v>
      </c>
      <c r="AA133" s="783">
        <v>0</v>
      </c>
      <c r="AB133" s="784">
        <v>46</v>
      </c>
      <c r="AC133" s="784">
        <v>0</v>
      </c>
      <c r="AD133" s="784">
        <v>0</v>
      </c>
      <c r="AE133" s="785">
        <f t="shared" si="50"/>
        <v>46</v>
      </c>
      <c r="AF133" s="784">
        <v>0</v>
      </c>
      <c r="AG133" s="820">
        <f t="shared" si="51"/>
        <v>46</v>
      </c>
      <c r="AH133" s="783">
        <v>0</v>
      </c>
      <c r="AI133" s="784">
        <v>46</v>
      </c>
      <c r="AJ133" s="784">
        <v>0</v>
      </c>
      <c r="AK133" s="784">
        <v>0</v>
      </c>
      <c r="AL133" s="785">
        <v>46</v>
      </c>
      <c r="AM133" s="784">
        <v>0</v>
      </c>
      <c r="AN133" s="820">
        <f t="shared" si="52"/>
        <v>46</v>
      </c>
      <c r="AO133" s="783">
        <v>0</v>
      </c>
      <c r="AP133" s="784">
        <v>46</v>
      </c>
      <c r="AQ133" s="784">
        <v>0</v>
      </c>
      <c r="AR133" s="784">
        <v>0</v>
      </c>
      <c r="AS133" s="785">
        <v>46</v>
      </c>
      <c r="AT133" s="784">
        <v>0</v>
      </c>
      <c r="AU133" s="820">
        <v>46</v>
      </c>
      <c r="AV133" s="787">
        <v>0</v>
      </c>
      <c r="AW133" s="792">
        <v>46</v>
      </c>
      <c r="AX133" s="789">
        <v>0</v>
      </c>
      <c r="AY133" s="789">
        <v>0</v>
      </c>
      <c r="AZ133" s="785">
        <v>46</v>
      </c>
      <c r="BA133" s="784">
        <v>0</v>
      </c>
      <c r="BB133" s="820">
        <v>46</v>
      </c>
      <c r="BC133" s="783">
        <v>0</v>
      </c>
      <c r="BD133" s="784">
        <v>46</v>
      </c>
      <c r="BE133" s="784">
        <v>0</v>
      </c>
      <c r="BF133" s="784">
        <v>0</v>
      </c>
      <c r="BG133" s="784">
        <v>46</v>
      </c>
      <c r="BH133" s="784">
        <v>0</v>
      </c>
      <c r="BI133" s="820">
        <v>46</v>
      </c>
      <c r="BJ133" s="821">
        <v>0</v>
      </c>
      <c r="BK133" s="792">
        <v>46</v>
      </c>
      <c r="BL133" s="822">
        <v>0</v>
      </c>
      <c r="BM133" s="823">
        <v>0</v>
      </c>
      <c r="BN133" s="790">
        <v>46</v>
      </c>
      <c r="BO133" s="792">
        <v>0</v>
      </c>
      <c r="BP133" s="786">
        <v>46</v>
      </c>
      <c r="BQ133" s="947">
        <f>SUMIFS('R5病院病棟票'!$AF$13:$AF$324,'R5病院病棟票'!$B$13:$B$324,$K$3:$K$150,'R5病院病棟票'!$R$13:$R$324,1)</f>
        <v>0</v>
      </c>
      <c r="BR133" s="948">
        <f>SUMIFS('R5病院病棟票'!$AF$13:$AF$324,'R5病院病棟票'!$B$13:$B$324,$K$3:$K$150,'R5病院病棟票'!$R$13:$R$324,2)</f>
        <v>0</v>
      </c>
      <c r="BS133" s="949">
        <f>SUMIFS('R5病院病棟票'!$AF$13:$AF$324,'R5病院病棟票'!$B$13:$B$324,$K$3:$K$150,'R5病院病棟票'!$R$13:$R$324,3)</f>
        <v>0</v>
      </c>
      <c r="BT133" s="950">
        <f>SUMIFS('R5病院病棟票'!$AF$13:$AF$324,'R5病院病棟票'!$B$13:$B$324,$K$3:$K$150,'R5病院病棟票'!$R$13:$R$324,4)</f>
        <v>0</v>
      </c>
      <c r="BU133" s="951">
        <f t="shared" si="53"/>
        <v>0</v>
      </c>
      <c r="BV133" s="948">
        <f>SUMIFS('R5病院病棟票'!$AF$13:$AF$324,'R5病院病棟票'!$B$13:$B$324,$K$3:$K$150,'R5病院病棟票'!$R$13:$R$324,5)+SUMIFS('R5病院病棟票'!$AF$13:$AF$324,'R5病院病棟票'!$B$13:$B$324,$K$3:$K$150,'R5病院病棟票'!$R$13:$R$324,6)</f>
        <v>0</v>
      </c>
      <c r="BW133" s="952">
        <f t="shared" si="57"/>
        <v>0</v>
      </c>
      <c r="BX133" s="757">
        <f t="shared" si="61"/>
        <v>-46</v>
      </c>
      <c r="BY133" s="757">
        <f t="shared" si="62"/>
        <v>-46</v>
      </c>
      <c r="BZ133" s="757"/>
      <c r="CA133" s="830">
        <f>SUMIFS('R5病院病棟票'!$AI$13:$AI$324,'R5病院病棟票'!$B$13:$B$324,$K$3:$K$150,'R5病院病棟票'!$Y$13:$Y$324,1)</f>
        <v>0</v>
      </c>
      <c r="CB133" s="805">
        <f>SUMIFS('R5病院病棟票'!$AI$13:$AI$324,'R5病院病棟票'!$B$13:$B$324,$K$3:$K$150,'R5病院病棟票'!$Y$13:$Y$324,2)</f>
        <v>0</v>
      </c>
      <c r="CC133" s="831">
        <f>SUMIFS('R5病院病棟票'!$AI$13:$AI$324,'R5病院病棟票'!$B$13:$B$324,$K$3:$K$150,'R5病院病棟票'!$Y$13:$Y$324,3)</f>
        <v>0</v>
      </c>
      <c r="CD133" s="807">
        <f>SUMIFS('R5病院病棟票'!$AI$13:$AI$324,'R5病院病棟票'!$B$13:$B$324,$K$3:$K$150,'R5病院病棟票'!$Y$13:$Y$324,4)</f>
        <v>0</v>
      </c>
      <c r="CE133" s="831">
        <f t="shared" si="54"/>
        <v>0</v>
      </c>
      <c r="CF133" s="807">
        <f>SUMIFS('R5病院病棟票'!$AI$13:$AI$324,'R5病院病棟票'!$B$13:$B$324,$K$3:$K$150,'R5病院病棟票'!$Y$13:$Y$324,5)</f>
        <v>0</v>
      </c>
      <c r="CG133" s="808">
        <f t="shared" si="55"/>
        <v>0</v>
      </c>
      <c r="CH133" s="832">
        <f>SUMIFS('R5病院病棟票'!$AJ$13:$AJ$324,'R5病院病棟票'!$B$13:$B$324,$K$3:$K$150)</f>
        <v>0</v>
      </c>
      <c r="CI133" s="810">
        <f>SUMIFS('R5病院病棟票'!$AK$13:$AK$324,'R5病院病棟票'!$B$13:$B$324,$K$3:$K$150,'R5病院病棟票'!$Y$13:$Y$324,7)</f>
        <v>0</v>
      </c>
      <c r="CJ133" s="811" t="str">
        <f t="shared" ref="CJ133:CJ150" si="64">IF(BW133=CG133+CH133+CI133,"○","×")</f>
        <v>○</v>
      </c>
      <c r="CK133" s="833">
        <v>0</v>
      </c>
      <c r="CL133" s="811" t="str">
        <f t="shared" si="63"/>
        <v>○</v>
      </c>
      <c r="CN133" s="947" t="e">
        <f>SUMIFS(#REF!,#REF!,$K$3:$K$150,#REF!,1)</f>
        <v>#REF!</v>
      </c>
      <c r="CO133" s="948" t="e">
        <f>SUMIFS(#REF!,#REF!,$K$3:$K$150,#REF!,2)</f>
        <v>#REF!</v>
      </c>
      <c r="CP133" s="949" t="e">
        <f>SUMIFS(#REF!,#REF!,$K$3:$K$150,#REF!,3)</f>
        <v>#REF!</v>
      </c>
      <c r="CQ133" s="950" t="e">
        <f>SUMIFS(#REF!,#REF!,$K$3:$K$150,#REF!,4)</f>
        <v>#REF!</v>
      </c>
      <c r="CR133" s="951" t="e">
        <f t="shared" si="58"/>
        <v>#REF!</v>
      </c>
      <c r="CS133" s="948" t="e">
        <f>SUMIFS(#REF!,#REF!,$K$3:$K$150,#REF!,5)+SUMIFS(#REF!,#REF!,$K$3:$K$150,#REF!,6)</f>
        <v>#REF!</v>
      </c>
      <c r="CT133" s="952" t="e">
        <f t="shared" si="59"/>
        <v>#REF!</v>
      </c>
    </row>
    <row r="134" spans="1:98">
      <c r="A134" s="774">
        <v>120</v>
      </c>
      <c r="B134" s="953" t="s">
        <v>205</v>
      </c>
      <c r="C134" s="953" t="s">
        <v>206</v>
      </c>
      <c r="D134" s="953" t="s">
        <v>109</v>
      </c>
      <c r="E134" s="954" t="s">
        <v>207</v>
      </c>
      <c r="F134" s="955" t="s">
        <v>208</v>
      </c>
      <c r="G134" s="955" t="s">
        <v>209</v>
      </c>
      <c r="H134" s="955" t="s">
        <v>209</v>
      </c>
      <c r="I134" s="955" t="s">
        <v>209</v>
      </c>
      <c r="J134" s="955" t="s">
        <v>209</v>
      </c>
      <c r="K134" s="955" t="s">
        <v>209</v>
      </c>
      <c r="L134" s="956" t="s">
        <v>210</v>
      </c>
      <c r="M134" s="779"/>
      <c r="N134" s="780"/>
      <c r="O134" s="780"/>
      <c r="P134" s="780"/>
      <c r="Q134" s="781">
        <v>0</v>
      </c>
      <c r="R134" s="781"/>
      <c r="S134" s="782">
        <v>0</v>
      </c>
      <c r="T134" s="779"/>
      <c r="U134" s="780"/>
      <c r="V134" s="780"/>
      <c r="W134" s="780">
        <v>190</v>
      </c>
      <c r="X134" s="781">
        <v>190</v>
      </c>
      <c r="Y134" s="781"/>
      <c r="Z134" s="782">
        <v>190</v>
      </c>
      <c r="AA134" s="783">
        <v>0</v>
      </c>
      <c r="AB134" s="784">
        <v>0</v>
      </c>
      <c r="AC134" s="784">
        <v>0</v>
      </c>
      <c r="AD134" s="784">
        <v>190</v>
      </c>
      <c r="AE134" s="785">
        <f t="shared" si="50"/>
        <v>190</v>
      </c>
      <c r="AF134" s="784">
        <v>0</v>
      </c>
      <c r="AG134" s="786">
        <f t="shared" si="38"/>
        <v>190</v>
      </c>
      <c r="AH134" s="783">
        <v>0</v>
      </c>
      <c r="AI134" s="784">
        <v>0</v>
      </c>
      <c r="AJ134" s="784">
        <v>0</v>
      </c>
      <c r="AK134" s="784">
        <v>199</v>
      </c>
      <c r="AL134" s="785">
        <v>199</v>
      </c>
      <c r="AM134" s="784">
        <v>0</v>
      </c>
      <c r="AN134" s="786">
        <f t="shared" si="52"/>
        <v>199</v>
      </c>
      <c r="AO134" s="783">
        <v>0</v>
      </c>
      <c r="AP134" s="784">
        <v>0</v>
      </c>
      <c r="AQ134" s="784">
        <v>0</v>
      </c>
      <c r="AR134" s="784">
        <v>199</v>
      </c>
      <c r="AS134" s="785">
        <v>199</v>
      </c>
      <c r="AT134" s="784">
        <v>0</v>
      </c>
      <c r="AU134" s="786">
        <v>199</v>
      </c>
      <c r="AV134" s="787">
        <v>0</v>
      </c>
      <c r="AW134" s="792">
        <v>0</v>
      </c>
      <c r="AX134" s="789">
        <v>0</v>
      </c>
      <c r="AY134" s="789">
        <v>199</v>
      </c>
      <c r="AZ134" s="785">
        <v>199</v>
      </c>
      <c r="BA134" s="784">
        <v>0</v>
      </c>
      <c r="BB134" s="786">
        <v>199</v>
      </c>
      <c r="BC134" s="783">
        <v>0</v>
      </c>
      <c r="BD134" s="784">
        <v>0</v>
      </c>
      <c r="BE134" s="784">
        <v>0</v>
      </c>
      <c r="BF134" s="784">
        <v>199</v>
      </c>
      <c r="BG134" s="784">
        <v>199</v>
      </c>
      <c r="BH134" s="784">
        <v>0</v>
      </c>
      <c r="BI134" s="820">
        <v>199</v>
      </c>
      <c r="BJ134" s="821">
        <v>0</v>
      </c>
      <c r="BK134" s="792">
        <v>0</v>
      </c>
      <c r="BL134" s="822">
        <v>0</v>
      </c>
      <c r="BM134" s="823">
        <v>199</v>
      </c>
      <c r="BN134" s="790">
        <v>199</v>
      </c>
      <c r="BO134" s="792">
        <v>0</v>
      </c>
      <c r="BP134" s="786">
        <v>199</v>
      </c>
      <c r="BQ134" s="824">
        <f>SUMIFS('R5病院病棟票'!$AF$13:$AF$324,'R5病院病棟票'!$B$13:$B$324,$K$3:$K$150,'R5病院病棟票'!$R$13:$R$324,1)</f>
        <v>0</v>
      </c>
      <c r="BR134" s="825">
        <f>SUMIFS('R5病院病棟票'!$AF$13:$AF$324,'R5病院病棟票'!$B$13:$B$324,$K$3:$K$150,'R5病院病棟票'!$R$13:$R$324,2)</f>
        <v>0</v>
      </c>
      <c r="BS134" s="826">
        <f>SUMIFS('R5病院病棟票'!$AF$13:$AF$324,'R5病院病棟票'!$B$13:$B$324,$K$3:$K$150,'R5病院病棟票'!$R$13:$R$324,3)</f>
        <v>0</v>
      </c>
      <c r="BT134" s="827">
        <f>SUMIFS('R5病院病棟票'!$AF$13:$AF$324,'R5病院病棟票'!$B$13:$B$324,$K$3:$K$150,'R5病院病棟票'!$R$13:$R$324,4)</f>
        <v>199</v>
      </c>
      <c r="BU134" s="828">
        <f t="shared" si="53"/>
        <v>199</v>
      </c>
      <c r="BV134" s="825">
        <f>SUMIFS('R5病院病棟票'!$AF$13:$AF$324,'R5病院病棟票'!$B$13:$B$324,$K$3:$K$150,'R5病院病棟票'!$R$13:$R$324,5)+SUMIFS('R5病院病棟票'!$AF$13:$AF$324,'R5病院病棟票'!$B$13:$B$324,$K$3:$K$150,'R5病院病棟票'!$R$13:$R$324,6)</f>
        <v>0</v>
      </c>
      <c r="BW134" s="829">
        <f t="shared" si="57"/>
        <v>199</v>
      </c>
      <c r="BX134" s="757">
        <f t="shared" si="61"/>
        <v>0</v>
      </c>
      <c r="BY134" s="757">
        <f t="shared" si="62"/>
        <v>0</v>
      </c>
      <c r="BZ134" s="757"/>
      <c r="CA134" s="830">
        <f>SUMIFS('R5病院病棟票'!$AI$13:$AI$324,'R5病院病棟票'!$B$13:$B$324,$K$3:$K$150,'R5病院病棟票'!$Y$13:$Y$324,1)</f>
        <v>0</v>
      </c>
      <c r="CB134" s="805">
        <f>SUMIFS('R5病院病棟票'!$AI$13:$AI$324,'R5病院病棟票'!$B$13:$B$324,$K$3:$K$150,'R5病院病棟票'!$Y$13:$Y$324,2)</f>
        <v>0</v>
      </c>
      <c r="CC134" s="831">
        <f>SUMIFS('R5病院病棟票'!$AI$13:$AI$324,'R5病院病棟票'!$B$13:$B$324,$K$3:$K$150,'R5病院病棟票'!$Y$13:$Y$324,3)</f>
        <v>0</v>
      </c>
      <c r="CD134" s="807">
        <f>SUMIFS('R5病院病棟票'!$AI$13:$AI$324,'R5病院病棟票'!$B$13:$B$324,$K$3:$K$150,'R5病院病棟票'!$Y$13:$Y$324,4)</f>
        <v>199</v>
      </c>
      <c r="CE134" s="831">
        <f t="shared" si="54"/>
        <v>199</v>
      </c>
      <c r="CF134" s="807">
        <f>SUMIFS('R5病院病棟票'!$AI$13:$AI$324,'R5病院病棟票'!$B$13:$B$324,$K$3:$K$150,'R5病院病棟票'!$Y$13:$Y$324,5)</f>
        <v>0</v>
      </c>
      <c r="CG134" s="808">
        <f t="shared" si="55"/>
        <v>199</v>
      </c>
      <c r="CH134" s="832">
        <f>SUMIFS('R5病院病棟票'!$AJ$13:$AJ$324,'R5病院病棟票'!$B$13:$B$324,$K$3:$K$150)</f>
        <v>0</v>
      </c>
      <c r="CI134" s="810">
        <f>SUMIFS('R5病院病棟票'!$AK$13:$AK$324,'R5病院病棟票'!$B$13:$B$324,$K$3:$K$150,'R5病院病棟票'!$Y$13:$Y$324,7)</f>
        <v>0</v>
      </c>
      <c r="CJ134" s="811" t="str">
        <f t="shared" si="64"/>
        <v>○</v>
      </c>
      <c r="CK134" s="812">
        <v>199</v>
      </c>
      <c r="CL134" s="811" t="str">
        <f t="shared" si="63"/>
        <v>○</v>
      </c>
      <c r="CN134" s="821" t="b">
        <f t="shared" ref="CN134:CT143" si="65">BJ134=BQ134</f>
        <v>1</v>
      </c>
      <c r="CO134" s="792" t="b">
        <f t="shared" si="65"/>
        <v>1</v>
      </c>
      <c r="CP134" s="822" t="b">
        <f t="shared" si="65"/>
        <v>1</v>
      </c>
      <c r="CQ134" s="823" t="b">
        <f t="shared" si="65"/>
        <v>1</v>
      </c>
      <c r="CR134" s="790" t="b">
        <f t="shared" si="65"/>
        <v>1</v>
      </c>
      <c r="CS134" s="792" t="b">
        <f t="shared" si="65"/>
        <v>1</v>
      </c>
      <c r="CT134" s="786" t="b">
        <f t="shared" si="65"/>
        <v>1</v>
      </c>
    </row>
    <row r="135" spans="1:98" ht="13.5" hidden="1" customHeight="1">
      <c r="A135" s="774">
        <v>121</v>
      </c>
      <c r="B135" s="928" t="s">
        <v>199</v>
      </c>
      <c r="C135" s="928" t="s">
        <v>203</v>
      </c>
      <c r="D135" s="928" t="s">
        <v>109</v>
      </c>
      <c r="E135" s="928">
        <v>11729115</v>
      </c>
      <c r="F135" s="929">
        <v>11730132</v>
      </c>
      <c r="G135" s="929">
        <v>11701122</v>
      </c>
      <c r="H135" s="929"/>
      <c r="I135" s="929"/>
      <c r="J135" s="929"/>
      <c r="K135" s="929"/>
      <c r="L135" s="929" t="s">
        <v>211</v>
      </c>
      <c r="M135" s="817"/>
      <c r="N135" s="818"/>
      <c r="O135" s="818"/>
      <c r="P135" s="818"/>
      <c r="Q135" s="819">
        <v>0</v>
      </c>
      <c r="R135" s="819"/>
      <c r="S135" s="909">
        <v>0</v>
      </c>
      <c r="T135" s="817"/>
      <c r="U135" s="818"/>
      <c r="V135" s="818"/>
      <c r="W135" s="818">
        <v>144</v>
      </c>
      <c r="X135" s="819">
        <v>144</v>
      </c>
      <c r="Y135" s="819"/>
      <c r="Z135" s="909">
        <v>144</v>
      </c>
      <c r="AA135" s="783">
        <v>0</v>
      </c>
      <c r="AB135" s="784">
        <v>0</v>
      </c>
      <c r="AC135" s="784">
        <v>0</v>
      </c>
      <c r="AD135" s="784">
        <v>144</v>
      </c>
      <c r="AE135" s="785">
        <f t="shared" si="50"/>
        <v>144</v>
      </c>
      <c r="AF135" s="784">
        <v>0</v>
      </c>
      <c r="AG135" s="820">
        <f>AE135+AF135</f>
        <v>144</v>
      </c>
      <c r="AH135" s="783">
        <v>0</v>
      </c>
      <c r="AI135" s="784">
        <v>0</v>
      </c>
      <c r="AJ135" s="784">
        <v>0</v>
      </c>
      <c r="AK135" s="784">
        <v>144</v>
      </c>
      <c r="AL135" s="785">
        <v>144</v>
      </c>
      <c r="AM135" s="784">
        <v>0</v>
      </c>
      <c r="AN135" s="820">
        <f t="shared" si="52"/>
        <v>144</v>
      </c>
      <c r="AO135" s="787">
        <v>0</v>
      </c>
      <c r="AP135" s="784">
        <v>0</v>
      </c>
      <c r="AQ135" s="784">
        <v>0</v>
      </c>
      <c r="AR135" s="784">
        <v>144</v>
      </c>
      <c r="AS135" s="785">
        <v>144</v>
      </c>
      <c r="AT135" s="784">
        <v>0</v>
      </c>
      <c r="AU135" s="820">
        <v>144</v>
      </c>
      <c r="AV135" s="787">
        <v>0</v>
      </c>
      <c r="AW135" s="792">
        <v>0</v>
      </c>
      <c r="AX135" s="789">
        <v>0</v>
      </c>
      <c r="AY135" s="789">
        <v>0</v>
      </c>
      <c r="AZ135" s="785">
        <v>0</v>
      </c>
      <c r="BA135" s="784">
        <v>0</v>
      </c>
      <c r="BB135" s="820">
        <v>0</v>
      </c>
      <c r="BC135" s="783">
        <v>0</v>
      </c>
      <c r="BD135" s="784">
        <v>0</v>
      </c>
      <c r="BE135" s="784">
        <v>0</v>
      </c>
      <c r="BF135" s="784">
        <v>0</v>
      </c>
      <c r="BG135" s="784">
        <v>0</v>
      </c>
      <c r="BH135" s="784">
        <v>0</v>
      </c>
      <c r="BI135" s="820">
        <v>0</v>
      </c>
      <c r="BJ135" s="821">
        <v>0</v>
      </c>
      <c r="BK135" s="792">
        <v>0</v>
      </c>
      <c r="BL135" s="822">
        <v>0</v>
      </c>
      <c r="BM135" s="823">
        <v>0</v>
      </c>
      <c r="BN135" s="790">
        <v>0</v>
      </c>
      <c r="BO135" s="792">
        <v>0</v>
      </c>
      <c r="BP135" s="786">
        <v>0</v>
      </c>
      <c r="BQ135" s="824">
        <f>SUMIFS('R5病院病棟票'!$AF$13:$AF$324,'R5病院病棟票'!$B$13:$B$324,$K$3:$K$150,'R5病院病棟票'!$R$13:$R$324,1)</f>
        <v>0</v>
      </c>
      <c r="BR135" s="825">
        <f>SUMIFS('R5病院病棟票'!$AF$13:$AF$324,'R5病院病棟票'!$B$13:$B$324,$K$3:$K$150,'R5病院病棟票'!$R$13:$R$324,2)</f>
        <v>0</v>
      </c>
      <c r="BS135" s="826">
        <f>SUMIFS('R5病院病棟票'!$AF$13:$AF$324,'R5病院病棟票'!$B$13:$B$324,$K$3:$K$150,'R5病院病棟票'!$R$13:$R$324,3)</f>
        <v>0</v>
      </c>
      <c r="BT135" s="827">
        <f>SUMIFS('R5病院病棟票'!$AF$13:$AF$324,'R5病院病棟票'!$B$13:$B$324,$K$3:$K$150,'R5病院病棟票'!$R$13:$R$324,4)</f>
        <v>0</v>
      </c>
      <c r="BU135" s="828">
        <f t="shared" si="53"/>
        <v>0</v>
      </c>
      <c r="BV135" s="825">
        <f>SUMIFS('R5病院病棟票'!$AF$13:$AF$324,'R5病院病棟票'!$B$13:$B$324,$K$3:$K$150,'R5病院病棟票'!$R$13:$R$324,5)+SUMIFS('R5病院病棟票'!$AF$13:$AF$324,'R5病院病棟票'!$B$13:$B$324,$K$3:$K$150,'R5病院病棟票'!$R$13:$R$324,6)</f>
        <v>0</v>
      </c>
      <c r="BW135" s="829">
        <f t="shared" si="57"/>
        <v>0</v>
      </c>
      <c r="BX135" s="757">
        <f t="shared" si="61"/>
        <v>0</v>
      </c>
      <c r="BY135" s="757">
        <f t="shared" si="62"/>
        <v>0</v>
      </c>
      <c r="BZ135" s="930"/>
      <c r="CA135" s="830">
        <f>SUMIFS('R5病院病棟票'!$AI$13:$AI$324,'R5病院病棟票'!$B$13:$B$324,$K$3:$K$150,'R5病院病棟票'!$Y$13:$Y$324,1)</f>
        <v>0</v>
      </c>
      <c r="CB135" s="805">
        <f>SUMIFS('R5病院病棟票'!$AI$13:$AI$324,'R5病院病棟票'!$B$13:$B$324,$K$3:$K$150,'R5病院病棟票'!$Y$13:$Y$324,2)</f>
        <v>0</v>
      </c>
      <c r="CC135" s="831">
        <f>SUMIFS('R5病院病棟票'!$AI$13:$AI$324,'R5病院病棟票'!$B$13:$B$324,$K$3:$K$150,'R5病院病棟票'!$Y$13:$Y$324,3)</f>
        <v>0</v>
      </c>
      <c r="CD135" s="807">
        <f>SUMIFS('R5病院病棟票'!$AI$13:$AI$324,'R5病院病棟票'!$B$13:$B$324,$K$3:$K$150,'R5病院病棟票'!$Y$13:$Y$324,4)</f>
        <v>0</v>
      </c>
      <c r="CE135" s="831">
        <f t="shared" si="54"/>
        <v>0</v>
      </c>
      <c r="CF135" s="807">
        <f>SUMIFS('R5病院病棟票'!$AI$13:$AI$324,'R5病院病棟票'!$B$13:$B$324,$K$3:$K$150,'R5病院病棟票'!$Y$13:$Y$324,5)</f>
        <v>0</v>
      </c>
      <c r="CG135" s="808">
        <f t="shared" si="55"/>
        <v>0</v>
      </c>
      <c r="CH135" s="832">
        <f>SUMIFS('R5病院病棟票'!$AJ$13:$AJ$324,'R5病院病棟票'!$B$13:$B$324,$K$3:$K$150)</f>
        <v>0</v>
      </c>
      <c r="CI135" s="810">
        <f>SUMIFS('R5病院病棟票'!$AK$13:$AK$324,'R5病院病棟票'!$B$13:$B$324,$K$3:$K$150,'R5病院病棟票'!$Y$13:$Y$324,7)</f>
        <v>0</v>
      </c>
      <c r="CJ135" s="811" t="str">
        <f t="shared" si="64"/>
        <v>○</v>
      </c>
      <c r="CK135" s="833">
        <v>0</v>
      </c>
      <c r="CL135" s="811" t="str">
        <f t="shared" si="63"/>
        <v>○</v>
      </c>
      <c r="CN135" s="821" t="b">
        <f t="shared" si="65"/>
        <v>1</v>
      </c>
      <c r="CO135" s="792" t="b">
        <f t="shared" si="65"/>
        <v>1</v>
      </c>
      <c r="CP135" s="822" t="b">
        <f t="shared" si="65"/>
        <v>1</v>
      </c>
      <c r="CQ135" s="823" t="b">
        <f t="shared" si="65"/>
        <v>1</v>
      </c>
      <c r="CR135" s="790" t="b">
        <f t="shared" si="65"/>
        <v>1</v>
      </c>
      <c r="CS135" s="792" t="e">
        <f>SUMIFS(#REF!,#REF!,$K$3:$K$150,#REF!,5)+SUMIFS(#REF!,#REF!,$K$3:$K$150,#REF!,6)</f>
        <v>#REF!</v>
      </c>
      <c r="CT135" s="786" t="e">
        <f t="shared" si="59"/>
        <v>#REF!</v>
      </c>
    </row>
    <row r="136" spans="1:98">
      <c r="A136" s="774">
        <v>121</v>
      </c>
      <c r="B136" s="813" t="s">
        <v>199</v>
      </c>
      <c r="C136" s="813" t="s">
        <v>203</v>
      </c>
      <c r="D136" s="813" t="s">
        <v>109</v>
      </c>
      <c r="E136" s="814">
        <v>11729128</v>
      </c>
      <c r="F136" s="815">
        <v>11730070</v>
      </c>
      <c r="G136" s="815">
        <v>11701123</v>
      </c>
      <c r="H136" s="815">
        <v>11701123</v>
      </c>
      <c r="I136" s="815">
        <v>11701123</v>
      </c>
      <c r="J136" s="815">
        <v>11701123</v>
      </c>
      <c r="K136" s="815">
        <v>11701123</v>
      </c>
      <c r="L136" s="816" t="s">
        <v>68</v>
      </c>
      <c r="M136" s="817"/>
      <c r="N136" s="818"/>
      <c r="O136" s="818"/>
      <c r="P136" s="818"/>
      <c r="Q136" s="819">
        <v>0</v>
      </c>
      <c r="R136" s="819"/>
      <c r="S136" s="909">
        <v>0</v>
      </c>
      <c r="T136" s="817"/>
      <c r="U136" s="818"/>
      <c r="V136" s="818"/>
      <c r="W136" s="818">
        <v>41</v>
      </c>
      <c r="X136" s="819">
        <v>41</v>
      </c>
      <c r="Y136" s="819"/>
      <c r="Z136" s="909">
        <v>41</v>
      </c>
      <c r="AA136" s="783">
        <v>0</v>
      </c>
      <c r="AB136" s="784">
        <v>0</v>
      </c>
      <c r="AC136" s="784">
        <v>0</v>
      </c>
      <c r="AD136" s="784">
        <v>41</v>
      </c>
      <c r="AE136" s="785">
        <f t="shared" si="50"/>
        <v>41</v>
      </c>
      <c r="AF136" s="784">
        <v>0</v>
      </c>
      <c r="AG136" s="820">
        <f t="shared" si="38"/>
        <v>41</v>
      </c>
      <c r="AH136" s="783">
        <v>0</v>
      </c>
      <c r="AI136" s="784">
        <v>0</v>
      </c>
      <c r="AJ136" s="784">
        <v>0</v>
      </c>
      <c r="AK136" s="784">
        <v>41</v>
      </c>
      <c r="AL136" s="785">
        <v>41</v>
      </c>
      <c r="AM136" s="784">
        <v>0</v>
      </c>
      <c r="AN136" s="820">
        <f t="shared" si="52"/>
        <v>41</v>
      </c>
      <c r="AO136" s="787">
        <v>0</v>
      </c>
      <c r="AP136" s="784">
        <v>0</v>
      </c>
      <c r="AQ136" s="784">
        <v>0</v>
      </c>
      <c r="AR136" s="784">
        <v>41</v>
      </c>
      <c r="AS136" s="785">
        <v>41</v>
      </c>
      <c r="AT136" s="784">
        <v>0</v>
      </c>
      <c r="AU136" s="820">
        <v>41</v>
      </c>
      <c r="AV136" s="787">
        <v>0</v>
      </c>
      <c r="AW136" s="792">
        <v>0</v>
      </c>
      <c r="AX136" s="789">
        <v>0</v>
      </c>
      <c r="AY136" s="789">
        <v>24</v>
      </c>
      <c r="AZ136" s="785">
        <v>24</v>
      </c>
      <c r="BA136" s="784">
        <v>0</v>
      </c>
      <c r="BB136" s="786">
        <v>24</v>
      </c>
      <c r="BC136" s="783">
        <v>0</v>
      </c>
      <c r="BD136" s="784">
        <v>0</v>
      </c>
      <c r="BE136" s="784">
        <v>0</v>
      </c>
      <c r="BF136" s="784">
        <v>24</v>
      </c>
      <c r="BG136" s="784">
        <v>24</v>
      </c>
      <c r="BH136" s="784">
        <v>0</v>
      </c>
      <c r="BI136" s="820">
        <v>24</v>
      </c>
      <c r="BJ136" s="821">
        <v>0</v>
      </c>
      <c r="BK136" s="792">
        <v>0</v>
      </c>
      <c r="BL136" s="822">
        <v>0</v>
      </c>
      <c r="BM136" s="823">
        <v>24</v>
      </c>
      <c r="BN136" s="790">
        <v>24</v>
      </c>
      <c r="BO136" s="792">
        <v>0</v>
      </c>
      <c r="BP136" s="786">
        <v>24</v>
      </c>
      <c r="BQ136" s="824">
        <f>SUMIFS('R5病院病棟票'!$AF$13:$AF$324,'R5病院病棟票'!$B$13:$B$324,$K$3:$K$150,'R5病院病棟票'!$R$13:$R$324,1)</f>
        <v>0</v>
      </c>
      <c r="BR136" s="825">
        <f>SUMIFS('R5病院病棟票'!$AF$13:$AF$324,'R5病院病棟票'!$B$13:$B$324,$K$3:$K$150,'R5病院病棟票'!$R$13:$R$324,2)</f>
        <v>0</v>
      </c>
      <c r="BS136" s="826">
        <f>SUMIFS('R5病院病棟票'!$AF$13:$AF$324,'R5病院病棟票'!$B$13:$B$324,$K$3:$K$150,'R5病院病棟票'!$R$13:$R$324,3)</f>
        <v>0</v>
      </c>
      <c r="BT136" s="827">
        <f>SUMIFS('R5病院病棟票'!$AF$13:$AF$324,'R5病院病棟票'!$B$13:$B$324,$K$3:$K$150,'R5病院病棟票'!$R$13:$R$324,4)</f>
        <v>24</v>
      </c>
      <c r="BU136" s="828">
        <f t="shared" si="53"/>
        <v>24</v>
      </c>
      <c r="BV136" s="825">
        <f>SUMIFS('R5病院病棟票'!$AF$13:$AF$324,'R5病院病棟票'!$B$13:$B$324,$K$3:$K$150,'R5病院病棟票'!$R$13:$R$324,5)+SUMIFS('R5病院病棟票'!$AF$13:$AF$324,'R5病院病棟票'!$B$13:$B$324,$K$3:$K$150,'R5病院病棟票'!$R$13:$R$324,6)</f>
        <v>0</v>
      </c>
      <c r="BW136" s="829">
        <f t="shared" si="57"/>
        <v>24</v>
      </c>
      <c r="BX136" s="757">
        <f t="shared" si="61"/>
        <v>0</v>
      </c>
      <c r="BY136" s="757">
        <f t="shared" si="62"/>
        <v>0</v>
      </c>
      <c r="BZ136" s="757"/>
      <c r="CA136" s="830">
        <f>SUMIFS('R5病院病棟票'!$AI$13:$AI$324,'R5病院病棟票'!$B$13:$B$324,$K$3:$K$150,'R5病院病棟票'!$Y$13:$Y$324,1)</f>
        <v>0</v>
      </c>
      <c r="CB136" s="805">
        <f>SUMIFS('R5病院病棟票'!$AI$13:$AI$324,'R5病院病棟票'!$B$13:$B$324,$K$3:$K$150,'R5病院病棟票'!$Y$13:$Y$324,2)</f>
        <v>0</v>
      </c>
      <c r="CC136" s="831">
        <f>SUMIFS('R5病院病棟票'!$AI$13:$AI$324,'R5病院病棟票'!$B$13:$B$324,$K$3:$K$150,'R5病院病棟票'!$Y$13:$Y$324,3)</f>
        <v>0</v>
      </c>
      <c r="CD136" s="807">
        <f>SUMIFS('R5病院病棟票'!$AI$13:$AI$324,'R5病院病棟票'!$B$13:$B$324,$K$3:$K$150,'R5病院病棟票'!$Y$13:$Y$324,4)</f>
        <v>24</v>
      </c>
      <c r="CE136" s="831">
        <f t="shared" si="54"/>
        <v>24</v>
      </c>
      <c r="CF136" s="807">
        <f>SUMIFS('R5病院病棟票'!$AI$13:$AI$324,'R5病院病棟票'!$B$13:$B$324,$K$3:$K$150,'R5病院病棟票'!$Y$13:$Y$324,5)</f>
        <v>0</v>
      </c>
      <c r="CG136" s="808">
        <f t="shared" si="55"/>
        <v>24</v>
      </c>
      <c r="CH136" s="832">
        <f>SUMIFS('R5病院病棟票'!$AJ$13:$AJ$324,'R5病院病棟票'!$B$13:$B$324,$K$3:$K$150)</f>
        <v>0</v>
      </c>
      <c r="CI136" s="810">
        <f>SUMIFS('R5病院病棟票'!$AK$13:$AK$324,'R5病院病棟票'!$B$13:$B$324,$K$3:$K$150,'R5病院病棟票'!$Y$13:$Y$324,7)</f>
        <v>0</v>
      </c>
      <c r="CJ136" s="811" t="str">
        <f t="shared" si="64"/>
        <v>○</v>
      </c>
      <c r="CK136" s="833">
        <v>24</v>
      </c>
      <c r="CL136" s="811" t="str">
        <f t="shared" si="63"/>
        <v>○</v>
      </c>
      <c r="CN136" s="821" t="b">
        <f t="shared" si="65"/>
        <v>1</v>
      </c>
      <c r="CO136" s="792" t="b">
        <f t="shared" si="65"/>
        <v>1</v>
      </c>
      <c r="CP136" s="822" t="b">
        <f t="shared" si="65"/>
        <v>1</v>
      </c>
      <c r="CQ136" s="823" t="b">
        <f t="shared" si="65"/>
        <v>1</v>
      </c>
      <c r="CR136" s="790" t="b">
        <f t="shared" si="65"/>
        <v>1</v>
      </c>
      <c r="CS136" s="792" t="b">
        <f t="shared" si="65"/>
        <v>1</v>
      </c>
      <c r="CT136" s="786" t="b">
        <f t="shared" si="65"/>
        <v>1</v>
      </c>
    </row>
    <row r="137" spans="1:98" hidden="1">
      <c r="A137" s="834"/>
      <c r="B137" s="835" t="s">
        <v>199</v>
      </c>
      <c r="C137" s="835" t="s">
        <v>212</v>
      </c>
      <c r="D137" s="835" t="s">
        <v>109</v>
      </c>
      <c r="E137" s="835" t="s">
        <v>131</v>
      </c>
      <c r="F137" s="836">
        <v>21730095</v>
      </c>
      <c r="G137" s="836">
        <v>21701141</v>
      </c>
      <c r="H137" s="836">
        <v>21701141</v>
      </c>
      <c r="I137" s="836">
        <v>21701141</v>
      </c>
      <c r="J137" s="836"/>
      <c r="K137" s="836"/>
      <c r="L137" s="836" t="s">
        <v>213</v>
      </c>
      <c r="M137" s="817"/>
      <c r="N137" s="818"/>
      <c r="O137" s="818"/>
      <c r="P137" s="818"/>
      <c r="Q137" s="819">
        <v>0</v>
      </c>
      <c r="R137" s="819"/>
      <c r="S137" s="909">
        <v>0</v>
      </c>
      <c r="T137" s="817"/>
      <c r="U137" s="818"/>
      <c r="V137" s="818"/>
      <c r="W137" s="818"/>
      <c r="X137" s="819">
        <v>0</v>
      </c>
      <c r="Y137" s="819"/>
      <c r="Z137" s="909">
        <v>0</v>
      </c>
      <c r="AA137" s="957">
        <v>0</v>
      </c>
      <c r="AB137" s="935">
        <v>0</v>
      </c>
      <c r="AC137" s="935">
        <v>0</v>
      </c>
      <c r="AD137" s="935">
        <v>0</v>
      </c>
      <c r="AE137" s="937">
        <f>SUM(AA137:AD137)</f>
        <v>0</v>
      </c>
      <c r="AF137" s="937">
        <v>0</v>
      </c>
      <c r="AG137" s="938">
        <f>AE137+AF137</f>
        <v>0</v>
      </c>
      <c r="AH137" s="783">
        <v>0</v>
      </c>
      <c r="AI137" s="784">
        <v>0</v>
      </c>
      <c r="AJ137" s="784">
        <v>0</v>
      </c>
      <c r="AK137" s="784">
        <v>0</v>
      </c>
      <c r="AL137" s="785">
        <v>0</v>
      </c>
      <c r="AM137" s="785">
        <v>18</v>
      </c>
      <c r="AN137" s="820">
        <f>AL137+AM137</f>
        <v>18</v>
      </c>
      <c r="AO137" s="787">
        <v>0</v>
      </c>
      <c r="AP137" s="784">
        <v>0</v>
      </c>
      <c r="AQ137" s="784">
        <v>0</v>
      </c>
      <c r="AR137" s="789">
        <v>0</v>
      </c>
      <c r="AS137" s="785">
        <v>0</v>
      </c>
      <c r="AT137" s="784">
        <v>18</v>
      </c>
      <c r="AU137" s="820">
        <v>18</v>
      </c>
      <c r="AV137" s="787">
        <v>0</v>
      </c>
      <c r="AW137" s="784">
        <v>0</v>
      </c>
      <c r="AX137" s="789">
        <v>0</v>
      </c>
      <c r="AY137" s="852">
        <v>0</v>
      </c>
      <c r="AZ137" s="785">
        <v>0</v>
      </c>
      <c r="BA137" s="784">
        <v>18</v>
      </c>
      <c r="BB137" s="786">
        <v>18</v>
      </c>
      <c r="BC137" s="787">
        <v>0</v>
      </c>
      <c r="BD137" s="784">
        <v>0</v>
      </c>
      <c r="BE137" s="784">
        <v>0</v>
      </c>
      <c r="BF137" s="789">
        <v>0</v>
      </c>
      <c r="BG137" s="785">
        <v>0</v>
      </c>
      <c r="BH137" s="784">
        <v>18</v>
      </c>
      <c r="BI137" s="786">
        <v>18</v>
      </c>
      <c r="BJ137" s="838">
        <v>0</v>
      </c>
      <c r="BK137" s="839">
        <v>0</v>
      </c>
      <c r="BL137" s="839">
        <v>0</v>
      </c>
      <c r="BM137" s="840">
        <v>0</v>
      </c>
      <c r="BN137" s="841">
        <v>0</v>
      </c>
      <c r="BO137" s="839">
        <v>0</v>
      </c>
      <c r="BP137" s="911">
        <v>0</v>
      </c>
      <c r="BQ137" s="838">
        <f>SUMIFS('R5診療所票'!$AZ$10:$AZ$64,'R5診療所票'!$B$10:$B$64,$K$3:$K$150,'R5診療所票'!$AG$10:$AG$64,1)</f>
        <v>0</v>
      </c>
      <c r="BR137" s="839">
        <f>SUMIFS('R5診療所票'!$AZ$10:$AZ$64,'R5診療所票'!$B$10:$B$64,$K$3:$K$150,'R5診療所票'!$AG$10:$AG$64,2)</f>
        <v>0</v>
      </c>
      <c r="BS137" s="839">
        <f>SUMIFS('R5診療所票'!$AZ$10:$AZ$64,'R5診療所票'!$B$10:$B$64,$K$3:$K$150,'R5診療所票'!$AG$10:$AG$64,3)</f>
        <v>0</v>
      </c>
      <c r="BT137" s="840">
        <f>SUMIFS('R5診療所票'!$AZ$10:$AZ$64,'R5診療所票'!$B$10:$B$64,$K$3:$K$150,'R5診療所票'!$AG$10:$AG$64,4)</f>
        <v>0</v>
      </c>
      <c r="BU137" s="841">
        <f t="shared" ref="BU137:BU143" si="66">SUM(BQ137:BT137)</f>
        <v>0</v>
      </c>
      <c r="BV137" s="839">
        <f>SUMIFS('R5診療所票'!$AZ$10:$AZ$64,'R5診療所票'!$B$10:$B$64,$K$3:$K$150,'R5診療所票'!$AG$10:$AG$64,5)+SUMIFS('R5診療所票'!$AZ$10:$AZ$64,'R5診療所票'!$B$10:$B$64,$K$3:$K$150,'R5診療所票'!$AG$10:$AG$64,6)</f>
        <v>0</v>
      </c>
      <c r="BW137" s="911">
        <f t="shared" si="57"/>
        <v>0</v>
      </c>
      <c r="BX137" s="757">
        <f t="shared" si="61"/>
        <v>0</v>
      </c>
      <c r="BY137" s="757">
        <f t="shared" si="62"/>
        <v>0</v>
      </c>
      <c r="BZ137" s="757"/>
      <c r="CA137" s="910">
        <f>SUMIFS('R5診療所票'!$BC$10:$BC$64,'R5診療所票'!$B$10:$B$64,$K$3:$K$150,'R5診療所票'!$AN$10:$AN$64,1)</f>
        <v>0</v>
      </c>
      <c r="CB137" s="849">
        <f>SUMIFS('R5診療所票'!$BC$10:$BC$64,'R5診療所票'!$B$10:$B$64,$K$3:$K$150,'R5診療所票'!$AN$10:$AN$64,2)</f>
        <v>0</v>
      </c>
      <c r="CC137" s="839">
        <f>SUMIFS('R5診療所票'!$BC$10:$BC$64,'R5診療所票'!$B$10:$B$64,$K$3:$K$150,'R5診療所票'!$AN$10:$AN$64,3)</f>
        <v>0</v>
      </c>
      <c r="CD137" s="849">
        <f>SUMIFS('R5診療所票'!$BC$10:$BC$64,'R5診療所票'!$B$10:$B$64,$K$3:$K$150,'R5診療所票'!$AN$10:$AN$64,4)</f>
        <v>0</v>
      </c>
      <c r="CE137" s="839">
        <f t="shared" ref="CE137:CE143" si="67">SUM(CA137:CD137)</f>
        <v>0</v>
      </c>
      <c r="CF137" s="849">
        <f>SUMIFS('R5診療所票'!$BC$10:$BC$64,'R5診療所票'!$B$10:$B$64,$K$3:$K$150,'R5診療所票'!$AN$10:$AN$64,5)</f>
        <v>0</v>
      </c>
      <c r="CG137" s="841">
        <f t="shared" si="55"/>
        <v>0</v>
      </c>
      <c r="CH137" s="958">
        <f>SUMIFS('R5診療所票'!$BD$11:$BD$64,'R5診療所票'!$B$11:$B$64,$K$3:$K$150)</f>
        <v>0</v>
      </c>
      <c r="CI137" s="959">
        <f>SUMIFS('R5診療所票'!$BC$10:$BC$64,'R5診療所票'!$B$10:$B$64,$K$3:$K$150,'R5診療所票'!$AN$10:$AN$64,7)</f>
        <v>0</v>
      </c>
      <c r="CJ137" s="811" t="str">
        <f>IF(BW137=CG137+CH137+CI137,"○","×")</f>
        <v>○</v>
      </c>
      <c r="CK137" s="833">
        <v>0</v>
      </c>
      <c r="CL137" s="811" t="str">
        <f>IF(BW137=CK137,"○","×")</f>
        <v>○</v>
      </c>
      <c r="CN137" s="821" t="b">
        <f t="shared" si="65"/>
        <v>1</v>
      </c>
      <c r="CO137" s="792" t="b">
        <f t="shared" si="65"/>
        <v>1</v>
      </c>
      <c r="CP137" s="822" t="b">
        <f t="shared" si="65"/>
        <v>1</v>
      </c>
      <c r="CQ137" s="823" t="b">
        <f t="shared" si="65"/>
        <v>1</v>
      </c>
      <c r="CR137" s="790" t="b">
        <f t="shared" si="65"/>
        <v>1</v>
      </c>
      <c r="CS137" s="784" t="e">
        <v>#VALUE!</v>
      </c>
      <c r="CT137" s="820" t="e">
        <f t="shared" si="59"/>
        <v>#VALUE!</v>
      </c>
    </row>
    <row r="138" spans="1:98" hidden="1">
      <c r="A138" s="915"/>
      <c r="B138" s="960" t="s">
        <v>199</v>
      </c>
      <c r="C138" s="960" t="s">
        <v>1925</v>
      </c>
      <c r="D138" s="960" t="s">
        <v>109</v>
      </c>
      <c r="E138" s="960">
        <v>21729090</v>
      </c>
      <c r="F138" s="961">
        <v>21730061</v>
      </c>
      <c r="G138" s="961">
        <v>21701132</v>
      </c>
      <c r="H138" s="961">
        <v>21701132</v>
      </c>
      <c r="I138" s="961">
        <v>21701132</v>
      </c>
      <c r="J138" s="961"/>
      <c r="K138" s="961"/>
      <c r="L138" s="961" t="s">
        <v>214</v>
      </c>
      <c r="M138" s="919"/>
      <c r="N138" s="920"/>
      <c r="O138" s="920"/>
      <c r="P138" s="920"/>
      <c r="Q138" s="921">
        <v>0</v>
      </c>
      <c r="R138" s="921"/>
      <c r="S138" s="922">
        <v>0</v>
      </c>
      <c r="T138" s="919"/>
      <c r="U138" s="920">
        <v>19</v>
      </c>
      <c r="V138" s="920"/>
      <c r="W138" s="920"/>
      <c r="X138" s="921">
        <v>19</v>
      </c>
      <c r="Y138" s="921"/>
      <c r="Z138" s="922">
        <v>19</v>
      </c>
      <c r="AA138" s="783">
        <v>0</v>
      </c>
      <c r="AB138" s="784">
        <v>19</v>
      </c>
      <c r="AC138" s="784">
        <v>0</v>
      </c>
      <c r="AD138" s="784">
        <v>0</v>
      </c>
      <c r="AE138" s="785">
        <f>SUM(AA138:AD138)</f>
        <v>19</v>
      </c>
      <c r="AF138" s="785">
        <v>0</v>
      </c>
      <c r="AG138" s="926">
        <f>AE138+AF138</f>
        <v>19</v>
      </c>
      <c r="AH138" s="783">
        <v>0</v>
      </c>
      <c r="AI138" s="784">
        <v>19</v>
      </c>
      <c r="AJ138" s="784">
        <v>0</v>
      </c>
      <c r="AK138" s="784">
        <v>0</v>
      </c>
      <c r="AL138" s="785">
        <v>19</v>
      </c>
      <c r="AM138" s="785">
        <v>0</v>
      </c>
      <c r="AN138" s="926">
        <f>AL138+AM138</f>
        <v>19</v>
      </c>
      <c r="AO138" s="787">
        <v>0</v>
      </c>
      <c r="AP138" s="784">
        <v>19</v>
      </c>
      <c r="AQ138" s="784">
        <v>0</v>
      </c>
      <c r="AR138" s="789">
        <v>0</v>
      </c>
      <c r="AS138" s="785">
        <v>19</v>
      </c>
      <c r="AT138" s="784">
        <v>0</v>
      </c>
      <c r="AU138" s="926">
        <v>19</v>
      </c>
      <c r="AV138" s="787">
        <v>0</v>
      </c>
      <c r="AW138" s="784">
        <v>19</v>
      </c>
      <c r="AX138" s="789">
        <v>0</v>
      </c>
      <c r="AY138" s="852">
        <v>0</v>
      </c>
      <c r="AZ138" s="785">
        <v>19</v>
      </c>
      <c r="BA138" s="784">
        <v>0</v>
      </c>
      <c r="BB138" s="786">
        <v>19</v>
      </c>
      <c r="BC138" s="787">
        <v>0</v>
      </c>
      <c r="BD138" s="784">
        <v>19</v>
      </c>
      <c r="BE138" s="784">
        <v>0</v>
      </c>
      <c r="BF138" s="789">
        <v>0</v>
      </c>
      <c r="BG138" s="785">
        <v>19</v>
      </c>
      <c r="BH138" s="784">
        <v>0</v>
      </c>
      <c r="BI138" s="786">
        <v>19</v>
      </c>
      <c r="BJ138" s="838">
        <v>0</v>
      </c>
      <c r="BK138" s="839">
        <v>0</v>
      </c>
      <c r="BL138" s="839">
        <v>0</v>
      </c>
      <c r="BM138" s="840">
        <v>0</v>
      </c>
      <c r="BN138" s="841">
        <v>0</v>
      </c>
      <c r="BO138" s="839">
        <v>0</v>
      </c>
      <c r="BP138" s="911">
        <v>0</v>
      </c>
      <c r="BQ138" s="838">
        <f>SUMIFS('R5診療所票'!$AZ$10:$AZ$64,'R5診療所票'!$B$10:$B$64,$K$3:$K$150,'R5診療所票'!$AG$10:$AG$64,1)</f>
        <v>0</v>
      </c>
      <c r="BR138" s="839">
        <f>SUMIFS('R5診療所票'!$AZ$10:$AZ$64,'R5診療所票'!$B$10:$B$64,$K$3:$K$150,'R5診療所票'!$AG$10:$AG$64,2)</f>
        <v>0</v>
      </c>
      <c r="BS138" s="839">
        <f>SUMIFS('R5診療所票'!$AZ$10:$AZ$64,'R5診療所票'!$B$10:$B$64,$K$3:$K$150,'R5診療所票'!$AG$10:$AG$64,3)</f>
        <v>0</v>
      </c>
      <c r="BT138" s="840">
        <f>SUMIFS('R5診療所票'!$AZ$10:$AZ$64,'R5診療所票'!$B$10:$B$64,$K$3:$K$150,'R5診療所票'!$AG$10:$AG$64,4)</f>
        <v>0</v>
      </c>
      <c r="BU138" s="841">
        <f t="shared" si="66"/>
        <v>0</v>
      </c>
      <c r="BV138" s="839">
        <f>SUMIFS('R5診療所票'!$AZ$10:$AZ$64,'R5診療所票'!$B$10:$B$64,$K$3:$K$150,'R5診療所票'!$AG$10:$AG$64,5)+SUMIFS('R5診療所票'!$AZ$10:$AZ$64,'R5診療所票'!$B$10:$B$64,$K$3:$K$150,'R5診療所票'!$AG$10:$AG$64,6)</f>
        <v>0</v>
      </c>
      <c r="BW138" s="911">
        <f t="shared" si="57"/>
        <v>0</v>
      </c>
      <c r="BX138" s="757">
        <f t="shared" si="61"/>
        <v>0</v>
      </c>
      <c r="BY138" s="757">
        <f t="shared" si="62"/>
        <v>0</v>
      </c>
      <c r="BZ138" s="757"/>
      <c r="CA138" s="910">
        <f>SUMIFS('R5診療所票'!$BC$10:$BC$64,'R5診療所票'!$B$10:$B$64,$K$3:$K$150,'R5診療所票'!$AN$10:$AN$64,1)</f>
        <v>0</v>
      </c>
      <c r="CB138" s="849">
        <f>SUMIFS('R5診療所票'!$BC$10:$BC$64,'R5診療所票'!$B$10:$B$64,$K$3:$K$150,'R5診療所票'!$AN$10:$AN$64,2)</f>
        <v>0</v>
      </c>
      <c r="CC138" s="839">
        <f>SUMIFS('R5診療所票'!$BC$10:$BC$64,'R5診療所票'!$B$10:$B$64,$K$3:$K$150,'R5診療所票'!$AN$10:$AN$64,3)</f>
        <v>0</v>
      </c>
      <c r="CD138" s="849">
        <f>SUMIFS('R5診療所票'!$BC$10:$BC$64,'R5診療所票'!$B$10:$B$64,$K$3:$K$150,'R5診療所票'!$AN$10:$AN$64,4)</f>
        <v>0</v>
      </c>
      <c r="CE138" s="839">
        <f t="shared" si="67"/>
        <v>0</v>
      </c>
      <c r="CF138" s="849">
        <f>SUMIFS('R5診療所票'!$BC$10:$BC$64,'R5診療所票'!$B$10:$B$64,$K$3:$K$150,'R5診療所票'!$AN$10:$AN$64,5)</f>
        <v>0</v>
      </c>
      <c r="CG138" s="841">
        <f t="shared" si="55"/>
        <v>0</v>
      </c>
      <c r="CH138" s="958">
        <f>SUMIFS('R5診療所票'!$BD$11:$BD$64,'R5診療所票'!$B$11:$B$64,$K$3:$K$150)</f>
        <v>0</v>
      </c>
      <c r="CI138" s="959">
        <f>SUMIFS('R5診療所票'!$BC$10:$BC$64,'R5診療所票'!$B$10:$B$64,$K$3:$K$150,'R5診療所票'!$AN$10:$AN$64,7)</f>
        <v>0</v>
      </c>
      <c r="CJ138" s="811" t="str">
        <f>IF(BW138=CG138+CH138+CI138,"○","×")</f>
        <v>○</v>
      </c>
      <c r="CK138" s="927">
        <v>0</v>
      </c>
      <c r="CL138" s="811" t="str">
        <f>IF(BW138=CK138,"○","×")</f>
        <v>○</v>
      </c>
      <c r="CN138" s="821" t="b">
        <f t="shared" si="65"/>
        <v>1</v>
      </c>
      <c r="CO138" s="792" t="b">
        <f t="shared" si="65"/>
        <v>1</v>
      </c>
      <c r="CP138" s="822" t="b">
        <f t="shared" si="65"/>
        <v>1</v>
      </c>
      <c r="CQ138" s="823" t="b">
        <f t="shared" si="65"/>
        <v>1</v>
      </c>
      <c r="CR138" s="790" t="b">
        <f t="shared" si="65"/>
        <v>1</v>
      </c>
      <c r="CS138" s="784" t="e">
        <v>#VALUE!</v>
      </c>
      <c r="CT138" s="820" t="e">
        <f t="shared" si="59"/>
        <v>#VALUE!</v>
      </c>
    </row>
    <row r="139" spans="1:98">
      <c r="A139" s="774">
        <v>122</v>
      </c>
      <c r="B139" s="874" t="s">
        <v>205</v>
      </c>
      <c r="C139" s="874" t="s">
        <v>206</v>
      </c>
      <c r="D139" s="813" t="s">
        <v>109</v>
      </c>
      <c r="E139" s="877">
        <v>21729093</v>
      </c>
      <c r="F139" s="878">
        <v>21730129</v>
      </c>
      <c r="G139" s="878">
        <v>21701127</v>
      </c>
      <c r="H139" s="878">
        <v>21701127</v>
      </c>
      <c r="I139" s="878">
        <v>21701127</v>
      </c>
      <c r="J139" s="878">
        <v>21701127</v>
      </c>
      <c r="K139" s="878">
        <v>21701127</v>
      </c>
      <c r="L139" s="870" t="s">
        <v>215</v>
      </c>
      <c r="M139" s="817"/>
      <c r="N139" s="818"/>
      <c r="O139" s="818"/>
      <c r="P139" s="818"/>
      <c r="Q139" s="819">
        <v>0</v>
      </c>
      <c r="R139" s="819"/>
      <c r="S139" s="909">
        <v>0</v>
      </c>
      <c r="T139" s="817"/>
      <c r="U139" s="818"/>
      <c r="V139" s="818"/>
      <c r="W139" s="818">
        <v>19</v>
      </c>
      <c r="X139" s="819">
        <v>19</v>
      </c>
      <c r="Y139" s="819"/>
      <c r="Z139" s="909">
        <v>19</v>
      </c>
      <c r="AA139" s="783">
        <v>0</v>
      </c>
      <c r="AB139" s="784">
        <v>0</v>
      </c>
      <c r="AC139" s="784">
        <v>19</v>
      </c>
      <c r="AD139" s="784">
        <v>0</v>
      </c>
      <c r="AE139" s="785">
        <f t="shared" si="50"/>
        <v>19</v>
      </c>
      <c r="AF139" s="785">
        <v>0</v>
      </c>
      <c r="AG139" s="820">
        <f t="shared" si="38"/>
        <v>19</v>
      </c>
      <c r="AH139" s="783">
        <v>0</v>
      </c>
      <c r="AI139" s="784">
        <v>0</v>
      </c>
      <c r="AJ139" s="784">
        <v>19</v>
      </c>
      <c r="AK139" s="784">
        <v>0</v>
      </c>
      <c r="AL139" s="785">
        <v>19</v>
      </c>
      <c r="AM139" s="785">
        <v>0</v>
      </c>
      <c r="AN139" s="820">
        <f t="shared" si="52"/>
        <v>19</v>
      </c>
      <c r="AO139" s="787">
        <v>0</v>
      </c>
      <c r="AP139" s="784">
        <v>0</v>
      </c>
      <c r="AQ139" s="784">
        <v>19</v>
      </c>
      <c r="AR139" s="789">
        <v>0</v>
      </c>
      <c r="AS139" s="785">
        <v>19</v>
      </c>
      <c r="AT139" s="784">
        <v>0</v>
      </c>
      <c r="AU139" s="820">
        <v>19</v>
      </c>
      <c r="AV139" s="821">
        <v>0</v>
      </c>
      <c r="AW139" s="792">
        <v>0</v>
      </c>
      <c r="AX139" s="789">
        <v>19</v>
      </c>
      <c r="AY139" s="852">
        <v>0</v>
      </c>
      <c r="AZ139" s="785">
        <v>19</v>
      </c>
      <c r="BA139" s="784">
        <v>0</v>
      </c>
      <c r="BB139" s="786">
        <v>19</v>
      </c>
      <c r="BC139" s="871">
        <v>0</v>
      </c>
      <c r="BD139" s="780">
        <v>0</v>
      </c>
      <c r="BE139" s="780">
        <v>19</v>
      </c>
      <c r="BF139" s="872">
        <v>0</v>
      </c>
      <c r="BG139" s="819">
        <v>19</v>
      </c>
      <c r="BH139" s="818">
        <v>0</v>
      </c>
      <c r="BI139" s="782">
        <v>19</v>
      </c>
      <c r="BJ139" s="787">
        <v>0</v>
      </c>
      <c r="BK139" s="784">
        <v>0</v>
      </c>
      <c r="BL139" s="784">
        <v>0</v>
      </c>
      <c r="BM139" s="789">
        <v>19</v>
      </c>
      <c r="BN139" s="785">
        <v>19</v>
      </c>
      <c r="BO139" s="784">
        <v>0</v>
      </c>
      <c r="BP139" s="820">
        <v>19</v>
      </c>
      <c r="BQ139" s="853">
        <f>SUMIFS('R5診療所票'!$AZ$10:$AZ$64,'R5診療所票'!$B$10:$B$64,$K$3:$K$150,'R5診療所票'!$AG$10:$AG$64,1)</f>
        <v>0</v>
      </c>
      <c r="BR139" s="854">
        <f>SUMIFS('R5診療所票'!$AZ$10:$AZ$64,'R5診療所票'!$B$10:$B$64,$K$3:$K$150,'R5診療所票'!$AG$10:$AG$64,2)</f>
        <v>0</v>
      </c>
      <c r="BS139" s="854">
        <f>SUMIFS('R5診療所票'!$AZ$10:$AZ$64,'R5診療所票'!$B$10:$B$64,$K$3:$K$150,'R5診療所票'!$AG$10:$AG$64,3)</f>
        <v>0</v>
      </c>
      <c r="BT139" s="855">
        <f>SUMIFS('R5診療所票'!$AZ$10:$AZ$64,'R5診療所票'!$B$10:$B$64,$K$3:$K$150,'R5診療所票'!$AG$10:$AG$64,4)</f>
        <v>19</v>
      </c>
      <c r="BU139" s="856">
        <f t="shared" si="66"/>
        <v>19</v>
      </c>
      <c r="BV139" s="854">
        <f>SUMIFS('R5診療所票'!$AZ$10:$AZ$64,'R5診療所票'!$B$10:$B$64,$K$3:$K$150,'R5診療所票'!$AG$10:$AG$64,5)+SUMIFS('R5診療所票'!$AZ$10:$AZ$64,'R5診療所票'!$B$10:$B$64,$K$3:$K$150,'R5診療所票'!$AG$10:$AG$64,6)</f>
        <v>0</v>
      </c>
      <c r="BW139" s="857">
        <f t="shared" si="57"/>
        <v>19</v>
      </c>
      <c r="BX139" s="757">
        <f t="shared" si="61"/>
        <v>0</v>
      </c>
      <c r="BY139" s="757">
        <f t="shared" si="62"/>
        <v>0</v>
      </c>
      <c r="BZ139" s="757"/>
      <c r="CA139" s="858">
        <f>SUMIFS('R5診療所票'!$BC$10:$BC$64,'R5診療所票'!$B$10:$B$64,$K$3:$K$150,'R5診療所票'!$AN$10:$AN$64,1)</f>
        <v>0</v>
      </c>
      <c r="CB139" s="805">
        <f>SUMIFS('R5診療所票'!$BC$10:$BC$64,'R5診療所票'!$B$10:$B$64,$K$3:$K$150,'R5診療所票'!$AN$10:$AN$64,2)</f>
        <v>0</v>
      </c>
      <c r="CC139" s="859">
        <f>SUMIFS('R5診療所票'!$BC$10:$BC$64,'R5診療所票'!$B$10:$B$64,$K$3:$K$150,'R5診療所票'!$AN$10:$AN$64,3)</f>
        <v>0</v>
      </c>
      <c r="CD139" s="805">
        <f>SUMIFS('R5診療所票'!$BC$10:$BC$64,'R5診療所票'!$B$10:$B$64,$K$3:$K$150,'R5診療所票'!$AN$10:$AN$64,4)</f>
        <v>19</v>
      </c>
      <c r="CE139" s="859">
        <f t="shared" si="67"/>
        <v>19</v>
      </c>
      <c r="CF139" s="805">
        <f>SUMIFS('R5診療所票'!$BC$10:$BC$64,'R5診療所票'!$B$10:$B$64,$K$3:$K$150,'R5診療所票'!$AN$10:$AN$64,5)</f>
        <v>0</v>
      </c>
      <c r="CG139" s="860">
        <f t="shared" si="55"/>
        <v>19</v>
      </c>
      <c r="CH139" s="832">
        <f>SUMIFS('R5診療所票'!$BD$11:$BD$64,'R5診療所票'!$B$11:$B$64,$K$3:$K$150)</f>
        <v>0</v>
      </c>
      <c r="CI139" s="810">
        <f>SUMIFS('R5診療所票'!$BC$10:$BC$64,'R5診療所票'!$B$10:$B$64,$K$3:$K$150,'R5診療所票'!$AN$10:$AN$64,7)</f>
        <v>0</v>
      </c>
      <c r="CJ139" s="811" t="str">
        <f t="shared" si="64"/>
        <v>○</v>
      </c>
      <c r="CK139" s="833">
        <v>19</v>
      </c>
      <c r="CL139" s="811" t="str">
        <f t="shared" si="63"/>
        <v>○</v>
      </c>
      <c r="CN139" s="821" t="b">
        <f t="shared" si="65"/>
        <v>1</v>
      </c>
      <c r="CO139" s="792" t="b">
        <f t="shared" si="65"/>
        <v>1</v>
      </c>
      <c r="CP139" s="822" t="b">
        <f t="shared" si="65"/>
        <v>1</v>
      </c>
      <c r="CQ139" s="823" t="b">
        <f t="shared" si="65"/>
        <v>1</v>
      </c>
      <c r="CR139" s="790" t="b">
        <f t="shared" si="65"/>
        <v>1</v>
      </c>
      <c r="CS139" s="792" t="b">
        <f t="shared" si="65"/>
        <v>1</v>
      </c>
      <c r="CT139" s="786" t="b">
        <f t="shared" si="65"/>
        <v>1</v>
      </c>
    </row>
    <row r="140" spans="1:98">
      <c r="A140" s="774">
        <v>123</v>
      </c>
      <c r="B140" s="874" t="s">
        <v>199</v>
      </c>
      <c r="C140" s="874" t="s">
        <v>203</v>
      </c>
      <c r="D140" s="813" t="s">
        <v>109</v>
      </c>
      <c r="E140" s="877">
        <v>21729150</v>
      </c>
      <c r="F140" s="878">
        <v>21730038</v>
      </c>
      <c r="G140" s="878">
        <v>21701128</v>
      </c>
      <c r="H140" s="878">
        <v>21701128</v>
      </c>
      <c r="I140" s="878">
        <v>21701128</v>
      </c>
      <c r="J140" s="878">
        <v>21701128</v>
      </c>
      <c r="K140" s="878">
        <v>21701128</v>
      </c>
      <c r="L140" s="870" t="s">
        <v>69</v>
      </c>
      <c r="M140" s="817"/>
      <c r="N140" s="818"/>
      <c r="O140" s="818"/>
      <c r="P140" s="818"/>
      <c r="Q140" s="819">
        <v>0</v>
      </c>
      <c r="R140" s="819"/>
      <c r="S140" s="909">
        <v>0</v>
      </c>
      <c r="T140" s="817"/>
      <c r="U140" s="818">
        <v>19</v>
      </c>
      <c r="V140" s="818"/>
      <c r="W140" s="818"/>
      <c r="X140" s="819">
        <v>19</v>
      </c>
      <c r="Y140" s="819"/>
      <c r="Z140" s="909">
        <v>19</v>
      </c>
      <c r="AA140" s="783">
        <v>0</v>
      </c>
      <c r="AB140" s="784">
        <v>19</v>
      </c>
      <c r="AC140" s="784">
        <v>0</v>
      </c>
      <c r="AD140" s="784">
        <v>0</v>
      </c>
      <c r="AE140" s="785">
        <f t="shared" si="50"/>
        <v>19</v>
      </c>
      <c r="AF140" s="785">
        <v>0</v>
      </c>
      <c r="AG140" s="820">
        <f t="shared" si="38"/>
        <v>19</v>
      </c>
      <c r="AH140" s="783">
        <v>0</v>
      </c>
      <c r="AI140" s="784">
        <v>19</v>
      </c>
      <c r="AJ140" s="784">
        <v>0</v>
      </c>
      <c r="AK140" s="784">
        <v>0</v>
      </c>
      <c r="AL140" s="785">
        <v>19</v>
      </c>
      <c r="AM140" s="785">
        <v>0</v>
      </c>
      <c r="AN140" s="820">
        <f t="shared" si="52"/>
        <v>19</v>
      </c>
      <c r="AO140" s="787">
        <v>0</v>
      </c>
      <c r="AP140" s="784">
        <v>19</v>
      </c>
      <c r="AQ140" s="784">
        <v>0</v>
      </c>
      <c r="AR140" s="789">
        <v>0</v>
      </c>
      <c r="AS140" s="785">
        <v>19</v>
      </c>
      <c r="AT140" s="784">
        <v>0</v>
      </c>
      <c r="AU140" s="820">
        <v>19</v>
      </c>
      <c r="AV140" s="787">
        <v>0</v>
      </c>
      <c r="AW140" s="784">
        <v>19</v>
      </c>
      <c r="AX140" s="789">
        <v>0</v>
      </c>
      <c r="AY140" s="852">
        <v>0</v>
      </c>
      <c r="AZ140" s="785">
        <v>19</v>
      </c>
      <c r="BA140" s="784">
        <v>0</v>
      </c>
      <c r="BB140" s="786">
        <v>19</v>
      </c>
      <c r="BC140" s="787">
        <v>0</v>
      </c>
      <c r="BD140" s="784">
        <v>19</v>
      </c>
      <c r="BE140" s="784">
        <v>0</v>
      </c>
      <c r="BF140" s="789">
        <v>0</v>
      </c>
      <c r="BG140" s="785">
        <v>19</v>
      </c>
      <c r="BH140" s="784">
        <v>0</v>
      </c>
      <c r="BI140" s="786">
        <v>19</v>
      </c>
      <c r="BJ140" s="787">
        <v>0</v>
      </c>
      <c r="BK140" s="784">
        <v>19</v>
      </c>
      <c r="BL140" s="784">
        <v>0</v>
      </c>
      <c r="BM140" s="789">
        <v>0</v>
      </c>
      <c r="BN140" s="785">
        <v>19</v>
      </c>
      <c r="BO140" s="784">
        <v>0</v>
      </c>
      <c r="BP140" s="820">
        <v>19</v>
      </c>
      <c r="BQ140" s="853">
        <f>SUMIFS('R5診療所票'!$AZ$10:$AZ$64,'R5診療所票'!$B$10:$B$64,$K$3:$K$150,'R5診療所票'!$AG$10:$AG$64,1)</f>
        <v>0</v>
      </c>
      <c r="BR140" s="854">
        <f>SUMIFS('R5診療所票'!$AZ$10:$AZ$64,'R5診療所票'!$B$10:$B$64,$K$3:$K$150,'R5診療所票'!$AG$10:$AG$64,2)</f>
        <v>19</v>
      </c>
      <c r="BS140" s="854">
        <f>SUMIFS('R5診療所票'!$AZ$10:$AZ$64,'R5診療所票'!$B$10:$B$64,$K$3:$K$150,'R5診療所票'!$AG$10:$AG$64,3)</f>
        <v>0</v>
      </c>
      <c r="BT140" s="855">
        <f>SUMIFS('R5診療所票'!$AZ$10:$AZ$64,'R5診療所票'!$B$10:$B$64,$K$3:$K$150,'R5診療所票'!$AG$10:$AG$64,4)</f>
        <v>0</v>
      </c>
      <c r="BU140" s="856">
        <f t="shared" si="66"/>
        <v>19</v>
      </c>
      <c r="BV140" s="854">
        <f>SUMIFS('R5診療所票'!$AZ$10:$AZ$64,'R5診療所票'!$B$10:$B$64,$K$3:$K$150,'R5診療所票'!$AG$10:$AG$64,5)+SUMIFS('R5診療所票'!$AZ$10:$AZ$64,'R5診療所票'!$B$10:$B$64,$K$3:$K$150,'R5診療所票'!$AG$10:$AG$64,6)</f>
        <v>0</v>
      </c>
      <c r="BW140" s="857">
        <f t="shared" si="57"/>
        <v>19</v>
      </c>
      <c r="BX140" s="757">
        <f t="shared" si="61"/>
        <v>0</v>
      </c>
      <c r="BY140" s="757">
        <f t="shared" si="62"/>
        <v>0</v>
      </c>
      <c r="BZ140" s="757"/>
      <c r="CA140" s="858">
        <f>SUMIFS('R5診療所票'!$BC$10:$BC$64,'R5診療所票'!$B$10:$B$64,$K$3:$K$150,'R5診療所票'!$AN$10:$AN$64,1)</f>
        <v>0</v>
      </c>
      <c r="CB140" s="805">
        <f>SUMIFS('R5診療所票'!$BC$10:$BC$64,'R5診療所票'!$B$10:$B$64,$K$3:$K$150,'R5診療所票'!$AN$10:$AN$64,2)</f>
        <v>19</v>
      </c>
      <c r="CC140" s="859">
        <f>SUMIFS('R5診療所票'!$BC$10:$BC$64,'R5診療所票'!$B$10:$B$64,$K$3:$K$150,'R5診療所票'!$AN$10:$AN$64,3)</f>
        <v>0</v>
      </c>
      <c r="CD140" s="805">
        <f>SUMIFS('R5診療所票'!$BC$10:$BC$64,'R5診療所票'!$B$10:$B$64,$K$3:$K$150,'R5診療所票'!$AN$10:$AN$64,4)</f>
        <v>0</v>
      </c>
      <c r="CE140" s="859">
        <f t="shared" si="67"/>
        <v>19</v>
      </c>
      <c r="CF140" s="805">
        <f>SUMIFS('R5診療所票'!$BC$10:$BC$64,'R5診療所票'!$B$10:$B$64,$K$3:$K$150,'R5診療所票'!$AN$10:$AN$64,5)</f>
        <v>0</v>
      </c>
      <c r="CG140" s="860">
        <f t="shared" si="55"/>
        <v>19</v>
      </c>
      <c r="CH140" s="832">
        <f>SUMIFS('R5診療所票'!$BD$11:$BD$64,'R5診療所票'!$B$11:$B$64,$K$3:$K$150)</f>
        <v>0</v>
      </c>
      <c r="CI140" s="810">
        <f>SUMIFS('R5診療所票'!$BC$10:$BC$64,'R5診療所票'!$B$10:$B$64,$K$3:$K$150,'R5診療所票'!$AN$10:$AN$64,7)</f>
        <v>0</v>
      </c>
      <c r="CJ140" s="811" t="str">
        <f t="shared" si="64"/>
        <v>○</v>
      </c>
      <c r="CK140" s="833">
        <v>19</v>
      </c>
      <c r="CL140" s="811" t="str">
        <f t="shared" si="63"/>
        <v>○</v>
      </c>
      <c r="CN140" s="821" t="b">
        <f t="shared" si="65"/>
        <v>1</v>
      </c>
      <c r="CO140" s="792" t="b">
        <f t="shared" si="65"/>
        <v>1</v>
      </c>
      <c r="CP140" s="822" t="b">
        <f t="shared" si="65"/>
        <v>1</v>
      </c>
      <c r="CQ140" s="823" t="b">
        <f t="shared" si="65"/>
        <v>1</v>
      </c>
      <c r="CR140" s="790" t="b">
        <f t="shared" si="65"/>
        <v>1</v>
      </c>
      <c r="CS140" s="792" t="b">
        <f t="shared" si="65"/>
        <v>1</v>
      </c>
      <c r="CT140" s="786" t="b">
        <f t="shared" si="65"/>
        <v>1</v>
      </c>
    </row>
    <row r="141" spans="1:98">
      <c r="A141" s="774">
        <v>124</v>
      </c>
      <c r="B141" s="874" t="s">
        <v>205</v>
      </c>
      <c r="C141" s="874" t="s">
        <v>206</v>
      </c>
      <c r="D141" s="813" t="s">
        <v>109</v>
      </c>
      <c r="E141" s="877">
        <v>21729035</v>
      </c>
      <c r="F141" s="878">
        <v>21730114</v>
      </c>
      <c r="G141" s="878">
        <v>21701125</v>
      </c>
      <c r="H141" s="878">
        <v>21701125</v>
      </c>
      <c r="I141" s="878">
        <v>21701125</v>
      </c>
      <c r="J141" s="878">
        <v>21701125</v>
      </c>
      <c r="K141" s="878">
        <v>21701125</v>
      </c>
      <c r="L141" s="870" t="s">
        <v>216</v>
      </c>
      <c r="M141" s="817"/>
      <c r="N141" s="818"/>
      <c r="O141" s="818"/>
      <c r="P141" s="818"/>
      <c r="Q141" s="819">
        <v>0</v>
      </c>
      <c r="R141" s="819"/>
      <c r="S141" s="909">
        <v>0</v>
      </c>
      <c r="T141" s="817"/>
      <c r="U141" s="818">
        <v>12</v>
      </c>
      <c r="V141" s="818"/>
      <c r="W141" s="818"/>
      <c r="X141" s="819">
        <v>12</v>
      </c>
      <c r="Y141" s="819"/>
      <c r="Z141" s="909">
        <v>12</v>
      </c>
      <c r="AA141" s="783">
        <v>0</v>
      </c>
      <c r="AB141" s="784">
        <v>12</v>
      </c>
      <c r="AC141" s="784">
        <v>0</v>
      </c>
      <c r="AD141" s="784">
        <v>0</v>
      </c>
      <c r="AE141" s="785">
        <f t="shared" si="50"/>
        <v>12</v>
      </c>
      <c r="AF141" s="785">
        <v>0</v>
      </c>
      <c r="AG141" s="909">
        <f t="shared" si="38"/>
        <v>12</v>
      </c>
      <c r="AH141" s="783">
        <v>0</v>
      </c>
      <c r="AI141" s="784">
        <v>12</v>
      </c>
      <c r="AJ141" s="784">
        <v>0</v>
      </c>
      <c r="AK141" s="784">
        <v>0</v>
      </c>
      <c r="AL141" s="785">
        <v>12</v>
      </c>
      <c r="AM141" s="785">
        <v>0</v>
      </c>
      <c r="AN141" s="909">
        <f t="shared" si="52"/>
        <v>12</v>
      </c>
      <c r="AO141" s="787">
        <v>0</v>
      </c>
      <c r="AP141" s="784">
        <v>12</v>
      </c>
      <c r="AQ141" s="784">
        <v>0</v>
      </c>
      <c r="AR141" s="789">
        <v>0</v>
      </c>
      <c r="AS141" s="785">
        <v>12</v>
      </c>
      <c r="AT141" s="784">
        <v>0</v>
      </c>
      <c r="AU141" s="909">
        <v>12</v>
      </c>
      <c r="AV141" s="787">
        <v>0</v>
      </c>
      <c r="AW141" s="784">
        <v>12</v>
      </c>
      <c r="AX141" s="789">
        <v>0</v>
      </c>
      <c r="AY141" s="852">
        <v>0</v>
      </c>
      <c r="AZ141" s="785">
        <v>12</v>
      </c>
      <c r="BA141" s="784">
        <v>0</v>
      </c>
      <c r="BB141" s="786">
        <v>12</v>
      </c>
      <c r="BC141" s="787">
        <v>0</v>
      </c>
      <c r="BD141" s="784">
        <v>12</v>
      </c>
      <c r="BE141" s="784">
        <v>0</v>
      </c>
      <c r="BF141" s="789">
        <v>0</v>
      </c>
      <c r="BG141" s="785">
        <v>12</v>
      </c>
      <c r="BH141" s="784">
        <v>0</v>
      </c>
      <c r="BI141" s="786">
        <v>12</v>
      </c>
      <c r="BJ141" s="787">
        <v>0</v>
      </c>
      <c r="BK141" s="784">
        <v>12</v>
      </c>
      <c r="BL141" s="784">
        <v>0</v>
      </c>
      <c r="BM141" s="789">
        <v>0</v>
      </c>
      <c r="BN141" s="785">
        <v>12</v>
      </c>
      <c r="BO141" s="784">
        <v>0</v>
      </c>
      <c r="BP141" s="820">
        <v>12</v>
      </c>
      <c r="BQ141" s="853">
        <f>SUMIFS('R5診療所票'!$AZ$10:$AZ$64,'R5診療所票'!$B$10:$B$64,$K$3:$K$150,'R5診療所票'!$AG$10:$AG$64,1)</f>
        <v>0</v>
      </c>
      <c r="BR141" s="854">
        <f>SUMIFS('R5診療所票'!$AZ$10:$AZ$64,'R5診療所票'!$B$10:$B$64,$K$3:$K$150,'R5診療所票'!$AG$10:$AG$64,2)</f>
        <v>12</v>
      </c>
      <c r="BS141" s="854">
        <f>SUMIFS('R5診療所票'!$AZ$10:$AZ$64,'R5診療所票'!$B$10:$B$64,$K$3:$K$150,'R5診療所票'!$AG$10:$AG$64,3)</f>
        <v>0</v>
      </c>
      <c r="BT141" s="855">
        <f>SUMIFS('R5診療所票'!$AZ$10:$AZ$64,'R5診療所票'!$B$10:$B$64,$K$3:$K$150,'R5診療所票'!$AG$10:$AG$64,4)</f>
        <v>0</v>
      </c>
      <c r="BU141" s="856">
        <f t="shared" si="66"/>
        <v>12</v>
      </c>
      <c r="BV141" s="854">
        <f>SUMIFS('R5診療所票'!$AZ$10:$AZ$64,'R5診療所票'!$B$10:$B$64,$K$3:$K$150,'R5診療所票'!$AG$10:$AG$64,5)+SUMIFS('R5診療所票'!$AZ$10:$AZ$64,'R5診療所票'!$B$10:$B$64,$K$3:$K$150,'R5診療所票'!$AG$10:$AG$64,6)</f>
        <v>0</v>
      </c>
      <c r="BW141" s="857">
        <f t="shared" si="57"/>
        <v>12</v>
      </c>
      <c r="BX141" s="757">
        <f t="shared" si="61"/>
        <v>0</v>
      </c>
      <c r="BY141" s="757">
        <f t="shared" si="62"/>
        <v>0</v>
      </c>
      <c r="BZ141" s="758"/>
      <c r="CA141" s="858">
        <f>SUMIFS('R5診療所票'!$BC$10:$BC$64,'R5診療所票'!$B$10:$B$64,$K$3:$K$150,'R5診療所票'!$AN$10:$AN$64,1)</f>
        <v>0</v>
      </c>
      <c r="CB141" s="805">
        <f>SUMIFS('R5診療所票'!$BC$10:$BC$64,'R5診療所票'!$B$10:$B$64,$K$3:$K$150,'R5診療所票'!$AN$10:$AN$64,2)</f>
        <v>12</v>
      </c>
      <c r="CC141" s="859">
        <f>SUMIFS('R5診療所票'!$BC$10:$BC$64,'R5診療所票'!$B$10:$B$64,$K$3:$K$150,'R5診療所票'!$AN$10:$AN$64,3)</f>
        <v>0</v>
      </c>
      <c r="CD141" s="805">
        <f>SUMIFS('R5診療所票'!$BC$10:$BC$64,'R5診療所票'!$B$10:$B$64,$K$3:$K$150,'R5診療所票'!$AN$10:$AN$64,4)</f>
        <v>0</v>
      </c>
      <c r="CE141" s="859">
        <f t="shared" si="67"/>
        <v>12</v>
      </c>
      <c r="CF141" s="805">
        <f>SUMIFS('R5診療所票'!$BC$10:$BC$64,'R5診療所票'!$B$10:$B$64,$K$3:$K$150,'R5診療所票'!$AN$10:$AN$64,5)</f>
        <v>0</v>
      </c>
      <c r="CG141" s="860">
        <f t="shared" si="55"/>
        <v>12</v>
      </c>
      <c r="CH141" s="832">
        <f>SUMIFS('R5診療所票'!$BD$11:$BD$64,'R5診療所票'!$B$11:$B$64,$K$3:$K$150)</f>
        <v>0</v>
      </c>
      <c r="CI141" s="810">
        <f>SUMIFS('R5診療所票'!$BC$10:$BC$64,'R5診療所票'!$B$10:$B$64,$K$3:$K$150,'R5診療所票'!$AN$10:$AN$64,7)</f>
        <v>0</v>
      </c>
      <c r="CJ141" s="811" t="str">
        <f t="shared" si="64"/>
        <v>○</v>
      </c>
      <c r="CK141" s="962">
        <v>12</v>
      </c>
      <c r="CL141" s="811" t="str">
        <f t="shared" si="63"/>
        <v>○</v>
      </c>
      <c r="CN141" s="821" t="b">
        <f t="shared" si="65"/>
        <v>1</v>
      </c>
      <c r="CO141" s="792" t="b">
        <f t="shared" si="65"/>
        <v>1</v>
      </c>
      <c r="CP141" s="822" t="b">
        <f t="shared" si="65"/>
        <v>1</v>
      </c>
      <c r="CQ141" s="823" t="b">
        <f t="shared" si="65"/>
        <v>1</v>
      </c>
      <c r="CR141" s="790" t="b">
        <f t="shared" si="65"/>
        <v>1</v>
      </c>
      <c r="CS141" s="792" t="b">
        <f t="shared" si="65"/>
        <v>1</v>
      </c>
      <c r="CT141" s="786" t="b">
        <f t="shared" si="65"/>
        <v>1</v>
      </c>
    </row>
    <row r="142" spans="1:98">
      <c r="A142" s="774">
        <v>125</v>
      </c>
      <c r="B142" s="874" t="s">
        <v>199</v>
      </c>
      <c r="C142" s="874" t="s">
        <v>203</v>
      </c>
      <c r="D142" s="874" t="s">
        <v>109</v>
      </c>
      <c r="E142" s="877">
        <v>21729006</v>
      </c>
      <c r="F142" s="878">
        <v>21730021</v>
      </c>
      <c r="G142" s="878">
        <v>21701124</v>
      </c>
      <c r="H142" s="878">
        <v>21701124</v>
      </c>
      <c r="I142" s="878">
        <v>21701124</v>
      </c>
      <c r="J142" s="878">
        <v>21701124</v>
      </c>
      <c r="K142" s="878">
        <v>21701124</v>
      </c>
      <c r="L142" s="870" t="s">
        <v>217</v>
      </c>
      <c r="M142" s="817"/>
      <c r="N142" s="818"/>
      <c r="O142" s="818"/>
      <c r="P142" s="818"/>
      <c r="Q142" s="819">
        <v>0</v>
      </c>
      <c r="R142" s="819"/>
      <c r="S142" s="909">
        <v>0</v>
      </c>
      <c r="T142" s="817"/>
      <c r="U142" s="818">
        <v>19</v>
      </c>
      <c r="V142" s="818"/>
      <c r="W142" s="818"/>
      <c r="X142" s="819">
        <v>19</v>
      </c>
      <c r="Y142" s="819"/>
      <c r="Z142" s="909">
        <v>19</v>
      </c>
      <c r="AA142" s="783">
        <v>0</v>
      </c>
      <c r="AB142" s="784">
        <v>19</v>
      </c>
      <c r="AC142" s="784">
        <v>0</v>
      </c>
      <c r="AD142" s="784">
        <v>0</v>
      </c>
      <c r="AE142" s="785">
        <f t="shared" si="50"/>
        <v>19</v>
      </c>
      <c r="AF142" s="785">
        <v>0</v>
      </c>
      <c r="AG142" s="820">
        <f t="shared" si="38"/>
        <v>19</v>
      </c>
      <c r="AH142" s="783">
        <v>0</v>
      </c>
      <c r="AI142" s="784">
        <v>19</v>
      </c>
      <c r="AJ142" s="784">
        <v>0</v>
      </c>
      <c r="AK142" s="784">
        <v>0</v>
      </c>
      <c r="AL142" s="785">
        <v>19</v>
      </c>
      <c r="AM142" s="785">
        <v>0</v>
      </c>
      <c r="AN142" s="820">
        <f t="shared" si="52"/>
        <v>19</v>
      </c>
      <c r="AO142" s="787">
        <v>0</v>
      </c>
      <c r="AP142" s="784">
        <v>19</v>
      </c>
      <c r="AQ142" s="784">
        <v>0</v>
      </c>
      <c r="AR142" s="789">
        <v>0</v>
      </c>
      <c r="AS142" s="785">
        <v>19</v>
      </c>
      <c r="AT142" s="784">
        <v>0</v>
      </c>
      <c r="AU142" s="820">
        <v>19</v>
      </c>
      <c r="AV142" s="787">
        <v>0</v>
      </c>
      <c r="AW142" s="784">
        <v>19</v>
      </c>
      <c r="AX142" s="789">
        <v>0</v>
      </c>
      <c r="AY142" s="852">
        <v>0</v>
      </c>
      <c r="AZ142" s="785">
        <v>19</v>
      </c>
      <c r="BA142" s="784">
        <v>0</v>
      </c>
      <c r="BB142" s="786">
        <v>19</v>
      </c>
      <c r="BC142" s="787">
        <v>0</v>
      </c>
      <c r="BD142" s="784">
        <v>19</v>
      </c>
      <c r="BE142" s="784">
        <v>0</v>
      </c>
      <c r="BF142" s="789">
        <v>0</v>
      </c>
      <c r="BG142" s="785">
        <v>19</v>
      </c>
      <c r="BH142" s="784">
        <v>0</v>
      </c>
      <c r="BI142" s="786">
        <v>19</v>
      </c>
      <c r="BJ142" s="787">
        <v>0</v>
      </c>
      <c r="BK142" s="784">
        <v>19</v>
      </c>
      <c r="BL142" s="784">
        <v>0</v>
      </c>
      <c r="BM142" s="789">
        <v>0</v>
      </c>
      <c r="BN142" s="785">
        <v>19</v>
      </c>
      <c r="BO142" s="784">
        <v>0</v>
      </c>
      <c r="BP142" s="820">
        <v>19</v>
      </c>
      <c r="BQ142" s="853">
        <f>SUMIFS('R5診療所票'!$AZ$10:$AZ$64,'R5診療所票'!$B$10:$B$64,$K$3:$K$150,'R5診療所票'!$AG$10:$AG$64,1)</f>
        <v>0</v>
      </c>
      <c r="BR142" s="854">
        <f>SUMIFS('R5診療所票'!$AZ$10:$AZ$64,'R5診療所票'!$B$10:$B$64,$K$3:$K$150,'R5診療所票'!$AG$10:$AG$64,2)</f>
        <v>19</v>
      </c>
      <c r="BS142" s="854">
        <f>SUMIFS('R5診療所票'!$AZ$10:$AZ$64,'R5診療所票'!$B$10:$B$64,$K$3:$K$150,'R5診療所票'!$AG$10:$AG$64,3)</f>
        <v>0</v>
      </c>
      <c r="BT142" s="855">
        <f>SUMIFS('R5診療所票'!$AZ$10:$AZ$64,'R5診療所票'!$B$10:$B$64,$K$3:$K$150,'R5診療所票'!$AG$10:$AG$64,4)</f>
        <v>0</v>
      </c>
      <c r="BU142" s="856">
        <f t="shared" si="66"/>
        <v>19</v>
      </c>
      <c r="BV142" s="854">
        <f>SUMIFS('R5診療所票'!$AZ$10:$AZ$64,'R5診療所票'!$B$10:$B$64,$K$3:$K$150,'R5診療所票'!$AG$10:$AG$64,5)+SUMIFS('R5診療所票'!$AZ$10:$AZ$64,'R5診療所票'!$B$10:$B$64,$K$3:$K$150,'R5診療所票'!$AG$10:$AG$64,6)</f>
        <v>0</v>
      </c>
      <c r="BW142" s="857">
        <f t="shared" si="57"/>
        <v>19</v>
      </c>
      <c r="BX142" s="757">
        <f t="shared" si="61"/>
        <v>0</v>
      </c>
      <c r="BY142" s="757">
        <f t="shared" si="62"/>
        <v>0</v>
      </c>
      <c r="BZ142" s="757"/>
      <c r="CA142" s="858">
        <f>SUMIFS('R5診療所票'!$BC$10:$BC$64,'R5診療所票'!$B$10:$B$64,$K$3:$K$150,'R5診療所票'!$AN$10:$AN$64,1)</f>
        <v>0</v>
      </c>
      <c r="CB142" s="805">
        <f>SUMIFS('R5診療所票'!$BC$10:$BC$64,'R5診療所票'!$B$10:$B$64,$K$3:$K$150,'R5診療所票'!$AN$10:$AN$64,2)</f>
        <v>19</v>
      </c>
      <c r="CC142" s="859">
        <f>SUMIFS('R5診療所票'!$BC$10:$BC$64,'R5診療所票'!$B$10:$B$64,$K$3:$K$150,'R5診療所票'!$AN$10:$AN$64,3)</f>
        <v>0</v>
      </c>
      <c r="CD142" s="805">
        <f>SUMIFS('R5診療所票'!$BC$10:$BC$64,'R5診療所票'!$B$10:$B$64,$K$3:$K$150,'R5診療所票'!$AN$10:$AN$64,4)</f>
        <v>0</v>
      </c>
      <c r="CE142" s="859">
        <f t="shared" si="67"/>
        <v>19</v>
      </c>
      <c r="CF142" s="805">
        <f>SUMIFS('R5診療所票'!$BC$10:$BC$64,'R5診療所票'!$B$10:$B$64,$K$3:$K$150,'R5診療所票'!$AN$10:$AN$64,5)</f>
        <v>0</v>
      </c>
      <c r="CG142" s="860">
        <f t="shared" si="55"/>
        <v>19</v>
      </c>
      <c r="CH142" s="832">
        <f>SUMIFS('R5診療所票'!$BD$11:$BD$64,'R5診療所票'!$B$11:$B$64,$K$3:$K$150)</f>
        <v>0</v>
      </c>
      <c r="CI142" s="810">
        <f>SUMIFS('R5診療所票'!$BC$10:$BC$64,'R5診療所票'!$B$10:$B$64,$K$3:$K$150,'R5診療所票'!$AN$10:$AN$64,7)</f>
        <v>0</v>
      </c>
      <c r="CJ142" s="811" t="str">
        <f t="shared" si="64"/>
        <v>○</v>
      </c>
      <c r="CK142" s="833">
        <v>19</v>
      </c>
      <c r="CL142" s="811" t="str">
        <f t="shared" si="63"/>
        <v>○</v>
      </c>
      <c r="CN142" s="821" t="b">
        <f t="shared" si="65"/>
        <v>1</v>
      </c>
      <c r="CO142" s="792" t="b">
        <f t="shared" si="65"/>
        <v>1</v>
      </c>
      <c r="CP142" s="822" t="b">
        <f t="shared" si="65"/>
        <v>1</v>
      </c>
      <c r="CQ142" s="823" t="b">
        <f t="shared" si="65"/>
        <v>1</v>
      </c>
      <c r="CR142" s="790" t="b">
        <f t="shared" si="65"/>
        <v>1</v>
      </c>
      <c r="CS142" s="792" t="b">
        <f t="shared" si="65"/>
        <v>1</v>
      </c>
      <c r="CT142" s="786" t="b">
        <f t="shared" si="65"/>
        <v>1</v>
      </c>
    </row>
    <row r="143" spans="1:98" ht="18.5" thickBot="1">
      <c r="A143" s="774">
        <v>126</v>
      </c>
      <c r="B143" s="874" t="s">
        <v>199</v>
      </c>
      <c r="C143" s="874" t="s">
        <v>203</v>
      </c>
      <c r="D143" s="874" t="s">
        <v>109</v>
      </c>
      <c r="E143" s="877">
        <v>21729075</v>
      </c>
      <c r="F143" s="878">
        <v>21730124</v>
      </c>
      <c r="G143" s="878">
        <v>21701126</v>
      </c>
      <c r="H143" s="878">
        <v>21701126</v>
      </c>
      <c r="I143" s="878">
        <v>21701126</v>
      </c>
      <c r="J143" s="878">
        <v>21701126</v>
      </c>
      <c r="K143" s="878">
        <v>21701126</v>
      </c>
      <c r="L143" s="870" t="s">
        <v>218</v>
      </c>
      <c r="M143" s="817"/>
      <c r="N143" s="818"/>
      <c r="O143" s="818"/>
      <c r="P143" s="818"/>
      <c r="Q143" s="819">
        <v>0</v>
      </c>
      <c r="R143" s="819"/>
      <c r="S143" s="909">
        <v>0</v>
      </c>
      <c r="T143" s="817"/>
      <c r="U143" s="818">
        <v>19</v>
      </c>
      <c r="V143" s="818"/>
      <c r="W143" s="818"/>
      <c r="X143" s="819">
        <v>19</v>
      </c>
      <c r="Y143" s="819"/>
      <c r="Z143" s="909">
        <v>19</v>
      </c>
      <c r="AA143" s="783">
        <v>0</v>
      </c>
      <c r="AB143" s="784">
        <v>19</v>
      </c>
      <c r="AC143" s="784">
        <v>0</v>
      </c>
      <c r="AD143" s="784">
        <v>0</v>
      </c>
      <c r="AE143" s="785">
        <f t="shared" si="50"/>
        <v>19</v>
      </c>
      <c r="AF143" s="785">
        <v>0</v>
      </c>
      <c r="AG143" s="820">
        <f t="shared" si="38"/>
        <v>19</v>
      </c>
      <c r="AH143" s="783">
        <v>0</v>
      </c>
      <c r="AI143" s="784">
        <v>19</v>
      </c>
      <c r="AJ143" s="784">
        <v>0</v>
      </c>
      <c r="AK143" s="784">
        <v>0</v>
      </c>
      <c r="AL143" s="785">
        <v>19</v>
      </c>
      <c r="AM143" s="785">
        <v>0</v>
      </c>
      <c r="AN143" s="820">
        <f t="shared" si="52"/>
        <v>19</v>
      </c>
      <c r="AO143" s="787">
        <v>0</v>
      </c>
      <c r="AP143" s="784">
        <v>19</v>
      </c>
      <c r="AQ143" s="784">
        <v>0</v>
      </c>
      <c r="AR143" s="789">
        <v>0</v>
      </c>
      <c r="AS143" s="785">
        <v>19</v>
      </c>
      <c r="AT143" s="784">
        <v>0</v>
      </c>
      <c r="AU143" s="820">
        <v>19</v>
      </c>
      <c r="AV143" s="787">
        <v>0</v>
      </c>
      <c r="AW143" s="784">
        <v>19</v>
      </c>
      <c r="AX143" s="789">
        <v>0</v>
      </c>
      <c r="AY143" s="852">
        <v>0</v>
      </c>
      <c r="AZ143" s="785">
        <v>19</v>
      </c>
      <c r="BA143" s="784">
        <v>0</v>
      </c>
      <c r="BB143" s="786">
        <v>19</v>
      </c>
      <c r="BC143" s="787">
        <v>0</v>
      </c>
      <c r="BD143" s="963">
        <v>19</v>
      </c>
      <c r="BE143" s="963">
        <v>0</v>
      </c>
      <c r="BF143" s="789">
        <v>0</v>
      </c>
      <c r="BG143" s="785">
        <v>19</v>
      </c>
      <c r="BH143" s="784">
        <v>0</v>
      </c>
      <c r="BI143" s="786">
        <v>19</v>
      </c>
      <c r="BJ143" s="787">
        <v>0</v>
      </c>
      <c r="BK143" s="784">
        <v>19</v>
      </c>
      <c r="BL143" s="784">
        <v>0</v>
      </c>
      <c r="BM143" s="789">
        <v>0</v>
      </c>
      <c r="BN143" s="785">
        <v>19</v>
      </c>
      <c r="BO143" s="784">
        <v>0</v>
      </c>
      <c r="BP143" s="820">
        <v>19</v>
      </c>
      <c r="BQ143" s="853">
        <f>SUMIFS('R5診療所票'!$AZ$10:$AZ$64,'R5診療所票'!$B$10:$B$64,$K$3:$K$150,'R5診療所票'!$AG$10:$AG$64,1)</f>
        <v>0</v>
      </c>
      <c r="BR143" s="854">
        <f>SUMIFS('R5診療所票'!$AZ$10:$AZ$64,'R5診療所票'!$B$10:$B$64,$K$3:$K$150,'R5診療所票'!$AG$10:$AG$64,2)</f>
        <v>19</v>
      </c>
      <c r="BS143" s="854">
        <f>SUMIFS('R5診療所票'!$AZ$10:$AZ$64,'R5診療所票'!$B$10:$B$64,$K$3:$K$150,'R5診療所票'!$AG$10:$AG$64,3)</f>
        <v>0</v>
      </c>
      <c r="BT143" s="855">
        <f>SUMIFS('R5診療所票'!$AZ$10:$AZ$64,'R5診療所票'!$B$10:$B$64,$K$3:$K$150,'R5診療所票'!$AG$10:$AG$64,4)</f>
        <v>0</v>
      </c>
      <c r="BU143" s="856">
        <f t="shared" si="66"/>
        <v>19</v>
      </c>
      <c r="BV143" s="854">
        <f>SUMIFS('R5診療所票'!$AZ$10:$AZ$64,'R5診療所票'!$B$10:$B$64,$K$3:$K$150,'R5診療所票'!$AG$10:$AG$64,5)+SUMIFS('R5診療所票'!$AZ$10:$AZ$64,'R5診療所票'!$B$10:$B$64,$K$3:$K$150,'R5診療所票'!$AG$10:$AG$64,6)</f>
        <v>0</v>
      </c>
      <c r="BW143" s="857">
        <f t="shared" si="57"/>
        <v>19</v>
      </c>
      <c r="BX143" s="757">
        <f t="shared" si="61"/>
        <v>0</v>
      </c>
      <c r="BY143" s="757">
        <f t="shared" si="62"/>
        <v>0</v>
      </c>
      <c r="BZ143" s="757"/>
      <c r="CA143" s="858">
        <f>SUMIFS('R5診療所票'!$BC$10:$BC$64,'R5診療所票'!$B$10:$B$64,$K$3:$K$150,'R5診療所票'!$AN$10:$AN$64,1)</f>
        <v>0</v>
      </c>
      <c r="CB143" s="805">
        <f>SUMIFS('R5診療所票'!$BC$10:$BC$64,'R5診療所票'!$B$10:$B$64,$K$3:$K$150,'R5診療所票'!$AN$10:$AN$64,2)</f>
        <v>19</v>
      </c>
      <c r="CC143" s="859">
        <f>SUMIFS('R5診療所票'!$BC$10:$BC$64,'R5診療所票'!$B$10:$B$64,$K$3:$K$150,'R5診療所票'!$AN$10:$AN$64,3)</f>
        <v>0</v>
      </c>
      <c r="CD143" s="805">
        <f>SUMIFS('R5診療所票'!$BC$10:$BC$64,'R5診療所票'!$B$10:$B$64,$K$3:$K$150,'R5診療所票'!$AN$10:$AN$64,4)</f>
        <v>0</v>
      </c>
      <c r="CE143" s="859">
        <f t="shared" si="67"/>
        <v>19</v>
      </c>
      <c r="CF143" s="805">
        <f>SUMIFS('R5診療所票'!$BC$10:$BC$64,'R5診療所票'!$B$10:$B$64,$K$3:$K$150,'R5診療所票'!$AN$10:$AN$64,5)</f>
        <v>0</v>
      </c>
      <c r="CG143" s="860">
        <f t="shared" si="55"/>
        <v>19</v>
      </c>
      <c r="CH143" s="832">
        <f>SUMIFS('R5診療所票'!$BD$11:$BD$64,'R5診療所票'!$B$11:$B$64,$K$3:$K$150)</f>
        <v>0</v>
      </c>
      <c r="CI143" s="810">
        <f>SUMIFS('R5診療所票'!$BC$10:$BC$64,'R5診療所票'!$B$10:$B$64,$K$3:$K$150,'R5診療所票'!$AN$10:$AN$64,7)</f>
        <v>0</v>
      </c>
      <c r="CJ143" s="811" t="str">
        <f t="shared" si="64"/>
        <v>○</v>
      </c>
      <c r="CK143" s="833">
        <v>19</v>
      </c>
      <c r="CL143" s="811" t="str">
        <f t="shared" si="63"/>
        <v>○</v>
      </c>
      <c r="CN143" s="821" t="b">
        <f t="shared" si="65"/>
        <v>1</v>
      </c>
      <c r="CO143" s="792" t="b">
        <f t="shared" si="65"/>
        <v>1</v>
      </c>
      <c r="CP143" s="822" t="b">
        <f t="shared" si="65"/>
        <v>1</v>
      </c>
      <c r="CQ143" s="823" t="b">
        <f t="shared" si="65"/>
        <v>1</v>
      </c>
      <c r="CR143" s="790" t="b">
        <f t="shared" si="65"/>
        <v>1</v>
      </c>
      <c r="CS143" s="792" t="b">
        <f t="shared" si="65"/>
        <v>1</v>
      </c>
      <c r="CT143" s="786" t="b">
        <f t="shared" si="65"/>
        <v>1</v>
      </c>
    </row>
    <row r="144" spans="1:98" ht="26.25" customHeight="1" thickTop="1" thickBot="1">
      <c r="A144" s="1303" t="s">
        <v>219</v>
      </c>
      <c r="B144" s="1304"/>
      <c r="C144" s="1304"/>
      <c r="D144" s="1304"/>
      <c r="E144" s="1304"/>
      <c r="F144" s="1305"/>
      <c r="G144" s="1305"/>
      <c r="H144" s="1305"/>
      <c r="I144" s="1305"/>
      <c r="J144" s="1305"/>
      <c r="K144" s="1305"/>
      <c r="L144" s="1305"/>
      <c r="M144" s="891">
        <v>0</v>
      </c>
      <c r="N144" s="892">
        <v>916</v>
      </c>
      <c r="O144" s="892">
        <v>94</v>
      </c>
      <c r="P144" s="892">
        <v>118</v>
      </c>
      <c r="Q144" s="893">
        <v>1128</v>
      </c>
      <c r="R144" s="893">
        <v>0</v>
      </c>
      <c r="S144" s="894">
        <v>1128</v>
      </c>
      <c r="T144" s="891">
        <v>52</v>
      </c>
      <c r="U144" s="892">
        <v>980</v>
      </c>
      <c r="V144" s="892">
        <v>152</v>
      </c>
      <c r="W144" s="892">
        <v>526</v>
      </c>
      <c r="X144" s="893">
        <v>1710</v>
      </c>
      <c r="Y144" s="893">
        <v>0</v>
      </c>
      <c r="Z144" s="894">
        <v>1710</v>
      </c>
      <c r="AA144" s="895">
        <f t="shared" ref="AA144:AN144" si="68">SUM(AA127:AA143)</f>
        <v>64</v>
      </c>
      <c r="AB144" s="896">
        <f t="shared" si="68"/>
        <v>897</v>
      </c>
      <c r="AC144" s="896">
        <f t="shared" si="68"/>
        <v>225</v>
      </c>
      <c r="AD144" s="896">
        <f t="shared" si="68"/>
        <v>494</v>
      </c>
      <c r="AE144" s="897">
        <f t="shared" si="68"/>
        <v>1680</v>
      </c>
      <c r="AF144" s="897">
        <f t="shared" si="68"/>
        <v>0</v>
      </c>
      <c r="AG144" s="898">
        <f t="shared" si="68"/>
        <v>1680</v>
      </c>
      <c r="AH144" s="895">
        <f t="shared" si="68"/>
        <v>64</v>
      </c>
      <c r="AI144" s="896">
        <f t="shared" si="68"/>
        <v>897</v>
      </c>
      <c r="AJ144" s="896">
        <f t="shared" si="68"/>
        <v>225</v>
      </c>
      <c r="AK144" s="896">
        <f t="shared" si="68"/>
        <v>503</v>
      </c>
      <c r="AL144" s="897">
        <f t="shared" si="68"/>
        <v>1689</v>
      </c>
      <c r="AM144" s="897">
        <f t="shared" si="68"/>
        <v>18</v>
      </c>
      <c r="AN144" s="898">
        <f t="shared" si="68"/>
        <v>1707</v>
      </c>
      <c r="AO144" s="895">
        <v>64</v>
      </c>
      <c r="AP144" s="896">
        <v>837</v>
      </c>
      <c r="AQ144" s="896">
        <v>285</v>
      </c>
      <c r="AR144" s="896">
        <v>465</v>
      </c>
      <c r="AS144" s="897">
        <v>1651</v>
      </c>
      <c r="AT144" s="897">
        <v>18</v>
      </c>
      <c r="AU144" s="898">
        <v>1669</v>
      </c>
      <c r="AV144" s="895">
        <v>64</v>
      </c>
      <c r="AW144" s="964">
        <v>794</v>
      </c>
      <c r="AX144" s="896">
        <v>328</v>
      </c>
      <c r="AY144" s="896">
        <v>275</v>
      </c>
      <c r="AZ144" s="897">
        <v>1461</v>
      </c>
      <c r="BA144" s="897">
        <v>18</v>
      </c>
      <c r="BB144" s="898">
        <v>1479</v>
      </c>
      <c r="BC144" s="895">
        <v>64</v>
      </c>
      <c r="BD144" s="964">
        <v>794</v>
      </c>
      <c r="BE144" s="964">
        <v>328</v>
      </c>
      <c r="BF144" s="896">
        <v>275</v>
      </c>
      <c r="BG144" s="897">
        <v>1461</v>
      </c>
      <c r="BH144" s="897">
        <v>18</v>
      </c>
      <c r="BI144" s="898">
        <v>1479</v>
      </c>
      <c r="BJ144" s="895">
        <v>28</v>
      </c>
      <c r="BK144" s="896">
        <v>771</v>
      </c>
      <c r="BL144" s="896">
        <v>309</v>
      </c>
      <c r="BM144" s="896">
        <v>334</v>
      </c>
      <c r="BN144" s="896">
        <v>1442</v>
      </c>
      <c r="BO144" s="896">
        <v>0</v>
      </c>
      <c r="BP144" s="898">
        <v>1442</v>
      </c>
      <c r="BQ144" s="895">
        <f>SUM(BQ127:BQ143)</f>
        <v>28</v>
      </c>
      <c r="BR144" s="896">
        <f t="shared" ref="BR144:BW144" si="69">SUM(BR127:BR143)</f>
        <v>719</v>
      </c>
      <c r="BS144" s="896">
        <f t="shared" si="69"/>
        <v>308</v>
      </c>
      <c r="BT144" s="896">
        <f t="shared" si="69"/>
        <v>316</v>
      </c>
      <c r="BU144" s="896">
        <f t="shared" si="69"/>
        <v>1371</v>
      </c>
      <c r="BV144" s="896">
        <f t="shared" si="69"/>
        <v>0</v>
      </c>
      <c r="BW144" s="898">
        <f t="shared" si="69"/>
        <v>1371</v>
      </c>
      <c r="BX144" s="757">
        <f t="shared" si="61"/>
        <v>-71</v>
      </c>
      <c r="BY144" s="757">
        <f t="shared" si="62"/>
        <v>-71</v>
      </c>
      <c r="BZ144" s="757"/>
      <c r="CA144" s="891">
        <f t="shared" ref="CA144:CI144" si="70">SUM(CA127:CA143)</f>
        <v>28</v>
      </c>
      <c r="CB144" s="892">
        <f t="shared" si="70"/>
        <v>719</v>
      </c>
      <c r="CC144" s="892">
        <f t="shared" si="70"/>
        <v>308</v>
      </c>
      <c r="CD144" s="892">
        <f t="shared" si="70"/>
        <v>316</v>
      </c>
      <c r="CE144" s="893">
        <f t="shared" si="70"/>
        <v>1371</v>
      </c>
      <c r="CF144" s="893">
        <f t="shared" si="70"/>
        <v>0</v>
      </c>
      <c r="CG144" s="893">
        <f t="shared" si="70"/>
        <v>1371</v>
      </c>
      <c r="CH144" s="900">
        <f t="shared" si="70"/>
        <v>0</v>
      </c>
      <c r="CI144" s="894">
        <f t="shared" si="70"/>
        <v>0</v>
      </c>
      <c r="CJ144" s="811"/>
      <c r="CK144" s="901">
        <f>SUM(CK127:CK143)</f>
        <v>1371</v>
      </c>
      <c r="CL144" s="811"/>
      <c r="CN144" s="895" t="e">
        <f>SUM(CN127:CN143)</f>
        <v>#REF!</v>
      </c>
      <c r="CO144" s="896" t="e">
        <f t="shared" ref="CO144:CT144" si="71">SUM(CO127:CO143)</f>
        <v>#REF!</v>
      </c>
      <c r="CP144" s="896" t="e">
        <f t="shared" si="71"/>
        <v>#REF!</v>
      </c>
      <c r="CQ144" s="896" t="e">
        <f t="shared" si="71"/>
        <v>#REF!</v>
      </c>
      <c r="CR144" s="896" t="e">
        <f t="shared" si="71"/>
        <v>#REF!</v>
      </c>
      <c r="CS144" s="896" t="e">
        <f t="shared" si="71"/>
        <v>#REF!</v>
      </c>
      <c r="CT144" s="898" t="e">
        <f t="shared" si="71"/>
        <v>#REF!</v>
      </c>
    </row>
    <row r="145" spans="1:98">
      <c r="A145" s="902">
        <v>127</v>
      </c>
      <c r="B145" s="942" t="s">
        <v>220</v>
      </c>
      <c r="C145" s="942" t="s">
        <v>1926</v>
      </c>
      <c r="D145" s="942" t="s">
        <v>109</v>
      </c>
      <c r="E145" s="943">
        <v>11729118</v>
      </c>
      <c r="F145" s="944">
        <v>11730076</v>
      </c>
      <c r="G145" s="944">
        <v>11701137</v>
      </c>
      <c r="H145" s="944">
        <v>11701137</v>
      </c>
      <c r="I145" s="944">
        <v>11701137</v>
      </c>
      <c r="J145" s="944">
        <v>11701137</v>
      </c>
      <c r="K145" s="944">
        <v>11701137</v>
      </c>
      <c r="L145" s="945" t="s">
        <v>71</v>
      </c>
      <c r="M145" s="905"/>
      <c r="N145" s="906"/>
      <c r="O145" s="906"/>
      <c r="P145" s="906"/>
      <c r="Q145" s="907">
        <v>0</v>
      </c>
      <c r="R145" s="907"/>
      <c r="S145" s="908">
        <v>0</v>
      </c>
      <c r="T145" s="905"/>
      <c r="U145" s="906">
        <v>100</v>
      </c>
      <c r="V145" s="906"/>
      <c r="W145" s="906"/>
      <c r="X145" s="907">
        <v>100</v>
      </c>
      <c r="Y145" s="907"/>
      <c r="Z145" s="908">
        <v>100</v>
      </c>
      <c r="AA145" s="783">
        <v>0</v>
      </c>
      <c r="AB145" s="784">
        <v>100</v>
      </c>
      <c r="AC145" s="784">
        <v>0</v>
      </c>
      <c r="AD145" s="784">
        <v>0</v>
      </c>
      <c r="AE145" s="785">
        <f t="shared" ref="AE145:AE153" si="72">SUM(AA145:AD145)</f>
        <v>100</v>
      </c>
      <c r="AF145" s="784">
        <v>0</v>
      </c>
      <c r="AG145" s="793">
        <f t="shared" si="38"/>
        <v>100</v>
      </c>
      <c r="AH145" s="783">
        <v>0</v>
      </c>
      <c r="AI145" s="784">
        <v>100</v>
      </c>
      <c r="AJ145" s="784">
        <v>0</v>
      </c>
      <c r="AK145" s="784">
        <v>0</v>
      </c>
      <c r="AL145" s="785">
        <v>100</v>
      </c>
      <c r="AM145" s="784">
        <v>0</v>
      </c>
      <c r="AN145" s="820">
        <f t="shared" ref="AN145:AN151" si="73">AL145+AM145</f>
        <v>100</v>
      </c>
      <c r="AO145" s="783">
        <v>0</v>
      </c>
      <c r="AP145" s="784">
        <v>100</v>
      </c>
      <c r="AQ145" s="784">
        <v>0</v>
      </c>
      <c r="AR145" s="784">
        <v>0</v>
      </c>
      <c r="AS145" s="785">
        <v>100</v>
      </c>
      <c r="AT145" s="784">
        <v>0</v>
      </c>
      <c r="AU145" s="820">
        <v>100</v>
      </c>
      <c r="AV145" s="787">
        <v>0</v>
      </c>
      <c r="AW145" s="792">
        <v>100</v>
      </c>
      <c r="AX145" s="789">
        <v>0</v>
      </c>
      <c r="AY145" s="789">
        <v>0</v>
      </c>
      <c r="AZ145" s="785">
        <v>100</v>
      </c>
      <c r="BA145" s="784">
        <v>0</v>
      </c>
      <c r="BB145" s="786">
        <v>100</v>
      </c>
      <c r="BC145" s="783">
        <v>0</v>
      </c>
      <c r="BD145" s="784">
        <v>100</v>
      </c>
      <c r="BE145" s="784">
        <v>0</v>
      </c>
      <c r="BF145" s="784">
        <v>0</v>
      </c>
      <c r="BG145" s="784">
        <v>100</v>
      </c>
      <c r="BH145" s="784">
        <v>0</v>
      </c>
      <c r="BI145" s="820">
        <v>100</v>
      </c>
      <c r="BJ145" s="794">
        <v>0</v>
      </c>
      <c r="BK145" s="788">
        <v>100</v>
      </c>
      <c r="BL145" s="795">
        <v>0</v>
      </c>
      <c r="BM145" s="796">
        <v>0</v>
      </c>
      <c r="BN145" s="797">
        <v>100</v>
      </c>
      <c r="BO145" s="788">
        <v>0</v>
      </c>
      <c r="BP145" s="793">
        <v>100</v>
      </c>
      <c r="BQ145" s="798">
        <f>SUMIFS('R5病院病棟票'!$AF$13:$AF$324,'R5病院病棟票'!$B$13:$B$324,$K$3:$K$150,'R5病院病棟票'!$R$13:$R$324,1)</f>
        <v>0</v>
      </c>
      <c r="BR145" s="799">
        <f>SUMIFS('R5病院病棟票'!$AF$13:$AF$324,'R5病院病棟票'!$B$13:$B$324,$K$3:$K$150,'R5病院病棟票'!$R$13:$R$324,2)</f>
        <v>100</v>
      </c>
      <c r="BS145" s="800">
        <f>SUMIFS('R5病院病棟票'!$AF$13:$AF$324,'R5病院病棟票'!$B$13:$B$324,$K$3:$K$150,'R5病院病棟票'!$R$13:$R$324,3)</f>
        <v>0</v>
      </c>
      <c r="BT145" s="801">
        <f>SUMIFS('R5病院病棟票'!$AF$13:$AF$324,'R5病院病棟票'!$B$13:$B$324,$K$3:$K$150,'R5病院病棟票'!$R$13:$R$324,4)</f>
        <v>0</v>
      </c>
      <c r="BU145" s="802">
        <f t="shared" ref="BU145:BU149" si="74">SUM(BQ145:BT145)</f>
        <v>100</v>
      </c>
      <c r="BV145" s="799">
        <f>SUMIFS('R5病院病棟票'!$AF$13:$AF$324,'R5病院病棟票'!$B$13:$B$324,$K$3:$K$150,'R5病院病棟票'!$R$13:$R$324,5)+SUMIFS('R5病院病棟票'!$AF$13:$AF$324,'R5病院病棟票'!$B$13:$B$324,$K$3:$K$150,'R5病院病棟票'!$R$13:$R$324,6)</f>
        <v>0</v>
      </c>
      <c r="BW145" s="803">
        <f>BU145+BV145</f>
        <v>100</v>
      </c>
      <c r="BX145" s="757">
        <f t="shared" si="61"/>
        <v>0</v>
      </c>
      <c r="BY145" s="757">
        <f t="shared" si="62"/>
        <v>0</v>
      </c>
      <c r="BZ145" s="757"/>
      <c r="CA145" s="830">
        <f>SUMIFS('R5病院病棟票'!$AI$13:$AI$324,'R5病院病棟票'!$B$13:$B$324,$K$3:$K$150,'R5病院病棟票'!$Y$13:$Y$324,1)</f>
        <v>0</v>
      </c>
      <c r="CB145" s="805">
        <f>SUMIFS('R5病院病棟票'!$AI$13:$AI$324,'R5病院病棟票'!$B$13:$B$324,$K$3:$K$150,'R5病院病棟票'!$Y$13:$Y$324,2)</f>
        <v>100</v>
      </c>
      <c r="CC145" s="831">
        <f>SUMIFS('R5病院病棟票'!$AI$13:$AI$324,'R5病院病棟票'!$B$13:$B$324,$K$3:$K$150,'R5病院病棟票'!$Y$13:$Y$324,3)</f>
        <v>0</v>
      </c>
      <c r="CD145" s="807">
        <f>SUMIFS('R5病院病棟票'!$AI$13:$AI$324,'R5病院病棟票'!$B$13:$B$324,$K$3:$K$150,'R5病院病棟票'!$Y$13:$Y$324,4)</f>
        <v>0</v>
      </c>
      <c r="CE145" s="831">
        <f t="shared" ref="CE145:CE149" si="75">SUM(CA145:CD145)</f>
        <v>100</v>
      </c>
      <c r="CF145" s="807">
        <f>SUMIFS('R5病院病棟票'!$AI$13:$AI$324,'R5病院病棟票'!$B$13:$B$324,$K$3:$K$150,'R5病院病棟票'!$Y$13:$Y$324,5)</f>
        <v>0</v>
      </c>
      <c r="CG145" s="808">
        <f t="shared" ref="CG145:CG151" si="76">CE145+CF145</f>
        <v>100</v>
      </c>
      <c r="CH145" s="832">
        <f>SUMIFS('R5病院病棟票'!$AJ$13:$AJ$324,'R5病院病棟票'!$B$13:$B$324,$K$3:$K$150)</f>
        <v>0</v>
      </c>
      <c r="CI145" s="810">
        <f>SUMIFS('R5病院病棟票'!$AK$13:$AK$324,'R5病院病棟票'!$B$13:$B$324,$K$3:$K$150,'R5病院病棟票'!$Y$13:$Y$324,7)</f>
        <v>0</v>
      </c>
      <c r="CJ145" s="811" t="str">
        <f t="shared" si="64"/>
        <v>○</v>
      </c>
      <c r="CK145" s="812">
        <v>100</v>
      </c>
      <c r="CL145" s="811" t="str">
        <f t="shared" si="63"/>
        <v>○</v>
      </c>
      <c r="CN145" s="821" t="b">
        <f t="shared" ref="CN145:CT150" si="77">BJ145=BQ145</f>
        <v>1</v>
      </c>
      <c r="CO145" s="792" t="b">
        <f t="shared" si="77"/>
        <v>1</v>
      </c>
      <c r="CP145" s="822" t="b">
        <f t="shared" si="77"/>
        <v>1</v>
      </c>
      <c r="CQ145" s="823" t="b">
        <f t="shared" si="77"/>
        <v>1</v>
      </c>
      <c r="CR145" s="790" t="b">
        <f t="shared" si="77"/>
        <v>1</v>
      </c>
      <c r="CS145" s="792" t="b">
        <f t="shared" si="77"/>
        <v>1</v>
      </c>
      <c r="CT145" s="786" t="b">
        <f t="shared" si="77"/>
        <v>1</v>
      </c>
    </row>
    <row r="146" spans="1:98">
      <c r="A146" s="882">
        <v>128</v>
      </c>
      <c r="B146" s="813" t="s">
        <v>220</v>
      </c>
      <c r="C146" s="813" t="s">
        <v>221</v>
      </c>
      <c r="D146" s="813" t="s">
        <v>109</v>
      </c>
      <c r="E146" s="814">
        <v>11729081</v>
      </c>
      <c r="F146" s="815">
        <v>11730082</v>
      </c>
      <c r="G146" s="815">
        <v>11701134</v>
      </c>
      <c r="H146" s="815">
        <v>11701134</v>
      </c>
      <c r="I146" s="815">
        <v>11701134</v>
      </c>
      <c r="J146" s="815">
        <v>11701134</v>
      </c>
      <c r="K146" s="815">
        <v>11701134</v>
      </c>
      <c r="L146" s="816" t="s">
        <v>72</v>
      </c>
      <c r="M146" s="817"/>
      <c r="N146" s="818">
        <v>146</v>
      </c>
      <c r="O146" s="818"/>
      <c r="P146" s="818">
        <v>49</v>
      </c>
      <c r="Q146" s="819">
        <v>195</v>
      </c>
      <c r="R146" s="819"/>
      <c r="S146" s="909">
        <v>195</v>
      </c>
      <c r="T146" s="817"/>
      <c r="U146" s="818">
        <v>147</v>
      </c>
      <c r="V146" s="818"/>
      <c r="W146" s="818">
        <v>48</v>
      </c>
      <c r="X146" s="819">
        <v>195</v>
      </c>
      <c r="Y146" s="819"/>
      <c r="Z146" s="909">
        <v>195</v>
      </c>
      <c r="AA146" s="783">
        <v>0</v>
      </c>
      <c r="AB146" s="784">
        <v>147</v>
      </c>
      <c r="AC146" s="784">
        <v>0</v>
      </c>
      <c r="AD146" s="784">
        <v>48</v>
      </c>
      <c r="AE146" s="785">
        <f t="shared" si="72"/>
        <v>195</v>
      </c>
      <c r="AF146" s="784">
        <v>0</v>
      </c>
      <c r="AG146" s="820">
        <f t="shared" si="38"/>
        <v>195</v>
      </c>
      <c r="AH146" s="783">
        <v>0</v>
      </c>
      <c r="AI146" s="784">
        <v>96</v>
      </c>
      <c r="AJ146" s="784">
        <v>51</v>
      </c>
      <c r="AK146" s="784">
        <v>48</v>
      </c>
      <c r="AL146" s="785">
        <v>195</v>
      </c>
      <c r="AM146" s="784">
        <v>0</v>
      </c>
      <c r="AN146" s="820">
        <f t="shared" si="73"/>
        <v>195</v>
      </c>
      <c r="AO146" s="783">
        <v>0</v>
      </c>
      <c r="AP146" s="784">
        <v>96</v>
      </c>
      <c r="AQ146" s="784">
        <v>51</v>
      </c>
      <c r="AR146" s="784">
        <v>48</v>
      </c>
      <c r="AS146" s="785">
        <v>195</v>
      </c>
      <c r="AT146" s="784">
        <v>0</v>
      </c>
      <c r="AU146" s="820">
        <v>195</v>
      </c>
      <c r="AV146" s="787">
        <v>0</v>
      </c>
      <c r="AW146" s="792">
        <v>96</v>
      </c>
      <c r="AX146" s="789">
        <v>51</v>
      </c>
      <c r="AY146" s="789">
        <v>48</v>
      </c>
      <c r="AZ146" s="785">
        <v>195</v>
      </c>
      <c r="BA146" s="784">
        <v>0</v>
      </c>
      <c r="BB146" s="820">
        <v>195</v>
      </c>
      <c r="BC146" s="783">
        <v>0</v>
      </c>
      <c r="BD146" s="784">
        <v>96</v>
      </c>
      <c r="BE146" s="784">
        <v>51</v>
      </c>
      <c r="BF146" s="784">
        <v>48</v>
      </c>
      <c r="BG146" s="784">
        <v>195</v>
      </c>
      <c r="BH146" s="784">
        <v>0</v>
      </c>
      <c r="BI146" s="820">
        <v>195</v>
      </c>
      <c r="BJ146" s="821">
        <v>0</v>
      </c>
      <c r="BK146" s="792">
        <v>96</v>
      </c>
      <c r="BL146" s="822">
        <v>51</v>
      </c>
      <c r="BM146" s="823">
        <v>48</v>
      </c>
      <c r="BN146" s="790">
        <v>195</v>
      </c>
      <c r="BO146" s="792">
        <v>0</v>
      </c>
      <c r="BP146" s="786">
        <v>195</v>
      </c>
      <c r="BQ146" s="824">
        <f>SUMIFS('R5病院病棟票'!$AF$13:$AF$324,'R5病院病棟票'!$B$13:$B$324,$K$3:$K$150,'R5病院病棟票'!$R$13:$R$324,1)</f>
        <v>0</v>
      </c>
      <c r="BR146" s="825">
        <f>SUMIFS('R5病院病棟票'!$AF$13:$AF$324,'R5病院病棟票'!$B$13:$B$324,$K$3:$K$150,'R5病院病棟票'!$R$13:$R$324,2)</f>
        <v>96</v>
      </c>
      <c r="BS146" s="1004">
        <f>SUMIFS('R5病院病棟票'!$AF$13:$AF$324,'R5病院病棟票'!$B$13:$B$324,$K$3:$K$150,'R5病院病棟票'!$R$13:$R$324,3)</f>
        <v>75</v>
      </c>
      <c r="BT146" s="1005">
        <f>SUMIFS('R5病院病棟票'!$AF$13:$AF$324,'R5病院病棟票'!$B$13:$B$324,$K$3:$K$150,'R5病院病棟票'!$R$13:$R$324,4)</f>
        <v>0</v>
      </c>
      <c r="BU146" s="1003">
        <f t="shared" si="74"/>
        <v>171</v>
      </c>
      <c r="BV146" s="825">
        <f>SUMIFS('R5病院病棟票'!$AF$13:$AF$324,'R5病院病棟票'!$B$13:$B$324,$K$3:$K$150,'R5病院病棟票'!$R$13:$R$324,5)+SUMIFS('R5病院病棟票'!$AF$13:$AF$324,'R5病院病棟票'!$B$13:$B$324,$K$3:$K$150,'R5病院病棟票'!$R$13:$R$324,6)</f>
        <v>0</v>
      </c>
      <c r="BW146" s="1008">
        <f>BU146+BV146</f>
        <v>171</v>
      </c>
      <c r="BX146" s="757">
        <f t="shared" si="61"/>
        <v>-24</v>
      </c>
      <c r="BY146" s="757">
        <f t="shared" si="62"/>
        <v>-24</v>
      </c>
      <c r="BZ146" s="757"/>
      <c r="CA146" s="830">
        <f>SUMIFS('R5病院病棟票'!$AI$13:$AI$324,'R5病院病棟票'!$B$13:$B$324,$K$3:$K$150,'R5病院病棟票'!$Y$13:$Y$324,1)</f>
        <v>0</v>
      </c>
      <c r="CB146" s="805">
        <f>SUMIFS('R5病院病棟票'!$AI$13:$AI$324,'R5病院病棟票'!$B$13:$B$324,$K$3:$K$150,'R5病院病棟票'!$Y$13:$Y$324,2)</f>
        <v>96</v>
      </c>
      <c r="CC146" s="831">
        <f>SUMIFS('R5病院病棟票'!$AI$13:$AI$324,'R5病院病棟票'!$B$13:$B$324,$K$3:$K$150,'R5病院病棟票'!$Y$13:$Y$324,3)</f>
        <v>75</v>
      </c>
      <c r="CD146" s="807">
        <f>SUMIFS('R5病院病棟票'!$AI$13:$AI$324,'R5病院病棟票'!$B$13:$B$324,$K$3:$K$150,'R5病院病棟票'!$Y$13:$Y$324,4)</f>
        <v>0</v>
      </c>
      <c r="CE146" s="831">
        <f t="shared" si="75"/>
        <v>171</v>
      </c>
      <c r="CF146" s="807">
        <f>SUMIFS('R5病院病棟票'!$AI$13:$AI$324,'R5病院病棟票'!$B$13:$B$324,$K$3:$K$150,'R5病院病棟票'!$Y$13:$Y$324,5)</f>
        <v>0</v>
      </c>
      <c r="CG146" s="808">
        <f t="shared" si="76"/>
        <v>171</v>
      </c>
      <c r="CH146" s="832">
        <f>SUMIFS('R5病院病棟票'!$AJ$13:$AJ$324,'R5病院病棟票'!$B$13:$B$324,$K$3:$K$150)</f>
        <v>0</v>
      </c>
      <c r="CI146" s="810">
        <f>SUMIFS('R5病院病棟票'!$AK$13:$AK$324,'R5病院病棟票'!$B$13:$B$324,$K$3:$K$150,'R5病院病棟票'!$Y$13:$Y$324,7)</f>
        <v>0</v>
      </c>
      <c r="CJ146" s="811" t="str">
        <f t="shared" si="64"/>
        <v>○</v>
      </c>
      <c r="CK146" s="833">
        <v>171</v>
      </c>
      <c r="CL146" s="811" t="str">
        <f t="shared" si="63"/>
        <v>○</v>
      </c>
      <c r="CN146" s="821" t="b">
        <f t="shared" si="77"/>
        <v>1</v>
      </c>
      <c r="CO146" s="792" t="b">
        <f t="shared" si="77"/>
        <v>1</v>
      </c>
      <c r="CP146" s="822" t="b">
        <f t="shared" si="77"/>
        <v>0</v>
      </c>
      <c r="CQ146" s="823" t="b">
        <f t="shared" si="77"/>
        <v>0</v>
      </c>
      <c r="CR146" s="790" t="b">
        <f t="shared" si="77"/>
        <v>0</v>
      </c>
      <c r="CS146" s="792" t="b">
        <f t="shared" si="77"/>
        <v>1</v>
      </c>
      <c r="CT146" s="786" t="b">
        <f t="shared" si="77"/>
        <v>0</v>
      </c>
    </row>
    <row r="147" spans="1:98">
      <c r="A147" s="882">
        <v>129</v>
      </c>
      <c r="B147" s="813" t="s">
        <v>220</v>
      </c>
      <c r="C147" s="813" t="s">
        <v>1927</v>
      </c>
      <c r="D147" s="813" t="s">
        <v>109</v>
      </c>
      <c r="E147" s="814">
        <v>11729148</v>
      </c>
      <c r="F147" s="815">
        <v>11730091</v>
      </c>
      <c r="G147" s="815">
        <v>11701139</v>
      </c>
      <c r="H147" s="815">
        <v>11701139</v>
      </c>
      <c r="I147" s="815">
        <v>11701139</v>
      </c>
      <c r="J147" s="815">
        <v>11701139</v>
      </c>
      <c r="K147" s="815">
        <v>11701139</v>
      </c>
      <c r="L147" s="816" t="s">
        <v>222</v>
      </c>
      <c r="M147" s="817"/>
      <c r="N147" s="818"/>
      <c r="O147" s="818"/>
      <c r="P147" s="818"/>
      <c r="Q147" s="819">
        <v>0</v>
      </c>
      <c r="R147" s="819"/>
      <c r="S147" s="909">
        <v>0</v>
      </c>
      <c r="T147" s="817"/>
      <c r="U147" s="818"/>
      <c r="V147" s="818"/>
      <c r="W147" s="818">
        <v>180</v>
      </c>
      <c r="X147" s="819">
        <v>180</v>
      </c>
      <c r="Y147" s="819"/>
      <c r="Z147" s="909">
        <v>180</v>
      </c>
      <c r="AA147" s="783">
        <v>0</v>
      </c>
      <c r="AB147" s="784">
        <v>0</v>
      </c>
      <c r="AC147" s="784">
        <v>0</v>
      </c>
      <c r="AD147" s="784">
        <v>180</v>
      </c>
      <c r="AE147" s="785">
        <f t="shared" si="72"/>
        <v>180</v>
      </c>
      <c r="AF147" s="784">
        <v>0</v>
      </c>
      <c r="AG147" s="820">
        <f t="shared" si="38"/>
        <v>180</v>
      </c>
      <c r="AH147" s="783">
        <v>0</v>
      </c>
      <c r="AI147" s="784">
        <v>0</v>
      </c>
      <c r="AJ147" s="784">
        <v>0</v>
      </c>
      <c r="AK147" s="784">
        <v>180</v>
      </c>
      <c r="AL147" s="785">
        <v>180</v>
      </c>
      <c r="AM147" s="784">
        <v>0</v>
      </c>
      <c r="AN147" s="820">
        <f t="shared" si="73"/>
        <v>180</v>
      </c>
      <c r="AO147" s="783">
        <v>0</v>
      </c>
      <c r="AP147" s="784">
        <v>0</v>
      </c>
      <c r="AQ147" s="784">
        <v>0</v>
      </c>
      <c r="AR147" s="784">
        <v>180</v>
      </c>
      <c r="AS147" s="785">
        <v>180</v>
      </c>
      <c r="AT147" s="784">
        <v>0</v>
      </c>
      <c r="AU147" s="820">
        <v>180</v>
      </c>
      <c r="AV147" s="787">
        <v>0</v>
      </c>
      <c r="AW147" s="792">
        <v>0</v>
      </c>
      <c r="AX147" s="789">
        <v>0</v>
      </c>
      <c r="AY147" s="789">
        <v>36</v>
      </c>
      <c r="AZ147" s="785">
        <v>36</v>
      </c>
      <c r="BA147" s="784">
        <v>0</v>
      </c>
      <c r="BB147" s="820">
        <v>36</v>
      </c>
      <c r="BC147" s="783">
        <v>0</v>
      </c>
      <c r="BD147" s="784">
        <v>0</v>
      </c>
      <c r="BE147" s="784">
        <v>0</v>
      </c>
      <c r="BF147" s="784">
        <v>36</v>
      </c>
      <c r="BG147" s="784">
        <v>36</v>
      </c>
      <c r="BH147" s="784">
        <v>0</v>
      </c>
      <c r="BI147" s="820">
        <v>36</v>
      </c>
      <c r="BJ147" s="821">
        <v>0</v>
      </c>
      <c r="BK147" s="792">
        <v>0</v>
      </c>
      <c r="BL147" s="822">
        <v>0</v>
      </c>
      <c r="BM147" s="823">
        <v>36</v>
      </c>
      <c r="BN147" s="790">
        <v>36</v>
      </c>
      <c r="BO147" s="792">
        <v>0</v>
      </c>
      <c r="BP147" s="786">
        <v>36</v>
      </c>
      <c r="BQ147" s="824">
        <f>SUMIFS('R5病院病棟票'!$AF$13:$AF$324,'R5病院病棟票'!$B$13:$B$324,$K$3:$K$150,'R5病院病棟票'!$R$13:$R$324,1)</f>
        <v>0</v>
      </c>
      <c r="BR147" s="825">
        <f>SUMIFS('R5病院病棟票'!$AF$13:$AF$324,'R5病院病棟票'!$B$13:$B$324,$K$3:$K$150,'R5病院病棟票'!$R$13:$R$324,2)</f>
        <v>0</v>
      </c>
      <c r="BS147" s="826">
        <f>SUMIFS('R5病院病棟票'!$AF$13:$AF$324,'R5病院病棟票'!$B$13:$B$324,$K$3:$K$150,'R5病院病棟票'!$R$13:$R$324,3)</f>
        <v>0</v>
      </c>
      <c r="BT147" s="827">
        <f>SUMIFS('R5病院病棟票'!$AF$13:$AF$324,'R5病院病棟票'!$B$13:$B$324,$K$3:$K$150,'R5病院病棟票'!$R$13:$R$324,4)</f>
        <v>36</v>
      </c>
      <c r="BU147" s="828">
        <f t="shared" si="74"/>
        <v>36</v>
      </c>
      <c r="BV147" s="825">
        <f>SUMIFS('R5病院病棟票'!$AF$13:$AF$324,'R5病院病棟票'!$B$13:$B$324,$K$3:$K$150,'R5病院病棟票'!$R$13:$R$324,5)+SUMIFS('R5病院病棟票'!$AF$13:$AF$324,'R5病院病棟票'!$B$13:$B$324,$K$3:$K$150,'R5病院病棟票'!$R$13:$R$324,6)</f>
        <v>0</v>
      </c>
      <c r="BW147" s="829">
        <f t="shared" ref="BW147:BW150" si="78">BU147+BV147</f>
        <v>36</v>
      </c>
      <c r="BX147" s="757">
        <f t="shared" si="61"/>
        <v>0</v>
      </c>
      <c r="BY147" s="757">
        <f t="shared" si="62"/>
        <v>0</v>
      </c>
      <c r="BZ147" s="757"/>
      <c r="CA147" s="830">
        <f>SUMIFS('R5病院病棟票'!$AI$13:$AI$324,'R5病院病棟票'!$B$13:$B$324,$K$3:$K$150,'R5病院病棟票'!$Y$13:$Y$324,1)</f>
        <v>0</v>
      </c>
      <c r="CB147" s="805">
        <f>SUMIFS('R5病院病棟票'!$AI$13:$AI$324,'R5病院病棟票'!$B$13:$B$324,$K$3:$K$150,'R5病院病棟票'!$Y$13:$Y$324,2)</f>
        <v>0</v>
      </c>
      <c r="CC147" s="831">
        <f>SUMIFS('R5病院病棟票'!$AI$13:$AI$324,'R5病院病棟票'!$B$13:$B$324,$K$3:$K$150,'R5病院病棟票'!$Y$13:$Y$324,3)</f>
        <v>0</v>
      </c>
      <c r="CD147" s="807">
        <f>SUMIFS('R5病院病棟票'!$AI$13:$AI$324,'R5病院病棟票'!$B$13:$B$324,$K$3:$K$150,'R5病院病棟票'!$Y$13:$Y$324,4)</f>
        <v>36</v>
      </c>
      <c r="CE147" s="831">
        <f t="shared" si="75"/>
        <v>36</v>
      </c>
      <c r="CF147" s="807">
        <f>SUMIFS('R5病院病棟票'!$AI$13:$AI$324,'R5病院病棟票'!$B$13:$B$324,$K$3:$K$150,'R5病院病棟票'!$Y$13:$Y$324,5)</f>
        <v>0</v>
      </c>
      <c r="CG147" s="808">
        <f t="shared" si="76"/>
        <v>36</v>
      </c>
      <c r="CH147" s="832">
        <f>SUMIFS('R5病院病棟票'!$AJ$13:$AJ$324,'R5病院病棟票'!$B$13:$B$324,$K$3:$K$150)</f>
        <v>0</v>
      </c>
      <c r="CI147" s="810">
        <f>SUMIFS('R5病院病棟票'!$AK$13:$AK$324,'R5病院病棟票'!$B$13:$B$324,$K$3:$K$150,'R5病院病棟票'!$Y$13:$Y$324,7)</f>
        <v>0</v>
      </c>
      <c r="CJ147" s="811" t="str">
        <f t="shared" si="64"/>
        <v>○</v>
      </c>
      <c r="CK147" s="833">
        <v>36</v>
      </c>
      <c r="CL147" s="811" t="str">
        <f t="shared" si="63"/>
        <v>○</v>
      </c>
      <c r="CN147" s="821" t="b">
        <f t="shared" si="77"/>
        <v>1</v>
      </c>
      <c r="CO147" s="792" t="b">
        <f t="shared" si="77"/>
        <v>1</v>
      </c>
      <c r="CP147" s="822" t="b">
        <f t="shared" si="77"/>
        <v>1</v>
      </c>
      <c r="CQ147" s="823" t="b">
        <f t="shared" si="77"/>
        <v>1</v>
      </c>
      <c r="CR147" s="790" t="b">
        <f t="shared" si="77"/>
        <v>1</v>
      </c>
      <c r="CS147" s="792" t="b">
        <f t="shared" si="77"/>
        <v>1</v>
      </c>
      <c r="CT147" s="786" t="b">
        <f t="shared" si="77"/>
        <v>1</v>
      </c>
    </row>
    <row r="148" spans="1:98">
      <c r="A148" s="882">
        <v>130</v>
      </c>
      <c r="B148" s="813" t="s">
        <v>220</v>
      </c>
      <c r="C148" s="813" t="s">
        <v>1927</v>
      </c>
      <c r="D148" s="813" t="s">
        <v>109</v>
      </c>
      <c r="E148" s="814">
        <v>11729046</v>
      </c>
      <c r="F148" s="815">
        <v>11730136</v>
      </c>
      <c r="G148" s="815">
        <v>11701138</v>
      </c>
      <c r="H148" s="815">
        <v>11701138</v>
      </c>
      <c r="I148" s="815">
        <v>11701138</v>
      </c>
      <c r="J148" s="815">
        <v>11701138</v>
      </c>
      <c r="K148" s="815">
        <v>11701138</v>
      </c>
      <c r="L148" s="816" t="s">
        <v>73</v>
      </c>
      <c r="M148" s="817"/>
      <c r="N148" s="818"/>
      <c r="O148" s="818"/>
      <c r="P148" s="818"/>
      <c r="Q148" s="819">
        <v>0</v>
      </c>
      <c r="R148" s="819"/>
      <c r="S148" s="909">
        <v>0</v>
      </c>
      <c r="T148" s="817"/>
      <c r="U148" s="818">
        <v>120</v>
      </c>
      <c r="V148" s="818"/>
      <c r="W148" s="818"/>
      <c r="X148" s="819">
        <v>120</v>
      </c>
      <c r="Y148" s="819"/>
      <c r="Z148" s="909">
        <v>120</v>
      </c>
      <c r="AA148" s="783">
        <v>0</v>
      </c>
      <c r="AB148" s="784">
        <v>120</v>
      </c>
      <c r="AC148" s="784">
        <v>0</v>
      </c>
      <c r="AD148" s="784">
        <v>0</v>
      </c>
      <c r="AE148" s="785">
        <f t="shared" si="72"/>
        <v>120</v>
      </c>
      <c r="AF148" s="784">
        <v>0</v>
      </c>
      <c r="AG148" s="820">
        <f t="shared" si="38"/>
        <v>120</v>
      </c>
      <c r="AH148" s="783">
        <v>0</v>
      </c>
      <c r="AI148" s="784">
        <v>120</v>
      </c>
      <c r="AJ148" s="784">
        <v>0</v>
      </c>
      <c r="AK148" s="784">
        <v>0</v>
      </c>
      <c r="AL148" s="785">
        <v>120</v>
      </c>
      <c r="AM148" s="784">
        <v>0</v>
      </c>
      <c r="AN148" s="820">
        <f t="shared" si="73"/>
        <v>120</v>
      </c>
      <c r="AO148" s="783">
        <v>0</v>
      </c>
      <c r="AP148" s="784">
        <v>100</v>
      </c>
      <c r="AQ148" s="784">
        <v>0</v>
      </c>
      <c r="AR148" s="784">
        <v>0</v>
      </c>
      <c r="AS148" s="785">
        <v>100</v>
      </c>
      <c r="AT148" s="784">
        <v>0</v>
      </c>
      <c r="AU148" s="820">
        <v>100</v>
      </c>
      <c r="AV148" s="787">
        <v>0</v>
      </c>
      <c r="AW148" s="792">
        <v>100</v>
      </c>
      <c r="AX148" s="789">
        <v>0</v>
      </c>
      <c r="AY148" s="789">
        <v>0</v>
      </c>
      <c r="AZ148" s="785">
        <v>100</v>
      </c>
      <c r="BA148" s="784">
        <v>0</v>
      </c>
      <c r="BB148" s="820">
        <v>100</v>
      </c>
      <c r="BC148" s="783">
        <v>0</v>
      </c>
      <c r="BD148" s="784">
        <v>100</v>
      </c>
      <c r="BE148" s="784">
        <v>0</v>
      </c>
      <c r="BF148" s="784">
        <v>0</v>
      </c>
      <c r="BG148" s="784">
        <v>100</v>
      </c>
      <c r="BH148" s="784">
        <v>0</v>
      </c>
      <c r="BI148" s="820">
        <v>100</v>
      </c>
      <c r="BJ148" s="821">
        <v>0</v>
      </c>
      <c r="BK148" s="792">
        <v>100</v>
      </c>
      <c r="BL148" s="822">
        <v>0</v>
      </c>
      <c r="BM148" s="823">
        <v>0</v>
      </c>
      <c r="BN148" s="790">
        <v>100</v>
      </c>
      <c r="BO148" s="792">
        <v>0</v>
      </c>
      <c r="BP148" s="786">
        <v>100</v>
      </c>
      <c r="BQ148" s="824">
        <f>SUMIFS('R5病院病棟票'!$AF$13:$AF$324,'R5病院病棟票'!$B$13:$B$324,$K$3:$K$150,'R5病院病棟票'!$R$13:$R$324,1)</f>
        <v>0</v>
      </c>
      <c r="BR148" s="825">
        <f>SUMIFS('R5病院病棟票'!$AF$13:$AF$324,'R5病院病棟票'!$B$13:$B$324,$K$3:$K$150,'R5病院病棟票'!$R$13:$R$324,2)</f>
        <v>100</v>
      </c>
      <c r="BS148" s="826">
        <f>SUMIFS('R5病院病棟票'!$AF$13:$AF$324,'R5病院病棟票'!$B$13:$B$324,$K$3:$K$150,'R5病院病棟票'!$R$13:$R$324,3)</f>
        <v>0</v>
      </c>
      <c r="BT148" s="827">
        <f>SUMIFS('R5病院病棟票'!$AF$13:$AF$324,'R5病院病棟票'!$B$13:$B$324,$K$3:$K$150,'R5病院病棟票'!$R$13:$R$324,4)</f>
        <v>0</v>
      </c>
      <c r="BU148" s="828">
        <f t="shared" si="74"/>
        <v>100</v>
      </c>
      <c r="BV148" s="825">
        <f>SUMIFS('R5病院病棟票'!$AF$13:$AF$324,'R5病院病棟票'!$B$13:$B$324,$K$3:$K$150,'R5病院病棟票'!$R$13:$R$324,5)+SUMIFS('R5病院病棟票'!$AF$13:$AF$324,'R5病院病棟票'!$B$13:$B$324,$K$3:$K$150,'R5病院病棟票'!$R$13:$R$324,6)</f>
        <v>0</v>
      </c>
      <c r="BW148" s="829">
        <f t="shared" si="78"/>
        <v>100</v>
      </c>
      <c r="BX148" s="757">
        <f t="shared" si="61"/>
        <v>0</v>
      </c>
      <c r="BY148" s="757">
        <f t="shared" si="62"/>
        <v>0</v>
      </c>
      <c r="BZ148" s="757"/>
      <c r="CA148" s="830">
        <f>SUMIFS('R5病院病棟票'!$AI$13:$AI$324,'R5病院病棟票'!$B$13:$B$324,$K$3:$K$150,'R5病院病棟票'!$Y$13:$Y$324,1)</f>
        <v>0</v>
      </c>
      <c r="CB148" s="805">
        <f>SUMIFS('R5病院病棟票'!$AI$13:$AI$324,'R5病院病棟票'!$B$13:$B$324,$K$3:$K$150,'R5病院病棟票'!$Y$13:$Y$324,2)</f>
        <v>100</v>
      </c>
      <c r="CC148" s="831">
        <f>SUMIFS('R5病院病棟票'!$AI$13:$AI$324,'R5病院病棟票'!$B$13:$B$324,$K$3:$K$150,'R5病院病棟票'!$Y$13:$Y$324,3)</f>
        <v>0</v>
      </c>
      <c r="CD148" s="807">
        <f>SUMIFS('R5病院病棟票'!$AI$13:$AI$324,'R5病院病棟票'!$B$13:$B$324,$K$3:$K$150,'R5病院病棟票'!$Y$13:$Y$324,4)</f>
        <v>0</v>
      </c>
      <c r="CE148" s="831">
        <f t="shared" si="75"/>
        <v>100</v>
      </c>
      <c r="CF148" s="807">
        <f>SUMIFS('R5病院病棟票'!$AI$13:$AI$324,'R5病院病棟票'!$B$13:$B$324,$K$3:$K$150,'R5病院病棟票'!$Y$13:$Y$324,5)</f>
        <v>0</v>
      </c>
      <c r="CG148" s="808">
        <f t="shared" si="76"/>
        <v>100</v>
      </c>
      <c r="CH148" s="832">
        <f>SUMIFS('R5病院病棟票'!$AJ$13:$AJ$324,'R5病院病棟票'!$B$13:$B$324,$K$3:$K$150)</f>
        <v>0</v>
      </c>
      <c r="CI148" s="810">
        <f>SUMIFS('R5病院病棟票'!$AK$13:$AK$324,'R5病院病棟票'!$B$13:$B$324,$K$3:$K$150,'R5病院病棟票'!$Y$13:$Y$324,7)</f>
        <v>0</v>
      </c>
      <c r="CJ148" s="811" t="str">
        <f t="shared" si="64"/>
        <v>○</v>
      </c>
      <c r="CK148" s="833">
        <v>100</v>
      </c>
      <c r="CL148" s="811" t="str">
        <f t="shared" si="63"/>
        <v>○</v>
      </c>
      <c r="CN148" s="821" t="b">
        <f t="shared" si="77"/>
        <v>1</v>
      </c>
      <c r="CO148" s="792" t="b">
        <f t="shared" si="77"/>
        <v>1</v>
      </c>
      <c r="CP148" s="822" t="b">
        <f t="shared" si="77"/>
        <v>1</v>
      </c>
      <c r="CQ148" s="823" t="b">
        <f t="shared" si="77"/>
        <v>1</v>
      </c>
      <c r="CR148" s="790" t="b">
        <f t="shared" si="77"/>
        <v>1</v>
      </c>
      <c r="CS148" s="792" t="b">
        <f t="shared" si="77"/>
        <v>1</v>
      </c>
      <c r="CT148" s="786" t="b">
        <f t="shared" si="77"/>
        <v>1</v>
      </c>
    </row>
    <row r="149" spans="1:98">
      <c r="A149" s="882">
        <v>131</v>
      </c>
      <c r="B149" s="813" t="s">
        <v>220</v>
      </c>
      <c r="C149" s="813" t="s">
        <v>223</v>
      </c>
      <c r="D149" s="813" t="s">
        <v>109</v>
      </c>
      <c r="E149" s="814">
        <v>11729041</v>
      </c>
      <c r="F149" s="815">
        <v>11730118</v>
      </c>
      <c r="G149" s="815">
        <v>11701136</v>
      </c>
      <c r="H149" s="815">
        <v>11701136</v>
      </c>
      <c r="I149" s="815">
        <v>11701136</v>
      </c>
      <c r="J149" s="815">
        <v>11701136</v>
      </c>
      <c r="K149" s="815">
        <v>11701136</v>
      </c>
      <c r="L149" s="816" t="s">
        <v>74</v>
      </c>
      <c r="M149" s="817"/>
      <c r="N149" s="818">
        <v>160</v>
      </c>
      <c r="O149" s="818"/>
      <c r="P149" s="818">
        <v>32</v>
      </c>
      <c r="Q149" s="819">
        <v>192</v>
      </c>
      <c r="R149" s="819"/>
      <c r="S149" s="909">
        <v>192</v>
      </c>
      <c r="T149" s="817"/>
      <c r="U149" s="818">
        <v>104</v>
      </c>
      <c r="V149" s="818">
        <v>52</v>
      </c>
      <c r="W149" s="818">
        <v>32</v>
      </c>
      <c r="X149" s="819">
        <v>188</v>
      </c>
      <c r="Y149" s="819"/>
      <c r="Z149" s="909">
        <v>188</v>
      </c>
      <c r="AA149" s="783">
        <v>0</v>
      </c>
      <c r="AB149" s="784">
        <v>104</v>
      </c>
      <c r="AC149" s="784">
        <v>52</v>
      </c>
      <c r="AD149" s="784">
        <v>32</v>
      </c>
      <c r="AE149" s="785">
        <f t="shared" si="72"/>
        <v>188</v>
      </c>
      <c r="AF149" s="784">
        <v>0</v>
      </c>
      <c r="AG149" s="820">
        <f t="shared" si="38"/>
        <v>188</v>
      </c>
      <c r="AH149" s="783">
        <v>0</v>
      </c>
      <c r="AI149" s="784">
        <v>104</v>
      </c>
      <c r="AJ149" s="784">
        <v>52</v>
      </c>
      <c r="AK149" s="784">
        <v>0</v>
      </c>
      <c r="AL149" s="785">
        <v>156</v>
      </c>
      <c r="AM149" s="784">
        <v>32</v>
      </c>
      <c r="AN149" s="820">
        <f t="shared" si="73"/>
        <v>188</v>
      </c>
      <c r="AO149" s="783">
        <v>0</v>
      </c>
      <c r="AP149" s="784">
        <v>104</v>
      </c>
      <c r="AQ149" s="784">
        <v>52</v>
      </c>
      <c r="AR149" s="784">
        <v>0</v>
      </c>
      <c r="AS149" s="785">
        <v>156</v>
      </c>
      <c r="AT149" s="784">
        <v>0</v>
      </c>
      <c r="AU149" s="820">
        <v>156</v>
      </c>
      <c r="AV149" s="787">
        <v>0</v>
      </c>
      <c r="AW149" s="792">
        <v>104</v>
      </c>
      <c r="AX149" s="789">
        <v>52</v>
      </c>
      <c r="AY149" s="789">
        <v>0</v>
      </c>
      <c r="AZ149" s="785">
        <v>156</v>
      </c>
      <c r="BA149" s="784">
        <v>0</v>
      </c>
      <c r="BB149" s="820">
        <v>156</v>
      </c>
      <c r="BC149" s="783">
        <v>0</v>
      </c>
      <c r="BD149" s="784">
        <v>104</v>
      </c>
      <c r="BE149" s="784">
        <v>52</v>
      </c>
      <c r="BF149" s="784">
        <v>0</v>
      </c>
      <c r="BG149" s="784">
        <v>156</v>
      </c>
      <c r="BH149" s="784">
        <v>0</v>
      </c>
      <c r="BI149" s="820">
        <v>156</v>
      </c>
      <c r="BJ149" s="821">
        <v>0</v>
      </c>
      <c r="BK149" s="792">
        <v>104</v>
      </c>
      <c r="BL149" s="822">
        <v>52</v>
      </c>
      <c r="BM149" s="823">
        <v>0</v>
      </c>
      <c r="BN149" s="790">
        <v>156</v>
      </c>
      <c r="BO149" s="792">
        <v>0</v>
      </c>
      <c r="BP149" s="786">
        <v>156</v>
      </c>
      <c r="BQ149" s="824">
        <f>SUMIFS('R5病院病棟票'!$AF$13:$AF$324,'R5病院病棟票'!$B$13:$B$324,$K$3:$K$150,'R5病院病棟票'!$R$13:$R$324,1)</f>
        <v>0</v>
      </c>
      <c r="BR149" s="825">
        <f>SUMIFS('R5病院病棟票'!$AF$13:$AF$324,'R5病院病棟票'!$B$13:$B$324,$K$3:$K$150,'R5病院病棟票'!$R$13:$R$324,2)</f>
        <v>104</v>
      </c>
      <c r="BS149" s="826">
        <f>SUMIFS('R5病院病棟票'!$AF$13:$AF$324,'R5病院病棟票'!$B$13:$B$324,$K$3:$K$150,'R5病院病棟票'!$R$13:$R$324,3)</f>
        <v>52</v>
      </c>
      <c r="BT149" s="827">
        <f>SUMIFS('R5病院病棟票'!$AF$13:$AF$324,'R5病院病棟票'!$B$13:$B$324,$K$3:$K$150,'R5病院病棟票'!$R$13:$R$324,4)</f>
        <v>0</v>
      </c>
      <c r="BU149" s="828">
        <f t="shared" si="74"/>
        <v>156</v>
      </c>
      <c r="BV149" s="825">
        <f>SUMIFS('R5病院病棟票'!$AF$13:$AF$324,'R5病院病棟票'!$B$13:$B$324,$K$3:$K$150,'R5病院病棟票'!$R$13:$R$324,5)+SUMIFS('R5病院病棟票'!$AF$13:$AF$324,'R5病院病棟票'!$B$13:$B$324,$K$3:$K$150,'R5病院病棟票'!$R$13:$R$324,6)</f>
        <v>0</v>
      </c>
      <c r="BW149" s="829">
        <f t="shared" si="78"/>
        <v>156</v>
      </c>
      <c r="BX149" s="757">
        <f t="shared" si="61"/>
        <v>0</v>
      </c>
      <c r="BY149" s="757">
        <f t="shared" si="62"/>
        <v>0</v>
      </c>
      <c r="BZ149" s="757"/>
      <c r="CA149" s="830">
        <f>SUMIFS('R5病院病棟票'!$AI$13:$AI$324,'R5病院病棟票'!$B$13:$B$324,$K$3:$K$150,'R5病院病棟票'!$Y$13:$Y$324,1)</f>
        <v>0</v>
      </c>
      <c r="CB149" s="805">
        <f>SUMIFS('R5病院病棟票'!$AI$13:$AI$324,'R5病院病棟票'!$B$13:$B$324,$K$3:$K$150,'R5病院病棟票'!$Y$13:$Y$324,2)</f>
        <v>104</v>
      </c>
      <c r="CC149" s="831">
        <f>SUMIFS('R5病院病棟票'!$AI$13:$AI$324,'R5病院病棟票'!$B$13:$B$324,$K$3:$K$150,'R5病院病棟票'!$Y$13:$Y$324,3)</f>
        <v>52</v>
      </c>
      <c r="CD149" s="807">
        <f>SUMIFS('R5病院病棟票'!$AI$13:$AI$324,'R5病院病棟票'!$B$13:$B$324,$K$3:$K$150,'R5病院病棟票'!$Y$13:$Y$324,4)</f>
        <v>0</v>
      </c>
      <c r="CE149" s="831">
        <f t="shared" si="75"/>
        <v>156</v>
      </c>
      <c r="CF149" s="807">
        <f>SUMIFS('R5病院病棟票'!$AI$13:$AI$324,'R5病院病棟票'!$B$13:$B$324,$K$3:$K$150,'R5病院病棟票'!$Y$13:$Y$324,5)</f>
        <v>0</v>
      </c>
      <c r="CG149" s="808">
        <f t="shared" si="76"/>
        <v>156</v>
      </c>
      <c r="CH149" s="832">
        <f>SUMIFS('R5病院病棟票'!$AJ$13:$AJ$324,'R5病院病棟票'!$B$13:$B$324,$K$3:$K$150)</f>
        <v>0</v>
      </c>
      <c r="CI149" s="810">
        <f>SUMIFS('R5病院病棟票'!$AK$13:$AK$324,'R5病院病棟票'!$B$13:$B$324,$K$3:$K$150,'R5病院病棟票'!$Y$13:$Y$324,7)</f>
        <v>0</v>
      </c>
      <c r="CJ149" s="811" t="str">
        <f t="shared" si="64"/>
        <v>○</v>
      </c>
      <c r="CK149" s="833">
        <v>156</v>
      </c>
      <c r="CL149" s="811" t="str">
        <f t="shared" si="63"/>
        <v>○</v>
      </c>
      <c r="CN149" s="821" t="b">
        <f t="shared" si="77"/>
        <v>1</v>
      </c>
      <c r="CO149" s="792" t="b">
        <f t="shared" si="77"/>
        <v>1</v>
      </c>
      <c r="CP149" s="822" t="b">
        <f t="shared" si="77"/>
        <v>1</v>
      </c>
      <c r="CQ149" s="823" t="b">
        <f t="shared" si="77"/>
        <v>1</v>
      </c>
      <c r="CR149" s="790" t="b">
        <f t="shared" si="77"/>
        <v>1</v>
      </c>
      <c r="CS149" s="792" t="b">
        <f t="shared" si="77"/>
        <v>1</v>
      </c>
      <c r="CT149" s="786" t="b">
        <f t="shared" si="77"/>
        <v>1</v>
      </c>
    </row>
    <row r="150" spans="1:98" ht="18.5" thickBot="1">
      <c r="A150" s="882">
        <v>132</v>
      </c>
      <c r="B150" s="883" t="s">
        <v>220</v>
      </c>
      <c r="C150" s="883" t="s">
        <v>221</v>
      </c>
      <c r="D150" s="883" t="s">
        <v>109</v>
      </c>
      <c r="E150" s="888">
        <v>21729007</v>
      </c>
      <c r="F150" s="884">
        <v>21730130</v>
      </c>
      <c r="G150" s="815">
        <v>21701135</v>
      </c>
      <c r="H150" s="815">
        <v>21701135</v>
      </c>
      <c r="I150" s="815">
        <v>21701135</v>
      </c>
      <c r="J150" s="815">
        <v>21701135</v>
      </c>
      <c r="K150" s="815">
        <v>21701135</v>
      </c>
      <c r="L150" s="885" t="s">
        <v>224</v>
      </c>
      <c r="M150" s="919"/>
      <c r="N150" s="920"/>
      <c r="O150" s="920"/>
      <c r="P150" s="920"/>
      <c r="Q150" s="921">
        <v>0</v>
      </c>
      <c r="R150" s="921"/>
      <c r="S150" s="922">
        <v>0</v>
      </c>
      <c r="T150" s="919"/>
      <c r="U150" s="920">
        <v>4</v>
      </c>
      <c r="V150" s="920"/>
      <c r="W150" s="920"/>
      <c r="X150" s="921">
        <v>4</v>
      </c>
      <c r="Y150" s="921"/>
      <c r="Z150" s="922">
        <v>4</v>
      </c>
      <c r="AA150" s="783">
        <v>0</v>
      </c>
      <c r="AB150" s="784">
        <v>4</v>
      </c>
      <c r="AC150" s="784">
        <v>0</v>
      </c>
      <c r="AD150" s="784">
        <v>0</v>
      </c>
      <c r="AE150" s="785">
        <f t="shared" si="72"/>
        <v>4</v>
      </c>
      <c r="AF150" s="785">
        <v>0</v>
      </c>
      <c r="AG150" s="926">
        <f t="shared" ref="AG150:AG153" si="79">AE150+AF150</f>
        <v>4</v>
      </c>
      <c r="AH150" s="783">
        <v>0</v>
      </c>
      <c r="AI150" s="784">
        <v>4</v>
      </c>
      <c r="AJ150" s="784">
        <v>0</v>
      </c>
      <c r="AK150" s="784">
        <v>0</v>
      </c>
      <c r="AL150" s="785">
        <v>4</v>
      </c>
      <c r="AM150" s="785">
        <v>0</v>
      </c>
      <c r="AN150" s="926">
        <f t="shared" si="73"/>
        <v>4</v>
      </c>
      <c r="AO150" s="787">
        <v>0</v>
      </c>
      <c r="AP150" s="784">
        <v>4</v>
      </c>
      <c r="AQ150" s="784">
        <v>0</v>
      </c>
      <c r="AR150" s="789">
        <v>0</v>
      </c>
      <c r="AS150" s="785">
        <v>4</v>
      </c>
      <c r="AT150" s="784">
        <v>0</v>
      </c>
      <c r="AU150" s="926">
        <v>4</v>
      </c>
      <c r="AV150" s="965">
        <v>0</v>
      </c>
      <c r="AW150" s="784">
        <v>4</v>
      </c>
      <c r="AX150" s="789">
        <v>0</v>
      </c>
      <c r="AY150" s="789">
        <v>0</v>
      </c>
      <c r="AZ150" s="785">
        <v>4</v>
      </c>
      <c r="BA150" s="784">
        <v>0</v>
      </c>
      <c r="BB150" s="786">
        <v>4</v>
      </c>
      <c r="BC150" s="787">
        <v>0</v>
      </c>
      <c r="BD150" s="784">
        <v>4</v>
      </c>
      <c r="BE150" s="784">
        <v>0</v>
      </c>
      <c r="BF150" s="789">
        <v>0</v>
      </c>
      <c r="BG150" s="785">
        <v>4</v>
      </c>
      <c r="BH150" s="784">
        <v>0</v>
      </c>
      <c r="BI150" s="786">
        <v>4</v>
      </c>
      <c r="BJ150" s="787">
        <v>0</v>
      </c>
      <c r="BK150" s="784">
        <v>4</v>
      </c>
      <c r="BL150" s="784">
        <v>0</v>
      </c>
      <c r="BM150" s="789">
        <v>0</v>
      </c>
      <c r="BN150" s="785">
        <v>4</v>
      </c>
      <c r="BO150" s="784">
        <v>0</v>
      </c>
      <c r="BP150" s="820">
        <v>4</v>
      </c>
      <c r="BQ150" s="853">
        <f>SUMIFS('R5診療所票'!$AZ$10:$AZ$64,'R5診療所票'!$B$10:$B$64,$K$3:$K$150,'R5診療所票'!$AG$10:$AG$64,1)</f>
        <v>0</v>
      </c>
      <c r="BR150" s="854">
        <f>SUMIFS('R5診療所票'!$AZ$10:$AZ$64,'R5診療所票'!$B$10:$B$64,$K$3:$K$150,'R5診療所票'!$AG$10:$AG$64,2)</f>
        <v>4</v>
      </c>
      <c r="BS150" s="854">
        <f>SUMIFS('R5診療所票'!$AZ$10:$AZ$64,'R5診療所票'!$B$10:$B$64,$K$3:$K$150,'R5診療所票'!$AG$10:$AG$64,3)</f>
        <v>0</v>
      </c>
      <c r="BT150" s="855">
        <f>SUMIFS('R5診療所票'!$AZ$10:$AZ$64,'R5診療所票'!$B$10:$B$64,$K$3:$K$150,'R5診療所票'!$AG$10:$AG$64,4)</f>
        <v>0</v>
      </c>
      <c r="BU150" s="856">
        <f t="shared" ref="BU150" si="80">SUM(BQ150:BT150)</f>
        <v>4</v>
      </c>
      <c r="BV150" s="854">
        <f>SUMIFS('R5診療所票'!$AZ$10:$AZ$64,'R5診療所票'!$B$10:$B$64,$K$3:$K$150,'R5診療所票'!$AG$10:$AG$64,5)+SUMIFS('R5診療所票'!$AZ$10:$AZ$64,'R5診療所票'!$B$10:$B$64,$K$3:$K$150,'R5診療所票'!$AG$10:$AG$64,6)</f>
        <v>0</v>
      </c>
      <c r="BW150" s="857">
        <f t="shared" si="78"/>
        <v>4</v>
      </c>
      <c r="BX150" s="757">
        <f t="shared" si="61"/>
        <v>0</v>
      </c>
      <c r="BY150" s="757">
        <f t="shared" si="62"/>
        <v>0</v>
      </c>
      <c r="BZ150" s="757"/>
      <c r="CA150" s="858">
        <f>SUMIFS('R5診療所票'!$BC$10:$BC$64,'R5診療所票'!$B$10:$B$64,$K$3:$K$150,'R5診療所票'!$AN$10:$AN$64,1)</f>
        <v>0</v>
      </c>
      <c r="CB150" s="805">
        <f>SUMIFS('R5診療所票'!$BC$10:$BC$64,'R5診療所票'!$B$10:$B$64,$K$3:$K$150,'R5診療所票'!$AN$10:$AN$64,2)</f>
        <v>4</v>
      </c>
      <c r="CC150" s="859">
        <f>SUMIFS('R5診療所票'!$BC$10:$BC$64,'R5診療所票'!$B$10:$B$64,$K$3:$K$150,'R5診療所票'!$AN$10:$AN$64,3)</f>
        <v>0</v>
      </c>
      <c r="CD150" s="805">
        <f>SUMIFS('R5診療所票'!$BC$10:$BC$64,'R5診療所票'!$B$10:$B$64,$K$3:$K$150,'R5診療所票'!$AN$10:$AN$64,4)</f>
        <v>0</v>
      </c>
      <c r="CE150" s="859">
        <f t="shared" ref="CE150" si="81">SUM(CA150:CD150)</f>
        <v>4</v>
      </c>
      <c r="CF150" s="805">
        <f>SUMIFS('R5診療所票'!$BC$10:$BC$64,'R5診療所票'!$B$10:$B$64,$K$3:$K$150,'R5診療所票'!$AN$10:$AN$64,5)</f>
        <v>0</v>
      </c>
      <c r="CG150" s="860">
        <f t="shared" si="76"/>
        <v>4</v>
      </c>
      <c r="CH150" s="832">
        <f>SUMIFS('R5診療所票'!$BD$11:$BD$64,'R5診療所票'!$B$11:$B$64,$K$3:$K$150)</f>
        <v>0</v>
      </c>
      <c r="CI150" s="810">
        <f>SUMIFS('R5診療所票'!$BC$10:$BC$64,'R5診療所票'!$B$10:$B$64,$K$3:$K$150,'R5診療所票'!$AN$10:$AN$64,7)</f>
        <v>0</v>
      </c>
      <c r="CJ150" s="811" t="str">
        <f t="shared" si="64"/>
        <v>○</v>
      </c>
      <c r="CK150" s="927">
        <v>4</v>
      </c>
      <c r="CL150" s="811" t="str">
        <f t="shared" si="63"/>
        <v>○</v>
      </c>
      <c r="CN150" s="821" t="b">
        <f t="shared" si="77"/>
        <v>1</v>
      </c>
      <c r="CO150" s="792" t="b">
        <f t="shared" si="77"/>
        <v>1</v>
      </c>
      <c r="CP150" s="822" t="b">
        <f t="shared" si="77"/>
        <v>1</v>
      </c>
      <c r="CQ150" s="823" t="b">
        <f t="shared" si="77"/>
        <v>1</v>
      </c>
      <c r="CR150" s="790" t="b">
        <f t="shared" si="77"/>
        <v>1</v>
      </c>
      <c r="CS150" s="792" t="b">
        <f t="shared" si="77"/>
        <v>1</v>
      </c>
      <c r="CT150" s="786" t="b">
        <f t="shared" si="77"/>
        <v>1</v>
      </c>
    </row>
    <row r="151" spans="1:98" ht="27" customHeight="1" thickTop="1" thickBot="1">
      <c r="A151" s="1303" t="s">
        <v>225</v>
      </c>
      <c r="B151" s="1304"/>
      <c r="C151" s="1304"/>
      <c r="D151" s="1304"/>
      <c r="E151" s="1304"/>
      <c r="F151" s="1305"/>
      <c r="G151" s="1305"/>
      <c r="H151" s="1305"/>
      <c r="I151" s="1305"/>
      <c r="J151" s="1305"/>
      <c r="K151" s="1305"/>
      <c r="L151" s="1305"/>
      <c r="M151" s="891">
        <v>0</v>
      </c>
      <c r="N151" s="892">
        <v>306</v>
      </c>
      <c r="O151" s="892">
        <v>0</v>
      </c>
      <c r="P151" s="892">
        <v>81</v>
      </c>
      <c r="Q151" s="893">
        <v>0</v>
      </c>
      <c r="R151" s="893">
        <v>0</v>
      </c>
      <c r="S151" s="894">
        <v>0</v>
      </c>
      <c r="T151" s="891">
        <v>0</v>
      </c>
      <c r="U151" s="892">
        <v>475</v>
      </c>
      <c r="V151" s="892">
        <v>52</v>
      </c>
      <c r="W151" s="892">
        <v>260</v>
      </c>
      <c r="X151" s="893">
        <v>787</v>
      </c>
      <c r="Y151" s="893">
        <v>0</v>
      </c>
      <c r="Z151" s="894">
        <v>787</v>
      </c>
      <c r="AA151" s="895">
        <f>SUM(AA145:AA150)</f>
        <v>0</v>
      </c>
      <c r="AB151" s="896">
        <f t="shared" ref="AB151:CF151" si="82">SUM(AB145:AB150)</f>
        <v>475</v>
      </c>
      <c r="AC151" s="896">
        <f t="shared" si="82"/>
        <v>52</v>
      </c>
      <c r="AD151" s="896">
        <f t="shared" si="82"/>
        <v>260</v>
      </c>
      <c r="AE151" s="897">
        <f t="shared" si="72"/>
        <v>787</v>
      </c>
      <c r="AF151" s="897">
        <f t="shared" si="82"/>
        <v>0</v>
      </c>
      <c r="AG151" s="898">
        <f t="shared" si="79"/>
        <v>787</v>
      </c>
      <c r="AH151" s="895">
        <f>SUM(AH145:AH150)</f>
        <v>0</v>
      </c>
      <c r="AI151" s="896">
        <f t="shared" ref="AI151:AK151" si="83">SUM(AI145:AI150)</f>
        <v>424</v>
      </c>
      <c r="AJ151" s="896">
        <f t="shared" si="83"/>
        <v>103</v>
      </c>
      <c r="AK151" s="896">
        <f t="shared" si="83"/>
        <v>228</v>
      </c>
      <c r="AL151" s="897">
        <f t="shared" ref="AL151" si="84">SUM(AH151:AK151)</f>
        <v>755</v>
      </c>
      <c r="AM151" s="897">
        <f t="shared" ref="AM151" si="85">SUM(AM145:AM150)</f>
        <v>32</v>
      </c>
      <c r="AN151" s="898">
        <f t="shared" si="73"/>
        <v>787</v>
      </c>
      <c r="AO151" s="895">
        <v>0</v>
      </c>
      <c r="AP151" s="896">
        <v>404</v>
      </c>
      <c r="AQ151" s="896">
        <v>103</v>
      </c>
      <c r="AR151" s="896">
        <v>228</v>
      </c>
      <c r="AS151" s="897">
        <v>735</v>
      </c>
      <c r="AT151" s="897">
        <v>0</v>
      </c>
      <c r="AU151" s="898">
        <v>735</v>
      </c>
      <c r="AV151" s="895">
        <v>0</v>
      </c>
      <c r="AW151" s="896">
        <v>404</v>
      </c>
      <c r="AX151" s="896">
        <v>103</v>
      </c>
      <c r="AY151" s="896">
        <v>84</v>
      </c>
      <c r="AZ151" s="897">
        <v>591</v>
      </c>
      <c r="BA151" s="897">
        <v>0</v>
      </c>
      <c r="BB151" s="898">
        <v>591</v>
      </c>
      <c r="BC151" s="895">
        <v>0</v>
      </c>
      <c r="BD151" s="896">
        <v>404</v>
      </c>
      <c r="BE151" s="896">
        <v>103</v>
      </c>
      <c r="BF151" s="896">
        <v>84</v>
      </c>
      <c r="BG151" s="897">
        <v>591</v>
      </c>
      <c r="BH151" s="897">
        <v>0</v>
      </c>
      <c r="BI151" s="898">
        <v>591</v>
      </c>
      <c r="BJ151" s="895">
        <v>0</v>
      </c>
      <c r="BK151" s="896">
        <v>404</v>
      </c>
      <c r="BL151" s="896">
        <v>103</v>
      </c>
      <c r="BM151" s="896">
        <v>84</v>
      </c>
      <c r="BN151" s="896">
        <v>591</v>
      </c>
      <c r="BO151" s="896">
        <v>0</v>
      </c>
      <c r="BP151" s="898">
        <v>591</v>
      </c>
      <c r="BQ151" s="895">
        <f>SUM(BQ145:BQ150)</f>
        <v>0</v>
      </c>
      <c r="BR151" s="896">
        <f t="shared" ref="BR151:BW151" si="86">SUM(BR145:BR150)</f>
        <v>404</v>
      </c>
      <c r="BS151" s="896">
        <f t="shared" si="86"/>
        <v>127</v>
      </c>
      <c r="BT151" s="896">
        <f t="shared" si="86"/>
        <v>36</v>
      </c>
      <c r="BU151" s="896">
        <f t="shared" si="86"/>
        <v>567</v>
      </c>
      <c r="BV151" s="896">
        <f t="shared" si="86"/>
        <v>0</v>
      </c>
      <c r="BW151" s="898">
        <f t="shared" si="86"/>
        <v>567</v>
      </c>
      <c r="BX151" s="757">
        <f t="shared" si="61"/>
        <v>-24</v>
      </c>
      <c r="BY151" s="757">
        <f t="shared" si="62"/>
        <v>-24</v>
      </c>
      <c r="BZ151" s="757"/>
      <c r="CA151" s="891">
        <f t="shared" si="82"/>
        <v>0</v>
      </c>
      <c r="CB151" s="892">
        <f t="shared" si="82"/>
        <v>404</v>
      </c>
      <c r="CC151" s="892">
        <f t="shared" si="82"/>
        <v>127</v>
      </c>
      <c r="CD151" s="892">
        <f t="shared" si="82"/>
        <v>36</v>
      </c>
      <c r="CE151" s="893">
        <f t="shared" ref="CE151" si="87">SUM(CA151:CD151)</f>
        <v>567</v>
      </c>
      <c r="CF151" s="893">
        <f t="shared" si="82"/>
        <v>0</v>
      </c>
      <c r="CG151" s="893">
        <f t="shared" si="76"/>
        <v>567</v>
      </c>
      <c r="CH151" s="900">
        <f>SUM(CH145:CH150)</f>
        <v>0</v>
      </c>
      <c r="CI151" s="894">
        <f>SUM(CI145:CI150)</f>
        <v>0</v>
      </c>
      <c r="CJ151" s="811"/>
      <c r="CK151" s="901">
        <f>SUM(CK145:CK150)</f>
        <v>567</v>
      </c>
      <c r="CL151" s="811"/>
      <c r="CN151" s="895">
        <f>SUM(CN145:CN150)</f>
        <v>0</v>
      </c>
      <c r="CO151" s="896">
        <f t="shared" ref="CO151:CT151" si="88">SUM(CO145:CO150)</f>
        <v>0</v>
      </c>
      <c r="CP151" s="896">
        <f t="shared" si="88"/>
        <v>0</v>
      </c>
      <c r="CQ151" s="896">
        <f t="shared" si="88"/>
        <v>0</v>
      </c>
      <c r="CR151" s="896">
        <f t="shared" si="88"/>
        <v>0</v>
      </c>
      <c r="CS151" s="896">
        <f t="shared" si="88"/>
        <v>0</v>
      </c>
      <c r="CT151" s="898">
        <f t="shared" si="88"/>
        <v>0</v>
      </c>
    </row>
    <row r="152" spans="1:98" ht="18.5" thickBot="1">
      <c r="A152" s="966"/>
      <c r="B152" s="966"/>
      <c r="C152" s="966"/>
      <c r="D152" s="966"/>
      <c r="E152" s="966"/>
      <c r="F152" s="966"/>
      <c r="G152" s="966"/>
      <c r="H152" s="966"/>
      <c r="I152" s="966"/>
      <c r="J152" s="966"/>
      <c r="K152" s="966"/>
      <c r="L152" s="966"/>
      <c r="M152" s="758"/>
      <c r="N152" s="758"/>
      <c r="O152" s="758"/>
      <c r="P152" s="758"/>
      <c r="Q152" s="758"/>
      <c r="R152" s="758"/>
      <c r="S152" s="758"/>
      <c r="T152" s="758"/>
      <c r="U152" s="758"/>
      <c r="V152" s="758"/>
      <c r="W152" s="758"/>
      <c r="X152" s="758"/>
      <c r="Y152" s="758"/>
      <c r="Z152" s="758"/>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f t="shared" si="61"/>
        <v>0</v>
      </c>
      <c r="BY152" s="757">
        <f t="shared" si="62"/>
        <v>0</v>
      </c>
      <c r="BZ152" s="757"/>
      <c r="CA152" s="758"/>
      <c r="CB152" s="758"/>
      <c r="CC152" s="758"/>
      <c r="CD152" s="758"/>
      <c r="CE152" s="758"/>
      <c r="CF152" s="758"/>
      <c r="CG152" s="758"/>
      <c r="CH152" s="758"/>
      <c r="CI152" s="758"/>
      <c r="CJ152" s="811"/>
      <c r="CK152" s="757"/>
      <c r="CL152" s="757"/>
      <c r="CN152" s="757"/>
      <c r="CO152" s="757"/>
      <c r="CP152" s="757"/>
      <c r="CQ152" s="757"/>
      <c r="CR152" s="757"/>
      <c r="CS152" s="757"/>
      <c r="CT152" s="757"/>
    </row>
    <row r="153" spans="1:98" ht="26.25" customHeight="1" thickBot="1">
      <c r="A153" s="966"/>
      <c r="B153" s="1318" t="s">
        <v>226</v>
      </c>
      <c r="C153" s="1319"/>
      <c r="D153" s="1319"/>
      <c r="E153" s="1319"/>
      <c r="F153" s="1320"/>
      <c r="G153" s="1320"/>
      <c r="H153" s="1320"/>
      <c r="I153" s="1320"/>
      <c r="J153" s="1320"/>
      <c r="K153" s="1320"/>
      <c r="L153" s="1320"/>
      <c r="M153" s="967">
        <v>736</v>
      </c>
      <c r="N153" s="968">
        <v>4095</v>
      </c>
      <c r="O153" s="968">
        <v>1022</v>
      </c>
      <c r="P153" s="968">
        <v>1270</v>
      </c>
      <c r="Q153" s="969">
        <v>7123</v>
      </c>
      <c r="R153" s="969"/>
      <c r="S153" s="970">
        <v>7123</v>
      </c>
      <c r="T153" s="967">
        <v>2463</v>
      </c>
      <c r="U153" s="968">
        <v>6030</v>
      </c>
      <c r="V153" s="968">
        <v>1426</v>
      </c>
      <c r="W153" s="968">
        <v>4756</v>
      </c>
      <c r="X153" s="969">
        <v>14675</v>
      </c>
      <c r="Y153" s="969">
        <v>311</v>
      </c>
      <c r="Z153" s="970">
        <v>14986</v>
      </c>
      <c r="AA153" s="971">
        <f>AA36+AA126+AA144+AA151</f>
        <v>2492</v>
      </c>
      <c r="AB153" s="972">
        <f>AB36+AB126+AB144+AB151</f>
        <v>5751</v>
      </c>
      <c r="AC153" s="972">
        <f>AC36+AC126+AC144+AC151</f>
        <v>1684</v>
      </c>
      <c r="AD153" s="972">
        <f>AD36+AD126+AD144+AD151</f>
        <v>4736</v>
      </c>
      <c r="AE153" s="973">
        <f t="shared" si="72"/>
        <v>14663</v>
      </c>
      <c r="AF153" s="973">
        <f>AF36+AF126+AF144+AF151</f>
        <v>218</v>
      </c>
      <c r="AG153" s="974">
        <f t="shared" si="79"/>
        <v>14881</v>
      </c>
      <c r="AH153" s="971">
        <f>AH36+AH126+AH144+AH151</f>
        <v>2493</v>
      </c>
      <c r="AI153" s="972">
        <f>AI36+AI126+AI144+AI151</f>
        <v>5510</v>
      </c>
      <c r="AJ153" s="972">
        <f>AJ36+AJ126+AJ144+AJ151</f>
        <v>1836</v>
      </c>
      <c r="AK153" s="972">
        <f>AK36+AK126+AK144+AK151</f>
        <v>4702</v>
      </c>
      <c r="AL153" s="973">
        <f t="shared" ref="AL153" si="89">SUM(AH153:AK153)</f>
        <v>14541</v>
      </c>
      <c r="AM153" s="973">
        <f>AM36+AM126+AM144+AM151</f>
        <v>272</v>
      </c>
      <c r="AN153" s="974">
        <f>AL153+AM153</f>
        <v>14813</v>
      </c>
      <c r="AO153" s="971">
        <v>2468</v>
      </c>
      <c r="AP153" s="972">
        <v>5274</v>
      </c>
      <c r="AQ153" s="972">
        <v>2015</v>
      </c>
      <c r="AR153" s="972">
        <v>4470</v>
      </c>
      <c r="AS153" s="973">
        <v>14227</v>
      </c>
      <c r="AT153" s="973">
        <v>298</v>
      </c>
      <c r="AU153" s="974">
        <v>14525</v>
      </c>
      <c r="AV153" s="971">
        <v>2501</v>
      </c>
      <c r="AW153" s="972">
        <v>5070</v>
      </c>
      <c r="AX153" s="972">
        <v>2137</v>
      </c>
      <c r="AY153" s="972">
        <v>3811</v>
      </c>
      <c r="AZ153" s="973">
        <v>13519</v>
      </c>
      <c r="BA153" s="973">
        <v>286</v>
      </c>
      <c r="BB153" s="974">
        <v>13805</v>
      </c>
      <c r="BC153" s="971">
        <v>2515</v>
      </c>
      <c r="BD153" s="972">
        <v>4959</v>
      </c>
      <c r="BE153" s="972">
        <v>2171</v>
      </c>
      <c r="BF153" s="972">
        <v>3710</v>
      </c>
      <c r="BG153" s="973">
        <v>13355</v>
      </c>
      <c r="BH153" s="973">
        <v>225</v>
      </c>
      <c r="BI153" s="974">
        <v>13580</v>
      </c>
      <c r="BJ153" s="971">
        <v>2256</v>
      </c>
      <c r="BK153" s="972">
        <v>5119</v>
      </c>
      <c r="BL153" s="972">
        <v>2279</v>
      </c>
      <c r="BM153" s="972">
        <v>3632</v>
      </c>
      <c r="BN153" s="972">
        <v>13286</v>
      </c>
      <c r="BO153" s="972">
        <v>228</v>
      </c>
      <c r="BP153" s="974">
        <v>13514</v>
      </c>
      <c r="BQ153" s="971">
        <f>SUM(BQ151,BQ144,BQ126,BQ36)</f>
        <v>2246</v>
      </c>
      <c r="BR153" s="972">
        <f t="shared" ref="BR153:BW153" si="90">SUM(BR151,BR144,BR126,BR36)</f>
        <v>4992</v>
      </c>
      <c r="BS153" s="972">
        <f t="shared" si="90"/>
        <v>2312</v>
      </c>
      <c r="BT153" s="972">
        <f t="shared" si="90"/>
        <v>3504</v>
      </c>
      <c r="BU153" s="972">
        <f t="shared" si="90"/>
        <v>13054</v>
      </c>
      <c r="BV153" s="972">
        <f t="shared" si="90"/>
        <v>358</v>
      </c>
      <c r="BW153" s="974">
        <f t="shared" si="90"/>
        <v>13412</v>
      </c>
      <c r="BX153" s="757">
        <f t="shared" si="61"/>
        <v>-232</v>
      </c>
      <c r="BY153" s="757">
        <f t="shared" si="62"/>
        <v>-102</v>
      </c>
      <c r="BZ153" s="757"/>
      <c r="CA153" s="967">
        <f t="shared" ref="CA153:CI153" si="91">CA36+CA126+CA144+CA151</f>
        <v>2387</v>
      </c>
      <c r="CB153" s="968">
        <f t="shared" si="91"/>
        <v>4863</v>
      </c>
      <c r="CC153" s="968">
        <f t="shared" si="91"/>
        <v>2335</v>
      </c>
      <c r="CD153" s="968">
        <f t="shared" si="91"/>
        <v>3664</v>
      </c>
      <c r="CE153" s="969">
        <f t="shared" si="91"/>
        <v>13249</v>
      </c>
      <c r="CF153" s="969">
        <f t="shared" si="91"/>
        <v>60</v>
      </c>
      <c r="CG153" s="969">
        <f t="shared" si="91"/>
        <v>13309</v>
      </c>
      <c r="CH153" s="975">
        <f t="shared" si="91"/>
        <v>103</v>
      </c>
      <c r="CI153" s="970">
        <f t="shared" si="91"/>
        <v>0</v>
      </c>
      <c r="CJ153" s="811"/>
      <c r="CK153" s="976">
        <f>CK36+CK126+CK144+CK151</f>
        <v>13522</v>
      </c>
      <c r="CL153" s="757"/>
      <c r="CN153" s="971" t="e">
        <f>SUM(CN151,CN144,CN126,CN36)</f>
        <v>#REF!</v>
      </c>
      <c r="CO153" s="972" t="e">
        <f t="shared" ref="CO153:CT153" si="92">SUM(CO151,CO144,CO126,CO36)</f>
        <v>#REF!</v>
      </c>
      <c r="CP153" s="972" t="e">
        <f t="shared" si="92"/>
        <v>#REF!</v>
      </c>
      <c r="CQ153" s="972" t="e">
        <f t="shared" si="92"/>
        <v>#REF!</v>
      </c>
      <c r="CR153" s="972" t="e">
        <f t="shared" si="92"/>
        <v>#REF!</v>
      </c>
      <c r="CS153" s="972" t="e">
        <f t="shared" si="92"/>
        <v>#REF!</v>
      </c>
      <c r="CT153" s="974" t="e">
        <f t="shared" si="92"/>
        <v>#REF!</v>
      </c>
    </row>
    <row r="155" spans="1:98">
      <c r="A155" s="759" t="s">
        <v>1907</v>
      </c>
    </row>
  </sheetData>
  <mergeCells count="5">
    <mergeCell ref="A36:L36"/>
    <mergeCell ref="A126:L126"/>
    <mergeCell ref="A144:L144"/>
    <mergeCell ref="A151:L151"/>
    <mergeCell ref="B153:L153"/>
  </mergeCells>
  <phoneticPr fontId="8"/>
  <conditionalFormatting sqref="CN1:CT1048576">
    <cfRule type="containsText" dxfId="0" priority="1" operator="containsText" text="FALSE">
      <formula>NOT(ISERROR(SEARCH("FALSE",CN1)))</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&amp;LR4年度病床機能報告&amp;R&amp;D</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14E1-B051-4D6C-BF80-EE3996560FAA}">
  <sheetPr codeName="Sheet9">
    <tabColor rgb="FF0070C0"/>
    <pageSetUpPr fitToPage="1"/>
  </sheetPr>
  <dimension ref="A1:R137"/>
  <sheetViews>
    <sheetView tabSelected="1" zoomScale="82" zoomScaleNormal="82" workbookViewId="0"/>
  </sheetViews>
  <sheetFormatPr defaultColWidth="9" defaultRowHeight="18"/>
  <cols>
    <col min="1" max="1" width="5" style="759" customWidth="1"/>
    <col min="2" max="2" width="13" style="759" customWidth="1"/>
    <col min="3" max="3" width="32.58203125" style="759" customWidth="1"/>
    <col min="4" max="10" width="9" style="759" customWidth="1"/>
    <col min="11" max="11" width="4.08203125" style="1244" customWidth="1"/>
    <col min="12" max="18" width="9" style="759" customWidth="1"/>
    <col min="19" max="16384" width="9" style="759"/>
  </cols>
  <sheetData>
    <row r="1" spans="1:18" ht="18.5" thickBot="1">
      <c r="A1" s="757"/>
      <c r="B1" s="757"/>
      <c r="C1" s="757"/>
      <c r="D1" s="757" t="s">
        <v>3124</v>
      </c>
      <c r="E1" s="757"/>
      <c r="F1" s="757"/>
      <c r="G1" s="757"/>
      <c r="H1" s="757"/>
      <c r="I1" s="757"/>
      <c r="J1" s="757"/>
      <c r="K1" s="1241"/>
      <c r="L1" s="757" t="s">
        <v>2245</v>
      </c>
      <c r="M1" s="757"/>
      <c r="N1" s="757"/>
      <c r="O1" s="757"/>
      <c r="P1" s="757"/>
      <c r="Q1" s="757"/>
      <c r="R1" s="757"/>
    </row>
    <row r="2" spans="1:18" ht="25.5" customHeight="1" thickBot="1">
      <c r="A2" s="760"/>
      <c r="B2" s="761" t="s">
        <v>84</v>
      </c>
      <c r="C2" s="763" t="s">
        <v>92</v>
      </c>
      <c r="D2" s="1277" t="s">
        <v>93</v>
      </c>
      <c r="E2" s="1278" t="s">
        <v>94</v>
      </c>
      <c r="F2" s="1278" t="s">
        <v>95</v>
      </c>
      <c r="G2" s="1278" t="s">
        <v>96</v>
      </c>
      <c r="H2" s="1278" t="s">
        <v>97</v>
      </c>
      <c r="I2" s="1278" t="s">
        <v>98</v>
      </c>
      <c r="J2" s="1279" t="s">
        <v>99</v>
      </c>
      <c r="K2" s="1280"/>
      <c r="L2" s="768" t="s">
        <v>93</v>
      </c>
      <c r="M2" s="762" t="s">
        <v>94</v>
      </c>
      <c r="N2" s="762" t="s">
        <v>95</v>
      </c>
      <c r="O2" s="762" t="s">
        <v>96</v>
      </c>
      <c r="P2" s="763" t="s">
        <v>97</v>
      </c>
      <c r="Q2" s="763" t="s">
        <v>101</v>
      </c>
      <c r="R2" s="769" t="s">
        <v>99</v>
      </c>
    </row>
    <row r="3" spans="1:18">
      <c r="A3" s="774">
        <f>SUBTOTAL(103,$B$2:B3)-1</f>
        <v>1</v>
      </c>
      <c r="B3" s="775" t="s">
        <v>107</v>
      </c>
      <c r="C3" s="1281" t="s">
        <v>110</v>
      </c>
      <c r="D3" s="1245">
        <v>10</v>
      </c>
      <c r="E3" s="1246">
        <v>204</v>
      </c>
      <c r="F3" s="1246">
        <v>86</v>
      </c>
      <c r="G3" s="1246">
        <v>0</v>
      </c>
      <c r="H3" s="1246">
        <v>300</v>
      </c>
      <c r="I3" s="1246">
        <v>0</v>
      </c>
      <c r="J3" s="1247">
        <v>300</v>
      </c>
      <c r="K3" s="1241"/>
      <c r="L3" s="1248">
        <v>10</v>
      </c>
      <c r="M3" s="1249">
        <v>204</v>
      </c>
      <c r="N3" s="1250">
        <v>86</v>
      </c>
      <c r="O3" s="1251">
        <v>0</v>
      </c>
      <c r="P3" s="1250">
        <v>300</v>
      </c>
      <c r="Q3" s="1251">
        <v>0</v>
      </c>
      <c r="R3" s="1247">
        <v>300</v>
      </c>
    </row>
    <row r="4" spans="1:18">
      <c r="A4" s="774">
        <f>SUBTOTAL(103,$B$2:B4)-1</f>
        <v>2</v>
      </c>
      <c r="B4" s="813" t="s">
        <v>107</v>
      </c>
      <c r="C4" s="1282" t="s">
        <v>111</v>
      </c>
      <c r="D4" s="1245">
        <v>0</v>
      </c>
      <c r="E4" s="1246">
        <v>55</v>
      </c>
      <c r="F4" s="1246">
        <v>0</v>
      </c>
      <c r="G4" s="1246">
        <v>111</v>
      </c>
      <c r="H4" s="1246">
        <v>166</v>
      </c>
      <c r="I4" s="1246">
        <v>33</v>
      </c>
      <c r="J4" s="1247">
        <v>199</v>
      </c>
      <c r="K4" s="1241"/>
      <c r="L4" s="1245">
        <v>0</v>
      </c>
      <c r="M4" s="1249">
        <v>55</v>
      </c>
      <c r="N4" s="1246">
        <v>0</v>
      </c>
      <c r="O4" s="1251">
        <v>111</v>
      </c>
      <c r="P4" s="1246">
        <v>166</v>
      </c>
      <c r="Q4" s="1251">
        <v>33</v>
      </c>
      <c r="R4" s="1247">
        <v>199</v>
      </c>
    </row>
    <row r="5" spans="1:18">
      <c r="A5" s="774">
        <f>SUBTOTAL(103,$B$2:B5)-1</f>
        <v>3</v>
      </c>
      <c r="B5" s="813" t="s">
        <v>107</v>
      </c>
      <c r="C5" s="1282" t="s">
        <v>112</v>
      </c>
      <c r="D5" s="1245">
        <v>0</v>
      </c>
      <c r="E5" s="1246">
        <v>0</v>
      </c>
      <c r="F5" s="1246">
        <v>55</v>
      </c>
      <c r="G5" s="1246">
        <v>160</v>
      </c>
      <c r="H5" s="1246">
        <v>215</v>
      </c>
      <c r="I5" s="1246">
        <v>0</v>
      </c>
      <c r="J5" s="1247">
        <v>215</v>
      </c>
      <c r="K5" s="1241"/>
      <c r="L5" s="1245">
        <v>0</v>
      </c>
      <c r="M5" s="1249">
        <v>0</v>
      </c>
      <c r="N5" s="1246">
        <v>55</v>
      </c>
      <c r="O5" s="1251">
        <v>160</v>
      </c>
      <c r="P5" s="1246">
        <v>215</v>
      </c>
      <c r="Q5" s="1251">
        <v>0</v>
      </c>
      <c r="R5" s="1247">
        <v>215</v>
      </c>
    </row>
    <row r="6" spans="1:18">
      <c r="A6" s="774">
        <f>SUBTOTAL(103,$B$2:B6)-1</f>
        <v>4</v>
      </c>
      <c r="B6" s="813" t="s">
        <v>107</v>
      </c>
      <c r="C6" s="1282" t="s">
        <v>117</v>
      </c>
      <c r="D6" s="1245">
        <v>15</v>
      </c>
      <c r="E6" s="1246">
        <v>268</v>
      </c>
      <c r="F6" s="1246">
        <v>0</v>
      </c>
      <c r="G6" s="1246">
        <v>0</v>
      </c>
      <c r="H6" s="1246">
        <v>283</v>
      </c>
      <c r="I6" s="1246">
        <v>17</v>
      </c>
      <c r="J6" s="1247">
        <v>300</v>
      </c>
      <c r="K6" s="1241"/>
      <c r="L6" s="1245">
        <v>15</v>
      </c>
      <c r="M6" s="1249">
        <v>268</v>
      </c>
      <c r="N6" s="1246">
        <v>0</v>
      </c>
      <c r="O6" s="1251">
        <v>0</v>
      </c>
      <c r="P6" s="1246">
        <v>283</v>
      </c>
      <c r="Q6" s="1251">
        <v>0</v>
      </c>
      <c r="R6" s="1247">
        <v>283</v>
      </c>
    </row>
    <row r="7" spans="1:18">
      <c r="A7" s="774">
        <f>SUBTOTAL(103,$B$2:B7)-1</f>
        <v>5</v>
      </c>
      <c r="B7" s="813" t="s">
        <v>107</v>
      </c>
      <c r="C7" s="1282" t="s">
        <v>118</v>
      </c>
      <c r="D7" s="1245">
        <v>0</v>
      </c>
      <c r="E7" s="1246">
        <v>110</v>
      </c>
      <c r="F7" s="1246">
        <v>98</v>
      </c>
      <c r="G7" s="1246">
        <v>0</v>
      </c>
      <c r="H7" s="1246">
        <v>208</v>
      </c>
      <c r="I7" s="1246">
        <v>0</v>
      </c>
      <c r="J7" s="1247">
        <v>208</v>
      </c>
      <c r="K7" s="1241"/>
      <c r="L7" s="1245">
        <v>0</v>
      </c>
      <c r="M7" s="1249">
        <v>110</v>
      </c>
      <c r="N7" s="1246">
        <v>98</v>
      </c>
      <c r="O7" s="1251">
        <v>0</v>
      </c>
      <c r="P7" s="1246">
        <v>208</v>
      </c>
      <c r="Q7" s="1251">
        <v>0</v>
      </c>
      <c r="R7" s="1247">
        <v>208</v>
      </c>
    </row>
    <row r="8" spans="1:18">
      <c r="A8" s="774">
        <f>SUBTOTAL(103,$B$2:B8)-1</f>
        <v>6</v>
      </c>
      <c r="B8" s="813" t="s">
        <v>107</v>
      </c>
      <c r="C8" s="1282" t="s">
        <v>119</v>
      </c>
      <c r="D8" s="1245">
        <v>0</v>
      </c>
      <c r="E8" s="1246">
        <v>0</v>
      </c>
      <c r="F8" s="1246">
        <v>59</v>
      </c>
      <c r="G8" s="1246">
        <v>40</v>
      </c>
      <c r="H8" s="1246">
        <v>99</v>
      </c>
      <c r="I8" s="1246">
        <v>0</v>
      </c>
      <c r="J8" s="1247">
        <v>99</v>
      </c>
      <c r="K8" s="1241"/>
      <c r="L8" s="1245">
        <v>0</v>
      </c>
      <c r="M8" s="1249">
        <v>0</v>
      </c>
      <c r="N8" s="1246">
        <v>59</v>
      </c>
      <c r="O8" s="1251">
        <v>40</v>
      </c>
      <c r="P8" s="1246">
        <v>99</v>
      </c>
      <c r="Q8" s="1251">
        <v>0</v>
      </c>
      <c r="R8" s="1247">
        <v>99</v>
      </c>
    </row>
    <row r="9" spans="1:18">
      <c r="A9" s="774">
        <f>SUBTOTAL(103,$B$2:B9)-1</f>
        <v>7</v>
      </c>
      <c r="B9" s="813" t="s">
        <v>107</v>
      </c>
      <c r="C9" s="1282" t="s">
        <v>0</v>
      </c>
      <c r="D9" s="1245">
        <v>0</v>
      </c>
      <c r="E9" s="1246">
        <v>0</v>
      </c>
      <c r="F9" s="1246">
        <v>42</v>
      </c>
      <c r="G9" s="1246">
        <v>0</v>
      </c>
      <c r="H9" s="1246">
        <v>42</v>
      </c>
      <c r="I9" s="1246">
        <v>0</v>
      </c>
      <c r="J9" s="1247">
        <v>42</v>
      </c>
      <c r="K9" s="1241"/>
      <c r="L9" s="1245">
        <v>0</v>
      </c>
      <c r="M9" s="1249">
        <v>0</v>
      </c>
      <c r="N9" s="1246">
        <v>42</v>
      </c>
      <c r="O9" s="1251">
        <v>0</v>
      </c>
      <c r="P9" s="1246">
        <v>42</v>
      </c>
      <c r="Q9" s="1251">
        <v>0</v>
      </c>
      <c r="R9" s="1247">
        <v>42</v>
      </c>
    </row>
    <row r="10" spans="1:18">
      <c r="A10" s="774">
        <f>SUBTOTAL(103,$B$2:B10)-1</f>
        <v>8</v>
      </c>
      <c r="B10" s="813" t="s">
        <v>107</v>
      </c>
      <c r="C10" s="1282" t="s">
        <v>1</v>
      </c>
      <c r="D10" s="1245">
        <v>0</v>
      </c>
      <c r="E10" s="1246">
        <v>0</v>
      </c>
      <c r="F10" s="1246">
        <v>48</v>
      </c>
      <c r="G10" s="1246">
        <v>0</v>
      </c>
      <c r="H10" s="1246">
        <v>48</v>
      </c>
      <c r="I10" s="1246">
        <v>0</v>
      </c>
      <c r="J10" s="1247">
        <v>48</v>
      </c>
      <c r="K10" s="1241"/>
      <c r="L10" s="1245">
        <v>0</v>
      </c>
      <c r="M10" s="1249">
        <v>0</v>
      </c>
      <c r="N10" s="1246">
        <v>48</v>
      </c>
      <c r="O10" s="1251">
        <v>0</v>
      </c>
      <c r="P10" s="1246">
        <v>48</v>
      </c>
      <c r="Q10" s="1251">
        <v>0</v>
      </c>
      <c r="R10" s="1247">
        <v>48</v>
      </c>
    </row>
    <row r="11" spans="1:18">
      <c r="A11" s="774">
        <f>SUBTOTAL(103,$B$2:B11)-1</f>
        <v>9</v>
      </c>
      <c r="B11" s="813" t="s">
        <v>107</v>
      </c>
      <c r="C11" s="1282" t="s">
        <v>122</v>
      </c>
      <c r="D11" s="1245">
        <v>0</v>
      </c>
      <c r="E11" s="1246">
        <v>0</v>
      </c>
      <c r="F11" s="1246">
        <v>0</v>
      </c>
      <c r="G11" s="1246">
        <v>38</v>
      </c>
      <c r="H11" s="1246">
        <v>38</v>
      </c>
      <c r="I11" s="1246">
        <v>0</v>
      </c>
      <c r="J11" s="1247">
        <v>38</v>
      </c>
      <c r="K11" s="1241"/>
      <c r="L11" s="1245">
        <v>0</v>
      </c>
      <c r="M11" s="1249">
        <v>0</v>
      </c>
      <c r="N11" s="1246">
        <v>0</v>
      </c>
      <c r="O11" s="1251">
        <v>38</v>
      </c>
      <c r="P11" s="1246">
        <v>38</v>
      </c>
      <c r="Q11" s="1251">
        <v>0</v>
      </c>
      <c r="R11" s="1247">
        <v>38</v>
      </c>
    </row>
    <row r="12" spans="1:18">
      <c r="A12" s="774">
        <f>SUBTOTAL(103,$B$2:B12)-1</f>
        <v>10</v>
      </c>
      <c r="B12" s="813" t="s">
        <v>107</v>
      </c>
      <c r="C12" s="1282" t="s">
        <v>123</v>
      </c>
      <c r="D12" s="1245">
        <v>0</v>
      </c>
      <c r="E12" s="1246">
        <v>0</v>
      </c>
      <c r="F12" s="1246">
        <v>0</v>
      </c>
      <c r="G12" s="1246">
        <v>33</v>
      </c>
      <c r="H12" s="1246">
        <v>33</v>
      </c>
      <c r="I12" s="1246">
        <v>0</v>
      </c>
      <c r="J12" s="1247">
        <v>33</v>
      </c>
      <c r="K12" s="1241"/>
      <c r="L12" s="1245">
        <v>0</v>
      </c>
      <c r="M12" s="1249">
        <v>0</v>
      </c>
      <c r="N12" s="1246">
        <v>0</v>
      </c>
      <c r="O12" s="1251">
        <v>33</v>
      </c>
      <c r="P12" s="1246">
        <v>33</v>
      </c>
      <c r="Q12" s="1251">
        <v>0</v>
      </c>
      <c r="R12" s="1247">
        <v>33</v>
      </c>
    </row>
    <row r="13" spans="1:18">
      <c r="A13" s="774">
        <f>SUBTOTAL(103,$B$2:B13)-1</f>
        <v>11</v>
      </c>
      <c r="B13" s="813" t="s">
        <v>107</v>
      </c>
      <c r="C13" s="1282" t="s">
        <v>2</v>
      </c>
      <c r="D13" s="1245">
        <v>0</v>
      </c>
      <c r="E13" s="1246">
        <v>0</v>
      </c>
      <c r="F13" s="1246">
        <v>0</v>
      </c>
      <c r="G13" s="1246">
        <v>52</v>
      </c>
      <c r="H13" s="1246">
        <v>52</v>
      </c>
      <c r="I13" s="1246">
        <v>0</v>
      </c>
      <c r="J13" s="1247">
        <v>52</v>
      </c>
      <c r="K13" s="1241"/>
      <c r="L13" s="1245">
        <v>0</v>
      </c>
      <c r="M13" s="1249">
        <v>0</v>
      </c>
      <c r="N13" s="1246">
        <v>0</v>
      </c>
      <c r="O13" s="1251">
        <v>52</v>
      </c>
      <c r="P13" s="1246">
        <v>52</v>
      </c>
      <c r="Q13" s="1251">
        <v>0</v>
      </c>
      <c r="R13" s="1247">
        <v>52</v>
      </c>
    </row>
    <row r="14" spans="1:18">
      <c r="A14" s="774">
        <f>SUBTOTAL(103,$B$2:B14)-1</f>
        <v>12</v>
      </c>
      <c r="B14" s="813" t="s">
        <v>107</v>
      </c>
      <c r="C14" s="1282" t="s">
        <v>125</v>
      </c>
      <c r="D14" s="1245">
        <v>0</v>
      </c>
      <c r="E14" s="1246">
        <v>102</v>
      </c>
      <c r="F14" s="1246">
        <v>42</v>
      </c>
      <c r="G14" s="1246">
        <v>30</v>
      </c>
      <c r="H14" s="1246">
        <v>174</v>
      </c>
      <c r="I14" s="1246">
        <v>9</v>
      </c>
      <c r="J14" s="1247">
        <v>183</v>
      </c>
      <c r="K14" s="1241"/>
      <c r="L14" s="1245">
        <v>0</v>
      </c>
      <c r="M14" s="1249">
        <v>102</v>
      </c>
      <c r="N14" s="1246">
        <v>42</v>
      </c>
      <c r="O14" s="1251">
        <v>30</v>
      </c>
      <c r="P14" s="1246">
        <v>174</v>
      </c>
      <c r="Q14" s="1251">
        <v>9</v>
      </c>
      <c r="R14" s="1247">
        <v>183</v>
      </c>
    </row>
    <row r="15" spans="1:18">
      <c r="A15" s="774">
        <f>SUBTOTAL(103,$B$2:B15)-1</f>
        <v>13</v>
      </c>
      <c r="B15" s="813" t="s">
        <v>107</v>
      </c>
      <c r="C15" s="1282" t="s">
        <v>126</v>
      </c>
      <c r="D15" s="1245">
        <v>0</v>
      </c>
      <c r="E15" s="1246">
        <v>60</v>
      </c>
      <c r="F15" s="1246">
        <v>0</v>
      </c>
      <c r="G15" s="1246">
        <v>40</v>
      </c>
      <c r="H15" s="1246">
        <v>100</v>
      </c>
      <c r="I15" s="1246">
        <v>0</v>
      </c>
      <c r="J15" s="1247">
        <v>100</v>
      </c>
      <c r="K15" s="1241"/>
      <c r="L15" s="1245">
        <v>0</v>
      </c>
      <c r="M15" s="1249">
        <v>60</v>
      </c>
      <c r="N15" s="1246">
        <v>0</v>
      </c>
      <c r="O15" s="1251">
        <v>40</v>
      </c>
      <c r="P15" s="1246">
        <v>100</v>
      </c>
      <c r="Q15" s="1251">
        <v>0</v>
      </c>
      <c r="R15" s="1247">
        <v>100</v>
      </c>
    </row>
    <row r="16" spans="1:18">
      <c r="A16" s="774">
        <f>SUBTOTAL(103,$B$2:B16)-1</f>
        <v>14</v>
      </c>
      <c r="B16" s="813" t="s">
        <v>107</v>
      </c>
      <c r="C16" s="1282" t="s">
        <v>3</v>
      </c>
      <c r="D16" s="1245">
        <v>0</v>
      </c>
      <c r="E16" s="1246">
        <v>0</v>
      </c>
      <c r="F16" s="1246">
        <v>0</v>
      </c>
      <c r="G16" s="1246">
        <v>55</v>
      </c>
      <c r="H16" s="1246">
        <v>55</v>
      </c>
      <c r="I16" s="1246">
        <v>0</v>
      </c>
      <c r="J16" s="1247">
        <v>55</v>
      </c>
      <c r="K16" s="1241"/>
      <c r="L16" s="1245">
        <v>0</v>
      </c>
      <c r="M16" s="1249">
        <v>0</v>
      </c>
      <c r="N16" s="1246">
        <v>0</v>
      </c>
      <c r="O16" s="1251">
        <v>55</v>
      </c>
      <c r="P16" s="1246">
        <v>55</v>
      </c>
      <c r="Q16" s="1251">
        <v>0</v>
      </c>
      <c r="R16" s="1247">
        <v>55</v>
      </c>
    </row>
    <row r="17" spans="1:18">
      <c r="A17" s="774">
        <f>SUBTOTAL(103,$B$2:B17)-1</f>
        <v>15</v>
      </c>
      <c r="B17" s="813" t="s">
        <v>107</v>
      </c>
      <c r="C17" s="1282" t="s">
        <v>127</v>
      </c>
      <c r="D17" s="1252">
        <v>0</v>
      </c>
      <c r="E17" s="1253">
        <v>0</v>
      </c>
      <c r="F17" s="1253">
        <v>19</v>
      </c>
      <c r="G17" s="1253">
        <v>0</v>
      </c>
      <c r="H17" s="1246">
        <v>19</v>
      </c>
      <c r="I17" s="1253">
        <v>0</v>
      </c>
      <c r="J17" s="1247">
        <v>19</v>
      </c>
      <c r="K17" s="1241"/>
      <c r="L17" s="1252">
        <v>0</v>
      </c>
      <c r="M17" s="1249">
        <v>0</v>
      </c>
      <c r="N17" s="1253">
        <v>0</v>
      </c>
      <c r="O17" s="1249">
        <v>0</v>
      </c>
      <c r="P17" s="1253">
        <v>0</v>
      </c>
      <c r="Q17" s="1249">
        <v>19</v>
      </c>
      <c r="R17" s="1258">
        <v>19</v>
      </c>
    </row>
    <row r="18" spans="1:18">
      <c r="A18" s="774">
        <f>SUBTOTAL(103,$B$2:B18)-1</f>
        <v>16</v>
      </c>
      <c r="B18" s="813" t="s">
        <v>128</v>
      </c>
      <c r="C18" s="1282" t="s">
        <v>132</v>
      </c>
      <c r="D18" s="1252">
        <v>0</v>
      </c>
      <c r="E18" s="1253">
        <v>0</v>
      </c>
      <c r="F18" s="1253">
        <v>0</v>
      </c>
      <c r="G18" s="1253">
        <v>0</v>
      </c>
      <c r="H18" s="1246">
        <v>0</v>
      </c>
      <c r="I18" s="1253">
        <v>19</v>
      </c>
      <c r="J18" s="1247">
        <v>19</v>
      </c>
      <c r="K18" s="1241"/>
      <c r="L18" s="1252">
        <v>0</v>
      </c>
      <c r="M18" s="1249">
        <v>0</v>
      </c>
      <c r="N18" s="1253">
        <v>0</v>
      </c>
      <c r="O18" s="1249">
        <v>0</v>
      </c>
      <c r="P18" s="1253">
        <v>0</v>
      </c>
      <c r="Q18" s="1249">
        <v>0</v>
      </c>
      <c r="R18" s="1258">
        <v>0</v>
      </c>
    </row>
    <row r="19" spans="1:18">
      <c r="A19" s="774">
        <f>SUBTOTAL(103,$B$2:B19)-1</f>
        <v>17</v>
      </c>
      <c r="B19" s="813" t="s">
        <v>107</v>
      </c>
      <c r="C19" s="1282" t="s">
        <v>5</v>
      </c>
      <c r="D19" s="1252">
        <v>0</v>
      </c>
      <c r="E19" s="1253">
        <v>0</v>
      </c>
      <c r="F19" s="1253">
        <v>0</v>
      </c>
      <c r="G19" s="1253">
        <v>19</v>
      </c>
      <c r="H19" s="1246">
        <v>19</v>
      </c>
      <c r="I19" s="1253">
        <v>0</v>
      </c>
      <c r="J19" s="1247">
        <v>19</v>
      </c>
      <c r="K19" s="1241"/>
      <c r="L19" s="1252">
        <v>0</v>
      </c>
      <c r="M19" s="1249">
        <v>0</v>
      </c>
      <c r="N19" s="1253">
        <v>0</v>
      </c>
      <c r="O19" s="1249">
        <v>19</v>
      </c>
      <c r="P19" s="1253">
        <v>19</v>
      </c>
      <c r="Q19" s="1249">
        <v>0</v>
      </c>
      <c r="R19" s="1258">
        <v>19</v>
      </c>
    </row>
    <row r="20" spans="1:18">
      <c r="A20" s="774">
        <f>SUBTOTAL(103,$B$2:B20)-1</f>
        <v>18</v>
      </c>
      <c r="B20" s="813" t="s">
        <v>107</v>
      </c>
      <c r="C20" s="1282" t="s">
        <v>6</v>
      </c>
      <c r="D20" s="1252">
        <v>0</v>
      </c>
      <c r="E20" s="1253">
        <v>14</v>
      </c>
      <c r="F20" s="1253">
        <v>0</v>
      </c>
      <c r="G20" s="1253">
        <v>0</v>
      </c>
      <c r="H20" s="1246">
        <v>14</v>
      </c>
      <c r="I20" s="1253">
        <v>0</v>
      </c>
      <c r="J20" s="1247">
        <v>14</v>
      </c>
      <c r="K20" s="1241"/>
      <c r="L20" s="1252">
        <v>0</v>
      </c>
      <c r="M20" s="1249">
        <v>14</v>
      </c>
      <c r="N20" s="1253">
        <v>0</v>
      </c>
      <c r="O20" s="1249">
        <v>0</v>
      </c>
      <c r="P20" s="1253">
        <v>14</v>
      </c>
      <c r="Q20" s="1249">
        <v>0</v>
      </c>
      <c r="R20" s="1258">
        <v>14</v>
      </c>
    </row>
    <row r="21" spans="1:18">
      <c r="A21" s="774">
        <f>SUBTOTAL(103,$B$2:B21)-1</f>
        <v>19</v>
      </c>
      <c r="B21" s="813" t="s">
        <v>107</v>
      </c>
      <c r="C21" s="1283" t="s">
        <v>7</v>
      </c>
      <c r="D21" s="1252">
        <v>0</v>
      </c>
      <c r="E21" s="1253">
        <v>18</v>
      </c>
      <c r="F21" s="1253">
        <v>0</v>
      </c>
      <c r="G21" s="1253">
        <v>0</v>
      </c>
      <c r="H21" s="1246">
        <v>18</v>
      </c>
      <c r="I21" s="1253">
        <v>0</v>
      </c>
      <c r="J21" s="1247">
        <v>18</v>
      </c>
      <c r="K21" s="1241"/>
      <c r="L21" s="1252">
        <v>0</v>
      </c>
      <c r="M21" s="1249">
        <v>18</v>
      </c>
      <c r="N21" s="1253">
        <v>0</v>
      </c>
      <c r="O21" s="1249">
        <v>0</v>
      </c>
      <c r="P21" s="1253">
        <v>18</v>
      </c>
      <c r="Q21" s="1249">
        <v>0</v>
      </c>
      <c r="R21" s="1258">
        <v>18</v>
      </c>
    </row>
    <row r="22" spans="1:18">
      <c r="A22" s="774">
        <f>SUBTOTAL(103,$B$2:B22)-1</f>
        <v>20</v>
      </c>
      <c r="B22" s="813" t="s">
        <v>107</v>
      </c>
      <c r="C22" s="1282" t="s">
        <v>8</v>
      </c>
      <c r="D22" s="1252">
        <v>0</v>
      </c>
      <c r="E22" s="1253">
        <v>10</v>
      </c>
      <c r="F22" s="1253">
        <v>0</v>
      </c>
      <c r="G22" s="1253">
        <v>0</v>
      </c>
      <c r="H22" s="1246">
        <v>10</v>
      </c>
      <c r="I22" s="1253">
        <v>0</v>
      </c>
      <c r="J22" s="1247">
        <v>10</v>
      </c>
      <c r="K22" s="1241"/>
      <c r="L22" s="1252">
        <v>0</v>
      </c>
      <c r="M22" s="1249">
        <v>10</v>
      </c>
      <c r="N22" s="1253">
        <v>0</v>
      </c>
      <c r="O22" s="1249">
        <v>0</v>
      </c>
      <c r="P22" s="1253">
        <v>10</v>
      </c>
      <c r="Q22" s="1249">
        <v>0</v>
      </c>
      <c r="R22" s="1258">
        <v>10</v>
      </c>
    </row>
    <row r="23" spans="1:18">
      <c r="A23" s="774">
        <f>SUBTOTAL(103,$B$2:B23)-1</f>
        <v>21</v>
      </c>
      <c r="B23" s="813" t="s">
        <v>107</v>
      </c>
      <c r="C23" s="1282" t="s">
        <v>9</v>
      </c>
      <c r="D23" s="1252">
        <v>0</v>
      </c>
      <c r="E23" s="1253">
        <v>19</v>
      </c>
      <c r="F23" s="1253">
        <v>0</v>
      </c>
      <c r="G23" s="1253">
        <v>0</v>
      </c>
      <c r="H23" s="1246">
        <v>19</v>
      </c>
      <c r="I23" s="1253">
        <v>0</v>
      </c>
      <c r="J23" s="1247">
        <v>19</v>
      </c>
      <c r="K23" s="1241"/>
      <c r="L23" s="1252">
        <v>0</v>
      </c>
      <c r="M23" s="1249">
        <v>19</v>
      </c>
      <c r="N23" s="1253">
        <v>0</v>
      </c>
      <c r="O23" s="1249">
        <v>0</v>
      </c>
      <c r="P23" s="1253">
        <v>19</v>
      </c>
      <c r="Q23" s="1249">
        <v>0</v>
      </c>
      <c r="R23" s="1258">
        <v>19</v>
      </c>
    </row>
    <row r="24" spans="1:18">
      <c r="A24" s="774">
        <f>SUBTOTAL(103,$B$2:B24)-1</f>
        <v>22</v>
      </c>
      <c r="B24" s="874" t="s">
        <v>107</v>
      </c>
      <c r="C24" s="1283" t="s">
        <v>10</v>
      </c>
      <c r="D24" s="1252">
        <v>0</v>
      </c>
      <c r="E24" s="1253">
        <v>0</v>
      </c>
      <c r="F24" s="1253">
        <v>0</v>
      </c>
      <c r="G24" s="1253">
        <v>5</v>
      </c>
      <c r="H24" s="1246">
        <v>5</v>
      </c>
      <c r="I24" s="1253">
        <v>0</v>
      </c>
      <c r="J24" s="1247">
        <v>5</v>
      </c>
      <c r="K24" s="1241"/>
      <c r="L24" s="1252">
        <v>0</v>
      </c>
      <c r="M24" s="1249">
        <v>0</v>
      </c>
      <c r="N24" s="1253">
        <v>0</v>
      </c>
      <c r="O24" s="1249">
        <v>5</v>
      </c>
      <c r="P24" s="1253">
        <v>5</v>
      </c>
      <c r="Q24" s="1249">
        <v>0</v>
      </c>
      <c r="R24" s="1258">
        <v>5</v>
      </c>
    </row>
    <row r="25" spans="1:18">
      <c r="A25" s="774">
        <f>SUBTOTAL(103,$B$2:B25)-1</f>
        <v>23</v>
      </c>
      <c r="B25" s="874" t="s">
        <v>128</v>
      </c>
      <c r="C25" s="1283" t="s">
        <v>139</v>
      </c>
      <c r="D25" s="1252">
        <v>0</v>
      </c>
      <c r="E25" s="1253">
        <v>19</v>
      </c>
      <c r="F25" s="1253">
        <v>0</v>
      </c>
      <c r="G25" s="1253">
        <v>0</v>
      </c>
      <c r="H25" s="1246">
        <v>19</v>
      </c>
      <c r="I25" s="1253">
        <v>0</v>
      </c>
      <c r="J25" s="1247">
        <v>19</v>
      </c>
      <c r="K25" s="1241"/>
      <c r="L25" s="1252">
        <v>0</v>
      </c>
      <c r="M25" s="1249">
        <v>19</v>
      </c>
      <c r="N25" s="1253">
        <v>0</v>
      </c>
      <c r="O25" s="1249">
        <v>0</v>
      </c>
      <c r="P25" s="1253">
        <v>19</v>
      </c>
      <c r="Q25" s="1249">
        <v>0</v>
      </c>
      <c r="R25" s="1258">
        <v>19</v>
      </c>
    </row>
    <row r="26" spans="1:18">
      <c r="A26" s="774">
        <f>SUBTOTAL(103,$B$2:B26)-1</f>
        <v>24</v>
      </c>
      <c r="B26" s="813" t="s">
        <v>107</v>
      </c>
      <c r="C26" s="1282" t="s">
        <v>11</v>
      </c>
      <c r="D26" s="1252">
        <v>0</v>
      </c>
      <c r="E26" s="1253">
        <v>6</v>
      </c>
      <c r="F26" s="1253">
        <v>0</v>
      </c>
      <c r="G26" s="1253">
        <v>0</v>
      </c>
      <c r="H26" s="1246">
        <v>6</v>
      </c>
      <c r="I26" s="1253">
        <v>0</v>
      </c>
      <c r="J26" s="1247">
        <v>6</v>
      </c>
      <c r="K26" s="1241"/>
      <c r="L26" s="1252">
        <v>0</v>
      </c>
      <c r="M26" s="1249">
        <v>6</v>
      </c>
      <c r="N26" s="1253">
        <v>0</v>
      </c>
      <c r="O26" s="1249">
        <v>0</v>
      </c>
      <c r="P26" s="1253">
        <v>6</v>
      </c>
      <c r="Q26" s="1249">
        <v>0</v>
      </c>
      <c r="R26" s="1258">
        <v>6</v>
      </c>
    </row>
    <row r="27" spans="1:18">
      <c r="A27" s="774">
        <f>SUBTOTAL(103,$B$2:B27)-1</f>
        <v>25</v>
      </c>
      <c r="B27" s="883" t="s">
        <v>107</v>
      </c>
      <c r="C27" s="1284" t="s">
        <v>141</v>
      </c>
      <c r="D27" s="1252">
        <v>0</v>
      </c>
      <c r="E27" s="1253">
        <v>19</v>
      </c>
      <c r="F27" s="1253">
        <v>0</v>
      </c>
      <c r="G27" s="1253">
        <v>0</v>
      </c>
      <c r="H27" s="1246">
        <v>19</v>
      </c>
      <c r="I27" s="1253">
        <v>0</v>
      </c>
      <c r="J27" s="1247">
        <v>19</v>
      </c>
      <c r="K27" s="1241"/>
      <c r="L27" s="1252">
        <v>0</v>
      </c>
      <c r="M27" s="1249">
        <v>19</v>
      </c>
      <c r="N27" s="1253">
        <v>0</v>
      </c>
      <c r="O27" s="1249">
        <v>0</v>
      </c>
      <c r="P27" s="1253">
        <v>19</v>
      </c>
      <c r="Q27" s="1249">
        <v>0</v>
      </c>
      <c r="R27" s="1258">
        <v>19</v>
      </c>
    </row>
    <row r="28" spans="1:18">
      <c r="A28" s="774">
        <f>SUBTOTAL(103,$B$2:B28)-1</f>
        <v>26</v>
      </c>
      <c r="B28" s="883" t="s">
        <v>107</v>
      </c>
      <c r="C28" s="1284" t="s">
        <v>142</v>
      </c>
      <c r="D28" s="1252">
        <v>0</v>
      </c>
      <c r="E28" s="1253">
        <v>19</v>
      </c>
      <c r="F28" s="1253">
        <v>0</v>
      </c>
      <c r="G28" s="1253">
        <v>0</v>
      </c>
      <c r="H28" s="1246">
        <v>19</v>
      </c>
      <c r="I28" s="1253">
        <v>0</v>
      </c>
      <c r="J28" s="1247">
        <v>19</v>
      </c>
      <c r="K28" s="1241"/>
      <c r="L28" s="1252">
        <v>0</v>
      </c>
      <c r="M28" s="1249">
        <v>19</v>
      </c>
      <c r="N28" s="1253">
        <v>0</v>
      </c>
      <c r="O28" s="1249">
        <v>0</v>
      </c>
      <c r="P28" s="1253">
        <v>19</v>
      </c>
      <c r="Q28" s="1249">
        <v>0</v>
      </c>
      <c r="R28" s="1258">
        <v>19</v>
      </c>
    </row>
    <row r="29" spans="1:18">
      <c r="A29" s="774">
        <f>SUBTOTAL(103,$B$2:B29)-1</f>
        <v>27</v>
      </c>
      <c r="B29" s="813" t="s">
        <v>107</v>
      </c>
      <c r="C29" s="1282" t="s">
        <v>143</v>
      </c>
      <c r="D29" s="1252">
        <v>0</v>
      </c>
      <c r="E29" s="1253">
        <v>6</v>
      </c>
      <c r="F29" s="1253">
        <v>0</v>
      </c>
      <c r="G29" s="1253">
        <v>0</v>
      </c>
      <c r="H29" s="1246">
        <v>6</v>
      </c>
      <c r="I29" s="1253">
        <v>0</v>
      </c>
      <c r="J29" s="1247">
        <v>6</v>
      </c>
      <c r="K29" s="1241"/>
      <c r="L29" s="1252">
        <v>0</v>
      </c>
      <c r="M29" s="1249">
        <v>6</v>
      </c>
      <c r="N29" s="1253">
        <v>0</v>
      </c>
      <c r="O29" s="1249">
        <v>0</v>
      </c>
      <c r="P29" s="1253">
        <v>6</v>
      </c>
      <c r="Q29" s="1249">
        <v>0</v>
      </c>
      <c r="R29" s="1258">
        <v>6</v>
      </c>
    </row>
    <row r="30" spans="1:18" ht="18.5" thickBot="1">
      <c r="A30" s="774">
        <f>SUBTOTAL(103,$B$2:B30)-1</f>
        <v>28</v>
      </c>
      <c r="B30" s="883" t="s">
        <v>107</v>
      </c>
      <c r="C30" s="1285" t="s">
        <v>13</v>
      </c>
      <c r="D30" s="1265">
        <v>0</v>
      </c>
      <c r="E30" s="1266">
        <v>15</v>
      </c>
      <c r="F30" s="1266">
        <v>0</v>
      </c>
      <c r="G30" s="1266">
        <v>0</v>
      </c>
      <c r="H30" s="1267">
        <v>15</v>
      </c>
      <c r="I30" s="1266">
        <v>0</v>
      </c>
      <c r="J30" s="1268">
        <v>15</v>
      </c>
      <c r="K30" s="1241"/>
      <c r="L30" s="1254">
        <v>0</v>
      </c>
      <c r="M30" s="1249">
        <v>0</v>
      </c>
      <c r="N30" s="1253">
        <v>0</v>
      </c>
      <c r="O30" s="1249">
        <v>0</v>
      </c>
      <c r="P30" s="1253">
        <v>0</v>
      </c>
      <c r="Q30" s="1249">
        <v>0</v>
      </c>
      <c r="R30" s="1258">
        <v>0</v>
      </c>
    </row>
    <row r="31" spans="1:18" s="1051" customFormat="1" ht="27.75" customHeight="1" thickTop="1" thickBot="1">
      <c r="A31" s="1289" t="s">
        <v>144</v>
      </c>
      <c r="B31" s="1287"/>
      <c r="C31" s="1288"/>
      <c r="D31" s="1269">
        <f>SUBTOTAL(109,D3:D30)</f>
        <v>25</v>
      </c>
      <c r="E31" s="1270">
        <f t="shared" ref="E31:J31" si="0">SUBTOTAL(109,E3:E30)</f>
        <v>944</v>
      </c>
      <c r="F31" s="1270">
        <f t="shared" si="0"/>
        <v>449</v>
      </c>
      <c r="G31" s="1270">
        <f t="shared" si="0"/>
        <v>583</v>
      </c>
      <c r="H31" s="1270">
        <f t="shared" si="0"/>
        <v>2001</v>
      </c>
      <c r="I31" s="1270">
        <f t="shared" si="0"/>
        <v>78</v>
      </c>
      <c r="J31" s="1271">
        <f t="shared" si="0"/>
        <v>2079</v>
      </c>
      <c r="K31" s="1242"/>
      <c r="L31" s="1255">
        <f>SUBTOTAL(109,L3:L30)</f>
        <v>25</v>
      </c>
      <c r="M31" s="1256">
        <f t="shared" ref="M31:R31" si="1">SUBTOTAL(109,M3:M30)</f>
        <v>929</v>
      </c>
      <c r="N31" s="1256">
        <f t="shared" si="1"/>
        <v>430</v>
      </c>
      <c r="O31" s="1256">
        <f t="shared" si="1"/>
        <v>583</v>
      </c>
      <c r="P31" s="1256">
        <f t="shared" si="1"/>
        <v>1967</v>
      </c>
      <c r="Q31" s="1257">
        <f t="shared" si="1"/>
        <v>61</v>
      </c>
      <c r="R31" s="1263">
        <f t="shared" si="1"/>
        <v>2028</v>
      </c>
    </row>
    <row r="32" spans="1:18">
      <c r="A32" s="774">
        <f>SUBTOTAL(103,$B$2:B32)-1</f>
        <v>29</v>
      </c>
      <c r="B32" s="775" t="s">
        <v>145</v>
      </c>
      <c r="C32" s="1281" t="s">
        <v>147</v>
      </c>
      <c r="D32" s="1245">
        <v>12</v>
      </c>
      <c r="E32" s="1246">
        <v>263</v>
      </c>
      <c r="F32" s="1246">
        <v>0</v>
      </c>
      <c r="G32" s="1246">
        <v>0</v>
      </c>
      <c r="H32" s="1246">
        <v>275</v>
      </c>
      <c r="I32" s="1246">
        <v>0</v>
      </c>
      <c r="J32" s="1247">
        <v>275</v>
      </c>
      <c r="K32" s="1241"/>
      <c r="L32" s="1248">
        <v>12</v>
      </c>
      <c r="M32" s="1249">
        <v>263</v>
      </c>
      <c r="N32" s="1250">
        <v>0</v>
      </c>
      <c r="O32" s="1251">
        <v>0</v>
      </c>
      <c r="P32" s="1250">
        <v>275</v>
      </c>
      <c r="Q32" s="1251">
        <v>0</v>
      </c>
      <c r="R32" s="1247">
        <v>275</v>
      </c>
    </row>
    <row r="33" spans="1:18">
      <c r="A33" s="774">
        <f>SUBTOTAL(103,$B$2:B33)-1</f>
        <v>30</v>
      </c>
      <c r="B33" s="813" t="s">
        <v>145</v>
      </c>
      <c r="C33" s="1282" t="s">
        <v>16</v>
      </c>
      <c r="D33" s="1252">
        <v>0</v>
      </c>
      <c r="E33" s="1253">
        <v>45</v>
      </c>
      <c r="F33" s="1253">
        <v>107</v>
      </c>
      <c r="G33" s="1253">
        <v>0</v>
      </c>
      <c r="H33" s="1253">
        <v>152</v>
      </c>
      <c r="I33" s="1253">
        <v>0</v>
      </c>
      <c r="J33" s="1258">
        <v>152</v>
      </c>
      <c r="K33" s="1241"/>
      <c r="L33" s="1245">
        <v>0</v>
      </c>
      <c r="M33" s="1249">
        <v>45</v>
      </c>
      <c r="N33" s="1246">
        <v>107</v>
      </c>
      <c r="O33" s="1251">
        <v>0</v>
      </c>
      <c r="P33" s="1246">
        <v>152</v>
      </c>
      <c r="Q33" s="1251">
        <v>0</v>
      </c>
      <c r="R33" s="1247">
        <v>152</v>
      </c>
    </row>
    <row r="34" spans="1:18">
      <c r="A34" s="774">
        <f>SUBTOTAL(103,$B$2:B34)-1</f>
        <v>31</v>
      </c>
      <c r="B34" s="813" t="s">
        <v>145</v>
      </c>
      <c r="C34" s="1282" t="s">
        <v>17</v>
      </c>
      <c r="D34" s="1252">
        <v>0</v>
      </c>
      <c r="E34" s="1253">
        <v>0</v>
      </c>
      <c r="F34" s="1253">
        <v>47</v>
      </c>
      <c r="G34" s="1253">
        <v>0</v>
      </c>
      <c r="H34" s="1253">
        <v>47</v>
      </c>
      <c r="I34" s="1253">
        <v>0</v>
      </c>
      <c r="J34" s="1258">
        <v>47</v>
      </c>
      <c r="K34" s="1241"/>
      <c r="L34" s="1245">
        <v>0</v>
      </c>
      <c r="M34" s="1249">
        <v>0</v>
      </c>
      <c r="N34" s="1246">
        <v>47</v>
      </c>
      <c r="O34" s="1251">
        <v>0</v>
      </c>
      <c r="P34" s="1246">
        <v>47</v>
      </c>
      <c r="Q34" s="1251">
        <v>0</v>
      </c>
      <c r="R34" s="1247">
        <v>47</v>
      </c>
    </row>
    <row r="35" spans="1:18">
      <c r="A35" s="774">
        <f>SUBTOTAL(103,$B$2:B35)-1</f>
        <v>32</v>
      </c>
      <c r="B35" s="813" t="s">
        <v>145</v>
      </c>
      <c r="C35" s="1282" t="s">
        <v>148</v>
      </c>
      <c r="D35" s="1252">
        <v>0</v>
      </c>
      <c r="E35" s="1253">
        <v>35</v>
      </c>
      <c r="F35" s="1253">
        <v>0</v>
      </c>
      <c r="G35" s="1253">
        <v>0</v>
      </c>
      <c r="H35" s="1253">
        <v>35</v>
      </c>
      <c r="I35" s="1253">
        <v>0</v>
      </c>
      <c r="J35" s="1258">
        <v>35</v>
      </c>
      <c r="K35" s="1241"/>
      <c r="L35" s="1245">
        <v>0</v>
      </c>
      <c r="M35" s="1249">
        <v>35</v>
      </c>
      <c r="N35" s="1246">
        <v>0</v>
      </c>
      <c r="O35" s="1251">
        <v>0</v>
      </c>
      <c r="P35" s="1246">
        <v>35</v>
      </c>
      <c r="Q35" s="1251">
        <v>0</v>
      </c>
      <c r="R35" s="1247">
        <v>35</v>
      </c>
    </row>
    <row r="36" spans="1:18">
      <c r="A36" s="774">
        <f>SUBTOTAL(103,$B$2:B36)-1</f>
        <v>33</v>
      </c>
      <c r="B36" s="813" t="s">
        <v>145</v>
      </c>
      <c r="C36" s="1282" t="s">
        <v>150</v>
      </c>
      <c r="D36" s="1252">
        <v>9</v>
      </c>
      <c r="E36" s="1253">
        <v>51</v>
      </c>
      <c r="F36" s="1253">
        <v>106</v>
      </c>
      <c r="G36" s="1253">
        <v>54</v>
      </c>
      <c r="H36" s="1253">
        <v>220</v>
      </c>
      <c r="I36" s="1253">
        <v>0</v>
      </c>
      <c r="J36" s="1258">
        <v>220</v>
      </c>
      <c r="K36" s="1241"/>
      <c r="L36" s="1245">
        <v>9</v>
      </c>
      <c r="M36" s="1249">
        <v>51</v>
      </c>
      <c r="N36" s="1246">
        <v>106</v>
      </c>
      <c r="O36" s="1251">
        <v>54</v>
      </c>
      <c r="P36" s="1246">
        <v>220</v>
      </c>
      <c r="Q36" s="1251">
        <v>0</v>
      </c>
      <c r="R36" s="1247">
        <v>220</v>
      </c>
    </row>
    <row r="37" spans="1:18">
      <c r="A37" s="774">
        <f>SUBTOTAL(103,$B$2:B37)-1</f>
        <v>34</v>
      </c>
      <c r="B37" s="813" t="s">
        <v>145</v>
      </c>
      <c r="C37" s="1282" t="s">
        <v>18</v>
      </c>
      <c r="D37" s="1252">
        <v>0</v>
      </c>
      <c r="E37" s="1253">
        <v>0</v>
      </c>
      <c r="F37" s="1253">
        <v>0</v>
      </c>
      <c r="G37" s="1253">
        <v>41</v>
      </c>
      <c r="H37" s="1253">
        <v>41</v>
      </c>
      <c r="I37" s="1253">
        <v>0</v>
      </c>
      <c r="J37" s="1258">
        <v>41</v>
      </c>
      <c r="K37" s="1241"/>
      <c r="L37" s="1245">
        <v>0</v>
      </c>
      <c r="M37" s="1249">
        <v>0</v>
      </c>
      <c r="N37" s="1246">
        <v>0</v>
      </c>
      <c r="O37" s="1251">
        <v>41</v>
      </c>
      <c r="P37" s="1246">
        <v>41</v>
      </c>
      <c r="Q37" s="1251">
        <v>0</v>
      </c>
      <c r="R37" s="1247">
        <v>41</v>
      </c>
    </row>
    <row r="38" spans="1:18">
      <c r="A38" s="774">
        <f>SUBTOTAL(103,$B$2:B38)-1</f>
        <v>35</v>
      </c>
      <c r="B38" s="813" t="s">
        <v>145</v>
      </c>
      <c r="C38" s="1282" t="s">
        <v>19</v>
      </c>
      <c r="D38" s="1252">
        <v>0</v>
      </c>
      <c r="E38" s="1253">
        <v>35</v>
      </c>
      <c r="F38" s="1253">
        <v>85</v>
      </c>
      <c r="G38" s="1253">
        <v>0</v>
      </c>
      <c r="H38" s="1253">
        <v>120</v>
      </c>
      <c r="I38" s="1253">
        <v>0</v>
      </c>
      <c r="J38" s="1258">
        <v>120</v>
      </c>
      <c r="K38" s="1241"/>
      <c r="L38" s="1245">
        <v>0</v>
      </c>
      <c r="M38" s="1249">
        <v>35</v>
      </c>
      <c r="N38" s="1246">
        <v>85</v>
      </c>
      <c r="O38" s="1251">
        <v>0</v>
      </c>
      <c r="P38" s="1246">
        <v>120</v>
      </c>
      <c r="Q38" s="1251">
        <v>0</v>
      </c>
      <c r="R38" s="1247">
        <v>120</v>
      </c>
    </row>
    <row r="39" spans="1:18">
      <c r="A39" s="774">
        <f>SUBTOTAL(103,$B$2:B39)-1</f>
        <v>36</v>
      </c>
      <c r="B39" s="813" t="s">
        <v>145</v>
      </c>
      <c r="C39" s="1282" t="s">
        <v>152</v>
      </c>
      <c r="D39" s="1252">
        <v>749</v>
      </c>
      <c r="E39" s="1253">
        <v>43</v>
      </c>
      <c r="F39" s="1253">
        <v>0</v>
      </c>
      <c r="G39" s="1253">
        <v>0</v>
      </c>
      <c r="H39" s="1253">
        <v>792</v>
      </c>
      <c r="I39" s="1253">
        <v>0</v>
      </c>
      <c r="J39" s="1258">
        <v>792</v>
      </c>
      <c r="K39" s="1241"/>
      <c r="L39" s="1245">
        <v>749</v>
      </c>
      <c r="M39" s="1249">
        <v>43</v>
      </c>
      <c r="N39" s="1246">
        <v>0</v>
      </c>
      <c r="O39" s="1251">
        <v>0</v>
      </c>
      <c r="P39" s="1246">
        <v>792</v>
      </c>
      <c r="Q39" s="1251">
        <v>0</v>
      </c>
      <c r="R39" s="1247">
        <v>792</v>
      </c>
    </row>
    <row r="40" spans="1:18">
      <c r="A40" s="774">
        <f>SUBTOTAL(103,$B$2:B40)-1</f>
        <v>37</v>
      </c>
      <c r="B40" s="813" t="s">
        <v>145</v>
      </c>
      <c r="C40" s="1282" t="s">
        <v>20</v>
      </c>
      <c r="D40" s="1252">
        <v>484</v>
      </c>
      <c r="E40" s="1253">
        <v>82</v>
      </c>
      <c r="F40" s="1253">
        <v>0</v>
      </c>
      <c r="G40" s="1253">
        <v>0</v>
      </c>
      <c r="H40" s="1253">
        <v>566</v>
      </c>
      <c r="I40" s="1253">
        <v>62</v>
      </c>
      <c r="J40" s="1258">
        <v>628</v>
      </c>
      <c r="K40" s="1241"/>
      <c r="L40" s="1245">
        <v>498</v>
      </c>
      <c r="M40" s="1249">
        <v>130</v>
      </c>
      <c r="N40" s="1246">
        <v>0</v>
      </c>
      <c r="O40" s="1251">
        <v>0</v>
      </c>
      <c r="P40" s="1246">
        <v>628</v>
      </c>
      <c r="Q40" s="1251">
        <v>0</v>
      </c>
      <c r="R40" s="1247">
        <v>628</v>
      </c>
    </row>
    <row r="41" spans="1:18">
      <c r="A41" s="774">
        <f>SUBTOTAL(103,$B$2:B41)-1</f>
        <v>38</v>
      </c>
      <c r="B41" s="813" t="s">
        <v>145</v>
      </c>
      <c r="C41" s="1282" t="s">
        <v>153</v>
      </c>
      <c r="D41" s="1252">
        <v>203</v>
      </c>
      <c r="E41" s="1253">
        <v>309</v>
      </c>
      <c r="F41" s="1253">
        <v>0</v>
      </c>
      <c r="G41" s="1253">
        <v>0</v>
      </c>
      <c r="H41" s="1253">
        <v>512</v>
      </c>
      <c r="I41" s="1253">
        <v>0</v>
      </c>
      <c r="J41" s="1258">
        <v>512</v>
      </c>
      <c r="K41" s="1241"/>
      <c r="L41" s="1245">
        <v>203</v>
      </c>
      <c r="M41" s="1249">
        <v>309</v>
      </c>
      <c r="N41" s="1246">
        <v>0</v>
      </c>
      <c r="O41" s="1251">
        <v>0</v>
      </c>
      <c r="P41" s="1246">
        <v>512</v>
      </c>
      <c r="Q41" s="1251">
        <v>0</v>
      </c>
      <c r="R41" s="1247">
        <v>512</v>
      </c>
    </row>
    <row r="42" spans="1:18">
      <c r="A42" s="774">
        <f>SUBTOTAL(103,$B$2:B42)-1</f>
        <v>39</v>
      </c>
      <c r="B42" s="813" t="s">
        <v>145</v>
      </c>
      <c r="C42" s="1282" t="s">
        <v>154</v>
      </c>
      <c r="D42" s="1252">
        <v>0</v>
      </c>
      <c r="E42" s="1253">
        <v>205</v>
      </c>
      <c r="F42" s="1253">
        <v>137</v>
      </c>
      <c r="G42" s="1253">
        <v>157</v>
      </c>
      <c r="H42" s="1253">
        <v>499</v>
      </c>
      <c r="I42" s="1253">
        <v>0</v>
      </c>
      <c r="J42" s="1258">
        <v>499</v>
      </c>
      <c r="K42" s="1241"/>
      <c r="L42" s="1245">
        <v>0</v>
      </c>
      <c r="M42" s="1249">
        <v>205</v>
      </c>
      <c r="N42" s="1246">
        <v>137</v>
      </c>
      <c r="O42" s="1251">
        <v>157</v>
      </c>
      <c r="P42" s="1246">
        <v>499</v>
      </c>
      <c r="Q42" s="1251">
        <v>0</v>
      </c>
      <c r="R42" s="1247">
        <v>499</v>
      </c>
    </row>
    <row r="43" spans="1:18">
      <c r="A43" s="774">
        <f>SUBTOTAL(103,$B$2:B43)-1</f>
        <v>40</v>
      </c>
      <c r="B43" s="813" t="s">
        <v>145</v>
      </c>
      <c r="C43" s="1282" t="s">
        <v>155</v>
      </c>
      <c r="D43" s="1252">
        <v>0</v>
      </c>
      <c r="E43" s="1253">
        <v>122</v>
      </c>
      <c r="F43" s="1253">
        <v>88</v>
      </c>
      <c r="G43" s="1253">
        <v>90</v>
      </c>
      <c r="H43" s="1253">
        <v>300</v>
      </c>
      <c r="I43" s="1253">
        <v>0</v>
      </c>
      <c r="J43" s="1258">
        <v>300</v>
      </c>
      <c r="K43" s="1241"/>
      <c r="L43" s="1245">
        <v>0</v>
      </c>
      <c r="M43" s="1249">
        <v>122</v>
      </c>
      <c r="N43" s="1246">
        <v>88</v>
      </c>
      <c r="O43" s="1251">
        <v>90</v>
      </c>
      <c r="P43" s="1246">
        <v>300</v>
      </c>
      <c r="Q43" s="1251">
        <v>0</v>
      </c>
      <c r="R43" s="1247">
        <v>300</v>
      </c>
    </row>
    <row r="44" spans="1:18">
      <c r="A44" s="774">
        <f>SUBTOTAL(103,$B$2:B44)-1</f>
        <v>41</v>
      </c>
      <c r="B44" s="813" t="s">
        <v>145</v>
      </c>
      <c r="C44" s="1282" t="s">
        <v>21</v>
      </c>
      <c r="D44" s="1252">
        <v>4</v>
      </c>
      <c r="E44" s="1253">
        <v>217</v>
      </c>
      <c r="F44" s="1253">
        <v>54</v>
      </c>
      <c r="G44" s="1253">
        <v>0</v>
      </c>
      <c r="H44" s="1253">
        <v>275</v>
      </c>
      <c r="I44" s="1253">
        <v>0</v>
      </c>
      <c r="J44" s="1258">
        <v>275</v>
      </c>
      <c r="K44" s="1241"/>
      <c r="L44" s="1245">
        <v>4</v>
      </c>
      <c r="M44" s="1249">
        <v>217</v>
      </c>
      <c r="N44" s="1246">
        <v>54</v>
      </c>
      <c r="O44" s="1251">
        <v>0</v>
      </c>
      <c r="P44" s="1246">
        <v>275</v>
      </c>
      <c r="Q44" s="1251">
        <v>0</v>
      </c>
      <c r="R44" s="1247">
        <v>275</v>
      </c>
    </row>
    <row r="45" spans="1:18">
      <c r="A45" s="774">
        <f>SUBTOTAL(103,$B$2:B45)-1</f>
        <v>42</v>
      </c>
      <c r="B45" s="813" t="s">
        <v>145</v>
      </c>
      <c r="C45" s="1282" t="s">
        <v>22</v>
      </c>
      <c r="D45" s="1252">
        <v>0</v>
      </c>
      <c r="E45" s="1253">
        <v>139</v>
      </c>
      <c r="F45" s="1253">
        <v>123</v>
      </c>
      <c r="G45" s="1253">
        <v>0</v>
      </c>
      <c r="H45" s="1253">
        <v>262</v>
      </c>
      <c r="I45" s="1253">
        <v>0</v>
      </c>
      <c r="J45" s="1258">
        <v>262</v>
      </c>
      <c r="K45" s="1241"/>
      <c r="L45" s="1245">
        <v>0</v>
      </c>
      <c r="M45" s="1249">
        <v>139</v>
      </c>
      <c r="N45" s="1246">
        <v>123</v>
      </c>
      <c r="O45" s="1251">
        <v>0</v>
      </c>
      <c r="P45" s="1246">
        <v>262</v>
      </c>
      <c r="Q45" s="1251">
        <v>0</v>
      </c>
      <c r="R45" s="1247">
        <v>262</v>
      </c>
    </row>
    <row r="46" spans="1:18">
      <c r="A46" s="774">
        <f>SUBTOTAL(103,$B$2:B46)-1</f>
        <v>43</v>
      </c>
      <c r="B46" s="813" t="s">
        <v>145</v>
      </c>
      <c r="C46" s="1282" t="s">
        <v>23</v>
      </c>
      <c r="D46" s="1252">
        <v>0</v>
      </c>
      <c r="E46" s="1253">
        <v>137</v>
      </c>
      <c r="F46" s="1253">
        <v>123</v>
      </c>
      <c r="G46" s="1253">
        <v>0</v>
      </c>
      <c r="H46" s="1253">
        <v>260</v>
      </c>
      <c r="I46" s="1253">
        <v>0</v>
      </c>
      <c r="J46" s="1258">
        <v>260</v>
      </c>
      <c r="K46" s="1241"/>
      <c r="L46" s="1245">
        <v>0</v>
      </c>
      <c r="M46" s="1249">
        <v>137</v>
      </c>
      <c r="N46" s="1246">
        <v>120</v>
      </c>
      <c r="O46" s="1251">
        <v>0</v>
      </c>
      <c r="P46" s="1246">
        <v>257</v>
      </c>
      <c r="Q46" s="1251">
        <v>0</v>
      </c>
      <c r="R46" s="1247">
        <v>257</v>
      </c>
    </row>
    <row r="47" spans="1:18">
      <c r="A47" s="774">
        <f>SUBTOTAL(103,$B$2:B47)-1</f>
        <v>44</v>
      </c>
      <c r="B47" s="813" t="s">
        <v>145</v>
      </c>
      <c r="C47" s="1282" t="s">
        <v>156</v>
      </c>
      <c r="D47" s="1252">
        <v>0</v>
      </c>
      <c r="E47" s="1253">
        <v>195</v>
      </c>
      <c r="F47" s="1253">
        <v>53</v>
      </c>
      <c r="G47" s="1253">
        <v>0</v>
      </c>
      <c r="H47" s="1253">
        <v>248</v>
      </c>
      <c r="I47" s="1253">
        <v>0</v>
      </c>
      <c r="J47" s="1258">
        <v>248</v>
      </c>
      <c r="K47" s="1241"/>
      <c r="L47" s="1245">
        <v>0</v>
      </c>
      <c r="M47" s="1249">
        <v>195</v>
      </c>
      <c r="N47" s="1246">
        <v>53</v>
      </c>
      <c r="O47" s="1251">
        <v>0</v>
      </c>
      <c r="P47" s="1246">
        <v>248</v>
      </c>
      <c r="Q47" s="1251">
        <v>0</v>
      </c>
      <c r="R47" s="1247">
        <v>248</v>
      </c>
    </row>
    <row r="48" spans="1:18">
      <c r="A48" s="774">
        <f>SUBTOTAL(103,$B$2:B48)-1</f>
        <v>45</v>
      </c>
      <c r="B48" s="813" t="s">
        <v>145</v>
      </c>
      <c r="C48" s="1282" t="s">
        <v>157</v>
      </c>
      <c r="D48" s="1252">
        <v>10</v>
      </c>
      <c r="E48" s="1253">
        <v>74</v>
      </c>
      <c r="F48" s="1253">
        <v>0</v>
      </c>
      <c r="G48" s="1253">
        <v>100</v>
      </c>
      <c r="H48" s="1253">
        <v>184</v>
      </c>
      <c r="I48" s="1253">
        <v>0</v>
      </c>
      <c r="J48" s="1258">
        <v>184</v>
      </c>
      <c r="K48" s="1241"/>
      <c r="L48" s="1245">
        <v>10</v>
      </c>
      <c r="M48" s="1249">
        <v>74</v>
      </c>
      <c r="N48" s="1246">
        <v>0</v>
      </c>
      <c r="O48" s="1251">
        <v>100</v>
      </c>
      <c r="P48" s="1246">
        <v>184</v>
      </c>
      <c r="Q48" s="1251">
        <v>0</v>
      </c>
      <c r="R48" s="1247">
        <v>184</v>
      </c>
    </row>
    <row r="49" spans="1:18">
      <c r="A49" s="774">
        <f>SUBTOTAL(103,$B$2:B49)-1</f>
        <v>46</v>
      </c>
      <c r="B49" s="813" t="s">
        <v>145</v>
      </c>
      <c r="C49" s="1282" t="s">
        <v>158</v>
      </c>
      <c r="D49" s="1252">
        <v>0</v>
      </c>
      <c r="E49" s="1253">
        <v>92</v>
      </c>
      <c r="F49" s="1253">
        <v>36</v>
      </c>
      <c r="G49" s="1253">
        <v>38</v>
      </c>
      <c r="H49" s="1253">
        <v>166</v>
      </c>
      <c r="I49" s="1253">
        <v>0</v>
      </c>
      <c r="J49" s="1258">
        <v>166</v>
      </c>
      <c r="K49" s="1241"/>
      <c r="L49" s="1245">
        <v>0</v>
      </c>
      <c r="M49" s="1249">
        <v>92</v>
      </c>
      <c r="N49" s="1246">
        <v>40</v>
      </c>
      <c r="O49" s="1251">
        <v>34</v>
      </c>
      <c r="P49" s="1246">
        <v>166</v>
      </c>
      <c r="Q49" s="1251">
        <v>0</v>
      </c>
      <c r="R49" s="1247">
        <v>166</v>
      </c>
    </row>
    <row r="50" spans="1:18">
      <c r="A50" s="774">
        <f>SUBTOTAL(103,$B$2:B50)-1</f>
        <v>47</v>
      </c>
      <c r="B50" s="813" t="s">
        <v>145</v>
      </c>
      <c r="C50" s="1282" t="s">
        <v>159</v>
      </c>
      <c r="D50" s="1252">
        <v>0</v>
      </c>
      <c r="E50" s="1253">
        <v>0</v>
      </c>
      <c r="F50" s="1253">
        <v>38</v>
      </c>
      <c r="G50" s="1253">
        <v>112</v>
      </c>
      <c r="H50" s="1253">
        <v>150</v>
      </c>
      <c r="I50" s="1253">
        <v>0</v>
      </c>
      <c r="J50" s="1258">
        <v>150</v>
      </c>
      <c r="K50" s="1241"/>
      <c r="L50" s="1245">
        <v>0</v>
      </c>
      <c r="M50" s="1249">
        <v>0</v>
      </c>
      <c r="N50" s="1246">
        <v>38</v>
      </c>
      <c r="O50" s="1251">
        <v>112</v>
      </c>
      <c r="P50" s="1246">
        <v>150</v>
      </c>
      <c r="Q50" s="1251">
        <v>0</v>
      </c>
      <c r="R50" s="1247">
        <v>150</v>
      </c>
    </row>
    <row r="51" spans="1:18">
      <c r="A51" s="774">
        <f>SUBTOTAL(103,$B$2:B51)-1</f>
        <v>48</v>
      </c>
      <c r="B51" s="813" t="s">
        <v>145</v>
      </c>
      <c r="C51" s="1282" t="s">
        <v>160</v>
      </c>
      <c r="D51" s="1252">
        <v>0</v>
      </c>
      <c r="E51" s="1253">
        <v>90</v>
      </c>
      <c r="F51" s="1253">
        <v>50</v>
      </c>
      <c r="G51" s="1253">
        <v>0</v>
      </c>
      <c r="H51" s="1253">
        <v>140</v>
      </c>
      <c r="I51" s="1253">
        <v>0</v>
      </c>
      <c r="J51" s="1258">
        <v>140</v>
      </c>
      <c r="K51" s="1241"/>
      <c r="L51" s="1245">
        <v>0</v>
      </c>
      <c r="M51" s="1249">
        <v>50</v>
      </c>
      <c r="N51" s="1246">
        <v>90</v>
      </c>
      <c r="O51" s="1251">
        <v>0</v>
      </c>
      <c r="P51" s="1246">
        <v>140</v>
      </c>
      <c r="Q51" s="1251">
        <v>0</v>
      </c>
      <c r="R51" s="1247">
        <v>140</v>
      </c>
    </row>
    <row r="52" spans="1:18">
      <c r="A52" s="774">
        <f>SUBTOTAL(103,$B$2:B52)-1</f>
        <v>49</v>
      </c>
      <c r="B52" s="813" t="s">
        <v>145</v>
      </c>
      <c r="C52" s="1282" t="s">
        <v>161</v>
      </c>
      <c r="D52" s="1252">
        <v>0</v>
      </c>
      <c r="E52" s="1253">
        <v>83</v>
      </c>
      <c r="F52" s="1253">
        <v>42</v>
      </c>
      <c r="G52" s="1253">
        <v>0</v>
      </c>
      <c r="H52" s="1253">
        <v>125</v>
      </c>
      <c r="I52" s="1253">
        <v>0</v>
      </c>
      <c r="J52" s="1258">
        <v>125</v>
      </c>
      <c r="K52" s="1241"/>
      <c r="L52" s="1245">
        <v>0</v>
      </c>
      <c r="M52" s="1249">
        <v>83</v>
      </c>
      <c r="N52" s="1246">
        <v>42</v>
      </c>
      <c r="O52" s="1251">
        <v>0</v>
      </c>
      <c r="P52" s="1246">
        <v>125</v>
      </c>
      <c r="Q52" s="1251">
        <v>0</v>
      </c>
      <c r="R52" s="1247">
        <v>125</v>
      </c>
    </row>
    <row r="53" spans="1:18">
      <c r="A53" s="774">
        <f>SUBTOTAL(103,$B$2:B53)-1</f>
        <v>50</v>
      </c>
      <c r="B53" s="813" t="s">
        <v>145</v>
      </c>
      <c r="C53" s="1282" t="s">
        <v>25</v>
      </c>
      <c r="D53" s="1252">
        <v>0</v>
      </c>
      <c r="E53" s="1253">
        <v>60</v>
      </c>
      <c r="F53" s="1253">
        <v>0</v>
      </c>
      <c r="G53" s="1253">
        <v>0</v>
      </c>
      <c r="H53" s="1253">
        <v>60</v>
      </c>
      <c r="I53" s="1253">
        <v>0</v>
      </c>
      <c r="J53" s="1258">
        <v>60</v>
      </c>
      <c r="K53" s="1241"/>
      <c r="L53" s="1245">
        <v>0</v>
      </c>
      <c r="M53" s="1249">
        <v>60</v>
      </c>
      <c r="N53" s="1246">
        <v>0</v>
      </c>
      <c r="O53" s="1251">
        <v>0</v>
      </c>
      <c r="P53" s="1246">
        <v>60</v>
      </c>
      <c r="Q53" s="1251">
        <v>0</v>
      </c>
      <c r="R53" s="1247">
        <v>60</v>
      </c>
    </row>
    <row r="54" spans="1:18">
      <c r="A54" s="774">
        <f>SUBTOTAL(103,$B$2:B54)-1</f>
        <v>51</v>
      </c>
      <c r="B54" s="813" t="s">
        <v>145</v>
      </c>
      <c r="C54" s="1282" t="s">
        <v>1896</v>
      </c>
      <c r="D54" s="1252">
        <v>0</v>
      </c>
      <c r="E54" s="1253">
        <v>40</v>
      </c>
      <c r="F54" s="1253">
        <v>25</v>
      </c>
      <c r="G54" s="1253">
        <v>40</v>
      </c>
      <c r="H54" s="1253">
        <v>105</v>
      </c>
      <c r="I54" s="1253">
        <v>0</v>
      </c>
      <c r="J54" s="1258">
        <v>105</v>
      </c>
      <c r="K54" s="1241"/>
      <c r="L54" s="1245">
        <v>0</v>
      </c>
      <c r="M54" s="1249">
        <v>40</v>
      </c>
      <c r="N54" s="1246">
        <v>25</v>
      </c>
      <c r="O54" s="1251">
        <v>40</v>
      </c>
      <c r="P54" s="1246">
        <v>105</v>
      </c>
      <c r="Q54" s="1251">
        <v>0</v>
      </c>
      <c r="R54" s="1247">
        <v>105</v>
      </c>
    </row>
    <row r="55" spans="1:18">
      <c r="A55" s="774">
        <f>SUBTOTAL(103,$B$2:B55)-1</f>
        <v>52</v>
      </c>
      <c r="B55" s="813" t="s">
        <v>145</v>
      </c>
      <c r="C55" s="1282" t="s">
        <v>26</v>
      </c>
      <c r="D55" s="1252">
        <v>0</v>
      </c>
      <c r="E55" s="1253">
        <v>0</v>
      </c>
      <c r="F55" s="1253">
        <v>37</v>
      </c>
      <c r="G55" s="1253">
        <v>60</v>
      </c>
      <c r="H55" s="1253">
        <v>97</v>
      </c>
      <c r="I55" s="1253">
        <v>0</v>
      </c>
      <c r="J55" s="1258">
        <v>97</v>
      </c>
      <c r="K55" s="1241"/>
      <c r="L55" s="1245">
        <v>0</v>
      </c>
      <c r="M55" s="1249">
        <v>0</v>
      </c>
      <c r="N55" s="1246">
        <v>37</v>
      </c>
      <c r="O55" s="1251">
        <v>60</v>
      </c>
      <c r="P55" s="1246">
        <v>97</v>
      </c>
      <c r="Q55" s="1251">
        <v>0</v>
      </c>
      <c r="R55" s="1247">
        <v>97</v>
      </c>
    </row>
    <row r="56" spans="1:18">
      <c r="A56" s="774">
        <f>SUBTOTAL(103,$B$2:B56)-1</f>
        <v>53</v>
      </c>
      <c r="B56" s="813" t="s">
        <v>145</v>
      </c>
      <c r="C56" s="1282" t="s">
        <v>163</v>
      </c>
      <c r="D56" s="1252">
        <v>0</v>
      </c>
      <c r="E56" s="1253">
        <v>60</v>
      </c>
      <c r="F56" s="1253">
        <v>0</v>
      </c>
      <c r="G56" s="1253">
        <v>0</v>
      </c>
      <c r="H56" s="1253">
        <v>60</v>
      </c>
      <c r="I56" s="1253">
        <v>29</v>
      </c>
      <c r="J56" s="1258">
        <v>89</v>
      </c>
      <c r="K56" s="1241"/>
      <c r="L56" s="1245">
        <v>0</v>
      </c>
      <c r="M56" s="1249">
        <v>60</v>
      </c>
      <c r="N56" s="1246">
        <v>0</v>
      </c>
      <c r="O56" s="1251">
        <v>0</v>
      </c>
      <c r="P56" s="1246">
        <v>60</v>
      </c>
      <c r="Q56" s="1251">
        <v>29</v>
      </c>
      <c r="R56" s="1247">
        <v>89</v>
      </c>
    </row>
    <row r="57" spans="1:18">
      <c r="A57" s="774">
        <f>SUBTOTAL(103,$B$2:B57)-1</f>
        <v>54</v>
      </c>
      <c r="B57" s="813" t="s">
        <v>145</v>
      </c>
      <c r="C57" s="1282" t="s">
        <v>27</v>
      </c>
      <c r="D57" s="1252">
        <v>0</v>
      </c>
      <c r="E57" s="1253">
        <v>44</v>
      </c>
      <c r="F57" s="1253">
        <v>44</v>
      </c>
      <c r="G57" s="1253">
        <v>0</v>
      </c>
      <c r="H57" s="1253">
        <v>88</v>
      </c>
      <c r="I57" s="1253">
        <v>0</v>
      </c>
      <c r="J57" s="1258">
        <v>88</v>
      </c>
      <c r="K57" s="1241"/>
      <c r="L57" s="1245">
        <v>0</v>
      </c>
      <c r="M57" s="1249">
        <v>44</v>
      </c>
      <c r="N57" s="1246">
        <v>44</v>
      </c>
      <c r="O57" s="1251">
        <v>0</v>
      </c>
      <c r="P57" s="1246">
        <v>88</v>
      </c>
      <c r="Q57" s="1251">
        <v>0</v>
      </c>
      <c r="R57" s="1247">
        <v>88</v>
      </c>
    </row>
    <row r="58" spans="1:18">
      <c r="A58" s="774">
        <f>SUBTOTAL(103,$B$2:B58)-1</f>
        <v>55</v>
      </c>
      <c r="B58" s="813" t="s">
        <v>145</v>
      </c>
      <c r="C58" s="1282" t="s">
        <v>28</v>
      </c>
      <c r="D58" s="1252">
        <v>0</v>
      </c>
      <c r="E58" s="1253">
        <v>39</v>
      </c>
      <c r="F58" s="1253">
        <v>33</v>
      </c>
      <c r="G58" s="1253">
        <v>0</v>
      </c>
      <c r="H58" s="1253">
        <v>72</v>
      </c>
      <c r="I58" s="1253">
        <v>0</v>
      </c>
      <c r="J58" s="1258">
        <v>72</v>
      </c>
      <c r="K58" s="1241"/>
      <c r="L58" s="1245">
        <v>0</v>
      </c>
      <c r="M58" s="1249">
        <v>39</v>
      </c>
      <c r="N58" s="1246">
        <v>33</v>
      </c>
      <c r="O58" s="1251">
        <v>0</v>
      </c>
      <c r="P58" s="1246">
        <v>72</v>
      </c>
      <c r="Q58" s="1251">
        <v>0</v>
      </c>
      <c r="R58" s="1247">
        <v>72</v>
      </c>
    </row>
    <row r="59" spans="1:18">
      <c r="A59" s="774">
        <f>SUBTOTAL(103,$B$2:B59)-1</f>
        <v>56</v>
      </c>
      <c r="B59" s="813" t="s">
        <v>145</v>
      </c>
      <c r="C59" s="1282" t="s">
        <v>29</v>
      </c>
      <c r="D59" s="1252">
        <v>0</v>
      </c>
      <c r="E59" s="1253">
        <v>22</v>
      </c>
      <c r="F59" s="1253">
        <v>0</v>
      </c>
      <c r="G59" s="1253">
        <v>48</v>
      </c>
      <c r="H59" s="1253">
        <v>70</v>
      </c>
      <c r="I59" s="1253">
        <v>0</v>
      </c>
      <c r="J59" s="1258">
        <v>70</v>
      </c>
      <c r="K59" s="1241"/>
      <c r="L59" s="1245">
        <v>0</v>
      </c>
      <c r="M59" s="1249">
        <v>22</v>
      </c>
      <c r="N59" s="1246">
        <v>0</v>
      </c>
      <c r="O59" s="1251">
        <v>48</v>
      </c>
      <c r="P59" s="1246">
        <v>70</v>
      </c>
      <c r="Q59" s="1251">
        <v>0</v>
      </c>
      <c r="R59" s="1247">
        <v>70</v>
      </c>
    </row>
    <row r="60" spans="1:18">
      <c r="A60" s="774">
        <f>SUBTOTAL(103,$B$2:B60)-1</f>
        <v>57</v>
      </c>
      <c r="B60" s="813" t="s">
        <v>145</v>
      </c>
      <c r="C60" s="1282" t="s">
        <v>164</v>
      </c>
      <c r="D60" s="1252">
        <v>0</v>
      </c>
      <c r="E60" s="1253">
        <v>37</v>
      </c>
      <c r="F60" s="1253">
        <v>17</v>
      </c>
      <c r="G60" s="1253">
        <v>0</v>
      </c>
      <c r="H60" s="1253">
        <v>54</v>
      </c>
      <c r="I60" s="1253">
        <v>0</v>
      </c>
      <c r="J60" s="1258">
        <v>54</v>
      </c>
      <c r="K60" s="1241"/>
      <c r="L60" s="1245">
        <v>0</v>
      </c>
      <c r="M60" s="1249">
        <v>37</v>
      </c>
      <c r="N60" s="1246">
        <v>17</v>
      </c>
      <c r="O60" s="1251">
        <v>0</v>
      </c>
      <c r="P60" s="1246">
        <v>54</v>
      </c>
      <c r="Q60" s="1251">
        <v>0</v>
      </c>
      <c r="R60" s="1247">
        <v>54</v>
      </c>
    </row>
    <row r="61" spans="1:18">
      <c r="A61" s="774">
        <f>SUBTOTAL(103,$B$2:B61)-1</f>
        <v>58</v>
      </c>
      <c r="B61" s="813" t="s">
        <v>145</v>
      </c>
      <c r="C61" s="1282" t="s">
        <v>30</v>
      </c>
      <c r="D61" s="1252">
        <v>0</v>
      </c>
      <c r="E61" s="1253">
        <v>0</v>
      </c>
      <c r="F61" s="1253">
        <v>28</v>
      </c>
      <c r="G61" s="1253">
        <v>0</v>
      </c>
      <c r="H61" s="1253">
        <v>28</v>
      </c>
      <c r="I61" s="1253">
        <v>0</v>
      </c>
      <c r="J61" s="1258">
        <v>28</v>
      </c>
      <c r="K61" s="1241"/>
      <c r="L61" s="1245">
        <v>0</v>
      </c>
      <c r="M61" s="1249">
        <v>0</v>
      </c>
      <c r="N61" s="1246">
        <v>28</v>
      </c>
      <c r="O61" s="1251">
        <v>0</v>
      </c>
      <c r="P61" s="1246">
        <v>28</v>
      </c>
      <c r="Q61" s="1251">
        <v>0</v>
      </c>
      <c r="R61" s="1247">
        <v>28</v>
      </c>
    </row>
    <row r="62" spans="1:18">
      <c r="A62" s="774">
        <f>SUBTOTAL(103,$B$2:B62)-1</f>
        <v>59</v>
      </c>
      <c r="B62" s="813" t="s">
        <v>145</v>
      </c>
      <c r="C62" s="1282" t="s">
        <v>31</v>
      </c>
      <c r="D62" s="1252">
        <v>0</v>
      </c>
      <c r="E62" s="1253">
        <v>28</v>
      </c>
      <c r="F62" s="1253">
        <v>0</v>
      </c>
      <c r="G62" s="1253">
        <v>0</v>
      </c>
      <c r="H62" s="1253">
        <v>28</v>
      </c>
      <c r="I62" s="1253">
        <v>0</v>
      </c>
      <c r="J62" s="1258">
        <v>28</v>
      </c>
      <c r="K62" s="1241"/>
      <c r="L62" s="1245">
        <v>0</v>
      </c>
      <c r="M62" s="1249">
        <v>28</v>
      </c>
      <c r="N62" s="1246">
        <v>0</v>
      </c>
      <c r="O62" s="1251">
        <v>0</v>
      </c>
      <c r="P62" s="1246">
        <v>28</v>
      </c>
      <c r="Q62" s="1251">
        <v>0</v>
      </c>
      <c r="R62" s="1247">
        <v>28</v>
      </c>
    </row>
    <row r="63" spans="1:18">
      <c r="A63" s="774">
        <f>SUBTOTAL(103,$B$2:B63)-1</f>
        <v>60</v>
      </c>
      <c r="B63" s="813" t="s">
        <v>145</v>
      </c>
      <c r="C63" s="1282" t="s">
        <v>165</v>
      </c>
      <c r="D63" s="1252">
        <v>0</v>
      </c>
      <c r="E63" s="1253">
        <v>0</v>
      </c>
      <c r="F63" s="1253">
        <v>0</v>
      </c>
      <c r="G63" s="1253">
        <v>400</v>
      </c>
      <c r="H63" s="1253">
        <v>400</v>
      </c>
      <c r="I63" s="1253">
        <v>0</v>
      </c>
      <c r="J63" s="1258">
        <v>400</v>
      </c>
      <c r="K63" s="1241"/>
      <c r="L63" s="1245">
        <v>0</v>
      </c>
      <c r="M63" s="1249">
        <v>0</v>
      </c>
      <c r="N63" s="1246">
        <v>0</v>
      </c>
      <c r="O63" s="1251">
        <v>395</v>
      </c>
      <c r="P63" s="1246">
        <v>395</v>
      </c>
      <c r="Q63" s="1251">
        <v>0</v>
      </c>
      <c r="R63" s="1247">
        <v>395</v>
      </c>
    </row>
    <row r="64" spans="1:18">
      <c r="A64" s="774">
        <f>SUBTOTAL(103,$B$2:B64)-1</f>
        <v>61</v>
      </c>
      <c r="B64" s="775" t="s">
        <v>145</v>
      </c>
      <c r="C64" s="1281" t="s">
        <v>166</v>
      </c>
      <c r="D64" s="1252">
        <v>0</v>
      </c>
      <c r="E64" s="1253">
        <v>0</v>
      </c>
      <c r="F64" s="1253">
        <v>0</v>
      </c>
      <c r="G64" s="1253">
        <v>310</v>
      </c>
      <c r="H64" s="1253">
        <v>310</v>
      </c>
      <c r="I64" s="1253">
        <v>0</v>
      </c>
      <c r="J64" s="1258">
        <v>310</v>
      </c>
      <c r="K64" s="1241"/>
      <c r="L64" s="1245">
        <v>0</v>
      </c>
      <c r="M64" s="1249">
        <v>0</v>
      </c>
      <c r="N64" s="1246">
        <v>0</v>
      </c>
      <c r="O64" s="1251">
        <v>310</v>
      </c>
      <c r="P64" s="1246">
        <v>310</v>
      </c>
      <c r="Q64" s="1251">
        <v>0</v>
      </c>
      <c r="R64" s="1247">
        <v>310</v>
      </c>
    </row>
    <row r="65" spans="1:18">
      <c r="A65" s="774">
        <f>SUBTOTAL(103,$B$2:B65)-1</f>
        <v>62</v>
      </c>
      <c r="B65" s="813" t="s">
        <v>145</v>
      </c>
      <c r="C65" s="1282" t="s">
        <v>167</v>
      </c>
      <c r="D65" s="1252">
        <v>0</v>
      </c>
      <c r="E65" s="1253">
        <v>0</v>
      </c>
      <c r="F65" s="1253">
        <v>0</v>
      </c>
      <c r="G65" s="1253">
        <v>180</v>
      </c>
      <c r="H65" s="1253">
        <v>180</v>
      </c>
      <c r="I65" s="1253">
        <v>40</v>
      </c>
      <c r="J65" s="1258">
        <v>220</v>
      </c>
      <c r="K65" s="1241"/>
      <c r="L65" s="1245">
        <v>0</v>
      </c>
      <c r="M65" s="1249">
        <v>0</v>
      </c>
      <c r="N65" s="1246">
        <v>0</v>
      </c>
      <c r="O65" s="1251">
        <v>180</v>
      </c>
      <c r="P65" s="1246">
        <v>180</v>
      </c>
      <c r="Q65" s="1251">
        <v>0</v>
      </c>
      <c r="R65" s="1247">
        <v>180</v>
      </c>
    </row>
    <row r="66" spans="1:18">
      <c r="A66" s="774">
        <f>SUBTOTAL(103,$B$2:B66)-1</f>
        <v>63</v>
      </c>
      <c r="B66" s="813" t="s">
        <v>145</v>
      </c>
      <c r="C66" s="1282" t="s">
        <v>168</v>
      </c>
      <c r="D66" s="1252">
        <v>0</v>
      </c>
      <c r="E66" s="1253">
        <v>0</v>
      </c>
      <c r="F66" s="1253">
        <v>0</v>
      </c>
      <c r="G66" s="1253">
        <v>60</v>
      </c>
      <c r="H66" s="1253">
        <v>60</v>
      </c>
      <c r="I66" s="1253">
        <v>120</v>
      </c>
      <c r="J66" s="1258">
        <v>180</v>
      </c>
      <c r="K66" s="1241"/>
      <c r="L66" s="1245">
        <v>0</v>
      </c>
      <c r="M66" s="1249">
        <v>0</v>
      </c>
      <c r="N66" s="1246">
        <v>0</v>
      </c>
      <c r="O66" s="1251">
        <v>60</v>
      </c>
      <c r="P66" s="1246">
        <v>60</v>
      </c>
      <c r="Q66" s="1251">
        <v>0</v>
      </c>
      <c r="R66" s="1247">
        <v>60</v>
      </c>
    </row>
    <row r="67" spans="1:18">
      <c r="A67" s="774">
        <f>SUBTOTAL(103,$B$2:B67)-1</f>
        <v>64</v>
      </c>
      <c r="B67" s="813" t="s">
        <v>145</v>
      </c>
      <c r="C67" s="1282" t="s">
        <v>169</v>
      </c>
      <c r="D67" s="1252">
        <v>0</v>
      </c>
      <c r="E67" s="1253">
        <v>0</v>
      </c>
      <c r="F67" s="1253">
        <v>0</v>
      </c>
      <c r="G67" s="1253">
        <v>120</v>
      </c>
      <c r="H67" s="1253">
        <v>120</v>
      </c>
      <c r="I67" s="1253">
        <v>0</v>
      </c>
      <c r="J67" s="1258">
        <v>120</v>
      </c>
      <c r="K67" s="1241"/>
      <c r="L67" s="1245">
        <v>0</v>
      </c>
      <c r="M67" s="1249">
        <v>0</v>
      </c>
      <c r="N67" s="1246">
        <v>0</v>
      </c>
      <c r="O67" s="1251">
        <v>120</v>
      </c>
      <c r="P67" s="1246">
        <v>120</v>
      </c>
      <c r="Q67" s="1251">
        <v>0</v>
      </c>
      <c r="R67" s="1247">
        <v>120</v>
      </c>
    </row>
    <row r="68" spans="1:18">
      <c r="A68" s="774">
        <f>SUBTOTAL(103,$B$2:B68)-1</f>
        <v>65</v>
      </c>
      <c r="B68" s="813" t="s">
        <v>145</v>
      </c>
      <c r="C68" s="1282" t="s">
        <v>32</v>
      </c>
      <c r="D68" s="1252">
        <v>0</v>
      </c>
      <c r="E68" s="1253">
        <v>0</v>
      </c>
      <c r="F68" s="1253">
        <v>0</v>
      </c>
      <c r="G68" s="1253">
        <v>100</v>
      </c>
      <c r="H68" s="1253">
        <v>100</v>
      </c>
      <c r="I68" s="1253">
        <v>0</v>
      </c>
      <c r="J68" s="1258">
        <v>100</v>
      </c>
      <c r="K68" s="1241"/>
      <c r="L68" s="1245">
        <v>0</v>
      </c>
      <c r="M68" s="1249">
        <v>0</v>
      </c>
      <c r="N68" s="1246">
        <v>0</v>
      </c>
      <c r="O68" s="1251">
        <v>100</v>
      </c>
      <c r="P68" s="1246">
        <v>100</v>
      </c>
      <c r="Q68" s="1251">
        <v>0</v>
      </c>
      <c r="R68" s="1247">
        <v>100</v>
      </c>
    </row>
    <row r="69" spans="1:18">
      <c r="A69" s="774">
        <f>SUBTOTAL(103,$B$2:B69)-1</f>
        <v>66</v>
      </c>
      <c r="B69" s="813" t="s">
        <v>145</v>
      </c>
      <c r="C69" s="1282" t="s">
        <v>33</v>
      </c>
      <c r="D69" s="1252">
        <v>0</v>
      </c>
      <c r="E69" s="1253">
        <v>0</v>
      </c>
      <c r="F69" s="1253">
        <v>0</v>
      </c>
      <c r="G69" s="1253">
        <v>60</v>
      </c>
      <c r="H69" s="1253">
        <v>60</v>
      </c>
      <c r="I69" s="1253">
        <v>0</v>
      </c>
      <c r="J69" s="1258">
        <v>60</v>
      </c>
      <c r="K69" s="1241"/>
      <c r="L69" s="1245">
        <v>0</v>
      </c>
      <c r="M69" s="1249">
        <v>0</v>
      </c>
      <c r="N69" s="1246">
        <v>0</v>
      </c>
      <c r="O69" s="1251">
        <v>60</v>
      </c>
      <c r="P69" s="1246">
        <v>60</v>
      </c>
      <c r="Q69" s="1251">
        <v>0</v>
      </c>
      <c r="R69" s="1247">
        <v>60</v>
      </c>
    </row>
    <row r="70" spans="1:18">
      <c r="A70" s="774">
        <f>SUBTOTAL(103,$B$2:B70)-1</f>
        <v>67</v>
      </c>
      <c r="B70" s="813" t="s">
        <v>145</v>
      </c>
      <c r="C70" s="1282" t="s">
        <v>34</v>
      </c>
      <c r="D70" s="1252">
        <v>0</v>
      </c>
      <c r="E70" s="1253">
        <v>0</v>
      </c>
      <c r="F70" s="1253">
        <v>0</v>
      </c>
      <c r="G70" s="1253">
        <v>58</v>
      </c>
      <c r="H70" s="1253">
        <v>58</v>
      </c>
      <c r="I70" s="1253">
        <v>8</v>
      </c>
      <c r="J70" s="1258">
        <v>66</v>
      </c>
      <c r="K70" s="1241"/>
      <c r="L70" s="1245">
        <v>0</v>
      </c>
      <c r="M70" s="1249">
        <v>0</v>
      </c>
      <c r="N70" s="1246">
        <v>0</v>
      </c>
      <c r="O70" s="1251">
        <v>66</v>
      </c>
      <c r="P70" s="1246">
        <v>66</v>
      </c>
      <c r="Q70" s="1251">
        <v>0</v>
      </c>
      <c r="R70" s="1247">
        <v>66</v>
      </c>
    </row>
    <row r="71" spans="1:18">
      <c r="A71" s="774">
        <f>SUBTOTAL(103,$B$2:B71)-1</f>
        <v>68</v>
      </c>
      <c r="B71" s="874" t="s">
        <v>170</v>
      </c>
      <c r="C71" s="1283" t="s">
        <v>172</v>
      </c>
      <c r="D71" s="1252">
        <v>0</v>
      </c>
      <c r="E71" s="1253">
        <v>0</v>
      </c>
      <c r="F71" s="1253">
        <v>0</v>
      </c>
      <c r="G71" s="1253">
        <v>60</v>
      </c>
      <c r="H71" s="1253">
        <v>60</v>
      </c>
      <c r="I71" s="1253">
        <v>0</v>
      </c>
      <c r="J71" s="1258">
        <v>60</v>
      </c>
      <c r="K71" s="1241"/>
      <c r="L71" s="1245">
        <v>0</v>
      </c>
      <c r="M71" s="1249">
        <v>0</v>
      </c>
      <c r="N71" s="1246">
        <v>0</v>
      </c>
      <c r="O71" s="1251">
        <v>60</v>
      </c>
      <c r="P71" s="1246">
        <v>60</v>
      </c>
      <c r="Q71" s="1251">
        <v>0</v>
      </c>
      <c r="R71" s="1247">
        <v>60</v>
      </c>
    </row>
    <row r="72" spans="1:18">
      <c r="A72" s="774">
        <f>SUBTOTAL(103,$B$2:B72)-1</f>
        <v>69</v>
      </c>
      <c r="B72" s="813" t="s">
        <v>145</v>
      </c>
      <c r="C72" s="1282" t="s">
        <v>35</v>
      </c>
      <c r="D72" s="1252">
        <v>0</v>
      </c>
      <c r="E72" s="1253">
        <v>0</v>
      </c>
      <c r="F72" s="1253">
        <v>0</v>
      </c>
      <c r="G72" s="1253">
        <v>60</v>
      </c>
      <c r="H72" s="1253">
        <v>60</v>
      </c>
      <c r="I72" s="1253">
        <v>0</v>
      </c>
      <c r="J72" s="1258">
        <v>60</v>
      </c>
      <c r="K72" s="1241"/>
      <c r="L72" s="1245">
        <v>0</v>
      </c>
      <c r="M72" s="1249">
        <v>0</v>
      </c>
      <c r="N72" s="1246">
        <v>0</v>
      </c>
      <c r="O72" s="1251">
        <v>60</v>
      </c>
      <c r="P72" s="1246">
        <v>60</v>
      </c>
      <c r="Q72" s="1251">
        <v>0</v>
      </c>
      <c r="R72" s="1247">
        <v>60</v>
      </c>
    </row>
    <row r="73" spans="1:18">
      <c r="A73" s="774">
        <f>SUBTOTAL(103,$B$2:B73)-1</f>
        <v>70</v>
      </c>
      <c r="B73" s="813" t="s">
        <v>145</v>
      </c>
      <c r="C73" s="1282" t="s">
        <v>36</v>
      </c>
      <c r="D73" s="1252">
        <v>0</v>
      </c>
      <c r="E73" s="1253">
        <v>0</v>
      </c>
      <c r="F73" s="1253">
        <v>0</v>
      </c>
      <c r="G73" s="1253">
        <v>40</v>
      </c>
      <c r="H73" s="1253">
        <v>40</v>
      </c>
      <c r="I73" s="1253">
        <v>0</v>
      </c>
      <c r="J73" s="1258">
        <v>40</v>
      </c>
      <c r="K73" s="1241"/>
      <c r="L73" s="1245">
        <v>0</v>
      </c>
      <c r="M73" s="1249">
        <v>0</v>
      </c>
      <c r="N73" s="1246">
        <v>0</v>
      </c>
      <c r="O73" s="1251">
        <v>40</v>
      </c>
      <c r="P73" s="1246">
        <v>40</v>
      </c>
      <c r="Q73" s="1251">
        <v>0</v>
      </c>
      <c r="R73" s="1247">
        <v>40</v>
      </c>
    </row>
    <row r="74" spans="1:18">
      <c r="A74" s="774">
        <f>SUBTOTAL(103,$B$2:B74)-1</f>
        <v>71</v>
      </c>
      <c r="B74" s="813" t="s">
        <v>145</v>
      </c>
      <c r="C74" s="1282" t="s">
        <v>173</v>
      </c>
      <c r="D74" s="1252">
        <v>0</v>
      </c>
      <c r="E74" s="1253">
        <v>0</v>
      </c>
      <c r="F74" s="1253">
        <v>0</v>
      </c>
      <c r="G74" s="1253">
        <v>30</v>
      </c>
      <c r="H74" s="1253">
        <v>30</v>
      </c>
      <c r="I74" s="1253">
        <v>0</v>
      </c>
      <c r="J74" s="1258">
        <v>30</v>
      </c>
      <c r="K74" s="1241"/>
      <c r="L74" s="1245">
        <v>0</v>
      </c>
      <c r="M74" s="1249">
        <v>0</v>
      </c>
      <c r="N74" s="1246">
        <v>0</v>
      </c>
      <c r="O74" s="1251">
        <v>30</v>
      </c>
      <c r="P74" s="1246">
        <v>30</v>
      </c>
      <c r="Q74" s="1251">
        <v>0</v>
      </c>
      <c r="R74" s="1247">
        <v>30</v>
      </c>
    </row>
    <row r="75" spans="1:18">
      <c r="A75" s="774">
        <f>SUBTOTAL(103,$B$2:B75)-1</f>
        <v>72</v>
      </c>
      <c r="B75" s="813" t="s">
        <v>145</v>
      </c>
      <c r="C75" s="1282" t="s">
        <v>37</v>
      </c>
      <c r="D75" s="1252">
        <v>707</v>
      </c>
      <c r="E75" s="1253">
        <v>74</v>
      </c>
      <c r="F75" s="1253">
        <v>0</v>
      </c>
      <c r="G75" s="1253">
        <v>0</v>
      </c>
      <c r="H75" s="1253">
        <v>781</v>
      </c>
      <c r="I75" s="1253">
        <v>0</v>
      </c>
      <c r="J75" s="1258">
        <v>781</v>
      </c>
      <c r="K75" s="1241"/>
      <c r="L75" s="1245">
        <v>707</v>
      </c>
      <c r="M75" s="1249">
        <v>74</v>
      </c>
      <c r="N75" s="1246">
        <v>0</v>
      </c>
      <c r="O75" s="1251">
        <v>0</v>
      </c>
      <c r="P75" s="1246">
        <v>781</v>
      </c>
      <c r="Q75" s="1251">
        <v>0</v>
      </c>
      <c r="R75" s="1247">
        <v>781</v>
      </c>
    </row>
    <row r="76" spans="1:18">
      <c r="A76" s="774">
        <f>SUBTOTAL(103,$B$2:B76)-1</f>
        <v>73</v>
      </c>
      <c r="B76" s="813" t="s">
        <v>145</v>
      </c>
      <c r="C76" s="1282" t="s">
        <v>38</v>
      </c>
      <c r="D76" s="1252">
        <v>0</v>
      </c>
      <c r="E76" s="1253">
        <v>0</v>
      </c>
      <c r="F76" s="1253">
        <v>0</v>
      </c>
      <c r="G76" s="1253">
        <v>80</v>
      </c>
      <c r="H76" s="1253">
        <v>80</v>
      </c>
      <c r="I76" s="1253">
        <v>0</v>
      </c>
      <c r="J76" s="1258">
        <v>80</v>
      </c>
      <c r="K76" s="1241"/>
      <c r="L76" s="1245">
        <v>0</v>
      </c>
      <c r="M76" s="1249">
        <v>0</v>
      </c>
      <c r="N76" s="1246">
        <v>0</v>
      </c>
      <c r="O76" s="1251">
        <v>80</v>
      </c>
      <c r="P76" s="1246">
        <v>80</v>
      </c>
      <c r="Q76" s="1251">
        <v>0</v>
      </c>
      <c r="R76" s="1247">
        <v>80</v>
      </c>
    </row>
    <row r="77" spans="1:18">
      <c r="A77" s="774">
        <f>SUBTOTAL(103,$B$2:B77)-1</f>
        <v>74</v>
      </c>
      <c r="B77" s="813" t="s">
        <v>145</v>
      </c>
      <c r="C77" s="1282" t="s">
        <v>1858</v>
      </c>
      <c r="D77" s="1252">
        <v>0</v>
      </c>
      <c r="E77" s="1253">
        <v>60</v>
      </c>
      <c r="F77" s="1253">
        <v>0</v>
      </c>
      <c r="G77" s="1253">
        <v>0</v>
      </c>
      <c r="H77" s="1253">
        <v>60</v>
      </c>
      <c r="I77" s="1253">
        <v>0</v>
      </c>
      <c r="J77" s="1258">
        <v>60</v>
      </c>
      <c r="K77" s="1241"/>
      <c r="L77" s="1245">
        <v>0</v>
      </c>
      <c r="M77" s="1249">
        <v>60</v>
      </c>
      <c r="N77" s="1246">
        <v>0</v>
      </c>
      <c r="O77" s="1251">
        <v>0</v>
      </c>
      <c r="P77" s="1246">
        <v>60</v>
      </c>
      <c r="Q77" s="1251">
        <v>0</v>
      </c>
      <c r="R77" s="1247">
        <v>60</v>
      </c>
    </row>
    <row r="78" spans="1:18">
      <c r="A78" s="774">
        <f>SUBTOTAL(103,$B$2:B78)-1</f>
        <v>75</v>
      </c>
      <c r="B78" s="813" t="s">
        <v>145</v>
      </c>
      <c r="C78" s="1282" t="s">
        <v>174</v>
      </c>
      <c r="D78" s="1252">
        <v>0</v>
      </c>
      <c r="E78" s="1253">
        <v>0</v>
      </c>
      <c r="F78" s="1253">
        <v>0</v>
      </c>
      <c r="G78" s="1253">
        <v>79</v>
      </c>
      <c r="H78" s="1253">
        <v>79</v>
      </c>
      <c r="I78" s="1253">
        <v>0</v>
      </c>
      <c r="J78" s="1258">
        <v>79</v>
      </c>
      <c r="K78" s="1241"/>
      <c r="L78" s="1245">
        <v>0</v>
      </c>
      <c r="M78" s="1249">
        <v>0</v>
      </c>
      <c r="N78" s="1246">
        <v>0</v>
      </c>
      <c r="O78" s="1251">
        <v>79</v>
      </c>
      <c r="P78" s="1246">
        <v>79</v>
      </c>
      <c r="Q78" s="1251">
        <v>0</v>
      </c>
      <c r="R78" s="1247">
        <v>79</v>
      </c>
    </row>
    <row r="79" spans="1:18">
      <c r="A79" s="774">
        <f>SUBTOTAL(103,$B$2:B79)-1</f>
        <v>76</v>
      </c>
      <c r="B79" s="813" t="s">
        <v>145</v>
      </c>
      <c r="C79" s="1282" t="s">
        <v>176</v>
      </c>
      <c r="D79" s="1252">
        <v>0</v>
      </c>
      <c r="E79" s="1253">
        <v>0</v>
      </c>
      <c r="F79" s="1253">
        <v>0</v>
      </c>
      <c r="G79" s="1253">
        <v>138</v>
      </c>
      <c r="H79" s="1253">
        <v>138</v>
      </c>
      <c r="I79" s="1253">
        <v>0</v>
      </c>
      <c r="J79" s="1258">
        <v>138</v>
      </c>
      <c r="K79" s="1241"/>
      <c r="L79" s="1245">
        <v>0</v>
      </c>
      <c r="M79" s="1249">
        <v>0</v>
      </c>
      <c r="N79" s="1246">
        <v>0</v>
      </c>
      <c r="O79" s="1251">
        <v>138</v>
      </c>
      <c r="P79" s="1246">
        <v>138</v>
      </c>
      <c r="Q79" s="1251">
        <v>0</v>
      </c>
      <c r="R79" s="1247">
        <v>138</v>
      </c>
    </row>
    <row r="80" spans="1:18">
      <c r="A80" s="774">
        <f>SUBTOTAL(103,$B$2:B80)-1</f>
        <v>77</v>
      </c>
      <c r="B80" s="874" t="s">
        <v>170</v>
      </c>
      <c r="C80" s="1283" t="s">
        <v>177</v>
      </c>
      <c r="D80" s="1252">
        <v>0</v>
      </c>
      <c r="E80" s="1253">
        <v>0</v>
      </c>
      <c r="F80" s="1253">
        <v>0</v>
      </c>
      <c r="G80" s="1253">
        <v>35</v>
      </c>
      <c r="H80" s="1253">
        <v>35</v>
      </c>
      <c r="I80" s="1253">
        <v>0</v>
      </c>
      <c r="J80" s="1258">
        <v>35</v>
      </c>
      <c r="K80" s="1241"/>
      <c r="L80" s="1245">
        <v>0</v>
      </c>
      <c r="M80" s="1249">
        <v>0</v>
      </c>
      <c r="N80" s="1246">
        <v>0</v>
      </c>
      <c r="O80" s="1251">
        <v>35</v>
      </c>
      <c r="P80" s="1246">
        <v>35</v>
      </c>
      <c r="Q80" s="1251">
        <v>0</v>
      </c>
      <c r="R80" s="1247">
        <v>35</v>
      </c>
    </row>
    <row r="81" spans="1:18">
      <c r="A81" s="774">
        <f>SUBTOTAL(103,$B$2:B81)-1</f>
        <v>78</v>
      </c>
      <c r="B81" s="813" t="s">
        <v>145</v>
      </c>
      <c r="C81" s="1282" t="s">
        <v>39</v>
      </c>
      <c r="D81" s="1252">
        <v>0</v>
      </c>
      <c r="E81" s="1253">
        <v>2</v>
      </c>
      <c r="F81" s="1253">
        <v>0</v>
      </c>
      <c r="G81" s="1253">
        <v>0</v>
      </c>
      <c r="H81" s="1253">
        <v>2</v>
      </c>
      <c r="I81" s="1253">
        <v>0</v>
      </c>
      <c r="J81" s="1258">
        <v>2</v>
      </c>
      <c r="K81" s="1241"/>
      <c r="L81" s="1252">
        <v>0</v>
      </c>
      <c r="M81" s="1249">
        <v>2</v>
      </c>
      <c r="N81" s="1253">
        <v>0</v>
      </c>
      <c r="O81" s="1249">
        <v>0</v>
      </c>
      <c r="P81" s="1253">
        <v>2</v>
      </c>
      <c r="Q81" s="1249">
        <v>0</v>
      </c>
      <c r="R81" s="1258">
        <v>2</v>
      </c>
    </row>
    <row r="82" spans="1:18">
      <c r="A82" s="774">
        <f>SUBTOTAL(103,$B$2:B82)-1</f>
        <v>79</v>
      </c>
      <c r="B82" s="813" t="s">
        <v>145</v>
      </c>
      <c r="C82" s="1282" t="s">
        <v>40</v>
      </c>
      <c r="D82" s="1252">
        <v>0</v>
      </c>
      <c r="E82" s="1253">
        <v>19</v>
      </c>
      <c r="F82" s="1253">
        <v>0</v>
      </c>
      <c r="G82" s="1253">
        <v>0</v>
      </c>
      <c r="H82" s="1253">
        <v>19</v>
      </c>
      <c r="I82" s="1253">
        <v>0</v>
      </c>
      <c r="J82" s="1258">
        <v>19</v>
      </c>
      <c r="K82" s="1241"/>
      <c r="L82" s="1252">
        <v>0</v>
      </c>
      <c r="M82" s="1249">
        <v>19</v>
      </c>
      <c r="N82" s="1253">
        <v>0</v>
      </c>
      <c r="O82" s="1249">
        <v>0</v>
      </c>
      <c r="P82" s="1253">
        <v>19</v>
      </c>
      <c r="Q82" s="1249">
        <v>0</v>
      </c>
      <c r="R82" s="1258">
        <v>19</v>
      </c>
    </row>
    <row r="83" spans="1:18">
      <c r="A83" s="774">
        <f>SUBTOTAL(103,$B$2:B83)-1</f>
        <v>80</v>
      </c>
      <c r="B83" s="813" t="s">
        <v>145</v>
      </c>
      <c r="C83" s="1282" t="s">
        <v>41</v>
      </c>
      <c r="D83" s="1252">
        <v>0</v>
      </c>
      <c r="E83" s="1253">
        <v>11</v>
      </c>
      <c r="F83" s="1253">
        <v>0</v>
      </c>
      <c r="G83" s="1253">
        <v>0</v>
      </c>
      <c r="H83" s="1253">
        <v>11</v>
      </c>
      <c r="I83" s="1253">
        <v>0</v>
      </c>
      <c r="J83" s="1258">
        <v>11</v>
      </c>
      <c r="K83" s="1241"/>
      <c r="L83" s="1252">
        <v>0</v>
      </c>
      <c r="M83" s="1249">
        <v>11</v>
      </c>
      <c r="N83" s="1253">
        <v>0</v>
      </c>
      <c r="O83" s="1249">
        <v>0</v>
      </c>
      <c r="P83" s="1253">
        <v>11</v>
      </c>
      <c r="Q83" s="1249">
        <v>0</v>
      </c>
      <c r="R83" s="1258">
        <v>11</v>
      </c>
    </row>
    <row r="84" spans="1:18">
      <c r="A84" s="774">
        <f>SUBTOTAL(103,$B$2:B84)-1</f>
        <v>81</v>
      </c>
      <c r="B84" s="813" t="s">
        <v>145</v>
      </c>
      <c r="C84" s="1282" t="s">
        <v>180</v>
      </c>
      <c r="D84" s="1252">
        <v>0</v>
      </c>
      <c r="E84" s="1253">
        <v>12</v>
      </c>
      <c r="F84" s="1253">
        <v>0</v>
      </c>
      <c r="G84" s="1253">
        <v>0</v>
      </c>
      <c r="H84" s="1253">
        <v>12</v>
      </c>
      <c r="I84" s="1253">
        <v>0</v>
      </c>
      <c r="J84" s="1258">
        <v>12</v>
      </c>
      <c r="K84" s="1241"/>
      <c r="L84" s="1252">
        <v>0</v>
      </c>
      <c r="M84" s="1249">
        <v>12</v>
      </c>
      <c r="N84" s="1253">
        <v>0</v>
      </c>
      <c r="O84" s="1249">
        <v>0</v>
      </c>
      <c r="P84" s="1253">
        <v>12</v>
      </c>
      <c r="Q84" s="1249">
        <v>0</v>
      </c>
      <c r="R84" s="1258">
        <v>12</v>
      </c>
    </row>
    <row r="85" spans="1:18">
      <c r="A85" s="774">
        <f>SUBTOTAL(103,$B$2:B85)-1</f>
        <v>82</v>
      </c>
      <c r="B85" s="813" t="s">
        <v>145</v>
      </c>
      <c r="C85" s="1282" t="s">
        <v>42</v>
      </c>
      <c r="D85" s="1252">
        <v>0</v>
      </c>
      <c r="E85" s="1253">
        <v>11</v>
      </c>
      <c r="F85" s="1253">
        <v>0</v>
      </c>
      <c r="G85" s="1253">
        <v>0</v>
      </c>
      <c r="H85" s="1253">
        <v>11</v>
      </c>
      <c r="I85" s="1253">
        <v>0</v>
      </c>
      <c r="J85" s="1258">
        <v>11</v>
      </c>
      <c r="K85" s="1241"/>
      <c r="L85" s="1252">
        <v>0</v>
      </c>
      <c r="M85" s="1249">
        <v>11</v>
      </c>
      <c r="N85" s="1253">
        <v>0</v>
      </c>
      <c r="O85" s="1249">
        <v>0</v>
      </c>
      <c r="P85" s="1253">
        <v>11</v>
      </c>
      <c r="Q85" s="1249">
        <v>0</v>
      </c>
      <c r="R85" s="1258">
        <v>11</v>
      </c>
    </row>
    <row r="86" spans="1:18">
      <c r="A86" s="774">
        <f>SUBTOTAL(103,$B$2:B86)-1</f>
        <v>83</v>
      </c>
      <c r="B86" s="813" t="s">
        <v>145</v>
      </c>
      <c r="C86" s="1282" t="s">
        <v>181</v>
      </c>
      <c r="D86" s="1252">
        <v>0</v>
      </c>
      <c r="E86" s="1253">
        <v>14</v>
      </c>
      <c r="F86" s="1253">
        <v>0</v>
      </c>
      <c r="G86" s="1253">
        <v>0</v>
      </c>
      <c r="H86" s="1253">
        <v>14</v>
      </c>
      <c r="I86" s="1253">
        <v>0</v>
      </c>
      <c r="J86" s="1258">
        <v>14</v>
      </c>
      <c r="K86" s="1241"/>
      <c r="L86" s="1252">
        <v>0</v>
      </c>
      <c r="M86" s="1249">
        <v>14</v>
      </c>
      <c r="N86" s="1253">
        <v>0</v>
      </c>
      <c r="O86" s="1249">
        <v>0</v>
      </c>
      <c r="P86" s="1253">
        <v>14</v>
      </c>
      <c r="Q86" s="1249">
        <v>0</v>
      </c>
      <c r="R86" s="1258">
        <v>14</v>
      </c>
    </row>
    <row r="87" spans="1:18">
      <c r="A87" s="774">
        <f>SUBTOTAL(103,$B$2:B87)-1</f>
        <v>84</v>
      </c>
      <c r="B87" s="813" t="s">
        <v>145</v>
      </c>
      <c r="C87" s="1282" t="s">
        <v>43</v>
      </c>
      <c r="D87" s="1252">
        <v>0</v>
      </c>
      <c r="E87" s="1253">
        <v>0</v>
      </c>
      <c r="F87" s="1253">
        <v>0</v>
      </c>
      <c r="G87" s="1253">
        <v>19</v>
      </c>
      <c r="H87" s="1253">
        <v>19</v>
      </c>
      <c r="I87" s="1253">
        <v>0</v>
      </c>
      <c r="J87" s="1258">
        <v>19</v>
      </c>
      <c r="K87" s="1241"/>
      <c r="L87" s="1252">
        <v>0</v>
      </c>
      <c r="M87" s="1249">
        <v>0</v>
      </c>
      <c r="N87" s="1253">
        <v>0</v>
      </c>
      <c r="O87" s="1249">
        <v>19</v>
      </c>
      <c r="P87" s="1253">
        <v>19</v>
      </c>
      <c r="Q87" s="1249">
        <v>0</v>
      </c>
      <c r="R87" s="1258">
        <v>19</v>
      </c>
    </row>
    <row r="88" spans="1:18">
      <c r="A88" s="774">
        <f>SUBTOTAL(103,$B$2:B88)-1</f>
        <v>85</v>
      </c>
      <c r="B88" s="874" t="s">
        <v>170</v>
      </c>
      <c r="C88" s="1283" t="s">
        <v>182</v>
      </c>
      <c r="D88" s="1252">
        <v>0</v>
      </c>
      <c r="E88" s="1253">
        <v>0</v>
      </c>
      <c r="F88" s="1253">
        <v>19</v>
      </c>
      <c r="G88" s="1253">
        <v>0</v>
      </c>
      <c r="H88" s="1253">
        <v>19</v>
      </c>
      <c r="I88" s="1253">
        <v>0</v>
      </c>
      <c r="J88" s="1258">
        <v>19</v>
      </c>
      <c r="K88" s="1241"/>
      <c r="L88" s="1252">
        <v>0</v>
      </c>
      <c r="M88" s="1249">
        <v>0</v>
      </c>
      <c r="N88" s="1253">
        <v>19</v>
      </c>
      <c r="O88" s="1249">
        <v>0</v>
      </c>
      <c r="P88" s="1253">
        <v>19</v>
      </c>
      <c r="Q88" s="1249">
        <v>0</v>
      </c>
      <c r="R88" s="1258">
        <v>19</v>
      </c>
    </row>
    <row r="89" spans="1:18">
      <c r="A89" s="774">
        <f>SUBTOTAL(103,$B$2:B89)-1</f>
        <v>86</v>
      </c>
      <c r="B89" s="874" t="s">
        <v>145</v>
      </c>
      <c r="C89" s="1283" t="s">
        <v>45</v>
      </c>
      <c r="D89" s="1252">
        <v>0</v>
      </c>
      <c r="E89" s="1253">
        <v>0</v>
      </c>
      <c r="F89" s="1253">
        <v>0</v>
      </c>
      <c r="G89" s="1253">
        <v>0</v>
      </c>
      <c r="H89" s="1253">
        <v>0</v>
      </c>
      <c r="I89" s="1253">
        <v>19</v>
      </c>
      <c r="J89" s="1258">
        <v>19</v>
      </c>
      <c r="K89" s="1241"/>
      <c r="L89" s="1252">
        <v>0</v>
      </c>
      <c r="M89" s="1249">
        <v>0</v>
      </c>
      <c r="N89" s="1253">
        <v>0</v>
      </c>
      <c r="O89" s="1249">
        <v>0</v>
      </c>
      <c r="P89" s="1253">
        <v>0</v>
      </c>
      <c r="Q89" s="1249">
        <v>0</v>
      </c>
      <c r="R89" s="1258">
        <v>0</v>
      </c>
    </row>
    <row r="90" spans="1:18">
      <c r="A90" s="774">
        <f>SUBTOTAL(103,$B$2:B90)-1</f>
        <v>87</v>
      </c>
      <c r="B90" s="874" t="s">
        <v>170</v>
      </c>
      <c r="C90" s="1283" t="s">
        <v>183</v>
      </c>
      <c r="D90" s="1252">
        <v>0</v>
      </c>
      <c r="E90" s="1253">
        <v>0</v>
      </c>
      <c r="F90" s="1253">
        <v>0</v>
      </c>
      <c r="G90" s="1253">
        <v>0</v>
      </c>
      <c r="H90" s="1253">
        <v>0</v>
      </c>
      <c r="I90" s="1253">
        <v>19</v>
      </c>
      <c r="J90" s="1258">
        <v>19</v>
      </c>
      <c r="K90" s="1241"/>
      <c r="L90" s="1252">
        <v>0</v>
      </c>
      <c r="M90" s="1249">
        <v>0</v>
      </c>
      <c r="N90" s="1253">
        <v>0</v>
      </c>
      <c r="O90" s="1249">
        <v>0</v>
      </c>
      <c r="P90" s="1253">
        <v>0</v>
      </c>
      <c r="Q90" s="1249">
        <v>0</v>
      </c>
      <c r="R90" s="1258">
        <v>0</v>
      </c>
    </row>
    <row r="91" spans="1:18">
      <c r="A91" s="774">
        <f>SUBTOTAL(103,$B$2:B91)-1</f>
        <v>88</v>
      </c>
      <c r="B91" s="813" t="s">
        <v>145</v>
      </c>
      <c r="C91" s="1282" t="s">
        <v>46</v>
      </c>
      <c r="D91" s="1252">
        <v>0</v>
      </c>
      <c r="E91" s="1253">
        <v>10</v>
      </c>
      <c r="F91" s="1253">
        <v>0</v>
      </c>
      <c r="G91" s="1253">
        <v>0</v>
      </c>
      <c r="H91" s="1253">
        <v>10</v>
      </c>
      <c r="I91" s="1253">
        <v>0</v>
      </c>
      <c r="J91" s="1258">
        <v>10</v>
      </c>
      <c r="K91" s="1241"/>
      <c r="L91" s="1252">
        <v>0</v>
      </c>
      <c r="M91" s="1249">
        <v>10</v>
      </c>
      <c r="N91" s="1253">
        <v>0</v>
      </c>
      <c r="O91" s="1249">
        <v>0</v>
      </c>
      <c r="P91" s="1253">
        <v>10</v>
      </c>
      <c r="Q91" s="1249">
        <v>0</v>
      </c>
      <c r="R91" s="1258">
        <v>10</v>
      </c>
    </row>
    <row r="92" spans="1:18">
      <c r="A92" s="774">
        <f>SUBTOTAL(103,$B$2:B92)-1</f>
        <v>89</v>
      </c>
      <c r="B92" s="813" t="s">
        <v>145</v>
      </c>
      <c r="C92" s="1282" t="s">
        <v>47</v>
      </c>
      <c r="D92" s="1252">
        <v>0</v>
      </c>
      <c r="E92" s="1253">
        <v>7</v>
      </c>
      <c r="F92" s="1253">
        <v>0</v>
      </c>
      <c r="G92" s="1253">
        <v>0</v>
      </c>
      <c r="H92" s="1253">
        <v>7</v>
      </c>
      <c r="I92" s="1253">
        <v>0</v>
      </c>
      <c r="J92" s="1258">
        <v>7</v>
      </c>
      <c r="K92" s="1241"/>
      <c r="L92" s="1252">
        <v>0</v>
      </c>
      <c r="M92" s="1249">
        <v>7</v>
      </c>
      <c r="N92" s="1253">
        <v>0</v>
      </c>
      <c r="O92" s="1249">
        <v>0</v>
      </c>
      <c r="P92" s="1253">
        <v>7</v>
      </c>
      <c r="Q92" s="1249">
        <v>0</v>
      </c>
      <c r="R92" s="1258">
        <v>7</v>
      </c>
    </row>
    <row r="93" spans="1:18">
      <c r="A93" s="774">
        <f>SUBTOTAL(103,$B$2:B93)-1</f>
        <v>90</v>
      </c>
      <c r="B93" s="813" t="s">
        <v>145</v>
      </c>
      <c r="C93" s="1282" t="s">
        <v>185</v>
      </c>
      <c r="D93" s="1252">
        <v>0</v>
      </c>
      <c r="E93" s="1253">
        <v>0</v>
      </c>
      <c r="F93" s="1253">
        <v>9</v>
      </c>
      <c r="G93" s="1253">
        <v>0</v>
      </c>
      <c r="H93" s="1253">
        <v>9</v>
      </c>
      <c r="I93" s="1253">
        <v>0</v>
      </c>
      <c r="J93" s="1258">
        <v>9</v>
      </c>
      <c r="K93" s="1241"/>
      <c r="L93" s="1252">
        <v>0</v>
      </c>
      <c r="M93" s="1249">
        <v>0</v>
      </c>
      <c r="N93" s="1253">
        <v>9</v>
      </c>
      <c r="O93" s="1249">
        <v>0</v>
      </c>
      <c r="P93" s="1253">
        <v>9</v>
      </c>
      <c r="Q93" s="1249">
        <v>0</v>
      </c>
      <c r="R93" s="1258">
        <v>9</v>
      </c>
    </row>
    <row r="94" spans="1:18">
      <c r="A94" s="774">
        <f>SUBTOTAL(103,$B$2:B94)-1</f>
        <v>91</v>
      </c>
      <c r="B94" s="813" t="s">
        <v>145</v>
      </c>
      <c r="C94" s="1282" t="s">
        <v>186</v>
      </c>
      <c r="D94" s="1252">
        <v>0</v>
      </c>
      <c r="E94" s="1253">
        <v>17</v>
      </c>
      <c r="F94" s="1253">
        <v>0</v>
      </c>
      <c r="G94" s="1253">
        <v>0</v>
      </c>
      <c r="H94" s="1253">
        <v>17</v>
      </c>
      <c r="I94" s="1253">
        <v>0</v>
      </c>
      <c r="J94" s="1258">
        <v>17</v>
      </c>
      <c r="K94" s="1241"/>
      <c r="L94" s="1252">
        <v>0</v>
      </c>
      <c r="M94" s="1249">
        <v>17</v>
      </c>
      <c r="N94" s="1253">
        <v>0</v>
      </c>
      <c r="O94" s="1249">
        <v>0</v>
      </c>
      <c r="P94" s="1253">
        <v>17</v>
      </c>
      <c r="Q94" s="1249">
        <v>0</v>
      </c>
      <c r="R94" s="1258">
        <v>17</v>
      </c>
    </row>
    <row r="95" spans="1:18">
      <c r="A95" s="774">
        <f>SUBTOTAL(103,$B$2:B95)-1</f>
        <v>92</v>
      </c>
      <c r="B95" s="813" t="s">
        <v>145</v>
      </c>
      <c r="C95" s="1282" t="s">
        <v>48</v>
      </c>
      <c r="D95" s="1252">
        <v>0</v>
      </c>
      <c r="E95" s="1253">
        <v>12</v>
      </c>
      <c r="F95" s="1253">
        <v>0</v>
      </c>
      <c r="G95" s="1253">
        <v>0</v>
      </c>
      <c r="H95" s="1253">
        <v>12</v>
      </c>
      <c r="I95" s="1253">
        <v>0</v>
      </c>
      <c r="J95" s="1258">
        <v>12</v>
      </c>
      <c r="K95" s="1241"/>
      <c r="L95" s="1252">
        <v>0</v>
      </c>
      <c r="M95" s="1249">
        <v>12</v>
      </c>
      <c r="N95" s="1253">
        <v>0</v>
      </c>
      <c r="O95" s="1249">
        <v>0</v>
      </c>
      <c r="P95" s="1253">
        <v>12</v>
      </c>
      <c r="Q95" s="1249">
        <v>0</v>
      </c>
      <c r="R95" s="1258">
        <v>12</v>
      </c>
    </row>
    <row r="96" spans="1:18">
      <c r="A96" s="774">
        <f>SUBTOTAL(103,$B$2:B96)-1</f>
        <v>93</v>
      </c>
      <c r="B96" s="813" t="s">
        <v>145</v>
      </c>
      <c r="C96" s="1282" t="s">
        <v>49</v>
      </c>
      <c r="D96" s="1252">
        <v>0</v>
      </c>
      <c r="E96" s="1253">
        <v>0</v>
      </c>
      <c r="F96" s="1253">
        <v>0</v>
      </c>
      <c r="G96" s="1253">
        <v>0</v>
      </c>
      <c r="H96" s="1253">
        <v>0</v>
      </c>
      <c r="I96" s="1253">
        <v>1</v>
      </c>
      <c r="J96" s="1258">
        <v>1</v>
      </c>
      <c r="K96" s="1241"/>
      <c r="L96" s="1252">
        <v>0</v>
      </c>
      <c r="M96" s="1249">
        <v>0</v>
      </c>
      <c r="N96" s="1253">
        <v>0</v>
      </c>
      <c r="O96" s="1249">
        <v>0</v>
      </c>
      <c r="P96" s="1253">
        <v>0</v>
      </c>
      <c r="Q96" s="1249">
        <v>0</v>
      </c>
      <c r="R96" s="1258">
        <v>0</v>
      </c>
    </row>
    <row r="97" spans="1:18">
      <c r="A97" s="774">
        <f>SUBTOTAL(103,$B$2:B97)-1</f>
        <v>94</v>
      </c>
      <c r="B97" s="813" t="s">
        <v>145</v>
      </c>
      <c r="C97" s="1282" t="s">
        <v>50</v>
      </c>
      <c r="D97" s="1252">
        <v>0</v>
      </c>
      <c r="E97" s="1253">
        <v>19</v>
      </c>
      <c r="F97" s="1253">
        <v>0</v>
      </c>
      <c r="G97" s="1253">
        <v>0</v>
      </c>
      <c r="H97" s="1253">
        <v>19</v>
      </c>
      <c r="I97" s="1253">
        <v>0</v>
      </c>
      <c r="J97" s="1258">
        <v>19</v>
      </c>
      <c r="K97" s="1241"/>
      <c r="L97" s="1252">
        <v>0</v>
      </c>
      <c r="M97" s="1249">
        <v>19</v>
      </c>
      <c r="N97" s="1253">
        <v>0</v>
      </c>
      <c r="O97" s="1249">
        <v>0</v>
      </c>
      <c r="P97" s="1253">
        <v>19</v>
      </c>
      <c r="Q97" s="1249">
        <v>0</v>
      </c>
      <c r="R97" s="1258">
        <v>19</v>
      </c>
    </row>
    <row r="98" spans="1:18">
      <c r="A98" s="774">
        <f>SUBTOTAL(103,$B$2:B98)-1</f>
        <v>95</v>
      </c>
      <c r="B98" s="813" t="s">
        <v>145</v>
      </c>
      <c r="C98" s="1282" t="s">
        <v>188</v>
      </c>
      <c r="D98" s="1252">
        <v>0</v>
      </c>
      <c r="E98" s="1253">
        <v>18</v>
      </c>
      <c r="F98" s="1253">
        <v>0</v>
      </c>
      <c r="G98" s="1253">
        <v>0</v>
      </c>
      <c r="H98" s="1253">
        <v>18</v>
      </c>
      <c r="I98" s="1253">
        <v>0</v>
      </c>
      <c r="J98" s="1258">
        <v>18</v>
      </c>
      <c r="K98" s="1241"/>
      <c r="L98" s="1252">
        <v>0</v>
      </c>
      <c r="M98" s="1249">
        <v>18</v>
      </c>
      <c r="N98" s="1253">
        <v>0</v>
      </c>
      <c r="O98" s="1249">
        <v>0</v>
      </c>
      <c r="P98" s="1253">
        <v>18</v>
      </c>
      <c r="Q98" s="1249">
        <v>0</v>
      </c>
      <c r="R98" s="1258">
        <v>18</v>
      </c>
    </row>
    <row r="99" spans="1:18">
      <c r="A99" s="774">
        <f>SUBTOTAL(103,$B$2:B99)-1</f>
        <v>96</v>
      </c>
      <c r="B99" s="874" t="s">
        <v>170</v>
      </c>
      <c r="C99" s="1283" t="s">
        <v>189</v>
      </c>
      <c r="D99" s="1252">
        <v>0</v>
      </c>
      <c r="E99" s="1253">
        <v>0</v>
      </c>
      <c r="F99" s="1253">
        <v>3</v>
      </c>
      <c r="G99" s="1253">
        <v>0</v>
      </c>
      <c r="H99" s="1253">
        <v>3</v>
      </c>
      <c r="I99" s="1253">
        <v>0</v>
      </c>
      <c r="J99" s="1258">
        <v>3</v>
      </c>
      <c r="K99" s="1241"/>
      <c r="L99" s="1252">
        <v>0</v>
      </c>
      <c r="M99" s="1249">
        <v>0</v>
      </c>
      <c r="N99" s="1253">
        <v>3</v>
      </c>
      <c r="O99" s="1249">
        <v>0</v>
      </c>
      <c r="P99" s="1253">
        <v>3</v>
      </c>
      <c r="Q99" s="1249">
        <v>0</v>
      </c>
      <c r="R99" s="1258">
        <v>3</v>
      </c>
    </row>
    <row r="100" spans="1:18">
      <c r="A100" s="774">
        <f>SUBTOTAL(103,$B$2:B100)-1</f>
        <v>97</v>
      </c>
      <c r="B100" s="813" t="s">
        <v>145</v>
      </c>
      <c r="C100" s="1282" t="s">
        <v>51</v>
      </c>
      <c r="D100" s="1252">
        <v>0</v>
      </c>
      <c r="E100" s="1253">
        <v>0</v>
      </c>
      <c r="F100" s="1253">
        <v>0</v>
      </c>
      <c r="G100" s="1253">
        <v>0</v>
      </c>
      <c r="H100" s="1253">
        <v>0</v>
      </c>
      <c r="I100" s="1253">
        <v>19</v>
      </c>
      <c r="J100" s="1258">
        <v>19</v>
      </c>
      <c r="K100" s="1241"/>
      <c r="L100" s="1252">
        <v>0</v>
      </c>
      <c r="M100" s="1249">
        <v>0</v>
      </c>
      <c r="N100" s="1253">
        <v>0</v>
      </c>
      <c r="O100" s="1249">
        <v>0</v>
      </c>
      <c r="P100" s="1253">
        <v>0</v>
      </c>
      <c r="Q100" s="1249">
        <v>0</v>
      </c>
      <c r="R100" s="1258">
        <v>0</v>
      </c>
    </row>
    <row r="101" spans="1:18">
      <c r="A101" s="774">
        <f>SUBTOTAL(103,$B$2:B101)-1</f>
        <v>98</v>
      </c>
      <c r="B101" s="813" t="s">
        <v>145</v>
      </c>
      <c r="C101" s="1282" t="s">
        <v>53</v>
      </c>
      <c r="D101" s="1252">
        <v>0</v>
      </c>
      <c r="E101" s="1253">
        <v>5</v>
      </c>
      <c r="F101" s="1253">
        <v>0</v>
      </c>
      <c r="G101" s="1253">
        <v>0</v>
      </c>
      <c r="H101" s="1253">
        <v>5</v>
      </c>
      <c r="I101" s="1253">
        <v>0</v>
      </c>
      <c r="J101" s="1258">
        <v>5</v>
      </c>
      <c r="K101" s="1241"/>
      <c r="L101" s="1252">
        <v>0</v>
      </c>
      <c r="M101" s="1249">
        <v>5</v>
      </c>
      <c r="N101" s="1253">
        <v>0</v>
      </c>
      <c r="O101" s="1249">
        <v>0</v>
      </c>
      <c r="P101" s="1253">
        <v>5</v>
      </c>
      <c r="Q101" s="1249">
        <v>0</v>
      </c>
      <c r="R101" s="1258">
        <v>5</v>
      </c>
    </row>
    <row r="102" spans="1:18">
      <c r="A102" s="774">
        <f>SUBTOTAL(103,$B$2:B102)-1</f>
        <v>99</v>
      </c>
      <c r="B102" s="813" t="s">
        <v>145</v>
      </c>
      <c r="C102" s="1282" t="s">
        <v>191</v>
      </c>
      <c r="D102" s="1252">
        <v>0</v>
      </c>
      <c r="E102" s="1253">
        <v>0</v>
      </c>
      <c r="F102" s="1253">
        <v>7</v>
      </c>
      <c r="G102" s="1253">
        <v>0</v>
      </c>
      <c r="H102" s="1253">
        <v>7</v>
      </c>
      <c r="I102" s="1253">
        <v>0</v>
      </c>
      <c r="J102" s="1258">
        <v>7</v>
      </c>
      <c r="K102" s="1241"/>
      <c r="L102" s="1252">
        <v>0</v>
      </c>
      <c r="M102" s="1249">
        <v>0</v>
      </c>
      <c r="N102" s="1253">
        <v>7</v>
      </c>
      <c r="O102" s="1249">
        <v>0</v>
      </c>
      <c r="P102" s="1253">
        <v>7</v>
      </c>
      <c r="Q102" s="1249">
        <v>0</v>
      </c>
      <c r="R102" s="1258">
        <v>7</v>
      </c>
    </row>
    <row r="103" spans="1:18">
      <c r="A103" s="774">
        <f>SUBTOTAL(103,$B$2:B103)-1</f>
        <v>100</v>
      </c>
      <c r="B103" s="813" t="s">
        <v>145</v>
      </c>
      <c r="C103" s="1282" t="s">
        <v>192</v>
      </c>
      <c r="D103" s="1252">
        <v>0</v>
      </c>
      <c r="E103" s="1253">
        <v>0</v>
      </c>
      <c r="F103" s="1253">
        <v>0</v>
      </c>
      <c r="G103" s="1253">
        <v>0</v>
      </c>
      <c r="H103" s="1253">
        <v>0</v>
      </c>
      <c r="I103" s="1253">
        <v>1</v>
      </c>
      <c r="J103" s="1258">
        <v>1</v>
      </c>
      <c r="K103" s="1241"/>
      <c r="L103" s="1252">
        <v>0</v>
      </c>
      <c r="M103" s="1249">
        <v>0</v>
      </c>
      <c r="N103" s="1253">
        <v>0</v>
      </c>
      <c r="O103" s="1249">
        <v>0</v>
      </c>
      <c r="P103" s="1253">
        <v>0</v>
      </c>
      <c r="Q103" s="1249">
        <v>0</v>
      </c>
      <c r="R103" s="1258">
        <v>0</v>
      </c>
    </row>
    <row r="104" spans="1:18">
      <c r="A104" s="774">
        <f>SUBTOTAL(103,$B$2:B104)-1</f>
        <v>101</v>
      </c>
      <c r="B104" s="813" t="s">
        <v>145</v>
      </c>
      <c r="C104" s="1282" t="s">
        <v>54</v>
      </c>
      <c r="D104" s="1252">
        <v>0</v>
      </c>
      <c r="E104" s="1253">
        <v>19</v>
      </c>
      <c r="F104" s="1253">
        <v>0</v>
      </c>
      <c r="G104" s="1253">
        <v>0</v>
      </c>
      <c r="H104" s="1253">
        <v>19</v>
      </c>
      <c r="I104" s="1253">
        <v>0</v>
      </c>
      <c r="J104" s="1258">
        <v>19</v>
      </c>
      <c r="K104" s="1241"/>
      <c r="L104" s="1252">
        <v>0</v>
      </c>
      <c r="M104" s="1249">
        <v>19</v>
      </c>
      <c r="N104" s="1253">
        <v>0</v>
      </c>
      <c r="O104" s="1249">
        <v>0</v>
      </c>
      <c r="P104" s="1253">
        <v>19</v>
      </c>
      <c r="Q104" s="1249">
        <v>0</v>
      </c>
      <c r="R104" s="1258">
        <v>19</v>
      </c>
    </row>
    <row r="105" spans="1:18">
      <c r="A105" s="774">
        <f>SUBTOTAL(103,$B$2:B105)-1</f>
        <v>102</v>
      </c>
      <c r="B105" s="874" t="s">
        <v>145</v>
      </c>
      <c r="C105" s="1283" t="s">
        <v>55</v>
      </c>
      <c r="D105" s="1252">
        <v>0</v>
      </c>
      <c r="E105" s="1253">
        <v>0</v>
      </c>
      <c r="F105" s="1253">
        <v>0</v>
      </c>
      <c r="G105" s="1253">
        <v>0</v>
      </c>
      <c r="H105" s="1253">
        <v>0</v>
      </c>
      <c r="I105" s="1253">
        <v>19</v>
      </c>
      <c r="J105" s="1258">
        <v>19</v>
      </c>
      <c r="K105" s="1241"/>
      <c r="L105" s="1252">
        <v>0</v>
      </c>
      <c r="M105" s="1249">
        <v>0</v>
      </c>
      <c r="N105" s="1253">
        <v>0</v>
      </c>
      <c r="O105" s="1249">
        <v>0</v>
      </c>
      <c r="P105" s="1253">
        <v>0</v>
      </c>
      <c r="Q105" s="1249">
        <v>0</v>
      </c>
      <c r="R105" s="1258">
        <v>0</v>
      </c>
    </row>
    <row r="106" spans="1:18">
      <c r="A106" s="774">
        <f>SUBTOTAL(103,$B$2:B106)-1</f>
        <v>103</v>
      </c>
      <c r="B106" s="874" t="s">
        <v>170</v>
      </c>
      <c r="C106" s="1283" t="s">
        <v>193</v>
      </c>
      <c r="D106" s="1252">
        <v>0</v>
      </c>
      <c r="E106" s="1253">
        <v>0</v>
      </c>
      <c r="F106" s="1253">
        <v>0</v>
      </c>
      <c r="G106" s="1253">
        <v>0</v>
      </c>
      <c r="H106" s="1253">
        <v>0</v>
      </c>
      <c r="I106" s="1253">
        <v>19</v>
      </c>
      <c r="J106" s="1258">
        <v>19</v>
      </c>
      <c r="K106" s="1241"/>
      <c r="L106" s="1252">
        <v>0</v>
      </c>
      <c r="M106" s="1249">
        <v>0</v>
      </c>
      <c r="N106" s="1253">
        <v>0</v>
      </c>
      <c r="O106" s="1249">
        <v>0</v>
      </c>
      <c r="P106" s="1253">
        <v>0</v>
      </c>
      <c r="Q106" s="1249">
        <v>0</v>
      </c>
      <c r="R106" s="1258">
        <v>0</v>
      </c>
    </row>
    <row r="107" spans="1:18">
      <c r="A107" s="774">
        <f>SUBTOTAL(103,$B$2:B107)-1</f>
        <v>104</v>
      </c>
      <c r="B107" s="813" t="s">
        <v>145</v>
      </c>
      <c r="C107" s="1282" t="s">
        <v>57</v>
      </c>
      <c r="D107" s="1252">
        <v>0</v>
      </c>
      <c r="E107" s="1253">
        <v>14</v>
      </c>
      <c r="F107" s="1253">
        <v>0</v>
      </c>
      <c r="G107" s="1253">
        <v>0</v>
      </c>
      <c r="H107" s="1253">
        <v>14</v>
      </c>
      <c r="I107" s="1253">
        <v>0</v>
      </c>
      <c r="J107" s="1258">
        <v>14</v>
      </c>
      <c r="K107" s="1241"/>
      <c r="L107" s="1252">
        <v>0</v>
      </c>
      <c r="M107" s="1249">
        <v>14</v>
      </c>
      <c r="N107" s="1253">
        <v>0</v>
      </c>
      <c r="O107" s="1249">
        <v>0</v>
      </c>
      <c r="P107" s="1253">
        <v>14</v>
      </c>
      <c r="Q107" s="1249">
        <v>0</v>
      </c>
      <c r="R107" s="1258">
        <v>14</v>
      </c>
    </row>
    <row r="108" spans="1:18">
      <c r="A108" s="774">
        <f>SUBTOTAL(103,$B$2:B108)-1</f>
        <v>105</v>
      </c>
      <c r="B108" s="813" t="s">
        <v>145</v>
      </c>
      <c r="C108" s="1282" t="s">
        <v>58</v>
      </c>
      <c r="D108" s="1252">
        <v>0</v>
      </c>
      <c r="E108" s="1253">
        <v>19</v>
      </c>
      <c r="F108" s="1253">
        <v>0</v>
      </c>
      <c r="G108" s="1253">
        <v>0</v>
      </c>
      <c r="H108" s="1253">
        <v>19</v>
      </c>
      <c r="I108" s="1253">
        <v>0</v>
      </c>
      <c r="J108" s="1258">
        <v>19</v>
      </c>
      <c r="K108" s="1241"/>
      <c r="L108" s="1252">
        <v>0</v>
      </c>
      <c r="M108" s="1249">
        <v>19</v>
      </c>
      <c r="N108" s="1253">
        <v>0</v>
      </c>
      <c r="O108" s="1249">
        <v>0</v>
      </c>
      <c r="P108" s="1253">
        <v>19</v>
      </c>
      <c r="Q108" s="1249">
        <v>0</v>
      </c>
      <c r="R108" s="1258">
        <v>19</v>
      </c>
    </row>
    <row r="109" spans="1:18">
      <c r="A109" s="774">
        <f>SUBTOTAL(103,$B$2:B109)-1</f>
        <v>106</v>
      </c>
      <c r="B109" s="813" t="s">
        <v>145</v>
      </c>
      <c r="C109" s="1282" t="s">
        <v>1609</v>
      </c>
      <c r="D109" s="1252">
        <v>0</v>
      </c>
      <c r="E109" s="1253">
        <v>0</v>
      </c>
      <c r="F109" s="1253">
        <v>19</v>
      </c>
      <c r="G109" s="1253">
        <v>0</v>
      </c>
      <c r="H109" s="1253">
        <v>19</v>
      </c>
      <c r="I109" s="1253">
        <v>0</v>
      </c>
      <c r="J109" s="1258">
        <v>19</v>
      </c>
      <c r="K109" s="1241"/>
      <c r="L109" s="1252">
        <v>0</v>
      </c>
      <c r="M109" s="1249">
        <v>0</v>
      </c>
      <c r="N109" s="1253">
        <v>19</v>
      </c>
      <c r="O109" s="1249">
        <v>0</v>
      </c>
      <c r="P109" s="1253">
        <v>19</v>
      </c>
      <c r="Q109" s="1249">
        <v>0</v>
      </c>
      <c r="R109" s="1258">
        <v>19</v>
      </c>
    </row>
    <row r="110" spans="1:18">
      <c r="A110" s="774">
        <f>SUBTOTAL(103,$B$2:B110)-1</f>
        <v>107</v>
      </c>
      <c r="B110" s="874" t="s">
        <v>170</v>
      </c>
      <c r="C110" s="1283" t="s">
        <v>196</v>
      </c>
      <c r="D110" s="1252">
        <v>0</v>
      </c>
      <c r="E110" s="1253">
        <v>0</v>
      </c>
      <c r="F110" s="1253">
        <v>0</v>
      </c>
      <c r="G110" s="1253">
        <v>0</v>
      </c>
      <c r="H110" s="1253">
        <v>0</v>
      </c>
      <c r="I110" s="1253">
        <v>19</v>
      </c>
      <c r="J110" s="1258">
        <v>19</v>
      </c>
      <c r="K110" s="1241"/>
      <c r="L110" s="1252">
        <v>0</v>
      </c>
      <c r="M110" s="1249">
        <v>0</v>
      </c>
      <c r="N110" s="1253">
        <v>0</v>
      </c>
      <c r="O110" s="1249">
        <v>0</v>
      </c>
      <c r="P110" s="1253">
        <v>0</v>
      </c>
      <c r="Q110" s="1249">
        <v>0</v>
      </c>
      <c r="R110" s="1258">
        <v>0</v>
      </c>
    </row>
    <row r="111" spans="1:18">
      <c r="A111" s="774">
        <f>SUBTOTAL(103,$B$2:B111)-1</f>
        <v>108</v>
      </c>
      <c r="B111" s="813" t="s">
        <v>145</v>
      </c>
      <c r="C111" s="1282" t="s">
        <v>59</v>
      </c>
      <c r="D111" s="1252">
        <v>0</v>
      </c>
      <c r="E111" s="1253">
        <v>19</v>
      </c>
      <c r="F111" s="1253">
        <v>0</v>
      </c>
      <c r="G111" s="1253">
        <v>0</v>
      </c>
      <c r="H111" s="1253">
        <v>19</v>
      </c>
      <c r="I111" s="1253">
        <v>0</v>
      </c>
      <c r="J111" s="1258">
        <v>19</v>
      </c>
      <c r="K111" s="1241"/>
      <c r="L111" s="1252">
        <v>0</v>
      </c>
      <c r="M111" s="1249">
        <v>19</v>
      </c>
      <c r="N111" s="1253">
        <v>0</v>
      </c>
      <c r="O111" s="1249">
        <v>0</v>
      </c>
      <c r="P111" s="1253">
        <v>19</v>
      </c>
      <c r="Q111" s="1249">
        <v>0</v>
      </c>
      <c r="R111" s="1258">
        <v>19</v>
      </c>
    </row>
    <row r="112" spans="1:18">
      <c r="A112" s="774">
        <f>SUBTOTAL(103,$B$2:B112)-1</f>
        <v>109</v>
      </c>
      <c r="B112" s="813" t="s">
        <v>145</v>
      </c>
      <c r="C112" s="1282" t="s">
        <v>60</v>
      </c>
      <c r="D112" s="1252">
        <v>0</v>
      </c>
      <c r="E112" s="1253">
        <v>14</v>
      </c>
      <c r="F112" s="1253">
        <v>0</v>
      </c>
      <c r="G112" s="1253">
        <v>0</v>
      </c>
      <c r="H112" s="1253">
        <v>14</v>
      </c>
      <c r="I112" s="1253">
        <v>0</v>
      </c>
      <c r="J112" s="1258">
        <v>14</v>
      </c>
      <c r="K112" s="1241"/>
      <c r="L112" s="1252">
        <v>0</v>
      </c>
      <c r="M112" s="1249">
        <v>14</v>
      </c>
      <c r="N112" s="1253">
        <v>0</v>
      </c>
      <c r="O112" s="1249">
        <v>0</v>
      </c>
      <c r="P112" s="1253">
        <v>14</v>
      </c>
      <c r="Q112" s="1249">
        <v>0</v>
      </c>
      <c r="R112" s="1258">
        <v>14</v>
      </c>
    </row>
    <row r="113" spans="1:18" ht="18.5" thickBot="1">
      <c r="A113" s="774">
        <f>SUBTOTAL(103,$B$2:B113)-1</f>
        <v>110</v>
      </c>
      <c r="B113" s="883" t="s">
        <v>145</v>
      </c>
      <c r="C113" s="1284" t="s">
        <v>197</v>
      </c>
      <c r="D113" s="1265">
        <v>0</v>
      </c>
      <c r="E113" s="1266">
        <v>16</v>
      </c>
      <c r="F113" s="1266">
        <v>0</v>
      </c>
      <c r="G113" s="1266">
        <v>0</v>
      </c>
      <c r="H113" s="1266">
        <v>16</v>
      </c>
      <c r="I113" s="1266">
        <v>0</v>
      </c>
      <c r="J113" s="1272">
        <v>16</v>
      </c>
      <c r="K113" s="1241"/>
      <c r="L113" s="1252">
        <v>0</v>
      </c>
      <c r="M113" s="1249">
        <v>16</v>
      </c>
      <c r="N113" s="1253">
        <v>0</v>
      </c>
      <c r="O113" s="1249">
        <v>0</v>
      </c>
      <c r="P113" s="1253">
        <v>16</v>
      </c>
      <c r="Q113" s="1249">
        <v>0</v>
      </c>
      <c r="R113" s="1258">
        <v>16</v>
      </c>
    </row>
    <row r="114" spans="1:18" s="1051" customFormat="1" ht="26.25" customHeight="1" thickTop="1" thickBot="1">
      <c r="A114" s="1289" t="s">
        <v>198</v>
      </c>
      <c r="B114" s="1287"/>
      <c r="C114" s="1290"/>
      <c r="D114" s="1269">
        <f t="shared" ref="D114:J114" si="2">SUBTOTAL(109,D32:D113)</f>
        <v>2178</v>
      </c>
      <c r="E114" s="1270">
        <f t="shared" si="2"/>
        <v>2939</v>
      </c>
      <c r="F114" s="1270">
        <f t="shared" si="2"/>
        <v>1330</v>
      </c>
      <c r="G114" s="1270">
        <f t="shared" si="2"/>
        <v>2569</v>
      </c>
      <c r="H114" s="1270">
        <f t="shared" si="2"/>
        <v>9016</v>
      </c>
      <c r="I114" s="1270">
        <f t="shared" si="2"/>
        <v>375</v>
      </c>
      <c r="J114" s="1271">
        <f t="shared" si="2"/>
        <v>9391</v>
      </c>
      <c r="K114" s="1242"/>
      <c r="L114" s="1259">
        <f t="shared" ref="L114:R114" si="3">SUBTOTAL(109,L32:L113)</f>
        <v>2192</v>
      </c>
      <c r="M114" s="1256">
        <f t="shared" si="3"/>
        <v>2947</v>
      </c>
      <c r="N114" s="1256">
        <f t="shared" si="3"/>
        <v>1371</v>
      </c>
      <c r="O114" s="1256">
        <f t="shared" si="3"/>
        <v>2568</v>
      </c>
      <c r="P114" s="1256">
        <f t="shared" si="3"/>
        <v>9078</v>
      </c>
      <c r="Q114" s="1256">
        <f t="shared" si="3"/>
        <v>29</v>
      </c>
      <c r="R114" s="1263">
        <f t="shared" si="3"/>
        <v>9107</v>
      </c>
    </row>
    <row r="115" spans="1:18">
      <c r="A115" s="774">
        <f>SUBTOTAL(103,$B$2:B115)-1</f>
        <v>111</v>
      </c>
      <c r="B115" s="775" t="s">
        <v>199</v>
      </c>
      <c r="C115" s="1281" t="s">
        <v>200</v>
      </c>
      <c r="D115" s="1245">
        <v>0</v>
      </c>
      <c r="E115" s="1246">
        <v>0</v>
      </c>
      <c r="F115" s="1246">
        <v>43</v>
      </c>
      <c r="G115" s="1246">
        <v>27</v>
      </c>
      <c r="H115" s="1246">
        <v>70</v>
      </c>
      <c r="I115" s="1246">
        <v>0</v>
      </c>
      <c r="J115" s="1247">
        <v>70</v>
      </c>
      <c r="K115" s="1241"/>
      <c r="L115" s="1245">
        <v>0</v>
      </c>
      <c r="M115" s="1249">
        <v>0</v>
      </c>
      <c r="N115" s="1246">
        <v>43</v>
      </c>
      <c r="O115" s="1251">
        <v>27</v>
      </c>
      <c r="P115" s="1246">
        <v>70</v>
      </c>
      <c r="Q115" s="1251">
        <v>0</v>
      </c>
      <c r="R115" s="1247">
        <v>70</v>
      </c>
    </row>
    <row r="116" spans="1:18">
      <c r="A116" s="774">
        <f>SUBTOTAL(103,$B$2:B116)-1</f>
        <v>112</v>
      </c>
      <c r="B116" s="813" t="s">
        <v>199</v>
      </c>
      <c r="C116" s="1282" t="s">
        <v>63</v>
      </c>
      <c r="D116" s="1252">
        <v>0</v>
      </c>
      <c r="E116" s="1253">
        <v>116</v>
      </c>
      <c r="F116" s="1253">
        <v>58</v>
      </c>
      <c r="G116" s="1253">
        <v>0</v>
      </c>
      <c r="H116" s="1253">
        <v>174</v>
      </c>
      <c r="I116" s="1253">
        <v>0</v>
      </c>
      <c r="J116" s="1258">
        <v>174</v>
      </c>
      <c r="K116" s="1241"/>
      <c r="L116" s="1245">
        <v>0</v>
      </c>
      <c r="M116" s="1249">
        <v>116</v>
      </c>
      <c r="N116" s="1246">
        <v>58</v>
      </c>
      <c r="O116" s="1251">
        <v>0</v>
      </c>
      <c r="P116" s="1246">
        <v>174</v>
      </c>
      <c r="Q116" s="1251">
        <v>0</v>
      </c>
      <c r="R116" s="1247">
        <v>174</v>
      </c>
    </row>
    <row r="117" spans="1:18">
      <c r="A117" s="774">
        <f>SUBTOTAL(103,$B$2:B117)-1</f>
        <v>113</v>
      </c>
      <c r="B117" s="813" t="s">
        <v>199</v>
      </c>
      <c r="C117" s="1282" t="s">
        <v>202</v>
      </c>
      <c r="D117" s="1252">
        <v>0</v>
      </c>
      <c r="E117" s="1253">
        <v>0</v>
      </c>
      <c r="F117" s="1253">
        <v>60</v>
      </c>
      <c r="G117" s="1253">
        <v>0</v>
      </c>
      <c r="H117" s="1253">
        <v>60</v>
      </c>
      <c r="I117" s="1253">
        <v>0</v>
      </c>
      <c r="J117" s="1258">
        <v>60</v>
      </c>
      <c r="K117" s="1241"/>
      <c r="L117" s="1245">
        <v>0</v>
      </c>
      <c r="M117" s="1249">
        <v>0</v>
      </c>
      <c r="N117" s="1246">
        <v>60</v>
      </c>
      <c r="O117" s="1251">
        <v>0</v>
      </c>
      <c r="P117" s="1246">
        <v>60</v>
      </c>
      <c r="Q117" s="1251">
        <v>0</v>
      </c>
      <c r="R117" s="1247">
        <v>60</v>
      </c>
    </row>
    <row r="118" spans="1:18">
      <c r="A118" s="774">
        <f>SUBTOTAL(103,$B$2:B118)-1</f>
        <v>114</v>
      </c>
      <c r="B118" s="813" t="s">
        <v>199</v>
      </c>
      <c r="C118" s="1282" t="s">
        <v>66</v>
      </c>
      <c r="D118" s="1252">
        <v>20</v>
      </c>
      <c r="E118" s="1253">
        <v>256</v>
      </c>
      <c r="F118" s="1253">
        <v>54</v>
      </c>
      <c r="G118" s="1253">
        <v>0</v>
      </c>
      <c r="H118" s="1253">
        <v>330</v>
      </c>
      <c r="I118" s="1253">
        <v>0</v>
      </c>
      <c r="J118" s="1258">
        <v>330</v>
      </c>
      <c r="K118" s="1241"/>
      <c r="L118" s="1245">
        <v>20</v>
      </c>
      <c r="M118" s="1249">
        <v>256</v>
      </c>
      <c r="N118" s="1246">
        <v>54</v>
      </c>
      <c r="O118" s="1251">
        <v>0</v>
      </c>
      <c r="P118" s="1246">
        <v>330</v>
      </c>
      <c r="Q118" s="1251">
        <v>0</v>
      </c>
      <c r="R118" s="1247">
        <v>330</v>
      </c>
    </row>
    <row r="119" spans="1:18">
      <c r="A119" s="774">
        <f>SUBTOTAL(103,$B$2:B119)-1</f>
        <v>115</v>
      </c>
      <c r="B119" s="813" t="s">
        <v>199</v>
      </c>
      <c r="C119" s="1282" t="s">
        <v>67</v>
      </c>
      <c r="D119" s="1252">
        <v>8</v>
      </c>
      <c r="E119" s="1253">
        <v>278</v>
      </c>
      <c r="F119" s="1253">
        <v>93</v>
      </c>
      <c r="G119" s="1253">
        <v>47</v>
      </c>
      <c r="H119" s="1253">
        <v>426</v>
      </c>
      <c r="I119" s="1253">
        <v>0</v>
      </c>
      <c r="J119" s="1258">
        <v>426</v>
      </c>
      <c r="K119" s="1241"/>
      <c r="L119" s="1245">
        <v>8</v>
      </c>
      <c r="M119" s="1249">
        <v>238</v>
      </c>
      <c r="N119" s="1246">
        <v>83</v>
      </c>
      <c r="O119" s="1251">
        <v>47</v>
      </c>
      <c r="P119" s="1246">
        <v>376</v>
      </c>
      <c r="Q119" s="1251">
        <v>0</v>
      </c>
      <c r="R119" s="1247">
        <v>376</v>
      </c>
    </row>
    <row r="120" spans="1:18">
      <c r="A120" s="774">
        <f>SUBTOTAL(103,$B$2:B120)-1</f>
        <v>116</v>
      </c>
      <c r="B120" s="953" t="s">
        <v>205</v>
      </c>
      <c r="C120" s="1286" t="s">
        <v>210</v>
      </c>
      <c r="D120" s="1252">
        <v>0</v>
      </c>
      <c r="E120" s="1253">
        <v>0</v>
      </c>
      <c r="F120" s="1253">
        <v>0</v>
      </c>
      <c r="G120" s="1253">
        <v>206</v>
      </c>
      <c r="H120" s="1253">
        <v>206</v>
      </c>
      <c r="I120" s="1253">
        <v>0</v>
      </c>
      <c r="J120" s="1258">
        <v>206</v>
      </c>
      <c r="K120" s="1241"/>
      <c r="L120" s="1245">
        <v>0</v>
      </c>
      <c r="M120" s="1249">
        <v>0</v>
      </c>
      <c r="N120" s="1246">
        <v>0</v>
      </c>
      <c r="O120" s="1251">
        <v>206</v>
      </c>
      <c r="P120" s="1246">
        <v>206</v>
      </c>
      <c r="Q120" s="1251">
        <v>0</v>
      </c>
      <c r="R120" s="1247">
        <v>206</v>
      </c>
    </row>
    <row r="121" spans="1:18">
      <c r="A121" s="774">
        <f>SUBTOTAL(103,$B$2:B121)-1</f>
        <v>117</v>
      </c>
      <c r="B121" s="813" t="s">
        <v>199</v>
      </c>
      <c r="C121" s="1282" t="s">
        <v>68</v>
      </c>
      <c r="D121" s="1252">
        <v>0</v>
      </c>
      <c r="E121" s="1253">
        <v>0</v>
      </c>
      <c r="F121" s="1253">
        <v>0</v>
      </c>
      <c r="G121" s="1253">
        <v>24</v>
      </c>
      <c r="H121" s="1253">
        <v>24</v>
      </c>
      <c r="I121" s="1253">
        <v>0</v>
      </c>
      <c r="J121" s="1258">
        <v>24</v>
      </c>
      <c r="K121" s="1241"/>
      <c r="L121" s="1245">
        <v>0</v>
      </c>
      <c r="M121" s="1249">
        <v>0</v>
      </c>
      <c r="N121" s="1246">
        <v>0</v>
      </c>
      <c r="O121" s="1251">
        <v>24</v>
      </c>
      <c r="P121" s="1246">
        <v>24</v>
      </c>
      <c r="Q121" s="1251">
        <v>0</v>
      </c>
      <c r="R121" s="1247">
        <v>24</v>
      </c>
    </row>
    <row r="122" spans="1:18">
      <c r="A122" s="774">
        <f>SUBTOTAL(103,$B$2:B122)-1</f>
        <v>118</v>
      </c>
      <c r="B122" s="874" t="s">
        <v>205</v>
      </c>
      <c r="C122" s="1283" t="s">
        <v>215</v>
      </c>
      <c r="D122" s="1252">
        <v>0</v>
      </c>
      <c r="E122" s="1253">
        <v>0</v>
      </c>
      <c r="F122" s="1253">
        <v>0</v>
      </c>
      <c r="G122" s="1253">
        <v>0</v>
      </c>
      <c r="H122" s="1253">
        <v>0</v>
      </c>
      <c r="I122" s="1253">
        <v>19</v>
      </c>
      <c r="J122" s="1258">
        <v>19</v>
      </c>
      <c r="K122" s="1241"/>
      <c r="L122" s="1252">
        <v>0</v>
      </c>
      <c r="M122" s="1249">
        <v>0</v>
      </c>
      <c r="N122" s="1253">
        <v>0</v>
      </c>
      <c r="O122" s="1249">
        <v>0</v>
      </c>
      <c r="P122" s="1253">
        <v>0</v>
      </c>
      <c r="Q122" s="1249">
        <v>0</v>
      </c>
      <c r="R122" s="1258">
        <v>0</v>
      </c>
    </row>
    <row r="123" spans="1:18">
      <c r="A123" s="774">
        <f>SUBTOTAL(103,$B$2:B123)-1</f>
        <v>119</v>
      </c>
      <c r="B123" s="874" t="s">
        <v>199</v>
      </c>
      <c r="C123" s="1283" t="s">
        <v>69</v>
      </c>
      <c r="D123" s="1252">
        <v>0</v>
      </c>
      <c r="E123" s="1253">
        <v>19</v>
      </c>
      <c r="F123" s="1253">
        <v>0</v>
      </c>
      <c r="G123" s="1253">
        <v>0</v>
      </c>
      <c r="H123" s="1253">
        <v>19</v>
      </c>
      <c r="I123" s="1253">
        <v>0</v>
      </c>
      <c r="J123" s="1258">
        <v>19</v>
      </c>
      <c r="K123" s="1241"/>
      <c r="L123" s="1252">
        <v>0</v>
      </c>
      <c r="M123" s="1249">
        <v>19</v>
      </c>
      <c r="N123" s="1253">
        <v>0</v>
      </c>
      <c r="O123" s="1249">
        <v>0</v>
      </c>
      <c r="P123" s="1253">
        <v>19</v>
      </c>
      <c r="Q123" s="1249">
        <v>0</v>
      </c>
      <c r="R123" s="1258">
        <v>19</v>
      </c>
    </row>
    <row r="124" spans="1:18">
      <c r="A124" s="774">
        <f>SUBTOTAL(103,$B$2:B124)-1</f>
        <v>120</v>
      </c>
      <c r="B124" s="874" t="s">
        <v>205</v>
      </c>
      <c r="C124" s="1283" t="s">
        <v>216</v>
      </c>
      <c r="D124" s="1252">
        <v>0</v>
      </c>
      <c r="E124" s="1253">
        <v>12</v>
      </c>
      <c r="F124" s="1253">
        <v>0</v>
      </c>
      <c r="G124" s="1253">
        <v>0</v>
      </c>
      <c r="H124" s="1253">
        <v>12</v>
      </c>
      <c r="I124" s="1253">
        <v>0</v>
      </c>
      <c r="J124" s="1258">
        <v>12</v>
      </c>
      <c r="K124" s="1241"/>
      <c r="L124" s="1252">
        <v>0</v>
      </c>
      <c r="M124" s="1249">
        <v>0</v>
      </c>
      <c r="N124" s="1253">
        <v>12</v>
      </c>
      <c r="O124" s="1249">
        <v>0</v>
      </c>
      <c r="P124" s="1253">
        <v>12</v>
      </c>
      <c r="Q124" s="1249">
        <v>0</v>
      </c>
      <c r="R124" s="1258">
        <v>12</v>
      </c>
    </row>
    <row r="125" spans="1:18">
      <c r="A125" s="774">
        <f>SUBTOTAL(103,$B$2:B125)-1</f>
        <v>121</v>
      </c>
      <c r="B125" s="874" t="s">
        <v>199</v>
      </c>
      <c r="C125" s="1283" t="s">
        <v>217</v>
      </c>
      <c r="D125" s="1252">
        <v>0</v>
      </c>
      <c r="E125" s="1253">
        <v>19</v>
      </c>
      <c r="F125" s="1253">
        <v>0</v>
      </c>
      <c r="G125" s="1253">
        <v>0</v>
      </c>
      <c r="H125" s="1253">
        <v>19</v>
      </c>
      <c r="I125" s="1253">
        <v>0</v>
      </c>
      <c r="J125" s="1258">
        <v>19</v>
      </c>
      <c r="K125" s="1241"/>
      <c r="L125" s="1252">
        <v>0</v>
      </c>
      <c r="M125" s="1249">
        <v>19</v>
      </c>
      <c r="N125" s="1253">
        <v>0</v>
      </c>
      <c r="O125" s="1249">
        <v>0</v>
      </c>
      <c r="P125" s="1253">
        <v>19</v>
      </c>
      <c r="Q125" s="1249">
        <v>0</v>
      </c>
      <c r="R125" s="1258">
        <v>19</v>
      </c>
    </row>
    <row r="126" spans="1:18" ht="18.5" thickBot="1">
      <c r="A126" s="774">
        <f>SUBTOTAL(103,$B$2:B126)-1</f>
        <v>122</v>
      </c>
      <c r="B126" s="1273" t="s">
        <v>199</v>
      </c>
      <c r="C126" s="1285" t="s">
        <v>218</v>
      </c>
      <c r="D126" s="1265">
        <v>0</v>
      </c>
      <c r="E126" s="1266">
        <v>19</v>
      </c>
      <c r="F126" s="1266">
        <v>0</v>
      </c>
      <c r="G126" s="1266">
        <v>0</v>
      </c>
      <c r="H126" s="1266">
        <v>19</v>
      </c>
      <c r="I126" s="1266">
        <v>0</v>
      </c>
      <c r="J126" s="1272">
        <v>19</v>
      </c>
      <c r="K126" s="1241"/>
      <c r="L126" s="1252">
        <v>0</v>
      </c>
      <c r="M126" s="1249">
        <v>19</v>
      </c>
      <c r="N126" s="1253">
        <v>0</v>
      </c>
      <c r="O126" s="1249">
        <v>0</v>
      </c>
      <c r="P126" s="1253">
        <v>19</v>
      </c>
      <c r="Q126" s="1249">
        <v>0</v>
      </c>
      <c r="R126" s="1258">
        <v>19</v>
      </c>
    </row>
    <row r="127" spans="1:18" s="1051" customFormat="1" ht="26.25" customHeight="1" thickTop="1" thickBot="1">
      <c r="A127" s="1289" t="s">
        <v>219</v>
      </c>
      <c r="B127" s="1287"/>
      <c r="C127" s="1290"/>
      <c r="D127" s="1269">
        <f>SUBTOTAL(109,D115:D126)</f>
        <v>28</v>
      </c>
      <c r="E127" s="1270">
        <f t="shared" ref="E127:J127" si="4">SUBTOTAL(109,E115:E126)</f>
        <v>719</v>
      </c>
      <c r="F127" s="1270">
        <f t="shared" si="4"/>
        <v>308</v>
      </c>
      <c r="G127" s="1270">
        <f t="shared" si="4"/>
        <v>304</v>
      </c>
      <c r="H127" s="1270">
        <f t="shared" si="4"/>
        <v>1359</v>
      </c>
      <c r="I127" s="1270">
        <f t="shared" si="4"/>
        <v>19</v>
      </c>
      <c r="J127" s="1271">
        <f t="shared" si="4"/>
        <v>1378</v>
      </c>
      <c r="K127" s="1242"/>
      <c r="L127" s="1259">
        <f>SUBTOTAL(109,L115:L126)</f>
        <v>28</v>
      </c>
      <c r="M127" s="1256">
        <f t="shared" ref="M127:R127" si="5">SUBTOTAL(109,M115:M126)</f>
        <v>667</v>
      </c>
      <c r="N127" s="1256">
        <f t="shared" si="5"/>
        <v>310</v>
      </c>
      <c r="O127" s="1256">
        <f t="shared" si="5"/>
        <v>304</v>
      </c>
      <c r="P127" s="1257">
        <f t="shared" si="5"/>
        <v>1309</v>
      </c>
      <c r="Q127" s="1257">
        <f t="shared" si="5"/>
        <v>0</v>
      </c>
      <c r="R127" s="1263">
        <f t="shared" si="5"/>
        <v>1309</v>
      </c>
    </row>
    <row r="128" spans="1:18">
      <c r="A128" s="774">
        <f>SUBTOTAL(103,$B$2:B128)-1</f>
        <v>123</v>
      </c>
      <c r="B128" s="775" t="s">
        <v>220</v>
      </c>
      <c r="C128" s="1281" t="s">
        <v>71</v>
      </c>
      <c r="D128" s="1245">
        <v>0</v>
      </c>
      <c r="E128" s="1246">
        <v>100</v>
      </c>
      <c r="F128" s="1246">
        <v>0</v>
      </c>
      <c r="G128" s="1246">
        <v>0</v>
      </c>
      <c r="H128" s="1246">
        <v>100</v>
      </c>
      <c r="I128" s="1246">
        <v>0</v>
      </c>
      <c r="J128" s="1247">
        <v>100</v>
      </c>
      <c r="K128" s="1241"/>
      <c r="L128" s="1245">
        <v>0</v>
      </c>
      <c r="M128" s="1249">
        <v>100</v>
      </c>
      <c r="N128" s="1246">
        <v>0</v>
      </c>
      <c r="O128" s="1251">
        <v>0</v>
      </c>
      <c r="P128" s="1246">
        <v>100</v>
      </c>
      <c r="Q128" s="1251">
        <v>0</v>
      </c>
      <c r="R128" s="1247">
        <v>100</v>
      </c>
    </row>
    <row r="129" spans="1:18">
      <c r="A129" s="774">
        <f>SUBTOTAL(103,$B$2:B129)-1</f>
        <v>124</v>
      </c>
      <c r="B129" s="813" t="s">
        <v>220</v>
      </c>
      <c r="C129" s="1282" t="s">
        <v>72</v>
      </c>
      <c r="D129" s="1252">
        <v>0</v>
      </c>
      <c r="E129" s="1253">
        <v>78</v>
      </c>
      <c r="F129" s="1253">
        <v>24</v>
      </c>
      <c r="G129" s="1253">
        <v>0</v>
      </c>
      <c r="H129" s="1253">
        <v>102</v>
      </c>
      <c r="I129" s="1253">
        <v>51</v>
      </c>
      <c r="J129" s="1258">
        <v>153</v>
      </c>
      <c r="K129" s="1241"/>
      <c r="L129" s="1245">
        <v>0</v>
      </c>
      <c r="M129" s="1249">
        <v>50</v>
      </c>
      <c r="N129" s="1246">
        <v>50</v>
      </c>
      <c r="O129" s="1251">
        <v>0</v>
      </c>
      <c r="P129" s="1246">
        <v>100</v>
      </c>
      <c r="Q129" s="1251">
        <v>51</v>
      </c>
      <c r="R129" s="1247">
        <v>151</v>
      </c>
    </row>
    <row r="130" spans="1:18">
      <c r="A130" s="774">
        <f>SUBTOTAL(103,$B$2:B130)-1</f>
        <v>125</v>
      </c>
      <c r="B130" s="813" t="s">
        <v>220</v>
      </c>
      <c r="C130" s="1282" t="s">
        <v>73</v>
      </c>
      <c r="D130" s="1252">
        <v>0</v>
      </c>
      <c r="E130" s="1253">
        <v>60</v>
      </c>
      <c r="F130" s="1253">
        <v>0</v>
      </c>
      <c r="G130" s="1253">
        <v>0</v>
      </c>
      <c r="H130" s="1253">
        <v>60</v>
      </c>
      <c r="I130" s="1253">
        <v>40</v>
      </c>
      <c r="J130" s="1258">
        <v>100</v>
      </c>
      <c r="K130" s="1241"/>
      <c r="L130" s="1245">
        <v>0</v>
      </c>
      <c r="M130" s="1249">
        <v>60</v>
      </c>
      <c r="N130" s="1246">
        <v>0</v>
      </c>
      <c r="O130" s="1251">
        <v>0</v>
      </c>
      <c r="P130" s="1246">
        <v>60</v>
      </c>
      <c r="Q130" s="1251">
        <v>40</v>
      </c>
      <c r="R130" s="1247">
        <v>100</v>
      </c>
    </row>
    <row r="131" spans="1:18">
      <c r="A131" s="774">
        <f>SUBTOTAL(103,$B$2:B131)-1</f>
        <v>126</v>
      </c>
      <c r="B131" s="813" t="s">
        <v>220</v>
      </c>
      <c r="C131" s="1282" t="s">
        <v>74</v>
      </c>
      <c r="D131" s="1252">
        <v>0</v>
      </c>
      <c r="E131" s="1253">
        <v>56</v>
      </c>
      <c r="F131" s="1253">
        <v>52</v>
      </c>
      <c r="G131" s="1253">
        <v>0</v>
      </c>
      <c r="H131" s="1253">
        <v>108</v>
      </c>
      <c r="I131" s="1253">
        <v>48</v>
      </c>
      <c r="J131" s="1258">
        <v>156</v>
      </c>
      <c r="K131" s="1241"/>
      <c r="L131" s="1245">
        <v>0</v>
      </c>
      <c r="M131" s="1249">
        <v>56</v>
      </c>
      <c r="N131" s="1246">
        <v>52</v>
      </c>
      <c r="O131" s="1251">
        <v>0</v>
      </c>
      <c r="P131" s="1246">
        <v>108</v>
      </c>
      <c r="Q131" s="1251">
        <v>0</v>
      </c>
      <c r="R131" s="1247">
        <v>108</v>
      </c>
    </row>
    <row r="132" spans="1:18" ht="18.5" thickBot="1">
      <c r="A132" s="774">
        <f>SUBTOTAL(103,$B$2:B132)-1</f>
        <v>127</v>
      </c>
      <c r="B132" s="883" t="s">
        <v>220</v>
      </c>
      <c r="C132" s="1284" t="s">
        <v>224</v>
      </c>
      <c r="D132" s="1265">
        <v>0</v>
      </c>
      <c r="E132" s="1266">
        <v>4</v>
      </c>
      <c r="F132" s="1266">
        <v>0</v>
      </c>
      <c r="G132" s="1266">
        <v>0</v>
      </c>
      <c r="H132" s="1266">
        <v>4</v>
      </c>
      <c r="I132" s="1266">
        <v>0</v>
      </c>
      <c r="J132" s="1272">
        <v>4</v>
      </c>
      <c r="K132" s="1241"/>
      <c r="L132" s="1252">
        <v>0</v>
      </c>
      <c r="M132" s="1249">
        <v>4</v>
      </c>
      <c r="N132" s="1253">
        <v>0</v>
      </c>
      <c r="O132" s="1249">
        <v>0</v>
      </c>
      <c r="P132" s="1253">
        <v>4</v>
      </c>
      <c r="Q132" s="1249">
        <v>0</v>
      </c>
      <c r="R132" s="1258">
        <v>4</v>
      </c>
    </row>
    <row r="133" spans="1:18" ht="27" customHeight="1" thickTop="1" thickBot="1">
      <c r="A133" s="1291" t="s">
        <v>225</v>
      </c>
      <c r="B133" s="1292"/>
      <c r="C133" s="1293"/>
      <c r="D133" s="1274">
        <f>SUBTOTAL(109,D128:D132)</f>
        <v>0</v>
      </c>
      <c r="E133" s="1275">
        <f t="shared" ref="E133:J133" si="6">SUBTOTAL(109,E128:E132)</f>
        <v>298</v>
      </c>
      <c r="F133" s="1275">
        <f t="shared" si="6"/>
        <v>76</v>
      </c>
      <c r="G133" s="1275">
        <f t="shared" si="6"/>
        <v>0</v>
      </c>
      <c r="H133" s="1275">
        <f t="shared" si="6"/>
        <v>374</v>
      </c>
      <c r="I133" s="1275">
        <f t="shared" si="6"/>
        <v>139</v>
      </c>
      <c r="J133" s="1276">
        <f t="shared" si="6"/>
        <v>513</v>
      </c>
      <c r="K133" s="1241"/>
      <c r="L133" s="1260">
        <f>SUBTOTAL(109,L128:L132)</f>
        <v>0</v>
      </c>
      <c r="M133" s="1261">
        <f t="shared" ref="M133:R133" si="7">SUBTOTAL(109,M128:M132)</f>
        <v>270</v>
      </c>
      <c r="N133" s="1261">
        <f t="shared" si="7"/>
        <v>102</v>
      </c>
      <c r="O133" s="1261">
        <f t="shared" si="7"/>
        <v>0</v>
      </c>
      <c r="P133" s="1262">
        <f t="shared" si="7"/>
        <v>372</v>
      </c>
      <c r="Q133" s="1262">
        <f t="shared" si="7"/>
        <v>91</v>
      </c>
      <c r="R133" s="1264">
        <f t="shared" si="7"/>
        <v>463</v>
      </c>
    </row>
    <row r="134" spans="1:18" ht="18.5" thickBot="1">
      <c r="A134" s="966"/>
      <c r="B134" s="966"/>
      <c r="C134" s="966"/>
      <c r="D134" s="757"/>
      <c r="E134" s="757"/>
      <c r="F134" s="757"/>
      <c r="G134" s="757"/>
      <c r="H134" s="757"/>
      <c r="I134" s="757"/>
      <c r="J134" s="757"/>
      <c r="K134" s="1241"/>
      <c r="L134" s="758"/>
      <c r="M134" s="758"/>
      <c r="N134" s="758"/>
      <c r="O134" s="758"/>
      <c r="P134" s="758"/>
      <c r="Q134" s="758"/>
      <c r="R134" s="758"/>
    </row>
    <row r="135" spans="1:18" s="1051" customFormat="1" ht="26.25" customHeight="1" thickBot="1">
      <c r="A135" s="1038"/>
      <c r="B135" s="1294" t="s">
        <v>226</v>
      </c>
      <c r="C135" s="1295"/>
      <c r="D135" s="1043">
        <f t="shared" ref="D135:J135" si="8">SUBTOTAL(109,D3:D133)</f>
        <v>2231</v>
      </c>
      <c r="E135" s="1044">
        <f t="shared" si="8"/>
        <v>4900</v>
      </c>
      <c r="F135" s="1044">
        <f t="shared" si="8"/>
        <v>2163</v>
      </c>
      <c r="G135" s="1044">
        <f t="shared" si="8"/>
        <v>3456</v>
      </c>
      <c r="H135" s="1044">
        <f t="shared" si="8"/>
        <v>12750</v>
      </c>
      <c r="I135" s="1044">
        <f t="shared" si="8"/>
        <v>611</v>
      </c>
      <c r="J135" s="1046">
        <f t="shared" si="8"/>
        <v>13361</v>
      </c>
      <c r="K135" s="1242"/>
      <c r="L135" s="1039">
        <f t="shared" ref="L135:R135" si="9">SUBTOTAL(109,L3:L133)</f>
        <v>2245</v>
      </c>
      <c r="M135" s="1040">
        <f t="shared" si="9"/>
        <v>4813</v>
      </c>
      <c r="N135" s="1040">
        <f t="shared" si="9"/>
        <v>2213</v>
      </c>
      <c r="O135" s="1040">
        <f t="shared" si="9"/>
        <v>3455</v>
      </c>
      <c r="P135" s="1041">
        <f t="shared" si="9"/>
        <v>12726</v>
      </c>
      <c r="Q135" s="1041">
        <f t="shared" si="9"/>
        <v>181</v>
      </c>
      <c r="R135" s="1042">
        <f t="shared" si="9"/>
        <v>12907</v>
      </c>
    </row>
    <row r="137" spans="1:18">
      <c r="D137" s="1051"/>
      <c r="E137" s="1051"/>
      <c r="F137" s="1051"/>
      <c r="G137" s="1051"/>
      <c r="H137" s="1051"/>
      <c r="I137" s="1051"/>
      <c r="J137" s="1051"/>
      <c r="K137" s="1243"/>
    </row>
  </sheetData>
  <phoneticPr fontId="8"/>
  <pageMargins left="0.70866141732283472" right="0.70866141732283472" top="0.74803149606299213" bottom="0.74803149606299213" header="0.31496062992125984" footer="0.31496062992125984"/>
  <pageSetup paperSize="9" scale="71" fitToHeight="0" orientation="portrait" r:id="rId1"/>
  <headerFooter>
    <oddHeader>&amp;LR4年度病床機能報告&amp;R&amp;D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0">
    <pageSetUpPr fitToPage="1"/>
  </sheetPr>
  <dimension ref="A1:CE155"/>
  <sheetViews>
    <sheetView workbookViewId="0"/>
  </sheetViews>
  <sheetFormatPr defaultColWidth="9" defaultRowHeight="18"/>
  <cols>
    <col min="1" max="1" width="5" style="1" customWidth="1"/>
    <col min="2" max="2" width="13" style="1" customWidth="1"/>
    <col min="3" max="3" width="14.33203125" style="1" customWidth="1"/>
    <col min="4" max="4" width="15.33203125" style="1" hidden="1" customWidth="1"/>
    <col min="5" max="5" width="9" style="1" hidden="1" customWidth="1"/>
    <col min="6" max="10" width="9.58203125" style="1" hidden="1" customWidth="1"/>
    <col min="11" max="11" width="33.33203125" style="1" customWidth="1"/>
    <col min="12" max="25" width="9" style="2" hidden="1" customWidth="1"/>
    <col min="26" max="53" width="9" style="1" hidden="1" customWidth="1"/>
    <col min="54" max="69" width="9" style="1" customWidth="1"/>
    <col min="70" max="70" width="3.08203125" style="1" customWidth="1"/>
    <col min="71" max="80" width="9" style="1" customWidth="1"/>
    <col min="81" max="16384" width="9" style="1"/>
  </cols>
  <sheetData>
    <row r="1" spans="1:83" ht="18.5" thickBot="1">
      <c r="A1" s="228"/>
      <c r="B1" s="228"/>
      <c r="C1" s="228"/>
      <c r="D1" s="228"/>
      <c r="E1" s="228"/>
      <c r="F1" s="228"/>
      <c r="G1" s="228"/>
      <c r="H1" s="228"/>
      <c r="I1" s="228"/>
      <c r="J1" s="228"/>
      <c r="K1" s="228"/>
      <c r="L1" s="229" t="s">
        <v>75</v>
      </c>
      <c r="M1" s="229"/>
      <c r="N1" s="229"/>
      <c r="O1" s="229"/>
      <c r="P1" s="229"/>
      <c r="Q1" s="229"/>
      <c r="R1" s="229"/>
      <c r="S1" s="229" t="s">
        <v>76</v>
      </c>
      <c r="T1" s="229"/>
      <c r="U1" s="229"/>
      <c r="V1" s="229"/>
      <c r="W1" s="229"/>
      <c r="X1" s="229"/>
      <c r="Y1" s="229"/>
      <c r="Z1" s="228" t="s">
        <v>77</v>
      </c>
      <c r="AA1" s="228"/>
      <c r="AB1" s="228"/>
      <c r="AC1" s="228"/>
      <c r="AD1" s="228"/>
      <c r="AE1" s="228"/>
      <c r="AF1" s="228"/>
      <c r="AG1" s="228" t="s">
        <v>78</v>
      </c>
      <c r="AH1" s="228"/>
      <c r="AI1" s="228"/>
      <c r="AJ1" s="228"/>
      <c r="AK1" s="228"/>
      <c r="AL1" s="228"/>
      <c r="AM1" s="228"/>
      <c r="AN1" s="228" t="s">
        <v>79</v>
      </c>
      <c r="AO1" s="228"/>
      <c r="AP1" s="228"/>
      <c r="AQ1" s="228"/>
      <c r="AR1" s="228"/>
      <c r="AS1" s="228"/>
      <c r="AT1" s="228"/>
      <c r="AU1" s="228" t="s">
        <v>80</v>
      </c>
      <c r="AV1" s="228"/>
      <c r="AW1" s="228"/>
      <c r="AX1" s="228"/>
      <c r="AY1" s="228"/>
      <c r="AZ1" s="228"/>
      <c r="BA1" s="228"/>
      <c r="BB1" s="228" t="s">
        <v>81</v>
      </c>
      <c r="BC1" s="228"/>
      <c r="BD1" s="228"/>
      <c r="BE1" s="228"/>
      <c r="BF1" s="228"/>
      <c r="BG1" s="228"/>
      <c r="BH1" s="228"/>
      <c r="BI1" s="228" t="s">
        <v>82</v>
      </c>
      <c r="BJ1" s="228"/>
      <c r="BK1" s="228"/>
      <c r="BL1" s="228"/>
      <c r="BM1" s="228"/>
      <c r="BN1" s="228"/>
      <c r="BO1" s="228"/>
      <c r="BP1" s="228"/>
      <c r="BQ1" s="228"/>
      <c r="BR1" s="228"/>
      <c r="BS1" s="228" t="s">
        <v>2245</v>
      </c>
      <c r="BT1" s="228"/>
      <c r="BU1" s="228"/>
      <c r="BV1" s="228"/>
      <c r="BW1" s="228"/>
      <c r="BX1" s="228"/>
      <c r="BY1" s="228"/>
      <c r="BZ1" s="228"/>
      <c r="CA1" s="228"/>
      <c r="CB1" s="228"/>
      <c r="CC1" s="228" t="s">
        <v>83</v>
      </c>
      <c r="CD1" s="228"/>
    </row>
    <row r="2" spans="1:83" ht="25.5" customHeight="1" thickBot="1">
      <c r="A2" s="230"/>
      <c r="B2" s="231" t="s">
        <v>84</v>
      </c>
      <c r="C2" s="231" t="s">
        <v>85</v>
      </c>
      <c r="D2" s="231" t="s">
        <v>86</v>
      </c>
      <c r="E2" s="232" t="s">
        <v>87</v>
      </c>
      <c r="F2" s="233" t="s">
        <v>88</v>
      </c>
      <c r="G2" s="233" t="s">
        <v>89</v>
      </c>
      <c r="H2" s="233" t="s">
        <v>90</v>
      </c>
      <c r="I2" s="233" t="s">
        <v>91</v>
      </c>
      <c r="J2" s="233" t="s">
        <v>1949</v>
      </c>
      <c r="K2" s="233" t="s">
        <v>92</v>
      </c>
      <c r="L2" s="234" t="s">
        <v>93</v>
      </c>
      <c r="M2" s="235" t="s">
        <v>94</v>
      </c>
      <c r="N2" s="235" t="s">
        <v>95</v>
      </c>
      <c r="O2" s="235" t="s">
        <v>96</v>
      </c>
      <c r="P2" s="236" t="s">
        <v>97</v>
      </c>
      <c r="Q2" s="236" t="s">
        <v>98</v>
      </c>
      <c r="R2" s="237" t="s">
        <v>99</v>
      </c>
      <c r="S2" s="234" t="s">
        <v>93</v>
      </c>
      <c r="T2" s="235" t="s">
        <v>94</v>
      </c>
      <c r="U2" s="235" t="s">
        <v>95</v>
      </c>
      <c r="V2" s="235" t="s">
        <v>96</v>
      </c>
      <c r="W2" s="236" t="s">
        <v>97</v>
      </c>
      <c r="X2" s="236" t="s">
        <v>98</v>
      </c>
      <c r="Y2" s="237" t="s">
        <v>99</v>
      </c>
      <c r="Z2" s="238" t="s">
        <v>93</v>
      </c>
      <c r="AA2" s="232" t="s">
        <v>94</v>
      </c>
      <c r="AB2" s="232" t="s">
        <v>95</v>
      </c>
      <c r="AC2" s="232" t="s">
        <v>96</v>
      </c>
      <c r="AD2" s="233" t="s">
        <v>97</v>
      </c>
      <c r="AE2" s="233" t="s">
        <v>98</v>
      </c>
      <c r="AF2" s="239" t="s">
        <v>99</v>
      </c>
      <c r="AG2" s="238" t="s">
        <v>93</v>
      </c>
      <c r="AH2" s="232" t="s">
        <v>94</v>
      </c>
      <c r="AI2" s="232" t="s">
        <v>95</v>
      </c>
      <c r="AJ2" s="232" t="s">
        <v>96</v>
      </c>
      <c r="AK2" s="233" t="s">
        <v>97</v>
      </c>
      <c r="AL2" s="233" t="s">
        <v>98</v>
      </c>
      <c r="AM2" s="239" t="s">
        <v>99</v>
      </c>
      <c r="AN2" s="238" t="s">
        <v>93</v>
      </c>
      <c r="AO2" s="232" t="s">
        <v>94</v>
      </c>
      <c r="AP2" s="232" t="s">
        <v>95</v>
      </c>
      <c r="AQ2" s="232" t="s">
        <v>96</v>
      </c>
      <c r="AR2" s="233" t="s">
        <v>97</v>
      </c>
      <c r="AS2" s="233" t="s">
        <v>98</v>
      </c>
      <c r="AT2" s="239" t="s">
        <v>99</v>
      </c>
      <c r="AU2" s="238" t="s">
        <v>93</v>
      </c>
      <c r="AV2" s="232" t="s">
        <v>94</v>
      </c>
      <c r="AW2" s="232" t="s">
        <v>95</v>
      </c>
      <c r="AX2" s="232" t="s">
        <v>96</v>
      </c>
      <c r="AY2" s="233" t="s">
        <v>97</v>
      </c>
      <c r="AZ2" s="233" t="s">
        <v>98</v>
      </c>
      <c r="BA2" s="239" t="s">
        <v>99</v>
      </c>
      <c r="BB2" s="238" t="s">
        <v>93</v>
      </c>
      <c r="BC2" s="232" t="s">
        <v>94</v>
      </c>
      <c r="BD2" s="232" t="s">
        <v>95</v>
      </c>
      <c r="BE2" s="232" t="s">
        <v>96</v>
      </c>
      <c r="BF2" s="233" t="s">
        <v>97</v>
      </c>
      <c r="BG2" s="233" t="s">
        <v>98</v>
      </c>
      <c r="BH2" s="239" t="s">
        <v>99</v>
      </c>
      <c r="BI2" s="238" t="s">
        <v>93</v>
      </c>
      <c r="BJ2" s="232" t="s">
        <v>94</v>
      </c>
      <c r="BK2" s="232" t="s">
        <v>95</v>
      </c>
      <c r="BL2" s="232" t="s">
        <v>96</v>
      </c>
      <c r="BM2" s="233" t="s">
        <v>97</v>
      </c>
      <c r="BN2" s="233" t="s">
        <v>98</v>
      </c>
      <c r="BO2" s="239" t="s">
        <v>99</v>
      </c>
      <c r="BP2" s="406" t="s">
        <v>1948</v>
      </c>
      <c r="BQ2" s="406" t="s">
        <v>100</v>
      </c>
      <c r="BR2" s="382"/>
      <c r="BS2" s="238" t="s">
        <v>93</v>
      </c>
      <c r="BT2" s="232" t="s">
        <v>94</v>
      </c>
      <c r="BU2" s="232" t="s">
        <v>95</v>
      </c>
      <c r="BV2" s="232" t="s">
        <v>96</v>
      </c>
      <c r="BW2" s="233" t="s">
        <v>97</v>
      </c>
      <c r="BX2" s="233" t="s">
        <v>101</v>
      </c>
      <c r="BY2" s="233" t="s">
        <v>99</v>
      </c>
      <c r="BZ2" s="381" t="s">
        <v>102</v>
      </c>
      <c r="CA2" s="239" t="s">
        <v>103</v>
      </c>
      <c r="CB2" s="382" t="s">
        <v>104</v>
      </c>
      <c r="CC2" s="383" t="s">
        <v>105</v>
      </c>
      <c r="CD2" s="382" t="s">
        <v>106</v>
      </c>
    </row>
    <row r="3" spans="1:83">
      <c r="A3" s="240">
        <v>1</v>
      </c>
      <c r="B3" s="241" t="s">
        <v>107</v>
      </c>
      <c r="C3" s="241" t="s">
        <v>108</v>
      </c>
      <c r="D3" s="241" t="s">
        <v>109</v>
      </c>
      <c r="E3" s="242">
        <v>11729055</v>
      </c>
      <c r="F3" s="243">
        <v>11730066</v>
      </c>
      <c r="G3" s="243">
        <v>11701019</v>
      </c>
      <c r="H3" s="243">
        <v>11701019</v>
      </c>
      <c r="I3" s="243">
        <v>11701019</v>
      </c>
      <c r="J3" s="243">
        <v>11701019</v>
      </c>
      <c r="K3" s="244" t="s">
        <v>110</v>
      </c>
      <c r="L3" s="245"/>
      <c r="M3" s="246">
        <v>303</v>
      </c>
      <c r="N3" s="246">
        <v>82</v>
      </c>
      <c r="O3" s="246">
        <v>40</v>
      </c>
      <c r="P3" s="247">
        <v>425</v>
      </c>
      <c r="Q3" s="247"/>
      <c r="R3" s="248">
        <v>425</v>
      </c>
      <c r="S3" s="245"/>
      <c r="T3" s="246">
        <v>255</v>
      </c>
      <c r="U3" s="246">
        <v>45</v>
      </c>
      <c r="V3" s="246"/>
      <c r="W3" s="247">
        <v>300</v>
      </c>
      <c r="X3" s="247"/>
      <c r="Y3" s="248">
        <v>300</v>
      </c>
      <c r="Z3" s="249">
        <v>10</v>
      </c>
      <c r="AA3" s="250">
        <v>204</v>
      </c>
      <c r="AB3" s="250">
        <v>86</v>
      </c>
      <c r="AC3" s="250">
        <v>0</v>
      </c>
      <c r="AD3" s="251">
        <f t="shared" ref="AD3" si="0">SUM(Z3:AC3)</f>
        <v>300</v>
      </c>
      <c r="AE3" s="250">
        <v>0</v>
      </c>
      <c r="AF3" s="252">
        <f t="shared" ref="AF3" si="1">AD3+AE3</f>
        <v>300</v>
      </c>
      <c r="AG3" s="249">
        <v>10</v>
      </c>
      <c r="AH3" s="250">
        <v>204</v>
      </c>
      <c r="AI3" s="250">
        <v>86</v>
      </c>
      <c r="AJ3" s="250">
        <v>0</v>
      </c>
      <c r="AK3" s="251">
        <v>300</v>
      </c>
      <c r="AL3" s="250">
        <v>0</v>
      </c>
      <c r="AM3" s="252">
        <f t="shared" ref="AM3" si="2">AK3+AL3</f>
        <v>300</v>
      </c>
      <c r="AN3" s="249">
        <v>10</v>
      </c>
      <c r="AO3" s="250">
        <v>204</v>
      </c>
      <c r="AP3" s="250">
        <v>86</v>
      </c>
      <c r="AQ3" s="250">
        <v>0</v>
      </c>
      <c r="AR3" s="251">
        <v>300</v>
      </c>
      <c r="AS3" s="250">
        <v>0</v>
      </c>
      <c r="AT3" s="252">
        <v>300</v>
      </c>
      <c r="AU3" s="253">
        <v>10</v>
      </c>
      <c r="AV3" s="254">
        <v>204</v>
      </c>
      <c r="AW3" s="255">
        <v>86</v>
      </c>
      <c r="AX3" s="255">
        <v>0</v>
      </c>
      <c r="AY3" s="251">
        <v>300</v>
      </c>
      <c r="AZ3" s="250">
        <v>0</v>
      </c>
      <c r="BA3" s="256">
        <v>300</v>
      </c>
      <c r="BB3" s="257">
        <v>10</v>
      </c>
      <c r="BC3" s="258">
        <v>204</v>
      </c>
      <c r="BD3" s="258">
        <v>86</v>
      </c>
      <c r="BE3" s="258">
        <v>0</v>
      </c>
      <c r="BF3" s="258">
        <v>300</v>
      </c>
      <c r="BG3" s="258">
        <v>0</v>
      </c>
      <c r="BH3" s="259">
        <v>300</v>
      </c>
      <c r="BI3" s="512">
        <f>SUMIFS('R4病院病棟票'!$AE$11:$AE$324,'R4病院病棟票'!$B$11:$B$324,$J$3:$J$150,'R4病院病棟票'!$R$11:$R$324,1)</f>
        <v>10</v>
      </c>
      <c r="BJ3" s="511">
        <f>SUMIFS('R4病院病棟票'!$AE$11:$AE$324,'R4病院病棟票'!$B$11:$B$324,$J$3:$J$150,'R4病院病棟票'!$R$11:$R$324,2)</f>
        <v>204</v>
      </c>
      <c r="BK3" s="513">
        <f>SUMIFS('R4病院病棟票'!$AE$11:$AE$324,'R4病院病棟票'!$B$11:$B$324,$J$3:$J$150,'R4病院病棟票'!$R$11:$R$324,3)</f>
        <v>86</v>
      </c>
      <c r="BL3" s="515">
        <f>SUMIFS('R4病院病棟票'!$AE$11:$AE$324,'R4病院病棟票'!$B$11:$B$324,$J$3:$J$150,'R4病院病棟票'!$R$11:$R$324,4)</f>
        <v>0</v>
      </c>
      <c r="BM3" s="514">
        <f t="shared" ref="BM3" si="3">SUM(BI3:BL3)</f>
        <v>300</v>
      </c>
      <c r="BN3" s="511">
        <f>SUMIFS('R4病院病棟票'!$AE$11:$AE$324,'R4病院病棟票'!$B$11:$B$324,$J$3:$J$150,'R4病院病棟票'!$R$11:$R$324,5)+SUMIFS('R4病院病棟票'!$AE$11:$AE$324,'R4病院病棟票'!$B$11:$B$324,$J$3:$J$150,'R4病院病棟票'!$R$11:$R$324,6)</f>
        <v>0</v>
      </c>
      <c r="BO3" s="261">
        <f>BM3+BN3</f>
        <v>300</v>
      </c>
      <c r="BP3" s="228">
        <f>BM3-BF3</f>
        <v>0</v>
      </c>
      <c r="BQ3" s="228">
        <f>BO3-BH3</f>
        <v>0</v>
      </c>
      <c r="BR3" s="228"/>
      <c r="BS3" s="526">
        <f>SUMIFS('R4病院病棟票'!$AH$11:$AH$324,'R4病院病棟票'!$B$11:$B$324,$J$3:$J$150,'R4病院病棟票'!$Y$11:$Y$324,1)</f>
        <v>10</v>
      </c>
      <c r="BT3" s="525">
        <f>SUMIFS('R4病院病棟票'!$AH$11:$AH$324,'R4病院病棟票'!$B$11:$B$324,$J$3:$J$150,'R4病院病棟票'!$Y$11:$Y$324,2)</f>
        <v>204</v>
      </c>
      <c r="BU3" s="524">
        <f>SUMIFS('R4病院病棟票'!$AH$11:$AH$324,'R4病院病棟票'!$B$11:$B$324,$J$3:$J$150,'R4病院病棟票'!$Y$11:$Y$324,3)</f>
        <v>86</v>
      </c>
      <c r="BV3" s="393">
        <f>SUMIFS('R4病院病棟票'!$AH$11:$AH$324,'R4病院病棟票'!$B$11:$B$324,$J$3:$J$150,'R4病院病棟票'!$Y$11:$Y$324,4)</f>
        <v>0</v>
      </c>
      <c r="BW3" s="524">
        <f>SUM(BS3:BV3)</f>
        <v>300</v>
      </c>
      <c r="BX3" s="393">
        <f>SUMIFS('R4病院病棟票'!$AH$11:$AH$324,'R4病院病棟票'!$B$11:$B$324,$J$3:$J$150,'R4病院病棟票'!$Y$11:$Y$324,5)</f>
        <v>0</v>
      </c>
      <c r="BY3" s="386">
        <f>BW3+BX3</f>
        <v>300</v>
      </c>
      <c r="BZ3" s="398">
        <f>SUMIFS('R4病院病棟票'!$AI$11:$AI$324,'R4病院病棟票'!$B$11:$B$324,$J$3:$J$150)</f>
        <v>0</v>
      </c>
      <c r="CA3" s="528">
        <f>SUMIFS('R4病院病棟票'!$AE$11:$AE$324,'R4病院病棟票'!$B$11:$B$324,$J$3:$J$150,'R4病院病棟票'!$Y$11:$Y$324,7)</f>
        <v>0</v>
      </c>
      <c r="CB3" s="388" t="str">
        <f>IF(BO3=BY3+BZ3+CA3,"○","×")</f>
        <v>○</v>
      </c>
      <c r="CC3" s="389">
        <v>300</v>
      </c>
      <c r="CD3" s="388" t="str">
        <f>IF(BO3=CC3,"○","×")</f>
        <v>○</v>
      </c>
    </row>
    <row r="4" spans="1:83">
      <c r="A4" s="240">
        <v>2</v>
      </c>
      <c r="B4" s="262" t="s">
        <v>107</v>
      </c>
      <c r="C4" s="262" t="s">
        <v>108</v>
      </c>
      <c r="D4" s="262" t="s">
        <v>109</v>
      </c>
      <c r="E4" s="263">
        <v>11729135</v>
      </c>
      <c r="F4" s="264">
        <v>11730120</v>
      </c>
      <c r="G4" s="264">
        <v>11701022</v>
      </c>
      <c r="H4" s="264">
        <v>11701022</v>
      </c>
      <c r="I4" s="264">
        <v>11701022</v>
      </c>
      <c r="J4" s="264">
        <v>11701022</v>
      </c>
      <c r="K4" s="265" t="s">
        <v>111</v>
      </c>
      <c r="L4" s="266"/>
      <c r="M4" s="267"/>
      <c r="N4" s="267"/>
      <c r="O4" s="267"/>
      <c r="P4" s="268"/>
      <c r="Q4" s="268"/>
      <c r="R4" s="248">
        <v>0</v>
      </c>
      <c r="S4" s="266"/>
      <c r="T4" s="267">
        <v>60</v>
      </c>
      <c r="U4" s="267"/>
      <c r="V4" s="267">
        <v>180</v>
      </c>
      <c r="W4" s="268">
        <v>240</v>
      </c>
      <c r="X4" s="268">
        <v>54</v>
      </c>
      <c r="Y4" s="248">
        <v>294</v>
      </c>
      <c r="Z4" s="249">
        <v>0</v>
      </c>
      <c r="AA4" s="250">
        <v>55</v>
      </c>
      <c r="AB4" s="250">
        <v>0</v>
      </c>
      <c r="AC4" s="250">
        <v>144</v>
      </c>
      <c r="AD4" s="251">
        <f>SUM(Z4:AC4)</f>
        <v>199</v>
      </c>
      <c r="AE4" s="250">
        <v>0</v>
      </c>
      <c r="AF4" s="252">
        <f>AD4+AE4</f>
        <v>199</v>
      </c>
      <c r="AG4" s="249">
        <v>0</v>
      </c>
      <c r="AH4" s="250">
        <v>55</v>
      </c>
      <c r="AI4" s="250">
        <v>0</v>
      </c>
      <c r="AJ4" s="250">
        <v>144</v>
      </c>
      <c r="AK4" s="251">
        <v>199</v>
      </c>
      <c r="AL4" s="250">
        <v>0</v>
      </c>
      <c r="AM4" s="252">
        <f>AK4+AL4</f>
        <v>199</v>
      </c>
      <c r="AN4" s="249">
        <v>0</v>
      </c>
      <c r="AO4" s="250">
        <v>55</v>
      </c>
      <c r="AP4" s="250">
        <v>0</v>
      </c>
      <c r="AQ4" s="250">
        <v>144</v>
      </c>
      <c r="AR4" s="251">
        <v>199</v>
      </c>
      <c r="AS4" s="250">
        <v>0</v>
      </c>
      <c r="AT4" s="252">
        <v>199</v>
      </c>
      <c r="AU4" s="253">
        <v>0</v>
      </c>
      <c r="AV4" s="250">
        <v>55</v>
      </c>
      <c r="AW4" s="255">
        <v>0</v>
      </c>
      <c r="AX4" s="255">
        <v>111</v>
      </c>
      <c r="AY4" s="251">
        <v>166</v>
      </c>
      <c r="AZ4" s="250">
        <v>33</v>
      </c>
      <c r="BA4" s="256">
        <v>199</v>
      </c>
      <c r="BB4" s="249">
        <v>0</v>
      </c>
      <c r="BC4" s="250">
        <v>55</v>
      </c>
      <c r="BD4" s="250">
        <v>0</v>
      </c>
      <c r="BE4" s="250">
        <v>111</v>
      </c>
      <c r="BF4" s="250">
        <v>166</v>
      </c>
      <c r="BG4" s="250">
        <v>33</v>
      </c>
      <c r="BH4" s="269">
        <v>199</v>
      </c>
      <c r="BI4" s="516">
        <f>SUMIFS('R4病院病棟票'!$AE$11:$AE$324,'R4病院病棟票'!$B$11:$B$324,$J$3:$J$150,'R4病院病棟票'!$R$11:$R$324,1)</f>
        <v>0</v>
      </c>
      <c r="BJ4" s="260">
        <f>SUMIFS('R4病院病棟票'!$AE$11:$AE$324,'R4病院病棟票'!$B$11:$B$324,$J$3:$J$150,'R4病院病棟票'!$R$11:$R$324,2)</f>
        <v>55</v>
      </c>
      <c r="BK4" s="517">
        <f>SUMIFS('R4病院病棟票'!$AE$11:$AE$324,'R4病院病棟票'!$B$11:$B$324,$J$3:$J$150,'R4病院病棟票'!$R$11:$R$324,3)</f>
        <v>0</v>
      </c>
      <c r="BL4" s="518">
        <f>SUMIFS('R4病院病棟票'!$AE$11:$AE$324,'R4病院病棟票'!$B$11:$B$324,$J$3:$J$150,'R4病院病棟票'!$R$11:$R$324,4)</f>
        <v>111</v>
      </c>
      <c r="BM4" s="519">
        <f t="shared" ref="BM4" si="4">SUM(BI4:BL4)</f>
        <v>166</v>
      </c>
      <c r="BN4" s="260">
        <f>SUMIFS('R4病院病棟票'!$AE$11:$AE$324,'R4病院病棟票'!$B$11:$B$324,$J$3:$J$150,'R4病院病棟票'!$R$11:$R$324,5)+SUMIFS('R4病院病棟票'!$AE$11:$AE$324,'R4病院病棟票'!$B$11:$B$324,$J$3:$J$150,'R4病院病棟票'!$R$11:$R$324,6)</f>
        <v>33</v>
      </c>
      <c r="BO4" s="293">
        <f>BM4+BN4</f>
        <v>199</v>
      </c>
      <c r="BP4" s="228">
        <f t="shared" ref="BP4:BP67" si="5">BM4-BF4</f>
        <v>0</v>
      </c>
      <c r="BQ4" s="228">
        <f t="shared" ref="BQ4:BQ67" si="6">BO4-BH4</f>
        <v>0</v>
      </c>
      <c r="BR4" s="228"/>
      <c r="BS4" s="384">
        <f>SUMIFS('R4病院病棟票'!$AH$11:$AH$324,'R4病院病棟票'!$B$11:$B$324,$J$3:$J$150,'R4病院病棟票'!$Y$11:$Y$324,1)</f>
        <v>0</v>
      </c>
      <c r="BT4" s="525">
        <f>SUMIFS('R4病院病棟票'!$AH$11:$AH$324,'R4病院病棟票'!$B$11:$B$324,$J$3:$J$150,'R4病院病棟票'!$Y$11:$Y$324,2)</f>
        <v>55</v>
      </c>
      <c r="BU4" s="385">
        <f>SUMIFS('R4病院病棟票'!$AH$11:$AH$324,'R4病院病棟票'!$B$11:$B$324,$J$3:$J$150,'R4病院病棟票'!$Y$11:$Y$324,3)</f>
        <v>0</v>
      </c>
      <c r="BV4" s="393">
        <f>SUMIFS('R4病院病棟票'!$AH$11:$AH$324,'R4病院病棟票'!$B$11:$B$324,$J$3:$J$150,'R4病院病棟票'!$Y$11:$Y$324,4)</f>
        <v>111</v>
      </c>
      <c r="BW4" s="385">
        <f>SUM(BS4:BV4)</f>
        <v>166</v>
      </c>
      <c r="BX4" s="393">
        <f>SUMIFS('R4病院病棟票'!$AH$11:$AH$324,'R4病院病棟票'!$B$11:$B$324,$J$3:$J$150,'R4病院病棟票'!$Y$11:$Y$324,5)</f>
        <v>33</v>
      </c>
      <c r="BY4" s="386">
        <f>BW4+BX4</f>
        <v>199</v>
      </c>
      <c r="BZ4" s="387">
        <f>SUMIFS('R4病院病棟票'!$AI$11:$AI$324,'R4病院病棟票'!$B$11:$B$324,$J$3:$J$150)</f>
        <v>0</v>
      </c>
      <c r="CA4" s="528">
        <f>SUMIFS('R4病院病棟票'!$AE$11:$AE$324,'R4病院病棟票'!$B$11:$B$324,$J$3:$J$150,'R4病院病棟票'!$Y$11:$Y$324,7)</f>
        <v>0</v>
      </c>
      <c r="CB4" s="388" t="str">
        <f t="shared" ref="CB4:CB67" si="7">IF(BO4=BY4+BZ4+CA4,"○","×")</f>
        <v>○</v>
      </c>
      <c r="CC4" s="391">
        <v>199</v>
      </c>
      <c r="CD4" s="388" t="str">
        <f t="shared" ref="CD4:CD67" si="8">IF(BO4=CC4,"○","×")</f>
        <v>○</v>
      </c>
    </row>
    <row r="5" spans="1:83">
      <c r="A5" s="240">
        <v>3</v>
      </c>
      <c r="B5" s="262" t="s">
        <v>107</v>
      </c>
      <c r="C5" s="262" t="s">
        <v>108</v>
      </c>
      <c r="D5" s="262" t="s">
        <v>109</v>
      </c>
      <c r="E5" s="263">
        <v>11729109</v>
      </c>
      <c r="F5" s="264">
        <v>11730014</v>
      </c>
      <c r="G5" s="264">
        <v>11701021</v>
      </c>
      <c r="H5" s="264">
        <v>11701021</v>
      </c>
      <c r="I5" s="264">
        <v>11701021</v>
      </c>
      <c r="J5" s="264">
        <v>11701021</v>
      </c>
      <c r="K5" s="265" t="s">
        <v>112</v>
      </c>
      <c r="L5" s="266"/>
      <c r="M5" s="267">
        <v>50</v>
      </c>
      <c r="N5" s="267"/>
      <c r="O5" s="267">
        <v>158</v>
      </c>
      <c r="P5" s="268">
        <v>208</v>
      </c>
      <c r="Q5" s="268"/>
      <c r="R5" s="248">
        <v>208</v>
      </c>
      <c r="S5" s="266"/>
      <c r="T5" s="267">
        <v>50</v>
      </c>
      <c r="U5" s="267"/>
      <c r="V5" s="267">
        <v>158</v>
      </c>
      <c r="W5" s="268">
        <v>208</v>
      </c>
      <c r="X5" s="268">
        <v>32</v>
      </c>
      <c r="Y5" s="248">
        <v>240</v>
      </c>
      <c r="Z5" s="249">
        <v>0</v>
      </c>
      <c r="AA5" s="250">
        <v>50</v>
      </c>
      <c r="AB5" s="250">
        <v>0</v>
      </c>
      <c r="AC5" s="250">
        <v>158</v>
      </c>
      <c r="AD5" s="251">
        <f>SUM(Z5:AC5)</f>
        <v>208</v>
      </c>
      <c r="AE5" s="250">
        <v>32</v>
      </c>
      <c r="AF5" s="252">
        <f>AD5+AE5</f>
        <v>240</v>
      </c>
      <c r="AG5" s="249">
        <v>0</v>
      </c>
      <c r="AH5" s="250">
        <v>55</v>
      </c>
      <c r="AI5" s="250">
        <v>0</v>
      </c>
      <c r="AJ5" s="250">
        <v>158</v>
      </c>
      <c r="AK5" s="251">
        <v>213</v>
      </c>
      <c r="AL5" s="250">
        <v>27</v>
      </c>
      <c r="AM5" s="252">
        <f>AK5+AL5</f>
        <v>240</v>
      </c>
      <c r="AN5" s="249">
        <v>0</v>
      </c>
      <c r="AO5" s="250">
        <v>55</v>
      </c>
      <c r="AP5" s="250">
        <v>0</v>
      </c>
      <c r="AQ5" s="250">
        <v>160</v>
      </c>
      <c r="AR5" s="251">
        <v>215</v>
      </c>
      <c r="AS5" s="250">
        <v>25</v>
      </c>
      <c r="AT5" s="252">
        <v>240</v>
      </c>
      <c r="AU5" s="253">
        <v>0</v>
      </c>
      <c r="AV5" s="250">
        <v>0</v>
      </c>
      <c r="AW5" s="255">
        <v>55</v>
      </c>
      <c r="AX5" s="255">
        <v>160</v>
      </c>
      <c r="AY5" s="251">
        <v>215</v>
      </c>
      <c r="AZ5" s="250">
        <v>25</v>
      </c>
      <c r="BA5" s="256">
        <v>240</v>
      </c>
      <c r="BB5" s="249">
        <v>0</v>
      </c>
      <c r="BC5" s="250">
        <v>0</v>
      </c>
      <c r="BD5" s="250">
        <v>55</v>
      </c>
      <c r="BE5" s="250">
        <v>160</v>
      </c>
      <c r="BF5" s="250">
        <v>215</v>
      </c>
      <c r="BG5" s="250">
        <v>25</v>
      </c>
      <c r="BH5" s="269">
        <v>240</v>
      </c>
      <c r="BI5" s="516">
        <f>SUMIFS('R4病院病棟票'!$AE$11:$AE$324,'R4病院病棟票'!$B$11:$B$324,$J$3:$J$150,'R4病院病棟票'!$R$11:$R$324,1)</f>
        <v>0</v>
      </c>
      <c r="BJ5" s="260">
        <f>SUMIFS('R4病院病棟票'!$AE$11:$AE$324,'R4病院病棟票'!$B$11:$B$324,$J$3:$J$150,'R4病院病棟票'!$R$11:$R$324,2)</f>
        <v>0</v>
      </c>
      <c r="BK5" s="517">
        <f>SUMIFS('R4病院病棟票'!$AE$11:$AE$324,'R4病院病棟票'!$B$11:$B$324,$J$3:$J$150,'R4病院病棟票'!$R$11:$R$324,3)</f>
        <v>55</v>
      </c>
      <c r="BL5" s="518">
        <f>SUMIFS('R4病院病棟票'!$AE$11:$AE$324,'R4病院病棟票'!$B$11:$B$324,$J$3:$J$150,'R4病院病棟票'!$R$11:$R$324,4)</f>
        <v>160</v>
      </c>
      <c r="BM5" s="519">
        <f t="shared" ref="BM5:BM19" si="9">SUM(BI5:BL5)</f>
        <v>215</v>
      </c>
      <c r="BN5" s="260">
        <f>SUMIFS('R4病院病棟票'!$AE$11:$AE$324,'R4病院病棟票'!$B$11:$B$324,$J$3:$J$150,'R4病院病棟票'!$R$11:$R$324,5)+SUMIFS('R4病院病棟票'!$AE$11:$AE$324,'R4病院病棟票'!$B$11:$B$324,$J$3:$J$150,'R4病院病棟票'!$R$11:$R$324,6)</f>
        <v>0</v>
      </c>
      <c r="BO5" s="293">
        <f t="shared" ref="BO5:BO19" si="10">BM5+BN5</f>
        <v>215</v>
      </c>
      <c r="BP5" s="228">
        <f t="shared" si="5"/>
        <v>0</v>
      </c>
      <c r="BQ5" s="228">
        <f t="shared" si="6"/>
        <v>-25</v>
      </c>
      <c r="BR5" s="228"/>
      <c r="BS5" s="384">
        <f>SUMIFS('R4病院病棟票'!$AH$11:$AH$324,'R4病院病棟票'!$B$11:$B$324,$J$3:$J$150,'R4病院病棟票'!$Y$11:$Y$324,1)</f>
        <v>0</v>
      </c>
      <c r="BT5" s="525">
        <f>SUMIFS('R4病院病棟票'!$AH$11:$AH$324,'R4病院病棟票'!$B$11:$B$324,$J$3:$J$150,'R4病院病棟票'!$Y$11:$Y$324,2)</f>
        <v>0</v>
      </c>
      <c r="BU5" s="385">
        <f>SUMIFS('R4病院病棟票'!$AH$11:$AH$324,'R4病院病棟票'!$B$11:$B$324,$J$3:$J$150,'R4病院病棟票'!$Y$11:$Y$324,3)</f>
        <v>55</v>
      </c>
      <c r="BV5" s="393">
        <f>SUMIFS('R4病院病棟票'!$AH$11:$AH$324,'R4病院病棟票'!$B$11:$B$324,$J$3:$J$150,'R4病院病棟票'!$Y$11:$Y$324,4)</f>
        <v>160</v>
      </c>
      <c r="BW5" s="385">
        <f t="shared" ref="BW5:BW19" si="11">SUM(BS5:BV5)</f>
        <v>215</v>
      </c>
      <c r="BX5" s="393">
        <f>SUMIFS('R4病院病棟票'!$AH$11:$AH$324,'R4病院病棟票'!$B$11:$B$324,$J$3:$J$150,'R4病院病棟票'!$Y$11:$Y$324,5)</f>
        <v>0</v>
      </c>
      <c r="BY5" s="386">
        <f t="shared" ref="BY5:BY19" si="12">BW5+BX5</f>
        <v>215</v>
      </c>
      <c r="BZ5" s="387">
        <f>SUMIFS('R4病院病棟票'!$AI$11:$AI$324,'R4病院病棟票'!$B$11:$B$324,$J$3:$J$150)</f>
        <v>0</v>
      </c>
      <c r="CA5" s="528">
        <f>SUMIFS('R4病院病棟票'!$AE$11:$AE$324,'R4病院病棟票'!$B$11:$B$324,$J$3:$J$150,'R4病院病棟票'!$Y$11:$Y$324,7)</f>
        <v>0</v>
      </c>
      <c r="CB5" s="388" t="str">
        <f t="shared" si="7"/>
        <v>○</v>
      </c>
      <c r="CC5" s="391">
        <v>240</v>
      </c>
      <c r="CD5" s="388" t="str">
        <f t="shared" si="8"/>
        <v>×</v>
      </c>
    </row>
    <row r="6" spans="1:83" hidden="1">
      <c r="A6" s="273"/>
      <c r="B6" s="274" t="s">
        <v>107</v>
      </c>
      <c r="C6" s="274" t="s">
        <v>108</v>
      </c>
      <c r="D6" s="274" t="s">
        <v>113</v>
      </c>
      <c r="E6" s="274">
        <v>11729086</v>
      </c>
      <c r="F6" s="275">
        <v>11730088</v>
      </c>
      <c r="G6" s="275">
        <v>11701020</v>
      </c>
      <c r="H6" s="275"/>
      <c r="I6" s="275">
        <v>11703056</v>
      </c>
      <c r="J6" s="275"/>
      <c r="K6" s="276" t="s">
        <v>114</v>
      </c>
      <c r="L6" s="266"/>
      <c r="M6" s="267"/>
      <c r="N6" s="267"/>
      <c r="O6" s="267"/>
      <c r="P6" s="268"/>
      <c r="Q6" s="268"/>
      <c r="R6" s="248">
        <v>0</v>
      </c>
      <c r="S6" s="266"/>
      <c r="T6" s="267"/>
      <c r="U6" s="267"/>
      <c r="V6" s="267">
        <v>60</v>
      </c>
      <c r="W6" s="268">
        <v>60</v>
      </c>
      <c r="X6" s="268">
        <v>39</v>
      </c>
      <c r="Y6" s="248">
        <v>99</v>
      </c>
      <c r="Z6" s="249">
        <v>0</v>
      </c>
      <c r="AA6" s="250">
        <v>0</v>
      </c>
      <c r="AB6" s="250">
        <v>0</v>
      </c>
      <c r="AC6" s="250">
        <v>60</v>
      </c>
      <c r="AD6" s="251">
        <f>SUM(Z6:AC6)</f>
        <v>60</v>
      </c>
      <c r="AE6" s="250">
        <v>39</v>
      </c>
      <c r="AF6" s="252">
        <f>AD6+AE6</f>
        <v>99</v>
      </c>
      <c r="AG6" s="249">
        <v>0</v>
      </c>
      <c r="AH6" s="250">
        <v>0</v>
      </c>
      <c r="AI6" s="250">
        <v>0</v>
      </c>
      <c r="AJ6" s="250">
        <v>60</v>
      </c>
      <c r="AK6" s="251">
        <v>60</v>
      </c>
      <c r="AL6" s="250">
        <v>39</v>
      </c>
      <c r="AM6" s="252">
        <f>AK6+AL6</f>
        <v>99</v>
      </c>
      <c r="AN6" s="249">
        <v>0</v>
      </c>
      <c r="AO6" s="250">
        <v>0</v>
      </c>
      <c r="AP6" s="250">
        <v>0</v>
      </c>
      <c r="AQ6" s="250">
        <v>60</v>
      </c>
      <c r="AR6" s="251">
        <v>60</v>
      </c>
      <c r="AS6" s="250">
        <v>39</v>
      </c>
      <c r="AT6" s="252">
        <v>99</v>
      </c>
      <c r="AU6" s="277">
        <v>0</v>
      </c>
      <c r="AV6" s="278">
        <v>0</v>
      </c>
      <c r="AW6" s="279">
        <v>0</v>
      </c>
      <c r="AX6" s="279">
        <v>0</v>
      </c>
      <c r="AY6" s="280">
        <v>0</v>
      </c>
      <c r="AZ6" s="278">
        <v>0</v>
      </c>
      <c r="BA6" s="281">
        <v>0</v>
      </c>
      <c r="BB6" s="282">
        <v>0</v>
      </c>
      <c r="BC6" s="283">
        <v>0</v>
      </c>
      <c r="BD6" s="283">
        <v>0</v>
      </c>
      <c r="BE6" s="283">
        <v>0</v>
      </c>
      <c r="BF6" s="283">
        <v>0</v>
      </c>
      <c r="BG6" s="283">
        <v>0</v>
      </c>
      <c r="BH6" s="284">
        <v>0</v>
      </c>
      <c r="BI6" s="520">
        <f>SUMIFS('R4病院病棟票'!$AE$11:$AE$324,'R4病院病棟票'!$B$11:$B$324,$J$3:$J$150,'R4病院病棟票'!$R$11:$R$324,1)</f>
        <v>0</v>
      </c>
      <c r="BJ6" s="521">
        <f>SUMIFS('R4病院病棟票'!$AE$11:$AE$324,'R4病院病棟票'!$B$11:$B$324,$J$3:$J$150,'R4病院病棟票'!$R$11:$R$324,2)</f>
        <v>0</v>
      </c>
      <c r="BK6" s="522">
        <f>SUMIFS('R4病院病棟票'!$AE$11:$AE$324,'R4病院病棟票'!$B$11:$B$324,$J$3:$J$150,'R4病院病棟票'!$R$11:$R$324,3)</f>
        <v>0</v>
      </c>
      <c r="BL6" s="523">
        <f>SUMIFS('R4病院病棟票'!$AE$11:$AE$324,'R4病院病棟票'!$B$11:$B$324,$J$3:$J$150,'R4病院病棟票'!$R$11:$R$324,4)</f>
        <v>0</v>
      </c>
      <c r="BM6" s="281">
        <f t="shared" si="9"/>
        <v>0</v>
      </c>
      <c r="BN6" s="521">
        <f>SUMIFS('R4病院病棟票'!$AE$11:$AE$324,'R4病院病棟票'!$B$11:$B$324,$J$3:$J$150,'R4病院病棟票'!$R$11:$R$324,5)+SUMIFS('R4病院病棟票'!$AE$11:$AE$324,'R4病院病棟票'!$B$11:$B$324,$J$3:$J$150,'R4病院病棟票'!$R$11:$R$324,6)</f>
        <v>0</v>
      </c>
      <c r="BO6" s="303">
        <f t="shared" si="10"/>
        <v>0</v>
      </c>
      <c r="BP6" s="228">
        <f t="shared" si="5"/>
        <v>0</v>
      </c>
      <c r="BQ6" s="228">
        <f t="shared" si="6"/>
        <v>0</v>
      </c>
      <c r="BR6" s="228"/>
      <c r="BS6" s="384">
        <f>SUMIFS('R4病院病棟票'!$AH$11:$AH$324,'R4病院病棟票'!$B$11:$B$324,$J$3:$J$150,'R4病院病棟票'!$Y$11:$Y$324,1)</f>
        <v>0</v>
      </c>
      <c r="BT6" s="525">
        <f>SUMIFS('R4病院病棟票'!$AH$11:$AH$324,'R4病院病棟票'!$B$11:$B$324,$J$3:$J$150,'R4病院病棟票'!$Y$11:$Y$324,2)</f>
        <v>0</v>
      </c>
      <c r="BU6" s="385">
        <f>SUMIFS('R4病院病棟票'!$AH$11:$AH$324,'R4病院病棟票'!$B$11:$B$324,$J$3:$J$150,'R4病院病棟票'!$Y$11:$Y$324,3)</f>
        <v>0</v>
      </c>
      <c r="BV6" s="393">
        <f>SUMIFS('R4病院病棟票'!$AH$11:$AH$324,'R4病院病棟票'!$B$11:$B$324,$J$3:$J$150,'R4病院病棟票'!$Y$11:$Y$324,4)</f>
        <v>0</v>
      </c>
      <c r="BW6" s="385">
        <f t="shared" si="11"/>
        <v>0</v>
      </c>
      <c r="BX6" s="393">
        <f>SUMIFS('R4病院病棟票'!$AH$11:$AH$324,'R4病院病棟票'!$B$11:$B$324,$J$3:$J$150,'R4病院病棟票'!$Y$11:$Y$324,5)</f>
        <v>0</v>
      </c>
      <c r="BY6" s="386">
        <f t="shared" si="12"/>
        <v>0</v>
      </c>
      <c r="BZ6" s="387">
        <f>SUMIFS('R4病院病棟票'!$AI$11:$AI$324,'R4病院病棟票'!$B$11:$B$324,$J$3:$J$150)</f>
        <v>0</v>
      </c>
      <c r="CA6" s="528">
        <f>SUMIFS('R4病院病棟票'!$AE$11:$AE$324,'R4病院病棟票'!$B$11:$B$324,$J$3:$J$150,'R4病院病棟票'!$Y$11:$Y$324,7)</f>
        <v>0</v>
      </c>
      <c r="CB6" s="388" t="str">
        <f t="shared" si="7"/>
        <v>○</v>
      </c>
      <c r="CC6" s="391">
        <v>99</v>
      </c>
      <c r="CD6" s="388" t="str">
        <f t="shared" si="8"/>
        <v>×</v>
      </c>
      <c r="CE6" s="1" t="s">
        <v>115</v>
      </c>
    </row>
    <row r="7" spans="1:83">
      <c r="A7" s="240">
        <v>4</v>
      </c>
      <c r="B7" s="262" t="s">
        <v>107</v>
      </c>
      <c r="C7" s="262" t="s">
        <v>116</v>
      </c>
      <c r="D7" s="262" t="s">
        <v>109</v>
      </c>
      <c r="E7" s="263">
        <v>11729079</v>
      </c>
      <c r="F7" s="264">
        <v>11730097</v>
      </c>
      <c r="G7" s="264">
        <v>11701006</v>
      </c>
      <c r="H7" s="264">
        <v>11701006</v>
      </c>
      <c r="I7" s="264">
        <v>11701006</v>
      </c>
      <c r="J7" s="264">
        <v>11701006</v>
      </c>
      <c r="K7" s="265" t="s">
        <v>117</v>
      </c>
      <c r="L7" s="266"/>
      <c r="M7" s="267"/>
      <c r="N7" s="267"/>
      <c r="O7" s="267"/>
      <c r="P7" s="268"/>
      <c r="Q7" s="268"/>
      <c r="R7" s="248">
        <v>0</v>
      </c>
      <c r="S7" s="266">
        <v>15</v>
      </c>
      <c r="T7" s="267">
        <v>285</v>
      </c>
      <c r="U7" s="267"/>
      <c r="V7" s="267"/>
      <c r="W7" s="268">
        <v>300</v>
      </c>
      <c r="X7" s="268"/>
      <c r="Y7" s="248">
        <v>300</v>
      </c>
      <c r="Z7" s="249">
        <v>15</v>
      </c>
      <c r="AA7" s="250">
        <v>285</v>
      </c>
      <c r="AB7" s="250">
        <v>0</v>
      </c>
      <c r="AC7" s="250">
        <v>0</v>
      </c>
      <c r="AD7" s="251">
        <f>SUM(Z7:AC7)</f>
        <v>300</v>
      </c>
      <c r="AE7" s="250">
        <v>0</v>
      </c>
      <c r="AF7" s="252">
        <f>AD7+AE7</f>
        <v>300</v>
      </c>
      <c r="AG7" s="249">
        <v>15</v>
      </c>
      <c r="AH7" s="250">
        <v>285</v>
      </c>
      <c r="AI7" s="250">
        <v>0</v>
      </c>
      <c r="AJ7" s="250">
        <v>0</v>
      </c>
      <c r="AK7" s="251">
        <v>300</v>
      </c>
      <c r="AL7" s="250">
        <v>0</v>
      </c>
      <c r="AM7" s="252">
        <f>AK7+AL7</f>
        <v>300</v>
      </c>
      <c r="AN7" s="249">
        <v>15</v>
      </c>
      <c r="AO7" s="250">
        <v>285</v>
      </c>
      <c r="AP7" s="250">
        <v>0</v>
      </c>
      <c r="AQ7" s="250">
        <v>0</v>
      </c>
      <c r="AR7" s="251">
        <v>300</v>
      </c>
      <c r="AS7" s="250">
        <v>0</v>
      </c>
      <c r="AT7" s="252">
        <v>300</v>
      </c>
      <c r="AU7" s="253">
        <v>15</v>
      </c>
      <c r="AV7" s="250">
        <v>285</v>
      </c>
      <c r="AW7" s="255">
        <v>0</v>
      </c>
      <c r="AX7" s="255">
        <v>0</v>
      </c>
      <c r="AY7" s="251">
        <v>300</v>
      </c>
      <c r="AZ7" s="250">
        <v>0</v>
      </c>
      <c r="BA7" s="256">
        <v>300</v>
      </c>
      <c r="BB7" s="249">
        <v>15</v>
      </c>
      <c r="BC7" s="250">
        <v>285</v>
      </c>
      <c r="BD7" s="250">
        <v>0</v>
      </c>
      <c r="BE7" s="250">
        <v>0</v>
      </c>
      <c r="BF7" s="250">
        <v>300</v>
      </c>
      <c r="BG7" s="250">
        <v>0</v>
      </c>
      <c r="BH7" s="269">
        <v>300</v>
      </c>
      <c r="BI7" s="516">
        <f>SUMIFS('R4病院病棟票'!$AE$11:$AE$324,'R4病院病棟票'!$B$11:$B$324,$J$3:$J$150,'R4病院病棟票'!$R$11:$R$324,1)</f>
        <v>15</v>
      </c>
      <c r="BJ7" s="260">
        <f>SUMIFS('R4病院病棟票'!$AE$11:$AE$324,'R4病院病棟票'!$B$11:$B$324,$J$3:$J$150,'R4病院病棟票'!$R$11:$R$324,2)</f>
        <v>285</v>
      </c>
      <c r="BK7" s="517">
        <f>SUMIFS('R4病院病棟票'!$AE$11:$AE$324,'R4病院病棟票'!$B$11:$B$324,$J$3:$J$150,'R4病院病棟票'!$R$11:$R$324,3)</f>
        <v>0</v>
      </c>
      <c r="BL7" s="518">
        <f>SUMIFS('R4病院病棟票'!$AE$11:$AE$324,'R4病院病棟票'!$B$11:$B$324,$J$3:$J$150,'R4病院病棟票'!$R$11:$R$324,4)</f>
        <v>0</v>
      </c>
      <c r="BM7" s="519">
        <f t="shared" si="9"/>
        <v>300</v>
      </c>
      <c r="BN7" s="260">
        <f>SUMIFS('R4病院病棟票'!$AE$11:$AE$324,'R4病院病棟票'!$B$11:$B$324,$J$3:$J$150,'R4病院病棟票'!$R$11:$R$324,5)+SUMIFS('R4病院病棟票'!$AE$11:$AE$324,'R4病院病棟票'!$B$11:$B$324,$J$3:$J$150,'R4病院病棟票'!$R$11:$R$324,6)</f>
        <v>0</v>
      </c>
      <c r="BO7" s="293">
        <f t="shared" si="10"/>
        <v>300</v>
      </c>
      <c r="BP7" s="228">
        <f t="shared" si="5"/>
        <v>0</v>
      </c>
      <c r="BQ7" s="228">
        <f t="shared" si="6"/>
        <v>0</v>
      </c>
      <c r="BR7" s="228"/>
      <c r="BS7" s="384">
        <f>SUMIFS('R4病院病棟票'!$AH$11:$AH$324,'R4病院病棟票'!$B$11:$B$324,$J$3:$J$150,'R4病院病棟票'!$Y$11:$Y$324,1)</f>
        <v>15</v>
      </c>
      <c r="BT7" s="525">
        <f>SUMIFS('R4病院病棟票'!$AH$11:$AH$324,'R4病院病棟票'!$B$11:$B$324,$J$3:$J$150,'R4病院病棟票'!$Y$11:$Y$324,2)</f>
        <v>285</v>
      </c>
      <c r="BU7" s="385">
        <f>SUMIFS('R4病院病棟票'!$AH$11:$AH$324,'R4病院病棟票'!$B$11:$B$324,$J$3:$J$150,'R4病院病棟票'!$Y$11:$Y$324,3)</f>
        <v>0</v>
      </c>
      <c r="BV7" s="393">
        <f>SUMIFS('R4病院病棟票'!$AH$11:$AH$324,'R4病院病棟票'!$B$11:$B$324,$J$3:$J$150,'R4病院病棟票'!$Y$11:$Y$324,4)</f>
        <v>0</v>
      </c>
      <c r="BW7" s="385">
        <f t="shared" si="11"/>
        <v>300</v>
      </c>
      <c r="BX7" s="393">
        <f>SUMIFS('R4病院病棟票'!$AH$11:$AH$324,'R4病院病棟票'!$B$11:$B$324,$J$3:$J$150,'R4病院病棟票'!$Y$11:$Y$324,5)</f>
        <v>0</v>
      </c>
      <c r="BY7" s="386">
        <f t="shared" si="12"/>
        <v>300</v>
      </c>
      <c r="BZ7" s="387">
        <f>SUMIFS('R4病院病棟票'!$AI$11:$AI$324,'R4病院病棟票'!$B$11:$B$324,$J$3:$J$150)</f>
        <v>0</v>
      </c>
      <c r="CA7" s="528">
        <f>SUMIFS('R4病院病棟票'!$AE$11:$AE$324,'R4病院病棟票'!$B$11:$B$324,$J$3:$J$150,'R4病院病棟票'!$Y$11:$Y$324,7)</f>
        <v>0</v>
      </c>
      <c r="CB7" s="388" t="str">
        <f t="shared" si="7"/>
        <v>○</v>
      </c>
      <c r="CC7" s="391">
        <v>300</v>
      </c>
      <c r="CD7" s="388" t="str">
        <f t="shared" si="8"/>
        <v>○</v>
      </c>
    </row>
    <row r="8" spans="1:83">
      <c r="A8" s="240">
        <v>5</v>
      </c>
      <c r="B8" s="262" t="s">
        <v>107</v>
      </c>
      <c r="C8" s="262" t="s">
        <v>116</v>
      </c>
      <c r="D8" s="262" t="s">
        <v>109</v>
      </c>
      <c r="E8" s="263">
        <v>11729119</v>
      </c>
      <c r="F8" s="264">
        <v>11730009</v>
      </c>
      <c r="G8" s="264">
        <v>11701010</v>
      </c>
      <c r="H8" s="264">
        <v>11701010</v>
      </c>
      <c r="I8" s="264">
        <v>11701010</v>
      </c>
      <c r="J8" s="264">
        <v>11701010</v>
      </c>
      <c r="K8" s="265" t="s">
        <v>118</v>
      </c>
      <c r="L8" s="266"/>
      <c r="M8" s="267">
        <v>206</v>
      </c>
      <c r="N8" s="267">
        <v>43</v>
      </c>
      <c r="O8" s="267"/>
      <c r="P8" s="268">
        <v>249</v>
      </c>
      <c r="Q8" s="268"/>
      <c r="R8" s="248">
        <v>249</v>
      </c>
      <c r="S8" s="266"/>
      <c r="T8" s="267">
        <v>130</v>
      </c>
      <c r="U8" s="267">
        <v>97</v>
      </c>
      <c r="V8" s="267"/>
      <c r="W8" s="268">
        <v>227</v>
      </c>
      <c r="X8" s="268"/>
      <c r="Y8" s="248">
        <v>227</v>
      </c>
      <c r="Z8" s="249">
        <v>0</v>
      </c>
      <c r="AA8" s="250">
        <v>130</v>
      </c>
      <c r="AB8" s="250">
        <v>97</v>
      </c>
      <c r="AC8" s="250">
        <v>0</v>
      </c>
      <c r="AD8" s="251">
        <f t="shared" ref="AD8:AD73" si="13">SUM(Z8:AC8)</f>
        <v>227</v>
      </c>
      <c r="AE8" s="250">
        <v>0</v>
      </c>
      <c r="AF8" s="252">
        <f t="shared" ref="AF8:AF84" si="14">AD8+AE8</f>
        <v>227</v>
      </c>
      <c r="AG8" s="249">
        <v>0</v>
      </c>
      <c r="AH8" s="250">
        <v>102</v>
      </c>
      <c r="AI8" s="250">
        <v>98</v>
      </c>
      <c r="AJ8" s="250">
        <v>0</v>
      </c>
      <c r="AK8" s="251">
        <v>200</v>
      </c>
      <c r="AL8" s="250">
        <v>27</v>
      </c>
      <c r="AM8" s="252">
        <f t="shared" ref="AM8:AM73" si="15">AK8+AL8</f>
        <v>227</v>
      </c>
      <c r="AN8" s="249">
        <v>0</v>
      </c>
      <c r="AO8" s="250">
        <v>102</v>
      </c>
      <c r="AP8" s="250">
        <v>98</v>
      </c>
      <c r="AQ8" s="250">
        <v>0</v>
      </c>
      <c r="AR8" s="251">
        <v>200</v>
      </c>
      <c r="AS8" s="250">
        <v>8</v>
      </c>
      <c r="AT8" s="252">
        <v>208</v>
      </c>
      <c r="AU8" s="253">
        <v>0</v>
      </c>
      <c r="AV8" s="250">
        <v>102</v>
      </c>
      <c r="AW8" s="255">
        <v>98</v>
      </c>
      <c r="AX8" s="255">
        <v>0</v>
      </c>
      <c r="AY8" s="251">
        <v>200</v>
      </c>
      <c r="AZ8" s="250">
        <v>8</v>
      </c>
      <c r="BA8" s="256">
        <v>208</v>
      </c>
      <c r="BB8" s="249">
        <v>0</v>
      </c>
      <c r="BC8" s="250">
        <v>104</v>
      </c>
      <c r="BD8" s="250">
        <v>98</v>
      </c>
      <c r="BE8" s="250">
        <v>0</v>
      </c>
      <c r="BF8" s="250">
        <v>202</v>
      </c>
      <c r="BG8" s="250">
        <v>6</v>
      </c>
      <c r="BH8" s="269">
        <v>208</v>
      </c>
      <c r="BI8" s="516">
        <f>SUMIFS('R4病院病棟票'!$AE$11:$AE$324,'R4病院病棟票'!$B$11:$B$324,$J$3:$J$150,'R4病院病棟票'!$R$11:$R$324,1)</f>
        <v>0</v>
      </c>
      <c r="BJ8" s="260">
        <f>SUMIFS('R4病院病棟票'!$AE$11:$AE$324,'R4病院病棟票'!$B$11:$B$324,$J$3:$J$150,'R4病院病棟票'!$R$11:$R$324,2)</f>
        <v>104</v>
      </c>
      <c r="BK8" s="517">
        <f>SUMIFS('R4病院病棟票'!$AE$11:$AE$324,'R4病院病棟票'!$B$11:$B$324,$J$3:$J$150,'R4病院病棟票'!$R$11:$R$324,3)</f>
        <v>98</v>
      </c>
      <c r="BL8" s="518">
        <f>SUMIFS('R4病院病棟票'!$AE$11:$AE$324,'R4病院病棟票'!$B$11:$B$324,$J$3:$J$150,'R4病院病棟票'!$R$11:$R$324,4)</f>
        <v>0</v>
      </c>
      <c r="BM8" s="519">
        <f t="shared" si="9"/>
        <v>202</v>
      </c>
      <c r="BN8" s="260">
        <f>SUMIFS('R4病院病棟票'!$AE$11:$AE$324,'R4病院病棟票'!$B$11:$B$324,$J$3:$J$150,'R4病院病棟票'!$R$11:$R$324,5)+SUMIFS('R4病院病棟票'!$AE$11:$AE$324,'R4病院病棟票'!$B$11:$B$324,$J$3:$J$150,'R4病院病棟票'!$R$11:$R$324,6)</f>
        <v>6</v>
      </c>
      <c r="BO8" s="293">
        <f t="shared" si="10"/>
        <v>208</v>
      </c>
      <c r="BP8" s="228">
        <f t="shared" si="5"/>
        <v>0</v>
      </c>
      <c r="BQ8" s="228">
        <f t="shared" si="6"/>
        <v>0</v>
      </c>
      <c r="BR8" s="228"/>
      <c r="BS8" s="384">
        <f>SUMIFS('R4病院病棟票'!$AH$11:$AH$324,'R4病院病棟票'!$B$11:$B$324,$J$3:$J$150,'R4病院病棟票'!$Y$11:$Y$324,1)</f>
        <v>0</v>
      </c>
      <c r="BT8" s="525">
        <f>SUMIFS('R4病院病棟票'!$AH$11:$AH$324,'R4病院病棟票'!$B$11:$B$324,$J$3:$J$150,'R4病院病棟票'!$Y$11:$Y$324,2)</f>
        <v>104</v>
      </c>
      <c r="BU8" s="385">
        <f>SUMIFS('R4病院病棟票'!$AH$11:$AH$324,'R4病院病棟票'!$B$11:$B$324,$J$3:$J$150,'R4病院病棟票'!$Y$11:$Y$324,3)</f>
        <v>98</v>
      </c>
      <c r="BV8" s="393">
        <f>SUMIFS('R4病院病棟票'!$AH$11:$AH$324,'R4病院病棟票'!$B$11:$B$324,$J$3:$J$150,'R4病院病棟票'!$Y$11:$Y$324,4)</f>
        <v>0</v>
      </c>
      <c r="BW8" s="385">
        <f t="shared" si="11"/>
        <v>202</v>
      </c>
      <c r="BX8" s="393">
        <f>SUMIFS('R4病院病棟票'!$AH$11:$AH$324,'R4病院病棟票'!$B$11:$B$324,$J$3:$J$150,'R4病院病棟票'!$Y$11:$Y$324,5)</f>
        <v>6</v>
      </c>
      <c r="BY8" s="386">
        <f t="shared" si="12"/>
        <v>208</v>
      </c>
      <c r="BZ8" s="387">
        <f>SUMIFS('R4病院病棟票'!$AI$11:$AI$324,'R4病院病棟票'!$B$11:$B$324,$J$3:$J$150)</f>
        <v>0</v>
      </c>
      <c r="CA8" s="528">
        <f>SUMIFS('R4病院病棟票'!$AE$11:$AE$324,'R4病院病棟票'!$B$11:$B$324,$J$3:$J$150,'R4病院病棟票'!$Y$11:$Y$324,7)</f>
        <v>0</v>
      </c>
      <c r="CB8" s="388" t="str">
        <f t="shared" si="7"/>
        <v>○</v>
      </c>
      <c r="CC8" s="391">
        <v>208</v>
      </c>
      <c r="CD8" s="388" t="str">
        <f t="shared" si="8"/>
        <v>○</v>
      </c>
    </row>
    <row r="9" spans="1:83">
      <c r="A9" s="240">
        <v>6</v>
      </c>
      <c r="B9" s="262" t="s">
        <v>107</v>
      </c>
      <c r="C9" s="262" t="s">
        <v>116</v>
      </c>
      <c r="D9" s="262" t="s">
        <v>109</v>
      </c>
      <c r="E9" s="263">
        <v>11729015</v>
      </c>
      <c r="F9" s="264">
        <v>11730128</v>
      </c>
      <c r="G9" s="264">
        <v>11701002</v>
      </c>
      <c r="H9" s="264">
        <v>11701002</v>
      </c>
      <c r="I9" s="264">
        <v>11701002</v>
      </c>
      <c r="J9" s="264">
        <v>11701002</v>
      </c>
      <c r="K9" s="265" t="s">
        <v>119</v>
      </c>
      <c r="L9" s="266"/>
      <c r="M9" s="267">
        <v>45</v>
      </c>
      <c r="N9" s="267">
        <v>0</v>
      </c>
      <c r="O9" s="267">
        <v>54</v>
      </c>
      <c r="P9" s="268">
        <v>99</v>
      </c>
      <c r="Q9" s="268"/>
      <c r="R9" s="248">
        <v>99</v>
      </c>
      <c r="S9" s="266"/>
      <c r="T9" s="267">
        <v>47</v>
      </c>
      <c r="U9" s="267"/>
      <c r="V9" s="267">
        <v>52</v>
      </c>
      <c r="W9" s="268">
        <v>99</v>
      </c>
      <c r="X9" s="268"/>
      <c r="Y9" s="248">
        <v>99</v>
      </c>
      <c r="Z9" s="249">
        <v>0</v>
      </c>
      <c r="AA9" s="250">
        <v>55</v>
      </c>
      <c r="AB9" s="250">
        <v>0</v>
      </c>
      <c r="AC9" s="250">
        <v>44</v>
      </c>
      <c r="AD9" s="251">
        <f t="shared" si="13"/>
        <v>99</v>
      </c>
      <c r="AE9" s="250">
        <v>0</v>
      </c>
      <c r="AF9" s="252">
        <f t="shared" si="14"/>
        <v>99</v>
      </c>
      <c r="AG9" s="249">
        <v>0</v>
      </c>
      <c r="AH9" s="250">
        <v>55</v>
      </c>
      <c r="AI9" s="250">
        <v>0</v>
      </c>
      <c r="AJ9" s="250">
        <v>44</v>
      </c>
      <c r="AK9" s="251">
        <v>99</v>
      </c>
      <c r="AL9" s="250">
        <v>0</v>
      </c>
      <c r="AM9" s="252">
        <f t="shared" si="15"/>
        <v>99</v>
      </c>
      <c r="AN9" s="249">
        <v>0</v>
      </c>
      <c r="AO9" s="250">
        <v>0</v>
      </c>
      <c r="AP9" s="250">
        <v>57</v>
      </c>
      <c r="AQ9" s="250">
        <v>42</v>
      </c>
      <c r="AR9" s="251">
        <v>99</v>
      </c>
      <c r="AS9" s="250">
        <v>0</v>
      </c>
      <c r="AT9" s="252">
        <v>99</v>
      </c>
      <c r="AU9" s="253">
        <v>0</v>
      </c>
      <c r="AV9" s="250">
        <v>0</v>
      </c>
      <c r="AW9" s="255">
        <v>57</v>
      </c>
      <c r="AX9" s="255">
        <v>42</v>
      </c>
      <c r="AY9" s="251">
        <v>99</v>
      </c>
      <c r="AZ9" s="250">
        <v>0</v>
      </c>
      <c r="BA9" s="256">
        <v>99</v>
      </c>
      <c r="BB9" s="249">
        <v>0</v>
      </c>
      <c r="BC9" s="250">
        <v>0</v>
      </c>
      <c r="BD9" s="250">
        <v>57</v>
      </c>
      <c r="BE9" s="250">
        <v>42</v>
      </c>
      <c r="BF9" s="250">
        <v>99</v>
      </c>
      <c r="BG9" s="250">
        <v>0</v>
      </c>
      <c r="BH9" s="269">
        <v>99</v>
      </c>
      <c r="BI9" s="516">
        <f>SUMIFS('R4病院病棟票'!$AE$11:$AE$324,'R4病院病棟票'!$B$11:$B$324,$J$3:$J$150,'R4病院病棟票'!$R$11:$R$324,1)</f>
        <v>0</v>
      </c>
      <c r="BJ9" s="260">
        <f>SUMIFS('R4病院病棟票'!$AE$11:$AE$324,'R4病院病棟票'!$B$11:$B$324,$J$3:$J$150,'R4病院病棟票'!$R$11:$R$324,2)</f>
        <v>0</v>
      </c>
      <c r="BK9" s="517">
        <f>SUMIFS('R4病院病棟票'!$AE$11:$AE$324,'R4病院病棟票'!$B$11:$B$324,$J$3:$J$150,'R4病院病棟票'!$R$11:$R$324,3)</f>
        <v>57</v>
      </c>
      <c r="BL9" s="518">
        <f>SUMIFS('R4病院病棟票'!$AE$11:$AE$324,'R4病院病棟票'!$B$11:$B$324,$J$3:$J$150,'R4病院病棟票'!$R$11:$R$324,4)</f>
        <v>42</v>
      </c>
      <c r="BM9" s="519">
        <f t="shared" si="9"/>
        <v>99</v>
      </c>
      <c r="BN9" s="260">
        <f>SUMIFS('R4病院病棟票'!$AE$11:$AE$324,'R4病院病棟票'!$B$11:$B$324,$J$3:$J$150,'R4病院病棟票'!$R$11:$R$324,5)+SUMIFS('R4病院病棟票'!$AE$11:$AE$324,'R4病院病棟票'!$B$11:$B$324,$J$3:$J$150,'R4病院病棟票'!$R$11:$R$324,6)</f>
        <v>0</v>
      </c>
      <c r="BO9" s="293">
        <f t="shared" si="10"/>
        <v>99</v>
      </c>
      <c r="BP9" s="228">
        <f t="shared" si="5"/>
        <v>0</v>
      </c>
      <c r="BQ9" s="228">
        <f t="shared" si="6"/>
        <v>0</v>
      </c>
      <c r="BR9" s="228"/>
      <c r="BS9" s="384">
        <f>SUMIFS('R4病院病棟票'!$AH$11:$AH$324,'R4病院病棟票'!$B$11:$B$324,$J$3:$J$150,'R4病院病棟票'!$Y$11:$Y$324,1)</f>
        <v>0</v>
      </c>
      <c r="BT9" s="525">
        <f>SUMIFS('R4病院病棟票'!$AH$11:$AH$324,'R4病院病棟票'!$B$11:$B$324,$J$3:$J$150,'R4病院病棟票'!$Y$11:$Y$324,2)</f>
        <v>0</v>
      </c>
      <c r="BU9" s="385">
        <f>SUMIFS('R4病院病棟票'!$AH$11:$AH$324,'R4病院病棟票'!$B$11:$B$324,$J$3:$J$150,'R4病院病棟票'!$Y$11:$Y$324,3)</f>
        <v>57</v>
      </c>
      <c r="BV9" s="393">
        <f>SUMIFS('R4病院病棟票'!$AH$11:$AH$324,'R4病院病棟票'!$B$11:$B$324,$J$3:$J$150,'R4病院病棟票'!$Y$11:$Y$324,4)</f>
        <v>42</v>
      </c>
      <c r="BW9" s="385">
        <f t="shared" si="11"/>
        <v>99</v>
      </c>
      <c r="BX9" s="393">
        <f>SUMIFS('R4病院病棟票'!$AH$11:$AH$324,'R4病院病棟票'!$B$11:$B$324,$J$3:$J$150,'R4病院病棟票'!$Y$11:$Y$324,5)</f>
        <v>0</v>
      </c>
      <c r="BY9" s="386">
        <f t="shared" si="12"/>
        <v>99</v>
      </c>
      <c r="BZ9" s="387">
        <f>SUMIFS('R4病院病棟票'!$AI$11:$AI$324,'R4病院病棟票'!$B$11:$B$324,$J$3:$J$150)</f>
        <v>0</v>
      </c>
      <c r="CA9" s="528">
        <f>SUMIFS('R4病院病棟票'!$AE$11:$AE$324,'R4病院病棟票'!$B$11:$B$324,$J$3:$J$150,'R4病院病棟票'!$Y$11:$Y$324,7)</f>
        <v>0</v>
      </c>
      <c r="CB9" s="388" t="str">
        <f t="shared" si="7"/>
        <v>○</v>
      </c>
      <c r="CC9" s="391">
        <v>99</v>
      </c>
      <c r="CD9" s="388" t="str">
        <f t="shared" si="8"/>
        <v>○</v>
      </c>
    </row>
    <row r="10" spans="1:83">
      <c r="A10" s="240">
        <v>7</v>
      </c>
      <c r="B10" s="262" t="s">
        <v>107</v>
      </c>
      <c r="C10" s="262" t="s">
        <v>116</v>
      </c>
      <c r="D10" s="262" t="s">
        <v>109</v>
      </c>
      <c r="E10" s="263">
        <v>11729113</v>
      </c>
      <c r="F10" s="264">
        <v>11730012</v>
      </c>
      <c r="G10" s="264">
        <v>11701009</v>
      </c>
      <c r="H10" s="264">
        <v>11701009</v>
      </c>
      <c r="I10" s="264">
        <v>11701009</v>
      </c>
      <c r="J10" s="264">
        <v>11701009</v>
      </c>
      <c r="K10" s="265" t="s">
        <v>0</v>
      </c>
      <c r="L10" s="266"/>
      <c r="M10" s="267"/>
      <c r="N10" s="267"/>
      <c r="O10" s="267"/>
      <c r="P10" s="268">
        <v>0</v>
      </c>
      <c r="Q10" s="268"/>
      <c r="R10" s="248">
        <v>0</v>
      </c>
      <c r="S10" s="266"/>
      <c r="T10" s="267">
        <v>42</v>
      </c>
      <c r="U10" s="267"/>
      <c r="V10" s="267"/>
      <c r="W10" s="268">
        <v>42</v>
      </c>
      <c r="X10" s="268"/>
      <c r="Y10" s="248">
        <v>42</v>
      </c>
      <c r="Z10" s="249">
        <v>0</v>
      </c>
      <c r="AA10" s="250">
        <v>42</v>
      </c>
      <c r="AB10" s="250">
        <v>0</v>
      </c>
      <c r="AC10" s="250">
        <v>0</v>
      </c>
      <c r="AD10" s="251">
        <f t="shared" si="13"/>
        <v>42</v>
      </c>
      <c r="AE10" s="250">
        <v>0</v>
      </c>
      <c r="AF10" s="252">
        <f t="shared" si="14"/>
        <v>42</v>
      </c>
      <c r="AG10" s="249">
        <v>0</v>
      </c>
      <c r="AH10" s="250">
        <v>42</v>
      </c>
      <c r="AI10" s="250">
        <v>0</v>
      </c>
      <c r="AJ10" s="250">
        <v>0</v>
      </c>
      <c r="AK10" s="251">
        <v>42</v>
      </c>
      <c r="AL10" s="250">
        <v>0</v>
      </c>
      <c r="AM10" s="252">
        <f t="shared" si="15"/>
        <v>42</v>
      </c>
      <c r="AN10" s="249">
        <v>0</v>
      </c>
      <c r="AO10" s="250">
        <v>42</v>
      </c>
      <c r="AP10" s="250">
        <v>0</v>
      </c>
      <c r="AQ10" s="250">
        <v>0</v>
      </c>
      <c r="AR10" s="251">
        <v>42</v>
      </c>
      <c r="AS10" s="250">
        <v>0</v>
      </c>
      <c r="AT10" s="252">
        <v>42</v>
      </c>
      <c r="AU10" s="253">
        <v>0</v>
      </c>
      <c r="AV10" s="250">
        <v>42</v>
      </c>
      <c r="AW10" s="255">
        <v>0</v>
      </c>
      <c r="AX10" s="255">
        <v>0</v>
      </c>
      <c r="AY10" s="251">
        <v>42</v>
      </c>
      <c r="AZ10" s="250">
        <v>0</v>
      </c>
      <c r="BA10" s="256">
        <v>42</v>
      </c>
      <c r="BB10" s="249">
        <v>0</v>
      </c>
      <c r="BC10" s="250">
        <v>42</v>
      </c>
      <c r="BD10" s="250">
        <v>0</v>
      </c>
      <c r="BE10" s="250">
        <v>0</v>
      </c>
      <c r="BF10" s="250">
        <v>42</v>
      </c>
      <c r="BG10" s="250">
        <v>0</v>
      </c>
      <c r="BH10" s="269">
        <v>42</v>
      </c>
      <c r="BI10" s="516">
        <f>SUMIFS('R4病院病棟票'!$AE$11:$AE$324,'R4病院病棟票'!$B$11:$B$324,$J$3:$J$150,'R4病院病棟票'!$R$11:$R$324,1)</f>
        <v>0</v>
      </c>
      <c r="BJ10" s="260">
        <f>SUMIFS('R4病院病棟票'!$AE$11:$AE$324,'R4病院病棟票'!$B$11:$B$324,$J$3:$J$150,'R4病院病棟票'!$R$11:$R$324,2)</f>
        <v>42</v>
      </c>
      <c r="BK10" s="517">
        <f>SUMIFS('R4病院病棟票'!$AE$11:$AE$324,'R4病院病棟票'!$B$11:$B$324,$J$3:$J$150,'R4病院病棟票'!$R$11:$R$324,3)</f>
        <v>0</v>
      </c>
      <c r="BL10" s="518">
        <f>SUMIFS('R4病院病棟票'!$AE$11:$AE$324,'R4病院病棟票'!$B$11:$B$324,$J$3:$J$150,'R4病院病棟票'!$R$11:$R$324,4)</f>
        <v>0</v>
      </c>
      <c r="BM10" s="519">
        <f t="shared" si="9"/>
        <v>42</v>
      </c>
      <c r="BN10" s="260">
        <f>SUMIFS('R4病院病棟票'!$AE$11:$AE$324,'R4病院病棟票'!$B$11:$B$324,$J$3:$J$150,'R4病院病棟票'!$R$11:$R$324,5)+SUMIFS('R4病院病棟票'!$AE$11:$AE$324,'R4病院病棟票'!$B$11:$B$324,$J$3:$J$150,'R4病院病棟票'!$R$11:$R$324,6)</f>
        <v>0</v>
      </c>
      <c r="BO10" s="293">
        <f t="shared" si="10"/>
        <v>42</v>
      </c>
      <c r="BP10" s="228">
        <f t="shared" si="5"/>
        <v>0</v>
      </c>
      <c r="BQ10" s="228">
        <f t="shared" si="6"/>
        <v>0</v>
      </c>
      <c r="BR10" s="228"/>
      <c r="BS10" s="384">
        <f>SUMIFS('R4病院病棟票'!$AH$11:$AH$324,'R4病院病棟票'!$B$11:$B$324,$J$3:$J$150,'R4病院病棟票'!$Y$11:$Y$324,1)</f>
        <v>0</v>
      </c>
      <c r="BT10" s="525">
        <f>SUMIFS('R4病院病棟票'!$AH$11:$AH$324,'R4病院病棟票'!$B$11:$B$324,$J$3:$J$150,'R4病院病棟票'!$Y$11:$Y$324,2)</f>
        <v>42</v>
      </c>
      <c r="BU10" s="385">
        <f>SUMIFS('R4病院病棟票'!$AH$11:$AH$324,'R4病院病棟票'!$B$11:$B$324,$J$3:$J$150,'R4病院病棟票'!$Y$11:$Y$324,3)</f>
        <v>0</v>
      </c>
      <c r="BV10" s="393">
        <f>SUMIFS('R4病院病棟票'!$AH$11:$AH$324,'R4病院病棟票'!$B$11:$B$324,$J$3:$J$150,'R4病院病棟票'!$Y$11:$Y$324,4)</f>
        <v>0</v>
      </c>
      <c r="BW10" s="385">
        <f t="shared" si="11"/>
        <v>42</v>
      </c>
      <c r="BX10" s="393">
        <f>SUMIFS('R4病院病棟票'!$AH$11:$AH$324,'R4病院病棟票'!$B$11:$B$324,$J$3:$J$150,'R4病院病棟票'!$Y$11:$Y$324,5)</f>
        <v>0</v>
      </c>
      <c r="BY10" s="386">
        <f t="shared" si="12"/>
        <v>42</v>
      </c>
      <c r="BZ10" s="387">
        <f>SUMIFS('R4病院病棟票'!$AI$11:$AI$324,'R4病院病棟票'!$B$11:$B$324,$J$3:$J$150)</f>
        <v>0</v>
      </c>
      <c r="CA10" s="528">
        <f>SUMIFS('R4病院病棟票'!$AE$11:$AE$324,'R4病院病棟票'!$B$11:$B$324,$J$3:$J$150,'R4病院病棟票'!$Y$11:$Y$324,7)</f>
        <v>0</v>
      </c>
      <c r="CB10" s="388" t="str">
        <f t="shared" si="7"/>
        <v>○</v>
      </c>
      <c r="CC10" s="391">
        <v>42</v>
      </c>
      <c r="CD10" s="388" t="str">
        <f t="shared" si="8"/>
        <v>○</v>
      </c>
    </row>
    <row r="11" spans="1:83" hidden="1">
      <c r="A11" s="240"/>
      <c r="B11" s="262" t="s">
        <v>107</v>
      </c>
      <c r="C11" s="262" t="s">
        <v>116</v>
      </c>
      <c r="D11" s="262" t="s">
        <v>109</v>
      </c>
      <c r="E11" s="263">
        <v>11729094</v>
      </c>
      <c r="F11" s="264">
        <v>11730042</v>
      </c>
      <c r="G11" s="264">
        <v>11701007</v>
      </c>
      <c r="H11" s="264">
        <v>11701007</v>
      </c>
      <c r="I11" s="275"/>
      <c r="J11" s="275"/>
      <c r="K11" s="275" t="s">
        <v>120</v>
      </c>
      <c r="L11" s="266"/>
      <c r="M11" s="267"/>
      <c r="N11" s="267"/>
      <c r="O11" s="267"/>
      <c r="P11" s="268">
        <v>0</v>
      </c>
      <c r="Q11" s="268"/>
      <c r="R11" s="248">
        <v>0</v>
      </c>
      <c r="S11" s="266"/>
      <c r="T11" s="267">
        <v>39</v>
      </c>
      <c r="U11" s="267"/>
      <c r="V11" s="267"/>
      <c r="W11" s="268">
        <v>39</v>
      </c>
      <c r="X11" s="268"/>
      <c r="Y11" s="248">
        <v>39</v>
      </c>
      <c r="Z11" s="249">
        <v>0</v>
      </c>
      <c r="AA11" s="250">
        <v>39</v>
      </c>
      <c r="AB11" s="250">
        <v>0</v>
      </c>
      <c r="AC11" s="250">
        <v>0</v>
      </c>
      <c r="AD11" s="251">
        <f t="shared" si="13"/>
        <v>39</v>
      </c>
      <c r="AE11" s="250">
        <v>0</v>
      </c>
      <c r="AF11" s="252">
        <f t="shared" si="14"/>
        <v>39</v>
      </c>
      <c r="AG11" s="249">
        <v>0</v>
      </c>
      <c r="AH11" s="250">
        <v>39</v>
      </c>
      <c r="AI11" s="250">
        <v>0</v>
      </c>
      <c r="AJ11" s="250">
        <v>0</v>
      </c>
      <c r="AK11" s="251">
        <v>39</v>
      </c>
      <c r="AL11" s="250">
        <v>0</v>
      </c>
      <c r="AM11" s="252">
        <f t="shared" si="15"/>
        <v>39</v>
      </c>
      <c r="AN11" s="249">
        <v>0</v>
      </c>
      <c r="AO11" s="250">
        <v>39</v>
      </c>
      <c r="AP11" s="250">
        <v>0</v>
      </c>
      <c r="AQ11" s="250">
        <v>0</v>
      </c>
      <c r="AR11" s="251">
        <v>39</v>
      </c>
      <c r="AS11" s="250">
        <v>0</v>
      </c>
      <c r="AT11" s="252">
        <v>39</v>
      </c>
      <c r="AU11" s="253">
        <v>0</v>
      </c>
      <c r="AV11" s="250">
        <v>36</v>
      </c>
      <c r="AW11" s="255">
        <v>0</v>
      </c>
      <c r="AX11" s="255">
        <v>0</v>
      </c>
      <c r="AY11" s="251">
        <v>36</v>
      </c>
      <c r="AZ11" s="250">
        <v>0</v>
      </c>
      <c r="BA11" s="256">
        <v>36</v>
      </c>
      <c r="BB11" s="249">
        <v>0</v>
      </c>
      <c r="BC11" s="250">
        <v>0</v>
      </c>
      <c r="BD11" s="250">
        <v>0</v>
      </c>
      <c r="BE11" s="250">
        <v>0</v>
      </c>
      <c r="BF11" s="250">
        <v>0</v>
      </c>
      <c r="BG11" s="250">
        <v>0</v>
      </c>
      <c r="BH11" s="269">
        <v>0</v>
      </c>
      <c r="BI11" s="516">
        <f>SUMIFS('R4病院病棟票'!$AE$11:$AE$324,'R4病院病棟票'!$B$11:$B$324,$J$3:$J$150,'R4病院病棟票'!$R$11:$R$324,1)</f>
        <v>0</v>
      </c>
      <c r="BJ11" s="260">
        <f>SUMIFS('R4病院病棟票'!$AE$11:$AE$324,'R4病院病棟票'!$B$11:$B$324,$J$3:$J$150,'R4病院病棟票'!$R$11:$R$324,2)</f>
        <v>0</v>
      </c>
      <c r="BK11" s="517">
        <f>SUMIFS('R4病院病棟票'!$AE$11:$AE$324,'R4病院病棟票'!$B$11:$B$324,$J$3:$J$150,'R4病院病棟票'!$R$11:$R$324,3)</f>
        <v>0</v>
      </c>
      <c r="BL11" s="518">
        <f>SUMIFS('R4病院病棟票'!$AE$11:$AE$324,'R4病院病棟票'!$B$11:$B$324,$J$3:$J$150,'R4病院病棟票'!$R$11:$R$324,4)</f>
        <v>0</v>
      </c>
      <c r="BM11" s="519">
        <f t="shared" si="9"/>
        <v>0</v>
      </c>
      <c r="BN11" s="260">
        <f>SUMIFS('R4病院病棟票'!$AE$11:$AE$324,'R4病院病棟票'!$B$11:$B$324,$J$3:$J$150,'R4病院病棟票'!$R$11:$R$324,5)+SUMIFS('R4病院病棟票'!$AE$11:$AE$324,'R4病院病棟票'!$B$11:$B$324,$J$3:$J$150,'R4病院病棟票'!$R$11:$R$324,6)</f>
        <v>0</v>
      </c>
      <c r="BO11" s="293">
        <f t="shared" si="10"/>
        <v>0</v>
      </c>
      <c r="BP11" s="228">
        <f t="shared" si="5"/>
        <v>0</v>
      </c>
      <c r="BQ11" s="228">
        <f t="shared" si="6"/>
        <v>0</v>
      </c>
      <c r="BR11" s="228"/>
      <c r="BS11" s="384">
        <f>SUMIFS('R4病院病棟票'!$AH$11:$AH$324,'R4病院病棟票'!$B$11:$B$324,$J$3:$J$150,'R4病院病棟票'!$Y$11:$Y$324,1)</f>
        <v>0</v>
      </c>
      <c r="BT11" s="525">
        <f>SUMIFS('R4病院病棟票'!$AH$11:$AH$324,'R4病院病棟票'!$B$11:$B$324,$J$3:$J$150,'R4病院病棟票'!$Y$11:$Y$324,2)</f>
        <v>0</v>
      </c>
      <c r="BU11" s="385">
        <f>SUMIFS('R4病院病棟票'!$AH$11:$AH$324,'R4病院病棟票'!$B$11:$B$324,$J$3:$J$150,'R4病院病棟票'!$Y$11:$Y$324,3)</f>
        <v>0</v>
      </c>
      <c r="BV11" s="393">
        <f>SUMIFS('R4病院病棟票'!$AH$11:$AH$324,'R4病院病棟票'!$B$11:$B$324,$J$3:$J$150,'R4病院病棟票'!$Y$11:$Y$324,4)</f>
        <v>0</v>
      </c>
      <c r="BW11" s="385">
        <f t="shared" si="11"/>
        <v>0</v>
      </c>
      <c r="BX11" s="393">
        <f>SUMIFS('R4病院病棟票'!$AH$11:$AH$324,'R4病院病棟票'!$B$11:$B$324,$J$3:$J$150,'R4病院病棟票'!$Y$11:$Y$324,5)</f>
        <v>0</v>
      </c>
      <c r="BY11" s="386">
        <f t="shared" si="12"/>
        <v>0</v>
      </c>
      <c r="BZ11" s="387">
        <f>SUMIFS('R4病院病棟票'!$AI$11:$AI$324,'R4病院病棟票'!$B$11:$B$324,$J$3:$J$150)</f>
        <v>0</v>
      </c>
      <c r="CA11" s="528">
        <f>SUMIFS('R4病院病棟票'!$AE$11:$AE$324,'R4病院病棟票'!$B$11:$B$324,$J$3:$J$150,'R4病院病棟票'!$Y$11:$Y$324,7)</f>
        <v>0</v>
      </c>
      <c r="CB11" s="388" t="str">
        <f t="shared" si="7"/>
        <v>○</v>
      </c>
      <c r="CC11" s="391">
        <v>0</v>
      </c>
      <c r="CD11" s="388" t="str">
        <f t="shared" si="8"/>
        <v>○</v>
      </c>
    </row>
    <row r="12" spans="1:83" hidden="1">
      <c r="A12" s="273"/>
      <c r="B12" s="274" t="s">
        <v>107</v>
      </c>
      <c r="C12" s="274" t="s">
        <v>116</v>
      </c>
      <c r="D12" s="274" t="s">
        <v>109</v>
      </c>
      <c r="E12" s="274">
        <v>11729053</v>
      </c>
      <c r="F12" s="275">
        <v>11730113</v>
      </c>
      <c r="G12" s="275">
        <v>11701003</v>
      </c>
      <c r="H12" s="275"/>
      <c r="I12" s="275"/>
      <c r="J12" s="275"/>
      <c r="K12" s="275" t="s">
        <v>121</v>
      </c>
      <c r="L12" s="266"/>
      <c r="M12" s="267"/>
      <c r="N12" s="267"/>
      <c r="O12" s="267"/>
      <c r="P12" s="268">
        <v>0</v>
      </c>
      <c r="Q12" s="268"/>
      <c r="R12" s="248">
        <v>0</v>
      </c>
      <c r="S12" s="266"/>
      <c r="T12" s="267">
        <v>36</v>
      </c>
      <c r="U12" s="267"/>
      <c r="V12" s="267"/>
      <c r="W12" s="268">
        <v>36</v>
      </c>
      <c r="X12" s="268"/>
      <c r="Y12" s="248">
        <v>36</v>
      </c>
      <c r="Z12" s="249">
        <v>0</v>
      </c>
      <c r="AA12" s="250">
        <v>36</v>
      </c>
      <c r="AB12" s="250">
        <v>0</v>
      </c>
      <c r="AC12" s="250">
        <v>0</v>
      </c>
      <c r="AD12" s="251">
        <f t="shared" si="13"/>
        <v>36</v>
      </c>
      <c r="AE12" s="250">
        <v>0</v>
      </c>
      <c r="AF12" s="252">
        <f t="shared" si="14"/>
        <v>36</v>
      </c>
      <c r="AG12" s="249">
        <v>0</v>
      </c>
      <c r="AH12" s="250">
        <v>36</v>
      </c>
      <c r="AI12" s="250">
        <v>0</v>
      </c>
      <c r="AJ12" s="250">
        <v>0</v>
      </c>
      <c r="AK12" s="251">
        <v>36</v>
      </c>
      <c r="AL12" s="250">
        <v>0</v>
      </c>
      <c r="AM12" s="252">
        <f t="shared" si="15"/>
        <v>36</v>
      </c>
      <c r="AN12" s="249">
        <v>0</v>
      </c>
      <c r="AO12" s="250">
        <v>36</v>
      </c>
      <c r="AP12" s="250">
        <v>0</v>
      </c>
      <c r="AQ12" s="250">
        <v>0</v>
      </c>
      <c r="AR12" s="251">
        <v>36</v>
      </c>
      <c r="AS12" s="250">
        <v>0</v>
      </c>
      <c r="AT12" s="252">
        <v>36</v>
      </c>
      <c r="AU12" s="253">
        <v>0</v>
      </c>
      <c r="AV12" s="250">
        <v>0</v>
      </c>
      <c r="AW12" s="255">
        <v>0</v>
      </c>
      <c r="AX12" s="255">
        <v>0</v>
      </c>
      <c r="AY12" s="251">
        <v>0</v>
      </c>
      <c r="AZ12" s="250">
        <v>0</v>
      </c>
      <c r="BA12" s="256">
        <v>0</v>
      </c>
      <c r="BB12" s="249">
        <v>0</v>
      </c>
      <c r="BC12" s="250">
        <v>0</v>
      </c>
      <c r="BD12" s="250">
        <v>0</v>
      </c>
      <c r="BE12" s="250">
        <v>0</v>
      </c>
      <c r="BF12" s="250">
        <v>0</v>
      </c>
      <c r="BG12" s="250">
        <v>0</v>
      </c>
      <c r="BH12" s="269">
        <v>0</v>
      </c>
      <c r="BI12" s="516">
        <f>SUMIFS('R4病院病棟票'!$AE$11:$AE$324,'R4病院病棟票'!$B$11:$B$324,$J$3:$J$150,'R4病院病棟票'!$R$11:$R$324,1)</f>
        <v>0</v>
      </c>
      <c r="BJ12" s="260">
        <f>SUMIFS('R4病院病棟票'!$AE$11:$AE$324,'R4病院病棟票'!$B$11:$B$324,$J$3:$J$150,'R4病院病棟票'!$R$11:$R$324,2)</f>
        <v>0</v>
      </c>
      <c r="BK12" s="517">
        <f>SUMIFS('R4病院病棟票'!$AE$11:$AE$324,'R4病院病棟票'!$B$11:$B$324,$J$3:$J$150,'R4病院病棟票'!$R$11:$R$324,3)</f>
        <v>0</v>
      </c>
      <c r="BL12" s="518">
        <f>SUMIFS('R4病院病棟票'!$AE$11:$AE$324,'R4病院病棟票'!$B$11:$B$324,$J$3:$J$150,'R4病院病棟票'!$R$11:$R$324,4)</f>
        <v>0</v>
      </c>
      <c r="BM12" s="519">
        <f t="shared" si="9"/>
        <v>0</v>
      </c>
      <c r="BN12" s="260">
        <f>SUMIFS('R4病院病棟票'!$AE$11:$AE$324,'R4病院病棟票'!$B$11:$B$324,$J$3:$J$150,'R4病院病棟票'!$R$11:$R$324,5)+SUMIFS('R4病院病棟票'!$AE$11:$AE$324,'R4病院病棟票'!$B$11:$B$324,$J$3:$J$150,'R4病院病棟票'!$R$11:$R$324,6)</f>
        <v>0</v>
      </c>
      <c r="BO12" s="293">
        <f t="shared" si="10"/>
        <v>0</v>
      </c>
      <c r="BP12" s="228">
        <f t="shared" si="5"/>
        <v>0</v>
      </c>
      <c r="BQ12" s="228">
        <f t="shared" si="6"/>
        <v>0</v>
      </c>
      <c r="BR12" s="407"/>
      <c r="BS12" s="384">
        <f>SUMIFS('R4病院病棟票'!$AH$11:$AH$324,'R4病院病棟票'!$B$11:$B$324,$J$3:$J$150,'R4病院病棟票'!$Y$11:$Y$324,1)</f>
        <v>0</v>
      </c>
      <c r="BT12" s="525">
        <f>SUMIFS('R4病院病棟票'!$AH$11:$AH$324,'R4病院病棟票'!$B$11:$B$324,$J$3:$J$150,'R4病院病棟票'!$Y$11:$Y$324,2)</f>
        <v>0</v>
      </c>
      <c r="BU12" s="385">
        <f>SUMIFS('R4病院病棟票'!$AH$11:$AH$324,'R4病院病棟票'!$B$11:$B$324,$J$3:$J$150,'R4病院病棟票'!$Y$11:$Y$324,3)</f>
        <v>0</v>
      </c>
      <c r="BV12" s="393">
        <f>SUMIFS('R4病院病棟票'!$AH$11:$AH$324,'R4病院病棟票'!$B$11:$B$324,$J$3:$J$150,'R4病院病棟票'!$Y$11:$Y$324,4)</f>
        <v>0</v>
      </c>
      <c r="BW12" s="385">
        <f t="shared" si="11"/>
        <v>0</v>
      </c>
      <c r="BX12" s="393">
        <f>SUMIFS('R4病院病棟票'!$AH$11:$AH$324,'R4病院病棟票'!$B$11:$B$324,$J$3:$J$150,'R4病院病棟票'!$Y$11:$Y$324,5)</f>
        <v>0</v>
      </c>
      <c r="BY12" s="386">
        <f t="shared" si="12"/>
        <v>0</v>
      </c>
      <c r="BZ12" s="387">
        <f>SUMIFS('R4病院病棟票'!$AI$11:$AI$324,'R4病院病棟票'!$B$11:$B$324,$J$3:$J$150)</f>
        <v>0</v>
      </c>
      <c r="CA12" s="528">
        <f>SUMIFS('R4病院病棟票'!$AE$11:$AE$324,'R4病院病棟票'!$B$11:$B$324,$J$3:$J$150,'R4病院病棟票'!$Y$11:$Y$324,7)</f>
        <v>0</v>
      </c>
      <c r="CB12" s="388" t="str">
        <f t="shared" si="7"/>
        <v>○</v>
      </c>
      <c r="CC12" s="391">
        <v>0</v>
      </c>
      <c r="CD12" s="388" t="str">
        <f t="shared" si="8"/>
        <v>○</v>
      </c>
    </row>
    <row r="13" spans="1:83">
      <c r="A13" s="240">
        <v>8</v>
      </c>
      <c r="B13" s="262" t="s">
        <v>107</v>
      </c>
      <c r="C13" s="262" t="s">
        <v>116</v>
      </c>
      <c r="D13" s="262" t="s">
        <v>109</v>
      </c>
      <c r="E13" s="263">
        <v>11729061</v>
      </c>
      <c r="F13" s="264">
        <v>11730041</v>
      </c>
      <c r="G13" s="264">
        <v>11701005</v>
      </c>
      <c r="H13" s="264">
        <v>11701005</v>
      </c>
      <c r="I13" s="264">
        <v>11701005</v>
      </c>
      <c r="J13" s="264">
        <v>11701005</v>
      </c>
      <c r="K13" s="265" t="s">
        <v>1</v>
      </c>
      <c r="L13" s="266"/>
      <c r="M13" s="267"/>
      <c r="N13" s="267">
        <v>48</v>
      </c>
      <c r="O13" s="267"/>
      <c r="P13" s="268">
        <v>48</v>
      </c>
      <c r="Q13" s="268"/>
      <c r="R13" s="248">
        <v>48</v>
      </c>
      <c r="S13" s="266"/>
      <c r="T13" s="267"/>
      <c r="U13" s="267">
        <v>48</v>
      </c>
      <c r="V13" s="267"/>
      <c r="W13" s="268">
        <v>48</v>
      </c>
      <c r="X13" s="268"/>
      <c r="Y13" s="248">
        <v>48</v>
      </c>
      <c r="Z13" s="249">
        <v>0</v>
      </c>
      <c r="AA13" s="250">
        <v>0</v>
      </c>
      <c r="AB13" s="250">
        <v>48</v>
      </c>
      <c r="AC13" s="250">
        <v>0</v>
      </c>
      <c r="AD13" s="251">
        <f t="shared" si="13"/>
        <v>48</v>
      </c>
      <c r="AE13" s="250">
        <v>0</v>
      </c>
      <c r="AF13" s="252">
        <f t="shared" si="14"/>
        <v>48</v>
      </c>
      <c r="AG13" s="249">
        <v>0</v>
      </c>
      <c r="AH13" s="250">
        <v>0</v>
      </c>
      <c r="AI13" s="250">
        <v>48</v>
      </c>
      <c r="AJ13" s="250">
        <v>0</v>
      </c>
      <c r="AK13" s="251">
        <v>48</v>
      </c>
      <c r="AL13" s="250">
        <v>0</v>
      </c>
      <c r="AM13" s="252">
        <f t="shared" si="15"/>
        <v>48</v>
      </c>
      <c r="AN13" s="249">
        <v>0</v>
      </c>
      <c r="AO13" s="250">
        <v>0</v>
      </c>
      <c r="AP13" s="250">
        <v>48</v>
      </c>
      <c r="AQ13" s="250">
        <v>0</v>
      </c>
      <c r="AR13" s="251">
        <v>48</v>
      </c>
      <c r="AS13" s="250">
        <v>0</v>
      </c>
      <c r="AT13" s="252">
        <v>48</v>
      </c>
      <c r="AU13" s="253">
        <v>0</v>
      </c>
      <c r="AV13" s="250">
        <v>0</v>
      </c>
      <c r="AW13" s="255">
        <v>48</v>
      </c>
      <c r="AX13" s="255">
        <v>0</v>
      </c>
      <c r="AY13" s="251">
        <v>48</v>
      </c>
      <c r="AZ13" s="250">
        <v>0</v>
      </c>
      <c r="BA13" s="256">
        <v>48</v>
      </c>
      <c r="BB13" s="249">
        <v>0</v>
      </c>
      <c r="BC13" s="250">
        <v>0</v>
      </c>
      <c r="BD13" s="250">
        <v>48</v>
      </c>
      <c r="BE13" s="250">
        <v>0</v>
      </c>
      <c r="BF13" s="250">
        <v>48</v>
      </c>
      <c r="BG13" s="250">
        <v>0</v>
      </c>
      <c r="BH13" s="269">
        <v>48</v>
      </c>
      <c r="BI13" s="516">
        <f>SUMIFS('R4病院病棟票'!$AE$11:$AE$324,'R4病院病棟票'!$B$11:$B$324,$J$3:$J$150,'R4病院病棟票'!$R$11:$R$324,1)</f>
        <v>0</v>
      </c>
      <c r="BJ13" s="260">
        <f>SUMIFS('R4病院病棟票'!$AE$11:$AE$324,'R4病院病棟票'!$B$11:$B$324,$J$3:$J$150,'R4病院病棟票'!$R$11:$R$324,2)</f>
        <v>0</v>
      </c>
      <c r="BK13" s="517">
        <f>SUMIFS('R4病院病棟票'!$AE$11:$AE$324,'R4病院病棟票'!$B$11:$B$324,$J$3:$J$150,'R4病院病棟票'!$R$11:$R$324,3)</f>
        <v>48</v>
      </c>
      <c r="BL13" s="518">
        <f>SUMIFS('R4病院病棟票'!$AE$11:$AE$324,'R4病院病棟票'!$B$11:$B$324,$J$3:$J$150,'R4病院病棟票'!$R$11:$R$324,4)</f>
        <v>0</v>
      </c>
      <c r="BM13" s="519">
        <f t="shared" si="9"/>
        <v>48</v>
      </c>
      <c r="BN13" s="260">
        <f>SUMIFS('R4病院病棟票'!$AE$11:$AE$324,'R4病院病棟票'!$B$11:$B$324,$J$3:$J$150,'R4病院病棟票'!$R$11:$R$324,5)+SUMIFS('R4病院病棟票'!$AE$11:$AE$324,'R4病院病棟票'!$B$11:$B$324,$J$3:$J$150,'R4病院病棟票'!$R$11:$R$324,6)</f>
        <v>0</v>
      </c>
      <c r="BO13" s="293">
        <f t="shared" si="10"/>
        <v>48</v>
      </c>
      <c r="BP13" s="228">
        <f t="shared" si="5"/>
        <v>0</v>
      </c>
      <c r="BQ13" s="228">
        <f t="shared" si="6"/>
        <v>0</v>
      </c>
      <c r="BR13" s="228"/>
      <c r="BS13" s="384">
        <f>SUMIFS('R4病院病棟票'!$AH$11:$AH$324,'R4病院病棟票'!$B$11:$B$324,$J$3:$J$150,'R4病院病棟票'!$Y$11:$Y$324,1)</f>
        <v>0</v>
      </c>
      <c r="BT13" s="525">
        <f>SUMIFS('R4病院病棟票'!$AH$11:$AH$324,'R4病院病棟票'!$B$11:$B$324,$J$3:$J$150,'R4病院病棟票'!$Y$11:$Y$324,2)</f>
        <v>0</v>
      </c>
      <c r="BU13" s="385">
        <f>SUMIFS('R4病院病棟票'!$AH$11:$AH$324,'R4病院病棟票'!$B$11:$B$324,$J$3:$J$150,'R4病院病棟票'!$Y$11:$Y$324,3)</f>
        <v>48</v>
      </c>
      <c r="BV13" s="393">
        <f>SUMIFS('R4病院病棟票'!$AH$11:$AH$324,'R4病院病棟票'!$B$11:$B$324,$J$3:$J$150,'R4病院病棟票'!$Y$11:$Y$324,4)</f>
        <v>0</v>
      </c>
      <c r="BW13" s="385">
        <f t="shared" si="11"/>
        <v>48</v>
      </c>
      <c r="BX13" s="393">
        <f>SUMIFS('R4病院病棟票'!$AH$11:$AH$324,'R4病院病棟票'!$B$11:$B$324,$J$3:$J$150,'R4病院病棟票'!$Y$11:$Y$324,5)</f>
        <v>0</v>
      </c>
      <c r="BY13" s="386">
        <f t="shared" si="12"/>
        <v>48</v>
      </c>
      <c r="BZ13" s="387">
        <f>SUMIFS('R4病院病棟票'!$AI$11:$AI$324,'R4病院病棟票'!$B$11:$B$324,$J$3:$J$150)</f>
        <v>0</v>
      </c>
      <c r="CA13" s="528">
        <f>SUMIFS('R4病院病棟票'!$AE$11:$AE$324,'R4病院病棟票'!$B$11:$B$324,$J$3:$J$150,'R4病院病棟票'!$Y$11:$Y$324,7)</f>
        <v>0</v>
      </c>
      <c r="CB13" s="388" t="str">
        <f t="shared" si="7"/>
        <v>○</v>
      </c>
      <c r="CC13" s="391">
        <v>48</v>
      </c>
      <c r="CD13" s="388" t="str">
        <f t="shared" si="8"/>
        <v>○</v>
      </c>
    </row>
    <row r="14" spans="1:83">
      <c r="A14" s="240">
        <v>9</v>
      </c>
      <c r="B14" s="262" t="s">
        <v>107</v>
      </c>
      <c r="C14" s="262" t="s">
        <v>116</v>
      </c>
      <c r="D14" s="262" t="s">
        <v>109</v>
      </c>
      <c r="E14" s="263">
        <v>11729056</v>
      </c>
      <c r="F14" s="264">
        <v>11730093</v>
      </c>
      <c r="G14" s="264">
        <v>11701004</v>
      </c>
      <c r="H14" s="264">
        <v>11701004</v>
      </c>
      <c r="I14" s="264">
        <v>11701004</v>
      </c>
      <c r="J14" s="264">
        <v>11701004</v>
      </c>
      <c r="K14" s="265" t="s">
        <v>122</v>
      </c>
      <c r="L14" s="266"/>
      <c r="M14" s="267"/>
      <c r="N14" s="267"/>
      <c r="O14" s="267"/>
      <c r="P14" s="268">
        <v>0</v>
      </c>
      <c r="Q14" s="268"/>
      <c r="R14" s="248">
        <v>0</v>
      </c>
      <c r="S14" s="266"/>
      <c r="T14" s="267"/>
      <c r="U14" s="267"/>
      <c r="V14" s="267">
        <v>38</v>
      </c>
      <c r="W14" s="268">
        <v>38</v>
      </c>
      <c r="X14" s="268"/>
      <c r="Y14" s="248">
        <v>38</v>
      </c>
      <c r="Z14" s="249">
        <v>0</v>
      </c>
      <c r="AA14" s="250">
        <v>0</v>
      </c>
      <c r="AB14" s="250">
        <v>0</v>
      </c>
      <c r="AC14" s="250">
        <v>38</v>
      </c>
      <c r="AD14" s="251">
        <f t="shared" si="13"/>
        <v>38</v>
      </c>
      <c r="AE14" s="250">
        <v>0</v>
      </c>
      <c r="AF14" s="252">
        <f t="shared" si="14"/>
        <v>38</v>
      </c>
      <c r="AG14" s="249">
        <v>0</v>
      </c>
      <c r="AH14" s="250">
        <v>0</v>
      </c>
      <c r="AI14" s="250">
        <v>0</v>
      </c>
      <c r="AJ14" s="250">
        <v>38</v>
      </c>
      <c r="AK14" s="251">
        <v>38</v>
      </c>
      <c r="AL14" s="250">
        <v>0</v>
      </c>
      <c r="AM14" s="252">
        <f t="shared" si="15"/>
        <v>38</v>
      </c>
      <c r="AN14" s="249">
        <v>0</v>
      </c>
      <c r="AO14" s="250">
        <v>0</v>
      </c>
      <c r="AP14" s="250">
        <v>0</v>
      </c>
      <c r="AQ14" s="250">
        <v>38</v>
      </c>
      <c r="AR14" s="251">
        <v>38</v>
      </c>
      <c r="AS14" s="250">
        <v>0</v>
      </c>
      <c r="AT14" s="252">
        <v>38</v>
      </c>
      <c r="AU14" s="253">
        <v>0</v>
      </c>
      <c r="AV14" s="250">
        <v>0</v>
      </c>
      <c r="AW14" s="255">
        <v>0</v>
      </c>
      <c r="AX14" s="255">
        <v>38</v>
      </c>
      <c r="AY14" s="251">
        <v>38</v>
      </c>
      <c r="AZ14" s="250">
        <v>0</v>
      </c>
      <c r="BA14" s="256">
        <v>38</v>
      </c>
      <c r="BB14" s="249">
        <v>0</v>
      </c>
      <c r="BC14" s="250">
        <v>0</v>
      </c>
      <c r="BD14" s="250">
        <v>0</v>
      </c>
      <c r="BE14" s="250">
        <v>38</v>
      </c>
      <c r="BF14" s="250">
        <v>38</v>
      </c>
      <c r="BG14" s="250">
        <v>0</v>
      </c>
      <c r="BH14" s="269">
        <v>38</v>
      </c>
      <c r="BI14" s="516">
        <f>SUMIFS('R4病院病棟票'!$AE$11:$AE$324,'R4病院病棟票'!$B$11:$B$324,$J$3:$J$150,'R4病院病棟票'!$R$11:$R$324,1)</f>
        <v>0</v>
      </c>
      <c r="BJ14" s="260">
        <f>SUMIFS('R4病院病棟票'!$AE$11:$AE$324,'R4病院病棟票'!$B$11:$B$324,$J$3:$J$150,'R4病院病棟票'!$R$11:$R$324,2)</f>
        <v>0</v>
      </c>
      <c r="BK14" s="517">
        <f>SUMIFS('R4病院病棟票'!$AE$11:$AE$324,'R4病院病棟票'!$B$11:$B$324,$J$3:$J$150,'R4病院病棟票'!$R$11:$R$324,3)</f>
        <v>0</v>
      </c>
      <c r="BL14" s="518">
        <f>SUMIFS('R4病院病棟票'!$AE$11:$AE$324,'R4病院病棟票'!$B$11:$B$324,$J$3:$J$150,'R4病院病棟票'!$R$11:$R$324,4)</f>
        <v>38</v>
      </c>
      <c r="BM14" s="519">
        <f t="shared" si="9"/>
        <v>38</v>
      </c>
      <c r="BN14" s="260">
        <f>SUMIFS('R4病院病棟票'!$AE$11:$AE$324,'R4病院病棟票'!$B$11:$B$324,$J$3:$J$150,'R4病院病棟票'!$R$11:$R$324,5)+SUMIFS('R4病院病棟票'!$AE$11:$AE$324,'R4病院病棟票'!$B$11:$B$324,$J$3:$J$150,'R4病院病棟票'!$R$11:$R$324,6)</f>
        <v>0</v>
      </c>
      <c r="BO14" s="293">
        <f t="shared" si="10"/>
        <v>38</v>
      </c>
      <c r="BP14" s="228">
        <f t="shared" si="5"/>
        <v>0</v>
      </c>
      <c r="BQ14" s="228">
        <f t="shared" si="6"/>
        <v>0</v>
      </c>
      <c r="BR14" s="228"/>
      <c r="BS14" s="384">
        <f>SUMIFS('R4病院病棟票'!$AH$11:$AH$324,'R4病院病棟票'!$B$11:$B$324,$J$3:$J$150,'R4病院病棟票'!$Y$11:$Y$324,1)</f>
        <v>0</v>
      </c>
      <c r="BT14" s="525">
        <f>SUMIFS('R4病院病棟票'!$AH$11:$AH$324,'R4病院病棟票'!$B$11:$B$324,$J$3:$J$150,'R4病院病棟票'!$Y$11:$Y$324,2)</f>
        <v>0</v>
      </c>
      <c r="BU14" s="385">
        <f>SUMIFS('R4病院病棟票'!$AH$11:$AH$324,'R4病院病棟票'!$B$11:$B$324,$J$3:$J$150,'R4病院病棟票'!$Y$11:$Y$324,3)</f>
        <v>0</v>
      </c>
      <c r="BV14" s="393">
        <f>SUMIFS('R4病院病棟票'!$AH$11:$AH$324,'R4病院病棟票'!$B$11:$B$324,$J$3:$J$150,'R4病院病棟票'!$Y$11:$Y$324,4)</f>
        <v>38</v>
      </c>
      <c r="BW14" s="385">
        <f t="shared" si="11"/>
        <v>38</v>
      </c>
      <c r="BX14" s="393">
        <f>SUMIFS('R4病院病棟票'!$AH$11:$AH$324,'R4病院病棟票'!$B$11:$B$324,$J$3:$J$150,'R4病院病棟票'!$Y$11:$Y$324,5)</f>
        <v>0</v>
      </c>
      <c r="BY14" s="386">
        <f t="shared" si="12"/>
        <v>38</v>
      </c>
      <c r="BZ14" s="387">
        <f>SUMIFS('R4病院病棟票'!$AI$11:$AI$324,'R4病院病棟票'!$B$11:$B$324,$J$3:$J$150)</f>
        <v>0</v>
      </c>
      <c r="CA14" s="528">
        <f>SUMIFS('R4病院病棟票'!$AE$11:$AE$324,'R4病院病棟票'!$B$11:$B$324,$J$3:$J$150,'R4病院病棟票'!$Y$11:$Y$324,7)</f>
        <v>0</v>
      </c>
      <c r="CB14" s="388" t="str">
        <f t="shared" si="7"/>
        <v>○</v>
      </c>
      <c r="CC14" s="391">
        <v>38</v>
      </c>
      <c r="CD14" s="388" t="str">
        <f t="shared" si="8"/>
        <v>○</v>
      </c>
    </row>
    <row r="15" spans="1:83">
      <c r="A15" s="240">
        <v>10</v>
      </c>
      <c r="B15" s="262" t="s">
        <v>107</v>
      </c>
      <c r="C15" s="262" t="s">
        <v>116</v>
      </c>
      <c r="D15" s="262" t="s">
        <v>109</v>
      </c>
      <c r="E15" s="263">
        <v>11729013</v>
      </c>
      <c r="F15" s="264">
        <v>11730023</v>
      </c>
      <c r="G15" s="264">
        <v>11701001</v>
      </c>
      <c r="H15" s="264">
        <v>11701001</v>
      </c>
      <c r="I15" s="264">
        <v>11701001</v>
      </c>
      <c r="J15" s="264">
        <v>11701001</v>
      </c>
      <c r="K15" s="265" t="s">
        <v>123</v>
      </c>
      <c r="L15" s="266"/>
      <c r="M15" s="267"/>
      <c r="N15" s="267"/>
      <c r="O15" s="267"/>
      <c r="P15" s="268">
        <v>0</v>
      </c>
      <c r="Q15" s="268"/>
      <c r="R15" s="248">
        <v>0</v>
      </c>
      <c r="S15" s="266"/>
      <c r="T15" s="267"/>
      <c r="U15" s="267"/>
      <c r="V15" s="267">
        <v>33</v>
      </c>
      <c r="W15" s="268">
        <v>33</v>
      </c>
      <c r="X15" s="268"/>
      <c r="Y15" s="248">
        <v>33</v>
      </c>
      <c r="Z15" s="249">
        <v>0</v>
      </c>
      <c r="AA15" s="250">
        <v>0</v>
      </c>
      <c r="AB15" s="250">
        <v>0</v>
      </c>
      <c r="AC15" s="250">
        <v>33</v>
      </c>
      <c r="AD15" s="251">
        <f t="shared" si="13"/>
        <v>33</v>
      </c>
      <c r="AE15" s="250">
        <v>0</v>
      </c>
      <c r="AF15" s="252">
        <f t="shared" si="14"/>
        <v>33</v>
      </c>
      <c r="AG15" s="249">
        <v>0</v>
      </c>
      <c r="AH15" s="250">
        <v>0</v>
      </c>
      <c r="AI15" s="250">
        <v>0</v>
      </c>
      <c r="AJ15" s="250">
        <v>33</v>
      </c>
      <c r="AK15" s="251">
        <v>33</v>
      </c>
      <c r="AL15" s="250">
        <v>0</v>
      </c>
      <c r="AM15" s="252">
        <f t="shared" si="15"/>
        <v>33</v>
      </c>
      <c r="AN15" s="249">
        <v>0</v>
      </c>
      <c r="AO15" s="250">
        <v>0</v>
      </c>
      <c r="AP15" s="250">
        <v>0</v>
      </c>
      <c r="AQ15" s="250">
        <v>33</v>
      </c>
      <c r="AR15" s="251">
        <v>33</v>
      </c>
      <c r="AS15" s="250">
        <v>0</v>
      </c>
      <c r="AT15" s="252">
        <v>33</v>
      </c>
      <c r="AU15" s="253">
        <v>0</v>
      </c>
      <c r="AV15" s="250">
        <v>0</v>
      </c>
      <c r="AW15" s="255">
        <v>0</v>
      </c>
      <c r="AX15" s="255">
        <v>33</v>
      </c>
      <c r="AY15" s="251">
        <v>33</v>
      </c>
      <c r="AZ15" s="250">
        <v>0</v>
      </c>
      <c r="BA15" s="256">
        <v>33</v>
      </c>
      <c r="BB15" s="249">
        <v>0</v>
      </c>
      <c r="BC15" s="250">
        <v>0</v>
      </c>
      <c r="BD15" s="250">
        <v>0</v>
      </c>
      <c r="BE15" s="250">
        <v>33</v>
      </c>
      <c r="BF15" s="250">
        <v>33</v>
      </c>
      <c r="BG15" s="250">
        <v>0</v>
      </c>
      <c r="BH15" s="269">
        <v>33</v>
      </c>
      <c r="BI15" s="516">
        <f>SUMIFS('R4病院病棟票'!$AE$11:$AE$324,'R4病院病棟票'!$B$11:$B$324,$J$3:$J$150,'R4病院病棟票'!$R$11:$R$324,1)</f>
        <v>0</v>
      </c>
      <c r="BJ15" s="260">
        <f>SUMIFS('R4病院病棟票'!$AE$11:$AE$324,'R4病院病棟票'!$B$11:$B$324,$J$3:$J$150,'R4病院病棟票'!$R$11:$R$324,2)</f>
        <v>0</v>
      </c>
      <c r="BK15" s="517">
        <f>SUMIFS('R4病院病棟票'!$AE$11:$AE$324,'R4病院病棟票'!$B$11:$B$324,$J$3:$J$150,'R4病院病棟票'!$R$11:$R$324,3)</f>
        <v>0</v>
      </c>
      <c r="BL15" s="518">
        <f>SUMIFS('R4病院病棟票'!$AE$11:$AE$324,'R4病院病棟票'!$B$11:$B$324,$J$3:$J$150,'R4病院病棟票'!$R$11:$R$324,4)</f>
        <v>33</v>
      </c>
      <c r="BM15" s="519">
        <f t="shared" si="9"/>
        <v>33</v>
      </c>
      <c r="BN15" s="260">
        <f>SUMIFS('R4病院病棟票'!$AE$11:$AE$324,'R4病院病棟票'!$B$11:$B$324,$J$3:$J$150,'R4病院病棟票'!$R$11:$R$324,5)+SUMIFS('R4病院病棟票'!$AE$11:$AE$324,'R4病院病棟票'!$B$11:$B$324,$J$3:$J$150,'R4病院病棟票'!$R$11:$R$324,6)</f>
        <v>0</v>
      </c>
      <c r="BO15" s="293">
        <f t="shared" si="10"/>
        <v>33</v>
      </c>
      <c r="BP15" s="228">
        <f t="shared" si="5"/>
        <v>0</v>
      </c>
      <c r="BQ15" s="228">
        <f t="shared" si="6"/>
        <v>0</v>
      </c>
      <c r="BR15" s="228"/>
      <c r="BS15" s="384">
        <f>SUMIFS('R4病院病棟票'!$AH$11:$AH$324,'R4病院病棟票'!$B$11:$B$324,$J$3:$J$150,'R4病院病棟票'!$Y$11:$Y$324,1)</f>
        <v>0</v>
      </c>
      <c r="BT15" s="525">
        <f>SUMIFS('R4病院病棟票'!$AH$11:$AH$324,'R4病院病棟票'!$B$11:$B$324,$J$3:$J$150,'R4病院病棟票'!$Y$11:$Y$324,2)</f>
        <v>0</v>
      </c>
      <c r="BU15" s="385">
        <f>SUMIFS('R4病院病棟票'!$AH$11:$AH$324,'R4病院病棟票'!$B$11:$B$324,$J$3:$J$150,'R4病院病棟票'!$Y$11:$Y$324,3)</f>
        <v>0</v>
      </c>
      <c r="BV15" s="393">
        <f>SUMIFS('R4病院病棟票'!$AH$11:$AH$324,'R4病院病棟票'!$B$11:$B$324,$J$3:$J$150,'R4病院病棟票'!$Y$11:$Y$324,4)</f>
        <v>33</v>
      </c>
      <c r="BW15" s="385">
        <f t="shared" si="11"/>
        <v>33</v>
      </c>
      <c r="BX15" s="393">
        <f>SUMIFS('R4病院病棟票'!$AH$11:$AH$324,'R4病院病棟票'!$B$11:$B$324,$J$3:$J$150,'R4病院病棟票'!$Y$11:$Y$324,5)</f>
        <v>0</v>
      </c>
      <c r="BY15" s="386">
        <f t="shared" si="12"/>
        <v>33</v>
      </c>
      <c r="BZ15" s="387">
        <f>SUMIFS('R4病院病棟票'!$AI$11:$AI$324,'R4病院病棟票'!$B$11:$B$324,$J$3:$J$150)</f>
        <v>0</v>
      </c>
      <c r="CA15" s="528">
        <f>SUMIFS('R4病院病棟票'!$AE$11:$AE$324,'R4病院病棟票'!$B$11:$B$324,$J$3:$J$150,'R4病院病棟票'!$Y$11:$Y$324,7)</f>
        <v>0</v>
      </c>
      <c r="CB15" s="388" t="str">
        <f t="shared" si="7"/>
        <v>○</v>
      </c>
      <c r="CC15" s="391">
        <v>33</v>
      </c>
      <c r="CD15" s="388" t="str">
        <f t="shared" si="8"/>
        <v>○</v>
      </c>
    </row>
    <row r="16" spans="1:83">
      <c r="A16" s="240">
        <v>11</v>
      </c>
      <c r="B16" s="262" t="s">
        <v>107</v>
      </c>
      <c r="C16" s="262" t="s">
        <v>116</v>
      </c>
      <c r="D16" s="262" t="s">
        <v>109</v>
      </c>
      <c r="E16" s="263">
        <v>11729110</v>
      </c>
      <c r="F16" s="264">
        <v>11730081</v>
      </c>
      <c r="G16" s="264">
        <v>11701008</v>
      </c>
      <c r="H16" s="264">
        <v>11701008</v>
      </c>
      <c r="I16" s="264">
        <v>11701008</v>
      </c>
      <c r="J16" s="264">
        <v>11701008</v>
      </c>
      <c r="K16" s="265" t="s">
        <v>2</v>
      </c>
      <c r="L16" s="266"/>
      <c r="M16" s="267"/>
      <c r="N16" s="267"/>
      <c r="O16" s="267"/>
      <c r="P16" s="268">
        <v>0</v>
      </c>
      <c r="Q16" s="268"/>
      <c r="R16" s="248">
        <v>0</v>
      </c>
      <c r="S16" s="266"/>
      <c r="T16" s="267"/>
      <c r="U16" s="267"/>
      <c r="V16" s="267">
        <v>52</v>
      </c>
      <c r="W16" s="268">
        <v>52</v>
      </c>
      <c r="X16" s="268"/>
      <c r="Y16" s="248">
        <v>52</v>
      </c>
      <c r="Z16" s="249">
        <v>0</v>
      </c>
      <c r="AA16" s="250">
        <v>0</v>
      </c>
      <c r="AB16" s="250">
        <v>0</v>
      </c>
      <c r="AC16" s="250">
        <v>52</v>
      </c>
      <c r="AD16" s="251">
        <f t="shared" si="13"/>
        <v>52</v>
      </c>
      <c r="AE16" s="250">
        <v>0</v>
      </c>
      <c r="AF16" s="252">
        <f t="shared" si="14"/>
        <v>52</v>
      </c>
      <c r="AG16" s="249">
        <v>0</v>
      </c>
      <c r="AH16" s="250">
        <v>0</v>
      </c>
      <c r="AI16" s="250">
        <v>0</v>
      </c>
      <c r="AJ16" s="250">
        <v>52</v>
      </c>
      <c r="AK16" s="251">
        <v>52</v>
      </c>
      <c r="AL16" s="250">
        <v>0</v>
      </c>
      <c r="AM16" s="252">
        <f t="shared" si="15"/>
        <v>52</v>
      </c>
      <c r="AN16" s="249">
        <v>0</v>
      </c>
      <c r="AO16" s="250">
        <v>0</v>
      </c>
      <c r="AP16" s="250">
        <v>0</v>
      </c>
      <c r="AQ16" s="250">
        <v>52</v>
      </c>
      <c r="AR16" s="251">
        <v>52</v>
      </c>
      <c r="AS16" s="250">
        <v>0</v>
      </c>
      <c r="AT16" s="252">
        <v>52</v>
      </c>
      <c r="AU16" s="253">
        <v>0</v>
      </c>
      <c r="AV16" s="250">
        <v>0</v>
      </c>
      <c r="AW16" s="255">
        <v>0</v>
      </c>
      <c r="AX16" s="255">
        <v>52</v>
      </c>
      <c r="AY16" s="251">
        <v>52</v>
      </c>
      <c r="AZ16" s="250">
        <v>0</v>
      </c>
      <c r="BA16" s="256">
        <v>52</v>
      </c>
      <c r="BB16" s="249">
        <v>0</v>
      </c>
      <c r="BC16" s="250">
        <v>0</v>
      </c>
      <c r="BD16" s="250">
        <v>0</v>
      </c>
      <c r="BE16" s="250">
        <v>52</v>
      </c>
      <c r="BF16" s="250">
        <v>52</v>
      </c>
      <c r="BG16" s="250">
        <v>0</v>
      </c>
      <c r="BH16" s="269">
        <v>52</v>
      </c>
      <c r="BI16" s="516">
        <f>SUMIFS('R4病院病棟票'!$AE$11:$AE$324,'R4病院病棟票'!$B$11:$B$324,$J$3:$J$150,'R4病院病棟票'!$R$11:$R$324,1)</f>
        <v>0</v>
      </c>
      <c r="BJ16" s="260">
        <f>SUMIFS('R4病院病棟票'!$AE$11:$AE$324,'R4病院病棟票'!$B$11:$B$324,$J$3:$J$150,'R4病院病棟票'!$R$11:$R$324,2)</f>
        <v>0</v>
      </c>
      <c r="BK16" s="517">
        <f>SUMIFS('R4病院病棟票'!$AE$11:$AE$324,'R4病院病棟票'!$B$11:$B$324,$J$3:$J$150,'R4病院病棟票'!$R$11:$R$324,3)</f>
        <v>0</v>
      </c>
      <c r="BL16" s="518">
        <f>SUMIFS('R4病院病棟票'!$AE$11:$AE$324,'R4病院病棟票'!$B$11:$B$324,$J$3:$J$150,'R4病院病棟票'!$R$11:$R$324,4)</f>
        <v>52</v>
      </c>
      <c r="BM16" s="519">
        <f t="shared" si="9"/>
        <v>52</v>
      </c>
      <c r="BN16" s="260">
        <f>SUMIFS('R4病院病棟票'!$AE$11:$AE$324,'R4病院病棟票'!$B$11:$B$324,$J$3:$J$150,'R4病院病棟票'!$R$11:$R$324,5)+SUMIFS('R4病院病棟票'!$AE$11:$AE$324,'R4病院病棟票'!$B$11:$B$324,$J$3:$J$150,'R4病院病棟票'!$R$11:$R$324,6)</f>
        <v>0</v>
      </c>
      <c r="BO16" s="293">
        <f t="shared" si="10"/>
        <v>52</v>
      </c>
      <c r="BP16" s="228">
        <f t="shared" si="5"/>
        <v>0</v>
      </c>
      <c r="BQ16" s="228">
        <f t="shared" si="6"/>
        <v>0</v>
      </c>
      <c r="BR16" s="228"/>
      <c r="BS16" s="384">
        <f>SUMIFS('R4病院病棟票'!$AH$11:$AH$324,'R4病院病棟票'!$B$11:$B$324,$J$3:$J$150,'R4病院病棟票'!$Y$11:$Y$324,1)</f>
        <v>0</v>
      </c>
      <c r="BT16" s="525">
        <f>SUMIFS('R4病院病棟票'!$AH$11:$AH$324,'R4病院病棟票'!$B$11:$B$324,$J$3:$J$150,'R4病院病棟票'!$Y$11:$Y$324,2)</f>
        <v>0</v>
      </c>
      <c r="BU16" s="385">
        <f>SUMIFS('R4病院病棟票'!$AH$11:$AH$324,'R4病院病棟票'!$B$11:$B$324,$J$3:$J$150,'R4病院病棟票'!$Y$11:$Y$324,3)</f>
        <v>0</v>
      </c>
      <c r="BV16" s="393">
        <f>SUMIFS('R4病院病棟票'!$AH$11:$AH$324,'R4病院病棟票'!$B$11:$B$324,$J$3:$J$150,'R4病院病棟票'!$Y$11:$Y$324,4)</f>
        <v>52</v>
      </c>
      <c r="BW16" s="385">
        <f t="shared" si="11"/>
        <v>52</v>
      </c>
      <c r="BX16" s="393">
        <f>SUMIFS('R4病院病棟票'!$AH$11:$AH$324,'R4病院病棟票'!$B$11:$B$324,$J$3:$J$150,'R4病院病棟票'!$Y$11:$Y$324,5)</f>
        <v>0</v>
      </c>
      <c r="BY16" s="386">
        <f t="shared" si="12"/>
        <v>52</v>
      </c>
      <c r="BZ16" s="387">
        <f>SUMIFS('R4病院病棟票'!$AI$11:$AI$324,'R4病院病棟票'!$B$11:$B$324,$J$3:$J$150)</f>
        <v>0</v>
      </c>
      <c r="CA16" s="528">
        <f>SUMIFS('R4病院病棟票'!$AE$11:$AE$324,'R4病院病棟票'!$B$11:$B$324,$J$3:$J$150,'R4病院病棟票'!$Y$11:$Y$324,7)</f>
        <v>0</v>
      </c>
      <c r="CB16" s="388" t="str">
        <f t="shared" si="7"/>
        <v>○</v>
      </c>
      <c r="CC16" s="391">
        <v>52</v>
      </c>
      <c r="CD16" s="388" t="str">
        <f t="shared" si="8"/>
        <v>○</v>
      </c>
    </row>
    <row r="17" spans="1:82">
      <c r="A17" s="240">
        <v>12</v>
      </c>
      <c r="B17" s="262" t="s">
        <v>107</v>
      </c>
      <c r="C17" s="262" t="s">
        <v>124</v>
      </c>
      <c r="D17" s="262" t="s">
        <v>109</v>
      </c>
      <c r="E17" s="263">
        <v>11729140</v>
      </c>
      <c r="F17" s="264">
        <v>11730067</v>
      </c>
      <c r="G17" s="264">
        <v>11701027</v>
      </c>
      <c r="H17" s="264">
        <v>11701027</v>
      </c>
      <c r="I17" s="264">
        <v>11701027</v>
      </c>
      <c r="J17" s="264">
        <v>11701027</v>
      </c>
      <c r="K17" s="265" t="s">
        <v>125</v>
      </c>
      <c r="L17" s="266"/>
      <c r="M17" s="267">
        <v>128</v>
      </c>
      <c r="N17" s="267">
        <v>40</v>
      </c>
      <c r="O17" s="267">
        <v>152</v>
      </c>
      <c r="P17" s="268">
        <v>320</v>
      </c>
      <c r="Q17" s="268"/>
      <c r="R17" s="248">
        <v>320</v>
      </c>
      <c r="S17" s="266">
        <v>15</v>
      </c>
      <c r="T17" s="267">
        <v>111</v>
      </c>
      <c r="U17" s="267">
        <v>42</v>
      </c>
      <c r="V17" s="267">
        <v>152</v>
      </c>
      <c r="W17" s="268">
        <v>320</v>
      </c>
      <c r="X17" s="268"/>
      <c r="Y17" s="248">
        <v>320</v>
      </c>
      <c r="Z17" s="249">
        <v>15</v>
      </c>
      <c r="AA17" s="250">
        <v>111</v>
      </c>
      <c r="AB17" s="250">
        <v>42</v>
      </c>
      <c r="AC17" s="250">
        <v>152</v>
      </c>
      <c r="AD17" s="251">
        <f t="shared" si="13"/>
        <v>320</v>
      </c>
      <c r="AE17" s="250">
        <v>0</v>
      </c>
      <c r="AF17" s="252">
        <f t="shared" si="14"/>
        <v>320</v>
      </c>
      <c r="AG17" s="249">
        <v>15</v>
      </c>
      <c r="AH17" s="250">
        <v>111</v>
      </c>
      <c r="AI17" s="250">
        <v>42</v>
      </c>
      <c r="AJ17" s="250">
        <v>122</v>
      </c>
      <c r="AK17" s="251">
        <v>290</v>
      </c>
      <c r="AL17" s="250">
        <v>30</v>
      </c>
      <c r="AM17" s="252">
        <f t="shared" si="15"/>
        <v>320</v>
      </c>
      <c r="AN17" s="249">
        <v>15</v>
      </c>
      <c r="AO17" s="250">
        <v>111</v>
      </c>
      <c r="AP17" s="250">
        <v>42</v>
      </c>
      <c r="AQ17" s="250">
        <v>122</v>
      </c>
      <c r="AR17" s="251">
        <v>290</v>
      </c>
      <c r="AS17" s="250">
        <v>30</v>
      </c>
      <c r="AT17" s="252">
        <v>320</v>
      </c>
      <c r="AU17" s="253">
        <v>15</v>
      </c>
      <c r="AV17" s="250">
        <v>111</v>
      </c>
      <c r="AW17" s="255">
        <v>42</v>
      </c>
      <c r="AX17" s="255">
        <v>32</v>
      </c>
      <c r="AY17" s="251">
        <v>200</v>
      </c>
      <c r="AZ17" s="250">
        <v>60</v>
      </c>
      <c r="BA17" s="256">
        <v>260</v>
      </c>
      <c r="BB17" s="249">
        <v>15</v>
      </c>
      <c r="BC17" s="250">
        <v>96</v>
      </c>
      <c r="BD17" s="250">
        <v>42</v>
      </c>
      <c r="BE17" s="250">
        <v>30</v>
      </c>
      <c r="BF17" s="250">
        <v>183</v>
      </c>
      <c r="BG17" s="250">
        <v>0</v>
      </c>
      <c r="BH17" s="269">
        <v>183</v>
      </c>
      <c r="BI17" s="516">
        <f>SUMIFS('R4病院病棟票'!$AE$11:$AE$324,'R4病院病棟票'!$B$11:$B$324,$J$3:$J$150,'R4病院病棟票'!$R$11:$R$324,1)</f>
        <v>15</v>
      </c>
      <c r="BJ17" s="260">
        <f>SUMIFS('R4病院病棟票'!$AE$11:$AE$324,'R4病院病棟票'!$B$11:$B$324,$J$3:$J$150,'R4病院病棟票'!$R$11:$R$324,2)</f>
        <v>96</v>
      </c>
      <c r="BK17" s="517">
        <f>SUMIFS('R4病院病棟票'!$AE$11:$AE$324,'R4病院病棟票'!$B$11:$B$324,$J$3:$J$150,'R4病院病棟票'!$R$11:$R$324,3)</f>
        <v>42</v>
      </c>
      <c r="BL17" s="518">
        <f>SUMIFS('R4病院病棟票'!$AE$11:$AE$324,'R4病院病棟票'!$B$11:$B$324,$J$3:$J$150,'R4病院病棟票'!$R$11:$R$324,4)</f>
        <v>30</v>
      </c>
      <c r="BM17" s="519">
        <f t="shared" si="9"/>
        <v>183</v>
      </c>
      <c r="BN17" s="260">
        <f>SUMIFS('R4病院病棟票'!$AE$11:$AE$324,'R4病院病棟票'!$B$11:$B$324,$J$3:$J$150,'R4病院病棟票'!$R$11:$R$324,5)+SUMIFS('R4病院病棟票'!$AE$11:$AE$324,'R4病院病棟票'!$B$11:$B$324,$J$3:$J$150,'R4病院病棟票'!$R$11:$R$324,6)</f>
        <v>0</v>
      </c>
      <c r="BO17" s="293">
        <f t="shared" si="10"/>
        <v>183</v>
      </c>
      <c r="BP17" s="228">
        <f t="shared" si="5"/>
        <v>0</v>
      </c>
      <c r="BQ17" s="228">
        <f t="shared" si="6"/>
        <v>0</v>
      </c>
      <c r="BR17" s="228"/>
      <c r="BS17" s="384">
        <f>SUMIFS('R4病院病棟票'!$AH$11:$AH$324,'R4病院病棟票'!$B$11:$B$324,$J$3:$J$150,'R4病院病棟票'!$Y$11:$Y$324,1)</f>
        <v>15</v>
      </c>
      <c r="BT17" s="525">
        <f>SUMIFS('R4病院病棟票'!$AH$11:$AH$324,'R4病院病棟票'!$B$11:$B$324,$J$3:$J$150,'R4病院病棟票'!$Y$11:$Y$324,2)</f>
        <v>96</v>
      </c>
      <c r="BU17" s="385">
        <f>SUMIFS('R4病院病棟票'!$AH$11:$AH$324,'R4病院病棟票'!$B$11:$B$324,$J$3:$J$150,'R4病院病棟票'!$Y$11:$Y$324,3)</f>
        <v>42</v>
      </c>
      <c r="BV17" s="393">
        <f>SUMIFS('R4病院病棟票'!$AH$11:$AH$324,'R4病院病棟票'!$B$11:$B$324,$J$3:$J$150,'R4病院病棟票'!$Y$11:$Y$324,4)</f>
        <v>30</v>
      </c>
      <c r="BW17" s="385">
        <f t="shared" si="11"/>
        <v>183</v>
      </c>
      <c r="BX17" s="393">
        <f>SUMIFS('R4病院病棟票'!$AH$11:$AH$324,'R4病院病棟票'!$B$11:$B$324,$J$3:$J$150,'R4病院病棟票'!$Y$11:$Y$324,5)</f>
        <v>0</v>
      </c>
      <c r="BY17" s="386">
        <f t="shared" si="12"/>
        <v>183</v>
      </c>
      <c r="BZ17" s="387">
        <f>SUMIFS('R4病院病棟票'!$AI$11:$AI$324,'R4病院病棟票'!$B$11:$B$324,$J$3:$J$150)</f>
        <v>0</v>
      </c>
      <c r="CA17" s="528">
        <f>SUMIFS('R4病院病棟票'!$AE$11:$AE$324,'R4病院病棟票'!$B$11:$B$324,$J$3:$J$150,'R4病院病棟票'!$Y$11:$Y$324,7)</f>
        <v>0</v>
      </c>
      <c r="CB17" s="388" t="str">
        <f t="shared" si="7"/>
        <v>○</v>
      </c>
      <c r="CC17" s="391">
        <v>183</v>
      </c>
      <c r="CD17" s="388" t="str">
        <f t="shared" si="8"/>
        <v>○</v>
      </c>
    </row>
    <row r="18" spans="1:82">
      <c r="A18" s="240">
        <v>13</v>
      </c>
      <c r="B18" s="262" t="s">
        <v>107</v>
      </c>
      <c r="C18" s="262" t="s">
        <v>124</v>
      </c>
      <c r="D18" s="262" t="s">
        <v>109</v>
      </c>
      <c r="E18" s="263">
        <v>11729099</v>
      </c>
      <c r="F18" s="264">
        <v>11730059</v>
      </c>
      <c r="G18" s="264">
        <v>11701026</v>
      </c>
      <c r="H18" s="264">
        <v>11701026</v>
      </c>
      <c r="I18" s="264">
        <v>11701026</v>
      </c>
      <c r="J18" s="264">
        <v>11701026</v>
      </c>
      <c r="K18" s="265" t="s">
        <v>126</v>
      </c>
      <c r="L18" s="266"/>
      <c r="M18" s="267"/>
      <c r="N18" s="267"/>
      <c r="O18" s="267"/>
      <c r="P18" s="268">
        <v>0</v>
      </c>
      <c r="Q18" s="268"/>
      <c r="R18" s="248">
        <v>0</v>
      </c>
      <c r="S18" s="266"/>
      <c r="T18" s="267">
        <v>99</v>
      </c>
      <c r="U18" s="267"/>
      <c r="V18" s="267">
        <v>40</v>
      </c>
      <c r="W18" s="268">
        <v>139</v>
      </c>
      <c r="X18" s="268"/>
      <c r="Y18" s="248">
        <v>139</v>
      </c>
      <c r="Z18" s="249">
        <v>0</v>
      </c>
      <c r="AA18" s="250">
        <v>99</v>
      </c>
      <c r="AB18" s="250">
        <v>0</v>
      </c>
      <c r="AC18" s="250">
        <v>40</v>
      </c>
      <c r="AD18" s="251">
        <f t="shared" si="13"/>
        <v>139</v>
      </c>
      <c r="AE18" s="250">
        <v>0</v>
      </c>
      <c r="AF18" s="252">
        <f t="shared" si="14"/>
        <v>139</v>
      </c>
      <c r="AG18" s="249">
        <v>0</v>
      </c>
      <c r="AH18" s="250">
        <v>95</v>
      </c>
      <c r="AI18" s="250">
        <v>0</v>
      </c>
      <c r="AJ18" s="250">
        <v>40</v>
      </c>
      <c r="AK18" s="251">
        <v>135</v>
      </c>
      <c r="AL18" s="250">
        <v>0</v>
      </c>
      <c r="AM18" s="252">
        <f t="shared" si="15"/>
        <v>135</v>
      </c>
      <c r="AN18" s="249">
        <v>0</v>
      </c>
      <c r="AO18" s="250">
        <v>47</v>
      </c>
      <c r="AP18" s="250">
        <v>48</v>
      </c>
      <c r="AQ18" s="250">
        <v>40</v>
      </c>
      <c r="AR18" s="251">
        <v>135</v>
      </c>
      <c r="AS18" s="250">
        <v>0</v>
      </c>
      <c r="AT18" s="252">
        <v>135</v>
      </c>
      <c r="AU18" s="253">
        <v>0</v>
      </c>
      <c r="AV18" s="250">
        <v>60</v>
      </c>
      <c r="AW18" s="255">
        <v>0</v>
      </c>
      <c r="AX18" s="255">
        <v>40</v>
      </c>
      <c r="AY18" s="251">
        <v>100</v>
      </c>
      <c r="AZ18" s="250">
        <v>0</v>
      </c>
      <c r="BA18" s="256">
        <v>100</v>
      </c>
      <c r="BB18" s="249">
        <v>0</v>
      </c>
      <c r="BC18" s="250">
        <v>60</v>
      </c>
      <c r="BD18" s="250">
        <v>0</v>
      </c>
      <c r="BE18" s="250">
        <v>40</v>
      </c>
      <c r="BF18" s="250">
        <v>100</v>
      </c>
      <c r="BG18" s="250">
        <v>0</v>
      </c>
      <c r="BH18" s="269">
        <v>100</v>
      </c>
      <c r="BI18" s="516">
        <f>SUMIFS('R4病院病棟票'!$AE$11:$AE$324,'R4病院病棟票'!$B$11:$B$324,$J$3:$J$150,'R4病院病棟票'!$R$11:$R$324,1)</f>
        <v>0</v>
      </c>
      <c r="BJ18" s="260">
        <f>SUMIFS('R4病院病棟票'!$AE$11:$AE$324,'R4病院病棟票'!$B$11:$B$324,$J$3:$J$150,'R4病院病棟票'!$R$11:$R$324,2)</f>
        <v>40</v>
      </c>
      <c r="BK18" s="517">
        <f>SUMIFS('R4病院病棟票'!$AE$11:$AE$324,'R4病院病棟票'!$B$11:$B$324,$J$3:$J$150,'R4病院病棟票'!$R$11:$R$324,3)</f>
        <v>60</v>
      </c>
      <c r="BL18" s="518">
        <f>SUMIFS('R4病院病棟票'!$AE$11:$AE$324,'R4病院病棟票'!$B$11:$B$324,$J$3:$J$150,'R4病院病棟票'!$R$11:$R$324,4)</f>
        <v>0</v>
      </c>
      <c r="BM18" s="519">
        <f t="shared" si="9"/>
        <v>100</v>
      </c>
      <c r="BN18" s="260">
        <f>SUMIFS('R4病院病棟票'!$AE$11:$AE$324,'R4病院病棟票'!$B$11:$B$324,$J$3:$J$150,'R4病院病棟票'!$R$11:$R$324,5)+SUMIFS('R4病院病棟票'!$AE$11:$AE$324,'R4病院病棟票'!$B$11:$B$324,$J$3:$J$150,'R4病院病棟票'!$R$11:$R$324,6)</f>
        <v>0</v>
      </c>
      <c r="BO18" s="293">
        <f t="shared" si="10"/>
        <v>100</v>
      </c>
      <c r="BP18" s="228">
        <f t="shared" si="5"/>
        <v>0</v>
      </c>
      <c r="BQ18" s="228">
        <f t="shared" si="6"/>
        <v>0</v>
      </c>
      <c r="BR18" s="228"/>
      <c r="BS18" s="384">
        <f>SUMIFS('R4病院病棟票'!$AH$11:$AH$324,'R4病院病棟票'!$B$11:$B$324,$J$3:$J$150,'R4病院病棟票'!$Y$11:$Y$324,1)</f>
        <v>0</v>
      </c>
      <c r="BT18" s="525">
        <f>SUMIFS('R4病院病棟票'!$AH$11:$AH$324,'R4病院病棟票'!$B$11:$B$324,$J$3:$J$150,'R4病院病棟票'!$Y$11:$Y$324,2)</f>
        <v>60</v>
      </c>
      <c r="BU18" s="385">
        <f>SUMIFS('R4病院病棟票'!$AH$11:$AH$324,'R4病院病棟票'!$B$11:$B$324,$J$3:$J$150,'R4病院病棟票'!$Y$11:$Y$324,3)</f>
        <v>0</v>
      </c>
      <c r="BV18" s="393">
        <f>SUMIFS('R4病院病棟票'!$AH$11:$AH$324,'R4病院病棟票'!$B$11:$B$324,$J$3:$J$150,'R4病院病棟票'!$Y$11:$Y$324,4)</f>
        <v>40</v>
      </c>
      <c r="BW18" s="385">
        <f t="shared" si="11"/>
        <v>100</v>
      </c>
      <c r="BX18" s="393">
        <f>SUMIFS('R4病院病棟票'!$AH$11:$AH$324,'R4病院病棟票'!$B$11:$B$324,$J$3:$J$150,'R4病院病棟票'!$Y$11:$Y$324,5)</f>
        <v>0</v>
      </c>
      <c r="BY18" s="386">
        <f t="shared" si="12"/>
        <v>100</v>
      </c>
      <c r="BZ18" s="387">
        <f>SUMIFS('R4病院病棟票'!$AI$11:$AI$324,'R4病院病棟票'!$B$11:$B$324,$J$3:$J$150)</f>
        <v>0</v>
      </c>
      <c r="CA18" s="528">
        <f>SUMIFS('R4病院病棟票'!$AE$11:$AE$324,'R4病院病棟票'!$B$11:$B$324,$J$3:$J$150,'R4病院病棟票'!$Y$11:$Y$324,7)</f>
        <v>0</v>
      </c>
      <c r="CB18" s="388" t="str">
        <f t="shared" si="7"/>
        <v>○</v>
      </c>
      <c r="CC18" s="391">
        <v>100</v>
      </c>
      <c r="CD18" s="388" t="str">
        <f t="shared" si="8"/>
        <v>○</v>
      </c>
    </row>
    <row r="19" spans="1:82">
      <c r="A19" s="240">
        <v>14</v>
      </c>
      <c r="B19" s="262" t="s">
        <v>107</v>
      </c>
      <c r="C19" s="262" t="s">
        <v>124</v>
      </c>
      <c r="D19" s="262" t="s">
        <v>109</v>
      </c>
      <c r="E19" s="263">
        <v>11729032</v>
      </c>
      <c r="F19" s="264">
        <v>11730010</v>
      </c>
      <c r="G19" s="264">
        <v>11701025</v>
      </c>
      <c r="H19" s="264">
        <v>11701025</v>
      </c>
      <c r="I19" s="264">
        <v>11701025</v>
      </c>
      <c r="J19" s="264">
        <v>11701025</v>
      </c>
      <c r="K19" s="265" t="s">
        <v>3</v>
      </c>
      <c r="L19" s="266"/>
      <c r="M19" s="267"/>
      <c r="N19" s="267"/>
      <c r="O19" s="267"/>
      <c r="P19" s="268">
        <v>0</v>
      </c>
      <c r="Q19" s="268"/>
      <c r="R19" s="248">
        <v>0</v>
      </c>
      <c r="S19" s="266"/>
      <c r="T19" s="267"/>
      <c r="U19" s="267"/>
      <c r="V19" s="267">
        <v>55</v>
      </c>
      <c r="W19" s="268">
        <v>55</v>
      </c>
      <c r="X19" s="268"/>
      <c r="Y19" s="248">
        <v>55</v>
      </c>
      <c r="Z19" s="249">
        <v>0</v>
      </c>
      <c r="AA19" s="250">
        <v>0</v>
      </c>
      <c r="AB19" s="250">
        <v>0</v>
      </c>
      <c r="AC19" s="250">
        <v>55</v>
      </c>
      <c r="AD19" s="251">
        <f t="shared" si="13"/>
        <v>55</v>
      </c>
      <c r="AE19" s="250">
        <v>0</v>
      </c>
      <c r="AF19" s="252">
        <f t="shared" si="14"/>
        <v>55</v>
      </c>
      <c r="AG19" s="249">
        <v>0</v>
      </c>
      <c r="AH19" s="250">
        <v>0</v>
      </c>
      <c r="AI19" s="250">
        <v>0</v>
      </c>
      <c r="AJ19" s="250">
        <v>55</v>
      </c>
      <c r="AK19" s="251">
        <v>55</v>
      </c>
      <c r="AL19" s="250">
        <v>0</v>
      </c>
      <c r="AM19" s="252">
        <f t="shared" si="15"/>
        <v>55</v>
      </c>
      <c r="AN19" s="249">
        <v>0</v>
      </c>
      <c r="AO19" s="250">
        <v>0</v>
      </c>
      <c r="AP19" s="250">
        <v>0</v>
      </c>
      <c r="AQ19" s="250">
        <v>55</v>
      </c>
      <c r="AR19" s="251">
        <v>55</v>
      </c>
      <c r="AS19" s="250">
        <v>0</v>
      </c>
      <c r="AT19" s="256">
        <v>55</v>
      </c>
      <c r="AU19" s="249">
        <v>0</v>
      </c>
      <c r="AV19" s="250">
        <v>0</v>
      </c>
      <c r="AW19" s="255">
        <v>0</v>
      </c>
      <c r="AX19" s="255">
        <v>55</v>
      </c>
      <c r="AY19" s="251">
        <v>55</v>
      </c>
      <c r="AZ19" s="250">
        <v>0</v>
      </c>
      <c r="BA19" s="256">
        <v>55</v>
      </c>
      <c r="BB19" s="249">
        <v>0</v>
      </c>
      <c r="BC19" s="250">
        <v>0</v>
      </c>
      <c r="BD19" s="250">
        <v>0</v>
      </c>
      <c r="BE19" s="250">
        <v>55</v>
      </c>
      <c r="BF19" s="250">
        <v>55</v>
      </c>
      <c r="BG19" s="250">
        <v>0</v>
      </c>
      <c r="BH19" s="269">
        <v>55</v>
      </c>
      <c r="BI19" s="516">
        <f>SUMIFS('R4病院病棟票'!$AE$11:$AE$324,'R4病院病棟票'!$B$11:$B$324,$J$3:$J$150,'R4病院病棟票'!$R$11:$R$324,1)</f>
        <v>0</v>
      </c>
      <c r="BJ19" s="260">
        <f>SUMIFS('R4病院病棟票'!$AE$11:$AE$324,'R4病院病棟票'!$B$11:$B$324,$J$3:$J$150,'R4病院病棟票'!$R$11:$R$324,2)</f>
        <v>0</v>
      </c>
      <c r="BK19" s="517">
        <f>SUMIFS('R4病院病棟票'!$AE$11:$AE$324,'R4病院病棟票'!$B$11:$B$324,$J$3:$J$150,'R4病院病棟票'!$R$11:$R$324,3)</f>
        <v>0</v>
      </c>
      <c r="BL19" s="518">
        <f>SUMIFS('R4病院病棟票'!$AE$11:$AE$324,'R4病院病棟票'!$B$11:$B$324,$J$3:$J$150,'R4病院病棟票'!$R$11:$R$324,4)</f>
        <v>55</v>
      </c>
      <c r="BM19" s="519">
        <f t="shared" si="9"/>
        <v>55</v>
      </c>
      <c r="BN19" s="260">
        <f>SUMIFS('R4病院病棟票'!$AE$11:$AE$324,'R4病院病棟票'!$B$11:$B$324,$J$3:$J$150,'R4病院病棟票'!$R$11:$R$324,5)+SUMIFS('R4病院病棟票'!$AE$11:$AE$324,'R4病院病棟票'!$B$11:$B$324,$J$3:$J$150,'R4病院病棟票'!$R$11:$R$324,6)</f>
        <v>0</v>
      </c>
      <c r="BO19" s="293">
        <f t="shared" si="10"/>
        <v>55</v>
      </c>
      <c r="BP19" s="228">
        <f t="shared" si="5"/>
        <v>0</v>
      </c>
      <c r="BQ19" s="228">
        <f t="shared" si="6"/>
        <v>0</v>
      </c>
      <c r="BR19" s="228"/>
      <c r="BS19" s="384">
        <f>SUMIFS('R4病院病棟票'!$AH$11:$AH$324,'R4病院病棟票'!$B$11:$B$324,$J$3:$J$150,'R4病院病棟票'!$Y$11:$Y$324,1)</f>
        <v>0</v>
      </c>
      <c r="BT19" s="525">
        <f>SUMIFS('R4病院病棟票'!$AH$11:$AH$324,'R4病院病棟票'!$B$11:$B$324,$J$3:$J$150,'R4病院病棟票'!$Y$11:$Y$324,2)</f>
        <v>0</v>
      </c>
      <c r="BU19" s="385">
        <f>SUMIFS('R4病院病棟票'!$AH$11:$AH$324,'R4病院病棟票'!$B$11:$B$324,$J$3:$J$150,'R4病院病棟票'!$Y$11:$Y$324,3)</f>
        <v>0</v>
      </c>
      <c r="BV19" s="393">
        <f>SUMIFS('R4病院病棟票'!$AH$11:$AH$324,'R4病院病棟票'!$B$11:$B$324,$J$3:$J$150,'R4病院病棟票'!$Y$11:$Y$324,4)</f>
        <v>55</v>
      </c>
      <c r="BW19" s="385">
        <f t="shared" si="11"/>
        <v>55</v>
      </c>
      <c r="BX19" s="393">
        <f>SUMIFS('R4病院病棟票'!$AH$11:$AH$324,'R4病院病棟票'!$B$11:$B$324,$J$3:$J$150,'R4病院病棟票'!$Y$11:$Y$324,5)</f>
        <v>0</v>
      </c>
      <c r="BY19" s="386">
        <f t="shared" si="12"/>
        <v>55</v>
      </c>
      <c r="BZ19" s="387">
        <f>SUMIFS('R4病院病棟票'!$AI$11:$AI$324,'R4病院病棟票'!$B$11:$B$324,$J$3:$J$150)</f>
        <v>0</v>
      </c>
      <c r="CA19" s="528">
        <f>SUMIFS('R4病院病棟票'!$AE$11:$AE$324,'R4病院病棟票'!$B$11:$B$324,$J$3:$J$150,'R4病院病棟票'!$Y$11:$Y$324,7)</f>
        <v>0</v>
      </c>
      <c r="CB19" s="388" t="str">
        <f t="shared" si="7"/>
        <v>○</v>
      </c>
      <c r="CC19" s="391">
        <v>55</v>
      </c>
      <c r="CD19" s="388" t="str">
        <f t="shared" si="8"/>
        <v>○</v>
      </c>
    </row>
    <row r="20" spans="1:82">
      <c r="A20" s="240">
        <v>15</v>
      </c>
      <c r="B20" s="262" t="s">
        <v>107</v>
      </c>
      <c r="C20" s="262" t="s">
        <v>108</v>
      </c>
      <c r="D20" s="262" t="s">
        <v>109</v>
      </c>
      <c r="E20" s="263">
        <v>21729021</v>
      </c>
      <c r="F20" s="264">
        <v>21730119</v>
      </c>
      <c r="G20" s="264">
        <v>21701023</v>
      </c>
      <c r="H20" s="264">
        <v>21701023</v>
      </c>
      <c r="I20" s="264">
        <v>21701023</v>
      </c>
      <c r="J20" s="264">
        <v>21701023</v>
      </c>
      <c r="K20" s="265" t="s">
        <v>127</v>
      </c>
      <c r="L20" s="266"/>
      <c r="M20" s="267"/>
      <c r="N20" s="267">
        <v>19</v>
      </c>
      <c r="O20" s="267"/>
      <c r="P20" s="268">
        <v>19</v>
      </c>
      <c r="Q20" s="268"/>
      <c r="R20" s="248">
        <v>19</v>
      </c>
      <c r="S20" s="266"/>
      <c r="T20" s="267"/>
      <c r="U20" s="267">
        <v>19</v>
      </c>
      <c r="V20" s="267"/>
      <c r="W20" s="268">
        <v>19</v>
      </c>
      <c r="X20" s="268"/>
      <c r="Y20" s="248">
        <v>19</v>
      </c>
      <c r="Z20" s="249">
        <v>0</v>
      </c>
      <c r="AA20" s="250">
        <v>0</v>
      </c>
      <c r="AB20" s="250">
        <v>19</v>
      </c>
      <c r="AC20" s="250">
        <v>0</v>
      </c>
      <c r="AD20" s="251">
        <f>SUM(Z20:AC20)</f>
        <v>19</v>
      </c>
      <c r="AE20" s="251">
        <v>0</v>
      </c>
      <c r="AF20" s="252">
        <f>AD20+AE20</f>
        <v>19</v>
      </c>
      <c r="AG20" s="249">
        <v>0</v>
      </c>
      <c r="AH20" s="250">
        <v>0</v>
      </c>
      <c r="AI20" s="250">
        <v>19</v>
      </c>
      <c r="AJ20" s="250">
        <v>0</v>
      </c>
      <c r="AK20" s="251">
        <v>19</v>
      </c>
      <c r="AL20" s="250">
        <v>0</v>
      </c>
      <c r="AM20" s="252">
        <f>AK20+AL20</f>
        <v>19</v>
      </c>
      <c r="AN20" s="253">
        <v>0</v>
      </c>
      <c r="AO20" s="250">
        <v>0</v>
      </c>
      <c r="AP20" s="250">
        <v>19</v>
      </c>
      <c r="AQ20" s="255">
        <v>0</v>
      </c>
      <c r="AR20" s="251">
        <v>19</v>
      </c>
      <c r="AS20" s="250">
        <v>0</v>
      </c>
      <c r="AT20" s="256">
        <v>19</v>
      </c>
      <c r="AU20" s="249">
        <v>0</v>
      </c>
      <c r="AV20" s="250">
        <v>0</v>
      </c>
      <c r="AW20" s="255">
        <v>19</v>
      </c>
      <c r="AX20" s="289">
        <v>0</v>
      </c>
      <c r="AY20" s="251">
        <v>19</v>
      </c>
      <c r="AZ20" s="250">
        <v>0</v>
      </c>
      <c r="BA20" s="252">
        <v>19</v>
      </c>
      <c r="BB20" s="253">
        <v>0</v>
      </c>
      <c r="BC20" s="250">
        <v>0</v>
      </c>
      <c r="BD20" s="250">
        <v>19</v>
      </c>
      <c r="BE20" s="255">
        <v>0</v>
      </c>
      <c r="BF20" s="251">
        <v>19</v>
      </c>
      <c r="BG20" s="250">
        <v>0</v>
      </c>
      <c r="BH20" s="252">
        <v>19</v>
      </c>
      <c r="BI20" s="290">
        <f>SUMIFS('R4診療所票'!$AZ$10:$AZ$64,'R4診療所票'!$B$10:$B$64,$J$3:$J$150,'R4診療所票'!$AG$10:$AG$64,1)</f>
        <v>0</v>
      </c>
      <c r="BJ20" s="271">
        <f>SUMIFS('R4診療所票'!$AZ$10:$AZ$64,'R4診療所票'!$B$10:$B$64,$J$3:$J$150,'R4診療所票'!$AG$10:$AG$64,2)</f>
        <v>0</v>
      </c>
      <c r="BK20" s="271">
        <f>SUMIFS('R4診療所票'!$AZ$10:$AZ$64,'R4診療所票'!$B$10:$B$64,$J$3:$J$150,'R4診療所票'!$AG$10:$AG$64,3)</f>
        <v>19</v>
      </c>
      <c r="BL20" s="291">
        <f>SUMIFS('R4診療所票'!$AZ$10:$AZ$64,'R4診療所票'!$B$10:$B$64,$J$3:$J$150,'R4診療所票'!$AG$10:$AG$64,4)</f>
        <v>0</v>
      </c>
      <c r="BM20" s="292">
        <f>SUM(BI20:BL20)</f>
        <v>19</v>
      </c>
      <c r="BN20" s="271">
        <f>SUMIFS('R4診療所票'!$AZ$10:$AZ$64,'R4診療所票'!$B$10:$B$64,$J$3:$J$150,'R4診療所票'!$AG$10:$AG$64,5)+SUMIFS('R4診療所票'!$AZ$10:$AZ$64,'R4診療所票'!$B$10:$B$64,$J$3:$J$150,'R4診療所票'!$AG$10:$AG$64,6)</f>
        <v>0</v>
      </c>
      <c r="BO20" s="272">
        <f>BM20+BN20</f>
        <v>19</v>
      </c>
      <c r="BP20" s="228">
        <f>BM20-BF20</f>
        <v>0</v>
      </c>
      <c r="BQ20" s="228">
        <f>BO20-BH20</f>
        <v>0</v>
      </c>
      <c r="BR20" s="228"/>
      <c r="BS20" s="287">
        <f>SUMIFS('R4診療所票'!$BC$10:$BC$64,'R4診療所票'!$B$10:$B$64,$J$3:$J$150,'R4診療所票'!$AN$10:$AN$64,1)</f>
        <v>0</v>
      </c>
      <c r="BT20" s="525">
        <f>SUMIFS('R4診療所票'!$BC$10:$BC$64,'R4診療所票'!$B$10:$B$64,$J$3:$J$150,'R4診療所票'!$AN$10:$AN$64,2)</f>
        <v>0</v>
      </c>
      <c r="BU20" s="288">
        <f>SUMIFS('R4診療所票'!$BC$10:$BC$64,'R4診療所票'!$B$10:$B$64,$J$3:$J$150,'R4診療所票'!$AN$10:$AN$64,3)</f>
        <v>19</v>
      </c>
      <c r="BV20" s="525">
        <f>SUMIFS('R4診療所票'!$BC$10:$BC$64,'R4診療所票'!$B$10:$B$64,$J$3:$J$150,'R4診療所票'!$AN$10:$AN$64,4)</f>
        <v>0</v>
      </c>
      <c r="BW20" s="288">
        <f>SUM(BS20:BV20)</f>
        <v>19</v>
      </c>
      <c r="BX20" s="525">
        <f>SUMIFS('R4診療所票'!$BC$10:$BC$64,'R4診療所票'!$B$10:$B$64,$J$3:$J$150,'R4診療所票'!$AN$10:$AN$64,5)</f>
        <v>0</v>
      </c>
      <c r="BY20" s="390">
        <f>BW20+BX20</f>
        <v>19</v>
      </c>
      <c r="BZ20" s="387">
        <f>SUMIFS('R4診療所票'!$BD$11:$BD$64,'R4診療所票'!$B$11:$B$64,$J$3:$J$150)</f>
        <v>0</v>
      </c>
      <c r="CA20" s="528">
        <f>SUMIFS('R4診療所票'!$BC$10:$BC$64,'R4診療所票'!$B$10:$B$64,$J$3:$J$150,'R4診療所票'!$AN$10:$AN$64,7)</f>
        <v>0</v>
      </c>
      <c r="CB20" s="388" t="str">
        <f>IF(BO20=BY20+BZ20+CA20,"○","×")</f>
        <v>○</v>
      </c>
      <c r="CC20" s="391">
        <v>19</v>
      </c>
      <c r="CD20" s="388" t="str">
        <f>IF(BO20=CC20,"○","×")</f>
        <v>○</v>
      </c>
    </row>
    <row r="21" spans="1:82">
      <c r="A21" s="240">
        <v>16</v>
      </c>
      <c r="B21" s="262" t="s">
        <v>128</v>
      </c>
      <c r="C21" s="262" t="s">
        <v>129</v>
      </c>
      <c r="D21" s="262" t="s">
        <v>130</v>
      </c>
      <c r="E21" s="262" t="s">
        <v>131</v>
      </c>
      <c r="F21" s="264">
        <v>21730096</v>
      </c>
      <c r="G21" s="294">
        <v>21701140</v>
      </c>
      <c r="H21" s="294">
        <v>21701140</v>
      </c>
      <c r="I21" s="294">
        <v>21701140</v>
      </c>
      <c r="J21" s="294">
        <v>21701140</v>
      </c>
      <c r="K21" s="265" t="s">
        <v>132</v>
      </c>
      <c r="L21" s="295"/>
      <c r="M21" s="296"/>
      <c r="N21" s="296"/>
      <c r="O21" s="296"/>
      <c r="P21" s="297">
        <v>0</v>
      </c>
      <c r="Q21" s="297"/>
      <c r="R21" s="298">
        <v>0</v>
      </c>
      <c r="S21" s="295" t="s">
        <v>131</v>
      </c>
      <c r="T21" s="296" t="s">
        <v>131</v>
      </c>
      <c r="U21" s="296" t="s">
        <v>131</v>
      </c>
      <c r="V21" s="296" t="s">
        <v>131</v>
      </c>
      <c r="W21" s="297" t="s">
        <v>131</v>
      </c>
      <c r="X21" s="297" t="s">
        <v>131</v>
      </c>
      <c r="Y21" s="298" t="s">
        <v>131</v>
      </c>
      <c r="Z21" s="299"/>
      <c r="AA21" s="300"/>
      <c r="AB21" s="300"/>
      <c r="AC21" s="300"/>
      <c r="AD21" s="301"/>
      <c r="AE21" s="300"/>
      <c r="AF21" s="302"/>
      <c r="AG21" s="249">
        <v>0</v>
      </c>
      <c r="AH21" s="250">
        <v>0</v>
      </c>
      <c r="AI21" s="250">
        <v>0</v>
      </c>
      <c r="AJ21" s="250">
        <v>0</v>
      </c>
      <c r="AK21" s="251">
        <v>0</v>
      </c>
      <c r="AL21" s="250">
        <v>19</v>
      </c>
      <c r="AM21" s="252">
        <f>AK21+AL21</f>
        <v>19</v>
      </c>
      <c r="AN21" s="253">
        <v>0</v>
      </c>
      <c r="AO21" s="250">
        <v>0</v>
      </c>
      <c r="AP21" s="250">
        <v>0</v>
      </c>
      <c r="AQ21" s="255">
        <v>0</v>
      </c>
      <c r="AR21" s="251">
        <v>0</v>
      </c>
      <c r="AS21" s="250">
        <v>19</v>
      </c>
      <c r="AT21" s="256">
        <v>19</v>
      </c>
      <c r="AU21" s="249">
        <v>0</v>
      </c>
      <c r="AV21" s="250">
        <v>0</v>
      </c>
      <c r="AW21" s="255">
        <v>0</v>
      </c>
      <c r="AX21" s="289">
        <v>0</v>
      </c>
      <c r="AY21" s="251">
        <v>0</v>
      </c>
      <c r="AZ21" s="250">
        <v>19</v>
      </c>
      <c r="BA21" s="252">
        <v>19</v>
      </c>
      <c r="BB21" s="253">
        <v>0</v>
      </c>
      <c r="BC21" s="250">
        <v>0</v>
      </c>
      <c r="BD21" s="250">
        <v>0</v>
      </c>
      <c r="BE21" s="255">
        <v>0</v>
      </c>
      <c r="BF21" s="251">
        <v>0</v>
      </c>
      <c r="BG21" s="250">
        <v>19</v>
      </c>
      <c r="BH21" s="252">
        <v>19</v>
      </c>
      <c r="BI21" s="290">
        <f>SUMIFS('R4診療所票'!$AZ$10:$AZ$64,'R4診療所票'!$B$10:$B$64,$J$3:$J$150,'R4診療所票'!$AG$10:$AG$64,1)</f>
        <v>0</v>
      </c>
      <c r="BJ21" s="271">
        <f>SUMIFS('R4診療所票'!$AZ$10:$AZ$64,'R4診療所票'!$B$10:$B$64,$J$3:$J$150,'R4診療所票'!$AG$10:$AG$64,2)</f>
        <v>0</v>
      </c>
      <c r="BK21" s="271">
        <f>SUMIFS('R4診療所票'!$AZ$10:$AZ$64,'R4診療所票'!$B$10:$B$64,$J$3:$J$150,'R4診療所票'!$AG$10:$AG$64,3)</f>
        <v>0</v>
      </c>
      <c r="BL21" s="291">
        <f>SUMIFS('R4診療所票'!$AZ$10:$AZ$64,'R4診療所票'!$B$10:$B$64,$J$3:$J$150,'R4診療所票'!$AG$10:$AG$64,4)</f>
        <v>0</v>
      </c>
      <c r="BM21" s="292">
        <f t="shared" ref="BM21:BM35" si="16">SUM(BI21:BL21)</f>
        <v>0</v>
      </c>
      <c r="BN21" s="271">
        <f>SUMIFS('R4診療所票'!$AZ$10:$AZ$64,'R4診療所票'!$B$10:$B$64,$J$3:$J$150,'R4診療所票'!$AG$10:$AG$64,5)+SUMIFS('R4診療所票'!$AZ$10:$AZ$64,'R4診療所票'!$B$10:$B$64,$J$3:$J$150,'R4診療所票'!$AG$10:$AG$64,6)</f>
        <v>19</v>
      </c>
      <c r="BO21" s="272">
        <f t="shared" ref="BO21:BO35" si="17">BM21+BN21</f>
        <v>19</v>
      </c>
      <c r="BP21" s="228">
        <f>BM21-BF21</f>
        <v>0</v>
      </c>
      <c r="BQ21" s="228">
        <f>BO21-BH21</f>
        <v>0</v>
      </c>
      <c r="BR21" s="228"/>
      <c r="BS21" s="287">
        <f>SUMIFS('R4診療所票'!$BC$10:$BC$64,'R4診療所票'!$B$10:$B$64,$J$3:$J$150,'R4診療所票'!$AN$10:$AN$64,1)</f>
        <v>0</v>
      </c>
      <c r="BT21" s="525">
        <f>SUMIFS('R4診療所票'!$BC$10:$BC$64,'R4診療所票'!$B$10:$B$64,$J$3:$J$150,'R4診療所票'!$AN$10:$AN$64,2)</f>
        <v>0</v>
      </c>
      <c r="BU21" s="288">
        <f>SUMIFS('R4診療所票'!$BC$10:$BC$64,'R4診療所票'!$B$10:$B$64,$J$3:$J$150,'R4診療所票'!$AN$10:$AN$64,3)</f>
        <v>0</v>
      </c>
      <c r="BV21" s="525">
        <f>SUMIFS('R4診療所票'!$BC$10:$BC$64,'R4診療所票'!$B$10:$B$64,$J$3:$J$150,'R4診療所票'!$AN$10:$AN$64,4)</f>
        <v>0</v>
      </c>
      <c r="BW21" s="288">
        <f t="shared" ref="BW21:BW35" si="18">SUM(BS21:BV21)</f>
        <v>0</v>
      </c>
      <c r="BX21" s="525">
        <f>SUMIFS('R4診療所票'!$BC$10:$BC$64,'R4診療所票'!$B$10:$B$64,$J$3:$J$150,'R4診療所票'!$AN$10:$AN$64,5)</f>
        <v>19</v>
      </c>
      <c r="BY21" s="390">
        <f t="shared" ref="BY21:BY35" si="19">BW21+BX21</f>
        <v>19</v>
      </c>
      <c r="BZ21" s="387">
        <f>SUMIFS('R4診療所票'!$BD$11:$BD$64,'R4診療所票'!$B$11:$B$64,$J$3:$J$150)</f>
        <v>0</v>
      </c>
      <c r="CA21" s="528">
        <f>SUMIFS('R4診療所票'!$BC$10:$BC$64,'R4診療所票'!$B$10:$B$64,$J$3:$J$150,'R4診療所票'!$AN$10:$AN$64,7)</f>
        <v>0</v>
      </c>
      <c r="CB21" s="388" t="str">
        <f>IF(BO21=BY21+BZ21+CA21,"○","×")</f>
        <v>○</v>
      </c>
      <c r="CC21" s="391">
        <v>19</v>
      </c>
      <c r="CD21" s="388" t="str">
        <f>IF(BO21=CC21,"○","×")</f>
        <v>○</v>
      </c>
    </row>
    <row r="22" spans="1:82">
      <c r="A22" s="240">
        <v>17</v>
      </c>
      <c r="B22" s="262" t="s">
        <v>107</v>
      </c>
      <c r="C22" s="262" t="s">
        <v>108</v>
      </c>
      <c r="D22" s="262" t="s">
        <v>109</v>
      </c>
      <c r="E22" s="263">
        <v>21729102</v>
      </c>
      <c r="F22" s="264">
        <v>21730020</v>
      </c>
      <c r="G22" s="264">
        <v>21701024</v>
      </c>
      <c r="H22" s="264">
        <v>21701024</v>
      </c>
      <c r="I22" s="264">
        <v>21701024</v>
      </c>
      <c r="J22" s="264">
        <v>21701024</v>
      </c>
      <c r="K22" s="265" t="s">
        <v>5</v>
      </c>
      <c r="L22" s="266"/>
      <c r="M22" s="267"/>
      <c r="N22" s="267"/>
      <c r="O22" s="267"/>
      <c r="P22" s="268">
        <v>0</v>
      </c>
      <c r="Q22" s="268"/>
      <c r="R22" s="248">
        <v>0</v>
      </c>
      <c r="S22" s="266"/>
      <c r="T22" s="267"/>
      <c r="U22" s="267"/>
      <c r="V22" s="267">
        <v>19</v>
      </c>
      <c r="W22" s="268">
        <v>19</v>
      </c>
      <c r="X22" s="268"/>
      <c r="Y22" s="248">
        <v>19</v>
      </c>
      <c r="Z22" s="249">
        <v>0</v>
      </c>
      <c r="AA22" s="250">
        <v>0</v>
      </c>
      <c r="AB22" s="250">
        <v>0</v>
      </c>
      <c r="AC22" s="250">
        <v>19</v>
      </c>
      <c r="AD22" s="251">
        <f>SUM(Z22:AC22)</f>
        <v>19</v>
      </c>
      <c r="AE22" s="251">
        <v>0</v>
      </c>
      <c r="AF22" s="252">
        <f>AD22+AE22</f>
        <v>19</v>
      </c>
      <c r="AG22" s="249">
        <v>0</v>
      </c>
      <c r="AH22" s="250">
        <v>0</v>
      </c>
      <c r="AI22" s="250">
        <v>0</v>
      </c>
      <c r="AJ22" s="250">
        <v>19</v>
      </c>
      <c r="AK22" s="251">
        <v>19</v>
      </c>
      <c r="AL22" s="250">
        <v>0</v>
      </c>
      <c r="AM22" s="252">
        <f>AK22+AL22</f>
        <v>19</v>
      </c>
      <c r="AN22" s="253">
        <v>0</v>
      </c>
      <c r="AO22" s="250">
        <v>0</v>
      </c>
      <c r="AP22" s="250">
        <v>0</v>
      </c>
      <c r="AQ22" s="255">
        <v>19</v>
      </c>
      <c r="AR22" s="251">
        <v>19</v>
      </c>
      <c r="AS22" s="250">
        <v>0</v>
      </c>
      <c r="AT22" s="256">
        <v>19</v>
      </c>
      <c r="AU22" s="249">
        <v>0</v>
      </c>
      <c r="AV22" s="250">
        <v>0</v>
      </c>
      <c r="AW22" s="255">
        <v>0</v>
      </c>
      <c r="AX22" s="289">
        <v>19</v>
      </c>
      <c r="AY22" s="251">
        <v>19</v>
      </c>
      <c r="AZ22" s="250">
        <v>0</v>
      </c>
      <c r="BA22" s="252">
        <v>19</v>
      </c>
      <c r="BB22" s="253">
        <v>0</v>
      </c>
      <c r="BC22" s="250">
        <v>0</v>
      </c>
      <c r="BD22" s="250">
        <v>0</v>
      </c>
      <c r="BE22" s="255">
        <v>19</v>
      </c>
      <c r="BF22" s="251">
        <v>19</v>
      </c>
      <c r="BG22" s="250">
        <v>0</v>
      </c>
      <c r="BH22" s="252">
        <v>19</v>
      </c>
      <c r="BI22" s="290">
        <f>SUMIFS('R4診療所票'!$AZ$10:$AZ$64,'R4診療所票'!$B$10:$B$64,$J$3:$J$150,'R4診療所票'!$AG$10:$AG$64,1)</f>
        <v>0</v>
      </c>
      <c r="BJ22" s="271">
        <f>SUMIFS('R4診療所票'!$AZ$10:$AZ$64,'R4診療所票'!$B$10:$B$64,$J$3:$J$150,'R4診療所票'!$AG$10:$AG$64,2)</f>
        <v>0</v>
      </c>
      <c r="BK22" s="271">
        <f>SUMIFS('R4診療所票'!$AZ$10:$AZ$64,'R4診療所票'!$B$10:$B$64,$J$3:$J$150,'R4診療所票'!$AG$10:$AG$64,3)</f>
        <v>0</v>
      </c>
      <c r="BL22" s="291">
        <f>SUMIFS('R4診療所票'!$AZ$10:$AZ$64,'R4診療所票'!$B$10:$B$64,$J$3:$J$150,'R4診療所票'!$AG$10:$AG$64,4)</f>
        <v>19</v>
      </c>
      <c r="BM22" s="292">
        <f t="shared" si="16"/>
        <v>19</v>
      </c>
      <c r="BN22" s="271">
        <f>SUMIFS('R4診療所票'!$AZ$10:$AZ$64,'R4診療所票'!$B$10:$B$64,$J$3:$J$150,'R4診療所票'!$AG$10:$AG$64,5)+SUMIFS('R4診療所票'!$AZ$10:$AZ$64,'R4診療所票'!$B$10:$B$64,$J$3:$J$150,'R4診療所票'!$AG$10:$AG$64,6)</f>
        <v>0</v>
      </c>
      <c r="BO22" s="272">
        <f t="shared" si="17"/>
        <v>19</v>
      </c>
      <c r="BP22" s="228">
        <f>BM22-BF22</f>
        <v>0</v>
      </c>
      <c r="BQ22" s="228">
        <f>BO22-BH22</f>
        <v>0</v>
      </c>
      <c r="BR22" s="228"/>
      <c r="BS22" s="287">
        <f>SUMIFS('R4診療所票'!$BC$10:$BC$64,'R4診療所票'!$B$10:$B$64,$J$3:$J$150,'R4診療所票'!$AN$10:$AN$64,1)</f>
        <v>0</v>
      </c>
      <c r="BT22" s="525">
        <f>SUMIFS('R4診療所票'!$BC$10:$BC$64,'R4診療所票'!$B$10:$B$64,$J$3:$J$150,'R4診療所票'!$AN$10:$AN$64,2)</f>
        <v>0</v>
      </c>
      <c r="BU22" s="288">
        <f>SUMIFS('R4診療所票'!$BC$10:$BC$64,'R4診療所票'!$B$10:$B$64,$J$3:$J$150,'R4診療所票'!$AN$10:$AN$64,3)</f>
        <v>0</v>
      </c>
      <c r="BV22" s="525">
        <f>SUMIFS('R4診療所票'!$BC$10:$BC$64,'R4診療所票'!$B$10:$B$64,$J$3:$J$150,'R4診療所票'!$AN$10:$AN$64,4)</f>
        <v>19</v>
      </c>
      <c r="BW22" s="288">
        <f t="shared" si="18"/>
        <v>19</v>
      </c>
      <c r="BX22" s="525">
        <f>SUMIFS('R4診療所票'!$BC$10:$BC$64,'R4診療所票'!$B$10:$B$64,$J$3:$J$150,'R4診療所票'!$AN$10:$AN$64,5)</f>
        <v>0</v>
      </c>
      <c r="BY22" s="390">
        <f t="shared" si="19"/>
        <v>19</v>
      </c>
      <c r="BZ22" s="387">
        <f>SUMIFS('R4診療所票'!$BD$11:$BD$64,'R4診療所票'!$B$11:$B$64,$J$3:$J$150)</f>
        <v>0</v>
      </c>
      <c r="CA22" s="528">
        <f>SUMIFS('R4診療所票'!$BC$10:$BC$64,'R4診療所票'!$B$10:$B$64,$J$3:$J$150,'R4診療所票'!$AN$10:$AN$64,7)</f>
        <v>0</v>
      </c>
      <c r="CB22" s="388" t="str">
        <f>IF(BO22=BY22+BZ22+CA22,"○","×")</f>
        <v>○</v>
      </c>
      <c r="CC22" s="391">
        <v>19</v>
      </c>
      <c r="CD22" s="388" t="str">
        <f>IF(BO22=CC22,"○","×")</f>
        <v>○</v>
      </c>
    </row>
    <row r="23" spans="1:82">
      <c r="A23" s="240">
        <v>18</v>
      </c>
      <c r="B23" s="262" t="s">
        <v>107</v>
      </c>
      <c r="C23" s="262" t="s">
        <v>116</v>
      </c>
      <c r="D23" s="262" t="s">
        <v>109</v>
      </c>
      <c r="E23" s="263">
        <v>21729151</v>
      </c>
      <c r="F23" s="264">
        <v>21730006</v>
      </c>
      <c r="G23" s="264">
        <v>21701018</v>
      </c>
      <c r="H23" s="264">
        <v>21701018</v>
      </c>
      <c r="I23" s="264">
        <v>21701018</v>
      </c>
      <c r="J23" s="264">
        <v>21701018</v>
      </c>
      <c r="K23" s="265" t="s">
        <v>6</v>
      </c>
      <c r="L23" s="266"/>
      <c r="M23" s="267"/>
      <c r="N23" s="267"/>
      <c r="O23" s="267"/>
      <c r="P23" s="268">
        <v>0</v>
      </c>
      <c r="Q23" s="268"/>
      <c r="R23" s="248">
        <v>0</v>
      </c>
      <c r="S23" s="266"/>
      <c r="T23" s="267">
        <v>14</v>
      </c>
      <c r="U23" s="267"/>
      <c r="V23" s="267"/>
      <c r="W23" s="268">
        <v>14</v>
      </c>
      <c r="X23" s="268"/>
      <c r="Y23" s="248">
        <v>14</v>
      </c>
      <c r="Z23" s="249">
        <v>0</v>
      </c>
      <c r="AA23" s="250">
        <v>14</v>
      </c>
      <c r="AB23" s="250">
        <v>0</v>
      </c>
      <c r="AC23" s="250">
        <v>0</v>
      </c>
      <c r="AD23" s="251">
        <f t="shared" si="13"/>
        <v>14</v>
      </c>
      <c r="AE23" s="250">
        <v>0</v>
      </c>
      <c r="AF23" s="252">
        <f t="shared" si="14"/>
        <v>14</v>
      </c>
      <c r="AG23" s="249">
        <v>0</v>
      </c>
      <c r="AH23" s="250">
        <v>14</v>
      </c>
      <c r="AI23" s="250">
        <v>0</v>
      </c>
      <c r="AJ23" s="250">
        <v>0</v>
      </c>
      <c r="AK23" s="251">
        <v>14</v>
      </c>
      <c r="AL23" s="250">
        <v>0</v>
      </c>
      <c r="AM23" s="252">
        <f>AK23+AL23</f>
        <v>14</v>
      </c>
      <c r="AN23" s="253">
        <v>0</v>
      </c>
      <c r="AO23" s="250">
        <v>14</v>
      </c>
      <c r="AP23" s="250">
        <v>0</v>
      </c>
      <c r="AQ23" s="255">
        <v>0</v>
      </c>
      <c r="AR23" s="251">
        <v>14</v>
      </c>
      <c r="AS23" s="250">
        <v>0</v>
      </c>
      <c r="AT23" s="256">
        <v>14</v>
      </c>
      <c r="AU23" s="249">
        <v>0</v>
      </c>
      <c r="AV23" s="250">
        <v>14</v>
      </c>
      <c r="AW23" s="255">
        <v>0</v>
      </c>
      <c r="AX23" s="289">
        <v>0</v>
      </c>
      <c r="AY23" s="251">
        <v>14</v>
      </c>
      <c r="AZ23" s="250">
        <v>0</v>
      </c>
      <c r="BA23" s="252">
        <v>14</v>
      </c>
      <c r="BB23" s="253">
        <v>0</v>
      </c>
      <c r="BC23" s="250">
        <v>14</v>
      </c>
      <c r="BD23" s="250">
        <v>0</v>
      </c>
      <c r="BE23" s="255">
        <v>0</v>
      </c>
      <c r="BF23" s="251">
        <v>14</v>
      </c>
      <c r="BG23" s="250">
        <v>0</v>
      </c>
      <c r="BH23" s="252">
        <v>14</v>
      </c>
      <c r="BI23" s="290">
        <f>SUMIFS('R4診療所票'!$AZ$10:$AZ$64,'R4診療所票'!$B$10:$B$64,$J$3:$J$150,'R4診療所票'!$AG$10:$AG$64,1)</f>
        <v>0</v>
      </c>
      <c r="BJ23" s="271">
        <f>SUMIFS('R4診療所票'!$AZ$10:$AZ$64,'R4診療所票'!$B$10:$B$64,$J$3:$J$150,'R4診療所票'!$AG$10:$AG$64,2)</f>
        <v>14</v>
      </c>
      <c r="BK23" s="271">
        <f>SUMIFS('R4診療所票'!$AZ$10:$AZ$64,'R4診療所票'!$B$10:$B$64,$J$3:$J$150,'R4診療所票'!$AG$10:$AG$64,3)</f>
        <v>0</v>
      </c>
      <c r="BL23" s="291">
        <f>SUMIFS('R4診療所票'!$AZ$10:$AZ$64,'R4診療所票'!$B$10:$B$64,$J$3:$J$150,'R4診療所票'!$AG$10:$AG$64,4)</f>
        <v>0</v>
      </c>
      <c r="BM23" s="292">
        <f t="shared" si="16"/>
        <v>14</v>
      </c>
      <c r="BN23" s="271">
        <f>SUMIFS('R4診療所票'!$AZ$10:$AZ$64,'R4診療所票'!$B$10:$B$64,$J$3:$J$150,'R4診療所票'!$AG$10:$AG$64,5)+SUMIFS('R4診療所票'!$AZ$10:$AZ$64,'R4診療所票'!$B$10:$B$64,$J$3:$J$150,'R4診療所票'!$AG$10:$AG$64,6)</f>
        <v>0</v>
      </c>
      <c r="BO23" s="272">
        <f t="shared" si="17"/>
        <v>14</v>
      </c>
      <c r="BP23" s="228">
        <f t="shared" si="5"/>
        <v>0</v>
      </c>
      <c r="BQ23" s="228">
        <f t="shared" si="6"/>
        <v>0</v>
      </c>
      <c r="BR23" s="228"/>
      <c r="BS23" s="287">
        <f>SUMIFS('R4診療所票'!$BC$10:$BC$64,'R4診療所票'!$B$10:$B$64,$J$3:$J$150,'R4診療所票'!$AN$10:$AN$64,1)</f>
        <v>0</v>
      </c>
      <c r="BT23" s="525">
        <f>SUMIFS('R4診療所票'!$BC$10:$BC$64,'R4診療所票'!$B$10:$B$64,$J$3:$J$150,'R4診療所票'!$AN$10:$AN$64,2)</f>
        <v>14</v>
      </c>
      <c r="BU23" s="288">
        <f>SUMIFS('R4診療所票'!$BC$10:$BC$64,'R4診療所票'!$B$10:$B$64,$J$3:$J$150,'R4診療所票'!$AN$10:$AN$64,3)</f>
        <v>0</v>
      </c>
      <c r="BV23" s="525">
        <f>SUMIFS('R4診療所票'!$BC$10:$BC$64,'R4診療所票'!$B$10:$B$64,$J$3:$J$150,'R4診療所票'!$AN$10:$AN$64,4)</f>
        <v>0</v>
      </c>
      <c r="BW23" s="288">
        <f t="shared" si="18"/>
        <v>14</v>
      </c>
      <c r="BX23" s="525">
        <f>SUMIFS('R4診療所票'!$BC$10:$BC$64,'R4診療所票'!$B$10:$B$64,$J$3:$J$150,'R4診療所票'!$AN$10:$AN$64,5)</f>
        <v>0</v>
      </c>
      <c r="BY23" s="390">
        <f t="shared" si="19"/>
        <v>14</v>
      </c>
      <c r="BZ23" s="387">
        <f>SUMIFS('R4診療所票'!$BD$11:$BD$64,'R4診療所票'!$B$11:$B$64,$J$3:$J$150)</f>
        <v>0</v>
      </c>
      <c r="CA23" s="528">
        <f>SUMIFS('R4診療所票'!$BC$10:$BC$64,'R4診療所票'!$B$10:$B$64,$J$3:$J$150,'R4診療所票'!$AN$10:$AN$64,7)</f>
        <v>0</v>
      </c>
      <c r="CB23" s="388" t="str">
        <f t="shared" si="7"/>
        <v>○</v>
      </c>
      <c r="CC23" s="391">
        <v>14</v>
      </c>
      <c r="CD23" s="388" t="str">
        <f t="shared" si="8"/>
        <v>○</v>
      </c>
    </row>
    <row r="24" spans="1:82" hidden="1">
      <c r="A24" s="240"/>
      <c r="B24" s="262" t="s">
        <v>107</v>
      </c>
      <c r="C24" s="262" t="s">
        <v>116</v>
      </c>
      <c r="D24" s="262" t="s">
        <v>109</v>
      </c>
      <c r="E24" s="263">
        <v>21729085</v>
      </c>
      <c r="F24" s="264">
        <v>21730063</v>
      </c>
      <c r="G24" s="264">
        <v>21701015</v>
      </c>
      <c r="H24" s="264">
        <v>21701015</v>
      </c>
      <c r="I24" s="275"/>
      <c r="J24" s="275"/>
      <c r="K24" s="275" t="s">
        <v>133</v>
      </c>
      <c r="L24" s="266"/>
      <c r="M24" s="267"/>
      <c r="N24" s="267"/>
      <c r="O24" s="267"/>
      <c r="P24" s="268">
        <v>0</v>
      </c>
      <c r="Q24" s="268"/>
      <c r="R24" s="248">
        <v>0</v>
      </c>
      <c r="S24" s="266"/>
      <c r="T24" s="267">
        <v>3</v>
      </c>
      <c r="U24" s="267"/>
      <c r="V24" s="267"/>
      <c r="W24" s="268">
        <v>3</v>
      </c>
      <c r="X24" s="268"/>
      <c r="Y24" s="248">
        <v>3</v>
      </c>
      <c r="Z24" s="249">
        <v>0</v>
      </c>
      <c r="AA24" s="250">
        <v>3</v>
      </c>
      <c r="AB24" s="250">
        <v>0</v>
      </c>
      <c r="AC24" s="250">
        <v>0</v>
      </c>
      <c r="AD24" s="251">
        <f t="shared" ref="AD24:AD35" si="20">SUM(Z24:AC24)</f>
        <v>3</v>
      </c>
      <c r="AE24" s="251">
        <v>0</v>
      </c>
      <c r="AF24" s="252">
        <f t="shared" si="14"/>
        <v>3</v>
      </c>
      <c r="AG24" s="249">
        <v>0</v>
      </c>
      <c r="AH24" s="250">
        <v>3</v>
      </c>
      <c r="AI24" s="250">
        <v>0</v>
      </c>
      <c r="AJ24" s="250">
        <v>0</v>
      </c>
      <c r="AK24" s="251">
        <v>3</v>
      </c>
      <c r="AL24" s="250">
        <v>0</v>
      </c>
      <c r="AM24" s="252">
        <f t="shared" ref="AM24:AM35" si="21">AK24+AL24</f>
        <v>3</v>
      </c>
      <c r="AN24" s="253">
        <v>0</v>
      </c>
      <c r="AO24" s="250">
        <v>3</v>
      </c>
      <c r="AP24" s="250">
        <v>0</v>
      </c>
      <c r="AQ24" s="255">
        <v>0</v>
      </c>
      <c r="AR24" s="251">
        <v>3</v>
      </c>
      <c r="AS24" s="250">
        <v>0</v>
      </c>
      <c r="AT24" s="256">
        <v>3</v>
      </c>
      <c r="AU24" s="249">
        <v>0</v>
      </c>
      <c r="AV24" s="250">
        <v>3</v>
      </c>
      <c r="AW24" s="255">
        <v>0</v>
      </c>
      <c r="AX24" s="289">
        <v>0</v>
      </c>
      <c r="AY24" s="251">
        <v>3</v>
      </c>
      <c r="AZ24" s="250">
        <v>0</v>
      </c>
      <c r="BA24" s="252">
        <v>3</v>
      </c>
      <c r="BB24" s="253">
        <v>0</v>
      </c>
      <c r="BC24" s="250">
        <v>0</v>
      </c>
      <c r="BD24" s="250">
        <v>0</v>
      </c>
      <c r="BE24" s="255">
        <v>0</v>
      </c>
      <c r="BF24" s="251">
        <v>0</v>
      </c>
      <c r="BG24" s="250">
        <v>0</v>
      </c>
      <c r="BH24" s="252">
        <v>0</v>
      </c>
      <c r="BI24" s="290">
        <f>SUMIFS('R4診療所票'!$AZ$10:$AZ$64,'R4診療所票'!$B$10:$B$64,$J$3:$J$150,'R4診療所票'!$AG$10:$AG$64,1)</f>
        <v>0</v>
      </c>
      <c r="BJ24" s="271">
        <f>SUMIFS('R4診療所票'!$AZ$10:$AZ$64,'R4診療所票'!$B$10:$B$64,$J$3:$J$150,'R4診療所票'!$AG$10:$AG$64,2)</f>
        <v>0</v>
      </c>
      <c r="BK24" s="271">
        <f>SUMIFS('R4診療所票'!$AZ$10:$AZ$64,'R4診療所票'!$B$10:$B$64,$J$3:$J$150,'R4診療所票'!$AG$10:$AG$64,3)</f>
        <v>0</v>
      </c>
      <c r="BL24" s="291">
        <f>SUMIFS('R4診療所票'!$AZ$10:$AZ$64,'R4診療所票'!$B$10:$B$64,$J$3:$J$150,'R4診療所票'!$AG$10:$AG$64,4)</f>
        <v>0</v>
      </c>
      <c r="BM24" s="292">
        <f t="shared" si="16"/>
        <v>0</v>
      </c>
      <c r="BN24" s="271">
        <f>SUMIFS('R4診療所票'!$AZ$10:$AZ$64,'R4診療所票'!$B$10:$B$64,$J$3:$J$150,'R4診療所票'!$AG$10:$AG$64,5)+SUMIFS('R4診療所票'!$AZ$10:$AZ$64,'R4診療所票'!$B$10:$B$64,$J$3:$J$150,'R4診療所票'!$AG$10:$AG$64,6)</f>
        <v>0</v>
      </c>
      <c r="BO24" s="272">
        <f t="shared" si="17"/>
        <v>0</v>
      </c>
      <c r="BP24" s="228">
        <f t="shared" si="5"/>
        <v>0</v>
      </c>
      <c r="BQ24" s="228">
        <f t="shared" si="6"/>
        <v>0</v>
      </c>
      <c r="BR24" s="228"/>
      <c r="BS24" s="287">
        <f>SUMIFS('R4診療所票'!$BC$10:$BC$64,'R4診療所票'!$B$10:$B$64,$J$3:$J$150,'R4診療所票'!$AN$10:$AN$64,1)</f>
        <v>0</v>
      </c>
      <c r="BT24" s="525">
        <f>SUMIFS('R4診療所票'!$BC$10:$BC$64,'R4診療所票'!$B$10:$B$64,$J$3:$J$150,'R4診療所票'!$AN$10:$AN$64,2)</f>
        <v>0</v>
      </c>
      <c r="BU24" s="288">
        <f>SUMIFS('R4診療所票'!$BC$10:$BC$64,'R4診療所票'!$B$10:$B$64,$J$3:$J$150,'R4診療所票'!$AN$10:$AN$64,3)</f>
        <v>0</v>
      </c>
      <c r="BV24" s="525">
        <f>SUMIFS('R4診療所票'!$BC$10:$BC$64,'R4診療所票'!$B$10:$B$64,$J$3:$J$150,'R4診療所票'!$AN$10:$AN$64,4)</f>
        <v>0</v>
      </c>
      <c r="BW24" s="288">
        <f t="shared" si="18"/>
        <v>0</v>
      </c>
      <c r="BX24" s="525">
        <f>SUMIFS('R4診療所票'!$BC$10:$BC$64,'R4診療所票'!$B$10:$B$64,$J$3:$J$150,'R4診療所票'!$AN$10:$AN$64,5)</f>
        <v>0</v>
      </c>
      <c r="BY24" s="390">
        <f t="shared" si="19"/>
        <v>0</v>
      </c>
      <c r="BZ24" s="387">
        <f>SUMIFS('R4診療所票'!$BD$11:$BD$64,'R4診療所票'!$B$11:$B$64,$J$3:$J$150)</f>
        <v>0</v>
      </c>
      <c r="CA24" s="528">
        <f>SUMIFS('R4診療所票'!$BC$10:$BC$64,'R4診療所票'!$B$10:$B$64,$J$3:$J$150,'R4診療所票'!$AN$10:$AN$64,7)</f>
        <v>0</v>
      </c>
      <c r="CB24" s="388" t="str">
        <f t="shared" si="7"/>
        <v>○</v>
      </c>
      <c r="CC24" s="391">
        <v>0</v>
      </c>
      <c r="CD24" s="388" t="str">
        <f t="shared" si="8"/>
        <v>○</v>
      </c>
    </row>
    <row r="25" spans="1:82">
      <c r="A25" s="240">
        <v>19</v>
      </c>
      <c r="B25" s="262" t="s">
        <v>107</v>
      </c>
      <c r="C25" s="262" t="s">
        <v>116</v>
      </c>
      <c r="D25" s="262" t="s">
        <v>109</v>
      </c>
      <c r="E25" s="263">
        <v>21729097</v>
      </c>
      <c r="F25" s="264">
        <v>21730064</v>
      </c>
      <c r="G25" s="264">
        <v>21701016</v>
      </c>
      <c r="H25" s="264">
        <v>21701016</v>
      </c>
      <c r="I25" s="264">
        <v>21701016</v>
      </c>
      <c r="J25" s="264">
        <v>21701016</v>
      </c>
      <c r="K25" s="304" t="s">
        <v>7</v>
      </c>
      <c r="L25" s="266"/>
      <c r="M25" s="267"/>
      <c r="N25" s="267"/>
      <c r="O25" s="267"/>
      <c r="P25" s="268">
        <v>0</v>
      </c>
      <c r="Q25" s="268"/>
      <c r="R25" s="248">
        <v>0</v>
      </c>
      <c r="S25" s="266"/>
      <c r="T25" s="267">
        <v>18</v>
      </c>
      <c r="U25" s="267"/>
      <c r="V25" s="267"/>
      <c r="W25" s="268">
        <v>18</v>
      </c>
      <c r="X25" s="268"/>
      <c r="Y25" s="248">
        <v>18</v>
      </c>
      <c r="Z25" s="249">
        <v>0</v>
      </c>
      <c r="AA25" s="250">
        <v>18</v>
      </c>
      <c r="AB25" s="250">
        <v>0</v>
      </c>
      <c r="AC25" s="250">
        <v>0</v>
      </c>
      <c r="AD25" s="251">
        <f t="shared" si="20"/>
        <v>18</v>
      </c>
      <c r="AE25" s="251">
        <v>0</v>
      </c>
      <c r="AF25" s="252">
        <f t="shared" si="14"/>
        <v>18</v>
      </c>
      <c r="AG25" s="249">
        <v>0</v>
      </c>
      <c r="AH25" s="250">
        <v>18</v>
      </c>
      <c r="AI25" s="250">
        <v>0</v>
      </c>
      <c r="AJ25" s="250">
        <v>0</v>
      </c>
      <c r="AK25" s="251">
        <v>18</v>
      </c>
      <c r="AL25" s="250">
        <v>0</v>
      </c>
      <c r="AM25" s="252">
        <f t="shared" si="21"/>
        <v>18</v>
      </c>
      <c r="AN25" s="253">
        <v>0</v>
      </c>
      <c r="AO25" s="250">
        <v>18</v>
      </c>
      <c r="AP25" s="250">
        <v>0</v>
      </c>
      <c r="AQ25" s="255">
        <v>0</v>
      </c>
      <c r="AR25" s="251">
        <v>18</v>
      </c>
      <c r="AS25" s="250">
        <v>0</v>
      </c>
      <c r="AT25" s="256">
        <v>18</v>
      </c>
      <c r="AU25" s="249">
        <v>0</v>
      </c>
      <c r="AV25" s="250">
        <v>18</v>
      </c>
      <c r="AW25" s="255">
        <v>0</v>
      </c>
      <c r="AX25" s="289">
        <v>0</v>
      </c>
      <c r="AY25" s="251">
        <v>18</v>
      </c>
      <c r="AZ25" s="250">
        <v>0</v>
      </c>
      <c r="BA25" s="252">
        <v>18</v>
      </c>
      <c r="BB25" s="305">
        <v>0</v>
      </c>
      <c r="BC25" s="267">
        <v>18</v>
      </c>
      <c r="BD25" s="267">
        <v>0</v>
      </c>
      <c r="BE25" s="306">
        <v>0</v>
      </c>
      <c r="BF25" s="268">
        <v>18</v>
      </c>
      <c r="BG25" s="267">
        <v>0</v>
      </c>
      <c r="BH25" s="248">
        <v>18</v>
      </c>
      <c r="BI25" s="290">
        <f>SUMIFS('R4診療所票'!$AZ$10:$AZ$64,'R4診療所票'!$B$10:$B$64,$J$3:$J$150,'R4診療所票'!$AG$10:$AG$64,1)</f>
        <v>0</v>
      </c>
      <c r="BJ25" s="271">
        <f>SUMIFS('R4診療所票'!$AZ$10:$AZ$64,'R4診療所票'!$B$10:$B$64,$J$3:$J$150,'R4診療所票'!$AG$10:$AG$64,2)</f>
        <v>18</v>
      </c>
      <c r="BK25" s="271">
        <f>SUMIFS('R4診療所票'!$AZ$10:$AZ$64,'R4診療所票'!$B$10:$B$64,$J$3:$J$150,'R4診療所票'!$AG$10:$AG$64,3)</f>
        <v>0</v>
      </c>
      <c r="BL25" s="291">
        <f>SUMIFS('R4診療所票'!$AZ$10:$AZ$64,'R4診療所票'!$B$10:$B$64,$J$3:$J$150,'R4診療所票'!$AG$10:$AG$64,4)</f>
        <v>0</v>
      </c>
      <c r="BM25" s="292">
        <f t="shared" si="16"/>
        <v>18</v>
      </c>
      <c r="BN25" s="271">
        <f>SUMIFS('R4診療所票'!$AZ$10:$AZ$64,'R4診療所票'!$B$10:$B$64,$J$3:$J$150,'R4診療所票'!$AG$10:$AG$64,5)+SUMIFS('R4診療所票'!$AZ$10:$AZ$64,'R4診療所票'!$B$10:$B$64,$J$3:$J$150,'R4診療所票'!$AG$10:$AG$64,6)</f>
        <v>0</v>
      </c>
      <c r="BO25" s="272">
        <f t="shared" si="17"/>
        <v>18</v>
      </c>
      <c r="BP25" s="228">
        <f t="shared" si="5"/>
        <v>0</v>
      </c>
      <c r="BQ25" s="228">
        <f t="shared" si="6"/>
        <v>0</v>
      </c>
      <c r="BR25" s="228"/>
      <c r="BS25" s="287">
        <f>SUMIFS('R4診療所票'!$BC$10:$BC$64,'R4診療所票'!$B$10:$B$64,$J$3:$J$150,'R4診療所票'!$AN$10:$AN$64,1)</f>
        <v>0</v>
      </c>
      <c r="BT25" s="525">
        <f>SUMIFS('R4診療所票'!$BC$10:$BC$64,'R4診療所票'!$B$10:$B$64,$J$3:$J$150,'R4診療所票'!$AN$10:$AN$64,2)</f>
        <v>18</v>
      </c>
      <c r="BU25" s="288">
        <f>SUMIFS('R4診療所票'!$BC$10:$BC$64,'R4診療所票'!$B$10:$B$64,$J$3:$J$150,'R4診療所票'!$AN$10:$AN$64,3)</f>
        <v>0</v>
      </c>
      <c r="BV25" s="525">
        <f>SUMIFS('R4診療所票'!$BC$10:$BC$64,'R4診療所票'!$B$10:$B$64,$J$3:$J$150,'R4診療所票'!$AN$10:$AN$64,4)</f>
        <v>0</v>
      </c>
      <c r="BW25" s="288">
        <f t="shared" si="18"/>
        <v>18</v>
      </c>
      <c r="BX25" s="525">
        <f>SUMIFS('R4診療所票'!$BC$10:$BC$64,'R4診療所票'!$B$10:$B$64,$J$3:$J$150,'R4診療所票'!$AN$10:$AN$64,5)</f>
        <v>0</v>
      </c>
      <c r="BY25" s="390">
        <f t="shared" si="19"/>
        <v>18</v>
      </c>
      <c r="BZ25" s="387">
        <f>SUMIFS('R4診療所票'!$BD$11:$BD$64,'R4診療所票'!$B$11:$B$64,$J$3:$J$150)</f>
        <v>0</v>
      </c>
      <c r="CA25" s="528">
        <f>SUMIFS('R4診療所票'!$BC$10:$BC$64,'R4診療所票'!$B$10:$B$64,$J$3:$J$150,'R4診療所票'!$AN$10:$AN$64,7)</f>
        <v>0</v>
      </c>
      <c r="CB25" s="388" t="str">
        <f t="shared" si="7"/>
        <v>○</v>
      </c>
      <c r="CC25" s="391">
        <v>18</v>
      </c>
      <c r="CD25" s="388" t="str">
        <f t="shared" si="8"/>
        <v>○</v>
      </c>
    </row>
    <row r="26" spans="1:82">
      <c r="A26" s="240">
        <v>20</v>
      </c>
      <c r="B26" s="262" t="s">
        <v>107</v>
      </c>
      <c r="C26" s="262" t="s">
        <v>134</v>
      </c>
      <c r="D26" s="262" t="s">
        <v>109</v>
      </c>
      <c r="E26" s="263">
        <v>21729051</v>
      </c>
      <c r="F26" s="264">
        <v>21730047</v>
      </c>
      <c r="G26" s="264">
        <v>21701013</v>
      </c>
      <c r="H26" s="264">
        <v>21701013</v>
      </c>
      <c r="I26" s="264">
        <v>21701013</v>
      </c>
      <c r="J26" s="264">
        <v>21701013</v>
      </c>
      <c r="K26" s="265" t="s">
        <v>8</v>
      </c>
      <c r="L26" s="266"/>
      <c r="M26" s="267"/>
      <c r="N26" s="267"/>
      <c r="O26" s="267"/>
      <c r="P26" s="268">
        <v>0</v>
      </c>
      <c r="Q26" s="268"/>
      <c r="R26" s="248">
        <v>0</v>
      </c>
      <c r="S26" s="266"/>
      <c r="T26" s="267">
        <v>10</v>
      </c>
      <c r="U26" s="267"/>
      <c r="V26" s="267"/>
      <c r="W26" s="268">
        <v>10</v>
      </c>
      <c r="X26" s="268"/>
      <c r="Y26" s="248">
        <v>10</v>
      </c>
      <c r="Z26" s="249">
        <v>0</v>
      </c>
      <c r="AA26" s="250">
        <v>10</v>
      </c>
      <c r="AB26" s="250">
        <v>0</v>
      </c>
      <c r="AC26" s="250">
        <v>0</v>
      </c>
      <c r="AD26" s="251">
        <f t="shared" si="20"/>
        <v>10</v>
      </c>
      <c r="AE26" s="251">
        <v>0</v>
      </c>
      <c r="AF26" s="252">
        <f t="shared" si="14"/>
        <v>10</v>
      </c>
      <c r="AG26" s="249">
        <v>0</v>
      </c>
      <c r="AH26" s="250">
        <v>10</v>
      </c>
      <c r="AI26" s="250">
        <v>0</v>
      </c>
      <c r="AJ26" s="250">
        <v>0</v>
      </c>
      <c r="AK26" s="251">
        <v>10</v>
      </c>
      <c r="AL26" s="250">
        <v>0</v>
      </c>
      <c r="AM26" s="252">
        <f t="shared" si="21"/>
        <v>10</v>
      </c>
      <c r="AN26" s="253">
        <v>0</v>
      </c>
      <c r="AO26" s="250">
        <v>10</v>
      </c>
      <c r="AP26" s="250">
        <v>0</v>
      </c>
      <c r="AQ26" s="255">
        <v>0</v>
      </c>
      <c r="AR26" s="251">
        <v>10</v>
      </c>
      <c r="AS26" s="250">
        <v>0</v>
      </c>
      <c r="AT26" s="256">
        <v>10</v>
      </c>
      <c r="AU26" s="249">
        <v>0</v>
      </c>
      <c r="AV26" s="250">
        <v>10</v>
      </c>
      <c r="AW26" s="255">
        <v>0</v>
      </c>
      <c r="AX26" s="289">
        <v>0</v>
      </c>
      <c r="AY26" s="251">
        <v>10</v>
      </c>
      <c r="AZ26" s="250">
        <v>0</v>
      </c>
      <c r="BA26" s="252">
        <v>10</v>
      </c>
      <c r="BB26" s="253">
        <v>0</v>
      </c>
      <c r="BC26" s="250">
        <v>10</v>
      </c>
      <c r="BD26" s="250">
        <v>0</v>
      </c>
      <c r="BE26" s="255">
        <v>0</v>
      </c>
      <c r="BF26" s="251">
        <v>10</v>
      </c>
      <c r="BG26" s="250">
        <v>0</v>
      </c>
      <c r="BH26" s="252">
        <v>10</v>
      </c>
      <c r="BI26" s="290">
        <f>SUMIFS('R4診療所票'!$AZ$10:$AZ$64,'R4診療所票'!$B$10:$B$64,$J$3:$J$150,'R4診療所票'!$AG$10:$AG$64,1)</f>
        <v>0</v>
      </c>
      <c r="BJ26" s="271">
        <f>SUMIFS('R4診療所票'!$AZ$10:$AZ$64,'R4診療所票'!$B$10:$B$64,$J$3:$J$150,'R4診療所票'!$AG$10:$AG$64,2)</f>
        <v>10</v>
      </c>
      <c r="BK26" s="271">
        <f>SUMIFS('R4診療所票'!$AZ$10:$AZ$64,'R4診療所票'!$B$10:$B$64,$J$3:$J$150,'R4診療所票'!$AG$10:$AG$64,3)</f>
        <v>0</v>
      </c>
      <c r="BL26" s="291">
        <f>SUMIFS('R4診療所票'!$AZ$10:$AZ$64,'R4診療所票'!$B$10:$B$64,$J$3:$J$150,'R4診療所票'!$AG$10:$AG$64,4)</f>
        <v>0</v>
      </c>
      <c r="BM26" s="292">
        <f t="shared" si="16"/>
        <v>10</v>
      </c>
      <c r="BN26" s="271">
        <f>SUMIFS('R4診療所票'!$AZ$10:$AZ$64,'R4診療所票'!$B$10:$B$64,$J$3:$J$150,'R4診療所票'!$AG$10:$AG$64,5)+SUMIFS('R4診療所票'!$AZ$10:$AZ$64,'R4診療所票'!$B$10:$B$64,$J$3:$J$150,'R4診療所票'!$AG$10:$AG$64,6)</f>
        <v>0</v>
      </c>
      <c r="BO26" s="272">
        <f t="shared" si="17"/>
        <v>10</v>
      </c>
      <c r="BP26" s="228">
        <f t="shared" si="5"/>
        <v>0</v>
      </c>
      <c r="BQ26" s="228">
        <f t="shared" si="6"/>
        <v>0</v>
      </c>
      <c r="BR26" s="228"/>
      <c r="BS26" s="287">
        <f>SUMIFS('R4診療所票'!$BC$10:$BC$64,'R4診療所票'!$B$10:$B$64,$J$3:$J$150,'R4診療所票'!$AN$10:$AN$64,1)</f>
        <v>0</v>
      </c>
      <c r="BT26" s="525">
        <f>SUMIFS('R4診療所票'!$BC$10:$BC$64,'R4診療所票'!$B$10:$B$64,$J$3:$J$150,'R4診療所票'!$AN$10:$AN$64,2)</f>
        <v>10</v>
      </c>
      <c r="BU26" s="288">
        <f>SUMIFS('R4診療所票'!$BC$10:$BC$64,'R4診療所票'!$B$10:$B$64,$J$3:$J$150,'R4診療所票'!$AN$10:$AN$64,3)</f>
        <v>0</v>
      </c>
      <c r="BV26" s="525">
        <f>SUMIFS('R4診療所票'!$BC$10:$BC$64,'R4診療所票'!$B$10:$B$64,$J$3:$J$150,'R4診療所票'!$AN$10:$AN$64,4)</f>
        <v>0</v>
      </c>
      <c r="BW26" s="288">
        <f t="shared" si="18"/>
        <v>10</v>
      </c>
      <c r="BX26" s="525">
        <f>SUMIFS('R4診療所票'!$BC$10:$BC$64,'R4診療所票'!$B$10:$B$64,$J$3:$J$150,'R4診療所票'!$AN$10:$AN$64,5)</f>
        <v>0</v>
      </c>
      <c r="BY26" s="390">
        <f t="shared" si="19"/>
        <v>10</v>
      </c>
      <c r="BZ26" s="387">
        <f>SUMIFS('R4診療所票'!$BD$11:$BD$64,'R4診療所票'!$B$11:$B$64,$J$3:$J$150)</f>
        <v>0</v>
      </c>
      <c r="CA26" s="528">
        <f>SUMIFS('R4診療所票'!$BC$10:$BC$64,'R4診療所票'!$B$10:$B$64,$J$3:$J$150,'R4診療所票'!$AN$10:$AN$64,7)</f>
        <v>0</v>
      </c>
      <c r="CB26" s="388" t="str">
        <f t="shared" si="7"/>
        <v>○</v>
      </c>
      <c r="CC26" s="391">
        <v>10</v>
      </c>
      <c r="CD26" s="388" t="str">
        <f t="shared" si="8"/>
        <v>○</v>
      </c>
    </row>
    <row r="27" spans="1:82">
      <c r="A27" s="240">
        <v>21</v>
      </c>
      <c r="B27" s="262" t="s">
        <v>107</v>
      </c>
      <c r="C27" s="262" t="s">
        <v>116</v>
      </c>
      <c r="D27" s="262" t="s">
        <v>109</v>
      </c>
      <c r="E27" s="263">
        <v>21729033</v>
      </c>
      <c r="F27" s="264">
        <v>21730068</v>
      </c>
      <c r="G27" s="294">
        <v>21701012</v>
      </c>
      <c r="H27" s="294">
        <v>21701012</v>
      </c>
      <c r="I27" s="294">
        <v>21701012</v>
      </c>
      <c r="J27" s="294">
        <v>21701012</v>
      </c>
      <c r="K27" s="265" t="s">
        <v>9</v>
      </c>
      <c r="L27" s="266"/>
      <c r="M27" s="267"/>
      <c r="N27" s="267"/>
      <c r="O27" s="267"/>
      <c r="P27" s="268">
        <v>0</v>
      </c>
      <c r="Q27" s="268"/>
      <c r="R27" s="248">
        <v>0</v>
      </c>
      <c r="S27" s="266"/>
      <c r="T27" s="267">
        <v>19</v>
      </c>
      <c r="U27" s="267"/>
      <c r="V27" s="267"/>
      <c r="W27" s="268">
        <v>19</v>
      </c>
      <c r="X27" s="268"/>
      <c r="Y27" s="248">
        <v>19</v>
      </c>
      <c r="Z27" s="249">
        <v>0</v>
      </c>
      <c r="AA27" s="250">
        <v>19</v>
      </c>
      <c r="AB27" s="250">
        <v>0</v>
      </c>
      <c r="AC27" s="250">
        <v>0</v>
      </c>
      <c r="AD27" s="251">
        <f t="shared" si="20"/>
        <v>19</v>
      </c>
      <c r="AE27" s="251">
        <v>0</v>
      </c>
      <c r="AF27" s="252">
        <f t="shared" si="14"/>
        <v>19</v>
      </c>
      <c r="AG27" s="249">
        <v>0</v>
      </c>
      <c r="AH27" s="250">
        <v>19</v>
      </c>
      <c r="AI27" s="250">
        <v>0</v>
      </c>
      <c r="AJ27" s="250">
        <v>0</v>
      </c>
      <c r="AK27" s="251">
        <v>19</v>
      </c>
      <c r="AL27" s="250">
        <v>0</v>
      </c>
      <c r="AM27" s="252">
        <f t="shared" si="21"/>
        <v>19</v>
      </c>
      <c r="AN27" s="253">
        <v>0</v>
      </c>
      <c r="AO27" s="250">
        <v>19</v>
      </c>
      <c r="AP27" s="250">
        <v>0</v>
      </c>
      <c r="AQ27" s="255">
        <v>0</v>
      </c>
      <c r="AR27" s="251">
        <v>19</v>
      </c>
      <c r="AS27" s="250">
        <v>0</v>
      </c>
      <c r="AT27" s="256">
        <v>19</v>
      </c>
      <c r="AU27" s="249">
        <v>0</v>
      </c>
      <c r="AV27" s="250">
        <v>19</v>
      </c>
      <c r="AW27" s="255">
        <v>0</v>
      </c>
      <c r="AX27" s="289">
        <v>0</v>
      </c>
      <c r="AY27" s="251">
        <v>19</v>
      </c>
      <c r="AZ27" s="250">
        <v>0</v>
      </c>
      <c r="BA27" s="252">
        <v>19</v>
      </c>
      <c r="BB27" s="253">
        <v>0</v>
      </c>
      <c r="BC27" s="250">
        <v>19</v>
      </c>
      <c r="BD27" s="250">
        <v>0</v>
      </c>
      <c r="BE27" s="255">
        <v>0</v>
      </c>
      <c r="BF27" s="251">
        <v>19</v>
      </c>
      <c r="BG27" s="250">
        <v>0</v>
      </c>
      <c r="BH27" s="252">
        <v>19</v>
      </c>
      <c r="BI27" s="290">
        <f>SUMIFS('R4診療所票'!$AZ$10:$AZ$64,'R4診療所票'!$B$10:$B$64,$J$3:$J$150,'R4診療所票'!$AG$10:$AG$64,1)</f>
        <v>0</v>
      </c>
      <c r="BJ27" s="271">
        <f>SUMIFS('R4診療所票'!$AZ$10:$AZ$64,'R4診療所票'!$B$10:$B$64,$J$3:$J$150,'R4診療所票'!$AG$10:$AG$64,2)</f>
        <v>19</v>
      </c>
      <c r="BK27" s="271">
        <f>SUMIFS('R4診療所票'!$AZ$10:$AZ$64,'R4診療所票'!$B$10:$B$64,$J$3:$J$150,'R4診療所票'!$AG$10:$AG$64,3)</f>
        <v>0</v>
      </c>
      <c r="BL27" s="291">
        <f>SUMIFS('R4診療所票'!$AZ$10:$AZ$64,'R4診療所票'!$B$10:$B$64,$J$3:$J$150,'R4診療所票'!$AG$10:$AG$64,4)</f>
        <v>0</v>
      </c>
      <c r="BM27" s="292">
        <f t="shared" si="16"/>
        <v>19</v>
      </c>
      <c r="BN27" s="271">
        <f>SUMIFS('R4診療所票'!$AZ$10:$AZ$64,'R4診療所票'!$B$10:$B$64,$J$3:$J$150,'R4診療所票'!$AG$10:$AG$64,5)+SUMIFS('R4診療所票'!$AZ$10:$AZ$64,'R4診療所票'!$B$10:$B$64,$J$3:$J$150,'R4診療所票'!$AG$10:$AG$64,6)</f>
        <v>0</v>
      </c>
      <c r="BO27" s="272">
        <f t="shared" si="17"/>
        <v>19</v>
      </c>
      <c r="BP27" s="228">
        <f t="shared" si="5"/>
        <v>0</v>
      </c>
      <c r="BQ27" s="228">
        <f t="shared" si="6"/>
        <v>0</v>
      </c>
      <c r="BR27" s="228"/>
      <c r="BS27" s="287">
        <f>SUMIFS('R4診療所票'!$BC$10:$BC$64,'R4診療所票'!$B$10:$B$64,$J$3:$J$150,'R4診療所票'!$AN$10:$AN$64,1)</f>
        <v>0</v>
      </c>
      <c r="BT27" s="525">
        <f>SUMIFS('R4診療所票'!$BC$10:$BC$64,'R4診療所票'!$B$10:$B$64,$J$3:$J$150,'R4診療所票'!$AN$10:$AN$64,2)</f>
        <v>19</v>
      </c>
      <c r="BU27" s="288">
        <f>SUMIFS('R4診療所票'!$BC$10:$BC$64,'R4診療所票'!$B$10:$B$64,$J$3:$J$150,'R4診療所票'!$AN$10:$AN$64,3)</f>
        <v>0</v>
      </c>
      <c r="BV27" s="525">
        <f>SUMIFS('R4診療所票'!$BC$10:$BC$64,'R4診療所票'!$B$10:$B$64,$J$3:$J$150,'R4診療所票'!$AN$10:$AN$64,4)</f>
        <v>0</v>
      </c>
      <c r="BW27" s="288">
        <f t="shared" si="18"/>
        <v>19</v>
      </c>
      <c r="BX27" s="525">
        <f>SUMIFS('R4診療所票'!$BC$10:$BC$64,'R4診療所票'!$B$10:$B$64,$J$3:$J$150,'R4診療所票'!$AN$10:$AN$64,5)</f>
        <v>0</v>
      </c>
      <c r="BY27" s="390">
        <f t="shared" si="19"/>
        <v>19</v>
      </c>
      <c r="BZ27" s="387">
        <f>SUMIFS('R4診療所票'!$BD$11:$BD$64,'R4診療所票'!$B$11:$B$64,$J$3:$J$150)</f>
        <v>0</v>
      </c>
      <c r="CA27" s="528">
        <f>SUMIFS('R4診療所票'!$BC$10:$BC$64,'R4診療所票'!$B$10:$B$64,$J$3:$J$150,'R4診療所票'!$AN$10:$AN$64,7)</f>
        <v>0</v>
      </c>
      <c r="CB27" s="388" t="str">
        <f t="shared" si="7"/>
        <v>○</v>
      </c>
      <c r="CC27" s="391">
        <v>19</v>
      </c>
      <c r="CD27" s="388" t="str">
        <f t="shared" si="8"/>
        <v>○</v>
      </c>
    </row>
    <row r="28" spans="1:82" hidden="1">
      <c r="A28" s="273"/>
      <c r="B28" s="307" t="s">
        <v>128</v>
      </c>
      <c r="C28" s="307" t="s">
        <v>134</v>
      </c>
      <c r="D28" s="274" t="s">
        <v>109</v>
      </c>
      <c r="E28" s="308">
        <v>21729068</v>
      </c>
      <c r="F28" s="304">
        <v>21730080</v>
      </c>
      <c r="G28" s="309" t="s">
        <v>131</v>
      </c>
      <c r="H28" s="309" t="s">
        <v>131</v>
      </c>
      <c r="I28" s="309" t="s">
        <v>131</v>
      </c>
      <c r="J28" s="309" t="s">
        <v>131</v>
      </c>
      <c r="K28" s="276" t="s">
        <v>135</v>
      </c>
      <c r="L28" s="266"/>
      <c r="M28" s="267"/>
      <c r="N28" s="267"/>
      <c r="O28" s="267"/>
      <c r="P28" s="268">
        <v>0</v>
      </c>
      <c r="Q28" s="268"/>
      <c r="R28" s="248">
        <v>0</v>
      </c>
      <c r="S28" s="266"/>
      <c r="T28" s="267"/>
      <c r="U28" s="267">
        <v>2</v>
      </c>
      <c r="V28" s="267"/>
      <c r="W28" s="268">
        <v>2</v>
      </c>
      <c r="X28" s="268"/>
      <c r="Y28" s="248">
        <v>2</v>
      </c>
      <c r="Z28" s="249">
        <v>0</v>
      </c>
      <c r="AA28" s="250">
        <v>0</v>
      </c>
      <c r="AB28" s="250">
        <v>2</v>
      </c>
      <c r="AC28" s="250">
        <v>0</v>
      </c>
      <c r="AD28" s="251">
        <f t="shared" si="20"/>
        <v>2</v>
      </c>
      <c r="AE28" s="251">
        <v>0</v>
      </c>
      <c r="AF28" s="252">
        <f t="shared" si="14"/>
        <v>2</v>
      </c>
      <c r="AG28" s="249">
        <v>0</v>
      </c>
      <c r="AH28" s="250">
        <v>0</v>
      </c>
      <c r="AI28" s="250">
        <v>2</v>
      </c>
      <c r="AJ28" s="250">
        <v>0</v>
      </c>
      <c r="AK28" s="251">
        <v>2</v>
      </c>
      <c r="AL28" s="250">
        <v>0</v>
      </c>
      <c r="AM28" s="252">
        <f t="shared" si="21"/>
        <v>2</v>
      </c>
      <c r="AN28" s="253">
        <v>0</v>
      </c>
      <c r="AO28" s="250">
        <v>0</v>
      </c>
      <c r="AP28" s="250">
        <v>0</v>
      </c>
      <c r="AQ28" s="255">
        <v>0</v>
      </c>
      <c r="AR28" s="251">
        <v>0</v>
      </c>
      <c r="AS28" s="250">
        <v>0</v>
      </c>
      <c r="AT28" s="256">
        <v>0</v>
      </c>
      <c r="AU28" s="249">
        <v>0</v>
      </c>
      <c r="AV28" s="250">
        <v>0</v>
      </c>
      <c r="AW28" s="255">
        <v>0</v>
      </c>
      <c r="AX28" s="289">
        <v>0</v>
      </c>
      <c r="AY28" s="251">
        <v>0</v>
      </c>
      <c r="AZ28" s="250">
        <v>0</v>
      </c>
      <c r="BA28" s="252">
        <v>0</v>
      </c>
      <c r="BB28" s="253">
        <v>0</v>
      </c>
      <c r="BC28" s="250">
        <v>0</v>
      </c>
      <c r="BD28" s="250">
        <v>0</v>
      </c>
      <c r="BE28" s="255">
        <v>0</v>
      </c>
      <c r="BF28" s="251">
        <v>0</v>
      </c>
      <c r="BG28" s="250">
        <v>0</v>
      </c>
      <c r="BH28" s="252">
        <v>0</v>
      </c>
      <c r="BI28" s="290">
        <f>SUMIFS('R4診療所票'!$AZ$10:$AZ$64,'R4診療所票'!$B$10:$B$64,$J$3:$J$150,'R4診療所票'!$AG$10:$AG$64,1)</f>
        <v>0</v>
      </c>
      <c r="BJ28" s="271">
        <f>SUMIFS('R4診療所票'!$AZ$10:$AZ$64,'R4診療所票'!$B$10:$B$64,$J$3:$J$150,'R4診療所票'!$AG$10:$AG$64,2)</f>
        <v>0</v>
      </c>
      <c r="BK28" s="271">
        <f>SUMIFS('R4診療所票'!$AZ$10:$AZ$64,'R4診療所票'!$B$10:$B$64,$J$3:$J$150,'R4診療所票'!$AG$10:$AG$64,3)</f>
        <v>0</v>
      </c>
      <c r="BL28" s="291">
        <f>SUMIFS('R4診療所票'!$AZ$10:$AZ$64,'R4診療所票'!$B$10:$B$64,$J$3:$J$150,'R4診療所票'!$AG$10:$AG$64,4)</f>
        <v>0</v>
      </c>
      <c r="BM28" s="292">
        <f t="shared" si="16"/>
        <v>0</v>
      </c>
      <c r="BN28" s="271">
        <f>SUMIFS('R4診療所票'!$AZ$10:$AZ$64,'R4診療所票'!$B$10:$B$64,$J$3:$J$150,'R4診療所票'!$AG$10:$AG$64,5)+SUMIFS('R4診療所票'!$AZ$10:$AZ$64,'R4診療所票'!$B$10:$B$64,$J$3:$J$150,'R4診療所票'!$AG$10:$AG$64,6)</f>
        <v>0</v>
      </c>
      <c r="BO28" s="272">
        <f t="shared" si="17"/>
        <v>0</v>
      </c>
      <c r="BP28" s="228">
        <f t="shared" si="5"/>
        <v>0</v>
      </c>
      <c r="BQ28" s="228">
        <f t="shared" si="6"/>
        <v>0</v>
      </c>
      <c r="BR28" s="407"/>
      <c r="BS28" s="287">
        <f>SUMIFS('R4診療所票'!$BC$10:$BC$64,'R4診療所票'!$B$10:$B$64,$J$3:$J$150,'R4診療所票'!$AN$10:$AN$64,1)</f>
        <v>0</v>
      </c>
      <c r="BT28" s="525">
        <f>SUMIFS('R4診療所票'!$BC$10:$BC$64,'R4診療所票'!$B$10:$B$64,$J$3:$J$150,'R4診療所票'!$AN$10:$AN$64,2)</f>
        <v>0</v>
      </c>
      <c r="BU28" s="288">
        <f>SUMIFS('R4診療所票'!$BC$10:$BC$64,'R4診療所票'!$B$10:$B$64,$J$3:$J$150,'R4診療所票'!$AN$10:$AN$64,3)</f>
        <v>0</v>
      </c>
      <c r="BV28" s="525">
        <f>SUMIFS('R4診療所票'!$BC$10:$BC$64,'R4診療所票'!$B$10:$B$64,$J$3:$J$150,'R4診療所票'!$AN$10:$AN$64,4)</f>
        <v>0</v>
      </c>
      <c r="BW28" s="288">
        <f t="shared" si="18"/>
        <v>0</v>
      </c>
      <c r="BX28" s="525">
        <f>SUMIFS('R4診療所票'!$BC$10:$BC$64,'R4診療所票'!$B$10:$B$64,$J$3:$J$150,'R4診療所票'!$AN$10:$AN$64,5)</f>
        <v>0</v>
      </c>
      <c r="BY28" s="390">
        <f t="shared" si="19"/>
        <v>0</v>
      </c>
      <c r="BZ28" s="387">
        <f>SUMIFS('R4診療所票'!$BD$11:$BD$64,'R4診療所票'!$B$11:$B$64,$J$3:$J$150)</f>
        <v>0</v>
      </c>
      <c r="CA28" s="528">
        <f>SUMIFS('R4診療所票'!$BC$10:$BC$64,'R4診療所票'!$B$10:$B$64,$J$3:$J$150,'R4診療所票'!$AN$10:$AN$64,7)</f>
        <v>0</v>
      </c>
      <c r="CB28" s="388" t="str">
        <f t="shared" si="7"/>
        <v>○</v>
      </c>
      <c r="CC28" s="394">
        <v>0</v>
      </c>
      <c r="CD28" s="388" t="str">
        <f t="shared" si="8"/>
        <v>○</v>
      </c>
    </row>
    <row r="29" spans="1:82">
      <c r="A29" s="240">
        <v>22</v>
      </c>
      <c r="B29" s="308" t="s">
        <v>107</v>
      </c>
      <c r="C29" s="308" t="s">
        <v>116</v>
      </c>
      <c r="D29" s="262" t="s">
        <v>109</v>
      </c>
      <c r="E29" s="310">
        <v>21729011</v>
      </c>
      <c r="F29" s="311">
        <v>21730127</v>
      </c>
      <c r="G29" s="311">
        <v>21701011</v>
      </c>
      <c r="H29" s="311">
        <v>21701011</v>
      </c>
      <c r="I29" s="311">
        <v>21701011</v>
      </c>
      <c r="J29" s="311">
        <v>21701011</v>
      </c>
      <c r="K29" s="304" t="s">
        <v>10</v>
      </c>
      <c r="L29" s="266"/>
      <c r="M29" s="267"/>
      <c r="N29" s="267"/>
      <c r="O29" s="267"/>
      <c r="P29" s="268">
        <v>0</v>
      </c>
      <c r="Q29" s="268"/>
      <c r="R29" s="248">
        <v>0</v>
      </c>
      <c r="S29" s="266"/>
      <c r="T29" s="267"/>
      <c r="U29" s="267"/>
      <c r="V29" s="267">
        <v>5</v>
      </c>
      <c r="W29" s="268">
        <v>5</v>
      </c>
      <c r="X29" s="268"/>
      <c r="Y29" s="248">
        <v>5</v>
      </c>
      <c r="Z29" s="249">
        <v>0</v>
      </c>
      <c r="AA29" s="250">
        <v>0</v>
      </c>
      <c r="AB29" s="250">
        <v>0</v>
      </c>
      <c r="AC29" s="250">
        <v>5</v>
      </c>
      <c r="AD29" s="251">
        <f t="shared" si="20"/>
        <v>5</v>
      </c>
      <c r="AE29" s="251">
        <v>0</v>
      </c>
      <c r="AF29" s="252">
        <f t="shared" si="14"/>
        <v>5</v>
      </c>
      <c r="AG29" s="249">
        <v>0</v>
      </c>
      <c r="AH29" s="250">
        <v>0</v>
      </c>
      <c r="AI29" s="250">
        <v>0</v>
      </c>
      <c r="AJ29" s="250">
        <v>5</v>
      </c>
      <c r="AK29" s="251">
        <v>5</v>
      </c>
      <c r="AL29" s="250">
        <v>0</v>
      </c>
      <c r="AM29" s="252">
        <f t="shared" si="21"/>
        <v>5</v>
      </c>
      <c r="AN29" s="253">
        <v>0</v>
      </c>
      <c r="AO29" s="250">
        <v>0</v>
      </c>
      <c r="AP29" s="250">
        <v>0</v>
      </c>
      <c r="AQ29" s="255">
        <v>5</v>
      </c>
      <c r="AR29" s="251">
        <v>5</v>
      </c>
      <c r="AS29" s="250">
        <v>0</v>
      </c>
      <c r="AT29" s="256">
        <v>5</v>
      </c>
      <c r="AU29" s="249">
        <v>0</v>
      </c>
      <c r="AV29" s="250">
        <v>0</v>
      </c>
      <c r="AW29" s="255">
        <v>0</v>
      </c>
      <c r="AX29" s="289">
        <v>5</v>
      </c>
      <c r="AY29" s="251">
        <v>5</v>
      </c>
      <c r="AZ29" s="250">
        <v>0</v>
      </c>
      <c r="BA29" s="252">
        <v>5</v>
      </c>
      <c r="BB29" s="253">
        <v>0</v>
      </c>
      <c r="BC29" s="250">
        <v>0</v>
      </c>
      <c r="BD29" s="250">
        <v>0</v>
      </c>
      <c r="BE29" s="255">
        <v>5</v>
      </c>
      <c r="BF29" s="251">
        <v>5</v>
      </c>
      <c r="BG29" s="250">
        <v>0</v>
      </c>
      <c r="BH29" s="252">
        <v>5</v>
      </c>
      <c r="BI29" s="290">
        <f>SUMIFS('R4診療所票'!$AZ$10:$AZ$64,'R4診療所票'!$B$10:$B$64,$J$3:$J$150,'R4診療所票'!$AG$10:$AG$64,1)</f>
        <v>0</v>
      </c>
      <c r="BJ29" s="271">
        <f>SUMIFS('R4診療所票'!$AZ$10:$AZ$64,'R4診療所票'!$B$10:$B$64,$J$3:$J$150,'R4診療所票'!$AG$10:$AG$64,2)</f>
        <v>0</v>
      </c>
      <c r="BK29" s="271">
        <f>SUMIFS('R4診療所票'!$AZ$10:$AZ$64,'R4診療所票'!$B$10:$B$64,$J$3:$J$150,'R4診療所票'!$AG$10:$AG$64,3)</f>
        <v>0</v>
      </c>
      <c r="BL29" s="291">
        <f>SUMIFS('R4診療所票'!$AZ$10:$AZ$64,'R4診療所票'!$B$10:$B$64,$J$3:$J$150,'R4診療所票'!$AG$10:$AG$64,4)</f>
        <v>5</v>
      </c>
      <c r="BM29" s="292">
        <f t="shared" si="16"/>
        <v>5</v>
      </c>
      <c r="BN29" s="271">
        <f>SUMIFS('R4診療所票'!$AZ$10:$AZ$64,'R4診療所票'!$B$10:$B$64,$J$3:$J$150,'R4診療所票'!$AG$10:$AG$64,5)+SUMIFS('R4診療所票'!$AZ$10:$AZ$64,'R4診療所票'!$B$10:$B$64,$J$3:$J$150,'R4診療所票'!$AG$10:$AG$64,6)</f>
        <v>0</v>
      </c>
      <c r="BO29" s="272">
        <f t="shared" si="17"/>
        <v>5</v>
      </c>
      <c r="BP29" s="228">
        <f t="shared" si="5"/>
        <v>0</v>
      </c>
      <c r="BQ29" s="228">
        <f t="shared" si="6"/>
        <v>0</v>
      </c>
      <c r="BR29" s="228"/>
      <c r="BS29" s="287">
        <f>SUMIFS('R4診療所票'!$BC$10:$BC$64,'R4診療所票'!$B$10:$B$64,$J$3:$J$150,'R4診療所票'!$AN$10:$AN$64,1)</f>
        <v>0</v>
      </c>
      <c r="BT29" s="525">
        <f>SUMIFS('R4診療所票'!$BC$10:$BC$64,'R4診療所票'!$B$10:$B$64,$J$3:$J$150,'R4診療所票'!$AN$10:$AN$64,2)</f>
        <v>0</v>
      </c>
      <c r="BU29" s="288">
        <f>SUMIFS('R4診療所票'!$BC$10:$BC$64,'R4診療所票'!$B$10:$B$64,$J$3:$J$150,'R4診療所票'!$AN$10:$AN$64,3)</f>
        <v>0</v>
      </c>
      <c r="BV29" s="525">
        <f>SUMIFS('R4診療所票'!$BC$10:$BC$64,'R4診療所票'!$B$10:$B$64,$J$3:$J$150,'R4診療所票'!$AN$10:$AN$64,4)</f>
        <v>5</v>
      </c>
      <c r="BW29" s="288">
        <f t="shared" si="18"/>
        <v>5</v>
      </c>
      <c r="BX29" s="525">
        <f>SUMIFS('R4診療所票'!$BC$10:$BC$64,'R4診療所票'!$B$10:$B$64,$J$3:$J$150,'R4診療所票'!$AN$10:$AN$64,5)</f>
        <v>0</v>
      </c>
      <c r="BY29" s="390">
        <f t="shared" si="19"/>
        <v>5</v>
      </c>
      <c r="BZ29" s="387">
        <f>SUMIFS('R4診療所票'!$BD$11:$BD$64,'R4診療所票'!$B$11:$B$64,$J$3:$J$150)</f>
        <v>0</v>
      </c>
      <c r="CA29" s="528">
        <f>SUMIFS('R4診療所票'!$BC$10:$BC$64,'R4診療所票'!$B$10:$B$64,$J$3:$J$150,'R4診療所票'!$AN$10:$AN$64,7)</f>
        <v>0</v>
      </c>
      <c r="CB29" s="388" t="str">
        <f t="shared" si="7"/>
        <v>○</v>
      </c>
      <c r="CC29" s="391">
        <v>5</v>
      </c>
      <c r="CD29" s="388" t="str">
        <f t="shared" si="8"/>
        <v>○</v>
      </c>
    </row>
    <row r="30" spans="1:82">
      <c r="A30" s="240">
        <v>23</v>
      </c>
      <c r="B30" s="308" t="s">
        <v>128</v>
      </c>
      <c r="C30" s="308" t="s">
        <v>134</v>
      </c>
      <c r="D30" s="262" t="s">
        <v>109</v>
      </c>
      <c r="E30" s="312" t="s">
        <v>136</v>
      </c>
      <c r="F30" s="313" t="s">
        <v>137</v>
      </c>
      <c r="G30" s="314" t="s">
        <v>138</v>
      </c>
      <c r="H30" s="314" t="s">
        <v>138</v>
      </c>
      <c r="I30" s="314" t="s">
        <v>138</v>
      </c>
      <c r="J30" s="314" t="s">
        <v>138</v>
      </c>
      <c r="K30" s="304" t="s">
        <v>139</v>
      </c>
      <c r="L30" s="266"/>
      <c r="M30" s="267">
        <v>19</v>
      </c>
      <c r="N30" s="267"/>
      <c r="O30" s="267"/>
      <c r="P30" s="268">
        <v>19</v>
      </c>
      <c r="Q30" s="268"/>
      <c r="R30" s="248">
        <v>19</v>
      </c>
      <c r="S30" s="266"/>
      <c r="T30" s="267">
        <v>19</v>
      </c>
      <c r="U30" s="267"/>
      <c r="V30" s="267"/>
      <c r="W30" s="268">
        <v>19</v>
      </c>
      <c r="X30" s="268"/>
      <c r="Y30" s="248">
        <v>19</v>
      </c>
      <c r="Z30" s="249">
        <v>0</v>
      </c>
      <c r="AA30" s="250">
        <v>19</v>
      </c>
      <c r="AB30" s="250">
        <v>0</v>
      </c>
      <c r="AC30" s="250">
        <v>0</v>
      </c>
      <c r="AD30" s="251">
        <f t="shared" si="20"/>
        <v>19</v>
      </c>
      <c r="AE30" s="251">
        <v>0</v>
      </c>
      <c r="AF30" s="252">
        <f t="shared" si="14"/>
        <v>19</v>
      </c>
      <c r="AG30" s="249">
        <v>0</v>
      </c>
      <c r="AH30" s="250">
        <v>0</v>
      </c>
      <c r="AI30" s="250">
        <v>19</v>
      </c>
      <c r="AJ30" s="250">
        <v>0</v>
      </c>
      <c r="AK30" s="251">
        <v>19</v>
      </c>
      <c r="AL30" s="250">
        <v>0</v>
      </c>
      <c r="AM30" s="252">
        <f t="shared" si="21"/>
        <v>19</v>
      </c>
      <c r="AN30" s="253">
        <v>0</v>
      </c>
      <c r="AO30" s="250">
        <v>0</v>
      </c>
      <c r="AP30" s="250">
        <v>19</v>
      </c>
      <c r="AQ30" s="255">
        <v>0</v>
      </c>
      <c r="AR30" s="251">
        <v>19</v>
      </c>
      <c r="AS30" s="250">
        <v>0</v>
      </c>
      <c r="AT30" s="256">
        <v>19</v>
      </c>
      <c r="AU30" s="249">
        <v>0</v>
      </c>
      <c r="AV30" s="250">
        <v>0</v>
      </c>
      <c r="AW30" s="255">
        <v>19</v>
      </c>
      <c r="AX30" s="289">
        <v>0</v>
      </c>
      <c r="AY30" s="251">
        <v>19</v>
      </c>
      <c r="AZ30" s="250">
        <v>0</v>
      </c>
      <c r="BA30" s="252">
        <v>19</v>
      </c>
      <c r="BB30" s="305">
        <v>0</v>
      </c>
      <c r="BC30" s="267">
        <v>0</v>
      </c>
      <c r="BD30" s="267">
        <v>19</v>
      </c>
      <c r="BE30" s="306">
        <v>0</v>
      </c>
      <c r="BF30" s="268">
        <v>19</v>
      </c>
      <c r="BG30" s="267">
        <v>0</v>
      </c>
      <c r="BH30" s="248">
        <v>19</v>
      </c>
      <c r="BI30" s="290">
        <f>SUMIFS('R4診療所票'!$AZ$10:$AZ$64,'R4診療所票'!$B$10:$B$64,$J$3:$J$150,'R4診療所票'!$AG$10:$AG$64,1)</f>
        <v>0</v>
      </c>
      <c r="BJ30" s="271">
        <f>SUMIFS('R4診療所票'!$AZ$10:$AZ$64,'R4診療所票'!$B$10:$B$64,$J$3:$J$150,'R4診療所票'!$AG$10:$AG$64,2)</f>
        <v>0</v>
      </c>
      <c r="BK30" s="271">
        <f>SUMIFS('R4診療所票'!$AZ$10:$AZ$64,'R4診療所票'!$B$10:$B$64,$J$3:$J$150,'R4診療所票'!$AG$10:$AG$64,3)</f>
        <v>19</v>
      </c>
      <c r="BL30" s="291">
        <f>SUMIFS('R4診療所票'!$AZ$10:$AZ$64,'R4診療所票'!$B$10:$B$64,$J$3:$J$150,'R4診療所票'!$AG$10:$AG$64,4)</f>
        <v>0</v>
      </c>
      <c r="BM30" s="292">
        <f t="shared" si="16"/>
        <v>19</v>
      </c>
      <c r="BN30" s="271">
        <f>SUMIFS('R4診療所票'!$AZ$10:$AZ$64,'R4診療所票'!$B$10:$B$64,$J$3:$J$150,'R4診療所票'!$AG$10:$AG$64,5)+SUMIFS('R4診療所票'!$AZ$10:$AZ$64,'R4診療所票'!$B$10:$B$64,$J$3:$J$150,'R4診療所票'!$AG$10:$AG$64,6)</f>
        <v>0</v>
      </c>
      <c r="BO30" s="272">
        <f t="shared" si="17"/>
        <v>19</v>
      </c>
      <c r="BP30" s="228">
        <f t="shared" si="5"/>
        <v>0</v>
      </c>
      <c r="BQ30" s="228">
        <f t="shared" si="6"/>
        <v>0</v>
      </c>
      <c r="BR30" s="228"/>
      <c r="BS30" s="287">
        <f>SUMIFS('R4診療所票'!$BC$10:$BC$64,'R4診療所票'!$B$10:$B$64,$J$3:$J$150,'R4診療所票'!$AN$10:$AN$64,1)</f>
        <v>0</v>
      </c>
      <c r="BT30" s="525">
        <f>SUMIFS('R4診療所票'!$BC$10:$BC$64,'R4診療所票'!$B$10:$B$64,$J$3:$J$150,'R4診療所票'!$AN$10:$AN$64,2)</f>
        <v>0</v>
      </c>
      <c r="BU30" s="288">
        <f>SUMIFS('R4診療所票'!$BC$10:$BC$64,'R4診療所票'!$B$10:$B$64,$J$3:$J$150,'R4診療所票'!$AN$10:$AN$64,3)</f>
        <v>19</v>
      </c>
      <c r="BV30" s="525">
        <f>SUMIFS('R4診療所票'!$BC$10:$BC$64,'R4診療所票'!$B$10:$B$64,$J$3:$J$150,'R4診療所票'!$AN$10:$AN$64,4)</f>
        <v>0</v>
      </c>
      <c r="BW30" s="288">
        <f t="shared" si="18"/>
        <v>19</v>
      </c>
      <c r="BX30" s="525">
        <f>SUMIFS('R4診療所票'!$BC$10:$BC$64,'R4診療所票'!$B$10:$B$64,$J$3:$J$150,'R4診療所票'!$AN$10:$AN$64,5)</f>
        <v>0</v>
      </c>
      <c r="BY30" s="390">
        <f t="shared" si="19"/>
        <v>19</v>
      </c>
      <c r="BZ30" s="387">
        <f>SUMIFS('R4診療所票'!$BD$11:$BD$64,'R4診療所票'!$B$11:$B$64,$J$3:$J$150)</f>
        <v>0</v>
      </c>
      <c r="CA30" s="528">
        <f>SUMIFS('R4診療所票'!$BC$10:$BC$64,'R4診療所票'!$B$10:$B$64,$J$3:$J$150,'R4診療所票'!$AN$10:$AN$64,7)</f>
        <v>0</v>
      </c>
      <c r="CB30" s="388" t="str">
        <f t="shared" si="7"/>
        <v>○</v>
      </c>
      <c r="CC30" s="391">
        <v>19</v>
      </c>
      <c r="CD30" s="388" t="str">
        <f t="shared" si="8"/>
        <v>○</v>
      </c>
    </row>
    <row r="31" spans="1:82">
      <c r="A31" s="240">
        <v>24</v>
      </c>
      <c r="B31" s="262" t="s">
        <v>107</v>
      </c>
      <c r="C31" s="262" t="s">
        <v>116</v>
      </c>
      <c r="D31" s="262" t="s">
        <v>109</v>
      </c>
      <c r="E31" s="263">
        <v>21729060</v>
      </c>
      <c r="F31" s="264">
        <v>21730043</v>
      </c>
      <c r="G31" s="264">
        <v>21701014</v>
      </c>
      <c r="H31" s="264">
        <v>21701014</v>
      </c>
      <c r="I31" s="264">
        <v>21701014</v>
      </c>
      <c r="J31" s="264">
        <v>21701014</v>
      </c>
      <c r="K31" s="265" t="s">
        <v>11</v>
      </c>
      <c r="L31" s="266"/>
      <c r="M31" s="267"/>
      <c r="N31" s="267"/>
      <c r="O31" s="267"/>
      <c r="P31" s="268">
        <v>0</v>
      </c>
      <c r="Q31" s="268"/>
      <c r="R31" s="248">
        <v>0</v>
      </c>
      <c r="S31" s="266"/>
      <c r="T31" s="267">
        <v>6</v>
      </c>
      <c r="U31" s="267"/>
      <c r="V31" s="267"/>
      <c r="W31" s="268">
        <v>6</v>
      </c>
      <c r="X31" s="268"/>
      <c r="Y31" s="248">
        <v>6</v>
      </c>
      <c r="Z31" s="249">
        <v>0</v>
      </c>
      <c r="AA31" s="250">
        <v>6</v>
      </c>
      <c r="AB31" s="250">
        <v>0</v>
      </c>
      <c r="AC31" s="250">
        <v>0</v>
      </c>
      <c r="AD31" s="251">
        <f>SUM(Z31:AC31)</f>
        <v>6</v>
      </c>
      <c r="AE31" s="251">
        <v>0</v>
      </c>
      <c r="AF31" s="252">
        <f>AD31+AE31</f>
        <v>6</v>
      </c>
      <c r="AG31" s="249">
        <v>0</v>
      </c>
      <c r="AH31" s="250">
        <v>6</v>
      </c>
      <c r="AI31" s="250">
        <v>0</v>
      </c>
      <c r="AJ31" s="250">
        <v>0</v>
      </c>
      <c r="AK31" s="251">
        <v>6</v>
      </c>
      <c r="AL31" s="250">
        <v>0</v>
      </c>
      <c r="AM31" s="252">
        <f>AK31+AL31</f>
        <v>6</v>
      </c>
      <c r="AN31" s="253">
        <v>0</v>
      </c>
      <c r="AO31" s="250">
        <v>6</v>
      </c>
      <c r="AP31" s="250">
        <v>0</v>
      </c>
      <c r="AQ31" s="255">
        <v>0</v>
      </c>
      <c r="AR31" s="251">
        <v>6</v>
      </c>
      <c r="AS31" s="250">
        <v>0</v>
      </c>
      <c r="AT31" s="256">
        <v>6</v>
      </c>
      <c r="AU31" s="249">
        <v>0</v>
      </c>
      <c r="AV31" s="250">
        <v>6</v>
      </c>
      <c r="AW31" s="255">
        <v>0</v>
      </c>
      <c r="AX31" s="289">
        <v>0</v>
      </c>
      <c r="AY31" s="251">
        <v>6</v>
      </c>
      <c r="AZ31" s="250">
        <v>0</v>
      </c>
      <c r="BA31" s="252">
        <v>6</v>
      </c>
      <c r="BB31" s="253">
        <v>0</v>
      </c>
      <c r="BC31" s="250">
        <v>6</v>
      </c>
      <c r="BD31" s="250">
        <v>0</v>
      </c>
      <c r="BE31" s="255">
        <v>0</v>
      </c>
      <c r="BF31" s="251">
        <v>6</v>
      </c>
      <c r="BG31" s="250">
        <v>0</v>
      </c>
      <c r="BH31" s="252">
        <v>6</v>
      </c>
      <c r="BI31" s="290">
        <f>SUMIFS('R4診療所票'!$AZ$10:$AZ$64,'R4診療所票'!$B$10:$B$64,$J$3:$J$150,'R4診療所票'!$AG$10:$AG$64,1)</f>
        <v>0</v>
      </c>
      <c r="BJ31" s="271">
        <f>SUMIFS('R4診療所票'!$AZ$10:$AZ$64,'R4診療所票'!$B$10:$B$64,$J$3:$J$150,'R4診療所票'!$AG$10:$AG$64,2)</f>
        <v>6</v>
      </c>
      <c r="BK31" s="271">
        <f>SUMIFS('R4診療所票'!$AZ$10:$AZ$64,'R4診療所票'!$B$10:$B$64,$J$3:$J$150,'R4診療所票'!$AG$10:$AG$64,3)</f>
        <v>0</v>
      </c>
      <c r="BL31" s="291">
        <f>SUMIFS('R4診療所票'!$AZ$10:$AZ$64,'R4診療所票'!$B$10:$B$64,$J$3:$J$150,'R4診療所票'!$AG$10:$AG$64,4)</f>
        <v>0</v>
      </c>
      <c r="BM31" s="292">
        <f t="shared" si="16"/>
        <v>6</v>
      </c>
      <c r="BN31" s="271">
        <f>SUMIFS('R4診療所票'!$AZ$10:$AZ$64,'R4診療所票'!$B$10:$B$64,$J$3:$J$150,'R4診療所票'!$AG$10:$AG$64,5)+SUMIFS('R4診療所票'!$AZ$10:$AZ$64,'R4診療所票'!$B$10:$B$64,$J$3:$J$150,'R4診療所票'!$AG$10:$AG$64,6)</f>
        <v>0</v>
      </c>
      <c r="BO31" s="272">
        <f t="shared" si="17"/>
        <v>6</v>
      </c>
      <c r="BP31" s="228">
        <f>BM31-BF31</f>
        <v>0</v>
      </c>
      <c r="BQ31" s="228">
        <f>BO31-BH31</f>
        <v>0</v>
      </c>
      <c r="BR31" s="228"/>
      <c r="BS31" s="287">
        <f>SUMIFS('R4診療所票'!$BC$10:$BC$64,'R4診療所票'!$B$10:$B$64,$J$3:$J$150,'R4診療所票'!$AN$10:$AN$64,1)</f>
        <v>0</v>
      </c>
      <c r="BT31" s="525">
        <f>SUMIFS('R4診療所票'!$BC$10:$BC$64,'R4診療所票'!$B$10:$B$64,$J$3:$J$150,'R4診療所票'!$AN$10:$AN$64,2)</f>
        <v>6</v>
      </c>
      <c r="BU31" s="288">
        <f>SUMIFS('R4診療所票'!$BC$10:$BC$64,'R4診療所票'!$B$10:$B$64,$J$3:$J$150,'R4診療所票'!$AN$10:$AN$64,3)</f>
        <v>0</v>
      </c>
      <c r="BV31" s="525">
        <f>SUMIFS('R4診療所票'!$BC$10:$BC$64,'R4診療所票'!$B$10:$B$64,$J$3:$J$150,'R4診療所票'!$AN$10:$AN$64,4)</f>
        <v>0</v>
      </c>
      <c r="BW31" s="288">
        <f t="shared" si="18"/>
        <v>6</v>
      </c>
      <c r="BX31" s="525">
        <f>SUMIFS('R4診療所票'!$BC$10:$BC$64,'R4診療所票'!$B$10:$B$64,$J$3:$J$150,'R4診療所票'!$AN$10:$AN$64,5)</f>
        <v>0</v>
      </c>
      <c r="BY31" s="390">
        <f t="shared" si="19"/>
        <v>6</v>
      </c>
      <c r="BZ31" s="387">
        <f>SUMIFS('R4診療所票'!$BD$11:$BD$64,'R4診療所票'!$B$11:$B$64,$J$3:$J$150)</f>
        <v>0</v>
      </c>
      <c r="CA31" s="528">
        <f>SUMIFS('R4診療所票'!$BC$10:$BC$64,'R4診療所票'!$B$10:$B$64,$J$3:$J$150,'R4診療所票'!$AN$10:$AN$64,7)</f>
        <v>0</v>
      </c>
      <c r="CB31" s="388" t="str">
        <f>IF(BO31=BY31+BZ31+CA31,"○","×")</f>
        <v>○</v>
      </c>
      <c r="CC31" s="391">
        <v>6</v>
      </c>
      <c r="CD31" s="388" t="str">
        <f>IF(BO31=CC31,"○","×")</f>
        <v>○</v>
      </c>
    </row>
    <row r="32" spans="1:82" ht="18.5" thickBot="1">
      <c r="A32" s="315">
        <v>25</v>
      </c>
      <c r="B32" s="316" t="s">
        <v>107</v>
      </c>
      <c r="C32" s="316" t="s">
        <v>116</v>
      </c>
      <c r="D32" s="316" t="s">
        <v>109</v>
      </c>
      <c r="E32" s="316" t="s">
        <v>140</v>
      </c>
      <c r="F32" s="316" t="s">
        <v>140</v>
      </c>
      <c r="G32" s="316" t="s">
        <v>140</v>
      </c>
      <c r="H32" s="317">
        <v>21702001</v>
      </c>
      <c r="I32" s="317">
        <v>21702001</v>
      </c>
      <c r="J32" s="317">
        <v>21702001</v>
      </c>
      <c r="K32" s="318" t="s">
        <v>141</v>
      </c>
      <c r="L32" s="266"/>
      <c r="M32" s="267"/>
      <c r="N32" s="267"/>
      <c r="O32" s="267"/>
      <c r="P32" s="268">
        <v>0</v>
      </c>
      <c r="Q32" s="268"/>
      <c r="R32" s="248">
        <v>0</v>
      </c>
      <c r="S32" s="266"/>
      <c r="T32" s="267">
        <v>15</v>
      </c>
      <c r="U32" s="267"/>
      <c r="V32" s="267"/>
      <c r="W32" s="268">
        <v>15</v>
      </c>
      <c r="X32" s="268"/>
      <c r="Y32" s="248">
        <v>15</v>
      </c>
      <c r="Z32" s="249">
        <v>0</v>
      </c>
      <c r="AA32" s="267">
        <v>15</v>
      </c>
      <c r="AB32" s="250">
        <v>0</v>
      </c>
      <c r="AC32" s="250">
        <v>0</v>
      </c>
      <c r="AD32" s="251">
        <f>SUM(Z32:AC32)</f>
        <v>15</v>
      </c>
      <c r="AE32" s="251">
        <v>0</v>
      </c>
      <c r="AF32" s="252">
        <f>AD32+AE32</f>
        <v>15</v>
      </c>
      <c r="AG32" s="249">
        <v>0</v>
      </c>
      <c r="AH32" s="250">
        <v>0</v>
      </c>
      <c r="AI32" s="250">
        <v>0</v>
      </c>
      <c r="AJ32" s="250">
        <v>0</v>
      </c>
      <c r="AK32" s="251">
        <v>0</v>
      </c>
      <c r="AL32" s="250">
        <v>0</v>
      </c>
      <c r="AM32" s="252">
        <v>0</v>
      </c>
      <c r="AN32" s="277">
        <v>0</v>
      </c>
      <c r="AO32" s="319">
        <v>0</v>
      </c>
      <c r="AP32" s="278">
        <v>0</v>
      </c>
      <c r="AQ32" s="279">
        <v>0</v>
      </c>
      <c r="AR32" s="280">
        <v>0</v>
      </c>
      <c r="AS32" s="278">
        <v>0</v>
      </c>
      <c r="AT32" s="281">
        <v>0</v>
      </c>
      <c r="AU32" s="249">
        <v>0</v>
      </c>
      <c r="AV32" s="250">
        <v>19</v>
      </c>
      <c r="AW32" s="255">
        <v>0</v>
      </c>
      <c r="AX32" s="289">
        <v>0</v>
      </c>
      <c r="AY32" s="251">
        <v>19</v>
      </c>
      <c r="AZ32" s="250">
        <v>0</v>
      </c>
      <c r="BA32" s="252">
        <v>19</v>
      </c>
      <c r="BB32" s="253">
        <v>0</v>
      </c>
      <c r="BC32" s="250">
        <v>19</v>
      </c>
      <c r="BD32" s="250">
        <v>0</v>
      </c>
      <c r="BE32" s="255">
        <v>0</v>
      </c>
      <c r="BF32" s="251">
        <v>19</v>
      </c>
      <c r="BG32" s="250">
        <v>0</v>
      </c>
      <c r="BH32" s="252">
        <v>19</v>
      </c>
      <c r="BI32" s="290">
        <f>SUMIFS('R4診療所票'!$AZ$10:$AZ$64,'R4診療所票'!$B$10:$B$64,$J$3:$J$150,'R4診療所票'!$AG$10:$AG$64,1)</f>
        <v>0</v>
      </c>
      <c r="BJ32" s="271">
        <f>SUMIFS('R4診療所票'!$AZ$10:$AZ$64,'R4診療所票'!$B$10:$B$64,$J$3:$J$150,'R4診療所票'!$AG$10:$AG$64,2)</f>
        <v>19</v>
      </c>
      <c r="BK32" s="271">
        <f>SUMIFS('R4診療所票'!$AZ$10:$AZ$64,'R4診療所票'!$B$10:$B$64,$J$3:$J$150,'R4診療所票'!$AG$10:$AG$64,3)</f>
        <v>0</v>
      </c>
      <c r="BL32" s="291">
        <f>SUMIFS('R4診療所票'!$AZ$10:$AZ$64,'R4診療所票'!$B$10:$B$64,$J$3:$J$150,'R4診療所票'!$AG$10:$AG$64,4)</f>
        <v>0</v>
      </c>
      <c r="BM32" s="292">
        <f t="shared" si="16"/>
        <v>19</v>
      </c>
      <c r="BN32" s="271">
        <f>SUMIFS('R4診療所票'!$AZ$10:$AZ$64,'R4診療所票'!$B$10:$B$64,$J$3:$J$150,'R4診療所票'!$AG$10:$AG$64,5)+SUMIFS('R4診療所票'!$AZ$10:$AZ$64,'R4診療所票'!$B$10:$B$64,$J$3:$J$150,'R4診療所票'!$AG$10:$AG$64,6)</f>
        <v>0</v>
      </c>
      <c r="BO32" s="272">
        <f t="shared" si="17"/>
        <v>19</v>
      </c>
      <c r="BP32" s="228">
        <f>BM32-BF32</f>
        <v>0</v>
      </c>
      <c r="BQ32" s="228">
        <f>BO32-BH32</f>
        <v>0</v>
      </c>
      <c r="BR32" s="228"/>
      <c r="BS32" s="287">
        <f>SUMIFS('R4診療所票'!$BC$10:$BC$64,'R4診療所票'!$B$10:$B$64,$J$3:$J$150,'R4診療所票'!$AN$10:$AN$64,1)</f>
        <v>0</v>
      </c>
      <c r="BT32" s="525">
        <f>SUMIFS('R4診療所票'!$BC$10:$BC$64,'R4診療所票'!$B$10:$B$64,$J$3:$J$150,'R4診療所票'!$AN$10:$AN$64,2)</f>
        <v>19</v>
      </c>
      <c r="BU32" s="288">
        <f>SUMIFS('R4診療所票'!$BC$10:$BC$64,'R4診療所票'!$B$10:$B$64,$J$3:$J$150,'R4診療所票'!$AN$10:$AN$64,3)</f>
        <v>0</v>
      </c>
      <c r="BV32" s="525">
        <f>SUMIFS('R4診療所票'!$BC$10:$BC$64,'R4診療所票'!$B$10:$B$64,$J$3:$J$150,'R4診療所票'!$AN$10:$AN$64,4)</f>
        <v>0</v>
      </c>
      <c r="BW32" s="288">
        <f t="shared" si="18"/>
        <v>19</v>
      </c>
      <c r="BX32" s="525">
        <f>SUMIFS('R4診療所票'!$BC$10:$BC$64,'R4診療所票'!$B$10:$B$64,$J$3:$J$150,'R4診療所票'!$AN$10:$AN$64,5)</f>
        <v>0</v>
      </c>
      <c r="BY32" s="390">
        <f t="shared" si="19"/>
        <v>19</v>
      </c>
      <c r="BZ32" s="387">
        <f>SUMIFS('R4診療所票'!$BD$11:$BD$64,'R4診療所票'!$B$11:$B$64,$J$3:$J$150)</f>
        <v>0</v>
      </c>
      <c r="CA32" s="528">
        <f>SUMIFS('R4診療所票'!$BC$10:$BC$64,'R4診療所票'!$B$10:$B$64,$J$3:$J$150,'R4診療所票'!$AN$10:$AN$64,7)</f>
        <v>0</v>
      </c>
      <c r="CB32" s="388" t="str">
        <f>IF(BO32=BY32+BZ32+CA32,"○","×")</f>
        <v>○</v>
      </c>
      <c r="CC32" s="391">
        <v>19</v>
      </c>
      <c r="CD32" s="388" t="str">
        <f>IF(BO32=CC32,"○","×")</f>
        <v>○</v>
      </c>
    </row>
    <row r="33" spans="1:83" ht="19" thickTop="1" thickBot="1">
      <c r="A33" s="315">
        <v>26</v>
      </c>
      <c r="B33" s="316" t="s">
        <v>107</v>
      </c>
      <c r="C33" s="316" t="s">
        <v>116</v>
      </c>
      <c r="D33" s="316" t="s">
        <v>109</v>
      </c>
      <c r="E33" s="316" t="s">
        <v>140</v>
      </c>
      <c r="F33" s="316" t="s">
        <v>140</v>
      </c>
      <c r="G33" s="316" t="s">
        <v>140</v>
      </c>
      <c r="H33" s="316" t="s">
        <v>140</v>
      </c>
      <c r="I33" s="317">
        <v>21703059</v>
      </c>
      <c r="J33" s="317">
        <v>21703059</v>
      </c>
      <c r="K33" s="318" t="s">
        <v>142</v>
      </c>
      <c r="L33" s="266"/>
      <c r="M33" s="267"/>
      <c r="N33" s="267"/>
      <c r="O33" s="267"/>
      <c r="P33" s="268">
        <v>0</v>
      </c>
      <c r="Q33" s="268"/>
      <c r="R33" s="248">
        <v>0</v>
      </c>
      <c r="S33" s="266"/>
      <c r="T33" s="267">
        <v>15</v>
      </c>
      <c r="U33" s="267"/>
      <c r="V33" s="267"/>
      <c r="W33" s="268">
        <v>15</v>
      </c>
      <c r="X33" s="268"/>
      <c r="Y33" s="248">
        <v>15</v>
      </c>
      <c r="Z33" s="249">
        <v>0</v>
      </c>
      <c r="AA33" s="267">
        <v>15</v>
      </c>
      <c r="AB33" s="250">
        <v>0</v>
      </c>
      <c r="AC33" s="250">
        <v>0</v>
      </c>
      <c r="AD33" s="251">
        <f>SUM(Z33:AC33)</f>
        <v>15</v>
      </c>
      <c r="AE33" s="251">
        <v>0</v>
      </c>
      <c r="AF33" s="252">
        <f>AD33+AE33</f>
        <v>15</v>
      </c>
      <c r="AG33" s="249">
        <v>0</v>
      </c>
      <c r="AH33" s="250">
        <v>0</v>
      </c>
      <c r="AI33" s="250">
        <v>0</v>
      </c>
      <c r="AJ33" s="250">
        <v>0</v>
      </c>
      <c r="AK33" s="251">
        <v>0</v>
      </c>
      <c r="AL33" s="250">
        <v>0</v>
      </c>
      <c r="AM33" s="252">
        <v>0</v>
      </c>
      <c r="AN33" s="277">
        <v>0</v>
      </c>
      <c r="AO33" s="319">
        <v>0</v>
      </c>
      <c r="AP33" s="278">
        <v>0</v>
      </c>
      <c r="AQ33" s="279">
        <v>0</v>
      </c>
      <c r="AR33" s="280">
        <v>0</v>
      </c>
      <c r="AS33" s="278">
        <v>0</v>
      </c>
      <c r="AT33" s="281">
        <v>0</v>
      </c>
      <c r="AU33" s="249">
        <v>0</v>
      </c>
      <c r="AV33" s="250">
        <v>0</v>
      </c>
      <c r="AW33" s="255">
        <v>0</v>
      </c>
      <c r="AX33" s="289">
        <v>0</v>
      </c>
      <c r="AY33" s="251">
        <v>0</v>
      </c>
      <c r="AZ33" s="250">
        <v>0</v>
      </c>
      <c r="BA33" s="252">
        <v>0</v>
      </c>
      <c r="BB33" s="253">
        <v>0</v>
      </c>
      <c r="BC33" s="250">
        <v>19</v>
      </c>
      <c r="BD33" s="250">
        <v>0</v>
      </c>
      <c r="BE33" s="255">
        <v>0</v>
      </c>
      <c r="BF33" s="251">
        <v>19</v>
      </c>
      <c r="BG33" s="250">
        <v>0</v>
      </c>
      <c r="BH33" s="252">
        <v>19</v>
      </c>
      <c r="BI33" s="290">
        <f>SUMIFS('R4診療所票'!$AZ$10:$AZ$64,'R4診療所票'!$B$10:$B$64,$J$3:$J$150,'R4診療所票'!$AG$10:$AG$64,1)</f>
        <v>0</v>
      </c>
      <c r="BJ33" s="271">
        <f>SUMIFS('R4診療所票'!$AZ$10:$AZ$64,'R4診療所票'!$B$10:$B$64,$J$3:$J$150,'R4診療所票'!$AG$10:$AG$64,2)</f>
        <v>19</v>
      </c>
      <c r="BK33" s="271">
        <f>SUMIFS('R4診療所票'!$AZ$10:$AZ$64,'R4診療所票'!$B$10:$B$64,$J$3:$J$150,'R4診療所票'!$AG$10:$AG$64,3)</f>
        <v>0</v>
      </c>
      <c r="BL33" s="291">
        <f>SUMIFS('R4診療所票'!$AZ$10:$AZ$64,'R4診療所票'!$B$10:$B$64,$J$3:$J$150,'R4診療所票'!$AG$10:$AG$64,4)</f>
        <v>0</v>
      </c>
      <c r="BM33" s="292">
        <f t="shared" si="16"/>
        <v>19</v>
      </c>
      <c r="BN33" s="271">
        <f>SUMIFS('R4診療所票'!$AZ$10:$AZ$64,'R4診療所票'!$B$10:$B$64,$J$3:$J$150,'R4診療所票'!$AG$10:$AG$64,5)+SUMIFS('R4診療所票'!$AZ$10:$AZ$64,'R4診療所票'!$B$10:$B$64,$J$3:$J$150,'R4診療所票'!$AG$10:$AG$64,6)</f>
        <v>0</v>
      </c>
      <c r="BO33" s="272">
        <f t="shared" si="17"/>
        <v>19</v>
      </c>
      <c r="BP33" s="228">
        <f>BM33-BF33</f>
        <v>0</v>
      </c>
      <c r="BQ33" s="228">
        <f>BO33-BH33</f>
        <v>0</v>
      </c>
      <c r="BR33" s="228"/>
      <c r="BS33" s="287">
        <f>SUMIFS('R4診療所票'!$BC$10:$BC$64,'R4診療所票'!$B$10:$B$64,$J$3:$J$150,'R4診療所票'!$AN$10:$AN$64,1)</f>
        <v>0</v>
      </c>
      <c r="BT33" s="525">
        <f>SUMIFS('R4診療所票'!$BC$10:$BC$64,'R4診療所票'!$B$10:$B$64,$J$3:$J$150,'R4診療所票'!$AN$10:$AN$64,2)</f>
        <v>19</v>
      </c>
      <c r="BU33" s="288">
        <f>SUMIFS('R4診療所票'!$BC$10:$BC$64,'R4診療所票'!$B$10:$B$64,$J$3:$J$150,'R4診療所票'!$AN$10:$AN$64,3)</f>
        <v>0</v>
      </c>
      <c r="BV33" s="525">
        <f>SUMIFS('R4診療所票'!$BC$10:$BC$64,'R4診療所票'!$B$10:$B$64,$J$3:$J$150,'R4診療所票'!$AN$10:$AN$64,4)</f>
        <v>0</v>
      </c>
      <c r="BW33" s="288">
        <f t="shared" si="18"/>
        <v>19</v>
      </c>
      <c r="BX33" s="525">
        <f>SUMIFS('R4診療所票'!$BC$10:$BC$64,'R4診療所票'!$B$10:$B$64,$J$3:$J$150,'R4診療所票'!$AN$10:$AN$64,5)</f>
        <v>0</v>
      </c>
      <c r="BY33" s="390">
        <f t="shared" si="19"/>
        <v>19</v>
      </c>
      <c r="BZ33" s="387">
        <f>SUMIFS('R4診療所票'!$BD$11:$BD$64,'R4診療所票'!$B$11:$B$64,$J$3:$J$150)</f>
        <v>0</v>
      </c>
      <c r="CA33" s="528">
        <f>SUMIFS('R4診療所票'!$BC$10:$BC$64,'R4診療所票'!$B$10:$B$64,$J$3:$J$150,'R4診療所票'!$AN$10:$AN$64,7)</f>
        <v>0</v>
      </c>
      <c r="CB33" s="388" t="str">
        <f>IF(BO33=BY33+BZ33+CA33,"○","×")</f>
        <v>○</v>
      </c>
      <c r="CC33" s="391">
        <v>19</v>
      </c>
      <c r="CD33" s="388" t="str">
        <f>IF(BO33=CC33,"○","×")</f>
        <v>○</v>
      </c>
    </row>
    <row r="34" spans="1:83" ht="18.5" thickTop="1">
      <c r="A34" s="240">
        <v>27</v>
      </c>
      <c r="B34" s="262" t="s">
        <v>107</v>
      </c>
      <c r="C34" s="262" t="s">
        <v>124</v>
      </c>
      <c r="D34" s="262" t="s">
        <v>109</v>
      </c>
      <c r="E34" s="263">
        <v>21729036</v>
      </c>
      <c r="F34" s="264">
        <v>21730040</v>
      </c>
      <c r="G34" s="264">
        <v>21701028</v>
      </c>
      <c r="H34" s="264">
        <v>21701028</v>
      </c>
      <c r="I34" s="264">
        <v>21701028</v>
      </c>
      <c r="J34" s="264">
        <v>21701028</v>
      </c>
      <c r="K34" s="265" t="s">
        <v>143</v>
      </c>
      <c r="L34" s="266"/>
      <c r="M34" s="267"/>
      <c r="N34" s="267"/>
      <c r="O34" s="267"/>
      <c r="P34" s="268">
        <v>0</v>
      </c>
      <c r="Q34" s="268"/>
      <c r="R34" s="248">
        <v>0</v>
      </c>
      <c r="S34" s="266"/>
      <c r="T34" s="267">
        <v>6</v>
      </c>
      <c r="U34" s="267"/>
      <c r="V34" s="267"/>
      <c r="W34" s="268">
        <v>6</v>
      </c>
      <c r="X34" s="268"/>
      <c r="Y34" s="248">
        <v>6</v>
      </c>
      <c r="Z34" s="249">
        <v>0</v>
      </c>
      <c r="AA34" s="250">
        <v>6</v>
      </c>
      <c r="AB34" s="250">
        <v>0</v>
      </c>
      <c r="AC34" s="250">
        <v>0</v>
      </c>
      <c r="AD34" s="251">
        <f t="shared" si="20"/>
        <v>6</v>
      </c>
      <c r="AE34" s="251">
        <v>0</v>
      </c>
      <c r="AF34" s="252">
        <f t="shared" si="14"/>
        <v>6</v>
      </c>
      <c r="AG34" s="249">
        <v>0</v>
      </c>
      <c r="AH34" s="250">
        <v>6</v>
      </c>
      <c r="AI34" s="250">
        <v>0</v>
      </c>
      <c r="AJ34" s="250">
        <v>0</v>
      </c>
      <c r="AK34" s="251">
        <v>6</v>
      </c>
      <c r="AL34" s="250">
        <v>0</v>
      </c>
      <c r="AM34" s="252">
        <f t="shared" si="21"/>
        <v>6</v>
      </c>
      <c r="AN34" s="253">
        <v>0</v>
      </c>
      <c r="AO34" s="250">
        <v>6</v>
      </c>
      <c r="AP34" s="250">
        <v>0</v>
      </c>
      <c r="AQ34" s="255">
        <v>0</v>
      </c>
      <c r="AR34" s="251">
        <v>6</v>
      </c>
      <c r="AS34" s="250">
        <v>0</v>
      </c>
      <c r="AT34" s="256">
        <v>6</v>
      </c>
      <c r="AU34" s="320">
        <v>0</v>
      </c>
      <c r="AV34" s="258">
        <v>6</v>
      </c>
      <c r="AW34" s="321">
        <v>0</v>
      </c>
      <c r="AX34" s="289">
        <v>0</v>
      </c>
      <c r="AY34" s="251">
        <v>6</v>
      </c>
      <c r="AZ34" s="250">
        <v>0</v>
      </c>
      <c r="BA34" s="252">
        <v>6</v>
      </c>
      <c r="BB34" s="253">
        <v>0</v>
      </c>
      <c r="BC34" s="258">
        <v>6</v>
      </c>
      <c r="BD34" s="258">
        <v>0</v>
      </c>
      <c r="BE34" s="255">
        <v>0</v>
      </c>
      <c r="BF34" s="251">
        <v>6</v>
      </c>
      <c r="BG34" s="250">
        <v>0</v>
      </c>
      <c r="BH34" s="252">
        <v>6</v>
      </c>
      <c r="BI34" s="290">
        <f>SUMIFS('R4診療所票'!$AZ$10:$AZ$64,'R4診療所票'!$B$10:$B$64,$J$3:$J$150,'R4診療所票'!$AG$10:$AG$64,1)</f>
        <v>0</v>
      </c>
      <c r="BJ34" s="271">
        <f>SUMIFS('R4診療所票'!$AZ$10:$AZ$64,'R4診療所票'!$B$10:$B$64,$J$3:$J$150,'R4診療所票'!$AG$10:$AG$64,2)</f>
        <v>6</v>
      </c>
      <c r="BK34" s="271">
        <f>SUMIFS('R4診療所票'!$AZ$10:$AZ$64,'R4診療所票'!$B$10:$B$64,$J$3:$J$150,'R4診療所票'!$AG$10:$AG$64,3)</f>
        <v>0</v>
      </c>
      <c r="BL34" s="291">
        <f>SUMIFS('R4診療所票'!$AZ$10:$AZ$64,'R4診療所票'!$B$10:$B$64,$J$3:$J$150,'R4診療所票'!$AG$10:$AG$64,4)</f>
        <v>0</v>
      </c>
      <c r="BM34" s="292">
        <f t="shared" si="16"/>
        <v>6</v>
      </c>
      <c r="BN34" s="271">
        <f>SUMIFS('R4診療所票'!$AZ$10:$AZ$64,'R4診療所票'!$B$10:$B$64,$J$3:$J$150,'R4診療所票'!$AG$10:$AG$64,5)+SUMIFS('R4診療所票'!$AZ$10:$AZ$64,'R4診療所票'!$B$10:$B$64,$J$3:$J$150,'R4診療所票'!$AG$10:$AG$64,6)</f>
        <v>0</v>
      </c>
      <c r="BO34" s="272">
        <f t="shared" si="17"/>
        <v>6</v>
      </c>
      <c r="BP34" s="228">
        <f t="shared" si="5"/>
        <v>0</v>
      </c>
      <c r="BQ34" s="228">
        <f t="shared" si="6"/>
        <v>0</v>
      </c>
      <c r="BR34" s="228"/>
      <c r="BS34" s="287">
        <f>SUMIFS('R4診療所票'!$BC$10:$BC$64,'R4診療所票'!$B$10:$B$64,$J$3:$J$150,'R4診療所票'!$AN$10:$AN$64,1)</f>
        <v>0</v>
      </c>
      <c r="BT34" s="525">
        <f>SUMIFS('R4診療所票'!$BC$10:$BC$64,'R4診療所票'!$B$10:$B$64,$J$3:$J$150,'R4診療所票'!$AN$10:$AN$64,2)</f>
        <v>6</v>
      </c>
      <c r="BU34" s="288">
        <f>SUMIFS('R4診療所票'!$BC$10:$BC$64,'R4診療所票'!$B$10:$B$64,$J$3:$J$150,'R4診療所票'!$AN$10:$AN$64,3)</f>
        <v>0</v>
      </c>
      <c r="BV34" s="525">
        <f>SUMIFS('R4診療所票'!$BC$10:$BC$64,'R4診療所票'!$B$10:$B$64,$J$3:$J$150,'R4診療所票'!$AN$10:$AN$64,4)</f>
        <v>0</v>
      </c>
      <c r="BW34" s="288">
        <f t="shared" si="18"/>
        <v>6</v>
      </c>
      <c r="BX34" s="525">
        <f>SUMIFS('R4診療所票'!$BC$10:$BC$64,'R4診療所票'!$B$10:$B$64,$J$3:$J$150,'R4診療所票'!$AN$10:$AN$64,5)</f>
        <v>0</v>
      </c>
      <c r="BY34" s="390">
        <f t="shared" si="19"/>
        <v>6</v>
      </c>
      <c r="BZ34" s="387">
        <f>SUMIFS('R4診療所票'!$BD$11:$BD$64,'R4診療所票'!$B$11:$B$64,$J$3:$J$150)</f>
        <v>0</v>
      </c>
      <c r="CA34" s="528">
        <f>SUMIFS('R4診療所票'!$BC$10:$BC$64,'R4診療所票'!$B$10:$B$64,$J$3:$J$150,'R4診療所票'!$AN$10:$AN$64,7)</f>
        <v>0</v>
      </c>
      <c r="CB34" s="388" t="str">
        <f t="shared" si="7"/>
        <v>○</v>
      </c>
      <c r="CC34" s="391">
        <v>6</v>
      </c>
      <c r="CD34" s="388" t="str">
        <f t="shared" si="8"/>
        <v>○</v>
      </c>
    </row>
    <row r="35" spans="1:83" ht="18.5" thickBot="1">
      <c r="A35" s="315">
        <v>28</v>
      </c>
      <c r="B35" s="316" t="s">
        <v>107</v>
      </c>
      <c r="C35" s="316" t="s">
        <v>1921</v>
      </c>
      <c r="D35" s="316" t="s">
        <v>109</v>
      </c>
      <c r="E35" s="322">
        <v>21729083</v>
      </c>
      <c r="F35" s="317">
        <v>21730085</v>
      </c>
      <c r="G35" s="317">
        <v>21701029</v>
      </c>
      <c r="H35" s="317">
        <v>21701029</v>
      </c>
      <c r="I35" s="317">
        <v>21701029</v>
      </c>
      <c r="J35" s="317">
        <v>21701029</v>
      </c>
      <c r="K35" s="507" t="s">
        <v>13</v>
      </c>
      <c r="L35" s="266"/>
      <c r="M35" s="267"/>
      <c r="N35" s="267"/>
      <c r="O35" s="267"/>
      <c r="P35" s="268">
        <v>0</v>
      </c>
      <c r="Q35" s="268"/>
      <c r="R35" s="248">
        <v>0</v>
      </c>
      <c r="S35" s="266"/>
      <c r="T35" s="267">
        <v>15</v>
      </c>
      <c r="U35" s="267"/>
      <c r="V35" s="267"/>
      <c r="W35" s="268">
        <v>15</v>
      </c>
      <c r="X35" s="268"/>
      <c r="Y35" s="248">
        <v>15</v>
      </c>
      <c r="Z35" s="249">
        <v>0</v>
      </c>
      <c r="AA35" s="267">
        <v>15</v>
      </c>
      <c r="AB35" s="250">
        <v>0</v>
      </c>
      <c r="AC35" s="250">
        <v>0</v>
      </c>
      <c r="AD35" s="251">
        <f t="shared" si="20"/>
        <v>15</v>
      </c>
      <c r="AE35" s="251">
        <v>0</v>
      </c>
      <c r="AF35" s="252">
        <f t="shared" si="14"/>
        <v>15</v>
      </c>
      <c r="AG35" s="249">
        <v>0</v>
      </c>
      <c r="AH35" s="250">
        <v>15</v>
      </c>
      <c r="AI35" s="250">
        <v>0</v>
      </c>
      <c r="AJ35" s="250">
        <v>0</v>
      </c>
      <c r="AK35" s="251">
        <v>15</v>
      </c>
      <c r="AL35" s="250">
        <v>0</v>
      </c>
      <c r="AM35" s="252">
        <f t="shared" si="21"/>
        <v>15</v>
      </c>
      <c r="AN35" s="253">
        <v>0</v>
      </c>
      <c r="AO35" s="250">
        <v>15</v>
      </c>
      <c r="AP35" s="250">
        <v>0</v>
      </c>
      <c r="AQ35" s="255">
        <v>0</v>
      </c>
      <c r="AR35" s="251">
        <v>15</v>
      </c>
      <c r="AS35" s="250">
        <v>0</v>
      </c>
      <c r="AT35" s="256">
        <v>15</v>
      </c>
      <c r="AU35" s="249">
        <v>0</v>
      </c>
      <c r="AV35" s="250">
        <v>15</v>
      </c>
      <c r="AW35" s="255">
        <v>0</v>
      </c>
      <c r="AX35" s="289">
        <v>0</v>
      </c>
      <c r="AY35" s="251">
        <v>15</v>
      </c>
      <c r="AZ35" s="250">
        <v>0</v>
      </c>
      <c r="BA35" s="252">
        <v>15</v>
      </c>
      <c r="BB35" s="305">
        <v>0</v>
      </c>
      <c r="BC35" s="267">
        <v>15</v>
      </c>
      <c r="BD35" s="267">
        <v>0</v>
      </c>
      <c r="BE35" s="306">
        <v>0</v>
      </c>
      <c r="BF35" s="268">
        <v>15</v>
      </c>
      <c r="BG35" s="267">
        <v>0</v>
      </c>
      <c r="BH35" s="248">
        <v>15</v>
      </c>
      <c r="BI35" s="290">
        <f>SUMIFS('R4診療所票'!$AZ$10:$AZ$64,'R4診療所票'!$B$10:$B$64,$J$3:$J$150,'R4診療所票'!$AG$10:$AG$64,1)</f>
        <v>0</v>
      </c>
      <c r="BJ35" s="271">
        <f>SUMIFS('R4診療所票'!$AZ$10:$AZ$64,'R4診療所票'!$B$10:$B$64,$J$3:$J$150,'R4診療所票'!$AG$10:$AG$64,2)</f>
        <v>15</v>
      </c>
      <c r="BK35" s="271">
        <f>SUMIFS('R4診療所票'!$AZ$10:$AZ$64,'R4診療所票'!$B$10:$B$64,$J$3:$J$150,'R4診療所票'!$AG$10:$AG$64,3)</f>
        <v>0</v>
      </c>
      <c r="BL35" s="291">
        <f>SUMIFS('R4診療所票'!$AZ$10:$AZ$64,'R4診療所票'!$B$10:$B$64,$J$3:$J$150,'R4診療所票'!$AG$10:$AG$64,4)</f>
        <v>0</v>
      </c>
      <c r="BM35" s="292">
        <f t="shared" si="16"/>
        <v>15</v>
      </c>
      <c r="BN35" s="271">
        <f>SUMIFS('R4診療所票'!$AZ$10:$AZ$64,'R4診療所票'!$B$10:$B$64,$J$3:$J$150,'R4診療所票'!$AG$10:$AG$64,5)+SUMIFS('R4診療所票'!$AZ$10:$AZ$64,'R4診療所票'!$B$10:$B$64,$J$3:$J$150,'R4診療所票'!$AG$10:$AG$64,6)</f>
        <v>0</v>
      </c>
      <c r="BO35" s="272">
        <f t="shared" si="17"/>
        <v>15</v>
      </c>
      <c r="BP35" s="228">
        <f t="shared" si="5"/>
        <v>0</v>
      </c>
      <c r="BQ35" s="228">
        <f t="shared" si="6"/>
        <v>0</v>
      </c>
      <c r="BR35" s="228"/>
      <c r="BS35" s="527">
        <f>SUMIFS('R4診療所票'!$BC$10:$BC$64,'R4診療所票'!$B$10:$B$64,$J$3:$J$150,'R4診療所票'!$AN$10:$AN$64,1)</f>
        <v>0</v>
      </c>
      <c r="BT35" s="525">
        <v>15</v>
      </c>
      <c r="BU35" s="288">
        <f>SUMIFS('R4診療所票'!$BC$10:$BC$64,'R4診療所票'!$B$10:$B$64,$J$3:$J$150,'R4診療所票'!$AN$10:$AN$64,3)</f>
        <v>0</v>
      </c>
      <c r="BV35" s="525">
        <f>SUMIFS('R4診療所票'!$BC$10:$BC$64,'R4診療所票'!$B$10:$B$64,$J$3:$J$150,'R4診療所票'!$AN$10:$AN$64,4)</f>
        <v>0</v>
      </c>
      <c r="BW35" s="288">
        <f t="shared" si="18"/>
        <v>15</v>
      </c>
      <c r="BX35" s="525">
        <f>SUMIFS('R4診療所票'!$BC$10:$BC$64,'R4診療所票'!$B$10:$B$64,$J$3:$J$150,'R4診療所票'!$AN$10:$AN$64,5)</f>
        <v>0</v>
      </c>
      <c r="BY35" s="390">
        <f t="shared" si="19"/>
        <v>15</v>
      </c>
      <c r="BZ35" s="387">
        <f>SUMIFS('R4診療所票'!$BD$11:$BD$64,'R4診療所票'!$B$11:$B$64,$J$3:$J$150)</f>
        <v>0</v>
      </c>
      <c r="CA35" s="528">
        <f>SUMIFS('R4診療所票'!$BC$10:$BC$64,'R4診療所票'!$B$10:$B$64,$J$3:$J$150,'R4診療所票'!$AN$10:$AN$64,7)</f>
        <v>0</v>
      </c>
      <c r="CB35" s="388" t="str">
        <f t="shared" si="7"/>
        <v>○</v>
      </c>
      <c r="CC35" s="391">
        <v>15</v>
      </c>
      <c r="CD35" s="388" t="str">
        <f t="shared" si="8"/>
        <v>○</v>
      </c>
    </row>
    <row r="36" spans="1:83" ht="27.75" customHeight="1" thickTop="1" thickBot="1">
      <c r="A36" s="1322" t="s">
        <v>144</v>
      </c>
      <c r="B36" s="1323"/>
      <c r="C36" s="1323"/>
      <c r="D36" s="1323"/>
      <c r="E36" s="1323"/>
      <c r="F36" s="1324"/>
      <c r="G36" s="1324"/>
      <c r="H36" s="1324"/>
      <c r="I36" s="1324"/>
      <c r="J36" s="1324"/>
      <c r="K36" s="1325"/>
      <c r="L36" s="323">
        <v>0</v>
      </c>
      <c r="M36" s="324">
        <v>751</v>
      </c>
      <c r="N36" s="324">
        <v>232</v>
      </c>
      <c r="O36" s="324">
        <v>404</v>
      </c>
      <c r="P36" s="325">
        <v>1387</v>
      </c>
      <c r="Q36" s="325">
        <v>0</v>
      </c>
      <c r="R36" s="326">
        <v>1387</v>
      </c>
      <c r="S36" s="323">
        <v>30</v>
      </c>
      <c r="T36" s="324">
        <v>1283</v>
      </c>
      <c r="U36" s="324">
        <v>253</v>
      </c>
      <c r="V36" s="324">
        <v>844</v>
      </c>
      <c r="W36" s="325">
        <v>2410</v>
      </c>
      <c r="X36" s="325">
        <v>125</v>
      </c>
      <c r="Y36" s="326">
        <v>2535</v>
      </c>
      <c r="Z36" s="327">
        <f>SUM(Z3:Z35)</f>
        <v>40</v>
      </c>
      <c r="AA36" s="328">
        <f>SUM(AA3:AA35)</f>
        <v>1246</v>
      </c>
      <c r="AB36" s="328">
        <f>SUM(AB3:AB35)</f>
        <v>294</v>
      </c>
      <c r="AC36" s="328">
        <f>SUM(AC3:AC35)</f>
        <v>800</v>
      </c>
      <c r="AD36" s="329">
        <f t="shared" si="13"/>
        <v>2380</v>
      </c>
      <c r="AE36" s="329">
        <f>SUM(AE3:AE35)</f>
        <v>71</v>
      </c>
      <c r="AF36" s="330">
        <f t="shared" si="14"/>
        <v>2451</v>
      </c>
      <c r="AG36" s="327">
        <f>SUM(AG3:AG35)</f>
        <v>40</v>
      </c>
      <c r="AH36" s="328">
        <f>SUM(AH3:AH35)</f>
        <v>1170</v>
      </c>
      <c r="AI36" s="328">
        <f>SUM(AI3:AI35)</f>
        <v>314</v>
      </c>
      <c r="AJ36" s="328">
        <f>SUM(AJ3:AJ35)</f>
        <v>770</v>
      </c>
      <c r="AK36" s="329">
        <f t="shared" ref="AK36" si="22">SUM(AG36:AJ36)</f>
        <v>2294</v>
      </c>
      <c r="AL36" s="329">
        <f>SUM(AL3:AL35)</f>
        <v>142</v>
      </c>
      <c r="AM36" s="330">
        <f t="shared" si="15"/>
        <v>2436</v>
      </c>
      <c r="AN36" s="327">
        <v>40</v>
      </c>
      <c r="AO36" s="328">
        <v>1067</v>
      </c>
      <c r="AP36" s="328">
        <v>417</v>
      </c>
      <c r="AQ36" s="328">
        <v>770</v>
      </c>
      <c r="AR36" s="329">
        <v>2294</v>
      </c>
      <c r="AS36" s="329">
        <v>121</v>
      </c>
      <c r="AT36" s="329">
        <v>2415</v>
      </c>
      <c r="AU36" s="327">
        <v>40</v>
      </c>
      <c r="AV36" s="328">
        <v>1005</v>
      </c>
      <c r="AW36" s="328">
        <v>424</v>
      </c>
      <c r="AX36" s="328">
        <v>587</v>
      </c>
      <c r="AY36" s="329">
        <v>2056</v>
      </c>
      <c r="AZ36" s="329">
        <v>145</v>
      </c>
      <c r="BA36" s="330">
        <v>2201</v>
      </c>
      <c r="BB36" s="327">
        <v>40</v>
      </c>
      <c r="BC36" s="328">
        <v>972</v>
      </c>
      <c r="BD36" s="328">
        <v>424</v>
      </c>
      <c r="BE36" s="328">
        <v>585</v>
      </c>
      <c r="BF36" s="329">
        <v>2021</v>
      </c>
      <c r="BG36" s="329">
        <v>83</v>
      </c>
      <c r="BH36" s="330">
        <v>2104</v>
      </c>
      <c r="BI36" s="327">
        <f>SUM(BI3:BI35)</f>
        <v>40</v>
      </c>
      <c r="BJ36" s="328">
        <f t="shared" ref="BJ36:BO36" si="23">SUM(BJ3:BJ35)</f>
        <v>952</v>
      </c>
      <c r="BK36" s="328">
        <f t="shared" si="23"/>
        <v>484</v>
      </c>
      <c r="BL36" s="328">
        <f t="shared" si="23"/>
        <v>545</v>
      </c>
      <c r="BM36" s="328">
        <f t="shared" si="23"/>
        <v>2021</v>
      </c>
      <c r="BN36" s="328">
        <f t="shared" si="23"/>
        <v>58</v>
      </c>
      <c r="BO36" s="330">
        <f t="shared" si="23"/>
        <v>2079</v>
      </c>
      <c r="BP36" s="228">
        <f t="shared" si="5"/>
        <v>0</v>
      </c>
      <c r="BQ36" s="228">
        <f t="shared" si="6"/>
        <v>-25</v>
      </c>
      <c r="BR36" s="228"/>
      <c r="BS36" s="395">
        <f t="shared" ref="BS36:BX36" si="24">SUM(BS3:BS35)</f>
        <v>40</v>
      </c>
      <c r="BT36" s="324">
        <f t="shared" si="24"/>
        <v>972</v>
      </c>
      <c r="BU36" s="324">
        <f t="shared" si="24"/>
        <v>424</v>
      </c>
      <c r="BV36" s="324">
        <f t="shared" si="24"/>
        <v>585</v>
      </c>
      <c r="BW36" s="324">
        <f t="shared" si="24"/>
        <v>2021</v>
      </c>
      <c r="BX36" s="325">
        <f t="shared" si="24"/>
        <v>58</v>
      </c>
      <c r="BY36" s="325">
        <f t="shared" ref="BY36" si="25">BW36+BX36</f>
        <v>2079</v>
      </c>
      <c r="BZ36" s="396">
        <f>SUM(BZ3:BZ35)</f>
        <v>0</v>
      </c>
      <c r="CA36" s="326">
        <f>SUM(CA3:CA35)</f>
        <v>0</v>
      </c>
      <c r="CB36" s="388"/>
      <c r="CC36" s="397">
        <f>SUM(CC3:CC35)</f>
        <v>2203</v>
      </c>
      <c r="CD36" s="388"/>
    </row>
    <row r="37" spans="1:83">
      <c r="A37" s="331">
        <v>29</v>
      </c>
      <c r="B37" s="241" t="s">
        <v>145</v>
      </c>
      <c r="C37" s="241" t="s">
        <v>146</v>
      </c>
      <c r="D37" s="241" t="s">
        <v>109</v>
      </c>
      <c r="E37" s="332">
        <v>11729003</v>
      </c>
      <c r="F37" s="333">
        <v>11730100</v>
      </c>
      <c r="G37" s="333">
        <v>11701098</v>
      </c>
      <c r="H37" s="333">
        <v>11701098</v>
      </c>
      <c r="I37" s="333">
        <v>11701098</v>
      </c>
      <c r="J37" s="333">
        <v>11701098</v>
      </c>
      <c r="K37" s="244" t="s">
        <v>147</v>
      </c>
      <c r="L37" s="334"/>
      <c r="M37" s="335"/>
      <c r="N37" s="335"/>
      <c r="O37" s="335"/>
      <c r="P37" s="336">
        <v>0</v>
      </c>
      <c r="Q37" s="336"/>
      <c r="R37" s="337">
        <v>0</v>
      </c>
      <c r="S37" s="334">
        <v>12</v>
      </c>
      <c r="T37" s="335">
        <v>263</v>
      </c>
      <c r="U37" s="335"/>
      <c r="V37" s="335"/>
      <c r="W37" s="336">
        <v>275</v>
      </c>
      <c r="X37" s="336"/>
      <c r="Y37" s="337">
        <v>275</v>
      </c>
      <c r="Z37" s="249">
        <v>12</v>
      </c>
      <c r="AA37" s="250">
        <v>263</v>
      </c>
      <c r="AB37" s="250">
        <v>0</v>
      </c>
      <c r="AC37" s="250">
        <v>0</v>
      </c>
      <c r="AD37" s="251">
        <f t="shared" si="13"/>
        <v>275</v>
      </c>
      <c r="AE37" s="250">
        <v>0</v>
      </c>
      <c r="AF37" s="259">
        <f t="shared" si="14"/>
        <v>275</v>
      </c>
      <c r="AG37" s="249">
        <v>12</v>
      </c>
      <c r="AH37" s="250">
        <v>263</v>
      </c>
      <c r="AI37" s="250">
        <v>0</v>
      </c>
      <c r="AJ37" s="250">
        <v>0</v>
      </c>
      <c r="AK37" s="251">
        <v>275</v>
      </c>
      <c r="AL37" s="250">
        <v>0</v>
      </c>
      <c r="AM37" s="252">
        <f t="shared" si="15"/>
        <v>275</v>
      </c>
      <c r="AN37" s="249">
        <v>12</v>
      </c>
      <c r="AO37" s="250">
        <v>263</v>
      </c>
      <c r="AP37" s="250">
        <v>0</v>
      </c>
      <c r="AQ37" s="250">
        <v>0</v>
      </c>
      <c r="AR37" s="251">
        <v>275</v>
      </c>
      <c r="AS37" s="250">
        <v>0</v>
      </c>
      <c r="AT37" s="252">
        <v>275</v>
      </c>
      <c r="AU37" s="253">
        <v>12</v>
      </c>
      <c r="AV37" s="258">
        <v>263</v>
      </c>
      <c r="AW37" s="255">
        <v>0</v>
      </c>
      <c r="AX37" s="255">
        <v>0</v>
      </c>
      <c r="AY37" s="251">
        <v>275</v>
      </c>
      <c r="AZ37" s="250">
        <v>0</v>
      </c>
      <c r="BA37" s="252">
        <v>275</v>
      </c>
      <c r="BB37" s="249">
        <v>12</v>
      </c>
      <c r="BC37" s="250">
        <v>263</v>
      </c>
      <c r="BD37" s="250">
        <v>0</v>
      </c>
      <c r="BE37" s="250">
        <v>0</v>
      </c>
      <c r="BF37" s="250">
        <v>275</v>
      </c>
      <c r="BG37" s="250">
        <v>0</v>
      </c>
      <c r="BH37" s="269">
        <v>275</v>
      </c>
      <c r="BI37" s="512">
        <f>SUMIFS('R4病院病棟票'!$AE$11:$AE$324,'R4病院病棟票'!$B$11:$B$324,$J$3:$J$150,'R4病院病棟票'!$R$11:$R$324,1)</f>
        <v>12</v>
      </c>
      <c r="BJ37" s="511">
        <f>SUMIFS('R4病院病棟票'!$AE$11:$AE$324,'R4病院病棟票'!$B$11:$B$324,$J$3:$J$150,'R4病院病棟票'!$R$11:$R$324,2)</f>
        <v>263</v>
      </c>
      <c r="BK37" s="513">
        <f>SUMIFS('R4病院病棟票'!$AE$11:$AE$324,'R4病院病棟票'!$B$11:$B$324,$J$3:$J$150,'R4病院病棟票'!$R$11:$R$324,3)</f>
        <v>0</v>
      </c>
      <c r="BL37" s="515">
        <f>SUMIFS('R4病院病棟票'!$AE$11:$AE$324,'R4病院病棟票'!$B$11:$B$324,$J$3:$J$150,'R4病院病棟票'!$R$11:$R$324,4)</f>
        <v>0</v>
      </c>
      <c r="BM37" s="514">
        <f t="shared" ref="BM37:BM38" si="26">SUM(BI37:BL37)</f>
        <v>275</v>
      </c>
      <c r="BN37" s="511">
        <f>SUMIFS('R4病院病棟票'!$AE$11:$AE$324,'R4病院病棟票'!$B$11:$B$324,$J$3:$J$150,'R4病院病棟票'!$R$11:$R$324,5)+SUMIFS('R4病院病棟票'!$AE$11:$AE$324,'R4病院病棟票'!$B$11:$B$324,$J$3:$J$150,'R4病院病棟票'!$R$11:$R$324,6)</f>
        <v>0</v>
      </c>
      <c r="BO37" s="261">
        <f>BM37+BN37</f>
        <v>275</v>
      </c>
      <c r="BP37" s="228">
        <f t="shared" si="5"/>
        <v>0</v>
      </c>
      <c r="BQ37" s="228">
        <f t="shared" si="6"/>
        <v>0</v>
      </c>
      <c r="BR37" s="228"/>
      <c r="BS37" s="526">
        <f>SUMIFS('R4病院病棟票'!$AH$11:$AH$324,'R4病院病棟票'!$B$11:$B$324,$J$3:$J$150,'R4病院病棟票'!$Y$11:$Y$324,1)</f>
        <v>12</v>
      </c>
      <c r="BT37" s="525">
        <f>SUMIFS('R4病院病棟票'!$AH$11:$AH$324,'R4病院病棟票'!$B$11:$B$324,$J$3:$J$150,'R4病院病棟票'!$Y$11:$Y$324,2)</f>
        <v>263</v>
      </c>
      <c r="BU37" s="524">
        <f>SUMIFS('R4病院病棟票'!$AH$11:$AH$324,'R4病院病棟票'!$B$11:$B$324,$J$3:$J$150,'R4病院病棟票'!$Y$11:$Y$324,3)</f>
        <v>0</v>
      </c>
      <c r="BV37" s="393">
        <f>SUMIFS('R4病院病棟票'!$AH$11:$AH$324,'R4病院病棟票'!$B$11:$B$324,$J$3:$J$150,'R4病院病棟票'!$Y$11:$Y$324,4)</f>
        <v>0</v>
      </c>
      <c r="BW37" s="524">
        <f>SUM(BS37:BV37)</f>
        <v>275</v>
      </c>
      <c r="BX37" s="393">
        <f>SUMIFS('R4病院病棟票'!$AH$11:$AH$324,'R4病院病棟票'!$B$11:$B$324,$J$3:$J$150,'R4病院病棟票'!$Y$11:$Y$324,5)</f>
        <v>0</v>
      </c>
      <c r="BY37" s="386">
        <f>BW37+BX37</f>
        <v>275</v>
      </c>
      <c r="BZ37" s="398">
        <f>SUMIFS('R4病院病棟票'!$AI$11:$AI$324,'R4病院病棟票'!$B$11:$B$324,$J$3:$J$150)</f>
        <v>0</v>
      </c>
      <c r="CA37" s="528">
        <f>SUMIFS('R4病院病棟票'!$AE$11:$AE$324,'R4病院病棟票'!$B$11:$B$324,$J$3:$J$150,'R4病院病棟票'!$Y$11:$Y$324,7)</f>
        <v>0</v>
      </c>
      <c r="CB37" s="388" t="str">
        <f t="shared" si="7"/>
        <v>○</v>
      </c>
      <c r="CC37" s="391">
        <v>275</v>
      </c>
      <c r="CD37" s="388" t="str">
        <f t="shared" si="8"/>
        <v>○</v>
      </c>
    </row>
    <row r="38" spans="1:83">
      <c r="A38" s="315">
        <v>30</v>
      </c>
      <c r="B38" s="262" t="s">
        <v>145</v>
      </c>
      <c r="C38" s="262" t="s">
        <v>146</v>
      </c>
      <c r="D38" s="262" t="s">
        <v>109</v>
      </c>
      <c r="E38" s="263">
        <v>11729047</v>
      </c>
      <c r="F38" s="264">
        <v>11730144</v>
      </c>
      <c r="G38" s="264">
        <v>11701099</v>
      </c>
      <c r="H38" s="264">
        <v>11701099</v>
      </c>
      <c r="I38" s="264">
        <v>11701099</v>
      </c>
      <c r="J38" s="264">
        <v>11701099</v>
      </c>
      <c r="K38" s="265" t="s">
        <v>16</v>
      </c>
      <c r="L38" s="266"/>
      <c r="M38" s="267">
        <v>99</v>
      </c>
      <c r="N38" s="267">
        <v>26</v>
      </c>
      <c r="O38" s="267">
        <v>27</v>
      </c>
      <c r="P38" s="268">
        <v>152</v>
      </c>
      <c r="Q38" s="268"/>
      <c r="R38" s="338">
        <v>152</v>
      </c>
      <c r="S38" s="266"/>
      <c r="T38" s="267">
        <v>99</v>
      </c>
      <c r="U38" s="267">
        <v>26</v>
      </c>
      <c r="V38" s="267">
        <v>27</v>
      </c>
      <c r="W38" s="268">
        <v>152</v>
      </c>
      <c r="X38" s="268"/>
      <c r="Y38" s="338">
        <v>152</v>
      </c>
      <c r="Z38" s="249">
        <v>0</v>
      </c>
      <c r="AA38" s="250">
        <v>99</v>
      </c>
      <c r="AB38" s="250">
        <v>26</v>
      </c>
      <c r="AC38" s="250">
        <v>27</v>
      </c>
      <c r="AD38" s="251">
        <f t="shared" si="13"/>
        <v>152</v>
      </c>
      <c r="AE38" s="250">
        <v>0</v>
      </c>
      <c r="AF38" s="269">
        <f t="shared" si="14"/>
        <v>152</v>
      </c>
      <c r="AG38" s="249">
        <v>0</v>
      </c>
      <c r="AH38" s="250">
        <v>99</v>
      </c>
      <c r="AI38" s="250">
        <v>26</v>
      </c>
      <c r="AJ38" s="250">
        <v>27</v>
      </c>
      <c r="AK38" s="251">
        <v>152</v>
      </c>
      <c r="AL38" s="250">
        <v>0</v>
      </c>
      <c r="AM38" s="269">
        <f t="shared" si="15"/>
        <v>152</v>
      </c>
      <c r="AN38" s="249">
        <v>0</v>
      </c>
      <c r="AO38" s="250">
        <v>99</v>
      </c>
      <c r="AP38" s="250">
        <v>26</v>
      </c>
      <c r="AQ38" s="250">
        <v>27</v>
      </c>
      <c r="AR38" s="251">
        <v>152</v>
      </c>
      <c r="AS38" s="250">
        <v>0</v>
      </c>
      <c r="AT38" s="269">
        <v>152</v>
      </c>
      <c r="AU38" s="253">
        <v>0</v>
      </c>
      <c r="AV38" s="250">
        <v>99</v>
      </c>
      <c r="AW38" s="255">
        <v>32</v>
      </c>
      <c r="AX38" s="255">
        <v>21</v>
      </c>
      <c r="AY38" s="251">
        <v>152</v>
      </c>
      <c r="AZ38" s="250">
        <v>0</v>
      </c>
      <c r="BA38" s="269">
        <v>152</v>
      </c>
      <c r="BB38" s="249">
        <v>0</v>
      </c>
      <c r="BC38" s="250">
        <v>99</v>
      </c>
      <c r="BD38" s="250">
        <v>53</v>
      </c>
      <c r="BE38" s="250">
        <v>0</v>
      </c>
      <c r="BF38" s="250">
        <v>152</v>
      </c>
      <c r="BG38" s="250">
        <v>0</v>
      </c>
      <c r="BH38" s="269">
        <v>152</v>
      </c>
      <c r="BI38" s="516">
        <f>SUMIFS('R4病院病棟票'!$AE$11:$AE$324,'R4病院病棟票'!$B$11:$B$324,$J$3:$J$150,'R4病院病棟票'!$R$11:$R$324,1)</f>
        <v>0</v>
      </c>
      <c r="BJ38" s="260">
        <f>SUMIFS('R4病院病棟票'!$AE$11:$AE$324,'R4病院病棟票'!$B$11:$B$324,$J$3:$J$150,'R4病院病棟票'!$R$11:$R$324,2)</f>
        <v>45</v>
      </c>
      <c r="BK38" s="517">
        <f>SUMIFS('R4病院病棟票'!$AE$11:$AE$324,'R4病院病棟票'!$B$11:$B$324,$J$3:$J$150,'R4病院病棟票'!$R$11:$R$324,3)</f>
        <v>107</v>
      </c>
      <c r="BL38" s="518">
        <f>SUMIFS('R4病院病棟票'!$AE$11:$AE$324,'R4病院病棟票'!$B$11:$B$324,$J$3:$J$150,'R4病院病棟票'!$R$11:$R$324,4)</f>
        <v>0</v>
      </c>
      <c r="BM38" s="519">
        <f t="shared" si="26"/>
        <v>152</v>
      </c>
      <c r="BN38" s="260">
        <f>SUMIFS('R4病院病棟票'!$AE$11:$AE$324,'R4病院病棟票'!$B$11:$B$324,$J$3:$J$150,'R4病院病棟票'!$R$11:$R$324,5)+SUMIFS('R4病院病棟票'!$AE$11:$AE$324,'R4病院病棟票'!$B$11:$B$324,$J$3:$J$150,'R4病院病棟票'!$R$11:$R$324,6)</f>
        <v>0</v>
      </c>
      <c r="BO38" s="293">
        <f>BM38+BN38</f>
        <v>152</v>
      </c>
      <c r="BP38" s="228">
        <f t="shared" si="5"/>
        <v>0</v>
      </c>
      <c r="BQ38" s="228">
        <f t="shared" si="6"/>
        <v>0</v>
      </c>
      <c r="BR38" s="228"/>
      <c r="BS38" s="384">
        <f>SUMIFS('R4病院病棟票'!$AH$11:$AH$324,'R4病院病棟票'!$B$11:$B$324,$J$3:$J$150,'R4病院病棟票'!$Y$11:$Y$324,1)</f>
        <v>0</v>
      </c>
      <c r="BT38" s="525">
        <f>SUMIFS('R4病院病棟票'!$AH$11:$AH$324,'R4病院病棟票'!$B$11:$B$324,$J$3:$J$150,'R4病院病棟票'!$Y$11:$Y$324,2)</f>
        <v>45</v>
      </c>
      <c r="BU38" s="385">
        <f>SUMIFS('R4病院病棟票'!$AH$11:$AH$324,'R4病院病棟票'!$B$11:$B$324,$J$3:$J$150,'R4病院病棟票'!$Y$11:$Y$324,3)</f>
        <v>107</v>
      </c>
      <c r="BV38" s="393">
        <f>SUMIFS('R4病院病棟票'!$AH$11:$AH$324,'R4病院病棟票'!$B$11:$B$324,$J$3:$J$150,'R4病院病棟票'!$Y$11:$Y$324,4)</f>
        <v>0</v>
      </c>
      <c r="BW38" s="385">
        <f>SUM(BS38:BV38)</f>
        <v>152</v>
      </c>
      <c r="BX38" s="393">
        <f>SUMIFS('R4病院病棟票'!$AH$11:$AH$324,'R4病院病棟票'!$B$11:$B$324,$J$3:$J$150,'R4病院病棟票'!$Y$11:$Y$324,5)</f>
        <v>0</v>
      </c>
      <c r="BY38" s="386">
        <f>BW38+BX38</f>
        <v>152</v>
      </c>
      <c r="BZ38" s="387">
        <f>SUMIFS('R4病院病棟票'!$AI$11:$AI$324,'R4病院病棟票'!$B$11:$B$324,$J$3:$J$150)</f>
        <v>0</v>
      </c>
      <c r="CA38" s="528">
        <f>SUMIFS('R4病院病棟票'!$AE$11:$AE$324,'R4病院病棟票'!$B$11:$B$324,$J$3:$J$150,'R4病院病棟票'!$Y$11:$Y$324,7)</f>
        <v>0</v>
      </c>
      <c r="CB38" s="388" t="str">
        <f t="shared" si="7"/>
        <v>○</v>
      </c>
      <c r="CC38" s="391">
        <v>152</v>
      </c>
      <c r="CD38" s="388" t="str">
        <f t="shared" si="8"/>
        <v>○</v>
      </c>
    </row>
    <row r="39" spans="1:83">
      <c r="A39" s="315">
        <v>31</v>
      </c>
      <c r="B39" s="262" t="s">
        <v>145</v>
      </c>
      <c r="C39" s="262" t="s">
        <v>146</v>
      </c>
      <c r="D39" s="262" t="s">
        <v>109</v>
      </c>
      <c r="E39" s="263">
        <v>11729137</v>
      </c>
      <c r="F39" s="264">
        <v>11730133</v>
      </c>
      <c r="G39" s="264">
        <v>11701101</v>
      </c>
      <c r="H39" s="264">
        <v>11701101</v>
      </c>
      <c r="I39" s="264">
        <v>11701101</v>
      </c>
      <c r="J39" s="264">
        <v>11701101</v>
      </c>
      <c r="K39" s="265" t="s">
        <v>17</v>
      </c>
      <c r="L39" s="266"/>
      <c r="M39" s="267">
        <v>47</v>
      </c>
      <c r="N39" s="267"/>
      <c r="O39" s="267"/>
      <c r="P39" s="268">
        <v>47</v>
      </c>
      <c r="Q39" s="268"/>
      <c r="R39" s="338">
        <v>47</v>
      </c>
      <c r="S39" s="266"/>
      <c r="T39" s="267">
        <v>47</v>
      </c>
      <c r="U39" s="267"/>
      <c r="V39" s="267"/>
      <c r="W39" s="268">
        <v>47</v>
      </c>
      <c r="X39" s="268"/>
      <c r="Y39" s="338">
        <v>47</v>
      </c>
      <c r="Z39" s="249">
        <v>0</v>
      </c>
      <c r="AA39" s="250">
        <v>47</v>
      </c>
      <c r="AB39" s="250">
        <v>0</v>
      </c>
      <c r="AC39" s="250">
        <v>0</v>
      </c>
      <c r="AD39" s="251">
        <f t="shared" si="13"/>
        <v>47</v>
      </c>
      <c r="AE39" s="250">
        <v>0</v>
      </c>
      <c r="AF39" s="269">
        <f t="shared" si="14"/>
        <v>47</v>
      </c>
      <c r="AG39" s="249">
        <v>0</v>
      </c>
      <c r="AH39" s="250">
        <v>47</v>
      </c>
      <c r="AI39" s="250">
        <v>0</v>
      </c>
      <c r="AJ39" s="250">
        <v>0</v>
      </c>
      <c r="AK39" s="251">
        <v>47</v>
      </c>
      <c r="AL39" s="250">
        <v>0</v>
      </c>
      <c r="AM39" s="269">
        <f t="shared" si="15"/>
        <v>47</v>
      </c>
      <c r="AN39" s="249">
        <v>0</v>
      </c>
      <c r="AO39" s="250">
        <v>47</v>
      </c>
      <c r="AP39" s="250">
        <v>0</v>
      </c>
      <c r="AQ39" s="250">
        <v>0</v>
      </c>
      <c r="AR39" s="251">
        <v>47</v>
      </c>
      <c r="AS39" s="250">
        <v>0</v>
      </c>
      <c r="AT39" s="269">
        <v>47</v>
      </c>
      <c r="AU39" s="253">
        <v>0</v>
      </c>
      <c r="AV39" s="250">
        <v>0</v>
      </c>
      <c r="AW39" s="255">
        <v>47</v>
      </c>
      <c r="AX39" s="255">
        <v>0</v>
      </c>
      <c r="AY39" s="251">
        <v>47</v>
      </c>
      <c r="AZ39" s="250">
        <v>0</v>
      </c>
      <c r="BA39" s="269">
        <v>47</v>
      </c>
      <c r="BB39" s="249">
        <v>0</v>
      </c>
      <c r="BC39" s="250">
        <v>0</v>
      </c>
      <c r="BD39" s="250">
        <v>47</v>
      </c>
      <c r="BE39" s="250">
        <v>0</v>
      </c>
      <c r="BF39" s="250">
        <v>47</v>
      </c>
      <c r="BG39" s="250">
        <v>0</v>
      </c>
      <c r="BH39" s="269">
        <v>47</v>
      </c>
      <c r="BI39" s="516">
        <f>SUMIFS('R4病院病棟票'!$AE$11:$AE$324,'R4病院病棟票'!$B$11:$B$324,$J$3:$J$150,'R4病院病棟票'!$R$11:$R$324,1)</f>
        <v>0</v>
      </c>
      <c r="BJ39" s="260">
        <f>SUMIFS('R4病院病棟票'!$AE$11:$AE$324,'R4病院病棟票'!$B$11:$B$324,$J$3:$J$150,'R4病院病棟票'!$R$11:$R$324,2)</f>
        <v>0</v>
      </c>
      <c r="BK39" s="517">
        <f>SUMIFS('R4病院病棟票'!$AE$11:$AE$324,'R4病院病棟票'!$B$11:$B$324,$J$3:$J$150,'R4病院病棟票'!$R$11:$R$324,3)</f>
        <v>47</v>
      </c>
      <c r="BL39" s="518">
        <f>SUMIFS('R4病院病棟票'!$AE$11:$AE$324,'R4病院病棟票'!$B$11:$B$324,$J$3:$J$150,'R4病院病棟票'!$R$11:$R$324,4)</f>
        <v>0</v>
      </c>
      <c r="BM39" s="519">
        <f t="shared" ref="BM39:BM85" si="27">SUM(BI39:BL39)</f>
        <v>47</v>
      </c>
      <c r="BN39" s="260">
        <f>SUMIFS('R4病院病棟票'!$AE$11:$AE$324,'R4病院病棟票'!$B$11:$B$324,$J$3:$J$150,'R4病院病棟票'!$R$11:$R$324,5)+SUMIFS('R4病院病棟票'!$AE$11:$AE$324,'R4病院病棟票'!$B$11:$B$324,$J$3:$J$150,'R4病院病棟票'!$R$11:$R$324,6)</f>
        <v>0</v>
      </c>
      <c r="BO39" s="293">
        <f t="shared" ref="BO39:BO85" si="28">BM39+BN39</f>
        <v>47</v>
      </c>
      <c r="BP39" s="228">
        <f t="shared" si="5"/>
        <v>0</v>
      </c>
      <c r="BQ39" s="228">
        <f t="shared" si="6"/>
        <v>0</v>
      </c>
      <c r="BR39" s="228"/>
      <c r="BS39" s="384">
        <f>SUMIFS('R4病院病棟票'!$AH$11:$AH$324,'R4病院病棟票'!$B$11:$B$324,$J$3:$J$150,'R4病院病棟票'!$Y$11:$Y$324,1)</f>
        <v>0</v>
      </c>
      <c r="BT39" s="525">
        <f>SUMIFS('R4病院病棟票'!$AH$11:$AH$324,'R4病院病棟票'!$B$11:$B$324,$J$3:$J$150,'R4病院病棟票'!$Y$11:$Y$324,2)</f>
        <v>0</v>
      </c>
      <c r="BU39" s="385">
        <f>SUMIFS('R4病院病棟票'!$AH$11:$AH$324,'R4病院病棟票'!$B$11:$B$324,$J$3:$J$150,'R4病院病棟票'!$Y$11:$Y$324,3)</f>
        <v>47</v>
      </c>
      <c r="BV39" s="393">
        <f>SUMIFS('R4病院病棟票'!$AH$11:$AH$324,'R4病院病棟票'!$B$11:$B$324,$J$3:$J$150,'R4病院病棟票'!$Y$11:$Y$324,4)</f>
        <v>0</v>
      </c>
      <c r="BW39" s="385">
        <f t="shared" ref="BW39:BW85" si="29">SUM(BS39:BV39)</f>
        <v>47</v>
      </c>
      <c r="BX39" s="393">
        <f>SUMIFS('R4病院病棟票'!$AH$11:$AH$324,'R4病院病棟票'!$B$11:$B$324,$J$3:$J$150,'R4病院病棟票'!$Y$11:$Y$324,5)</f>
        <v>0</v>
      </c>
      <c r="BY39" s="386">
        <f t="shared" ref="BY39:BY85" si="30">BW39+BX39</f>
        <v>47</v>
      </c>
      <c r="BZ39" s="387">
        <f>SUMIFS('R4病院病棟票'!$AI$11:$AI$324,'R4病院病棟票'!$B$11:$B$324,$J$3:$J$150)</f>
        <v>0</v>
      </c>
      <c r="CA39" s="528">
        <f>SUMIFS('R4病院病棟票'!$AE$11:$AE$324,'R4病院病棟票'!$B$11:$B$324,$J$3:$J$150,'R4病院病棟票'!$Y$11:$Y$324,7)</f>
        <v>0</v>
      </c>
      <c r="CB39" s="388" t="str">
        <f t="shared" si="7"/>
        <v>○</v>
      </c>
      <c r="CC39" s="391">
        <v>47</v>
      </c>
      <c r="CD39" s="388" t="str">
        <f t="shared" si="8"/>
        <v>○</v>
      </c>
    </row>
    <row r="40" spans="1:83">
      <c r="A40" s="315">
        <v>32</v>
      </c>
      <c r="B40" s="262" t="s">
        <v>145</v>
      </c>
      <c r="C40" s="262" t="s">
        <v>146</v>
      </c>
      <c r="D40" s="262" t="s">
        <v>109</v>
      </c>
      <c r="E40" s="263">
        <v>11729063</v>
      </c>
      <c r="F40" s="264">
        <v>11730027</v>
      </c>
      <c r="G40" s="264">
        <v>11701100</v>
      </c>
      <c r="H40" s="264">
        <v>11701100</v>
      </c>
      <c r="I40" s="264">
        <v>11701100</v>
      </c>
      <c r="J40" s="264">
        <v>11701100</v>
      </c>
      <c r="K40" s="265" t="s">
        <v>148</v>
      </c>
      <c r="L40" s="266"/>
      <c r="M40" s="267"/>
      <c r="N40" s="267"/>
      <c r="O40" s="267"/>
      <c r="P40" s="268">
        <v>0</v>
      </c>
      <c r="Q40" s="268"/>
      <c r="R40" s="338">
        <v>0</v>
      </c>
      <c r="S40" s="266"/>
      <c r="T40" s="267">
        <v>35</v>
      </c>
      <c r="U40" s="267"/>
      <c r="V40" s="267"/>
      <c r="W40" s="268">
        <v>35</v>
      </c>
      <c r="X40" s="268"/>
      <c r="Y40" s="338">
        <v>35</v>
      </c>
      <c r="Z40" s="249">
        <v>0</v>
      </c>
      <c r="AA40" s="250">
        <v>35</v>
      </c>
      <c r="AB40" s="250">
        <v>0</v>
      </c>
      <c r="AC40" s="250">
        <v>0</v>
      </c>
      <c r="AD40" s="251">
        <f t="shared" si="13"/>
        <v>35</v>
      </c>
      <c r="AE40" s="250">
        <v>0</v>
      </c>
      <c r="AF40" s="269">
        <f t="shared" si="14"/>
        <v>35</v>
      </c>
      <c r="AG40" s="249">
        <v>0</v>
      </c>
      <c r="AH40" s="250">
        <v>35</v>
      </c>
      <c r="AI40" s="250">
        <v>0</v>
      </c>
      <c r="AJ40" s="250">
        <v>0</v>
      </c>
      <c r="AK40" s="251">
        <v>35</v>
      </c>
      <c r="AL40" s="250">
        <v>0</v>
      </c>
      <c r="AM40" s="269">
        <f t="shared" si="15"/>
        <v>35</v>
      </c>
      <c r="AN40" s="249">
        <v>0</v>
      </c>
      <c r="AO40" s="250">
        <v>35</v>
      </c>
      <c r="AP40" s="250">
        <v>0</v>
      </c>
      <c r="AQ40" s="250">
        <v>0</v>
      </c>
      <c r="AR40" s="251">
        <v>35</v>
      </c>
      <c r="AS40" s="250">
        <v>0</v>
      </c>
      <c r="AT40" s="269">
        <v>35</v>
      </c>
      <c r="AU40" s="253">
        <v>0</v>
      </c>
      <c r="AV40" s="250">
        <v>35</v>
      </c>
      <c r="AW40" s="255">
        <v>0</v>
      </c>
      <c r="AX40" s="255">
        <v>0</v>
      </c>
      <c r="AY40" s="251">
        <v>35</v>
      </c>
      <c r="AZ40" s="250">
        <v>0</v>
      </c>
      <c r="BA40" s="269">
        <v>35</v>
      </c>
      <c r="BB40" s="249">
        <v>0</v>
      </c>
      <c r="BC40" s="250">
        <v>35</v>
      </c>
      <c r="BD40" s="250">
        <v>0</v>
      </c>
      <c r="BE40" s="250">
        <v>0</v>
      </c>
      <c r="BF40" s="250">
        <v>35</v>
      </c>
      <c r="BG40" s="250">
        <v>0</v>
      </c>
      <c r="BH40" s="269">
        <v>35</v>
      </c>
      <c r="BI40" s="516">
        <f>SUMIFS('R4病院病棟票'!$AE$11:$AE$324,'R4病院病棟票'!$B$11:$B$324,$J$3:$J$150,'R4病院病棟票'!$R$11:$R$324,1)</f>
        <v>0</v>
      </c>
      <c r="BJ40" s="260">
        <f>SUMIFS('R4病院病棟票'!$AE$11:$AE$324,'R4病院病棟票'!$B$11:$B$324,$J$3:$J$150,'R4病院病棟票'!$R$11:$R$324,2)</f>
        <v>35</v>
      </c>
      <c r="BK40" s="517">
        <f>SUMIFS('R4病院病棟票'!$AE$11:$AE$324,'R4病院病棟票'!$B$11:$B$324,$J$3:$J$150,'R4病院病棟票'!$R$11:$R$324,3)</f>
        <v>0</v>
      </c>
      <c r="BL40" s="518">
        <f>SUMIFS('R4病院病棟票'!$AE$11:$AE$324,'R4病院病棟票'!$B$11:$B$324,$J$3:$J$150,'R4病院病棟票'!$R$11:$R$324,4)</f>
        <v>0</v>
      </c>
      <c r="BM40" s="519">
        <f t="shared" si="27"/>
        <v>35</v>
      </c>
      <c r="BN40" s="260">
        <f>SUMIFS('R4病院病棟票'!$AE$11:$AE$324,'R4病院病棟票'!$B$11:$B$324,$J$3:$J$150,'R4病院病棟票'!$R$11:$R$324,5)+SUMIFS('R4病院病棟票'!$AE$11:$AE$324,'R4病院病棟票'!$B$11:$B$324,$J$3:$J$150,'R4病院病棟票'!$R$11:$R$324,6)</f>
        <v>0</v>
      </c>
      <c r="BO40" s="293">
        <f t="shared" si="28"/>
        <v>35</v>
      </c>
      <c r="BP40" s="228">
        <f t="shared" si="5"/>
        <v>0</v>
      </c>
      <c r="BQ40" s="228">
        <f t="shared" si="6"/>
        <v>0</v>
      </c>
      <c r="BR40" s="228"/>
      <c r="BS40" s="384">
        <f>SUMIFS('R4病院病棟票'!$AH$11:$AH$324,'R4病院病棟票'!$B$11:$B$324,$J$3:$J$150,'R4病院病棟票'!$Y$11:$Y$324,1)</f>
        <v>0</v>
      </c>
      <c r="BT40" s="525">
        <f>SUMIFS('R4病院病棟票'!$AH$11:$AH$324,'R4病院病棟票'!$B$11:$B$324,$J$3:$J$150,'R4病院病棟票'!$Y$11:$Y$324,2)</f>
        <v>35</v>
      </c>
      <c r="BU40" s="385">
        <f>SUMIFS('R4病院病棟票'!$AH$11:$AH$324,'R4病院病棟票'!$B$11:$B$324,$J$3:$J$150,'R4病院病棟票'!$Y$11:$Y$324,3)</f>
        <v>0</v>
      </c>
      <c r="BV40" s="393">
        <f>SUMIFS('R4病院病棟票'!$AH$11:$AH$324,'R4病院病棟票'!$B$11:$B$324,$J$3:$J$150,'R4病院病棟票'!$Y$11:$Y$324,4)</f>
        <v>0</v>
      </c>
      <c r="BW40" s="385">
        <f t="shared" si="29"/>
        <v>35</v>
      </c>
      <c r="BX40" s="393">
        <f>SUMIFS('R4病院病棟票'!$AH$11:$AH$324,'R4病院病棟票'!$B$11:$B$324,$J$3:$J$150,'R4病院病棟票'!$Y$11:$Y$324,5)</f>
        <v>0</v>
      </c>
      <c r="BY40" s="386">
        <f t="shared" si="30"/>
        <v>35</v>
      </c>
      <c r="BZ40" s="387">
        <f>SUMIFS('R4病院病棟票'!$AI$11:$AI$324,'R4病院病棟票'!$B$11:$B$324,$J$3:$J$150)</f>
        <v>0</v>
      </c>
      <c r="CA40" s="528">
        <f>SUMIFS('R4病院病棟票'!$AE$11:$AE$324,'R4病院病棟票'!$B$11:$B$324,$J$3:$J$150,'R4病院病棟票'!$Y$11:$Y$324,7)</f>
        <v>0</v>
      </c>
      <c r="CB40" s="388" t="str">
        <f t="shared" si="7"/>
        <v>○</v>
      </c>
      <c r="CC40" s="391">
        <v>35</v>
      </c>
      <c r="CD40" s="388" t="str">
        <f t="shared" si="8"/>
        <v>○</v>
      </c>
    </row>
    <row r="41" spans="1:83">
      <c r="A41" s="315">
        <v>33</v>
      </c>
      <c r="B41" s="262" t="s">
        <v>145</v>
      </c>
      <c r="C41" s="262" t="s">
        <v>149</v>
      </c>
      <c r="D41" s="262" t="s">
        <v>109</v>
      </c>
      <c r="E41" s="263">
        <v>11729043</v>
      </c>
      <c r="F41" s="264">
        <v>11730131</v>
      </c>
      <c r="G41" s="264">
        <v>11701106</v>
      </c>
      <c r="H41" s="264">
        <v>11701106</v>
      </c>
      <c r="I41" s="264">
        <v>11701106</v>
      </c>
      <c r="J41" s="264">
        <v>11701106</v>
      </c>
      <c r="K41" s="265" t="s">
        <v>150</v>
      </c>
      <c r="L41" s="266"/>
      <c r="M41" s="267">
        <v>60</v>
      </c>
      <c r="N41" s="267">
        <v>106</v>
      </c>
      <c r="O41" s="267">
        <v>54</v>
      </c>
      <c r="P41" s="268">
        <v>220</v>
      </c>
      <c r="Q41" s="268"/>
      <c r="R41" s="338">
        <v>220</v>
      </c>
      <c r="S41" s="266">
        <v>9</v>
      </c>
      <c r="T41" s="267">
        <v>51</v>
      </c>
      <c r="U41" s="267">
        <v>106</v>
      </c>
      <c r="V41" s="267">
        <v>54</v>
      </c>
      <c r="W41" s="268">
        <v>220</v>
      </c>
      <c r="X41" s="268"/>
      <c r="Y41" s="338">
        <v>220</v>
      </c>
      <c r="Z41" s="249">
        <v>9</v>
      </c>
      <c r="AA41" s="250">
        <v>51</v>
      </c>
      <c r="AB41" s="250">
        <v>106</v>
      </c>
      <c r="AC41" s="250">
        <v>54</v>
      </c>
      <c r="AD41" s="251">
        <f t="shared" si="13"/>
        <v>220</v>
      </c>
      <c r="AE41" s="250">
        <v>0</v>
      </c>
      <c r="AF41" s="269">
        <f t="shared" si="14"/>
        <v>220</v>
      </c>
      <c r="AG41" s="249">
        <v>9</v>
      </c>
      <c r="AH41" s="250">
        <v>51</v>
      </c>
      <c r="AI41" s="250">
        <v>106</v>
      </c>
      <c r="AJ41" s="250">
        <v>54</v>
      </c>
      <c r="AK41" s="251">
        <v>220</v>
      </c>
      <c r="AL41" s="250">
        <v>0</v>
      </c>
      <c r="AM41" s="269">
        <f t="shared" si="15"/>
        <v>220</v>
      </c>
      <c r="AN41" s="249">
        <v>9</v>
      </c>
      <c r="AO41" s="250">
        <v>51</v>
      </c>
      <c r="AP41" s="250">
        <v>106</v>
      </c>
      <c r="AQ41" s="250">
        <v>54</v>
      </c>
      <c r="AR41" s="251">
        <v>220</v>
      </c>
      <c r="AS41" s="250">
        <v>0</v>
      </c>
      <c r="AT41" s="269">
        <v>220</v>
      </c>
      <c r="AU41" s="253">
        <v>9</v>
      </c>
      <c r="AV41" s="250">
        <v>51</v>
      </c>
      <c r="AW41" s="255">
        <v>106</v>
      </c>
      <c r="AX41" s="255">
        <v>54</v>
      </c>
      <c r="AY41" s="251">
        <v>220</v>
      </c>
      <c r="AZ41" s="250">
        <v>0</v>
      </c>
      <c r="BA41" s="269">
        <v>220</v>
      </c>
      <c r="BB41" s="249">
        <v>9</v>
      </c>
      <c r="BC41" s="250">
        <v>51</v>
      </c>
      <c r="BD41" s="250">
        <v>106</v>
      </c>
      <c r="BE41" s="250">
        <v>54</v>
      </c>
      <c r="BF41" s="250">
        <v>220</v>
      </c>
      <c r="BG41" s="250">
        <v>0</v>
      </c>
      <c r="BH41" s="269">
        <v>220</v>
      </c>
      <c r="BI41" s="516">
        <f>SUMIFS('R4病院病棟票'!$AE$11:$AE$324,'R4病院病棟票'!$B$11:$B$324,$J$3:$J$150,'R4病院病棟票'!$R$11:$R$324,1)</f>
        <v>9</v>
      </c>
      <c r="BJ41" s="260">
        <f>SUMIFS('R4病院病棟票'!$AE$11:$AE$324,'R4病院病棟票'!$B$11:$B$324,$J$3:$J$150,'R4病院病棟票'!$R$11:$R$324,2)</f>
        <v>51</v>
      </c>
      <c r="BK41" s="517">
        <f>SUMIFS('R4病院病棟票'!$AE$11:$AE$324,'R4病院病棟票'!$B$11:$B$324,$J$3:$J$150,'R4病院病棟票'!$R$11:$R$324,3)</f>
        <v>106</v>
      </c>
      <c r="BL41" s="518">
        <f>SUMIFS('R4病院病棟票'!$AE$11:$AE$324,'R4病院病棟票'!$B$11:$B$324,$J$3:$J$150,'R4病院病棟票'!$R$11:$R$324,4)</f>
        <v>54</v>
      </c>
      <c r="BM41" s="519">
        <f t="shared" si="27"/>
        <v>220</v>
      </c>
      <c r="BN41" s="260">
        <f>SUMIFS('R4病院病棟票'!$AE$11:$AE$324,'R4病院病棟票'!$B$11:$B$324,$J$3:$J$150,'R4病院病棟票'!$R$11:$R$324,5)+SUMIFS('R4病院病棟票'!$AE$11:$AE$324,'R4病院病棟票'!$B$11:$B$324,$J$3:$J$150,'R4病院病棟票'!$R$11:$R$324,6)</f>
        <v>0</v>
      </c>
      <c r="BO41" s="293">
        <f t="shared" si="28"/>
        <v>220</v>
      </c>
      <c r="BP41" s="228">
        <f t="shared" si="5"/>
        <v>0</v>
      </c>
      <c r="BQ41" s="228">
        <f t="shared" si="6"/>
        <v>0</v>
      </c>
      <c r="BR41" s="228"/>
      <c r="BS41" s="384">
        <f>SUMIFS('R4病院病棟票'!$AH$11:$AH$324,'R4病院病棟票'!$B$11:$B$324,$J$3:$J$150,'R4病院病棟票'!$Y$11:$Y$324,1)</f>
        <v>9</v>
      </c>
      <c r="BT41" s="525">
        <f>SUMIFS('R4病院病棟票'!$AH$11:$AH$324,'R4病院病棟票'!$B$11:$B$324,$J$3:$J$150,'R4病院病棟票'!$Y$11:$Y$324,2)</f>
        <v>51</v>
      </c>
      <c r="BU41" s="385">
        <f>SUMIFS('R4病院病棟票'!$AH$11:$AH$324,'R4病院病棟票'!$B$11:$B$324,$J$3:$J$150,'R4病院病棟票'!$Y$11:$Y$324,3)</f>
        <v>106</v>
      </c>
      <c r="BV41" s="393">
        <f>SUMIFS('R4病院病棟票'!$AH$11:$AH$324,'R4病院病棟票'!$B$11:$B$324,$J$3:$J$150,'R4病院病棟票'!$Y$11:$Y$324,4)</f>
        <v>54</v>
      </c>
      <c r="BW41" s="385">
        <f t="shared" si="29"/>
        <v>220</v>
      </c>
      <c r="BX41" s="393">
        <f>SUMIFS('R4病院病棟票'!$AH$11:$AH$324,'R4病院病棟票'!$B$11:$B$324,$J$3:$J$150,'R4病院病棟票'!$Y$11:$Y$324,5)</f>
        <v>0</v>
      </c>
      <c r="BY41" s="386">
        <f t="shared" si="30"/>
        <v>220</v>
      </c>
      <c r="BZ41" s="387">
        <f>SUMIFS('R4病院病棟票'!$AI$11:$AI$324,'R4病院病棟票'!$B$11:$B$324,$J$3:$J$150)</f>
        <v>0</v>
      </c>
      <c r="CA41" s="528">
        <f>SUMIFS('R4病院病棟票'!$AE$11:$AE$324,'R4病院病棟票'!$B$11:$B$324,$J$3:$J$150,'R4病院病棟票'!$Y$11:$Y$324,7)</f>
        <v>0</v>
      </c>
      <c r="CB41" s="388" t="str">
        <f t="shared" si="7"/>
        <v>○</v>
      </c>
      <c r="CC41" s="391">
        <v>220</v>
      </c>
      <c r="CD41" s="388" t="str">
        <f t="shared" si="8"/>
        <v>○</v>
      </c>
    </row>
    <row r="42" spans="1:83">
      <c r="A42" s="315">
        <v>34</v>
      </c>
      <c r="B42" s="262" t="s">
        <v>145</v>
      </c>
      <c r="C42" s="262" t="s">
        <v>149</v>
      </c>
      <c r="D42" s="262" t="s">
        <v>109</v>
      </c>
      <c r="E42" s="263">
        <v>11729142</v>
      </c>
      <c r="F42" s="264">
        <v>11730031</v>
      </c>
      <c r="G42" s="264">
        <v>11701107</v>
      </c>
      <c r="H42" s="264">
        <v>11701107</v>
      </c>
      <c r="I42" s="264">
        <v>11701107</v>
      </c>
      <c r="J42" s="264">
        <v>11701107</v>
      </c>
      <c r="K42" s="265" t="s">
        <v>18</v>
      </c>
      <c r="L42" s="266"/>
      <c r="M42" s="267"/>
      <c r="N42" s="267"/>
      <c r="O42" s="267"/>
      <c r="P42" s="268">
        <v>0</v>
      </c>
      <c r="Q42" s="268"/>
      <c r="R42" s="338">
        <v>0</v>
      </c>
      <c r="S42" s="266"/>
      <c r="T42" s="267"/>
      <c r="U42" s="267"/>
      <c r="V42" s="267">
        <v>41</v>
      </c>
      <c r="W42" s="268">
        <v>41</v>
      </c>
      <c r="X42" s="268"/>
      <c r="Y42" s="338">
        <v>41</v>
      </c>
      <c r="Z42" s="249">
        <v>0</v>
      </c>
      <c r="AA42" s="250">
        <v>0</v>
      </c>
      <c r="AB42" s="250">
        <v>0</v>
      </c>
      <c r="AC42" s="250">
        <v>41</v>
      </c>
      <c r="AD42" s="251">
        <f t="shared" si="13"/>
        <v>41</v>
      </c>
      <c r="AE42" s="250">
        <v>0</v>
      </c>
      <c r="AF42" s="269">
        <f t="shared" si="14"/>
        <v>41</v>
      </c>
      <c r="AG42" s="249">
        <v>0</v>
      </c>
      <c r="AH42" s="250">
        <v>0</v>
      </c>
      <c r="AI42" s="250">
        <v>0</v>
      </c>
      <c r="AJ42" s="250">
        <v>41</v>
      </c>
      <c r="AK42" s="251">
        <v>41</v>
      </c>
      <c r="AL42" s="250">
        <v>0</v>
      </c>
      <c r="AM42" s="269">
        <f t="shared" si="15"/>
        <v>41</v>
      </c>
      <c r="AN42" s="249">
        <v>0</v>
      </c>
      <c r="AO42" s="250">
        <v>0</v>
      </c>
      <c r="AP42" s="250">
        <v>0</v>
      </c>
      <c r="AQ42" s="250">
        <v>41</v>
      </c>
      <c r="AR42" s="251">
        <v>41</v>
      </c>
      <c r="AS42" s="250">
        <v>0</v>
      </c>
      <c r="AT42" s="269">
        <v>41</v>
      </c>
      <c r="AU42" s="253">
        <v>0</v>
      </c>
      <c r="AV42" s="250">
        <v>0</v>
      </c>
      <c r="AW42" s="255">
        <v>0</v>
      </c>
      <c r="AX42" s="255">
        <v>41</v>
      </c>
      <c r="AY42" s="251">
        <v>41</v>
      </c>
      <c r="AZ42" s="250">
        <v>0</v>
      </c>
      <c r="BA42" s="269">
        <v>41</v>
      </c>
      <c r="BB42" s="249">
        <v>0</v>
      </c>
      <c r="BC42" s="250">
        <v>0</v>
      </c>
      <c r="BD42" s="250">
        <v>0</v>
      </c>
      <c r="BE42" s="250">
        <v>41</v>
      </c>
      <c r="BF42" s="250">
        <v>41</v>
      </c>
      <c r="BG42" s="250">
        <v>0</v>
      </c>
      <c r="BH42" s="269">
        <v>41</v>
      </c>
      <c r="BI42" s="516">
        <f>SUMIFS('R4病院病棟票'!$AE$11:$AE$324,'R4病院病棟票'!$B$11:$B$324,$J$3:$J$150,'R4病院病棟票'!$R$11:$R$324,1)</f>
        <v>0</v>
      </c>
      <c r="BJ42" s="260">
        <f>SUMIFS('R4病院病棟票'!$AE$11:$AE$324,'R4病院病棟票'!$B$11:$B$324,$J$3:$J$150,'R4病院病棟票'!$R$11:$R$324,2)</f>
        <v>0</v>
      </c>
      <c r="BK42" s="517">
        <f>SUMIFS('R4病院病棟票'!$AE$11:$AE$324,'R4病院病棟票'!$B$11:$B$324,$J$3:$J$150,'R4病院病棟票'!$R$11:$R$324,3)</f>
        <v>0</v>
      </c>
      <c r="BL42" s="518">
        <f>SUMIFS('R4病院病棟票'!$AE$11:$AE$324,'R4病院病棟票'!$B$11:$B$324,$J$3:$J$150,'R4病院病棟票'!$R$11:$R$324,4)</f>
        <v>41</v>
      </c>
      <c r="BM42" s="519">
        <f t="shared" si="27"/>
        <v>41</v>
      </c>
      <c r="BN42" s="260">
        <f>SUMIFS('R4病院病棟票'!$AE$11:$AE$324,'R4病院病棟票'!$B$11:$B$324,$J$3:$J$150,'R4病院病棟票'!$R$11:$R$324,5)+SUMIFS('R4病院病棟票'!$AE$11:$AE$324,'R4病院病棟票'!$B$11:$B$324,$J$3:$J$150,'R4病院病棟票'!$R$11:$R$324,6)</f>
        <v>0</v>
      </c>
      <c r="BO42" s="293">
        <f t="shared" si="28"/>
        <v>41</v>
      </c>
      <c r="BP42" s="228">
        <f t="shared" si="5"/>
        <v>0</v>
      </c>
      <c r="BQ42" s="228">
        <f t="shared" si="6"/>
        <v>0</v>
      </c>
      <c r="BR42" s="228"/>
      <c r="BS42" s="384">
        <f>SUMIFS('R4病院病棟票'!$AH$11:$AH$324,'R4病院病棟票'!$B$11:$B$324,$J$3:$J$150,'R4病院病棟票'!$Y$11:$Y$324,1)</f>
        <v>0</v>
      </c>
      <c r="BT42" s="525">
        <f>SUMIFS('R4病院病棟票'!$AH$11:$AH$324,'R4病院病棟票'!$B$11:$B$324,$J$3:$J$150,'R4病院病棟票'!$Y$11:$Y$324,2)</f>
        <v>0</v>
      </c>
      <c r="BU42" s="385">
        <f>SUMIFS('R4病院病棟票'!$AH$11:$AH$324,'R4病院病棟票'!$B$11:$B$324,$J$3:$J$150,'R4病院病棟票'!$Y$11:$Y$324,3)</f>
        <v>0</v>
      </c>
      <c r="BV42" s="393">
        <f>SUMIFS('R4病院病棟票'!$AH$11:$AH$324,'R4病院病棟票'!$B$11:$B$324,$J$3:$J$150,'R4病院病棟票'!$Y$11:$Y$324,4)</f>
        <v>41</v>
      </c>
      <c r="BW42" s="385">
        <f t="shared" si="29"/>
        <v>41</v>
      </c>
      <c r="BX42" s="393">
        <f>SUMIFS('R4病院病棟票'!$AH$11:$AH$324,'R4病院病棟票'!$B$11:$B$324,$J$3:$J$150,'R4病院病棟票'!$Y$11:$Y$324,5)</f>
        <v>0</v>
      </c>
      <c r="BY42" s="386">
        <f t="shared" si="30"/>
        <v>41</v>
      </c>
      <c r="BZ42" s="387">
        <f>SUMIFS('R4病院病棟票'!$AI$11:$AI$324,'R4病院病棟票'!$B$11:$B$324,$J$3:$J$150)</f>
        <v>0</v>
      </c>
      <c r="CA42" s="528">
        <f>SUMIFS('R4病院病棟票'!$AE$11:$AE$324,'R4病院病棟票'!$B$11:$B$324,$J$3:$J$150,'R4病院病棟票'!$Y$11:$Y$324,7)</f>
        <v>0</v>
      </c>
      <c r="CB42" s="388" t="str">
        <f t="shared" si="7"/>
        <v>○</v>
      </c>
      <c r="CC42" s="391">
        <v>41</v>
      </c>
      <c r="CD42" s="388" t="str">
        <f t="shared" si="8"/>
        <v>○</v>
      </c>
    </row>
    <row r="43" spans="1:83">
      <c r="A43" s="315">
        <v>35</v>
      </c>
      <c r="B43" s="262" t="s">
        <v>145</v>
      </c>
      <c r="C43" s="262" t="s">
        <v>149</v>
      </c>
      <c r="D43" s="262" t="s">
        <v>109</v>
      </c>
      <c r="E43" s="263">
        <v>11729133</v>
      </c>
      <c r="F43" s="264">
        <v>11730036</v>
      </c>
      <c r="G43" s="264">
        <v>11701061</v>
      </c>
      <c r="H43" s="264">
        <v>11701061</v>
      </c>
      <c r="I43" s="264">
        <v>11701061</v>
      </c>
      <c r="J43" s="264">
        <v>11701061</v>
      </c>
      <c r="K43" s="265" t="s">
        <v>19</v>
      </c>
      <c r="L43" s="266"/>
      <c r="M43" s="267">
        <v>46</v>
      </c>
      <c r="N43" s="267">
        <v>36</v>
      </c>
      <c r="O43" s="267">
        <v>38</v>
      </c>
      <c r="P43" s="268">
        <v>120</v>
      </c>
      <c r="Q43" s="268"/>
      <c r="R43" s="338">
        <v>120</v>
      </c>
      <c r="S43" s="266"/>
      <c r="T43" s="267">
        <v>46</v>
      </c>
      <c r="U43" s="267">
        <v>36</v>
      </c>
      <c r="V43" s="267">
        <v>38</v>
      </c>
      <c r="W43" s="268">
        <v>120</v>
      </c>
      <c r="X43" s="268"/>
      <c r="Y43" s="338">
        <v>120</v>
      </c>
      <c r="Z43" s="249">
        <v>0</v>
      </c>
      <c r="AA43" s="250">
        <v>46</v>
      </c>
      <c r="AB43" s="250">
        <v>36</v>
      </c>
      <c r="AC43" s="250">
        <v>38</v>
      </c>
      <c r="AD43" s="251">
        <f>SUM(Z43:AC43)</f>
        <v>120</v>
      </c>
      <c r="AE43" s="250">
        <v>0</v>
      </c>
      <c r="AF43" s="269">
        <f>AD43+AE43</f>
        <v>120</v>
      </c>
      <c r="AG43" s="249">
        <v>0</v>
      </c>
      <c r="AH43" s="250">
        <v>46</v>
      </c>
      <c r="AI43" s="250">
        <v>36</v>
      </c>
      <c r="AJ43" s="250">
        <v>38</v>
      </c>
      <c r="AK43" s="251">
        <v>120</v>
      </c>
      <c r="AL43" s="250">
        <v>0</v>
      </c>
      <c r="AM43" s="269">
        <f>AK43+AL43</f>
        <v>120</v>
      </c>
      <c r="AN43" s="249">
        <v>0</v>
      </c>
      <c r="AO43" s="250">
        <v>46</v>
      </c>
      <c r="AP43" s="250">
        <v>36</v>
      </c>
      <c r="AQ43" s="250">
        <v>38</v>
      </c>
      <c r="AR43" s="251">
        <v>120</v>
      </c>
      <c r="AS43" s="250">
        <v>0</v>
      </c>
      <c r="AT43" s="269">
        <v>120</v>
      </c>
      <c r="AU43" s="253">
        <v>0</v>
      </c>
      <c r="AV43" s="250">
        <v>46</v>
      </c>
      <c r="AW43" s="255">
        <v>36</v>
      </c>
      <c r="AX43" s="255">
        <v>38</v>
      </c>
      <c r="AY43" s="251">
        <v>120</v>
      </c>
      <c r="AZ43" s="250">
        <v>0</v>
      </c>
      <c r="BA43" s="269">
        <v>120</v>
      </c>
      <c r="BB43" s="249">
        <v>0</v>
      </c>
      <c r="BC43" s="250">
        <v>35</v>
      </c>
      <c r="BD43" s="250">
        <v>85</v>
      </c>
      <c r="BE43" s="250">
        <v>0</v>
      </c>
      <c r="BF43" s="250">
        <v>120</v>
      </c>
      <c r="BG43" s="250">
        <v>0</v>
      </c>
      <c r="BH43" s="269">
        <v>120</v>
      </c>
      <c r="BI43" s="516">
        <f>SUMIFS('R4病院病棟票'!$AE$11:$AE$324,'R4病院病棟票'!$B$11:$B$324,$J$3:$J$150,'R4病院病棟票'!$R$11:$R$324,1)</f>
        <v>0</v>
      </c>
      <c r="BJ43" s="260">
        <f>SUMIFS('R4病院病棟票'!$AE$11:$AE$324,'R4病院病棟票'!$B$11:$B$324,$J$3:$J$150,'R4病院病棟票'!$R$11:$R$324,2)</f>
        <v>35</v>
      </c>
      <c r="BK43" s="517">
        <f>SUMIFS('R4病院病棟票'!$AE$11:$AE$324,'R4病院病棟票'!$B$11:$B$324,$J$3:$J$150,'R4病院病棟票'!$R$11:$R$324,3)</f>
        <v>85</v>
      </c>
      <c r="BL43" s="518">
        <f>SUMIFS('R4病院病棟票'!$AE$11:$AE$324,'R4病院病棟票'!$B$11:$B$324,$J$3:$J$150,'R4病院病棟票'!$R$11:$R$324,4)</f>
        <v>0</v>
      </c>
      <c r="BM43" s="519">
        <f t="shared" si="27"/>
        <v>120</v>
      </c>
      <c r="BN43" s="260">
        <f>SUMIFS('R4病院病棟票'!$AE$11:$AE$324,'R4病院病棟票'!$B$11:$B$324,$J$3:$J$150,'R4病院病棟票'!$R$11:$R$324,5)+SUMIFS('R4病院病棟票'!$AE$11:$AE$324,'R4病院病棟票'!$B$11:$B$324,$J$3:$J$150,'R4病院病棟票'!$R$11:$R$324,6)</f>
        <v>0</v>
      </c>
      <c r="BO43" s="293">
        <f t="shared" si="28"/>
        <v>120</v>
      </c>
      <c r="BP43" s="228">
        <f>BM43-BF43</f>
        <v>0</v>
      </c>
      <c r="BQ43" s="228">
        <f>BO43-BH43</f>
        <v>0</v>
      </c>
      <c r="BR43" s="228"/>
      <c r="BS43" s="384">
        <f>SUMIFS('R4病院病棟票'!$AH$11:$AH$324,'R4病院病棟票'!$B$11:$B$324,$J$3:$J$150,'R4病院病棟票'!$Y$11:$Y$324,1)</f>
        <v>0</v>
      </c>
      <c r="BT43" s="525">
        <f>SUMIFS('R4病院病棟票'!$AH$11:$AH$324,'R4病院病棟票'!$B$11:$B$324,$J$3:$J$150,'R4病院病棟票'!$Y$11:$Y$324,2)</f>
        <v>35</v>
      </c>
      <c r="BU43" s="385">
        <f>SUMIFS('R4病院病棟票'!$AH$11:$AH$324,'R4病院病棟票'!$B$11:$B$324,$J$3:$J$150,'R4病院病棟票'!$Y$11:$Y$324,3)</f>
        <v>85</v>
      </c>
      <c r="BV43" s="393">
        <f>SUMIFS('R4病院病棟票'!$AH$11:$AH$324,'R4病院病棟票'!$B$11:$B$324,$J$3:$J$150,'R4病院病棟票'!$Y$11:$Y$324,4)</f>
        <v>0</v>
      </c>
      <c r="BW43" s="385">
        <f t="shared" si="29"/>
        <v>120</v>
      </c>
      <c r="BX43" s="393">
        <f>SUMIFS('R4病院病棟票'!$AH$11:$AH$324,'R4病院病棟票'!$B$11:$B$324,$J$3:$J$150,'R4病院病棟票'!$Y$11:$Y$324,5)</f>
        <v>0</v>
      </c>
      <c r="BY43" s="386">
        <f t="shared" si="30"/>
        <v>120</v>
      </c>
      <c r="BZ43" s="387">
        <f>SUMIFS('R4病院病棟票'!$AI$11:$AI$324,'R4病院病棟票'!$B$11:$B$324,$J$3:$J$150)</f>
        <v>0</v>
      </c>
      <c r="CA43" s="528">
        <f>SUMIFS('R4病院病棟票'!$AE$11:$AE$324,'R4病院病棟票'!$B$11:$B$324,$J$3:$J$150,'R4病院病棟票'!$Y$11:$Y$324,7)</f>
        <v>0</v>
      </c>
      <c r="CB43" s="388" t="str">
        <f>IF(BO43=BY43+BZ43+CA43,"○","×")</f>
        <v>○</v>
      </c>
      <c r="CC43" s="391">
        <v>120</v>
      </c>
      <c r="CD43" s="388" t="str">
        <f>IF(BO43=CC43,"○","×")</f>
        <v>○</v>
      </c>
    </row>
    <row r="44" spans="1:83">
      <c r="A44" s="315">
        <v>36</v>
      </c>
      <c r="B44" s="262" t="s">
        <v>145</v>
      </c>
      <c r="C44" s="262" t="s">
        <v>151</v>
      </c>
      <c r="D44" s="262" t="s">
        <v>109</v>
      </c>
      <c r="E44" s="263">
        <v>11729077</v>
      </c>
      <c r="F44" s="264">
        <v>11730999</v>
      </c>
      <c r="G44" s="264">
        <v>11701048</v>
      </c>
      <c r="H44" s="264">
        <v>11701048</v>
      </c>
      <c r="I44" s="264">
        <v>11701048</v>
      </c>
      <c r="J44" s="264">
        <v>11701048</v>
      </c>
      <c r="K44" s="265" t="s">
        <v>152</v>
      </c>
      <c r="L44" s="266"/>
      <c r="M44" s="267"/>
      <c r="N44" s="267"/>
      <c r="O44" s="267"/>
      <c r="P44" s="268">
        <v>0</v>
      </c>
      <c r="Q44" s="268"/>
      <c r="R44" s="338">
        <v>0</v>
      </c>
      <c r="S44" s="266">
        <v>792</v>
      </c>
      <c r="T44" s="267"/>
      <c r="U44" s="267"/>
      <c r="V44" s="267"/>
      <c r="W44" s="268">
        <v>792</v>
      </c>
      <c r="X44" s="268"/>
      <c r="Y44" s="338">
        <v>792</v>
      </c>
      <c r="Z44" s="249">
        <v>792</v>
      </c>
      <c r="AA44" s="250">
        <v>0</v>
      </c>
      <c r="AB44" s="250">
        <v>0</v>
      </c>
      <c r="AC44" s="250">
        <v>0</v>
      </c>
      <c r="AD44" s="251">
        <f t="shared" si="13"/>
        <v>792</v>
      </c>
      <c r="AE44" s="250">
        <v>0</v>
      </c>
      <c r="AF44" s="269">
        <f t="shared" si="14"/>
        <v>792</v>
      </c>
      <c r="AG44" s="249">
        <v>792</v>
      </c>
      <c r="AH44" s="250">
        <v>0</v>
      </c>
      <c r="AI44" s="250">
        <v>0</v>
      </c>
      <c r="AJ44" s="250">
        <v>0</v>
      </c>
      <c r="AK44" s="251">
        <v>792</v>
      </c>
      <c r="AL44" s="250">
        <v>0</v>
      </c>
      <c r="AM44" s="269">
        <f t="shared" si="15"/>
        <v>792</v>
      </c>
      <c r="AN44" s="249">
        <v>792</v>
      </c>
      <c r="AO44" s="250">
        <v>0</v>
      </c>
      <c r="AP44" s="250">
        <v>0</v>
      </c>
      <c r="AQ44" s="250">
        <v>0</v>
      </c>
      <c r="AR44" s="251">
        <v>792</v>
      </c>
      <c r="AS44" s="250">
        <v>0</v>
      </c>
      <c r="AT44" s="269">
        <v>792</v>
      </c>
      <c r="AU44" s="253">
        <v>792</v>
      </c>
      <c r="AV44" s="250">
        <v>0</v>
      </c>
      <c r="AW44" s="255">
        <v>0</v>
      </c>
      <c r="AX44" s="255">
        <v>0</v>
      </c>
      <c r="AY44" s="251">
        <v>792</v>
      </c>
      <c r="AZ44" s="250">
        <v>0</v>
      </c>
      <c r="BA44" s="269">
        <v>792</v>
      </c>
      <c r="BB44" s="249">
        <v>792</v>
      </c>
      <c r="BC44" s="250">
        <v>0</v>
      </c>
      <c r="BD44" s="250">
        <v>0</v>
      </c>
      <c r="BE44" s="250">
        <v>0</v>
      </c>
      <c r="BF44" s="250">
        <v>792</v>
      </c>
      <c r="BG44" s="250">
        <v>0</v>
      </c>
      <c r="BH44" s="269">
        <v>792</v>
      </c>
      <c r="BI44" s="516">
        <f>SUMIFS('R4病院病棟票'!$AE$11:$AE$324,'R4病院病棟票'!$B$11:$B$324,$J$3:$J$150,'R4病院病棟票'!$R$11:$R$324,1)</f>
        <v>749</v>
      </c>
      <c r="BJ44" s="260">
        <f>SUMIFS('R4病院病棟票'!$AE$11:$AE$324,'R4病院病棟票'!$B$11:$B$324,$J$3:$J$150,'R4病院病棟票'!$R$11:$R$324,2)</f>
        <v>43</v>
      </c>
      <c r="BK44" s="517">
        <f>SUMIFS('R4病院病棟票'!$AE$11:$AE$324,'R4病院病棟票'!$B$11:$B$324,$J$3:$J$150,'R4病院病棟票'!$R$11:$R$324,3)</f>
        <v>0</v>
      </c>
      <c r="BL44" s="518">
        <f>SUMIFS('R4病院病棟票'!$AE$11:$AE$324,'R4病院病棟票'!$B$11:$B$324,$J$3:$J$150,'R4病院病棟票'!$R$11:$R$324,4)</f>
        <v>0</v>
      </c>
      <c r="BM44" s="519">
        <f t="shared" si="27"/>
        <v>792</v>
      </c>
      <c r="BN44" s="260">
        <f>SUMIFS('R4病院病棟票'!$AE$11:$AE$324,'R4病院病棟票'!$B$11:$B$324,$J$3:$J$150,'R4病院病棟票'!$R$11:$R$324,5)+SUMIFS('R4病院病棟票'!$AE$11:$AE$324,'R4病院病棟票'!$B$11:$B$324,$J$3:$J$150,'R4病院病棟票'!$R$11:$R$324,6)</f>
        <v>0</v>
      </c>
      <c r="BO44" s="293">
        <f t="shared" si="28"/>
        <v>792</v>
      </c>
      <c r="BP44" s="228">
        <f t="shared" si="5"/>
        <v>0</v>
      </c>
      <c r="BQ44" s="228">
        <f t="shared" si="6"/>
        <v>0</v>
      </c>
      <c r="BR44" s="228"/>
      <c r="BS44" s="384">
        <f>SUMIFS('R4病院病棟票'!$AH$11:$AH$324,'R4病院病棟票'!$B$11:$B$324,$J$3:$J$150,'R4病院病棟票'!$Y$11:$Y$324,1)</f>
        <v>749</v>
      </c>
      <c r="BT44" s="525">
        <f>SUMIFS('R4病院病棟票'!$AH$11:$AH$324,'R4病院病棟票'!$B$11:$B$324,$J$3:$J$150,'R4病院病棟票'!$Y$11:$Y$324,2)</f>
        <v>43</v>
      </c>
      <c r="BU44" s="385">
        <f>SUMIFS('R4病院病棟票'!$AH$11:$AH$324,'R4病院病棟票'!$B$11:$B$324,$J$3:$J$150,'R4病院病棟票'!$Y$11:$Y$324,3)</f>
        <v>0</v>
      </c>
      <c r="BV44" s="393">
        <f>SUMIFS('R4病院病棟票'!$AH$11:$AH$324,'R4病院病棟票'!$B$11:$B$324,$J$3:$J$150,'R4病院病棟票'!$Y$11:$Y$324,4)</f>
        <v>0</v>
      </c>
      <c r="BW44" s="385">
        <f t="shared" si="29"/>
        <v>792</v>
      </c>
      <c r="BX44" s="393">
        <f>SUMIFS('R4病院病棟票'!$AH$11:$AH$324,'R4病院病棟票'!$B$11:$B$324,$J$3:$J$150,'R4病院病棟票'!$Y$11:$Y$324,5)</f>
        <v>0</v>
      </c>
      <c r="BY44" s="386">
        <f t="shared" si="30"/>
        <v>792</v>
      </c>
      <c r="BZ44" s="387">
        <f>SUMIFS('R4病院病棟票'!$AI$11:$AI$324,'R4病院病棟票'!$B$11:$B$324,$J$3:$J$150)</f>
        <v>0</v>
      </c>
      <c r="CA44" s="528">
        <f>SUMIFS('R4病院病棟票'!$AE$11:$AE$324,'R4病院病棟票'!$B$11:$B$324,$J$3:$J$150,'R4病院病棟票'!$Y$11:$Y$324,7)</f>
        <v>0</v>
      </c>
      <c r="CB44" s="388" t="str">
        <f t="shared" si="7"/>
        <v>○</v>
      </c>
      <c r="CC44" s="391">
        <v>792</v>
      </c>
      <c r="CD44" s="388" t="str">
        <f t="shared" si="8"/>
        <v>○</v>
      </c>
    </row>
    <row r="45" spans="1:83">
      <c r="A45" s="315">
        <v>37</v>
      </c>
      <c r="B45" s="262" t="s">
        <v>145</v>
      </c>
      <c r="C45" s="262" t="s">
        <v>151</v>
      </c>
      <c r="D45" s="262" t="s">
        <v>109</v>
      </c>
      <c r="E45" s="263">
        <v>11729116</v>
      </c>
      <c r="F45" s="264">
        <v>11730141</v>
      </c>
      <c r="G45" s="264">
        <v>11701057</v>
      </c>
      <c r="H45" s="264">
        <v>11701057</v>
      </c>
      <c r="I45" s="264">
        <v>11701057</v>
      </c>
      <c r="J45" s="264">
        <v>11701057</v>
      </c>
      <c r="K45" s="265" t="s">
        <v>20</v>
      </c>
      <c r="L45" s="266"/>
      <c r="M45" s="267"/>
      <c r="N45" s="267"/>
      <c r="O45" s="267"/>
      <c r="P45" s="268">
        <v>0</v>
      </c>
      <c r="Q45" s="268"/>
      <c r="R45" s="338">
        <v>0</v>
      </c>
      <c r="S45" s="266">
        <v>619</v>
      </c>
      <c r="T45" s="267"/>
      <c r="U45" s="267"/>
      <c r="V45" s="267"/>
      <c r="W45" s="268">
        <v>619</v>
      </c>
      <c r="X45" s="268">
        <v>43</v>
      </c>
      <c r="Y45" s="338">
        <v>662</v>
      </c>
      <c r="Z45" s="249">
        <v>619</v>
      </c>
      <c r="AA45" s="250">
        <v>0</v>
      </c>
      <c r="AB45" s="250">
        <v>0</v>
      </c>
      <c r="AC45" s="250">
        <v>0</v>
      </c>
      <c r="AD45" s="251">
        <f t="shared" si="13"/>
        <v>619</v>
      </c>
      <c r="AE45" s="250">
        <v>43</v>
      </c>
      <c r="AF45" s="269">
        <f t="shared" si="14"/>
        <v>662</v>
      </c>
      <c r="AG45" s="249">
        <v>628</v>
      </c>
      <c r="AH45" s="250">
        <v>0</v>
      </c>
      <c r="AI45" s="250">
        <v>0</v>
      </c>
      <c r="AJ45" s="250">
        <v>0</v>
      </c>
      <c r="AK45" s="251">
        <v>628</v>
      </c>
      <c r="AL45" s="250">
        <v>0</v>
      </c>
      <c r="AM45" s="269">
        <f t="shared" si="15"/>
        <v>628</v>
      </c>
      <c r="AN45" s="249">
        <v>628</v>
      </c>
      <c r="AO45" s="250">
        <v>0</v>
      </c>
      <c r="AP45" s="250">
        <v>0</v>
      </c>
      <c r="AQ45" s="250">
        <v>0</v>
      </c>
      <c r="AR45" s="251">
        <v>628</v>
      </c>
      <c r="AS45" s="250">
        <v>0</v>
      </c>
      <c r="AT45" s="269">
        <v>628</v>
      </c>
      <c r="AU45" s="253">
        <v>628</v>
      </c>
      <c r="AV45" s="250">
        <v>0</v>
      </c>
      <c r="AW45" s="255">
        <v>0</v>
      </c>
      <c r="AX45" s="255">
        <v>0</v>
      </c>
      <c r="AY45" s="251">
        <v>628</v>
      </c>
      <c r="AZ45" s="250">
        <v>0</v>
      </c>
      <c r="BA45" s="269">
        <v>628</v>
      </c>
      <c r="BB45" s="249">
        <v>608</v>
      </c>
      <c r="BC45" s="250">
        <v>0</v>
      </c>
      <c r="BD45" s="250">
        <v>0</v>
      </c>
      <c r="BE45" s="250">
        <v>0</v>
      </c>
      <c r="BF45" s="250">
        <v>608</v>
      </c>
      <c r="BG45" s="250">
        <v>0</v>
      </c>
      <c r="BH45" s="269">
        <v>608</v>
      </c>
      <c r="BI45" s="516">
        <f>SUMIFS('R4病院病棟票'!$AE$11:$AE$324,'R4病院病棟票'!$B$11:$B$324,$J$3:$J$150,'R4病院病棟票'!$R$11:$R$324,1)</f>
        <v>498</v>
      </c>
      <c r="BJ45" s="260">
        <f>SUMIFS('R4病院病棟票'!$AE$11:$AE$324,'R4病院病棟票'!$B$11:$B$324,$J$3:$J$150,'R4病院病棟票'!$R$11:$R$324,2)</f>
        <v>130</v>
      </c>
      <c r="BK45" s="517">
        <f>SUMIFS('R4病院病棟票'!$AE$11:$AE$324,'R4病院病棟票'!$B$11:$B$324,$J$3:$J$150,'R4病院病棟票'!$R$11:$R$324,3)</f>
        <v>0</v>
      </c>
      <c r="BL45" s="518">
        <f>SUMIFS('R4病院病棟票'!$AE$11:$AE$324,'R4病院病棟票'!$B$11:$B$324,$J$3:$J$150,'R4病院病棟票'!$R$11:$R$324,4)</f>
        <v>0</v>
      </c>
      <c r="BM45" s="519">
        <f t="shared" si="27"/>
        <v>628</v>
      </c>
      <c r="BN45" s="260">
        <f>SUMIFS('R4病院病棟票'!$AE$11:$AE$324,'R4病院病棟票'!$B$11:$B$324,$J$3:$J$150,'R4病院病棟票'!$R$11:$R$324,5)+SUMIFS('R4病院病棟票'!$AE$11:$AE$324,'R4病院病棟票'!$B$11:$B$324,$J$3:$J$150,'R4病院病棟票'!$R$11:$R$324,6)</f>
        <v>0</v>
      </c>
      <c r="BO45" s="293">
        <f t="shared" si="28"/>
        <v>628</v>
      </c>
      <c r="BP45" s="228">
        <f t="shared" si="5"/>
        <v>20</v>
      </c>
      <c r="BQ45" s="228">
        <f t="shared" si="6"/>
        <v>20</v>
      </c>
      <c r="BR45" s="228"/>
      <c r="BS45" s="384">
        <f>SUMIFS('R4病院病棟票'!$AH$11:$AH$324,'R4病院病棟票'!$B$11:$B$324,$J$3:$J$150,'R4病院病棟票'!$Y$11:$Y$324,1)</f>
        <v>498</v>
      </c>
      <c r="BT45" s="525">
        <f>SUMIFS('R4病院病棟票'!$AH$11:$AH$324,'R4病院病棟票'!$B$11:$B$324,$J$3:$J$150,'R4病院病棟票'!$Y$11:$Y$324,2)</f>
        <v>130</v>
      </c>
      <c r="BU45" s="385">
        <f>SUMIFS('R4病院病棟票'!$AH$11:$AH$324,'R4病院病棟票'!$B$11:$B$324,$J$3:$J$150,'R4病院病棟票'!$Y$11:$Y$324,3)</f>
        <v>0</v>
      </c>
      <c r="BV45" s="393">
        <f>SUMIFS('R4病院病棟票'!$AH$11:$AH$324,'R4病院病棟票'!$B$11:$B$324,$J$3:$J$150,'R4病院病棟票'!$Y$11:$Y$324,4)</f>
        <v>0</v>
      </c>
      <c r="BW45" s="385">
        <f t="shared" si="29"/>
        <v>628</v>
      </c>
      <c r="BX45" s="393">
        <f>SUMIFS('R4病院病棟票'!$AH$11:$AH$324,'R4病院病棟票'!$B$11:$B$324,$J$3:$J$150,'R4病院病棟票'!$Y$11:$Y$324,5)</f>
        <v>0</v>
      </c>
      <c r="BY45" s="386">
        <f t="shared" si="30"/>
        <v>628</v>
      </c>
      <c r="BZ45" s="387">
        <f>SUMIFS('R4病院病棟票'!$AI$11:$AI$324,'R4病院病棟票'!$B$11:$B$324,$J$3:$J$150)</f>
        <v>0</v>
      </c>
      <c r="CA45" s="528">
        <f>SUMIFS('R4病院病棟票'!$AE$11:$AE$324,'R4病院病棟票'!$B$11:$B$324,$J$3:$J$150,'R4病院病棟票'!$Y$11:$Y$324,7)</f>
        <v>0</v>
      </c>
      <c r="CB45" s="388" t="str">
        <f t="shared" si="7"/>
        <v>○</v>
      </c>
      <c r="CC45" s="391">
        <v>628</v>
      </c>
      <c r="CD45" s="388" t="str">
        <f t="shared" si="8"/>
        <v>○</v>
      </c>
      <c r="CE45" s="178" t="s">
        <v>1895</v>
      </c>
    </row>
    <row r="46" spans="1:83">
      <c r="A46" s="315">
        <v>38</v>
      </c>
      <c r="B46" s="262" t="s">
        <v>145</v>
      </c>
      <c r="C46" s="262" t="s">
        <v>151</v>
      </c>
      <c r="D46" s="262" t="s">
        <v>109</v>
      </c>
      <c r="E46" s="263">
        <v>11729105</v>
      </c>
      <c r="F46" s="264">
        <v>11730058</v>
      </c>
      <c r="G46" s="264">
        <v>11701054</v>
      </c>
      <c r="H46" s="264">
        <v>11701054</v>
      </c>
      <c r="I46" s="264">
        <v>11701054</v>
      </c>
      <c r="J46" s="264">
        <v>11701054</v>
      </c>
      <c r="K46" s="265" t="s">
        <v>153</v>
      </c>
      <c r="L46" s="266"/>
      <c r="M46" s="267"/>
      <c r="N46" s="267"/>
      <c r="O46" s="267"/>
      <c r="P46" s="268">
        <v>0</v>
      </c>
      <c r="Q46" s="268"/>
      <c r="R46" s="338">
        <v>0</v>
      </c>
      <c r="S46" s="266">
        <v>203</v>
      </c>
      <c r="T46" s="267">
        <v>309</v>
      </c>
      <c r="U46" s="267"/>
      <c r="V46" s="267"/>
      <c r="W46" s="268">
        <v>512</v>
      </c>
      <c r="X46" s="268"/>
      <c r="Y46" s="338">
        <v>512</v>
      </c>
      <c r="Z46" s="249">
        <v>209</v>
      </c>
      <c r="AA46" s="250">
        <v>303</v>
      </c>
      <c r="AB46" s="250">
        <v>0</v>
      </c>
      <c r="AC46" s="250">
        <v>0</v>
      </c>
      <c r="AD46" s="251">
        <f t="shared" si="13"/>
        <v>512</v>
      </c>
      <c r="AE46" s="250">
        <v>0</v>
      </c>
      <c r="AF46" s="269">
        <f t="shared" si="14"/>
        <v>512</v>
      </c>
      <c r="AG46" s="249">
        <v>209</v>
      </c>
      <c r="AH46" s="250">
        <v>303</v>
      </c>
      <c r="AI46" s="250">
        <v>0</v>
      </c>
      <c r="AJ46" s="250">
        <v>0</v>
      </c>
      <c r="AK46" s="251">
        <v>512</v>
      </c>
      <c r="AL46" s="250">
        <v>0</v>
      </c>
      <c r="AM46" s="269">
        <f t="shared" si="15"/>
        <v>512</v>
      </c>
      <c r="AN46" s="249">
        <v>203</v>
      </c>
      <c r="AO46" s="250">
        <v>309</v>
      </c>
      <c r="AP46" s="250">
        <v>0</v>
      </c>
      <c r="AQ46" s="250">
        <v>0</v>
      </c>
      <c r="AR46" s="251">
        <v>512</v>
      </c>
      <c r="AS46" s="250">
        <v>0</v>
      </c>
      <c r="AT46" s="269">
        <v>512</v>
      </c>
      <c r="AU46" s="253">
        <v>203</v>
      </c>
      <c r="AV46" s="250">
        <v>309</v>
      </c>
      <c r="AW46" s="255">
        <v>0</v>
      </c>
      <c r="AX46" s="255">
        <v>0</v>
      </c>
      <c r="AY46" s="251">
        <v>512</v>
      </c>
      <c r="AZ46" s="250">
        <v>0</v>
      </c>
      <c r="BA46" s="269">
        <v>512</v>
      </c>
      <c r="BB46" s="249">
        <v>203</v>
      </c>
      <c r="BC46" s="250">
        <v>309</v>
      </c>
      <c r="BD46" s="250">
        <v>0</v>
      </c>
      <c r="BE46" s="250">
        <v>0</v>
      </c>
      <c r="BF46" s="250">
        <v>512</v>
      </c>
      <c r="BG46" s="250">
        <v>0</v>
      </c>
      <c r="BH46" s="269">
        <v>512</v>
      </c>
      <c r="BI46" s="516">
        <f>SUMIFS('R4病院病棟票'!$AE$11:$AE$324,'R4病院病棟票'!$B$11:$B$324,$J$3:$J$150,'R4病院病棟票'!$R$11:$R$324,1)</f>
        <v>203</v>
      </c>
      <c r="BJ46" s="260">
        <f>SUMIFS('R4病院病棟票'!$AE$11:$AE$324,'R4病院病棟票'!$B$11:$B$324,$J$3:$J$150,'R4病院病棟票'!$R$11:$R$324,2)</f>
        <v>309</v>
      </c>
      <c r="BK46" s="517">
        <f>SUMIFS('R4病院病棟票'!$AE$11:$AE$324,'R4病院病棟票'!$B$11:$B$324,$J$3:$J$150,'R4病院病棟票'!$R$11:$R$324,3)</f>
        <v>0</v>
      </c>
      <c r="BL46" s="518">
        <f>SUMIFS('R4病院病棟票'!$AE$11:$AE$324,'R4病院病棟票'!$B$11:$B$324,$J$3:$J$150,'R4病院病棟票'!$R$11:$R$324,4)</f>
        <v>0</v>
      </c>
      <c r="BM46" s="519">
        <f t="shared" si="27"/>
        <v>512</v>
      </c>
      <c r="BN46" s="260">
        <f>SUMIFS('R4病院病棟票'!$AE$11:$AE$324,'R4病院病棟票'!$B$11:$B$324,$J$3:$J$150,'R4病院病棟票'!$R$11:$R$324,5)+SUMIFS('R4病院病棟票'!$AE$11:$AE$324,'R4病院病棟票'!$B$11:$B$324,$J$3:$J$150,'R4病院病棟票'!$R$11:$R$324,6)</f>
        <v>0</v>
      </c>
      <c r="BO46" s="293">
        <f t="shared" si="28"/>
        <v>512</v>
      </c>
      <c r="BP46" s="228">
        <f t="shared" si="5"/>
        <v>0</v>
      </c>
      <c r="BQ46" s="228">
        <f t="shared" si="6"/>
        <v>0</v>
      </c>
      <c r="BR46" s="228"/>
      <c r="BS46" s="384">
        <f>SUMIFS('R4病院病棟票'!$AH$11:$AH$324,'R4病院病棟票'!$B$11:$B$324,$J$3:$J$150,'R4病院病棟票'!$Y$11:$Y$324,1)</f>
        <v>107</v>
      </c>
      <c r="BT46" s="525">
        <f>SUMIFS('R4病院病棟票'!$AH$11:$AH$324,'R4病院病棟票'!$B$11:$B$324,$J$3:$J$150,'R4病院病棟票'!$Y$11:$Y$324,2)</f>
        <v>358</v>
      </c>
      <c r="BU46" s="385">
        <f>SUMIFS('R4病院病棟票'!$AH$11:$AH$324,'R4病院病棟票'!$B$11:$B$324,$J$3:$J$150,'R4病院病棟票'!$Y$11:$Y$324,3)</f>
        <v>47</v>
      </c>
      <c r="BV46" s="393">
        <f>SUMIFS('R4病院病棟票'!$AH$11:$AH$324,'R4病院病棟票'!$B$11:$B$324,$J$3:$J$150,'R4病院病棟票'!$Y$11:$Y$324,4)</f>
        <v>0</v>
      </c>
      <c r="BW46" s="385">
        <f t="shared" si="29"/>
        <v>512</v>
      </c>
      <c r="BX46" s="393">
        <f>SUMIFS('R4病院病棟票'!$AH$11:$AH$324,'R4病院病棟票'!$B$11:$B$324,$J$3:$J$150,'R4病院病棟票'!$Y$11:$Y$324,5)</f>
        <v>0</v>
      </c>
      <c r="BY46" s="386">
        <f t="shared" si="30"/>
        <v>512</v>
      </c>
      <c r="BZ46" s="387">
        <f>SUMIFS('R4病院病棟票'!$AI$11:$AI$324,'R4病院病棟票'!$B$11:$B$324,$J$3:$J$150)</f>
        <v>0</v>
      </c>
      <c r="CA46" s="528">
        <f>SUMIFS('R4病院病棟票'!$AE$11:$AE$324,'R4病院病棟票'!$B$11:$B$324,$J$3:$J$150,'R4病院病棟票'!$Y$11:$Y$324,7)</f>
        <v>0</v>
      </c>
      <c r="CB46" s="388" t="str">
        <f t="shared" si="7"/>
        <v>○</v>
      </c>
      <c r="CC46" s="391">
        <v>512</v>
      </c>
      <c r="CD46" s="388" t="str">
        <f t="shared" si="8"/>
        <v>○</v>
      </c>
    </row>
    <row r="47" spans="1:83">
      <c r="A47" s="315">
        <v>39</v>
      </c>
      <c r="B47" s="262" t="s">
        <v>145</v>
      </c>
      <c r="C47" s="262" t="s">
        <v>151</v>
      </c>
      <c r="D47" s="262" t="s">
        <v>109</v>
      </c>
      <c r="E47" s="263">
        <v>11729062</v>
      </c>
      <c r="F47" s="264">
        <v>11730065</v>
      </c>
      <c r="G47" s="264">
        <v>11701044</v>
      </c>
      <c r="H47" s="264">
        <v>11701044</v>
      </c>
      <c r="I47" s="264">
        <v>11701044</v>
      </c>
      <c r="J47" s="264">
        <v>11701044</v>
      </c>
      <c r="K47" s="265" t="s">
        <v>154</v>
      </c>
      <c r="L47" s="266"/>
      <c r="M47" s="267">
        <v>290</v>
      </c>
      <c r="N47" s="267">
        <v>50</v>
      </c>
      <c r="O47" s="267">
        <v>160</v>
      </c>
      <c r="P47" s="268">
        <v>500</v>
      </c>
      <c r="Q47" s="268"/>
      <c r="R47" s="338">
        <v>500</v>
      </c>
      <c r="S47" s="266"/>
      <c r="T47" s="267">
        <v>237</v>
      </c>
      <c r="U47" s="267">
        <v>103</v>
      </c>
      <c r="V47" s="267">
        <v>159</v>
      </c>
      <c r="W47" s="268">
        <v>499</v>
      </c>
      <c r="X47" s="268"/>
      <c r="Y47" s="338">
        <v>499</v>
      </c>
      <c r="Z47" s="249">
        <v>0</v>
      </c>
      <c r="AA47" s="250">
        <v>205</v>
      </c>
      <c r="AB47" s="250">
        <v>137</v>
      </c>
      <c r="AC47" s="250">
        <v>157</v>
      </c>
      <c r="AD47" s="251">
        <f t="shared" si="13"/>
        <v>499</v>
      </c>
      <c r="AE47" s="250">
        <v>0</v>
      </c>
      <c r="AF47" s="269">
        <f t="shared" si="14"/>
        <v>499</v>
      </c>
      <c r="AG47" s="249">
        <v>0</v>
      </c>
      <c r="AH47" s="250">
        <v>205</v>
      </c>
      <c r="AI47" s="250">
        <v>137</v>
      </c>
      <c r="AJ47" s="250">
        <v>157</v>
      </c>
      <c r="AK47" s="251">
        <v>499</v>
      </c>
      <c r="AL47" s="250">
        <v>0</v>
      </c>
      <c r="AM47" s="269">
        <f t="shared" si="15"/>
        <v>499</v>
      </c>
      <c r="AN47" s="249">
        <v>0</v>
      </c>
      <c r="AO47" s="250">
        <v>205</v>
      </c>
      <c r="AP47" s="250">
        <v>137</v>
      </c>
      <c r="AQ47" s="250">
        <v>157</v>
      </c>
      <c r="AR47" s="251">
        <v>499</v>
      </c>
      <c r="AS47" s="250">
        <v>0</v>
      </c>
      <c r="AT47" s="269">
        <v>499</v>
      </c>
      <c r="AU47" s="253">
        <v>0</v>
      </c>
      <c r="AV47" s="250">
        <v>205</v>
      </c>
      <c r="AW47" s="255">
        <v>137</v>
      </c>
      <c r="AX47" s="255">
        <v>157</v>
      </c>
      <c r="AY47" s="251">
        <v>499</v>
      </c>
      <c r="AZ47" s="250">
        <v>0</v>
      </c>
      <c r="BA47" s="269">
        <v>499</v>
      </c>
      <c r="BB47" s="249">
        <v>0</v>
      </c>
      <c r="BC47" s="250">
        <v>205</v>
      </c>
      <c r="BD47" s="250">
        <v>137</v>
      </c>
      <c r="BE47" s="250">
        <v>157</v>
      </c>
      <c r="BF47" s="250">
        <v>499</v>
      </c>
      <c r="BG47" s="250">
        <v>0</v>
      </c>
      <c r="BH47" s="269">
        <v>499</v>
      </c>
      <c r="BI47" s="516">
        <f>SUMIFS('R4病院病棟票'!$AE$11:$AE$324,'R4病院病棟票'!$B$11:$B$324,$J$3:$J$150,'R4病院病棟票'!$R$11:$R$324,1)</f>
        <v>0</v>
      </c>
      <c r="BJ47" s="260">
        <f>SUMIFS('R4病院病棟票'!$AE$11:$AE$324,'R4病院病棟票'!$B$11:$B$324,$J$3:$J$150,'R4病院病棟票'!$R$11:$R$324,2)</f>
        <v>205</v>
      </c>
      <c r="BK47" s="517">
        <f>SUMIFS('R4病院病棟票'!$AE$11:$AE$324,'R4病院病棟票'!$B$11:$B$324,$J$3:$J$150,'R4病院病棟票'!$R$11:$R$324,3)</f>
        <v>137</v>
      </c>
      <c r="BL47" s="518">
        <f>SUMIFS('R4病院病棟票'!$AE$11:$AE$324,'R4病院病棟票'!$B$11:$B$324,$J$3:$J$150,'R4病院病棟票'!$R$11:$R$324,4)</f>
        <v>157</v>
      </c>
      <c r="BM47" s="519">
        <f t="shared" si="27"/>
        <v>499</v>
      </c>
      <c r="BN47" s="260">
        <f>SUMIFS('R4病院病棟票'!$AE$11:$AE$324,'R4病院病棟票'!$B$11:$B$324,$J$3:$J$150,'R4病院病棟票'!$R$11:$R$324,5)+SUMIFS('R4病院病棟票'!$AE$11:$AE$324,'R4病院病棟票'!$B$11:$B$324,$J$3:$J$150,'R4病院病棟票'!$R$11:$R$324,6)</f>
        <v>0</v>
      </c>
      <c r="BO47" s="293">
        <f t="shared" si="28"/>
        <v>499</v>
      </c>
      <c r="BP47" s="228">
        <f t="shared" si="5"/>
        <v>0</v>
      </c>
      <c r="BQ47" s="228">
        <f t="shared" si="6"/>
        <v>0</v>
      </c>
      <c r="BR47" s="228"/>
      <c r="BS47" s="384">
        <f>SUMIFS('R4病院病棟票'!$AH$11:$AH$324,'R4病院病棟票'!$B$11:$B$324,$J$3:$J$150,'R4病院病棟票'!$Y$11:$Y$324,1)</f>
        <v>0</v>
      </c>
      <c r="BT47" s="525">
        <f>SUMIFS('R4病院病棟票'!$AH$11:$AH$324,'R4病院病棟票'!$B$11:$B$324,$J$3:$J$150,'R4病院病棟票'!$Y$11:$Y$324,2)</f>
        <v>205</v>
      </c>
      <c r="BU47" s="385">
        <f>SUMIFS('R4病院病棟票'!$AH$11:$AH$324,'R4病院病棟票'!$B$11:$B$324,$J$3:$J$150,'R4病院病棟票'!$Y$11:$Y$324,3)</f>
        <v>137</v>
      </c>
      <c r="BV47" s="393">
        <f>SUMIFS('R4病院病棟票'!$AH$11:$AH$324,'R4病院病棟票'!$B$11:$B$324,$J$3:$J$150,'R4病院病棟票'!$Y$11:$Y$324,4)</f>
        <v>157</v>
      </c>
      <c r="BW47" s="385">
        <f t="shared" si="29"/>
        <v>499</v>
      </c>
      <c r="BX47" s="393">
        <f>SUMIFS('R4病院病棟票'!$AH$11:$AH$324,'R4病院病棟票'!$B$11:$B$324,$J$3:$J$150,'R4病院病棟票'!$Y$11:$Y$324,5)</f>
        <v>0</v>
      </c>
      <c r="BY47" s="386">
        <f t="shared" si="30"/>
        <v>499</v>
      </c>
      <c r="BZ47" s="387">
        <f>SUMIFS('R4病院病棟票'!$AI$11:$AI$324,'R4病院病棟票'!$B$11:$B$324,$J$3:$J$150)</f>
        <v>0</v>
      </c>
      <c r="CA47" s="528">
        <f>SUMIFS('R4病院病棟票'!$AE$11:$AE$324,'R4病院病棟票'!$B$11:$B$324,$J$3:$J$150,'R4病院病棟票'!$Y$11:$Y$324,7)</f>
        <v>0</v>
      </c>
      <c r="CB47" s="388" t="str">
        <f t="shared" si="7"/>
        <v>○</v>
      </c>
      <c r="CC47" s="391">
        <v>499</v>
      </c>
      <c r="CD47" s="388" t="str">
        <f t="shared" si="8"/>
        <v>○</v>
      </c>
    </row>
    <row r="48" spans="1:83">
      <c r="A48" s="315">
        <v>40</v>
      </c>
      <c r="B48" s="262" t="s">
        <v>145</v>
      </c>
      <c r="C48" s="262" t="s">
        <v>151</v>
      </c>
      <c r="D48" s="262" t="s">
        <v>109</v>
      </c>
      <c r="E48" s="263">
        <v>11729066</v>
      </c>
      <c r="F48" s="264">
        <v>11730054</v>
      </c>
      <c r="G48" s="264">
        <v>11701045</v>
      </c>
      <c r="H48" s="264">
        <v>11701045</v>
      </c>
      <c r="I48" s="264">
        <v>11701045</v>
      </c>
      <c r="J48" s="264">
        <v>11701045</v>
      </c>
      <c r="K48" s="265" t="s">
        <v>155</v>
      </c>
      <c r="L48" s="266"/>
      <c r="M48" s="267">
        <v>137</v>
      </c>
      <c r="N48" s="267">
        <v>87</v>
      </c>
      <c r="O48" s="267">
        <v>90</v>
      </c>
      <c r="P48" s="268">
        <v>314</v>
      </c>
      <c r="Q48" s="268"/>
      <c r="R48" s="338">
        <v>314</v>
      </c>
      <c r="S48" s="266"/>
      <c r="T48" s="267">
        <v>137</v>
      </c>
      <c r="U48" s="267">
        <v>87</v>
      </c>
      <c r="V48" s="267">
        <v>90</v>
      </c>
      <c r="W48" s="268">
        <v>314</v>
      </c>
      <c r="X48" s="268"/>
      <c r="Y48" s="338">
        <v>314</v>
      </c>
      <c r="Z48" s="249">
        <v>0</v>
      </c>
      <c r="AA48" s="250">
        <v>137</v>
      </c>
      <c r="AB48" s="250">
        <v>87</v>
      </c>
      <c r="AC48" s="250">
        <v>90</v>
      </c>
      <c r="AD48" s="251">
        <f t="shared" si="13"/>
        <v>314</v>
      </c>
      <c r="AE48" s="250">
        <v>0</v>
      </c>
      <c r="AF48" s="269">
        <f t="shared" si="14"/>
        <v>314</v>
      </c>
      <c r="AG48" s="249">
        <v>0</v>
      </c>
      <c r="AH48" s="250">
        <v>137</v>
      </c>
      <c r="AI48" s="250">
        <v>87</v>
      </c>
      <c r="AJ48" s="250">
        <v>90</v>
      </c>
      <c r="AK48" s="251">
        <v>314</v>
      </c>
      <c r="AL48" s="250">
        <v>0</v>
      </c>
      <c r="AM48" s="269">
        <f t="shared" si="15"/>
        <v>314</v>
      </c>
      <c r="AN48" s="249">
        <v>0</v>
      </c>
      <c r="AO48" s="250">
        <v>137</v>
      </c>
      <c r="AP48" s="250">
        <v>87</v>
      </c>
      <c r="AQ48" s="250">
        <v>90</v>
      </c>
      <c r="AR48" s="251">
        <v>314</v>
      </c>
      <c r="AS48" s="250">
        <v>0</v>
      </c>
      <c r="AT48" s="269">
        <v>314</v>
      </c>
      <c r="AU48" s="253">
        <v>0</v>
      </c>
      <c r="AV48" s="250">
        <v>122</v>
      </c>
      <c r="AW48" s="255">
        <v>88</v>
      </c>
      <c r="AX48" s="255">
        <v>90</v>
      </c>
      <c r="AY48" s="251">
        <v>300</v>
      </c>
      <c r="AZ48" s="250">
        <v>0</v>
      </c>
      <c r="BA48" s="269">
        <v>300</v>
      </c>
      <c r="BB48" s="249">
        <v>0</v>
      </c>
      <c r="BC48" s="250">
        <v>122</v>
      </c>
      <c r="BD48" s="250">
        <v>88</v>
      </c>
      <c r="BE48" s="250">
        <v>90</v>
      </c>
      <c r="BF48" s="250">
        <v>300</v>
      </c>
      <c r="BG48" s="250">
        <v>0</v>
      </c>
      <c r="BH48" s="269">
        <v>300</v>
      </c>
      <c r="BI48" s="516">
        <f>SUMIFS('R4病院病棟票'!$AE$11:$AE$324,'R4病院病棟票'!$B$11:$B$324,$J$3:$J$150,'R4病院病棟票'!$R$11:$R$324,1)</f>
        <v>0</v>
      </c>
      <c r="BJ48" s="260">
        <f>SUMIFS('R4病院病棟票'!$AE$11:$AE$324,'R4病院病棟票'!$B$11:$B$324,$J$3:$J$150,'R4病院病棟票'!$R$11:$R$324,2)</f>
        <v>122</v>
      </c>
      <c r="BK48" s="517">
        <f>SUMIFS('R4病院病棟票'!$AE$11:$AE$324,'R4病院病棟票'!$B$11:$B$324,$J$3:$J$150,'R4病院病棟票'!$R$11:$R$324,3)</f>
        <v>88</v>
      </c>
      <c r="BL48" s="518">
        <f>SUMIFS('R4病院病棟票'!$AE$11:$AE$324,'R4病院病棟票'!$B$11:$B$324,$J$3:$J$150,'R4病院病棟票'!$R$11:$R$324,4)</f>
        <v>90</v>
      </c>
      <c r="BM48" s="519">
        <f t="shared" si="27"/>
        <v>300</v>
      </c>
      <c r="BN48" s="260">
        <f>SUMIFS('R4病院病棟票'!$AE$11:$AE$324,'R4病院病棟票'!$B$11:$B$324,$J$3:$J$150,'R4病院病棟票'!$R$11:$R$324,5)+SUMIFS('R4病院病棟票'!$AE$11:$AE$324,'R4病院病棟票'!$B$11:$B$324,$J$3:$J$150,'R4病院病棟票'!$R$11:$R$324,6)</f>
        <v>0</v>
      </c>
      <c r="BO48" s="293">
        <f t="shared" si="28"/>
        <v>300</v>
      </c>
      <c r="BP48" s="228">
        <f t="shared" si="5"/>
        <v>0</v>
      </c>
      <c r="BQ48" s="228">
        <f t="shared" si="6"/>
        <v>0</v>
      </c>
      <c r="BR48" s="228"/>
      <c r="BS48" s="384">
        <f>SUMIFS('R4病院病棟票'!$AH$11:$AH$324,'R4病院病棟票'!$B$11:$B$324,$J$3:$J$150,'R4病院病棟票'!$Y$11:$Y$324,1)</f>
        <v>0</v>
      </c>
      <c r="BT48" s="525">
        <f>SUMIFS('R4病院病棟票'!$AH$11:$AH$324,'R4病院病棟票'!$B$11:$B$324,$J$3:$J$150,'R4病院病棟票'!$Y$11:$Y$324,2)</f>
        <v>122</v>
      </c>
      <c r="BU48" s="385">
        <f>SUMIFS('R4病院病棟票'!$AH$11:$AH$324,'R4病院病棟票'!$B$11:$B$324,$J$3:$J$150,'R4病院病棟票'!$Y$11:$Y$324,3)</f>
        <v>88</v>
      </c>
      <c r="BV48" s="393">
        <f>SUMIFS('R4病院病棟票'!$AH$11:$AH$324,'R4病院病棟票'!$B$11:$B$324,$J$3:$J$150,'R4病院病棟票'!$Y$11:$Y$324,4)</f>
        <v>90</v>
      </c>
      <c r="BW48" s="385">
        <f t="shared" si="29"/>
        <v>300</v>
      </c>
      <c r="BX48" s="393">
        <f>SUMIFS('R4病院病棟票'!$AH$11:$AH$324,'R4病院病棟票'!$B$11:$B$324,$J$3:$J$150,'R4病院病棟票'!$Y$11:$Y$324,5)</f>
        <v>0</v>
      </c>
      <c r="BY48" s="386">
        <f t="shared" si="30"/>
        <v>300</v>
      </c>
      <c r="BZ48" s="387">
        <f>SUMIFS('R4病院病棟票'!$AI$11:$AI$324,'R4病院病棟票'!$B$11:$B$324,$J$3:$J$150)</f>
        <v>0</v>
      </c>
      <c r="CA48" s="528">
        <f>SUMIFS('R4病院病棟票'!$AE$11:$AE$324,'R4病院病棟票'!$B$11:$B$324,$J$3:$J$150,'R4病院病棟票'!$Y$11:$Y$324,7)</f>
        <v>0</v>
      </c>
      <c r="CB48" s="388" t="str">
        <f t="shared" si="7"/>
        <v>○</v>
      </c>
      <c r="CC48" s="391">
        <v>300</v>
      </c>
      <c r="CD48" s="388" t="str">
        <f t="shared" si="8"/>
        <v>○</v>
      </c>
    </row>
    <row r="49" spans="1:83">
      <c r="A49" s="315">
        <v>41</v>
      </c>
      <c r="B49" s="262" t="s">
        <v>145</v>
      </c>
      <c r="C49" s="262" t="s">
        <v>151</v>
      </c>
      <c r="D49" s="262" t="s">
        <v>109</v>
      </c>
      <c r="E49" s="263">
        <v>11729024</v>
      </c>
      <c r="F49" s="264">
        <v>11730053</v>
      </c>
      <c r="G49" s="264">
        <v>11701035</v>
      </c>
      <c r="H49" s="264">
        <v>11701035</v>
      </c>
      <c r="I49" s="264">
        <v>11701035</v>
      </c>
      <c r="J49" s="264">
        <v>11701035</v>
      </c>
      <c r="K49" s="265" t="s">
        <v>21</v>
      </c>
      <c r="L49" s="266"/>
      <c r="M49" s="267">
        <v>222</v>
      </c>
      <c r="N49" s="267">
        <v>50</v>
      </c>
      <c r="O49" s="267"/>
      <c r="P49" s="268">
        <v>272</v>
      </c>
      <c r="Q49" s="268"/>
      <c r="R49" s="338">
        <v>272</v>
      </c>
      <c r="S49" s="266">
        <v>4</v>
      </c>
      <c r="T49" s="267">
        <v>226</v>
      </c>
      <c r="U49" s="267">
        <v>50</v>
      </c>
      <c r="V49" s="267"/>
      <c r="W49" s="268">
        <v>280</v>
      </c>
      <c r="X49" s="268"/>
      <c r="Y49" s="338">
        <v>280</v>
      </c>
      <c r="Z49" s="249">
        <v>4</v>
      </c>
      <c r="AA49" s="250">
        <v>226</v>
      </c>
      <c r="AB49" s="250">
        <v>50</v>
      </c>
      <c r="AC49" s="250">
        <v>0</v>
      </c>
      <c r="AD49" s="251">
        <f t="shared" si="13"/>
        <v>280</v>
      </c>
      <c r="AE49" s="250">
        <v>0</v>
      </c>
      <c r="AF49" s="269">
        <f t="shared" si="14"/>
        <v>280</v>
      </c>
      <c r="AG49" s="249">
        <v>4</v>
      </c>
      <c r="AH49" s="250">
        <v>226</v>
      </c>
      <c r="AI49" s="250">
        <v>50</v>
      </c>
      <c r="AJ49" s="250">
        <v>0</v>
      </c>
      <c r="AK49" s="251">
        <v>280</v>
      </c>
      <c r="AL49" s="250">
        <v>0</v>
      </c>
      <c r="AM49" s="269">
        <f t="shared" si="15"/>
        <v>280</v>
      </c>
      <c r="AN49" s="249">
        <v>0</v>
      </c>
      <c r="AO49" s="250">
        <v>221</v>
      </c>
      <c r="AP49" s="250">
        <v>54</v>
      </c>
      <c r="AQ49" s="250">
        <v>0</v>
      </c>
      <c r="AR49" s="251">
        <v>275</v>
      </c>
      <c r="AS49" s="250">
        <v>0</v>
      </c>
      <c r="AT49" s="269">
        <v>275</v>
      </c>
      <c r="AU49" s="253">
        <v>0</v>
      </c>
      <c r="AV49" s="250">
        <v>221</v>
      </c>
      <c r="AW49" s="255">
        <v>54</v>
      </c>
      <c r="AX49" s="255">
        <v>0</v>
      </c>
      <c r="AY49" s="251">
        <v>275</v>
      </c>
      <c r="AZ49" s="250">
        <v>0</v>
      </c>
      <c r="BA49" s="269">
        <v>275</v>
      </c>
      <c r="BB49" s="249">
        <v>0</v>
      </c>
      <c r="BC49" s="250">
        <v>221</v>
      </c>
      <c r="BD49" s="250">
        <v>54</v>
      </c>
      <c r="BE49" s="250">
        <v>0</v>
      </c>
      <c r="BF49" s="250">
        <v>275</v>
      </c>
      <c r="BG49" s="250">
        <v>0</v>
      </c>
      <c r="BH49" s="269">
        <v>275</v>
      </c>
      <c r="BI49" s="516">
        <f>SUMIFS('R4病院病棟票'!$AE$11:$AE$324,'R4病院病棟票'!$B$11:$B$324,$J$3:$J$150,'R4病院病棟票'!$R$11:$R$324,1)</f>
        <v>4</v>
      </c>
      <c r="BJ49" s="260">
        <f>SUMIFS('R4病院病棟票'!$AE$11:$AE$324,'R4病院病棟票'!$B$11:$B$324,$J$3:$J$150,'R4病院病棟票'!$R$11:$R$324,2)</f>
        <v>217</v>
      </c>
      <c r="BK49" s="517">
        <f>SUMIFS('R4病院病棟票'!$AE$11:$AE$324,'R4病院病棟票'!$B$11:$B$324,$J$3:$J$150,'R4病院病棟票'!$R$11:$R$324,3)</f>
        <v>54</v>
      </c>
      <c r="BL49" s="518">
        <f>SUMIFS('R4病院病棟票'!$AE$11:$AE$324,'R4病院病棟票'!$B$11:$B$324,$J$3:$J$150,'R4病院病棟票'!$R$11:$R$324,4)</f>
        <v>0</v>
      </c>
      <c r="BM49" s="519">
        <f t="shared" si="27"/>
        <v>275</v>
      </c>
      <c r="BN49" s="260">
        <f>SUMIFS('R4病院病棟票'!$AE$11:$AE$324,'R4病院病棟票'!$B$11:$B$324,$J$3:$J$150,'R4病院病棟票'!$R$11:$R$324,5)+SUMIFS('R4病院病棟票'!$AE$11:$AE$324,'R4病院病棟票'!$B$11:$B$324,$J$3:$J$150,'R4病院病棟票'!$R$11:$R$324,6)</f>
        <v>0</v>
      </c>
      <c r="BO49" s="293">
        <f t="shared" si="28"/>
        <v>275</v>
      </c>
      <c r="BP49" s="228">
        <f t="shared" si="5"/>
        <v>0</v>
      </c>
      <c r="BQ49" s="228">
        <f t="shared" si="6"/>
        <v>0</v>
      </c>
      <c r="BR49" s="228"/>
      <c r="BS49" s="384">
        <f>SUMIFS('R4病院病棟票'!$AH$11:$AH$324,'R4病院病棟票'!$B$11:$B$324,$J$3:$J$150,'R4病院病棟票'!$Y$11:$Y$324,1)</f>
        <v>4</v>
      </c>
      <c r="BT49" s="525">
        <f>SUMIFS('R4病院病棟票'!$AH$11:$AH$324,'R4病院病棟票'!$B$11:$B$324,$J$3:$J$150,'R4病院病棟票'!$Y$11:$Y$324,2)</f>
        <v>217</v>
      </c>
      <c r="BU49" s="385">
        <f>SUMIFS('R4病院病棟票'!$AH$11:$AH$324,'R4病院病棟票'!$B$11:$B$324,$J$3:$J$150,'R4病院病棟票'!$Y$11:$Y$324,3)</f>
        <v>54</v>
      </c>
      <c r="BV49" s="393">
        <f>SUMIFS('R4病院病棟票'!$AH$11:$AH$324,'R4病院病棟票'!$B$11:$B$324,$J$3:$J$150,'R4病院病棟票'!$Y$11:$Y$324,4)</f>
        <v>0</v>
      </c>
      <c r="BW49" s="385">
        <f t="shared" si="29"/>
        <v>275</v>
      </c>
      <c r="BX49" s="393">
        <f>SUMIFS('R4病院病棟票'!$AH$11:$AH$324,'R4病院病棟票'!$B$11:$B$324,$J$3:$J$150,'R4病院病棟票'!$Y$11:$Y$324,5)</f>
        <v>0</v>
      </c>
      <c r="BY49" s="386">
        <f t="shared" si="30"/>
        <v>275</v>
      </c>
      <c r="BZ49" s="387">
        <f>SUMIFS('R4病院病棟票'!$AI$11:$AI$324,'R4病院病棟票'!$B$11:$B$324,$J$3:$J$150)</f>
        <v>0</v>
      </c>
      <c r="CA49" s="528">
        <f>SUMIFS('R4病院病棟票'!$AE$11:$AE$324,'R4病院病棟票'!$B$11:$B$324,$J$3:$J$150,'R4病院病棟票'!$Y$11:$Y$324,7)</f>
        <v>0</v>
      </c>
      <c r="CB49" s="388" t="str">
        <f t="shared" si="7"/>
        <v>○</v>
      </c>
      <c r="CC49" s="391">
        <v>275</v>
      </c>
      <c r="CD49" s="388" t="str">
        <f t="shared" si="8"/>
        <v>○</v>
      </c>
    </row>
    <row r="50" spans="1:83">
      <c r="A50" s="315">
        <v>42</v>
      </c>
      <c r="B50" s="262" t="s">
        <v>145</v>
      </c>
      <c r="C50" s="262" t="s">
        <v>151</v>
      </c>
      <c r="D50" s="262" t="s">
        <v>109</v>
      </c>
      <c r="E50" s="263">
        <v>11729031</v>
      </c>
      <c r="F50" s="264">
        <v>11730071</v>
      </c>
      <c r="G50" s="264">
        <v>11701038</v>
      </c>
      <c r="H50" s="264">
        <v>11701038</v>
      </c>
      <c r="I50" s="264">
        <v>11701038</v>
      </c>
      <c r="J50" s="264">
        <v>11701038</v>
      </c>
      <c r="K50" s="265" t="s">
        <v>22</v>
      </c>
      <c r="L50" s="266"/>
      <c r="M50" s="267">
        <v>219</v>
      </c>
      <c r="N50" s="267">
        <v>43</v>
      </c>
      <c r="O50" s="267"/>
      <c r="P50" s="268">
        <v>262</v>
      </c>
      <c r="Q50" s="268"/>
      <c r="R50" s="338">
        <v>262</v>
      </c>
      <c r="S50" s="266"/>
      <c r="T50" s="267">
        <v>179</v>
      </c>
      <c r="U50" s="267">
        <v>83</v>
      </c>
      <c r="V50" s="267"/>
      <c r="W50" s="268">
        <v>262</v>
      </c>
      <c r="X50" s="268"/>
      <c r="Y50" s="338">
        <v>262</v>
      </c>
      <c r="Z50" s="249">
        <v>0</v>
      </c>
      <c r="AA50" s="250">
        <v>139</v>
      </c>
      <c r="AB50" s="250">
        <v>123</v>
      </c>
      <c r="AC50" s="250">
        <v>0</v>
      </c>
      <c r="AD50" s="251">
        <f t="shared" si="13"/>
        <v>262</v>
      </c>
      <c r="AE50" s="250">
        <v>0</v>
      </c>
      <c r="AF50" s="269">
        <f t="shared" si="14"/>
        <v>262</v>
      </c>
      <c r="AG50" s="249">
        <v>0</v>
      </c>
      <c r="AH50" s="250">
        <v>139</v>
      </c>
      <c r="AI50" s="250">
        <v>123</v>
      </c>
      <c r="AJ50" s="250">
        <v>0</v>
      </c>
      <c r="AK50" s="251">
        <v>262</v>
      </c>
      <c r="AL50" s="250">
        <v>0</v>
      </c>
      <c r="AM50" s="269">
        <f t="shared" si="15"/>
        <v>262</v>
      </c>
      <c r="AN50" s="249">
        <v>0</v>
      </c>
      <c r="AO50" s="250">
        <v>139</v>
      </c>
      <c r="AP50" s="250">
        <v>123</v>
      </c>
      <c r="AQ50" s="250">
        <v>0</v>
      </c>
      <c r="AR50" s="251">
        <v>262</v>
      </c>
      <c r="AS50" s="250">
        <v>0</v>
      </c>
      <c r="AT50" s="269">
        <v>262</v>
      </c>
      <c r="AU50" s="253">
        <v>0</v>
      </c>
      <c r="AV50" s="250">
        <v>139</v>
      </c>
      <c r="AW50" s="255">
        <v>123</v>
      </c>
      <c r="AX50" s="255">
        <v>0</v>
      </c>
      <c r="AY50" s="251">
        <v>262</v>
      </c>
      <c r="AZ50" s="250">
        <v>0</v>
      </c>
      <c r="BA50" s="269">
        <v>262</v>
      </c>
      <c r="BB50" s="249">
        <v>0</v>
      </c>
      <c r="BC50" s="250">
        <v>139</v>
      </c>
      <c r="BD50" s="250">
        <v>123</v>
      </c>
      <c r="BE50" s="250">
        <v>0</v>
      </c>
      <c r="BF50" s="250">
        <v>262</v>
      </c>
      <c r="BG50" s="250">
        <v>0</v>
      </c>
      <c r="BH50" s="269">
        <v>262</v>
      </c>
      <c r="BI50" s="516">
        <f>SUMIFS('R4病院病棟票'!$AE$11:$AE$324,'R4病院病棟票'!$B$11:$B$324,$J$3:$J$150,'R4病院病棟票'!$R$11:$R$324,1)</f>
        <v>0</v>
      </c>
      <c r="BJ50" s="260">
        <f>SUMIFS('R4病院病棟票'!$AE$11:$AE$324,'R4病院病棟票'!$B$11:$B$324,$J$3:$J$150,'R4病院病棟票'!$R$11:$R$324,2)</f>
        <v>139</v>
      </c>
      <c r="BK50" s="517">
        <f>SUMIFS('R4病院病棟票'!$AE$11:$AE$324,'R4病院病棟票'!$B$11:$B$324,$J$3:$J$150,'R4病院病棟票'!$R$11:$R$324,3)</f>
        <v>123</v>
      </c>
      <c r="BL50" s="518">
        <f>SUMIFS('R4病院病棟票'!$AE$11:$AE$324,'R4病院病棟票'!$B$11:$B$324,$J$3:$J$150,'R4病院病棟票'!$R$11:$R$324,4)</f>
        <v>0</v>
      </c>
      <c r="BM50" s="519">
        <f t="shared" si="27"/>
        <v>262</v>
      </c>
      <c r="BN50" s="260">
        <f>SUMIFS('R4病院病棟票'!$AE$11:$AE$324,'R4病院病棟票'!$B$11:$B$324,$J$3:$J$150,'R4病院病棟票'!$R$11:$R$324,5)+SUMIFS('R4病院病棟票'!$AE$11:$AE$324,'R4病院病棟票'!$B$11:$B$324,$J$3:$J$150,'R4病院病棟票'!$R$11:$R$324,6)</f>
        <v>0</v>
      </c>
      <c r="BO50" s="293">
        <f t="shared" si="28"/>
        <v>262</v>
      </c>
      <c r="BP50" s="228">
        <f t="shared" si="5"/>
        <v>0</v>
      </c>
      <c r="BQ50" s="228">
        <f t="shared" si="6"/>
        <v>0</v>
      </c>
      <c r="BR50" s="228"/>
      <c r="BS50" s="384">
        <f>SUMIFS('R4病院病棟票'!$AH$11:$AH$324,'R4病院病棟票'!$B$11:$B$324,$J$3:$J$150,'R4病院病棟票'!$Y$11:$Y$324,1)</f>
        <v>0</v>
      </c>
      <c r="BT50" s="525">
        <f>SUMIFS('R4病院病棟票'!$AH$11:$AH$324,'R4病院病棟票'!$B$11:$B$324,$J$3:$J$150,'R4病院病棟票'!$Y$11:$Y$324,2)</f>
        <v>139</v>
      </c>
      <c r="BU50" s="385">
        <f>SUMIFS('R4病院病棟票'!$AH$11:$AH$324,'R4病院病棟票'!$B$11:$B$324,$J$3:$J$150,'R4病院病棟票'!$Y$11:$Y$324,3)</f>
        <v>123</v>
      </c>
      <c r="BV50" s="393">
        <f>SUMIFS('R4病院病棟票'!$AH$11:$AH$324,'R4病院病棟票'!$B$11:$B$324,$J$3:$J$150,'R4病院病棟票'!$Y$11:$Y$324,4)</f>
        <v>0</v>
      </c>
      <c r="BW50" s="385">
        <f t="shared" si="29"/>
        <v>262</v>
      </c>
      <c r="BX50" s="393">
        <f>SUMIFS('R4病院病棟票'!$AH$11:$AH$324,'R4病院病棟票'!$B$11:$B$324,$J$3:$J$150,'R4病院病棟票'!$Y$11:$Y$324,5)</f>
        <v>0</v>
      </c>
      <c r="BY50" s="386">
        <f t="shared" si="30"/>
        <v>262</v>
      </c>
      <c r="BZ50" s="387">
        <f>SUMIFS('R4病院病棟票'!$AI$11:$AI$324,'R4病院病棟票'!$B$11:$B$324,$J$3:$J$150)</f>
        <v>0</v>
      </c>
      <c r="CA50" s="528">
        <f>SUMIFS('R4病院病棟票'!$AE$11:$AE$324,'R4病院病棟票'!$B$11:$B$324,$J$3:$J$150,'R4病院病棟票'!$Y$11:$Y$324,7)</f>
        <v>0</v>
      </c>
      <c r="CB50" s="388" t="str">
        <f t="shared" si="7"/>
        <v>○</v>
      </c>
      <c r="CC50" s="391">
        <v>262</v>
      </c>
      <c r="CD50" s="388" t="str">
        <f t="shared" si="8"/>
        <v>○</v>
      </c>
    </row>
    <row r="51" spans="1:83">
      <c r="A51" s="315">
        <v>43</v>
      </c>
      <c r="B51" s="262" t="s">
        <v>145</v>
      </c>
      <c r="C51" s="262" t="s">
        <v>151</v>
      </c>
      <c r="D51" s="262" t="s">
        <v>109</v>
      </c>
      <c r="E51" s="263">
        <v>11729040</v>
      </c>
      <c r="F51" s="264">
        <v>11730094</v>
      </c>
      <c r="G51" s="264">
        <v>11701040</v>
      </c>
      <c r="H51" s="264">
        <v>11701040</v>
      </c>
      <c r="I51" s="264">
        <v>11701040</v>
      </c>
      <c r="J51" s="264">
        <v>11701040</v>
      </c>
      <c r="K51" s="265" t="s">
        <v>23</v>
      </c>
      <c r="L51" s="266"/>
      <c r="M51" s="267">
        <v>187</v>
      </c>
      <c r="N51" s="267">
        <v>45</v>
      </c>
      <c r="O51" s="267">
        <v>28</v>
      </c>
      <c r="P51" s="268">
        <v>260</v>
      </c>
      <c r="Q51" s="268"/>
      <c r="R51" s="338">
        <v>260</v>
      </c>
      <c r="S51" s="266"/>
      <c r="T51" s="267">
        <v>215</v>
      </c>
      <c r="U51" s="267">
        <v>45</v>
      </c>
      <c r="V51" s="267"/>
      <c r="W51" s="268">
        <v>260</v>
      </c>
      <c r="X51" s="268"/>
      <c r="Y51" s="338">
        <v>260</v>
      </c>
      <c r="Z51" s="249">
        <v>0</v>
      </c>
      <c r="AA51" s="250">
        <v>137</v>
      </c>
      <c r="AB51" s="250">
        <v>123</v>
      </c>
      <c r="AC51" s="250">
        <v>0</v>
      </c>
      <c r="AD51" s="251">
        <f t="shared" si="13"/>
        <v>260</v>
      </c>
      <c r="AE51" s="250">
        <v>0</v>
      </c>
      <c r="AF51" s="269">
        <f t="shared" si="14"/>
        <v>260</v>
      </c>
      <c r="AG51" s="249">
        <v>0</v>
      </c>
      <c r="AH51" s="250">
        <v>137</v>
      </c>
      <c r="AI51" s="250">
        <v>123</v>
      </c>
      <c r="AJ51" s="250">
        <v>0</v>
      </c>
      <c r="AK51" s="251">
        <v>260</v>
      </c>
      <c r="AL51" s="250">
        <v>0</v>
      </c>
      <c r="AM51" s="269">
        <f t="shared" si="15"/>
        <v>260</v>
      </c>
      <c r="AN51" s="249">
        <v>0</v>
      </c>
      <c r="AO51" s="250">
        <v>137</v>
      </c>
      <c r="AP51" s="250">
        <v>123</v>
      </c>
      <c r="AQ51" s="250">
        <v>0</v>
      </c>
      <c r="AR51" s="251">
        <v>260</v>
      </c>
      <c r="AS51" s="250">
        <v>0</v>
      </c>
      <c r="AT51" s="269">
        <v>260</v>
      </c>
      <c r="AU51" s="253">
        <v>0</v>
      </c>
      <c r="AV51" s="250">
        <v>137</v>
      </c>
      <c r="AW51" s="255">
        <v>123</v>
      </c>
      <c r="AX51" s="255">
        <v>0</v>
      </c>
      <c r="AY51" s="251">
        <v>260</v>
      </c>
      <c r="AZ51" s="250">
        <v>0</v>
      </c>
      <c r="BA51" s="269">
        <v>260</v>
      </c>
      <c r="BB51" s="249">
        <v>0</v>
      </c>
      <c r="BC51" s="250">
        <v>137</v>
      </c>
      <c r="BD51" s="250">
        <v>123</v>
      </c>
      <c r="BE51" s="250">
        <v>0</v>
      </c>
      <c r="BF51" s="250">
        <v>260</v>
      </c>
      <c r="BG51" s="250">
        <v>0</v>
      </c>
      <c r="BH51" s="269">
        <v>260</v>
      </c>
      <c r="BI51" s="516">
        <f>SUMIFS('R4病院病棟票'!$AE$11:$AE$324,'R4病院病棟票'!$B$11:$B$324,$J$3:$J$150,'R4病院病棟票'!$R$11:$R$324,1)</f>
        <v>0</v>
      </c>
      <c r="BJ51" s="260">
        <f>SUMIFS('R4病院病棟票'!$AE$11:$AE$324,'R4病院病棟票'!$B$11:$B$324,$J$3:$J$150,'R4病院病棟票'!$R$11:$R$324,2)</f>
        <v>137</v>
      </c>
      <c r="BK51" s="517">
        <f>SUMIFS('R4病院病棟票'!$AE$11:$AE$324,'R4病院病棟票'!$B$11:$B$324,$J$3:$J$150,'R4病院病棟票'!$R$11:$R$324,3)</f>
        <v>123</v>
      </c>
      <c r="BL51" s="518">
        <f>SUMIFS('R4病院病棟票'!$AE$11:$AE$324,'R4病院病棟票'!$B$11:$B$324,$J$3:$J$150,'R4病院病棟票'!$R$11:$R$324,4)</f>
        <v>0</v>
      </c>
      <c r="BM51" s="519">
        <f t="shared" si="27"/>
        <v>260</v>
      </c>
      <c r="BN51" s="260">
        <f>SUMIFS('R4病院病棟票'!$AE$11:$AE$324,'R4病院病棟票'!$B$11:$B$324,$J$3:$J$150,'R4病院病棟票'!$R$11:$R$324,5)+SUMIFS('R4病院病棟票'!$AE$11:$AE$324,'R4病院病棟票'!$B$11:$B$324,$J$3:$J$150,'R4病院病棟票'!$R$11:$R$324,6)</f>
        <v>0</v>
      </c>
      <c r="BO51" s="293">
        <f t="shared" si="28"/>
        <v>260</v>
      </c>
      <c r="BP51" s="228">
        <f t="shared" si="5"/>
        <v>0</v>
      </c>
      <c r="BQ51" s="228">
        <f t="shared" si="6"/>
        <v>0</v>
      </c>
      <c r="BR51" s="228"/>
      <c r="BS51" s="384">
        <f>SUMIFS('R4病院病棟票'!$AH$11:$AH$324,'R4病院病棟票'!$B$11:$B$324,$J$3:$J$150,'R4病院病棟票'!$Y$11:$Y$324,1)</f>
        <v>0</v>
      </c>
      <c r="BT51" s="525">
        <f>SUMIFS('R4病院病棟票'!$AH$11:$AH$324,'R4病院病棟票'!$B$11:$B$324,$J$3:$J$150,'R4病院病棟票'!$Y$11:$Y$324,2)</f>
        <v>137</v>
      </c>
      <c r="BU51" s="385">
        <f>SUMIFS('R4病院病棟票'!$AH$11:$AH$324,'R4病院病棟票'!$B$11:$B$324,$J$3:$J$150,'R4病院病棟票'!$Y$11:$Y$324,3)</f>
        <v>123</v>
      </c>
      <c r="BV51" s="393">
        <f>SUMIFS('R4病院病棟票'!$AH$11:$AH$324,'R4病院病棟票'!$B$11:$B$324,$J$3:$J$150,'R4病院病棟票'!$Y$11:$Y$324,4)</f>
        <v>0</v>
      </c>
      <c r="BW51" s="385">
        <f t="shared" si="29"/>
        <v>260</v>
      </c>
      <c r="BX51" s="393">
        <f>SUMIFS('R4病院病棟票'!$AH$11:$AH$324,'R4病院病棟票'!$B$11:$B$324,$J$3:$J$150,'R4病院病棟票'!$Y$11:$Y$324,5)</f>
        <v>0</v>
      </c>
      <c r="BY51" s="386">
        <f t="shared" si="30"/>
        <v>260</v>
      </c>
      <c r="BZ51" s="387">
        <f>SUMIFS('R4病院病棟票'!$AI$11:$AI$324,'R4病院病棟票'!$B$11:$B$324,$J$3:$J$150)</f>
        <v>0</v>
      </c>
      <c r="CA51" s="528">
        <f>SUMIFS('R4病院病棟票'!$AE$11:$AE$324,'R4病院病棟票'!$B$11:$B$324,$J$3:$J$150,'R4病院病棟票'!$Y$11:$Y$324,7)</f>
        <v>0</v>
      </c>
      <c r="CB51" s="388" t="str">
        <f t="shared" si="7"/>
        <v>○</v>
      </c>
      <c r="CC51" s="391">
        <v>260</v>
      </c>
      <c r="CD51" s="388" t="str">
        <f t="shared" si="8"/>
        <v>○</v>
      </c>
    </row>
    <row r="52" spans="1:83">
      <c r="A52" s="315">
        <v>44</v>
      </c>
      <c r="B52" s="262" t="s">
        <v>145</v>
      </c>
      <c r="C52" s="262" t="s">
        <v>151</v>
      </c>
      <c r="D52" s="262" t="s">
        <v>109</v>
      </c>
      <c r="E52" s="263">
        <v>11729072</v>
      </c>
      <c r="F52" s="264">
        <v>11730145</v>
      </c>
      <c r="G52" s="264">
        <v>11701046</v>
      </c>
      <c r="H52" s="264">
        <v>11701046</v>
      </c>
      <c r="I52" s="264">
        <v>11701046</v>
      </c>
      <c r="J52" s="264">
        <v>11701046</v>
      </c>
      <c r="K52" s="265" t="s">
        <v>156</v>
      </c>
      <c r="L52" s="266"/>
      <c r="M52" s="267">
        <v>248</v>
      </c>
      <c r="N52" s="267"/>
      <c r="O52" s="267"/>
      <c r="P52" s="268">
        <v>248</v>
      </c>
      <c r="Q52" s="268"/>
      <c r="R52" s="338">
        <v>248</v>
      </c>
      <c r="S52" s="266">
        <v>8</v>
      </c>
      <c r="T52" s="267">
        <v>187</v>
      </c>
      <c r="U52" s="267">
        <v>53</v>
      </c>
      <c r="V52" s="267"/>
      <c r="W52" s="268">
        <v>248</v>
      </c>
      <c r="X52" s="268"/>
      <c r="Y52" s="338">
        <v>248</v>
      </c>
      <c r="Z52" s="249">
        <v>8</v>
      </c>
      <c r="AA52" s="250">
        <v>187</v>
      </c>
      <c r="AB52" s="250">
        <v>53</v>
      </c>
      <c r="AC52" s="250">
        <v>0</v>
      </c>
      <c r="AD52" s="251">
        <f t="shared" si="13"/>
        <v>248</v>
      </c>
      <c r="AE52" s="250">
        <v>0</v>
      </c>
      <c r="AF52" s="269">
        <f t="shared" si="14"/>
        <v>248</v>
      </c>
      <c r="AG52" s="249">
        <v>0</v>
      </c>
      <c r="AH52" s="250">
        <v>195</v>
      </c>
      <c r="AI52" s="250">
        <v>53</v>
      </c>
      <c r="AJ52" s="250">
        <v>0</v>
      </c>
      <c r="AK52" s="251">
        <v>248</v>
      </c>
      <c r="AL52" s="250">
        <v>0</v>
      </c>
      <c r="AM52" s="269">
        <f t="shared" si="15"/>
        <v>248</v>
      </c>
      <c r="AN52" s="249">
        <v>0</v>
      </c>
      <c r="AO52" s="250">
        <v>195</v>
      </c>
      <c r="AP52" s="250">
        <v>53</v>
      </c>
      <c r="AQ52" s="250">
        <v>0</v>
      </c>
      <c r="AR52" s="251">
        <v>248</v>
      </c>
      <c r="AS52" s="250">
        <v>0</v>
      </c>
      <c r="AT52" s="269">
        <v>248</v>
      </c>
      <c r="AU52" s="253">
        <v>0</v>
      </c>
      <c r="AV52" s="250">
        <v>195</v>
      </c>
      <c r="AW52" s="255">
        <v>53</v>
      </c>
      <c r="AX52" s="255">
        <v>0</v>
      </c>
      <c r="AY52" s="251">
        <v>248</v>
      </c>
      <c r="AZ52" s="250">
        <v>0</v>
      </c>
      <c r="BA52" s="269">
        <v>248</v>
      </c>
      <c r="BB52" s="249">
        <v>0</v>
      </c>
      <c r="BC52" s="250">
        <v>195</v>
      </c>
      <c r="BD52" s="250">
        <v>53</v>
      </c>
      <c r="BE52" s="250">
        <v>0</v>
      </c>
      <c r="BF52" s="250">
        <v>248</v>
      </c>
      <c r="BG52" s="250">
        <v>0</v>
      </c>
      <c r="BH52" s="269">
        <v>248</v>
      </c>
      <c r="BI52" s="516">
        <f>SUMIFS('R4病院病棟票'!$AE$11:$AE$324,'R4病院病棟票'!$B$11:$B$324,$J$3:$J$150,'R4病院病棟票'!$R$11:$R$324,1)</f>
        <v>0</v>
      </c>
      <c r="BJ52" s="260">
        <f>SUMIFS('R4病院病棟票'!$AE$11:$AE$324,'R4病院病棟票'!$B$11:$B$324,$J$3:$J$150,'R4病院病棟票'!$R$11:$R$324,2)</f>
        <v>195</v>
      </c>
      <c r="BK52" s="517">
        <f>SUMIFS('R4病院病棟票'!$AE$11:$AE$324,'R4病院病棟票'!$B$11:$B$324,$J$3:$J$150,'R4病院病棟票'!$R$11:$R$324,3)</f>
        <v>53</v>
      </c>
      <c r="BL52" s="518">
        <f>SUMIFS('R4病院病棟票'!$AE$11:$AE$324,'R4病院病棟票'!$B$11:$B$324,$J$3:$J$150,'R4病院病棟票'!$R$11:$R$324,4)</f>
        <v>0</v>
      </c>
      <c r="BM52" s="519">
        <f t="shared" si="27"/>
        <v>248</v>
      </c>
      <c r="BN52" s="260">
        <f>SUMIFS('R4病院病棟票'!$AE$11:$AE$324,'R4病院病棟票'!$B$11:$B$324,$J$3:$J$150,'R4病院病棟票'!$R$11:$R$324,5)+SUMIFS('R4病院病棟票'!$AE$11:$AE$324,'R4病院病棟票'!$B$11:$B$324,$J$3:$J$150,'R4病院病棟票'!$R$11:$R$324,6)</f>
        <v>0</v>
      </c>
      <c r="BO52" s="293">
        <f t="shared" si="28"/>
        <v>248</v>
      </c>
      <c r="BP52" s="228">
        <f t="shared" si="5"/>
        <v>0</v>
      </c>
      <c r="BQ52" s="228">
        <f t="shared" si="6"/>
        <v>0</v>
      </c>
      <c r="BR52" s="228"/>
      <c r="BS52" s="384">
        <f>SUMIFS('R4病院病棟票'!$AH$11:$AH$324,'R4病院病棟票'!$B$11:$B$324,$J$3:$J$150,'R4病院病棟票'!$Y$11:$Y$324,1)</f>
        <v>0</v>
      </c>
      <c r="BT52" s="525">
        <f>SUMIFS('R4病院病棟票'!$AH$11:$AH$324,'R4病院病棟票'!$B$11:$B$324,$J$3:$J$150,'R4病院病棟票'!$Y$11:$Y$324,2)</f>
        <v>195</v>
      </c>
      <c r="BU52" s="385">
        <f>SUMIFS('R4病院病棟票'!$AH$11:$AH$324,'R4病院病棟票'!$B$11:$B$324,$J$3:$J$150,'R4病院病棟票'!$Y$11:$Y$324,3)</f>
        <v>53</v>
      </c>
      <c r="BV52" s="393">
        <f>SUMIFS('R4病院病棟票'!$AH$11:$AH$324,'R4病院病棟票'!$B$11:$B$324,$J$3:$J$150,'R4病院病棟票'!$Y$11:$Y$324,4)</f>
        <v>0</v>
      </c>
      <c r="BW52" s="385">
        <f t="shared" si="29"/>
        <v>248</v>
      </c>
      <c r="BX52" s="393">
        <f>SUMIFS('R4病院病棟票'!$AH$11:$AH$324,'R4病院病棟票'!$B$11:$B$324,$J$3:$J$150,'R4病院病棟票'!$Y$11:$Y$324,5)</f>
        <v>0</v>
      </c>
      <c r="BY52" s="386">
        <f t="shared" si="30"/>
        <v>248</v>
      </c>
      <c r="BZ52" s="387">
        <f>SUMIFS('R4病院病棟票'!$AI$11:$AI$324,'R4病院病棟票'!$B$11:$B$324,$J$3:$J$150)</f>
        <v>0</v>
      </c>
      <c r="CA52" s="528">
        <f>SUMIFS('R4病院病棟票'!$AE$11:$AE$324,'R4病院病棟票'!$B$11:$B$324,$J$3:$J$150,'R4病院病棟票'!$Y$11:$Y$324,7)</f>
        <v>0</v>
      </c>
      <c r="CB52" s="388" t="str">
        <f t="shared" si="7"/>
        <v>○</v>
      </c>
      <c r="CC52" s="391">
        <v>248</v>
      </c>
      <c r="CD52" s="388" t="str">
        <f t="shared" si="8"/>
        <v>○</v>
      </c>
    </row>
    <row r="53" spans="1:83">
      <c r="A53" s="315">
        <v>45</v>
      </c>
      <c r="B53" s="262" t="s">
        <v>145</v>
      </c>
      <c r="C53" s="262" t="s">
        <v>151</v>
      </c>
      <c r="D53" s="262" t="s">
        <v>109</v>
      </c>
      <c r="E53" s="263">
        <v>11729112</v>
      </c>
      <c r="F53" s="264">
        <v>11730046</v>
      </c>
      <c r="G53" s="264">
        <v>11701056</v>
      </c>
      <c r="H53" s="264">
        <v>11701056</v>
      </c>
      <c r="I53" s="264">
        <v>11701056</v>
      </c>
      <c r="J53" s="264">
        <v>11701056</v>
      </c>
      <c r="K53" s="265" t="s">
        <v>157</v>
      </c>
      <c r="L53" s="266"/>
      <c r="M53" s="267"/>
      <c r="N53" s="267"/>
      <c r="O53" s="267"/>
      <c r="P53" s="268">
        <v>0</v>
      </c>
      <c r="Q53" s="268"/>
      <c r="R53" s="338">
        <v>0</v>
      </c>
      <c r="S53" s="266">
        <v>10</v>
      </c>
      <c r="T53" s="267">
        <v>74</v>
      </c>
      <c r="U53" s="267"/>
      <c r="V53" s="267">
        <v>100</v>
      </c>
      <c r="W53" s="268">
        <v>184</v>
      </c>
      <c r="X53" s="268"/>
      <c r="Y53" s="338">
        <v>184</v>
      </c>
      <c r="Z53" s="249">
        <v>10</v>
      </c>
      <c r="AA53" s="250">
        <v>74</v>
      </c>
      <c r="AB53" s="250">
        <v>0</v>
      </c>
      <c r="AC53" s="250">
        <v>100</v>
      </c>
      <c r="AD53" s="251">
        <f t="shared" si="13"/>
        <v>184</v>
      </c>
      <c r="AE53" s="250">
        <v>0</v>
      </c>
      <c r="AF53" s="269">
        <f t="shared" si="14"/>
        <v>184</v>
      </c>
      <c r="AG53" s="249">
        <v>10</v>
      </c>
      <c r="AH53" s="250">
        <v>74</v>
      </c>
      <c r="AI53" s="250">
        <v>0</v>
      </c>
      <c r="AJ53" s="250">
        <v>100</v>
      </c>
      <c r="AK53" s="251">
        <v>184</v>
      </c>
      <c r="AL53" s="250">
        <v>0</v>
      </c>
      <c r="AM53" s="269">
        <f t="shared" si="15"/>
        <v>184</v>
      </c>
      <c r="AN53" s="249">
        <v>10</v>
      </c>
      <c r="AO53" s="250">
        <v>74</v>
      </c>
      <c r="AP53" s="250">
        <v>0</v>
      </c>
      <c r="AQ53" s="250">
        <v>100</v>
      </c>
      <c r="AR53" s="251">
        <v>184</v>
      </c>
      <c r="AS53" s="250">
        <v>0</v>
      </c>
      <c r="AT53" s="269">
        <v>184</v>
      </c>
      <c r="AU53" s="253">
        <v>10</v>
      </c>
      <c r="AV53" s="250">
        <v>74</v>
      </c>
      <c r="AW53" s="255">
        <v>0</v>
      </c>
      <c r="AX53" s="255">
        <v>100</v>
      </c>
      <c r="AY53" s="251">
        <v>184</v>
      </c>
      <c r="AZ53" s="250">
        <v>0</v>
      </c>
      <c r="BA53" s="269">
        <v>184</v>
      </c>
      <c r="BB53" s="249">
        <v>10</v>
      </c>
      <c r="BC53" s="250">
        <v>74</v>
      </c>
      <c r="BD53" s="250">
        <v>0</v>
      </c>
      <c r="BE53" s="250">
        <v>100</v>
      </c>
      <c r="BF53" s="250">
        <v>184</v>
      </c>
      <c r="BG53" s="250">
        <v>0</v>
      </c>
      <c r="BH53" s="269">
        <v>184</v>
      </c>
      <c r="BI53" s="516">
        <f>SUMIFS('R4病院病棟票'!$AE$11:$AE$324,'R4病院病棟票'!$B$11:$B$324,$J$3:$J$150,'R4病院病棟票'!$R$11:$R$324,1)</f>
        <v>10</v>
      </c>
      <c r="BJ53" s="260">
        <f>SUMIFS('R4病院病棟票'!$AE$11:$AE$324,'R4病院病棟票'!$B$11:$B$324,$J$3:$J$150,'R4病院病棟票'!$R$11:$R$324,2)</f>
        <v>74</v>
      </c>
      <c r="BK53" s="517">
        <f>SUMIFS('R4病院病棟票'!$AE$11:$AE$324,'R4病院病棟票'!$B$11:$B$324,$J$3:$J$150,'R4病院病棟票'!$R$11:$R$324,3)</f>
        <v>0</v>
      </c>
      <c r="BL53" s="518">
        <f>SUMIFS('R4病院病棟票'!$AE$11:$AE$324,'R4病院病棟票'!$B$11:$B$324,$J$3:$J$150,'R4病院病棟票'!$R$11:$R$324,4)</f>
        <v>100</v>
      </c>
      <c r="BM53" s="519">
        <f t="shared" si="27"/>
        <v>184</v>
      </c>
      <c r="BN53" s="260">
        <f>SUMIFS('R4病院病棟票'!$AE$11:$AE$324,'R4病院病棟票'!$B$11:$B$324,$J$3:$J$150,'R4病院病棟票'!$R$11:$R$324,5)+SUMIFS('R4病院病棟票'!$AE$11:$AE$324,'R4病院病棟票'!$B$11:$B$324,$J$3:$J$150,'R4病院病棟票'!$R$11:$R$324,6)</f>
        <v>0</v>
      </c>
      <c r="BO53" s="293">
        <f t="shared" si="28"/>
        <v>184</v>
      </c>
      <c r="BP53" s="228">
        <f t="shared" si="5"/>
        <v>0</v>
      </c>
      <c r="BQ53" s="228">
        <f t="shared" si="6"/>
        <v>0</v>
      </c>
      <c r="BR53" s="228"/>
      <c r="BS53" s="384">
        <f>SUMIFS('R4病院病棟票'!$AH$11:$AH$324,'R4病院病棟票'!$B$11:$B$324,$J$3:$J$150,'R4病院病棟票'!$Y$11:$Y$324,1)</f>
        <v>10</v>
      </c>
      <c r="BT53" s="525">
        <f>SUMIFS('R4病院病棟票'!$AH$11:$AH$324,'R4病院病棟票'!$B$11:$B$324,$J$3:$J$150,'R4病院病棟票'!$Y$11:$Y$324,2)</f>
        <v>74</v>
      </c>
      <c r="BU53" s="385">
        <f>SUMIFS('R4病院病棟票'!$AH$11:$AH$324,'R4病院病棟票'!$B$11:$B$324,$J$3:$J$150,'R4病院病棟票'!$Y$11:$Y$324,3)</f>
        <v>0</v>
      </c>
      <c r="BV53" s="393">
        <f>SUMIFS('R4病院病棟票'!$AH$11:$AH$324,'R4病院病棟票'!$B$11:$B$324,$J$3:$J$150,'R4病院病棟票'!$Y$11:$Y$324,4)</f>
        <v>100</v>
      </c>
      <c r="BW53" s="385">
        <f t="shared" si="29"/>
        <v>184</v>
      </c>
      <c r="BX53" s="393">
        <f>SUMIFS('R4病院病棟票'!$AH$11:$AH$324,'R4病院病棟票'!$B$11:$B$324,$J$3:$J$150,'R4病院病棟票'!$Y$11:$Y$324,5)</f>
        <v>0</v>
      </c>
      <c r="BY53" s="386">
        <f t="shared" si="30"/>
        <v>184</v>
      </c>
      <c r="BZ53" s="387">
        <f>SUMIFS('R4病院病棟票'!$AI$11:$AI$324,'R4病院病棟票'!$B$11:$B$324,$J$3:$J$150)</f>
        <v>0</v>
      </c>
      <c r="CA53" s="528">
        <f>SUMIFS('R4病院病棟票'!$AE$11:$AE$324,'R4病院病棟票'!$B$11:$B$324,$J$3:$J$150,'R4病院病棟票'!$Y$11:$Y$324,7)</f>
        <v>0</v>
      </c>
      <c r="CB53" s="388" t="str">
        <f t="shared" si="7"/>
        <v>○</v>
      </c>
      <c r="CC53" s="391">
        <v>184</v>
      </c>
      <c r="CD53" s="388" t="str">
        <f t="shared" si="8"/>
        <v>○</v>
      </c>
    </row>
    <row r="54" spans="1:83">
      <c r="A54" s="315">
        <v>46</v>
      </c>
      <c r="B54" s="262" t="s">
        <v>145</v>
      </c>
      <c r="C54" s="262" t="s">
        <v>151</v>
      </c>
      <c r="D54" s="262" t="s">
        <v>109</v>
      </c>
      <c r="E54" s="263">
        <v>11729012</v>
      </c>
      <c r="F54" s="264">
        <v>11730025</v>
      </c>
      <c r="G54" s="264">
        <v>11701031</v>
      </c>
      <c r="H54" s="264">
        <v>11701031</v>
      </c>
      <c r="I54" s="264">
        <v>11701031</v>
      </c>
      <c r="J54" s="264">
        <v>11701031</v>
      </c>
      <c r="K54" s="265" t="s">
        <v>158</v>
      </c>
      <c r="L54" s="266"/>
      <c r="M54" s="267">
        <v>92</v>
      </c>
      <c r="N54" s="267">
        <v>34</v>
      </c>
      <c r="O54" s="267">
        <v>40</v>
      </c>
      <c r="P54" s="268">
        <v>166</v>
      </c>
      <c r="Q54" s="268"/>
      <c r="R54" s="338">
        <v>166</v>
      </c>
      <c r="S54" s="266"/>
      <c r="T54" s="267">
        <v>92</v>
      </c>
      <c r="U54" s="267">
        <v>34</v>
      </c>
      <c r="V54" s="267">
        <v>40</v>
      </c>
      <c r="W54" s="268">
        <v>166</v>
      </c>
      <c r="X54" s="268"/>
      <c r="Y54" s="338">
        <v>166</v>
      </c>
      <c r="Z54" s="249">
        <v>0</v>
      </c>
      <c r="AA54" s="250">
        <v>92</v>
      </c>
      <c r="AB54" s="250">
        <v>36</v>
      </c>
      <c r="AC54" s="250">
        <v>38</v>
      </c>
      <c r="AD54" s="251">
        <f t="shared" si="13"/>
        <v>166</v>
      </c>
      <c r="AE54" s="250">
        <v>0</v>
      </c>
      <c r="AF54" s="269">
        <f t="shared" si="14"/>
        <v>166</v>
      </c>
      <c r="AG54" s="249">
        <v>0</v>
      </c>
      <c r="AH54" s="250">
        <v>48</v>
      </c>
      <c r="AI54" s="250">
        <v>80</v>
      </c>
      <c r="AJ54" s="250">
        <v>38</v>
      </c>
      <c r="AK54" s="251">
        <v>166</v>
      </c>
      <c r="AL54" s="250">
        <v>0</v>
      </c>
      <c r="AM54" s="269">
        <f t="shared" si="15"/>
        <v>166</v>
      </c>
      <c r="AN54" s="249">
        <v>0</v>
      </c>
      <c r="AO54" s="250">
        <v>48</v>
      </c>
      <c r="AP54" s="250">
        <v>80</v>
      </c>
      <c r="AQ54" s="250">
        <v>38</v>
      </c>
      <c r="AR54" s="251">
        <v>166</v>
      </c>
      <c r="AS54" s="250">
        <v>0</v>
      </c>
      <c r="AT54" s="269">
        <v>166</v>
      </c>
      <c r="AU54" s="253">
        <v>0</v>
      </c>
      <c r="AV54" s="250">
        <v>48</v>
      </c>
      <c r="AW54" s="255">
        <v>80</v>
      </c>
      <c r="AX54" s="255">
        <v>38</v>
      </c>
      <c r="AY54" s="251">
        <v>166</v>
      </c>
      <c r="AZ54" s="250">
        <v>0</v>
      </c>
      <c r="BA54" s="269">
        <v>166</v>
      </c>
      <c r="BB54" s="249">
        <v>0</v>
      </c>
      <c r="BC54" s="250">
        <v>44</v>
      </c>
      <c r="BD54" s="250">
        <v>84</v>
      </c>
      <c r="BE54" s="250">
        <v>38</v>
      </c>
      <c r="BF54" s="250">
        <v>166</v>
      </c>
      <c r="BG54" s="250">
        <v>0</v>
      </c>
      <c r="BH54" s="269">
        <v>166</v>
      </c>
      <c r="BI54" s="516">
        <f>SUMIFS('R4病院病棟票'!$AE$11:$AE$324,'R4病院病棟票'!$B$11:$B$324,$J$3:$J$150,'R4病院病棟票'!$R$11:$R$324,1)</f>
        <v>0</v>
      </c>
      <c r="BJ54" s="260">
        <f>SUMIFS('R4病院病棟票'!$AE$11:$AE$324,'R4病院病棟票'!$B$11:$B$324,$J$3:$J$150,'R4病院病棟票'!$R$11:$R$324,2)</f>
        <v>44</v>
      </c>
      <c r="BK54" s="517">
        <f>SUMIFS('R4病院病棟票'!$AE$11:$AE$324,'R4病院病棟票'!$B$11:$B$324,$J$3:$J$150,'R4病院病棟票'!$R$11:$R$324,3)</f>
        <v>84</v>
      </c>
      <c r="BL54" s="518">
        <f>SUMIFS('R4病院病棟票'!$AE$11:$AE$324,'R4病院病棟票'!$B$11:$B$324,$J$3:$J$150,'R4病院病棟票'!$R$11:$R$324,4)</f>
        <v>38</v>
      </c>
      <c r="BM54" s="519">
        <f t="shared" si="27"/>
        <v>166</v>
      </c>
      <c r="BN54" s="260">
        <f>SUMIFS('R4病院病棟票'!$AE$11:$AE$324,'R4病院病棟票'!$B$11:$B$324,$J$3:$J$150,'R4病院病棟票'!$R$11:$R$324,5)+SUMIFS('R4病院病棟票'!$AE$11:$AE$324,'R4病院病棟票'!$B$11:$B$324,$J$3:$J$150,'R4病院病棟票'!$R$11:$R$324,6)</f>
        <v>0</v>
      </c>
      <c r="BO54" s="293">
        <f t="shared" si="28"/>
        <v>166</v>
      </c>
      <c r="BP54" s="228">
        <f t="shared" si="5"/>
        <v>0</v>
      </c>
      <c r="BQ54" s="228">
        <f t="shared" si="6"/>
        <v>0</v>
      </c>
      <c r="BR54" s="228"/>
      <c r="BS54" s="384">
        <f>SUMIFS('R4病院病棟票'!$AH$11:$AH$324,'R4病院病棟票'!$B$11:$B$324,$J$3:$J$150,'R4病院病棟票'!$Y$11:$Y$324,1)</f>
        <v>0</v>
      </c>
      <c r="BT54" s="525">
        <f>SUMIFS('R4病院病棟票'!$AH$11:$AH$324,'R4病院病棟票'!$B$11:$B$324,$J$3:$J$150,'R4病院病棟票'!$Y$11:$Y$324,2)</f>
        <v>44</v>
      </c>
      <c r="BU54" s="385">
        <f>SUMIFS('R4病院病棟票'!$AH$11:$AH$324,'R4病院病棟票'!$B$11:$B$324,$J$3:$J$150,'R4病院病棟票'!$Y$11:$Y$324,3)</f>
        <v>84</v>
      </c>
      <c r="BV54" s="393">
        <f>SUMIFS('R4病院病棟票'!$AH$11:$AH$324,'R4病院病棟票'!$B$11:$B$324,$J$3:$J$150,'R4病院病棟票'!$Y$11:$Y$324,4)</f>
        <v>38</v>
      </c>
      <c r="BW54" s="385">
        <f t="shared" si="29"/>
        <v>166</v>
      </c>
      <c r="BX54" s="393">
        <f>SUMIFS('R4病院病棟票'!$AH$11:$AH$324,'R4病院病棟票'!$B$11:$B$324,$J$3:$J$150,'R4病院病棟票'!$Y$11:$Y$324,5)</f>
        <v>0</v>
      </c>
      <c r="BY54" s="386">
        <f t="shared" si="30"/>
        <v>166</v>
      </c>
      <c r="BZ54" s="387">
        <f>SUMIFS('R4病院病棟票'!$AI$11:$AI$324,'R4病院病棟票'!$B$11:$B$324,$J$3:$J$150)</f>
        <v>0</v>
      </c>
      <c r="CA54" s="528">
        <f>SUMIFS('R4病院病棟票'!$AE$11:$AE$324,'R4病院病棟票'!$B$11:$B$324,$J$3:$J$150,'R4病院病棟票'!$Y$11:$Y$324,7)</f>
        <v>0</v>
      </c>
      <c r="CB54" s="388" t="str">
        <f t="shared" si="7"/>
        <v>○</v>
      </c>
      <c r="CC54" s="391">
        <v>166</v>
      </c>
      <c r="CD54" s="388" t="str">
        <f t="shared" si="8"/>
        <v>○</v>
      </c>
    </row>
    <row r="55" spans="1:83">
      <c r="A55" s="315">
        <v>47</v>
      </c>
      <c r="B55" s="262" t="s">
        <v>145</v>
      </c>
      <c r="C55" s="262" t="s">
        <v>151</v>
      </c>
      <c r="D55" s="262" t="s">
        <v>109</v>
      </c>
      <c r="E55" s="263">
        <v>11729014</v>
      </c>
      <c r="F55" s="264">
        <v>11730103</v>
      </c>
      <c r="G55" s="264">
        <v>11701032</v>
      </c>
      <c r="H55" s="264">
        <v>11701032</v>
      </c>
      <c r="I55" s="264">
        <v>11701032</v>
      </c>
      <c r="J55" s="264">
        <v>11701032</v>
      </c>
      <c r="K55" s="265" t="s">
        <v>159</v>
      </c>
      <c r="L55" s="266"/>
      <c r="M55" s="267">
        <v>38</v>
      </c>
      <c r="N55" s="267"/>
      <c r="O55" s="267">
        <v>112</v>
      </c>
      <c r="P55" s="268">
        <v>150</v>
      </c>
      <c r="Q55" s="268"/>
      <c r="R55" s="338">
        <v>150</v>
      </c>
      <c r="S55" s="266"/>
      <c r="T55" s="267">
        <v>38</v>
      </c>
      <c r="U55" s="267"/>
      <c r="V55" s="267">
        <v>112</v>
      </c>
      <c r="W55" s="268">
        <v>150</v>
      </c>
      <c r="X55" s="268"/>
      <c r="Y55" s="338">
        <v>150</v>
      </c>
      <c r="Z55" s="249">
        <v>0</v>
      </c>
      <c r="AA55" s="250">
        <v>38</v>
      </c>
      <c r="AB55" s="250">
        <v>0</v>
      </c>
      <c r="AC55" s="250">
        <v>112</v>
      </c>
      <c r="AD55" s="251">
        <f t="shared" si="13"/>
        <v>150</v>
      </c>
      <c r="AE55" s="250">
        <v>0</v>
      </c>
      <c r="AF55" s="269">
        <f t="shared" si="14"/>
        <v>150</v>
      </c>
      <c r="AG55" s="249">
        <v>0</v>
      </c>
      <c r="AH55" s="250">
        <v>0</v>
      </c>
      <c r="AI55" s="250">
        <v>38</v>
      </c>
      <c r="AJ55" s="250">
        <v>112</v>
      </c>
      <c r="AK55" s="251">
        <v>150</v>
      </c>
      <c r="AL55" s="250">
        <v>0</v>
      </c>
      <c r="AM55" s="269">
        <f t="shared" si="15"/>
        <v>150</v>
      </c>
      <c r="AN55" s="249">
        <v>0</v>
      </c>
      <c r="AO55" s="250">
        <v>0</v>
      </c>
      <c r="AP55" s="250">
        <v>38</v>
      </c>
      <c r="AQ55" s="250">
        <v>112</v>
      </c>
      <c r="AR55" s="251">
        <v>150</v>
      </c>
      <c r="AS55" s="250">
        <v>0</v>
      </c>
      <c r="AT55" s="269">
        <v>150</v>
      </c>
      <c r="AU55" s="253">
        <v>0</v>
      </c>
      <c r="AV55" s="250">
        <v>0</v>
      </c>
      <c r="AW55" s="255">
        <v>38</v>
      </c>
      <c r="AX55" s="255">
        <v>112</v>
      </c>
      <c r="AY55" s="251">
        <v>150</v>
      </c>
      <c r="AZ55" s="250">
        <v>0</v>
      </c>
      <c r="BA55" s="269">
        <v>150</v>
      </c>
      <c r="BB55" s="249">
        <v>0</v>
      </c>
      <c r="BC55" s="250">
        <v>0</v>
      </c>
      <c r="BD55" s="250">
        <v>38</v>
      </c>
      <c r="BE55" s="250">
        <v>112</v>
      </c>
      <c r="BF55" s="250">
        <v>150</v>
      </c>
      <c r="BG55" s="250">
        <v>0</v>
      </c>
      <c r="BH55" s="269">
        <v>150</v>
      </c>
      <c r="BI55" s="516">
        <f>SUMIFS('R4病院病棟票'!$AE$11:$AE$324,'R4病院病棟票'!$B$11:$B$324,$J$3:$J$150,'R4病院病棟票'!$R$11:$R$324,1)</f>
        <v>0</v>
      </c>
      <c r="BJ55" s="260">
        <f>SUMIFS('R4病院病棟票'!$AE$11:$AE$324,'R4病院病棟票'!$B$11:$B$324,$J$3:$J$150,'R4病院病棟票'!$R$11:$R$324,2)</f>
        <v>0</v>
      </c>
      <c r="BK55" s="517">
        <f>SUMIFS('R4病院病棟票'!$AE$11:$AE$324,'R4病院病棟票'!$B$11:$B$324,$J$3:$J$150,'R4病院病棟票'!$R$11:$R$324,3)</f>
        <v>38</v>
      </c>
      <c r="BL55" s="518">
        <f>SUMIFS('R4病院病棟票'!$AE$11:$AE$324,'R4病院病棟票'!$B$11:$B$324,$J$3:$J$150,'R4病院病棟票'!$R$11:$R$324,4)</f>
        <v>112</v>
      </c>
      <c r="BM55" s="519">
        <f t="shared" si="27"/>
        <v>150</v>
      </c>
      <c r="BN55" s="260">
        <f>SUMIFS('R4病院病棟票'!$AE$11:$AE$324,'R4病院病棟票'!$B$11:$B$324,$J$3:$J$150,'R4病院病棟票'!$R$11:$R$324,5)+SUMIFS('R4病院病棟票'!$AE$11:$AE$324,'R4病院病棟票'!$B$11:$B$324,$J$3:$J$150,'R4病院病棟票'!$R$11:$R$324,6)</f>
        <v>0</v>
      </c>
      <c r="BO55" s="293">
        <f t="shared" si="28"/>
        <v>150</v>
      </c>
      <c r="BP55" s="228">
        <f t="shared" si="5"/>
        <v>0</v>
      </c>
      <c r="BQ55" s="228">
        <f t="shared" si="6"/>
        <v>0</v>
      </c>
      <c r="BR55" s="228"/>
      <c r="BS55" s="384">
        <f>SUMIFS('R4病院病棟票'!$AH$11:$AH$324,'R4病院病棟票'!$B$11:$B$324,$J$3:$J$150,'R4病院病棟票'!$Y$11:$Y$324,1)</f>
        <v>0</v>
      </c>
      <c r="BT55" s="525">
        <f>SUMIFS('R4病院病棟票'!$AH$11:$AH$324,'R4病院病棟票'!$B$11:$B$324,$J$3:$J$150,'R4病院病棟票'!$Y$11:$Y$324,2)</f>
        <v>0</v>
      </c>
      <c r="BU55" s="385">
        <f>SUMIFS('R4病院病棟票'!$AH$11:$AH$324,'R4病院病棟票'!$B$11:$B$324,$J$3:$J$150,'R4病院病棟票'!$Y$11:$Y$324,3)</f>
        <v>38</v>
      </c>
      <c r="BV55" s="393">
        <f>SUMIFS('R4病院病棟票'!$AH$11:$AH$324,'R4病院病棟票'!$B$11:$B$324,$J$3:$J$150,'R4病院病棟票'!$Y$11:$Y$324,4)</f>
        <v>112</v>
      </c>
      <c r="BW55" s="385">
        <f t="shared" si="29"/>
        <v>150</v>
      </c>
      <c r="BX55" s="393">
        <f>SUMIFS('R4病院病棟票'!$AH$11:$AH$324,'R4病院病棟票'!$B$11:$B$324,$J$3:$J$150,'R4病院病棟票'!$Y$11:$Y$324,5)</f>
        <v>0</v>
      </c>
      <c r="BY55" s="386">
        <f t="shared" si="30"/>
        <v>150</v>
      </c>
      <c r="BZ55" s="387">
        <f>SUMIFS('R4病院病棟票'!$AI$11:$AI$324,'R4病院病棟票'!$B$11:$B$324,$J$3:$J$150)</f>
        <v>0</v>
      </c>
      <c r="CA55" s="528">
        <f>SUMIFS('R4病院病棟票'!$AE$11:$AE$324,'R4病院病棟票'!$B$11:$B$324,$J$3:$J$150,'R4病院病棟票'!$Y$11:$Y$324,7)</f>
        <v>0</v>
      </c>
      <c r="CB55" s="388" t="str">
        <f t="shared" si="7"/>
        <v>○</v>
      </c>
      <c r="CC55" s="391">
        <v>150</v>
      </c>
      <c r="CD55" s="388" t="str">
        <f t="shared" si="8"/>
        <v>○</v>
      </c>
    </row>
    <row r="56" spans="1:83">
      <c r="A56" s="315">
        <v>48</v>
      </c>
      <c r="B56" s="262" t="s">
        <v>145</v>
      </c>
      <c r="C56" s="262" t="s">
        <v>151</v>
      </c>
      <c r="D56" s="262" t="s">
        <v>109</v>
      </c>
      <c r="E56" s="263">
        <v>11729141</v>
      </c>
      <c r="F56" s="264">
        <v>11730108</v>
      </c>
      <c r="G56" s="264">
        <v>11701063</v>
      </c>
      <c r="H56" s="264">
        <v>11701063</v>
      </c>
      <c r="I56" s="264">
        <v>11701063</v>
      </c>
      <c r="J56" s="264">
        <v>11701063</v>
      </c>
      <c r="K56" s="265" t="s">
        <v>160</v>
      </c>
      <c r="L56" s="266"/>
      <c r="M56" s="267">
        <v>140</v>
      </c>
      <c r="N56" s="267"/>
      <c r="O56" s="267"/>
      <c r="P56" s="268">
        <v>140</v>
      </c>
      <c r="Q56" s="268"/>
      <c r="R56" s="338">
        <v>140</v>
      </c>
      <c r="S56" s="266"/>
      <c r="T56" s="267">
        <v>90</v>
      </c>
      <c r="U56" s="267">
        <v>50</v>
      </c>
      <c r="V56" s="267"/>
      <c r="W56" s="268">
        <v>140</v>
      </c>
      <c r="X56" s="268"/>
      <c r="Y56" s="338">
        <v>140</v>
      </c>
      <c r="Z56" s="249">
        <v>0</v>
      </c>
      <c r="AA56" s="250">
        <v>90</v>
      </c>
      <c r="AB56" s="250">
        <v>50</v>
      </c>
      <c r="AC56" s="250">
        <v>0</v>
      </c>
      <c r="AD56" s="251">
        <f t="shared" si="13"/>
        <v>140</v>
      </c>
      <c r="AE56" s="250">
        <v>0</v>
      </c>
      <c r="AF56" s="269">
        <f t="shared" si="14"/>
        <v>140</v>
      </c>
      <c r="AG56" s="249">
        <v>0</v>
      </c>
      <c r="AH56" s="250">
        <v>90</v>
      </c>
      <c r="AI56" s="250">
        <v>50</v>
      </c>
      <c r="AJ56" s="250">
        <v>0</v>
      </c>
      <c r="AK56" s="251">
        <v>140</v>
      </c>
      <c r="AL56" s="250">
        <v>0</v>
      </c>
      <c r="AM56" s="269">
        <f t="shared" si="15"/>
        <v>140</v>
      </c>
      <c r="AN56" s="249">
        <v>0</v>
      </c>
      <c r="AO56" s="250">
        <v>90</v>
      </c>
      <c r="AP56" s="250">
        <v>50</v>
      </c>
      <c r="AQ56" s="250">
        <v>0</v>
      </c>
      <c r="AR56" s="251">
        <v>140</v>
      </c>
      <c r="AS56" s="250">
        <v>0</v>
      </c>
      <c r="AT56" s="269">
        <v>140</v>
      </c>
      <c r="AU56" s="253">
        <v>0</v>
      </c>
      <c r="AV56" s="250">
        <v>90</v>
      </c>
      <c r="AW56" s="255">
        <v>50</v>
      </c>
      <c r="AX56" s="255">
        <v>0</v>
      </c>
      <c r="AY56" s="251">
        <v>140</v>
      </c>
      <c r="AZ56" s="250">
        <v>0</v>
      </c>
      <c r="BA56" s="269">
        <v>140</v>
      </c>
      <c r="BB56" s="249">
        <v>0</v>
      </c>
      <c r="BC56" s="250">
        <v>90</v>
      </c>
      <c r="BD56" s="250">
        <v>50</v>
      </c>
      <c r="BE56" s="250">
        <v>0</v>
      </c>
      <c r="BF56" s="250">
        <v>140</v>
      </c>
      <c r="BG56" s="250">
        <v>0</v>
      </c>
      <c r="BH56" s="269">
        <v>140</v>
      </c>
      <c r="BI56" s="516">
        <f>SUMIFS('R4病院病棟票'!$AE$11:$AE$324,'R4病院病棟票'!$B$11:$B$324,$J$3:$J$150,'R4病院病棟票'!$R$11:$R$324,1)</f>
        <v>0</v>
      </c>
      <c r="BJ56" s="260">
        <f>SUMIFS('R4病院病棟票'!$AE$11:$AE$324,'R4病院病棟票'!$B$11:$B$324,$J$3:$J$150,'R4病院病棟票'!$R$11:$R$324,2)</f>
        <v>90</v>
      </c>
      <c r="BK56" s="517">
        <f>SUMIFS('R4病院病棟票'!$AE$11:$AE$324,'R4病院病棟票'!$B$11:$B$324,$J$3:$J$150,'R4病院病棟票'!$R$11:$R$324,3)</f>
        <v>50</v>
      </c>
      <c r="BL56" s="518">
        <f>SUMIFS('R4病院病棟票'!$AE$11:$AE$324,'R4病院病棟票'!$B$11:$B$324,$J$3:$J$150,'R4病院病棟票'!$R$11:$R$324,4)</f>
        <v>0</v>
      </c>
      <c r="BM56" s="519">
        <f t="shared" si="27"/>
        <v>140</v>
      </c>
      <c r="BN56" s="260">
        <f>SUMIFS('R4病院病棟票'!$AE$11:$AE$324,'R4病院病棟票'!$B$11:$B$324,$J$3:$J$150,'R4病院病棟票'!$R$11:$R$324,5)+SUMIFS('R4病院病棟票'!$AE$11:$AE$324,'R4病院病棟票'!$B$11:$B$324,$J$3:$J$150,'R4病院病棟票'!$R$11:$R$324,6)</f>
        <v>0</v>
      </c>
      <c r="BO56" s="293">
        <f t="shared" si="28"/>
        <v>140</v>
      </c>
      <c r="BP56" s="228">
        <f t="shared" si="5"/>
        <v>0</v>
      </c>
      <c r="BQ56" s="228">
        <f t="shared" si="6"/>
        <v>0</v>
      </c>
      <c r="BR56" s="228"/>
      <c r="BS56" s="384">
        <f>SUMIFS('R4病院病棟票'!$AH$11:$AH$324,'R4病院病棟票'!$B$11:$B$324,$J$3:$J$150,'R4病院病棟票'!$Y$11:$Y$324,1)</f>
        <v>0</v>
      </c>
      <c r="BT56" s="525">
        <f>SUMIFS('R4病院病棟票'!$AH$11:$AH$324,'R4病院病棟票'!$B$11:$B$324,$J$3:$J$150,'R4病院病棟票'!$Y$11:$Y$324,2)</f>
        <v>90</v>
      </c>
      <c r="BU56" s="385">
        <f>SUMIFS('R4病院病棟票'!$AH$11:$AH$324,'R4病院病棟票'!$B$11:$B$324,$J$3:$J$150,'R4病院病棟票'!$Y$11:$Y$324,3)</f>
        <v>50</v>
      </c>
      <c r="BV56" s="393">
        <f>SUMIFS('R4病院病棟票'!$AH$11:$AH$324,'R4病院病棟票'!$B$11:$B$324,$J$3:$J$150,'R4病院病棟票'!$Y$11:$Y$324,4)</f>
        <v>0</v>
      </c>
      <c r="BW56" s="385">
        <f t="shared" si="29"/>
        <v>140</v>
      </c>
      <c r="BX56" s="393">
        <f>SUMIFS('R4病院病棟票'!$AH$11:$AH$324,'R4病院病棟票'!$B$11:$B$324,$J$3:$J$150,'R4病院病棟票'!$Y$11:$Y$324,5)</f>
        <v>0</v>
      </c>
      <c r="BY56" s="386">
        <f t="shared" si="30"/>
        <v>140</v>
      </c>
      <c r="BZ56" s="387">
        <f>SUMIFS('R4病院病棟票'!$AI$11:$AI$324,'R4病院病棟票'!$B$11:$B$324,$J$3:$J$150)</f>
        <v>0</v>
      </c>
      <c r="CA56" s="528">
        <f>SUMIFS('R4病院病棟票'!$AE$11:$AE$324,'R4病院病棟票'!$B$11:$B$324,$J$3:$J$150,'R4病院病棟票'!$Y$11:$Y$324,7)</f>
        <v>0</v>
      </c>
      <c r="CB56" s="388" t="str">
        <f t="shared" si="7"/>
        <v>○</v>
      </c>
      <c r="CC56" s="391">
        <v>140</v>
      </c>
      <c r="CD56" s="388" t="str">
        <f t="shared" si="8"/>
        <v>○</v>
      </c>
    </row>
    <row r="57" spans="1:83">
      <c r="A57" s="315">
        <v>49</v>
      </c>
      <c r="B57" s="262" t="s">
        <v>145</v>
      </c>
      <c r="C57" s="262" t="s">
        <v>151</v>
      </c>
      <c r="D57" s="262" t="s">
        <v>109</v>
      </c>
      <c r="E57" s="263">
        <v>11729020</v>
      </c>
      <c r="F57" s="264">
        <v>11730052</v>
      </c>
      <c r="G57" s="264">
        <v>11701034</v>
      </c>
      <c r="H57" s="264">
        <v>11701034</v>
      </c>
      <c r="I57" s="264">
        <v>11701034</v>
      </c>
      <c r="J57" s="264">
        <v>11701034</v>
      </c>
      <c r="K57" s="265" t="s">
        <v>161</v>
      </c>
      <c r="L57" s="266"/>
      <c r="M57" s="267"/>
      <c r="N57" s="267"/>
      <c r="O57" s="267"/>
      <c r="P57" s="268">
        <v>0</v>
      </c>
      <c r="Q57" s="268"/>
      <c r="R57" s="338">
        <v>0</v>
      </c>
      <c r="S57" s="266"/>
      <c r="T57" s="267">
        <v>125</v>
      </c>
      <c r="U57" s="267"/>
      <c r="V57" s="267"/>
      <c r="W57" s="268">
        <v>125</v>
      </c>
      <c r="X57" s="268"/>
      <c r="Y57" s="338">
        <v>125</v>
      </c>
      <c r="Z57" s="249">
        <v>0</v>
      </c>
      <c r="AA57" s="250">
        <v>125</v>
      </c>
      <c r="AB57" s="250">
        <v>0</v>
      </c>
      <c r="AC57" s="250">
        <v>0</v>
      </c>
      <c r="AD57" s="251">
        <f t="shared" si="13"/>
        <v>125</v>
      </c>
      <c r="AE57" s="250">
        <v>0</v>
      </c>
      <c r="AF57" s="269">
        <f t="shared" si="14"/>
        <v>125</v>
      </c>
      <c r="AG57" s="249">
        <v>0</v>
      </c>
      <c r="AH57" s="250">
        <v>125</v>
      </c>
      <c r="AI57" s="250">
        <v>0</v>
      </c>
      <c r="AJ57" s="250">
        <v>0</v>
      </c>
      <c r="AK57" s="251">
        <v>125</v>
      </c>
      <c r="AL57" s="250">
        <v>0</v>
      </c>
      <c r="AM57" s="269">
        <f t="shared" si="15"/>
        <v>125</v>
      </c>
      <c r="AN57" s="249">
        <v>0</v>
      </c>
      <c r="AO57" s="250">
        <v>125</v>
      </c>
      <c r="AP57" s="250">
        <v>0</v>
      </c>
      <c r="AQ57" s="250">
        <v>0</v>
      </c>
      <c r="AR57" s="251">
        <v>125</v>
      </c>
      <c r="AS57" s="250">
        <v>0</v>
      </c>
      <c r="AT57" s="269">
        <v>125</v>
      </c>
      <c r="AU57" s="253">
        <v>0</v>
      </c>
      <c r="AV57" s="250">
        <v>125</v>
      </c>
      <c r="AW57" s="255">
        <v>0</v>
      </c>
      <c r="AX57" s="255">
        <v>0</v>
      </c>
      <c r="AY57" s="251">
        <v>125</v>
      </c>
      <c r="AZ57" s="250">
        <v>0</v>
      </c>
      <c r="BA57" s="269">
        <v>125</v>
      </c>
      <c r="BB57" s="249">
        <v>0</v>
      </c>
      <c r="BC57" s="250">
        <v>83</v>
      </c>
      <c r="BD57" s="250">
        <v>42</v>
      </c>
      <c r="BE57" s="250">
        <v>0</v>
      </c>
      <c r="BF57" s="250">
        <v>125</v>
      </c>
      <c r="BG57" s="250">
        <v>0</v>
      </c>
      <c r="BH57" s="269">
        <v>125</v>
      </c>
      <c r="BI57" s="516">
        <f>SUMIFS('R4病院病棟票'!$AE$11:$AE$324,'R4病院病棟票'!$B$11:$B$324,$J$3:$J$150,'R4病院病棟票'!$R$11:$R$324,1)</f>
        <v>0</v>
      </c>
      <c r="BJ57" s="260">
        <f>SUMIFS('R4病院病棟票'!$AE$11:$AE$324,'R4病院病棟票'!$B$11:$B$324,$J$3:$J$150,'R4病院病棟票'!$R$11:$R$324,2)</f>
        <v>83</v>
      </c>
      <c r="BK57" s="517">
        <f>SUMIFS('R4病院病棟票'!$AE$11:$AE$324,'R4病院病棟票'!$B$11:$B$324,$J$3:$J$150,'R4病院病棟票'!$R$11:$R$324,3)</f>
        <v>42</v>
      </c>
      <c r="BL57" s="518">
        <f>SUMIFS('R4病院病棟票'!$AE$11:$AE$324,'R4病院病棟票'!$B$11:$B$324,$J$3:$J$150,'R4病院病棟票'!$R$11:$R$324,4)</f>
        <v>0</v>
      </c>
      <c r="BM57" s="519">
        <f t="shared" si="27"/>
        <v>125</v>
      </c>
      <c r="BN57" s="260">
        <f>SUMIFS('R4病院病棟票'!$AE$11:$AE$324,'R4病院病棟票'!$B$11:$B$324,$J$3:$J$150,'R4病院病棟票'!$R$11:$R$324,5)+SUMIFS('R4病院病棟票'!$AE$11:$AE$324,'R4病院病棟票'!$B$11:$B$324,$J$3:$J$150,'R4病院病棟票'!$R$11:$R$324,6)</f>
        <v>0</v>
      </c>
      <c r="BO57" s="293">
        <f t="shared" si="28"/>
        <v>125</v>
      </c>
      <c r="BP57" s="228">
        <f t="shared" si="5"/>
        <v>0</v>
      </c>
      <c r="BQ57" s="228">
        <f t="shared" si="6"/>
        <v>0</v>
      </c>
      <c r="BR57" s="228"/>
      <c r="BS57" s="384">
        <f>SUMIFS('R4病院病棟票'!$AH$11:$AH$324,'R4病院病棟票'!$B$11:$B$324,$J$3:$J$150,'R4病院病棟票'!$Y$11:$Y$324,1)</f>
        <v>0</v>
      </c>
      <c r="BT57" s="525">
        <f>SUMIFS('R4病院病棟票'!$AH$11:$AH$324,'R4病院病棟票'!$B$11:$B$324,$J$3:$J$150,'R4病院病棟票'!$Y$11:$Y$324,2)</f>
        <v>125</v>
      </c>
      <c r="BU57" s="385">
        <f>SUMIFS('R4病院病棟票'!$AH$11:$AH$324,'R4病院病棟票'!$B$11:$B$324,$J$3:$J$150,'R4病院病棟票'!$Y$11:$Y$324,3)</f>
        <v>0</v>
      </c>
      <c r="BV57" s="393">
        <f>SUMIFS('R4病院病棟票'!$AH$11:$AH$324,'R4病院病棟票'!$B$11:$B$324,$J$3:$J$150,'R4病院病棟票'!$Y$11:$Y$324,4)</f>
        <v>0</v>
      </c>
      <c r="BW57" s="385">
        <f t="shared" si="29"/>
        <v>125</v>
      </c>
      <c r="BX57" s="393">
        <f>SUMIFS('R4病院病棟票'!$AH$11:$AH$324,'R4病院病棟票'!$B$11:$B$324,$J$3:$J$150,'R4病院病棟票'!$Y$11:$Y$324,5)</f>
        <v>0</v>
      </c>
      <c r="BY57" s="386">
        <f t="shared" si="30"/>
        <v>125</v>
      </c>
      <c r="BZ57" s="387">
        <f>SUMIFS('R4病院病棟票'!$AI$11:$AI$324,'R4病院病棟票'!$B$11:$B$324,$J$3:$J$150)</f>
        <v>0</v>
      </c>
      <c r="CA57" s="528">
        <f>SUMIFS('R4病院病棟票'!$AE$11:$AE$324,'R4病院病棟票'!$B$11:$B$324,$J$3:$J$150,'R4病院病棟票'!$Y$11:$Y$324,7)</f>
        <v>0</v>
      </c>
      <c r="CB57" s="388" t="str">
        <f t="shared" si="7"/>
        <v>○</v>
      </c>
      <c r="CC57" s="391">
        <v>125</v>
      </c>
      <c r="CD57" s="388" t="str">
        <f t="shared" si="8"/>
        <v>○</v>
      </c>
    </row>
    <row r="58" spans="1:83">
      <c r="A58" s="315">
        <v>50</v>
      </c>
      <c r="B58" s="262" t="s">
        <v>145</v>
      </c>
      <c r="C58" s="262" t="s">
        <v>151</v>
      </c>
      <c r="D58" s="262" t="s">
        <v>109</v>
      </c>
      <c r="E58" s="263">
        <v>11729100</v>
      </c>
      <c r="F58" s="264">
        <v>11730024</v>
      </c>
      <c r="G58" s="264">
        <v>11701052</v>
      </c>
      <c r="H58" s="264">
        <v>11701052</v>
      </c>
      <c r="I58" s="264">
        <v>11701052</v>
      </c>
      <c r="J58" s="264">
        <v>11701052</v>
      </c>
      <c r="K58" s="265" t="s">
        <v>25</v>
      </c>
      <c r="L58" s="266"/>
      <c r="M58" s="267"/>
      <c r="N58" s="267"/>
      <c r="O58" s="267"/>
      <c r="P58" s="268">
        <v>0</v>
      </c>
      <c r="Q58" s="268"/>
      <c r="R58" s="338">
        <v>0</v>
      </c>
      <c r="S58" s="266"/>
      <c r="T58" s="267">
        <v>60</v>
      </c>
      <c r="U58" s="267"/>
      <c r="V58" s="267"/>
      <c r="W58" s="268">
        <v>60</v>
      </c>
      <c r="X58" s="268"/>
      <c r="Y58" s="338">
        <v>60</v>
      </c>
      <c r="Z58" s="249">
        <v>0</v>
      </c>
      <c r="AA58" s="250">
        <v>60</v>
      </c>
      <c r="AB58" s="250">
        <v>0</v>
      </c>
      <c r="AC58" s="250">
        <v>0</v>
      </c>
      <c r="AD58" s="251">
        <f t="shared" si="13"/>
        <v>60</v>
      </c>
      <c r="AE58" s="250">
        <v>0</v>
      </c>
      <c r="AF58" s="269">
        <f t="shared" si="14"/>
        <v>60</v>
      </c>
      <c r="AG58" s="249">
        <v>0</v>
      </c>
      <c r="AH58" s="250">
        <v>60</v>
      </c>
      <c r="AI58" s="250">
        <v>0</v>
      </c>
      <c r="AJ58" s="250">
        <v>0</v>
      </c>
      <c r="AK58" s="251">
        <v>60</v>
      </c>
      <c r="AL58" s="250">
        <v>0</v>
      </c>
      <c r="AM58" s="269">
        <f t="shared" si="15"/>
        <v>60</v>
      </c>
      <c r="AN58" s="249">
        <v>0</v>
      </c>
      <c r="AO58" s="250">
        <v>60</v>
      </c>
      <c r="AP58" s="250">
        <v>0</v>
      </c>
      <c r="AQ58" s="250">
        <v>0</v>
      </c>
      <c r="AR58" s="251">
        <v>60</v>
      </c>
      <c r="AS58" s="250">
        <v>0</v>
      </c>
      <c r="AT58" s="269">
        <v>60</v>
      </c>
      <c r="AU58" s="253">
        <v>0</v>
      </c>
      <c r="AV58" s="250">
        <v>60</v>
      </c>
      <c r="AW58" s="255">
        <v>0</v>
      </c>
      <c r="AX58" s="255">
        <v>0</v>
      </c>
      <c r="AY58" s="251">
        <v>60</v>
      </c>
      <c r="AZ58" s="250">
        <v>0</v>
      </c>
      <c r="BA58" s="269">
        <v>60</v>
      </c>
      <c r="BB58" s="249">
        <v>0</v>
      </c>
      <c r="BC58" s="250">
        <v>60</v>
      </c>
      <c r="BD58" s="250">
        <v>0</v>
      </c>
      <c r="BE58" s="250">
        <v>0</v>
      </c>
      <c r="BF58" s="250">
        <v>60</v>
      </c>
      <c r="BG58" s="250">
        <v>0</v>
      </c>
      <c r="BH58" s="269">
        <v>60</v>
      </c>
      <c r="BI58" s="516">
        <f>SUMIFS('R4病院病棟票'!$AE$11:$AE$324,'R4病院病棟票'!$B$11:$B$324,$J$3:$J$150,'R4病院病棟票'!$R$11:$R$324,1)</f>
        <v>0</v>
      </c>
      <c r="BJ58" s="260">
        <f>SUMIFS('R4病院病棟票'!$AE$11:$AE$324,'R4病院病棟票'!$B$11:$B$324,$J$3:$J$150,'R4病院病棟票'!$R$11:$R$324,2)</f>
        <v>60</v>
      </c>
      <c r="BK58" s="517">
        <f>SUMIFS('R4病院病棟票'!$AE$11:$AE$324,'R4病院病棟票'!$B$11:$B$324,$J$3:$J$150,'R4病院病棟票'!$R$11:$R$324,3)</f>
        <v>0</v>
      </c>
      <c r="BL58" s="518">
        <f>SUMIFS('R4病院病棟票'!$AE$11:$AE$324,'R4病院病棟票'!$B$11:$B$324,$J$3:$J$150,'R4病院病棟票'!$R$11:$R$324,4)</f>
        <v>0</v>
      </c>
      <c r="BM58" s="519">
        <f t="shared" si="27"/>
        <v>60</v>
      </c>
      <c r="BN58" s="260">
        <f>SUMIFS('R4病院病棟票'!$AE$11:$AE$324,'R4病院病棟票'!$B$11:$B$324,$J$3:$J$150,'R4病院病棟票'!$R$11:$R$324,5)+SUMIFS('R4病院病棟票'!$AE$11:$AE$324,'R4病院病棟票'!$B$11:$B$324,$J$3:$J$150,'R4病院病棟票'!$R$11:$R$324,6)</f>
        <v>0</v>
      </c>
      <c r="BO58" s="293">
        <f t="shared" si="28"/>
        <v>60</v>
      </c>
      <c r="BP58" s="228">
        <f t="shared" si="5"/>
        <v>0</v>
      </c>
      <c r="BQ58" s="228">
        <f t="shared" si="6"/>
        <v>0</v>
      </c>
      <c r="BR58" s="228"/>
      <c r="BS58" s="384">
        <f>SUMIFS('R4病院病棟票'!$AH$11:$AH$324,'R4病院病棟票'!$B$11:$B$324,$J$3:$J$150,'R4病院病棟票'!$Y$11:$Y$324,1)</f>
        <v>0</v>
      </c>
      <c r="BT58" s="525">
        <f>SUMIFS('R4病院病棟票'!$AH$11:$AH$324,'R4病院病棟票'!$B$11:$B$324,$J$3:$J$150,'R4病院病棟票'!$Y$11:$Y$324,2)</f>
        <v>60</v>
      </c>
      <c r="BU58" s="385">
        <f>SUMIFS('R4病院病棟票'!$AH$11:$AH$324,'R4病院病棟票'!$B$11:$B$324,$J$3:$J$150,'R4病院病棟票'!$Y$11:$Y$324,3)</f>
        <v>0</v>
      </c>
      <c r="BV58" s="393">
        <f>SUMIFS('R4病院病棟票'!$AH$11:$AH$324,'R4病院病棟票'!$B$11:$B$324,$J$3:$J$150,'R4病院病棟票'!$Y$11:$Y$324,4)</f>
        <v>0</v>
      </c>
      <c r="BW58" s="385">
        <f t="shared" si="29"/>
        <v>60</v>
      </c>
      <c r="BX58" s="393">
        <f>SUMIFS('R4病院病棟票'!$AH$11:$AH$324,'R4病院病棟票'!$B$11:$B$324,$J$3:$J$150,'R4病院病棟票'!$Y$11:$Y$324,5)</f>
        <v>0</v>
      </c>
      <c r="BY58" s="386">
        <f t="shared" si="30"/>
        <v>60</v>
      </c>
      <c r="BZ58" s="387">
        <f>SUMIFS('R4病院病棟票'!$AI$11:$AI$324,'R4病院病棟票'!$B$11:$B$324,$J$3:$J$150)</f>
        <v>0</v>
      </c>
      <c r="CA58" s="528">
        <f>SUMIFS('R4病院病棟票'!$AE$11:$AE$324,'R4病院病棟票'!$B$11:$B$324,$J$3:$J$150,'R4病院病棟票'!$Y$11:$Y$324,7)</f>
        <v>0</v>
      </c>
      <c r="CB58" s="388" t="str">
        <f t="shared" si="7"/>
        <v>○</v>
      </c>
      <c r="CC58" s="391">
        <v>60</v>
      </c>
      <c r="CD58" s="388" t="str">
        <f t="shared" si="8"/>
        <v>○</v>
      </c>
    </row>
    <row r="59" spans="1:83">
      <c r="A59" s="315">
        <v>51</v>
      </c>
      <c r="B59" s="262" t="s">
        <v>145</v>
      </c>
      <c r="C59" s="262" t="s">
        <v>151</v>
      </c>
      <c r="D59" s="262" t="s">
        <v>109</v>
      </c>
      <c r="E59" s="263">
        <v>11729104</v>
      </c>
      <c r="F59" s="264">
        <v>11730045</v>
      </c>
      <c r="G59" s="264">
        <v>11701053</v>
      </c>
      <c r="H59" s="264">
        <v>11701053</v>
      </c>
      <c r="I59" s="275"/>
      <c r="J59" s="294">
        <v>11704001</v>
      </c>
      <c r="K59" s="265" t="s">
        <v>2244</v>
      </c>
      <c r="L59" s="266"/>
      <c r="M59" s="267">
        <v>40</v>
      </c>
      <c r="N59" s="267">
        <v>40</v>
      </c>
      <c r="O59" s="267">
        <v>25</v>
      </c>
      <c r="P59" s="268">
        <v>105</v>
      </c>
      <c r="Q59" s="268"/>
      <c r="R59" s="338">
        <v>105</v>
      </c>
      <c r="S59" s="266"/>
      <c r="T59" s="267">
        <v>40</v>
      </c>
      <c r="U59" s="267">
        <v>25</v>
      </c>
      <c r="V59" s="267">
        <v>40</v>
      </c>
      <c r="W59" s="268">
        <v>105</v>
      </c>
      <c r="X59" s="268"/>
      <c r="Y59" s="338">
        <v>105</v>
      </c>
      <c r="Z59" s="249">
        <v>0</v>
      </c>
      <c r="AA59" s="250">
        <v>40</v>
      </c>
      <c r="AB59" s="250">
        <v>25</v>
      </c>
      <c r="AC59" s="250">
        <v>40</v>
      </c>
      <c r="AD59" s="251">
        <f t="shared" si="13"/>
        <v>105</v>
      </c>
      <c r="AE59" s="250">
        <v>0</v>
      </c>
      <c r="AF59" s="269">
        <f t="shared" si="14"/>
        <v>105</v>
      </c>
      <c r="AG59" s="249">
        <v>0</v>
      </c>
      <c r="AH59" s="250">
        <v>40</v>
      </c>
      <c r="AI59" s="250">
        <v>25</v>
      </c>
      <c r="AJ59" s="250">
        <v>40</v>
      </c>
      <c r="AK59" s="251">
        <v>105</v>
      </c>
      <c r="AL59" s="250">
        <v>0</v>
      </c>
      <c r="AM59" s="269">
        <f t="shared" si="15"/>
        <v>105</v>
      </c>
      <c r="AN59" s="249">
        <v>0</v>
      </c>
      <c r="AO59" s="250">
        <v>40</v>
      </c>
      <c r="AP59" s="250">
        <v>25</v>
      </c>
      <c r="AQ59" s="250">
        <v>40</v>
      </c>
      <c r="AR59" s="251">
        <v>105</v>
      </c>
      <c r="AS59" s="250">
        <v>0</v>
      </c>
      <c r="AT59" s="269">
        <v>105</v>
      </c>
      <c r="AU59" s="253">
        <v>0</v>
      </c>
      <c r="AV59" s="250">
        <v>40</v>
      </c>
      <c r="AW59" s="255">
        <v>25</v>
      </c>
      <c r="AX59" s="255">
        <v>40</v>
      </c>
      <c r="AY59" s="251">
        <v>105</v>
      </c>
      <c r="AZ59" s="250">
        <v>0</v>
      </c>
      <c r="BA59" s="269">
        <v>105</v>
      </c>
      <c r="BB59" s="286">
        <v>0</v>
      </c>
      <c r="BC59" s="278">
        <v>0</v>
      </c>
      <c r="BD59" s="278">
        <v>0</v>
      </c>
      <c r="BE59" s="278">
        <v>0</v>
      </c>
      <c r="BF59" s="278">
        <v>0</v>
      </c>
      <c r="BG59" s="278">
        <v>0</v>
      </c>
      <c r="BH59" s="285">
        <v>0</v>
      </c>
      <c r="BI59" s="516">
        <f>SUMIFS('R4病院病棟票'!$AE$11:$AE$324,'R4病院病棟票'!$B$11:$B$324,$J$3:$J$150,'R4病院病棟票'!$R$11:$R$324,1)</f>
        <v>0</v>
      </c>
      <c r="BJ59" s="260">
        <f>SUMIFS('R4病院病棟票'!$AE$11:$AE$324,'R4病院病棟票'!$B$11:$B$324,$J$3:$J$150,'R4病院病棟票'!$R$11:$R$324,2)</f>
        <v>40</v>
      </c>
      <c r="BK59" s="517">
        <f>SUMIFS('R4病院病棟票'!$AE$11:$AE$324,'R4病院病棟票'!$B$11:$B$324,$J$3:$J$150,'R4病院病棟票'!$R$11:$R$324,3)</f>
        <v>25</v>
      </c>
      <c r="BL59" s="518">
        <f>SUMIFS('R4病院病棟票'!$AE$11:$AE$324,'R4病院病棟票'!$B$11:$B$324,$J$3:$J$150,'R4病院病棟票'!$R$11:$R$324,4)</f>
        <v>40</v>
      </c>
      <c r="BM59" s="519">
        <f t="shared" si="27"/>
        <v>105</v>
      </c>
      <c r="BN59" s="260">
        <f>SUMIFS('R4病院病棟票'!$AE$11:$AE$324,'R4病院病棟票'!$B$11:$B$324,$J$3:$J$150,'R4病院病棟票'!$R$11:$R$324,5)+SUMIFS('R4病院病棟票'!$AE$11:$AE$324,'R4病院病棟票'!$B$11:$B$324,$J$3:$J$150,'R4病院病棟票'!$R$11:$R$324,6)</f>
        <v>0</v>
      </c>
      <c r="BO59" s="293">
        <f t="shared" si="28"/>
        <v>105</v>
      </c>
      <c r="BP59" s="228">
        <f t="shared" si="5"/>
        <v>105</v>
      </c>
      <c r="BQ59" s="228">
        <f t="shared" si="6"/>
        <v>105</v>
      </c>
      <c r="BR59" s="228"/>
      <c r="BS59" s="384">
        <f>SUMIFS('R4病院病棟票'!$AH$11:$AH$324,'R4病院病棟票'!$B$11:$B$324,$J$3:$J$150,'R4病院病棟票'!$Y$11:$Y$324,1)</f>
        <v>0</v>
      </c>
      <c r="BT59" s="525">
        <f>SUMIFS('R4病院病棟票'!$AH$11:$AH$324,'R4病院病棟票'!$B$11:$B$324,$J$3:$J$150,'R4病院病棟票'!$Y$11:$Y$324,2)</f>
        <v>40</v>
      </c>
      <c r="BU59" s="385">
        <f>SUMIFS('R4病院病棟票'!$AH$11:$AH$324,'R4病院病棟票'!$B$11:$B$324,$J$3:$J$150,'R4病院病棟票'!$Y$11:$Y$324,3)</f>
        <v>25</v>
      </c>
      <c r="BV59" s="393">
        <f>SUMIFS('R4病院病棟票'!$AH$11:$AH$324,'R4病院病棟票'!$B$11:$B$324,$J$3:$J$150,'R4病院病棟票'!$Y$11:$Y$324,4)</f>
        <v>40</v>
      </c>
      <c r="BW59" s="385">
        <f t="shared" si="29"/>
        <v>105</v>
      </c>
      <c r="BX59" s="393">
        <f>SUMIFS('R4病院病棟票'!$AH$11:$AH$324,'R4病院病棟票'!$B$11:$B$324,$J$3:$J$150,'R4病院病棟票'!$Y$11:$Y$324,5)</f>
        <v>0</v>
      </c>
      <c r="BY59" s="386">
        <f t="shared" si="30"/>
        <v>105</v>
      </c>
      <c r="BZ59" s="387">
        <f>SUMIFS('R4病院病棟票'!$AI$11:$AI$324,'R4病院病棟票'!$B$11:$B$324,$J$3:$J$150)</f>
        <v>0</v>
      </c>
      <c r="CA59" s="528">
        <f>SUMIFS('R4病院病棟票'!$AE$11:$AE$324,'R4病院病棟票'!$B$11:$B$324,$J$3:$J$150,'R4病院病棟票'!$Y$11:$Y$324,7)</f>
        <v>0</v>
      </c>
      <c r="CB59" s="388" t="str">
        <f t="shared" si="7"/>
        <v>○</v>
      </c>
      <c r="CC59" s="399">
        <v>105</v>
      </c>
      <c r="CD59" s="388" t="str">
        <f t="shared" si="8"/>
        <v>○</v>
      </c>
      <c r="CE59" s="1" t="s">
        <v>162</v>
      </c>
    </row>
    <row r="60" spans="1:83">
      <c r="A60" s="315">
        <v>52</v>
      </c>
      <c r="B60" s="262" t="s">
        <v>145</v>
      </c>
      <c r="C60" s="262" t="s">
        <v>151</v>
      </c>
      <c r="D60" s="262" t="s">
        <v>109</v>
      </c>
      <c r="E60" s="263">
        <v>11729157</v>
      </c>
      <c r="F60" s="264">
        <v>11730121</v>
      </c>
      <c r="G60" s="264">
        <v>11701066</v>
      </c>
      <c r="H60" s="264">
        <v>11701066</v>
      </c>
      <c r="I60" s="264">
        <v>11701066</v>
      </c>
      <c r="J60" s="264">
        <v>11701066</v>
      </c>
      <c r="K60" s="265" t="s">
        <v>26</v>
      </c>
      <c r="L60" s="266"/>
      <c r="M60" s="267">
        <v>37</v>
      </c>
      <c r="N60" s="267"/>
      <c r="O60" s="267">
        <v>60</v>
      </c>
      <c r="P60" s="268">
        <v>97</v>
      </c>
      <c r="Q60" s="268"/>
      <c r="R60" s="338">
        <v>97</v>
      </c>
      <c r="S60" s="266"/>
      <c r="T60" s="267">
        <v>37</v>
      </c>
      <c r="U60" s="267"/>
      <c r="V60" s="267">
        <v>60</v>
      </c>
      <c r="W60" s="268">
        <v>97</v>
      </c>
      <c r="X60" s="268"/>
      <c r="Y60" s="338">
        <v>97</v>
      </c>
      <c r="Z60" s="249">
        <v>0</v>
      </c>
      <c r="AA60" s="250">
        <v>37</v>
      </c>
      <c r="AB60" s="250">
        <v>0</v>
      </c>
      <c r="AC60" s="250">
        <v>60</v>
      </c>
      <c r="AD60" s="251">
        <f t="shared" si="13"/>
        <v>97</v>
      </c>
      <c r="AE60" s="250">
        <v>0</v>
      </c>
      <c r="AF60" s="269">
        <f t="shared" si="14"/>
        <v>97</v>
      </c>
      <c r="AG60" s="249">
        <v>0</v>
      </c>
      <c r="AH60" s="250">
        <v>37</v>
      </c>
      <c r="AI60" s="250">
        <v>0</v>
      </c>
      <c r="AJ60" s="250">
        <v>60</v>
      </c>
      <c r="AK60" s="251">
        <v>97</v>
      </c>
      <c r="AL60" s="250">
        <v>0</v>
      </c>
      <c r="AM60" s="269">
        <f t="shared" si="15"/>
        <v>97</v>
      </c>
      <c r="AN60" s="249">
        <v>0</v>
      </c>
      <c r="AO60" s="250">
        <v>37</v>
      </c>
      <c r="AP60" s="250">
        <v>0</v>
      </c>
      <c r="AQ60" s="250">
        <v>60</v>
      </c>
      <c r="AR60" s="251">
        <v>97</v>
      </c>
      <c r="AS60" s="250">
        <v>0</v>
      </c>
      <c r="AT60" s="269">
        <v>97</v>
      </c>
      <c r="AU60" s="253">
        <v>0</v>
      </c>
      <c r="AV60" s="250">
        <v>0</v>
      </c>
      <c r="AW60" s="255">
        <v>37</v>
      </c>
      <c r="AX60" s="255">
        <v>60</v>
      </c>
      <c r="AY60" s="251">
        <v>97</v>
      </c>
      <c r="AZ60" s="250">
        <v>0</v>
      </c>
      <c r="BA60" s="269">
        <v>97</v>
      </c>
      <c r="BB60" s="249">
        <v>0</v>
      </c>
      <c r="BC60" s="250">
        <v>0</v>
      </c>
      <c r="BD60" s="250">
        <v>37</v>
      </c>
      <c r="BE60" s="250">
        <v>60</v>
      </c>
      <c r="BF60" s="250">
        <v>97</v>
      </c>
      <c r="BG60" s="250">
        <v>0</v>
      </c>
      <c r="BH60" s="269">
        <v>97</v>
      </c>
      <c r="BI60" s="516">
        <f>SUMIFS('R4病院病棟票'!$AE$11:$AE$324,'R4病院病棟票'!$B$11:$B$324,$J$3:$J$150,'R4病院病棟票'!$R$11:$R$324,1)</f>
        <v>0</v>
      </c>
      <c r="BJ60" s="260">
        <f>SUMIFS('R4病院病棟票'!$AE$11:$AE$324,'R4病院病棟票'!$B$11:$B$324,$J$3:$J$150,'R4病院病棟票'!$R$11:$R$324,2)</f>
        <v>0</v>
      </c>
      <c r="BK60" s="517">
        <f>SUMIFS('R4病院病棟票'!$AE$11:$AE$324,'R4病院病棟票'!$B$11:$B$324,$J$3:$J$150,'R4病院病棟票'!$R$11:$R$324,3)</f>
        <v>37</v>
      </c>
      <c r="BL60" s="518">
        <f>SUMIFS('R4病院病棟票'!$AE$11:$AE$324,'R4病院病棟票'!$B$11:$B$324,$J$3:$J$150,'R4病院病棟票'!$R$11:$R$324,4)</f>
        <v>60</v>
      </c>
      <c r="BM60" s="519">
        <f t="shared" si="27"/>
        <v>97</v>
      </c>
      <c r="BN60" s="260">
        <f>SUMIFS('R4病院病棟票'!$AE$11:$AE$324,'R4病院病棟票'!$B$11:$B$324,$J$3:$J$150,'R4病院病棟票'!$R$11:$R$324,5)+SUMIFS('R4病院病棟票'!$AE$11:$AE$324,'R4病院病棟票'!$B$11:$B$324,$J$3:$J$150,'R4病院病棟票'!$R$11:$R$324,6)</f>
        <v>0</v>
      </c>
      <c r="BO60" s="293">
        <f t="shared" si="28"/>
        <v>97</v>
      </c>
      <c r="BP60" s="228">
        <f t="shared" si="5"/>
        <v>0</v>
      </c>
      <c r="BQ60" s="228">
        <f t="shared" si="6"/>
        <v>0</v>
      </c>
      <c r="BR60" s="228"/>
      <c r="BS60" s="384">
        <f>SUMIFS('R4病院病棟票'!$AH$11:$AH$324,'R4病院病棟票'!$B$11:$B$324,$J$3:$J$150,'R4病院病棟票'!$Y$11:$Y$324,1)</f>
        <v>0</v>
      </c>
      <c r="BT60" s="525">
        <f>SUMIFS('R4病院病棟票'!$AH$11:$AH$324,'R4病院病棟票'!$B$11:$B$324,$J$3:$J$150,'R4病院病棟票'!$Y$11:$Y$324,2)</f>
        <v>0</v>
      </c>
      <c r="BU60" s="385">
        <f>SUMIFS('R4病院病棟票'!$AH$11:$AH$324,'R4病院病棟票'!$B$11:$B$324,$J$3:$J$150,'R4病院病棟票'!$Y$11:$Y$324,3)</f>
        <v>37</v>
      </c>
      <c r="BV60" s="393">
        <f>SUMIFS('R4病院病棟票'!$AH$11:$AH$324,'R4病院病棟票'!$B$11:$B$324,$J$3:$J$150,'R4病院病棟票'!$Y$11:$Y$324,4)</f>
        <v>60</v>
      </c>
      <c r="BW60" s="385">
        <f t="shared" si="29"/>
        <v>97</v>
      </c>
      <c r="BX60" s="393">
        <f>SUMIFS('R4病院病棟票'!$AH$11:$AH$324,'R4病院病棟票'!$B$11:$B$324,$J$3:$J$150,'R4病院病棟票'!$Y$11:$Y$324,5)</f>
        <v>0</v>
      </c>
      <c r="BY60" s="386">
        <f t="shared" si="30"/>
        <v>97</v>
      </c>
      <c r="BZ60" s="387">
        <f>SUMIFS('R4病院病棟票'!$AI$11:$AI$324,'R4病院病棟票'!$B$11:$B$324,$J$3:$J$150)</f>
        <v>0</v>
      </c>
      <c r="CA60" s="528">
        <f>SUMIFS('R4病院病棟票'!$AE$11:$AE$324,'R4病院病棟票'!$B$11:$B$324,$J$3:$J$150,'R4病院病棟票'!$Y$11:$Y$324,7)</f>
        <v>0</v>
      </c>
      <c r="CB60" s="388" t="str">
        <f t="shared" si="7"/>
        <v>○</v>
      </c>
      <c r="CC60" s="391">
        <v>97</v>
      </c>
      <c r="CD60" s="388" t="str">
        <f t="shared" si="8"/>
        <v>○</v>
      </c>
    </row>
    <row r="61" spans="1:83">
      <c r="A61" s="315">
        <v>53</v>
      </c>
      <c r="B61" s="262" t="s">
        <v>145</v>
      </c>
      <c r="C61" s="262" t="s">
        <v>151</v>
      </c>
      <c r="D61" s="262" t="s">
        <v>109</v>
      </c>
      <c r="E61" s="263">
        <v>11729117</v>
      </c>
      <c r="F61" s="264">
        <v>11730017</v>
      </c>
      <c r="G61" s="264">
        <v>11701058</v>
      </c>
      <c r="H61" s="264">
        <v>11701058</v>
      </c>
      <c r="I61" s="264">
        <v>11701058</v>
      </c>
      <c r="J61" s="264">
        <v>11701058</v>
      </c>
      <c r="K61" s="265" t="s">
        <v>163</v>
      </c>
      <c r="L61" s="266"/>
      <c r="M61" s="267"/>
      <c r="N61" s="267"/>
      <c r="O61" s="267"/>
      <c r="P61" s="268">
        <v>0</v>
      </c>
      <c r="Q61" s="268"/>
      <c r="R61" s="338">
        <v>0</v>
      </c>
      <c r="S61" s="266"/>
      <c r="T61" s="267">
        <v>89</v>
      </c>
      <c r="U61" s="267"/>
      <c r="V61" s="267"/>
      <c r="W61" s="268">
        <v>89</v>
      </c>
      <c r="X61" s="268"/>
      <c r="Y61" s="338">
        <v>89</v>
      </c>
      <c r="Z61" s="249">
        <v>0</v>
      </c>
      <c r="AA61" s="250">
        <v>89</v>
      </c>
      <c r="AB61" s="250">
        <v>0</v>
      </c>
      <c r="AC61" s="250">
        <v>0</v>
      </c>
      <c r="AD61" s="251">
        <f t="shared" si="13"/>
        <v>89</v>
      </c>
      <c r="AE61" s="250">
        <v>0</v>
      </c>
      <c r="AF61" s="269">
        <f t="shared" si="14"/>
        <v>89</v>
      </c>
      <c r="AG61" s="249">
        <v>0</v>
      </c>
      <c r="AH61" s="250">
        <v>89</v>
      </c>
      <c r="AI61" s="250">
        <v>0</v>
      </c>
      <c r="AJ61" s="250">
        <v>0</v>
      </c>
      <c r="AK61" s="251">
        <v>89</v>
      </c>
      <c r="AL61" s="250">
        <v>0</v>
      </c>
      <c r="AM61" s="269">
        <f t="shared" si="15"/>
        <v>89</v>
      </c>
      <c r="AN61" s="249">
        <v>0</v>
      </c>
      <c r="AO61" s="250">
        <v>89</v>
      </c>
      <c r="AP61" s="250">
        <v>0</v>
      </c>
      <c r="AQ61" s="250">
        <v>0</v>
      </c>
      <c r="AR61" s="251">
        <v>89</v>
      </c>
      <c r="AS61" s="250">
        <v>0</v>
      </c>
      <c r="AT61" s="269">
        <v>89</v>
      </c>
      <c r="AU61" s="253">
        <v>0</v>
      </c>
      <c r="AV61" s="250">
        <v>89</v>
      </c>
      <c r="AW61" s="255">
        <v>0</v>
      </c>
      <c r="AX61" s="255">
        <v>0</v>
      </c>
      <c r="AY61" s="251">
        <v>89</v>
      </c>
      <c r="AZ61" s="250">
        <v>0</v>
      </c>
      <c r="BA61" s="269">
        <v>89</v>
      </c>
      <c r="BB61" s="249">
        <v>0</v>
      </c>
      <c r="BC61" s="250">
        <v>89</v>
      </c>
      <c r="BD61" s="250">
        <v>0</v>
      </c>
      <c r="BE61" s="250">
        <v>0</v>
      </c>
      <c r="BF61" s="250">
        <v>89</v>
      </c>
      <c r="BG61" s="250">
        <v>0</v>
      </c>
      <c r="BH61" s="269">
        <v>89</v>
      </c>
      <c r="BI61" s="516">
        <f>SUMIFS('R4病院病棟票'!$AE$11:$AE$324,'R4病院病棟票'!$B$11:$B$324,$J$3:$J$150,'R4病院病棟票'!$R$11:$R$324,1)</f>
        <v>0</v>
      </c>
      <c r="BJ61" s="260">
        <f>SUMIFS('R4病院病棟票'!$AE$11:$AE$324,'R4病院病棟票'!$B$11:$B$324,$J$3:$J$150,'R4病院病棟票'!$R$11:$R$324,2)</f>
        <v>89</v>
      </c>
      <c r="BK61" s="517">
        <f>SUMIFS('R4病院病棟票'!$AE$11:$AE$324,'R4病院病棟票'!$B$11:$B$324,$J$3:$J$150,'R4病院病棟票'!$R$11:$R$324,3)</f>
        <v>0</v>
      </c>
      <c r="BL61" s="518">
        <f>SUMIFS('R4病院病棟票'!$AE$11:$AE$324,'R4病院病棟票'!$B$11:$B$324,$J$3:$J$150,'R4病院病棟票'!$R$11:$R$324,4)</f>
        <v>0</v>
      </c>
      <c r="BM61" s="519">
        <f t="shared" si="27"/>
        <v>89</v>
      </c>
      <c r="BN61" s="260">
        <f>SUMIFS('R4病院病棟票'!$AE$11:$AE$324,'R4病院病棟票'!$B$11:$B$324,$J$3:$J$150,'R4病院病棟票'!$R$11:$R$324,5)+SUMIFS('R4病院病棟票'!$AE$11:$AE$324,'R4病院病棟票'!$B$11:$B$324,$J$3:$J$150,'R4病院病棟票'!$R$11:$R$324,6)</f>
        <v>0</v>
      </c>
      <c r="BO61" s="293">
        <f t="shared" si="28"/>
        <v>89</v>
      </c>
      <c r="BP61" s="228">
        <f t="shared" si="5"/>
        <v>0</v>
      </c>
      <c r="BQ61" s="228">
        <f t="shared" si="6"/>
        <v>0</v>
      </c>
      <c r="BR61" s="228"/>
      <c r="BS61" s="384">
        <f>SUMIFS('R4病院病棟票'!$AH$11:$AH$324,'R4病院病棟票'!$B$11:$B$324,$J$3:$J$150,'R4病院病棟票'!$Y$11:$Y$324,1)</f>
        <v>0</v>
      </c>
      <c r="BT61" s="525">
        <f>SUMIFS('R4病院病棟票'!$AH$11:$AH$324,'R4病院病棟票'!$B$11:$B$324,$J$3:$J$150,'R4病院病棟票'!$Y$11:$Y$324,2)</f>
        <v>89</v>
      </c>
      <c r="BU61" s="385">
        <f>SUMIFS('R4病院病棟票'!$AH$11:$AH$324,'R4病院病棟票'!$B$11:$B$324,$J$3:$J$150,'R4病院病棟票'!$Y$11:$Y$324,3)</f>
        <v>0</v>
      </c>
      <c r="BV61" s="393">
        <f>SUMIFS('R4病院病棟票'!$AH$11:$AH$324,'R4病院病棟票'!$B$11:$B$324,$J$3:$J$150,'R4病院病棟票'!$Y$11:$Y$324,4)</f>
        <v>0</v>
      </c>
      <c r="BW61" s="385">
        <f t="shared" si="29"/>
        <v>89</v>
      </c>
      <c r="BX61" s="393">
        <f>SUMIFS('R4病院病棟票'!$AH$11:$AH$324,'R4病院病棟票'!$B$11:$B$324,$J$3:$J$150,'R4病院病棟票'!$Y$11:$Y$324,5)</f>
        <v>0</v>
      </c>
      <c r="BY61" s="386">
        <f t="shared" si="30"/>
        <v>89</v>
      </c>
      <c r="BZ61" s="387">
        <f>SUMIFS('R4病院病棟票'!$AI$11:$AI$324,'R4病院病棟票'!$B$11:$B$324,$J$3:$J$150)</f>
        <v>0</v>
      </c>
      <c r="CA61" s="528">
        <f>SUMIFS('R4病院病棟票'!$AE$11:$AE$324,'R4病院病棟票'!$B$11:$B$324,$J$3:$J$150,'R4病院病棟票'!$Y$11:$Y$324,7)</f>
        <v>0</v>
      </c>
      <c r="CB61" s="388" t="str">
        <f t="shared" si="7"/>
        <v>○</v>
      </c>
      <c r="CC61" s="391">
        <v>89</v>
      </c>
      <c r="CD61" s="388" t="str">
        <f t="shared" si="8"/>
        <v>○</v>
      </c>
    </row>
    <row r="62" spans="1:83">
      <c r="A62" s="315">
        <v>54</v>
      </c>
      <c r="B62" s="262" t="s">
        <v>145</v>
      </c>
      <c r="C62" s="262" t="s">
        <v>151</v>
      </c>
      <c r="D62" s="262" t="s">
        <v>109</v>
      </c>
      <c r="E62" s="263">
        <v>11729143</v>
      </c>
      <c r="F62" s="264">
        <v>11730101</v>
      </c>
      <c r="G62" s="264">
        <v>11701064</v>
      </c>
      <c r="H62" s="264">
        <v>11701064</v>
      </c>
      <c r="I62" s="264">
        <v>11701064</v>
      </c>
      <c r="J62" s="264">
        <v>11701064</v>
      </c>
      <c r="K62" s="265" t="s">
        <v>27</v>
      </c>
      <c r="L62" s="266"/>
      <c r="M62" s="267">
        <v>44</v>
      </c>
      <c r="N62" s="267">
        <v>44</v>
      </c>
      <c r="O62" s="267"/>
      <c r="P62" s="268">
        <v>88</v>
      </c>
      <c r="Q62" s="268"/>
      <c r="R62" s="338">
        <v>88</v>
      </c>
      <c r="S62" s="266"/>
      <c r="T62" s="267">
        <v>44</v>
      </c>
      <c r="U62" s="267">
        <v>44</v>
      </c>
      <c r="V62" s="267"/>
      <c r="W62" s="268">
        <v>88</v>
      </c>
      <c r="X62" s="268"/>
      <c r="Y62" s="338">
        <v>88</v>
      </c>
      <c r="Z62" s="249">
        <v>0</v>
      </c>
      <c r="AA62" s="250">
        <v>44</v>
      </c>
      <c r="AB62" s="250">
        <v>44</v>
      </c>
      <c r="AC62" s="250">
        <v>0</v>
      </c>
      <c r="AD62" s="251">
        <f t="shared" si="13"/>
        <v>88</v>
      </c>
      <c r="AE62" s="250">
        <v>0</v>
      </c>
      <c r="AF62" s="269">
        <f t="shared" si="14"/>
        <v>88</v>
      </c>
      <c r="AG62" s="249">
        <v>0</v>
      </c>
      <c r="AH62" s="250">
        <v>44</v>
      </c>
      <c r="AI62" s="250">
        <v>44</v>
      </c>
      <c r="AJ62" s="250">
        <v>0</v>
      </c>
      <c r="AK62" s="251">
        <v>88</v>
      </c>
      <c r="AL62" s="250">
        <v>0</v>
      </c>
      <c r="AM62" s="269">
        <f t="shared" si="15"/>
        <v>88</v>
      </c>
      <c r="AN62" s="249">
        <v>0</v>
      </c>
      <c r="AO62" s="250">
        <v>44</v>
      </c>
      <c r="AP62" s="250">
        <v>44</v>
      </c>
      <c r="AQ62" s="250">
        <v>0</v>
      </c>
      <c r="AR62" s="251">
        <v>88</v>
      </c>
      <c r="AS62" s="250">
        <v>0</v>
      </c>
      <c r="AT62" s="269">
        <v>88</v>
      </c>
      <c r="AU62" s="253">
        <v>0</v>
      </c>
      <c r="AV62" s="250">
        <v>44</v>
      </c>
      <c r="AW62" s="255">
        <v>44</v>
      </c>
      <c r="AX62" s="255">
        <v>0</v>
      </c>
      <c r="AY62" s="251">
        <v>88</v>
      </c>
      <c r="AZ62" s="250">
        <v>0</v>
      </c>
      <c r="BA62" s="269">
        <v>88</v>
      </c>
      <c r="BB62" s="249">
        <v>0</v>
      </c>
      <c r="BC62" s="250">
        <v>44</v>
      </c>
      <c r="BD62" s="250">
        <v>44</v>
      </c>
      <c r="BE62" s="250">
        <v>0</v>
      </c>
      <c r="BF62" s="250">
        <v>88</v>
      </c>
      <c r="BG62" s="250">
        <v>0</v>
      </c>
      <c r="BH62" s="269">
        <v>88</v>
      </c>
      <c r="BI62" s="516">
        <f>SUMIFS('R4病院病棟票'!$AE$11:$AE$324,'R4病院病棟票'!$B$11:$B$324,$J$3:$J$150,'R4病院病棟票'!$R$11:$R$324,1)</f>
        <v>0</v>
      </c>
      <c r="BJ62" s="260">
        <f>SUMIFS('R4病院病棟票'!$AE$11:$AE$324,'R4病院病棟票'!$B$11:$B$324,$J$3:$J$150,'R4病院病棟票'!$R$11:$R$324,2)</f>
        <v>44</v>
      </c>
      <c r="BK62" s="517">
        <f>SUMIFS('R4病院病棟票'!$AE$11:$AE$324,'R4病院病棟票'!$B$11:$B$324,$J$3:$J$150,'R4病院病棟票'!$R$11:$R$324,3)</f>
        <v>44</v>
      </c>
      <c r="BL62" s="518">
        <f>SUMIFS('R4病院病棟票'!$AE$11:$AE$324,'R4病院病棟票'!$B$11:$B$324,$J$3:$J$150,'R4病院病棟票'!$R$11:$R$324,4)</f>
        <v>0</v>
      </c>
      <c r="BM62" s="519">
        <f t="shared" si="27"/>
        <v>88</v>
      </c>
      <c r="BN62" s="260">
        <f>SUMIFS('R4病院病棟票'!$AE$11:$AE$324,'R4病院病棟票'!$B$11:$B$324,$J$3:$J$150,'R4病院病棟票'!$R$11:$R$324,5)+SUMIFS('R4病院病棟票'!$AE$11:$AE$324,'R4病院病棟票'!$B$11:$B$324,$J$3:$J$150,'R4病院病棟票'!$R$11:$R$324,6)</f>
        <v>0</v>
      </c>
      <c r="BO62" s="293">
        <f t="shared" si="28"/>
        <v>88</v>
      </c>
      <c r="BP62" s="228">
        <f t="shared" si="5"/>
        <v>0</v>
      </c>
      <c r="BQ62" s="228">
        <f t="shared" si="6"/>
        <v>0</v>
      </c>
      <c r="BR62" s="228"/>
      <c r="BS62" s="384">
        <f>SUMIFS('R4病院病棟票'!$AH$11:$AH$324,'R4病院病棟票'!$B$11:$B$324,$J$3:$J$150,'R4病院病棟票'!$Y$11:$Y$324,1)</f>
        <v>0</v>
      </c>
      <c r="BT62" s="525">
        <f>SUMIFS('R4病院病棟票'!$AH$11:$AH$324,'R4病院病棟票'!$B$11:$B$324,$J$3:$J$150,'R4病院病棟票'!$Y$11:$Y$324,2)</f>
        <v>44</v>
      </c>
      <c r="BU62" s="385">
        <f>SUMIFS('R4病院病棟票'!$AH$11:$AH$324,'R4病院病棟票'!$B$11:$B$324,$J$3:$J$150,'R4病院病棟票'!$Y$11:$Y$324,3)</f>
        <v>44</v>
      </c>
      <c r="BV62" s="393">
        <f>SUMIFS('R4病院病棟票'!$AH$11:$AH$324,'R4病院病棟票'!$B$11:$B$324,$J$3:$J$150,'R4病院病棟票'!$Y$11:$Y$324,4)</f>
        <v>0</v>
      </c>
      <c r="BW62" s="385">
        <f t="shared" si="29"/>
        <v>88</v>
      </c>
      <c r="BX62" s="393">
        <f>SUMIFS('R4病院病棟票'!$AH$11:$AH$324,'R4病院病棟票'!$B$11:$B$324,$J$3:$J$150,'R4病院病棟票'!$Y$11:$Y$324,5)</f>
        <v>0</v>
      </c>
      <c r="BY62" s="386">
        <f t="shared" si="30"/>
        <v>88</v>
      </c>
      <c r="BZ62" s="387">
        <f>SUMIFS('R4病院病棟票'!$AI$11:$AI$324,'R4病院病棟票'!$B$11:$B$324,$J$3:$J$150)</f>
        <v>0</v>
      </c>
      <c r="CA62" s="528">
        <f>SUMIFS('R4病院病棟票'!$AE$11:$AE$324,'R4病院病棟票'!$B$11:$B$324,$J$3:$J$150,'R4病院病棟票'!$Y$11:$Y$324,7)</f>
        <v>0</v>
      </c>
      <c r="CB62" s="388" t="str">
        <f t="shared" si="7"/>
        <v>○</v>
      </c>
      <c r="CC62" s="391">
        <v>88</v>
      </c>
      <c r="CD62" s="388" t="str">
        <f t="shared" si="8"/>
        <v>○</v>
      </c>
    </row>
    <row r="63" spans="1:83">
      <c r="A63" s="315">
        <v>55</v>
      </c>
      <c r="B63" s="262" t="s">
        <v>145</v>
      </c>
      <c r="C63" s="262" t="s">
        <v>151</v>
      </c>
      <c r="D63" s="262" t="s">
        <v>109</v>
      </c>
      <c r="E63" s="263">
        <v>11729153</v>
      </c>
      <c r="F63" s="264">
        <v>11730078</v>
      </c>
      <c r="G63" s="264">
        <v>11701065</v>
      </c>
      <c r="H63" s="264">
        <v>11701065</v>
      </c>
      <c r="I63" s="264">
        <v>11701065</v>
      </c>
      <c r="J63" s="264">
        <v>11701065</v>
      </c>
      <c r="K63" s="265" t="s">
        <v>28</v>
      </c>
      <c r="L63" s="266"/>
      <c r="M63" s="267">
        <v>39</v>
      </c>
      <c r="N63" s="267"/>
      <c r="O63" s="267">
        <v>33</v>
      </c>
      <c r="P63" s="268">
        <v>72</v>
      </c>
      <c r="Q63" s="268"/>
      <c r="R63" s="338">
        <v>72</v>
      </c>
      <c r="S63" s="266"/>
      <c r="T63" s="267">
        <v>39</v>
      </c>
      <c r="U63" s="267">
        <v>33</v>
      </c>
      <c r="V63" s="267"/>
      <c r="W63" s="268">
        <v>72</v>
      </c>
      <c r="X63" s="268"/>
      <c r="Y63" s="338">
        <v>72</v>
      </c>
      <c r="Z63" s="249">
        <v>0</v>
      </c>
      <c r="AA63" s="250">
        <v>39</v>
      </c>
      <c r="AB63" s="250">
        <v>33</v>
      </c>
      <c r="AC63" s="250">
        <v>0</v>
      </c>
      <c r="AD63" s="251">
        <f t="shared" si="13"/>
        <v>72</v>
      </c>
      <c r="AE63" s="250">
        <v>0</v>
      </c>
      <c r="AF63" s="269">
        <f t="shared" si="14"/>
        <v>72</v>
      </c>
      <c r="AG63" s="249">
        <v>0</v>
      </c>
      <c r="AH63" s="250">
        <v>39</v>
      </c>
      <c r="AI63" s="250">
        <v>33</v>
      </c>
      <c r="AJ63" s="250">
        <v>0</v>
      </c>
      <c r="AK63" s="251">
        <v>72</v>
      </c>
      <c r="AL63" s="250">
        <v>0</v>
      </c>
      <c r="AM63" s="269">
        <f t="shared" si="15"/>
        <v>72</v>
      </c>
      <c r="AN63" s="249">
        <v>0</v>
      </c>
      <c r="AO63" s="250">
        <v>39</v>
      </c>
      <c r="AP63" s="250">
        <v>33</v>
      </c>
      <c r="AQ63" s="250">
        <v>0</v>
      </c>
      <c r="AR63" s="251">
        <v>72</v>
      </c>
      <c r="AS63" s="250">
        <v>0</v>
      </c>
      <c r="AT63" s="269">
        <v>72</v>
      </c>
      <c r="AU63" s="253">
        <v>0</v>
      </c>
      <c r="AV63" s="250">
        <v>39</v>
      </c>
      <c r="AW63" s="255">
        <v>33</v>
      </c>
      <c r="AX63" s="255">
        <v>0</v>
      </c>
      <c r="AY63" s="251">
        <v>72</v>
      </c>
      <c r="AZ63" s="250">
        <v>0</v>
      </c>
      <c r="BA63" s="269">
        <v>72</v>
      </c>
      <c r="BB63" s="249">
        <v>0</v>
      </c>
      <c r="BC63" s="250">
        <v>39</v>
      </c>
      <c r="BD63" s="250">
        <v>33</v>
      </c>
      <c r="BE63" s="250">
        <v>0</v>
      </c>
      <c r="BF63" s="250">
        <v>72</v>
      </c>
      <c r="BG63" s="250">
        <v>0</v>
      </c>
      <c r="BH63" s="269">
        <v>72</v>
      </c>
      <c r="BI63" s="516">
        <f>SUMIFS('R4病院病棟票'!$AE$11:$AE$324,'R4病院病棟票'!$B$11:$B$324,$J$3:$J$150,'R4病院病棟票'!$R$11:$R$324,1)</f>
        <v>0</v>
      </c>
      <c r="BJ63" s="260">
        <f>SUMIFS('R4病院病棟票'!$AE$11:$AE$324,'R4病院病棟票'!$B$11:$B$324,$J$3:$J$150,'R4病院病棟票'!$R$11:$R$324,2)</f>
        <v>39</v>
      </c>
      <c r="BK63" s="517">
        <f>SUMIFS('R4病院病棟票'!$AE$11:$AE$324,'R4病院病棟票'!$B$11:$B$324,$J$3:$J$150,'R4病院病棟票'!$R$11:$R$324,3)</f>
        <v>33</v>
      </c>
      <c r="BL63" s="518">
        <f>SUMIFS('R4病院病棟票'!$AE$11:$AE$324,'R4病院病棟票'!$B$11:$B$324,$J$3:$J$150,'R4病院病棟票'!$R$11:$R$324,4)</f>
        <v>0</v>
      </c>
      <c r="BM63" s="519">
        <f t="shared" si="27"/>
        <v>72</v>
      </c>
      <c r="BN63" s="260">
        <f>SUMIFS('R4病院病棟票'!$AE$11:$AE$324,'R4病院病棟票'!$B$11:$B$324,$J$3:$J$150,'R4病院病棟票'!$R$11:$R$324,5)+SUMIFS('R4病院病棟票'!$AE$11:$AE$324,'R4病院病棟票'!$B$11:$B$324,$J$3:$J$150,'R4病院病棟票'!$R$11:$R$324,6)</f>
        <v>0</v>
      </c>
      <c r="BO63" s="293">
        <f t="shared" si="28"/>
        <v>72</v>
      </c>
      <c r="BP63" s="228">
        <f t="shared" si="5"/>
        <v>0</v>
      </c>
      <c r="BQ63" s="228">
        <f t="shared" si="6"/>
        <v>0</v>
      </c>
      <c r="BR63" s="228"/>
      <c r="BS63" s="384">
        <f>SUMIFS('R4病院病棟票'!$AH$11:$AH$324,'R4病院病棟票'!$B$11:$B$324,$J$3:$J$150,'R4病院病棟票'!$Y$11:$Y$324,1)</f>
        <v>0</v>
      </c>
      <c r="BT63" s="525">
        <f>SUMIFS('R4病院病棟票'!$AH$11:$AH$324,'R4病院病棟票'!$B$11:$B$324,$J$3:$J$150,'R4病院病棟票'!$Y$11:$Y$324,2)</f>
        <v>39</v>
      </c>
      <c r="BU63" s="385">
        <f>SUMIFS('R4病院病棟票'!$AH$11:$AH$324,'R4病院病棟票'!$B$11:$B$324,$J$3:$J$150,'R4病院病棟票'!$Y$11:$Y$324,3)</f>
        <v>33</v>
      </c>
      <c r="BV63" s="393">
        <f>SUMIFS('R4病院病棟票'!$AH$11:$AH$324,'R4病院病棟票'!$B$11:$B$324,$J$3:$J$150,'R4病院病棟票'!$Y$11:$Y$324,4)</f>
        <v>0</v>
      </c>
      <c r="BW63" s="385">
        <f t="shared" si="29"/>
        <v>72</v>
      </c>
      <c r="BX63" s="393">
        <f>SUMIFS('R4病院病棟票'!$AH$11:$AH$324,'R4病院病棟票'!$B$11:$B$324,$J$3:$J$150,'R4病院病棟票'!$Y$11:$Y$324,5)</f>
        <v>0</v>
      </c>
      <c r="BY63" s="386">
        <f t="shared" si="30"/>
        <v>72</v>
      </c>
      <c r="BZ63" s="387">
        <f>SUMIFS('R4病院病棟票'!$AI$11:$AI$324,'R4病院病棟票'!$B$11:$B$324,$J$3:$J$150)</f>
        <v>0</v>
      </c>
      <c r="CA63" s="528">
        <f>SUMIFS('R4病院病棟票'!$AE$11:$AE$324,'R4病院病棟票'!$B$11:$B$324,$J$3:$J$150,'R4病院病棟票'!$Y$11:$Y$324,7)</f>
        <v>0</v>
      </c>
      <c r="CB63" s="388" t="str">
        <f t="shared" si="7"/>
        <v>○</v>
      </c>
      <c r="CC63" s="391">
        <v>72</v>
      </c>
      <c r="CD63" s="388" t="str">
        <f t="shared" si="8"/>
        <v>○</v>
      </c>
    </row>
    <row r="64" spans="1:83">
      <c r="A64" s="315">
        <v>56</v>
      </c>
      <c r="B64" s="262" t="s">
        <v>145</v>
      </c>
      <c r="C64" s="262" t="s">
        <v>151</v>
      </c>
      <c r="D64" s="262" t="s">
        <v>109</v>
      </c>
      <c r="E64" s="263">
        <v>11729049</v>
      </c>
      <c r="F64" s="264">
        <v>11730092</v>
      </c>
      <c r="G64" s="264">
        <v>11701042</v>
      </c>
      <c r="H64" s="264">
        <v>11701042</v>
      </c>
      <c r="I64" s="264">
        <v>11701042</v>
      </c>
      <c r="J64" s="264">
        <v>11701042</v>
      </c>
      <c r="K64" s="265" t="s">
        <v>29</v>
      </c>
      <c r="L64" s="266"/>
      <c r="M64" s="267"/>
      <c r="N64" s="267"/>
      <c r="O64" s="267"/>
      <c r="P64" s="268">
        <v>0</v>
      </c>
      <c r="Q64" s="268"/>
      <c r="R64" s="338">
        <v>0</v>
      </c>
      <c r="S64" s="266"/>
      <c r="T64" s="267">
        <v>22</v>
      </c>
      <c r="U64" s="267"/>
      <c r="V64" s="267">
        <v>48</v>
      </c>
      <c r="W64" s="268">
        <v>70</v>
      </c>
      <c r="X64" s="268"/>
      <c r="Y64" s="338">
        <v>70</v>
      </c>
      <c r="Z64" s="249">
        <v>0</v>
      </c>
      <c r="AA64" s="250">
        <v>22</v>
      </c>
      <c r="AB64" s="250">
        <v>0</v>
      </c>
      <c r="AC64" s="250">
        <v>48</v>
      </c>
      <c r="AD64" s="251">
        <f t="shared" si="13"/>
        <v>70</v>
      </c>
      <c r="AE64" s="250">
        <v>0</v>
      </c>
      <c r="AF64" s="269">
        <f t="shared" si="14"/>
        <v>70</v>
      </c>
      <c r="AG64" s="249">
        <v>0</v>
      </c>
      <c r="AH64" s="250">
        <v>22</v>
      </c>
      <c r="AI64" s="250">
        <v>0</v>
      </c>
      <c r="AJ64" s="250">
        <v>48</v>
      </c>
      <c r="AK64" s="251">
        <v>70</v>
      </c>
      <c r="AL64" s="250">
        <v>0</v>
      </c>
      <c r="AM64" s="269">
        <f t="shared" si="15"/>
        <v>70</v>
      </c>
      <c r="AN64" s="249">
        <v>0</v>
      </c>
      <c r="AO64" s="250">
        <v>22</v>
      </c>
      <c r="AP64" s="250">
        <v>0</v>
      </c>
      <c r="AQ64" s="250">
        <v>48</v>
      </c>
      <c r="AR64" s="251">
        <v>70</v>
      </c>
      <c r="AS64" s="250">
        <v>0</v>
      </c>
      <c r="AT64" s="269">
        <v>70</v>
      </c>
      <c r="AU64" s="253">
        <v>0</v>
      </c>
      <c r="AV64" s="250">
        <v>22</v>
      </c>
      <c r="AW64" s="255">
        <v>0</v>
      </c>
      <c r="AX64" s="255">
        <v>48</v>
      </c>
      <c r="AY64" s="251">
        <v>70</v>
      </c>
      <c r="AZ64" s="250">
        <v>0</v>
      </c>
      <c r="BA64" s="269">
        <v>70</v>
      </c>
      <c r="BB64" s="249">
        <v>0</v>
      </c>
      <c r="BC64" s="250">
        <v>22</v>
      </c>
      <c r="BD64" s="250">
        <v>0</v>
      </c>
      <c r="BE64" s="250">
        <v>48</v>
      </c>
      <c r="BF64" s="250">
        <v>70</v>
      </c>
      <c r="BG64" s="250">
        <v>0</v>
      </c>
      <c r="BH64" s="269">
        <v>70</v>
      </c>
      <c r="BI64" s="516">
        <f>SUMIFS('R4病院病棟票'!$AE$11:$AE$324,'R4病院病棟票'!$B$11:$B$324,$J$3:$J$150,'R4病院病棟票'!$R$11:$R$324,1)</f>
        <v>0</v>
      </c>
      <c r="BJ64" s="260">
        <f>SUMIFS('R4病院病棟票'!$AE$11:$AE$324,'R4病院病棟票'!$B$11:$B$324,$J$3:$J$150,'R4病院病棟票'!$R$11:$R$324,2)</f>
        <v>22</v>
      </c>
      <c r="BK64" s="517">
        <f>SUMIFS('R4病院病棟票'!$AE$11:$AE$324,'R4病院病棟票'!$B$11:$B$324,$J$3:$J$150,'R4病院病棟票'!$R$11:$R$324,3)</f>
        <v>0</v>
      </c>
      <c r="BL64" s="518">
        <f>SUMIFS('R4病院病棟票'!$AE$11:$AE$324,'R4病院病棟票'!$B$11:$B$324,$J$3:$J$150,'R4病院病棟票'!$R$11:$R$324,4)</f>
        <v>48</v>
      </c>
      <c r="BM64" s="519">
        <f t="shared" si="27"/>
        <v>70</v>
      </c>
      <c r="BN64" s="260">
        <f>SUMIFS('R4病院病棟票'!$AE$11:$AE$324,'R4病院病棟票'!$B$11:$B$324,$J$3:$J$150,'R4病院病棟票'!$R$11:$R$324,5)+SUMIFS('R4病院病棟票'!$AE$11:$AE$324,'R4病院病棟票'!$B$11:$B$324,$J$3:$J$150,'R4病院病棟票'!$R$11:$R$324,6)</f>
        <v>0</v>
      </c>
      <c r="BO64" s="293">
        <f t="shared" si="28"/>
        <v>70</v>
      </c>
      <c r="BP64" s="228">
        <f t="shared" si="5"/>
        <v>0</v>
      </c>
      <c r="BQ64" s="228">
        <f t="shared" si="6"/>
        <v>0</v>
      </c>
      <c r="BR64" s="228"/>
      <c r="BS64" s="384">
        <f>SUMIFS('R4病院病棟票'!$AH$11:$AH$324,'R4病院病棟票'!$B$11:$B$324,$J$3:$J$150,'R4病院病棟票'!$Y$11:$Y$324,1)</f>
        <v>0</v>
      </c>
      <c r="BT64" s="525">
        <f>SUMIFS('R4病院病棟票'!$AH$11:$AH$324,'R4病院病棟票'!$B$11:$B$324,$J$3:$J$150,'R4病院病棟票'!$Y$11:$Y$324,2)</f>
        <v>22</v>
      </c>
      <c r="BU64" s="385">
        <f>SUMIFS('R4病院病棟票'!$AH$11:$AH$324,'R4病院病棟票'!$B$11:$B$324,$J$3:$J$150,'R4病院病棟票'!$Y$11:$Y$324,3)</f>
        <v>0</v>
      </c>
      <c r="BV64" s="393">
        <f>SUMIFS('R4病院病棟票'!$AH$11:$AH$324,'R4病院病棟票'!$B$11:$B$324,$J$3:$J$150,'R4病院病棟票'!$Y$11:$Y$324,4)</f>
        <v>48</v>
      </c>
      <c r="BW64" s="385">
        <f t="shared" si="29"/>
        <v>70</v>
      </c>
      <c r="BX64" s="393">
        <f>SUMIFS('R4病院病棟票'!$AH$11:$AH$324,'R4病院病棟票'!$B$11:$B$324,$J$3:$J$150,'R4病院病棟票'!$Y$11:$Y$324,5)</f>
        <v>0</v>
      </c>
      <c r="BY64" s="386">
        <f t="shared" si="30"/>
        <v>70</v>
      </c>
      <c r="BZ64" s="387">
        <f>SUMIFS('R4病院病棟票'!$AI$11:$AI$324,'R4病院病棟票'!$B$11:$B$324,$J$3:$J$150)</f>
        <v>0</v>
      </c>
      <c r="CA64" s="528">
        <f>SUMIFS('R4病院病棟票'!$AE$11:$AE$324,'R4病院病棟票'!$B$11:$B$324,$J$3:$J$150,'R4病院病棟票'!$Y$11:$Y$324,7)</f>
        <v>0</v>
      </c>
      <c r="CB64" s="388" t="str">
        <f t="shared" si="7"/>
        <v>○</v>
      </c>
      <c r="CC64" s="391">
        <v>70</v>
      </c>
      <c r="CD64" s="388" t="str">
        <f t="shared" si="8"/>
        <v>○</v>
      </c>
    </row>
    <row r="65" spans="1:82">
      <c r="A65" s="315">
        <v>57</v>
      </c>
      <c r="B65" s="262" t="s">
        <v>145</v>
      </c>
      <c r="C65" s="262" t="s">
        <v>151</v>
      </c>
      <c r="D65" s="262" t="s">
        <v>109</v>
      </c>
      <c r="E65" s="263">
        <v>11729002</v>
      </c>
      <c r="F65" s="264">
        <v>11730143</v>
      </c>
      <c r="G65" s="264">
        <v>11701030</v>
      </c>
      <c r="H65" s="264">
        <v>11701030</v>
      </c>
      <c r="I65" s="264">
        <v>11701030</v>
      </c>
      <c r="J65" s="264">
        <v>11701030</v>
      </c>
      <c r="K65" s="265" t="s">
        <v>164</v>
      </c>
      <c r="L65" s="266"/>
      <c r="M65" s="267">
        <v>54</v>
      </c>
      <c r="N65" s="267"/>
      <c r="O65" s="267"/>
      <c r="P65" s="268">
        <v>54</v>
      </c>
      <c r="Q65" s="268"/>
      <c r="R65" s="338">
        <v>54</v>
      </c>
      <c r="S65" s="266"/>
      <c r="T65" s="267">
        <v>54</v>
      </c>
      <c r="U65" s="267"/>
      <c r="V65" s="267"/>
      <c r="W65" s="268">
        <v>54</v>
      </c>
      <c r="X65" s="268"/>
      <c r="Y65" s="338">
        <v>54</v>
      </c>
      <c r="Z65" s="249">
        <v>0</v>
      </c>
      <c r="AA65" s="250">
        <v>54</v>
      </c>
      <c r="AB65" s="250">
        <v>0</v>
      </c>
      <c r="AC65" s="250">
        <v>0</v>
      </c>
      <c r="AD65" s="251">
        <f t="shared" si="13"/>
        <v>54</v>
      </c>
      <c r="AE65" s="250">
        <v>0</v>
      </c>
      <c r="AF65" s="269">
        <f t="shared" si="14"/>
        <v>54</v>
      </c>
      <c r="AG65" s="249">
        <v>0</v>
      </c>
      <c r="AH65" s="250">
        <v>41</v>
      </c>
      <c r="AI65" s="250">
        <v>13</v>
      </c>
      <c r="AJ65" s="250">
        <v>0</v>
      </c>
      <c r="AK65" s="251">
        <v>54</v>
      </c>
      <c r="AL65" s="250">
        <v>0</v>
      </c>
      <c r="AM65" s="269">
        <f t="shared" si="15"/>
        <v>54</v>
      </c>
      <c r="AN65" s="249">
        <v>0</v>
      </c>
      <c r="AO65" s="250">
        <v>41</v>
      </c>
      <c r="AP65" s="250">
        <v>13</v>
      </c>
      <c r="AQ65" s="250">
        <v>0</v>
      </c>
      <c r="AR65" s="251">
        <v>54</v>
      </c>
      <c r="AS65" s="250">
        <v>0</v>
      </c>
      <c r="AT65" s="269">
        <v>54</v>
      </c>
      <c r="AU65" s="253">
        <v>0</v>
      </c>
      <c r="AV65" s="250">
        <v>41</v>
      </c>
      <c r="AW65" s="255">
        <v>13</v>
      </c>
      <c r="AX65" s="255">
        <v>0</v>
      </c>
      <c r="AY65" s="251">
        <v>54</v>
      </c>
      <c r="AZ65" s="250">
        <v>0</v>
      </c>
      <c r="BA65" s="269">
        <v>54</v>
      </c>
      <c r="BB65" s="249">
        <v>0</v>
      </c>
      <c r="BC65" s="250">
        <v>41</v>
      </c>
      <c r="BD65" s="250">
        <v>13</v>
      </c>
      <c r="BE65" s="250">
        <v>0</v>
      </c>
      <c r="BF65" s="250">
        <v>54</v>
      </c>
      <c r="BG65" s="250">
        <v>0</v>
      </c>
      <c r="BH65" s="269">
        <v>54</v>
      </c>
      <c r="BI65" s="516">
        <f>SUMIFS('R4病院病棟票'!$AE$11:$AE$324,'R4病院病棟票'!$B$11:$B$324,$J$3:$J$150,'R4病院病棟票'!$R$11:$R$324,1)</f>
        <v>0</v>
      </c>
      <c r="BJ65" s="260">
        <f>SUMIFS('R4病院病棟票'!$AE$11:$AE$324,'R4病院病棟票'!$B$11:$B$324,$J$3:$J$150,'R4病院病棟票'!$R$11:$R$324,2)</f>
        <v>41</v>
      </c>
      <c r="BK65" s="517">
        <f>SUMIFS('R4病院病棟票'!$AE$11:$AE$324,'R4病院病棟票'!$B$11:$B$324,$J$3:$J$150,'R4病院病棟票'!$R$11:$R$324,3)</f>
        <v>13</v>
      </c>
      <c r="BL65" s="518">
        <f>SUMIFS('R4病院病棟票'!$AE$11:$AE$324,'R4病院病棟票'!$B$11:$B$324,$J$3:$J$150,'R4病院病棟票'!$R$11:$R$324,4)</f>
        <v>0</v>
      </c>
      <c r="BM65" s="519">
        <f t="shared" si="27"/>
        <v>54</v>
      </c>
      <c r="BN65" s="260">
        <f>SUMIFS('R4病院病棟票'!$AE$11:$AE$324,'R4病院病棟票'!$B$11:$B$324,$J$3:$J$150,'R4病院病棟票'!$R$11:$R$324,5)+SUMIFS('R4病院病棟票'!$AE$11:$AE$324,'R4病院病棟票'!$B$11:$B$324,$J$3:$J$150,'R4病院病棟票'!$R$11:$R$324,6)</f>
        <v>0</v>
      </c>
      <c r="BO65" s="293">
        <f t="shared" si="28"/>
        <v>54</v>
      </c>
      <c r="BP65" s="228">
        <f t="shared" si="5"/>
        <v>0</v>
      </c>
      <c r="BQ65" s="228">
        <f t="shared" si="6"/>
        <v>0</v>
      </c>
      <c r="BR65" s="228"/>
      <c r="BS65" s="384">
        <f>SUMIFS('R4病院病棟票'!$AH$11:$AH$324,'R4病院病棟票'!$B$11:$B$324,$J$3:$J$150,'R4病院病棟票'!$Y$11:$Y$324,1)</f>
        <v>0</v>
      </c>
      <c r="BT65" s="525">
        <f>SUMIFS('R4病院病棟票'!$AH$11:$AH$324,'R4病院病棟票'!$B$11:$B$324,$J$3:$J$150,'R4病院病棟票'!$Y$11:$Y$324,2)</f>
        <v>41</v>
      </c>
      <c r="BU65" s="385">
        <f>SUMIFS('R4病院病棟票'!$AH$11:$AH$324,'R4病院病棟票'!$B$11:$B$324,$J$3:$J$150,'R4病院病棟票'!$Y$11:$Y$324,3)</f>
        <v>13</v>
      </c>
      <c r="BV65" s="393">
        <f>SUMIFS('R4病院病棟票'!$AH$11:$AH$324,'R4病院病棟票'!$B$11:$B$324,$J$3:$J$150,'R4病院病棟票'!$Y$11:$Y$324,4)</f>
        <v>0</v>
      </c>
      <c r="BW65" s="385">
        <f t="shared" si="29"/>
        <v>54</v>
      </c>
      <c r="BX65" s="393">
        <f>SUMIFS('R4病院病棟票'!$AH$11:$AH$324,'R4病院病棟票'!$B$11:$B$324,$J$3:$J$150,'R4病院病棟票'!$Y$11:$Y$324,5)</f>
        <v>0</v>
      </c>
      <c r="BY65" s="386">
        <f t="shared" si="30"/>
        <v>54</v>
      </c>
      <c r="BZ65" s="387">
        <f>SUMIFS('R4病院病棟票'!$AI$11:$AI$324,'R4病院病棟票'!$B$11:$B$324,$J$3:$J$150)</f>
        <v>0</v>
      </c>
      <c r="CA65" s="528">
        <f>SUMIFS('R4病院病棟票'!$AE$11:$AE$324,'R4病院病棟票'!$B$11:$B$324,$J$3:$J$150,'R4病院病棟票'!$Y$11:$Y$324,7)</f>
        <v>0</v>
      </c>
      <c r="CB65" s="388" t="str">
        <f t="shared" si="7"/>
        <v>○</v>
      </c>
      <c r="CC65" s="391">
        <v>54</v>
      </c>
      <c r="CD65" s="388" t="str">
        <f t="shared" si="8"/>
        <v>○</v>
      </c>
    </row>
    <row r="66" spans="1:82">
      <c r="A66" s="315">
        <v>58</v>
      </c>
      <c r="B66" s="262" t="s">
        <v>145</v>
      </c>
      <c r="C66" s="262" t="s">
        <v>151</v>
      </c>
      <c r="D66" s="262" t="s">
        <v>109</v>
      </c>
      <c r="E66" s="263">
        <v>11729089</v>
      </c>
      <c r="F66" s="264">
        <v>11730022</v>
      </c>
      <c r="G66" s="264">
        <v>11701050</v>
      </c>
      <c r="H66" s="264">
        <v>11701050</v>
      </c>
      <c r="I66" s="264">
        <v>11701050</v>
      </c>
      <c r="J66" s="264">
        <v>11701050</v>
      </c>
      <c r="K66" s="265" t="s">
        <v>30</v>
      </c>
      <c r="L66" s="266"/>
      <c r="M66" s="267"/>
      <c r="N66" s="267"/>
      <c r="O66" s="267"/>
      <c r="P66" s="268">
        <v>0</v>
      </c>
      <c r="Q66" s="268"/>
      <c r="R66" s="338">
        <v>0</v>
      </c>
      <c r="S66" s="266"/>
      <c r="T66" s="267">
        <v>28</v>
      </c>
      <c r="U66" s="267"/>
      <c r="V66" s="267"/>
      <c r="W66" s="268">
        <v>28</v>
      </c>
      <c r="X66" s="268"/>
      <c r="Y66" s="338">
        <v>28</v>
      </c>
      <c r="Z66" s="249">
        <v>0</v>
      </c>
      <c r="AA66" s="250">
        <v>28</v>
      </c>
      <c r="AB66" s="250">
        <v>0</v>
      </c>
      <c r="AC66" s="250">
        <v>0</v>
      </c>
      <c r="AD66" s="251">
        <f t="shared" si="13"/>
        <v>28</v>
      </c>
      <c r="AE66" s="250">
        <v>0</v>
      </c>
      <c r="AF66" s="269">
        <f t="shared" si="14"/>
        <v>28</v>
      </c>
      <c r="AG66" s="249">
        <v>0</v>
      </c>
      <c r="AH66" s="250">
        <v>28</v>
      </c>
      <c r="AI66" s="250">
        <v>0</v>
      </c>
      <c r="AJ66" s="250">
        <v>0</v>
      </c>
      <c r="AK66" s="251">
        <v>28</v>
      </c>
      <c r="AL66" s="250">
        <v>0</v>
      </c>
      <c r="AM66" s="269">
        <f t="shared" si="15"/>
        <v>28</v>
      </c>
      <c r="AN66" s="249">
        <v>0</v>
      </c>
      <c r="AO66" s="250">
        <v>28</v>
      </c>
      <c r="AP66" s="250">
        <v>0</v>
      </c>
      <c r="AQ66" s="250">
        <v>0</v>
      </c>
      <c r="AR66" s="251">
        <v>28</v>
      </c>
      <c r="AS66" s="250">
        <v>0</v>
      </c>
      <c r="AT66" s="269">
        <v>28</v>
      </c>
      <c r="AU66" s="253">
        <v>0</v>
      </c>
      <c r="AV66" s="250">
        <v>28</v>
      </c>
      <c r="AW66" s="255">
        <v>0</v>
      </c>
      <c r="AX66" s="255">
        <v>0</v>
      </c>
      <c r="AY66" s="251">
        <v>28</v>
      </c>
      <c r="AZ66" s="250">
        <v>0</v>
      </c>
      <c r="BA66" s="269">
        <v>28</v>
      </c>
      <c r="BB66" s="249">
        <v>0</v>
      </c>
      <c r="BC66" s="250">
        <v>28</v>
      </c>
      <c r="BD66" s="250">
        <v>0</v>
      </c>
      <c r="BE66" s="250">
        <v>0</v>
      </c>
      <c r="BF66" s="250">
        <v>28</v>
      </c>
      <c r="BG66" s="250">
        <v>0</v>
      </c>
      <c r="BH66" s="269">
        <v>28</v>
      </c>
      <c r="BI66" s="516">
        <f>SUMIFS('R4病院病棟票'!$AE$11:$AE$324,'R4病院病棟票'!$B$11:$B$324,$J$3:$J$150,'R4病院病棟票'!$R$11:$R$324,1)</f>
        <v>0</v>
      </c>
      <c r="BJ66" s="260">
        <f>SUMIFS('R4病院病棟票'!$AE$11:$AE$324,'R4病院病棟票'!$B$11:$B$324,$J$3:$J$150,'R4病院病棟票'!$R$11:$R$324,2)</f>
        <v>28</v>
      </c>
      <c r="BK66" s="517">
        <f>SUMIFS('R4病院病棟票'!$AE$11:$AE$324,'R4病院病棟票'!$B$11:$B$324,$J$3:$J$150,'R4病院病棟票'!$R$11:$R$324,3)</f>
        <v>0</v>
      </c>
      <c r="BL66" s="518">
        <f>SUMIFS('R4病院病棟票'!$AE$11:$AE$324,'R4病院病棟票'!$B$11:$B$324,$J$3:$J$150,'R4病院病棟票'!$R$11:$R$324,4)</f>
        <v>0</v>
      </c>
      <c r="BM66" s="519">
        <f t="shared" si="27"/>
        <v>28</v>
      </c>
      <c r="BN66" s="260">
        <f>SUMIFS('R4病院病棟票'!$AE$11:$AE$324,'R4病院病棟票'!$B$11:$B$324,$J$3:$J$150,'R4病院病棟票'!$R$11:$R$324,5)+SUMIFS('R4病院病棟票'!$AE$11:$AE$324,'R4病院病棟票'!$B$11:$B$324,$J$3:$J$150,'R4病院病棟票'!$R$11:$R$324,6)</f>
        <v>0</v>
      </c>
      <c r="BO66" s="293">
        <f t="shared" si="28"/>
        <v>28</v>
      </c>
      <c r="BP66" s="228">
        <f t="shared" si="5"/>
        <v>0</v>
      </c>
      <c r="BQ66" s="228">
        <f t="shared" si="6"/>
        <v>0</v>
      </c>
      <c r="BR66" s="228"/>
      <c r="BS66" s="384">
        <f>SUMIFS('R4病院病棟票'!$AH$11:$AH$324,'R4病院病棟票'!$B$11:$B$324,$J$3:$J$150,'R4病院病棟票'!$Y$11:$Y$324,1)</f>
        <v>0</v>
      </c>
      <c r="BT66" s="525">
        <f>SUMIFS('R4病院病棟票'!$AH$11:$AH$324,'R4病院病棟票'!$B$11:$B$324,$J$3:$J$150,'R4病院病棟票'!$Y$11:$Y$324,2)</f>
        <v>0</v>
      </c>
      <c r="BU66" s="385">
        <f>SUMIFS('R4病院病棟票'!$AH$11:$AH$324,'R4病院病棟票'!$B$11:$B$324,$J$3:$J$150,'R4病院病棟票'!$Y$11:$Y$324,3)</f>
        <v>28</v>
      </c>
      <c r="BV66" s="393">
        <f>SUMIFS('R4病院病棟票'!$AH$11:$AH$324,'R4病院病棟票'!$B$11:$B$324,$J$3:$J$150,'R4病院病棟票'!$Y$11:$Y$324,4)</f>
        <v>0</v>
      </c>
      <c r="BW66" s="385">
        <f t="shared" si="29"/>
        <v>28</v>
      </c>
      <c r="BX66" s="393">
        <f>SUMIFS('R4病院病棟票'!$AH$11:$AH$324,'R4病院病棟票'!$B$11:$B$324,$J$3:$J$150,'R4病院病棟票'!$Y$11:$Y$324,5)</f>
        <v>0</v>
      </c>
      <c r="BY66" s="386">
        <f t="shared" si="30"/>
        <v>28</v>
      </c>
      <c r="BZ66" s="387">
        <f>SUMIFS('R4病院病棟票'!$AI$11:$AI$324,'R4病院病棟票'!$B$11:$B$324,$J$3:$J$150)</f>
        <v>0</v>
      </c>
      <c r="CA66" s="528">
        <f>SUMIFS('R4病院病棟票'!$AE$11:$AE$324,'R4病院病棟票'!$B$11:$B$324,$J$3:$J$150,'R4病院病棟票'!$Y$11:$Y$324,7)</f>
        <v>0</v>
      </c>
      <c r="CB66" s="388" t="str">
        <f t="shared" si="7"/>
        <v>○</v>
      </c>
      <c r="CC66" s="391">
        <v>28</v>
      </c>
      <c r="CD66" s="388" t="str">
        <f t="shared" si="8"/>
        <v>○</v>
      </c>
    </row>
    <row r="67" spans="1:82">
      <c r="A67" s="315">
        <v>59</v>
      </c>
      <c r="B67" s="262" t="s">
        <v>145</v>
      </c>
      <c r="C67" s="262" t="s">
        <v>151</v>
      </c>
      <c r="D67" s="262" t="s">
        <v>109</v>
      </c>
      <c r="E67" s="263">
        <v>11729106</v>
      </c>
      <c r="F67" s="264">
        <v>11730074</v>
      </c>
      <c r="G67" s="264">
        <v>11701055</v>
      </c>
      <c r="H67" s="264">
        <v>11701055</v>
      </c>
      <c r="I67" s="264">
        <v>11701055</v>
      </c>
      <c r="J67" s="264">
        <v>11701055</v>
      </c>
      <c r="K67" s="265" t="s">
        <v>31</v>
      </c>
      <c r="L67" s="266"/>
      <c r="M67" s="267"/>
      <c r="N67" s="267"/>
      <c r="O67" s="267"/>
      <c r="P67" s="268">
        <v>0</v>
      </c>
      <c r="Q67" s="268"/>
      <c r="R67" s="338">
        <v>0</v>
      </c>
      <c r="S67" s="266"/>
      <c r="T67" s="267">
        <v>29</v>
      </c>
      <c r="U67" s="267"/>
      <c r="V67" s="267"/>
      <c r="W67" s="268">
        <v>29</v>
      </c>
      <c r="X67" s="268"/>
      <c r="Y67" s="338">
        <v>29</v>
      </c>
      <c r="Z67" s="249">
        <v>0</v>
      </c>
      <c r="AA67" s="250">
        <v>28</v>
      </c>
      <c r="AB67" s="250">
        <v>0</v>
      </c>
      <c r="AC67" s="250">
        <v>0</v>
      </c>
      <c r="AD67" s="251">
        <f t="shared" si="13"/>
        <v>28</v>
      </c>
      <c r="AE67" s="250">
        <v>0</v>
      </c>
      <c r="AF67" s="269">
        <f t="shared" si="14"/>
        <v>28</v>
      </c>
      <c r="AG67" s="249">
        <v>0</v>
      </c>
      <c r="AH67" s="250">
        <v>28</v>
      </c>
      <c r="AI67" s="250">
        <v>0</v>
      </c>
      <c r="AJ67" s="250">
        <v>0</v>
      </c>
      <c r="AK67" s="251">
        <v>28</v>
      </c>
      <c r="AL67" s="250">
        <v>0</v>
      </c>
      <c r="AM67" s="269">
        <f t="shared" si="15"/>
        <v>28</v>
      </c>
      <c r="AN67" s="249">
        <v>0</v>
      </c>
      <c r="AO67" s="250">
        <v>28</v>
      </c>
      <c r="AP67" s="250">
        <v>0</v>
      </c>
      <c r="AQ67" s="250">
        <v>0</v>
      </c>
      <c r="AR67" s="251">
        <v>28</v>
      </c>
      <c r="AS67" s="250">
        <v>0</v>
      </c>
      <c r="AT67" s="269">
        <v>28</v>
      </c>
      <c r="AU67" s="253">
        <v>0</v>
      </c>
      <c r="AV67" s="250">
        <v>28</v>
      </c>
      <c r="AW67" s="255">
        <v>0</v>
      </c>
      <c r="AX67" s="255">
        <v>0</v>
      </c>
      <c r="AY67" s="251">
        <v>28</v>
      </c>
      <c r="AZ67" s="250">
        <v>0</v>
      </c>
      <c r="BA67" s="269">
        <v>28</v>
      </c>
      <c r="BB67" s="249">
        <v>0</v>
      </c>
      <c r="BC67" s="250">
        <v>28</v>
      </c>
      <c r="BD67" s="250">
        <v>0</v>
      </c>
      <c r="BE67" s="250">
        <v>0</v>
      </c>
      <c r="BF67" s="250">
        <v>28</v>
      </c>
      <c r="BG67" s="250">
        <v>0</v>
      </c>
      <c r="BH67" s="269">
        <v>28</v>
      </c>
      <c r="BI67" s="516">
        <f>SUMIFS('R4病院病棟票'!$AE$11:$AE$324,'R4病院病棟票'!$B$11:$B$324,$J$3:$J$150,'R4病院病棟票'!$R$11:$R$324,1)</f>
        <v>0</v>
      </c>
      <c r="BJ67" s="260">
        <f>SUMIFS('R4病院病棟票'!$AE$11:$AE$324,'R4病院病棟票'!$B$11:$B$324,$J$3:$J$150,'R4病院病棟票'!$R$11:$R$324,2)</f>
        <v>28</v>
      </c>
      <c r="BK67" s="517">
        <f>SUMIFS('R4病院病棟票'!$AE$11:$AE$324,'R4病院病棟票'!$B$11:$B$324,$J$3:$J$150,'R4病院病棟票'!$R$11:$R$324,3)</f>
        <v>0</v>
      </c>
      <c r="BL67" s="518">
        <f>SUMIFS('R4病院病棟票'!$AE$11:$AE$324,'R4病院病棟票'!$B$11:$B$324,$J$3:$J$150,'R4病院病棟票'!$R$11:$R$324,4)</f>
        <v>0</v>
      </c>
      <c r="BM67" s="519">
        <f t="shared" si="27"/>
        <v>28</v>
      </c>
      <c r="BN67" s="260">
        <f>SUMIFS('R4病院病棟票'!$AE$11:$AE$324,'R4病院病棟票'!$B$11:$B$324,$J$3:$J$150,'R4病院病棟票'!$R$11:$R$324,5)+SUMIFS('R4病院病棟票'!$AE$11:$AE$324,'R4病院病棟票'!$B$11:$B$324,$J$3:$J$150,'R4病院病棟票'!$R$11:$R$324,6)</f>
        <v>0</v>
      </c>
      <c r="BO67" s="293">
        <f t="shared" si="28"/>
        <v>28</v>
      </c>
      <c r="BP67" s="228">
        <f t="shared" si="5"/>
        <v>0</v>
      </c>
      <c r="BQ67" s="228">
        <f t="shared" si="6"/>
        <v>0</v>
      </c>
      <c r="BR67" s="228"/>
      <c r="BS67" s="384">
        <f>SUMIFS('R4病院病棟票'!$AH$11:$AH$324,'R4病院病棟票'!$B$11:$B$324,$J$3:$J$150,'R4病院病棟票'!$Y$11:$Y$324,1)</f>
        <v>0</v>
      </c>
      <c r="BT67" s="525">
        <f>SUMIFS('R4病院病棟票'!$AH$11:$AH$324,'R4病院病棟票'!$B$11:$B$324,$J$3:$J$150,'R4病院病棟票'!$Y$11:$Y$324,2)</f>
        <v>28</v>
      </c>
      <c r="BU67" s="385">
        <f>SUMIFS('R4病院病棟票'!$AH$11:$AH$324,'R4病院病棟票'!$B$11:$B$324,$J$3:$J$150,'R4病院病棟票'!$Y$11:$Y$324,3)</f>
        <v>0</v>
      </c>
      <c r="BV67" s="393">
        <f>SUMIFS('R4病院病棟票'!$AH$11:$AH$324,'R4病院病棟票'!$B$11:$B$324,$J$3:$J$150,'R4病院病棟票'!$Y$11:$Y$324,4)</f>
        <v>0</v>
      </c>
      <c r="BW67" s="385">
        <f t="shared" si="29"/>
        <v>28</v>
      </c>
      <c r="BX67" s="393">
        <f>SUMIFS('R4病院病棟票'!$AH$11:$AH$324,'R4病院病棟票'!$B$11:$B$324,$J$3:$J$150,'R4病院病棟票'!$Y$11:$Y$324,5)</f>
        <v>0</v>
      </c>
      <c r="BY67" s="386">
        <f t="shared" si="30"/>
        <v>28</v>
      </c>
      <c r="BZ67" s="387">
        <f>SUMIFS('R4病院病棟票'!$AI$11:$AI$324,'R4病院病棟票'!$B$11:$B$324,$J$3:$J$150)</f>
        <v>0</v>
      </c>
      <c r="CA67" s="528">
        <f>SUMIFS('R4病院病棟票'!$AE$11:$AE$324,'R4病院病棟票'!$B$11:$B$324,$J$3:$J$150,'R4病院病棟票'!$Y$11:$Y$324,7)</f>
        <v>0</v>
      </c>
      <c r="CB67" s="388" t="str">
        <f t="shared" si="7"/>
        <v>○</v>
      </c>
      <c r="CC67" s="391">
        <v>28</v>
      </c>
      <c r="CD67" s="388" t="str">
        <f t="shared" si="8"/>
        <v>○</v>
      </c>
    </row>
    <row r="68" spans="1:82">
      <c r="A68" s="315">
        <v>60</v>
      </c>
      <c r="B68" s="262" t="s">
        <v>145</v>
      </c>
      <c r="C68" s="262" t="s">
        <v>151</v>
      </c>
      <c r="D68" s="262" t="s">
        <v>109</v>
      </c>
      <c r="E68" s="263">
        <v>11729132</v>
      </c>
      <c r="F68" s="264">
        <v>11730019</v>
      </c>
      <c r="G68" s="264">
        <v>11701060</v>
      </c>
      <c r="H68" s="264">
        <v>11701060</v>
      </c>
      <c r="I68" s="264">
        <v>11701060</v>
      </c>
      <c r="J68" s="264">
        <v>11701060</v>
      </c>
      <c r="K68" s="265" t="s">
        <v>165</v>
      </c>
      <c r="L68" s="266"/>
      <c r="M68" s="267"/>
      <c r="N68" s="267"/>
      <c r="O68" s="267"/>
      <c r="P68" s="268">
        <v>0</v>
      </c>
      <c r="Q68" s="268"/>
      <c r="R68" s="338">
        <v>0</v>
      </c>
      <c r="S68" s="266"/>
      <c r="T68" s="267"/>
      <c r="U68" s="267"/>
      <c r="V68" s="267">
        <v>500</v>
      </c>
      <c r="W68" s="268">
        <v>500</v>
      </c>
      <c r="X68" s="268"/>
      <c r="Y68" s="338">
        <v>500</v>
      </c>
      <c r="Z68" s="249">
        <v>0</v>
      </c>
      <c r="AA68" s="250">
        <v>0</v>
      </c>
      <c r="AB68" s="250">
        <v>0</v>
      </c>
      <c r="AC68" s="250">
        <v>500</v>
      </c>
      <c r="AD68" s="251">
        <f t="shared" si="13"/>
        <v>500</v>
      </c>
      <c r="AE68" s="250">
        <v>0</v>
      </c>
      <c r="AF68" s="269">
        <f t="shared" si="14"/>
        <v>500</v>
      </c>
      <c r="AG68" s="249">
        <v>0</v>
      </c>
      <c r="AH68" s="250">
        <v>0</v>
      </c>
      <c r="AI68" s="250">
        <v>0</v>
      </c>
      <c r="AJ68" s="250">
        <v>500</v>
      </c>
      <c r="AK68" s="251">
        <v>500</v>
      </c>
      <c r="AL68" s="250">
        <v>0</v>
      </c>
      <c r="AM68" s="269">
        <f t="shared" si="15"/>
        <v>500</v>
      </c>
      <c r="AN68" s="249">
        <v>0</v>
      </c>
      <c r="AO68" s="250">
        <v>0</v>
      </c>
      <c r="AP68" s="250">
        <v>0</v>
      </c>
      <c r="AQ68" s="250">
        <v>500</v>
      </c>
      <c r="AR68" s="251">
        <v>500</v>
      </c>
      <c r="AS68" s="250">
        <v>0</v>
      </c>
      <c r="AT68" s="269">
        <v>500</v>
      </c>
      <c r="AU68" s="253">
        <v>0</v>
      </c>
      <c r="AV68" s="250">
        <v>0</v>
      </c>
      <c r="AW68" s="255">
        <v>0</v>
      </c>
      <c r="AX68" s="255">
        <v>448</v>
      </c>
      <c r="AY68" s="251">
        <v>448</v>
      </c>
      <c r="AZ68" s="250">
        <v>0</v>
      </c>
      <c r="BA68" s="269">
        <v>448</v>
      </c>
      <c r="BB68" s="249">
        <v>0</v>
      </c>
      <c r="BC68" s="250">
        <v>0</v>
      </c>
      <c r="BD68" s="250">
        <v>0</v>
      </c>
      <c r="BE68" s="250">
        <v>448</v>
      </c>
      <c r="BF68" s="250">
        <v>448</v>
      </c>
      <c r="BG68" s="250">
        <v>0</v>
      </c>
      <c r="BH68" s="269">
        <v>448</v>
      </c>
      <c r="BI68" s="516">
        <f>SUMIFS('R4病院病棟票'!$AE$11:$AE$324,'R4病院病棟票'!$B$11:$B$324,$J$3:$J$150,'R4病院病棟票'!$R$11:$R$324,1)</f>
        <v>0</v>
      </c>
      <c r="BJ68" s="260">
        <f>SUMIFS('R4病院病棟票'!$AE$11:$AE$324,'R4病院病棟票'!$B$11:$B$324,$J$3:$J$150,'R4病院病棟票'!$R$11:$R$324,2)</f>
        <v>0</v>
      </c>
      <c r="BK68" s="517">
        <f>SUMIFS('R4病院病棟票'!$AE$11:$AE$324,'R4病院病棟票'!$B$11:$B$324,$J$3:$J$150,'R4病院病棟票'!$R$11:$R$324,3)</f>
        <v>0</v>
      </c>
      <c r="BL68" s="518">
        <f>SUMIFS('R4病院病棟票'!$AE$11:$AE$324,'R4病院病棟票'!$B$11:$B$324,$J$3:$J$150,'R4病院病棟票'!$R$11:$R$324,4)</f>
        <v>400</v>
      </c>
      <c r="BM68" s="519">
        <f t="shared" si="27"/>
        <v>400</v>
      </c>
      <c r="BN68" s="260">
        <f>SUMIFS('R4病院病棟票'!$AE$11:$AE$324,'R4病院病棟票'!$B$11:$B$324,$J$3:$J$150,'R4病院病棟票'!$R$11:$R$324,5)+SUMIFS('R4病院病棟票'!$AE$11:$AE$324,'R4病院病棟票'!$B$11:$B$324,$J$3:$J$150,'R4病院病棟票'!$R$11:$R$324,6)</f>
        <v>0</v>
      </c>
      <c r="BO68" s="293">
        <f t="shared" si="28"/>
        <v>400</v>
      </c>
      <c r="BP68" s="228">
        <f t="shared" ref="BP68:BP131" si="31">BM68-BF68</f>
        <v>-48</v>
      </c>
      <c r="BQ68" s="228">
        <f t="shared" ref="BQ68:BQ131" si="32">BO68-BH68</f>
        <v>-48</v>
      </c>
      <c r="BR68" s="228"/>
      <c r="BS68" s="384">
        <f>SUMIFS('R4病院病棟票'!$AH$11:$AH$324,'R4病院病棟票'!$B$11:$B$324,$J$3:$J$150,'R4病院病棟票'!$Y$11:$Y$324,1)</f>
        <v>0</v>
      </c>
      <c r="BT68" s="525">
        <f>SUMIFS('R4病院病棟票'!$AH$11:$AH$324,'R4病院病棟票'!$B$11:$B$324,$J$3:$J$150,'R4病院病棟票'!$Y$11:$Y$324,2)</f>
        <v>0</v>
      </c>
      <c r="BU68" s="385">
        <f>SUMIFS('R4病院病棟票'!$AH$11:$AH$324,'R4病院病棟票'!$B$11:$B$324,$J$3:$J$150,'R4病院病棟票'!$Y$11:$Y$324,3)</f>
        <v>0</v>
      </c>
      <c r="BV68" s="393">
        <f>SUMIFS('R4病院病棟票'!$AH$11:$AH$324,'R4病院病棟票'!$B$11:$B$324,$J$3:$J$150,'R4病院病棟票'!$Y$11:$Y$324,4)</f>
        <v>400</v>
      </c>
      <c r="BW68" s="385">
        <f t="shared" si="29"/>
        <v>400</v>
      </c>
      <c r="BX68" s="393">
        <f>SUMIFS('R4病院病棟票'!$AH$11:$AH$324,'R4病院病棟票'!$B$11:$B$324,$J$3:$J$150,'R4病院病棟票'!$Y$11:$Y$324,5)</f>
        <v>0</v>
      </c>
      <c r="BY68" s="386">
        <f t="shared" si="30"/>
        <v>400</v>
      </c>
      <c r="BZ68" s="387">
        <f>SUMIFS('R4病院病棟票'!$AI$11:$AI$324,'R4病院病棟票'!$B$11:$B$324,$J$3:$J$150)</f>
        <v>0</v>
      </c>
      <c r="CA68" s="528">
        <f>SUMIFS('R4病院病棟票'!$AE$11:$AE$324,'R4病院病棟票'!$B$11:$B$324,$J$3:$J$150,'R4病院病棟票'!$Y$11:$Y$324,7)</f>
        <v>0</v>
      </c>
      <c r="CB68" s="388" t="str">
        <f t="shared" ref="CB68:CB131" si="33">IF(BO68=BY68+BZ68+CA68,"○","×")</f>
        <v>○</v>
      </c>
      <c r="CC68" s="391">
        <v>400</v>
      </c>
      <c r="CD68" s="388" t="str">
        <f t="shared" ref="CD68:CD131" si="34">IF(BO68=CC68,"○","×")</f>
        <v>○</v>
      </c>
    </row>
    <row r="69" spans="1:82">
      <c r="A69" s="315">
        <v>61</v>
      </c>
      <c r="B69" s="241" t="s">
        <v>145</v>
      </c>
      <c r="C69" s="241" t="s">
        <v>151</v>
      </c>
      <c r="D69" s="241" t="s">
        <v>109</v>
      </c>
      <c r="E69" s="332">
        <v>11729030</v>
      </c>
      <c r="F69" s="333">
        <v>11730048</v>
      </c>
      <c r="G69" s="333">
        <v>11701037</v>
      </c>
      <c r="H69" s="333">
        <v>11701037</v>
      </c>
      <c r="I69" s="333">
        <v>11701037</v>
      </c>
      <c r="J69" s="333">
        <v>11701037</v>
      </c>
      <c r="K69" s="244" t="s">
        <v>166</v>
      </c>
      <c r="L69" s="245"/>
      <c r="M69" s="246"/>
      <c r="N69" s="246"/>
      <c r="O69" s="246"/>
      <c r="P69" s="247">
        <v>0</v>
      </c>
      <c r="Q69" s="247"/>
      <c r="R69" s="248">
        <v>0</v>
      </c>
      <c r="S69" s="245"/>
      <c r="T69" s="246"/>
      <c r="U69" s="246"/>
      <c r="V69" s="246">
        <v>310</v>
      </c>
      <c r="W69" s="247">
        <v>310</v>
      </c>
      <c r="X69" s="247"/>
      <c r="Y69" s="248">
        <v>310</v>
      </c>
      <c r="Z69" s="249">
        <v>0</v>
      </c>
      <c r="AA69" s="250">
        <v>0</v>
      </c>
      <c r="AB69" s="250">
        <v>0</v>
      </c>
      <c r="AC69" s="250">
        <v>310</v>
      </c>
      <c r="AD69" s="251">
        <f t="shared" si="13"/>
        <v>310</v>
      </c>
      <c r="AE69" s="250">
        <v>0</v>
      </c>
      <c r="AF69" s="252">
        <f t="shared" si="14"/>
        <v>310</v>
      </c>
      <c r="AG69" s="249">
        <v>0</v>
      </c>
      <c r="AH69" s="250">
        <v>0</v>
      </c>
      <c r="AI69" s="250">
        <v>0</v>
      </c>
      <c r="AJ69" s="250">
        <v>310</v>
      </c>
      <c r="AK69" s="251">
        <v>310</v>
      </c>
      <c r="AL69" s="250">
        <v>0</v>
      </c>
      <c r="AM69" s="252">
        <f t="shared" si="15"/>
        <v>310</v>
      </c>
      <c r="AN69" s="249">
        <v>0</v>
      </c>
      <c r="AO69" s="250">
        <v>0</v>
      </c>
      <c r="AP69" s="250">
        <v>0</v>
      </c>
      <c r="AQ69" s="250">
        <v>310</v>
      </c>
      <c r="AR69" s="251">
        <v>310</v>
      </c>
      <c r="AS69" s="250">
        <v>0</v>
      </c>
      <c r="AT69" s="252">
        <v>310</v>
      </c>
      <c r="AU69" s="253">
        <v>0</v>
      </c>
      <c r="AV69" s="250">
        <v>0</v>
      </c>
      <c r="AW69" s="255">
        <v>0</v>
      </c>
      <c r="AX69" s="255">
        <v>310</v>
      </c>
      <c r="AY69" s="251">
        <v>310</v>
      </c>
      <c r="AZ69" s="250">
        <v>0</v>
      </c>
      <c r="BA69" s="252">
        <v>310</v>
      </c>
      <c r="BB69" s="249">
        <v>0</v>
      </c>
      <c r="BC69" s="250">
        <v>0</v>
      </c>
      <c r="BD69" s="250">
        <v>0</v>
      </c>
      <c r="BE69" s="250">
        <v>310</v>
      </c>
      <c r="BF69" s="250">
        <v>310</v>
      </c>
      <c r="BG69" s="250">
        <v>0</v>
      </c>
      <c r="BH69" s="269">
        <v>310</v>
      </c>
      <c r="BI69" s="516">
        <f>SUMIFS('R4病院病棟票'!$AE$11:$AE$324,'R4病院病棟票'!$B$11:$B$324,$J$3:$J$150,'R4病院病棟票'!$R$11:$R$324,1)</f>
        <v>0</v>
      </c>
      <c r="BJ69" s="260">
        <f>SUMIFS('R4病院病棟票'!$AE$11:$AE$324,'R4病院病棟票'!$B$11:$B$324,$J$3:$J$150,'R4病院病棟票'!$R$11:$R$324,2)</f>
        <v>0</v>
      </c>
      <c r="BK69" s="517">
        <f>SUMIFS('R4病院病棟票'!$AE$11:$AE$324,'R4病院病棟票'!$B$11:$B$324,$J$3:$J$150,'R4病院病棟票'!$R$11:$R$324,3)</f>
        <v>0</v>
      </c>
      <c r="BL69" s="518">
        <f>SUMIFS('R4病院病棟票'!$AE$11:$AE$324,'R4病院病棟票'!$B$11:$B$324,$J$3:$J$150,'R4病院病棟票'!$R$11:$R$324,4)</f>
        <v>310</v>
      </c>
      <c r="BM69" s="519">
        <f t="shared" si="27"/>
        <v>310</v>
      </c>
      <c r="BN69" s="260">
        <f>SUMIFS('R4病院病棟票'!$AE$11:$AE$324,'R4病院病棟票'!$B$11:$B$324,$J$3:$J$150,'R4病院病棟票'!$R$11:$R$324,5)+SUMIFS('R4病院病棟票'!$AE$11:$AE$324,'R4病院病棟票'!$B$11:$B$324,$J$3:$J$150,'R4病院病棟票'!$R$11:$R$324,6)</f>
        <v>0</v>
      </c>
      <c r="BO69" s="293">
        <f t="shared" si="28"/>
        <v>310</v>
      </c>
      <c r="BP69" s="228">
        <f t="shared" si="31"/>
        <v>0</v>
      </c>
      <c r="BQ69" s="228">
        <f t="shared" si="32"/>
        <v>0</v>
      </c>
      <c r="BR69" s="228"/>
      <c r="BS69" s="384">
        <f>SUMIFS('R4病院病棟票'!$AH$11:$AH$324,'R4病院病棟票'!$B$11:$B$324,$J$3:$J$150,'R4病院病棟票'!$Y$11:$Y$324,1)</f>
        <v>0</v>
      </c>
      <c r="BT69" s="525">
        <f>SUMIFS('R4病院病棟票'!$AH$11:$AH$324,'R4病院病棟票'!$B$11:$B$324,$J$3:$J$150,'R4病院病棟票'!$Y$11:$Y$324,2)</f>
        <v>0</v>
      </c>
      <c r="BU69" s="385">
        <f>SUMIFS('R4病院病棟票'!$AH$11:$AH$324,'R4病院病棟票'!$B$11:$B$324,$J$3:$J$150,'R4病院病棟票'!$Y$11:$Y$324,3)</f>
        <v>0</v>
      </c>
      <c r="BV69" s="393">
        <f>SUMIFS('R4病院病棟票'!$AH$11:$AH$324,'R4病院病棟票'!$B$11:$B$324,$J$3:$J$150,'R4病院病棟票'!$Y$11:$Y$324,4)</f>
        <v>310</v>
      </c>
      <c r="BW69" s="385">
        <f t="shared" si="29"/>
        <v>310</v>
      </c>
      <c r="BX69" s="393">
        <f>SUMIFS('R4病院病棟票'!$AH$11:$AH$324,'R4病院病棟票'!$B$11:$B$324,$J$3:$J$150,'R4病院病棟票'!$Y$11:$Y$324,5)</f>
        <v>0</v>
      </c>
      <c r="BY69" s="386">
        <f t="shared" si="30"/>
        <v>310</v>
      </c>
      <c r="BZ69" s="387">
        <f>SUMIFS('R4病院病棟票'!$AI$11:$AI$324,'R4病院病棟票'!$B$11:$B$324,$J$3:$J$150)</f>
        <v>0</v>
      </c>
      <c r="CA69" s="528">
        <f>SUMIFS('R4病院病棟票'!$AE$11:$AE$324,'R4病院病棟票'!$B$11:$B$324,$J$3:$J$150,'R4病院病棟票'!$Y$11:$Y$324,7)</f>
        <v>0</v>
      </c>
      <c r="CB69" s="388" t="str">
        <f t="shared" si="33"/>
        <v>○</v>
      </c>
      <c r="CC69" s="389">
        <v>310</v>
      </c>
      <c r="CD69" s="388" t="str">
        <f t="shared" si="34"/>
        <v>○</v>
      </c>
    </row>
    <row r="70" spans="1:82">
      <c r="A70" s="315">
        <v>62</v>
      </c>
      <c r="B70" s="262" t="s">
        <v>145</v>
      </c>
      <c r="C70" s="262" t="s">
        <v>151</v>
      </c>
      <c r="D70" s="262" t="s">
        <v>109</v>
      </c>
      <c r="E70" s="263">
        <v>11729045</v>
      </c>
      <c r="F70" s="264">
        <v>11730018</v>
      </c>
      <c r="G70" s="264">
        <v>11701041</v>
      </c>
      <c r="H70" s="264">
        <v>11701041</v>
      </c>
      <c r="I70" s="264">
        <v>11701041</v>
      </c>
      <c r="J70" s="264">
        <v>11701041</v>
      </c>
      <c r="K70" s="265" t="s">
        <v>167</v>
      </c>
      <c r="L70" s="266"/>
      <c r="M70" s="267"/>
      <c r="N70" s="267"/>
      <c r="O70" s="267"/>
      <c r="P70" s="268">
        <v>0</v>
      </c>
      <c r="Q70" s="268"/>
      <c r="R70" s="338">
        <v>0</v>
      </c>
      <c r="S70" s="266"/>
      <c r="T70" s="267"/>
      <c r="U70" s="267"/>
      <c r="V70" s="267">
        <v>300</v>
      </c>
      <c r="W70" s="268">
        <v>300</v>
      </c>
      <c r="X70" s="268"/>
      <c r="Y70" s="338">
        <v>300</v>
      </c>
      <c r="Z70" s="249">
        <v>0</v>
      </c>
      <c r="AA70" s="250">
        <v>0</v>
      </c>
      <c r="AB70" s="250">
        <v>0</v>
      </c>
      <c r="AC70" s="250">
        <v>300</v>
      </c>
      <c r="AD70" s="251">
        <f t="shared" si="13"/>
        <v>300</v>
      </c>
      <c r="AE70" s="250">
        <v>0</v>
      </c>
      <c r="AF70" s="269">
        <f t="shared" si="14"/>
        <v>300</v>
      </c>
      <c r="AG70" s="249">
        <v>0</v>
      </c>
      <c r="AH70" s="250">
        <v>0</v>
      </c>
      <c r="AI70" s="250">
        <v>0</v>
      </c>
      <c r="AJ70" s="250">
        <v>300</v>
      </c>
      <c r="AK70" s="251">
        <v>300</v>
      </c>
      <c r="AL70" s="250">
        <v>0</v>
      </c>
      <c r="AM70" s="269">
        <f t="shared" si="15"/>
        <v>300</v>
      </c>
      <c r="AN70" s="249">
        <v>0</v>
      </c>
      <c r="AO70" s="250">
        <v>0</v>
      </c>
      <c r="AP70" s="250">
        <v>0</v>
      </c>
      <c r="AQ70" s="250">
        <v>220</v>
      </c>
      <c r="AR70" s="251">
        <v>220</v>
      </c>
      <c r="AS70" s="250">
        <v>0</v>
      </c>
      <c r="AT70" s="269">
        <v>220</v>
      </c>
      <c r="AU70" s="253">
        <v>0</v>
      </c>
      <c r="AV70" s="250">
        <v>0</v>
      </c>
      <c r="AW70" s="255">
        <v>0</v>
      </c>
      <c r="AX70" s="255">
        <v>220</v>
      </c>
      <c r="AY70" s="251">
        <v>220</v>
      </c>
      <c r="AZ70" s="250">
        <v>0</v>
      </c>
      <c r="BA70" s="269">
        <v>220</v>
      </c>
      <c r="BB70" s="249">
        <v>0</v>
      </c>
      <c r="BC70" s="250">
        <v>0</v>
      </c>
      <c r="BD70" s="250">
        <v>0</v>
      </c>
      <c r="BE70" s="250">
        <v>220</v>
      </c>
      <c r="BF70" s="250">
        <v>220</v>
      </c>
      <c r="BG70" s="250">
        <v>0</v>
      </c>
      <c r="BH70" s="269">
        <v>220</v>
      </c>
      <c r="BI70" s="516">
        <f>SUMIFS('R4病院病棟票'!$AE$11:$AE$324,'R4病院病棟票'!$B$11:$B$324,$J$3:$J$150,'R4病院病棟票'!$R$11:$R$324,1)</f>
        <v>0</v>
      </c>
      <c r="BJ70" s="260">
        <f>SUMIFS('R4病院病棟票'!$AE$11:$AE$324,'R4病院病棟票'!$B$11:$B$324,$J$3:$J$150,'R4病院病棟票'!$R$11:$R$324,2)</f>
        <v>0</v>
      </c>
      <c r="BK70" s="517">
        <f>SUMIFS('R4病院病棟票'!$AE$11:$AE$324,'R4病院病棟票'!$B$11:$B$324,$J$3:$J$150,'R4病院病棟票'!$R$11:$R$324,3)</f>
        <v>0</v>
      </c>
      <c r="BL70" s="518">
        <f>SUMIFS('R4病院病棟票'!$AE$11:$AE$324,'R4病院病棟票'!$B$11:$B$324,$J$3:$J$150,'R4病院病棟票'!$R$11:$R$324,4)</f>
        <v>220</v>
      </c>
      <c r="BM70" s="519">
        <f t="shared" si="27"/>
        <v>220</v>
      </c>
      <c r="BN70" s="260">
        <f>SUMIFS('R4病院病棟票'!$AE$11:$AE$324,'R4病院病棟票'!$B$11:$B$324,$J$3:$J$150,'R4病院病棟票'!$R$11:$R$324,5)+SUMIFS('R4病院病棟票'!$AE$11:$AE$324,'R4病院病棟票'!$B$11:$B$324,$J$3:$J$150,'R4病院病棟票'!$R$11:$R$324,6)</f>
        <v>0</v>
      </c>
      <c r="BO70" s="293">
        <f t="shared" si="28"/>
        <v>220</v>
      </c>
      <c r="BP70" s="228">
        <f t="shared" si="31"/>
        <v>0</v>
      </c>
      <c r="BQ70" s="228">
        <f t="shared" si="32"/>
        <v>0</v>
      </c>
      <c r="BR70" s="228"/>
      <c r="BS70" s="384">
        <f>SUMIFS('R4病院病棟票'!$AH$11:$AH$324,'R4病院病棟票'!$B$11:$B$324,$J$3:$J$150,'R4病院病棟票'!$Y$11:$Y$324,1)</f>
        <v>0</v>
      </c>
      <c r="BT70" s="525">
        <f>SUMIFS('R4病院病棟票'!$AH$11:$AH$324,'R4病院病棟票'!$B$11:$B$324,$J$3:$J$150,'R4病院病棟票'!$Y$11:$Y$324,2)</f>
        <v>0</v>
      </c>
      <c r="BU70" s="385">
        <f>SUMIFS('R4病院病棟票'!$AH$11:$AH$324,'R4病院病棟票'!$B$11:$B$324,$J$3:$J$150,'R4病院病棟票'!$Y$11:$Y$324,3)</f>
        <v>0</v>
      </c>
      <c r="BV70" s="393">
        <f>SUMIFS('R4病院病棟票'!$AH$11:$AH$324,'R4病院病棟票'!$B$11:$B$324,$J$3:$J$150,'R4病院病棟票'!$Y$11:$Y$324,4)</f>
        <v>220</v>
      </c>
      <c r="BW70" s="385">
        <f t="shared" si="29"/>
        <v>220</v>
      </c>
      <c r="BX70" s="393">
        <f>SUMIFS('R4病院病棟票'!$AH$11:$AH$324,'R4病院病棟票'!$B$11:$B$324,$J$3:$J$150,'R4病院病棟票'!$Y$11:$Y$324,5)</f>
        <v>0</v>
      </c>
      <c r="BY70" s="386">
        <f t="shared" si="30"/>
        <v>220</v>
      </c>
      <c r="BZ70" s="387">
        <f>SUMIFS('R4病院病棟票'!$AI$11:$AI$324,'R4病院病棟票'!$B$11:$B$324,$J$3:$J$150)</f>
        <v>0</v>
      </c>
      <c r="CA70" s="528">
        <f>SUMIFS('R4病院病棟票'!$AE$11:$AE$324,'R4病院病棟票'!$B$11:$B$324,$J$3:$J$150,'R4病院病棟票'!$Y$11:$Y$324,7)</f>
        <v>0</v>
      </c>
      <c r="CB70" s="388" t="str">
        <f t="shared" si="33"/>
        <v>○</v>
      </c>
      <c r="CC70" s="391">
        <v>220</v>
      </c>
      <c r="CD70" s="388" t="str">
        <f t="shared" si="34"/>
        <v>○</v>
      </c>
    </row>
    <row r="71" spans="1:82">
      <c r="A71" s="315">
        <v>63</v>
      </c>
      <c r="B71" s="262" t="s">
        <v>145</v>
      </c>
      <c r="C71" s="262" t="s">
        <v>151</v>
      </c>
      <c r="D71" s="262" t="s">
        <v>109</v>
      </c>
      <c r="E71" s="263">
        <v>11729018</v>
      </c>
      <c r="F71" s="264">
        <v>11730105</v>
      </c>
      <c r="G71" s="264">
        <v>11701033</v>
      </c>
      <c r="H71" s="264">
        <v>11701033</v>
      </c>
      <c r="I71" s="264">
        <v>11701033</v>
      </c>
      <c r="J71" s="264">
        <v>11701033</v>
      </c>
      <c r="K71" s="265" t="s">
        <v>168</v>
      </c>
      <c r="L71" s="266"/>
      <c r="M71" s="267"/>
      <c r="N71" s="267"/>
      <c r="O71" s="267"/>
      <c r="P71" s="268">
        <v>0</v>
      </c>
      <c r="Q71" s="268"/>
      <c r="R71" s="338">
        <v>0</v>
      </c>
      <c r="S71" s="266"/>
      <c r="T71" s="267"/>
      <c r="U71" s="267">
        <v>60</v>
      </c>
      <c r="V71" s="267">
        <v>172</v>
      </c>
      <c r="W71" s="268">
        <v>232</v>
      </c>
      <c r="X71" s="268">
        <v>44</v>
      </c>
      <c r="Y71" s="338">
        <v>276</v>
      </c>
      <c r="Z71" s="249">
        <v>0</v>
      </c>
      <c r="AA71" s="250">
        <v>0</v>
      </c>
      <c r="AB71" s="250">
        <v>0</v>
      </c>
      <c r="AC71" s="250">
        <v>232</v>
      </c>
      <c r="AD71" s="251">
        <f t="shared" si="13"/>
        <v>232</v>
      </c>
      <c r="AE71" s="250">
        <v>44</v>
      </c>
      <c r="AF71" s="269">
        <f t="shared" si="14"/>
        <v>276</v>
      </c>
      <c r="AG71" s="249">
        <v>0</v>
      </c>
      <c r="AH71" s="250">
        <v>0</v>
      </c>
      <c r="AI71" s="250">
        <v>0</v>
      </c>
      <c r="AJ71" s="250">
        <v>232</v>
      </c>
      <c r="AK71" s="251">
        <v>232</v>
      </c>
      <c r="AL71" s="250">
        <v>0</v>
      </c>
      <c r="AM71" s="269">
        <f t="shared" si="15"/>
        <v>232</v>
      </c>
      <c r="AN71" s="249">
        <v>0</v>
      </c>
      <c r="AO71" s="250">
        <v>0</v>
      </c>
      <c r="AP71" s="250">
        <v>0</v>
      </c>
      <c r="AQ71" s="250">
        <v>120</v>
      </c>
      <c r="AR71" s="251">
        <v>120</v>
      </c>
      <c r="AS71" s="250">
        <v>60</v>
      </c>
      <c r="AT71" s="269">
        <v>180</v>
      </c>
      <c r="AU71" s="253">
        <v>0</v>
      </c>
      <c r="AV71" s="250">
        <v>0</v>
      </c>
      <c r="AW71" s="255">
        <v>0</v>
      </c>
      <c r="AX71" s="255">
        <v>120</v>
      </c>
      <c r="AY71" s="251">
        <v>120</v>
      </c>
      <c r="AZ71" s="250">
        <v>60</v>
      </c>
      <c r="BA71" s="269">
        <v>180</v>
      </c>
      <c r="BB71" s="249">
        <v>0</v>
      </c>
      <c r="BC71" s="250">
        <v>0</v>
      </c>
      <c r="BD71" s="250">
        <v>0</v>
      </c>
      <c r="BE71" s="250">
        <v>120</v>
      </c>
      <c r="BF71" s="250">
        <v>120</v>
      </c>
      <c r="BG71" s="250">
        <v>60</v>
      </c>
      <c r="BH71" s="269">
        <v>180</v>
      </c>
      <c r="BI71" s="516">
        <f>SUMIFS('R4病院病棟票'!$AE$11:$AE$324,'R4病院病棟票'!$B$11:$B$324,$J$3:$J$150,'R4病院病棟票'!$R$11:$R$324,1)</f>
        <v>0</v>
      </c>
      <c r="BJ71" s="260">
        <f>SUMIFS('R4病院病棟票'!$AE$11:$AE$324,'R4病院病棟票'!$B$11:$B$324,$J$3:$J$150,'R4病院病棟票'!$R$11:$R$324,2)</f>
        <v>0</v>
      </c>
      <c r="BK71" s="517">
        <f>SUMIFS('R4病院病棟票'!$AE$11:$AE$324,'R4病院病棟票'!$B$11:$B$324,$J$3:$J$150,'R4病院病棟票'!$R$11:$R$324,3)</f>
        <v>0</v>
      </c>
      <c r="BL71" s="518">
        <f>SUMIFS('R4病院病棟票'!$AE$11:$AE$324,'R4病院病棟票'!$B$11:$B$324,$J$3:$J$150,'R4病院病棟票'!$R$11:$R$324,4)</f>
        <v>120</v>
      </c>
      <c r="BM71" s="519">
        <f t="shared" si="27"/>
        <v>120</v>
      </c>
      <c r="BN71" s="260">
        <f>SUMIFS('R4病院病棟票'!$AE$11:$AE$324,'R4病院病棟票'!$B$11:$B$324,$J$3:$J$150,'R4病院病棟票'!$R$11:$R$324,5)+SUMIFS('R4病院病棟票'!$AE$11:$AE$324,'R4病院病棟票'!$B$11:$B$324,$J$3:$J$150,'R4病院病棟票'!$R$11:$R$324,6)</f>
        <v>60</v>
      </c>
      <c r="BO71" s="293">
        <f t="shared" si="28"/>
        <v>180</v>
      </c>
      <c r="BP71" s="228">
        <f t="shared" si="31"/>
        <v>0</v>
      </c>
      <c r="BQ71" s="228">
        <f t="shared" si="32"/>
        <v>0</v>
      </c>
      <c r="BR71" s="228"/>
      <c r="BS71" s="384">
        <f>SUMIFS('R4病院病棟票'!$AH$11:$AH$324,'R4病院病棟票'!$B$11:$B$324,$J$3:$J$150,'R4病院病棟票'!$Y$11:$Y$324,1)</f>
        <v>0</v>
      </c>
      <c r="BT71" s="525">
        <f>SUMIFS('R4病院病棟票'!$AH$11:$AH$324,'R4病院病棟票'!$B$11:$B$324,$J$3:$J$150,'R4病院病棟票'!$Y$11:$Y$324,2)</f>
        <v>0</v>
      </c>
      <c r="BU71" s="385">
        <f>SUMIFS('R4病院病棟票'!$AH$11:$AH$324,'R4病院病棟票'!$B$11:$B$324,$J$3:$J$150,'R4病院病棟票'!$Y$11:$Y$324,3)</f>
        <v>0</v>
      </c>
      <c r="BV71" s="393">
        <f>SUMIFS('R4病院病棟票'!$AH$11:$AH$324,'R4病院病棟票'!$B$11:$B$324,$J$3:$J$150,'R4病院病棟票'!$Y$11:$Y$324,4)</f>
        <v>0</v>
      </c>
      <c r="BW71" s="385">
        <f t="shared" si="29"/>
        <v>0</v>
      </c>
      <c r="BX71" s="393">
        <f>SUMIFS('R4病院病棟票'!$AH$11:$AH$324,'R4病院病棟票'!$B$11:$B$324,$J$3:$J$150,'R4病院病棟票'!$Y$11:$Y$324,5)</f>
        <v>0</v>
      </c>
      <c r="BY71" s="386">
        <f t="shared" si="30"/>
        <v>0</v>
      </c>
      <c r="BZ71" s="387">
        <f>SUMIFS('R4病院病棟票'!$AI$11:$AI$324,'R4病院病棟票'!$B$11:$B$324,$J$3:$J$150)</f>
        <v>0</v>
      </c>
      <c r="CA71" s="528">
        <f>SUMIFS('R4病院病棟票'!$AE$11:$AE$324,'R4病院病棟票'!$B$11:$B$324,$J$3:$J$150,'R4病院病棟票'!$Y$11:$Y$324,7)</f>
        <v>180</v>
      </c>
      <c r="CB71" s="388" t="str">
        <f t="shared" si="33"/>
        <v>○</v>
      </c>
      <c r="CC71" s="391">
        <v>180</v>
      </c>
      <c r="CD71" s="388" t="str">
        <f t="shared" si="34"/>
        <v>○</v>
      </c>
    </row>
    <row r="72" spans="1:82">
      <c r="A72" s="315">
        <v>64</v>
      </c>
      <c r="B72" s="262" t="s">
        <v>145</v>
      </c>
      <c r="C72" s="262" t="s">
        <v>151</v>
      </c>
      <c r="D72" s="262" t="s">
        <v>109</v>
      </c>
      <c r="E72" s="263">
        <v>11729076</v>
      </c>
      <c r="F72" s="264">
        <v>11730050</v>
      </c>
      <c r="G72" s="264">
        <v>11701047</v>
      </c>
      <c r="H72" s="264">
        <v>11701047</v>
      </c>
      <c r="I72" s="264">
        <v>11701047</v>
      </c>
      <c r="J72" s="264">
        <v>11701047</v>
      </c>
      <c r="K72" s="265" t="s">
        <v>169</v>
      </c>
      <c r="L72" s="266"/>
      <c r="M72" s="267"/>
      <c r="N72" s="267"/>
      <c r="O72" s="267"/>
      <c r="P72" s="268">
        <v>0</v>
      </c>
      <c r="Q72" s="268"/>
      <c r="R72" s="338">
        <v>0</v>
      </c>
      <c r="S72" s="266"/>
      <c r="T72" s="267"/>
      <c r="U72" s="267"/>
      <c r="V72" s="267">
        <v>164</v>
      </c>
      <c r="W72" s="268">
        <v>164</v>
      </c>
      <c r="X72" s="268"/>
      <c r="Y72" s="338">
        <v>164</v>
      </c>
      <c r="Z72" s="249">
        <v>0</v>
      </c>
      <c r="AA72" s="250">
        <v>0</v>
      </c>
      <c r="AB72" s="250">
        <v>0</v>
      </c>
      <c r="AC72" s="250">
        <v>164</v>
      </c>
      <c r="AD72" s="251">
        <f t="shared" si="13"/>
        <v>164</v>
      </c>
      <c r="AE72" s="250">
        <v>0</v>
      </c>
      <c r="AF72" s="269">
        <f t="shared" si="14"/>
        <v>164</v>
      </c>
      <c r="AG72" s="249">
        <v>0</v>
      </c>
      <c r="AH72" s="250">
        <v>0</v>
      </c>
      <c r="AI72" s="250">
        <v>0</v>
      </c>
      <c r="AJ72" s="250">
        <v>164</v>
      </c>
      <c r="AK72" s="251">
        <v>164</v>
      </c>
      <c r="AL72" s="250">
        <v>0</v>
      </c>
      <c r="AM72" s="269">
        <f t="shared" si="15"/>
        <v>164</v>
      </c>
      <c r="AN72" s="249">
        <v>0</v>
      </c>
      <c r="AO72" s="250">
        <v>0</v>
      </c>
      <c r="AP72" s="250">
        <v>0</v>
      </c>
      <c r="AQ72" s="250">
        <v>164</v>
      </c>
      <c r="AR72" s="251">
        <v>164</v>
      </c>
      <c r="AS72" s="250">
        <v>0</v>
      </c>
      <c r="AT72" s="269">
        <v>164</v>
      </c>
      <c r="AU72" s="253">
        <v>0</v>
      </c>
      <c r="AV72" s="250">
        <v>0</v>
      </c>
      <c r="AW72" s="255">
        <v>0</v>
      </c>
      <c r="AX72" s="255">
        <v>164</v>
      </c>
      <c r="AY72" s="251">
        <v>164</v>
      </c>
      <c r="AZ72" s="250">
        <v>0</v>
      </c>
      <c r="BA72" s="269">
        <v>164</v>
      </c>
      <c r="BB72" s="249">
        <v>0</v>
      </c>
      <c r="BC72" s="250">
        <v>0</v>
      </c>
      <c r="BD72" s="250">
        <v>0</v>
      </c>
      <c r="BE72" s="250">
        <v>164</v>
      </c>
      <c r="BF72" s="250">
        <v>164</v>
      </c>
      <c r="BG72" s="250">
        <v>0</v>
      </c>
      <c r="BH72" s="269">
        <v>164</v>
      </c>
      <c r="BI72" s="516">
        <f>SUMIFS('R4病院病棟票'!$AE$11:$AE$324,'R4病院病棟票'!$B$11:$B$324,$J$3:$J$150,'R4病院病棟票'!$R$11:$R$324,1)</f>
        <v>0</v>
      </c>
      <c r="BJ72" s="260">
        <f>SUMIFS('R4病院病棟票'!$AE$11:$AE$324,'R4病院病棟票'!$B$11:$B$324,$J$3:$J$150,'R4病院病棟票'!$R$11:$R$324,2)</f>
        <v>0</v>
      </c>
      <c r="BK72" s="517">
        <f>SUMIFS('R4病院病棟票'!$AE$11:$AE$324,'R4病院病棟票'!$B$11:$B$324,$J$3:$J$150,'R4病院病棟票'!$R$11:$R$324,3)</f>
        <v>0</v>
      </c>
      <c r="BL72" s="518">
        <f>SUMIFS('R4病院病棟票'!$AE$11:$AE$324,'R4病院病棟票'!$B$11:$B$324,$J$3:$J$150,'R4病院病棟票'!$R$11:$R$324,4)</f>
        <v>120</v>
      </c>
      <c r="BM72" s="519">
        <f t="shared" si="27"/>
        <v>120</v>
      </c>
      <c r="BN72" s="260">
        <f>SUMIFS('R4病院病棟票'!$AE$11:$AE$324,'R4病院病棟票'!$B$11:$B$324,$J$3:$J$150,'R4病院病棟票'!$R$11:$R$324,5)+SUMIFS('R4病院病棟票'!$AE$11:$AE$324,'R4病院病棟票'!$B$11:$B$324,$J$3:$J$150,'R4病院病棟票'!$R$11:$R$324,6)</f>
        <v>0</v>
      </c>
      <c r="BO72" s="293">
        <f t="shared" si="28"/>
        <v>120</v>
      </c>
      <c r="BP72" s="228">
        <f t="shared" si="31"/>
        <v>-44</v>
      </c>
      <c r="BQ72" s="228">
        <f t="shared" si="32"/>
        <v>-44</v>
      </c>
      <c r="BR72" s="228"/>
      <c r="BS72" s="384">
        <f>SUMIFS('R4病院病棟票'!$AH$11:$AH$324,'R4病院病棟票'!$B$11:$B$324,$J$3:$J$150,'R4病院病棟票'!$Y$11:$Y$324,1)</f>
        <v>0</v>
      </c>
      <c r="BT72" s="525">
        <f>SUMIFS('R4病院病棟票'!$AH$11:$AH$324,'R4病院病棟票'!$B$11:$B$324,$J$3:$J$150,'R4病院病棟票'!$Y$11:$Y$324,2)</f>
        <v>0</v>
      </c>
      <c r="BU72" s="385">
        <f>SUMIFS('R4病院病棟票'!$AH$11:$AH$324,'R4病院病棟票'!$B$11:$B$324,$J$3:$J$150,'R4病院病棟票'!$Y$11:$Y$324,3)</f>
        <v>60</v>
      </c>
      <c r="BV72" s="393">
        <f>SUMIFS('R4病院病棟票'!$AH$11:$AH$324,'R4病院病棟票'!$B$11:$B$324,$J$3:$J$150,'R4病院病棟票'!$Y$11:$Y$324,4)</f>
        <v>60</v>
      </c>
      <c r="BW72" s="385">
        <f t="shared" si="29"/>
        <v>120</v>
      </c>
      <c r="BX72" s="393">
        <f>SUMIFS('R4病院病棟票'!$AH$11:$AH$324,'R4病院病棟票'!$B$11:$B$324,$J$3:$J$150,'R4病院病棟票'!$Y$11:$Y$324,5)</f>
        <v>0</v>
      </c>
      <c r="BY72" s="386">
        <f t="shared" si="30"/>
        <v>120</v>
      </c>
      <c r="BZ72" s="387">
        <f>SUMIFS('R4病院病棟票'!$AI$11:$AI$324,'R4病院病棟票'!$B$11:$B$324,$J$3:$J$150)</f>
        <v>0</v>
      </c>
      <c r="CA72" s="528">
        <f>SUMIFS('R4病院病棟票'!$AE$11:$AE$324,'R4病院病棟票'!$B$11:$B$324,$J$3:$J$150,'R4病院病棟票'!$Y$11:$Y$324,7)</f>
        <v>0</v>
      </c>
      <c r="CB72" s="388" t="str">
        <f t="shared" si="33"/>
        <v>○</v>
      </c>
      <c r="CC72" s="391">
        <v>164</v>
      </c>
      <c r="CD72" s="388" t="str">
        <f t="shared" si="34"/>
        <v>×</v>
      </c>
    </row>
    <row r="73" spans="1:82">
      <c r="A73" s="315">
        <v>65</v>
      </c>
      <c r="B73" s="262" t="s">
        <v>145</v>
      </c>
      <c r="C73" s="262" t="s">
        <v>151</v>
      </c>
      <c r="D73" s="262" t="s">
        <v>109</v>
      </c>
      <c r="E73" s="263">
        <v>11729059</v>
      </c>
      <c r="F73" s="264">
        <v>11730002</v>
      </c>
      <c r="G73" s="264">
        <v>11701043</v>
      </c>
      <c r="H73" s="264">
        <v>11701043</v>
      </c>
      <c r="I73" s="264">
        <v>11701043</v>
      </c>
      <c r="J73" s="264">
        <v>11701043</v>
      </c>
      <c r="K73" s="265" t="s">
        <v>32</v>
      </c>
      <c r="L73" s="266"/>
      <c r="M73" s="267"/>
      <c r="N73" s="267"/>
      <c r="O73" s="267"/>
      <c r="P73" s="268">
        <v>0</v>
      </c>
      <c r="Q73" s="268"/>
      <c r="R73" s="338">
        <v>0</v>
      </c>
      <c r="S73" s="266"/>
      <c r="T73" s="267"/>
      <c r="U73" s="267"/>
      <c r="V73" s="267">
        <v>100</v>
      </c>
      <c r="W73" s="268">
        <v>100</v>
      </c>
      <c r="X73" s="268"/>
      <c r="Y73" s="338">
        <v>100</v>
      </c>
      <c r="Z73" s="249">
        <v>0</v>
      </c>
      <c r="AA73" s="250">
        <v>0</v>
      </c>
      <c r="AB73" s="250">
        <v>0</v>
      </c>
      <c r="AC73" s="250">
        <v>100</v>
      </c>
      <c r="AD73" s="251">
        <f t="shared" si="13"/>
        <v>100</v>
      </c>
      <c r="AE73" s="250">
        <v>0</v>
      </c>
      <c r="AF73" s="269">
        <f t="shared" si="14"/>
        <v>100</v>
      </c>
      <c r="AG73" s="249">
        <v>0</v>
      </c>
      <c r="AH73" s="250">
        <v>0</v>
      </c>
      <c r="AI73" s="250">
        <v>0</v>
      </c>
      <c r="AJ73" s="250">
        <v>100</v>
      </c>
      <c r="AK73" s="251">
        <v>100</v>
      </c>
      <c r="AL73" s="250">
        <v>0</v>
      </c>
      <c r="AM73" s="269">
        <f t="shared" si="15"/>
        <v>100</v>
      </c>
      <c r="AN73" s="249">
        <v>0</v>
      </c>
      <c r="AO73" s="250">
        <v>0</v>
      </c>
      <c r="AP73" s="250">
        <v>0</v>
      </c>
      <c r="AQ73" s="250">
        <v>100</v>
      </c>
      <c r="AR73" s="251">
        <v>100</v>
      </c>
      <c r="AS73" s="250">
        <v>0</v>
      </c>
      <c r="AT73" s="269">
        <v>100</v>
      </c>
      <c r="AU73" s="253">
        <v>0</v>
      </c>
      <c r="AV73" s="250">
        <v>0</v>
      </c>
      <c r="AW73" s="255">
        <v>0</v>
      </c>
      <c r="AX73" s="255">
        <v>100</v>
      </c>
      <c r="AY73" s="251">
        <v>100</v>
      </c>
      <c r="AZ73" s="250">
        <v>0</v>
      </c>
      <c r="BA73" s="269">
        <v>100</v>
      </c>
      <c r="BB73" s="249">
        <v>0</v>
      </c>
      <c r="BC73" s="250">
        <v>0</v>
      </c>
      <c r="BD73" s="250">
        <v>0</v>
      </c>
      <c r="BE73" s="250">
        <v>100</v>
      </c>
      <c r="BF73" s="250">
        <v>100</v>
      </c>
      <c r="BG73" s="250">
        <v>0</v>
      </c>
      <c r="BH73" s="269">
        <v>100</v>
      </c>
      <c r="BI73" s="516">
        <f>SUMIFS('R4病院病棟票'!$AE$11:$AE$324,'R4病院病棟票'!$B$11:$B$324,$J$3:$J$150,'R4病院病棟票'!$R$11:$R$324,1)</f>
        <v>0</v>
      </c>
      <c r="BJ73" s="260">
        <f>SUMIFS('R4病院病棟票'!$AE$11:$AE$324,'R4病院病棟票'!$B$11:$B$324,$J$3:$J$150,'R4病院病棟票'!$R$11:$R$324,2)</f>
        <v>0</v>
      </c>
      <c r="BK73" s="517">
        <f>SUMIFS('R4病院病棟票'!$AE$11:$AE$324,'R4病院病棟票'!$B$11:$B$324,$J$3:$J$150,'R4病院病棟票'!$R$11:$R$324,3)</f>
        <v>0</v>
      </c>
      <c r="BL73" s="518">
        <f>SUMIFS('R4病院病棟票'!$AE$11:$AE$324,'R4病院病棟票'!$B$11:$B$324,$J$3:$J$150,'R4病院病棟票'!$R$11:$R$324,4)</f>
        <v>100</v>
      </c>
      <c r="BM73" s="519">
        <f t="shared" si="27"/>
        <v>100</v>
      </c>
      <c r="BN73" s="260">
        <f>SUMIFS('R4病院病棟票'!$AE$11:$AE$324,'R4病院病棟票'!$B$11:$B$324,$J$3:$J$150,'R4病院病棟票'!$R$11:$R$324,5)+SUMIFS('R4病院病棟票'!$AE$11:$AE$324,'R4病院病棟票'!$B$11:$B$324,$J$3:$J$150,'R4病院病棟票'!$R$11:$R$324,6)</f>
        <v>0</v>
      </c>
      <c r="BO73" s="293">
        <f t="shared" si="28"/>
        <v>100</v>
      </c>
      <c r="BP73" s="228">
        <f t="shared" si="31"/>
        <v>0</v>
      </c>
      <c r="BQ73" s="228">
        <f t="shared" si="32"/>
        <v>0</v>
      </c>
      <c r="BR73" s="228"/>
      <c r="BS73" s="384">
        <f>SUMIFS('R4病院病棟票'!$AH$11:$AH$324,'R4病院病棟票'!$B$11:$B$324,$J$3:$J$150,'R4病院病棟票'!$Y$11:$Y$324,1)</f>
        <v>0</v>
      </c>
      <c r="BT73" s="525">
        <f>SUMIFS('R4病院病棟票'!$AH$11:$AH$324,'R4病院病棟票'!$B$11:$B$324,$J$3:$J$150,'R4病院病棟票'!$Y$11:$Y$324,2)</f>
        <v>0</v>
      </c>
      <c r="BU73" s="385">
        <f>SUMIFS('R4病院病棟票'!$AH$11:$AH$324,'R4病院病棟票'!$B$11:$B$324,$J$3:$J$150,'R4病院病棟票'!$Y$11:$Y$324,3)</f>
        <v>0</v>
      </c>
      <c r="BV73" s="393">
        <f>SUMIFS('R4病院病棟票'!$AH$11:$AH$324,'R4病院病棟票'!$B$11:$B$324,$J$3:$J$150,'R4病院病棟票'!$Y$11:$Y$324,4)</f>
        <v>100</v>
      </c>
      <c r="BW73" s="385">
        <f t="shared" si="29"/>
        <v>100</v>
      </c>
      <c r="BX73" s="393">
        <f>SUMIFS('R4病院病棟票'!$AH$11:$AH$324,'R4病院病棟票'!$B$11:$B$324,$J$3:$J$150,'R4病院病棟票'!$Y$11:$Y$324,5)</f>
        <v>0</v>
      </c>
      <c r="BY73" s="386">
        <f t="shared" si="30"/>
        <v>100</v>
      </c>
      <c r="BZ73" s="387">
        <f>SUMIFS('R4病院病棟票'!$AI$11:$AI$324,'R4病院病棟票'!$B$11:$B$324,$J$3:$J$150)</f>
        <v>0</v>
      </c>
      <c r="CA73" s="528">
        <f>SUMIFS('R4病院病棟票'!$AE$11:$AE$324,'R4病院病棟票'!$B$11:$B$324,$J$3:$J$150,'R4病院病棟票'!$Y$11:$Y$324,7)</f>
        <v>0</v>
      </c>
      <c r="CB73" s="388" t="str">
        <f t="shared" si="33"/>
        <v>○</v>
      </c>
      <c r="CC73" s="391">
        <v>100</v>
      </c>
      <c r="CD73" s="388" t="str">
        <f t="shared" si="34"/>
        <v>○</v>
      </c>
    </row>
    <row r="74" spans="1:82">
      <c r="A74" s="315">
        <v>66</v>
      </c>
      <c r="B74" s="262" t="s">
        <v>145</v>
      </c>
      <c r="C74" s="262" t="s">
        <v>151</v>
      </c>
      <c r="D74" s="262" t="s">
        <v>109</v>
      </c>
      <c r="E74" s="263">
        <v>11729038</v>
      </c>
      <c r="F74" s="264">
        <v>11730126</v>
      </c>
      <c r="G74" s="264">
        <v>11701039</v>
      </c>
      <c r="H74" s="264">
        <v>11701039</v>
      </c>
      <c r="I74" s="264">
        <v>11701039</v>
      </c>
      <c r="J74" s="264">
        <v>11701039</v>
      </c>
      <c r="K74" s="265" t="s">
        <v>33</v>
      </c>
      <c r="L74" s="266"/>
      <c r="M74" s="267"/>
      <c r="N74" s="267"/>
      <c r="O74" s="267"/>
      <c r="P74" s="268">
        <v>0</v>
      </c>
      <c r="Q74" s="268"/>
      <c r="R74" s="338">
        <v>0</v>
      </c>
      <c r="S74" s="266"/>
      <c r="T74" s="267"/>
      <c r="U74" s="267"/>
      <c r="V74" s="267">
        <v>90</v>
      </c>
      <c r="W74" s="268">
        <v>90</v>
      </c>
      <c r="X74" s="268"/>
      <c r="Y74" s="338">
        <v>90</v>
      </c>
      <c r="Z74" s="249">
        <v>0</v>
      </c>
      <c r="AA74" s="250">
        <v>0</v>
      </c>
      <c r="AB74" s="250">
        <v>0</v>
      </c>
      <c r="AC74" s="250">
        <v>90</v>
      </c>
      <c r="AD74" s="251">
        <f t="shared" ref="AD74:AD125" si="35">SUM(Z74:AC74)</f>
        <v>90</v>
      </c>
      <c r="AE74" s="250">
        <v>0</v>
      </c>
      <c r="AF74" s="269">
        <f t="shared" si="14"/>
        <v>90</v>
      </c>
      <c r="AG74" s="249">
        <v>0</v>
      </c>
      <c r="AH74" s="250">
        <v>0</v>
      </c>
      <c r="AI74" s="250">
        <v>0</v>
      </c>
      <c r="AJ74" s="250">
        <v>90</v>
      </c>
      <c r="AK74" s="251">
        <v>90</v>
      </c>
      <c r="AL74" s="250">
        <v>0</v>
      </c>
      <c r="AM74" s="269">
        <f t="shared" ref="AM74:AM125" si="36">AK74+AL74</f>
        <v>90</v>
      </c>
      <c r="AN74" s="249">
        <v>0</v>
      </c>
      <c r="AO74" s="250">
        <v>0</v>
      </c>
      <c r="AP74" s="250">
        <v>0</v>
      </c>
      <c r="AQ74" s="250">
        <v>90</v>
      </c>
      <c r="AR74" s="251">
        <v>90</v>
      </c>
      <c r="AS74" s="250">
        <v>0</v>
      </c>
      <c r="AT74" s="269">
        <v>90</v>
      </c>
      <c r="AU74" s="253">
        <v>0</v>
      </c>
      <c r="AV74" s="250">
        <v>0</v>
      </c>
      <c r="AW74" s="255">
        <v>0</v>
      </c>
      <c r="AX74" s="255">
        <v>60</v>
      </c>
      <c r="AY74" s="251">
        <v>60</v>
      </c>
      <c r="AZ74" s="250">
        <v>0</v>
      </c>
      <c r="BA74" s="269">
        <v>60</v>
      </c>
      <c r="BB74" s="249">
        <v>0</v>
      </c>
      <c r="BC74" s="250">
        <v>0</v>
      </c>
      <c r="BD74" s="250">
        <v>0</v>
      </c>
      <c r="BE74" s="250">
        <v>60</v>
      </c>
      <c r="BF74" s="250">
        <v>60</v>
      </c>
      <c r="BG74" s="250">
        <v>0</v>
      </c>
      <c r="BH74" s="269">
        <v>60</v>
      </c>
      <c r="BI74" s="516">
        <f>SUMIFS('R4病院病棟票'!$AE$11:$AE$324,'R4病院病棟票'!$B$11:$B$324,$J$3:$J$150,'R4病院病棟票'!$R$11:$R$324,1)</f>
        <v>0</v>
      </c>
      <c r="BJ74" s="260">
        <f>SUMIFS('R4病院病棟票'!$AE$11:$AE$324,'R4病院病棟票'!$B$11:$B$324,$J$3:$J$150,'R4病院病棟票'!$R$11:$R$324,2)</f>
        <v>0</v>
      </c>
      <c r="BK74" s="517">
        <f>SUMIFS('R4病院病棟票'!$AE$11:$AE$324,'R4病院病棟票'!$B$11:$B$324,$J$3:$J$150,'R4病院病棟票'!$R$11:$R$324,3)</f>
        <v>0</v>
      </c>
      <c r="BL74" s="518">
        <f>SUMIFS('R4病院病棟票'!$AE$11:$AE$324,'R4病院病棟票'!$B$11:$B$324,$J$3:$J$150,'R4病院病棟票'!$R$11:$R$324,4)</f>
        <v>60</v>
      </c>
      <c r="BM74" s="519">
        <f t="shared" si="27"/>
        <v>60</v>
      </c>
      <c r="BN74" s="260">
        <f>SUMIFS('R4病院病棟票'!$AE$11:$AE$324,'R4病院病棟票'!$B$11:$B$324,$J$3:$J$150,'R4病院病棟票'!$R$11:$R$324,5)+SUMIFS('R4病院病棟票'!$AE$11:$AE$324,'R4病院病棟票'!$B$11:$B$324,$J$3:$J$150,'R4病院病棟票'!$R$11:$R$324,6)</f>
        <v>0</v>
      </c>
      <c r="BO74" s="293">
        <f t="shared" si="28"/>
        <v>60</v>
      </c>
      <c r="BP74" s="228">
        <f t="shared" si="31"/>
        <v>0</v>
      </c>
      <c r="BQ74" s="228">
        <f t="shared" si="32"/>
        <v>0</v>
      </c>
      <c r="BR74" s="228"/>
      <c r="BS74" s="384">
        <f>SUMIFS('R4病院病棟票'!$AH$11:$AH$324,'R4病院病棟票'!$B$11:$B$324,$J$3:$J$150,'R4病院病棟票'!$Y$11:$Y$324,1)</f>
        <v>0</v>
      </c>
      <c r="BT74" s="525">
        <f>SUMIFS('R4病院病棟票'!$AH$11:$AH$324,'R4病院病棟票'!$B$11:$B$324,$J$3:$J$150,'R4病院病棟票'!$Y$11:$Y$324,2)</f>
        <v>0</v>
      </c>
      <c r="BU74" s="385">
        <f>SUMIFS('R4病院病棟票'!$AH$11:$AH$324,'R4病院病棟票'!$B$11:$B$324,$J$3:$J$150,'R4病院病棟票'!$Y$11:$Y$324,3)</f>
        <v>0</v>
      </c>
      <c r="BV74" s="393">
        <f>SUMIFS('R4病院病棟票'!$AH$11:$AH$324,'R4病院病棟票'!$B$11:$B$324,$J$3:$J$150,'R4病院病棟票'!$Y$11:$Y$324,4)</f>
        <v>60</v>
      </c>
      <c r="BW74" s="385">
        <f t="shared" si="29"/>
        <v>60</v>
      </c>
      <c r="BX74" s="393">
        <f>SUMIFS('R4病院病棟票'!$AH$11:$AH$324,'R4病院病棟票'!$B$11:$B$324,$J$3:$J$150,'R4病院病棟票'!$Y$11:$Y$324,5)</f>
        <v>0</v>
      </c>
      <c r="BY74" s="386">
        <f t="shared" si="30"/>
        <v>60</v>
      </c>
      <c r="BZ74" s="387">
        <f>SUMIFS('R4病院病棟票'!$AI$11:$AI$324,'R4病院病棟票'!$B$11:$B$324,$J$3:$J$150)</f>
        <v>0</v>
      </c>
      <c r="CA74" s="528">
        <f>SUMIFS('R4病院病棟票'!$AE$11:$AE$324,'R4病院病棟票'!$B$11:$B$324,$J$3:$J$150,'R4病院病棟票'!$Y$11:$Y$324,7)</f>
        <v>0</v>
      </c>
      <c r="CB74" s="388" t="str">
        <f t="shared" si="33"/>
        <v>○</v>
      </c>
      <c r="CC74" s="391">
        <v>60</v>
      </c>
      <c r="CD74" s="388" t="str">
        <f t="shared" si="34"/>
        <v>○</v>
      </c>
    </row>
    <row r="75" spans="1:82">
      <c r="A75" s="315">
        <v>67</v>
      </c>
      <c r="B75" s="262" t="s">
        <v>145</v>
      </c>
      <c r="C75" s="262" t="s">
        <v>151</v>
      </c>
      <c r="D75" s="262" t="s">
        <v>109</v>
      </c>
      <c r="E75" s="263">
        <v>11729126</v>
      </c>
      <c r="F75" s="264">
        <v>11730079</v>
      </c>
      <c r="G75" s="264">
        <v>11701059</v>
      </c>
      <c r="H75" s="264">
        <v>11701059</v>
      </c>
      <c r="I75" s="264">
        <v>11701059</v>
      </c>
      <c r="J75" s="264">
        <v>11701059</v>
      </c>
      <c r="K75" s="265" t="s">
        <v>34</v>
      </c>
      <c r="L75" s="266"/>
      <c r="M75" s="267"/>
      <c r="N75" s="267"/>
      <c r="O75" s="267"/>
      <c r="P75" s="268">
        <v>0</v>
      </c>
      <c r="Q75" s="268"/>
      <c r="R75" s="338">
        <v>0</v>
      </c>
      <c r="S75" s="266"/>
      <c r="T75" s="267"/>
      <c r="U75" s="267"/>
      <c r="V75" s="267">
        <v>66</v>
      </c>
      <c r="W75" s="268">
        <v>66</v>
      </c>
      <c r="X75" s="268"/>
      <c r="Y75" s="338">
        <v>66</v>
      </c>
      <c r="Z75" s="249">
        <v>0</v>
      </c>
      <c r="AA75" s="250">
        <v>0</v>
      </c>
      <c r="AB75" s="250">
        <v>0</v>
      </c>
      <c r="AC75" s="250">
        <v>66</v>
      </c>
      <c r="AD75" s="251">
        <f t="shared" si="35"/>
        <v>66</v>
      </c>
      <c r="AE75" s="250">
        <v>0</v>
      </c>
      <c r="AF75" s="269">
        <f t="shared" si="14"/>
        <v>66</v>
      </c>
      <c r="AG75" s="249">
        <v>0</v>
      </c>
      <c r="AH75" s="250">
        <v>0</v>
      </c>
      <c r="AI75" s="250">
        <v>0</v>
      </c>
      <c r="AJ75" s="250">
        <v>66</v>
      </c>
      <c r="AK75" s="251">
        <v>66</v>
      </c>
      <c r="AL75" s="250">
        <v>0</v>
      </c>
      <c r="AM75" s="269">
        <f t="shared" si="36"/>
        <v>66</v>
      </c>
      <c r="AN75" s="249">
        <v>0</v>
      </c>
      <c r="AO75" s="250">
        <v>0</v>
      </c>
      <c r="AP75" s="250">
        <v>0</v>
      </c>
      <c r="AQ75" s="250">
        <v>66</v>
      </c>
      <c r="AR75" s="251">
        <v>66</v>
      </c>
      <c r="AS75" s="250">
        <v>0</v>
      </c>
      <c r="AT75" s="269">
        <v>66</v>
      </c>
      <c r="AU75" s="253">
        <v>0</v>
      </c>
      <c r="AV75" s="250">
        <v>0</v>
      </c>
      <c r="AW75" s="255">
        <v>0</v>
      </c>
      <c r="AX75" s="255">
        <v>66</v>
      </c>
      <c r="AY75" s="251">
        <v>66</v>
      </c>
      <c r="AZ75" s="250">
        <v>0</v>
      </c>
      <c r="BA75" s="269">
        <v>66</v>
      </c>
      <c r="BB75" s="249">
        <v>0</v>
      </c>
      <c r="BC75" s="250">
        <v>0</v>
      </c>
      <c r="BD75" s="250">
        <v>0</v>
      </c>
      <c r="BE75" s="250">
        <v>66</v>
      </c>
      <c r="BF75" s="250">
        <v>66</v>
      </c>
      <c r="BG75" s="250">
        <v>0</v>
      </c>
      <c r="BH75" s="269">
        <v>66</v>
      </c>
      <c r="BI75" s="516">
        <f>SUMIFS('R4病院病棟票'!$AE$11:$AE$324,'R4病院病棟票'!$B$11:$B$324,$J$3:$J$150,'R4病院病棟票'!$R$11:$R$324,1)</f>
        <v>0</v>
      </c>
      <c r="BJ75" s="260">
        <f>SUMIFS('R4病院病棟票'!$AE$11:$AE$324,'R4病院病棟票'!$B$11:$B$324,$J$3:$J$150,'R4病院病棟票'!$R$11:$R$324,2)</f>
        <v>0</v>
      </c>
      <c r="BK75" s="517">
        <f>SUMIFS('R4病院病棟票'!$AE$11:$AE$324,'R4病院病棟票'!$B$11:$B$324,$J$3:$J$150,'R4病院病棟票'!$R$11:$R$324,3)</f>
        <v>0</v>
      </c>
      <c r="BL75" s="518">
        <f>SUMIFS('R4病院病棟票'!$AE$11:$AE$324,'R4病院病棟票'!$B$11:$B$324,$J$3:$J$150,'R4病院病棟票'!$R$11:$R$324,4)</f>
        <v>58</v>
      </c>
      <c r="BM75" s="519">
        <f t="shared" si="27"/>
        <v>58</v>
      </c>
      <c r="BN75" s="260">
        <f>SUMIFS('R4病院病棟票'!$AE$11:$AE$324,'R4病院病棟票'!$B$11:$B$324,$J$3:$J$150,'R4病院病棟票'!$R$11:$R$324,5)+SUMIFS('R4病院病棟票'!$AE$11:$AE$324,'R4病院病棟票'!$B$11:$B$324,$J$3:$J$150,'R4病院病棟票'!$R$11:$R$324,6)</f>
        <v>8</v>
      </c>
      <c r="BO75" s="293">
        <f t="shared" si="28"/>
        <v>66</v>
      </c>
      <c r="BP75" s="228">
        <f t="shared" si="31"/>
        <v>-8</v>
      </c>
      <c r="BQ75" s="228">
        <f t="shared" si="32"/>
        <v>0</v>
      </c>
      <c r="BR75" s="228"/>
      <c r="BS75" s="384">
        <f>SUMIFS('R4病院病棟票'!$AH$11:$AH$324,'R4病院病棟票'!$B$11:$B$324,$J$3:$J$150,'R4病院病棟票'!$Y$11:$Y$324,1)</f>
        <v>0</v>
      </c>
      <c r="BT75" s="525">
        <f>SUMIFS('R4病院病棟票'!$AH$11:$AH$324,'R4病院病棟票'!$B$11:$B$324,$J$3:$J$150,'R4病院病棟票'!$Y$11:$Y$324,2)</f>
        <v>0</v>
      </c>
      <c r="BU75" s="385">
        <f>SUMIFS('R4病院病棟票'!$AH$11:$AH$324,'R4病院病棟票'!$B$11:$B$324,$J$3:$J$150,'R4病院病棟票'!$Y$11:$Y$324,3)</f>
        <v>0</v>
      </c>
      <c r="BV75" s="393">
        <f>SUMIFS('R4病院病棟票'!$AH$11:$AH$324,'R4病院病棟票'!$B$11:$B$324,$J$3:$J$150,'R4病院病棟票'!$Y$11:$Y$324,4)</f>
        <v>58</v>
      </c>
      <c r="BW75" s="385">
        <f t="shared" si="29"/>
        <v>58</v>
      </c>
      <c r="BX75" s="393">
        <f>SUMIFS('R4病院病棟票'!$AH$11:$AH$324,'R4病院病棟票'!$B$11:$B$324,$J$3:$J$150,'R4病院病棟票'!$Y$11:$Y$324,5)</f>
        <v>8</v>
      </c>
      <c r="BY75" s="386">
        <f t="shared" si="30"/>
        <v>66</v>
      </c>
      <c r="BZ75" s="387">
        <f>SUMIFS('R4病院病棟票'!$AI$11:$AI$324,'R4病院病棟票'!$B$11:$B$324,$J$3:$J$150)</f>
        <v>0</v>
      </c>
      <c r="CA75" s="528">
        <f>SUMIFS('R4病院病棟票'!$AE$11:$AE$324,'R4病院病棟票'!$B$11:$B$324,$J$3:$J$150,'R4病院病棟票'!$Y$11:$Y$324,7)</f>
        <v>0</v>
      </c>
      <c r="CB75" s="388" t="str">
        <f t="shared" si="33"/>
        <v>○</v>
      </c>
      <c r="CC75" s="391">
        <v>66</v>
      </c>
      <c r="CD75" s="388" t="str">
        <f t="shared" si="34"/>
        <v>○</v>
      </c>
    </row>
    <row r="76" spans="1:82">
      <c r="A76" s="315">
        <v>68</v>
      </c>
      <c r="B76" s="308" t="s">
        <v>170</v>
      </c>
      <c r="C76" s="308" t="s">
        <v>171</v>
      </c>
      <c r="D76" s="308" t="s">
        <v>109</v>
      </c>
      <c r="E76" s="339">
        <v>11729136</v>
      </c>
      <c r="F76" s="340">
        <v>11730032</v>
      </c>
      <c r="G76" s="340">
        <v>11701062</v>
      </c>
      <c r="H76" s="340">
        <v>11701062</v>
      </c>
      <c r="I76" s="340">
        <v>11701062</v>
      </c>
      <c r="J76" s="340">
        <v>11701062</v>
      </c>
      <c r="K76" s="304" t="s">
        <v>172</v>
      </c>
      <c r="L76" s="266"/>
      <c r="M76" s="267"/>
      <c r="N76" s="267"/>
      <c r="O76" s="267"/>
      <c r="P76" s="268">
        <v>0</v>
      </c>
      <c r="Q76" s="268"/>
      <c r="R76" s="338">
        <v>0</v>
      </c>
      <c r="S76" s="266"/>
      <c r="T76" s="267"/>
      <c r="U76" s="267"/>
      <c r="V76" s="267">
        <v>60</v>
      </c>
      <c r="W76" s="268">
        <v>60</v>
      </c>
      <c r="X76" s="268"/>
      <c r="Y76" s="338">
        <v>60</v>
      </c>
      <c r="Z76" s="249">
        <v>0</v>
      </c>
      <c r="AA76" s="250">
        <v>0</v>
      </c>
      <c r="AB76" s="250">
        <v>0</v>
      </c>
      <c r="AC76" s="250">
        <v>60</v>
      </c>
      <c r="AD76" s="251">
        <f t="shared" si="35"/>
        <v>60</v>
      </c>
      <c r="AE76" s="250">
        <v>0</v>
      </c>
      <c r="AF76" s="269">
        <f t="shared" si="14"/>
        <v>60</v>
      </c>
      <c r="AG76" s="249">
        <v>0</v>
      </c>
      <c r="AH76" s="250">
        <v>0</v>
      </c>
      <c r="AI76" s="250">
        <v>0</v>
      </c>
      <c r="AJ76" s="250">
        <v>60</v>
      </c>
      <c r="AK76" s="251">
        <v>60</v>
      </c>
      <c r="AL76" s="250">
        <v>0</v>
      </c>
      <c r="AM76" s="269">
        <f t="shared" si="36"/>
        <v>60</v>
      </c>
      <c r="AN76" s="249">
        <v>0</v>
      </c>
      <c r="AO76" s="250">
        <v>0</v>
      </c>
      <c r="AP76" s="250">
        <v>0</v>
      </c>
      <c r="AQ76" s="250">
        <v>60</v>
      </c>
      <c r="AR76" s="251">
        <v>60</v>
      </c>
      <c r="AS76" s="250">
        <v>0</v>
      </c>
      <c r="AT76" s="269">
        <v>60</v>
      </c>
      <c r="AU76" s="253">
        <v>0</v>
      </c>
      <c r="AV76" s="250">
        <v>0</v>
      </c>
      <c r="AW76" s="255">
        <v>0</v>
      </c>
      <c r="AX76" s="255">
        <v>60</v>
      </c>
      <c r="AY76" s="251">
        <v>60</v>
      </c>
      <c r="AZ76" s="250">
        <v>0</v>
      </c>
      <c r="BA76" s="269">
        <v>60</v>
      </c>
      <c r="BB76" s="249">
        <v>0</v>
      </c>
      <c r="BC76" s="250">
        <v>0</v>
      </c>
      <c r="BD76" s="250">
        <v>0</v>
      </c>
      <c r="BE76" s="250">
        <v>60</v>
      </c>
      <c r="BF76" s="250">
        <v>60</v>
      </c>
      <c r="BG76" s="250">
        <v>0</v>
      </c>
      <c r="BH76" s="269">
        <v>60</v>
      </c>
      <c r="BI76" s="516">
        <f>SUMIFS('R4病院病棟票'!$AE$11:$AE$324,'R4病院病棟票'!$B$11:$B$324,$J$3:$J$150,'R4病院病棟票'!$R$11:$R$324,1)</f>
        <v>0</v>
      </c>
      <c r="BJ76" s="260">
        <f>SUMIFS('R4病院病棟票'!$AE$11:$AE$324,'R4病院病棟票'!$B$11:$B$324,$J$3:$J$150,'R4病院病棟票'!$R$11:$R$324,2)</f>
        <v>0</v>
      </c>
      <c r="BK76" s="517">
        <f>SUMIFS('R4病院病棟票'!$AE$11:$AE$324,'R4病院病棟票'!$B$11:$B$324,$J$3:$J$150,'R4病院病棟票'!$R$11:$R$324,3)</f>
        <v>0</v>
      </c>
      <c r="BL76" s="518">
        <f>SUMIFS('R4病院病棟票'!$AE$11:$AE$324,'R4病院病棟票'!$B$11:$B$324,$J$3:$J$150,'R4病院病棟票'!$R$11:$R$324,4)</f>
        <v>60</v>
      </c>
      <c r="BM76" s="519">
        <f t="shared" si="27"/>
        <v>60</v>
      </c>
      <c r="BN76" s="260">
        <f>SUMIFS('R4病院病棟票'!$AE$11:$AE$324,'R4病院病棟票'!$B$11:$B$324,$J$3:$J$150,'R4病院病棟票'!$R$11:$R$324,5)+SUMIFS('R4病院病棟票'!$AE$11:$AE$324,'R4病院病棟票'!$B$11:$B$324,$J$3:$J$150,'R4病院病棟票'!$R$11:$R$324,6)</f>
        <v>0</v>
      </c>
      <c r="BO76" s="293">
        <f t="shared" si="28"/>
        <v>60</v>
      </c>
      <c r="BP76" s="228">
        <f t="shared" si="31"/>
        <v>0</v>
      </c>
      <c r="BQ76" s="228">
        <f t="shared" si="32"/>
        <v>0</v>
      </c>
      <c r="BR76" s="228"/>
      <c r="BS76" s="384">
        <f>SUMIFS('R4病院病棟票'!$AH$11:$AH$324,'R4病院病棟票'!$B$11:$B$324,$J$3:$J$150,'R4病院病棟票'!$Y$11:$Y$324,1)</f>
        <v>0</v>
      </c>
      <c r="BT76" s="525">
        <f>SUMIFS('R4病院病棟票'!$AH$11:$AH$324,'R4病院病棟票'!$B$11:$B$324,$J$3:$J$150,'R4病院病棟票'!$Y$11:$Y$324,2)</f>
        <v>0</v>
      </c>
      <c r="BU76" s="385">
        <f>SUMIFS('R4病院病棟票'!$AH$11:$AH$324,'R4病院病棟票'!$B$11:$B$324,$J$3:$J$150,'R4病院病棟票'!$Y$11:$Y$324,3)</f>
        <v>0</v>
      </c>
      <c r="BV76" s="393">
        <f>SUMIFS('R4病院病棟票'!$AH$11:$AH$324,'R4病院病棟票'!$B$11:$B$324,$J$3:$J$150,'R4病院病棟票'!$Y$11:$Y$324,4)</f>
        <v>60</v>
      </c>
      <c r="BW76" s="385">
        <f t="shared" si="29"/>
        <v>60</v>
      </c>
      <c r="BX76" s="393">
        <f>SUMIFS('R4病院病棟票'!$AH$11:$AH$324,'R4病院病棟票'!$B$11:$B$324,$J$3:$J$150,'R4病院病棟票'!$Y$11:$Y$324,5)</f>
        <v>0</v>
      </c>
      <c r="BY76" s="386">
        <f t="shared" si="30"/>
        <v>60</v>
      </c>
      <c r="BZ76" s="387">
        <f>SUMIFS('R4病院病棟票'!$AI$11:$AI$324,'R4病院病棟票'!$B$11:$B$324,$J$3:$J$150)</f>
        <v>0</v>
      </c>
      <c r="CA76" s="528">
        <f>SUMIFS('R4病院病棟票'!$AE$11:$AE$324,'R4病院病棟票'!$B$11:$B$324,$J$3:$J$150,'R4病院病棟票'!$Y$11:$Y$324,7)</f>
        <v>0</v>
      </c>
      <c r="CB76" s="388" t="str">
        <f t="shared" si="33"/>
        <v>○</v>
      </c>
      <c r="CC76" s="391">
        <v>60</v>
      </c>
      <c r="CD76" s="388" t="str">
        <f t="shared" si="34"/>
        <v>○</v>
      </c>
    </row>
    <row r="77" spans="1:82">
      <c r="A77" s="315">
        <v>69</v>
      </c>
      <c r="B77" s="262" t="s">
        <v>145</v>
      </c>
      <c r="C77" s="262" t="s">
        <v>151</v>
      </c>
      <c r="D77" s="262" t="s">
        <v>109</v>
      </c>
      <c r="E77" s="263">
        <v>11729087</v>
      </c>
      <c r="F77" s="264">
        <v>11730030</v>
      </c>
      <c r="G77" s="264">
        <v>11701049</v>
      </c>
      <c r="H77" s="264">
        <v>11701049</v>
      </c>
      <c r="I77" s="264">
        <v>11701049</v>
      </c>
      <c r="J77" s="264">
        <v>11701049</v>
      </c>
      <c r="K77" s="265" t="s">
        <v>35</v>
      </c>
      <c r="L77" s="266"/>
      <c r="M77" s="267"/>
      <c r="N77" s="267"/>
      <c r="O77" s="267"/>
      <c r="P77" s="268">
        <v>0</v>
      </c>
      <c r="Q77" s="268"/>
      <c r="R77" s="338">
        <v>0</v>
      </c>
      <c r="S77" s="266"/>
      <c r="T77" s="267"/>
      <c r="U77" s="267"/>
      <c r="V77" s="267">
        <v>60</v>
      </c>
      <c r="W77" s="268">
        <v>60</v>
      </c>
      <c r="X77" s="268"/>
      <c r="Y77" s="338">
        <v>60</v>
      </c>
      <c r="Z77" s="249">
        <v>0</v>
      </c>
      <c r="AA77" s="250">
        <v>0</v>
      </c>
      <c r="AB77" s="250">
        <v>0</v>
      </c>
      <c r="AC77" s="250">
        <v>60</v>
      </c>
      <c r="AD77" s="251">
        <f t="shared" si="35"/>
        <v>60</v>
      </c>
      <c r="AE77" s="250">
        <v>0</v>
      </c>
      <c r="AF77" s="269">
        <f t="shared" si="14"/>
        <v>60</v>
      </c>
      <c r="AG77" s="249">
        <v>0</v>
      </c>
      <c r="AH77" s="250">
        <v>0</v>
      </c>
      <c r="AI77" s="250">
        <v>0</v>
      </c>
      <c r="AJ77" s="250">
        <v>60</v>
      </c>
      <c r="AK77" s="251">
        <v>60</v>
      </c>
      <c r="AL77" s="250">
        <v>0</v>
      </c>
      <c r="AM77" s="269">
        <f t="shared" si="36"/>
        <v>60</v>
      </c>
      <c r="AN77" s="249">
        <v>0</v>
      </c>
      <c r="AO77" s="250">
        <v>0</v>
      </c>
      <c r="AP77" s="250">
        <v>0</v>
      </c>
      <c r="AQ77" s="250">
        <v>60</v>
      </c>
      <c r="AR77" s="251">
        <v>60</v>
      </c>
      <c r="AS77" s="250">
        <v>0</v>
      </c>
      <c r="AT77" s="269">
        <v>60</v>
      </c>
      <c r="AU77" s="253">
        <v>0</v>
      </c>
      <c r="AV77" s="250">
        <v>0</v>
      </c>
      <c r="AW77" s="255">
        <v>0</v>
      </c>
      <c r="AX77" s="255">
        <v>60</v>
      </c>
      <c r="AY77" s="251">
        <v>60</v>
      </c>
      <c r="AZ77" s="250">
        <v>0</v>
      </c>
      <c r="BA77" s="269">
        <v>60</v>
      </c>
      <c r="BB77" s="249">
        <v>0</v>
      </c>
      <c r="BC77" s="250">
        <v>0</v>
      </c>
      <c r="BD77" s="250">
        <v>0</v>
      </c>
      <c r="BE77" s="250">
        <v>60</v>
      </c>
      <c r="BF77" s="250">
        <v>60</v>
      </c>
      <c r="BG77" s="250">
        <v>0</v>
      </c>
      <c r="BH77" s="269">
        <v>60</v>
      </c>
      <c r="BI77" s="516">
        <f>SUMIFS('R4病院病棟票'!$AE$11:$AE$324,'R4病院病棟票'!$B$11:$B$324,$J$3:$J$150,'R4病院病棟票'!$R$11:$R$324,1)</f>
        <v>0</v>
      </c>
      <c r="BJ77" s="260">
        <f>SUMIFS('R4病院病棟票'!$AE$11:$AE$324,'R4病院病棟票'!$B$11:$B$324,$J$3:$J$150,'R4病院病棟票'!$R$11:$R$324,2)</f>
        <v>0</v>
      </c>
      <c r="BK77" s="517">
        <f>SUMIFS('R4病院病棟票'!$AE$11:$AE$324,'R4病院病棟票'!$B$11:$B$324,$J$3:$J$150,'R4病院病棟票'!$R$11:$R$324,3)</f>
        <v>0</v>
      </c>
      <c r="BL77" s="518">
        <f>SUMIFS('R4病院病棟票'!$AE$11:$AE$324,'R4病院病棟票'!$B$11:$B$324,$J$3:$J$150,'R4病院病棟票'!$R$11:$R$324,4)</f>
        <v>60</v>
      </c>
      <c r="BM77" s="519">
        <f t="shared" si="27"/>
        <v>60</v>
      </c>
      <c r="BN77" s="260">
        <f>SUMIFS('R4病院病棟票'!$AE$11:$AE$324,'R4病院病棟票'!$B$11:$B$324,$J$3:$J$150,'R4病院病棟票'!$R$11:$R$324,5)+SUMIFS('R4病院病棟票'!$AE$11:$AE$324,'R4病院病棟票'!$B$11:$B$324,$J$3:$J$150,'R4病院病棟票'!$R$11:$R$324,6)</f>
        <v>0</v>
      </c>
      <c r="BO77" s="293">
        <f t="shared" si="28"/>
        <v>60</v>
      </c>
      <c r="BP77" s="228">
        <f t="shared" si="31"/>
        <v>0</v>
      </c>
      <c r="BQ77" s="228">
        <f t="shared" si="32"/>
        <v>0</v>
      </c>
      <c r="BR77" s="228"/>
      <c r="BS77" s="384">
        <f>SUMIFS('R4病院病棟票'!$AH$11:$AH$324,'R4病院病棟票'!$B$11:$B$324,$J$3:$J$150,'R4病院病棟票'!$Y$11:$Y$324,1)</f>
        <v>0</v>
      </c>
      <c r="BT77" s="525">
        <f>SUMIFS('R4病院病棟票'!$AH$11:$AH$324,'R4病院病棟票'!$B$11:$B$324,$J$3:$J$150,'R4病院病棟票'!$Y$11:$Y$324,2)</f>
        <v>0</v>
      </c>
      <c r="BU77" s="385">
        <f>SUMIFS('R4病院病棟票'!$AH$11:$AH$324,'R4病院病棟票'!$B$11:$B$324,$J$3:$J$150,'R4病院病棟票'!$Y$11:$Y$324,3)</f>
        <v>0</v>
      </c>
      <c r="BV77" s="393">
        <f>SUMIFS('R4病院病棟票'!$AH$11:$AH$324,'R4病院病棟票'!$B$11:$B$324,$J$3:$J$150,'R4病院病棟票'!$Y$11:$Y$324,4)</f>
        <v>60</v>
      </c>
      <c r="BW77" s="385">
        <f t="shared" si="29"/>
        <v>60</v>
      </c>
      <c r="BX77" s="393">
        <f>SUMIFS('R4病院病棟票'!$AH$11:$AH$324,'R4病院病棟票'!$B$11:$B$324,$J$3:$J$150,'R4病院病棟票'!$Y$11:$Y$324,5)</f>
        <v>0</v>
      </c>
      <c r="BY77" s="386">
        <f t="shared" si="30"/>
        <v>60</v>
      </c>
      <c r="BZ77" s="387">
        <f>SUMIFS('R4病院病棟票'!$AI$11:$AI$324,'R4病院病棟票'!$B$11:$B$324,$J$3:$J$150)</f>
        <v>0</v>
      </c>
      <c r="CA77" s="528">
        <f>SUMIFS('R4病院病棟票'!$AE$11:$AE$324,'R4病院病棟票'!$B$11:$B$324,$J$3:$J$150,'R4病院病棟票'!$Y$11:$Y$324,7)</f>
        <v>0</v>
      </c>
      <c r="CB77" s="388" t="str">
        <f t="shared" si="33"/>
        <v>○</v>
      </c>
      <c r="CC77" s="391">
        <v>60</v>
      </c>
      <c r="CD77" s="388" t="str">
        <f t="shared" si="34"/>
        <v>○</v>
      </c>
    </row>
    <row r="78" spans="1:82">
      <c r="A78" s="315">
        <v>70</v>
      </c>
      <c r="B78" s="262" t="s">
        <v>145</v>
      </c>
      <c r="C78" s="262" t="s">
        <v>151</v>
      </c>
      <c r="D78" s="262" t="s">
        <v>109</v>
      </c>
      <c r="E78" s="263">
        <v>11729096</v>
      </c>
      <c r="F78" s="264">
        <v>11730013</v>
      </c>
      <c r="G78" s="264">
        <v>11701051</v>
      </c>
      <c r="H78" s="264">
        <v>11701051</v>
      </c>
      <c r="I78" s="264">
        <v>11701051</v>
      </c>
      <c r="J78" s="264">
        <v>11701051</v>
      </c>
      <c r="K78" s="265" t="s">
        <v>36</v>
      </c>
      <c r="L78" s="266"/>
      <c r="M78" s="267"/>
      <c r="N78" s="267"/>
      <c r="O78" s="267"/>
      <c r="P78" s="268">
        <v>0</v>
      </c>
      <c r="Q78" s="268"/>
      <c r="R78" s="338">
        <v>0</v>
      </c>
      <c r="S78" s="266"/>
      <c r="T78" s="267"/>
      <c r="U78" s="267"/>
      <c r="V78" s="267">
        <v>40</v>
      </c>
      <c r="W78" s="268">
        <v>40</v>
      </c>
      <c r="X78" s="268"/>
      <c r="Y78" s="338">
        <v>40</v>
      </c>
      <c r="Z78" s="249">
        <v>0</v>
      </c>
      <c r="AA78" s="250">
        <v>0</v>
      </c>
      <c r="AB78" s="250">
        <v>0</v>
      </c>
      <c r="AC78" s="250">
        <v>40</v>
      </c>
      <c r="AD78" s="251">
        <f t="shared" si="35"/>
        <v>40</v>
      </c>
      <c r="AE78" s="250">
        <v>0</v>
      </c>
      <c r="AF78" s="269">
        <f t="shared" si="14"/>
        <v>40</v>
      </c>
      <c r="AG78" s="249">
        <v>0</v>
      </c>
      <c r="AH78" s="250">
        <v>0</v>
      </c>
      <c r="AI78" s="250">
        <v>0</v>
      </c>
      <c r="AJ78" s="250">
        <v>40</v>
      </c>
      <c r="AK78" s="251">
        <v>40</v>
      </c>
      <c r="AL78" s="250">
        <v>0</v>
      </c>
      <c r="AM78" s="269">
        <f t="shared" si="36"/>
        <v>40</v>
      </c>
      <c r="AN78" s="249">
        <v>0</v>
      </c>
      <c r="AO78" s="250">
        <v>0</v>
      </c>
      <c r="AP78" s="250">
        <v>0</v>
      </c>
      <c r="AQ78" s="250">
        <v>40</v>
      </c>
      <c r="AR78" s="251">
        <v>40</v>
      </c>
      <c r="AS78" s="250">
        <v>0</v>
      </c>
      <c r="AT78" s="269">
        <v>40</v>
      </c>
      <c r="AU78" s="253">
        <v>0</v>
      </c>
      <c r="AV78" s="250">
        <v>0</v>
      </c>
      <c r="AW78" s="255">
        <v>0</v>
      </c>
      <c r="AX78" s="255">
        <v>40</v>
      </c>
      <c r="AY78" s="251">
        <v>40</v>
      </c>
      <c r="AZ78" s="250">
        <v>0</v>
      </c>
      <c r="BA78" s="269">
        <v>40</v>
      </c>
      <c r="BB78" s="249">
        <v>0</v>
      </c>
      <c r="BC78" s="250">
        <v>0</v>
      </c>
      <c r="BD78" s="250">
        <v>0</v>
      </c>
      <c r="BE78" s="250">
        <v>40</v>
      </c>
      <c r="BF78" s="250">
        <v>40</v>
      </c>
      <c r="BG78" s="250">
        <v>0</v>
      </c>
      <c r="BH78" s="269">
        <v>40</v>
      </c>
      <c r="BI78" s="516">
        <f>SUMIFS('R4病院病棟票'!$AE$11:$AE$324,'R4病院病棟票'!$B$11:$B$324,$J$3:$J$150,'R4病院病棟票'!$R$11:$R$324,1)</f>
        <v>0</v>
      </c>
      <c r="BJ78" s="260">
        <f>SUMIFS('R4病院病棟票'!$AE$11:$AE$324,'R4病院病棟票'!$B$11:$B$324,$J$3:$J$150,'R4病院病棟票'!$R$11:$R$324,2)</f>
        <v>0</v>
      </c>
      <c r="BK78" s="517">
        <f>SUMIFS('R4病院病棟票'!$AE$11:$AE$324,'R4病院病棟票'!$B$11:$B$324,$J$3:$J$150,'R4病院病棟票'!$R$11:$R$324,3)</f>
        <v>0</v>
      </c>
      <c r="BL78" s="518">
        <f>SUMIFS('R4病院病棟票'!$AE$11:$AE$324,'R4病院病棟票'!$B$11:$B$324,$J$3:$J$150,'R4病院病棟票'!$R$11:$R$324,4)</f>
        <v>40</v>
      </c>
      <c r="BM78" s="519">
        <f t="shared" si="27"/>
        <v>40</v>
      </c>
      <c r="BN78" s="260">
        <f>SUMIFS('R4病院病棟票'!$AE$11:$AE$324,'R4病院病棟票'!$B$11:$B$324,$J$3:$J$150,'R4病院病棟票'!$R$11:$R$324,5)+SUMIFS('R4病院病棟票'!$AE$11:$AE$324,'R4病院病棟票'!$B$11:$B$324,$J$3:$J$150,'R4病院病棟票'!$R$11:$R$324,6)</f>
        <v>0</v>
      </c>
      <c r="BO78" s="293">
        <f t="shared" si="28"/>
        <v>40</v>
      </c>
      <c r="BP78" s="228">
        <f t="shared" si="31"/>
        <v>0</v>
      </c>
      <c r="BQ78" s="228">
        <f t="shared" si="32"/>
        <v>0</v>
      </c>
      <c r="BR78" s="228"/>
      <c r="BS78" s="384">
        <f>SUMIFS('R4病院病棟票'!$AH$11:$AH$324,'R4病院病棟票'!$B$11:$B$324,$J$3:$J$150,'R4病院病棟票'!$Y$11:$Y$324,1)</f>
        <v>0</v>
      </c>
      <c r="BT78" s="525">
        <f>SUMIFS('R4病院病棟票'!$AH$11:$AH$324,'R4病院病棟票'!$B$11:$B$324,$J$3:$J$150,'R4病院病棟票'!$Y$11:$Y$324,2)</f>
        <v>0</v>
      </c>
      <c r="BU78" s="385">
        <f>SUMIFS('R4病院病棟票'!$AH$11:$AH$324,'R4病院病棟票'!$B$11:$B$324,$J$3:$J$150,'R4病院病棟票'!$Y$11:$Y$324,3)</f>
        <v>0</v>
      </c>
      <c r="BV78" s="393">
        <f>SUMIFS('R4病院病棟票'!$AH$11:$AH$324,'R4病院病棟票'!$B$11:$B$324,$J$3:$J$150,'R4病院病棟票'!$Y$11:$Y$324,4)</f>
        <v>40</v>
      </c>
      <c r="BW78" s="385">
        <f t="shared" si="29"/>
        <v>40</v>
      </c>
      <c r="BX78" s="393">
        <f>SUMIFS('R4病院病棟票'!$AH$11:$AH$324,'R4病院病棟票'!$B$11:$B$324,$J$3:$J$150,'R4病院病棟票'!$Y$11:$Y$324,5)</f>
        <v>0</v>
      </c>
      <c r="BY78" s="386">
        <f t="shared" si="30"/>
        <v>40</v>
      </c>
      <c r="BZ78" s="387">
        <f>SUMIFS('R4病院病棟票'!$AI$11:$AI$324,'R4病院病棟票'!$B$11:$B$324,$J$3:$J$150)</f>
        <v>0</v>
      </c>
      <c r="CA78" s="528">
        <f>SUMIFS('R4病院病棟票'!$AE$11:$AE$324,'R4病院病棟票'!$B$11:$B$324,$J$3:$J$150,'R4病院病棟票'!$Y$11:$Y$324,7)</f>
        <v>0</v>
      </c>
      <c r="CB78" s="388" t="str">
        <f t="shared" si="33"/>
        <v>○</v>
      </c>
      <c r="CC78" s="391">
        <v>40</v>
      </c>
      <c r="CD78" s="388" t="str">
        <f t="shared" si="34"/>
        <v>○</v>
      </c>
    </row>
    <row r="79" spans="1:82">
      <c r="A79" s="315">
        <v>71</v>
      </c>
      <c r="B79" s="262" t="s">
        <v>145</v>
      </c>
      <c r="C79" s="262" t="s">
        <v>151</v>
      </c>
      <c r="D79" s="262" t="s">
        <v>109</v>
      </c>
      <c r="E79" s="263">
        <v>11729028</v>
      </c>
      <c r="F79" s="264">
        <v>11730087</v>
      </c>
      <c r="G79" s="264">
        <v>11701036</v>
      </c>
      <c r="H79" s="264">
        <v>11701036</v>
      </c>
      <c r="I79" s="264">
        <v>11701036</v>
      </c>
      <c r="J79" s="264">
        <v>11701036</v>
      </c>
      <c r="K79" s="265" t="s">
        <v>173</v>
      </c>
      <c r="L79" s="266"/>
      <c r="M79" s="267"/>
      <c r="N79" s="267"/>
      <c r="O79" s="267"/>
      <c r="P79" s="268">
        <v>0</v>
      </c>
      <c r="Q79" s="268"/>
      <c r="R79" s="338">
        <v>0</v>
      </c>
      <c r="S79" s="266"/>
      <c r="T79" s="267"/>
      <c r="U79" s="267"/>
      <c r="V79" s="267">
        <v>30</v>
      </c>
      <c r="W79" s="268">
        <v>30</v>
      </c>
      <c r="X79" s="268"/>
      <c r="Y79" s="338">
        <v>30</v>
      </c>
      <c r="Z79" s="249">
        <v>0</v>
      </c>
      <c r="AA79" s="250">
        <v>0</v>
      </c>
      <c r="AB79" s="250">
        <v>0</v>
      </c>
      <c r="AC79" s="250">
        <v>30</v>
      </c>
      <c r="AD79" s="251">
        <f t="shared" si="35"/>
        <v>30</v>
      </c>
      <c r="AE79" s="250">
        <v>0</v>
      </c>
      <c r="AF79" s="269">
        <f t="shared" si="14"/>
        <v>30</v>
      </c>
      <c r="AG79" s="249">
        <v>0</v>
      </c>
      <c r="AH79" s="250">
        <v>0</v>
      </c>
      <c r="AI79" s="250">
        <v>0</v>
      </c>
      <c r="AJ79" s="250">
        <v>30</v>
      </c>
      <c r="AK79" s="251">
        <v>30</v>
      </c>
      <c r="AL79" s="250">
        <v>0</v>
      </c>
      <c r="AM79" s="269">
        <f t="shared" si="36"/>
        <v>30</v>
      </c>
      <c r="AN79" s="249">
        <v>0</v>
      </c>
      <c r="AO79" s="250">
        <v>0</v>
      </c>
      <c r="AP79" s="250">
        <v>0</v>
      </c>
      <c r="AQ79" s="250">
        <v>30</v>
      </c>
      <c r="AR79" s="251">
        <v>30</v>
      </c>
      <c r="AS79" s="250">
        <v>0</v>
      </c>
      <c r="AT79" s="269">
        <v>30</v>
      </c>
      <c r="AU79" s="253">
        <v>0</v>
      </c>
      <c r="AV79" s="250">
        <v>0</v>
      </c>
      <c r="AW79" s="255">
        <v>0</v>
      </c>
      <c r="AX79" s="255">
        <v>30</v>
      </c>
      <c r="AY79" s="251">
        <v>30</v>
      </c>
      <c r="AZ79" s="250">
        <v>0</v>
      </c>
      <c r="BA79" s="269">
        <v>30</v>
      </c>
      <c r="BB79" s="249">
        <v>0</v>
      </c>
      <c r="BC79" s="250">
        <v>0</v>
      </c>
      <c r="BD79" s="250">
        <v>0</v>
      </c>
      <c r="BE79" s="250">
        <v>30</v>
      </c>
      <c r="BF79" s="250">
        <v>30</v>
      </c>
      <c r="BG79" s="250">
        <v>0</v>
      </c>
      <c r="BH79" s="269">
        <v>30</v>
      </c>
      <c r="BI79" s="516">
        <f>SUMIFS('R4病院病棟票'!$AE$11:$AE$324,'R4病院病棟票'!$B$11:$B$324,$J$3:$J$150,'R4病院病棟票'!$R$11:$R$324,1)</f>
        <v>0</v>
      </c>
      <c r="BJ79" s="260">
        <f>SUMIFS('R4病院病棟票'!$AE$11:$AE$324,'R4病院病棟票'!$B$11:$B$324,$J$3:$J$150,'R4病院病棟票'!$R$11:$R$324,2)</f>
        <v>0</v>
      </c>
      <c r="BK79" s="517">
        <f>SUMIFS('R4病院病棟票'!$AE$11:$AE$324,'R4病院病棟票'!$B$11:$B$324,$J$3:$J$150,'R4病院病棟票'!$R$11:$R$324,3)</f>
        <v>0</v>
      </c>
      <c r="BL79" s="518">
        <f>SUMIFS('R4病院病棟票'!$AE$11:$AE$324,'R4病院病棟票'!$B$11:$B$324,$J$3:$J$150,'R4病院病棟票'!$R$11:$R$324,4)</f>
        <v>30</v>
      </c>
      <c r="BM79" s="519">
        <f t="shared" si="27"/>
        <v>30</v>
      </c>
      <c r="BN79" s="260">
        <f>SUMIFS('R4病院病棟票'!$AE$11:$AE$324,'R4病院病棟票'!$B$11:$B$324,$J$3:$J$150,'R4病院病棟票'!$R$11:$R$324,5)+SUMIFS('R4病院病棟票'!$AE$11:$AE$324,'R4病院病棟票'!$B$11:$B$324,$J$3:$J$150,'R4病院病棟票'!$R$11:$R$324,6)</f>
        <v>0</v>
      </c>
      <c r="BO79" s="293">
        <f t="shared" si="28"/>
        <v>30</v>
      </c>
      <c r="BP79" s="228">
        <f t="shared" si="31"/>
        <v>0</v>
      </c>
      <c r="BQ79" s="228">
        <f t="shared" si="32"/>
        <v>0</v>
      </c>
      <c r="BR79" s="228"/>
      <c r="BS79" s="384">
        <f>SUMIFS('R4病院病棟票'!$AH$11:$AH$324,'R4病院病棟票'!$B$11:$B$324,$J$3:$J$150,'R4病院病棟票'!$Y$11:$Y$324,1)</f>
        <v>0</v>
      </c>
      <c r="BT79" s="525">
        <f>SUMIFS('R4病院病棟票'!$AH$11:$AH$324,'R4病院病棟票'!$B$11:$B$324,$J$3:$J$150,'R4病院病棟票'!$Y$11:$Y$324,2)</f>
        <v>0</v>
      </c>
      <c r="BU79" s="385">
        <f>SUMIFS('R4病院病棟票'!$AH$11:$AH$324,'R4病院病棟票'!$B$11:$B$324,$J$3:$J$150,'R4病院病棟票'!$Y$11:$Y$324,3)</f>
        <v>0</v>
      </c>
      <c r="BV79" s="393">
        <f>SUMIFS('R4病院病棟票'!$AH$11:$AH$324,'R4病院病棟票'!$B$11:$B$324,$J$3:$J$150,'R4病院病棟票'!$Y$11:$Y$324,4)</f>
        <v>30</v>
      </c>
      <c r="BW79" s="385">
        <f t="shared" si="29"/>
        <v>30</v>
      </c>
      <c r="BX79" s="393">
        <f>SUMIFS('R4病院病棟票'!$AH$11:$AH$324,'R4病院病棟票'!$B$11:$B$324,$J$3:$J$150,'R4病院病棟票'!$Y$11:$Y$324,5)</f>
        <v>0</v>
      </c>
      <c r="BY79" s="386">
        <f t="shared" si="30"/>
        <v>30</v>
      </c>
      <c r="BZ79" s="387">
        <f>SUMIFS('R4病院病棟票'!$AI$11:$AI$324,'R4病院病棟票'!$B$11:$B$324,$J$3:$J$150)</f>
        <v>0</v>
      </c>
      <c r="CA79" s="528">
        <f>SUMIFS('R4病院病棟票'!$AE$11:$AE$324,'R4病院病棟票'!$B$11:$B$324,$J$3:$J$150,'R4病院病棟票'!$Y$11:$Y$324,7)</f>
        <v>0</v>
      </c>
      <c r="CB79" s="388" t="str">
        <f t="shared" si="33"/>
        <v>○</v>
      </c>
      <c r="CC79" s="391">
        <v>30</v>
      </c>
      <c r="CD79" s="388" t="str">
        <f t="shared" si="34"/>
        <v>○</v>
      </c>
    </row>
    <row r="80" spans="1:82">
      <c r="A80" s="315">
        <v>72</v>
      </c>
      <c r="B80" s="262" t="s">
        <v>145</v>
      </c>
      <c r="C80" s="262" t="s">
        <v>1922</v>
      </c>
      <c r="D80" s="262" t="s">
        <v>109</v>
      </c>
      <c r="E80" s="263">
        <v>11729069</v>
      </c>
      <c r="F80" s="264">
        <v>11730086</v>
      </c>
      <c r="G80" s="264">
        <v>11701117</v>
      </c>
      <c r="H80" s="264">
        <v>11701117</v>
      </c>
      <c r="I80" s="264">
        <v>11701117</v>
      </c>
      <c r="J80" s="264">
        <v>11701117</v>
      </c>
      <c r="K80" s="265" t="s">
        <v>37</v>
      </c>
      <c r="L80" s="266">
        <v>736</v>
      </c>
      <c r="M80" s="267"/>
      <c r="N80" s="267">
        <v>38</v>
      </c>
      <c r="O80" s="267"/>
      <c r="P80" s="268">
        <v>774</v>
      </c>
      <c r="Q80" s="268"/>
      <c r="R80" s="338">
        <v>774</v>
      </c>
      <c r="S80" s="266">
        <v>724</v>
      </c>
      <c r="T80" s="267"/>
      <c r="U80" s="267">
        <v>38</v>
      </c>
      <c r="V80" s="267"/>
      <c r="W80" s="268">
        <v>762</v>
      </c>
      <c r="X80" s="268">
        <v>37</v>
      </c>
      <c r="Y80" s="338">
        <v>799</v>
      </c>
      <c r="Z80" s="249">
        <v>725</v>
      </c>
      <c r="AA80" s="250">
        <v>0</v>
      </c>
      <c r="AB80" s="250">
        <v>38</v>
      </c>
      <c r="AC80" s="250">
        <v>0</v>
      </c>
      <c r="AD80" s="251">
        <f t="shared" si="35"/>
        <v>763</v>
      </c>
      <c r="AE80" s="250">
        <v>36</v>
      </c>
      <c r="AF80" s="269">
        <f t="shared" si="14"/>
        <v>799</v>
      </c>
      <c r="AG80" s="249">
        <v>725</v>
      </c>
      <c r="AH80" s="250">
        <v>0</v>
      </c>
      <c r="AI80" s="250">
        <v>38</v>
      </c>
      <c r="AJ80" s="250">
        <v>0</v>
      </c>
      <c r="AK80" s="251">
        <v>763</v>
      </c>
      <c r="AL80" s="250">
        <v>36</v>
      </c>
      <c r="AM80" s="269">
        <f t="shared" si="36"/>
        <v>799</v>
      </c>
      <c r="AN80" s="249">
        <v>710</v>
      </c>
      <c r="AO80" s="250">
        <v>0</v>
      </c>
      <c r="AP80" s="250">
        <v>38</v>
      </c>
      <c r="AQ80" s="250">
        <v>0</v>
      </c>
      <c r="AR80" s="251">
        <v>748</v>
      </c>
      <c r="AS80" s="250">
        <v>36</v>
      </c>
      <c r="AT80" s="269">
        <v>784</v>
      </c>
      <c r="AU80" s="253">
        <v>743</v>
      </c>
      <c r="AV80" s="250">
        <v>0</v>
      </c>
      <c r="AW80" s="255">
        <v>38</v>
      </c>
      <c r="AX80" s="255">
        <v>0</v>
      </c>
      <c r="AY80" s="251">
        <v>781</v>
      </c>
      <c r="AZ80" s="250">
        <v>0</v>
      </c>
      <c r="BA80" s="269">
        <v>781</v>
      </c>
      <c r="BB80" s="249">
        <v>777</v>
      </c>
      <c r="BC80" s="250">
        <v>0</v>
      </c>
      <c r="BD80" s="250">
        <v>0</v>
      </c>
      <c r="BE80" s="250">
        <v>0</v>
      </c>
      <c r="BF80" s="250">
        <v>777</v>
      </c>
      <c r="BG80" s="250">
        <v>0</v>
      </c>
      <c r="BH80" s="269">
        <v>777</v>
      </c>
      <c r="BI80" s="516">
        <f>SUMIFS('R4病院病棟票'!$AE$11:$AE$324,'R4病院病棟票'!$B$11:$B$324,$J$3:$J$150,'R4病院病棟票'!$R$11:$R$324,1)</f>
        <v>703</v>
      </c>
      <c r="BJ80" s="260">
        <f>SUMIFS('R4病院病棟票'!$AE$11:$AE$324,'R4病院病棟票'!$B$11:$B$324,$J$3:$J$150,'R4病院病棟票'!$R$11:$R$324,2)</f>
        <v>74</v>
      </c>
      <c r="BK80" s="517">
        <f>SUMIFS('R4病院病棟票'!$AE$11:$AE$324,'R4病院病棟票'!$B$11:$B$324,$J$3:$J$150,'R4病院病棟票'!$R$11:$R$324,3)</f>
        <v>0</v>
      </c>
      <c r="BL80" s="518">
        <f>SUMIFS('R4病院病棟票'!$AE$11:$AE$324,'R4病院病棟票'!$B$11:$B$324,$J$3:$J$150,'R4病院病棟票'!$R$11:$R$324,4)</f>
        <v>0</v>
      </c>
      <c r="BM80" s="519">
        <f t="shared" si="27"/>
        <v>777</v>
      </c>
      <c r="BN80" s="260">
        <f>SUMIFS('R4病院病棟票'!$AE$11:$AE$324,'R4病院病棟票'!$B$11:$B$324,$J$3:$J$150,'R4病院病棟票'!$R$11:$R$324,5)+SUMIFS('R4病院病棟票'!$AE$11:$AE$324,'R4病院病棟票'!$B$11:$B$324,$J$3:$J$150,'R4病院病棟票'!$R$11:$R$324,6)</f>
        <v>0</v>
      </c>
      <c r="BO80" s="293">
        <f t="shared" si="28"/>
        <v>777</v>
      </c>
      <c r="BP80" s="228">
        <f t="shared" si="31"/>
        <v>0</v>
      </c>
      <c r="BQ80" s="228">
        <f t="shared" si="32"/>
        <v>0</v>
      </c>
      <c r="BR80" s="228"/>
      <c r="BS80" s="384">
        <f>SUMIFS('R4病院病棟票'!$AH$11:$AH$324,'R4病院病棟票'!$B$11:$B$324,$J$3:$J$150,'R4病院病棟票'!$Y$11:$Y$324,1)</f>
        <v>703</v>
      </c>
      <c r="BT80" s="525">
        <f>SUMIFS('R4病院病棟票'!$AH$11:$AH$324,'R4病院病棟票'!$B$11:$B$324,$J$3:$J$150,'R4病院病棟票'!$Y$11:$Y$324,2)</f>
        <v>74</v>
      </c>
      <c r="BU80" s="385">
        <f>SUMIFS('R4病院病棟票'!$AH$11:$AH$324,'R4病院病棟票'!$B$11:$B$324,$J$3:$J$150,'R4病院病棟票'!$Y$11:$Y$324,3)</f>
        <v>0</v>
      </c>
      <c r="BV80" s="393">
        <f>SUMIFS('R4病院病棟票'!$AH$11:$AH$324,'R4病院病棟票'!$B$11:$B$324,$J$3:$J$150,'R4病院病棟票'!$Y$11:$Y$324,4)</f>
        <v>0</v>
      </c>
      <c r="BW80" s="385">
        <f t="shared" si="29"/>
        <v>777</v>
      </c>
      <c r="BX80" s="393">
        <f>SUMIFS('R4病院病棟票'!$AH$11:$AH$324,'R4病院病棟票'!$B$11:$B$324,$J$3:$J$150,'R4病院病棟票'!$Y$11:$Y$324,5)</f>
        <v>0</v>
      </c>
      <c r="BY80" s="386">
        <f t="shared" si="30"/>
        <v>777</v>
      </c>
      <c r="BZ80" s="387">
        <f>SUMIFS('R4病院病棟票'!$AI$11:$AI$324,'R4病院病棟票'!$B$11:$B$324,$J$3:$J$150)</f>
        <v>0</v>
      </c>
      <c r="CA80" s="528">
        <f>SUMIFS('R4病院病棟票'!$AE$11:$AE$324,'R4病院病棟票'!$B$11:$B$324,$J$3:$J$150,'R4病院病棟票'!$Y$11:$Y$324,7)</f>
        <v>0</v>
      </c>
      <c r="CB80" s="388" t="str">
        <f t="shared" si="33"/>
        <v>○</v>
      </c>
      <c r="CC80" s="391">
        <v>781</v>
      </c>
      <c r="CD80" s="388" t="str">
        <f t="shared" si="34"/>
        <v>×</v>
      </c>
    </row>
    <row r="81" spans="1:83">
      <c r="A81" s="315">
        <v>73</v>
      </c>
      <c r="B81" s="262" t="s">
        <v>145</v>
      </c>
      <c r="C81" s="262" t="s">
        <v>1922</v>
      </c>
      <c r="D81" s="262" t="s">
        <v>109</v>
      </c>
      <c r="E81" s="263">
        <v>11729057</v>
      </c>
      <c r="F81" s="264">
        <v>11730139</v>
      </c>
      <c r="G81" s="264">
        <v>11701116</v>
      </c>
      <c r="H81" s="264">
        <v>11701116</v>
      </c>
      <c r="I81" s="264">
        <v>11701116</v>
      </c>
      <c r="J81" s="264">
        <v>11701116</v>
      </c>
      <c r="K81" s="265" t="s">
        <v>38</v>
      </c>
      <c r="L81" s="266"/>
      <c r="M81" s="267"/>
      <c r="N81" s="267"/>
      <c r="O81" s="267"/>
      <c r="P81" s="268">
        <v>0</v>
      </c>
      <c r="Q81" s="268"/>
      <c r="R81" s="338">
        <v>0</v>
      </c>
      <c r="S81" s="266"/>
      <c r="T81" s="267"/>
      <c r="U81" s="267"/>
      <c r="V81" s="267">
        <v>80</v>
      </c>
      <c r="W81" s="268">
        <v>80</v>
      </c>
      <c r="X81" s="268"/>
      <c r="Y81" s="338">
        <v>80</v>
      </c>
      <c r="Z81" s="249">
        <v>0</v>
      </c>
      <c r="AA81" s="250">
        <v>0</v>
      </c>
      <c r="AB81" s="250">
        <v>0</v>
      </c>
      <c r="AC81" s="250">
        <v>80</v>
      </c>
      <c r="AD81" s="251">
        <f t="shared" si="35"/>
        <v>80</v>
      </c>
      <c r="AE81" s="250">
        <v>0</v>
      </c>
      <c r="AF81" s="269">
        <f t="shared" si="14"/>
        <v>80</v>
      </c>
      <c r="AG81" s="249">
        <v>0</v>
      </c>
      <c r="AH81" s="250">
        <v>0</v>
      </c>
      <c r="AI81" s="250">
        <v>0</v>
      </c>
      <c r="AJ81" s="250">
        <v>80</v>
      </c>
      <c r="AK81" s="251">
        <v>80</v>
      </c>
      <c r="AL81" s="250">
        <v>0</v>
      </c>
      <c r="AM81" s="269">
        <f t="shared" si="36"/>
        <v>80</v>
      </c>
      <c r="AN81" s="249">
        <v>0</v>
      </c>
      <c r="AO81" s="250">
        <v>0</v>
      </c>
      <c r="AP81" s="250">
        <v>0</v>
      </c>
      <c r="AQ81" s="250">
        <v>80</v>
      </c>
      <c r="AR81" s="251">
        <v>80</v>
      </c>
      <c r="AS81" s="250">
        <v>0</v>
      </c>
      <c r="AT81" s="269">
        <v>80</v>
      </c>
      <c r="AU81" s="253">
        <v>0</v>
      </c>
      <c r="AV81" s="250">
        <v>0</v>
      </c>
      <c r="AW81" s="255">
        <v>0</v>
      </c>
      <c r="AX81" s="255">
        <v>80</v>
      </c>
      <c r="AY81" s="251">
        <v>80</v>
      </c>
      <c r="AZ81" s="250">
        <v>0</v>
      </c>
      <c r="BA81" s="269">
        <v>80</v>
      </c>
      <c r="BB81" s="249">
        <v>0</v>
      </c>
      <c r="BC81" s="250">
        <v>0</v>
      </c>
      <c r="BD81" s="250">
        <v>0</v>
      </c>
      <c r="BE81" s="250">
        <v>80</v>
      </c>
      <c r="BF81" s="250">
        <v>80</v>
      </c>
      <c r="BG81" s="250">
        <v>0</v>
      </c>
      <c r="BH81" s="269">
        <v>80</v>
      </c>
      <c r="BI81" s="516">
        <f>SUMIFS('R4病院病棟票'!$AE$11:$AE$324,'R4病院病棟票'!$B$11:$B$324,$J$3:$J$150,'R4病院病棟票'!$R$11:$R$324,1)</f>
        <v>0</v>
      </c>
      <c r="BJ81" s="260">
        <f>SUMIFS('R4病院病棟票'!$AE$11:$AE$324,'R4病院病棟票'!$B$11:$B$324,$J$3:$J$150,'R4病院病棟票'!$R$11:$R$324,2)</f>
        <v>0</v>
      </c>
      <c r="BK81" s="517">
        <f>SUMIFS('R4病院病棟票'!$AE$11:$AE$324,'R4病院病棟票'!$B$11:$B$324,$J$3:$J$150,'R4病院病棟票'!$R$11:$R$324,3)</f>
        <v>0</v>
      </c>
      <c r="BL81" s="518">
        <f>SUMIFS('R4病院病棟票'!$AE$11:$AE$324,'R4病院病棟票'!$B$11:$B$324,$J$3:$J$150,'R4病院病棟票'!$R$11:$R$324,4)</f>
        <v>80</v>
      </c>
      <c r="BM81" s="519">
        <f t="shared" si="27"/>
        <v>80</v>
      </c>
      <c r="BN81" s="260">
        <f>SUMIFS('R4病院病棟票'!$AE$11:$AE$324,'R4病院病棟票'!$B$11:$B$324,$J$3:$J$150,'R4病院病棟票'!$R$11:$R$324,5)+SUMIFS('R4病院病棟票'!$AE$11:$AE$324,'R4病院病棟票'!$B$11:$B$324,$J$3:$J$150,'R4病院病棟票'!$R$11:$R$324,6)</f>
        <v>0</v>
      </c>
      <c r="BO81" s="293">
        <f t="shared" si="28"/>
        <v>80</v>
      </c>
      <c r="BP81" s="228">
        <f t="shared" si="31"/>
        <v>0</v>
      </c>
      <c r="BQ81" s="228">
        <f t="shared" si="32"/>
        <v>0</v>
      </c>
      <c r="BR81" s="228"/>
      <c r="BS81" s="384">
        <f>SUMIFS('R4病院病棟票'!$AH$11:$AH$324,'R4病院病棟票'!$B$11:$B$324,$J$3:$J$150,'R4病院病棟票'!$Y$11:$Y$324,1)</f>
        <v>0</v>
      </c>
      <c r="BT81" s="525">
        <f>SUMIFS('R4病院病棟票'!$AH$11:$AH$324,'R4病院病棟票'!$B$11:$B$324,$J$3:$J$150,'R4病院病棟票'!$Y$11:$Y$324,2)</f>
        <v>0</v>
      </c>
      <c r="BU81" s="385">
        <f>SUMIFS('R4病院病棟票'!$AH$11:$AH$324,'R4病院病棟票'!$B$11:$B$324,$J$3:$J$150,'R4病院病棟票'!$Y$11:$Y$324,3)</f>
        <v>0</v>
      </c>
      <c r="BV81" s="393">
        <f>SUMIFS('R4病院病棟票'!$AH$11:$AH$324,'R4病院病棟票'!$B$11:$B$324,$J$3:$J$150,'R4病院病棟票'!$Y$11:$Y$324,4)</f>
        <v>80</v>
      </c>
      <c r="BW81" s="385">
        <f t="shared" si="29"/>
        <v>80</v>
      </c>
      <c r="BX81" s="393">
        <f>SUMIFS('R4病院病棟票'!$AH$11:$AH$324,'R4病院病棟票'!$B$11:$B$324,$J$3:$J$150,'R4病院病棟票'!$Y$11:$Y$324,5)</f>
        <v>0</v>
      </c>
      <c r="BY81" s="386">
        <f t="shared" si="30"/>
        <v>80</v>
      </c>
      <c r="BZ81" s="387">
        <f>SUMIFS('R4病院病棟票'!$AI$11:$AI$324,'R4病院病棟票'!$B$11:$B$324,$J$3:$J$150)</f>
        <v>0</v>
      </c>
      <c r="CA81" s="528">
        <f>SUMIFS('R4病院病棟票'!$AE$11:$AE$324,'R4病院病棟票'!$B$11:$B$324,$J$3:$J$150,'R4病院病棟票'!$Y$11:$Y$324,7)</f>
        <v>0</v>
      </c>
      <c r="CB81" s="388" t="str">
        <f t="shared" si="33"/>
        <v>○</v>
      </c>
      <c r="CC81" s="391">
        <v>80</v>
      </c>
      <c r="CD81" s="388" t="str">
        <f t="shared" si="34"/>
        <v>○</v>
      </c>
    </row>
    <row r="82" spans="1:83">
      <c r="A82" s="315">
        <v>74</v>
      </c>
      <c r="B82" s="262" t="s">
        <v>145</v>
      </c>
      <c r="C82" s="262" t="s">
        <v>1922</v>
      </c>
      <c r="D82" s="262" t="s">
        <v>109</v>
      </c>
      <c r="E82" s="263">
        <v>11729121</v>
      </c>
      <c r="F82" s="264">
        <v>11730055</v>
      </c>
      <c r="G82" s="264">
        <v>11701114</v>
      </c>
      <c r="H82" s="264">
        <v>11701114</v>
      </c>
      <c r="I82" s="264">
        <v>11701114</v>
      </c>
      <c r="J82" s="264">
        <v>11701114</v>
      </c>
      <c r="K82" s="265" t="s">
        <v>1858</v>
      </c>
      <c r="L82" s="266"/>
      <c r="M82" s="267"/>
      <c r="N82" s="267"/>
      <c r="O82" s="267"/>
      <c r="P82" s="268">
        <v>0</v>
      </c>
      <c r="Q82" s="268"/>
      <c r="R82" s="338">
        <v>0</v>
      </c>
      <c r="S82" s="266"/>
      <c r="T82" s="267">
        <v>60</v>
      </c>
      <c r="U82" s="267"/>
      <c r="V82" s="267"/>
      <c r="W82" s="268">
        <v>60</v>
      </c>
      <c r="X82" s="268"/>
      <c r="Y82" s="338">
        <v>60</v>
      </c>
      <c r="Z82" s="249">
        <v>0</v>
      </c>
      <c r="AA82" s="250">
        <v>60</v>
      </c>
      <c r="AB82" s="250">
        <v>0</v>
      </c>
      <c r="AC82" s="250">
        <v>0</v>
      </c>
      <c r="AD82" s="251">
        <f t="shared" si="35"/>
        <v>60</v>
      </c>
      <c r="AE82" s="250">
        <v>0</v>
      </c>
      <c r="AF82" s="269">
        <f t="shared" si="14"/>
        <v>60</v>
      </c>
      <c r="AG82" s="249">
        <v>0</v>
      </c>
      <c r="AH82" s="250">
        <v>60</v>
      </c>
      <c r="AI82" s="250">
        <v>0</v>
      </c>
      <c r="AJ82" s="250">
        <v>0</v>
      </c>
      <c r="AK82" s="251">
        <v>60</v>
      </c>
      <c r="AL82" s="250">
        <v>0</v>
      </c>
      <c r="AM82" s="269">
        <f t="shared" si="36"/>
        <v>60</v>
      </c>
      <c r="AN82" s="249">
        <v>0</v>
      </c>
      <c r="AO82" s="250">
        <v>60</v>
      </c>
      <c r="AP82" s="250">
        <v>0</v>
      </c>
      <c r="AQ82" s="250">
        <v>0</v>
      </c>
      <c r="AR82" s="251">
        <v>60</v>
      </c>
      <c r="AS82" s="250">
        <v>0</v>
      </c>
      <c r="AT82" s="269">
        <v>60</v>
      </c>
      <c r="AU82" s="253">
        <v>0</v>
      </c>
      <c r="AV82" s="250">
        <v>60</v>
      </c>
      <c r="AW82" s="255">
        <v>0</v>
      </c>
      <c r="AX82" s="255">
        <v>0</v>
      </c>
      <c r="AY82" s="251">
        <v>60</v>
      </c>
      <c r="AZ82" s="250">
        <v>0</v>
      </c>
      <c r="BA82" s="269">
        <v>60</v>
      </c>
      <c r="BB82" s="249">
        <v>0</v>
      </c>
      <c r="BC82" s="250">
        <v>60</v>
      </c>
      <c r="BD82" s="250">
        <v>0</v>
      </c>
      <c r="BE82" s="250">
        <v>0</v>
      </c>
      <c r="BF82" s="250">
        <v>60</v>
      </c>
      <c r="BG82" s="250">
        <v>0</v>
      </c>
      <c r="BH82" s="269">
        <v>60</v>
      </c>
      <c r="BI82" s="516">
        <f>SUMIFS('R4病院病棟票'!$AE$11:$AE$324,'R4病院病棟票'!$B$11:$B$324,$J$3:$J$150,'R4病院病棟票'!$R$11:$R$324,1)</f>
        <v>0</v>
      </c>
      <c r="BJ82" s="260">
        <f>SUMIFS('R4病院病棟票'!$AE$11:$AE$324,'R4病院病棟票'!$B$11:$B$324,$J$3:$J$150,'R4病院病棟票'!$R$11:$R$324,2)</f>
        <v>60</v>
      </c>
      <c r="BK82" s="517">
        <f>SUMIFS('R4病院病棟票'!$AE$11:$AE$324,'R4病院病棟票'!$B$11:$B$324,$J$3:$J$150,'R4病院病棟票'!$R$11:$R$324,3)</f>
        <v>0</v>
      </c>
      <c r="BL82" s="518">
        <f>SUMIFS('R4病院病棟票'!$AE$11:$AE$324,'R4病院病棟票'!$B$11:$B$324,$J$3:$J$150,'R4病院病棟票'!$R$11:$R$324,4)</f>
        <v>0</v>
      </c>
      <c r="BM82" s="519">
        <f t="shared" si="27"/>
        <v>60</v>
      </c>
      <c r="BN82" s="260">
        <f>SUMIFS('R4病院病棟票'!$AE$11:$AE$324,'R4病院病棟票'!$B$11:$B$324,$J$3:$J$150,'R4病院病棟票'!$R$11:$R$324,5)+SUMIFS('R4病院病棟票'!$AE$11:$AE$324,'R4病院病棟票'!$B$11:$B$324,$J$3:$J$150,'R4病院病棟票'!$R$11:$R$324,6)</f>
        <v>0</v>
      </c>
      <c r="BO82" s="293">
        <f t="shared" si="28"/>
        <v>60</v>
      </c>
      <c r="BP82" s="228">
        <f t="shared" si="31"/>
        <v>0</v>
      </c>
      <c r="BQ82" s="228">
        <f t="shared" si="32"/>
        <v>0</v>
      </c>
      <c r="BR82" s="228"/>
      <c r="BS82" s="384">
        <f>SUMIFS('R4病院病棟票'!$AH$11:$AH$324,'R4病院病棟票'!$B$11:$B$324,$J$3:$J$150,'R4病院病棟票'!$Y$11:$Y$324,1)</f>
        <v>0</v>
      </c>
      <c r="BT82" s="525">
        <f>SUMIFS('R4病院病棟票'!$AH$11:$AH$324,'R4病院病棟票'!$B$11:$B$324,$J$3:$J$150,'R4病院病棟票'!$Y$11:$Y$324,2)</f>
        <v>60</v>
      </c>
      <c r="BU82" s="385">
        <f>SUMIFS('R4病院病棟票'!$AH$11:$AH$324,'R4病院病棟票'!$B$11:$B$324,$J$3:$J$150,'R4病院病棟票'!$Y$11:$Y$324,3)</f>
        <v>0</v>
      </c>
      <c r="BV82" s="393">
        <f>SUMIFS('R4病院病棟票'!$AH$11:$AH$324,'R4病院病棟票'!$B$11:$B$324,$J$3:$J$150,'R4病院病棟票'!$Y$11:$Y$324,4)</f>
        <v>0</v>
      </c>
      <c r="BW82" s="385">
        <f t="shared" si="29"/>
        <v>60</v>
      </c>
      <c r="BX82" s="393">
        <f>SUMIFS('R4病院病棟票'!$AH$11:$AH$324,'R4病院病棟票'!$B$11:$B$324,$J$3:$J$150,'R4病院病棟票'!$Y$11:$Y$324,5)</f>
        <v>0</v>
      </c>
      <c r="BY82" s="386">
        <f t="shared" si="30"/>
        <v>60</v>
      </c>
      <c r="BZ82" s="387">
        <f>SUMIFS('R4病院病棟票'!$AI$11:$AI$324,'R4病院病棟票'!$B$11:$B$324,$J$3:$J$150)</f>
        <v>0</v>
      </c>
      <c r="CA82" s="528">
        <f>SUMIFS('R4病院病棟票'!$AE$11:$AE$324,'R4病院病棟票'!$B$11:$B$324,$J$3:$J$150,'R4病院病棟票'!$Y$11:$Y$324,7)</f>
        <v>0</v>
      </c>
      <c r="CB82" s="388" t="str">
        <f t="shared" si="33"/>
        <v>○</v>
      </c>
      <c r="CC82" s="391">
        <v>60</v>
      </c>
      <c r="CD82" s="388" t="str">
        <f t="shared" si="34"/>
        <v>○</v>
      </c>
    </row>
    <row r="83" spans="1:83">
      <c r="A83" s="315">
        <v>75</v>
      </c>
      <c r="B83" s="262" t="s">
        <v>145</v>
      </c>
      <c r="C83" s="262" t="s">
        <v>1923</v>
      </c>
      <c r="D83" s="262" t="s">
        <v>109</v>
      </c>
      <c r="E83" s="263">
        <v>11729129</v>
      </c>
      <c r="F83" s="264">
        <v>11730125</v>
      </c>
      <c r="G83" s="264">
        <v>11701115</v>
      </c>
      <c r="H83" s="264">
        <v>11701115</v>
      </c>
      <c r="I83" s="264">
        <v>11701115</v>
      </c>
      <c r="J83" s="264">
        <v>11701115</v>
      </c>
      <c r="K83" s="265" t="s">
        <v>174</v>
      </c>
      <c r="L83" s="266"/>
      <c r="M83" s="267"/>
      <c r="N83" s="267"/>
      <c r="O83" s="267"/>
      <c r="P83" s="268">
        <v>0</v>
      </c>
      <c r="Q83" s="268"/>
      <c r="R83" s="338">
        <v>0</v>
      </c>
      <c r="S83" s="266"/>
      <c r="T83" s="267"/>
      <c r="U83" s="267"/>
      <c r="V83" s="267">
        <v>79</v>
      </c>
      <c r="W83" s="268">
        <v>79</v>
      </c>
      <c r="X83" s="268"/>
      <c r="Y83" s="338">
        <v>79</v>
      </c>
      <c r="Z83" s="249">
        <v>0</v>
      </c>
      <c r="AA83" s="250">
        <v>0</v>
      </c>
      <c r="AB83" s="250">
        <v>0</v>
      </c>
      <c r="AC83" s="250">
        <v>79</v>
      </c>
      <c r="AD83" s="251">
        <f t="shared" si="35"/>
        <v>79</v>
      </c>
      <c r="AE83" s="250">
        <v>0</v>
      </c>
      <c r="AF83" s="269">
        <f t="shared" si="14"/>
        <v>79</v>
      </c>
      <c r="AG83" s="249">
        <v>0</v>
      </c>
      <c r="AH83" s="250">
        <v>0</v>
      </c>
      <c r="AI83" s="250">
        <v>0</v>
      </c>
      <c r="AJ83" s="250">
        <v>79</v>
      </c>
      <c r="AK83" s="251">
        <v>79</v>
      </c>
      <c r="AL83" s="250">
        <v>0</v>
      </c>
      <c r="AM83" s="269">
        <f t="shared" si="36"/>
        <v>79</v>
      </c>
      <c r="AN83" s="249">
        <v>0</v>
      </c>
      <c r="AO83" s="250">
        <v>0</v>
      </c>
      <c r="AP83" s="250">
        <v>0</v>
      </c>
      <c r="AQ83" s="250">
        <v>79</v>
      </c>
      <c r="AR83" s="251">
        <v>79</v>
      </c>
      <c r="AS83" s="250">
        <v>0</v>
      </c>
      <c r="AT83" s="269">
        <v>79</v>
      </c>
      <c r="AU83" s="253">
        <v>0</v>
      </c>
      <c r="AV83" s="250">
        <v>0</v>
      </c>
      <c r="AW83" s="255">
        <v>0</v>
      </c>
      <c r="AX83" s="255">
        <v>79</v>
      </c>
      <c r="AY83" s="251">
        <v>79</v>
      </c>
      <c r="AZ83" s="250">
        <v>0</v>
      </c>
      <c r="BA83" s="269">
        <v>79</v>
      </c>
      <c r="BB83" s="249">
        <v>0</v>
      </c>
      <c r="BC83" s="250">
        <v>0</v>
      </c>
      <c r="BD83" s="250">
        <v>0</v>
      </c>
      <c r="BE83" s="250">
        <v>79</v>
      </c>
      <c r="BF83" s="250">
        <v>79</v>
      </c>
      <c r="BG83" s="250">
        <v>0</v>
      </c>
      <c r="BH83" s="269">
        <v>79</v>
      </c>
      <c r="BI83" s="516">
        <f>SUMIFS('R4病院病棟票'!$AE$11:$AE$324,'R4病院病棟票'!$B$11:$B$324,$J$3:$J$150,'R4病院病棟票'!$R$11:$R$324,1)</f>
        <v>0</v>
      </c>
      <c r="BJ83" s="260">
        <f>SUMIFS('R4病院病棟票'!$AE$11:$AE$324,'R4病院病棟票'!$B$11:$B$324,$J$3:$J$150,'R4病院病棟票'!$R$11:$R$324,2)</f>
        <v>0</v>
      </c>
      <c r="BK83" s="517">
        <f>SUMIFS('R4病院病棟票'!$AE$11:$AE$324,'R4病院病棟票'!$B$11:$B$324,$J$3:$J$150,'R4病院病棟票'!$R$11:$R$324,3)</f>
        <v>0</v>
      </c>
      <c r="BL83" s="518">
        <f>SUMIFS('R4病院病棟票'!$AE$11:$AE$324,'R4病院病棟票'!$B$11:$B$324,$J$3:$J$150,'R4病院病棟票'!$R$11:$R$324,4)</f>
        <v>79</v>
      </c>
      <c r="BM83" s="519">
        <f t="shared" si="27"/>
        <v>79</v>
      </c>
      <c r="BN83" s="260">
        <f>SUMIFS('R4病院病棟票'!$AE$11:$AE$324,'R4病院病棟票'!$B$11:$B$324,$J$3:$J$150,'R4病院病棟票'!$R$11:$R$324,5)+SUMIFS('R4病院病棟票'!$AE$11:$AE$324,'R4病院病棟票'!$B$11:$B$324,$J$3:$J$150,'R4病院病棟票'!$R$11:$R$324,6)</f>
        <v>0</v>
      </c>
      <c r="BO83" s="293">
        <f t="shared" si="28"/>
        <v>79</v>
      </c>
      <c r="BP83" s="228">
        <f t="shared" si="31"/>
        <v>0</v>
      </c>
      <c r="BQ83" s="228">
        <f t="shared" si="32"/>
        <v>0</v>
      </c>
      <c r="BR83" s="228"/>
      <c r="BS83" s="384">
        <f>SUMIFS('R4病院病棟票'!$AH$11:$AH$324,'R4病院病棟票'!$B$11:$B$324,$J$3:$J$150,'R4病院病棟票'!$Y$11:$Y$324,1)</f>
        <v>0</v>
      </c>
      <c r="BT83" s="525">
        <f>SUMIFS('R4病院病棟票'!$AH$11:$AH$324,'R4病院病棟票'!$B$11:$B$324,$J$3:$J$150,'R4病院病棟票'!$Y$11:$Y$324,2)</f>
        <v>0</v>
      </c>
      <c r="BU83" s="385">
        <f>SUMIFS('R4病院病棟票'!$AH$11:$AH$324,'R4病院病棟票'!$B$11:$B$324,$J$3:$J$150,'R4病院病棟票'!$Y$11:$Y$324,3)</f>
        <v>0</v>
      </c>
      <c r="BV83" s="393">
        <f>SUMIFS('R4病院病棟票'!$AH$11:$AH$324,'R4病院病棟票'!$B$11:$B$324,$J$3:$J$150,'R4病院病棟票'!$Y$11:$Y$324,4)</f>
        <v>79</v>
      </c>
      <c r="BW83" s="385">
        <f t="shared" si="29"/>
        <v>79</v>
      </c>
      <c r="BX83" s="393">
        <f>SUMIFS('R4病院病棟票'!$AH$11:$AH$324,'R4病院病棟票'!$B$11:$B$324,$J$3:$J$150,'R4病院病棟票'!$Y$11:$Y$324,5)</f>
        <v>0</v>
      </c>
      <c r="BY83" s="386">
        <f t="shared" si="30"/>
        <v>79</v>
      </c>
      <c r="BZ83" s="387">
        <f>SUMIFS('R4病院病棟票'!$AI$11:$AI$324,'R4病院病棟票'!$B$11:$B$324,$J$3:$J$150)</f>
        <v>0</v>
      </c>
      <c r="CA83" s="528">
        <f>SUMIFS('R4病院病棟票'!$AE$11:$AE$324,'R4病院病棟票'!$B$11:$B$324,$J$3:$J$150,'R4病院病棟票'!$Y$11:$Y$324,7)</f>
        <v>0</v>
      </c>
      <c r="CB83" s="388" t="str">
        <f t="shared" si="33"/>
        <v>○</v>
      </c>
      <c r="CC83" s="391">
        <v>79</v>
      </c>
      <c r="CD83" s="388" t="str">
        <f t="shared" si="34"/>
        <v>○</v>
      </c>
    </row>
    <row r="84" spans="1:83">
      <c r="A84" s="315">
        <v>76</v>
      </c>
      <c r="B84" s="262" t="s">
        <v>145</v>
      </c>
      <c r="C84" s="262" t="s">
        <v>175</v>
      </c>
      <c r="D84" s="262" t="s">
        <v>109</v>
      </c>
      <c r="E84" s="263">
        <v>11729111</v>
      </c>
      <c r="F84" s="264">
        <v>11730049</v>
      </c>
      <c r="G84" s="264">
        <v>11701097</v>
      </c>
      <c r="H84" s="264">
        <v>11701097</v>
      </c>
      <c r="I84" s="264">
        <v>11701097</v>
      </c>
      <c r="J84" s="264">
        <v>11701097</v>
      </c>
      <c r="K84" s="265" t="s">
        <v>176</v>
      </c>
      <c r="L84" s="266"/>
      <c r="M84" s="267"/>
      <c r="N84" s="267"/>
      <c r="O84" s="267"/>
      <c r="P84" s="268">
        <v>0</v>
      </c>
      <c r="Q84" s="268"/>
      <c r="R84" s="338">
        <v>0</v>
      </c>
      <c r="S84" s="266"/>
      <c r="T84" s="267"/>
      <c r="U84" s="267"/>
      <c r="V84" s="267">
        <v>204</v>
      </c>
      <c r="W84" s="268">
        <v>204</v>
      </c>
      <c r="X84" s="268"/>
      <c r="Y84" s="338">
        <v>204</v>
      </c>
      <c r="Z84" s="249">
        <v>0</v>
      </c>
      <c r="AA84" s="250">
        <v>0</v>
      </c>
      <c r="AB84" s="250">
        <v>0</v>
      </c>
      <c r="AC84" s="250">
        <v>204</v>
      </c>
      <c r="AD84" s="251">
        <f t="shared" si="35"/>
        <v>204</v>
      </c>
      <c r="AE84" s="250">
        <v>0</v>
      </c>
      <c r="AF84" s="269">
        <f t="shared" si="14"/>
        <v>204</v>
      </c>
      <c r="AG84" s="249">
        <v>0</v>
      </c>
      <c r="AH84" s="250">
        <v>0</v>
      </c>
      <c r="AI84" s="250">
        <v>0</v>
      </c>
      <c r="AJ84" s="250">
        <v>204</v>
      </c>
      <c r="AK84" s="251">
        <v>204</v>
      </c>
      <c r="AL84" s="250">
        <v>0</v>
      </c>
      <c r="AM84" s="269">
        <f t="shared" si="36"/>
        <v>204</v>
      </c>
      <c r="AN84" s="249">
        <v>0</v>
      </c>
      <c r="AO84" s="250">
        <v>0</v>
      </c>
      <c r="AP84" s="250">
        <v>0</v>
      </c>
      <c r="AQ84" s="250">
        <v>204</v>
      </c>
      <c r="AR84" s="251">
        <v>204</v>
      </c>
      <c r="AS84" s="250">
        <v>0</v>
      </c>
      <c r="AT84" s="269">
        <v>204</v>
      </c>
      <c r="AU84" s="253">
        <v>0</v>
      </c>
      <c r="AV84" s="250">
        <v>0</v>
      </c>
      <c r="AW84" s="255">
        <v>0</v>
      </c>
      <c r="AX84" s="255">
        <v>156</v>
      </c>
      <c r="AY84" s="251">
        <v>156</v>
      </c>
      <c r="AZ84" s="250">
        <v>0</v>
      </c>
      <c r="BA84" s="269">
        <v>156</v>
      </c>
      <c r="BB84" s="249">
        <v>0</v>
      </c>
      <c r="BC84" s="250">
        <v>0</v>
      </c>
      <c r="BD84" s="250">
        <v>0</v>
      </c>
      <c r="BE84" s="250">
        <v>156</v>
      </c>
      <c r="BF84" s="250">
        <v>156</v>
      </c>
      <c r="BG84" s="250">
        <v>0</v>
      </c>
      <c r="BH84" s="269">
        <v>156</v>
      </c>
      <c r="BI84" s="516">
        <f>SUMIFS('R4病院病棟票'!$AE$11:$AE$324,'R4病院病棟票'!$B$11:$B$324,$J$3:$J$150,'R4病院病棟票'!$R$11:$R$324,1)</f>
        <v>0</v>
      </c>
      <c r="BJ84" s="260">
        <f>SUMIFS('R4病院病棟票'!$AE$11:$AE$324,'R4病院病棟票'!$B$11:$B$324,$J$3:$J$150,'R4病院病棟票'!$R$11:$R$324,2)</f>
        <v>0</v>
      </c>
      <c r="BK84" s="517">
        <f>SUMIFS('R4病院病棟票'!$AE$11:$AE$324,'R4病院病棟票'!$B$11:$B$324,$J$3:$J$150,'R4病院病棟票'!$R$11:$R$324,3)</f>
        <v>0</v>
      </c>
      <c r="BL84" s="518">
        <f>SUMIFS('R4病院病棟票'!$AE$11:$AE$324,'R4病院病棟票'!$B$11:$B$324,$J$3:$J$150,'R4病院病棟票'!$R$11:$R$324,4)</f>
        <v>138</v>
      </c>
      <c r="BM84" s="519">
        <f t="shared" si="27"/>
        <v>138</v>
      </c>
      <c r="BN84" s="260">
        <f>SUMIFS('R4病院病棟票'!$AE$11:$AE$324,'R4病院病棟票'!$B$11:$B$324,$J$3:$J$150,'R4病院病棟票'!$R$11:$R$324,5)+SUMIFS('R4病院病棟票'!$AE$11:$AE$324,'R4病院病棟票'!$B$11:$B$324,$J$3:$J$150,'R4病院病棟票'!$R$11:$R$324,6)</f>
        <v>0</v>
      </c>
      <c r="BO84" s="293">
        <f t="shared" si="28"/>
        <v>138</v>
      </c>
      <c r="BP84" s="228">
        <f t="shared" si="31"/>
        <v>-18</v>
      </c>
      <c r="BQ84" s="228">
        <f t="shared" si="32"/>
        <v>-18</v>
      </c>
      <c r="BR84" s="228"/>
      <c r="BS84" s="384">
        <f>SUMIFS('R4病院病棟票'!$AH$11:$AH$324,'R4病院病棟票'!$B$11:$B$324,$J$3:$J$150,'R4病院病棟票'!$Y$11:$Y$324,1)</f>
        <v>0</v>
      </c>
      <c r="BT84" s="525">
        <f>SUMIFS('R4病院病棟票'!$AH$11:$AH$324,'R4病院病棟票'!$B$11:$B$324,$J$3:$J$150,'R4病院病棟票'!$Y$11:$Y$324,2)</f>
        <v>0</v>
      </c>
      <c r="BU84" s="385">
        <f>SUMIFS('R4病院病棟票'!$AH$11:$AH$324,'R4病院病棟票'!$B$11:$B$324,$J$3:$J$150,'R4病院病棟票'!$Y$11:$Y$324,3)</f>
        <v>0</v>
      </c>
      <c r="BV84" s="393">
        <f>SUMIFS('R4病院病棟票'!$AH$11:$AH$324,'R4病院病棟票'!$B$11:$B$324,$J$3:$J$150,'R4病院病棟票'!$Y$11:$Y$324,4)</f>
        <v>130</v>
      </c>
      <c r="BW84" s="385">
        <f t="shared" si="29"/>
        <v>130</v>
      </c>
      <c r="BX84" s="393">
        <f>SUMIFS('R4病院病棟票'!$AH$11:$AH$324,'R4病院病棟票'!$B$11:$B$324,$J$3:$J$150,'R4病院病棟票'!$Y$11:$Y$324,5)</f>
        <v>0</v>
      </c>
      <c r="BY84" s="386">
        <f t="shared" si="30"/>
        <v>130</v>
      </c>
      <c r="BZ84" s="387">
        <f>SUMIFS('R4病院病棟票'!$AI$11:$AI$324,'R4病院病棟票'!$B$11:$B$324,$J$3:$J$150)</f>
        <v>8</v>
      </c>
      <c r="CA84" s="528">
        <f>SUMIFS('R4病院病棟票'!$AE$11:$AE$324,'R4病院病棟票'!$B$11:$B$324,$J$3:$J$150,'R4病院病棟票'!$Y$11:$Y$324,7)</f>
        <v>0</v>
      </c>
      <c r="CB84" s="388" t="str">
        <f t="shared" si="33"/>
        <v>○</v>
      </c>
      <c r="CC84" s="391">
        <v>138</v>
      </c>
      <c r="CD84" s="388" t="str">
        <f t="shared" si="34"/>
        <v>○</v>
      </c>
    </row>
    <row r="85" spans="1:83">
      <c r="A85" s="315">
        <v>77</v>
      </c>
      <c r="B85" s="308" t="s">
        <v>170</v>
      </c>
      <c r="C85" s="308" t="s">
        <v>175</v>
      </c>
      <c r="D85" s="308" t="s">
        <v>109</v>
      </c>
      <c r="E85" s="339">
        <v>11729048</v>
      </c>
      <c r="F85" s="340">
        <v>11730011</v>
      </c>
      <c r="G85" s="340">
        <v>11701096</v>
      </c>
      <c r="H85" s="340">
        <v>11701096</v>
      </c>
      <c r="I85" s="340">
        <v>11701096</v>
      </c>
      <c r="J85" s="340">
        <v>11701096</v>
      </c>
      <c r="K85" s="304" t="s">
        <v>177</v>
      </c>
      <c r="L85" s="266"/>
      <c r="M85" s="267"/>
      <c r="N85" s="267"/>
      <c r="O85" s="267"/>
      <c r="P85" s="268">
        <v>0</v>
      </c>
      <c r="Q85" s="268"/>
      <c r="R85" s="338">
        <v>0</v>
      </c>
      <c r="S85" s="266"/>
      <c r="T85" s="267"/>
      <c r="U85" s="267"/>
      <c r="V85" s="267">
        <v>35</v>
      </c>
      <c r="W85" s="268">
        <v>35</v>
      </c>
      <c r="X85" s="268"/>
      <c r="Y85" s="338">
        <v>35</v>
      </c>
      <c r="Z85" s="249">
        <v>0</v>
      </c>
      <c r="AA85" s="250">
        <v>0</v>
      </c>
      <c r="AB85" s="250">
        <v>0</v>
      </c>
      <c r="AC85" s="250">
        <v>35</v>
      </c>
      <c r="AD85" s="251">
        <f t="shared" si="35"/>
        <v>35</v>
      </c>
      <c r="AE85" s="250">
        <v>0</v>
      </c>
      <c r="AF85" s="269">
        <f t="shared" ref="AF85:AF149" si="37">AD85+AE85</f>
        <v>35</v>
      </c>
      <c r="AG85" s="249">
        <v>0</v>
      </c>
      <c r="AH85" s="250">
        <v>0</v>
      </c>
      <c r="AI85" s="250">
        <v>0</v>
      </c>
      <c r="AJ85" s="250">
        <v>35</v>
      </c>
      <c r="AK85" s="251">
        <v>35</v>
      </c>
      <c r="AL85" s="250">
        <v>0</v>
      </c>
      <c r="AM85" s="269">
        <f t="shared" si="36"/>
        <v>35</v>
      </c>
      <c r="AN85" s="249">
        <v>0</v>
      </c>
      <c r="AO85" s="250">
        <v>0</v>
      </c>
      <c r="AP85" s="250">
        <v>0</v>
      </c>
      <c r="AQ85" s="250">
        <v>35</v>
      </c>
      <c r="AR85" s="251">
        <v>35</v>
      </c>
      <c r="AS85" s="250">
        <v>0</v>
      </c>
      <c r="AT85" s="269">
        <v>35</v>
      </c>
      <c r="AU85" s="253">
        <v>0</v>
      </c>
      <c r="AV85" s="250">
        <v>0</v>
      </c>
      <c r="AW85" s="255">
        <v>0</v>
      </c>
      <c r="AX85" s="255">
        <v>35</v>
      </c>
      <c r="AY85" s="251">
        <v>35</v>
      </c>
      <c r="AZ85" s="250">
        <v>0</v>
      </c>
      <c r="BA85" s="269">
        <v>35</v>
      </c>
      <c r="BB85" s="249">
        <v>0</v>
      </c>
      <c r="BC85" s="250">
        <v>0</v>
      </c>
      <c r="BD85" s="250">
        <v>0</v>
      </c>
      <c r="BE85" s="250">
        <v>35</v>
      </c>
      <c r="BF85" s="250">
        <v>35</v>
      </c>
      <c r="BG85" s="250">
        <v>0</v>
      </c>
      <c r="BH85" s="269">
        <v>35</v>
      </c>
      <c r="BI85" s="516">
        <f>SUMIFS('R4病院病棟票'!$AE$11:$AE$324,'R4病院病棟票'!$B$11:$B$324,$J$3:$J$150,'R4病院病棟票'!$R$11:$R$324,1)</f>
        <v>0</v>
      </c>
      <c r="BJ85" s="260">
        <f>SUMIFS('R4病院病棟票'!$AE$11:$AE$324,'R4病院病棟票'!$B$11:$B$324,$J$3:$J$150,'R4病院病棟票'!$R$11:$R$324,2)</f>
        <v>0</v>
      </c>
      <c r="BK85" s="517">
        <f>SUMIFS('R4病院病棟票'!$AE$11:$AE$324,'R4病院病棟票'!$B$11:$B$324,$J$3:$J$150,'R4病院病棟票'!$R$11:$R$324,3)</f>
        <v>0</v>
      </c>
      <c r="BL85" s="518">
        <f>SUMIFS('R4病院病棟票'!$AE$11:$AE$324,'R4病院病棟票'!$B$11:$B$324,$J$3:$J$150,'R4病院病棟票'!$R$11:$R$324,4)</f>
        <v>35</v>
      </c>
      <c r="BM85" s="519">
        <f t="shared" si="27"/>
        <v>35</v>
      </c>
      <c r="BN85" s="260">
        <f>SUMIFS('R4病院病棟票'!$AE$11:$AE$324,'R4病院病棟票'!$B$11:$B$324,$J$3:$J$150,'R4病院病棟票'!$R$11:$R$324,5)+SUMIFS('R4病院病棟票'!$AE$11:$AE$324,'R4病院病棟票'!$B$11:$B$324,$J$3:$J$150,'R4病院病棟票'!$R$11:$R$324,6)</f>
        <v>0</v>
      </c>
      <c r="BO85" s="293">
        <f t="shared" si="28"/>
        <v>35</v>
      </c>
      <c r="BP85" s="228">
        <f t="shared" si="31"/>
        <v>0</v>
      </c>
      <c r="BQ85" s="228">
        <f t="shared" si="32"/>
        <v>0</v>
      </c>
      <c r="BR85" s="228"/>
      <c r="BS85" s="384">
        <f>SUMIFS('R4病院病棟票'!$AH$11:$AH$324,'R4病院病棟票'!$B$11:$B$324,$J$3:$J$150,'R4病院病棟票'!$Y$11:$Y$324,1)</f>
        <v>0</v>
      </c>
      <c r="BT85" s="525">
        <f>SUMIFS('R4病院病棟票'!$AH$11:$AH$324,'R4病院病棟票'!$B$11:$B$324,$J$3:$J$150,'R4病院病棟票'!$Y$11:$Y$324,2)</f>
        <v>0</v>
      </c>
      <c r="BU85" s="385">
        <f>SUMIFS('R4病院病棟票'!$AH$11:$AH$324,'R4病院病棟票'!$B$11:$B$324,$J$3:$J$150,'R4病院病棟票'!$Y$11:$Y$324,3)</f>
        <v>0</v>
      </c>
      <c r="BV85" s="393">
        <f>SUMIFS('R4病院病棟票'!$AH$11:$AH$324,'R4病院病棟票'!$B$11:$B$324,$J$3:$J$150,'R4病院病棟票'!$Y$11:$Y$324,4)</f>
        <v>35</v>
      </c>
      <c r="BW85" s="385">
        <f t="shared" si="29"/>
        <v>35</v>
      </c>
      <c r="BX85" s="393">
        <f>SUMIFS('R4病院病棟票'!$AH$11:$AH$324,'R4病院病棟票'!$B$11:$B$324,$J$3:$J$150,'R4病院病棟票'!$Y$11:$Y$324,5)</f>
        <v>0</v>
      </c>
      <c r="BY85" s="386">
        <f t="shared" si="30"/>
        <v>35</v>
      </c>
      <c r="BZ85" s="387">
        <f>SUMIFS('R4病院病棟票'!$AI$11:$AI$324,'R4病院病棟票'!$B$11:$B$324,$J$3:$J$150)</f>
        <v>0</v>
      </c>
      <c r="CA85" s="528">
        <f>SUMIFS('R4病院病棟票'!$AE$11:$AE$324,'R4病院病棟票'!$B$11:$B$324,$J$3:$J$150,'R4病院病棟票'!$Y$11:$Y$324,7)</f>
        <v>0</v>
      </c>
      <c r="CB85" s="388" t="str">
        <f t="shared" si="33"/>
        <v>○</v>
      </c>
      <c r="CC85" s="391">
        <v>35</v>
      </c>
      <c r="CD85" s="388" t="str">
        <f t="shared" si="34"/>
        <v>○</v>
      </c>
    </row>
    <row r="86" spans="1:83" hidden="1">
      <c r="A86" s="341"/>
      <c r="B86" s="307" t="s">
        <v>170</v>
      </c>
      <c r="C86" s="307" t="s">
        <v>171</v>
      </c>
      <c r="D86" s="274" t="s">
        <v>109</v>
      </c>
      <c r="E86" s="308">
        <v>21729084</v>
      </c>
      <c r="F86" s="304">
        <v>21730089</v>
      </c>
      <c r="G86" s="309" t="s">
        <v>131</v>
      </c>
      <c r="H86" s="309" t="s">
        <v>131</v>
      </c>
      <c r="I86" s="309" t="s">
        <v>131</v>
      </c>
      <c r="J86" s="309" t="s">
        <v>131</v>
      </c>
      <c r="K86" s="276" t="s">
        <v>178</v>
      </c>
      <c r="L86" s="266"/>
      <c r="M86" s="267"/>
      <c r="N86" s="267"/>
      <c r="O86" s="267"/>
      <c r="P86" s="268">
        <v>0</v>
      </c>
      <c r="Q86" s="268"/>
      <c r="R86" s="338">
        <v>0</v>
      </c>
      <c r="S86" s="266"/>
      <c r="T86" s="267">
        <v>12</v>
      </c>
      <c r="U86" s="267"/>
      <c r="V86" s="267"/>
      <c r="W86" s="268">
        <v>12</v>
      </c>
      <c r="X86" s="268"/>
      <c r="Y86" s="338">
        <v>12</v>
      </c>
      <c r="Z86" s="249">
        <v>0</v>
      </c>
      <c r="AA86" s="267">
        <v>12</v>
      </c>
      <c r="AB86" s="250">
        <v>0</v>
      </c>
      <c r="AC86" s="250">
        <v>0</v>
      </c>
      <c r="AD86" s="251">
        <f t="shared" si="35"/>
        <v>12</v>
      </c>
      <c r="AE86" s="251">
        <v>0</v>
      </c>
      <c r="AF86" s="269">
        <f t="shared" si="37"/>
        <v>12</v>
      </c>
      <c r="AG86" s="249">
        <v>0</v>
      </c>
      <c r="AH86" s="267">
        <v>12</v>
      </c>
      <c r="AI86" s="250">
        <v>0</v>
      </c>
      <c r="AJ86" s="250">
        <v>0</v>
      </c>
      <c r="AK86" s="251">
        <v>12</v>
      </c>
      <c r="AL86" s="251">
        <v>0</v>
      </c>
      <c r="AM86" s="269">
        <f t="shared" si="36"/>
        <v>12</v>
      </c>
      <c r="AN86" s="249">
        <v>0</v>
      </c>
      <c r="AO86" s="250">
        <v>0</v>
      </c>
      <c r="AP86" s="250">
        <v>0</v>
      </c>
      <c r="AQ86" s="255">
        <v>0</v>
      </c>
      <c r="AR86" s="251">
        <v>0</v>
      </c>
      <c r="AS86" s="250">
        <v>0</v>
      </c>
      <c r="AT86" s="269">
        <v>0</v>
      </c>
      <c r="AU86" s="253">
        <v>0</v>
      </c>
      <c r="AV86" s="250">
        <v>0</v>
      </c>
      <c r="AW86" s="255">
        <v>0</v>
      </c>
      <c r="AX86" s="255" t="e">
        <v>#REF!</v>
      </c>
      <c r="AY86" s="251" t="e">
        <v>#REF!</v>
      </c>
      <c r="AZ86" s="250" t="e">
        <v>#REF!</v>
      </c>
      <c r="BA86" s="269" t="e">
        <v>#REF!</v>
      </c>
      <c r="BB86" s="249">
        <v>0</v>
      </c>
      <c r="BC86" s="250">
        <v>0</v>
      </c>
      <c r="BD86" s="250">
        <v>0</v>
      </c>
      <c r="BE86" s="250">
        <v>0</v>
      </c>
      <c r="BF86" s="250">
        <v>0</v>
      </c>
      <c r="BG86" s="250">
        <v>0</v>
      </c>
      <c r="BH86" s="269">
        <v>0</v>
      </c>
      <c r="BI86" s="270">
        <v>0</v>
      </c>
      <c r="BJ86" s="271">
        <v>0</v>
      </c>
      <c r="BK86" s="271">
        <v>0</v>
      </c>
      <c r="BL86" s="271">
        <v>0</v>
      </c>
      <c r="BM86" s="271">
        <f t="shared" ref="BM86" si="38">SUM(BI86:BL86)</f>
        <v>0</v>
      </c>
      <c r="BN86" s="271">
        <v>0</v>
      </c>
      <c r="BO86" s="272">
        <f t="shared" ref="BO86:BO87" si="39">BM86+BN86</f>
        <v>0</v>
      </c>
      <c r="BP86" s="228">
        <f t="shared" si="31"/>
        <v>0</v>
      </c>
      <c r="BQ86" s="228">
        <f t="shared" si="32"/>
        <v>0</v>
      </c>
      <c r="BR86" s="407"/>
      <c r="BS86" s="286"/>
      <c r="BT86" s="278"/>
      <c r="BU86" s="278"/>
      <c r="BV86" s="278"/>
      <c r="BW86" s="278">
        <f t="shared" ref="BW86" si="40">SUM(BS86:BV86)</f>
        <v>0</v>
      </c>
      <c r="BX86" s="278"/>
      <c r="BY86" s="280">
        <f t="shared" ref="BY86:BY88" si="41">BW86+BX86</f>
        <v>0</v>
      </c>
      <c r="BZ86" s="392"/>
      <c r="CA86" s="285"/>
      <c r="CB86" s="388" t="str">
        <f t="shared" si="33"/>
        <v>○</v>
      </c>
      <c r="CC86" s="394">
        <v>0</v>
      </c>
      <c r="CD86" s="388" t="str">
        <f t="shared" si="34"/>
        <v>○</v>
      </c>
    </row>
    <row r="87" spans="1:83">
      <c r="A87" s="315">
        <v>78</v>
      </c>
      <c r="B87" s="262" t="s">
        <v>145</v>
      </c>
      <c r="C87" s="262" t="s">
        <v>146</v>
      </c>
      <c r="D87" s="262" t="s">
        <v>109</v>
      </c>
      <c r="E87" s="263">
        <v>21729130</v>
      </c>
      <c r="F87" s="264">
        <v>21730115</v>
      </c>
      <c r="G87" s="264">
        <v>21701104</v>
      </c>
      <c r="H87" s="264">
        <v>21701104</v>
      </c>
      <c r="I87" s="264">
        <v>21701104</v>
      </c>
      <c r="J87" s="264">
        <v>21701104</v>
      </c>
      <c r="K87" s="265" t="s">
        <v>39</v>
      </c>
      <c r="L87" s="266"/>
      <c r="M87" s="267"/>
      <c r="N87" s="267"/>
      <c r="O87" s="267"/>
      <c r="P87" s="268">
        <v>0</v>
      </c>
      <c r="Q87" s="268"/>
      <c r="R87" s="338">
        <v>0</v>
      </c>
      <c r="S87" s="266"/>
      <c r="T87" s="267">
        <v>5</v>
      </c>
      <c r="U87" s="267"/>
      <c r="V87" s="267"/>
      <c r="W87" s="268">
        <v>5</v>
      </c>
      <c r="X87" s="268"/>
      <c r="Y87" s="338">
        <v>5</v>
      </c>
      <c r="Z87" s="249">
        <v>0</v>
      </c>
      <c r="AA87" s="250">
        <v>5</v>
      </c>
      <c r="AB87" s="250">
        <v>0</v>
      </c>
      <c r="AC87" s="250">
        <v>0</v>
      </c>
      <c r="AD87" s="251">
        <f t="shared" ref="AD87:AD93" si="42">SUM(Z87:AC87)</f>
        <v>5</v>
      </c>
      <c r="AE87" s="251">
        <v>0</v>
      </c>
      <c r="AF87" s="269">
        <f t="shared" si="37"/>
        <v>5</v>
      </c>
      <c r="AG87" s="249">
        <v>0</v>
      </c>
      <c r="AH87" s="250">
        <v>5</v>
      </c>
      <c r="AI87" s="250">
        <v>0</v>
      </c>
      <c r="AJ87" s="250">
        <v>0</v>
      </c>
      <c r="AK87" s="251">
        <v>5</v>
      </c>
      <c r="AL87" s="251">
        <v>0</v>
      </c>
      <c r="AM87" s="269">
        <f t="shared" si="36"/>
        <v>5</v>
      </c>
      <c r="AN87" s="253">
        <v>0</v>
      </c>
      <c r="AO87" s="250">
        <v>5</v>
      </c>
      <c r="AP87" s="250">
        <v>0</v>
      </c>
      <c r="AQ87" s="255">
        <v>0</v>
      </c>
      <c r="AR87" s="251">
        <v>5</v>
      </c>
      <c r="AS87" s="250">
        <v>0</v>
      </c>
      <c r="AT87" s="269">
        <v>5</v>
      </c>
      <c r="AU87" s="253">
        <v>0</v>
      </c>
      <c r="AV87" s="250">
        <v>5</v>
      </c>
      <c r="AW87" s="255">
        <v>0</v>
      </c>
      <c r="AX87" s="289">
        <v>0</v>
      </c>
      <c r="AY87" s="251">
        <v>5</v>
      </c>
      <c r="AZ87" s="250">
        <v>0</v>
      </c>
      <c r="BA87" s="252">
        <v>5</v>
      </c>
      <c r="BB87" s="253">
        <v>0</v>
      </c>
      <c r="BC87" s="250">
        <v>5</v>
      </c>
      <c r="BD87" s="250">
        <v>0</v>
      </c>
      <c r="BE87" s="255">
        <v>0</v>
      </c>
      <c r="BF87" s="251">
        <v>5</v>
      </c>
      <c r="BG87" s="250">
        <v>0</v>
      </c>
      <c r="BH87" s="252">
        <v>5</v>
      </c>
      <c r="BI87" s="290">
        <f>SUMIFS('R4診療所票'!$AZ$10:$AZ$64,'R4診療所票'!$B$10:$B$64,$J$3:$J$150,'R4診療所票'!$AG$10:$AG$64,1)</f>
        <v>0</v>
      </c>
      <c r="BJ87" s="271">
        <f>SUMIFS('R4診療所票'!$AZ$10:$AZ$64,'R4診療所票'!$B$10:$B$64,$J$3:$J$150,'R4診療所票'!$AG$10:$AG$64,2)</f>
        <v>5</v>
      </c>
      <c r="BK87" s="271">
        <f>SUMIFS('R4診療所票'!$AZ$10:$AZ$64,'R4診療所票'!$B$10:$B$64,$J$3:$J$150,'R4診療所票'!$AG$10:$AG$64,3)</f>
        <v>0</v>
      </c>
      <c r="BL87" s="291">
        <f>SUMIFS('R4診療所票'!$AZ$10:$AZ$64,'R4診療所票'!$B$10:$B$64,$J$3:$J$150,'R4診療所票'!$AG$10:$AG$64,4)</f>
        <v>0</v>
      </c>
      <c r="BM87" s="292">
        <f t="shared" ref="BM87" si="43">SUM(BI87:BL87)</f>
        <v>5</v>
      </c>
      <c r="BN87" s="271">
        <f>SUMIFS('R4診療所票'!$AZ$10:$AZ$64,'R4診療所票'!$B$10:$B$64,$J$3:$J$150,'R4診療所票'!$AG$10:$AG$64,5)+SUMIFS('R4診療所票'!$AZ$10:$AZ$64,'R4診療所票'!$B$10:$B$64,$J$3:$J$150,'R4診療所票'!$AG$10:$AG$64,6)</f>
        <v>0</v>
      </c>
      <c r="BO87" s="272">
        <f t="shared" si="39"/>
        <v>5</v>
      </c>
      <c r="BP87" s="228">
        <f t="shared" si="31"/>
        <v>0</v>
      </c>
      <c r="BQ87" s="228">
        <f t="shared" si="32"/>
        <v>0</v>
      </c>
      <c r="BR87" s="228"/>
      <c r="BS87" s="287">
        <f>SUMIFS('R4診療所票'!$BC$10:$BC$64,'R4診療所票'!$B$10:$B$64,$J$3:$J$150,'R4診療所票'!$AN$10:$AN$64,1)</f>
        <v>0</v>
      </c>
      <c r="BT87" s="525">
        <f>SUMIFS('R4診療所票'!$BC$10:$BC$64,'R4診療所票'!$B$10:$B$64,$J$3:$J$150,'R4診療所票'!$AN$10:$AN$64,2)</f>
        <v>3</v>
      </c>
      <c r="BU87" s="288">
        <f>SUMIFS('R4診療所票'!$BC$10:$BC$64,'R4診療所票'!$B$10:$B$64,$J$3:$J$150,'R4診療所票'!$AN$10:$AN$64,3)</f>
        <v>0</v>
      </c>
      <c r="BV87" s="525">
        <f>SUMIFS('R4診療所票'!$BC$10:$BC$64,'R4診療所票'!$B$10:$B$64,$J$3:$J$150,'R4診療所票'!$AN$10:$AN$64,4)</f>
        <v>0</v>
      </c>
      <c r="BW87" s="288">
        <f t="shared" ref="BW87:BW88" si="44">SUM(BS87:BV87)</f>
        <v>3</v>
      </c>
      <c r="BX87" s="525">
        <f>SUMIFS('R4診療所票'!$BC$10:$BC$64,'R4診療所票'!$B$10:$B$64,$J$3:$J$150,'R4診療所票'!$AN$10:$AN$64,5)</f>
        <v>0</v>
      </c>
      <c r="BY87" s="390">
        <f t="shared" si="41"/>
        <v>3</v>
      </c>
      <c r="BZ87" s="387">
        <f>SUMIFS('R4診療所票'!$BD$11:$BD$64,'R4診療所票'!$B$11:$B$64,$J$3:$J$150)</f>
        <v>2</v>
      </c>
      <c r="CA87" s="528">
        <f>SUMIFS('R4診療所票'!$BC$10:$BC$64,'R4診療所票'!$B$10:$B$64,$J$3:$J$150,'R4診療所票'!$AN$10:$AN$64,7)</f>
        <v>0</v>
      </c>
      <c r="CB87" s="388" t="str">
        <f t="shared" si="33"/>
        <v>○</v>
      </c>
      <c r="CC87" s="391">
        <v>5</v>
      </c>
      <c r="CD87" s="388" t="str">
        <f t="shared" si="34"/>
        <v>○</v>
      </c>
    </row>
    <row r="88" spans="1:83">
      <c r="A88" s="315">
        <v>79</v>
      </c>
      <c r="B88" s="262" t="s">
        <v>145</v>
      </c>
      <c r="C88" s="262" t="s">
        <v>146</v>
      </c>
      <c r="D88" s="262" t="s">
        <v>109</v>
      </c>
      <c r="E88" s="263">
        <v>21729120</v>
      </c>
      <c r="F88" s="264">
        <v>21730138</v>
      </c>
      <c r="G88" s="264">
        <v>21701103</v>
      </c>
      <c r="H88" s="264">
        <v>21701103</v>
      </c>
      <c r="I88" s="264">
        <v>21701103</v>
      </c>
      <c r="J88" s="264">
        <v>21701103</v>
      </c>
      <c r="K88" s="265" t="s">
        <v>40</v>
      </c>
      <c r="L88" s="266"/>
      <c r="M88" s="267"/>
      <c r="N88" s="267"/>
      <c r="O88" s="267"/>
      <c r="P88" s="268">
        <v>0</v>
      </c>
      <c r="Q88" s="268"/>
      <c r="R88" s="338">
        <v>0</v>
      </c>
      <c r="S88" s="266"/>
      <c r="T88" s="267">
        <v>19</v>
      </c>
      <c r="U88" s="267"/>
      <c r="V88" s="267"/>
      <c r="W88" s="268">
        <v>19</v>
      </c>
      <c r="X88" s="268"/>
      <c r="Y88" s="338">
        <v>19</v>
      </c>
      <c r="Z88" s="249">
        <v>0</v>
      </c>
      <c r="AA88" s="250">
        <v>19</v>
      </c>
      <c r="AB88" s="250">
        <v>0</v>
      </c>
      <c r="AC88" s="250">
        <v>0</v>
      </c>
      <c r="AD88" s="251">
        <f t="shared" si="42"/>
        <v>19</v>
      </c>
      <c r="AE88" s="251">
        <v>0</v>
      </c>
      <c r="AF88" s="269">
        <f t="shared" si="37"/>
        <v>19</v>
      </c>
      <c r="AG88" s="249">
        <v>0</v>
      </c>
      <c r="AH88" s="250">
        <v>19</v>
      </c>
      <c r="AI88" s="250">
        <v>0</v>
      </c>
      <c r="AJ88" s="250">
        <v>0</v>
      </c>
      <c r="AK88" s="251">
        <v>19</v>
      </c>
      <c r="AL88" s="251">
        <v>0</v>
      </c>
      <c r="AM88" s="269">
        <f t="shared" si="36"/>
        <v>19</v>
      </c>
      <c r="AN88" s="253">
        <v>0</v>
      </c>
      <c r="AO88" s="250">
        <v>19</v>
      </c>
      <c r="AP88" s="250">
        <v>0</v>
      </c>
      <c r="AQ88" s="255">
        <v>0</v>
      </c>
      <c r="AR88" s="251">
        <v>19</v>
      </c>
      <c r="AS88" s="250">
        <v>0</v>
      </c>
      <c r="AT88" s="269">
        <v>19</v>
      </c>
      <c r="AU88" s="253">
        <v>0</v>
      </c>
      <c r="AV88" s="250">
        <v>19</v>
      </c>
      <c r="AW88" s="255">
        <v>0</v>
      </c>
      <c r="AX88" s="289">
        <v>0</v>
      </c>
      <c r="AY88" s="251">
        <v>19</v>
      </c>
      <c r="AZ88" s="250">
        <v>0</v>
      </c>
      <c r="BA88" s="252">
        <v>19</v>
      </c>
      <c r="BB88" s="253">
        <v>0</v>
      </c>
      <c r="BC88" s="250">
        <v>19</v>
      </c>
      <c r="BD88" s="250">
        <v>0</v>
      </c>
      <c r="BE88" s="255">
        <v>0</v>
      </c>
      <c r="BF88" s="251">
        <v>19</v>
      </c>
      <c r="BG88" s="250">
        <v>0</v>
      </c>
      <c r="BH88" s="252">
        <v>19</v>
      </c>
      <c r="BI88" s="290">
        <f>SUMIFS('R4診療所票'!$AZ$10:$AZ$64,'R4診療所票'!$B$10:$B$64,$J$3:$J$150,'R4診療所票'!$AG$10:$AG$64,1)</f>
        <v>0</v>
      </c>
      <c r="BJ88" s="271">
        <f>SUMIFS('R4診療所票'!$AZ$10:$AZ$64,'R4診療所票'!$B$10:$B$64,$J$3:$J$150,'R4診療所票'!$AG$10:$AG$64,2)</f>
        <v>19</v>
      </c>
      <c r="BK88" s="271">
        <f>SUMIFS('R4診療所票'!$AZ$10:$AZ$64,'R4診療所票'!$B$10:$B$64,$J$3:$J$150,'R4診療所票'!$AG$10:$AG$64,3)</f>
        <v>0</v>
      </c>
      <c r="BL88" s="291">
        <f>SUMIFS('R4診療所票'!$AZ$10:$AZ$64,'R4診療所票'!$B$10:$B$64,$J$3:$J$150,'R4診療所票'!$AG$10:$AG$64,4)</f>
        <v>0</v>
      </c>
      <c r="BM88" s="292">
        <f t="shared" ref="BM88:BM125" si="45">SUM(BI88:BL88)</f>
        <v>19</v>
      </c>
      <c r="BN88" s="271">
        <f>SUMIFS('R4診療所票'!$AZ$10:$AZ$64,'R4診療所票'!$B$10:$B$64,$J$3:$J$150,'R4診療所票'!$AG$10:$AG$64,5)+SUMIFS('R4診療所票'!$AZ$10:$AZ$64,'R4診療所票'!$B$10:$B$64,$J$3:$J$150,'R4診療所票'!$AG$10:$AG$64,6)</f>
        <v>0</v>
      </c>
      <c r="BO88" s="272">
        <f t="shared" ref="BO88:BO125" si="46">BM88+BN88</f>
        <v>19</v>
      </c>
      <c r="BP88" s="228">
        <f t="shared" si="31"/>
        <v>0</v>
      </c>
      <c r="BQ88" s="228">
        <f t="shared" si="32"/>
        <v>0</v>
      </c>
      <c r="BR88" s="228"/>
      <c r="BS88" s="287">
        <f>SUMIFS('R4診療所票'!$BC$10:$BC$64,'R4診療所票'!$B$10:$B$64,$J$3:$J$150,'R4診療所票'!$AN$10:$AN$64,1)</f>
        <v>0</v>
      </c>
      <c r="BT88" s="525">
        <f>SUMIFS('R4診療所票'!$BC$10:$BC$64,'R4診療所票'!$B$10:$B$64,$J$3:$J$150,'R4診療所票'!$AN$10:$AN$64,2)</f>
        <v>19</v>
      </c>
      <c r="BU88" s="288">
        <f>SUMIFS('R4診療所票'!$BC$10:$BC$64,'R4診療所票'!$B$10:$B$64,$J$3:$J$150,'R4診療所票'!$AN$10:$AN$64,3)</f>
        <v>0</v>
      </c>
      <c r="BV88" s="525">
        <f>SUMIFS('R4診療所票'!$BC$10:$BC$64,'R4診療所票'!$B$10:$B$64,$J$3:$J$150,'R4診療所票'!$AN$10:$AN$64,4)</f>
        <v>0</v>
      </c>
      <c r="BW88" s="288">
        <f t="shared" si="44"/>
        <v>19</v>
      </c>
      <c r="BX88" s="525">
        <f>SUMIFS('R4診療所票'!$BC$10:$BC$64,'R4診療所票'!$B$10:$B$64,$J$3:$J$150,'R4診療所票'!$AN$10:$AN$64,5)</f>
        <v>0</v>
      </c>
      <c r="BY88" s="390">
        <f t="shared" si="41"/>
        <v>19</v>
      </c>
      <c r="BZ88" s="387">
        <f>SUMIFS('R4診療所票'!$BD$11:$BD$64,'R4診療所票'!$B$11:$B$64,$J$3:$J$150)</f>
        <v>0</v>
      </c>
      <c r="CA88" s="528">
        <f>SUMIFS('R4診療所票'!$BC$10:$BC$64,'R4診療所票'!$B$10:$B$64,$J$3:$J$150,'R4診療所票'!$AN$10:$AN$64,7)</f>
        <v>0</v>
      </c>
      <c r="CB88" s="388" t="str">
        <f t="shared" si="33"/>
        <v>○</v>
      </c>
      <c r="CC88" s="391">
        <v>19</v>
      </c>
      <c r="CD88" s="388" t="str">
        <f t="shared" si="34"/>
        <v>○</v>
      </c>
      <c r="CE88" s="1" t="s">
        <v>179</v>
      </c>
    </row>
    <row r="89" spans="1:83">
      <c r="A89" s="315">
        <v>80</v>
      </c>
      <c r="B89" s="262" t="s">
        <v>145</v>
      </c>
      <c r="C89" s="262" t="s">
        <v>146</v>
      </c>
      <c r="D89" s="262" t="s">
        <v>109</v>
      </c>
      <c r="E89" s="263">
        <v>21729156</v>
      </c>
      <c r="F89" s="264">
        <v>21730107</v>
      </c>
      <c r="G89" s="264">
        <v>21701105</v>
      </c>
      <c r="H89" s="264">
        <v>21701105</v>
      </c>
      <c r="I89" s="264">
        <v>21701105</v>
      </c>
      <c r="J89" s="264">
        <v>21701105</v>
      </c>
      <c r="K89" s="265" t="s">
        <v>41</v>
      </c>
      <c r="L89" s="266"/>
      <c r="M89" s="267"/>
      <c r="N89" s="267"/>
      <c r="O89" s="267"/>
      <c r="P89" s="268">
        <v>0</v>
      </c>
      <c r="Q89" s="268"/>
      <c r="R89" s="338">
        <v>0</v>
      </c>
      <c r="S89" s="266"/>
      <c r="T89" s="267">
        <v>19</v>
      </c>
      <c r="U89" s="267"/>
      <c r="V89" s="267"/>
      <c r="W89" s="268">
        <v>19</v>
      </c>
      <c r="X89" s="268"/>
      <c r="Y89" s="338">
        <v>19</v>
      </c>
      <c r="Z89" s="249">
        <v>0</v>
      </c>
      <c r="AA89" s="250">
        <v>19</v>
      </c>
      <c r="AB89" s="250">
        <v>0</v>
      </c>
      <c r="AC89" s="250">
        <v>0</v>
      </c>
      <c r="AD89" s="251">
        <f t="shared" si="42"/>
        <v>19</v>
      </c>
      <c r="AE89" s="251">
        <v>0</v>
      </c>
      <c r="AF89" s="269">
        <f t="shared" si="37"/>
        <v>19</v>
      </c>
      <c r="AG89" s="249">
        <v>0</v>
      </c>
      <c r="AH89" s="250">
        <v>19</v>
      </c>
      <c r="AI89" s="250">
        <v>0</v>
      </c>
      <c r="AJ89" s="250">
        <v>0</v>
      </c>
      <c r="AK89" s="251">
        <v>19</v>
      </c>
      <c r="AL89" s="251">
        <v>0</v>
      </c>
      <c r="AM89" s="269">
        <f t="shared" si="36"/>
        <v>19</v>
      </c>
      <c r="AN89" s="253">
        <v>0</v>
      </c>
      <c r="AO89" s="250">
        <v>19</v>
      </c>
      <c r="AP89" s="250">
        <v>0</v>
      </c>
      <c r="AQ89" s="255">
        <v>0</v>
      </c>
      <c r="AR89" s="251">
        <v>19</v>
      </c>
      <c r="AS89" s="250">
        <v>0</v>
      </c>
      <c r="AT89" s="269">
        <v>19</v>
      </c>
      <c r="AU89" s="253">
        <v>0</v>
      </c>
      <c r="AV89" s="250">
        <v>19</v>
      </c>
      <c r="AW89" s="255">
        <v>0</v>
      </c>
      <c r="AX89" s="289">
        <v>0</v>
      </c>
      <c r="AY89" s="251">
        <v>19</v>
      </c>
      <c r="AZ89" s="250">
        <v>0</v>
      </c>
      <c r="BA89" s="252">
        <v>19</v>
      </c>
      <c r="BB89" s="253">
        <v>0</v>
      </c>
      <c r="BC89" s="250">
        <v>11</v>
      </c>
      <c r="BD89" s="250">
        <v>0</v>
      </c>
      <c r="BE89" s="255">
        <v>0</v>
      </c>
      <c r="BF89" s="251">
        <v>11</v>
      </c>
      <c r="BG89" s="250">
        <v>0</v>
      </c>
      <c r="BH89" s="252">
        <v>11</v>
      </c>
      <c r="BI89" s="290">
        <f>SUMIFS('R4診療所票'!$AZ$10:$AZ$64,'R4診療所票'!$B$10:$B$64,$J$3:$J$150,'R4診療所票'!$AG$10:$AG$64,1)</f>
        <v>0</v>
      </c>
      <c r="BJ89" s="271">
        <f>SUMIFS('R4診療所票'!$AZ$10:$AZ$64,'R4診療所票'!$B$10:$B$64,$J$3:$J$150,'R4診療所票'!$AG$10:$AG$64,2)</f>
        <v>11</v>
      </c>
      <c r="BK89" s="271">
        <f>SUMIFS('R4診療所票'!$AZ$10:$AZ$64,'R4診療所票'!$B$10:$B$64,$J$3:$J$150,'R4診療所票'!$AG$10:$AG$64,3)</f>
        <v>0</v>
      </c>
      <c r="BL89" s="291">
        <f>SUMIFS('R4診療所票'!$AZ$10:$AZ$64,'R4診療所票'!$B$10:$B$64,$J$3:$J$150,'R4診療所票'!$AG$10:$AG$64,4)</f>
        <v>0</v>
      </c>
      <c r="BM89" s="292">
        <f t="shared" si="45"/>
        <v>11</v>
      </c>
      <c r="BN89" s="271">
        <f>SUMIFS('R4診療所票'!$AZ$10:$AZ$64,'R4診療所票'!$B$10:$B$64,$J$3:$J$150,'R4診療所票'!$AG$10:$AG$64,5)+SUMIFS('R4診療所票'!$AZ$10:$AZ$64,'R4診療所票'!$B$10:$B$64,$J$3:$J$150,'R4診療所票'!$AG$10:$AG$64,6)</f>
        <v>0</v>
      </c>
      <c r="BO89" s="272">
        <f t="shared" si="46"/>
        <v>11</v>
      </c>
      <c r="BP89" s="228">
        <f t="shared" si="31"/>
        <v>0</v>
      </c>
      <c r="BQ89" s="228">
        <f t="shared" si="32"/>
        <v>0</v>
      </c>
      <c r="BR89" s="228"/>
      <c r="BS89" s="287">
        <f>SUMIFS('R4診療所票'!$BC$10:$BC$64,'R4診療所票'!$B$10:$B$64,$J$3:$J$150,'R4診療所票'!$AN$10:$AN$64,1)</f>
        <v>0</v>
      </c>
      <c r="BT89" s="525">
        <f>SUMIFS('R4診療所票'!$BC$10:$BC$64,'R4診療所票'!$B$10:$B$64,$J$3:$J$150,'R4診療所票'!$AN$10:$AN$64,2)</f>
        <v>11</v>
      </c>
      <c r="BU89" s="288">
        <f>SUMIFS('R4診療所票'!$BC$10:$BC$64,'R4診療所票'!$B$10:$B$64,$J$3:$J$150,'R4診療所票'!$AN$10:$AN$64,3)</f>
        <v>0</v>
      </c>
      <c r="BV89" s="525">
        <f>SUMIFS('R4診療所票'!$BC$10:$BC$64,'R4診療所票'!$B$10:$B$64,$J$3:$J$150,'R4診療所票'!$AN$10:$AN$64,4)</f>
        <v>0</v>
      </c>
      <c r="BW89" s="288">
        <f t="shared" ref="BW89:BW125" si="47">SUM(BS89:BV89)</f>
        <v>11</v>
      </c>
      <c r="BX89" s="525">
        <f>SUMIFS('R4診療所票'!$BC$10:$BC$64,'R4診療所票'!$B$10:$B$64,$J$3:$J$150,'R4診療所票'!$AN$10:$AN$64,5)</f>
        <v>0</v>
      </c>
      <c r="BY89" s="390">
        <f t="shared" ref="BY89:BY125" si="48">BW89+BX89</f>
        <v>11</v>
      </c>
      <c r="BZ89" s="387">
        <f>SUMIFS('R4診療所票'!$BD$11:$BD$64,'R4診療所票'!$B$11:$B$64,$J$3:$J$150)</f>
        <v>0</v>
      </c>
      <c r="CA89" s="528">
        <f>SUMIFS('R4診療所票'!$BC$10:$BC$64,'R4診療所票'!$B$10:$B$64,$J$3:$J$150,'R4診療所票'!$AN$10:$AN$64,7)</f>
        <v>0</v>
      </c>
      <c r="CB89" s="388" t="str">
        <f t="shared" si="33"/>
        <v>○</v>
      </c>
      <c r="CC89" s="391">
        <v>11</v>
      </c>
      <c r="CD89" s="388" t="str">
        <f t="shared" si="34"/>
        <v>○</v>
      </c>
    </row>
    <row r="90" spans="1:83">
      <c r="A90" s="315">
        <v>81</v>
      </c>
      <c r="B90" s="262" t="s">
        <v>145</v>
      </c>
      <c r="C90" s="262" t="s">
        <v>146</v>
      </c>
      <c r="D90" s="262" t="s">
        <v>109</v>
      </c>
      <c r="E90" s="274">
        <v>21729080</v>
      </c>
      <c r="F90" s="275">
        <v>21730057</v>
      </c>
      <c r="G90" s="275">
        <v>21701102</v>
      </c>
      <c r="H90" s="275"/>
      <c r="I90" s="264">
        <v>21703060</v>
      </c>
      <c r="J90" s="264">
        <v>21703060</v>
      </c>
      <c r="K90" s="265" t="s">
        <v>180</v>
      </c>
      <c r="L90" s="266"/>
      <c r="M90" s="267"/>
      <c r="N90" s="267"/>
      <c r="O90" s="267"/>
      <c r="P90" s="268">
        <v>0</v>
      </c>
      <c r="Q90" s="268"/>
      <c r="R90" s="338">
        <v>0</v>
      </c>
      <c r="S90" s="266"/>
      <c r="T90" s="267"/>
      <c r="U90" s="267"/>
      <c r="V90" s="267">
        <v>2</v>
      </c>
      <c r="W90" s="268">
        <v>2</v>
      </c>
      <c r="X90" s="268"/>
      <c r="Y90" s="338">
        <v>2</v>
      </c>
      <c r="Z90" s="249">
        <v>0</v>
      </c>
      <c r="AA90" s="250">
        <v>0</v>
      </c>
      <c r="AB90" s="250">
        <v>0</v>
      </c>
      <c r="AC90" s="250">
        <v>2</v>
      </c>
      <c r="AD90" s="251">
        <f t="shared" si="42"/>
        <v>2</v>
      </c>
      <c r="AE90" s="251">
        <v>0</v>
      </c>
      <c r="AF90" s="269">
        <f t="shared" si="37"/>
        <v>2</v>
      </c>
      <c r="AG90" s="249">
        <v>0</v>
      </c>
      <c r="AH90" s="250">
        <v>0</v>
      </c>
      <c r="AI90" s="250">
        <v>0</v>
      </c>
      <c r="AJ90" s="250">
        <v>2</v>
      </c>
      <c r="AK90" s="251">
        <v>2</v>
      </c>
      <c r="AL90" s="251">
        <v>0</v>
      </c>
      <c r="AM90" s="269">
        <f t="shared" si="36"/>
        <v>2</v>
      </c>
      <c r="AN90" s="253">
        <v>0</v>
      </c>
      <c r="AO90" s="250">
        <v>0</v>
      </c>
      <c r="AP90" s="250">
        <v>0</v>
      </c>
      <c r="AQ90" s="255">
        <v>2</v>
      </c>
      <c r="AR90" s="251">
        <v>2</v>
      </c>
      <c r="AS90" s="250">
        <v>0</v>
      </c>
      <c r="AT90" s="269">
        <v>2</v>
      </c>
      <c r="AU90" s="277">
        <v>0</v>
      </c>
      <c r="AV90" s="278">
        <v>0</v>
      </c>
      <c r="AW90" s="279">
        <v>0</v>
      </c>
      <c r="AX90" s="342">
        <v>0</v>
      </c>
      <c r="AY90" s="280">
        <v>0</v>
      </c>
      <c r="AZ90" s="278">
        <v>0</v>
      </c>
      <c r="BA90" s="303">
        <v>0</v>
      </c>
      <c r="BB90" s="253">
        <v>0</v>
      </c>
      <c r="BC90" s="250">
        <v>12</v>
      </c>
      <c r="BD90" s="250">
        <v>0</v>
      </c>
      <c r="BE90" s="255">
        <v>0</v>
      </c>
      <c r="BF90" s="251">
        <v>12</v>
      </c>
      <c r="BG90" s="250">
        <v>0</v>
      </c>
      <c r="BH90" s="252">
        <v>12</v>
      </c>
      <c r="BI90" s="290">
        <f>SUMIFS('R4診療所票'!$AZ$10:$AZ$64,'R4診療所票'!$B$10:$B$64,$J$3:$J$150,'R4診療所票'!$AG$10:$AG$64,1)</f>
        <v>0</v>
      </c>
      <c r="BJ90" s="271">
        <f>SUMIFS('R4診療所票'!$AZ$10:$AZ$64,'R4診療所票'!$B$10:$B$64,$J$3:$J$150,'R4診療所票'!$AG$10:$AG$64,2)</f>
        <v>12</v>
      </c>
      <c r="BK90" s="271">
        <f>SUMIFS('R4診療所票'!$AZ$10:$AZ$64,'R4診療所票'!$B$10:$B$64,$J$3:$J$150,'R4診療所票'!$AG$10:$AG$64,3)</f>
        <v>0</v>
      </c>
      <c r="BL90" s="291">
        <f>SUMIFS('R4診療所票'!$AZ$10:$AZ$64,'R4診療所票'!$B$10:$B$64,$J$3:$J$150,'R4診療所票'!$AG$10:$AG$64,4)</f>
        <v>0</v>
      </c>
      <c r="BM90" s="292">
        <f t="shared" si="45"/>
        <v>12</v>
      </c>
      <c r="BN90" s="271">
        <f>SUMIFS('R4診療所票'!$AZ$10:$AZ$64,'R4診療所票'!$B$10:$B$64,$J$3:$J$150,'R4診療所票'!$AG$10:$AG$64,5)+SUMIFS('R4診療所票'!$AZ$10:$AZ$64,'R4診療所票'!$B$10:$B$64,$J$3:$J$150,'R4診療所票'!$AG$10:$AG$64,6)</f>
        <v>0</v>
      </c>
      <c r="BO90" s="272">
        <f t="shared" si="46"/>
        <v>12</v>
      </c>
      <c r="BP90" s="228">
        <f t="shared" si="31"/>
        <v>0</v>
      </c>
      <c r="BQ90" s="228">
        <f t="shared" si="32"/>
        <v>0</v>
      </c>
      <c r="BR90" s="228"/>
      <c r="BS90" s="287">
        <f>SUMIFS('R4診療所票'!$BC$10:$BC$64,'R4診療所票'!$B$10:$B$64,$J$3:$J$150,'R4診療所票'!$AN$10:$AN$64,1)</f>
        <v>0</v>
      </c>
      <c r="BT90" s="525">
        <f>SUMIFS('R4診療所票'!$BC$10:$BC$64,'R4診療所票'!$B$10:$B$64,$J$3:$J$150,'R4診療所票'!$AN$10:$AN$64,2)</f>
        <v>12</v>
      </c>
      <c r="BU90" s="288">
        <f>SUMIFS('R4診療所票'!$BC$10:$BC$64,'R4診療所票'!$B$10:$B$64,$J$3:$J$150,'R4診療所票'!$AN$10:$AN$64,3)</f>
        <v>0</v>
      </c>
      <c r="BV90" s="525">
        <f>SUMIFS('R4診療所票'!$BC$10:$BC$64,'R4診療所票'!$B$10:$B$64,$J$3:$J$150,'R4診療所票'!$AN$10:$AN$64,4)</f>
        <v>0</v>
      </c>
      <c r="BW90" s="288">
        <f t="shared" si="47"/>
        <v>12</v>
      </c>
      <c r="BX90" s="525">
        <f>SUMIFS('R4診療所票'!$BC$10:$BC$64,'R4診療所票'!$B$10:$B$64,$J$3:$J$150,'R4診療所票'!$AN$10:$AN$64,5)</f>
        <v>0</v>
      </c>
      <c r="BY90" s="390">
        <f t="shared" si="48"/>
        <v>12</v>
      </c>
      <c r="BZ90" s="387">
        <f>SUMIFS('R4診療所票'!$BD$11:$BD$64,'R4診療所票'!$B$11:$B$64,$J$3:$J$150)</f>
        <v>0</v>
      </c>
      <c r="CA90" s="528">
        <f>SUMIFS('R4診療所票'!$BC$10:$BC$64,'R4診療所票'!$B$10:$B$64,$J$3:$J$150,'R4診療所票'!$AN$10:$AN$64,7)</f>
        <v>0</v>
      </c>
      <c r="CB90" s="388" t="str">
        <f t="shared" si="33"/>
        <v>○</v>
      </c>
      <c r="CC90" s="391">
        <v>12</v>
      </c>
      <c r="CD90" s="388" t="str">
        <f t="shared" si="34"/>
        <v>○</v>
      </c>
    </row>
    <row r="91" spans="1:83">
      <c r="A91" s="315">
        <v>82</v>
      </c>
      <c r="B91" s="262" t="s">
        <v>145</v>
      </c>
      <c r="C91" s="262" t="s">
        <v>149</v>
      </c>
      <c r="D91" s="262" t="s">
        <v>109</v>
      </c>
      <c r="E91" s="263">
        <v>21729125</v>
      </c>
      <c r="F91" s="264">
        <v>21730037</v>
      </c>
      <c r="G91" s="264">
        <v>21701112</v>
      </c>
      <c r="H91" s="264">
        <v>21701112</v>
      </c>
      <c r="I91" s="264">
        <v>21701112</v>
      </c>
      <c r="J91" s="264">
        <v>21701112</v>
      </c>
      <c r="K91" s="265" t="s">
        <v>42</v>
      </c>
      <c r="L91" s="266"/>
      <c r="M91" s="267"/>
      <c r="N91" s="267"/>
      <c r="O91" s="267"/>
      <c r="P91" s="268">
        <v>0</v>
      </c>
      <c r="Q91" s="268"/>
      <c r="R91" s="338">
        <v>0</v>
      </c>
      <c r="S91" s="266"/>
      <c r="T91" s="267">
        <v>11</v>
      </c>
      <c r="U91" s="267"/>
      <c r="V91" s="267"/>
      <c r="W91" s="268">
        <v>11</v>
      </c>
      <c r="X91" s="268"/>
      <c r="Y91" s="338">
        <v>11</v>
      </c>
      <c r="Z91" s="249">
        <v>0</v>
      </c>
      <c r="AA91" s="250">
        <v>11</v>
      </c>
      <c r="AB91" s="250">
        <v>0</v>
      </c>
      <c r="AC91" s="250">
        <v>0</v>
      </c>
      <c r="AD91" s="251">
        <f t="shared" si="42"/>
        <v>11</v>
      </c>
      <c r="AE91" s="251">
        <v>0</v>
      </c>
      <c r="AF91" s="269">
        <f t="shared" si="37"/>
        <v>11</v>
      </c>
      <c r="AG91" s="249">
        <v>0</v>
      </c>
      <c r="AH91" s="250">
        <v>11</v>
      </c>
      <c r="AI91" s="250">
        <v>0</v>
      </c>
      <c r="AJ91" s="250">
        <v>0</v>
      </c>
      <c r="AK91" s="251">
        <v>11</v>
      </c>
      <c r="AL91" s="251">
        <v>0</v>
      </c>
      <c r="AM91" s="269">
        <f t="shared" si="36"/>
        <v>11</v>
      </c>
      <c r="AN91" s="253">
        <v>0</v>
      </c>
      <c r="AO91" s="250">
        <v>11</v>
      </c>
      <c r="AP91" s="250">
        <v>0</v>
      </c>
      <c r="AQ91" s="255">
        <v>0</v>
      </c>
      <c r="AR91" s="251">
        <v>11</v>
      </c>
      <c r="AS91" s="250">
        <v>0</v>
      </c>
      <c r="AT91" s="269">
        <v>11</v>
      </c>
      <c r="AU91" s="253">
        <v>0</v>
      </c>
      <c r="AV91" s="250">
        <v>11</v>
      </c>
      <c r="AW91" s="255">
        <v>0</v>
      </c>
      <c r="AX91" s="289">
        <v>0</v>
      </c>
      <c r="AY91" s="251">
        <v>11</v>
      </c>
      <c r="AZ91" s="250">
        <v>0</v>
      </c>
      <c r="BA91" s="252">
        <v>11</v>
      </c>
      <c r="BB91" s="253">
        <v>0</v>
      </c>
      <c r="BC91" s="250">
        <v>11</v>
      </c>
      <c r="BD91" s="250">
        <v>0</v>
      </c>
      <c r="BE91" s="255">
        <v>0</v>
      </c>
      <c r="BF91" s="251">
        <v>11</v>
      </c>
      <c r="BG91" s="250">
        <v>0</v>
      </c>
      <c r="BH91" s="252">
        <v>11</v>
      </c>
      <c r="BI91" s="290">
        <f>SUMIFS('R4診療所票'!$AZ$10:$AZ$64,'R4診療所票'!$B$10:$B$64,$J$3:$J$150,'R4診療所票'!$AG$10:$AG$64,1)</f>
        <v>0</v>
      </c>
      <c r="BJ91" s="271">
        <f>SUMIFS('R4診療所票'!$AZ$10:$AZ$64,'R4診療所票'!$B$10:$B$64,$J$3:$J$150,'R4診療所票'!$AG$10:$AG$64,2)</f>
        <v>11</v>
      </c>
      <c r="BK91" s="271">
        <f>SUMIFS('R4診療所票'!$AZ$10:$AZ$64,'R4診療所票'!$B$10:$B$64,$J$3:$J$150,'R4診療所票'!$AG$10:$AG$64,3)</f>
        <v>0</v>
      </c>
      <c r="BL91" s="291">
        <f>SUMIFS('R4診療所票'!$AZ$10:$AZ$64,'R4診療所票'!$B$10:$B$64,$J$3:$J$150,'R4診療所票'!$AG$10:$AG$64,4)</f>
        <v>0</v>
      </c>
      <c r="BM91" s="292">
        <f t="shared" si="45"/>
        <v>11</v>
      </c>
      <c r="BN91" s="271">
        <f>SUMIFS('R4診療所票'!$AZ$10:$AZ$64,'R4診療所票'!$B$10:$B$64,$J$3:$J$150,'R4診療所票'!$AG$10:$AG$64,5)+SUMIFS('R4診療所票'!$AZ$10:$AZ$64,'R4診療所票'!$B$10:$B$64,$J$3:$J$150,'R4診療所票'!$AG$10:$AG$64,6)</f>
        <v>0</v>
      </c>
      <c r="BO91" s="272">
        <f t="shared" si="46"/>
        <v>11</v>
      </c>
      <c r="BP91" s="228">
        <f t="shared" si="31"/>
        <v>0</v>
      </c>
      <c r="BQ91" s="228">
        <f t="shared" si="32"/>
        <v>0</v>
      </c>
      <c r="BR91" s="228"/>
      <c r="BS91" s="287">
        <f>SUMIFS('R4診療所票'!$BC$10:$BC$64,'R4診療所票'!$B$10:$B$64,$J$3:$J$150,'R4診療所票'!$AN$10:$AN$64,1)</f>
        <v>0</v>
      </c>
      <c r="BT91" s="525">
        <f>SUMIFS('R4診療所票'!$BC$10:$BC$64,'R4診療所票'!$B$10:$B$64,$J$3:$J$150,'R4診療所票'!$AN$10:$AN$64,2)</f>
        <v>11</v>
      </c>
      <c r="BU91" s="288">
        <f>SUMIFS('R4診療所票'!$BC$10:$BC$64,'R4診療所票'!$B$10:$B$64,$J$3:$J$150,'R4診療所票'!$AN$10:$AN$64,3)</f>
        <v>0</v>
      </c>
      <c r="BV91" s="525">
        <f>SUMIFS('R4診療所票'!$BC$10:$BC$64,'R4診療所票'!$B$10:$B$64,$J$3:$J$150,'R4診療所票'!$AN$10:$AN$64,4)</f>
        <v>0</v>
      </c>
      <c r="BW91" s="288">
        <f t="shared" si="47"/>
        <v>11</v>
      </c>
      <c r="BX91" s="525">
        <f>SUMIFS('R4診療所票'!$BC$10:$BC$64,'R4診療所票'!$B$10:$B$64,$J$3:$J$150,'R4診療所票'!$AN$10:$AN$64,5)</f>
        <v>0</v>
      </c>
      <c r="BY91" s="390">
        <f t="shared" si="48"/>
        <v>11</v>
      </c>
      <c r="BZ91" s="387">
        <f>SUMIFS('R4診療所票'!$BD$11:$BD$64,'R4診療所票'!$B$11:$B$64,$J$3:$J$150)</f>
        <v>0</v>
      </c>
      <c r="CA91" s="528">
        <f>SUMIFS('R4診療所票'!$BC$10:$BC$64,'R4診療所票'!$B$10:$B$64,$J$3:$J$150,'R4診療所票'!$AN$10:$AN$64,7)</f>
        <v>0</v>
      </c>
      <c r="CB91" s="388" t="str">
        <f t="shared" si="33"/>
        <v>○</v>
      </c>
      <c r="CC91" s="391">
        <v>11</v>
      </c>
      <c r="CD91" s="388" t="str">
        <f t="shared" si="34"/>
        <v>○</v>
      </c>
    </row>
    <row r="92" spans="1:83">
      <c r="A92" s="315">
        <v>83</v>
      </c>
      <c r="B92" s="262" t="s">
        <v>145</v>
      </c>
      <c r="C92" s="262" t="s">
        <v>149</v>
      </c>
      <c r="D92" s="262" t="s">
        <v>109</v>
      </c>
      <c r="E92" s="263">
        <v>21729070</v>
      </c>
      <c r="F92" s="264">
        <v>21730142</v>
      </c>
      <c r="G92" s="264">
        <v>21701109</v>
      </c>
      <c r="H92" s="264">
        <v>21701109</v>
      </c>
      <c r="I92" s="264">
        <v>21701109</v>
      </c>
      <c r="J92" s="264">
        <v>21701109</v>
      </c>
      <c r="K92" s="265" t="s">
        <v>181</v>
      </c>
      <c r="L92" s="266"/>
      <c r="M92" s="267"/>
      <c r="N92" s="267"/>
      <c r="O92" s="267"/>
      <c r="P92" s="268">
        <v>0</v>
      </c>
      <c r="Q92" s="268"/>
      <c r="R92" s="338">
        <v>0</v>
      </c>
      <c r="S92" s="266"/>
      <c r="T92" s="267">
        <v>14</v>
      </c>
      <c r="U92" s="267"/>
      <c r="V92" s="267"/>
      <c r="W92" s="268">
        <v>14</v>
      </c>
      <c r="X92" s="268"/>
      <c r="Y92" s="338">
        <v>14</v>
      </c>
      <c r="Z92" s="249">
        <v>0</v>
      </c>
      <c r="AA92" s="250">
        <v>14</v>
      </c>
      <c r="AB92" s="250">
        <v>0</v>
      </c>
      <c r="AC92" s="250">
        <v>0</v>
      </c>
      <c r="AD92" s="251">
        <f t="shared" si="42"/>
        <v>14</v>
      </c>
      <c r="AE92" s="251">
        <v>0</v>
      </c>
      <c r="AF92" s="269">
        <f t="shared" si="37"/>
        <v>14</v>
      </c>
      <c r="AG92" s="249">
        <v>0</v>
      </c>
      <c r="AH92" s="250">
        <v>14</v>
      </c>
      <c r="AI92" s="250">
        <v>0</v>
      </c>
      <c r="AJ92" s="250">
        <v>0</v>
      </c>
      <c r="AK92" s="251">
        <v>14</v>
      </c>
      <c r="AL92" s="251">
        <v>0</v>
      </c>
      <c r="AM92" s="269">
        <f t="shared" si="36"/>
        <v>14</v>
      </c>
      <c r="AN92" s="253">
        <v>0</v>
      </c>
      <c r="AO92" s="250">
        <v>14</v>
      </c>
      <c r="AP92" s="250">
        <v>0</v>
      </c>
      <c r="AQ92" s="255">
        <v>0</v>
      </c>
      <c r="AR92" s="251">
        <v>14</v>
      </c>
      <c r="AS92" s="250">
        <v>0</v>
      </c>
      <c r="AT92" s="269">
        <v>14</v>
      </c>
      <c r="AU92" s="253">
        <v>0</v>
      </c>
      <c r="AV92" s="250">
        <v>14</v>
      </c>
      <c r="AW92" s="255">
        <v>0</v>
      </c>
      <c r="AX92" s="289">
        <v>0</v>
      </c>
      <c r="AY92" s="251">
        <v>14</v>
      </c>
      <c r="AZ92" s="250">
        <v>0</v>
      </c>
      <c r="BA92" s="252">
        <v>14</v>
      </c>
      <c r="BB92" s="253">
        <v>0</v>
      </c>
      <c r="BC92" s="250">
        <v>14</v>
      </c>
      <c r="BD92" s="250">
        <v>0</v>
      </c>
      <c r="BE92" s="255">
        <v>0</v>
      </c>
      <c r="BF92" s="251">
        <v>14</v>
      </c>
      <c r="BG92" s="250">
        <v>0</v>
      </c>
      <c r="BH92" s="252">
        <v>14</v>
      </c>
      <c r="BI92" s="290">
        <f>SUMIFS('R4診療所票'!$AZ$10:$AZ$64,'R4診療所票'!$B$10:$B$64,$J$3:$J$150,'R4診療所票'!$AG$10:$AG$64,1)</f>
        <v>0</v>
      </c>
      <c r="BJ92" s="271">
        <f>SUMIFS('R4診療所票'!$AZ$10:$AZ$64,'R4診療所票'!$B$10:$B$64,$J$3:$J$150,'R4診療所票'!$AG$10:$AG$64,2)</f>
        <v>14</v>
      </c>
      <c r="BK92" s="271">
        <f>SUMIFS('R4診療所票'!$AZ$10:$AZ$64,'R4診療所票'!$B$10:$B$64,$J$3:$J$150,'R4診療所票'!$AG$10:$AG$64,3)</f>
        <v>0</v>
      </c>
      <c r="BL92" s="291">
        <f>SUMIFS('R4診療所票'!$AZ$10:$AZ$64,'R4診療所票'!$B$10:$B$64,$J$3:$J$150,'R4診療所票'!$AG$10:$AG$64,4)</f>
        <v>0</v>
      </c>
      <c r="BM92" s="292">
        <f t="shared" si="45"/>
        <v>14</v>
      </c>
      <c r="BN92" s="271">
        <f>SUMIFS('R4診療所票'!$AZ$10:$AZ$64,'R4診療所票'!$B$10:$B$64,$J$3:$J$150,'R4診療所票'!$AG$10:$AG$64,5)+SUMIFS('R4診療所票'!$AZ$10:$AZ$64,'R4診療所票'!$B$10:$B$64,$J$3:$J$150,'R4診療所票'!$AG$10:$AG$64,6)</f>
        <v>0</v>
      </c>
      <c r="BO92" s="272">
        <f t="shared" si="46"/>
        <v>14</v>
      </c>
      <c r="BP92" s="228">
        <f t="shared" si="31"/>
        <v>0</v>
      </c>
      <c r="BQ92" s="228">
        <f t="shared" si="32"/>
        <v>0</v>
      </c>
      <c r="BR92" s="228"/>
      <c r="BS92" s="287">
        <f>SUMIFS('R4診療所票'!$BC$10:$BC$64,'R4診療所票'!$B$10:$B$64,$J$3:$J$150,'R4診療所票'!$AN$10:$AN$64,1)</f>
        <v>0</v>
      </c>
      <c r="BT92" s="525">
        <f>SUMIFS('R4診療所票'!$BC$10:$BC$64,'R4診療所票'!$B$10:$B$64,$J$3:$J$150,'R4診療所票'!$AN$10:$AN$64,2)</f>
        <v>14</v>
      </c>
      <c r="BU92" s="288">
        <f>SUMIFS('R4診療所票'!$BC$10:$BC$64,'R4診療所票'!$B$10:$B$64,$J$3:$J$150,'R4診療所票'!$AN$10:$AN$64,3)</f>
        <v>0</v>
      </c>
      <c r="BV92" s="525">
        <f>SUMIFS('R4診療所票'!$BC$10:$BC$64,'R4診療所票'!$B$10:$B$64,$J$3:$J$150,'R4診療所票'!$AN$10:$AN$64,4)</f>
        <v>0</v>
      </c>
      <c r="BW92" s="288">
        <f t="shared" si="47"/>
        <v>14</v>
      </c>
      <c r="BX92" s="525">
        <f>SUMIFS('R4診療所票'!$BC$10:$BC$64,'R4診療所票'!$B$10:$B$64,$J$3:$J$150,'R4診療所票'!$AN$10:$AN$64,5)</f>
        <v>0</v>
      </c>
      <c r="BY92" s="390">
        <f t="shared" si="48"/>
        <v>14</v>
      </c>
      <c r="BZ92" s="387">
        <f>SUMIFS('R4診療所票'!$BD$11:$BD$64,'R4診療所票'!$B$11:$B$64,$J$3:$J$150)</f>
        <v>0</v>
      </c>
      <c r="CA92" s="528">
        <f>SUMIFS('R4診療所票'!$BC$10:$BC$64,'R4診療所票'!$B$10:$B$64,$J$3:$J$150,'R4診療所票'!$AN$10:$AN$64,7)</f>
        <v>0</v>
      </c>
      <c r="CB92" s="388" t="str">
        <f t="shared" si="33"/>
        <v>○</v>
      </c>
      <c r="CC92" s="391">
        <v>14</v>
      </c>
      <c r="CD92" s="388" t="str">
        <f t="shared" si="34"/>
        <v>○</v>
      </c>
    </row>
    <row r="93" spans="1:83">
      <c r="A93" s="315">
        <v>84</v>
      </c>
      <c r="B93" s="262" t="s">
        <v>145</v>
      </c>
      <c r="C93" s="262" t="s">
        <v>149</v>
      </c>
      <c r="D93" s="262" t="s">
        <v>109</v>
      </c>
      <c r="E93" s="263">
        <v>21729134</v>
      </c>
      <c r="F93" s="264">
        <v>21730003</v>
      </c>
      <c r="G93" s="264">
        <v>21701113</v>
      </c>
      <c r="H93" s="264">
        <v>21701113</v>
      </c>
      <c r="I93" s="264">
        <v>21701113</v>
      </c>
      <c r="J93" s="264">
        <v>21701113</v>
      </c>
      <c r="K93" s="265" t="s">
        <v>43</v>
      </c>
      <c r="L93" s="266"/>
      <c r="M93" s="267"/>
      <c r="N93" s="267">
        <v>19</v>
      </c>
      <c r="O93" s="267"/>
      <c r="P93" s="268">
        <v>19</v>
      </c>
      <c r="Q93" s="268"/>
      <c r="R93" s="338">
        <v>19</v>
      </c>
      <c r="S93" s="266"/>
      <c r="T93" s="267"/>
      <c r="U93" s="267">
        <v>19</v>
      </c>
      <c r="V93" s="267"/>
      <c r="W93" s="268">
        <v>19</v>
      </c>
      <c r="X93" s="268"/>
      <c r="Y93" s="338">
        <v>19</v>
      </c>
      <c r="Z93" s="249">
        <v>0</v>
      </c>
      <c r="AA93" s="250">
        <v>0</v>
      </c>
      <c r="AB93" s="250">
        <v>19</v>
      </c>
      <c r="AC93" s="250">
        <v>0</v>
      </c>
      <c r="AD93" s="251">
        <f t="shared" si="42"/>
        <v>19</v>
      </c>
      <c r="AE93" s="251">
        <v>0</v>
      </c>
      <c r="AF93" s="269">
        <f t="shared" si="37"/>
        <v>19</v>
      </c>
      <c r="AG93" s="249">
        <v>0</v>
      </c>
      <c r="AH93" s="250">
        <v>0</v>
      </c>
      <c r="AI93" s="250">
        <v>19</v>
      </c>
      <c r="AJ93" s="250">
        <v>0</v>
      </c>
      <c r="AK93" s="251">
        <v>19</v>
      </c>
      <c r="AL93" s="251">
        <v>0</v>
      </c>
      <c r="AM93" s="269">
        <f t="shared" si="36"/>
        <v>19</v>
      </c>
      <c r="AN93" s="253">
        <v>0</v>
      </c>
      <c r="AO93" s="250">
        <v>0</v>
      </c>
      <c r="AP93" s="250">
        <v>19</v>
      </c>
      <c r="AQ93" s="255">
        <v>0</v>
      </c>
      <c r="AR93" s="251">
        <v>19</v>
      </c>
      <c r="AS93" s="250">
        <v>0</v>
      </c>
      <c r="AT93" s="269">
        <v>19</v>
      </c>
      <c r="AU93" s="253">
        <v>0</v>
      </c>
      <c r="AV93" s="250">
        <v>0</v>
      </c>
      <c r="AW93" s="255">
        <v>19</v>
      </c>
      <c r="AX93" s="289">
        <v>0</v>
      </c>
      <c r="AY93" s="251">
        <v>19</v>
      </c>
      <c r="AZ93" s="250">
        <v>0</v>
      </c>
      <c r="BA93" s="252">
        <v>19</v>
      </c>
      <c r="BB93" s="253">
        <v>0</v>
      </c>
      <c r="BC93" s="250">
        <v>0</v>
      </c>
      <c r="BD93" s="250">
        <v>19</v>
      </c>
      <c r="BE93" s="255">
        <v>0</v>
      </c>
      <c r="BF93" s="251">
        <v>19</v>
      </c>
      <c r="BG93" s="250">
        <v>0</v>
      </c>
      <c r="BH93" s="252">
        <v>19</v>
      </c>
      <c r="BI93" s="290">
        <f>SUMIFS('R4診療所票'!$AZ$10:$AZ$64,'R4診療所票'!$B$10:$B$64,$J$3:$J$150,'R4診療所票'!$AG$10:$AG$64,1)</f>
        <v>0</v>
      </c>
      <c r="BJ93" s="271">
        <f>SUMIFS('R4診療所票'!$AZ$10:$AZ$64,'R4診療所票'!$B$10:$B$64,$J$3:$J$150,'R4診療所票'!$AG$10:$AG$64,2)</f>
        <v>0</v>
      </c>
      <c r="BK93" s="271">
        <f>SUMIFS('R4診療所票'!$AZ$10:$AZ$64,'R4診療所票'!$B$10:$B$64,$J$3:$J$150,'R4診療所票'!$AG$10:$AG$64,3)</f>
        <v>19</v>
      </c>
      <c r="BL93" s="291">
        <f>SUMIFS('R4診療所票'!$AZ$10:$AZ$64,'R4診療所票'!$B$10:$B$64,$J$3:$J$150,'R4診療所票'!$AG$10:$AG$64,4)</f>
        <v>0</v>
      </c>
      <c r="BM93" s="292">
        <f t="shared" si="45"/>
        <v>19</v>
      </c>
      <c r="BN93" s="271">
        <f>SUMIFS('R4診療所票'!$AZ$10:$AZ$64,'R4診療所票'!$B$10:$B$64,$J$3:$J$150,'R4診療所票'!$AG$10:$AG$64,5)+SUMIFS('R4診療所票'!$AZ$10:$AZ$64,'R4診療所票'!$B$10:$B$64,$J$3:$J$150,'R4診療所票'!$AG$10:$AG$64,6)</f>
        <v>0</v>
      </c>
      <c r="BO93" s="272">
        <f t="shared" si="46"/>
        <v>19</v>
      </c>
      <c r="BP93" s="228">
        <f t="shared" si="31"/>
        <v>0</v>
      </c>
      <c r="BQ93" s="228">
        <f t="shared" si="32"/>
        <v>0</v>
      </c>
      <c r="BR93" s="228"/>
      <c r="BS93" s="287">
        <f>SUMIFS('R4診療所票'!$BC$10:$BC$64,'R4診療所票'!$B$10:$B$64,$J$3:$J$150,'R4診療所票'!$AN$10:$AN$64,1)</f>
        <v>0</v>
      </c>
      <c r="BT93" s="525">
        <f>SUMIFS('R4診療所票'!$BC$10:$BC$64,'R4診療所票'!$B$10:$B$64,$J$3:$J$150,'R4診療所票'!$AN$10:$AN$64,2)</f>
        <v>0</v>
      </c>
      <c r="BU93" s="288">
        <f>SUMIFS('R4診療所票'!$BC$10:$BC$64,'R4診療所票'!$B$10:$B$64,$J$3:$J$150,'R4診療所票'!$AN$10:$AN$64,3)</f>
        <v>19</v>
      </c>
      <c r="BV93" s="525">
        <f>SUMIFS('R4診療所票'!$BC$10:$BC$64,'R4診療所票'!$B$10:$B$64,$J$3:$J$150,'R4診療所票'!$AN$10:$AN$64,4)</f>
        <v>0</v>
      </c>
      <c r="BW93" s="288">
        <f t="shared" si="47"/>
        <v>19</v>
      </c>
      <c r="BX93" s="525">
        <f>SUMIFS('R4診療所票'!$BC$10:$BC$64,'R4診療所票'!$B$10:$B$64,$J$3:$J$150,'R4診療所票'!$AN$10:$AN$64,5)</f>
        <v>0</v>
      </c>
      <c r="BY93" s="390">
        <f t="shared" si="48"/>
        <v>19</v>
      </c>
      <c r="BZ93" s="387">
        <f>SUMIFS('R4診療所票'!$BD$11:$BD$64,'R4診療所票'!$B$11:$B$64,$J$3:$J$150)</f>
        <v>0</v>
      </c>
      <c r="CA93" s="528">
        <f>SUMIFS('R4診療所票'!$BC$10:$BC$64,'R4診療所票'!$B$10:$B$64,$J$3:$J$150,'R4診療所票'!$AN$10:$AN$64,7)</f>
        <v>0</v>
      </c>
      <c r="CB93" s="388" t="str">
        <f t="shared" si="33"/>
        <v>○</v>
      </c>
      <c r="CC93" s="391">
        <v>19</v>
      </c>
      <c r="CD93" s="388" t="str">
        <f t="shared" si="34"/>
        <v>○</v>
      </c>
    </row>
    <row r="94" spans="1:83">
      <c r="A94" s="315">
        <v>85</v>
      </c>
      <c r="B94" s="316" t="s">
        <v>145</v>
      </c>
      <c r="C94" s="316" t="s">
        <v>149</v>
      </c>
      <c r="D94" s="316" t="s">
        <v>109</v>
      </c>
      <c r="E94" s="322">
        <v>21729088</v>
      </c>
      <c r="F94" s="317">
        <v>21730034</v>
      </c>
      <c r="G94" s="317">
        <v>21701110</v>
      </c>
      <c r="H94" s="317">
        <v>21701110</v>
      </c>
      <c r="I94" s="317">
        <v>21701110</v>
      </c>
      <c r="J94" s="317">
        <v>21701110</v>
      </c>
      <c r="K94" s="318" t="s">
        <v>44</v>
      </c>
      <c r="L94" s="343"/>
      <c r="M94" s="344"/>
      <c r="N94" s="344"/>
      <c r="O94" s="344"/>
      <c r="P94" s="345">
        <v>0</v>
      </c>
      <c r="Q94" s="345"/>
      <c r="R94" s="346">
        <v>0</v>
      </c>
      <c r="S94" s="343"/>
      <c r="T94" s="344">
        <v>19</v>
      </c>
      <c r="U94" s="344"/>
      <c r="V94" s="344"/>
      <c r="W94" s="345">
        <v>19</v>
      </c>
      <c r="X94" s="345"/>
      <c r="Y94" s="346">
        <v>19</v>
      </c>
      <c r="Z94" s="347">
        <v>0</v>
      </c>
      <c r="AA94" s="348">
        <v>6</v>
      </c>
      <c r="AB94" s="348">
        <v>0</v>
      </c>
      <c r="AC94" s="348">
        <v>0</v>
      </c>
      <c r="AD94" s="349">
        <f t="shared" ref="AD94" si="49">SUM(Z94:AC94)</f>
        <v>6</v>
      </c>
      <c r="AE94" s="349">
        <v>0</v>
      </c>
      <c r="AF94" s="350">
        <f t="shared" si="37"/>
        <v>6</v>
      </c>
      <c r="AG94" s="347">
        <v>0</v>
      </c>
      <c r="AH94" s="348">
        <v>6</v>
      </c>
      <c r="AI94" s="348">
        <v>0</v>
      </c>
      <c r="AJ94" s="348">
        <v>0</v>
      </c>
      <c r="AK94" s="349">
        <v>6</v>
      </c>
      <c r="AL94" s="349">
        <v>0</v>
      </c>
      <c r="AM94" s="350">
        <f t="shared" si="36"/>
        <v>6</v>
      </c>
      <c r="AN94" s="253">
        <v>0</v>
      </c>
      <c r="AO94" s="250">
        <v>1</v>
      </c>
      <c r="AP94" s="250">
        <v>0</v>
      </c>
      <c r="AQ94" s="255">
        <v>0</v>
      </c>
      <c r="AR94" s="349">
        <v>1</v>
      </c>
      <c r="AS94" s="250">
        <v>0</v>
      </c>
      <c r="AT94" s="350">
        <v>1</v>
      </c>
      <c r="AU94" s="253">
        <v>0</v>
      </c>
      <c r="AV94" s="250">
        <v>1</v>
      </c>
      <c r="AW94" s="255">
        <v>0</v>
      </c>
      <c r="AX94" s="289">
        <v>0</v>
      </c>
      <c r="AY94" s="251">
        <v>1</v>
      </c>
      <c r="AZ94" s="250">
        <v>0</v>
      </c>
      <c r="BA94" s="252">
        <v>1</v>
      </c>
      <c r="BB94" s="253">
        <v>0</v>
      </c>
      <c r="BC94" s="250">
        <v>1</v>
      </c>
      <c r="BD94" s="250">
        <v>0</v>
      </c>
      <c r="BE94" s="255">
        <v>0</v>
      </c>
      <c r="BF94" s="251">
        <v>1</v>
      </c>
      <c r="BG94" s="250">
        <v>0</v>
      </c>
      <c r="BH94" s="252">
        <v>1</v>
      </c>
      <c r="BI94" s="290">
        <f>SUMIFS('R4診療所票'!$AZ$10:$AZ$64,'R4診療所票'!$B$10:$B$64,$J$3:$J$150,'R4診療所票'!$AG$10:$AG$64,1)</f>
        <v>0</v>
      </c>
      <c r="BJ94" s="271">
        <f>SUMIFS('R4診療所票'!$AZ$10:$AZ$64,'R4診療所票'!$B$10:$B$64,$J$3:$J$150,'R4診療所票'!$AG$10:$AG$64,2)</f>
        <v>1</v>
      </c>
      <c r="BK94" s="271">
        <f>SUMIFS('R4診療所票'!$AZ$10:$AZ$64,'R4診療所票'!$B$10:$B$64,$J$3:$J$150,'R4診療所票'!$AG$10:$AG$64,3)</f>
        <v>0</v>
      </c>
      <c r="BL94" s="291">
        <f>SUMIFS('R4診療所票'!$AZ$10:$AZ$64,'R4診療所票'!$B$10:$B$64,$J$3:$J$150,'R4診療所票'!$AG$10:$AG$64,4)</f>
        <v>0</v>
      </c>
      <c r="BM94" s="292">
        <f t="shared" si="45"/>
        <v>1</v>
      </c>
      <c r="BN94" s="271">
        <f>SUMIFS('R4診療所票'!$AZ$10:$AZ$64,'R4診療所票'!$B$10:$B$64,$J$3:$J$150,'R4診療所票'!$AG$10:$AG$64,5)+SUMIFS('R4診療所票'!$AZ$10:$AZ$64,'R4診療所票'!$B$10:$B$64,$J$3:$J$150,'R4診療所票'!$AG$10:$AG$64,6)</f>
        <v>0</v>
      </c>
      <c r="BO94" s="272">
        <f t="shared" si="46"/>
        <v>1</v>
      </c>
      <c r="BP94" s="228">
        <f t="shared" si="31"/>
        <v>0</v>
      </c>
      <c r="BQ94" s="228">
        <f t="shared" si="32"/>
        <v>0</v>
      </c>
      <c r="BR94" s="228"/>
      <c r="BS94" s="287">
        <f>SUMIFS('R4診療所票'!$BC$10:$BC$64,'R4診療所票'!$B$10:$B$64,$J$3:$J$150,'R4診療所票'!$AN$10:$AN$64,1)</f>
        <v>0</v>
      </c>
      <c r="BT94" s="525">
        <f>SUMIFS('R4診療所票'!$BC$10:$BC$64,'R4診療所票'!$B$10:$B$64,$J$3:$J$150,'R4診療所票'!$AN$10:$AN$64,2)</f>
        <v>0</v>
      </c>
      <c r="BU94" s="288">
        <f>SUMIFS('R4診療所票'!$BC$10:$BC$64,'R4診療所票'!$B$10:$B$64,$J$3:$J$150,'R4診療所票'!$AN$10:$AN$64,3)</f>
        <v>0</v>
      </c>
      <c r="BV94" s="525">
        <f>SUMIFS('R4診療所票'!$BC$10:$BC$64,'R4診療所票'!$B$10:$B$64,$J$3:$J$150,'R4診療所票'!$AN$10:$AN$64,4)</f>
        <v>0</v>
      </c>
      <c r="BW94" s="288">
        <f t="shared" si="47"/>
        <v>0</v>
      </c>
      <c r="BX94" s="525">
        <f>SUMIFS('R4診療所票'!$BC$10:$BC$64,'R4診療所票'!$B$10:$B$64,$J$3:$J$150,'R4診療所票'!$AN$10:$AN$64,5)</f>
        <v>0</v>
      </c>
      <c r="BY94" s="390">
        <f t="shared" si="48"/>
        <v>0</v>
      </c>
      <c r="BZ94" s="387">
        <f>SUMIFS('R4診療所票'!$BD$11:$BD$64,'R4診療所票'!$B$11:$B$64,$J$3:$J$150)</f>
        <v>1</v>
      </c>
      <c r="CA94" s="528">
        <f>SUMIFS('R4診療所票'!$BC$10:$BC$64,'R4診療所票'!$B$10:$B$64,$J$3:$J$150,'R4診療所票'!$AN$10:$AN$64,7)</f>
        <v>0</v>
      </c>
      <c r="CB94" s="388" t="str">
        <f t="shared" si="33"/>
        <v>○</v>
      </c>
      <c r="CC94" s="400">
        <v>1</v>
      </c>
      <c r="CD94" s="388" t="str">
        <f t="shared" si="34"/>
        <v>○</v>
      </c>
    </row>
    <row r="95" spans="1:83">
      <c r="A95" s="315">
        <v>86</v>
      </c>
      <c r="B95" s="308" t="s">
        <v>170</v>
      </c>
      <c r="C95" s="316" t="s">
        <v>149</v>
      </c>
      <c r="D95" s="308" t="s">
        <v>109</v>
      </c>
      <c r="E95" s="310">
        <v>21729092</v>
      </c>
      <c r="F95" s="311">
        <v>21730072</v>
      </c>
      <c r="G95" s="311">
        <v>21701111</v>
      </c>
      <c r="H95" s="311">
        <v>21701111</v>
      </c>
      <c r="I95" s="311">
        <v>21701111</v>
      </c>
      <c r="J95" s="311">
        <v>21701111</v>
      </c>
      <c r="K95" s="304" t="s">
        <v>182</v>
      </c>
      <c r="L95" s="266"/>
      <c r="M95" s="267">
        <v>45</v>
      </c>
      <c r="N95" s="267"/>
      <c r="O95" s="267"/>
      <c r="P95" s="268">
        <v>45</v>
      </c>
      <c r="Q95" s="268"/>
      <c r="R95" s="338">
        <v>45</v>
      </c>
      <c r="S95" s="266"/>
      <c r="T95" s="267"/>
      <c r="U95" s="267"/>
      <c r="V95" s="267"/>
      <c r="W95" s="268">
        <v>0</v>
      </c>
      <c r="X95" s="268"/>
      <c r="Y95" s="338">
        <v>0</v>
      </c>
      <c r="Z95" s="249">
        <v>0</v>
      </c>
      <c r="AA95" s="250">
        <v>0</v>
      </c>
      <c r="AB95" s="250">
        <v>19</v>
      </c>
      <c r="AC95" s="250">
        <v>0</v>
      </c>
      <c r="AD95" s="251">
        <f>SUM(Z95:AC95)</f>
        <v>19</v>
      </c>
      <c r="AE95" s="251">
        <v>0</v>
      </c>
      <c r="AF95" s="269">
        <f>AD95+AE95</f>
        <v>19</v>
      </c>
      <c r="AG95" s="249">
        <v>0</v>
      </c>
      <c r="AH95" s="250">
        <v>0</v>
      </c>
      <c r="AI95" s="250">
        <v>19</v>
      </c>
      <c r="AJ95" s="250">
        <v>0</v>
      </c>
      <c r="AK95" s="251">
        <v>19</v>
      </c>
      <c r="AL95" s="251">
        <v>0</v>
      </c>
      <c r="AM95" s="269">
        <f>AK95+AL95</f>
        <v>19</v>
      </c>
      <c r="AN95" s="253">
        <v>0</v>
      </c>
      <c r="AO95" s="250">
        <v>0</v>
      </c>
      <c r="AP95" s="250">
        <v>19</v>
      </c>
      <c r="AQ95" s="255">
        <v>0</v>
      </c>
      <c r="AR95" s="251">
        <v>19</v>
      </c>
      <c r="AS95" s="250">
        <v>0</v>
      </c>
      <c r="AT95" s="269">
        <v>19</v>
      </c>
      <c r="AU95" s="253">
        <v>0</v>
      </c>
      <c r="AV95" s="250">
        <v>0</v>
      </c>
      <c r="AW95" s="255">
        <v>19</v>
      </c>
      <c r="AX95" s="289">
        <v>0</v>
      </c>
      <c r="AY95" s="251">
        <v>19</v>
      </c>
      <c r="AZ95" s="250">
        <v>0</v>
      </c>
      <c r="BA95" s="252">
        <v>19</v>
      </c>
      <c r="BB95" s="253">
        <v>0</v>
      </c>
      <c r="BC95" s="250">
        <v>0</v>
      </c>
      <c r="BD95" s="250">
        <v>19</v>
      </c>
      <c r="BE95" s="255">
        <v>0</v>
      </c>
      <c r="BF95" s="251">
        <v>19</v>
      </c>
      <c r="BG95" s="250">
        <v>0</v>
      </c>
      <c r="BH95" s="252">
        <v>19</v>
      </c>
      <c r="BI95" s="290">
        <f>SUMIFS('R4診療所票'!$AZ$10:$AZ$64,'R4診療所票'!$B$10:$B$64,$J$3:$J$150,'R4診療所票'!$AG$10:$AG$64,1)</f>
        <v>0</v>
      </c>
      <c r="BJ95" s="271">
        <f>SUMIFS('R4診療所票'!$AZ$10:$AZ$64,'R4診療所票'!$B$10:$B$64,$J$3:$J$150,'R4診療所票'!$AG$10:$AG$64,2)</f>
        <v>0</v>
      </c>
      <c r="BK95" s="271">
        <f>SUMIFS('R4診療所票'!$AZ$10:$AZ$64,'R4診療所票'!$B$10:$B$64,$J$3:$J$150,'R4診療所票'!$AG$10:$AG$64,3)</f>
        <v>19</v>
      </c>
      <c r="BL95" s="291">
        <f>SUMIFS('R4診療所票'!$AZ$10:$AZ$64,'R4診療所票'!$B$10:$B$64,$J$3:$J$150,'R4診療所票'!$AG$10:$AG$64,4)</f>
        <v>0</v>
      </c>
      <c r="BM95" s="292">
        <f t="shared" si="45"/>
        <v>19</v>
      </c>
      <c r="BN95" s="271">
        <f>SUMIFS('R4診療所票'!$AZ$10:$AZ$64,'R4診療所票'!$B$10:$B$64,$J$3:$J$150,'R4診療所票'!$AG$10:$AG$64,5)+SUMIFS('R4診療所票'!$AZ$10:$AZ$64,'R4診療所票'!$B$10:$B$64,$J$3:$J$150,'R4診療所票'!$AG$10:$AG$64,6)</f>
        <v>0</v>
      </c>
      <c r="BO95" s="272">
        <f t="shared" si="46"/>
        <v>19</v>
      </c>
      <c r="BP95" s="228">
        <f>BM95-BF95</f>
        <v>0</v>
      </c>
      <c r="BQ95" s="228">
        <f>BO95-BH95</f>
        <v>0</v>
      </c>
      <c r="BR95" s="228"/>
      <c r="BS95" s="287">
        <f>SUMIFS('R4診療所票'!$BC$10:$BC$64,'R4診療所票'!$B$10:$B$64,$J$3:$J$150,'R4診療所票'!$AN$10:$AN$64,1)</f>
        <v>0</v>
      </c>
      <c r="BT95" s="525">
        <f>SUMIFS('R4診療所票'!$BC$10:$BC$64,'R4診療所票'!$B$10:$B$64,$J$3:$J$150,'R4診療所票'!$AN$10:$AN$64,2)</f>
        <v>0</v>
      </c>
      <c r="BU95" s="288">
        <f>SUMIFS('R4診療所票'!$BC$10:$BC$64,'R4診療所票'!$B$10:$B$64,$J$3:$J$150,'R4診療所票'!$AN$10:$AN$64,3)</f>
        <v>19</v>
      </c>
      <c r="BV95" s="525">
        <f>SUMIFS('R4診療所票'!$BC$10:$BC$64,'R4診療所票'!$B$10:$B$64,$J$3:$J$150,'R4診療所票'!$AN$10:$AN$64,4)</f>
        <v>0</v>
      </c>
      <c r="BW95" s="288">
        <f t="shared" si="47"/>
        <v>19</v>
      </c>
      <c r="BX95" s="525">
        <f>SUMIFS('R4診療所票'!$BC$10:$BC$64,'R4診療所票'!$B$10:$B$64,$J$3:$J$150,'R4診療所票'!$AN$10:$AN$64,5)</f>
        <v>0</v>
      </c>
      <c r="BY95" s="390">
        <f t="shared" si="48"/>
        <v>19</v>
      </c>
      <c r="BZ95" s="387">
        <f>SUMIFS('R4診療所票'!$BD$11:$BD$64,'R4診療所票'!$B$11:$B$64,$J$3:$J$150)</f>
        <v>0</v>
      </c>
      <c r="CA95" s="528">
        <f>SUMIFS('R4診療所票'!$BC$10:$BC$64,'R4診療所票'!$B$10:$B$64,$J$3:$J$150,'R4診療所票'!$AN$10:$AN$64,7)</f>
        <v>0</v>
      </c>
      <c r="CB95" s="388" t="str">
        <f>IF(BO95=BY95+BZ95+CA95,"○","×")</f>
        <v>○</v>
      </c>
      <c r="CC95" s="391">
        <v>19</v>
      </c>
      <c r="CD95" s="388" t="str">
        <f>IF(BO95=CC95,"○","×")</f>
        <v>○</v>
      </c>
    </row>
    <row r="96" spans="1:83">
      <c r="A96" s="315">
        <v>87</v>
      </c>
      <c r="B96" s="308" t="s">
        <v>145</v>
      </c>
      <c r="C96" s="308" t="s">
        <v>151</v>
      </c>
      <c r="D96" s="308" t="s">
        <v>109</v>
      </c>
      <c r="E96" s="310">
        <v>21729064</v>
      </c>
      <c r="F96" s="311">
        <v>21730007</v>
      </c>
      <c r="G96" s="311">
        <v>21701078</v>
      </c>
      <c r="H96" s="311">
        <v>21701078</v>
      </c>
      <c r="I96" s="311">
        <v>21701078</v>
      </c>
      <c r="J96" s="311">
        <v>21701078</v>
      </c>
      <c r="K96" s="304" t="s">
        <v>45</v>
      </c>
      <c r="L96" s="266"/>
      <c r="M96" s="267"/>
      <c r="N96" s="267"/>
      <c r="O96" s="267"/>
      <c r="P96" s="268">
        <v>0</v>
      </c>
      <c r="Q96" s="268"/>
      <c r="R96" s="338">
        <v>0</v>
      </c>
      <c r="S96" s="266"/>
      <c r="T96" s="267"/>
      <c r="U96" s="267"/>
      <c r="V96" s="267">
        <v>19</v>
      </c>
      <c r="W96" s="268">
        <v>19</v>
      </c>
      <c r="X96" s="268"/>
      <c r="Y96" s="338">
        <v>19</v>
      </c>
      <c r="Z96" s="249">
        <v>0</v>
      </c>
      <c r="AA96" s="250">
        <v>0</v>
      </c>
      <c r="AB96" s="250">
        <v>0</v>
      </c>
      <c r="AC96" s="250">
        <v>19</v>
      </c>
      <c r="AD96" s="251">
        <f t="shared" si="35"/>
        <v>19</v>
      </c>
      <c r="AE96" s="251">
        <v>0</v>
      </c>
      <c r="AF96" s="269">
        <f t="shared" si="37"/>
        <v>19</v>
      </c>
      <c r="AG96" s="249">
        <v>0</v>
      </c>
      <c r="AH96" s="250">
        <v>0</v>
      </c>
      <c r="AI96" s="250">
        <v>0</v>
      </c>
      <c r="AJ96" s="250">
        <v>19</v>
      </c>
      <c r="AK96" s="251">
        <v>19</v>
      </c>
      <c r="AL96" s="251">
        <v>0</v>
      </c>
      <c r="AM96" s="269">
        <f t="shared" si="36"/>
        <v>19</v>
      </c>
      <c r="AN96" s="253">
        <v>0</v>
      </c>
      <c r="AO96" s="250">
        <v>0</v>
      </c>
      <c r="AP96" s="250">
        <v>0</v>
      </c>
      <c r="AQ96" s="255">
        <v>19</v>
      </c>
      <c r="AR96" s="251">
        <v>19</v>
      </c>
      <c r="AS96" s="250">
        <v>0</v>
      </c>
      <c r="AT96" s="269">
        <v>19</v>
      </c>
      <c r="AU96" s="253">
        <v>0</v>
      </c>
      <c r="AV96" s="250">
        <v>0</v>
      </c>
      <c r="AW96" s="255">
        <v>0</v>
      </c>
      <c r="AX96" s="289">
        <v>19</v>
      </c>
      <c r="AY96" s="251">
        <v>19</v>
      </c>
      <c r="AZ96" s="250">
        <v>0</v>
      </c>
      <c r="BA96" s="252">
        <v>19</v>
      </c>
      <c r="BB96" s="253">
        <v>0</v>
      </c>
      <c r="BC96" s="250">
        <v>0</v>
      </c>
      <c r="BD96" s="250">
        <v>0</v>
      </c>
      <c r="BE96" s="255">
        <v>19</v>
      </c>
      <c r="BF96" s="251">
        <v>19</v>
      </c>
      <c r="BG96" s="250">
        <v>0</v>
      </c>
      <c r="BH96" s="252">
        <v>19</v>
      </c>
      <c r="BI96" s="290">
        <f>SUMIFS('R4診療所票'!$AZ$10:$AZ$64,'R4診療所票'!$B$10:$B$64,$J$3:$J$150,'R4診療所票'!$AG$10:$AG$64,1)</f>
        <v>0</v>
      </c>
      <c r="BJ96" s="271">
        <f>SUMIFS('R4診療所票'!$AZ$10:$AZ$64,'R4診療所票'!$B$10:$B$64,$J$3:$J$150,'R4診療所票'!$AG$10:$AG$64,2)</f>
        <v>0</v>
      </c>
      <c r="BK96" s="271">
        <f>SUMIFS('R4診療所票'!$AZ$10:$AZ$64,'R4診療所票'!$B$10:$B$64,$J$3:$J$150,'R4診療所票'!$AG$10:$AG$64,3)</f>
        <v>0</v>
      </c>
      <c r="BL96" s="291">
        <f>SUMIFS('R4診療所票'!$AZ$10:$AZ$64,'R4診療所票'!$B$10:$B$64,$J$3:$J$150,'R4診療所票'!$AG$10:$AG$64,4)</f>
        <v>19</v>
      </c>
      <c r="BM96" s="292">
        <f t="shared" si="45"/>
        <v>19</v>
      </c>
      <c r="BN96" s="271">
        <f>SUMIFS('R4診療所票'!$AZ$10:$AZ$64,'R4診療所票'!$B$10:$B$64,$J$3:$J$150,'R4診療所票'!$AG$10:$AG$64,5)+SUMIFS('R4診療所票'!$AZ$10:$AZ$64,'R4診療所票'!$B$10:$B$64,$J$3:$J$150,'R4診療所票'!$AG$10:$AG$64,6)</f>
        <v>0</v>
      </c>
      <c r="BO96" s="272">
        <f t="shared" si="46"/>
        <v>19</v>
      </c>
      <c r="BP96" s="228">
        <f t="shared" si="31"/>
        <v>0</v>
      </c>
      <c r="BQ96" s="228">
        <f t="shared" si="32"/>
        <v>0</v>
      </c>
      <c r="BR96" s="228"/>
      <c r="BS96" s="287">
        <f>SUMIFS('R4診療所票'!$BC$10:$BC$64,'R4診療所票'!$B$10:$B$64,$J$3:$J$150,'R4診療所票'!$AN$10:$AN$64,1)</f>
        <v>0</v>
      </c>
      <c r="BT96" s="525">
        <f>SUMIFS('R4診療所票'!$BC$10:$BC$64,'R4診療所票'!$B$10:$B$64,$J$3:$J$150,'R4診療所票'!$AN$10:$AN$64,2)</f>
        <v>0</v>
      </c>
      <c r="BU96" s="288">
        <f>SUMIFS('R4診療所票'!$BC$10:$BC$64,'R4診療所票'!$B$10:$B$64,$J$3:$J$150,'R4診療所票'!$AN$10:$AN$64,3)</f>
        <v>0</v>
      </c>
      <c r="BV96" s="525">
        <f>SUMIFS('R4診療所票'!$BC$10:$BC$64,'R4診療所票'!$B$10:$B$64,$J$3:$J$150,'R4診療所票'!$AN$10:$AN$64,4)</f>
        <v>19</v>
      </c>
      <c r="BW96" s="288">
        <f t="shared" si="47"/>
        <v>19</v>
      </c>
      <c r="BX96" s="525">
        <f>SUMIFS('R4診療所票'!$BC$10:$BC$64,'R4診療所票'!$B$10:$B$64,$J$3:$J$150,'R4診療所票'!$AN$10:$AN$64,5)</f>
        <v>0</v>
      </c>
      <c r="BY96" s="390">
        <f t="shared" si="48"/>
        <v>19</v>
      </c>
      <c r="BZ96" s="387">
        <f>SUMIFS('R4診療所票'!$BD$11:$BD$64,'R4診療所票'!$B$11:$B$64,$J$3:$J$150)</f>
        <v>0</v>
      </c>
      <c r="CA96" s="528">
        <f>SUMIFS('R4診療所票'!$BC$10:$BC$64,'R4診療所票'!$B$10:$B$64,$J$3:$J$150,'R4診療所票'!$AN$10:$AN$64,7)</f>
        <v>0</v>
      </c>
      <c r="CB96" s="388" t="str">
        <f t="shared" si="33"/>
        <v>○</v>
      </c>
      <c r="CC96" s="391">
        <v>19</v>
      </c>
      <c r="CD96" s="388" t="str">
        <f t="shared" si="34"/>
        <v>○</v>
      </c>
    </row>
    <row r="97" spans="1:82">
      <c r="A97" s="315">
        <v>88</v>
      </c>
      <c r="B97" s="308" t="s">
        <v>170</v>
      </c>
      <c r="C97" s="308" t="s">
        <v>171</v>
      </c>
      <c r="D97" s="308" t="s">
        <v>109</v>
      </c>
      <c r="E97" s="310">
        <v>21729037</v>
      </c>
      <c r="F97" s="311">
        <v>21730035</v>
      </c>
      <c r="G97" s="311">
        <v>21701075</v>
      </c>
      <c r="H97" s="311">
        <v>21701075</v>
      </c>
      <c r="I97" s="311">
        <v>21701075</v>
      </c>
      <c r="J97" s="311">
        <v>21701075</v>
      </c>
      <c r="K97" s="304" t="s">
        <v>183</v>
      </c>
      <c r="L97" s="266"/>
      <c r="M97" s="267"/>
      <c r="N97" s="267"/>
      <c r="O97" s="267"/>
      <c r="P97" s="268">
        <v>0</v>
      </c>
      <c r="Q97" s="268"/>
      <c r="R97" s="338">
        <v>0</v>
      </c>
      <c r="S97" s="266"/>
      <c r="T97" s="267"/>
      <c r="U97" s="267"/>
      <c r="V97" s="267"/>
      <c r="W97" s="268">
        <v>0</v>
      </c>
      <c r="X97" s="268">
        <v>19</v>
      </c>
      <c r="Y97" s="338">
        <v>19</v>
      </c>
      <c r="Z97" s="249">
        <v>0</v>
      </c>
      <c r="AA97" s="250">
        <v>19</v>
      </c>
      <c r="AB97" s="250">
        <v>0</v>
      </c>
      <c r="AC97" s="250">
        <v>0</v>
      </c>
      <c r="AD97" s="251">
        <f t="shared" si="35"/>
        <v>19</v>
      </c>
      <c r="AE97" s="268">
        <v>0</v>
      </c>
      <c r="AF97" s="269">
        <f t="shared" si="37"/>
        <v>19</v>
      </c>
      <c r="AG97" s="249">
        <v>0</v>
      </c>
      <c r="AH97" s="250">
        <v>0</v>
      </c>
      <c r="AI97" s="250">
        <v>0</v>
      </c>
      <c r="AJ97" s="250">
        <v>0</v>
      </c>
      <c r="AK97" s="251">
        <v>0</v>
      </c>
      <c r="AL97" s="268">
        <v>19</v>
      </c>
      <c r="AM97" s="269">
        <f t="shared" si="36"/>
        <v>19</v>
      </c>
      <c r="AN97" s="253">
        <v>0</v>
      </c>
      <c r="AO97" s="250">
        <v>0</v>
      </c>
      <c r="AP97" s="250">
        <v>0</v>
      </c>
      <c r="AQ97" s="255">
        <v>0</v>
      </c>
      <c r="AR97" s="251">
        <v>0</v>
      </c>
      <c r="AS97" s="250">
        <v>19</v>
      </c>
      <c r="AT97" s="269">
        <v>19</v>
      </c>
      <c r="AU97" s="253">
        <v>0</v>
      </c>
      <c r="AV97" s="250">
        <v>0</v>
      </c>
      <c r="AW97" s="255">
        <v>0</v>
      </c>
      <c r="AX97" s="289">
        <v>0</v>
      </c>
      <c r="AY97" s="251">
        <v>0</v>
      </c>
      <c r="AZ97" s="250">
        <v>19</v>
      </c>
      <c r="BA97" s="252">
        <v>19</v>
      </c>
      <c r="BB97" s="253">
        <v>0</v>
      </c>
      <c r="BC97" s="250">
        <v>0</v>
      </c>
      <c r="BD97" s="250">
        <v>0</v>
      </c>
      <c r="BE97" s="255">
        <v>0</v>
      </c>
      <c r="BF97" s="251">
        <v>0</v>
      </c>
      <c r="BG97" s="250">
        <v>19</v>
      </c>
      <c r="BH97" s="252">
        <v>19</v>
      </c>
      <c r="BI97" s="290">
        <f>SUMIFS('R4診療所票'!$AZ$10:$AZ$64,'R4診療所票'!$B$10:$B$64,$J$3:$J$150,'R4診療所票'!$AG$10:$AG$64,1)</f>
        <v>0</v>
      </c>
      <c r="BJ97" s="271">
        <f>SUMIFS('R4診療所票'!$AZ$10:$AZ$64,'R4診療所票'!$B$10:$B$64,$J$3:$J$150,'R4診療所票'!$AG$10:$AG$64,2)</f>
        <v>0</v>
      </c>
      <c r="BK97" s="271">
        <f>SUMIFS('R4診療所票'!$AZ$10:$AZ$64,'R4診療所票'!$B$10:$B$64,$J$3:$J$150,'R4診療所票'!$AG$10:$AG$64,3)</f>
        <v>0</v>
      </c>
      <c r="BL97" s="291">
        <f>SUMIFS('R4診療所票'!$AZ$10:$AZ$64,'R4診療所票'!$B$10:$B$64,$J$3:$J$150,'R4診療所票'!$AG$10:$AG$64,4)</f>
        <v>0</v>
      </c>
      <c r="BM97" s="292">
        <f t="shared" si="45"/>
        <v>0</v>
      </c>
      <c r="BN97" s="271">
        <f>SUMIFS('R4診療所票'!$AZ$10:$AZ$64,'R4診療所票'!$B$10:$B$64,$J$3:$J$150,'R4診療所票'!$AG$10:$AG$64,5)+SUMIFS('R4診療所票'!$AZ$10:$AZ$64,'R4診療所票'!$B$10:$B$64,$J$3:$J$150,'R4診療所票'!$AG$10:$AG$64,6)</f>
        <v>19</v>
      </c>
      <c r="BO97" s="272">
        <f t="shared" si="46"/>
        <v>19</v>
      </c>
      <c r="BP97" s="228">
        <f t="shared" si="31"/>
        <v>0</v>
      </c>
      <c r="BQ97" s="228">
        <f t="shared" si="32"/>
        <v>0</v>
      </c>
      <c r="BR97" s="228"/>
      <c r="BS97" s="287">
        <f>SUMIFS('R4診療所票'!$BC$10:$BC$64,'R4診療所票'!$B$10:$B$64,$J$3:$J$150,'R4診療所票'!$AN$10:$AN$64,1)</f>
        <v>0</v>
      </c>
      <c r="BT97" s="525">
        <f>SUMIFS('R4診療所票'!$BC$10:$BC$64,'R4診療所票'!$B$10:$B$64,$J$3:$J$150,'R4診療所票'!$AN$10:$AN$64,2)</f>
        <v>0</v>
      </c>
      <c r="BU97" s="288">
        <f>SUMIFS('R4診療所票'!$BC$10:$BC$64,'R4診療所票'!$B$10:$B$64,$J$3:$J$150,'R4診療所票'!$AN$10:$AN$64,3)</f>
        <v>0</v>
      </c>
      <c r="BV97" s="525">
        <f>SUMIFS('R4診療所票'!$BC$10:$BC$64,'R4診療所票'!$B$10:$B$64,$J$3:$J$150,'R4診療所票'!$AN$10:$AN$64,4)</f>
        <v>0</v>
      </c>
      <c r="BW97" s="288">
        <f t="shared" si="47"/>
        <v>0</v>
      </c>
      <c r="BX97" s="525">
        <f>SUMIFS('R4診療所票'!$BC$10:$BC$64,'R4診療所票'!$B$10:$B$64,$J$3:$J$150,'R4診療所票'!$AN$10:$AN$64,5)</f>
        <v>0</v>
      </c>
      <c r="BY97" s="390">
        <f t="shared" si="48"/>
        <v>0</v>
      </c>
      <c r="BZ97" s="387">
        <f>SUMIFS('R4診療所票'!$BD$11:$BD$64,'R4診療所票'!$B$11:$B$64,$J$3:$J$150)</f>
        <v>19</v>
      </c>
      <c r="CA97" s="528">
        <f>SUMIFS('R4診療所票'!$BC$10:$BC$64,'R4診療所票'!$B$10:$B$64,$J$3:$J$150,'R4診療所票'!$AN$10:$AN$64,7)</f>
        <v>0</v>
      </c>
      <c r="CB97" s="388" t="str">
        <f t="shared" si="33"/>
        <v>○</v>
      </c>
      <c r="CC97" s="391">
        <v>19</v>
      </c>
      <c r="CD97" s="388" t="str">
        <f t="shared" si="34"/>
        <v>○</v>
      </c>
    </row>
    <row r="98" spans="1:82">
      <c r="A98" s="315">
        <v>89</v>
      </c>
      <c r="B98" s="262" t="s">
        <v>145</v>
      </c>
      <c r="C98" s="262" t="s">
        <v>151</v>
      </c>
      <c r="D98" s="262" t="s">
        <v>109</v>
      </c>
      <c r="E98" s="263">
        <v>21729029</v>
      </c>
      <c r="F98" s="264">
        <v>21730104</v>
      </c>
      <c r="G98" s="264">
        <v>21701074</v>
      </c>
      <c r="H98" s="264">
        <v>21701074</v>
      </c>
      <c r="I98" s="264">
        <v>21701074</v>
      </c>
      <c r="J98" s="264">
        <v>21701074</v>
      </c>
      <c r="K98" s="265" t="s">
        <v>46</v>
      </c>
      <c r="L98" s="266"/>
      <c r="M98" s="267"/>
      <c r="N98" s="267"/>
      <c r="O98" s="267"/>
      <c r="P98" s="268">
        <v>0</v>
      </c>
      <c r="Q98" s="268"/>
      <c r="R98" s="338">
        <v>0</v>
      </c>
      <c r="S98" s="266"/>
      <c r="T98" s="267">
        <v>10</v>
      </c>
      <c r="U98" s="267"/>
      <c r="V98" s="267"/>
      <c r="W98" s="268">
        <v>10</v>
      </c>
      <c r="X98" s="268"/>
      <c r="Y98" s="338">
        <v>10</v>
      </c>
      <c r="Z98" s="249">
        <v>0</v>
      </c>
      <c r="AA98" s="250">
        <v>10</v>
      </c>
      <c r="AB98" s="250">
        <v>0</v>
      </c>
      <c r="AC98" s="250">
        <v>0</v>
      </c>
      <c r="AD98" s="251">
        <f t="shared" si="35"/>
        <v>10</v>
      </c>
      <c r="AE98" s="251">
        <v>0</v>
      </c>
      <c r="AF98" s="269">
        <f t="shared" si="37"/>
        <v>10</v>
      </c>
      <c r="AG98" s="249">
        <v>0</v>
      </c>
      <c r="AH98" s="250">
        <v>10</v>
      </c>
      <c r="AI98" s="250">
        <v>0</v>
      </c>
      <c r="AJ98" s="250">
        <v>0</v>
      </c>
      <c r="AK98" s="251">
        <v>10</v>
      </c>
      <c r="AL98" s="251">
        <v>0</v>
      </c>
      <c r="AM98" s="269">
        <f t="shared" si="36"/>
        <v>10</v>
      </c>
      <c r="AN98" s="253">
        <v>0</v>
      </c>
      <c r="AO98" s="250">
        <v>10</v>
      </c>
      <c r="AP98" s="250">
        <v>0</v>
      </c>
      <c r="AQ98" s="255">
        <v>0</v>
      </c>
      <c r="AR98" s="251">
        <v>10</v>
      </c>
      <c r="AS98" s="250">
        <v>0</v>
      </c>
      <c r="AT98" s="269">
        <v>10</v>
      </c>
      <c r="AU98" s="253">
        <v>0</v>
      </c>
      <c r="AV98" s="250">
        <v>10</v>
      </c>
      <c r="AW98" s="255">
        <v>0</v>
      </c>
      <c r="AX98" s="289">
        <v>0</v>
      </c>
      <c r="AY98" s="251">
        <v>10</v>
      </c>
      <c r="AZ98" s="250">
        <v>0</v>
      </c>
      <c r="BA98" s="252">
        <v>10</v>
      </c>
      <c r="BB98" s="253">
        <v>0</v>
      </c>
      <c r="BC98" s="250">
        <v>10</v>
      </c>
      <c r="BD98" s="250">
        <v>0</v>
      </c>
      <c r="BE98" s="255">
        <v>0</v>
      </c>
      <c r="BF98" s="251">
        <v>10</v>
      </c>
      <c r="BG98" s="250">
        <v>0</v>
      </c>
      <c r="BH98" s="252">
        <v>10</v>
      </c>
      <c r="BI98" s="290">
        <f>SUMIFS('R4診療所票'!$AZ$10:$AZ$64,'R4診療所票'!$B$10:$B$64,$J$3:$J$150,'R4診療所票'!$AG$10:$AG$64,1)</f>
        <v>0</v>
      </c>
      <c r="BJ98" s="271">
        <f>SUMIFS('R4診療所票'!$AZ$10:$AZ$64,'R4診療所票'!$B$10:$B$64,$J$3:$J$150,'R4診療所票'!$AG$10:$AG$64,2)</f>
        <v>10</v>
      </c>
      <c r="BK98" s="271">
        <f>SUMIFS('R4診療所票'!$AZ$10:$AZ$64,'R4診療所票'!$B$10:$B$64,$J$3:$J$150,'R4診療所票'!$AG$10:$AG$64,3)</f>
        <v>0</v>
      </c>
      <c r="BL98" s="291">
        <f>SUMIFS('R4診療所票'!$AZ$10:$AZ$64,'R4診療所票'!$B$10:$B$64,$J$3:$J$150,'R4診療所票'!$AG$10:$AG$64,4)</f>
        <v>0</v>
      </c>
      <c r="BM98" s="292">
        <f t="shared" si="45"/>
        <v>10</v>
      </c>
      <c r="BN98" s="271">
        <f>SUMIFS('R4診療所票'!$AZ$10:$AZ$64,'R4診療所票'!$B$10:$B$64,$J$3:$J$150,'R4診療所票'!$AG$10:$AG$64,5)+SUMIFS('R4診療所票'!$AZ$10:$AZ$64,'R4診療所票'!$B$10:$B$64,$J$3:$J$150,'R4診療所票'!$AG$10:$AG$64,6)</f>
        <v>0</v>
      </c>
      <c r="BO98" s="272">
        <f t="shared" si="46"/>
        <v>10</v>
      </c>
      <c r="BP98" s="228">
        <f t="shared" si="31"/>
        <v>0</v>
      </c>
      <c r="BQ98" s="228">
        <f t="shared" si="32"/>
        <v>0</v>
      </c>
      <c r="BR98" s="228"/>
      <c r="BS98" s="287">
        <f>SUMIFS('R4診療所票'!$BC$10:$BC$64,'R4診療所票'!$B$10:$B$64,$J$3:$J$150,'R4診療所票'!$AN$10:$AN$64,1)</f>
        <v>0</v>
      </c>
      <c r="BT98" s="525">
        <f>SUMIFS('R4診療所票'!$BC$10:$BC$64,'R4診療所票'!$B$10:$B$64,$J$3:$J$150,'R4診療所票'!$AN$10:$AN$64,2)</f>
        <v>10</v>
      </c>
      <c r="BU98" s="288">
        <f>SUMIFS('R4診療所票'!$BC$10:$BC$64,'R4診療所票'!$B$10:$B$64,$J$3:$J$150,'R4診療所票'!$AN$10:$AN$64,3)</f>
        <v>0</v>
      </c>
      <c r="BV98" s="525">
        <f>SUMIFS('R4診療所票'!$BC$10:$BC$64,'R4診療所票'!$B$10:$B$64,$J$3:$J$150,'R4診療所票'!$AN$10:$AN$64,4)</f>
        <v>0</v>
      </c>
      <c r="BW98" s="288">
        <f t="shared" si="47"/>
        <v>10</v>
      </c>
      <c r="BX98" s="525">
        <f>SUMIFS('R4診療所票'!$BC$10:$BC$64,'R4診療所票'!$B$10:$B$64,$J$3:$J$150,'R4診療所票'!$AN$10:$AN$64,5)</f>
        <v>0</v>
      </c>
      <c r="BY98" s="390">
        <f t="shared" si="48"/>
        <v>10</v>
      </c>
      <c r="BZ98" s="387">
        <f>SUMIFS('R4診療所票'!$BD$11:$BD$64,'R4診療所票'!$B$11:$B$64,$J$3:$J$150)</f>
        <v>0</v>
      </c>
      <c r="CA98" s="528">
        <f>SUMIFS('R4診療所票'!$BC$10:$BC$64,'R4診療所票'!$B$10:$B$64,$J$3:$J$150,'R4診療所票'!$AN$10:$AN$64,7)</f>
        <v>0</v>
      </c>
      <c r="CB98" s="388" t="str">
        <f t="shared" si="33"/>
        <v>○</v>
      </c>
      <c r="CC98" s="391">
        <v>10</v>
      </c>
      <c r="CD98" s="388" t="str">
        <f t="shared" si="34"/>
        <v>○</v>
      </c>
    </row>
    <row r="99" spans="1:82">
      <c r="A99" s="315">
        <v>90</v>
      </c>
      <c r="B99" s="262" t="s">
        <v>145</v>
      </c>
      <c r="C99" s="262" t="s">
        <v>151</v>
      </c>
      <c r="D99" s="262" t="s">
        <v>109</v>
      </c>
      <c r="E99" s="263">
        <v>21729127</v>
      </c>
      <c r="F99" s="264">
        <v>21730077</v>
      </c>
      <c r="G99" s="264">
        <v>21701089</v>
      </c>
      <c r="H99" s="264">
        <v>21701089</v>
      </c>
      <c r="I99" s="264">
        <v>21701089</v>
      </c>
      <c r="J99" s="264">
        <v>21701089</v>
      </c>
      <c r="K99" s="265" t="s">
        <v>47</v>
      </c>
      <c r="L99" s="266"/>
      <c r="M99" s="267"/>
      <c r="N99" s="267"/>
      <c r="O99" s="267"/>
      <c r="P99" s="268">
        <v>0</v>
      </c>
      <c r="Q99" s="268"/>
      <c r="R99" s="338">
        <v>0</v>
      </c>
      <c r="S99" s="266"/>
      <c r="T99" s="267">
        <v>7</v>
      </c>
      <c r="U99" s="267"/>
      <c r="V99" s="267"/>
      <c r="W99" s="268">
        <v>7</v>
      </c>
      <c r="X99" s="268"/>
      <c r="Y99" s="338">
        <v>7</v>
      </c>
      <c r="Z99" s="249">
        <v>0</v>
      </c>
      <c r="AA99" s="250">
        <v>7</v>
      </c>
      <c r="AB99" s="250">
        <v>0</v>
      </c>
      <c r="AC99" s="250">
        <v>0</v>
      </c>
      <c r="AD99" s="251">
        <f t="shared" si="35"/>
        <v>7</v>
      </c>
      <c r="AE99" s="251">
        <v>0</v>
      </c>
      <c r="AF99" s="269">
        <f t="shared" si="37"/>
        <v>7</v>
      </c>
      <c r="AG99" s="249">
        <v>0</v>
      </c>
      <c r="AH99" s="250">
        <v>7</v>
      </c>
      <c r="AI99" s="250">
        <v>0</v>
      </c>
      <c r="AJ99" s="250">
        <v>0</v>
      </c>
      <c r="AK99" s="251">
        <v>7</v>
      </c>
      <c r="AL99" s="251">
        <v>0</v>
      </c>
      <c r="AM99" s="269">
        <f t="shared" si="36"/>
        <v>7</v>
      </c>
      <c r="AN99" s="253">
        <v>0</v>
      </c>
      <c r="AO99" s="250">
        <v>7</v>
      </c>
      <c r="AP99" s="250">
        <v>0</v>
      </c>
      <c r="AQ99" s="255">
        <v>0</v>
      </c>
      <c r="AR99" s="251">
        <v>7</v>
      </c>
      <c r="AS99" s="250">
        <v>0</v>
      </c>
      <c r="AT99" s="269">
        <v>7</v>
      </c>
      <c r="AU99" s="253">
        <v>0</v>
      </c>
      <c r="AV99" s="250">
        <v>7</v>
      </c>
      <c r="AW99" s="255">
        <v>0</v>
      </c>
      <c r="AX99" s="289">
        <v>0</v>
      </c>
      <c r="AY99" s="251">
        <v>7</v>
      </c>
      <c r="AZ99" s="250">
        <v>0</v>
      </c>
      <c r="BA99" s="252">
        <v>7</v>
      </c>
      <c r="BB99" s="253">
        <v>0</v>
      </c>
      <c r="BC99" s="250">
        <v>7</v>
      </c>
      <c r="BD99" s="250">
        <v>0</v>
      </c>
      <c r="BE99" s="255">
        <v>0</v>
      </c>
      <c r="BF99" s="251">
        <v>7</v>
      </c>
      <c r="BG99" s="250">
        <v>0</v>
      </c>
      <c r="BH99" s="252">
        <v>7</v>
      </c>
      <c r="BI99" s="290">
        <f>SUMIFS('R4診療所票'!$AZ$10:$AZ$64,'R4診療所票'!$B$10:$B$64,$J$3:$J$150,'R4診療所票'!$AG$10:$AG$64,1)</f>
        <v>0</v>
      </c>
      <c r="BJ99" s="271">
        <f>SUMIFS('R4診療所票'!$AZ$10:$AZ$64,'R4診療所票'!$B$10:$B$64,$J$3:$J$150,'R4診療所票'!$AG$10:$AG$64,2)</f>
        <v>7</v>
      </c>
      <c r="BK99" s="271">
        <f>SUMIFS('R4診療所票'!$AZ$10:$AZ$64,'R4診療所票'!$B$10:$B$64,$J$3:$J$150,'R4診療所票'!$AG$10:$AG$64,3)</f>
        <v>0</v>
      </c>
      <c r="BL99" s="291">
        <f>SUMIFS('R4診療所票'!$AZ$10:$AZ$64,'R4診療所票'!$B$10:$B$64,$J$3:$J$150,'R4診療所票'!$AG$10:$AG$64,4)</f>
        <v>0</v>
      </c>
      <c r="BM99" s="292">
        <f t="shared" si="45"/>
        <v>7</v>
      </c>
      <c r="BN99" s="271">
        <f>SUMIFS('R4診療所票'!$AZ$10:$AZ$64,'R4診療所票'!$B$10:$B$64,$J$3:$J$150,'R4診療所票'!$AG$10:$AG$64,5)+SUMIFS('R4診療所票'!$AZ$10:$AZ$64,'R4診療所票'!$B$10:$B$64,$J$3:$J$150,'R4診療所票'!$AG$10:$AG$64,6)</f>
        <v>0</v>
      </c>
      <c r="BO99" s="272">
        <f t="shared" si="46"/>
        <v>7</v>
      </c>
      <c r="BP99" s="228">
        <f t="shared" si="31"/>
        <v>0</v>
      </c>
      <c r="BQ99" s="228">
        <f t="shared" si="32"/>
        <v>0</v>
      </c>
      <c r="BR99" s="228"/>
      <c r="BS99" s="287">
        <f>SUMIFS('R4診療所票'!$BC$10:$BC$64,'R4診療所票'!$B$10:$B$64,$J$3:$J$150,'R4診療所票'!$AN$10:$AN$64,1)</f>
        <v>0</v>
      </c>
      <c r="BT99" s="525">
        <f>SUMIFS('R4診療所票'!$BC$10:$BC$64,'R4診療所票'!$B$10:$B$64,$J$3:$J$150,'R4診療所票'!$AN$10:$AN$64,2)</f>
        <v>7</v>
      </c>
      <c r="BU99" s="288">
        <f>SUMIFS('R4診療所票'!$BC$10:$BC$64,'R4診療所票'!$B$10:$B$64,$J$3:$J$150,'R4診療所票'!$AN$10:$AN$64,3)</f>
        <v>0</v>
      </c>
      <c r="BV99" s="525">
        <f>SUMIFS('R4診療所票'!$BC$10:$BC$64,'R4診療所票'!$B$10:$B$64,$J$3:$J$150,'R4診療所票'!$AN$10:$AN$64,4)</f>
        <v>0</v>
      </c>
      <c r="BW99" s="288">
        <f t="shared" si="47"/>
        <v>7</v>
      </c>
      <c r="BX99" s="525">
        <f>SUMIFS('R4診療所票'!$BC$10:$BC$64,'R4診療所票'!$B$10:$B$64,$J$3:$J$150,'R4診療所票'!$AN$10:$AN$64,5)</f>
        <v>0</v>
      </c>
      <c r="BY99" s="390">
        <f t="shared" si="48"/>
        <v>7</v>
      </c>
      <c r="BZ99" s="387">
        <f>SUMIFS('R4診療所票'!$BD$11:$BD$64,'R4診療所票'!$B$11:$B$64,$J$3:$J$150)</f>
        <v>0</v>
      </c>
      <c r="CA99" s="528">
        <f>SUMIFS('R4診療所票'!$BC$10:$BC$64,'R4診療所票'!$B$10:$B$64,$J$3:$J$150,'R4診療所票'!$AN$10:$AN$64,7)</f>
        <v>0</v>
      </c>
      <c r="CB99" s="388" t="str">
        <f t="shared" si="33"/>
        <v>○</v>
      </c>
      <c r="CC99" s="391">
        <v>7</v>
      </c>
      <c r="CD99" s="388" t="str">
        <f t="shared" si="34"/>
        <v>○</v>
      </c>
    </row>
    <row r="100" spans="1:82" hidden="1">
      <c r="A100" s="315"/>
      <c r="B100" s="308" t="s">
        <v>170</v>
      </c>
      <c r="C100" s="308" t="s">
        <v>171</v>
      </c>
      <c r="D100" s="308" t="s">
        <v>130</v>
      </c>
      <c r="E100" s="339">
        <v>21729107</v>
      </c>
      <c r="F100" s="340">
        <v>21730060</v>
      </c>
      <c r="G100" s="340">
        <v>21701085</v>
      </c>
      <c r="H100" s="340">
        <v>21701085</v>
      </c>
      <c r="I100" s="309"/>
      <c r="J100" s="309"/>
      <c r="K100" s="276" t="s">
        <v>184</v>
      </c>
      <c r="L100" s="266"/>
      <c r="M100" s="267"/>
      <c r="N100" s="267"/>
      <c r="O100" s="267"/>
      <c r="P100" s="268">
        <v>0</v>
      </c>
      <c r="Q100" s="268"/>
      <c r="R100" s="338">
        <v>0</v>
      </c>
      <c r="S100" s="266"/>
      <c r="T100" s="267"/>
      <c r="U100" s="267"/>
      <c r="V100" s="267"/>
      <c r="W100" s="268">
        <v>0</v>
      </c>
      <c r="X100" s="268">
        <v>19</v>
      </c>
      <c r="Y100" s="338">
        <v>19</v>
      </c>
      <c r="Z100" s="249">
        <v>0</v>
      </c>
      <c r="AA100" s="250">
        <v>0</v>
      </c>
      <c r="AB100" s="250">
        <v>0</v>
      </c>
      <c r="AC100" s="250">
        <v>0</v>
      </c>
      <c r="AD100" s="251">
        <f t="shared" si="35"/>
        <v>0</v>
      </c>
      <c r="AE100" s="251">
        <v>19</v>
      </c>
      <c r="AF100" s="269">
        <f t="shared" si="37"/>
        <v>19</v>
      </c>
      <c r="AG100" s="249">
        <v>0</v>
      </c>
      <c r="AH100" s="250">
        <v>0</v>
      </c>
      <c r="AI100" s="250">
        <v>0</v>
      </c>
      <c r="AJ100" s="250">
        <v>0</v>
      </c>
      <c r="AK100" s="251">
        <v>0</v>
      </c>
      <c r="AL100" s="251">
        <v>19</v>
      </c>
      <c r="AM100" s="269">
        <f t="shared" si="36"/>
        <v>19</v>
      </c>
      <c r="AN100" s="253">
        <v>0</v>
      </c>
      <c r="AO100" s="250">
        <v>0</v>
      </c>
      <c r="AP100" s="250">
        <v>0</v>
      </c>
      <c r="AQ100" s="255">
        <v>0</v>
      </c>
      <c r="AR100" s="251">
        <v>0</v>
      </c>
      <c r="AS100" s="250">
        <v>19</v>
      </c>
      <c r="AT100" s="269">
        <v>19</v>
      </c>
      <c r="AU100" s="253">
        <v>0</v>
      </c>
      <c r="AV100" s="250">
        <v>0</v>
      </c>
      <c r="AW100" s="255">
        <v>0</v>
      </c>
      <c r="AX100" s="289">
        <v>0</v>
      </c>
      <c r="AY100" s="251">
        <v>0</v>
      </c>
      <c r="AZ100" s="250">
        <v>19</v>
      </c>
      <c r="BA100" s="252">
        <v>19</v>
      </c>
      <c r="BB100" s="253">
        <v>0</v>
      </c>
      <c r="BC100" s="250">
        <v>0</v>
      </c>
      <c r="BD100" s="250">
        <v>0</v>
      </c>
      <c r="BE100" s="255">
        <v>0</v>
      </c>
      <c r="BF100" s="251">
        <v>0</v>
      </c>
      <c r="BG100" s="250">
        <v>0</v>
      </c>
      <c r="BH100" s="252">
        <v>0</v>
      </c>
      <c r="BI100" s="290">
        <f>SUMIFS('R4診療所票'!$AZ$10:$AZ$64,'R4診療所票'!$B$10:$B$64,$J$3:$J$150,'R4診療所票'!$AG$10:$AG$64,1)</f>
        <v>0</v>
      </c>
      <c r="BJ100" s="271">
        <f>SUMIFS('R4診療所票'!$AZ$10:$AZ$64,'R4診療所票'!$B$10:$B$64,$J$3:$J$150,'R4診療所票'!$AG$10:$AG$64,2)</f>
        <v>0</v>
      </c>
      <c r="BK100" s="271">
        <f>SUMIFS('R4診療所票'!$AZ$10:$AZ$64,'R4診療所票'!$B$10:$B$64,$J$3:$J$150,'R4診療所票'!$AG$10:$AG$64,3)</f>
        <v>0</v>
      </c>
      <c r="BL100" s="291">
        <f>SUMIFS('R4診療所票'!$AZ$10:$AZ$64,'R4診療所票'!$B$10:$B$64,$J$3:$J$150,'R4診療所票'!$AG$10:$AG$64,4)</f>
        <v>0</v>
      </c>
      <c r="BM100" s="292">
        <f t="shared" si="45"/>
        <v>0</v>
      </c>
      <c r="BN100" s="271">
        <f>SUMIFS('R4診療所票'!$AZ$10:$AZ$64,'R4診療所票'!$B$10:$B$64,$J$3:$J$150,'R4診療所票'!$AG$10:$AG$64,5)+SUMIFS('R4診療所票'!$AZ$10:$AZ$64,'R4診療所票'!$B$10:$B$64,$J$3:$J$150,'R4診療所票'!$AG$10:$AG$64,6)</f>
        <v>0</v>
      </c>
      <c r="BO100" s="272">
        <f t="shared" si="46"/>
        <v>0</v>
      </c>
      <c r="BP100" s="228">
        <f t="shared" si="31"/>
        <v>0</v>
      </c>
      <c r="BQ100" s="228">
        <f t="shared" si="32"/>
        <v>0</v>
      </c>
      <c r="BR100" s="228"/>
      <c r="BS100" s="287">
        <f>SUMIFS('R4診療所票'!$BC$10:$BC$64,'R4診療所票'!$B$10:$B$64,$J$3:$J$150,'R4診療所票'!$AN$10:$AN$64,1)</f>
        <v>0</v>
      </c>
      <c r="BT100" s="525">
        <f>SUMIFS('R4診療所票'!$BC$10:$BC$64,'R4診療所票'!$B$10:$B$64,$J$3:$J$150,'R4診療所票'!$AN$10:$AN$64,2)</f>
        <v>0</v>
      </c>
      <c r="BU100" s="288">
        <f>SUMIFS('R4診療所票'!$BC$10:$BC$64,'R4診療所票'!$B$10:$B$64,$J$3:$J$150,'R4診療所票'!$AN$10:$AN$64,3)</f>
        <v>0</v>
      </c>
      <c r="BV100" s="525">
        <f>SUMIFS('R4診療所票'!$BC$10:$BC$64,'R4診療所票'!$B$10:$B$64,$J$3:$J$150,'R4診療所票'!$AN$10:$AN$64,4)</f>
        <v>0</v>
      </c>
      <c r="BW100" s="288">
        <f t="shared" si="47"/>
        <v>0</v>
      </c>
      <c r="BX100" s="525">
        <f>SUMIFS('R4診療所票'!$BC$10:$BC$64,'R4診療所票'!$B$10:$B$64,$J$3:$J$150,'R4診療所票'!$AN$10:$AN$64,5)</f>
        <v>0</v>
      </c>
      <c r="BY100" s="390">
        <f t="shared" si="48"/>
        <v>0</v>
      </c>
      <c r="BZ100" s="387">
        <f>SUMIFS('R4診療所票'!$BD$11:$BD$64,'R4診療所票'!$B$11:$B$64,$J$3:$J$150)</f>
        <v>0</v>
      </c>
      <c r="CA100" s="528">
        <f>SUMIFS('R4診療所票'!$BC$10:$BC$64,'R4診療所票'!$B$10:$B$64,$J$3:$J$150,'R4診療所票'!$AN$10:$AN$64,7)</f>
        <v>0</v>
      </c>
      <c r="CB100" s="388" t="str">
        <f t="shared" si="33"/>
        <v>○</v>
      </c>
      <c r="CC100" s="391">
        <v>0</v>
      </c>
      <c r="CD100" s="388" t="str">
        <f t="shared" si="34"/>
        <v>○</v>
      </c>
    </row>
    <row r="101" spans="1:82">
      <c r="A101" s="315">
        <v>91</v>
      </c>
      <c r="B101" s="262" t="s">
        <v>145</v>
      </c>
      <c r="C101" s="262" t="s">
        <v>151</v>
      </c>
      <c r="D101" s="262" t="s">
        <v>109</v>
      </c>
      <c r="E101" s="263">
        <v>21729145</v>
      </c>
      <c r="F101" s="264">
        <v>21730051</v>
      </c>
      <c r="G101" s="264">
        <v>21701093</v>
      </c>
      <c r="H101" s="264">
        <v>21701093</v>
      </c>
      <c r="I101" s="264">
        <v>21701093</v>
      </c>
      <c r="J101" s="264">
        <v>21701093</v>
      </c>
      <c r="K101" s="265" t="s">
        <v>185</v>
      </c>
      <c r="L101" s="266"/>
      <c r="M101" s="267"/>
      <c r="N101" s="267">
        <v>9</v>
      </c>
      <c r="O101" s="267"/>
      <c r="P101" s="268">
        <v>9</v>
      </c>
      <c r="Q101" s="268"/>
      <c r="R101" s="338">
        <v>9</v>
      </c>
      <c r="S101" s="266"/>
      <c r="T101" s="267"/>
      <c r="U101" s="267">
        <v>9</v>
      </c>
      <c r="V101" s="267"/>
      <c r="W101" s="268">
        <v>9</v>
      </c>
      <c r="X101" s="268"/>
      <c r="Y101" s="338">
        <v>9</v>
      </c>
      <c r="Z101" s="249">
        <v>0</v>
      </c>
      <c r="AA101" s="250">
        <v>0</v>
      </c>
      <c r="AB101" s="250">
        <v>9</v>
      </c>
      <c r="AC101" s="250">
        <v>0</v>
      </c>
      <c r="AD101" s="251">
        <f t="shared" si="35"/>
        <v>9</v>
      </c>
      <c r="AE101" s="251">
        <v>0</v>
      </c>
      <c r="AF101" s="269">
        <f t="shared" si="37"/>
        <v>9</v>
      </c>
      <c r="AG101" s="249">
        <v>0</v>
      </c>
      <c r="AH101" s="250">
        <v>0</v>
      </c>
      <c r="AI101" s="250">
        <v>9</v>
      </c>
      <c r="AJ101" s="250">
        <v>0</v>
      </c>
      <c r="AK101" s="251">
        <v>9</v>
      </c>
      <c r="AL101" s="251">
        <v>0</v>
      </c>
      <c r="AM101" s="269">
        <f t="shared" si="36"/>
        <v>9</v>
      </c>
      <c r="AN101" s="253">
        <v>0</v>
      </c>
      <c r="AO101" s="250">
        <v>0</v>
      </c>
      <c r="AP101" s="250">
        <v>9</v>
      </c>
      <c r="AQ101" s="255">
        <v>0</v>
      </c>
      <c r="AR101" s="251">
        <v>9</v>
      </c>
      <c r="AS101" s="250">
        <v>0</v>
      </c>
      <c r="AT101" s="269">
        <v>9</v>
      </c>
      <c r="AU101" s="253">
        <v>0</v>
      </c>
      <c r="AV101" s="250">
        <v>0</v>
      </c>
      <c r="AW101" s="255">
        <v>9</v>
      </c>
      <c r="AX101" s="289">
        <v>0</v>
      </c>
      <c r="AY101" s="251">
        <v>9</v>
      </c>
      <c r="AZ101" s="250">
        <v>0</v>
      </c>
      <c r="BA101" s="252">
        <v>9</v>
      </c>
      <c r="BB101" s="253">
        <v>0</v>
      </c>
      <c r="BC101" s="250">
        <v>0</v>
      </c>
      <c r="BD101" s="250">
        <v>9</v>
      </c>
      <c r="BE101" s="255">
        <v>0</v>
      </c>
      <c r="BF101" s="251">
        <v>9</v>
      </c>
      <c r="BG101" s="250">
        <v>0</v>
      </c>
      <c r="BH101" s="252">
        <v>9</v>
      </c>
      <c r="BI101" s="290">
        <f>SUMIFS('R4診療所票'!$AZ$10:$AZ$64,'R4診療所票'!$B$10:$B$64,$J$3:$J$150,'R4診療所票'!$AG$10:$AG$64,1)</f>
        <v>0</v>
      </c>
      <c r="BJ101" s="271">
        <f>SUMIFS('R4診療所票'!$AZ$10:$AZ$64,'R4診療所票'!$B$10:$B$64,$J$3:$J$150,'R4診療所票'!$AG$10:$AG$64,2)</f>
        <v>0</v>
      </c>
      <c r="BK101" s="271">
        <f>SUMIFS('R4診療所票'!$AZ$10:$AZ$64,'R4診療所票'!$B$10:$B$64,$J$3:$J$150,'R4診療所票'!$AG$10:$AG$64,3)</f>
        <v>9</v>
      </c>
      <c r="BL101" s="291">
        <f>SUMIFS('R4診療所票'!$AZ$10:$AZ$64,'R4診療所票'!$B$10:$B$64,$J$3:$J$150,'R4診療所票'!$AG$10:$AG$64,4)</f>
        <v>0</v>
      </c>
      <c r="BM101" s="292">
        <f t="shared" si="45"/>
        <v>9</v>
      </c>
      <c r="BN101" s="271">
        <f>SUMIFS('R4診療所票'!$AZ$10:$AZ$64,'R4診療所票'!$B$10:$B$64,$J$3:$J$150,'R4診療所票'!$AG$10:$AG$64,5)+SUMIFS('R4診療所票'!$AZ$10:$AZ$64,'R4診療所票'!$B$10:$B$64,$J$3:$J$150,'R4診療所票'!$AG$10:$AG$64,6)</f>
        <v>0</v>
      </c>
      <c r="BO101" s="272">
        <f t="shared" si="46"/>
        <v>9</v>
      </c>
      <c r="BP101" s="228">
        <f t="shared" si="31"/>
        <v>0</v>
      </c>
      <c r="BQ101" s="228">
        <f t="shared" si="32"/>
        <v>0</v>
      </c>
      <c r="BR101" s="228"/>
      <c r="BS101" s="287">
        <f>SUMIFS('R4診療所票'!$BC$10:$BC$64,'R4診療所票'!$B$10:$B$64,$J$3:$J$150,'R4診療所票'!$AN$10:$AN$64,1)</f>
        <v>0</v>
      </c>
      <c r="BT101" s="525">
        <f>SUMIFS('R4診療所票'!$BC$10:$BC$64,'R4診療所票'!$B$10:$B$64,$J$3:$J$150,'R4診療所票'!$AN$10:$AN$64,2)</f>
        <v>0</v>
      </c>
      <c r="BU101" s="288">
        <f>SUMIFS('R4診療所票'!$BC$10:$BC$64,'R4診療所票'!$B$10:$B$64,$J$3:$J$150,'R4診療所票'!$AN$10:$AN$64,3)</f>
        <v>9</v>
      </c>
      <c r="BV101" s="525">
        <f>SUMIFS('R4診療所票'!$BC$10:$BC$64,'R4診療所票'!$B$10:$B$64,$J$3:$J$150,'R4診療所票'!$AN$10:$AN$64,4)</f>
        <v>0</v>
      </c>
      <c r="BW101" s="288">
        <f t="shared" si="47"/>
        <v>9</v>
      </c>
      <c r="BX101" s="525">
        <f>SUMIFS('R4診療所票'!$BC$10:$BC$64,'R4診療所票'!$B$10:$B$64,$J$3:$J$150,'R4診療所票'!$AN$10:$AN$64,5)</f>
        <v>0</v>
      </c>
      <c r="BY101" s="390">
        <f t="shared" si="48"/>
        <v>9</v>
      </c>
      <c r="BZ101" s="387">
        <f>SUMIFS('R4診療所票'!$BD$11:$BD$64,'R4診療所票'!$B$11:$B$64,$J$3:$J$150)</f>
        <v>0</v>
      </c>
      <c r="CA101" s="528">
        <f>SUMIFS('R4診療所票'!$BC$10:$BC$64,'R4診療所票'!$B$10:$B$64,$J$3:$J$150,'R4診療所票'!$AN$10:$AN$64,7)</f>
        <v>0</v>
      </c>
      <c r="CB101" s="388" t="str">
        <f t="shared" si="33"/>
        <v>○</v>
      </c>
      <c r="CC101" s="391">
        <v>9</v>
      </c>
      <c r="CD101" s="388" t="str">
        <f t="shared" si="34"/>
        <v>○</v>
      </c>
    </row>
    <row r="102" spans="1:82">
      <c r="A102" s="315">
        <v>92</v>
      </c>
      <c r="B102" s="262" t="s">
        <v>145</v>
      </c>
      <c r="C102" s="262" t="s">
        <v>151</v>
      </c>
      <c r="D102" s="262" t="s">
        <v>109</v>
      </c>
      <c r="E102" s="263">
        <v>21729139</v>
      </c>
      <c r="F102" s="264">
        <v>21730073</v>
      </c>
      <c r="G102" s="264">
        <v>21701091</v>
      </c>
      <c r="H102" s="264">
        <v>21701091</v>
      </c>
      <c r="I102" s="264">
        <v>21701091</v>
      </c>
      <c r="J102" s="264">
        <v>21701091</v>
      </c>
      <c r="K102" s="265" t="s">
        <v>186</v>
      </c>
      <c r="L102" s="266"/>
      <c r="M102" s="267"/>
      <c r="N102" s="267"/>
      <c r="O102" s="267"/>
      <c r="P102" s="268">
        <v>0</v>
      </c>
      <c r="Q102" s="268"/>
      <c r="R102" s="338">
        <v>0</v>
      </c>
      <c r="S102" s="266"/>
      <c r="T102" s="267">
        <v>17</v>
      </c>
      <c r="U102" s="267"/>
      <c r="V102" s="267"/>
      <c r="W102" s="268">
        <v>17</v>
      </c>
      <c r="X102" s="268"/>
      <c r="Y102" s="338">
        <v>17</v>
      </c>
      <c r="Z102" s="249">
        <v>0</v>
      </c>
      <c r="AA102" s="250">
        <v>17</v>
      </c>
      <c r="AB102" s="250">
        <v>0</v>
      </c>
      <c r="AC102" s="250">
        <v>0</v>
      </c>
      <c r="AD102" s="251">
        <f t="shared" si="35"/>
        <v>17</v>
      </c>
      <c r="AE102" s="251">
        <v>0</v>
      </c>
      <c r="AF102" s="269">
        <f t="shared" si="37"/>
        <v>17</v>
      </c>
      <c r="AG102" s="249">
        <v>0</v>
      </c>
      <c r="AH102" s="250">
        <v>17</v>
      </c>
      <c r="AI102" s="250">
        <v>0</v>
      </c>
      <c r="AJ102" s="250">
        <v>0</v>
      </c>
      <c r="AK102" s="251">
        <v>17</v>
      </c>
      <c r="AL102" s="251">
        <v>0</v>
      </c>
      <c r="AM102" s="269">
        <f t="shared" si="36"/>
        <v>17</v>
      </c>
      <c r="AN102" s="253">
        <v>0</v>
      </c>
      <c r="AO102" s="250">
        <v>17</v>
      </c>
      <c r="AP102" s="250">
        <v>0</v>
      </c>
      <c r="AQ102" s="255">
        <v>0</v>
      </c>
      <c r="AR102" s="251">
        <v>17</v>
      </c>
      <c r="AS102" s="250">
        <v>0</v>
      </c>
      <c r="AT102" s="269">
        <v>17</v>
      </c>
      <c r="AU102" s="253">
        <v>0</v>
      </c>
      <c r="AV102" s="250">
        <v>17</v>
      </c>
      <c r="AW102" s="255">
        <v>0</v>
      </c>
      <c r="AX102" s="289">
        <v>0</v>
      </c>
      <c r="AY102" s="251">
        <v>17</v>
      </c>
      <c r="AZ102" s="250">
        <v>0</v>
      </c>
      <c r="BA102" s="252">
        <v>17</v>
      </c>
      <c r="BB102" s="253">
        <v>0</v>
      </c>
      <c r="BC102" s="250">
        <v>17</v>
      </c>
      <c r="BD102" s="250">
        <v>0</v>
      </c>
      <c r="BE102" s="255">
        <v>0</v>
      </c>
      <c r="BF102" s="251">
        <v>17</v>
      </c>
      <c r="BG102" s="250">
        <v>0</v>
      </c>
      <c r="BH102" s="252">
        <v>17</v>
      </c>
      <c r="BI102" s="290">
        <f>SUMIFS('R4診療所票'!$AZ$10:$AZ$64,'R4診療所票'!$B$10:$B$64,$J$3:$J$150,'R4診療所票'!$AG$10:$AG$64,1)</f>
        <v>0</v>
      </c>
      <c r="BJ102" s="271">
        <f>SUMIFS('R4診療所票'!$AZ$10:$AZ$64,'R4診療所票'!$B$10:$B$64,$J$3:$J$150,'R4診療所票'!$AG$10:$AG$64,2)</f>
        <v>17</v>
      </c>
      <c r="BK102" s="271">
        <f>SUMIFS('R4診療所票'!$AZ$10:$AZ$64,'R4診療所票'!$B$10:$B$64,$J$3:$J$150,'R4診療所票'!$AG$10:$AG$64,3)</f>
        <v>0</v>
      </c>
      <c r="BL102" s="291">
        <f>SUMIFS('R4診療所票'!$AZ$10:$AZ$64,'R4診療所票'!$B$10:$B$64,$J$3:$J$150,'R4診療所票'!$AG$10:$AG$64,4)</f>
        <v>0</v>
      </c>
      <c r="BM102" s="292">
        <f t="shared" si="45"/>
        <v>17</v>
      </c>
      <c r="BN102" s="271">
        <f>SUMIFS('R4診療所票'!$AZ$10:$AZ$64,'R4診療所票'!$B$10:$B$64,$J$3:$J$150,'R4診療所票'!$AG$10:$AG$64,5)+SUMIFS('R4診療所票'!$AZ$10:$AZ$64,'R4診療所票'!$B$10:$B$64,$J$3:$J$150,'R4診療所票'!$AG$10:$AG$64,6)</f>
        <v>0</v>
      </c>
      <c r="BO102" s="272">
        <f t="shared" si="46"/>
        <v>17</v>
      </c>
      <c r="BP102" s="228">
        <f t="shared" si="31"/>
        <v>0</v>
      </c>
      <c r="BQ102" s="228">
        <f t="shared" si="32"/>
        <v>0</v>
      </c>
      <c r="BR102" s="228"/>
      <c r="BS102" s="287">
        <f>SUMIFS('R4診療所票'!$BC$10:$BC$64,'R4診療所票'!$B$10:$B$64,$J$3:$J$150,'R4診療所票'!$AN$10:$AN$64,1)</f>
        <v>0</v>
      </c>
      <c r="BT102" s="525">
        <f>SUMIFS('R4診療所票'!$BC$10:$BC$64,'R4診療所票'!$B$10:$B$64,$J$3:$J$150,'R4診療所票'!$AN$10:$AN$64,2)</f>
        <v>17</v>
      </c>
      <c r="BU102" s="288">
        <f>SUMIFS('R4診療所票'!$BC$10:$BC$64,'R4診療所票'!$B$10:$B$64,$J$3:$J$150,'R4診療所票'!$AN$10:$AN$64,3)</f>
        <v>0</v>
      </c>
      <c r="BV102" s="525">
        <f>SUMIFS('R4診療所票'!$BC$10:$BC$64,'R4診療所票'!$B$10:$B$64,$J$3:$J$150,'R4診療所票'!$AN$10:$AN$64,4)</f>
        <v>0</v>
      </c>
      <c r="BW102" s="288">
        <f t="shared" si="47"/>
        <v>17</v>
      </c>
      <c r="BX102" s="525">
        <f>SUMIFS('R4診療所票'!$BC$10:$BC$64,'R4診療所票'!$B$10:$B$64,$J$3:$J$150,'R4診療所票'!$AN$10:$AN$64,5)</f>
        <v>0</v>
      </c>
      <c r="BY102" s="390">
        <f t="shared" si="48"/>
        <v>17</v>
      </c>
      <c r="BZ102" s="387">
        <f>SUMIFS('R4診療所票'!$BD$11:$BD$64,'R4診療所票'!$B$11:$B$64,$J$3:$J$150)</f>
        <v>0</v>
      </c>
      <c r="CA102" s="528">
        <f>SUMIFS('R4診療所票'!$BC$10:$BC$64,'R4診療所票'!$B$10:$B$64,$J$3:$J$150,'R4診療所票'!$AN$10:$AN$64,7)</f>
        <v>0</v>
      </c>
      <c r="CB102" s="388" t="str">
        <f t="shared" si="33"/>
        <v>○</v>
      </c>
      <c r="CC102" s="391">
        <v>17</v>
      </c>
      <c r="CD102" s="388" t="str">
        <f t="shared" si="34"/>
        <v>○</v>
      </c>
    </row>
    <row r="103" spans="1:82">
      <c r="A103" s="315">
        <v>93</v>
      </c>
      <c r="B103" s="262" t="s">
        <v>145</v>
      </c>
      <c r="C103" s="262" t="s">
        <v>151</v>
      </c>
      <c r="D103" s="262" t="s">
        <v>109</v>
      </c>
      <c r="E103" s="263">
        <v>21729027</v>
      </c>
      <c r="F103" s="264">
        <v>21730116</v>
      </c>
      <c r="G103" s="264">
        <v>21701073</v>
      </c>
      <c r="H103" s="264">
        <v>21701073</v>
      </c>
      <c r="I103" s="264">
        <v>21701073</v>
      </c>
      <c r="J103" s="264">
        <v>21701073</v>
      </c>
      <c r="K103" s="265" t="s">
        <v>48</v>
      </c>
      <c r="L103" s="266"/>
      <c r="M103" s="267">
        <v>19</v>
      </c>
      <c r="N103" s="267"/>
      <c r="O103" s="267"/>
      <c r="P103" s="268">
        <v>19</v>
      </c>
      <c r="Q103" s="268"/>
      <c r="R103" s="338">
        <v>19</v>
      </c>
      <c r="S103" s="266"/>
      <c r="T103" s="267">
        <v>12</v>
      </c>
      <c r="U103" s="267"/>
      <c r="V103" s="267"/>
      <c r="W103" s="268">
        <v>12</v>
      </c>
      <c r="X103" s="268"/>
      <c r="Y103" s="338">
        <v>12</v>
      </c>
      <c r="Z103" s="249">
        <v>0</v>
      </c>
      <c r="AA103" s="250">
        <v>12</v>
      </c>
      <c r="AB103" s="250">
        <v>0</v>
      </c>
      <c r="AC103" s="250">
        <v>0</v>
      </c>
      <c r="AD103" s="251">
        <f t="shared" si="35"/>
        <v>12</v>
      </c>
      <c r="AE103" s="251">
        <v>0</v>
      </c>
      <c r="AF103" s="269">
        <f t="shared" si="37"/>
        <v>12</v>
      </c>
      <c r="AG103" s="249">
        <v>0</v>
      </c>
      <c r="AH103" s="250">
        <v>12</v>
      </c>
      <c r="AI103" s="250">
        <v>0</v>
      </c>
      <c r="AJ103" s="250">
        <v>0</v>
      </c>
      <c r="AK103" s="251">
        <v>12</v>
      </c>
      <c r="AL103" s="251">
        <v>0</v>
      </c>
      <c r="AM103" s="269">
        <f t="shared" si="36"/>
        <v>12</v>
      </c>
      <c r="AN103" s="253">
        <v>0</v>
      </c>
      <c r="AO103" s="250">
        <v>0</v>
      </c>
      <c r="AP103" s="250">
        <v>12</v>
      </c>
      <c r="AQ103" s="255">
        <v>0</v>
      </c>
      <c r="AR103" s="251">
        <v>12</v>
      </c>
      <c r="AS103" s="250">
        <v>0</v>
      </c>
      <c r="AT103" s="269">
        <v>12</v>
      </c>
      <c r="AU103" s="253">
        <v>0</v>
      </c>
      <c r="AV103" s="250">
        <v>0</v>
      </c>
      <c r="AW103" s="255">
        <v>12</v>
      </c>
      <c r="AX103" s="289">
        <v>0</v>
      </c>
      <c r="AY103" s="251">
        <v>12</v>
      </c>
      <c r="AZ103" s="250">
        <v>0</v>
      </c>
      <c r="BA103" s="252">
        <v>12</v>
      </c>
      <c r="BB103" s="253">
        <v>0</v>
      </c>
      <c r="BC103" s="250">
        <v>0</v>
      </c>
      <c r="BD103" s="250">
        <v>12</v>
      </c>
      <c r="BE103" s="255">
        <v>0</v>
      </c>
      <c r="BF103" s="251">
        <v>12</v>
      </c>
      <c r="BG103" s="250">
        <v>0</v>
      </c>
      <c r="BH103" s="252">
        <v>12</v>
      </c>
      <c r="BI103" s="290">
        <f>SUMIFS('R4診療所票'!$AZ$10:$AZ$64,'R4診療所票'!$B$10:$B$64,$J$3:$J$150,'R4診療所票'!$AG$10:$AG$64,1)</f>
        <v>0</v>
      </c>
      <c r="BJ103" s="271">
        <f>SUMIFS('R4診療所票'!$AZ$10:$AZ$64,'R4診療所票'!$B$10:$B$64,$J$3:$J$150,'R4診療所票'!$AG$10:$AG$64,2)</f>
        <v>12</v>
      </c>
      <c r="BK103" s="271">
        <f>SUMIFS('R4診療所票'!$AZ$10:$AZ$64,'R4診療所票'!$B$10:$B$64,$J$3:$J$150,'R4診療所票'!$AG$10:$AG$64,3)</f>
        <v>0</v>
      </c>
      <c r="BL103" s="291">
        <f>SUMIFS('R4診療所票'!$AZ$10:$AZ$64,'R4診療所票'!$B$10:$B$64,$J$3:$J$150,'R4診療所票'!$AG$10:$AG$64,4)</f>
        <v>0</v>
      </c>
      <c r="BM103" s="292">
        <f t="shared" si="45"/>
        <v>12</v>
      </c>
      <c r="BN103" s="271">
        <f>SUMIFS('R4診療所票'!$AZ$10:$AZ$64,'R4診療所票'!$B$10:$B$64,$J$3:$J$150,'R4診療所票'!$AG$10:$AG$64,5)+SUMIFS('R4診療所票'!$AZ$10:$AZ$64,'R4診療所票'!$B$10:$B$64,$J$3:$J$150,'R4診療所票'!$AG$10:$AG$64,6)</f>
        <v>0</v>
      </c>
      <c r="BO103" s="272">
        <f t="shared" si="46"/>
        <v>12</v>
      </c>
      <c r="BP103" s="228">
        <f t="shared" si="31"/>
        <v>0</v>
      </c>
      <c r="BQ103" s="228">
        <f t="shared" si="32"/>
        <v>0</v>
      </c>
      <c r="BR103" s="228"/>
      <c r="BS103" s="287">
        <f>SUMIFS('R4診療所票'!$BC$10:$BC$64,'R4診療所票'!$B$10:$B$64,$J$3:$J$150,'R4診療所票'!$AN$10:$AN$64,1)</f>
        <v>0</v>
      </c>
      <c r="BT103" s="525">
        <f>SUMIFS('R4診療所票'!$BC$10:$BC$64,'R4診療所票'!$B$10:$B$64,$J$3:$J$150,'R4診療所票'!$AN$10:$AN$64,2)</f>
        <v>12</v>
      </c>
      <c r="BU103" s="288">
        <f>SUMIFS('R4診療所票'!$BC$10:$BC$64,'R4診療所票'!$B$10:$B$64,$J$3:$J$150,'R4診療所票'!$AN$10:$AN$64,3)</f>
        <v>0</v>
      </c>
      <c r="BV103" s="525">
        <f>SUMIFS('R4診療所票'!$BC$10:$BC$64,'R4診療所票'!$B$10:$B$64,$J$3:$J$150,'R4診療所票'!$AN$10:$AN$64,4)</f>
        <v>0</v>
      </c>
      <c r="BW103" s="288">
        <f t="shared" si="47"/>
        <v>12</v>
      </c>
      <c r="BX103" s="525">
        <f>SUMIFS('R4診療所票'!$BC$10:$BC$64,'R4診療所票'!$B$10:$B$64,$J$3:$J$150,'R4診療所票'!$AN$10:$AN$64,5)</f>
        <v>0</v>
      </c>
      <c r="BY103" s="390">
        <f t="shared" si="48"/>
        <v>12</v>
      </c>
      <c r="BZ103" s="387">
        <f>SUMIFS('R4診療所票'!$BD$11:$BD$64,'R4診療所票'!$B$11:$B$64,$J$3:$J$150)</f>
        <v>0</v>
      </c>
      <c r="CA103" s="528">
        <f>SUMIFS('R4診療所票'!$BC$10:$BC$64,'R4診療所票'!$B$10:$B$64,$J$3:$J$150,'R4診療所票'!$AN$10:$AN$64,7)</f>
        <v>0</v>
      </c>
      <c r="CB103" s="388" t="str">
        <f t="shared" si="33"/>
        <v>○</v>
      </c>
      <c r="CC103" s="391">
        <v>12</v>
      </c>
      <c r="CD103" s="388" t="str">
        <f t="shared" si="34"/>
        <v>○</v>
      </c>
    </row>
    <row r="104" spans="1:82">
      <c r="A104" s="315">
        <v>94</v>
      </c>
      <c r="B104" s="262" t="s">
        <v>145</v>
      </c>
      <c r="C104" s="262" t="s">
        <v>151</v>
      </c>
      <c r="D104" s="262" t="s">
        <v>109</v>
      </c>
      <c r="E104" s="263">
        <v>21729071</v>
      </c>
      <c r="F104" s="264">
        <v>21730112</v>
      </c>
      <c r="G104" s="264">
        <v>21701080</v>
      </c>
      <c r="H104" s="264">
        <v>21701080</v>
      </c>
      <c r="I104" s="264">
        <v>21701080</v>
      </c>
      <c r="J104" s="264">
        <v>21701080</v>
      </c>
      <c r="K104" s="265" t="s">
        <v>49</v>
      </c>
      <c r="L104" s="266"/>
      <c r="M104" s="267"/>
      <c r="N104" s="267"/>
      <c r="O104" s="267"/>
      <c r="P104" s="268">
        <v>0</v>
      </c>
      <c r="Q104" s="268"/>
      <c r="R104" s="338">
        <v>0</v>
      </c>
      <c r="S104" s="266"/>
      <c r="T104" s="267">
        <v>1</v>
      </c>
      <c r="U104" s="267"/>
      <c r="V104" s="267"/>
      <c r="W104" s="268">
        <v>1</v>
      </c>
      <c r="X104" s="268"/>
      <c r="Y104" s="338">
        <v>1</v>
      </c>
      <c r="Z104" s="249">
        <v>0</v>
      </c>
      <c r="AA104" s="250">
        <v>1</v>
      </c>
      <c r="AB104" s="250">
        <v>0</v>
      </c>
      <c r="AC104" s="250">
        <v>0</v>
      </c>
      <c r="AD104" s="251">
        <f t="shared" si="35"/>
        <v>1</v>
      </c>
      <c r="AE104" s="251">
        <v>0</v>
      </c>
      <c r="AF104" s="269">
        <f t="shared" si="37"/>
        <v>1</v>
      </c>
      <c r="AG104" s="249">
        <v>0</v>
      </c>
      <c r="AH104" s="250">
        <v>1</v>
      </c>
      <c r="AI104" s="250">
        <v>0</v>
      </c>
      <c r="AJ104" s="250">
        <v>0</v>
      </c>
      <c r="AK104" s="251">
        <v>1</v>
      </c>
      <c r="AL104" s="251">
        <v>0</v>
      </c>
      <c r="AM104" s="269">
        <f t="shared" si="36"/>
        <v>1</v>
      </c>
      <c r="AN104" s="253">
        <v>0</v>
      </c>
      <c r="AO104" s="250">
        <v>1</v>
      </c>
      <c r="AP104" s="250">
        <v>0</v>
      </c>
      <c r="AQ104" s="255">
        <v>0</v>
      </c>
      <c r="AR104" s="251">
        <v>1</v>
      </c>
      <c r="AS104" s="250">
        <v>0</v>
      </c>
      <c r="AT104" s="269">
        <v>1</v>
      </c>
      <c r="AU104" s="253">
        <v>0</v>
      </c>
      <c r="AV104" s="250">
        <v>1</v>
      </c>
      <c r="AW104" s="255">
        <v>0</v>
      </c>
      <c r="AX104" s="289">
        <v>0</v>
      </c>
      <c r="AY104" s="251">
        <v>1</v>
      </c>
      <c r="AZ104" s="250">
        <v>0</v>
      </c>
      <c r="BA104" s="252">
        <v>1</v>
      </c>
      <c r="BB104" s="253">
        <v>0</v>
      </c>
      <c r="BC104" s="250">
        <v>0</v>
      </c>
      <c r="BD104" s="250">
        <v>0</v>
      </c>
      <c r="BE104" s="255">
        <v>0</v>
      </c>
      <c r="BF104" s="251">
        <v>0</v>
      </c>
      <c r="BG104" s="250">
        <v>1</v>
      </c>
      <c r="BH104" s="252">
        <v>1</v>
      </c>
      <c r="BI104" s="290">
        <f>SUMIFS('R4診療所票'!$AZ$10:$AZ$64,'R4診療所票'!$B$10:$B$64,$J$3:$J$150,'R4診療所票'!$AG$10:$AG$64,1)</f>
        <v>0</v>
      </c>
      <c r="BJ104" s="271">
        <f>SUMIFS('R4診療所票'!$AZ$10:$AZ$64,'R4診療所票'!$B$10:$B$64,$J$3:$J$150,'R4診療所票'!$AG$10:$AG$64,2)</f>
        <v>0</v>
      </c>
      <c r="BK104" s="271">
        <f>SUMIFS('R4診療所票'!$AZ$10:$AZ$64,'R4診療所票'!$B$10:$B$64,$J$3:$J$150,'R4診療所票'!$AG$10:$AG$64,3)</f>
        <v>0</v>
      </c>
      <c r="BL104" s="291">
        <f>SUMIFS('R4診療所票'!$AZ$10:$AZ$64,'R4診療所票'!$B$10:$B$64,$J$3:$J$150,'R4診療所票'!$AG$10:$AG$64,4)</f>
        <v>0</v>
      </c>
      <c r="BM104" s="292">
        <f t="shared" si="45"/>
        <v>0</v>
      </c>
      <c r="BN104" s="271">
        <f>SUMIFS('R4診療所票'!$AZ$10:$AZ$64,'R4診療所票'!$B$10:$B$64,$J$3:$J$150,'R4診療所票'!$AG$10:$AG$64,5)+SUMIFS('R4診療所票'!$AZ$10:$AZ$64,'R4診療所票'!$B$10:$B$64,$J$3:$J$150,'R4診療所票'!$AG$10:$AG$64,6)</f>
        <v>1</v>
      </c>
      <c r="BO104" s="272">
        <f t="shared" si="46"/>
        <v>1</v>
      </c>
      <c r="BP104" s="228">
        <f t="shared" si="31"/>
        <v>0</v>
      </c>
      <c r="BQ104" s="228">
        <f t="shared" si="32"/>
        <v>0</v>
      </c>
      <c r="BR104" s="228"/>
      <c r="BS104" s="287">
        <f>SUMIFS('R4診療所票'!$BC$10:$BC$64,'R4診療所票'!$B$10:$B$64,$J$3:$J$150,'R4診療所票'!$AN$10:$AN$64,1)</f>
        <v>0</v>
      </c>
      <c r="BT104" s="525">
        <f>SUMIFS('R4診療所票'!$BC$10:$BC$64,'R4診療所票'!$B$10:$B$64,$J$3:$J$150,'R4診療所票'!$AN$10:$AN$64,2)</f>
        <v>1</v>
      </c>
      <c r="BU104" s="288">
        <f>SUMIFS('R4診療所票'!$BC$10:$BC$64,'R4診療所票'!$B$10:$B$64,$J$3:$J$150,'R4診療所票'!$AN$10:$AN$64,3)</f>
        <v>0</v>
      </c>
      <c r="BV104" s="525">
        <f>SUMIFS('R4診療所票'!$BC$10:$BC$64,'R4診療所票'!$B$10:$B$64,$J$3:$J$150,'R4診療所票'!$AN$10:$AN$64,4)</f>
        <v>0</v>
      </c>
      <c r="BW104" s="288">
        <f t="shared" si="47"/>
        <v>1</v>
      </c>
      <c r="BX104" s="525">
        <f>SUMIFS('R4診療所票'!$BC$10:$BC$64,'R4診療所票'!$B$10:$B$64,$J$3:$J$150,'R4診療所票'!$AN$10:$AN$64,5)</f>
        <v>0</v>
      </c>
      <c r="BY104" s="390">
        <f t="shared" si="48"/>
        <v>1</v>
      </c>
      <c r="BZ104" s="387">
        <f>SUMIFS('R4診療所票'!$BD$11:$BD$64,'R4診療所票'!$B$11:$B$64,$J$3:$J$150)</f>
        <v>0</v>
      </c>
      <c r="CA104" s="528">
        <f>SUMIFS('R4診療所票'!$BC$10:$BC$64,'R4診療所票'!$B$10:$B$64,$J$3:$J$150,'R4診療所票'!$AN$10:$AN$64,7)</f>
        <v>0</v>
      </c>
      <c r="CB104" s="388" t="str">
        <f t="shared" si="33"/>
        <v>○</v>
      </c>
      <c r="CC104" s="391">
        <v>1</v>
      </c>
      <c r="CD104" s="388" t="str">
        <f t="shared" si="34"/>
        <v>○</v>
      </c>
    </row>
    <row r="105" spans="1:82">
      <c r="A105" s="315">
        <v>95</v>
      </c>
      <c r="B105" s="262" t="s">
        <v>145</v>
      </c>
      <c r="C105" s="262" t="s">
        <v>151</v>
      </c>
      <c r="D105" s="262" t="s">
        <v>109</v>
      </c>
      <c r="E105" s="263">
        <v>21729016</v>
      </c>
      <c r="F105" s="264">
        <v>21730069</v>
      </c>
      <c r="G105" s="264">
        <v>21701069</v>
      </c>
      <c r="H105" s="264">
        <v>21701069</v>
      </c>
      <c r="I105" s="264">
        <v>21701069</v>
      </c>
      <c r="J105" s="264">
        <v>21701069</v>
      </c>
      <c r="K105" s="265" t="s">
        <v>50</v>
      </c>
      <c r="L105" s="266"/>
      <c r="M105" s="267"/>
      <c r="N105" s="267"/>
      <c r="O105" s="267"/>
      <c r="P105" s="268">
        <v>0</v>
      </c>
      <c r="Q105" s="268"/>
      <c r="R105" s="338">
        <v>0</v>
      </c>
      <c r="S105" s="266"/>
      <c r="T105" s="267">
        <v>19</v>
      </c>
      <c r="U105" s="267"/>
      <c r="V105" s="267"/>
      <c r="W105" s="268">
        <v>19</v>
      </c>
      <c r="X105" s="268"/>
      <c r="Y105" s="338">
        <v>19</v>
      </c>
      <c r="Z105" s="249">
        <v>0</v>
      </c>
      <c r="AA105" s="250">
        <v>19</v>
      </c>
      <c r="AB105" s="250">
        <v>0</v>
      </c>
      <c r="AC105" s="250">
        <v>0</v>
      </c>
      <c r="AD105" s="251">
        <f t="shared" si="35"/>
        <v>19</v>
      </c>
      <c r="AE105" s="251">
        <v>0</v>
      </c>
      <c r="AF105" s="269">
        <f t="shared" si="37"/>
        <v>19</v>
      </c>
      <c r="AG105" s="249">
        <v>0</v>
      </c>
      <c r="AH105" s="250">
        <v>19</v>
      </c>
      <c r="AI105" s="250">
        <v>0</v>
      </c>
      <c r="AJ105" s="250">
        <v>0</v>
      </c>
      <c r="AK105" s="251">
        <v>19</v>
      </c>
      <c r="AL105" s="251">
        <v>0</v>
      </c>
      <c r="AM105" s="269">
        <f t="shared" si="36"/>
        <v>19</v>
      </c>
      <c r="AN105" s="253">
        <v>0</v>
      </c>
      <c r="AO105" s="250">
        <v>19</v>
      </c>
      <c r="AP105" s="250">
        <v>0</v>
      </c>
      <c r="AQ105" s="255">
        <v>0</v>
      </c>
      <c r="AR105" s="251">
        <v>19</v>
      </c>
      <c r="AS105" s="250">
        <v>0</v>
      </c>
      <c r="AT105" s="269">
        <v>19</v>
      </c>
      <c r="AU105" s="253">
        <v>0</v>
      </c>
      <c r="AV105" s="250">
        <v>19</v>
      </c>
      <c r="AW105" s="255">
        <v>0</v>
      </c>
      <c r="AX105" s="289">
        <v>0</v>
      </c>
      <c r="AY105" s="251">
        <v>19</v>
      </c>
      <c r="AZ105" s="250">
        <v>0</v>
      </c>
      <c r="BA105" s="252">
        <v>19</v>
      </c>
      <c r="BB105" s="253">
        <v>0</v>
      </c>
      <c r="BC105" s="250">
        <v>19</v>
      </c>
      <c r="BD105" s="250">
        <v>0</v>
      </c>
      <c r="BE105" s="255">
        <v>0</v>
      </c>
      <c r="BF105" s="251">
        <v>19</v>
      </c>
      <c r="BG105" s="250">
        <v>0</v>
      </c>
      <c r="BH105" s="252">
        <v>19</v>
      </c>
      <c r="BI105" s="290">
        <f>SUMIFS('R4診療所票'!$AZ$10:$AZ$64,'R4診療所票'!$B$10:$B$64,$J$3:$J$150,'R4診療所票'!$AG$10:$AG$64,1)</f>
        <v>0</v>
      </c>
      <c r="BJ105" s="271">
        <f>SUMIFS('R4診療所票'!$AZ$10:$AZ$64,'R4診療所票'!$B$10:$B$64,$J$3:$J$150,'R4診療所票'!$AG$10:$AG$64,2)</f>
        <v>19</v>
      </c>
      <c r="BK105" s="271">
        <f>SUMIFS('R4診療所票'!$AZ$10:$AZ$64,'R4診療所票'!$B$10:$B$64,$J$3:$J$150,'R4診療所票'!$AG$10:$AG$64,3)</f>
        <v>0</v>
      </c>
      <c r="BL105" s="291">
        <f>SUMIFS('R4診療所票'!$AZ$10:$AZ$64,'R4診療所票'!$B$10:$B$64,$J$3:$J$150,'R4診療所票'!$AG$10:$AG$64,4)</f>
        <v>0</v>
      </c>
      <c r="BM105" s="292">
        <f t="shared" si="45"/>
        <v>19</v>
      </c>
      <c r="BN105" s="271">
        <f>SUMIFS('R4診療所票'!$AZ$10:$AZ$64,'R4診療所票'!$B$10:$B$64,$J$3:$J$150,'R4診療所票'!$AG$10:$AG$64,5)+SUMIFS('R4診療所票'!$AZ$10:$AZ$64,'R4診療所票'!$B$10:$B$64,$J$3:$J$150,'R4診療所票'!$AG$10:$AG$64,6)</f>
        <v>0</v>
      </c>
      <c r="BO105" s="272">
        <f t="shared" si="46"/>
        <v>19</v>
      </c>
      <c r="BP105" s="228">
        <f t="shared" si="31"/>
        <v>0</v>
      </c>
      <c r="BQ105" s="228">
        <f t="shared" si="32"/>
        <v>0</v>
      </c>
      <c r="BR105" s="228"/>
      <c r="BS105" s="287">
        <f>SUMIFS('R4診療所票'!$BC$10:$BC$64,'R4診療所票'!$B$10:$B$64,$J$3:$J$150,'R4診療所票'!$AN$10:$AN$64,1)</f>
        <v>0</v>
      </c>
      <c r="BT105" s="525">
        <f>SUMIFS('R4診療所票'!$BC$10:$BC$64,'R4診療所票'!$B$10:$B$64,$J$3:$J$150,'R4診療所票'!$AN$10:$AN$64,2)</f>
        <v>19</v>
      </c>
      <c r="BU105" s="288">
        <f>SUMIFS('R4診療所票'!$BC$10:$BC$64,'R4診療所票'!$B$10:$B$64,$J$3:$J$150,'R4診療所票'!$AN$10:$AN$64,3)</f>
        <v>0</v>
      </c>
      <c r="BV105" s="525">
        <f>SUMIFS('R4診療所票'!$BC$10:$BC$64,'R4診療所票'!$B$10:$B$64,$J$3:$J$150,'R4診療所票'!$AN$10:$AN$64,4)</f>
        <v>0</v>
      </c>
      <c r="BW105" s="288">
        <f t="shared" si="47"/>
        <v>19</v>
      </c>
      <c r="BX105" s="525">
        <f>SUMIFS('R4診療所票'!$BC$10:$BC$64,'R4診療所票'!$B$10:$B$64,$J$3:$J$150,'R4診療所票'!$AN$10:$AN$64,5)</f>
        <v>0</v>
      </c>
      <c r="BY105" s="390">
        <f t="shared" si="48"/>
        <v>19</v>
      </c>
      <c r="BZ105" s="387">
        <f>SUMIFS('R4診療所票'!$BD$11:$BD$64,'R4診療所票'!$B$11:$B$64,$J$3:$J$150)</f>
        <v>0</v>
      </c>
      <c r="CA105" s="528">
        <f>SUMIFS('R4診療所票'!$BC$10:$BC$64,'R4診療所票'!$B$10:$B$64,$J$3:$J$150,'R4診療所票'!$AN$10:$AN$64,7)</f>
        <v>0</v>
      </c>
      <c r="CB105" s="388" t="str">
        <f t="shared" si="33"/>
        <v>○</v>
      </c>
      <c r="CC105" s="391">
        <v>19</v>
      </c>
      <c r="CD105" s="388" t="str">
        <f t="shared" si="34"/>
        <v>○</v>
      </c>
    </row>
    <row r="106" spans="1:82" hidden="1">
      <c r="A106" s="315">
        <v>91</v>
      </c>
      <c r="B106" s="351" t="s">
        <v>145</v>
      </c>
      <c r="C106" s="351" t="s">
        <v>151</v>
      </c>
      <c r="D106" s="351" t="s">
        <v>109</v>
      </c>
      <c r="E106" s="351">
        <v>21729154</v>
      </c>
      <c r="F106" s="352">
        <v>21730090</v>
      </c>
      <c r="G106" s="352">
        <v>21701095</v>
      </c>
      <c r="H106" s="352">
        <v>21701095</v>
      </c>
      <c r="I106" s="352"/>
      <c r="J106" s="352"/>
      <c r="K106" s="352" t="s">
        <v>187</v>
      </c>
      <c r="L106" s="266"/>
      <c r="M106" s="267"/>
      <c r="N106" s="267"/>
      <c r="O106" s="267"/>
      <c r="P106" s="268">
        <v>0</v>
      </c>
      <c r="Q106" s="268"/>
      <c r="R106" s="338">
        <v>0</v>
      </c>
      <c r="S106" s="266"/>
      <c r="T106" s="267"/>
      <c r="U106" s="267"/>
      <c r="V106" s="267">
        <v>6</v>
      </c>
      <c r="W106" s="268">
        <v>6</v>
      </c>
      <c r="X106" s="268"/>
      <c r="Y106" s="338">
        <v>6</v>
      </c>
      <c r="Z106" s="249">
        <v>0</v>
      </c>
      <c r="AA106" s="250">
        <v>0</v>
      </c>
      <c r="AB106" s="250">
        <v>0</v>
      </c>
      <c r="AC106" s="250">
        <v>6</v>
      </c>
      <c r="AD106" s="251">
        <f t="shared" si="35"/>
        <v>6</v>
      </c>
      <c r="AE106" s="251">
        <v>0</v>
      </c>
      <c r="AF106" s="269">
        <f t="shared" si="37"/>
        <v>6</v>
      </c>
      <c r="AG106" s="249">
        <v>0</v>
      </c>
      <c r="AH106" s="250">
        <v>0</v>
      </c>
      <c r="AI106" s="250">
        <v>0</v>
      </c>
      <c r="AJ106" s="250">
        <v>6</v>
      </c>
      <c r="AK106" s="251">
        <v>6</v>
      </c>
      <c r="AL106" s="251">
        <v>0</v>
      </c>
      <c r="AM106" s="269">
        <f t="shared" si="36"/>
        <v>6</v>
      </c>
      <c r="AN106" s="253">
        <v>0</v>
      </c>
      <c r="AO106" s="250">
        <v>0</v>
      </c>
      <c r="AP106" s="250">
        <v>0</v>
      </c>
      <c r="AQ106" s="255">
        <v>6</v>
      </c>
      <c r="AR106" s="251">
        <v>6</v>
      </c>
      <c r="AS106" s="250">
        <v>0</v>
      </c>
      <c r="AT106" s="269">
        <v>6</v>
      </c>
      <c r="AU106" s="253">
        <v>0</v>
      </c>
      <c r="AV106" s="250">
        <v>0</v>
      </c>
      <c r="AW106" s="255">
        <v>0</v>
      </c>
      <c r="AX106" s="289">
        <v>0</v>
      </c>
      <c r="AY106" s="251">
        <v>0</v>
      </c>
      <c r="AZ106" s="250">
        <v>0</v>
      </c>
      <c r="BA106" s="252">
        <v>0</v>
      </c>
      <c r="BB106" s="253">
        <v>0</v>
      </c>
      <c r="BC106" s="250">
        <v>0</v>
      </c>
      <c r="BD106" s="250">
        <v>0</v>
      </c>
      <c r="BE106" s="255">
        <v>0</v>
      </c>
      <c r="BF106" s="251">
        <v>0</v>
      </c>
      <c r="BG106" s="250">
        <v>0</v>
      </c>
      <c r="BH106" s="252">
        <v>0</v>
      </c>
      <c r="BI106" s="290">
        <f>SUMIFS('R4診療所票'!$AZ$10:$AZ$64,'R4診療所票'!$B$10:$B$64,$J$3:$J$150,'R4診療所票'!$AG$10:$AG$64,1)</f>
        <v>0</v>
      </c>
      <c r="BJ106" s="271">
        <f>SUMIFS('R4診療所票'!$AZ$10:$AZ$64,'R4診療所票'!$B$10:$B$64,$J$3:$J$150,'R4診療所票'!$AG$10:$AG$64,2)</f>
        <v>0</v>
      </c>
      <c r="BK106" s="271">
        <f>SUMIFS('R4診療所票'!$AZ$10:$AZ$64,'R4診療所票'!$B$10:$B$64,$J$3:$J$150,'R4診療所票'!$AG$10:$AG$64,3)</f>
        <v>0</v>
      </c>
      <c r="BL106" s="291">
        <f>SUMIFS('R4診療所票'!$AZ$10:$AZ$64,'R4診療所票'!$B$10:$B$64,$J$3:$J$150,'R4診療所票'!$AG$10:$AG$64,4)</f>
        <v>0</v>
      </c>
      <c r="BM106" s="292">
        <f t="shared" si="45"/>
        <v>0</v>
      </c>
      <c r="BN106" s="271">
        <f>SUMIFS('R4診療所票'!$AZ$10:$AZ$64,'R4診療所票'!$B$10:$B$64,$J$3:$J$150,'R4診療所票'!$AG$10:$AG$64,5)+SUMIFS('R4診療所票'!$AZ$10:$AZ$64,'R4診療所票'!$B$10:$B$64,$J$3:$J$150,'R4診療所票'!$AG$10:$AG$64,6)</f>
        <v>0</v>
      </c>
      <c r="BO106" s="272">
        <f t="shared" si="46"/>
        <v>0</v>
      </c>
      <c r="BP106" s="228">
        <f t="shared" si="31"/>
        <v>0</v>
      </c>
      <c r="BQ106" s="228">
        <f t="shared" si="32"/>
        <v>0</v>
      </c>
      <c r="BR106" s="408"/>
      <c r="BS106" s="287">
        <f>SUMIFS('R4診療所票'!$BC$10:$BC$64,'R4診療所票'!$B$10:$B$64,$J$3:$J$150,'R4診療所票'!$AN$10:$AN$64,1)</f>
        <v>0</v>
      </c>
      <c r="BT106" s="525">
        <f>SUMIFS('R4診療所票'!$BC$10:$BC$64,'R4診療所票'!$B$10:$B$64,$J$3:$J$150,'R4診療所票'!$AN$10:$AN$64,2)</f>
        <v>0</v>
      </c>
      <c r="BU106" s="288">
        <f>SUMIFS('R4診療所票'!$BC$10:$BC$64,'R4診療所票'!$B$10:$B$64,$J$3:$J$150,'R4診療所票'!$AN$10:$AN$64,3)</f>
        <v>0</v>
      </c>
      <c r="BV106" s="525">
        <f>SUMIFS('R4診療所票'!$BC$10:$BC$64,'R4診療所票'!$B$10:$B$64,$J$3:$J$150,'R4診療所票'!$AN$10:$AN$64,4)</f>
        <v>0</v>
      </c>
      <c r="BW106" s="288">
        <f t="shared" si="47"/>
        <v>0</v>
      </c>
      <c r="BX106" s="525">
        <f>SUMIFS('R4診療所票'!$BC$10:$BC$64,'R4診療所票'!$B$10:$B$64,$J$3:$J$150,'R4診療所票'!$AN$10:$AN$64,5)</f>
        <v>0</v>
      </c>
      <c r="BY106" s="390">
        <f t="shared" si="48"/>
        <v>0</v>
      </c>
      <c r="BZ106" s="387">
        <f>SUMIFS('R4診療所票'!$BD$11:$BD$64,'R4診療所票'!$B$11:$B$64,$J$3:$J$150)</f>
        <v>0</v>
      </c>
      <c r="CA106" s="528">
        <f>SUMIFS('R4診療所票'!$BC$10:$BC$64,'R4診療所票'!$B$10:$B$64,$J$3:$J$150,'R4診療所票'!$AN$10:$AN$64,7)</f>
        <v>0</v>
      </c>
      <c r="CB106" s="388" t="str">
        <f t="shared" si="33"/>
        <v>○</v>
      </c>
      <c r="CC106" s="391">
        <v>0</v>
      </c>
      <c r="CD106" s="388" t="str">
        <f t="shared" si="34"/>
        <v>○</v>
      </c>
    </row>
    <row r="107" spans="1:82">
      <c r="A107" s="315">
        <v>96</v>
      </c>
      <c r="B107" s="262" t="s">
        <v>145</v>
      </c>
      <c r="C107" s="262" t="s">
        <v>151</v>
      </c>
      <c r="D107" s="262" t="s">
        <v>109</v>
      </c>
      <c r="E107" s="263">
        <v>21729042</v>
      </c>
      <c r="F107" s="264">
        <v>21730140</v>
      </c>
      <c r="G107" s="264">
        <v>21701077</v>
      </c>
      <c r="H107" s="264">
        <v>21701077</v>
      </c>
      <c r="I107" s="264">
        <v>21701077</v>
      </c>
      <c r="J107" s="264">
        <v>21701077</v>
      </c>
      <c r="K107" s="265" t="s">
        <v>188</v>
      </c>
      <c r="L107" s="266"/>
      <c r="M107" s="267"/>
      <c r="N107" s="267"/>
      <c r="O107" s="267"/>
      <c r="P107" s="268">
        <v>0</v>
      </c>
      <c r="Q107" s="268">
        <v>18</v>
      </c>
      <c r="R107" s="338">
        <v>18</v>
      </c>
      <c r="S107" s="266"/>
      <c r="T107" s="267"/>
      <c r="U107" s="267">
        <v>18</v>
      </c>
      <c r="V107" s="267"/>
      <c r="W107" s="268">
        <v>18</v>
      </c>
      <c r="X107" s="268"/>
      <c r="Y107" s="338">
        <v>18</v>
      </c>
      <c r="Z107" s="249">
        <v>0</v>
      </c>
      <c r="AA107" s="250">
        <v>0</v>
      </c>
      <c r="AB107" s="250">
        <v>18</v>
      </c>
      <c r="AC107" s="250">
        <v>0</v>
      </c>
      <c r="AD107" s="251">
        <f t="shared" si="35"/>
        <v>18</v>
      </c>
      <c r="AE107" s="251">
        <v>0</v>
      </c>
      <c r="AF107" s="269">
        <f t="shared" si="37"/>
        <v>18</v>
      </c>
      <c r="AG107" s="249">
        <v>0</v>
      </c>
      <c r="AH107" s="250">
        <v>0</v>
      </c>
      <c r="AI107" s="250">
        <v>18</v>
      </c>
      <c r="AJ107" s="250">
        <v>0</v>
      </c>
      <c r="AK107" s="251">
        <v>18</v>
      </c>
      <c r="AL107" s="251">
        <v>0</v>
      </c>
      <c r="AM107" s="269">
        <f t="shared" si="36"/>
        <v>18</v>
      </c>
      <c r="AN107" s="253">
        <v>0</v>
      </c>
      <c r="AO107" s="250">
        <v>0</v>
      </c>
      <c r="AP107" s="250">
        <v>18</v>
      </c>
      <c r="AQ107" s="255">
        <v>0</v>
      </c>
      <c r="AR107" s="251">
        <v>18</v>
      </c>
      <c r="AS107" s="250">
        <v>0</v>
      </c>
      <c r="AT107" s="269">
        <v>18</v>
      </c>
      <c r="AU107" s="253">
        <v>0</v>
      </c>
      <c r="AV107" s="250">
        <v>0</v>
      </c>
      <c r="AW107" s="255">
        <v>18</v>
      </c>
      <c r="AX107" s="289">
        <v>0</v>
      </c>
      <c r="AY107" s="251">
        <v>18</v>
      </c>
      <c r="AZ107" s="250">
        <v>0</v>
      </c>
      <c r="BA107" s="252">
        <v>18</v>
      </c>
      <c r="BB107" s="253">
        <v>0</v>
      </c>
      <c r="BC107" s="250">
        <v>0</v>
      </c>
      <c r="BD107" s="250">
        <v>18</v>
      </c>
      <c r="BE107" s="255">
        <v>0</v>
      </c>
      <c r="BF107" s="251">
        <v>18</v>
      </c>
      <c r="BG107" s="250">
        <v>0</v>
      </c>
      <c r="BH107" s="252">
        <v>18</v>
      </c>
      <c r="BI107" s="290">
        <f>SUMIFS('R4診療所票'!$AZ$10:$AZ$64,'R4診療所票'!$B$10:$B$64,$J$3:$J$150,'R4診療所票'!$AG$10:$AG$64,1)</f>
        <v>0</v>
      </c>
      <c r="BJ107" s="271">
        <f>SUMIFS('R4診療所票'!$AZ$10:$AZ$64,'R4診療所票'!$B$10:$B$64,$J$3:$J$150,'R4診療所票'!$AG$10:$AG$64,2)</f>
        <v>0</v>
      </c>
      <c r="BK107" s="271">
        <f>SUMIFS('R4診療所票'!$AZ$10:$AZ$64,'R4診療所票'!$B$10:$B$64,$J$3:$J$150,'R4診療所票'!$AG$10:$AG$64,3)</f>
        <v>18</v>
      </c>
      <c r="BL107" s="291">
        <f>SUMIFS('R4診療所票'!$AZ$10:$AZ$64,'R4診療所票'!$B$10:$B$64,$J$3:$J$150,'R4診療所票'!$AG$10:$AG$64,4)</f>
        <v>0</v>
      </c>
      <c r="BM107" s="292">
        <f t="shared" si="45"/>
        <v>18</v>
      </c>
      <c r="BN107" s="271">
        <f>SUMIFS('R4診療所票'!$AZ$10:$AZ$64,'R4診療所票'!$B$10:$B$64,$J$3:$J$150,'R4診療所票'!$AG$10:$AG$64,5)+SUMIFS('R4診療所票'!$AZ$10:$AZ$64,'R4診療所票'!$B$10:$B$64,$J$3:$J$150,'R4診療所票'!$AG$10:$AG$64,6)</f>
        <v>0</v>
      </c>
      <c r="BO107" s="272">
        <f t="shared" si="46"/>
        <v>18</v>
      </c>
      <c r="BP107" s="228">
        <f t="shared" si="31"/>
        <v>0</v>
      </c>
      <c r="BQ107" s="228">
        <f t="shared" si="32"/>
        <v>0</v>
      </c>
      <c r="BR107" s="228"/>
      <c r="BS107" s="287">
        <f>SUMIFS('R4診療所票'!$BC$10:$BC$64,'R4診療所票'!$B$10:$B$64,$J$3:$J$150,'R4診療所票'!$AN$10:$AN$64,1)</f>
        <v>0</v>
      </c>
      <c r="BT107" s="525">
        <f>SUMIFS('R4診療所票'!$BC$10:$BC$64,'R4診療所票'!$B$10:$B$64,$J$3:$J$150,'R4診療所票'!$AN$10:$AN$64,2)</f>
        <v>0</v>
      </c>
      <c r="BU107" s="288">
        <f>SUMIFS('R4診療所票'!$BC$10:$BC$64,'R4診療所票'!$B$10:$B$64,$J$3:$J$150,'R4診療所票'!$AN$10:$AN$64,3)</f>
        <v>18</v>
      </c>
      <c r="BV107" s="525">
        <f>SUMIFS('R4診療所票'!$BC$10:$BC$64,'R4診療所票'!$B$10:$B$64,$J$3:$J$150,'R4診療所票'!$AN$10:$AN$64,4)</f>
        <v>0</v>
      </c>
      <c r="BW107" s="288">
        <f t="shared" si="47"/>
        <v>18</v>
      </c>
      <c r="BX107" s="525">
        <f>SUMIFS('R4診療所票'!$BC$10:$BC$64,'R4診療所票'!$B$10:$B$64,$J$3:$J$150,'R4診療所票'!$AN$10:$AN$64,5)</f>
        <v>0</v>
      </c>
      <c r="BY107" s="390">
        <f t="shared" si="48"/>
        <v>18</v>
      </c>
      <c r="BZ107" s="387">
        <f>SUMIFS('R4診療所票'!$BD$11:$BD$64,'R4診療所票'!$B$11:$B$64,$J$3:$J$150)</f>
        <v>0</v>
      </c>
      <c r="CA107" s="528">
        <f>SUMIFS('R4診療所票'!$BC$10:$BC$64,'R4診療所票'!$B$10:$B$64,$J$3:$J$150,'R4診療所票'!$AN$10:$AN$64,7)</f>
        <v>0</v>
      </c>
      <c r="CB107" s="388" t="str">
        <f t="shared" si="33"/>
        <v>○</v>
      </c>
      <c r="CC107" s="391">
        <v>18</v>
      </c>
      <c r="CD107" s="388" t="str">
        <f t="shared" si="34"/>
        <v>○</v>
      </c>
    </row>
    <row r="108" spans="1:82">
      <c r="A108" s="315">
        <v>97</v>
      </c>
      <c r="B108" s="308" t="s">
        <v>170</v>
      </c>
      <c r="C108" s="308" t="s">
        <v>171</v>
      </c>
      <c r="D108" s="308" t="s">
        <v>109</v>
      </c>
      <c r="E108" s="339">
        <v>21729123</v>
      </c>
      <c r="F108" s="340">
        <v>21730083</v>
      </c>
      <c r="G108" s="340">
        <v>21701087</v>
      </c>
      <c r="H108" s="340">
        <v>21701087</v>
      </c>
      <c r="I108" s="340">
        <v>21701087</v>
      </c>
      <c r="J108" s="340">
        <v>21701087</v>
      </c>
      <c r="K108" s="304" t="s">
        <v>189</v>
      </c>
      <c r="L108" s="266"/>
      <c r="M108" s="267"/>
      <c r="N108" s="267">
        <v>5</v>
      </c>
      <c r="O108" s="267"/>
      <c r="P108" s="268">
        <v>5</v>
      </c>
      <c r="Q108" s="268"/>
      <c r="R108" s="338">
        <v>5</v>
      </c>
      <c r="S108" s="266"/>
      <c r="T108" s="267"/>
      <c r="U108" s="267">
        <v>5</v>
      </c>
      <c r="V108" s="267"/>
      <c r="W108" s="268">
        <v>5</v>
      </c>
      <c r="X108" s="268"/>
      <c r="Y108" s="338">
        <v>5</v>
      </c>
      <c r="Z108" s="249">
        <v>0</v>
      </c>
      <c r="AA108" s="250">
        <v>0</v>
      </c>
      <c r="AB108" s="250">
        <v>5</v>
      </c>
      <c r="AC108" s="250">
        <v>0</v>
      </c>
      <c r="AD108" s="251">
        <f t="shared" si="35"/>
        <v>5</v>
      </c>
      <c r="AE108" s="251">
        <v>0</v>
      </c>
      <c r="AF108" s="269">
        <f t="shared" si="37"/>
        <v>5</v>
      </c>
      <c r="AG108" s="249">
        <v>0</v>
      </c>
      <c r="AH108" s="250">
        <v>0</v>
      </c>
      <c r="AI108" s="250">
        <v>3</v>
      </c>
      <c r="AJ108" s="250">
        <v>0</v>
      </c>
      <c r="AK108" s="251">
        <v>3</v>
      </c>
      <c r="AL108" s="251">
        <v>0</v>
      </c>
      <c r="AM108" s="269">
        <f t="shared" si="36"/>
        <v>3</v>
      </c>
      <c r="AN108" s="253">
        <v>0</v>
      </c>
      <c r="AO108" s="250">
        <v>0</v>
      </c>
      <c r="AP108" s="250">
        <v>3</v>
      </c>
      <c r="AQ108" s="255">
        <v>0</v>
      </c>
      <c r="AR108" s="251">
        <v>3</v>
      </c>
      <c r="AS108" s="250">
        <v>0</v>
      </c>
      <c r="AT108" s="269">
        <v>3</v>
      </c>
      <c r="AU108" s="253">
        <v>0</v>
      </c>
      <c r="AV108" s="250">
        <v>0</v>
      </c>
      <c r="AW108" s="255">
        <v>3</v>
      </c>
      <c r="AX108" s="289">
        <v>0</v>
      </c>
      <c r="AY108" s="251">
        <v>3</v>
      </c>
      <c r="AZ108" s="250">
        <v>0</v>
      </c>
      <c r="BA108" s="252">
        <v>3</v>
      </c>
      <c r="BB108" s="253">
        <v>0</v>
      </c>
      <c r="BC108" s="250">
        <v>0</v>
      </c>
      <c r="BD108" s="250">
        <v>3</v>
      </c>
      <c r="BE108" s="255">
        <v>0</v>
      </c>
      <c r="BF108" s="251">
        <v>3</v>
      </c>
      <c r="BG108" s="250">
        <v>0</v>
      </c>
      <c r="BH108" s="252">
        <v>3</v>
      </c>
      <c r="BI108" s="290">
        <f>SUMIFS('R4診療所票'!$AZ$10:$AZ$64,'R4診療所票'!$B$10:$B$64,$J$3:$J$150,'R4診療所票'!$AG$10:$AG$64,1)</f>
        <v>0</v>
      </c>
      <c r="BJ108" s="271">
        <f>SUMIFS('R4診療所票'!$AZ$10:$AZ$64,'R4診療所票'!$B$10:$B$64,$J$3:$J$150,'R4診療所票'!$AG$10:$AG$64,2)</f>
        <v>0</v>
      </c>
      <c r="BK108" s="271">
        <f>SUMIFS('R4診療所票'!$AZ$10:$AZ$64,'R4診療所票'!$B$10:$B$64,$J$3:$J$150,'R4診療所票'!$AG$10:$AG$64,3)</f>
        <v>3</v>
      </c>
      <c r="BL108" s="291">
        <f>SUMIFS('R4診療所票'!$AZ$10:$AZ$64,'R4診療所票'!$B$10:$B$64,$J$3:$J$150,'R4診療所票'!$AG$10:$AG$64,4)</f>
        <v>0</v>
      </c>
      <c r="BM108" s="292">
        <f t="shared" si="45"/>
        <v>3</v>
      </c>
      <c r="BN108" s="271">
        <f>SUMIFS('R4診療所票'!$AZ$10:$AZ$64,'R4診療所票'!$B$10:$B$64,$J$3:$J$150,'R4診療所票'!$AG$10:$AG$64,5)+SUMIFS('R4診療所票'!$AZ$10:$AZ$64,'R4診療所票'!$B$10:$B$64,$J$3:$J$150,'R4診療所票'!$AG$10:$AG$64,6)</f>
        <v>0</v>
      </c>
      <c r="BO108" s="272">
        <f t="shared" si="46"/>
        <v>3</v>
      </c>
      <c r="BP108" s="228">
        <f t="shared" si="31"/>
        <v>0</v>
      </c>
      <c r="BQ108" s="228">
        <f t="shared" si="32"/>
        <v>0</v>
      </c>
      <c r="BR108" s="228"/>
      <c r="BS108" s="287">
        <f>SUMIFS('R4診療所票'!$BC$10:$BC$64,'R4診療所票'!$B$10:$B$64,$J$3:$J$150,'R4診療所票'!$AN$10:$AN$64,1)</f>
        <v>0</v>
      </c>
      <c r="BT108" s="525">
        <f>SUMIFS('R4診療所票'!$BC$10:$BC$64,'R4診療所票'!$B$10:$B$64,$J$3:$J$150,'R4診療所票'!$AN$10:$AN$64,2)</f>
        <v>0</v>
      </c>
      <c r="BU108" s="288">
        <f>SUMIFS('R4診療所票'!$BC$10:$BC$64,'R4診療所票'!$B$10:$B$64,$J$3:$J$150,'R4診療所票'!$AN$10:$AN$64,3)</f>
        <v>3</v>
      </c>
      <c r="BV108" s="525">
        <f>SUMIFS('R4診療所票'!$BC$10:$BC$64,'R4診療所票'!$B$10:$B$64,$J$3:$J$150,'R4診療所票'!$AN$10:$AN$64,4)</f>
        <v>0</v>
      </c>
      <c r="BW108" s="288">
        <f t="shared" si="47"/>
        <v>3</v>
      </c>
      <c r="BX108" s="525">
        <f>SUMIFS('R4診療所票'!$BC$10:$BC$64,'R4診療所票'!$B$10:$B$64,$J$3:$J$150,'R4診療所票'!$AN$10:$AN$64,5)</f>
        <v>0</v>
      </c>
      <c r="BY108" s="390">
        <f t="shared" si="48"/>
        <v>3</v>
      </c>
      <c r="BZ108" s="387">
        <f>SUMIFS('R4診療所票'!$BD$11:$BD$64,'R4診療所票'!$B$11:$B$64,$J$3:$J$150)</f>
        <v>0</v>
      </c>
      <c r="CA108" s="528">
        <f>SUMIFS('R4診療所票'!$BC$10:$BC$64,'R4診療所票'!$B$10:$B$64,$J$3:$J$150,'R4診療所票'!$AN$10:$AN$64,7)</f>
        <v>0</v>
      </c>
      <c r="CB108" s="388" t="str">
        <f t="shared" si="33"/>
        <v>○</v>
      </c>
      <c r="CC108" s="391">
        <v>3</v>
      </c>
      <c r="CD108" s="388" t="str">
        <f t="shared" si="34"/>
        <v>○</v>
      </c>
    </row>
    <row r="109" spans="1:82">
      <c r="A109" s="315">
        <v>98</v>
      </c>
      <c r="B109" s="262" t="s">
        <v>145</v>
      </c>
      <c r="C109" s="262" t="s">
        <v>151</v>
      </c>
      <c r="D109" s="262" t="s">
        <v>109</v>
      </c>
      <c r="E109" s="263">
        <v>21729144</v>
      </c>
      <c r="F109" s="264">
        <v>21730044</v>
      </c>
      <c r="G109" s="264">
        <v>21701092</v>
      </c>
      <c r="H109" s="264">
        <v>21701092</v>
      </c>
      <c r="I109" s="264">
        <v>21701092</v>
      </c>
      <c r="J109" s="264">
        <v>21701092</v>
      </c>
      <c r="K109" s="265" t="s">
        <v>51</v>
      </c>
      <c r="L109" s="266"/>
      <c r="M109" s="267"/>
      <c r="N109" s="267"/>
      <c r="O109" s="267"/>
      <c r="P109" s="268">
        <v>0</v>
      </c>
      <c r="Q109" s="268"/>
      <c r="R109" s="338">
        <v>0</v>
      </c>
      <c r="S109" s="266"/>
      <c r="T109" s="267">
        <v>19</v>
      </c>
      <c r="U109" s="267"/>
      <c r="V109" s="267"/>
      <c r="W109" s="268">
        <v>19</v>
      </c>
      <c r="X109" s="268"/>
      <c r="Y109" s="338">
        <v>19</v>
      </c>
      <c r="Z109" s="249">
        <v>0</v>
      </c>
      <c r="AA109" s="250">
        <v>19</v>
      </c>
      <c r="AB109" s="250">
        <v>0</v>
      </c>
      <c r="AC109" s="250">
        <v>0</v>
      </c>
      <c r="AD109" s="251">
        <f t="shared" si="35"/>
        <v>19</v>
      </c>
      <c r="AE109" s="251">
        <v>0</v>
      </c>
      <c r="AF109" s="269">
        <f t="shared" si="37"/>
        <v>19</v>
      </c>
      <c r="AG109" s="249">
        <v>0</v>
      </c>
      <c r="AH109" s="250">
        <v>19</v>
      </c>
      <c r="AI109" s="250">
        <v>0</v>
      </c>
      <c r="AJ109" s="250">
        <v>0</v>
      </c>
      <c r="AK109" s="251">
        <v>19</v>
      </c>
      <c r="AL109" s="251">
        <v>0</v>
      </c>
      <c r="AM109" s="269">
        <f t="shared" si="36"/>
        <v>19</v>
      </c>
      <c r="AN109" s="253">
        <v>0</v>
      </c>
      <c r="AO109" s="250">
        <v>19</v>
      </c>
      <c r="AP109" s="250">
        <v>0</v>
      </c>
      <c r="AQ109" s="255">
        <v>0</v>
      </c>
      <c r="AR109" s="251">
        <v>19</v>
      </c>
      <c r="AS109" s="250">
        <v>0</v>
      </c>
      <c r="AT109" s="269">
        <v>19</v>
      </c>
      <c r="AU109" s="253">
        <v>0</v>
      </c>
      <c r="AV109" s="250">
        <v>19</v>
      </c>
      <c r="AW109" s="255">
        <v>0</v>
      </c>
      <c r="AX109" s="289">
        <v>0</v>
      </c>
      <c r="AY109" s="251">
        <v>19</v>
      </c>
      <c r="AZ109" s="250">
        <v>0</v>
      </c>
      <c r="BA109" s="252">
        <v>19</v>
      </c>
      <c r="BB109" s="253">
        <v>0</v>
      </c>
      <c r="BC109" s="250">
        <v>19</v>
      </c>
      <c r="BD109" s="250">
        <v>0</v>
      </c>
      <c r="BE109" s="255">
        <v>0</v>
      </c>
      <c r="BF109" s="251">
        <v>19</v>
      </c>
      <c r="BG109" s="250">
        <v>0</v>
      </c>
      <c r="BH109" s="252">
        <v>19</v>
      </c>
      <c r="BI109" s="290">
        <f>SUMIFS('R4診療所票'!$AZ$10:$AZ$64,'R4診療所票'!$B$10:$B$64,$J$3:$J$150,'R4診療所票'!$AG$10:$AG$64,1)</f>
        <v>0</v>
      </c>
      <c r="BJ109" s="271">
        <f>SUMIFS('R4診療所票'!$AZ$10:$AZ$64,'R4診療所票'!$B$10:$B$64,$J$3:$J$150,'R4診療所票'!$AG$10:$AG$64,2)</f>
        <v>0</v>
      </c>
      <c r="BK109" s="271">
        <f>SUMIFS('R4診療所票'!$AZ$10:$AZ$64,'R4診療所票'!$B$10:$B$64,$J$3:$J$150,'R4診療所票'!$AG$10:$AG$64,3)</f>
        <v>0</v>
      </c>
      <c r="BL109" s="291">
        <f>SUMIFS('R4診療所票'!$AZ$10:$AZ$64,'R4診療所票'!$B$10:$B$64,$J$3:$J$150,'R4診療所票'!$AG$10:$AG$64,4)</f>
        <v>0</v>
      </c>
      <c r="BM109" s="292">
        <f t="shared" si="45"/>
        <v>0</v>
      </c>
      <c r="BN109" s="271">
        <f>SUMIFS('R4診療所票'!$AZ$10:$AZ$64,'R4診療所票'!$B$10:$B$64,$J$3:$J$150,'R4診療所票'!$AG$10:$AG$64,5)+SUMIFS('R4診療所票'!$AZ$10:$AZ$64,'R4診療所票'!$B$10:$B$64,$J$3:$J$150,'R4診療所票'!$AG$10:$AG$64,6)</f>
        <v>19</v>
      </c>
      <c r="BO109" s="272">
        <f t="shared" si="46"/>
        <v>19</v>
      </c>
      <c r="BP109" s="228">
        <f t="shared" si="31"/>
        <v>-19</v>
      </c>
      <c r="BQ109" s="228">
        <f t="shared" si="32"/>
        <v>0</v>
      </c>
      <c r="BR109" s="228"/>
      <c r="BS109" s="287">
        <f>SUMIFS('R4診療所票'!$BC$10:$BC$64,'R4診療所票'!$B$10:$B$64,$J$3:$J$150,'R4診療所票'!$AN$10:$AN$64,1)</f>
        <v>0</v>
      </c>
      <c r="BT109" s="525">
        <f>SUMIFS('R4診療所票'!$BC$10:$BC$64,'R4診療所票'!$B$10:$B$64,$J$3:$J$150,'R4診療所票'!$AN$10:$AN$64,2)</f>
        <v>0</v>
      </c>
      <c r="BU109" s="288">
        <f>SUMIFS('R4診療所票'!$BC$10:$BC$64,'R4診療所票'!$B$10:$B$64,$J$3:$J$150,'R4診療所票'!$AN$10:$AN$64,3)</f>
        <v>0</v>
      </c>
      <c r="BV109" s="525">
        <f>SUMIFS('R4診療所票'!$BC$10:$BC$64,'R4診療所票'!$B$10:$B$64,$J$3:$J$150,'R4診療所票'!$AN$10:$AN$64,4)</f>
        <v>0</v>
      </c>
      <c r="BW109" s="288">
        <f t="shared" si="47"/>
        <v>0</v>
      </c>
      <c r="BX109" s="525">
        <f>SUMIFS('R4診療所票'!$BC$10:$BC$64,'R4診療所票'!$B$10:$B$64,$J$3:$J$150,'R4診療所票'!$AN$10:$AN$64,5)</f>
        <v>19</v>
      </c>
      <c r="BY109" s="390">
        <f t="shared" si="48"/>
        <v>19</v>
      </c>
      <c r="BZ109" s="387">
        <f>SUMIFS('R4診療所票'!$BD$11:$BD$64,'R4診療所票'!$B$11:$B$64,$J$3:$J$150)</f>
        <v>0</v>
      </c>
      <c r="CA109" s="528">
        <f>SUMIFS('R4診療所票'!$BC$10:$BC$64,'R4診療所票'!$B$10:$B$64,$J$3:$J$150,'R4診療所票'!$AN$10:$AN$64,7)</f>
        <v>0</v>
      </c>
      <c r="CB109" s="388" t="str">
        <f t="shared" si="33"/>
        <v>○</v>
      </c>
      <c r="CC109" s="391">
        <v>19</v>
      </c>
      <c r="CD109" s="388" t="str">
        <f t="shared" si="34"/>
        <v>○</v>
      </c>
    </row>
    <row r="110" spans="1:82">
      <c r="A110" s="315">
        <v>99</v>
      </c>
      <c r="B110" s="262" t="s">
        <v>145</v>
      </c>
      <c r="C110" s="262" t="s">
        <v>151</v>
      </c>
      <c r="D110" s="262" t="s">
        <v>109</v>
      </c>
      <c r="E110" s="263">
        <v>21729008</v>
      </c>
      <c r="F110" s="264">
        <v>21730147</v>
      </c>
      <c r="G110" s="264">
        <v>21701068</v>
      </c>
      <c r="H110" s="264">
        <v>21701068</v>
      </c>
      <c r="I110" s="264">
        <v>21701068</v>
      </c>
      <c r="J110" s="264">
        <v>21701068</v>
      </c>
      <c r="K110" s="265" t="s">
        <v>52</v>
      </c>
      <c r="L110" s="266"/>
      <c r="M110" s="267"/>
      <c r="N110" s="267"/>
      <c r="O110" s="267"/>
      <c r="P110" s="268">
        <v>0</v>
      </c>
      <c r="Q110" s="268"/>
      <c r="R110" s="338">
        <v>0</v>
      </c>
      <c r="S110" s="266"/>
      <c r="T110" s="267">
        <v>11</v>
      </c>
      <c r="U110" s="267"/>
      <c r="V110" s="267"/>
      <c r="W110" s="268">
        <v>11</v>
      </c>
      <c r="X110" s="268"/>
      <c r="Y110" s="338">
        <v>11</v>
      </c>
      <c r="Z110" s="249">
        <v>0</v>
      </c>
      <c r="AA110" s="250">
        <v>11</v>
      </c>
      <c r="AB110" s="250">
        <v>0</v>
      </c>
      <c r="AC110" s="250">
        <v>0</v>
      </c>
      <c r="AD110" s="251">
        <f t="shared" si="35"/>
        <v>11</v>
      </c>
      <c r="AE110" s="251">
        <v>0</v>
      </c>
      <c r="AF110" s="269">
        <f t="shared" si="37"/>
        <v>11</v>
      </c>
      <c r="AG110" s="249">
        <v>0</v>
      </c>
      <c r="AH110" s="250">
        <v>11</v>
      </c>
      <c r="AI110" s="250">
        <v>0</v>
      </c>
      <c r="AJ110" s="250">
        <v>0</v>
      </c>
      <c r="AK110" s="251">
        <v>11</v>
      </c>
      <c r="AL110" s="251">
        <v>0</v>
      </c>
      <c r="AM110" s="269">
        <f t="shared" si="36"/>
        <v>11</v>
      </c>
      <c r="AN110" s="253">
        <v>0</v>
      </c>
      <c r="AO110" s="250">
        <v>11</v>
      </c>
      <c r="AP110" s="250">
        <v>0</v>
      </c>
      <c r="AQ110" s="255">
        <v>0</v>
      </c>
      <c r="AR110" s="251">
        <v>11</v>
      </c>
      <c r="AS110" s="250">
        <v>0</v>
      </c>
      <c r="AT110" s="269">
        <v>11</v>
      </c>
      <c r="AU110" s="253">
        <v>0</v>
      </c>
      <c r="AV110" s="250">
        <v>11</v>
      </c>
      <c r="AW110" s="255">
        <v>0</v>
      </c>
      <c r="AX110" s="289">
        <v>0</v>
      </c>
      <c r="AY110" s="251">
        <v>11</v>
      </c>
      <c r="AZ110" s="250">
        <v>0</v>
      </c>
      <c r="BA110" s="252">
        <v>11</v>
      </c>
      <c r="BB110" s="253">
        <v>0</v>
      </c>
      <c r="BC110" s="250">
        <v>11</v>
      </c>
      <c r="BD110" s="250">
        <v>0</v>
      </c>
      <c r="BE110" s="255">
        <v>0</v>
      </c>
      <c r="BF110" s="251">
        <v>11</v>
      </c>
      <c r="BG110" s="250">
        <v>0</v>
      </c>
      <c r="BH110" s="252">
        <v>11</v>
      </c>
      <c r="BI110" s="290">
        <f>SUMIFS('R4診療所票'!$AZ$10:$AZ$64,'R4診療所票'!$B$10:$B$64,$J$3:$J$150,'R4診療所票'!$AG$10:$AG$64,1)</f>
        <v>0</v>
      </c>
      <c r="BJ110" s="271">
        <f>SUMIFS('R4診療所票'!$AZ$10:$AZ$64,'R4診療所票'!$B$10:$B$64,$J$3:$J$150,'R4診療所票'!$AG$10:$AG$64,2)</f>
        <v>11</v>
      </c>
      <c r="BK110" s="271">
        <f>SUMIFS('R4診療所票'!$AZ$10:$AZ$64,'R4診療所票'!$B$10:$B$64,$J$3:$J$150,'R4診療所票'!$AG$10:$AG$64,3)</f>
        <v>0</v>
      </c>
      <c r="BL110" s="291">
        <f>SUMIFS('R4診療所票'!$AZ$10:$AZ$64,'R4診療所票'!$B$10:$B$64,$J$3:$J$150,'R4診療所票'!$AG$10:$AG$64,4)</f>
        <v>0</v>
      </c>
      <c r="BM110" s="292">
        <f t="shared" si="45"/>
        <v>11</v>
      </c>
      <c r="BN110" s="271">
        <f>SUMIFS('R4診療所票'!$AZ$10:$AZ$64,'R4診療所票'!$B$10:$B$64,$J$3:$J$150,'R4診療所票'!$AG$10:$AG$64,5)+SUMIFS('R4診療所票'!$AZ$10:$AZ$64,'R4診療所票'!$B$10:$B$64,$J$3:$J$150,'R4診療所票'!$AG$10:$AG$64,6)</f>
        <v>0</v>
      </c>
      <c r="BO110" s="272">
        <f t="shared" si="46"/>
        <v>11</v>
      </c>
      <c r="BP110" s="228">
        <f t="shared" si="31"/>
        <v>0</v>
      </c>
      <c r="BQ110" s="228">
        <f t="shared" si="32"/>
        <v>0</v>
      </c>
      <c r="BR110" s="228"/>
      <c r="BS110" s="287">
        <f>SUMIFS('R4診療所票'!$BC$10:$BC$64,'R4診療所票'!$B$10:$B$64,$J$3:$J$150,'R4診療所票'!$AN$10:$AN$64,1)</f>
        <v>0</v>
      </c>
      <c r="BT110" s="525">
        <f>SUMIFS('R4診療所票'!$BC$10:$BC$64,'R4診療所票'!$B$10:$B$64,$J$3:$J$150,'R4診療所票'!$AN$10:$AN$64,2)</f>
        <v>11</v>
      </c>
      <c r="BU110" s="288">
        <f>SUMIFS('R4診療所票'!$BC$10:$BC$64,'R4診療所票'!$B$10:$B$64,$J$3:$J$150,'R4診療所票'!$AN$10:$AN$64,3)</f>
        <v>0</v>
      </c>
      <c r="BV110" s="525">
        <f>SUMIFS('R4診療所票'!$BC$10:$BC$64,'R4診療所票'!$B$10:$B$64,$J$3:$J$150,'R4診療所票'!$AN$10:$AN$64,4)</f>
        <v>0</v>
      </c>
      <c r="BW110" s="288">
        <f t="shared" si="47"/>
        <v>11</v>
      </c>
      <c r="BX110" s="525">
        <f>SUMIFS('R4診療所票'!$BC$10:$BC$64,'R4診療所票'!$B$10:$B$64,$J$3:$J$150,'R4診療所票'!$AN$10:$AN$64,5)</f>
        <v>0</v>
      </c>
      <c r="BY110" s="390">
        <f t="shared" si="48"/>
        <v>11</v>
      </c>
      <c r="BZ110" s="387">
        <f>SUMIFS('R4診療所票'!$BD$11:$BD$64,'R4診療所票'!$B$11:$B$64,$J$3:$J$150)</f>
        <v>0</v>
      </c>
      <c r="CA110" s="528">
        <f>SUMIFS('R4診療所票'!$BC$10:$BC$64,'R4診療所票'!$B$10:$B$64,$J$3:$J$150,'R4診療所票'!$AN$10:$AN$64,7)</f>
        <v>0</v>
      </c>
      <c r="CB110" s="388" t="str">
        <f t="shared" si="33"/>
        <v>○</v>
      </c>
      <c r="CC110" s="391">
        <v>11</v>
      </c>
      <c r="CD110" s="388" t="str">
        <f t="shared" si="34"/>
        <v>○</v>
      </c>
    </row>
    <row r="111" spans="1:82" hidden="1">
      <c r="A111" s="341"/>
      <c r="B111" s="307" t="s">
        <v>170</v>
      </c>
      <c r="C111" s="307" t="s">
        <v>171</v>
      </c>
      <c r="D111" s="307" t="s">
        <v>109</v>
      </c>
      <c r="E111" s="353">
        <v>21729095</v>
      </c>
      <c r="F111" s="309">
        <v>21730001</v>
      </c>
      <c r="G111" s="309">
        <v>21701084</v>
      </c>
      <c r="H111" s="309">
        <v>21701084</v>
      </c>
      <c r="I111" s="309">
        <v>21701084</v>
      </c>
      <c r="J111" s="309">
        <v>21701084</v>
      </c>
      <c r="K111" s="276" t="s">
        <v>190</v>
      </c>
      <c r="L111" s="266"/>
      <c r="M111" s="267"/>
      <c r="N111" s="267"/>
      <c r="O111" s="267"/>
      <c r="P111" s="268">
        <v>0</v>
      </c>
      <c r="Q111" s="268"/>
      <c r="R111" s="338">
        <v>0</v>
      </c>
      <c r="S111" s="266"/>
      <c r="T111" s="267">
        <v>19</v>
      </c>
      <c r="U111" s="267"/>
      <c r="V111" s="267"/>
      <c r="W111" s="268">
        <v>19</v>
      </c>
      <c r="X111" s="268"/>
      <c r="Y111" s="338">
        <v>19</v>
      </c>
      <c r="Z111" s="249">
        <v>0</v>
      </c>
      <c r="AA111" s="267">
        <v>19</v>
      </c>
      <c r="AB111" s="250">
        <v>0</v>
      </c>
      <c r="AC111" s="250">
        <v>0</v>
      </c>
      <c r="AD111" s="251">
        <f t="shared" si="35"/>
        <v>19</v>
      </c>
      <c r="AE111" s="251">
        <v>0</v>
      </c>
      <c r="AF111" s="269">
        <f t="shared" si="37"/>
        <v>19</v>
      </c>
      <c r="AG111" s="249">
        <v>0</v>
      </c>
      <c r="AH111" s="267">
        <v>19</v>
      </c>
      <c r="AI111" s="250">
        <v>0</v>
      </c>
      <c r="AJ111" s="250">
        <v>0</v>
      </c>
      <c r="AK111" s="251">
        <v>19</v>
      </c>
      <c r="AL111" s="251">
        <v>0</v>
      </c>
      <c r="AM111" s="269">
        <f t="shared" si="36"/>
        <v>19</v>
      </c>
      <c r="AN111" s="253">
        <v>0</v>
      </c>
      <c r="AO111" s="250">
        <v>19</v>
      </c>
      <c r="AP111" s="250">
        <v>0</v>
      </c>
      <c r="AQ111" s="255">
        <v>0</v>
      </c>
      <c r="AR111" s="251">
        <v>19</v>
      </c>
      <c r="AS111" s="250">
        <v>0</v>
      </c>
      <c r="AT111" s="269">
        <v>19</v>
      </c>
      <c r="AU111" s="253">
        <v>0</v>
      </c>
      <c r="AV111" s="250">
        <v>19</v>
      </c>
      <c r="AW111" s="255">
        <v>0</v>
      </c>
      <c r="AX111" s="289">
        <v>0</v>
      </c>
      <c r="AY111" s="251">
        <v>19</v>
      </c>
      <c r="AZ111" s="250">
        <v>0</v>
      </c>
      <c r="BA111" s="252">
        <v>19</v>
      </c>
      <c r="BB111" s="253">
        <v>0</v>
      </c>
      <c r="BC111" s="250">
        <v>19</v>
      </c>
      <c r="BD111" s="250">
        <v>0</v>
      </c>
      <c r="BE111" s="255">
        <v>0</v>
      </c>
      <c r="BF111" s="251">
        <v>19</v>
      </c>
      <c r="BG111" s="250">
        <v>0</v>
      </c>
      <c r="BH111" s="252">
        <v>19</v>
      </c>
      <c r="BI111" s="290">
        <f>SUMIFS('R4診療所票'!$AZ$10:$AZ$64,'R4診療所票'!$B$10:$B$64,$J$3:$J$150,'R4診療所票'!$AG$10:$AG$64,1)</f>
        <v>0</v>
      </c>
      <c r="BJ111" s="271">
        <f>SUMIFS('R4診療所票'!$AZ$10:$AZ$64,'R4診療所票'!$B$10:$B$64,$J$3:$J$150,'R4診療所票'!$AG$10:$AG$64,2)</f>
        <v>0</v>
      </c>
      <c r="BK111" s="271">
        <f>SUMIFS('R4診療所票'!$AZ$10:$AZ$64,'R4診療所票'!$B$10:$B$64,$J$3:$J$150,'R4診療所票'!$AG$10:$AG$64,3)</f>
        <v>0</v>
      </c>
      <c r="BL111" s="291">
        <f>SUMIFS('R4診療所票'!$AZ$10:$AZ$64,'R4診療所票'!$B$10:$B$64,$J$3:$J$150,'R4診療所票'!$AG$10:$AG$64,4)</f>
        <v>0</v>
      </c>
      <c r="BM111" s="292">
        <f t="shared" si="45"/>
        <v>0</v>
      </c>
      <c r="BN111" s="271">
        <f>SUMIFS('R4診療所票'!$AZ$10:$AZ$64,'R4診療所票'!$B$10:$B$64,$J$3:$J$150,'R4診療所票'!$AG$10:$AG$64,5)+SUMIFS('R4診療所票'!$AZ$10:$AZ$64,'R4診療所票'!$B$10:$B$64,$J$3:$J$150,'R4診療所票'!$AG$10:$AG$64,6)</f>
        <v>0</v>
      </c>
      <c r="BO111" s="272">
        <f t="shared" si="46"/>
        <v>0</v>
      </c>
      <c r="BP111" s="228">
        <f t="shared" si="31"/>
        <v>-19</v>
      </c>
      <c r="BQ111" s="228">
        <f t="shared" si="32"/>
        <v>-19</v>
      </c>
      <c r="BR111" s="228"/>
      <c r="BS111" s="287">
        <f>SUMIFS('R4診療所票'!$BC$10:$BC$64,'R4診療所票'!$B$10:$B$64,$J$3:$J$150,'R4診療所票'!$AN$10:$AN$64,1)</f>
        <v>0</v>
      </c>
      <c r="BT111" s="525">
        <f>SUMIFS('R4診療所票'!$BC$10:$BC$64,'R4診療所票'!$B$10:$B$64,$J$3:$J$150,'R4診療所票'!$AN$10:$AN$64,2)</f>
        <v>0</v>
      </c>
      <c r="BU111" s="288">
        <f>SUMIFS('R4診療所票'!$BC$10:$BC$64,'R4診療所票'!$B$10:$B$64,$J$3:$J$150,'R4診療所票'!$AN$10:$AN$64,3)</f>
        <v>0</v>
      </c>
      <c r="BV111" s="525">
        <f>SUMIFS('R4診療所票'!$BC$10:$BC$64,'R4診療所票'!$B$10:$B$64,$J$3:$J$150,'R4診療所票'!$AN$10:$AN$64,4)</f>
        <v>0</v>
      </c>
      <c r="BW111" s="288">
        <f t="shared" si="47"/>
        <v>0</v>
      </c>
      <c r="BX111" s="525">
        <f>SUMIFS('R4診療所票'!$BC$10:$BC$64,'R4診療所票'!$B$10:$B$64,$J$3:$J$150,'R4診療所票'!$AN$10:$AN$64,5)</f>
        <v>0</v>
      </c>
      <c r="BY111" s="390">
        <f t="shared" si="48"/>
        <v>0</v>
      </c>
      <c r="BZ111" s="387">
        <f>SUMIFS('R4診療所票'!$BD$11:$BD$64,'R4診療所票'!$B$11:$B$64,$J$3:$J$150)</f>
        <v>0</v>
      </c>
      <c r="CA111" s="528">
        <f>SUMIFS('R4診療所票'!$BC$10:$BC$64,'R4診療所票'!$B$10:$B$64,$J$3:$J$150,'R4診療所票'!$AN$10:$AN$64,7)</f>
        <v>0</v>
      </c>
      <c r="CB111" s="388" t="str">
        <f t="shared" si="33"/>
        <v>○</v>
      </c>
      <c r="CC111" s="391">
        <v>0</v>
      </c>
      <c r="CD111" s="388" t="str">
        <f t="shared" si="34"/>
        <v>○</v>
      </c>
    </row>
    <row r="112" spans="1:82">
      <c r="A112" s="315">
        <v>100</v>
      </c>
      <c r="B112" s="262" t="s">
        <v>145</v>
      </c>
      <c r="C112" s="262" t="s">
        <v>151</v>
      </c>
      <c r="D112" s="262" t="s">
        <v>109</v>
      </c>
      <c r="E112" s="263">
        <v>21729124</v>
      </c>
      <c r="F112" s="264">
        <v>21730117</v>
      </c>
      <c r="G112" s="264">
        <v>21701088</v>
      </c>
      <c r="H112" s="264">
        <v>21701088</v>
      </c>
      <c r="I112" s="264">
        <v>21701088</v>
      </c>
      <c r="J112" s="264">
        <v>21701088</v>
      </c>
      <c r="K112" s="265" t="s">
        <v>53</v>
      </c>
      <c r="L112" s="266"/>
      <c r="M112" s="267"/>
      <c r="N112" s="267"/>
      <c r="O112" s="267"/>
      <c r="P112" s="268">
        <v>0</v>
      </c>
      <c r="Q112" s="268"/>
      <c r="R112" s="338">
        <v>0</v>
      </c>
      <c r="S112" s="266"/>
      <c r="T112" s="267"/>
      <c r="U112" s="267"/>
      <c r="V112" s="267"/>
      <c r="W112" s="268">
        <v>0</v>
      </c>
      <c r="X112" s="268">
        <v>5</v>
      </c>
      <c r="Y112" s="338">
        <v>5</v>
      </c>
      <c r="Z112" s="249">
        <v>0</v>
      </c>
      <c r="AA112" s="250">
        <v>0</v>
      </c>
      <c r="AB112" s="250">
        <v>0</v>
      </c>
      <c r="AC112" s="250">
        <v>0</v>
      </c>
      <c r="AD112" s="251">
        <f t="shared" si="35"/>
        <v>0</v>
      </c>
      <c r="AE112" s="251">
        <v>5</v>
      </c>
      <c r="AF112" s="269">
        <f t="shared" si="37"/>
        <v>5</v>
      </c>
      <c r="AG112" s="249">
        <v>0</v>
      </c>
      <c r="AH112" s="250">
        <v>0</v>
      </c>
      <c r="AI112" s="250">
        <v>0</v>
      </c>
      <c r="AJ112" s="250">
        <v>0</v>
      </c>
      <c r="AK112" s="251">
        <v>0</v>
      </c>
      <c r="AL112" s="251">
        <v>5</v>
      </c>
      <c r="AM112" s="269">
        <f t="shared" si="36"/>
        <v>5</v>
      </c>
      <c r="AN112" s="253">
        <v>0</v>
      </c>
      <c r="AO112" s="250">
        <v>0</v>
      </c>
      <c r="AP112" s="250">
        <v>0</v>
      </c>
      <c r="AQ112" s="255">
        <v>0</v>
      </c>
      <c r="AR112" s="251">
        <v>0</v>
      </c>
      <c r="AS112" s="250">
        <v>5</v>
      </c>
      <c r="AT112" s="269">
        <v>5</v>
      </c>
      <c r="AU112" s="253">
        <v>0</v>
      </c>
      <c r="AV112" s="250">
        <v>0</v>
      </c>
      <c r="AW112" s="255">
        <v>0</v>
      </c>
      <c r="AX112" s="289">
        <v>0</v>
      </c>
      <c r="AY112" s="251">
        <v>0</v>
      </c>
      <c r="AZ112" s="250">
        <v>5</v>
      </c>
      <c r="BA112" s="252">
        <v>5</v>
      </c>
      <c r="BB112" s="253">
        <v>0</v>
      </c>
      <c r="BC112" s="250">
        <v>0</v>
      </c>
      <c r="BD112" s="250">
        <v>0</v>
      </c>
      <c r="BE112" s="255">
        <v>0</v>
      </c>
      <c r="BF112" s="251">
        <v>0</v>
      </c>
      <c r="BG112" s="250">
        <v>5</v>
      </c>
      <c r="BH112" s="252">
        <v>5</v>
      </c>
      <c r="BI112" s="290">
        <f>SUMIFS('R4診療所票'!$AZ$10:$AZ$64,'R4診療所票'!$B$10:$B$64,$J$3:$J$150,'R4診療所票'!$AG$10:$AG$64,1)</f>
        <v>0</v>
      </c>
      <c r="BJ112" s="271">
        <f>SUMIFS('R4診療所票'!$AZ$10:$AZ$64,'R4診療所票'!$B$10:$B$64,$J$3:$J$150,'R4診療所票'!$AG$10:$AG$64,2)</f>
        <v>0</v>
      </c>
      <c r="BK112" s="271">
        <f>SUMIFS('R4診療所票'!$AZ$10:$AZ$64,'R4診療所票'!$B$10:$B$64,$J$3:$J$150,'R4診療所票'!$AG$10:$AG$64,3)</f>
        <v>0</v>
      </c>
      <c r="BL112" s="291">
        <f>SUMIFS('R4診療所票'!$AZ$10:$AZ$64,'R4診療所票'!$B$10:$B$64,$J$3:$J$150,'R4診療所票'!$AG$10:$AG$64,4)</f>
        <v>0</v>
      </c>
      <c r="BM112" s="292">
        <f t="shared" si="45"/>
        <v>0</v>
      </c>
      <c r="BN112" s="271">
        <f>SUMIFS('R4診療所票'!$AZ$10:$AZ$64,'R4診療所票'!$B$10:$B$64,$J$3:$J$150,'R4診療所票'!$AG$10:$AG$64,5)+SUMIFS('R4診療所票'!$AZ$10:$AZ$64,'R4診療所票'!$B$10:$B$64,$J$3:$J$150,'R4診療所票'!$AG$10:$AG$64,6)</f>
        <v>5</v>
      </c>
      <c r="BO112" s="272">
        <f t="shared" si="46"/>
        <v>5</v>
      </c>
      <c r="BP112" s="228">
        <f t="shared" si="31"/>
        <v>0</v>
      </c>
      <c r="BQ112" s="228">
        <f t="shared" si="32"/>
        <v>0</v>
      </c>
      <c r="BR112" s="228"/>
      <c r="BS112" s="287">
        <f>SUMIFS('R4診療所票'!$BC$10:$BC$64,'R4診療所票'!$B$10:$B$64,$J$3:$J$150,'R4診療所票'!$AN$10:$AN$64,1)</f>
        <v>0</v>
      </c>
      <c r="BT112" s="525">
        <f>SUMIFS('R4診療所票'!$BC$10:$BC$64,'R4診療所票'!$B$10:$B$64,$J$3:$J$150,'R4診療所票'!$AN$10:$AN$64,2)</f>
        <v>0</v>
      </c>
      <c r="BU112" s="288">
        <f>SUMIFS('R4診療所票'!$BC$10:$BC$64,'R4診療所票'!$B$10:$B$64,$J$3:$J$150,'R4診療所票'!$AN$10:$AN$64,3)</f>
        <v>0</v>
      </c>
      <c r="BV112" s="525">
        <f>SUMIFS('R4診療所票'!$BC$10:$BC$64,'R4診療所票'!$B$10:$B$64,$J$3:$J$150,'R4診療所票'!$AN$10:$AN$64,4)</f>
        <v>0</v>
      </c>
      <c r="BW112" s="288">
        <f t="shared" si="47"/>
        <v>0</v>
      </c>
      <c r="BX112" s="525">
        <f>SUMIFS('R4診療所票'!$BC$10:$BC$64,'R4診療所票'!$B$10:$B$64,$J$3:$J$150,'R4診療所票'!$AN$10:$AN$64,5)</f>
        <v>5</v>
      </c>
      <c r="BY112" s="390">
        <f t="shared" si="48"/>
        <v>5</v>
      </c>
      <c r="BZ112" s="387">
        <f>SUMIFS('R4診療所票'!$BD$11:$BD$64,'R4診療所票'!$B$11:$B$64,$J$3:$J$150)</f>
        <v>0</v>
      </c>
      <c r="CA112" s="528">
        <f>SUMIFS('R4診療所票'!$BC$10:$BC$64,'R4診療所票'!$B$10:$B$64,$J$3:$J$150,'R4診療所票'!$AN$10:$AN$64,7)</f>
        <v>0</v>
      </c>
      <c r="CB112" s="388" t="str">
        <f t="shared" si="33"/>
        <v>○</v>
      </c>
      <c r="CC112" s="391">
        <v>5</v>
      </c>
      <c r="CD112" s="388" t="str">
        <f t="shared" si="34"/>
        <v>○</v>
      </c>
    </row>
    <row r="113" spans="1:82">
      <c r="A113" s="315">
        <v>101</v>
      </c>
      <c r="B113" s="262" t="s">
        <v>145</v>
      </c>
      <c r="C113" s="262" t="s">
        <v>151</v>
      </c>
      <c r="D113" s="262" t="s">
        <v>109</v>
      </c>
      <c r="E113" s="263">
        <v>21729146</v>
      </c>
      <c r="F113" s="264">
        <v>21730122</v>
      </c>
      <c r="G113" s="264">
        <v>21701094</v>
      </c>
      <c r="H113" s="264">
        <v>21701094</v>
      </c>
      <c r="I113" s="264">
        <v>21701094</v>
      </c>
      <c r="J113" s="264">
        <v>21701094</v>
      </c>
      <c r="K113" s="265" t="s">
        <v>191</v>
      </c>
      <c r="L113" s="266"/>
      <c r="M113" s="267"/>
      <c r="N113" s="267">
        <v>7</v>
      </c>
      <c r="O113" s="267"/>
      <c r="P113" s="268">
        <v>7</v>
      </c>
      <c r="Q113" s="268"/>
      <c r="R113" s="338">
        <v>7</v>
      </c>
      <c r="S113" s="266"/>
      <c r="T113" s="267"/>
      <c r="U113" s="267">
        <v>7</v>
      </c>
      <c r="V113" s="267"/>
      <c r="W113" s="268">
        <v>7</v>
      </c>
      <c r="X113" s="268"/>
      <c r="Y113" s="338">
        <v>7</v>
      </c>
      <c r="Z113" s="249">
        <v>0</v>
      </c>
      <c r="AA113" s="250">
        <v>7</v>
      </c>
      <c r="AB113" s="250">
        <v>0</v>
      </c>
      <c r="AC113" s="250">
        <v>0</v>
      </c>
      <c r="AD113" s="251">
        <f t="shared" si="35"/>
        <v>7</v>
      </c>
      <c r="AE113" s="251">
        <v>0</v>
      </c>
      <c r="AF113" s="269">
        <f t="shared" si="37"/>
        <v>7</v>
      </c>
      <c r="AG113" s="249">
        <v>0</v>
      </c>
      <c r="AH113" s="250">
        <v>0</v>
      </c>
      <c r="AI113" s="250">
        <v>7</v>
      </c>
      <c r="AJ113" s="250">
        <v>0</v>
      </c>
      <c r="AK113" s="251">
        <v>7</v>
      </c>
      <c r="AL113" s="251">
        <v>0</v>
      </c>
      <c r="AM113" s="269">
        <f t="shared" si="36"/>
        <v>7</v>
      </c>
      <c r="AN113" s="253">
        <v>0</v>
      </c>
      <c r="AO113" s="250">
        <v>0</v>
      </c>
      <c r="AP113" s="250">
        <v>7</v>
      </c>
      <c r="AQ113" s="255">
        <v>0</v>
      </c>
      <c r="AR113" s="251">
        <v>7</v>
      </c>
      <c r="AS113" s="250">
        <v>0</v>
      </c>
      <c r="AT113" s="269">
        <v>7</v>
      </c>
      <c r="AU113" s="253">
        <v>0</v>
      </c>
      <c r="AV113" s="250">
        <v>0</v>
      </c>
      <c r="AW113" s="255">
        <v>7</v>
      </c>
      <c r="AX113" s="289">
        <v>0</v>
      </c>
      <c r="AY113" s="251">
        <v>7</v>
      </c>
      <c r="AZ113" s="250">
        <v>0</v>
      </c>
      <c r="BA113" s="252">
        <v>7</v>
      </c>
      <c r="BB113" s="253">
        <v>0</v>
      </c>
      <c r="BC113" s="250">
        <v>0</v>
      </c>
      <c r="BD113" s="250">
        <v>7</v>
      </c>
      <c r="BE113" s="255">
        <v>0</v>
      </c>
      <c r="BF113" s="251">
        <v>7</v>
      </c>
      <c r="BG113" s="250">
        <v>0</v>
      </c>
      <c r="BH113" s="252">
        <v>7</v>
      </c>
      <c r="BI113" s="290">
        <f>SUMIFS('R4診療所票'!$AZ$10:$AZ$64,'R4診療所票'!$B$10:$B$64,$J$3:$J$150,'R4診療所票'!$AG$10:$AG$64,1)</f>
        <v>0</v>
      </c>
      <c r="BJ113" s="271">
        <f>SUMIFS('R4診療所票'!$AZ$10:$AZ$64,'R4診療所票'!$B$10:$B$64,$J$3:$J$150,'R4診療所票'!$AG$10:$AG$64,2)</f>
        <v>0</v>
      </c>
      <c r="BK113" s="271">
        <f>SUMIFS('R4診療所票'!$AZ$10:$AZ$64,'R4診療所票'!$B$10:$B$64,$J$3:$J$150,'R4診療所票'!$AG$10:$AG$64,3)</f>
        <v>7</v>
      </c>
      <c r="BL113" s="291">
        <f>SUMIFS('R4診療所票'!$AZ$10:$AZ$64,'R4診療所票'!$B$10:$B$64,$J$3:$J$150,'R4診療所票'!$AG$10:$AG$64,4)</f>
        <v>0</v>
      </c>
      <c r="BM113" s="292">
        <f t="shared" si="45"/>
        <v>7</v>
      </c>
      <c r="BN113" s="271">
        <f>SUMIFS('R4診療所票'!$AZ$10:$AZ$64,'R4診療所票'!$B$10:$B$64,$J$3:$J$150,'R4診療所票'!$AG$10:$AG$64,5)+SUMIFS('R4診療所票'!$AZ$10:$AZ$64,'R4診療所票'!$B$10:$B$64,$J$3:$J$150,'R4診療所票'!$AG$10:$AG$64,6)</f>
        <v>0</v>
      </c>
      <c r="BO113" s="272">
        <f t="shared" si="46"/>
        <v>7</v>
      </c>
      <c r="BP113" s="228">
        <f t="shared" si="31"/>
        <v>0</v>
      </c>
      <c r="BQ113" s="228">
        <f t="shared" si="32"/>
        <v>0</v>
      </c>
      <c r="BR113" s="228"/>
      <c r="BS113" s="287">
        <f>SUMIFS('R4診療所票'!$BC$10:$BC$64,'R4診療所票'!$B$10:$B$64,$J$3:$J$150,'R4診療所票'!$AN$10:$AN$64,1)</f>
        <v>0</v>
      </c>
      <c r="BT113" s="525">
        <f>SUMIFS('R4診療所票'!$BC$10:$BC$64,'R4診療所票'!$B$10:$B$64,$J$3:$J$150,'R4診療所票'!$AN$10:$AN$64,2)</f>
        <v>0</v>
      </c>
      <c r="BU113" s="288">
        <f>SUMIFS('R4診療所票'!$BC$10:$BC$64,'R4診療所票'!$B$10:$B$64,$J$3:$J$150,'R4診療所票'!$AN$10:$AN$64,3)</f>
        <v>7</v>
      </c>
      <c r="BV113" s="525">
        <f>SUMIFS('R4診療所票'!$BC$10:$BC$64,'R4診療所票'!$B$10:$B$64,$J$3:$J$150,'R4診療所票'!$AN$10:$AN$64,4)</f>
        <v>0</v>
      </c>
      <c r="BW113" s="288">
        <f t="shared" si="47"/>
        <v>7</v>
      </c>
      <c r="BX113" s="525">
        <f>SUMIFS('R4診療所票'!$BC$10:$BC$64,'R4診療所票'!$B$10:$B$64,$J$3:$J$150,'R4診療所票'!$AN$10:$AN$64,5)</f>
        <v>0</v>
      </c>
      <c r="BY113" s="390">
        <f t="shared" si="48"/>
        <v>7</v>
      </c>
      <c r="BZ113" s="387">
        <f>SUMIFS('R4診療所票'!$BD$11:$BD$64,'R4診療所票'!$B$11:$B$64,$J$3:$J$150)</f>
        <v>0</v>
      </c>
      <c r="CA113" s="528">
        <f>SUMIFS('R4診療所票'!$BC$10:$BC$64,'R4診療所票'!$B$10:$B$64,$J$3:$J$150,'R4診療所票'!$AN$10:$AN$64,7)</f>
        <v>0</v>
      </c>
      <c r="CB113" s="388" t="str">
        <f t="shared" si="33"/>
        <v>○</v>
      </c>
      <c r="CC113" s="391">
        <v>7</v>
      </c>
      <c r="CD113" s="388" t="str">
        <f t="shared" si="34"/>
        <v>○</v>
      </c>
    </row>
    <row r="114" spans="1:82">
      <c r="A114" s="315">
        <v>102</v>
      </c>
      <c r="B114" s="262" t="s">
        <v>145</v>
      </c>
      <c r="C114" s="262" t="s">
        <v>151</v>
      </c>
      <c r="D114" s="262" t="s">
        <v>109</v>
      </c>
      <c r="E114" s="263">
        <v>21729022</v>
      </c>
      <c r="F114" s="264">
        <v>21730123</v>
      </c>
      <c r="G114" s="264">
        <v>21701071</v>
      </c>
      <c r="H114" s="264">
        <v>21701071</v>
      </c>
      <c r="I114" s="264">
        <v>21701071</v>
      </c>
      <c r="J114" s="264">
        <v>21701071</v>
      </c>
      <c r="K114" s="265" t="s">
        <v>192</v>
      </c>
      <c r="L114" s="266"/>
      <c r="M114" s="267"/>
      <c r="N114" s="267"/>
      <c r="O114" s="267"/>
      <c r="P114" s="268">
        <v>0</v>
      </c>
      <c r="Q114" s="268"/>
      <c r="R114" s="338">
        <v>0</v>
      </c>
      <c r="S114" s="266"/>
      <c r="T114" s="267">
        <v>1</v>
      </c>
      <c r="U114" s="267"/>
      <c r="V114" s="267"/>
      <c r="W114" s="268">
        <v>1</v>
      </c>
      <c r="X114" s="268"/>
      <c r="Y114" s="338">
        <v>1</v>
      </c>
      <c r="Z114" s="249">
        <v>0</v>
      </c>
      <c r="AA114" s="250">
        <v>1</v>
      </c>
      <c r="AB114" s="250">
        <v>0</v>
      </c>
      <c r="AC114" s="250">
        <v>0</v>
      </c>
      <c r="AD114" s="251">
        <f t="shared" si="35"/>
        <v>1</v>
      </c>
      <c r="AE114" s="251">
        <v>0</v>
      </c>
      <c r="AF114" s="269">
        <f t="shared" si="37"/>
        <v>1</v>
      </c>
      <c r="AG114" s="249">
        <v>0</v>
      </c>
      <c r="AH114" s="250">
        <v>0</v>
      </c>
      <c r="AI114" s="250">
        <v>0</v>
      </c>
      <c r="AJ114" s="250">
        <v>0</v>
      </c>
      <c r="AK114" s="251">
        <v>0</v>
      </c>
      <c r="AL114" s="251">
        <v>1</v>
      </c>
      <c r="AM114" s="269">
        <f t="shared" si="36"/>
        <v>1</v>
      </c>
      <c r="AN114" s="253">
        <v>0</v>
      </c>
      <c r="AO114" s="250">
        <v>0</v>
      </c>
      <c r="AP114" s="250">
        <v>0</v>
      </c>
      <c r="AQ114" s="255">
        <v>0</v>
      </c>
      <c r="AR114" s="251">
        <v>0</v>
      </c>
      <c r="AS114" s="250">
        <v>1</v>
      </c>
      <c r="AT114" s="269">
        <v>1</v>
      </c>
      <c r="AU114" s="253">
        <v>0</v>
      </c>
      <c r="AV114" s="250">
        <v>0</v>
      </c>
      <c r="AW114" s="255">
        <v>0</v>
      </c>
      <c r="AX114" s="289">
        <v>0</v>
      </c>
      <c r="AY114" s="251">
        <v>0</v>
      </c>
      <c r="AZ114" s="250">
        <v>1</v>
      </c>
      <c r="BA114" s="252">
        <v>1</v>
      </c>
      <c r="BB114" s="253">
        <v>0</v>
      </c>
      <c r="BC114" s="250">
        <v>0</v>
      </c>
      <c r="BD114" s="250">
        <v>0</v>
      </c>
      <c r="BE114" s="255">
        <v>0</v>
      </c>
      <c r="BF114" s="251">
        <v>0</v>
      </c>
      <c r="BG114" s="250">
        <v>1</v>
      </c>
      <c r="BH114" s="252">
        <v>1</v>
      </c>
      <c r="BI114" s="290">
        <f>SUMIFS('R4診療所票'!$AZ$10:$AZ$64,'R4診療所票'!$B$10:$B$64,$J$3:$J$150,'R4診療所票'!$AG$10:$AG$64,1)</f>
        <v>0</v>
      </c>
      <c r="BJ114" s="271">
        <f>SUMIFS('R4診療所票'!$AZ$10:$AZ$64,'R4診療所票'!$B$10:$B$64,$J$3:$J$150,'R4診療所票'!$AG$10:$AG$64,2)</f>
        <v>0</v>
      </c>
      <c r="BK114" s="271">
        <f>SUMIFS('R4診療所票'!$AZ$10:$AZ$64,'R4診療所票'!$B$10:$B$64,$J$3:$J$150,'R4診療所票'!$AG$10:$AG$64,3)</f>
        <v>0</v>
      </c>
      <c r="BL114" s="291">
        <f>SUMIFS('R4診療所票'!$AZ$10:$AZ$64,'R4診療所票'!$B$10:$B$64,$J$3:$J$150,'R4診療所票'!$AG$10:$AG$64,4)</f>
        <v>0</v>
      </c>
      <c r="BM114" s="292">
        <f t="shared" si="45"/>
        <v>0</v>
      </c>
      <c r="BN114" s="271">
        <f>SUMIFS('R4診療所票'!$AZ$10:$AZ$64,'R4診療所票'!$B$10:$B$64,$J$3:$J$150,'R4診療所票'!$AG$10:$AG$64,5)+SUMIFS('R4診療所票'!$AZ$10:$AZ$64,'R4診療所票'!$B$10:$B$64,$J$3:$J$150,'R4診療所票'!$AG$10:$AG$64,6)</f>
        <v>1</v>
      </c>
      <c r="BO114" s="272">
        <f t="shared" si="46"/>
        <v>1</v>
      </c>
      <c r="BP114" s="228">
        <f t="shared" si="31"/>
        <v>0</v>
      </c>
      <c r="BQ114" s="228">
        <f t="shared" si="32"/>
        <v>0</v>
      </c>
      <c r="BR114" s="228"/>
      <c r="BS114" s="287">
        <f>SUMIFS('R4診療所票'!$BC$10:$BC$64,'R4診療所票'!$B$10:$B$64,$J$3:$J$150,'R4診療所票'!$AN$10:$AN$64,1)</f>
        <v>0</v>
      </c>
      <c r="BT114" s="525">
        <f>SUMIFS('R4診療所票'!$BC$10:$BC$64,'R4診療所票'!$B$10:$B$64,$J$3:$J$150,'R4診療所票'!$AN$10:$AN$64,2)</f>
        <v>0</v>
      </c>
      <c r="BU114" s="288">
        <f>SUMIFS('R4診療所票'!$BC$10:$BC$64,'R4診療所票'!$B$10:$B$64,$J$3:$J$150,'R4診療所票'!$AN$10:$AN$64,3)</f>
        <v>0</v>
      </c>
      <c r="BV114" s="525">
        <f>SUMIFS('R4診療所票'!$BC$10:$BC$64,'R4診療所票'!$B$10:$B$64,$J$3:$J$150,'R4診療所票'!$AN$10:$AN$64,4)</f>
        <v>0</v>
      </c>
      <c r="BW114" s="288">
        <f t="shared" si="47"/>
        <v>0</v>
      </c>
      <c r="BX114" s="525">
        <f>SUMIFS('R4診療所票'!$BC$10:$BC$64,'R4診療所票'!$B$10:$B$64,$J$3:$J$150,'R4診療所票'!$AN$10:$AN$64,5)</f>
        <v>0</v>
      </c>
      <c r="BY114" s="390">
        <f t="shared" si="48"/>
        <v>0</v>
      </c>
      <c r="BZ114" s="387">
        <f>SUMIFS('R4診療所票'!$BD$11:$BD$64,'R4診療所票'!$B$11:$B$64,$J$3:$J$150)</f>
        <v>1</v>
      </c>
      <c r="CA114" s="528">
        <f>SUMIFS('R4診療所票'!$BC$10:$BC$64,'R4診療所票'!$B$10:$B$64,$J$3:$J$150,'R4診療所票'!$AN$10:$AN$64,7)</f>
        <v>0</v>
      </c>
      <c r="CB114" s="388" t="str">
        <f t="shared" si="33"/>
        <v>○</v>
      </c>
      <c r="CC114" s="391">
        <v>1</v>
      </c>
      <c r="CD114" s="388" t="str">
        <f t="shared" si="34"/>
        <v>○</v>
      </c>
    </row>
    <row r="115" spans="1:82">
      <c r="A115" s="315">
        <v>103</v>
      </c>
      <c r="B115" s="262" t="s">
        <v>145</v>
      </c>
      <c r="C115" s="262" t="s">
        <v>151</v>
      </c>
      <c r="D115" s="262" t="s">
        <v>109</v>
      </c>
      <c r="E115" s="263">
        <v>21729039</v>
      </c>
      <c r="F115" s="264">
        <v>21730084</v>
      </c>
      <c r="G115" s="264">
        <v>21701076</v>
      </c>
      <c r="H115" s="264">
        <v>21701076</v>
      </c>
      <c r="I115" s="264">
        <v>21701076</v>
      </c>
      <c r="J115" s="264">
        <v>21701076</v>
      </c>
      <c r="K115" s="265" t="s">
        <v>54</v>
      </c>
      <c r="L115" s="266"/>
      <c r="M115" s="267"/>
      <c r="N115" s="267"/>
      <c r="O115" s="267"/>
      <c r="P115" s="268">
        <v>0</v>
      </c>
      <c r="Q115" s="268"/>
      <c r="R115" s="338">
        <v>0</v>
      </c>
      <c r="S115" s="266"/>
      <c r="T115" s="267">
        <v>19</v>
      </c>
      <c r="U115" s="267"/>
      <c r="V115" s="267"/>
      <c r="W115" s="268">
        <v>19</v>
      </c>
      <c r="X115" s="268"/>
      <c r="Y115" s="338">
        <v>19</v>
      </c>
      <c r="Z115" s="249">
        <v>0</v>
      </c>
      <c r="AA115" s="250">
        <v>19</v>
      </c>
      <c r="AB115" s="250">
        <v>0</v>
      </c>
      <c r="AC115" s="250">
        <v>0</v>
      </c>
      <c r="AD115" s="251">
        <f t="shared" si="35"/>
        <v>19</v>
      </c>
      <c r="AE115" s="251">
        <v>0</v>
      </c>
      <c r="AF115" s="269">
        <f t="shared" si="37"/>
        <v>19</v>
      </c>
      <c r="AG115" s="249">
        <v>0</v>
      </c>
      <c r="AH115" s="250">
        <v>19</v>
      </c>
      <c r="AI115" s="250">
        <v>0</v>
      </c>
      <c r="AJ115" s="250">
        <v>0</v>
      </c>
      <c r="AK115" s="251">
        <v>19</v>
      </c>
      <c r="AL115" s="251">
        <v>0</v>
      </c>
      <c r="AM115" s="269">
        <f t="shared" si="36"/>
        <v>19</v>
      </c>
      <c r="AN115" s="253">
        <v>0</v>
      </c>
      <c r="AO115" s="250">
        <v>19</v>
      </c>
      <c r="AP115" s="250">
        <v>0</v>
      </c>
      <c r="AQ115" s="255">
        <v>0</v>
      </c>
      <c r="AR115" s="251">
        <v>19</v>
      </c>
      <c r="AS115" s="250">
        <v>0</v>
      </c>
      <c r="AT115" s="269">
        <v>19</v>
      </c>
      <c r="AU115" s="253">
        <v>0</v>
      </c>
      <c r="AV115" s="250">
        <v>19</v>
      </c>
      <c r="AW115" s="255">
        <v>0</v>
      </c>
      <c r="AX115" s="289">
        <v>0</v>
      </c>
      <c r="AY115" s="251">
        <v>19</v>
      </c>
      <c r="AZ115" s="250">
        <v>0</v>
      </c>
      <c r="BA115" s="252">
        <v>19</v>
      </c>
      <c r="BB115" s="253">
        <v>0</v>
      </c>
      <c r="BC115" s="250">
        <v>19</v>
      </c>
      <c r="BD115" s="250">
        <v>0</v>
      </c>
      <c r="BE115" s="255">
        <v>0</v>
      </c>
      <c r="BF115" s="251">
        <v>19</v>
      </c>
      <c r="BG115" s="250">
        <v>0</v>
      </c>
      <c r="BH115" s="252">
        <v>19</v>
      </c>
      <c r="BI115" s="290">
        <f>SUMIFS('R4診療所票'!$AZ$10:$AZ$64,'R4診療所票'!$B$10:$B$64,$J$3:$J$150,'R4診療所票'!$AG$10:$AG$64,1)</f>
        <v>0</v>
      </c>
      <c r="BJ115" s="271">
        <f>SUMIFS('R4診療所票'!$AZ$10:$AZ$64,'R4診療所票'!$B$10:$B$64,$J$3:$J$150,'R4診療所票'!$AG$10:$AG$64,2)</f>
        <v>19</v>
      </c>
      <c r="BK115" s="271">
        <f>SUMIFS('R4診療所票'!$AZ$10:$AZ$64,'R4診療所票'!$B$10:$B$64,$J$3:$J$150,'R4診療所票'!$AG$10:$AG$64,3)</f>
        <v>0</v>
      </c>
      <c r="BL115" s="291">
        <f>SUMIFS('R4診療所票'!$AZ$10:$AZ$64,'R4診療所票'!$B$10:$B$64,$J$3:$J$150,'R4診療所票'!$AG$10:$AG$64,4)</f>
        <v>0</v>
      </c>
      <c r="BM115" s="292">
        <f t="shared" si="45"/>
        <v>19</v>
      </c>
      <c r="BN115" s="271">
        <f>SUMIFS('R4診療所票'!$AZ$10:$AZ$64,'R4診療所票'!$B$10:$B$64,$J$3:$J$150,'R4診療所票'!$AG$10:$AG$64,5)+SUMIFS('R4診療所票'!$AZ$10:$AZ$64,'R4診療所票'!$B$10:$B$64,$J$3:$J$150,'R4診療所票'!$AG$10:$AG$64,6)</f>
        <v>0</v>
      </c>
      <c r="BO115" s="272">
        <f t="shared" si="46"/>
        <v>19</v>
      </c>
      <c r="BP115" s="228">
        <f t="shared" si="31"/>
        <v>0</v>
      </c>
      <c r="BQ115" s="228">
        <f t="shared" si="32"/>
        <v>0</v>
      </c>
      <c r="BR115" s="228"/>
      <c r="BS115" s="287">
        <f>SUMIFS('R4診療所票'!$BC$10:$BC$64,'R4診療所票'!$B$10:$B$64,$J$3:$J$150,'R4診療所票'!$AN$10:$AN$64,1)</f>
        <v>0</v>
      </c>
      <c r="BT115" s="525">
        <f>SUMIFS('R4診療所票'!$BC$10:$BC$64,'R4診療所票'!$B$10:$B$64,$J$3:$J$150,'R4診療所票'!$AN$10:$AN$64,2)</f>
        <v>19</v>
      </c>
      <c r="BU115" s="288">
        <f>SUMIFS('R4診療所票'!$BC$10:$BC$64,'R4診療所票'!$B$10:$B$64,$J$3:$J$150,'R4診療所票'!$AN$10:$AN$64,3)</f>
        <v>0</v>
      </c>
      <c r="BV115" s="525">
        <f>SUMIFS('R4診療所票'!$BC$10:$BC$64,'R4診療所票'!$B$10:$B$64,$J$3:$J$150,'R4診療所票'!$AN$10:$AN$64,4)</f>
        <v>0</v>
      </c>
      <c r="BW115" s="288">
        <f t="shared" si="47"/>
        <v>19</v>
      </c>
      <c r="BX115" s="525">
        <f>SUMIFS('R4診療所票'!$BC$10:$BC$64,'R4診療所票'!$B$10:$B$64,$J$3:$J$150,'R4診療所票'!$AN$10:$AN$64,5)</f>
        <v>0</v>
      </c>
      <c r="BY115" s="390">
        <f t="shared" si="48"/>
        <v>19</v>
      </c>
      <c r="BZ115" s="387">
        <f>SUMIFS('R4診療所票'!$BD$11:$BD$64,'R4診療所票'!$B$11:$B$64,$J$3:$J$150)</f>
        <v>0</v>
      </c>
      <c r="CA115" s="528">
        <f>SUMIFS('R4診療所票'!$BC$10:$BC$64,'R4診療所票'!$B$10:$B$64,$J$3:$J$150,'R4診療所票'!$AN$10:$AN$64,7)</f>
        <v>0</v>
      </c>
      <c r="CB115" s="388" t="str">
        <f t="shared" si="33"/>
        <v>○</v>
      </c>
      <c r="CC115" s="391">
        <v>19</v>
      </c>
      <c r="CD115" s="388" t="str">
        <f t="shared" si="34"/>
        <v>○</v>
      </c>
    </row>
    <row r="116" spans="1:82">
      <c r="A116" s="315">
        <v>104</v>
      </c>
      <c r="B116" s="308" t="s">
        <v>145</v>
      </c>
      <c r="C116" s="308" t="s">
        <v>151</v>
      </c>
      <c r="D116" s="308" t="s">
        <v>109</v>
      </c>
      <c r="E116" s="310">
        <v>21729067</v>
      </c>
      <c r="F116" s="311">
        <v>21730075</v>
      </c>
      <c r="G116" s="311">
        <v>21701079</v>
      </c>
      <c r="H116" s="311">
        <v>21701079</v>
      </c>
      <c r="I116" s="311">
        <v>21701079</v>
      </c>
      <c r="J116" s="311">
        <v>21701079</v>
      </c>
      <c r="K116" s="304" t="s">
        <v>55</v>
      </c>
      <c r="L116" s="266"/>
      <c r="M116" s="267"/>
      <c r="N116" s="267"/>
      <c r="O116" s="267"/>
      <c r="P116" s="268">
        <v>0</v>
      </c>
      <c r="Q116" s="268"/>
      <c r="R116" s="338">
        <v>0</v>
      </c>
      <c r="S116" s="266"/>
      <c r="T116" s="267"/>
      <c r="U116" s="267">
        <v>19</v>
      </c>
      <c r="V116" s="267"/>
      <c r="W116" s="268">
        <v>19</v>
      </c>
      <c r="X116" s="268"/>
      <c r="Y116" s="338">
        <v>19</v>
      </c>
      <c r="Z116" s="249">
        <v>0</v>
      </c>
      <c r="AA116" s="250">
        <v>0</v>
      </c>
      <c r="AB116" s="250">
        <v>19</v>
      </c>
      <c r="AC116" s="250">
        <v>0</v>
      </c>
      <c r="AD116" s="251">
        <f t="shared" si="35"/>
        <v>19</v>
      </c>
      <c r="AE116" s="251">
        <v>0</v>
      </c>
      <c r="AF116" s="269">
        <f t="shared" si="37"/>
        <v>19</v>
      </c>
      <c r="AG116" s="249">
        <v>0</v>
      </c>
      <c r="AH116" s="250">
        <v>0</v>
      </c>
      <c r="AI116" s="250">
        <v>19</v>
      </c>
      <c r="AJ116" s="250">
        <v>0</v>
      </c>
      <c r="AK116" s="251">
        <v>19</v>
      </c>
      <c r="AL116" s="251">
        <v>0</v>
      </c>
      <c r="AM116" s="269">
        <f t="shared" si="36"/>
        <v>19</v>
      </c>
      <c r="AN116" s="253">
        <v>0</v>
      </c>
      <c r="AO116" s="250">
        <v>0</v>
      </c>
      <c r="AP116" s="250">
        <v>19</v>
      </c>
      <c r="AQ116" s="255">
        <v>0</v>
      </c>
      <c r="AR116" s="251">
        <v>19</v>
      </c>
      <c r="AS116" s="250">
        <v>0</v>
      </c>
      <c r="AT116" s="269">
        <v>19</v>
      </c>
      <c r="AU116" s="253">
        <v>0</v>
      </c>
      <c r="AV116" s="250">
        <v>0</v>
      </c>
      <c r="AW116" s="255">
        <v>0</v>
      </c>
      <c r="AX116" s="289">
        <v>0</v>
      </c>
      <c r="AY116" s="251">
        <v>0</v>
      </c>
      <c r="AZ116" s="250">
        <v>19</v>
      </c>
      <c r="BA116" s="252">
        <v>19</v>
      </c>
      <c r="BB116" s="253">
        <v>0</v>
      </c>
      <c r="BC116" s="250">
        <v>0</v>
      </c>
      <c r="BD116" s="250">
        <v>0</v>
      </c>
      <c r="BE116" s="255">
        <v>0</v>
      </c>
      <c r="BF116" s="251">
        <v>0</v>
      </c>
      <c r="BG116" s="250">
        <v>19</v>
      </c>
      <c r="BH116" s="252">
        <v>19</v>
      </c>
      <c r="BI116" s="290">
        <f>SUMIFS('R4診療所票'!$AZ$10:$AZ$64,'R4診療所票'!$B$10:$B$64,$J$3:$J$150,'R4診療所票'!$AG$10:$AG$64,1)</f>
        <v>0</v>
      </c>
      <c r="BJ116" s="271">
        <f>SUMIFS('R4診療所票'!$AZ$10:$AZ$64,'R4診療所票'!$B$10:$B$64,$J$3:$J$150,'R4診療所票'!$AG$10:$AG$64,2)</f>
        <v>0</v>
      </c>
      <c r="BK116" s="271">
        <f>SUMIFS('R4診療所票'!$AZ$10:$AZ$64,'R4診療所票'!$B$10:$B$64,$J$3:$J$150,'R4診療所票'!$AG$10:$AG$64,3)</f>
        <v>0</v>
      </c>
      <c r="BL116" s="291">
        <f>SUMIFS('R4診療所票'!$AZ$10:$AZ$64,'R4診療所票'!$B$10:$B$64,$J$3:$J$150,'R4診療所票'!$AG$10:$AG$64,4)</f>
        <v>0</v>
      </c>
      <c r="BM116" s="292">
        <f t="shared" si="45"/>
        <v>0</v>
      </c>
      <c r="BN116" s="271">
        <f>SUMIFS('R4診療所票'!$AZ$10:$AZ$64,'R4診療所票'!$B$10:$B$64,$J$3:$J$150,'R4診療所票'!$AG$10:$AG$64,5)+SUMIFS('R4診療所票'!$AZ$10:$AZ$64,'R4診療所票'!$B$10:$B$64,$J$3:$J$150,'R4診療所票'!$AG$10:$AG$64,6)</f>
        <v>19</v>
      </c>
      <c r="BO116" s="272">
        <f t="shared" si="46"/>
        <v>19</v>
      </c>
      <c r="BP116" s="228">
        <f t="shared" si="31"/>
        <v>0</v>
      </c>
      <c r="BQ116" s="228">
        <f t="shared" si="32"/>
        <v>0</v>
      </c>
      <c r="BR116" s="228"/>
      <c r="BS116" s="287">
        <f>SUMIFS('R4診療所票'!$BC$10:$BC$64,'R4診療所票'!$B$10:$B$64,$J$3:$J$150,'R4診療所票'!$AN$10:$AN$64,1)</f>
        <v>0</v>
      </c>
      <c r="BT116" s="525">
        <f>SUMIFS('R4診療所票'!$BC$10:$BC$64,'R4診療所票'!$B$10:$B$64,$J$3:$J$150,'R4診療所票'!$AN$10:$AN$64,2)</f>
        <v>0</v>
      </c>
      <c r="BU116" s="288">
        <f>SUMIFS('R4診療所票'!$BC$10:$BC$64,'R4診療所票'!$B$10:$B$64,$J$3:$J$150,'R4診療所票'!$AN$10:$AN$64,3)</f>
        <v>19</v>
      </c>
      <c r="BV116" s="525">
        <f>SUMIFS('R4診療所票'!$BC$10:$BC$64,'R4診療所票'!$B$10:$B$64,$J$3:$J$150,'R4診療所票'!$AN$10:$AN$64,4)</f>
        <v>0</v>
      </c>
      <c r="BW116" s="288">
        <f t="shared" si="47"/>
        <v>19</v>
      </c>
      <c r="BX116" s="525">
        <f>SUMIFS('R4診療所票'!$BC$10:$BC$64,'R4診療所票'!$B$10:$B$64,$J$3:$J$150,'R4診療所票'!$AN$10:$AN$64,5)</f>
        <v>0</v>
      </c>
      <c r="BY116" s="390">
        <f t="shared" si="48"/>
        <v>19</v>
      </c>
      <c r="BZ116" s="387">
        <f>SUMIFS('R4診療所票'!$BD$11:$BD$64,'R4診療所票'!$B$11:$B$64,$J$3:$J$150)</f>
        <v>0</v>
      </c>
      <c r="CA116" s="528">
        <f>SUMIFS('R4診療所票'!$BC$10:$BC$64,'R4診療所票'!$B$10:$B$64,$J$3:$J$150,'R4診療所票'!$AN$10:$AN$64,7)</f>
        <v>0</v>
      </c>
      <c r="CB116" s="388" t="str">
        <f t="shared" si="33"/>
        <v>○</v>
      </c>
      <c r="CC116" s="391">
        <v>19</v>
      </c>
      <c r="CD116" s="388" t="str">
        <f t="shared" si="34"/>
        <v>○</v>
      </c>
    </row>
    <row r="117" spans="1:82">
      <c r="A117" s="315">
        <v>105</v>
      </c>
      <c r="B117" s="308" t="s">
        <v>170</v>
      </c>
      <c r="C117" s="308" t="s">
        <v>171</v>
      </c>
      <c r="D117" s="308" t="s">
        <v>109</v>
      </c>
      <c r="E117" s="339">
        <v>21729131</v>
      </c>
      <c r="F117" s="340">
        <v>21730111</v>
      </c>
      <c r="G117" s="340">
        <v>21701090</v>
      </c>
      <c r="H117" s="340">
        <v>21701090</v>
      </c>
      <c r="I117" s="340">
        <v>21701090</v>
      </c>
      <c r="J117" s="340">
        <v>21701090</v>
      </c>
      <c r="K117" s="304" t="s">
        <v>193</v>
      </c>
      <c r="L117" s="266"/>
      <c r="M117" s="267">
        <v>19</v>
      </c>
      <c r="N117" s="267"/>
      <c r="O117" s="267"/>
      <c r="P117" s="268">
        <v>19</v>
      </c>
      <c r="Q117" s="268"/>
      <c r="R117" s="338">
        <v>19</v>
      </c>
      <c r="S117" s="266"/>
      <c r="T117" s="267">
        <v>19</v>
      </c>
      <c r="U117" s="267"/>
      <c r="V117" s="267"/>
      <c r="W117" s="268">
        <v>19</v>
      </c>
      <c r="X117" s="268"/>
      <c r="Y117" s="338">
        <v>19</v>
      </c>
      <c r="Z117" s="249">
        <v>0</v>
      </c>
      <c r="AA117" s="250">
        <v>0</v>
      </c>
      <c r="AB117" s="250">
        <v>19</v>
      </c>
      <c r="AC117" s="250">
        <v>0</v>
      </c>
      <c r="AD117" s="251">
        <f t="shared" si="35"/>
        <v>19</v>
      </c>
      <c r="AE117" s="251">
        <v>0</v>
      </c>
      <c r="AF117" s="269">
        <f t="shared" si="37"/>
        <v>19</v>
      </c>
      <c r="AG117" s="249">
        <v>0</v>
      </c>
      <c r="AH117" s="250">
        <v>0</v>
      </c>
      <c r="AI117" s="250">
        <v>19</v>
      </c>
      <c r="AJ117" s="250">
        <v>0</v>
      </c>
      <c r="AK117" s="251">
        <v>19</v>
      </c>
      <c r="AL117" s="251">
        <v>0</v>
      </c>
      <c r="AM117" s="269">
        <f t="shared" si="36"/>
        <v>19</v>
      </c>
      <c r="AN117" s="253">
        <v>0</v>
      </c>
      <c r="AO117" s="250">
        <v>0</v>
      </c>
      <c r="AP117" s="250">
        <v>19</v>
      </c>
      <c r="AQ117" s="255">
        <v>0</v>
      </c>
      <c r="AR117" s="251">
        <v>19</v>
      </c>
      <c r="AS117" s="250">
        <v>0</v>
      </c>
      <c r="AT117" s="269">
        <v>19</v>
      </c>
      <c r="AU117" s="253">
        <v>0</v>
      </c>
      <c r="AV117" s="250">
        <v>0</v>
      </c>
      <c r="AW117" s="255">
        <v>19</v>
      </c>
      <c r="AX117" s="289">
        <v>0</v>
      </c>
      <c r="AY117" s="251">
        <v>19</v>
      </c>
      <c r="AZ117" s="250">
        <v>0</v>
      </c>
      <c r="BA117" s="252">
        <v>19</v>
      </c>
      <c r="BB117" s="253">
        <v>0</v>
      </c>
      <c r="BC117" s="250">
        <v>0</v>
      </c>
      <c r="BD117" s="250">
        <v>0</v>
      </c>
      <c r="BE117" s="255">
        <v>0</v>
      </c>
      <c r="BF117" s="251">
        <v>0</v>
      </c>
      <c r="BG117" s="250">
        <v>19</v>
      </c>
      <c r="BH117" s="252">
        <v>19</v>
      </c>
      <c r="BI117" s="290">
        <f>SUMIFS('R4診療所票'!$AZ$10:$AZ$64,'R4診療所票'!$B$10:$B$64,$J$3:$J$150,'R4診療所票'!$AG$10:$AG$64,1)</f>
        <v>0</v>
      </c>
      <c r="BJ117" s="271">
        <f>SUMIFS('R4診療所票'!$AZ$10:$AZ$64,'R4診療所票'!$B$10:$B$64,$J$3:$J$150,'R4診療所票'!$AG$10:$AG$64,2)</f>
        <v>0</v>
      </c>
      <c r="BK117" s="271">
        <f>SUMIFS('R4診療所票'!$AZ$10:$AZ$64,'R4診療所票'!$B$10:$B$64,$J$3:$J$150,'R4診療所票'!$AG$10:$AG$64,3)</f>
        <v>0</v>
      </c>
      <c r="BL117" s="291">
        <f>SUMIFS('R4診療所票'!$AZ$10:$AZ$64,'R4診療所票'!$B$10:$B$64,$J$3:$J$150,'R4診療所票'!$AG$10:$AG$64,4)</f>
        <v>0</v>
      </c>
      <c r="BM117" s="292">
        <f t="shared" si="45"/>
        <v>0</v>
      </c>
      <c r="BN117" s="271">
        <f>SUMIFS('R4診療所票'!$AZ$10:$AZ$64,'R4診療所票'!$B$10:$B$64,$J$3:$J$150,'R4診療所票'!$AG$10:$AG$64,5)+SUMIFS('R4診療所票'!$AZ$10:$AZ$64,'R4診療所票'!$B$10:$B$64,$J$3:$J$150,'R4診療所票'!$AG$10:$AG$64,6)</f>
        <v>19</v>
      </c>
      <c r="BO117" s="272">
        <f t="shared" si="46"/>
        <v>19</v>
      </c>
      <c r="BP117" s="228">
        <f t="shared" si="31"/>
        <v>0</v>
      </c>
      <c r="BQ117" s="228">
        <f t="shared" si="32"/>
        <v>0</v>
      </c>
      <c r="BR117" s="228"/>
      <c r="BS117" s="287">
        <f>SUMIFS('R4診療所票'!$BC$10:$BC$64,'R4診療所票'!$B$10:$B$64,$J$3:$J$150,'R4診療所票'!$AN$10:$AN$64,1)</f>
        <v>0</v>
      </c>
      <c r="BT117" s="525">
        <f>SUMIFS('R4診療所票'!$BC$10:$BC$64,'R4診療所票'!$B$10:$B$64,$J$3:$J$150,'R4診療所票'!$AN$10:$AN$64,2)</f>
        <v>0</v>
      </c>
      <c r="BU117" s="288">
        <f>SUMIFS('R4診療所票'!$BC$10:$BC$64,'R4診療所票'!$B$10:$B$64,$J$3:$J$150,'R4診療所票'!$AN$10:$AN$64,3)</f>
        <v>19</v>
      </c>
      <c r="BV117" s="525">
        <f>SUMIFS('R4診療所票'!$BC$10:$BC$64,'R4診療所票'!$B$10:$B$64,$J$3:$J$150,'R4診療所票'!$AN$10:$AN$64,4)</f>
        <v>0</v>
      </c>
      <c r="BW117" s="288">
        <f t="shared" si="47"/>
        <v>19</v>
      </c>
      <c r="BX117" s="525">
        <f>SUMIFS('R4診療所票'!$BC$10:$BC$64,'R4診療所票'!$B$10:$B$64,$J$3:$J$150,'R4診療所票'!$AN$10:$AN$64,5)</f>
        <v>0</v>
      </c>
      <c r="BY117" s="390">
        <f t="shared" si="48"/>
        <v>19</v>
      </c>
      <c r="BZ117" s="387">
        <f>SUMIFS('R4診療所票'!$BD$11:$BD$64,'R4診療所票'!$B$11:$B$64,$J$3:$J$150)</f>
        <v>0</v>
      </c>
      <c r="CA117" s="528">
        <f>SUMIFS('R4診療所票'!$BC$10:$BC$64,'R4診療所票'!$B$10:$B$64,$J$3:$J$150,'R4診療所票'!$AN$10:$AN$64,7)</f>
        <v>0</v>
      </c>
      <c r="CB117" s="388" t="str">
        <f t="shared" si="33"/>
        <v>○</v>
      </c>
      <c r="CC117" s="391">
        <v>19</v>
      </c>
      <c r="CD117" s="388" t="str">
        <f t="shared" si="34"/>
        <v>○</v>
      </c>
    </row>
    <row r="118" spans="1:82">
      <c r="A118" s="315">
        <v>106</v>
      </c>
      <c r="B118" s="262" t="s">
        <v>145</v>
      </c>
      <c r="C118" s="262" t="s">
        <v>151</v>
      </c>
      <c r="D118" s="262" t="s">
        <v>109</v>
      </c>
      <c r="E118" s="263">
        <v>21729073</v>
      </c>
      <c r="F118" s="264">
        <v>21730110</v>
      </c>
      <c r="G118" s="340">
        <v>21701081</v>
      </c>
      <c r="H118" s="340">
        <v>21701081</v>
      </c>
      <c r="I118" s="340">
        <v>21701081</v>
      </c>
      <c r="J118" s="340">
        <v>21701081</v>
      </c>
      <c r="K118" s="265" t="s">
        <v>57</v>
      </c>
      <c r="L118" s="266"/>
      <c r="M118" s="267"/>
      <c r="N118" s="267"/>
      <c r="O118" s="267"/>
      <c r="P118" s="268">
        <v>0</v>
      </c>
      <c r="Q118" s="268"/>
      <c r="R118" s="338">
        <v>0</v>
      </c>
      <c r="S118" s="266"/>
      <c r="T118" s="267">
        <v>14</v>
      </c>
      <c r="U118" s="267"/>
      <c r="V118" s="267"/>
      <c r="W118" s="268">
        <v>14</v>
      </c>
      <c r="X118" s="268"/>
      <c r="Y118" s="338">
        <v>14</v>
      </c>
      <c r="Z118" s="249">
        <v>0</v>
      </c>
      <c r="AA118" s="250">
        <v>14</v>
      </c>
      <c r="AB118" s="250">
        <v>0</v>
      </c>
      <c r="AC118" s="250">
        <v>0</v>
      </c>
      <c r="AD118" s="251">
        <f t="shared" si="35"/>
        <v>14</v>
      </c>
      <c r="AE118" s="251">
        <v>0</v>
      </c>
      <c r="AF118" s="269">
        <f t="shared" si="37"/>
        <v>14</v>
      </c>
      <c r="AG118" s="249">
        <v>0</v>
      </c>
      <c r="AH118" s="250">
        <v>14</v>
      </c>
      <c r="AI118" s="250">
        <v>0</v>
      </c>
      <c r="AJ118" s="250">
        <v>0</v>
      </c>
      <c r="AK118" s="251">
        <v>14</v>
      </c>
      <c r="AL118" s="251">
        <v>0</v>
      </c>
      <c r="AM118" s="269">
        <f t="shared" si="36"/>
        <v>14</v>
      </c>
      <c r="AN118" s="253">
        <v>0</v>
      </c>
      <c r="AO118" s="250">
        <v>14</v>
      </c>
      <c r="AP118" s="250">
        <v>0</v>
      </c>
      <c r="AQ118" s="255">
        <v>0</v>
      </c>
      <c r="AR118" s="251">
        <v>14</v>
      </c>
      <c r="AS118" s="250">
        <v>0</v>
      </c>
      <c r="AT118" s="269">
        <v>14</v>
      </c>
      <c r="AU118" s="253">
        <v>0</v>
      </c>
      <c r="AV118" s="250">
        <v>14</v>
      </c>
      <c r="AW118" s="255">
        <v>0</v>
      </c>
      <c r="AX118" s="289">
        <v>0</v>
      </c>
      <c r="AY118" s="251">
        <v>14</v>
      </c>
      <c r="AZ118" s="250">
        <v>0</v>
      </c>
      <c r="BA118" s="252">
        <v>14</v>
      </c>
      <c r="BB118" s="253">
        <v>0</v>
      </c>
      <c r="BC118" s="250">
        <v>14</v>
      </c>
      <c r="BD118" s="250">
        <v>0</v>
      </c>
      <c r="BE118" s="255">
        <v>0</v>
      </c>
      <c r="BF118" s="251">
        <v>14</v>
      </c>
      <c r="BG118" s="250">
        <v>0</v>
      </c>
      <c r="BH118" s="252">
        <v>14</v>
      </c>
      <c r="BI118" s="290">
        <f>SUMIFS('R4診療所票'!$AZ$10:$AZ$64,'R4診療所票'!$B$10:$B$64,$J$3:$J$150,'R4診療所票'!$AG$10:$AG$64,1)</f>
        <v>0</v>
      </c>
      <c r="BJ118" s="271">
        <f>SUMIFS('R4診療所票'!$AZ$10:$AZ$64,'R4診療所票'!$B$10:$B$64,$J$3:$J$150,'R4診療所票'!$AG$10:$AG$64,2)</f>
        <v>14</v>
      </c>
      <c r="BK118" s="271">
        <f>SUMIFS('R4診療所票'!$AZ$10:$AZ$64,'R4診療所票'!$B$10:$B$64,$J$3:$J$150,'R4診療所票'!$AG$10:$AG$64,3)</f>
        <v>0</v>
      </c>
      <c r="BL118" s="291">
        <f>SUMIFS('R4診療所票'!$AZ$10:$AZ$64,'R4診療所票'!$B$10:$B$64,$J$3:$J$150,'R4診療所票'!$AG$10:$AG$64,4)</f>
        <v>0</v>
      </c>
      <c r="BM118" s="292">
        <f t="shared" si="45"/>
        <v>14</v>
      </c>
      <c r="BN118" s="271">
        <f>SUMIFS('R4診療所票'!$AZ$10:$AZ$64,'R4診療所票'!$B$10:$B$64,$J$3:$J$150,'R4診療所票'!$AG$10:$AG$64,5)+SUMIFS('R4診療所票'!$AZ$10:$AZ$64,'R4診療所票'!$B$10:$B$64,$J$3:$J$150,'R4診療所票'!$AG$10:$AG$64,6)</f>
        <v>0</v>
      </c>
      <c r="BO118" s="272">
        <f t="shared" si="46"/>
        <v>14</v>
      </c>
      <c r="BP118" s="228">
        <f t="shared" si="31"/>
        <v>0</v>
      </c>
      <c r="BQ118" s="228">
        <f t="shared" si="32"/>
        <v>0</v>
      </c>
      <c r="BR118" s="228"/>
      <c r="BS118" s="287">
        <f>SUMIFS('R4診療所票'!$BC$10:$BC$64,'R4診療所票'!$B$10:$B$64,$J$3:$J$150,'R4診療所票'!$AN$10:$AN$64,1)</f>
        <v>0</v>
      </c>
      <c r="BT118" s="525">
        <f>SUMIFS('R4診療所票'!$BC$10:$BC$64,'R4診療所票'!$B$10:$B$64,$J$3:$J$150,'R4診療所票'!$AN$10:$AN$64,2)</f>
        <v>14</v>
      </c>
      <c r="BU118" s="288">
        <f>SUMIFS('R4診療所票'!$BC$10:$BC$64,'R4診療所票'!$B$10:$B$64,$J$3:$J$150,'R4診療所票'!$AN$10:$AN$64,3)</f>
        <v>0</v>
      </c>
      <c r="BV118" s="525">
        <f>SUMIFS('R4診療所票'!$BC$10:$BC$64,'R4診療所票'!$B$10:$B$64,$J$3:$J$150,'R4診療所票'!$AN$10:$AN$64,4)</f>
        <v>0</v>
      </c>
      <c r="BW118" s="288">
        <f t="shared" si="47"/>
        <v>14</v>
      </c>
      <c r="BX118" s="525">
        <f>SUMIFS('R4診療所票'!$BC$10:$BC$64,'R4診療所票'!$B$10:$B$64,$J$3:$J$150,'R4診療所票'!$AN$10:$AN$64,5)</f>
        <v>0</v>
      </c>
      <c r="BY118" s="390">
        <f t="shared" si="48"/>
        <v>14</v>
      </c>
      <c r="BZ118" s="387">
        <f>SUMIFS('R4診療所票'!$BD$11:$BD$64,'R4診療所票'!$B$11:$B$64,$J$3:$J$150)</f>
        <v>0</v>
      </c>
      <c r="CA118" s="528">
        <f>SUMIFS('R4診療所票'!$BC$10:$BC$64,'R4診療所票'!$B$10:$B$64,$J$3:$J$150,'R4診療所票'!$AN$10:$AN$64,7)</f>
        <v>0</v>
      </c>
      <c r="CB118" s="388" t="str">
        <f t="shared" si="33"/>
        <v>○</v>
      </c>
      <c r="CC118" s="391">
        <v>14</v>
      </c>
      <c r="CD118" s="388" t="str">
        <f t="shared" si="34"/>
        <v>○</v>
      </c>
    </row>
    <row r="119" spans="1:82">
      <c r="A119" s="315">
        <v>107</v>
      </c>
      <c r="B119" s="262" t="s">
        <v>145</v>
      </c>
      <c r="C119" s="262" t="s">
        <v>151</v>
      </c>
      <c r="D119" s="262" t="s">
        <v>109</v>
      </c>
      <c r="E119" s="263">
        <v>21729025</v>
      </c>
      <c r="F119" s="294">
        <v>21730098</v>
      </c>
      <c r="G119" s="294">
        <v>21701072</v>
      </c>
      <c r="H119" s="294">
        <v>21701072</v>
      </c>
      <c r="I119" s="294">
        <v>21701072</v>
      </c>
      <c r="J119" s="294">
        <v>21701072</v>
      </c>
      <c r="K119" s="265" t="s">
        <v>58</v>
      </c>
      <c r="L119" s="266"/>
      <c r="M119" s="267"/>
      <c r="N119" s="267"/>
      <c r="O119" s="267"/>
      <c r="P119" s="268">
        <v>0</v>
      </c>
      <c r="Q119" s="268"/>
      <c r="R119" s="338">
        <v>0</v>
      </c>
      <c r="S119" s="266"/>
      <c r="T119" s="267">
        <v>19</v>
      </c>
      <c r="U119" s="267"/>
      <c r="V119" s="267"/>
      <c r="W119" s="268">
        <v>19</v>
      </c>
      <c r="X119" s="268"/>
      <c r="Y119" s="338">
        <v>19</v>
      </c>
      <c r="Z119" s="249">
        <v>0</v>
      </c>
      <c r="AA119" s="250">
        <v>19</v>
      </c>
      <c r="AB119" s="250">
        <v>0</v>
      </c>
      <c r="AC119" s="250">
        <v>0</v>
      </c>
      <c r="AD119" s="251">
        <f t="shared" si="35"/>
        <v>19</v>
      </c>
      <c r="AE119" s="251">
        <v>0</v>
      </c>
      <c r="AF119" s="269">
        <f t="shared" si="37"/>
        <v>19</v>
      </c>
      <c r="AG119" s="249">
        <v>0</v>
      </c>
      <c r="AH119" s="250">
        <v>19</v>
      </c>
      <c r="AI119" s="250">
        <v>0</v>
      </c>
      <c r="AJ119" s="250">
        <v>0</v>
      </c>
      <c r="AK119" s="251">
        <v>19</v>
      </c>
      <c r="AL119" s="251">
        <v>0</v>
      </c>
      <c r="AM119" s="269">
        <f t="shared" si="36"/>
        <v>19</v>
      </c>
      <c r="AN119" s="253">
        <v>0</v>
      </c>
      <c r="AO119" s="250">
        <v>19</v>
      </c>
      <c r="AP119" s="250">
        <v>0</v>
      </c>
      <c r="AQ119" s="255">
        <v>0</v>
      </c>
      <c r="AR119" s="251">
        <v>19</v>
      </c>
      <c r="AS119" s="250">
        <v>0</v>
      </c>
      <c r="AT119" s="269">
        <v>19</v>
      </c>
      <c r="AU119" s="253">
        <v>0</v>
      </c>
      <c r="AV119" s="250">
        <v>19</v>
      </c>
      <c r="AW119" s="255">
        <v>0</v>
      </c>
      <c r="AX119" s="289">
        <v>0</v>
      </c>
      <c r="AY119" s="251">
        <v>19</v>
      </c>
      <c r="AZ119" s="250">
        <v>0</v>
      </c>
      <c r="BA119" s="252">
        <v>19</v>
      </c>
      <c r="BB119" s="253">
        <v>0</v>
      </c>
      <c r="BC119" s="250">
        <v>19</v>
      </c>
      <c r="BD119" s="250">
        <v>0</v>
      </c>
      <c r="BE119" s="255">
        <v>0</v>
      </c>
      <c r="BF119" s="251">
        <v>19</v>
      </c>
      <c r="BG119" s="250">
        <v>0</v>
      </c>
      <c r="BH119" s="252">
        <v>19</v>
      </c>
      <c r="BI119" s="290">
        <f>SUMIFS('R4診療所票'!$AZ$10:$AZ$64,'R4診療所票'!$B$10:$B$64,$J$3:$J$150,'R4診療所票'!$AG$10:$AG$64,1)</f>
        <v>0</v>
      </c>
      <c r="BJ119" s="271">
        <f>SUMIFS('R4診療所票'!$AZ$10:$AZ$64,'R4診療所票'!$B$10:$B$64,$J$3:$J$150,'R4診療所票'!$AG$10:$AG$64,2)</f>
        <v>19</v>
      </c>
      <c r="BK119" s="271">
        <f>SUMIFS('R4診療所票'!$AZ$10:$AZ$64,'R4診療所票'!$B$10:$B$64,$J$3:$J$150,'R4診療所票'!$AG$10:$AG$64,3)</f>
        <v>0</v>
      </c>
      <c r="BL119" s="291">
        <f>SUMIFS('R4診療所票'!$AZ$10:$AZ$64,'R4診療所票'!$B$10:$B$64,$J$3:$J$150,'R4診療所票'!$AG$10:$AG$64,4)</f>
        <v>0</v>
      </c>
      <c r="BM119" s="292">
        <f t="shared" si="45"/>
        <v>19</v>
      </c>
      <c r="BN119" s="271">
        <f>SUMIFS('R4診療所票'!$AZ$10:$AZ$64,'R4診療所票'!$B$10:$B$64,$J$3:$J$150,'R4診療所票'!$AG$10:$AG$64,5)+SUMIFS('R4診療所票'!$AZ$10:$AZ$64,'R4診療所票'!$B$10:$B$64,$J$3:$J$150,'R4診療所票'!$AG$10:$AG$64,6)</f>
        <v>0</v>
      </c>
      <c r="BO119" s="272">
        <f t="shared" si="46"/>
        <v>19</v>
      </c>
      <c r="BP119" s="228">
        <f t="shared" si="31"/>
        <v>0</v>
      </c>
      <c r="BQ119" s="228">
        <f t="shared" si="32"/>
        <v>0</v>
      </c>
      <c r="BR119" s="228"/>
      <c r="BS119" s="287">
        <f>SUMIFS('R4診療所票'!$BC$10:$BC$64,'R4診療所票'!$B$10:$B$64,$J$3:$J$150,'R4診療所票'!$AN$10:$AN$64,1)</f>
        <v>0</v>
      </c>
      <c r="BT119" s="525">
        <f>SUMIFS('R4診療所票'!$BC$10:$BC$64,'R4診療所票'!$B$10:$B$64,$J$3:$J$150,'R4診療所票'!$AN$10:$AN$64,2)</f>
        <v>19</v>
      </c>
      <c r="BU119" s="288">
        <f>SUMIFS('R4診療所票'!$BC$10:$BC$64,'R4診療所票'!$B$10:$B$64,$J$3:$J$150,'R4診療所票'!$AN$10:$AN$64,3)</f>
        <v>0</v>
      </c>
      <c r="BV119" s="525">
        <f>SUMIFS('R4診療所票'!$BC$10:$BC$64,'R4診療所票'!$B$10:$B$64,$J$3:$J$150,'R4診療所票'!$AN$10:$AN$64,4)</f>
        <v>0</v>
      </c>
      <c r="BW119" s="288">
        <f t="shared" si="47"/>
        <v>19</v>
      </c>
      <c r="BX119" s="525">
        <f>SUMIFS('R4診療所票'!$BC$10:$BC$64,'R4診療所票'!$B$10:$B$64,$J$3:$J$150,'R4診療所票'!$AN$10:$AN$64,5)</f>
        <v>0</v>
      </c>
      <c r="BY119" s="390">
        <f t="shared" si="48"/>
        <v>19</v>
      </c>
      <c r="BZ119" s="387">
        <f>SUMIFS('R4診療所票'!$BD$11:$BD$64,'R4診療所票'!$B$11:$B$64,$J$3:$J$150)</f>
        <v>0</v>
      </c>
      <c r="CA119" s="528">
        <f>SUMIFS('R4診療所票'!$BC$10:$BC$64,'R4診療所票'!$B$10:$B$64,$J$3:$J$150,'R4診療所票'!$AN$10:$AN$64,7)</f>
        <v>0</v>
      </c>
      <c r="CB119" s="388" t="str">
        <f t="shared" si="33"/>
        <v>○</v>
      </c>
      <c r="CC119" s="391">
        <v>19</v>
      </c>
      <c r="CD119" s="388" t="str">
        <f t="shared" si="34"/>
        <v>○</v>
      </c>
    </row>
    <row r="120" spans="1:82">
      <c r="A120" s="315">
        <v>108</v>
      </c>
      <c r="B120" s="262" t="s">
        <v>145</v>
      </c>
      <c r="C120" s="262" t="s">
        <v>171</v>
      </c>
      <c r="D120" s="262" t="s">
        <v>109</v>
      </c>
      <c r="E120" s="263">
        <v>21729078</v>
      </c>
      <c r="F120" s="264">
        <v>21730028</v>
      </c>
      <c r="G120" s="264">
        <v>21701082</v>
      </c>
      <c r="H120" s="264">
        <v>21701082</v>
      </c>
      <c r="I120" s="264">
        <v>21701082</v>
      </c>
      <c r="J120" s="264">
        <v>21701082</v>
      </c>
      <c r="K120" s="265" t="s">
        <v>194</v>
      </c>
      <c r="L120" s="266"/>
      <c r="M120" s="267"/>
      <c r="N120" s="267">
        <v>19</v>
      </c>
      <c r="O120" s="267"/>
      <c r="P120" s="268">
        <v>19</v>
      </c>
      <c r="Q120" s="268"/>
      <c r="R120" s="338">
        <v>19</v>
      </c>
      <c r="S120" s="266"/>
      <c r="T120" s="267"/>
      <c r="U120" s="267"/>
      <c r="V120" s="267"/>
      <c r="W120" s="268">
        <v>0</v>
      </c>
      <c r="X120" s="268"/>
      <c r="Y120" s="338">
        <v>0</v>
      </c>
      <c r="Z120" s="249">
        <v>0</v>
      </c>
      <c r="AA120" s="250">
        <v>0</v>
      </c>
      <c r="AB120" s="250">
        <v>19</v>
      </c>
      <c r="AC120" s="250">
        <v>0</v>
      </c>
      <c r="AD120" s="251">
        <f t="shared" si="35"/>
        <v>19</v>
      </c>
      <c r="AE120" s="251">
        <v>0</v>
      </c>
      <c r="AF120" s="269">
        <f t="shared" si="37"/>
        <v>19</v>
      </c>
      <c r="AG120" s="249">
        <v>0</v>
      </c>
      <c r="AH120" s="250">
        <v>0</v>
      </c>
      <c r="AI120" s="250">
        <v>19</v>
      </c>
      <c r="AJ120" s="250">
        <v>0</v>
      </c>
      <c r="AK120" s="251">
        <v>19</v>
      </c>
      <c r="AL120" s="251">
        <v>0</v>
      </c>
      <c r="AM120" s="269">
        <f t="shared" si="36"/>
        <v>19</v>
      </c>
      <c r="AN120" s="253">
        <v>0</v>
      </c>
      <c r="AO120" s="250">
        <v>0</v>
      </c>
      <c r="AP120" s="250">
        <v>19</v>
      </c>
      <c r="AQ120" s="255">
        <v>0</v>
      </c>
      <c r="AR120" s="251">
        <v>19</v>
      </c>
      <c r="AS120" s="250">
        <v>0</v>
      </c>
      <c r="AT120" s="269">
        <v>19</v>
      </c>
      <c r="AU120" s="253">
        <v>0</v>
      </c>
      <c r="AV120" s="250">
        <v>0</v>
      </c>
      <c r="AW120" s="255">
        <v>19</v>
      </c>
      <c r="AX120" s="289">
        <v>0</v>
      </c>
      <c r="AY120" s="251">
        <v>19</v>
      </c>
      <c r="AZ120" s="250">
        <v>0</v>
      </c>
      <c r="BA120" s="252">
        <v>19</v>
      </c>
      <c r="BB120" s="253">
        <v>0</v>
      </c>
      <c r="BC120" s="250">
        <v>0</v>
      </c>
      <c r="BD120" s="250">
        <v>19</v>
      </c>
      <c r="BE120" s="255">
        <v>0</v>
      </c>
      <c r="BF120" s="251">
        <v>19</v>
      </c>
      <c r="BG120" s="250">
        <v>0</v>
      </c>
      <c r="BH120" s="252">
        <v>19</v>
      </c>
      <c r="BI120" s="290">
        <f>SUMIFS('R4診療所票'!$AZ$10:$AZ$64,'R4診療所票'!$B$10:$B$64,$J$3:$J$150,'R4診療所票'!$AG$10:$AG$64,1)</f>
        <v>0</v>
      </c>
      <c r="BJ120" s="271">
        <f>SUMIFS('R4診療所票'!$AZ$10:$AZ$64,'R4診療所票'!$B$10:$B$64,$J$3:$J$150,'R4診療所票'!$AG$10:$AG$64,2)</f>
        <v>0</v>
      </c>
      <c r="BK120" s="271">
        <f>SUMIFS('R4診療所票'!$AZ$10:$AZ$64,'R4診療所票'!$B$10:$B$64,$J$3:$J$150,'R4診療所票'!$AG$10:$AG$64,3)</f>
        <v>19</v>
      </c>
      <c r="BL120" s="291">
        <f>SUMIFS('R4診療所票'!$AZ$10:$AZ$64,'R4診療所票'!$B$10:$B$64,$J$3:$J$150,'R4診療所票'!$AG$10:$AG$64,4)</f>
        <v>0</v>
      </c>
      <c r="BM120" s="292">
        <f t="shared" si="45"/>
        <v>19</v>
      </c>
      <c r="BN120" s="271">
        <f>SUMIFS('R4診療所票'!$AZ$10:$AZ$64,'R4診療所票'!$B$10:$B$64,$J$3:$J$150,'R4診療所票'!$AG$10:$AG$64,5)+SUMIFS('R4診療所票'!$AZ$10:$AZ$64,'R4診療所票'!$B$10:$B$64,$J$3:$J$150,'R4診療所票'!$AG$10:$AG$64,6)</f>
        <v>0</v>
      </c>
      <c r="BO120" s="272">
        <f t="shared" si="46"/>
        <v>19</v>
      </c>
      <c r="BP120" s="228">
        <f t="shared" si="31"/>
        <v>0</v>
      </c>
      <c r="BQ120" s="228">
        <f t="shared" si="32"/>
        <v>0</v>
      </c>
      <c r="BR120" s="228"/>
      <c r="BS120" s="287">
        <f>SUMIFS('R4診療所票'!$BC$10:$BC$64,'R4診療所票'!$B$10:$B$64,$J$3:$J$150,'R4診療所票'!$AN$10:$AN$64,1)</f>
        <v>0</v>
      </c>
      <c r="BT120" s="525">
        <f>SUMIFS('R4診療所票'!$BC$10:$BC$64,'R4診療所票'!$B$10:$B$64,$J$3:$J$150,'R4診療所票'!$AN$10:$AN$64,2)</f>
        <v>0</v>
      </c>
      <c r="BU120" s="288">
        <f>SUMIFS('R4診療所票'!$BC$10:$BC$64,'R4診療所票'!$B$10:$B$64,$J$3:$J$150,'R4診療所票'!$AN$10:$AN$64,3)</f>
        <v>19</v>
      </c>
      <c r="BV120" s="525">
        <f>SUMIFS('R4診療所票'!$BC$10:$BC$64,'R4診療所票'!$B$10:$B$64,$J$3:$J$150,'R4診療所票'!$AN$10:$AN$64,4)</f>
        <v>0</v>
      </c>
      <c r="BW120" s="288">
        <f t="shared" si="47"/>
        <v>19</v>
      </c>
      <c r="BX120" s="525">
        <f>SUMIFS('R4診療所票'!$BC$10:$BC$64,'R4診療所票'!$B$10:$B$64,$J$3:$J$150,'R4診療所票'!$AN$10:$AN$64,5)</f>
        <v>0</v>
      </c>
      <c r="BY120" s="390">
        <f t="shared" si="48"/>
        <v>19</v>
      </c>
      <c r="BZ120" s="387">
        <f>SUMIFS('R4診療所票'!$BD$11:$BD$64,'R4診療所票'!$B$11:$B$64,$J$3:$J$150)</f>
        <v>0</v>
      </c>
      <c r="CA120" s="528">
        <f>SUMIFS('R4診療所票'!$BC$10:$BC$64,'R4診療所票'!$B$10:$B$64,$J$3:$J$150,'R4診療所票'!$AN$10:$AN$64,7)</f>
        <v>0</v>
      </c>
      <c r="CB120" s="388" t="str">
        <f t="shared" si="33"/>
        <v>○</v>
      </c>
      <c r="CC120" s="391">
        <v>19</v>
      </c>
      <c r="CD120" s="388" t="str">
        <f t="shared" si="34"/>
        <v>○</v>
      </c>
    </row>
    <row r="121" spans="1:82" hidden="1">
      <c r="A121" s="315">
        <v>106</v>
      </c>
      <c r="B121" s="274" t="s">
        <v>145</v>
      </c>
      <c r="C121" s="274" t="s">
        <v>151</v>
      </c>
      <c r="D121" s="274" t="s">
        <v>109</v>
      </c>
      <c r="E121" s="274">
        <v>21729108</v>
      </c>
      <c r="F121" s="275">
        <v>21730062</v>
      </c>
      <c r="G121" s="275">
        <v>21701086</v>
      </c>
      <c r="H121" s="275"/>
      <c r="I121" s="275"/>
      <c r="J121" s="275"/>
      <c r="K121" s="275" t="s">
        <v>195</v>
      </c>
      <c r="L121" s="266"/>
      <c r="M121" s="267"/>
      <c r="N121" s="267">
        <v>19</v>
      </c>
      <c r="O121" s="267"/>
      <c r="P121" s="268">
        <v>19</v>
      </c>
      <c r="Q121" s="268"/>
      <c r="R121" s="338">
        <v>19</v>
      </c>
      <c r="S121" s="266"/>
      <c r="T121" s="267">
        <v>19</v>
      </c>
      <c r="U121" s="267"/>
      <c r="V121" s="267"/>
      <c r="W121" s="268">
        <v>19</v>
      </c>
      <c r="X121" s="268"/>
      <c r="Y121" s="338">
        <v>19</v>
      </c>
      <c r="Z121" s="249">
        <v>0</v>
      </c>
      <c r="AA121" s="250">
        <v>19</v>
      </c>
      <c r="AB121" s="250">
        <v>0</v>
      </c>
      <c r="AC121" s="250">
        <v>0</v>
      </c>
      <c r="AD121" s="251">
        <f t="shared" si="35"/>
        <v>19</v>
      </c>
      <c r="AE121" s="251">
        <v>0</v>
      </c>
      <c r="AF121" s="269">
        <f t="shared" si="37"/>
        <v>19</v>
      </c>
      <c r="AG121" s="249">
        <v>0</v>
      </c>
      <c r="AH121" s="250">
        <v>19</v>
      </c>
      <c r="AI121" s="250">
        <v>0</v>
      </c>
      <c r="AJ121" s="250">
        <v>0</v>
      </c>
      <c r="AK121" s="251">
        <v>19</v>
      </c>
      <c r="AL121" s="251">
        <v>0</v>
      </c>
      <c r="AM121" s="269">
        <f t="shared" si="36"/>
        <v>19</v>
      </c>
      <c r="AN121" s="253">
        <v>0</v>
      </c>
      <c r="AO121" s="250">
        <v>0</v>
      </c>
      <c r="AP121" s="250">
        <v>0</v>
      </c>
      <c r="AQ121" s="255">
        <v>0</v>
      </c>
      <c r="AR121" s="251">
        <v>0</v>
      </c>
      <c r="AS121" s="250">
        <v>19</v>
      </c>
      <c r="AT121" s="269">
        <v>19</v>
      </c>
      <c r="AU121" s="253">
        <v>0</v>
      </c>
      <c r="AV121" s="250">
        <v>0</v>
      </c>
      <c r="AW121" s="255">
        <v>0</v>
      </c>
      <c r="AX121" s="289">
        <v>0</v>
      </c>
      <c r="AY121" s="251">
        <v>0</v>
      </c>
      <c r="AZ121" s="250">
        <v>0</v>
      </c>
      <c r="BA121" s="252">
        <v>0</v>
      </c>
      <c r="BB121" s="253">
        <v>0</v>
      </c>
      <c r="BC121" s="250">
        <v>0</v>
      </c>
      <c r="BD121" s="250">
        <v>0</v>
      </c>
      <c r="BE121" s="255">
        <v>0</v>
      </c>
      <c r="BF121" s="251">
        <v>0</v>
      </c>
      <c r="BG121" s="250">
        <v>0</v>
      </c>
      <c r="BH121" s="252">
        <v>0</v>
      </c>
      <c r="BI121" s="290">
        <f>SUMIFS('R4診療所票'!$AZ$10:$AZ$64,'R4診療所票'!$B$10:$B$64,$J$3:$J$150,'R4診療所票'!$AG$10:$AG$64,1)</f>
        <v>0</v>
      </c>
      <c r="BJ121" s="271">
        <f>SUMIFS('R4診療所票'!$AZ$10:$AZ$64,'R4診療所票'!$B$10:$B$64,$J$3:$J$150,'R4診療所票'!$AG$10:$AG$64,2)</f>
        <v>0</v>
      </c>
      <c r="BK121" s="271">
        <f>SUMIFS('R4診療所票'!$AZ$10:$AZ$64,'R4診療所票'!$B$10:$B$64,$J$3:$J$150,'R4診療所票'!$AG$10:$AG$64,3)</f>
        <v>0</v>
      </c>
      <c r="BL121" s="291">
        <f>SUMIFS('R4診療所票'!$AZ$10:$AZ$64,'R4診療所票'!$B$10:$B$64,$J$3:$J$150,'R4診療所票'!$AG$10:$AG$64,4)</f>
        <v>0</v>
      </c>
      <c r="BM121" s="292">
        <f t="shared" si="45"/>
        <v>0</v>
      </c>
      <c r="BN121" s="271">
        <f>SUMIFS('R4診療所票'!$AZ$10:$AZ$64,'R4診療所票'!$B$10:$B$64,$J$3:$J$150,'R4診療所票'!$AG$10:$AG$64,5)+SUMIFS('R4診療所票'!$AZ$10:$AZ$64,'R4診療所票'!$B$10:$B$64,$J$3:$J$150,'R4診療所票'!$AG$10:$AG$64,6)</f>
        <v>0</v>
      </c>
      <c r="BO121" s="272">
        <f t="shared" si="46"/>
        <v>0</v>
      </c>
      <c r="BP121" s="228">
        <f t="shared" si="31"/>
        <v>0</v>
      </c>
      <c r="BQ121" s="228">
        <f t="shared" si="32"/>
        <v>0</v>
      </c>
      <c r="BR121" s="407"/>
      <c r="BS121" s="287">
        <f>SUMIFS('R4診療所票'!$BC$10:$BC$64,'R4診療所票'!$B$10:$B$64,$J$3:$J$150,'R4診療所票'!$AN$10:$AN$64,1)</f>
        <v>0</v>
      </c>
      <c r="BT121" s="525">
        <f>SUMIFS('R4診療所票'!$BC$10:$BC$64,'R4診療所票'!$B$10:$B$64,$J$3:$J$150,'R4診療所票'!$AN$10:$AN$64,2)</f>
        <v>0</v>
      </c>
      <c r="BU121" s="288">
        <f>SUMIFS('R4診療所票'!$BC$10:$BC$64,'R4診療所票'!$B$10:$B$64,$J$3:$J$150,'R4診療所票'!$AN$10:$AN$64,3)</f>
        <v>0</v>
      </c>
      <c r="BV121" s="525">
        <f>SUMIFS('R4診療所票'!$BC$10:$BC$64,'R4診療所票'!$B$10:$B$64,$J$3:$J$150,'R4診療所票'!$AN$10:$AN$64,4)</f>
        <v>0</v>
      </c>
      <c r="BW121" s="288">
        <f t="shared" si="47"/>
        <v>0</v>
      </c>
      <c r="BX121" s="525">
        <f>SUMIFS('R4診療所票'!$BC$10:$BC$64,'R4診療所票'!$B$10:$B$64,$J$3:$J$150,'R4診療所票'!$AN$10:$AN$64,5)</f>
        <v>0</v>
      </c>
      <c r="BY121" s="390">
        <f t="shared" si="48"/>
        <v>0</v>
      </c>
      <c r="BZ121" s="387">
        <f>SUMIFS('R4診療所票'!$BD$11:$BD$64,'R4診療所票'!$B$11:$B$64,$J$3:$J$150)</f>
        <v>0</v>
      </c>
      <c r="CA121" s="528">
        <f>SUMIFS('R4診療所票'!$BC$10:$BC$64,'R4診療所票'!$B$10:$B$64,$J$3:$J$150,'R4診療所票'!$AN$10:$AN$64,7)</f>
        <v>0</v>
      </c>
      <c r="CB121" s="388" t="str">
        <f t="shared" si="33"/>
        <v>○</v>
      </c>
      <c r="CC121" s="391">
        <v>0</v>
      </c>
      <c r="CD121" s="388" t="str">
        <f t="shared" si="34"/>
        <v>○</v>
      </c>
    </row>
    <row r="122" spans="1:82">
      <c r="A122" s="315">
        <v>109</v>
      </c>
      <c r="B122" s="308" t="s">
        <v>170</v>
      </c>
      <c r="C122" s="308" t="s">
        <v>171</v>
      </c>
      <c r="D122" s="308" t="s">
        <v>109</v>
      </c>
      <c r="E122" s="339">
        <v>21729044</v>
      </c>
      <c r="F122" s="340">
        <v>21730146</v>
      </c>
      <c r="G122" s="340">
        <v>21701108</v>
      </c>
      <c r="H122" s="340">
        <v>21701108</v>
      </c>
      <c r="I122" s="340">
        <v>21701108</v>
      </c>
      <c r="J122" s="340">
        <v>21701108</v>
      </c>
      <c r="K122" s="304" t="s">
        <v>196</v>
      </c>
      <c r="L122" s="266"/>
      <c r="M122" s="267"/>
      <c r="N122" s="267">
        <v>19</v>
      </c>
      <c r="O122" s="267"/>
      <c r="P122" s="268">
        <v>19</v>
      </c>
      <c r="Q122" s="268"/>
      <c r="R122" s="338">
        <v>19</v>
      </c>
      <c r="S122" s="266"/>
      <c r="T122" s="267"/>
      <c r="U122" s="267">
        <v>19</v>
      </c>
      <c r="V122" s="267"/>
      <c r="W122" s="268">
        <v>19</v>
      </c>
      <c r="X122" s="268"/>
      <c r="Y122" s="338">
        <v>19</v>
      </c>
      <c r="Z122" s="249">
        <v>0</v>
      </c>
      <c r="AA122" s="250">
        <v>0</v>
      </c>
      <c r="AB122" s="250">
        <v>19</v>
      </c>
      <c r="AC122" s="250">
        <v>0</v>
      </c>
      <c r="AD122" s="251">
        <f t="shared" si="35"/>
        <v>19</v>
      </c>
      <c r="AE122" s="251">
        <v>0</v>
      </c>
      <c r="AF122" s="269">
        <f t="shared" si="37"/>
        <v>19</v>
      </c>
      <c r="AG122" s="249">
        <v>0</v>
      </c>
      <c r="AH122" s="250">
        <v>0</v>
      </c>
      <c r="AI122" s="250">
        <v>0</v>
      </c>
      <c r="AJ122" s="250">
        <v>19</v>
      </c>
      <c r="AK122" s="251">
        <v>19</v>
      </c>
      <c r="AL122" s="251">
        <v>0</v>
      </c>
      <c r="AM122" s="269">
        <f t="shared" si="36"/>
        <v>19</v>
      </c>
      <c r="AN122" s="253">
        <v>0</v>
      </c>
      <c r="AO122" s="250">
        <v>0</v>
      </c>
      <c r="AP122" s="250">
        <v>0</v>
      </c>
      <c r="AQ122" s="255">
        <v>19</v>
      </c>
      <c r="AR122" s="251">
        <v>19</v>
      </c>
      <c r="AS122" s="250">
        <v>0</v>
      </c>
      <c r="AT122" s="269">
        <v>19</v>
      </c>
      <c r="AU122" s="253">
        <v>0</v>
      </c>
      <c r="AV122" s="250">
        <v>0</v>
      </c>
      <c r="AW122" s="255">
        <v>0</v>
      </c>
      <c r="AX122" s="289">
        <v>19</v>
      </c>
      <c r="AY122" s="251">
        <v>19</v>
      </c>
      <c r="AZ122" s="250">
        <v>0</v>
      </c>
      <c r="BA122" s="252">
        <v>19</v>
      </c>
      <c r="BB122" s="253">
        <v>0</v>
      </c>
      <c r="BC122" s="250">
        <v>0</v>
      </c>
      <c r="BD122" s="250">
        <v>0</v>
      </c>
      <c r="BE122" s="255">
        <v>19</v>
      </c>
      <c r="BF122" s="251">
        <v>19</v>
      </c>
      <c r="BG122" s="250">
        <v>0</v>
      </c>
      <c r="BH122" s="252">
        <v>19</v>
      </c>
      <c r="BI122" s="290">
        <f>SUMIFS('R4診療所票'!$AZ$10:$AZ$64,'R4診療所票'!$B$10:$B$64,$J$3:$J$150,'R4診療所票'!$AG$10:$AG$64,1)</f>
        <v>0</v>
      </c>
      <c r="BJ122" s="271">
        <f>SUMIFS('R4診療所票'!$AZ$10:$AZ$64,'R4診療所票'!$B$10:$B$64,$J$3:$J$150,'R4診療所票'!$AG$10:$AG$64,2)</f>
        <v>0</v>
      </c>
      <c r="BK122" s="271">
        <f>SUMIFS('R4診療所票'!$AZ$10:$AZ$64,'R4診療所票'!$B$10:$B$64,$J$3:$J$150,'R4診療所票'!$AG$10:$AG$64,3)</f>
        <v>0</v>
      </c>
      <c r="BL122" s="291">
        <f>SUMIFS('R4診療所票'!$AZ$10:$AZ$64,'R4診療所票'!$B$10:$B$64,$J$3:$J$150,'R4診療所票'!$AG$10:$AG$64,4)</f>
        <v>0</v>
      </c>
      <c r="BM122" s="292">
        <f t="shared" si="45"/>
        <v>0</v>
      </c>
      <c r="BN122" s="271">
        <f>SUMIFS('R4診療所票'!$AZ$10:$AZ$64,'R4診療所票'!$B$10:$B$64,$J$3:$J$150,'R4診療所票'!$AG$10:$AG$64,5)+SUMIFS('R4診療所票'!$AZ$10:$AZ$64,'R4診療所票'!$B$10:$B$64,$J$3:$J$150,'R4診療所票'!$AG$10:$AG$64,6)</f>
        <v>19</v>
      </c>
      <c r="BO122" s="272">
        <f t="shared" si="46"/>
        <v>19</v>
      </c>
      <c r="BP122" s="228">
        <f t="shared" si="31"/>
        <v>-19</v>
      </c>
      <c r="BQ122" s="228">
        <f t="shared" si="32"/>
        <v>0</v>
      </c>
      <c r="BR122" s="228"/>
      <c r="BS122" s="287">
        <f>SUMIFS('R4診療所票'!$BC$10:$BC$64,'R4診療所票'!$B$10:$B$64,$J$3:$J$150,'R4診療所票'!$AN$10:$AN$64,1)</f>
        <v>0</v>
      </c>
      <c r="BT122" s="525">
        <f>SUMIFS('R4診療所票'!$BC$10:$BC$64,'R4診療所票'!$B$10:$B$64,$J$3:$J$150,'R4診療所票'!$AN$10:$AN$64,2)</f>
        <v>0</v>
      </c>
      <c r="BU122" s="288">
        <f>SUMIFS('R4診療所票'!$BC$10:$BC$64,'R4診療所票'!$B$10:$B$64,$J$3:$J$150,'R4診療所票'!$AN$10:$AN$64,3)</f>
        <v>0</v>
      </c>
      <c r="BV122" s="525">
        <f>SUMIFS('R4診療所票'!$BC$10:$BC$64,'R4診療所票'!$B$10:$B$64,$J$3:$J$150,'R4診療所票'!$AN$10:$AN$64,4)</f>
        <v>0</v>
      </c>
      <c r="BW122" s="288">
        <f t="shared" si="47"/>
        <v>0</v>
      </c>
      <c r="BX122" s="525">
        <f>SUMIFS('R4診療所票'!$BC$10:$BC$64,'R4診療所票'!$B$10:$B$64,$J$3:$J$150,'R4診療所票'!$AN$10:$AN$64,5)</f>
        <v>19</v>
      </c>
      <c r="BY122" s="390">
        <f t="shared" si="48"/>
        <v>19</v>
      </c>
      <c r="BZ122" s="387">
        <f>SUMIFS('R4診療所票'!$BD$11:$BD$64,'R4診療所票'!$B$11:$B$64,$J$3:$J$150)</f>
        <v>0</v>
      </c>
      <c r="CA122" s="528">
        <f>SUMIFS('R4診療所票'!$BC$10:$BC$64,'R4診療所票'!$B$10:$B$64,$J$3:$J$150,'R4診療所票'!$AN$10:$AN$64,7)</f>
        <v>0</v>
      </c>
      <c r="CB122" s="388" t="str">
        <f t="shared" si="33"/>
        <v>○</v>
      </c>
      <c r="CC122" s="391">
        <v>19</v>
      </c>
      <c r="CD122" s="388" t="str">
        <f t="shared" si="34"/>
        <v>○</v>
      </c>
    </row>
    <row r="123" spans="1:82">
      <c r="A123" s="315">
        <v>110</v>
      </c>
      <c r="B123" s="262" t="s">
        <v>145</v>
      </c>
      <c r="C123" s="262" t="s">
        <v>151</v>
      </c>
      <c r="D123" s="262" t="s">
        <v>109</v>
      </c>
      <c r="E123" s="263">
        <v>21729001</v>
      </c>
      <c r="F123" s="264">
        <v>21730004</v>
      </c>
      <c r="G123" s="264">
        <v>21701067</v>
      </c>
      <c r="H123" s="264">
        <v>21701067</v>
      </c>
      <c r="I123" s="264">
        <v>21701067</v>
      </c>
      <c r="J123" s="264">
        <v>21701067</v>
      </c>
      <c r="K123" s="265" t="s">
        <v>59</v>
      </c>
      <c r="L123" s="266"/>
      <c r="M123" s="267"/>
      <c r="N123" s="267"/>
      <c r="O123" s="267"/>
      <c r="P123" s="268">
        <v>0</v>
      </c>
      <c r="Q123" s="268"/>
      <c r="R123" s="338">
        <v>0</v>
      </c>
      <c r="S123" s="266"/>
      <c r="T123" s="267">
        <v>19</v>
      </c>
      <c r="U123" s="267"/>
      <c r="V123" s="267"/>
      <c r="W123" s="268">
        <v>19</v>
      </c>
      <c r="X123" s="268"/>
      <c r="Y123" s="338">
        <v>19</v>
      </c>
      <c r="Z123" s="249">
        <v>0</v>
      </c>
      <c r="AA123" s="250">
        <v>19</v>
      </c>
      <c r="AB123" s="250">
        <v>0</v>
      </c>
      <c r="AC123" s="250">
        <v>0</v>
      </c>
      <c r="AD123" s="251">
        <f t="shared" si="35"/>
        <v>19</v>
      </c>
      <c r="AE123" s="251">
        <v>0</v>
      </c>
      <c r="AF123" s="269">
        <f t="shared" si="37"/>
        <v>19</v>
      </c>
      <c r="AG123" s="249">
        <v>0</v>
      </c>
      <c r="AH123" s="250">
        <v>19</v>
      </c>
      <c r="AI123" s="250">
        <v>0</v>
      </c>
      <c r="AJ123" s="250">
        <v>0</v>
      </c>
      <c r="AK123" s="251">
        <v>19</v>
      </c>
      <c r="AL123" s="251">
        <v>0</v>
      </c>
      <c r="AM123" s="269">
        <f t="shared" si="36"/>
        <v>19</v>
      </c>
      <c r="AN123" s="253">
        <v>0</v>
      </c>
      <c r="AO123" s="250">
        <v>19</v>
      </c>
      <c r="AP123" s="250">
        <v>0</v>
      </c>
      <c r="AQ123" s="255">
        <v>0</v>
      </c>
      <c r="AR123" s="251">
        <v>19</v>
      </c>
      <c r="AS123" s="250">
        <v>0</v>
      </c>
      <c r="AT123" s="269">
        <v>19</v>
      </c>
      <c r="AU123" s="253">
        <v>0</v>
      </c>
      <c r="AV123" s="250">
        <v>19</v>
      </c>
      <c r="AW123" s="255">
        <v>0</v>
      </c>
      <c r="AX123" s="289">
        <v>0</v>
      </c>
      <c r="AY123" s="251">
        <v>19</v>
      </c>
      <c r="AZ123" s="250">
        <v>0</v>
      </c>
      <c r="BA123" s="252">
        <v>19</v>
      </c>
      <c r="BB123" s="253">
        <v>0</v>
      </c>
      <c r="BC123" s="250">
        <v>19</v>
      </c>
      <c r="BD123" s="250">
        <v>0</v>
      </c>
      <c r="BE123" s="255">
        <v>0</v>
      </c>
      <c r="BF123" s="251">
        <v>19</v>
      </c>
      <c r="BG123" s="250">
        <v>0</v>
      </c>
      <c r="BH123" s="252">
        <v>19</v>
      </c>
      <c r="BI123" s="290">
        <f>SUMIFS('R4診療所票'!$AZ$10:$AZ$64,'R4診療所票'!$B$10:$B$64,$J$3:$J$150,'R4診療所票'!$AG$10:$AG$64,1)</f>
        <v>0</v>
      </c>
      <c r="BJ123" s="271">
        <f>SUMIFS('R4診療所票'!$AZ$10:$AZ$64,'R4診療所票'!$B$10:$B$64,$J$3:$J$150,'R4診療所票'!$AG$10:$AG$64,2)</f>
        <v>19</v>
      </c>
      <c r="BK123" s="271">
        <f>SUMIFS('R4診療所票'!$AZ$10:$AZ$64,'R4診療所票'!$B$10:$B$64,$J$3:$J$150,'R4診療所票'!$AG$10:$AG$64,3)</f>
        <v>0</v>
      </c>
      <c r="BL123" s="291">
        <f>SUMIFS('R4診療所票'!$AZ$10:$AZ$64,'R4診療所票'!$B$10:$B$64,$J$3:$J$150,'R4診療所票'!$AG$10:$AG$64,4)</f>
        <v>0</v>
      </c>
      <c r="BM123" s="292">
        <f t="shared" si="45"/>
        <v>19</v>
      </c>
      <c r="BN123" s="271">
        <f>SUMIFS('R4診療所票'!$AZ$10:$AZ$64,'R4診療所票'!$B$10:$B$64,$J$3:$J$150,'R4診療所票'!$AG$10:$AG$64,5)+SUMIFS('R4診療所票'!$AZ$10:$AZ$64,'R4診療所票'!$B$10:$B$64,$J$3:$J$150,'R4診療所票'!$AG$10:$AG$64,6)</f>
        <v>0</v>
      </c>
      <c r="BO123" s="272">
        <f t="shared" si="46"/>
        <v>19</v>
      </c>
      <c r="BP123" s="228">
        <f t="shared" si="31"/>
        <v>0</v>
      </c>
      <c r="BQ123" s="228">
        <f t="shared" si="32"/>
        <v>0</v>
      </c>
      <c r="BR123" s="228"/>
      <c r="BS123" s="287">
        <f>SUMIFS('R4診療所票'!$BC$10:$BC$64,'R4診療所票'!$B$10:$B$64,$J$3:$J$150,'R4診療所票'!$AN$10:$AN$64,1)</f>
        <v>0</v>
      </c>
      <c r="BT123" s="525">
        <f>SUMIFS('R4診療所票'!$BC$10:$BC$64,'R4診療所票'!$B$10:$B$64,$J$3:$J$150,'R4診療所票'!$AN$10:$AN$64,2)</f>
        <v>19</v>
      </c>
      <c r="BU123" s="288">
        <f>SUMIFS('R4診療所票'!$BC$10:$BC$64,'R4診療所票'!$B$10:$B$64,$J$3:$J$150,'R4診療所票'!$AN$10:$AN$64,3)</f>
        <v>0</v>
      </c>
      <c r="BV123" s="525">
        <f>SUMIFS('R4診療所票'!$BC$10:$BC$64,'R4診療所票'!$B$10:$B$64,$J$3:$J$150,'R4診療所票'!$AN$10:$AN$64,4)</f>
        <v>0</v>
      </c>
      <c r="BW123" s="288">
        <f t="shared" si="47"/>
        <v>19</v>
      </c>
      <c r="BX123" s="525">
        <f>SUMIFS('R4診療所票'!$BC$10:$BC$64,'R4診療所票'!$B$10:$B$64,$J$3:$J$150,'R4診療所票'!$AN$10:$AN$64,5)</f>
        <v>0</v>
      </c>
      <c r="BY123" s="390">
        <f t="shared" si="48"/>
        <v>19</v>
      </c>
      <c r="BZ123" s="387">
        <f>SUMIFS('R4診療所票'!$BD$11:$BD$64,'R4診療所票'!$B$11:$B$64,$J$3:$J$150)</f>
        <v>0</v>
      </c>
      <c r="CA123" s="528">
        <f>SUMIFS('R4診療所票'!$BC$10:$BC$64,'R4診療所票'!$B$10:$B$64,$J$3:$J$150,'R4診療所票'!$AN$10:$AN$64,7)</f>
        <v>0</v>
      </c>
      <c r="CB123" s="388" t="str">
        <f t="shared" si="33"/>
        <v>○</v>
      </c>
      <c r="CC123" s="391">
        <v>19</v>
      </c>
      <c r="CD123" s="388" t="str">
        <f t="shared" si="34"/>
        <v>○</v>
      </c>
    </row>
    <row r="124" spans="1:82">
      <c r="A124" s="315">
        <v>111</v>
      </c>
      <c r="B124" s="262" t="s">
        <v>145</v>
      </c>
      <c r="C124" s="262" t="s">
        <v>151</v>
      </c>
      <c r="D124" s="262" t="s">
        <v>109</v>
      </c>
      <c r="E124" s="263">
        <v>21729017</v>
      </c>
      <c r="F124" s="264">
        <v>21730039</v>
      </c>
      <c r="G124" s="264">
        <v>21701070</v>
      </c>
      <c r="H124" s="264">
        <v>21701070</v>
      </c>
      <c r="I124" s="264">
        <v>21701070</v>
      </c>
      <c r="J124" s="264">
        <v>21701070</v>
      </c>
      <c r="K124" s="265" t="s">
        <v>60</v>
      </c>
      <c r="L124" s="266"/>
      <c r="M124" s="267"/>
      <c r="N124" s="267"/>
      <c r="O124" s="267"/>
      <c r="P124" s="268">
        <v>0</v>
      </c>
      <c r="Q124" s="268"/>
      <c r="R124" s="338">
        <v>0</v>
      </c>
      <c r="S124" s="266"/>
      <c r="T124" s="267">
        <v>14</v>
      </c>
      <c r="U124" s="267"/>
      <c r="V124" s="267"/>
      <c r="W124" s="268">
        <v>14</v>
      </c>
      <c r="X124" s="268"/>
      <c r="Y124" s="338">
        <v>14</v>
      </c>
      <c r="Z124" s="249">
        <v>0</v>
      </c>
      <c r="AA124" s="250">
        <v>14</v>
      </c>
      <c r="AB124" s="250">
        <v>0</v>
      </c>
      <c r="AC124" s="250">
        <v>0</v>
      </c>
      <c r="AD124" s="251">
        <f t="shared" si="35"/>
        <v>14</v>
      </c>
      <c r="AE124" s="251">
        <v>0</v>
      </c>
      <c r="AF124" s="269">
        <f t="shared" si="37"/>
        <v>14</v>
      </c>
      <c r="AG124" s="249">
        <v>0</v>
      </c>
      <c r="AH124" s="250">
        <v>14</v>
      </c>
      <c r="AI124" s="250">
        <v>0</v>
      </c>
      <c r="AJ124" s="250">
        <v>0</v>
      </c>
      <c r="AK124" s="251">
        <v>14</v>
      </c>
      <c r="AL124" s="251">
        <v>0</v>
      </c>
      <c r="AM124" s="269">
        <f t="shared" si="36"/>
        <v>14</v>
      </c>
      <c r="AN124" s="253">
        <v>0</v>
      </c>
      <c r="AO124" s="250">
        <v>14</v>
      </c>
      <c r="AP124" s="250">
        <v>0</v>
      </c>
      <c r="AQ124" s="255">
        <v>0</v>
      </c>
      <c r="AR124" s="251">
        <v>14</v>
      </c>
      <c r="AS124" s="250">
        <v>0</v>
      </c>
      <c r="AT124" s="269">
        <v>14</v>
      </c>
      <c r="AU124" s="253">
        <v>0</v>
      </c>
      <c r="AV124" s="250">
        <v>14</v>
      </c>
      <c r="AW124" s="255">
        <v>0</v>
      </c>
      <c r="AX124" s="289">
        <v>0</v>
      </c>
      <c r="AY124" s="251">
        <v>14</v>
      </c>
      <c r="AZ124" s="250">
        <v>0</v>
      </c>
      <c r="BA124" s="252">
        <v>14</v>
      </c>
      <c r="BB124" s="253">
        <v>0</v>
      </c>
      <c r="BC124" s="250">
        <v>14</v>
      </c>
      <c r="BD124" s="250">
        <v>0</v>
      </c>
      <c r="BE124" s="255">
        <v>0</v>
      </c>
      <c r="BF124" s="251">
        <v>14</v>
      </c>
      <c r="BG124" s="250">
        <v>0</v>
      </c>
      <c r="BH124" s="252">
        <v>14</v>
      </c>
      <c r="BI124" s="290">
        <f>SUMIFS('R4診療所票'!$AZ$10:$AZ$64,'R4診療所票'!$B$10:$B$64,$J$3:$J$150,'R4診療所票'!$AG$10:$AG$64,1)</f>
        <v>0</v>
      </c>
      <c r="BJ124" s="271">
        <f>SUMIFS('R4診療所票'!$AZ$10:$AZ$64,'R4診療所票'!$B$10:$B$64,$J$3:$J$150,'R4診療所票'!$AG$10:$AG$64,2)</f>
        <v>14</v>
      </c>
      <c r="BK124" s="271">
        <f>SUMIFS('R4診療所票'!$AZ$10:$AZ$64,'R4診療所票'!$B$10:$B$64,$J$3:$J$150,'R4診療所票'!$AG$10:$AG$64,3)</f>
        <v>0</v>
      </c>
      <c r="BL124" s="291">
        <f>SUMIFS('R4診療所票'!$AZ$10:$AZ$64,'R4診療所票'!$B$10:$B$64,$J$3:$J$150,'R4診療所票'!$AG$10:$AG$64,4)</f>
        <v>0</v>
      </c>
      <c r="BM124" s="292">
        <f t="shared" si="45"/>
        <v>14</v>
      </c>
      <c r="BN124" s="271">
        <f>SUMIFS('R4診療所票'!$AZ$10:$AZ$64,'R4診療所票'!$B$10:$B$64,$J$3:$J$150,'R4診療所票'!$AG$10:$AG$64,5)+SUMIFS('R4診療所票'!$AZ$10:$AZ$64,'R4診療所票'!$B$10:$B$64,$J$3:$J$150,'R4診療所票'!$AG$10:$AG$64,6)</f>
        <v>0</v>
      </c>
      <c r="BO124" s="272">
        <f t="shared" si="46"/>
        <v>14</v>
      </c>
      <c r="BP124" s="228">
        <f t="shared" si="31"/>
        <v>0</v>
      </c>
      <c r="BQ124" s="228">
        <f t="shared" si="32"/>
        <v>0</v>
      </c>
      <c r="BR124" s="228"/>
      <c r="BS124" s="287">
        <f>SUMIFS('R4診療所票'!$BC$10:$BC$64,'R4診療所票'!$B$10:$B$64,$J$3:$J$150,'R4診療所票'!$AN$10:$AN$64,1)</f>
        <v>0</v>
      </c>
      <c r="BT124" s="525">
        <f>SUMIFS('R4診療所票'!$BC$10:$BC$64,'R4診療所票'!$B$10:$B$64,$J$3:$J$150,'R4診療所票'!$AN$10:$AN$64,2)</f>
        <v>14</v>
      </c>
      <c r="BU124" s="288">
        <f>SUMIFS('R4診療所票'!$BC$10:$BC$64,'R4診療所票'!$B$10:$B$64,$J$3:$J$150,'R4診療所票'!$AN$10:$AN$64,3)</f>
        <v>0</v>
      </c>
      <c r="BV124" s="525">
        <f>SUMIFS('R4診療所票'!$BC$10:$BC$64,'R4診療所票'!$B$10:$B$64,$J$3:$J$150,'R4診療所票'!$AN$10:$AN$64,4)</f>
        <v>0</v>
      </c>
      <c r="BW124" s="288">
        <f t="shared" si="47"/>
        <v>14</v>
      </c>
      <c r="BX124" s="525">
        <f>SUMIFS('R4診療所票'!$BC$10:$BC$64,'R4診療所票'!$B$10:$B$64,$J$3:$J$150,'R4診療所票'!$AN$10:$AN$64,5)</f>
        <v>0</v>
      </c>
      <c r="BY124" s="390">
        <f t="shared" si="48"/>
        <v>14</v>
      </c>
      <c r="BZ124" s="387">
        <f>SUMIFS('R4診療所票'!$BD$11:$BD$64,'R4診療所票'!$B$11:$B$64,$J$3:$J$150)</f>
        <v>0</v>
      </c>
      <c r="CA124" s="528">
        <f>SUMIFS('R4診療所票'!$BC$10:$BC$64,'R4診療所票'!$B$10:$B$64,$J$3:$J$150,'R4診療所票'!$AN$10:$AN$64,7)</f>
        <v>0</v>
      </c>
      <c r="CB124" s="388" t="str">
        <f t="shared" si="33"/>
        <v>○</v>
      </c>
      <c r="CC124" s="391">
        <v>14</v>
      </c>
      <c r="CD124" s="388" t="str">
        <f t="shared" si="34"/>
        <v>○</v>
      </c>
    </row>
    <row r="125" spans="1:82" ht="18.5" thickBot="1">
      <c r="A125" s="315">
        <v>112</v>
      </c>
      <c r="B125" s="316" t="s">
        <v>145</v>
      </c>
      <c r="C125" s="316" t="s">
        <v>151</v>
      </c>
      <c r="D125" s="316" t="s">
        <v>109</v>
      </c>
      <c r="E125" s="322"/>
      <c r="F125" s="317"/>
      <c r="G125" s="317"/>
      <c r="H125" s="317"/>
      <c r="I125" s="317">
        <v>21703058</v>
      </c>
      <c r="J125" s="317">
        <v>21703058</v>
      </c>
      <c r="K125" s="318" t="s">
        <v>197</v>
      </c>
      <c r="L125" s="343"/>
      <c r="M125" s="344"/>
      <c r="N125" s="344"/>
      <c r="O125" s="344"/>
      <c r="P125" s="345">
        <v>0</v>
      </c>
      <c r="Q125" s="345"/>
      <c r="R125" s="346">
        <v>0</v>
      </c>
      <c r="S125" s="343"/>
      <c r="T125" s="344">
        <v>19</v>
      </c>
      <c r="U125" s="344"/>
      <c r="V125" s="344"/>
      <c r="W125" s="345">
        <v>19</v>
      </c>
      <c r="X125" s="345"/>
      <c r="Y125" s="346">
        <v>19</v>
      </c>
      <c r="Z125" s="347">
        <v>0</v>
      </c>
      <c r="AA125" s="348">
        <v>6</v>
      </c>
      <c r="AB125" s="348">
        <v>0</v>
      </c>
      <c r="AC125" s="348">
        <v>0</v>
      </c>
      <c r="AD125" s="349">
        <f t="shared" si="35"/>
        <v>6</v>
      </c>
      <c r="AE125" s="349">
        <v>0</v>
      </c>
      <c r="AF125" s="350">
        <f t="shared" si="37"/>
        <v>6</v>
      </c>
      <c r="AG125" s="347">
        <v>0</v>
      </c>
      <c r="AH125" s="348">
        <v>6</v>
      </c>
      <c r="AI125" s="348">
        <v>0</v>
      </c>
      <c r="AJ125" s="348">
        <v>0</v>
      </c>
      <c r="AK125" s="349">
        <v>6</v>
      </c>
      <c r="AL125" s="349">
        <v>0</v>
      </c>
      <c r="AM125" s="350">
        <f t="shared" si="36"/>
        <v>6</v>
      </c>
      <c r="AN125" s="253">
        <v>0</v>
      </c>
      <c r="AO125" s="250">
        <v>0</v>
      </c>
      <c r="AP125" s="250">
        <v>0</v>
      </c>
      <c r="AQ125" s="255">
        <v>0</v>
      </c>
      <c r="AR125" s="349">
        <v>0</v>
      </c>
      <c r="AS125" s="250">
        <v>0</v>
      </c>
      <c r="AT125" s="350">
        <v>0</v>
      </c>
      <c r="AU125" s="277">
        <v>0</v>
      </c>
      <c r="AV125" s="278">
        <v>0</v>
      </c>
      <c r="AW125" s="279">
        <v>0</v>
      </c>
      <c r="AX125" s="342">
        <v>0</v>
      </c>
      <c r="AY125" s="280">
        <v>0</v>
      </c>
      <c r="AZ125" s="278">
        <v>0</v>
      </c>
      <c r="BA125" s="303">
        <v>0</v>
      </c>
      <c r="BB125" s="253">
        <v>0</v>
      </c>
      <c r="BC125" s="250">
        <v>16</v>
      </c>
      <c r="BD125" s="250">
        <v>0</v>
      </c>
      <c r="BE125" s="255">
        <v>0</v>
      </c>
      <c r="BF125" s="251">
        <v>16</v>
      </c>
      <c r="BG125" s="250">
        <v>0</v>
      </c>
      <c r="BH125" s="252">
        <v>16</v>
      </c>
      <c r="BI125" s="290">
        <f>SUMIFS('R4診療所票'!$AZ$10:$AZ$64,'R4診療所票'!$B$10:$B$64,$J$3:$J$150,'R4診療所票'!$AG$10:$AG$64,1)</f>
        <v>0</v>
      </c>
      <c r="BJ125" s="271">
        <f>SUMIFS('R4診療所票'!$AZ$10:$AZ$64,'R4診療所票'!$B$10:$B$64,$J$3:$J$150,'R4診療所票'!$AG$10:$AG$64,2)</f>
        <v>16</v>
      </c>
      <c r="BK125" s="271">
        <f>SUMIFS('R4診療所票'!$AZ$10:$AZ$64,'R4診療所票'!$B$10:$B$64,$J$3:$J$150,'R4診療所票'!$AG$10:$AG$64,3)</f>
        <v>0</v>
      </c>
      <c r="BL125" s="291">
        <f>SUMIFS('R4診療所票'!$AZ$10:$AZ$64,'R4診療所票'!$B$10:$B$64,$J$3:$J$150,'R4診療所票'!$AG$10:$AG$64,4)</f>
        <v>0</v>
      </c>
      <c r="BM125" s="292">
        <f t="shared" si="45"/>
        <v>16</v>
      </c>
      <c r="BN125" s="271">
        <f>SUMIFS('R4診療所票'!$AZ$10:$AZ$64,'R4診療所票'!$B$10:$B$64,$J$3:$J$150,'R4診療所票'!$AG$10:$AG$64,5)+SUMIFS('R4診療所票'!$AZ$10:$AZ$64,'R4診療所票'!$B$10:$B$64,$J$3:$J$150,'R4診療所票'!$AG$10:$AG$64,6)</f>
        <v>0</v>
      </c>
      <c r="BO125" s="272">
        <f t="shared" si="46"/>
        <v>16</v>
      </c>
      <c r="BP125" s="228">
        <f t="shared" si="31"/>
        <v>0</v>
      </c>
      <c r="BQ125" s="228">
        <f t="shared" si="32"/>
        <v>0</v>
      </c>
      <c r="BR125" s="228"/>
      <c r="BS125" s="287">
        <f>SUMIFS('R4診療所票'!$BC$10:$BC$64,'R4診療所票'!$B$10:$B$64,$J$3:$J$150,'R4診療所票'!$AN$10:$AN$64,1)</f>
        <v>0</v>
      </c>
      <c r="BT125" s="525">
        <f>SUMIFS('R4診療所票'!$BC$10:$BC$64,'R4診療所票'!$B$10:$B$64,$J$3:$J$150,'R4診療所票'!$AN$10:$AN$64,2)</f>
        <v>16</v>
      </c>
      <c r="BU125" s="288">
        <f>SUMIFS('R4診療所票'!$BC$10:$BC$64,'R4診療所票'!$B$10:$B$64,$J$3:$J$150,'R4診療所票'!$AN$10:$AN$64,3)</f>
        <v>0</v>
      </c>
      <c r="BV125" s="525">
        <f>SUMIFS('R4診療所票'!$BC$10:$BC$64,'R4診療所票'!$B$10:$B$64,$J$3:$J$150,'R4診療所票'!$AN$10:$AN$64,4)</f>
        <v>0</v>
      </c>
      <c r="BW125" s="288">
        <f t="shared" si="47"/>
        <v>16</v>
      </c>
      <c r="BX125" s="525">
        <f>SUMIFS('R4診療所票'!$BC$10:$BC$64,'R4診療所票'!$B$10:$B$64,$J$3:$J$150,'R4診療所票'!$AN$10:$AN$64,5)</f>
        <v>0</v>
      </c>
      <c r="BY125" s="390">
        <f t="shared" si="48"/>
        <v>16</v>
      </c>
      <c r="BZ125" s="387">
        <f>SUMIFS('R4診療所票'!$BD$11:$BD$64,'R4診療所票'!$B$11:$B$64,$J$3:$J$150)</f>
        <v>0</v>
      </c>
      <c r="CA125" s="528">
        <f>SUMIFS('R4診療所票'!$BC$10:$BC$64,'R4診療所票'!$B$10:$B$64,$J$3:$J$150,'R4診療所票'!$AN$10:$AN$64,7)</f>
        <v>0</v>
      </c>
      <c r="CB125" s="388" t="str">
        <f t="shared" si="33"/>
        <v>○</v>
      </c>
      <c r="CC125" s="400">
        <v>16</v>
      </c>
      <c r="CD125" s="388" t="str">
        <f t="shared" si="34"/>
        <v>○</v>
      </c>
    </row>
    <row r="126" spans="1:82" ht="26.25" customHeight="1" thickTop="1" thickBot="1">
      <c r="A126" s="1326" t="s">
        <v>198</v>
      </c>
      <c r="B126" s="1327"/>
      <c r="C126" s="1327"/>
      <c r="D126" s="1327"/>
      <c r="E126" s="1327"/>
      <c r="F126" s="1328"/>
      <c r="G126" s="1328"/>
      <c r="H126" s="1328"/>
      <c r="I126" s="1328"/>
      <c r="J126" s="1328"/>
      <c r="K126" s="1328"/>
      <c r="L126" s="323">
        <v>736</v>
      </c>
      <c r="M126" s="324">
        <v>2122</v>
      </c>
      <c r="N126" s="324">
        <v>696</v>
      </c>
      <c r="O126" s="324">
        <v>667</v>
      </c>
      <c r="P126" s="325">
        <v>4221</v>
      </c>
      <c r="Q126" s="325">
        <v>18</v>
      </c>
      <c r="R126" s="326">
        <v>4239</v>
      </c>
      <c r="S126" s="323">
        <v>2381</v>
      </c>
      <c r="T126" s="324">
        <v>3292</v>
      </c>
      <c r="U126" s="324">
        <v>969</v>
      </c>
      <c r="V126" s="324">
        <v>3126</v>
      </c>
      <c r="W126" s="325">
        <v>9768</v>
      </c>
      <c r="X126" s="325">
        <v>186</v>
      </c>
      <c r="Y126" s="326">
        <v>9954</v>
      </c>
      <c r="Z126" s="327">
        <f t="shared" ref="Z126:AM126" si="50">SUM(Z37:Z125)</f>
        <v>2388</v>
      </c>
      <c r="AA126" s="328">
        <f t="shared" si="50"/>
        <v>3133</v>
      </c>
      <c r="AB126" s="328">
        <f t="shared" si="50"/>
        <v>1113</v>
      </c>
      <c r="AC126" s="328">
        <f t="shared" si="50"/>
        <v>3182</v>
      </c>
      <c r="AD126" s="329">
        <f t="shared" si="50"/>
        <v>9816</v>
      </c>
      <c r="AE126" s="329">
        <f t="shared" si="50"/>
        <v>147</v>
      </c>
      <c r="AF126" s="330">
        <f t="shared" si="50"/>
        <v>9963</v>
      </c>
      <c r="AG126" s="327">
        <f t="shared" si="50"/>
        <v>2389</v>
      </c>
      <c r="AH126" s="328">
        <f t="shared" si="50"/>
        <v>3019</v>
      </c>
      <c r="AI126" s="328">
        <f t="shared" si="50"/>
        <v>1194</v>
      </c>
      <c r="AJ126" s="328">
        <f t="shared" si="50"/>
        <v>3201</v>
      </c>
      <c r="AK126" s="329">
        <f t="shared" si="50"/>
        <v>9803</v>
      </c>
      <c r="AL126" s="329">
        <f t="shared" si="50"/>
        <v>80</v>
      </c>
      <c r="AM126" s="330">
        <f t="shared" si="50"/>
        <v>9883</v>
      </c>
      <c r="AN126" s="327">
        <v>2364</v>
      </c>
      <c r="AO126" s="328">
        <v>2966</v>
      </c>
      <c r="AP126" s="328">
        <v>1210</v>
      </c>
      <c r="AQ126" s="328">
        <v>3007</v>
      </c>
      <c r="AR126" s="329">
        <v>9547</v>
      </c>
      <c r="AS126" s="329">
        <v>159</v>
      </c>
      <c r="AT126" s="330">
        <v>9706</v>
      </c>
      <c r="AU126" s="327">
        <v>2397</v>
      </c>
      <c r="AV126" s="328">
        <v>2867</v>
      </c>
      <c r="AW126" s="328">
        <v>1282</v>
      </c>
      <c r="AX126" s="328">
        <v>2865</v>
      </c>
      <c r="AY126" s="328">
        <v>9411</v>
      </c>
      <c r="AZ126" s="328">
        <v>123</v>
      </c>
      <c r="BA126" s="330">
        <v>9534</v>
      </c>
      <c r="BB126" s="327">
        <v>2411</v>
      </c>
      <c r="BC126" s="328">
        <v>2789</v>
      </c>
      <c r="BD126" s="328">
        <v>1316</v>
      </c>
      <c r="BE126" s="328">
        <v>2766</v>
      </c>
      <c r="BF126" s="328">
        <v>9282</v>
      </c>
      <c r="BG126" s="328">
        <v>124</v>
      </c>
      <c r="BH126" s="330">
        <v>9406</v>
      </c>
      <c r="BI126" s="327">
        <f>SUM(BI37:BI125)</f>
        <v>2188</v>
      </c>
      <c r="BJ126" s="328">
        <f t="shared" ref="BJ126:BO126" si="51">SUM(BJ37:BJ125)</f>
        <v>2992</v>
      </c>
      <c r="BK126" s="328">
        <f t="shared" si="51"/>
        <v>1383</v>
      </c>
      <c r="BL126" s="328">
        <f t="shared" si="51"/>
        <v>2669</v>
      </c>
      <c r="BM126" s="328">
        <f t="shared" si="51"/>
        <v>9232</v>
      </c>
      <c r="BN126" s="328">
        <f t="shared" si="51"/>
        <v>170</v>
      </c>
      <c r="BO126" s="330">
        <f t="shared" si="51"/>
        <v>9402</v>
      </c>
      <c r="BP126" s="228">
        <f t="shared" si="31"/>
        <v>-50</v>
      </c>
      <c r="BQ126" s="228">
        <f t="shared" si="32"/>
        <v>-4</v>
      </c>
      <c r="BR126" s="228"/>
      <c r="BS126" s="323">
        <f t="shared" ref="BS126:CA126" si="52">SUM(BS37:BS125)</f>
        <v>2092</v>
      </c>
      <c r="BT126" s="324">
        <f t="shared" si="52"/>
        <v>3053</v>
      </c>
      <c r="BU126" s="324">
        <f t="shared" si="52"/>
        <v>1514</v>
      </c>
      <c r="BV126" s="324">
        <f t="shared" si="52"/>
        <v>2481</v>
      </c>
      <c r="BW126" s="324">
        <f t="shared" si="52"/>
        <v>9140</v>
      </c>
      <c r="BX126" s="324">
        <f t="shared" si="52"/>
        <v>51</v>
      </c>
      <c r="BY126" s="401">
        <f t="shared" si="52"/>
        <v>9191</v>
      </c>
      <c r="BZ126" s="402">
        <f t="shared" si="52"/>
        <v>31</v>
      </c>
      <c r="CA126" s="326">
        <f t="shared" si="52"/>
        <v>180</v>
      </c>
      <c r="CB126" s="388"/>
      <c r="CC126" s="397">
        <f>SUM(CC37:CC125)</f>
        <v>9450</v>
      </c>
      <c r="CD126" s="388"/>
    </row>
    <row r="127" spans="1:82">
      <c r="A127" s="331">
        <v>113</v>
      </c>
      <c r="B127" s="354" t="s">
        <v>199</v>
      </c>
      <c r="C127" s="354" t="s">
        <v>1924</v>
      </c>
      <c r="D127" s="354" t="s">
        <v>109</v>
      </c>
      <c r="E127" s="355">
        <v>11729101</v>
      </c>
      <c r="F127" s="356">
        <v>11730005</v>
      </c>
      <c r="G127" s="356">
        <v>11701133</v>
      </c>
      <c r="H127" s="356">
        <v>11701133</v>
      </c>
      <c r="I127" s="356">
        <v>11701133</v>
      </c>
      <c r="J127" s="356">
        <v>11701133</v>
      </c>
      <c r="K127" s="357" t="s">
        <v>200</v>
      </c>
      <c r="L127" s="334"/>
      <c r="M127" s="335">
        <v>60</v>
      </c>
      <c r="N127" s="335"/>
      <c r="O127" s="335">
        <v>40</v>
      </c>
      <c r="P127" s="336">
        <v>100</v>
      </c>
      <c r="Q127" s="336"/>
      <c r="R127" s="337">
        <v>100</v>
      </c>
      <c r="S127" s="334"/>
      <c r="T127" s="335">
        <v>60</v>
      </c>
      <c r="U127" s="335"/>
      <c r="V127" s="335">
        <v>40</v>
      </c>
      <c r="W127" s="336">
        <v>100</v>
      </c>
      <c r="X127" s="336"/>
      <c r="Y127" s="337">
        <v>100</v>
      </c>
      <c r="Z127" s="249">
        <v>0</v>
      </c>
      <c r="AA127" s="250">
        <v>43</v>
      </c>
      <c r="AB127" s="250">
        <v>0</v>
      </c>
      <c r="AC127" s="250">
        <v>27</v>
      </c>
      <c r="AD127" s="251">
        <f t="shared" ref="AD127:AD143" si="53">SUM(Z127:AC127)</f>
        <v>70</v>
      </c>
      <c r="AE127" s="250">
        <v>0</v>
      </c>
      <c r="AF127" s="259">
        <f t="shared" ref="AF127:AF133" si="54">AD127+AE127</f>
        <v>70</v>
      </c>
      <c r="AG127" s="249">
        <v>0</v>
      </c>
      <c r="AH127" s="250">
        <v>43</v>
      </c>
      <c r="AI127" s="250">
        <v>0</v>
      </c>
      <c r="AJ127" s="250">
        <v>27</v>
      </c>
      <c r="AK127" s="251">
        <v>70</v>
      </c>
      <c r="AL127" s="250">
        <v>0</v>
      </c>
      <c r="AM127" s="252">
        <f t="shared" ref="AM127:AM143" si="55">AK127+AL127</f>
        <v>70</v>
      </c>
      <c r="AN127" s="249">
        <v>0</v>
      </c>
      <c r="AO127" s="250">
        <v>43</v>
      </c>
      <c r="AP127" s="250">
        <v>0</v>
      </c>
      <c r="AQ127" s="250">
        <v>27</v>
      </c>
      <c r="AR127" s="251">
        <v>70</v>
      </c>
      <c r="AS127" s="250">
        <v>0</v>
      </c>
      <c r="AT127" s="252">
        <v>70</v>
      </c>
      <c r="AU127" s="253">
        <v>0</v>
      </c>
      <c r="AV127" s="258">
        <v>0</v>
      </c>
      <c r="AW127" s="255">
        <v>43</v>
      </c>
      <c r="AX127" s="255">
        <v>27</v>
      </c>
      <c r="AY127" s="251">
        <v>70</v>
      </c>
      <c r="AZ127" s="250">
        <v>0</v>
      </c>
      <c r="BA127" s="252">
        <v>70</v>
      </c>
      <c r="BB127" s="249">
        <v>0</v>
      </c>
      <c r="BC127" s="250">
        <v>0</v>
      </c>
      <c r="BD127" s="250">
        <v>43</v>
      </c>
      <c r="BE127" s="250">
        <v>27</v>
      </c>
      <c r="BF127" s="250">
        <v>70</v>
      </c>
      <c r="BG127" s="250">
        <v>0</v>
      </c>
      <c r="BH127" s="269">
        <v>70</v>
      </c>
      <c r="BI127" s="512">
        <f>SUMIFS('R4病院病棟票'!$AE$11:$AE$324,'R4病院病棟票'!$B$11:$B$324,$J$3:$J$150,'R4病院病棟票'!$R$11:$R$324,1)</f>
        <v>0</v>
      </c>
      <c r="BJ127" s="511">
        <f>SUMIFS('R4病院病棟票'!$AE$11:$AE$324,'R4病院病棟票'!$B$11:$B$324,$J$3:$J$150,'R4病院病棟票'!$R$11:$R$324,2)</f>
        <v>0</v>
      </c>
      <c r="BK127" s="513">
        <f>SUMIFS('R4病院病棟票'!$AE$11:$AE$324,'R4病院病棟票'!$B$11:$B$324,$J$3:$J$150,'R4病院病棟票'!$R$11:$R$324,3)</f>
        <v>43</v>
      </c>
      <c r="BL127" s="515">
        <f>SUMIFS('R4病院病棟票'!$AE$11:$AE$324,'R4病院病棟票'!$B$11:$B$324,$J$3:$J$150,'R4病院病棟票'!$R$11:$R$324,4)</f>
        <v>27</v>
      </c>
      <c r="BM127" s="514">
        <f t="shared" ref="BM127:BM128" si="56">SUM(BI127:BL127)</f>
        <v>70</v>
      </c>
      <c r="BN127" s="511">
        <f>SUMIFS('R4病院病棟票'!$AE$11:$AE$324,'R4病院病棟票'!$B$11:$B$324,$J$3:$J$150,'R4病院病棟票'!$R$11:$R$324,5)+SUMIFS('R4病院病棟票'!$AE$11:$AE$324,'R4病院病棟票'!$B$11:$B$324,$J$3:$J$150,'R4病院病棟票'!$R$11:$R$324,6)</f>
        <v>0</v>
      </c>
      <c r="BO127" s="261">
        <f>BM127+BN127</f>
        <v>70</v>
      </c>
      <c r="BP127" s="228">
        <f t="shared" si="31"/>
        <v>0</v>
      </c>
      <c r="BQ127" s="228">
        <f t="shared" si="32"/>
        <v>0</v>
      </c>
      <c r="BR127" s="228"/>
      <c r="BS127" s="384">
        <f>SUMIFS('R4病院病棟票'!$AH$11:$AH$324,'R4病院病棟票'!$B$11:$B$324,$J$3:$J$150,'R4病院病棟票'!$Y$11:$Y$324,1)</f>
        <v>0</v>
      </c>
      <c r="BT127" s="525">
        <f>SUMIFS('R4病院病棟票'!$AH$11:$AH$324,'R4病院病棟票'!$B$11:$B$324,$J$3:$J$150,'R4病院病棟票'!$Y$11:$Y$324,2)</f>
        <v>0</v>
      </c>
      <c r="BU127" s="385">
        <f>SUMIFS('R4病院病棟票'!$AH$11:$AH$324,'R4病院病棟票'!$B$11:$B$324,$J$3:$J$150,'R4病院病棟票'!$Y$11:$Y$324,3)</f>
        <v>43</v>
      </c>
      <c r="BV127" s="393">
        <f>SUMIFS('R4病院病棟票'!$AH$11:$AH$324,'R4病院病棟票'!$B$11:$B$324,$J$3:$J$150,'R4病院病棟票'!$Y$11:$Y$324,4)</f>
        <v>27</v>
      </c>
      <c r="BW127" s="385">
        <f t="shared" ref="BW127" si="57">SUM(BS127:BV127)</f>
        <v>70</v>
      </c>
      <c r="BX127" s="393">
        <f>SUMIFS('R4病院病棟票'!$AH$11:$AH$324,'R4病院病棟票'!$B$11:$B$324,$J$3:$J$150,'R4病院病棟票'!$Y$11:$Y$324,5)</f>
        <v>0</v>
      </c>
      <c r="BY127" s="386">
        <f t="shared" ref="BY127" si="58">BW127+BX127</f>
        <v>70</v>
      </c>
      <c r="BZ127" s="387">
        <f>SUMIFS('R4病院病棟票'!$AI$11:$AI$324,'R4病院病棟票'!$B$11:$B$324,$J$3:$J$150)</f>
        <v>0</v>
      </c>
      <c r="CA127" s="528">
        <f>SUMIFS('R4病院病棟票'!$AE$11:$AE$324,'R4病院病棟票'!$B$11:$B$324,$J$3:$J$150,'R4病院病棟票'!$Y$11:$Y$324,7)</f>
        <v>0</v>
      </c>
      <c r="CB127" s="388" t="str">
        <f t="shared" si="33"/>
        <v>○</v>
      </c>
      <c r="CC127" s="391">
        <v>70</v>
      </c>
      <c r="CD127" s="388" t="str">
        <f t="shared" si="34"/>
        <v>○</v>
      </c>
    </row>
    <row r="128" spans="1:82">
      <c r="A128" s="240">
        <v>114</v>
      </c>
      <c r="B128" s="262" t="s">
        <v>199</v>
      </c>
      <c r="C128" s="262" t="s">
        <v>201</v>
      </c>
      <c r="D128" s="262" t="s">
        <v>109</v>
      </c>
      <c r="E128" s="263">
        <v>11729010</v>
      </c>
      <c r="F128" s="264">
        <v>11730137</v>
      </c>
      <c r="G128" s="264">
        <v>11701129</v>
      </c>
      <c r="H128" s="264">
        <v>11701129</v>
      </c>
      <c r="I128" s="264">
        <v>11701129</v>
      </c>
      <c r="J128" s="264">
        <v>11701129</v>
      </c>
      <c r="K128" s="265" t="s">
        <v>63</v>
      </c>
      <c r="L128" s="266"/>
      <c r="M128" s="267">
        <v>174</v>
      </c>
      <c r="N128" s="267"/>
      <c r="O128" s="267"/>
      <c r="P128" s="268">
        <v>174</v>
      </c>
      <c r="Q128" s="268"/>
      <c r="R128" s="338">
        <v>174</v>
      </c>
      <c r="S128" s="266"/>
      <c r="T128" s="267">
        <v>116</v>
      </c>
      <c r="U128" s="267">
        <v>58</v>
      </c>
      <c r="V128" s="267"/>
      <c r="W128" s="268">
        <v>174</v>
      </c>
      <c r="X128" s="268"/>
      <c r="Y128" s="338">
        <v>174</v>
      </c>
      <c r="Z128" s="249">
        <v>0</v>
      </c>
      <c r="AA128" s="250">
        <v>116</v>
      </c>
      <c r="AB128" s="250">
        <v>58</v>
      </c>
      <c r="AC128" s="250">
        <v>0</v>
      </c>
      <c r="AD128" s="251">
        <f t="shared" si="53"/>
        <v>174</v>
      </c>
      <c r="AE128" s="250">
        <v>0</v>
      </c>
      <c r="AF128" s="269">
        <f t="shared" si="54"/>
        <v>174</v>
      </c>
      <c r="AG128" s="249">
        <v>0</v>
      </c>
      <c r="AH128" s="250">
        <v>116</v>
      </c>
      <c r="AI128" s="250">
        <v>58</v>
      </c>
      <c r="AJ128" s="250">
        <v>0</v>
      </c>
      <c r="AK128" s="251">
        <v>174</v>
      </c>
      <c r="AL128" s="250">
        <v>0</v>
      </c>
      <c r="AM128" s="269">
        <f t="shared" si="55"/>
        <v>174</v>
      </c>
      <c r="AN128" s="249">
        <v>0</v>
      </c>
      <c r="AO128" s="250">
        <v>116</v>
      </c>
      <c r="AP128" s="250">
        <v>58</v>
      </c>
      <c r="AQ128" s="250">
        <v>0</v>
      </c>
      <c r="AR128" s="251">
        <v>174</v>
      </c>
      <c r="AS128" s="250">
        <v>0</v>
      </c>
      <c r="AT128" s="269">
        <v>174</v>
      </c>
      <c r="AU128" s="253">
        <v>0</v>
      </c>
      <c r="AV128" s="258">
        <v>116</v>
      </c>
      <c r="AW128" s="255">
        <v>58</v>
      </c>
      <c r="AX128" s="255">
        <v>0</v>
      </c>
      <c r="AY128" s="251">
        <v>174</v>
      </c>
      <c r="AZ128" s="250">
        <v>0</v>
      </c>
      <c r="BA128" s="269">
        <v>174</v>
      </c>
      <c r="BB128" s="249">
        <v>0</v>
      </c>
      <c r="BC128" s="250">
        <v>116</v>
      </c>
      <c r="BD128" s="250">
        <v>58</v>
      </c>
      <c r="BE128" s="250">
        <v>0</v>
      </c>
      <c r="BF128" s="250">
        <v>174</v>
      </c>
      <c r="BG128" s="250">
        <v>0</v>
      </c>
      <c r="BH128" s="269">
        <v>174</v>
      </c>
      <c r="BI128" s="516">
        <f>SUMIFS('R4病院病棟票'!$AE$11:$AE$324,'R4病院病棟票'!$B$11:$B$324,$J$3:$J$150,'R4病院病棟票'!$R$11:$R$324,1)</f>
        <v>0</v>
      </c>
      <c r="BJ128" s="260">
        <f>SUMIFS('R4病院病棟票'!$AE$11:$AE$324,'R4病院病棟票'!$B$11:$B$324,$J$3:$J$150,'R4病院病棟票'!$R$11:$R$324,2)</f>
        <v>116</v>
      </c>
      <c r="BK128" s="517">
        <f>SUMIFS('R4病院病棟票'!$AE$11:$AE$324,'R4病院病棟票'!$B$11:$B$324,$J$3:$J$150,'R4病院病棟票'!$R$11:$R$324,3)</f>
        <v>58</v>
      </c>
      <c r="BL128" s="518">
        <f>SUMIFS('R4病院病棟票'!$AE$11:$AE$324,'R4病院病棟票'!$B$11:$B$324,$J$3:$J$150,'R4病院病棟票'!$R$11:$R$324,4)</f>
        <v>0</v>
      </c>
      <c r="BM128" s="519">
        <f t="shared" si="56"/>
        <v>174</v>
      </c>
      <c r="BN128" s="260">
        <f>SUMIFS('R4病院病棟票'!$AE$11:$AE$324,'R4病院病棟票'!$B$11:$B$324,$J$3:$J$150,'R4病院病棟票'!$R$11:$R$324,5)+SUMIFS('R4病院病棟票'!$AE$11:$AE$324,'R4病院病棟票'!$B$11:$B$324,$J$3:$J$150,'R4病院病棟票'!$R$11:$R$324,6)</f>
        <v>0</v>
      </c>
      <c r="BO128" s="293">
        <f>BM128+BN128</f>
        <v>174</v>
      </c>
      <c r="BP128" s="228">
        <f t="shared" si="31"/>
        <v>0</v>
      </c>
      <c r="BQ128" s="228">
        <f t="shared" si="32"/>
        <v>0</v>
      </c>
      <c r="BR128" s="228"/>
      <c r="BS128" s="384">
        <f>SUMIFS('R4病院病棟票'!$AH$11:$AH$324,'R4病院病棟票'!$B$11:$B$324,$J$3:$J$150,'R4病院病棟票'!$Y$11:$Y$324,1)</f>
        <v>0</v>
      </c>
      <c r="BT128" s="525">
        <f>SUMIFS('R4病院病棟票'!$AH$11:$AH$324,'R4病院病棟票'!$B$11:$B$324,$J$3:$J$150,'R4病院病棟票'!$Y$11:$Y$324,2)</f>
        <v>116</v>
      </c>
      <c r="BU128" s="385">
        <f>SUMIFS('R4病院病棟票'!$AH$11:$AH$324,'R4病院病棟票'!$B$11:$B$324,$J$3:$J$150,'R4病院病棟票'!$Y$11:$Y$324,3)</f>
        <v>58</v>
      </c>
      <c r="BV128" s="393">
        <f>SUMIFS('R4病院病棟票'!$AH$11:$AH$324,'R4病院病棟票'!$B$11:$B$324,$J$3:$J$150,'R4病院病棟票'!$Y$11:$Y$324,4)</f>
        <v>0</v>
      </c>
      <c r="BW128" s="385">
        <f t="shared" ref="BW128" si="59">SUM(BS128:BV128)</f>
        <v>174</v>
      </c>
      <c r="BX128" s="393">
        <f>SUMIFS('R4病院病棟票'!$AH$11:$AH$324,'R4病院病棟票'!$B$11:$B$324,$J$3:$J$150,'R4病院病棟票'!$Y$11:$Y$324,5)</f>
        <v>0</v>
      </c>
      <c r="BY128" s="386">
        <f t="shared" ref="BY128" si="60">BW128+BX128</f>
        <v>174</v>
      </c>
      <c r="BZ128" s="387">
        <f>SUMIFS('R4病院病棟票'!$AI$11:$AI$324,'R4病院病棟票'!$B$11:$B$324,$J$3:$J$150)</f>
        <v>0</v>
      </c>
      <c r="CA128" s="528">
        <f>SUMIFS('R4病院病棟票'!$AE$11:$AE$324,'R4病院病棟票'!$B$11:$B$324,$J$3:$J$150,'R4病院病棟票'!$Y$11:$Y$324,7)</f>
        <v>0</v>
      </c>
      <c r="CB128" s="388" t="str">
        <f t="shared" si="33"/>
        <v>○</v>
      </c>
      <c r="CC128" s="391">
        <v>174</v>
      </c>
      <c r="CD128" s="388" t="str">
        <f t="shared" si="34"/>
        <v>○</v>
      </c>
    </row>
    <row r="129" spans="1:82">
      <c r="A129" s="240">
        <v>115</v>
      </c>
      <c r="B129" s="262" t="s">
        <v>199</v>
      </c>
      <c r="C129" s="262" t="s">
        <v>1925</v>
      </c>
      <c r="D129" s="262" t="s">
        <v>109</v>
      </c>
      <c r="E129" s="263">
        <v>11729023</v>
      </c>
      <c r="F129" s="264">
        <v>11730016</v>
      </c>
      <c r="G129" s="264">
        <v>11701130</v>
      </c>
      <c r="H129" s="264">
        <v>11701130</v>
      </c>
      <c r="I129" s="264">
        <v>11701130</v>
      </c>
      <c r="J129" s="264">
        <v>11701130</v>
      </c>
      <c r="K129" s="265" t="s">
        <v>202</v>
      </c>
      <c r="L129" s="266"/>
      <c r="M129" s="267">
        <v>60</v>
      </c>
      <c r="N129" s="267"/>
      <c r="O129" s="267">
        <v>38</v>
      </c>
      <c r="P129" s="268">
        <v>98</v>
      </c>
      <c r="Q129" s="268"/>
      <c r="R129" s="338">
        <v>98</v>
      </c>
      <c r="S129" s="266"/>
      <c r="T129" s="267">
        <v>60</v>
      </c>
      <c r="U129" s="267"/>
      <c r="V129" s="267">
        <v>38</v>
      </c>
      <c r="W129" s="268">
        <v>98</v>
      </c>
      <c r="X129" s="268"/>
      <c r="Y129" s="338">
        <v>98</v>
      </c>
      <c r="Z129" s="249">
        <v>0</v>
      </c>
      <c r="AA129" s="250">
        <v>60</v>
      </c>
      <c r="AB129" s="250">
        <v>0</v>
      </c>
      <c r="AC129" s="250">
        <v>38</v>
      </c>
      <c r="AD129" s="251">
        <f t="shared" si="53"/>
        <v>98</v>
      </c>
      <c r="AE129" s="250">
        <v>0</v>
      </c>
      <c r="AF129" s="269">
        <f t="shared" si="54"/>
        <v>98</v>
      </c>
      <c r="AG129" s="249">
        <v>0</v>
      </c>
      <c r="AH129" s="250">
        <v>60</v>
      </c>
      <c r="AI129" s="250">
        <v>0</v>
      </c>
      <c r="AJ129" s="250">
        <v>38</v>
      </c>
      <c r="AK129" s="251">
        <v>98</v>
      </c>
      <c r="AL129" s="250">
        <v>0</v>
      </c>
      <c r="AM129" s="269">
        <f t="shared" si="55"/>
        <v>98</v>
      </c>
      <c r="AN129" s="249">
        <v>0</v>
      </c>
      <c r="AO129" s="250">
        <v>0</v>
      </c>
      <c r="AP129" s="250">
        <v>60</v>
      </c>
      <c r="AQ129" s="250">
        <v>0</v>
      </c>
      <c r="AR129" s="251">
        <v>60</v>
      </c>
      <c r="AS129" s="250">
        <v>0</v>
      </c>
      <c r="AT129" s="269">
        <v>60</v>
      </c>
      <c r="AU129" s="253">
        <v>0</v>
      </c>
      <c r="AV129" s="258">
        <v>0</v>
      </c>
      <c r="AW129" s="255">
        <v>60</v>
      </c>
      <c r="AX129" s="255">
        <v>0</v>
      </c>
      <c r="AY129" s="251">
        <v>60</v>
      </c>
      <c r="AZ129" s="250">
        <v>0</v>
      </c>
      <c r="BA129" s="269">
        <v>60</v>
      </c>
      <c r="BB129" s="249">
        <v>0</v>
      </c>
      <c r="BC129" s="250">
        <v>0</v>
      </c>
      <c r="BD129" s="250">
        <v>60</v>
      </c>
      <c r="BE129" s="250">
        <v>0</v>
      </c>
      <c r="BF129" s="250">
        <v>60</v>
      </c>
      <c r="BG129" s="250">
        <v>0</v>
      </c>
      <c r="BH129" s="269">
        <v>60</v>
      </c>
      <c r="BI129" s="516">
        <f>SUMIFS('R4病院病棟票'!$AE$11:$AE$324,'R4病院病棟票'!$B$11:$B$324,$J$3:$J$150,'R4病院病棟票'!$R$11:$R$324,1)</f>
        <v>0</v>
      </c>
      <c r="BJ129" s="260">
        <f>SUMIFS('R4病院病棟票'!$AE$11:$AE$324,'R4病院病棟票'!$B$11:$B$324,$J$3:$J$150,'R4病院病棟票'!$R$11:$R$324,2)</f>
        <v>0</v>
      </c>
      <c r="BK129" s="517">
        <f>SUMIFS('R4病院病棟票'!$AE$11:$AE$324,'R4病院病棟票'!$B$11:$B$324,$J$3:$J$150,'R4病院病棟票'!$R$11:$R$324,3)</f>
        <v>60</v>
      </c>
      <c r="BL129" s="518">
        <f>SUMIFS('R4病院病棟票'!$AE$11:$AE$324,'R4病院病棟票'!$B$11:$B$324,$J$3:$J$150,'R4病院病棟票'!$R$11:$R$324,4)</f>
        <v>0</v>
      </c>
      <c r="BM129" s="519">
        <f t="shared" ref="BM129:BM136" si="61">SUM(BI129:BL129)</f>
        <v>60</v>
      </c>
      <c r="BN129" s="260">
        <f>SUMIFS('R4病院病棟票'!$AE$11:$AE$324,'R4病院病棟票'!$B$11:$B$324,$J$3:$J$150,'R4病院病棟票'!$R$11:$R$324,5)+SUMIFS('R4病院病棟票'!$AE$11:$AE$324,'R4病院病棟票'!$B$11:$B$324,$J$3:$J$150,'R4病院病棟票'!$R$11:$R$324,6)</f>
        <v>0</v>
      </c>
      <c r="BO129" s="293">
        <f t="shared" ref="BO129:BO137" si="62">BM129+BN129</f>
        <v>60</v>
      </c>
      <c r="BP129" s="228">
        <f t="shared" si="31"/>
        <v>0</v>
      </c>
      <c r="BQ129" s="228">
        <f t="shared" si="32"/>
        <v>0</v>
      </c>
      <c r="BR129" s="228"/>
      <c r="BS129" s="384">
        <f>SUMIFS('R4病院病棟票'!$AH$11:$AH$324,'R4病院病棟票'!$B$11:$B$324,$J$3:$J$150,'R4病院病棟票'!$Y$11:$Y$324,1)</f>
        <v>0</v>
      </c>
      <c r="BT129" s="525">
        <f>SUMIFS('R4病院病棟票'!$AH$11:$AH$324,'R4病院病棟票'!$B$11:$B$324,$J$3:$J$150,'R4病院病棟票'!$Y$11:$Y$324,2)</f>
        <v>0</v>
      </c>
      <c r="BU129" s="385">
        <f>SUMIFS('R4病院病棟票'!$AH$11:$AH$324,'R4病院病棟票'!$B$11:$B$324,$J$3:$J$150,'R4病院病棟票'!$Y$11:$Y$324,3)</f>
        <v>60</v>
      </c>
      <c r="BV129" s="393">
        <f>SUMIFS('R4病院病棟票'!$AH$11:$AH$324,'R4病院病棟票'!$B$11:$B$324,$J$3:$J$150,'R4病院病棟票'!$Y$11:$Y$324,4)</f>
        <v>0</v>
      </c>
      <c r="BW129" s="385">
        <f t="shared" ref="BW129:BW134" si="63">SUM(BS129:BV129)</f>
        <v>60</v>
      </c>
      <c r="BX129" s="393">
        <f>SUMIFS('R4病院病棟票'!$AH$11:$AH$324,'R4病院病棟票'!$B$11:$B$324,$J$3:$J$150,'R4病院病棟票'!$Y$11:$Y$324,5)</f>
        <v>0</v>
      </c>
      <c r="BY129" s="386">
        <f t="shared" ref="BY129:BY134" si="64">BW129+BX129</f>
        <v>60</v>
      </c>
      <c r="BZ129" s="387">
        <f>SUMIFS('R4病院病棟票'!$AI$11:$AI$324,'R4病院病棟票'!$B$11:$B$324,$J$3:$J$150)</f>
        <v>0</v>
      </c>
      <c r="CA129" s="528">
        <f>SUMIFS('R4病院病棟票'!$AE$11:$AE$324,'R4病院病棟票'!$B$11:$B$324,$J$3:$J$150,'R4病院病棟票'!$Y$11:$Y$324,7)</f>
        <v>0</v>
      </c>
      <c r="CB129" s="388" t="str">
        <f t="shared" si="33"/>
        <v>○</v>
      </c>
      <c r="CC129" s="391">
        <v>60</v>
      </c>
      <c r="CD129" s="388" t="str">
        <f t="shared" si="34"/>
        <v>○</v>
      </c>
    </row>
    <row r="130" spans="1:82">
      <c r="A130" s="240">
        <v>116</v>
      </c>
      <c r="B130" s="262" t="s">
        <v>199</v>
      </c>
      <c r="C130" s="262" t="s">
        <v>1925</v>
      </c>
      <c r="D130" s="262" t="s">
        <v>109</v>
      </c>
      <c r="E130" s="263">
        <v>11729082</v>
      </c>
      <c r="F130" s="264">
        <v>11730106</v>
      </c>
      <c r="G130" s="264">
        <v>11701131</v>
      </c>
      <c r="H130" s="264">
        <v>11701131</v>
      </c>
      <c r="I130" s="264">
        <v>11701131</v>
      </c>
      <c r="J130" s="264">
        <v>11701131</v>
      </c>
      <c r="K130" s="265" t="s">
        <v>65</v>
      </c>
      <c r="L130" s="266"/>
      <c r="M130" s="267"/>
      <c r="N130" s="267"/>
      <c r="O130" s="267"/>
      <c r="P130" s="268">
        <v>0</v>
      </c>
      <c r="Q130" s="268"/>
      <c r="R130" s="338">
        <v>0</v>
      </c>
      <c r="S130" s="266"/>
      <c r="T130" s="267"/>
      <c r="U130" s="267"/>
      <c r="V130" s="267">
        <v>54</v>
      </c>
      <c r="W130" s="268">
        <v>54</v>
      </c>
      <c r="X130" s="268"/>
      <c r="Y130" s="338">
        <v>54</v>
      </c>
      <c r="Z130" s="249">
        <v>0</v>
      </c>
      <c r="AA130" s="250">
        <v>0</v>
      </c>
      <c r="AB130" s="250">
        <v>0</v>
      </c>
      <c r="AC130" s="250">
        <v>54</v>
      </c>
      <c r="AD130" s="251">
        <f t="shared" si="53"/>
        <v>54</v>
      </c>
      <c r="AE130" s="250">
        <v>0</v>
      </c>
      <c r="AF130" s="269">
        <f t="shared" si="54"/>
        <v>54</v>
      </c>
      <c r="AG130" s="249">
        <v>0</v>
      </c>
      <c r="AH130" s="250">
        <v>0</v>
      </c>
      <c r="AI130" s="250">
        <v>0</v>
      </c>
      <c r="AJ130" s="250">
        <v>54</v>
      </c>
      <c r="AK130" s="251">
        <v>54</v>
      </c>
      <c r="AL130" s="250">
        <v>0</v>
      </c>
      <c r="AM130" s="269">
        <f t="shared" si="55"/>
        <v>54</v>
      </c>
      <c r="AN130" s="249">
        <v>0</v>
      </c>
      <c r="AO130" s="250">
        <v>0</v>
      </c>
      <c r="AP130" s="250">
        <v>0</v>
      </c>
      <c r="AQ130" s="250">
        <v>54</v>
      </c>
      <c r="AR130" s="251">
        <v>54</v>
      </c>
      <c r="AS130" s="250">
        <v>0</v>
      </c>
      <c r="AT130" s="269">
        <v>54</v>
      </c>
      <c r="AU130" s="253">
        <v>0</v>
      </c>
      <c r="AV130" s="258">
        <v>0</v>
      </c>
      <c r="AW130" s="255">
        <v>0</v>
      </c>
      <c r="AX130" s="255">
        <v>25</v>
      </c>
      <c r="AY130" s="251">
        <v>25</v>
      </c>
      <c r="AZ130" s="250">
        <v>0</v>
      </c>
      <c r="BA130" s="269">
        <v>25</v>
      </c>
      <c r="BB130" s="249">
        <v>0</v>
      </c>
      <c r="BC130" s="250">
        <v>0</v>
      </c>
      <c r="BD130" s="250">
        <v>0</v>
      </c>
      <c r="BE130" s="250">
        <v>25</v>
      </c>
      <c r="BF130" s="250">
        <v>25</v>
      </c>
      <c r="BG130" s="250">
        <v>0</v>
      </c>
      <c r="BH130" s="269">
        <v>25</v>
      </c>
      <c r="BI130" s="516">
        <f>SUMIFS('R4病院病棟票'!$AE$11:$AE$324,'R4病院病棟票'!$B$11:$B$324,$J$3:$J$150,'R4病院病棟票'!$R$11:$R$324,1)</f>
        <v>0</v>
      </c>
      <c r="BJ130" s="260">
        <f>SUMIFS('R4病院病棟票'!$AE$11:$AE$324,'R4病院病棟票'!$B$11:$B$324,$J$3:$J$150,'R4病院病棟票'!$R$11:$R$324,2)</f>
        <v>0</v>
      </c>
      <c r="BK130" s="517">
        <f>SUMIFS('R4病院病棟票'!$AE$11:$AE$324,'R4病院病棟票'!$B$11:$B$324,$J$3:$J$150,'R4病院病棟票'!$R$11:$R$324,3)</f>
        <v>0</v>
      </c>
      <c r="BL130" s="518">
        <f>SUMIFS('R4病院病棟票'!$AE$11:$AE$324,'R4病院病棟票'!$B$11:$B$324,$J$3:$J$150,'R4病院病棟票'!$R$11:$R$324,4)</f>
        <v>25</v>
      </c>
      <c r="BM130" s="519">
        <f t="shared" si="61"/>
        <v>25</v>
      </c>
      <c r="BN130" s="260">
        <f>SUMIFS('R4病院病棟票'!$AE$11:$AE$324,'R4病院病棟票'!$B$11:$B$324,$J$3:$J$150,'R4病院病棟票'!$R$11:$R$324,5)+SUMIFS('R4病院病棟票'!$AE$11:$AE$324,'R4病院病棟票'!$B$11:$B$324,$J$3:$J$150,'R4病院病棟票'!$R$11:$R$324,6)</f>
        <v>0</v>
      </c>
      <c r="BO130" s="293">
        <f t="shared" si="62"/>
        <v>25</v>
      </c>
      <c r="BP130" s="228">
        <f t="shared" si="31"/>
        <v>0</v>
      </c>
      <c r="BQ130" s="228">
        <f t="shared" si="32"/>
        <v>0</v>
      </c>
      <c r="BR130" s="228"/>
      <c r="BS130" s="384">
        <f>SUMIFS('R4病院病棟票'!$AH$11:$AH$324,'R4病院病棟票'!$B$11:$B$324,$J$3:$J$150,'R4病院病棟票'!$Y$11:$Y$324,1)</f>
        <v>0</v>
      </c>
      <c r="BT130" s="525">
        <f>SUMIFS('R4病院病棟票'!$AH$11:$AH$324,'R4病院病棟票'!$B$11:$B$324,$J$3:$J$150,'R4病院病棟票'!$Y$11:$Y$324,2)</f>
        <v>0</v>
      </c>
      <c r="BU130" s="385">
        <f>SUMIFS('R4病院病棟票'!$AH$11:$AH$324,'R4病院病棟票'!$B$11:$B$324,$J$3:$J$150,'R4病院病棟票'!$Y$11:$Y$324,3)</f>
        <v>0</v>
      </c>
      <c r="BV130" s="393">
        <f>SUMIFS('R4病院病棟票'!$AH$11:$AH$324,'R4病院病棟票'!$B$11:$B$324,$J$3:$J$150,'R4病院病棟票'!$Y$11:$Y$324,4)</f>
        <v>25</v>
      </c>
      <c r="BW130" s="385">
        <f t="shared" si="63"/>
        <v>25</v>
      </c>
      <c r="BX130" s="393">
        <f>SUMIFS('R4病院病棟票'!$AH$11:$AH$324,'R4病院病棟票'!$B$11:$B$324,$J$3:$J$150,'R4病院病棟票'!$Y$11:$Y$324,5)</f>
        <v>0</v>
      </c>
      <c r="BY130" s="386">
        <f t="shared" si="64"/>
        <v>25</v>
      </c>
      <c r="BZ130" s="387">
        <f>SUMIFS('R4病院病棟票'!$AI$11:$AI$324,'R4病院病棟票'!$B$11:$B$324,$J$3:$J$150)</f>
        <v>0</v>
      </c>
      <c r="CA130" s="528">
        <f>SUMIFS('R4病院病棟票'!$AE$11:$AE$324,'R4病院病棟票'!$B$11:$B$324,$J$3:$J$150,'R4病院病棟票'!$Y$11:$Y$324,7)</f>
        <v>0</v>
      </c>
      <c r="CB130" s="388" t="str">
        <f t="shared" si="33"/>
        <v>○</v>
      </c>
      <c r="CC130" s="391">
        <v>25</v>
      </c>
      <c r="CD130" s="388" t="str">
        <f t="shared" si="34"/>
        <v>○</v>
      </c>
    </row>
    <row r="131" spans="1:82">
      <c r="A131" s="240">
        <v>117</v>
      </c>
      <c r="B131" s="262" t="s">
        <v>199</v>
      </c>
      <c r="C131" s="262" t="s">
        <v>203</v>
      </c>
      <c r="D131" s="262" t="s">
        <v>109</v>
      </c>
      <c r="E131" s="263">
        <v>11729103</v>
      </c>
      <c r="F131" s="264">
        <v>11730029</v>
      </c>
      <c r="G131" s="264">
        <v>11701121</v>
      </c>
      <c r="H131" s="264">
        <v>11701121</v>
      </c>
      <c r="I131" s="264">
        <v>11701121</v>
      </c>
      <c r="J131" s="264">
        <v>11701121</v>
      </c>
      <c r="K131" s="265" t="s">
        <v>66</v>
      </c>
      <c r="L131" s="266"/>
      <c r="M131" s="267">
        <v>330</v>
      </c>
      <c r="N131" s="267"/>
      <c r="O131" s="267"/>
      <c r="P131" s="268">
        <v>330</v>
      </c>
      <c r="Q131" s="268"/>
      <c r="R131" s="338">
        <v>330</v>
      </c>
      <c r="S131" s="266">
        <v>8</v>
      </c>
      <c r="T131" s="267">
        <v>322</v>
      </c>
      <c r="U131" s="267"/>
      <c r="V131" s="267"/>
      <c r="W131" s="268">
        <v>330</v>
      </c>
      <c r="X131" s="268"/>
      <c r="Y131" s="338">
        <v>330</v>
      </c>
      <c r="Z131" s="249">
        <v>20</v>
      </c>
      <c r="AA131" s="250">
        <v>256</v>
      </c>
      <c r="AB131" s="250">
        <v>54</v>
      </c>
      <c r="AC131" s="250">
        <v>0</v>
      </c>
      <c r="AD131" s="251">
        <f t="shared" si="53"/>
        <v>330</v>
      </c>
      <c r="AE131" s="250">
        <v>0</v>
      </c>
      <c r="AF131" s="269">
        <f t="shared" si="54"/>
        <v>330</v>
      </c>
      <c r="AG131" s="249">
        <v>20</v>
      </c>
      <c r="AH131" s="250">
        <v>256</v>
      </c>
      <c r="AI131" s="250">
        <v>54</v>
      </c>
      <c r="AJ131" s="250">
        <v>0</v>
      </c>
      <c r="AK131" s="251">
        <v>330</v>
      </c>
      <c r="AL131" s="250">
        <v>0</v>
      </c>
      <c r="AM131" s="269">
        <f t="shared" si="55"/>
        <v>330</v>
      </c>
      <c r="AN131" s="249">
        <v>20</v>
      </c>
      <c r="AO131" s="250">
        <v>256</v>
      </c>
      <c r="AP131" s="250">
        <v>54</v>
      </c>
      <c r="AQ131" s="250">
        <v>0</v>
      </c>
      <c r="AR131" s="251">
        <v>330</v>
      </c>
      <c r="AS131" s="250">
        <v>0</v>
      </c>
      <c r="AT131" s="269">
        <v>330</v>
      </c>
      <c r="AU131" s="253">
        <v>20</v>
      </c>
      <c r="AV131" s="258">
        <v>256</v>
      </c>
      <c r="AW131" s="255">
        <v>54</v>
      </c>
      <c r="AX131" s="255">
        <v>0</v>
      </c>
      <c r="AY131" s="251">
        <v>330</v>
      </c>
      <c r="AZ131" s="250">
        <v>0</v>
      </c>
      <c r="BA131" s="269">
        <v>330</v>
      </c>
      <c r="BB131" s="249">
        <v>20</v>
      </c>
      <c r="BC131" s="250">
        <v>256</v>
      </c>
      <c r="BD131" s="250">
        <v>54</v>
      </c>
      <c r="BE131" s="250">
        <v>0</v>
      </c>
      <c r="BF131" s="250">
        <v>330</v>
      </c>
      <c r="BG131" s="250">
        <v>0</v>
      </c>
      <c r="BH131" s="269">
        <v>330</v>
      </c>
      <c r="BI131" s="516">
        <f>SUMIFS('R4病院病棟票'!$AE$11:$AE$324,'R4病院病棟票'!$B$11:$B$324,$J$3:$J$150,'R4病院病棟票'!$R$11:$R$324,1)</f>
        <v>20</v>
      </c>
      <c r="BJ131" s="260">
        <f>SUMIFS('R4病院病棟票'!$AE$11:$AE$324,'R4病院病棟票'!$B$11:$B$324,$J$3:$J$150,'R4病院病棟票'!$R$11:$R$324,2)</f>
        <v>256</v>
      </c>
      <c r="BK131" s="517">
        <f>SUMIFS('R4病院病棟票'!$AE$11:$AE$324,'R4病院病棟票'!$B$11:$B$324,$J$3:$J$150,'R4病院病棟票'!$R$11:$R$324,3)</f>
        <v>54</v>
      </c>
      <c r="BL131" s="518">
        <f>SUMIFS('R4病院病棟票'!$AE$11:$AE$324,'R4病院病棟票'!$B$11:$B$324,$J$3:$J$150,'R4病院病棟票'!$R$11:$R$324,4)</f>
        <v>0</v>
      </c>
      <c r="BM131" s="519">
        <f t="shared" si="61"/>
        <v>330</v>
      </c>
      <c r="BN131" s="260">
        <f>SUMIFS('R4病院病棟票'!$AE$11:$AE$324,'R4病院病棟票'!$B$11:$B$324,$J$3:$J$150,'R4病院病棟票'!$R$11:$R$324,5)+SUMIFS('R4病院病棟票'!$AE$11:$AE$324,'R4病院病棟票'!$B$11:$B$324,$J$3:$J$150,'R4病院病棟票'!$R$11:$R$324,6)</f>
        <v>0</v>
      </c>
      <c r="BO131" s="293">
        <f t="shared" si="62"/>
        <v>330</v>
      </c>
      <c r="BP131" s="228">
        <f t="shared" si="31"/>
        <v>0</v>
      </c>
      <c r="BQ131" s="228">
        <f t="shared" si="32"/>
        <v>0</v>
      </c>
      <c r="BR131" s="228"/>
      <c r="BS131" s="384">
        <f>SUMIFS('R4病院病棟票'!$AH$11:$AH$324,'R4病院病棟票'!$B$11:$B$324,$J$3:$J$150,'R4病院病棟票'!$Y$11:$Y$324,1)</f>
        <v>20</v>
      </c>
      <c r="BT131" s="525">
        <f>SUMIFS('R4病院病棟票'!$AH$11:$AH$324,'R4病院病棟票'!$B$11:$B$324,$J$3:$J$150,'R4病院病棟票'!$Y$11:$Y$324,2)</f>
        <v>256</v>
      </c>
      <c r="BU131" s="385">
        <f>SUMIFS('R4病院病棟票'!$AH$11:$AH$324,'R4病院病棟票'!$B$11:$B$324,$J$3:$J$150,'R4病院病棟票'!$Y$11:$Y$324,3)</f>
        <v>54</v>
      </c>
      <c r="BV131" s="393">
        <f>SUMIFS('R4病院病棟票'!$AH$11:$AH$324,'R4病院病棟票'!$B$11:$B$324,$J$3:$J$150,'R4病院病棟票'!$Y$11:$Y$324,4)</f>
        <v>0</v>
      </c>
      <c r="BW131" s="385">
        <f t="shared" si="63"/>
        <v>330</v>
      </c>
      <c r="BX131" s="393">
        <f>SUMIFS('R4病院病棟票'!$AH$11:$AH$324,'R4病院病棟票'!$B$11:$B$324,$J$3:$J$150,'R4病院病棟票'!$Y$11:$Y$324,5)</f>
        <v>0</v>
      </c>
      <c r="BY131" s="386">
        <f t="shared" si="64"/>
        <v>330</v>
      </c>
      <c r="BZ131" s="387">
        <f>SUMIFS('R4病院病棟票'!$AI$11:$AI$324,'R4病院病棟票'!$B$11:$B$324,$J$3:$J$150)</f>
        <v>0</v>
      </c>
      <c r="CA131" s="528">
        <f>SUMIFS('R4病院病棟票'!$AE$11:$AE$324,'R4病院病棟票'!$B$11:$B$324,$J$3:$J$150,'R4病院病棟票'!$Y$11:$Y$324,7)</f>
        <v>0</v>
      </c>
      <c r="CB131" s="388" t="str">
        <f t="shared" si="33"/>
        <v>○</v>
      </c>
      <c r="CC131" s="391">
        <v>330</v>
      </c>
      <c r="CD131" s="388" t="str">
        <f t="shared" si="34"/>
        <v>○</v>
      </c>
    </row>
    <row r="132" spans="1:82">
      <c r="A132" s="240">
        <v>118</v>
      </c>
      <c r="B132" s="262" t="s">
        <v>199</v>
      </c>
      <c r="C132" s="262" t="s">
        <v>203</v>
      </c>
      <c r="D132" s="262" t="s">
        <v>109</v>
      </c>
      <c r="E132" s="263">
        <v>11729052</v>
      </c>
      <c r="F132" s="264">
        <v>11730135</v>
      </c>
      <c r="G132" s="264">
        <v>11701120</v>
      </c>
      <c r="H132" s="264">
        <v>11701120</v>
      </c>
      <c r="I132" s="264">
        <v>11701120</v>
      </c>
      <c r="J132" s="264">
        <v>11701120</v>
      </c>
      <c r="K132" s="265" t="s">
        <v>67</v>
      </c>
      <c r="L132" s="266"/>
      <c r="M132" s="267">
        <v>292</v>
      </c>
      <c r="N132" s="308">
        <v>94</v>
      </c>
      <c r="O132" s="267">
        <v>40</v>
      </c>
      <c r="P132" s="268">
        <v>426</v>
      </c>
      <c r="Q132" s="268"/>
      <c r="R132" s="338">
        <v>426</v>
      </c>
      <c r="S132" s="266">
        <v>44</v>
      </c>
      <c r="T132" s="267">
        <v>288</v>
      </c>
      <c r="U132" s="308">
        <v>94</v>
      </c>
      <c r="V132" s="267"/>
      <c r="W132" s="268">
        <v>426</v>
      </c>
      <c r="X132" s="268"/>
      <c r="Y132" s="338">
        <v>426</v>
      </c>
      <c r="Z132" s="249">
        <v>44</v>
      </c>
      <c r="AA132" s="250">
        <v>288</v>
      </c>
      <c r="AB132" s="250">
        <v>94</v>
      </c>
      <c r="AC132" s="250">
        <v>0</v>
      </c>
      <c r="AD132" s="251">
        <f t="shared" si="53"/>
        <v>426</v>
      </c>
      <c r="AE132" s="250">
        <v>0</v>
      </c>
      <c r="AF132" s="269">
        <f t="shared" si="54"/>
        <v>426</v>
      </c>
      <c r="AG132" s="249">
        <v>44</v>
      </c>
      <c r="AH132" s="250">
        <v>288</v>
      </c>
      <c r="AI132" s="250">
        <v>94</v>
      </c>
      <c r="AJ132" s="250">
        <v>0</v>
      </c>
      <c r="AK132" s="251">
        <v>426</v>
      </c>
      <c r="AL132" s="250">
        <v>0</v>
      </c>
      <c r="AM132" s="269">
        <f t="shared" si="55"/>
        <v>426</v>
      </c>
      <c r="AN132" s="249">
        <v>44</v>
      </c>
      <c r="AO132" s="250">
        <v>288</v>
      </c>
      <c r="AP132" s="250">
        <v>94</v>
      </c>
      <c r="AQ132" s="250">
        <v>0</v>
      </c>
      <c r="AR132" s="251">
        <v>426</v>
      </c>
      <c r="AS132" s="250">
        <v>0</v>
      </c>
      <c r="AT132" s="269">
        <v>426</v>
      </c>
      <c r="AU132" s="253">
        <v>44</v>
      </c>
      <c r="AV132" s="258">
        <v>288</v>
      </c>
      <c r="AW132" s="255">
        <v>94</v>
      </c>
      <c r="AX132" s="255">
        <v>0</v>
      </c>
      <c r="AY132" s="251">
        <v>426</v>
      </c>
      <c r="AZ132" s="250">
        <v>0</v>
      </c>
      <c r="BA132" s="269">
        <v>426</v>
      </c>
      <c r="BB132" s="249">
        <v>44</v>
      </c>
      <c r="BC132" s="250">
        <v>288</v>
      </c>
      <c r="BD132" s="250">
        <v>94</v>
      </c>
      <c r="BE132" s="250">
        <v>0</v>
      </c>
      <c r="BF132" s="250">
        <v>426</v>
      </c>
      <c r="BG132" s="250">
        <v>0</v>
      </c>
      <c r="BH132" s="269">
        <v>426</v>
      </c>
      <c r="BI132" s="516">
        <f>SUMIFS('R4病院病棟票'!$AE$11:$AE$324,'R4病院病棟票'!$B$11:$B$324,$J$3:$J$150,'R4病院病棟票'!$R$11:$R$324,1)</f>
        <v>8</v>
      </c>
      <c r="BJ132" s="260">
        <f>SUMIFS('R4病院病棟票'!$AE$11:$AE$324,'R4病院病棟票'!$B$11:$B$324,$J$3:$J$150,'R4病院病棟票'!$R$11:$R$324,2)</f>
        <v>284</v>
      </c>
      <c r="BK132" s="517">
        <f>SUMIFS('R4病院病棟票'!$AE$11:$AE$324,'R4病院病棟票'!$B$11:$B$324,$J$3:$J$150,'R4病院病棟票'!$R$11:$R$324,3)</f>
        <v>94</v>
      </c>
      <c r="BL132" s="518">
        <f>SUMIFS('R4病院病棟票'!$AE$11:$AE$324,'R4病院病棟票'!$B$11:$B$324,$J$3:$J$150,'R4病院病棟票'!$R$11:$R$324,4)</f>
        <v>40</v>
      </c>
      <c r="BM132" s="519">
        <f t="shared" si="61"/>
        <v>426</v>
      </c>
      <c r="BN132" s="260">
        <f>SUMIFS('R4病院病棟票'!$AE$11:$AE$324,'R4病院病棟票'!$B$11:$B$324,$J$3:$J$150,'R4病院病棟票'!$R$11:$R$324,5)+SUMIFS('R4病院病棟票'!$AE$11:$AE$324,'R4病院病棟票'!$B$11:$B$324,$J$3:$J$150,'R4病院病棟票'!$R$11:$R$324,6)</f>
        <v>0</v>
      </c>
      <c r="BO132" s="293">
        <f t="shared" si="62"/>
        <v>426</v>
      </c>
      <c r="BP132" s="228">
        <f t="shared" ref="BP132:BP153" si="65">BM132-BF132</f>
        <v>0</v>
      </c>
      <c r="BQ132" s="228">
        <f t="shared" ref="BQ132:BQ153" si="66">BO132-BH132</f>
        <v>0</v>
      </c>
      <c r="BR132" s="228"/>
      <c r="BS132" s="384">
        <f>SUMIFS('R4病院病棟票'!$AH$11:$AH$324,'R4病院病棟票'!$B$11:$B$324,$J$3:$J$150,'R4病院病棟票'!$Y$11:$Y$324,1)</f>
        <v>8</v>
      </c>
      <c r="BT132" s="525">
        <f>SUMIFS('R4病院病棟票'!$AH$11:$AH$324,'R4病院病棟票'!$B$11:$B$324,$J$3:$J$150,'R4病院病棟票'!$Y$11:$Y$324,2)</f>
        <v>284</v>
      </c>
      <c r="BU132" s="385">
        <f>SUMIFS('R4病院病棟票'!$AH$11:$AH$324,'R4病院病棟票'!$B$11:$B$324,$J$3:$J$150,'R4病院病棟票'!$Y$11:$Y$324,3)</f>
        <v>94</v>
      </c>
      <c r="BV132" s="393">
        <f>SUMIFS('R4病院病棟票'!$AH$11:$AH$324,'R4病院病棟票'!$B$11:$B$324,$J$3:$J$150,'R4病院病棟票'!$Y$11:$Y$324,4)</f>
        <v>40</v>
      </c>
      <c r="BW132" s="385">
        <f t="shared" si="63"/>
        <v>426</v>
      </c>
      <c r="BX132" s="393">
        <f>SUMIFS('R4病院病棟票'!$AH$11:$AH$324,'R4病院病棟票'!$B$11:$B$324,$J$3:$J$150,'R4病院病棟票'!$Y$11:$Y$324,5)</f>
        <v>0</v>
      </c>
      <c r="BY132" s="386">
        <f t="shared" si="64"/>
        <v>426</v>
      </c>
      <c r="BZ132" s="387">
        <f>SUMIFS('R4病院病棟票'!$AI$11:$AI$324,'R4病院病棟票'!$B$11:$B$324,$J$3:$J$150)</f>
        <v>0</v>
      </c>
      <c r="CA132" s="528">
        <f>SUMIFS('R4病院病棟票'!$AE$11:$AE$324,'R4病院病棟票'!$B$11:$B$324,$J$3:$J$150,'R4病院病棟票'!$Y$11:$Y$324,7)</f>
        <v>0</v>
      </c>
      <c r="CB132" s="388" t="str">
        <f t="shared" ref="CB132:CB150" si="67">IF(BO132=BY132+BZ132+CA132,"○","×")</f>
        <v>○</v>
      </c>
      <c r="CC132" s="391">
        <v>426</v>
      </c>
      <c r="CD132" s="388" t="str">
        <f t="shared" ref="CD132:CD150" si="68">IF(BO132=CC132,"○","×")</f>
        <v>○</v>
      </c>
    </row>
    <row r="133" spans="1:82">
      <c r="A133" s="240">
        <v>119</v>
      </c>
      <c r="B133" s="262" t="s">
        <v>199</v>
      </c>
      <c r="C133" s="262" t="s">
        <v>203</v>
      </c>
      <c r="D133" s="262" t="s">
        <v>109</v>
      </c>
      <c r="E133" s="263">
        <v>11729026</v>
      </c>
      <c r="F133" s="264">
        <v>11730033</v>
      </c>
      <c r="G133" s="264">
        <v>11701119</v>
      </c>
      <c r="H133" s="264">
        <v>11701119</v>
      </c>
      <c r="I133" s="264">
        <v>11701119</v>
      </c>
      <c r="J133" s="264">
        <v>11701119</v>
      </c>
      <c r="K133" s="265" t="s">
        <v>204</v>
      </c>
      <c r="L133" s="266"/>
      <c r="M133" s="267"/>
      <c r="N133" s="267"/>
      <c r="O133" s="267"/>
      <c r="P133" s="268">
        <v>0</v>
      </c>
      <c r="Q133" s="268"/>
      <c r="R133" s="338">
        <v>0</v>
      </c>
      <c r="S133" s="266"/>
      <c r="T133" s="267">
        <v>46</v>
      </c>
      <c r="U133" s="267"/>
      <c r="V133" s="267"/>
      <c r="W133" s="268">
        <v>46</v>
      </c>
      <c r="X133" s="268"/>
      <c r="Y133" s="338">
        <v>46</v>
      </c>
      <c r="Z133" s="249">
        <v>0</v>
      </c>
      <c r="AA133" s="250">
        <v>46</v>
      </c>
      <c r="AB133" s="250">
        <v>0</v>
      </c>
      <c r="AC133" s="250">
        <v>0</v>
      </c>
      <c r="AD133" s="251">
        <f t="shared" si="53"/>
        <v>46</v>
      </c>
      <c r="AE133" s="250">
        <v>0</v>
      </c>
      <c r="AF133" s="269">
        <f t="shared" si="54"/>
        <v>46</v>
      </c>
      <c r="AG133" s="249">
        <v>0</v>
      </c>
      <c r="AH133" s="250">
        <v>46</v>
      </c>
      <c r="AI133" s="250">
        <v>0</v>
      </c>
      <c r="AJ133" s="250">
        <v>0</v>
      </c>
      <c r="AK133" s="251">
        <v>46</v>
      </c>
      <c r="AL133" s="250">
        <v>0</v>
      </c>
      <c r="AM133" s="269">
        <f t="shared" si="55"/>
        <v>46</v>
      </c>
      <c r="AN133" s="249">
        <v>0</v>
      </c>
      <c r="AO133" s="250">
        <v>46</v>
      </c>
      <c r="AP133" s="250">
        <v>0</v>
      </c>
      <c r="AQ133" s="250">
        <v>0</v>
      </c>
      <c r="AR133" s="251">
        <v>46</v>
      </c>
      <c r="AS133" s="250">
        <v>0</v>
      </c>
      <c r="AT133" s="269">
        <v>46</v>
      </c>
      <c r="AU133" s="253">
        <v>0</v>
      </c>
      <c r="AV133" s="258">
        <v>46</v>
      </c>
      <c r="AW133" s="255">
        <v>0</v>
      </c>
      <c r="AX133" s="255">
        <v>0</v>
      </c>
      <c r="AY133" s="251">
        <v>46</v>
      </c>
      <c r="AZ133" s="250">
        <v>0</v>
      </c>
      <c r="BA133" s="269">
        <v>46</v>
      </c>
      <c r="BB133" s="249">
        <v>0</v>
      </c>
      <c r="BC133" s="250">
        <v>46</v>
      </c>
      <c r="BD133" s="250">
        <v>0</v>
      </c>
      <c r="BE133" s="250">
        <v>0</v>
      </c>
      <c r="BF133" s="250">
        <v>46</v>
      </c>
      <c r="BG133" s="250">
        <v>0</v>
      </c>
      <c r="BH133" s="269">
        <v>46</v>
      </c>
      <c r="BI133" s="516">
        <f>SUMIFS('R4病院病棟票'!$AE$11:$AE$324,'R4病院病棟票'!$B$11:$B$324,$J$3:$J$150,'R4病院病棟票'!$R$11:$R$324,1)</f>
        <v>0</v>
      </c>
      <c r="BJ133" s="260">
        <f>SUMIFS('R4病院病棟票'!$AE$11:$AE$324,'R4病院病棟票'!$B$11:$B$324,$J$3:$J$150,'R4病院病棟票'!$R$11:$R$324,2)</f>
        <v>46</v>
      </c>
      <c r="BK133" s="517">
        <f>SUMIFS('R4病院病棟票'!$AE$11:$AE$324,'R4病院病棟票'!$B$11:$B$324,$J$3:$J$150,'R4病院病棟票'!$R$11:$R$324,3)</f>
        <v>0</v>
      </c>
      <c r="BL133" s="518">
        <f>SUMIFS('R4病院病棟票'!$AE$11:$AE$324,'R4病院病棟票'!$B$11:$B$324,$J$3:$J$150,'R4病院病棟票'!$R$11:$R$324,4)</f>
        <v>0</v>
      </c>
      <c r="BM133" s="519">
        <f t="shared" si="61"/>
        <v>46</v>
      </c>
      <c r="BN133" s="260">
        <f>SUMIFS('R4病院病棟票'!$AE$11:$AE$324,'R4病院病棟票'!$B$11:$B$324,$J$3:$J$150,'R4病院病棟票'!$R$11:$R$324,5)+SUMIFS('R4病院病棟票'!$AE$11:$AE$324,'R4病院病棟票'!$B$11:$B$324,$J$3:$J$150,'R4病院病棟票'!$R$11:$R$324,6)</f>
        <v>0</v>
      </c>
      <c r="BO133" s="293">
        <f t="shared" si="62"/>
        <v>46</v>
      </c>
      <c r="BP133" s="228">
        <f t="shared" si="65"/>
        <v>0</v>
      </c>
      <c r="BQ133" s="228">
        <f t="shared" si="66"/>
        <v>0</v>
      </c>
      <c r="BR133" s="228"/>
      <c r="BS133" s="384">
        <f>SUMIFS('R4病院病棟票'!$AH$11:$AH$324,'R4病院病棟票'!$B$11:$B$324,$J$3:$J$150,'R4病院病棟票'!$Y$11:$Y$324,1)</f>
        <v>0</v>
      </c>
      <c r="BT133" s="525">
        <f>SUMIFS('R4病院病棟票'!$AH$11:$AH$324,'R4病院病棟票'!$B$11:$B$324,$J$3:$J$150,'R4病院病棟票'!$Y$11:$Y$324,2)</f>
        <v>46</v>
      </c>
      <c r="BU133" s="385">
        <f>SUMIFS('R4病院病棟票'!$AH$11:$AH$324,'R4病院病棟票'!$B$11:$B$324,$J$3:$J$150,'R4病院病棟票'!$Y$11:$Y$324,3)</f>
        <v>0</v>
      </c>
      <c r="BV133" s="393">
        <f>SUMIFS('R4病院病棟票'!$AH$11:$AH$324,'R4病院病棟票'!$B$11:$B$324,$J$3:$J$150,'R4病院病棟票'!$Y$11:$Y$324,4)</f>
        <v>0</v>
      </c>
      <c r="BW133" s="385">
        <f t="shared" si="63"/>
        <v>46</v>
      </c>
      <c r="BX133" s="393">
        <f>SUMIFS('R4病院病棟票'!$AH$11:$AH$324,'R4病院病棟票'!$B$11:$B$324,$J$3:$J$150,'R4病院病棟票'!$Y$11:$Y$324,5)</f>
        <v>0</v>
      </c>
      <c r="BY133" s="386">
        <f t="shared" si="64"/>
        <v>46</v>
      </c>
      <c r="BZ133" s="387">
        <f>SUMIFS('R4病院病棟票'!$AI$11:$AI$324,'R4病院病棟票'!$B$11:$B$324,$J$3:$J$150)</f>
        <v>0</v>
      </c>
      <c r="CA133" s="528">
        <f>SUMIFS('R4病院病棟票'!$AE$11:$AE$324,'R4病院病棟票'!$B$11:$B$324,$J$3:$J$150,'R4病院病棟票'!$Y$11:$Y$324,7)</f>
        <v>0</v>
      </c>
      <c r="CB133" s="388" t="str">
        <f t="shared" si="67"/>
        <v>○</v>
      </c>
      <c r="CC133" s="391">
        <v>46</v>
      </c>
      <c r="CD133" s="388" t="str">
        <f t="shared" si="68"/>
        <v>○</v>
      </c>
    </row>
    <row r="134" spans="1:82">
      <c r="A134" s="240">
        <v>120</v>
      </c>
      <c r="B134" s="358" t="s">
        <v>205</v>
      </c>
      <c r="C134" s="358" t="s">
        <v>206</v>
      </c>
      <c r="D134" s="358" t="s">
        <v>109</v>
      </c>
      <c r="E134" s="359" t="s">
        <v>207</v>
      </c>
      <c r="F134" s="360" t="s">
        <v>208</v>
      </c>
      <c r="G134" s="360" t="s">
        <v>209</v>
      </c>
      <c r="H134" s="360" t="s">
        <v>209</v>
      </c>
      <c r="I134" s="360" t="s">
        <v>209</v>
      </c>
      <c r="J134" s="360" t="s">
        <v>209</v>
      </c>
      <c r="K134" s="361" t="s">
        <v>210</v>
      </c>
      <c r="L134" s="245"/>
      <c r="M134" s="246"/>
      <c r="N134" s="246"/>
      <c r="O134" s="246"/>
      <c r="P134" s="247">
        <v>0</v>
      </c>
      <c r="Q134" s="247"/>
      <c r="R134" s="248">
        <v>0</v>
      </c>
      <c r="S134" s="245"/>
      <c r="T134" s="246"/>
      <c r="U134" s="246"/>
      <c r="V134" s="246">
        <v>190</v>
      </c>
      <c r="W134" s="247">
        <v>190</v>
      </c>
      <c r="X134" s="247"/>
      <c r="Y134" s="248">
        <v>190</v>
      </c>
      <c r="Z134" s="249">
        <v>0</v>
      </c>
      <c r="AA134" s="250">
        <v>0</v>
      </c>
      <c r="AB134" s="250">
        <v>0</v>
      </c>
      <c r="AC134" s="250">
        <v>190</v>
      </c>
      <c r="AD134" s="251">
        <f t="shared" si="53"/>
        <v>190</v>
      </c>
      <c r="AE134" s="250">
        <v>0</v>
      </c>
      <c r="AF134" s="252">
        <f t="shared" si="37"/>
        <v>190</v>
      </c>
      <c r="AG134" s="249">
        <v>0</v>
      </c>
      <c r="AH134" s="250">
        <v>0</v>
      </c>
      <c r="AI134" s="250">
        <v>0</v>
      </c>
      <c r="AJ134" s="250">
        <v>199</v>
      </c>
      <c r="AK134" s="251">
        <v>199</v>
      </c>
      <c r="AL134" s="250">
        <v>0</v>
      </c>
      <c r="AM134" s="252">
        <f t="shared" si="55"/>
        <v>199</v>
      </c>
      <c r="AN134" s="249">
        <v>0</v>
      </c>
      <c r="AO134" s="250">
        <v>0</v>
      </c>
      <c r="AP134" s="250">
        <v>0</v>
      </c>
      <c r="AQ134" s="250">
        <v>199</v>
      </c>
      <c r="AR134" s="251">
        <v>199</v>
      </c>
      <c r="AS134" s="250">
        <v>0</v>
      </c>
      <c r="AT134" s="252">
        <v>199</v>
      </c>
      <c r="AU134" s="253">
        <v>0</v>
      </c>
      <c r="AV134" s="258">
        <v>0</v>
      </c>
      <c r="AW134" s="255">
        <v>0</v>
      </c>
      <c r="AX134" s="255">
        <v>199</v>
      </c>
      <c r="AY134" s="251">
        <v>199</v>
      </c>
      <c r="AZ134" s="250">
        <v>0</v>
      </c>
      <c r="BA134" s="252">
        <v>199</v>
      </c>
      <c r="BB134" s="249">
        <v>0</v>
      </c>
      <c r="BC134" s="250">
        <v>0</v>
      </c>
      <c r="BD134" s="250">
        <v>0</v>
      </c>
      <c r="BE134" s="250">
        <v>199</v>
      </c>
      <c r="BF134" s="250">
        <v>199</v>
      </c>
      <c r="BG134" s="250">
        <v>0</v>
      </c>
      <c r="BH134" s="269">
        <v>199</v>
      </c>
      <c r="BI134" s="516">
        <f>SUMIFS('R4病院病棟票'!$AE$11:$AE$324,'R4病院病棟票'!$B$11:$B$324,$J$3:$J$150,'R4病院病棟票'!$R$11:$R$324,1)</f>
        <v>0</v>
      </c>
      <c r="BJ134" s="260">
        <f>SUMIFS('R4病院病棟票'!$AE$11:$AE$324,'R4病院病棟票'!$B$11:$B$324,$J$3:$J$150,'R4病院病棟票'!$R$11:$R$324,2)</f>
        <v>0</v>
      </c>
      <c r="BK134" s="517">
        <f>SUMIFS('R4病院病棟票'!$AE$11:$AE$324,'R4病院病棟票'!$B$11:$B$324,$J$3:$J$150,'R4病院病棟票'!$R$11:$R$324,3)</f>
        <v>0</v>
      </c>
      <c r="BL134" s="518">
        <f>SUMIFS('R4病院病棟票'!$AE$11:$AE$324,'R4病院病棟票'!$B$11:$B$324,$J$3:$J$150,'R4病院病棟票'!$R$11:$R$324,4)</f>
        <v>199</v>
      </c>
      <c r="BM134" s="519">
        <f t="shared" si="61"/>
        <v>199</v>
      </c>
      <c r="BN134" s="260">
        <f>SUMIFS('R4病院病棟票'!$AE$11:$AE$324,'R4病院病棟票'!$B$11:$B$324,$J$3:$J$150,'R4病院病棟票'!$R$11:$R$324,5)+SUMIFS('R4病院病棟票'!$AE$11:$AE$324,'R4病院病棟票'!$B$11:$B$324,$J$3:$J$150,'R4病院病棟票'!$R$11:$R$324,6)</f>
        <v>0</v>
      </c>
      <c r="BO134" s="293">
        <f t="shared" si="62"/>
        <v>199</v>
      </c>
      <c r="BP134" s="228">
        <f t="shared" si="65"/>
        <v>0</v>
      </c>
      <c r="BQ134" s="228">
        <f t="shared" si="66"/>
        <v>0</v>
      </c>
      <c r="BR134" s="228"/>
      <c r="BS134" s="384">
        <f>SUMIFS('R4病院病棟票'!$AH$11:$AH$324,'R4病院病棟票'!$B$11:$B$324,$J$3:$J$150,'R4病院病棟票'!$Y$11:$Y$324,1)</f>
        <v>0</v>
      </c>
      <c r="BT134" s="525">
        <f>SUMIFS('R4病院病棟票'!$AH$11:$AH$324,'R4病院病棟票'!$B$11:$B$324,$J$3:$J$150,'R4病院病棟票'!$Y$11:$Y$324,2)</f>
        <v>0</v>
      </c>
      <c r="BU134" s="385">
        <f>SUMIFS('R4病院病棟票'!$AH$11:$AH$324,'R4病院病棟票'!$B$11:$B$324,$J$3:$J$150,'R4病院病棟票'!$Y$11:$Y$324,3)</f>
        <v>0</v>
      </c>
      <c r="BV134" s="393">
        <f>SUMIFS('R4病院病棟票'!$AH$11:$AH$324,'R4病院病棟票'!$B$11:$B$324,$J$3:$J$150,'R4病院病棟票'!$Y$11:$Y$324,4)</f>
        <v>199</v>
      </c>
      <c r="BW134" s="385">
        <f t="shared" si="63"/>
        <v>199</v>
      </c>
      <c r="BX134" s="393">
        <f>SUMIFS('R4病院病棟票'!$AH$11:$AH$324,'R4病院病棟票'!$B$11:$B$324,$J$3:$J$150,'R4病院病棟票'!$Y$11:$Y$324,5)</f>
        <v>0</v>
      </c>
      <c r="BY134" s="386">
        <f t="shared" si="64"/>
        <v>199</v>
      </c>
      <c r="BZ134" s="387">
        <f>SUMIFS('R4病院病棟票'!$AI$11:$AI$324,'R4病院病棟票'!$B$11:$B$324,$J$3:$J$150)</f>
        <v>0</v>
      </c>
      <c r="CA134" s="528">
        <f>SUMIFS('R4病院病棟票'!$AE$11:$AE$324,'R4病院病棟票'!$B$11:$B$324,$J$3:$J$150,'R4病院病棟票'!$Y$11:$Y$324,7)</f>
        <v>0</v>
      </c>
      <c r="CB134" s="388" t="str">
        <f t="shared" si="67"/>
        <v>○</v>
      </c>
      <c r="CC134" s="389">
        <v>199</v>
      </c>
      <c r="CD134" s="388" t="str">
        <f t="shared" si="68"/>
        <v>○</v>
      </c>
    </row>
    <row r="135" spans="1:82" ht="13.5" hidden="1" customHeight="1">
      <c r="A135" s="240">
        <v>121</v>
      </c>
      <c r="B135" s="351" t="s">
        <v>199</v>
      </c>
      <c r="C135" s="351" t="s">
        <v>203</v>
      </c>
      <c r="D135" s="351" t="s">
        <v>109</v>
      </c>
      <c r="E135" s="351">
        <v>11729115</v>
      </c>
      <c r="F135" s="352">
        <v>11730132</v>
      </c>
      <c r="G135" s="352">
        <v>11701122</v>
      </c>
      <c r="H135" s="352"/>
      <c r="I135" s="352"/>
      <c r="J135" s="352"/>
      <c r="K135" s="352" t="s">
        <v>211</v>
      </c>
      <c r="L135" s="266"/>
      <c r="M135" s="267"/>
      <c r="N135" s="267"/>
      <c r="O135" s="267"/>
      <c r="P135" s="268">
        <v>0</v>
      </c>
      <c r="Q135" s="268"/>
      <c r="R135" s="338">
        <v>0</v>
      </c>
      <c r="S135" s="266"/>
      <c r="T135" s="267"/>
      <c r="U135" s="267"/>
      <c r="V135" s="267">
        <v>144</v>
      </c>
      <c r="W135" s="268">
        <v>144</v>
      </c>
      <c r="X135" s="268"/>
      <c r="Y135" s="338">
        <v>144</v>
      </c>
      <c r="Z135" s="249">
        <v>0</v>
      </c>
      <c r="AA135" s="250">
        <v>0</v>
      </c>
      <c r="AB135" s="250">
        <v>0</v>
      </c>
      <c r="AC135" s="250">
        <v>144</v>
      </c>
      <c r="AD135" s="251">
        <f t="shared" si="53"/>
        <v>144</v>
      </c>
      <c r="AE135" s="250">
        <v>0</v>
      </c>
      <c r="AF135" s="269">
        <f>AD135+AE135</f>
        <v>144</v>
      </c>
      <c r="AG135" s="249">
        <v>0</v>
      </c>
      <c r="AH135" s="250">
        <v>0</v>
      </c>
      <c r="AI135" s="250">
        <v>0</v>
      </c>
      <c r="AJ135" s="250">
        <v>144</v>
      </c>
      <c r="AK135" s="251">
        <v>144</v>
      </c>
      <c r="AL135" s="250">
        <v>0</v>
      </c>
      <c r="AM135" s="269">
        <f t="shared" si="55"/>
        <v>144</v>
      </c>
      <c r="AN135" s="253">
        <v>0</v>
      </c>
      <c r="AO135" s="250">
        <v>0</v>
      </c>
      <c r="AP135" s="250">
        <v>0</v>
      </c>
      <c r="AQ135" s="250">
        <v>144</v>
      </c>
      <c r="AR135" s="251">
        <v>144</v>
      </c>
      <c r="AS135" s="250">
        <v>0</v>
      </c>
      <c r="AT135" s="269">
        <v>144</v>
      </c>
      <c r="AU135" s="253">
        <v>0</v>
      </c>
      <c r="AV135" s="258">
        <v>0</v>
      </c>
      <c r="AW135" s="255">
        <v>0</v>
      </c>
      <c r="AX135" s="255">
        <v>0</v>
      </c>
      <c r="AY135" s="251">
        <v>0</v>
      </c>
      <c r="AZ135" s="250">
        <v>0</v>
      </c>
      <c r="BA135" s="269">
        <v>0</v>
      </c>
      <c r="BB135" s="249">
        <v>0</v>
      </c>
      <c r="BC135" s="250">
        <v>0</v>
      </c>
      <c r="BD135" s="250">
        <v>0</v>
      </c>
      <c r="BE135" s="250">
        <v>0</v>
      </c>
      <c r="BF135" s="250">
        <v>0</v>
      </c>
      <c r="BG135" s="250">
        <v>0</v>
      </c>
      <c r="BH135" s="269">
        <v>0</v>
      </c>
      <c r="BI135" s="516">
        <f>SUMIFS('R4病院病棟票'!$AE$11:$AE$324,'R4病院病棟票'!$B$11:$B$324,$J$3:$J$150,'R4病院病棟票'!$R$11:$R$324,1)</f>
        <v>0</v>
      </c>
      <c r="BJ135" s="260">
        <f>SUMIFS('R4病院病棟票'!$AE$11:$AE$324,'R4病院病棟票'!$B$11:$B$324,$J$3:$J$150,'R4病院病棟票'!$R$11:$R$324,2)</f>
        <v>0</v>
      </c>
      <c r="BK135" s="517">
        <f>SUMIFS('R4病院病棟票'!$AE$11:$AE$324,'R4病院病棟票'!$B$11:$B$324,$J$3:$J$150,'R4病院病棟票'!$R$11:$R$324,3)</f>
        <v>0</v>
      </c>
      <c r="BL135" s="518">
        <f>SUMIFS('R4病院病棟票'!$AE$11:$AE$324,'R4病院病棟票'!$B$11:$B$324,$J$3:$J$150,'R4病院病棟票'!$R$11:$R$324,4)</f>
        <v>0</v>
      </c>
      <c r="BM135" s="519">
        <f t="shared" si="61"/>
        <v>0</v>
      </c>
      <c r="BN135" s="260">
        <f>SUMIFS('R4病院病棟票'!$AE$11:$AE$324,'R4病院病棟票'!$B$11:$B$324,$J$3:$J$150,'R4病院病棟票'!$R$11:$R$324,5)+SUMIFS('R4病院病棟票'!$AE$11:$AE$324,'R4病院病棟票'!$B$11:$B$324,$J$3:$J$150,'R4病院病棟票'!$R$11:$R$324,6)</f>
        <v>0</v>
      </c>
      <c r="BO135" s="293">
        <f t="shared" si="62"/>
        <v>0</v>
      </c>
      <c r="BP135" s="228">
        <f t="shared" si="65"/>
        <v>0</v>
      </c>
      <c r="BQ135" s="228">
        <f t="shared" si="66"/>
        <v>0</v>
      </c>
      <c r="BR135" s="408"/>
      <c r="BS135" s="384">
        <f>SUMIFS('R4病院病棟票'!$AH$11:$AH$324,'R4病院病棟票'!$B$11:$B$324,$J$3:$J$150,'R4病院病棟票'!$Y$11:$Y$324,1)</f>
        <v>0</v>
      </c>
      <c r="BT135" s="525">
        <f>SUMIFS('R4病院病棟票'!$AH$11:$AH$324,'R4病院病棟票'!$B$11:$B$324,$J$3:$J$150,'R4病院病棟票'!$Y$11:$Y$324,2)</f>
        <v>0</v>
      </c>
      <c r="BU135" s="385">
        <f>SUMIFS('R4病院病棟票'!$AH$11:$AH$324,'R4病院病棟票'!$B$11:$B$324,$J$3:$J$150,'R4病院病棟票'!$Y$11:$Y$324,3)</f>
        <v>0</v>
      </c>
      <c r="BV135" s="393">
        <f>SUMIFS('R4病院病棟票'!$AH$11:$AH$324,'R4病院病棟票'!$B$11:$B$324,$J$3:$J$150,'R4病院病棟票'!$Y$11:$Y$324,4)</f>
        <v>0</v>
      </c>
      <c r="BW135" s="385">
        <f t="shared" ref="BW135:BW136" si="69">SUM(BS135:BV135)</f>
        <v>0</v>
      </c>
      <c r="BX135" s="393">
        <f>SUMIFS('R4病院病棟票'!$AH$11:$AH$324,'R4病院病棟票'!$B$11:$B$324,$J$3:$J$150,'R4病院病棟票'!$Y$11:$Y$324,5)</f>
        <v>0</v>
      </c>
      <c r="BY135" s="386">
        <f t="shared" ref="BY135:BY137" si="70">BW135+BX135</f>
        <v>0</v>
      </c>
      <c r="BZ135" s="387">
        <f>SUMIFS('R4病院病棟票'!$AI$11:$AI$324,'R4病院病棟票'!$B$11:$B$324,$J$3:$J$150)</f>
        <v>0</v>
      </c>
      <c r="CA135" s="528">
        <f>SUMIFS('R4病院病棟票'!$AE$11:$AE$324,'R4病院病棟票'!$B$11:$B$324,$J$3:$J$150,'R4病院病棟票'!$Y$11:$Y$324,7)</f>
        <v>0</v>
      </c>
      <c r="CB135" s="388" t="str">
        <f t="shared" si="67"/>
        <v>○</v>
      </c>
      <c r="CC135" s="391">
        <v>0</v>
      </c>
      <c r="CD135" s="388" t="str">
        <f t="shared" si="68"/>
        <v>○</v>
      </c>
    </row>
    <row r="136" spans="1:82">
      <c r="A136" s="240">
        <v>121</v>
      </c>
      <c r="B136" s="262" t="s">
        <v>199</v>
      </c>
      <c r="C136" s="262" t="s">
        <v>203</v>
      </c>
      <c r="D136" s="262" t="s">
        <v>109</v>
      </c>
      <c r="E136" s="263">
        <v>11729128</v>
      </c>
      <c r="F136" s="264">
        <v>11730070</v>
      </c>
      <c r="G136" s="264">
        <v>11701123</v>
      </c>
      <c r="H136" s="264">
        <v>11701123</v>
      </c>
      <c r="I136" s="264">
        <v>11701123</v>
      </c>
      <c r="J136" s="264">
        <v>11701123</v>
      </c>
      <c r="K136" s="265" t="s">
        <v>68</v>
      </c>
      <c r="L136" s="266"/>
      <c r="M136" s="267"/>
      <c r="N136" s="267"/>
      <c r="O136" s="267"/>
      <c r="P136" s="268">
        <v>0</v>
      </c>
      <c r="Q136" s="268"/>
      <c r="R136" s="338">
        <v>0</v>
      </c>
      <c r="S136" s="266"/>
      <c r="T136" s="267"/>
      <c r="U136" s="267"/>
      <c r="V136" s="267">
        <v>41</v>
      </c>
      <c r="W136" s="268">
        <v>41</v>
      </c>
      <c r="X136" s="268"/>
      <c r="Y136" s="338">
        <v>41</v>
      </c>
      <c r="Z136" s="249">
        <v>0</v>
      </c>
      <c r="AA136" s="250">
        <v>0</v>
      </c>
      <c r="AB136" s="250">
        <v>0</v>
      </c>
      <c r="AC136" s="250">
        <v>41</v>
      </c>
      <c r="AD136" s="251">
        <f t="shared" si="53"/>
        <v>41</v>
      </c>
      <c r="AE136" s="250">
        <v>0</v>
      </c>
      <c r="AF136" s="269">
        <f t="shared" si="37"/>
        <v>41</v>
      </c>
      <c r="AG136" s="249">
        <v>0</v>
      </c>
      <c r="AH136" s="250">
        <v>0</v>
      </c>
      <c r="AI136" s="250">
        <v>0</v>
      </c>
      <c r="AJ136" s="250">
        <v>41</v>
      </c>
      <c r="AK136" s="251">
        <v>41</v>
      </c>
      <c r="AL136" s="250">
        <v>0</v>
      </c>
      <c r="AM136" s="269">
        <f t="shared" si="55"/>
        <v>41</v>
      </c>
      <c r="AN136" s="253">
        <v>0</v>
      </c>
      <c r="AO136" s="250">
        <v>0</v>
      </c>
      <c r="AP136" s="250">
        <v>0</v>
      </c>
      <c r="AQ136" s="250">
        <v>41</v>
      </c>
      <c r="AR136" s="251">
        <v>41</v>
      </c>
      <c r="AS136" s="250">
        <v>0</v>
      </c>
      <c r="AT136" s="269">
        <v>41</v>
      </c>
      <c r="AU136" s="253">
        <v>0</v>
      </c>
      <c r="AV136" s="258">
        <v>0</v>
      </c>
      <c r="AW136" s="255">
        <v>0</v>
      </c>
      <c r="AX136" s="255">
        <v>24</v>
      </c>
      <c r="AY136" s="251">
        <v>24</v>
      </c>
      <c r="AZ136" s="250">
        <v>0</v>
      </c>
      <c r="BA136" s="252">
        <v>24</v>
      </c>
      <c r="BB136" s="249">
        <v>0</v>
      </c>
      <c r="BC136" s="250">
        <v>0</v>
      </c>
      <c r="BD136" s="250">
        <v>0</v>
      </c>
      <c r="BE136" s="250">
        <v>24</v>
      </c>
      <c r="BF136" s="250">
        <v>24</v>
      </c>
      <c r="BG136" s="250">
        <v>0</v>
      </c>
      <c r="BH136" s="269">
        <v>24</v>
      </c>
      <c r="BI136" s="516">
        <f>SUMIFS('R4病院病棟票'!$AE$11:$AE$324,'R4病院病棟票'!$B$11:$B$324,$J$3:$J$150,'R4病院病棟票'!$R$11:$R$324,1)</f>
        <v>0</v>
      </c>
      <c r="BJ136" s="260">
        <f>SUMIFS('R4病院病棟票'!$AE$11:$AE$324,'R4病院病棟票'!$B$11:$B$324,$J$3:$J$150,'R4病院病棟票'!$R$11:$R$324,2)</f>
        <v>0</v>
      </c>
      <c r="BK136" s="517">
        <f>SUMIFS('R4病院病棟票'!$AE$11:$AE$324,'R4病院病棟票'!$B$11:$B$324,$J$3:$J$150,'R4病院病棟票'!$R$11:$R$324,3)</f>
        <v>0</v>
      </c>
      <c r="BL136" s="518">
        <f>SUMIFS('R4病院病棟票'!$AE$11:$AE$324,'R4病院病棟票'!$B$11:$B$324,$J$3:$J$150,'R4病院病棟票'!$R$11:$R$324,4)</f>
        <v>24</v>
      </c>
      <c r="BM136" s="519">
        <f t="shared" si="61"/>
        <v>24</v>
      </c>
      <c r="BN136" s="260">
        <f>SUMIFS('R4病院病棟票'!$AE$11:$AE$324,'R4病院病棟票'!$B$11:$B$324,$J$3:$J$150,'R4病院病棟票'!$R$11:$R$324,5)+SUMIFS('R4病院病棟票'!$AE$11:$AE$324,'R4病院病棟票'!$B$11:$B$324,$J$3:$J$150,'R4病院病棟票'!$R$11:$R$324,6)</f>
        <v>0</v>
      </c>
      <c r="BO136" s="293">
        <f t="shared" si="62"/>
        <v>24</v>
      </c>
      <c r="BP136" s="228">
        <f t="shared" si="65"/>
        <v>0</v>
      </c>
      <c r="BQ136" s="228">
        <f t="shared" si="66"/>
        <v>0</v>
      </c>
      <c r="BR136" s="228"/>
      <c r="BS136" s="384">
        <f>SUMIFS('R4病院病棟票'!$AH$11:$AH$324,'R4病院病棟票'!$B$11:$B$324,$J$3:$J$150,'R4病院病棟票'!$Y$11:$Y$324,1)</f>
        <v>0</v>
      </c>
      <c r="BT136" s="525">
        <f>SUMIFS('R4病院病棟票'!$AH$11:$AH$324,'R4病院病棟票'!$B$11:$B$324,$J$3:$J$150,'R4病院病棟票'!$Y$11:$Y$324,2)</f>
        <v>0</v>
      </c>
      <c r="BU136" s="385">
        <f>SUMIFS('R4病院病棟票'!$AH$11:$AH$324,'R4病院病棟票'!$B$11:$B$324,$J$3:$J$150,'R4病院病棟票'!$Y$11:$Y$324,3)</f>
        <v>0</v>
      </c>
      <c r="BV136" s="393">
        <f>SUMIFS('R4病院病棟票'!$AH$11:$AH$324,'R4病院病棟票'!$B$11:$B$324,$J$3:$J$150,'R4病院病棟票'!$Y$11:$Y$324,4)</f>
        <v>24</v>
      </c>
      <c r="BW136" s="385">
        <f t="shared" si="69"/>
        <v>24</v>
      </c>
      <c r="BX136" s="393">
        <f>SUMIFS('R4病院病棟票'!$AH$11:$AH$324,'R4病院病棟票'!$B$11:$B$324,$J$3:$J$150,'R4病院病棟票'!$Y$11:$Y$324,5)</f>
        <v>0</v>
      </c>
      <c r="BY136" s="386">
        <f t="shared" si="70"/>
        <v>24</v>
      </c>
      <c r="BZ136" s="387">
        <f>SUMIFS('R4病院病棟票'!$AI$11:$AI$324,'R4病院病棟票'!$B$11:$B$324,$J$3:$J$150)</f>
        <v>0</v>
      </c>
      <c r="CA136" s="528">
        <f>SUMIFS('R4病院病棟票'!$AE$11:$AE$324,'R4病院病棟票'!$B$11:$B$324,$J$3:$J$150,'R4病院病棟票'!$Y$11:$Y$324,7)</f>
        <v>0</v>
      </c>
      <c r="CB136" s="388" t="str">
        <f t="shared" si="67"/>
        <v>○</v>
      </c>
      <c r="CC136" s="391">
        <v>24</v>
      </c>
      <c r="CD136" s="388" t="str">
        <f t="shared" si="68"/>
        <v>○</v>
      </c>
    </row>
    <row r="137" spans="1:82">
      <c r="A137" s="273"/>
      <c r="B137" s="274" t="s">
        <v>199</v>
      </c>
      <c r="C137" s="274" t="s">
        <v>212</v>
      </c>
      <c r="D137" s="274" t="s">
        <v>109</v>
      </c>
      <c r="E137" s="274" t="s">
        <v>131</v>
      </c>
      <c r="F137" s="275">
        <v>21730095</v>
      </c>
      <c r="G137" s="275">
        <v>21701141</v>
      </c>
      <c r="H137" s="275">
        <v>21701141</v>
      </c>
      <c r="I137" s="275">
        <v>21701141</v>
      </c>
      <c r="J137" s="275"/>
      <c r="K137" s="275" t="s">
        <v>213</v>
      </c>
      <c r="L137" s="266"/>
      <c r="M137" s="267"/>
      <c r="N137" s="267"/>
      <c r="O137" s="267"/>
      <c r="P137" s="268">
        <v>0</v>
      </c>
      <c r="Q137" s="268"/>
      <c r="R137" s="338">
        <v>0</v>
      </c>
      <c r="S137" s="266"/>
      <c r="T137" s="267"/>
      <c r="U137" s="267"/>
      <c r="V137" s="267"/>
      <c r="W137" s="268">
        <v>0</v>
      </c>
      <c r="X137" s="268"/>
      <c r="Y137" s="338">
        <v>0</v>
      </c>
      <c r="Z137" s="362">
        <v>0</v>
      </c>
      <c r="AA137" s="363">
        <v>0</v>
      </c>
      <c r="AB137" s="363">
        <v>0</v>
      </c>
      <c r="AC137" s="363">
        <v>0</v>
      </c>
      <c r="AD137" s="364">
        <f>SUM(Z137:AC137)</f>
        <v>0</v>
      </c>
      <c r="AE137" s="364">
        <v>0</v>
      </c>
      <c r="AF137" s="365">
        <f>AD137+AE137</f>
        <v>0</v>
      </c>
      <c r="AG137" s="249">
        <v>0</v>
      </c>
      <c r="AH137" s="250">
        <v>0</v>
      </c>
      <c r="AI137" s="250">
        <v>0</v>
      </c>
      <c r="AJ137" s="250">
        <v>0</v>
      </c>
      <c r="AK137" s="251">
        <v>0</v>
      </c>
      <c r="AL137" s="251">
        <v>18</v>
      </c>
      <c r="AM137" s="269">
        <f>AK137+AL137</f>
        <v>18</v>
      </c>
      <c r="AN137" s="253">
        <v>0</v>
      </c>
      <c r="AO137" s="250">
        <v>0</v>
      </c>
      <c r="AP137" s="250">
        <v>0</v>
      </c>
      <c r="AQ137" s="255">
        <v>0</v>
      </c>
      <c r="AR137" s="251">
        <v>0</v>
      </c>
      <c r="AS137" s="250">
        <v>18</v>
      </c>
      <c r="AT137" s="269">
        <v>18</v>
      </c>
      <c r="AU137" s="253">
        <v>0</v>
      </c>
      <c r="AV137" s="250">
        <v>0</v>
      </c>
      <c r="AW137" s="255">
        <v>0</v>
      </c>
      <c r="AX137" s="289">
        <v>0</v>
      </c>
      <c r="AY137" s="251">
        <v>0</v>
      </c>
      <c r="AZ137" s="250">
        <v>18</v>
      </c>
      <c r="BA137" s="252">
        <v>18</v>
      </c>
      <c r="BB137" s="253">
        <v>0</v>
      </c>
      <c r="BC137" s="250">
        <v>0</v>
      </c>
      <c r="BD137" s="250">
        <v>0</v>
      </c>
      <c r="BE137" s="255">
        <v>0</v>
      </c>
      <c r="BF137" s="251">
        <v>0</v>
      </c>
      <c r="BG137" s="250">
        <v>18</v>
      </c>
      <c r="BH137" s="252">
        <v>18</v>
      </c>
      <c r="BI137" s="277">
        <f>SUMIFS('R4診療所票'!$AZ$10:$AZ$64,'R4診療所票'!$B$10:$B$64,$J$3:$J$150,'R4診療所票'!$AG$10:$AG$64,1)</f>
        <v>0</v>
      </c>
      <c r="BJ137" s="278">
        <f>SUMIFS('R4診療所票'!$AZ$10:$AZ$64,'R4診療所票'!$B$10:$B$64,$J$3:$J$150,'R4診療所票'!$AG$10:$AG$64,2)</f>
        <v>0</v>
      </c>
      <c r="BK137" s="278">
        <f>SUMIFS('R4診療所票'!$AZ$10:$AZ$64,'R4診療所票'!$B$10:$B$64,$J$3:$J$150,'R4診療所票'!$AG$10:$AG$64,3)</f>
        <v>0</v>
      </c>
      <c r="BL137" s="279">
        <f>SUMIFS('R4診療所票'!$AZ$10:$AZ$64,'R4診療所票'!$B$10:$B$64,$J$3:$J$150,'R4診療所票'!$AG$10:$AG$64,4)</f>
        <v>0</v>
      </c>
      <c r="BM137" s="280">
        <f t="shared" ref="BM137" si="71">SUM(BI137:BL137)</f>
        <v>0</v>
      </c>
      <c r="BN137" s="278">
        <f>SUMIFS('R4診療所票'!$AZ$10:$AZ$64,'R4診療所票'!$B$10:$B$64,$J$3:$J$150,'R4診療所票'!$AG$10:$AG$64,5)+SUMIFS('R4診療所票'!$AZ$10:$AZ$64,'R4診療所票'!$B$10:$B$64,$J$3:$J$150,'R4診療所票'!$AG$10:$AG$64,6)</f>
        <v>0</v>
      </c>
      <c r="BO137" s="285">
        <f t="shared" si="62"/>
        <v>0</v>
      </c>
      <c r="BP137" s="228">
        <f>BM137-BF137</f>
        <v>0</v>
      </c>
      <c r="BQ137" s="228">
        <f>BO137-BH137</f>
        <v>-18</v>
      </c>
      <c r="BR137" s="228"/>
      <c r="BS137" s="286">
        <f>SUMIFS('R4診療所票'!$BC$10:$BC$64,'R4診療所票'!$B$10:$B$64,$J$3:$J$150,'R4診療所票'!$AN$10:$AN$64,1)</f>
        <v>0</v>
      </c>
      <c r="BT137" s="523">
        <f>SUMIFS('R4診療所票'!$BC$10:$BC$64,'R4診療所票'!$B$10:$B$64,$J$3:$J$150,'R4診療所票'!$AN$10:$AN$64,2)</f>
        <v>0</v>
      </c>
      <c r="BU137" s="278">
        <f>SUMIFS('R4診療所票'!$BC$10:$BC$64,'R4診療所票'!$B$10:$B$64,$J$3:$J$150,'R4診療所票'!$AN$10:$AN$64,3)</f>
        <v>0</v>
      </c>
      <c r="BV137" s="523">
        <f>SUMIFS('R4診療所票'!$BC$10:$BC$64,'R4診療所票'!$B$10:$B$64,$J$3:$J$150,'R4診療所票'!$AN$10:$AN$64,4)</f>
        <v>0</v>
      </c>
      <c r="BW137" s="278">
        <f t="shared" ref="BW137" si="72">SUM(BS137:BV137)</f>
        <v>0</v>
      </c>
      <c r="BX137" s="523">
        <f>SUMIFS('R4診療所票'!$BC$10:$BC$64,'R4診療所票'!$B$10:$B$64,$J$3:$J$150,'R4診療所票'!$AN$10:$AN$64,5)</f>
        <v>0</v>
      </c>
      <c r="BY137" s="280">
        <f t="shared" si="70"/>
        <v>0</v>
      </c>
      <c r="BZ137" s="529">
        <f>SUMIFS('R4診療所票'!$BD$11:$BD$64,'R4診療所票'!$B$11:$B$64,$J$3:$J$150)</f>
        <v>0</v>
      </c>
      <c r="CA137" s="530">
        <f>SUMIFS('R4診療所票'!$BC$10:$BC$64,'R4診療所票'!$B$10:$B$64,$J$3:$J$150,'R4診療所票'!$AN$10:$AN$64,7)</f>
        <v>0</v>
      </c>
      <c r="CB137" s="388" t="str">
        <f>IF(BO137=BY137+BZ137+CA137,"○","×")</f>
        <v>○</v>
      </c>
      <c r="CC137" s="391">
        <v>0</v>
      </c>
      <c r="CD137" s="388" t="str">
        <f>IF(BO137=CC137,"○","×")</f>
        <v>○</v>
      </c>
    </row>
    <row r="138" spans="1:82">
      <c r="A138" s="341"/>
      <c r="B138" s="366" t="s">
        <v>199</v>
      </c>
      <c r="C138" s="366" t="s">
        <v>1925</v>
      </c>
      <c r="D138" s="366" t="s">
        <v>109</v>
      </c>
      <c r="E138" s="366">
        <v>21729090</v>
      </c>
      <c r="F138" s="367">
        <v>21730061</v>
      </c>
      <c r="G138" s="367">
        <v>21701132</v>
      </c>
      <c r="H138" s="367">
        <v>21701132</v>
      </c>
      <c r="I138" s="367">
        <v>21701132</v>
      </c>
      <c r="J138" s="367"/>
      <c r="K138" s="367" t="s">
        <v>214</v>
      </c>
      <c r="L138" s="343"/>
      <c r="M138" s="344"/>
      <c r="N138" s="344"/>
      <c r="O138" s="344"/>
      <c r="P138" s="345">
        <v>0</v>
      </c>
      <c r="Q138" s="345"/>
      <c r="R138" s="346">
        <v>0</v>
      </c>
      <c r="S138" s="343"/>
      <c r="T138" s="344">
        <v>19</v>
      </c>
      <c r="U138" s="344"/>
      <c r="V138" s="344"/>
      <c r="W138" s="345">
        <v>19</v>
      </c>
      <c r="X138" s="345"/>
      <c r="Y138" s="346">
        <v>19</v>
      </c>
      <c r="Z138" s="249">
        <v>0</v>
      </c>
      <c r="AA138" s="250">
        <v>19</v>
      </c>
      <c r="AB138" s="250">
        <v>0</v>
      </c>
      <c r="AC138" s="250">
        <v>0</v>
      </c>
      <c r="AD138" s="251">
        <f>SUM(Z138:AC138)</f>
        <v>19</v>
      </c>
      <c r="AE138" s="251">
        <v>0</v>
      </c>
      <c r="AF138" s="350">
        <f>AD138+AE138</f>
        <v>19</v>
      </c>
      <c r="AG138" s="249">
        <v>0</v>
      </c>
      <c r="AH138" s="250">
        <v>19</v>
      </c>
      <c r="AI138" s="250">
        <v>0</v>
      </c>
      <c r="AJ138" s="250">
        <v>0</v>
      </c>
      <c r="AK138" s="251">
        <v>19</v>
      </c>
      <c r="AL138" s="251">
        <v>0</v>
      </c>
      <c r="AM138" s="350">
        <f>AK138+AL138</f>
        <v>19</v>
      </c>
      <c r="AN138" s="253">
        <v>0</v>
      </c>
      <c r="AO138" s="250">
        <v>19</v>
      </c>
      <c r="AP138" s="250">
        <v>0</v>
      </c>
      <c r="AQ138" s="255">
        <v>0</v>
      </c>
      <c r="AR138" s="251">
        <v>19</v>
      </c>
      <c r="AS138" s="250">
        <v>0</v>
      </c>
      <c r="AT138" s="350">
        <v>19</v>
      </c>
      <c r="AU138" s="253">
        <v>0</v>
      </c>
      <c r="AV138" s="250">
        <v>19</v>
      </c>
      <c r="AW138" s="255">
        <v>0</v>
      </c>
      <c r="AX138" s="289">
        <v>0</v>
      </c>
      <c r="AY138" s="251">
        <v>19</v>
      </c>
      <c r="AZ138" s="250">
        <v>0</v>
      </c>
      <c r="BA138" s="252">
        <v>19</v>
      </c>
      <c r="BB138" s="253">
        <v>0</v>
      </c>
      <c r="BC138" s="250">
        <v>19</v>
      </c>
      <c r="BD138" s="250">
        <v>0</v>
      </c>
      <c r="BE138" s="255">
        <v>0</v>
      </c>
      <c r="BF138" s="251">
        <v>19</v>
      </c>
      <c r="BG138" s="250">
        <v>0</v>
      </c>
      <c r="BH138" s="252">
        <v>19</v>
      </c>
      <c r="BI138" s="277">
        <f>SUMIFS('R4診療所票'!$AZ$10:$AZ$64,'R4診療所票'!$B$10:$B$64,$J$3:$J$150,'R4診療所票'!$AG$10:$AG$64,1)</f>
        <v>0</v>
      </c>
      <c r="BJ138" s="278">
        <f>SUMIFS('R4診療所票'!$AZ$10:$AZ$64,'R4診療所票'!$B$10:$B$64,$J$3:$J$150,'R4診療所票'!$AG$10:$AG$64,2)</f>
        <v>0</v>
      </c>
      <c r="BK138" s="278">
        <f>SUMIFS('R4診療所票'!$AZ$10:$AZ$64,'R4診療所票'!$B$10:$B$64,$J$3:$J$150,'R4診療所票'!$AG$10:$AG$64,3)</f>
        <v>0</v>
      </c>
      <c r="BL138" s="279">
        <f>SUMIFS('R4診療所票'!$AZ$10:$AZ$64,'R4診療所票'!$B$10:$B$64,$J$3:$J$150,'R4診療所票'!$AG$10:$AG$64,4)</f>
        <v>0</v>
      </c>
      <c r="BM138" s="280">
        <f t="shared" ref="BM138:BM143" si="73">SUM(BI138:BL138)</f>
        <v>0</v>
      </c>
      <c r="BN138" s="278">
        <f>SUMIFS('R4診療所票'!$AZ$10:$AZ$64,'R4診療所票'!$B$10:$B$64,$J$3:$J$150,'R4診療所票'!$AG$10:$AG$64,5)+SUMIFS('R4診療所票'!$AZ$10:$AZ$64,'R4診療所票'!$B$10:$B$64,$J$3:$J$150,'R4診療所票'!$AG$10:$AG$64,6)</f>
        <v>0</v>
      </c>
      <c r="BO138" s="285">
        <f t="shared" ref="BO138:BO143" si="74">BM138+BN138</f>
        <v>0</v>
      </c>
      <c r="BP138" s="228">
        <f>BM138-BF138</f>
        <v>-19</v>
      </c>
      <c r="BQ138" s="228">
        <f>BO138-BH138</f>
        <v>-19</v>
      </c>
      <c r="BR138" s="228"/>
      <c r="BS138" s="286">
        <f>SUMIFS('R4診療所票'!$BC$10:$BC$64,'R4診療所票'!$B$10:$B$64,$J$3:$J$150,'R4診療所票'!$AN$10:$AN$64,1)</f>
        <v>0</v>
      </c>
      <c r="BT138" s="523">
        <f>SUMIFS('R4診療所票'!$BC$10:$BC$64,'R4診療所票'!$B$10:$B$64,$J$3:$J$150,'R4診療所票'!$AN$10:$AN$64,2)</f>
        <v>0</v>
      </c>
      <c r="BU138" s="278">
        <f>SUMIFS('R4診療所票'!$BC$10:$BC$64,'R4診療所票'!$B$10:$B$64,$J$3:$J$150,'R4診療所票'!$AN$10:$AN$64,3)</f>
        <v>0</v>
      </c>
      <c r="BV138" s="523">
        <f>SUMIFS('R4診療所票'!$BC$10:$BC$64,'R4診療所票'!$B$10:$B$64,$J$3:$J$150,'R4診療所票'!$AN$10:$AN$64,4)</f>
        <v>0</v>
      </c>
      <c r="BW138" s="278">
        <f t="shared" ref="BW138:BW139" si="75">SUM(BS138:BV138)</f>
        <v>0</v>
      </c>
      <c r="BX138" s="523">
        <f>SUMIFS('R4診療所票'!$BC$10:$BC$64,'R4診療所票'!$B$10:$B$64,$J$3:$J$150,'R4診療所票'!$AN$10:$AN$64,5)</f>
        <v>0</v>
      </c>
      <c r="BY138" s="280">
        <f t="shared" ref="BY138:BY139" si="76">BW138+BX138</f>
        <v>0</v>
      </c>
      <c r="BZ138" s="529">
        <f>SUMIFS('R4診療所票'!$BD$11:$BD$64,'R4診療所票'!$B$11:$B$64,$J$3:$J$150)</f>
        <v>0</v>
      </c>
      <c r="CA138" s="530">
        <f>SUMIFS('R4診療所票'!$BC$10:$BC$64,'R4診療所票'!$B$10:$B$64,$J$3:$J$150,'R4診療所票'!$AN$10:$AN$64,7)</f>
        <v>0</v>
      </c>
      <c r="CB138" s="388" t="str">
        <f>IF(BO138=BY138+BZ138+CA138,"○","×")</f>
        <v>○</v>
      </c>
      <c r="CC138" s="400">
        <v>0</v>
      </c>
      <c r="CD138" s="388" t="str">
        <f>IF(BO138=CC138,"○","×")</f>
        <v>○</v>
      </c>
    </row>
    <row r="139" spans="1:82">
      <c r="A139" s="240">
        <v>122</v>
      </c>
      <c r="B139" s="308" t="s">
        <v>205</v>
      </c>
      <c r="C139" s="308" t="s">
        <v>206</v>
      </c>
      <c r="D139" s="262" t="s">
        <v>109</v>
      </c>
      <c r="E139" s="310">
        <v>21729093</v>
      </c>
      <c r="F139" s="311">
        <v>21730129</v>
      </c>
      <c r="G139" s="311">
        <v>21701127</v>
      </c>
      <c r="H139" s="311">
        <v>21701127</v>
      </c>
      <c r="I139" s="311">
        <v>21701127</v>
      </c>
      <c r="J139" s="311">
        <v>21701127</v>
      </c>
      <c r="K139" s="304" t="s">
        <v>215</v>
      </c>
      <c r="L139" s="266"/>
      <c r="M139" s="267"/>
      <c r="N139" s="267"/>
      <c r="O139" s="267"/>
      <c r="P139" s="268">
        <v>0</v>
      </c>
      <c r="Q139" s="268"/>
      <c r="R139" s="338">
        <v>0</v>
      </c>
      <c r="S139" s="266"/>
      <c r="T139" s="267"/>
      <c r="U139" s="267"/>
      <c r="V139" s="267">
        <v>19</v>
      </c>
      <c r="W139" s="268">
        <v>19</v>
      </c>
      <c r="X139" s="268"/>
      <c r="Y139" s="338">
        <v>19</v>
      </c>
      <c r="Z139" s="249">
        <v>0</v>
      </c>
      <c r="AA139" s="250">
        <v>0</v>
      </c>
      <c r="AB139" s="250">
        <v>19</v>
      </c>
      <c r="AC139" s="250">
        <v>0</v>
      </c>
      <c r="AD139" s="251">
        <f t="shared" si="53"/>
        <v>19</v>
      </c>
      <c r="AE139" s="251">
        <v>0</v>
      </c>
      <c r="AF139" s="269">
        <f t="shared" si="37"/>
        <v>19</v>
      </c>
      <c r="AG139" s="249">
        <v>0</v>
      </c>
      <c r="AH139" s="250">
        <v>0</v>
      </c>
      <c r="AI139" s="250">
        <v>19</v>
      </c>
      <c r="AJ139" s="250">
        <v>0</v>
      </c>
      <c r="AK139" s="251">
        <v>19</v>
      </c>
      <c r="AL139" s="251">
        <v>0</v>
      </c>
      <c r="AM139" s="269">
        <f t="shared" si="55"/>
        <v>19</v>
      </c>
      <c r="AN139" s="253">
        <v>0</v>
      </c>
      <c r="AO139" s="250">
        <v>0</v>
      </c>
      <c r="AP139" s="250">
        <v>19</v>
      </c>
      <c r="AQ139" s="255">
        <v>0</v>
      </c>
      <c r="AR139" s="251">
        <v>19</v>
      </c>
      <c r="AS139" s="250">
        <v>0</v>
      </c>
      <c r="AT139" s="269">
        <v>19</v>
      </c>
      <c r="AU139" s="368">
        <v>0</v>
      </c>
      <c r="AV139" s="258">
        <v>0</v>
      </c>
      <c r="AW139" s="255">
        <v>19</v>
      </c>
      <c r="AX139" s="289">
        <v>0</v>
      </c>
      <c r="AY139" s="251">
        <v>19</v>
      </c>
      <c r="AZ139" s="250">
        <v>0</v>
      </c>
      <c r="BA139" s="252">
        <v>19</v>
      </c>
      <c r="BB139" s="305">
        <v>0</v>
      </c>
      <c r="BC139" s="246">
        <v>0</v>
      </c>
      <c r="BD139" s="246">
        <v>19</v>
      </c>
      <c r="BE139" s="306">
        <v>0</v>
      </c>
      <c r="BF139" s="268">
        <v>19</v>
      </c>
      <c r="BG139" s="267">
        <v>0</v>
      </c>
      <c r="BH139" s="248">
        <v>19</v>
      </c>
      <c r="BI139" s="290">
        <f>SUMIFS('R4診療所票'!$AZ$10:$AZ$64,'R4診療所票'!$B$10:$B$64,$J$3:$J$150,'R4診療所票'!$AG$10:$AG$64,1)</f>
        <v>0</v>
      </c>
      <c r="BJ139" s="271">
        <f>SUMIFS('R4診療所票'!$AZ$10:$AZ$64,'R4診療所票'!$B$10:$B$64,$J$3:$J$150,'R4診療所票'!$AG$10:$AG$64,2)</f>
        <v>0</v>
      </c>
      <c r="BK139" s="271">
        <f>SUMIFS('R4診療所票'!$AZ$10:$AZ$64,'R4診療所票'!$B$10:$B$64,$J$3:$J$150,'R4診療所票'!$AG$10:$AG$64,3)</f>
        <v>0</v>
      </c>
      <c r="BL139" s="291">
        <f>SUMIFS('R4診療所票'!$AZ$10:$AZ$64,'R4診療所票'!$B$10:$B$64,$J$3:$J$150,'R4診療所票'!$AG$10:$AG$64,4)</f>
        <v>19</v>
      </c>
      <c r="BM139" s="292">
        <f t="shared" si="73"/>
        <v>19</v>
      </c>
      <c r="BN139" s="271">
        <f>SUMIFS('R4診療所票'!$AZ$10:$AZ$64,'R4診療所票'!$B$10:$B$64,$J$3:$J$150,'R4診療所票'!$AG$10:$AG$64,5)+SUMIFS('R4診療所票'!$AZ$10:$AZ$64,'R4診療所票'!$B$10:$B$64,$J$3:$J$150,'R4診療所票'!$AG$10:$AG$64,6)</f>
        <v>0</v>
      </c>
      <c r="BO139" s="272">
        <f t="shared" si="74"/>
        <v>19</v>
      </c>
      <c r="BP139" s="228">
        <f t="shared" si="65"/>
        <v>0</v>
      </c>
      <c r="BQ139" s="228">
        <f t="shared" si="66"/>
        <v>0</v>
      </c>
      <c r="BR139" s="228"/>
      <c r="BS139" s="287">
        <f>SUMIFS('R4診療所票'!$BC$10:$BC$64,'R4診療所票'!$B$10:$B$64,$J$3:$J$150,'R4診療所票'!$AN$10:$AN$64,1)</f>
        <v>0</v>
      </c>
      <c r="BT139" s="525">
        <f>SUMIFS('R4診療所票'!$BC$10:$BC$64,'R4診療所票'!$B$10:$B$64,$J$3:$J$150,'R4診療所票'!$AN$10:$AN$64,2)</f>
        <v>0</v>
      </c>
      <c r="BU139" s="288">
        <f>SUMIFS('R4診療所票'!$BC$10:$BC$64,'R4診療所票'!$B$10:$B$64,$J$3:$J$150,'R4診療所票'!$AN$10:$AN$64,3)</f>
        <v>0</v>
      </c>
      <c r="BV139" s="525">
        <f>SUMIFS('R4診療所票'!$BC$10:$BC$64,'R4診療所票'!$B$10:$B$64,$J$3:$J$150,'R4診療所票'!$AN$10:$AN$64,4)</f>
        <v>19</v>
      </c>
      <c r="BW139" s="288">
        <f t="shared" si="75"/>
        <v>19</v>
      </c>
      <c r="BX139" s="525">
        <f>SUMIFS('R4診療所票'!$BC$10:$BC$64,'R4診療所票'!$B$10:$B$64,$J$3:$J$150,'R4診療所票'!$AN$10:$AN$64,5)</f>
        <v>0</v>
      </c>
      <c r="BY139" s="390">
        <f t="shared" si="76"/>
        <v>19</v>
      </c>
      <c r="BZ139" s="387">
        <f>SUMIFS('R4診療所票'!$BD$11:$BD$64,'R4診療所票'!$B$11:$B$64,$J$3:$J$150)</f>
        <v>0</v>
      </c>
      <c r="CA139" s="528">
        <f>SUMIFS('R4診療所票'!$BC$10:$BC$64,'R4診療所票'!$B$10:$B$64,$J$3:$J$150,'R4診療所票'!$AN$10:$AN$64,7)</f>
        <v>0</v>
      </c>
      <c r="CB139" s="388" t="str">
        <f t="shared" si="67"/>
        <v>○</v>
      </c>
      <c r="CC139" s="391">
        <v>19</v>
      </c>
      <c r="CD139" s="388" t="str">
        <f t="shared" si="68"/>
        <v>○</v>
      </c>
    </row>
    <row r="140" spans="1:82">
      <c r="A140" s="240">
        <v>123</v>
      </c>
      <c r="B140" s="308" t="s">
        <v>199</v>
      </c>
      <c r="C140" s="308" t="s">
        <v>203</v>
      </c>
      <c r="D140" s="262" t="s">
        <v>109</v>
      </c>
      <c r="E140" s="310">
        <v>21729150</v>
      </c>
      <c r="F140" s="311">
        <v>21730038</v>
      </c>
      <c r="G140" s="311">
        <v>21701128</v>
      </c>
      <c r="H140" s="311">
        <v>21701128</v>
      </c>
      <c r="I140" s="311">
        <v>21701128</v>
      </c>
      <c r="J140" s="311">
        <v>21701128</v>
      </c>
      <c r="K140" s="304" t="s">
        <v>69</v>
      </c>
      <c r="L140" s="266"/>
      <c r="M140" s="267"/>
      <c r="N140" s="267"/>
      <c r="O140" s="267"/>
      <c r="P140" s="268">
        <v>0</v>
      </c>
      <c r="Q140" s="268"/>
      <c r="R140" s="338">
        <v>0</v>
      </c>
      <c r="S140" s="266"/>
      <c r="T140" s="267">
        <v>19</v>
      </c>
      <c r="U140" s="267"/>
      <c r="V140" s="267"/>
      <c r="W140" s="268">
        <v>19</v>
      </c>
      <c r="X140" s="268"/>
      <c r="Y140" s="338">
        <v>19</v>
      </c>
      <c r="Z140" s="249">
        <v>0</v>
      </c>
      <c r="AA140" s="250">
        <v>19</v>
      </c>
      <c r="AB140" s="250">
        <v>0</v>
      </c>
      <c r="AC140" s="250">
        <v>0</v>
      </c>
      <c r="AD140" s="251">
        <f t="shared" si="53"/>
        <v>19</v>
      </c>
      <c r="AE140" s="251">
        <v>0</v>
      </c>
      <c r="AF140" s="269">
        <f t="shared" si="37"/>
        <v>19</v>
      </c>
      <c r="AG140" s="249">
        <v>0</v>
      </c>
      <c r="AH140" s="250">
        <v>19</v>
      </c>
      <c r="AI140" s="250">
        <v>0</v>
      </c>
      <c r="AJ140" s="250">
        <v>0</v>
      </c>
      <c r="AK140" s="251">
        <v>19</v>
      </c>
      <c r="AL140" s="251">
        <v>0</v>
      </c>
      <c r="AM140" s="269">
        <f t="shared" si="55"/>
        <v>19</v>
      </c>
      <c r="AN140" s="253">
        <v>0</v>
      </c>
      <c r="AO140" s="250">
        <v>19</v>
      </c>
      <c r="AP140" s="250">
        <v>0</v>
      </c>
      <c r="AQ140" s="255">
        <v>0</v>
      </c>
      <c r="AR140" s="251">
        <v>19</v>
      </c>
      <c r="AS140" s="250">
        <v>0</v>
      </c>
      <c r="AT140" s="269">
        <v>19</v>
      </c>
      <c r="AU140" s="253">
        <v>0</v>
      </c>
      <c r="AV140" s="250">
        <v>19</v>
      </c>
      <c r="AW140" s="255">
        <v>0</v>
      </c>
      <c r="AX140" s="289">
        <v>0</v>
      </c>
      <c r="AY140" s="251">
        <v>19</v>
      </c>
      <c r="AZ140" s="250">
        <v>0</v>
      </c>
      <c r="BA140" s="252">
        <v>19</v>
      </c>
      <c r="BB140" s="253">
        <v>0</v>
      </c>
      <c r="BC140" s="250">
        <v>19</v>
      </c>
      <c r="BD140" s="250">
        <v>0</v>
      </c>
      <c r="BE140" s="255">
        <v>0</v>
      </c>
      <c r="BF140" s="251">
        <v>19</v>
      </c>
      <c r="BG140" s="250">
        <v>0</v>
      </c>
      <c r="BH140" s="252">
        <v>19</v>
      </c>
      <c r="BI140" s="290">
        <f>SUMIFS('R4診療所票'!$AZ$10:$AZ$64,'R4診療所票'!$B$10:$B$64,$J$3:$J$150,'R4診療所票'!$AG$10:$AG$64,1)</f>
        <v>0</v>
      </c>
      <c r="BJ140" s="271">
        <f>SUMIFS('R4診療所票'!$AZ$10:$AZ$64,'R4診療所票'!$B$10:$B$64,$J$3:$J$150,'R4診療所票'!$AG$10:$AG$64,2)</f>
        <v>19</v>
      </c>
      <c r="BK140" s="271">
        <f>SUMIFS('R4診療所票'!$AZ$10:$AZ$64,'R4診療所票'!$B$10:$B$64,$J$3:$J$150,'R4診療所票'!$AG$10:$AG$64,3)</f>
        <v>0</v>
      </c>
      <c r="BL140" s="291">
        <f>SUMIFS('R4診療所票'!$AZ$10:$AZ$64,'R4診療所票'!$B$10:$B$64,$J$3:$J$150,'R4診療所票'!$AG$10:$AG$64,4)</f>
        <v>0</v>
      </c>
      <c r="BM140" s="292">
        <f t="shared" si="73"/>
        <v>19</v>
      </c>
      <c r="BN140" s="271">
        <f>SUMIFS('R4診療所票'!$AZ$10:$AZ$64,'R4診療所票'!$B$10:$B$64,$J$3:$J$150,'R4診療所票'!$AG$10:$AG$64,5)+SUMIFS('R4診療所票'!$AZ$10:$AZ$64,'R4診療所票'!$B$10:$B$64,$J$3:$J$150,'R4診療所票'!$AG$10:$AG$64,6)</f>
        <v>0</v>
      </c>
      <c r="BO140" s="272">
        <f t="shared" si="74"/>
        <v>19</v>
      </c>
      <c r="BP140" s="228">
        <f t="shared" si="65"/>
        <v>0</v>
      </c>
      <c r="BQ140" s="228">
        <f t="shared" si="66"/>
        <v>0</v>
      </c>
      <c r="BR140" s="228"/>
      <c r="BS140" s="287">
        <f>SUMIFS('R4診療所票'!$BC$10:$BC$64,'R4診療所票'!$B$10:$B$64,$J$3:$J$150,'R4診療所票'!$AN$10:$AN$64,1)</f>
        <v>0</v>
      </c>
      <c r="BT140" s="525">
        <f>SUMIFS('R4診療所票'!$BC$10:$BC$64,'R4診療所票'!$B$10:$B$64,$J$3:$J$150,'R4診療所票'!$AN$10:$AN$64,2)</f>
        <v>19</v>
      </c>
      <c r="BU140" s="288">
        <f>SUMIFS('R4診療所票'!$BC$10:$BC$64,'R4診療所票'!$B$10:$B$64,$J$3:$J$150,'R4診療所票'!$AN$10:$AN$64,3)</f>
        <v>0</v>
      </c>
      <c r="BV140" s="525">
        <f>SUMIFS('R4診療所票'!$BC$10:$BC$64,'R4診療所票'!$B$10:$B$64,$J$3:$J$150,'R4診療所票'!$AN$10:$AN$64,4)</f>
        <v>0</v>
      </c>
      <c r="BW140" s="288">
        <f t="shared" ref="BW140:BW143" si="77">SUM(BS140:BV140)</f>
        <v>19</v>
      </c>
      <c r="BX140" s="525">
        <f>SUMIFS('R4診療所票'!$BC$10:$BC$64,'R4診療所票'!$B$10:$B$64,$J$3:$J$150,'R4診療所票'!$AN$10:$AN$64,5)</f>
        <v>0</v>
      </c>
      <c r="BY140" s="390">
        <f t="shared" ref="BY140:BY143" si="78">BW140+BX140</f>
        <v>19</v>
      </c>
      <c r="BZ140" s="387">
        <f>SUMIFS('R4診療所票'!$BD$11:$BD$64,'R4診療所票'!$B$11:$B$64,$J$3:$J$150)</f>
        <v>0</v>
      </c>
      <c r="CA140" s="528">
        <f>SUMIFS('R4診療所票'!$BC$10:$BC$64,'R4診療所票'!$B$10:$B$64,$J$3:$J$150,'R4診療所票'!$AN$10:$AN$64,7)</f>
        <v>0</v>
      </c>
      <c r="CB140" s="388" t="str">
        <f t="shared" si="67"/>
        <v>○</v>
      </c>
      <c r="CC140" s="391">
        <v>19</v>
      </c>
      <c r="CD140" s="388" t="str">
        <f t="shared" si="68"/>
        <v>○</v>
      </c>
    </row>
    <row r="141" spans="1:82">
      <c r="A141" s="240">
        <v>124</v>
      </c>
      <c r="B141" s="308" t="s">
        <v>205</v>
      </c>
      <c r="C141" s="308" t="s">
        <v>206</v>
      </c>
      <c r="D141" s="262" t="s">
        <v>109</v>
      </c>
      <c r="E141" s="310">
        <v>21729035</v>
      </c>
      <c r="F141" s="311">
        <v>21730114</v>
      </c>
      <c r="G141" s="311">
        <v>21701125</v>
      </c>
      <c r="H141" s="311">
        <v>21701125</v>
      </c>
      <c r="I141" s="311">
        <v>21701125</v>
      </c>
      <c r="J141" s="311">
        <v>21701125</v>
      </c>
      <c r="K141" s="304" t="s">
        <v>216</v>
      </c>
      <c r="L141" s="266"/>
      <c r="M141" s="267"/>
      <c r="N141" s="267"/>
      <c r="O141" s="267"/>
      <c r="P141" s="268">
        <v>0</v>
      </c>
      <c r="Q141" s="268"/>
      <c r="R141" s="338">
        <v>0</v>
      </c>
      <c r="S141" s="266"/>
      <c r="T141" s="267">
        <v>12</v>
      </c>
      <c r="U141" s="267"/>
      <c r="V141" s="267"/>
      <c r="W141" s="268">
        <v>12</v>
      </c>
      <c r="X141" s="268"/>
      <c r="Y141" s="338">
        <v>12</v>
      </c>
      <c r="Z141" s="249">
        <v>0</v>
      </c>
      <c r="AA141" s="250">
        <v>12</v>
      </c>
      <c r="AB141" s="250">
        <v>0</v>
      </c>
      <c r="AC141" s="250">
        <v>0</v>
      </c>
      <c r="AD141" s="251">
        <f t="shared" si="53"/>
        <v>12</v>
      </c>
      <c r="AE141" s="251">
        <v>0</v>
      </c>
      <c r="AF141" s="338">
        <f t="shared" si="37"/>
        <v>12</v>
      </c>
      <c r="AG141" s="249">
        <v>0</v>
      </c>
      <c r="AH141" s="250">
        <v>12</v>
      </c>
      <c r="AI141" s="250">
        <v>0</v>
      </c>
      <c r="AJ141" s="250">
        <v>0</v>
      </c>
      <c r="AK141" s="251">
        <v>12</v>
      </c>
      <c r="AL141" s="251">
        <v>0</v>
      </c>
      <c r="AM141" s="338">
        <f t="shared" si="55"/>
        <v>12</v>
      </c>
      <c r="AN141" s="253">
        <v>0</v>
      </c>
      <c r="AO141" s="250">
        <v>12</v>
      </c>
      <c r="AP141" s="250">
        <v>0</v>
      </c>
      <c r="AQ141" s="255">
        <v>0</v>
      </c>
      <c r="AR141" s="251">
        <v>12</v>
      </c>
      <c r="AS141" s="250">
        <v>0</v>
      </c>
      <c r="AT141" s="338">
        <v>12</v>
      </c>
      <c r="AU141" s="253">
        <v>0</v>
      </c>
      <c r="AV141" s="250">
        <v>12</v>
      </c>
      <c r="AW141" s="255">
        <v>0</v>
      </c>
      <c r="AX141" s="289">
        <v>0</v>
      </c>
      <c r="AY141" s="251">
        <v>12</v>
      </c>
      <c r="AZ141" s="250">
        <v>0</v>
      </c>
      <c r="BA141" s="252">
        <v>12</v>
      </c>
      <c r="BB141" s="253">
        <v>0</v>
      </c>
      <c r="BC141" s="250">
        <v>12</v>
      </c>
      <c r="BD141" s="250">
        <v>0</v>
      </c>
      <c r="BE141" s="255">
        <v>0</v>
      </c>
      <c r="BF141" s="251">
        <v>12</v>
      </c>
      <c r="BG141" s="250">
        <v>0</v>
      </c>
      <c r="BH141" s="252">
        <v>12</v>
      </c>
      <c r="BI141" s="290">
        <f>SUMIFS('R4診療所票'!$AZ$10:$AZ$64,'R4診療所票'!$B$10:$B$64,$J$3:$J$150,'R4診療所票'!$AG$10:$AG$64,1)</f>
        <v>0</v>
      </c>
      <c r="BJ141" s="271">
        <f>SUMIFS('R4診療所票'!$AZ$10:$AZ$64,'R4診療所票'!$B$10:$B$64,$J$3:$J$150,'R4診療所票'!$AG$10:$AG$64,2)</f>
        <v>12</v>
      </c>
      <c r="BK141" s="271">
        <f>SUMIFS('R4診療所票'!$AZ$10:$AZ$64,'R4診療所票'!$B$10:$B$64,$J$3:$J$150,'R4診療所票'!$AG$10:$AG$64,3)</f>
        <v>0</v>
      </c>
      <c r="BL141" s="291">
        <f>SUMIFS('R4診療所票'!$AZ$10:$AZ$64,'R4診療所票'!$B$10:$B$64,$J$3:$J$150,'R4診療所票'!$AG$10:$AG$64,4)</f>
        <v>0</v>
      </c>
      <c r="BM141" s="292">
        <f t="shared" si="73"/>
        <v>12</v>
      </c>
      <c r="BN141" s="271">
        <f>SUMIFS('R4診療所票'!$AZ$10:$AZ$64,'R4診療所票'!$B$10:$B$64,$J$3:$J$150,'R4診療所票'!$AG$10:$AG$64,5)+SUMIFS('R4診療所票'!$AZ$10:$AZ$64,'R4診療所票'!$B$10:$B$64,$J$3:$J$150,'R4診療所票'!$AG$10:$AG$64,6)</f>
        <v>0</v>
      </c>
      <c r="BO141" s="272">
        <f t="shared" si="74"/>
        <v>12</v>
      </c>
      <c r="BP141" s="228">
        <f t="shared" si="65"/>
        <v>0</v>
      </c>
      <c r="BQ141" s="228">
        <f t="shared" si="66"/>
        <v>0</v>
      </c>
      <c r="BR141" s="229"/>
      <c r="BS141" s="287">
        <f>SUMIFS('R4診療所票'!$BC$10:$BC$64,'R4診療所票'!$B$10:$B$64,$J$3:$J$150,'R4診療所票'!$AN$10:$AN$64,1)</f>
        <v>0</v>
      </c>
      <c r="BT141" s="525">
        <f>SUMIFS('R4診療所票'!$BC$10:$BC$64,'R4診療所票'!$B$10:$B$64,$J$3:$J$150,'R4診療所票'!$AN$10:$AN$64,2)</f>
        <v>12</v>
      </c>
      <c r="BU141" s="288">
        <f>SUMIFS('R4診療所票'!$BC$10:$BC$64,'R4診療所票'!$B$10:$B$64,$J$3:$J$150,'R4診療所票'!$AN$10:$AN$64,3)</f>
        <v>0</v>
      </c>
      <c r="BV141" s="525">
        <f>SUMIFS('R4診療所票'!$BC$10:$BC$64,'R4診療所票'!$B$10:$B$64,$J$3:$J$150,'R4診療所票'!$AN$10:$AN$64,4)</f>
        <v>0</v>
      </c>
      <c r="BW141" s="288">
        <f t="shared" si="77"/>
        <v>12</v>
      </c>
      <c r="BX141" s="525">
        <f>SUMIFS('R4診療所票'!$BC$10:$BC$64,'R4診療所票'!$B$10:$B$64,$J$3:$J$150,'R4診療所票'!$AN$10:$AN$64,5)</f>
        <v>0</v>
      </c>
      <c r="BY141" s="390">
        <f t="shared" si="78"/>
        <v>12</v>
      </c>
      <c r="BZ141" s="387">
        <f>SUMIFS('R4診療所票'!$BD$11:$BD$64,'R4診療所票'!$B$11:$B$64,$J$3:$J$150)</f>
        <v>0</v>
      </c>
      <c r="CA141" s="528">
        <f>SUMIFS('R4診療所票'!$BC$10:$BC$64,'R4診療所票'!$B$10:$B$64,$J$3:$J$150,'R4診療所票'!$AN$10:$AN$64,7)</f>
        <v>0</v>
      </c>
      <c r="CB141" s="388" t="str">
        <f t="shared" si="67"/>
        <v>○</v>
      </c>
      <c r="CC141" s="403">
        <v>12</v>
      </c>
      <c r="CD141" s="388" t="str">
        <f t="shared" si="68"/>
        <v>○</v>
      </c>
    </row>
    <row r="142" spans="1:82">
      <c r="A142" s="240">
        <v>125</v>
      </c>
      <c r="B142" s="308" t="s">
        <v>199</v>
      </c>
      <c r="C142" s="308" t="s">
        <v>203</v>
      </c>
      <c r="D142" s="308" t="s">
        <v>109</v>
      </c>
      <c r="E142" s="310">
        <v>21729006</v>
      </c>
      <c r="F142" s="311">
        <v>21730021</v>
      </c>
      <c r="G142" s="311">
        <v>21701124</v>
      </c>
      <c r="H142" s="311">
        <v>21701124</v>
      </c>
      <c r="I142" s="311">
        <v>21701124</v>
      </c>
      <c r="J142" s="311">
        <v>21701124</v>
      </c>
      <c r="K142" s="304" t="s">
        <v>217</v>
      </c>
      <c r="L142" s="266"/>
      <c r="M142" s="267"/>
      <c r="N142" s="267"/>
      <c r="O142" s="267"/>
      <c r="P142" s="268">
        <v>0</v>
      </c>
      <c r="Q142" s="268"/>
      <c r="R142" s="338">
        <v>0</v>
      </c>
      <c r="S142" s="266"/>
      <c r="T142" s="267">
        <v>19</v>
      </c>
      <c r="U142" s="267"/>
      <c r="V142" s="267"/>
      <c r="W142" s="268">
        <v>19</v>
      </c>
      <c r="X142" s="268"/>
      <c r="Y142" s="338">
        <v>19</v>
      </c>
      <c r="Z142" s="249">
        <v>0</v>
      </c>
      <c r="AA142" s="250">
        <v>19</v>
      </c>
      <c r="AB142" s="250">
        <v>0</v>
      </c>
      <c r="AC142" s="250">
        <v>0</v>
      </c>
      <c r="AD142" s="251">
        <f t="shared" si="53"/>
        <v>19</v>
      </c>
      <c r="AE142" s="251">
        <v>0</v>
      </c>
      <c r="AF142" s="269">
        <f t="shared" si="37"/>
        <v>19</v>
      </c>
      <c r="AG142" s="249">
        <v>0</v>
      </c>
      <c r="AH142" s="250">
        <v>19</v>
      </c>
      <c r="AI142" s="250">
        <v>0</v>
      </c>
      <c r="AJ142" s="250">
        <v>0</v>
      </c>
      <c r="AK142" s="251">
        <v>19</v>
      </c>
      <c r="AL142" s="251">
        <v>0</v>
      </c>
      <c r="AM142" s="269">
        <f t="shared" si="55"/>
        <v>19</v>
      </c>
      <c r="AN142" s="253">
        <v>0</v>
      </c>
      <c r="AO142" s="250">
        <v>19</v>
      </c>
      <c r="AP142" s="250">
        <v>0</v>
      </c>
      <c r="AQ142" s="255">
        <v>0</v>
      </c>
      <c r="AR142" s="251">
        <v>19</v>
      </c>
      <c r="AS142" s="250">
        <v>0</v>
      </c>
      <c r="AT142" s="269">
        <v>19</v>
      </c>
      <c r="AU142" s="253">
        <v>0</v>
      </c>
      <c r="AV142" s="250">
        <v>19</v>
      </c>
      <c r="AW142" s="255">
        <v>0</v>
      </c>
      <c r="AX142" s="289">
        <v>0</v>
      </c>
      <c r="AY142" s="251">
        <v>19</v>
      </c>
      <c r="AZ142" s="250">
        <v>0</v>
      </c>
      <c r="BA142" s="252">
        <v>19</v>
      </c>
      <c r="BB142" s="253">
        <v>0</v>
      </c>
      <c r="BC142" s="250">
        <v>19</v>
      </c>
      <c r="BD142" s="250">
        <v>0</v>
      </c>
      <c r="BE142" s="255">
        <v>0</v>
      </c>
      <c r="BF142" s="251">
        <v>19</v>
      </c>
      <c r="BG142" s="250">
        <v>0</v>
      </c>
      <c r="BH142" s="252">
        <v>19</v>
      </c>
      <c r="BI142" s="290">
        <f>SUMIFS('R4診療所票'!$AZ$10:$AZ$64,'R4診療所票'!$B$10:$B$64,$J$3:$J$150,'R4診療所票'!$AG$10:$AG$64,1)</f>
        <v>0</v>
      </c>
      <c r="BJ142" s="271">
        <f>SUMIFS('R4診療所票'!$AZ$10:$AZ$64,'R4診療所票'!$B$10:$B$64,$J$3:$J$150,'R4診療所票'!$AG$10:$AG$64,2)</f>
        <v>19</v>
      </c>
      <c r="BK142" s="271">
        <f>SUMIFS('R4診療所票'!$AZ$10:$AZ$64,'R4診療所票'!$B$10:$B$64,$J$3:$J$150,'R4診療所票'!$AG$10:$AG$64,3)</f>
        <v>0</v>
      </c>
      <c r="BL142" s="291">
        <f>SUMIFS('R4診療所票'!$AZ$10:$AZ$64,'R4診療所票'!$B$10:$B$64,$J$3:$J$150,'R4診療所票'!$AG$10:$AG$64,4)</f>
        <v>0</v>
      </c>
      <c r="BM142" s="292">
        <f t="shared" si="73"/>
        <v>19</v>
      </c>
      <c r="BN142" s="271">
        <f>SUMIFS('R4診療所票'!$AZ$10:$AZ$64,'R4診療所票'!$B$10:$B$64,$J$3:$J$150,'R4診療所票'!$AG$10:$AG$64,5)+SUMIFS('R4診療所票'!$AZ$10:$AZ$64,'R4診療所票'!$B$10:$B$64,$J$3:$J$150,'R4診療所票'!$AG$10:$AG$64,6)</f>
        <v>0</v>
      </c>
      <c r="BO142" s="272">
        <f t="shared" si="74"/>
        <v>19</v>
      </c>
      <c r="BP142" s="228">
        <f t="shared" si="65"/>
        <v>0</v>
      </c>
      <c r="BQ142" s="228">
        <f t="shared" si="66"/>
        <v>0</v>
      </c>
      <c r="BR142" s="228"/>
      <c r="BS142" s="287">
        <f>SUMIFS('R4診療所票'!$BC$10:$BC$64,'R4診療所票'!$B$10:$B$64,$J$3:$J$150,'R4診療所票'!$AN$10:$AN$64,1)</f>
        <v>0</v>
      </c>
      <c r="BT142" s="525">
        <f>SUMIFS('R4診療所票'!$BC$10:$BC$64,'R4診療所票'!$B$10:$B$64,$J$3:$J$150,'R4診療所票'!$AN$10:$AN$64,2)</f>
        <v>19</v>
      </c>
      <c r="BU142" s="288">
        <f>SUMIFS('R4診療所票'!$BC$10:$BC$64,'R4診療所票'!$B$10:$B$64,$J$3:$J$150,'R4診療所票'!$AN$10:$AN$64,3)</f>
        <v>0</v>
      </c>
      <c r="BV142" s="525">
        <f>SUMIFS('R4診療所票'!$BC$10:$BC$64,'R4診療所票'!$B$10:$B$64,$J$3:$J$150,'R4診療所票'!$AN$10:$AN$64,4)</f>
        <v>0</v>
      </c>
      <c r="BW142" s="288">
        <f t="shared" si="77"/>
        <v>19</v>
      </c>
      <c r="BX142" s="525">
        <f>SUMIFS('R4診療所票'!$BC$10:$BC$64,'R4診療所票'!$B$10:$B$64,$J$3:$J$150,'R4診療所票'!$AN$10:$AN$64,5)</f>
        <v>0</v>
      </c>
      <c r="BY142" s="390">
        <f t="shared" si="78"/>
        <v>19</v>
      </c>
      <c r="BZ142" s="387">
        <f>SUMIFS('R4診療所票'!$BD$11:$BD$64,'R4診療所票'!$B$11:$B$64,$J$3:$J$150)</f>
        <v>0</v>
      </c>
      <c r="CA142" s="528">
        <f>SUMIFS('R4診療所票'!$BC$10:$BC$64,'R4診療所票'!$B$10:$B$64,$J$3:$J$150,'R4診療所票'!$AN$10:$AN$64,7)</f>
        <v>0</v>
      </c>
      <c r="CB142" s="388" t="str">
        <f t="shared" si="67"/>
        <v>○</v>
      </c>
      <c r="CC142" s="391">
        <v>19</v>
      </c>
      <c r="CD142" s="388" t="str">
        <f t="shared" si="68"/>
        <v>○</v>
      </c>
    </row>
    <row r="143" spans="1:82" ht="18.5" thickBot="1">
      <c r="A143" s="240">
        <v>126</v>
      </c>
      <c r="B143" s="308" t="s">
        <v>199</v>
      </c>
      <c r="C143" s="308" t="s">
        <v>203</v>
      </c>
      <c r="D143" s="308" t="s">
        <v>109</v>
      </c>
      <c r="E143" s="310">
        <v>21729075</v>
      </c>
      <c r="F143" s="311">
        <v>21730124</v>
      </c>
      <c r="G143" s="311">
        <v>21701126</v>
      </c>
      <c r="H143" s="311">
        <v>21701126</v>
      </c>
      <c r="I143" s="311">
        <v>21701126</v>
      </c>
      <c r="J143" s="311">
        <v>21701126</v>
      </c>
      <c r="K143" s="304" t="s">
        <v>218</v>
      </c>
      <c r="L143" s="266"/>
      <c r="M143" s="267"/>
      <c r="N143" s="267"/>
      <c r="O143" s="267"/>
      <c r="P143" s="268">
        <v>0</v>
      </c>
      <c r="Q143" s="268"/>
      <c r="R143" s="338">
        <v>0</v>
      </c>
      <c r="S143" s="266"/>
      <c r="T143" s="267">
        <v>19</v>
      </c>
      <c r="U143" s="267"/>
      <c r="V143" s="267"/>
      <c r="W143" s="268">
        <v>19</v>
      </c>
      <c r="X143" s="268"/>
      <c r="Y143" s="338">
        <v>19</v>
      </c>
      <c r="Z143" s="249">
        <v>0</v>
      </c>
      <c r="AA143" s="250">
        <v>19</v>
      </c>
      <c r="AB143" s="250">
        <v>0</v>
      </c>
      <c r="AC143" s="250">
        <v>0</v>
      </c>
      <c r="AD143" s="251">
        <f t="shared" si="53"/>
        <v>19</v>
      </c>
      <c r="AE143" s="251">
        <v>0</v>
      </c>
      <c r="AF143" s="269">
        <f t="shared" si="37"/>
        <v>19</v>
      </c>
      <c r="AG143" s="249">
        <v>0</v>
      </c>
      <c r="AH143" s="250">
        <v>19</v>
      </c>
      <c r="AI143" s="250">
        <v>0</v>
      </c>
      <c r="AJ143" s="250">
        <v>0</v>
      </c>
      <c r="AK143" s="251">
        <v>19</v>
      </c>
      <c r="AL143" s="251">
        <v>0</v>
      </c>
      <c r="AM143" s="269">
        <f t="shared" si="55"/>
        <v>19</v>
      </c>
      <c r="AN143" s="253">
        <v>0</v>
      </c>
      <c r="AO143" s="250">
        <v>19</v>
      </c>
      <c r="AP143" s="250">
        <v>0</v>
      </c>
      <c r="AQ143" s="255">
        <v>0</v>
      </c>
      <c r="AR143" s="251">
        <v>19</v>
      </c>
      <c r="AS143" s="250">
        <v>0</v>
      </c>
      <c r="AT143" s="269">
        <v>19</v>
      </c>
      <c r="AU143" s="253">
        <v>0</v>
      </c>
      <c r="AV143" s="250">
        <v>19</v>
      </c>
      <c r="AW143" s="255">
        <v>0</v>
      </c>
      <c r="AX143" s="289">
        <v>0</v>
      </c>
      <c r="AY143" s="251">
        <v>19</v>
      </c>
      <c r="AZ143" s="250">
        <v>0</v>
      </c>
      <c r="BA143" s="252">
        <v>19</v>
      </c>
      <c r="BB143" s="253">
        <v>0</v>
      </c>
      <c r="BC143" s="369">
        <v>19</v>
      </c>
      <c r="BD143" s="369">
        <v>0</v>
      </c>
      <c r="BE143" s="255">
        <v>0</v>
      </c>
      <c r="BF143" s="251">
        <v>19</v>
      </c>
      <c r="BG143" s="250">
        <v>0</v>
      </c>
      <c r="BH143" s="252">
        <v>19</v>
      </c>
      <c r="BI143" s="290">
        <f>SUMIFS('R4診療所票'!$AZ$10:$AZ$64,'R4診療所票'!$B$10:$B$64,$J$3:$J$150,'R4診療所票'!$AG$10:$AG$64,1)</f>
        <v>0</v>
      </c>
      <c r="BJ143" s="271">
        <f>SUMIFS('R4診療所票'!$AZ$10:$AZ$64,'R4診療所票'!$B$10:$B$64,$J$3:$J$150,'R4診療所票'!$AG$10:$AG$64,2)</f>
        <v>19</v>
      </c>
      <c r="BK143" s="271">
        <f>SUMIFS('R4診療所票'!$AZ$10:$AZ$64,'R4診療所票'!$B$10:$B$64,$J$3:$J$150,'R4診療所票'!$AG$10:$AG$64,3)</f>
        <v>0</v>
      </c>
      <c r="BL143" s="291">
        <f>SUMIFS('R4診療所票'!$AZ$10:$AZ$64,'R4診療所票'!$B$10:$B$64,$J$3:$J$150,'R4診療所票'!$AG$10:$AG$64,4)</f>
        <v>0</v>
      </c>
      <c r="BM143" s="292">
        <f t="shared" si="73"/>
        <v>19</v>
      </c>
      <c r="BN143" s="271">
        <f>SUMIFS('R4診療所票'!$AZ$10:$AZ$64,'R4診療所票'!$B$10:$B$64,$J$3:$J$150,'R4診療所票'!$AG$10:$AG$64,5)+SUMIFS('R4診療所票'!$AZ$10:$AZ$64,'R4診療所票'!$B$10:$B$64,$J$3:$J$150,'R4診療所票'!$AG$10:$AG$64,6)</f>
        <v>0</v>
      </c>
      <c r="BO143" s="272">
        <f t="shared" si="74"/>
        <v>19</v>
      </c>
      <c r="BP143" s="228">
        <f t="shared" si="65"/>
        <v>0</v>
      </c>
      <c r="BQ143" s="228">
        <f t="shared" si="66"/>
        <v>0</v>
      </c>
      <c r="BR143" s="228"/>
      <c r="BS143" s="287">
        <f>SUMIFS('R4診療所票'!$BC$10:$BC$64,'R4診療所票'!$B$10:$B$64,$J$3:$J$150,'R4診療所票'!$AN$10:$AN$64,1)</f>
        <v>0</v>
      </c>
      <c r="BT143" s="525">
        <f>SUMIFS('R4診療所票'!$BC$10:$BC$64,'R4診療所票'!$B$10:$B$64,$J$3:$J$150,'R4診療所票'!$AN$10:$AN$64,2)</f>
        <v>19</v>
      </c>
      <c r="BU143" s="288">
        <f>SUMIFS('R4診療所票'!$BC$10:$BC$64,'R4診療所票'!$B$10:$B$64,$J$3:$J$150,'R4診療所票'!$AN$10:$AN$64,3)</f>
        <v>0</v>
      </c>
      <c r="BV143" s="525">
        <f>SUMIFS('R4診療所票'!$BC$10:$BC$64,'R4診療所票'!$B$10:$B$64,$J$3:$J$150,'R4診療所票'!$AN$10:$AN$64,4)</f>
        <v>0</v>
      </c>
      <c r="BW143" s="288">
        <f t="shared" si="77"/>
        <v>19</v>
      </c>
      <c r="BX143" s="525">
        <f>SUMIFS('R4診療所票'!$BC$10:$BC$64,'R4診療所票'!$B$10:$B$64,$J$3:$J$150,'R4診療所票'!$AN$10:$AN$64,5)</f>
        <v>0</v>
      </c>
      <c r="BY143" s="390">
        <f t="shared" si="78"/>
        <v>19</v>
      </c>
      <c r="BZ143" s="387">
        <f>SUMIFS('R4診療所票'!$BD$11:$BD$64,'R4診療所票'!$B$11:$B$64,$J$3:$J$150)</f>
        <v>0</v>
      </c>
      <c r="CA143" s="528">
        <f>SUMIFS('R4診療所票'!$BC$10:$BC$64,'R4診療所票'!$B$10:$B$64,$J$3:$J$150,'R4診療所票'!$AN$10:$AN$64,7)</f>
        <v>0</v>
      </c>
      <c r="CB143" s="388" t="str">
        <f t="shared" si="67"/>
        <v>○</v>
      </c>
      <c r="CC143" s="391">
        <v>19</v>
      </c>
      <c r="CD143" s="388" t="str">
        <f t="shared" si="68"/>
        <v>○</v>
      </c>
    </row>
    <row r="144" spans="1:82" ht="26.25" customHeight="1" thickTop="1" thickBot="1">
      <c r="A144" s="1326" t="s">
        <v>219</v>
      </c>
      <c r="B144" s="1327"/>
      <c r="C144" s="1327"/>
      <c r="D144" s="1327"/>
      <c r="E144" s="1327"/>
      <c r="F144" s="1328"/>
      <c r="G144" s="1328"/>
      <c r="H144" s="1328"/>
      <c r="I144" s="1328"/>
      <c r="J144" s="1328"/>
      <c r="K144" s="1328"/>
      <c r="L144" s="323">
        <v>0</v>
      </c>
      <c r="M144" s="324">
        <v>916</v>
      </c>
      <c r="N144" s="324">
        <v>94</v>
      </c>
      <c r="O144" s="324">
        <v>118</v>
      </c>
      <c r="P144" s="325">
        <v>1128</v>
      </c>
      <c r="Q144" s="325">
        <v>0</v>
      </c>
      <c r="R144" s="326">
        <v>1128</v>
      </c>
      <c r="S144" s="323">
        <v>52</v>
      </c>
      <c r="T144" s="324">
        <v>980</v>
      </c>
      <c r="U144" s="324">
        <v>152</v>
      </c>
      <c r="V144" s="324">
        <v>526</v>
      </c>
      <c r="W144" s="325">
        <v>1710</v>
      </c>
      <c r="X144" s="325">
        <v>0</v>
      </c>
      <c r="Y144" s="326">
        <v>1710</v>
      </c>
      <c r="Z144" s="327">
        <f t="shared" ref="Z144:AM144" si="79">SUM(Z127:Z143)</f>
        <v>64</v>
      </c>
      <c r="AA144" s="328">
        <f t="shared" si="79"/>
        <v>897</v>
      </c>
      <c r="AB144" s="328">
        <f t="shared" si="79"/>
        <v>225</v>
      </c>
      <c r="AC144" s="328">
        <f t="shared" si="79"/>
        <v>494</v>
      </c>
      <c r="AD144" s="329">
        <f t="shared" si="79"/>
        <v>1680</v>
      </c>
      <c r="AE144" s="329">
        <f t="shared" si="79"/>
        <v>0</v>
      </c>
      <c r="AF144" s="330">
        <f t="shared" si="79"/>
        <v>1680</v>
      </c>
      <c r="AG144" s="327">
        <f t="shared" si="79"/>
        <v>64</v>
      </c>
      <c r="AH144" s="328">
        <f t="shared" si="79"/>
        <v>897</v>
      </c>
      <c r="AI144" s="328">
        <f t="shared" si="79"/>
        <v>225</v>
      </c>
      <c r="AJ144" s="328">
        <f t="shared" si="79"/>
        <v>503</v>
      </c>
      <c r="AK144" s="329">
        <f t="shared" si="79"/>
        <v>1689</v>
      </c>
      <c r="AL144" s="329">
        <f t="shared" si="79"/>
        <v>18</v>
      </c>
      <c r="AM144" s="330">
        <f t="shared" si="79"/>
        <v>1707</v>
      </c>
      <c r="AN144" s="327">
        <v>64</v>
      </c>
      <c r="AO144" s="328">
        <v>837</v>
      </c>
      <c r="AP144" s="328">
        <v>285</v>
      </c>
      <c r="AQ144" s="328">
        <v>465</v>
      </c>
      <c r="AR144" s="329">
        <v>1651</v>
      </c>
      <c r="AS144" s="329">
        <v>18</v>
      </c>
      <c r="AT144" s="330">
        <v>1669</v>
      </c>
      <c r="AU144" s="327">
        <v>64</v>
      </c>
      <c r="AV144" s="370">
        <v>794</v>
      </c>
      <c r="AW144" s="328">
        <v>328</v>
      </c>
      <c r="AX144" s="328">
        <v>275</v>
      </c>
      <c r="AY144" s="329">
        <v>1461</v>
      </c>
      <c r="AZ144" s="329">
        <v>18</v>
      </c>
      <c r="BA144" s="330">
        <v>1479</v>
      </c>
      <c r="BB144" s="327">
        <v>64</v>
      </c>
      <c r="BC144" s="370">
        <v>794</v>
      </c>
      <c r="BD144" s="370">
        <v>328</v>
      </c>
      <c r="BE144" s="328">
        <v>275</v>
      </c>
      <c r="BF144" s="329">
        <v>1461</v>
      </c>
      <c r="BG144" s="329">
        <v>18</v>
      </c>
      <c r="BH144" s="330">
        <v>1479</v>
      </c>
      <c r="BI144" s="327">
        <f>SUM(BI127:BI143)</f>
        <v>28</v>
      </c>
      <c r="BJ144" s="328">
        <f t="shared" ref="BJ144:BO144" si="80">SUM(BJ127:BJ143)</f>
        <v>771</v>
      </c>
      <c r="BK144" s="328">
        <f t="shared" si="80"/>
        <v>309</v>
      </c>
      <c r="BL144" s="328">
        <f t="shared" si="80"/>
        <v>334</v>
      </c>
      <c r="BM144" s="328">
        <f t="shared" si="80"/>
        <v>1442</v>
      </c>
      <c r="BN144" s="328">
        <f t="shared" si="80"/>
        <v>0</v>
      </c>
      <c r="BO144" s="330">
        <f t="shared" si="80"/>
        <v>1442</v>
      </c>
      <c r="BP144" s="228">
        <f t="shared" si="65"/>
        <v>-19</v>
      </c>
      <c r="BQ144" s="228">
        <f t="shared" si="66"/>
        <v>-37</v>
      </c>
      <c r="BR144" s="228"/>
      <c r="BS144" s="323">
        <f t="shared" ref="BS144:CA144" si="81">SUM(BS127:BS143)</f>
        <v>28</v>
      </c>
      <c r="BT144" s="324">
        <f t="shared" si="81"/>
        <v>771</v>
      </c>
      <c r="BU144" s="324">
        <f t="shared" si="81"/>
        <v>309</v>
      </c>
      <c r="BV144" s="324">
        <f t="shared" si="81"/>
        <v>334</v>
      </c>
      <c r="BW144" s="325">
        <f t="shared" si="81"/>
        <v>1442</v>
      </c>
      <c r="BX144" s="325">
        <f t="shared" si="81"/>
        <v>0</v>
      </c>
      <c r="BY144" s="325">
        <f t="shared" si="81"/>
        <v>1442</v>
      </c>
      <c r="BZ144" s="396">
        <f t="shared" si="81"/>
        <v>0</v>
      </c>
      <c r="CA144" s="326">
        <f t="shared" si="81"/>
        <v>0</v>
      </c>
      <c r="CB144" s="388"/>
      <c r="CC144" s="397">
        <f>SUM(CC127:CC143)</f>
        <v>1442</v>
      </c>
      <c r="CD144" s="388"/>
    </row>
    <row r="145" spans="1:82">
      <c r="A145" s="331">
        <v>127</v>
      </c>
      <c r="B145" s="354" t="s">
        <v>220</v>
      </c>
      <c r="C145" s="354" t="s">
        <v>1926</v>
      </c>
      <c r="D145" s="354" t="s">
        <v>109</v>
      </c>
      <c r="E145" s="355">
        <v>11729118</v>
      </c>
      <c r="F145" s="356">
        <v>11730076</v>
      </c>
      <c r="G145" s="356">
        <v>11701137</v>
      </c>
      <c r="H145" s="356">
        <v>11701137</v>
      </c>
      <c r="I145" s="356">
        <v>11701137</v>
      </c>
      <c r="J145" s="356">
        <v>11701137</v>
      </c>
      <c r="K145" s="357" t="s">
        <v>71</v>
      </c>
      <c r="L145" s="334"/>
      <c r="M145" s="335"/>
      <c r="N145" s="335"/>
      <c r="O145" s="335"/>
      <c r="P145" s="336">
        <v>0</v>
      </c>
      <c r="Q145" s="336"/>
      <c r="R145" s="337">
        <v>0</v>
      </c>
      <c r="S145" s="334"/>
      <c r="T145" s="335">
        <v>100</v>
      </c>
      <c r="U145" s="335"/>
      <c r="V145" s="335"/>
      <c r="W145" s="336">
        <v>100</v>
      </c>
      <c r="X145" s="336"/>
      <c r="Y145" s="337">
        <v>100</v>
      </c>
      <c r="Z145" s="249">
        <v>0</v>
      </c>
      <c r="AA145" s="250">
        <v>100</v>
      </c>
      <c r="AB145" s="250">
        <v>0</v>
      </c>
      <c r="AC145" s="250">
        <v>0</v>
      </c>
      <c r="AD145" s="251">
        <f t="shared" ref="AD145:AD153" si="82">SUM(Z145:AC145)</f>
        <v>100</v>
      </c>
      <c r="AE145" s="250">
        <v>0</v>
      </c>
      <c r="AF145" s="259">
        <f t="shared" si="37"/>
        <v>100</v>
      </c>
      <c r="AG145" s="249">
        <v>0</v>
      </c>
      <c r="AH145" s="250">
        <v>100</v>
      </c>
      <c r="AI145" s="250">
        <v>0</v>
      </c>
      <c r="AJ145" s="250">
        <v>0</v>
      </c>
      <c r="AK145" s="251">
        <v>100</v>
      </c>
      <c r="AL145" s="250">
        <v>0</v>
      </c>
      <c r="AM145" s="269">
        <f t="shared" ref="AM145:AM151" si="83">AK145+AL145</f>
        <v>100</v>
      </c>
      <c r="AN145" s="249">
        <v>0</v>
      </c>
      <c r="AO145" s="250">
        <v>100</v>
      </c>
      <c r="AP145" s="250">
        <v>0</v>
      </c>
      <c r="AQ145" s="250">
        <v>0</v>
      </c>
      <c r="AR145" s="251">
        <v>100</v>
      </c>
      <c r="AS145" s="250">
        <v>0</v>
      </c>
      <c r="AT145" s="269">
        <v>100</v>
      </c>
      <c r="AU145" s="253">
        <v>0</v>
      </c>
      <c r="AV145" s="258">
        <v>100</v>
      </c>
      <c r="AW145" s="255">
        <v>0</v>
      </c>
      <c r="AX145" s="255">
        <v>0</v>
      </c>
      <c r="AY145" s="251">
        <v>100</v>
      </c>
      <c r="AZ145" s="250">
        <v>0</v>
      </c>
      <c r="BA145" s="252">
        <v>100</v>
      </c>
      <c r="BB145" s="249">
        <v>0</v>
      </c>
      <c r="BC145" s="250">
        <v>100</v>
      </c>
      <c r="BD145" s="250">
        <v>0</v>
      </c>
      <c r="BE145" s="250">
        <v>0</v>
      </c>
      <c r="BF145" s="250">
        <v>100</v>
      </c>
      <c r="BG145" s="250">
        <v>0</v>
      </c>
      <c r="BH145" s="269">
        <v>100</v>
      </c>
      <c r="BI145" s="512">
        <f>SUMIFS('R4病院病棟票'!$AE$11:$AE$324,'R4病院病棟票'!$B$11:$B$324,$J$3:$J$150,'R4病院病棟票'!$R$11:$R$324,1)</f>
        <v>0</v>
      </c>
      <c r="BJ145" s="511">
        <f>SUMIFS('R4病院病棟票'!$AE$11:$AE$324,'R4病院病棟票'!$B$11:$B$324,$J$3:$J$150,'R4病院病棟票'!$R$11:$R$324,2)</f>
        <v>100</v>
      </c>
      <c r="BK145" s="513">
        <f>SUMIFS('R4病院病棟票'!$AE$11:$AE$324,'R4病院病棟票'!$B$11:$B$324,$J$3:$J$150,'R4病院病棟票'!$R$11:$R$324,3)</f>
        <v>0</v>
      </c>
      <c r="BL145" s="515">
        <f>SUMIFS('R4病院病棟票'!$AE$11:$AE$324,'R4病院病棟票'!$B$11:$B$324,$J$3:$J$150,'R4病院病棟票'!$R$11:$R$324,4)</f>
        <v>0</v>
      </c>
      <c r="BM145" s="514">
        <f t="shared" ref="BM145:BM146" si="84">SUM(BI145:BL145)</f>
        <v>100</v>
      </c>
      <c r="BN145" s="511">
        <f>SUMIFS('R4病院病棟票'!$AE$11:$AE$324,'R4病院病棟票'!$B$11:$B$324,$J$3:$J$150,'R4病院病棟票'!$R$11:$R$324,5)+SUMIFS('R4病院病棟票'!$AE$11:$AE$324,'R4病院病棟票'!$B$11:$B$324,$J$3:$J$150,'R4病院病棟票'!$R$11:$R$324,6)</f>
        <v>0</v>
      </c>
      <c r="BO145" s="261">
        <f>BM145+BN145</f>
        <v>100</v>
      </c>
      <c r="BP145" s="228">
        <f t="shared" si="65"/>
        <v>0</v>
      </c>
      <c r="BQ145" s="228">
        <f t="shared" si="66"/>
        <v>0</v>
      </c>
      <c r="BR145" s="228"/>
      <c r="BS145" s="384">
        <f>SUMIFS('R4病院病棟票'!$AH$11:$AH$324,'R4病院病棟票'!$B$11:$B$324,$J$3:$J$150,'R4病院病棟票'!$Y$11:$Y$324,1)</f>
        <v>0</v>
      </c>
      <c r="BT145" s="525">
        <f>SUMIFS('R4病院病棟票'!$AH$11:$AH$324,'R4病院病棟票'!$B$11:$B$324,$J$3:$J$150,'R4病院病棟票'!$Y$11:$Y$324,2)</f>
        <v>100</v>
      </c>
      <c r="BU145" s="385">
        <f>SUMIFS('R4病院病棟票'!$AH$11:$AH$324,'R4病院病棟票'!$B$11:$B$324,$J$3:$J$150,'R4病院病棟票'!$Y$11:$Y$324,3)</f>
        <v>0</v>
      </c>
      <c r="BV145" s="393">
        <f>SUMIFS('R4病院病棟票'!$AH$11:$AH$324,'R4病院病棟票'!$B$11:$B$324,$J$3:$J$150,'R4病院病棟票'!$Y$11:$Y$324,4)</f>
        <v>0</v>
      </c>
      <c r="BW145" s="385">
        <f t="shared" ref="BW145" si="85">SUM(BS145:BV145)</f>
        <v>100</v>
      </c>
      <c r="BX145" s="393">
        <f>SUMIFS('R4病院病棟票'!$AH$11:$AH$324,'R4病院病棟票'!$B$11:$B$324,$J$3:$J$150,'R4病院病棟票'!$Y$11:$Y$324,5)</f>
        <v>0</v>
      </c>
      <c r="BY145" s="386">
        <f t="shared" ref="BY145" si="86">BW145+BX145</f>
        <v>100</v>
      </c>
      <c r="BZ145" s="387">
        <f>SUMIFS('R4病院病棟票'!$AI$11:$AI$324,'R4病院病棟票'!$B$11:$B$324,$J$3:$J$150)</f>
        <v>0</v>
      </c>
      <c r="CA145" s="528">
        <f>SUMIFS('R4病院病棟票'!$AE$11:$AE$324,'R4病院病棟票'!$B$11:$B$324,$J$3:$J$150,'R4病院病棟票'!$Y$11:$Y$324,7)</f>
        <v>0</v>
      </c>
      <c r="CB145" s="388" t="str">
        <f t="shared" si="67"/>
        <v>○</v>
      </c>
      <c r="CC145" s="389">
        <v>100</v>
      </c>
      <c r="CD145" s="388" t="str">
        <f t="shared" si="68"/>
        <v>○</v>
      </c>
    </row>
    <row r="146" spans="1:82">
      <c r="A146" s="315">
        <v>128</v>
      </c>
      <c r="B146" s="262" t="s">
        <v>220</v>
      </c>
      <c r="C146" s="262" t="s">
        <v>221</v>
      </c>
      <c r="D146" s="262" t="s">
        <v>109</v>
      </c>
      <c r="E146" s="263">
        <v>11729081</v>
      </c>
      <c r="F146" s="264">
        <v>11730082</v>
      </c>
      <c r="G146" s="264">
        <v>11701134</v>
      </c>
      <c r="H146" s="264">
        <v>11701134</v>
      </c>
      <c r="I146" s="264">
        <v>11701134</v>
      </c>
      <c r="J146" s="264">
        <v>11701134</v>
      </c>
      <c r="K146" s="265" t="s">
        <v>72</v>
      </c>
      <c r="L146" s="266"/>
      <c r="M146" s="267">
        <v>146</v>
      </c>
      <c r="N146" s="267"/>
      <c r="O146" s="267">
        <v>49</v>
      </c>
      <c r="P146" s="268">
        <v>195</v>
      </c>
      <c r="Q146" s="268"/>
      <c r="R146" s="338">
        <v>195</v>
      </c>
      <c r="S146" s="266"/>
      <c r="T146" s="267">
        <v>147</v>
      </c>
      <c r="U146" s="267"/>
      <c r="V146" s="267">
        <v>48</v>
      </c>
      <c r="W146" s="268">
        <v>195</v>
      </c>
      <c r="X146" s="268"/>
      <c r="Y146" s="338">
        <v>195</v>
      </c>
      <c r="Z146" s="249">
        <v>0</v>
      </c>
      <c r="AA146" s="250">
        <v>147</v>
      </c>
      <c r="AB146" s="250">
        <v>0</v>
      </c>
      <c r="AC146" s="250">
        <v>48</v>
      </c>
      <c r="AD146" s="251">
        <f t="shared" si="82"/>
        <v>195</v>
      </c>
      <c r="AE146" s="250">
        <v>0</v>
      </c>
      <c r="AF146" s="269">
        <f t="shared" si="37"/>
        <v>195</v>
      </c>
      <c r="AG146" s="249">
        <v>0</v>
      </c>
      <c r="AH146" s="250">
        <v>96</v>
      </c>
      <c r="AI146" s="250">
        <v>51</v>
      </c>
      <c r="AJ146" s="250">
        <v>48</v>
      </c>
      <c r="AK146" s="251">
        <v>195</v>
      </c>
      <c r="AL146" s="250">
        <v>0</v>
      </c>
      <c r="AM146" s="269">
        <f t="shared" si="83"/>
        <v>195</v>
      </c>
      <c r="AN146" s="249">
        <v>0</v>
      </c>
      <c r="AO146" s="250">
        <v>96</v>
      </c>
      <c r="AP146" s="250">
        <v>51</v>
      </c>
      <c r="AQ146" s="250">
        <v>48</v>
      </c>
      <c r="AR146" s="251">
        <v>195</v>
      </c>
      <c r="AS146" s="250">
        <v>0</v>
      </c>
      <c r="AT146" s="269">
        <v>195</v>
      </c>
      <c r="AU146" s="253">
        <v>0</v>
      </c>
      <c r="AV146" s="258">
        <v>96</v>
      </c>
      <c r="AW146" s="255">
        <v>51</v>
      </c>
      <c r="AX146" s="255">
        <v>48</v>
      </c>
      <c r="AY146" s="251">
        <v>195</v>
      </c>
      <c r="AZ146" s="250">
        <v>0</v>
      </c>
      <c r="BA146" s="269">
        <v>195</v>
      </c>
      <c r="BB146" s="249">
        <v>0</v>
      </c>
      <c r="BC146" s="250">
        <v>96</v>
      </c>
      <c r="BD146" s="250">
        <v>51</v>
      </c>
      <c r="BE146" s="250">
        <v>48</v>
      </c>
      <c r="BF146" s="250">
        <v>195</v>
      </c>
      <c r="BG146" s="250">
        <v>0</v>
      </c>
      <c r="BH146" s="269">
        <v>195</v>
      </c>
      <c r="BI146" s="516">
        <f>SUMIFS('R4病院病棟票'!$AE$11:$AE$324,'R4病院病棟票'!$B$11:$B$324,$J$3:$J$150,'R4病院病棟票'!$R$11:$R$324,1)</f>
        <v>0</v>
      </c>
      <c r="BJ146" s="260">
        <f>SUMIFS('R4病院病棟票'!$AE$11:$AE$324,'R4病院病棟票'!$B$11:$B$324,$J$3:$J$150,'R4病院病棟票'!$R$11:$R$324,2)</f>
        <v>96</v>
      </c>
      <c r="BK146" s="517">
        <f>SUMIFS('R4病院病棟票'!$AE$11:$AE$324,'R4病院病棟票'!$B$11:$B$324,$J$3:$J$150,'R4病院病棟票'!$R$11:$R$324,3)</f>
        <v>51</v>
      </c>
      <c r="BL146" s="518">
        <f>SUMIFS('R4病院病棟票'!$AE$11:$AE$324,'R4病院病棟票'!$B$11:$B$324,$J$3:$J$150,'R4病院病棟票'!$R$11:$R$324,4)</f>
        <v>48</v>
      </c>
      <c r="BM146" s="519">
        <f t="shared" si="84"/>
        <v>195</v>
      </c>
      <c r="BN146" s="260">
        <f>SUMIFS('R4病院病棟票'!$AE$11:$AE$324,'R4病院病棟票'!$B$11:$B$324,$J$3:$J$150,'R4病院病棟票'!$R$11:$R$324,5)+SUMIFS('R4病院病棟票'!$AE$11:$AE$324,'R4病院病棟票'!$B$11:$B$324,$J$3:$J$150,'R4病院病棟票'!$R$11:$R$324,6)</f>
        <v>0</v>
      </c>
      <c r="BO146" s="293">
        <f>BM146+BN146</f>
        <v>195</v>
      </c>
      <c r="BP146" s="228">
        <f t="shared" si="65"/>
        <v>0</v>
      </c>
      <c r="BQ146" s="228">
        <f t="shared" si="66"/>
        <v>0</v>
      </c>
      <c r="BR146" s="228"/>
      <c r="BS146" s="384">
        <f>SUMIFS('R4病院病棟票'!$AH$11:$AH$324,'R4病院病棟票'!$B$11:$B$324,$J$3:$J$150,'R4病院病棟票'!$Y$11:$Y$324,1)</f>
        <v>0</v>
      </c>
      <c r="BT146" s="525">
        <f>SUMIFS('R4病院病棟票'!$AH$11:$AH$324,'R4病院病棟票'!$B$11:$B$324,$J$3:$J$150,'R4病院病棟票'!$Y$11:$Y$324,2)</f>
        <v>96</v>
      </c>
      <c r="BU146" s="385">
        <f>SUMIFS('R4病院病棟票'!$AH$11:$AH$324,'R4病院病棟票'!$B$11:$B$324,$J$3:$J$150,'R4病院病棟票'!$Y$11:$Y$324,3)</f>
        <v>75</v>
      </c>
      <c r="BV146" s="393">
        <f>SUMIFS('R4病院病棟票'!$AH$11:$AH$324,'R4病院病棟票'!$B$11:$B$324,$J$3:$J$150,'R4病院病棟票'!$Y$11:$Y$324,4)</f>
        <v>0</v>
      </c>
      <c r="BW146" s="385">
        <f t="shared" ref="BW146:BW149" si="87">SUM(BS146:BV146)</f>
        <v>171</v>
      </c>
      <c r="BX146" s="393">
        <f>SUMIFS('R4病院病棟票'!$AH$11:$AH$324,'R4病院病棟票'!$B$11:$B$324,$J$3:$J$150,'R4病院病棟票'!$Y$11:$Y$324,5)</f>
        <v>0</v>
      </c>
      <c r="BY146" s="386">
        <f t="shared" ref="BY146:BY150" si="88">BW146+BX146</f>
        <v>171</v>
      </c>
      <c r="BZ146" s="387">
        <f>SUMIFS('R4病院病棟票'!$AI$11:$AI$324,'R4病院病棟票'!$B$11:$B$324,$J$3:$J$150)</f>
        <v>24</v>
      </c>
      <c r="CA146" s="528">
        <f>SUMIFS('R4病院病棟票'!$AE$11:$AE$324,'R4病院病棟票'!$B$11:$B$324,$J$3:$J$150,'R4病院病棟票'!$Y$11:$Y$324,7)</f>
        <v>0</v>
      </c>
      <c r="CB146" s="388" t="str">
        <f t="shared" si="67"/>
        <v>○</v>
      </c>
      <c r="CC146" s="391">
        <v>195</v>
      </c>
      <c r="CD146" s="388" t="str">
        <f t="shared" si="68"/>
        <v>○</v>
      </c>
    </row>
    <row r="147" spans="1:82">
      <c r="A147" s="315">
        <v>129</v>
      </c>
      <c r="B147" s="262" t="s">
        <v>220</v>
      </c>
      <c r="C147" s="262" t="s">
        <v>1927</v>
      </c>
      <c r="D147" s="262" t="s">
        <v>109</v>
      </c>
      <c r="E147" s="263">
        <v>11729148</v>
      </c>
      <c r="F147" s="264">
        <v>11730091</v>
      </c>
      <c r="G147" s="264">
        <v>11701139</v>
      </c>
      <c r="H147" s="264">
        <v>11701139</v>
      </c>
      <c r="I147" s="264">
        <v>11701139</v>
      </c>
      <c r="J147" s="264">
        <v>11701139</v>
      </c>
      <c r="K147" s="265" t="s">
        <v>222</v>
      </c>
      <c r="L147" s="266"/>
      <c r="M147" s="267"/>
      <c r="N147" s="267"/>
      <c r="O147" s="267"/>
      <c r="P147" s="268">
        <v>0</v>
      </c>
      <c r="Q147" s="268"/>
      <c r="R147" s="338">
        <v>0</v>
      </c>
      <c r="S147" s="266"/>
      <c r="T147" s="267"/>
      <c r="U147" s="267"/>
      <c r="V147" s="267">
        <v>180</v>
      </c>
      <c r="W147" s="268">
        <v>180</v>
      </c>
      <c r="X147" s="268"/>
      <c r="Y147" s="338">
        <v>180</v>
      </c>
      <c r="Z147" s="249">
        <v>0</v>
      </c>
      <c r="AA147" s="250">
        <v>0</v>
      </c>
      <c r="AB147" s="250">
        <v>0</v>
      </c>
      <c r="AC147" s="250">
        <v>180</v>
      </c>
      <c r="AD147" s="251">
        <f t="shared" si="82"/>
        <v>180</v>
      </c>
      <c r="AE147" s="250">
        <v>0</v>
      </c>
      <c r="AF147" s="269">
        <f t="shared" si="37"/>
        <v>180</v>
      </c>
      <c r="AG147" s="249">
        <v>0</v>
      </c>
      <c r="AH147" s="250">
        <v>0</v>
      </c>
      <c r="AI147" s="250">
        <v>0</v>
      </c>
      <c r="AJ147" s="250">
        <v>180</v>
      </c>
      <c r="AK147" s="251">
        <v>180</v>
      </c>
      <c r="AL147" s="250">
        <v>0</v>
      </c>
      <c r="AM147" s="269">
        <f t="shared" si="83"/>
        <v>180</v>
      </c>
      <c r="AN147" s="249">
        <v>0</v>
      </c>
      <c r="AO147" s="250">
        <v>0</v>
      </c>
      <c r="AP147" s="250">
        <v>0</v>
      </c>
      <c r="AQ147" s="250">
        <v>180</v>
      </c>
      <c r="AR147" s="251">
        <v>180</v>
      </c>
      <c r="AS147" s="250">
        <v>0</v>
      </c>
      <c r="AT147" s="269">
        <v>180</v>
      </c>
      <c r="AU147" s="253">
        <v>0</v>
      </c>
      <c r="AV147" s="258">
        <v>0</v>
      </c>
      <c r="AW147" s="255">
        <v>0</v>
      </c>
      <c r="AX147" s="255">
        <v>36</v>
      </c>
      <c r="AY147" s="251">
        <v>36</v>
      </c>
      <c r="AZ147" s="250">
        <v>0</v>
      </c>
      <c r="BA147" s="269">
        <v>36</v>
      </c>
      <c r="BB147" s="249">
        <v>0</v>
      </c>
      <c r="BC147" s="250">
        <v>0</v>
      </c>
      <c r="BD147" s="250">
        <v>0</v>
      </c>
      <c r="BE147" s="250">
        <v>36</v>
      </c>
      <c r="BF147" s="250">
        <v>36</v>
      </c>
      <c r="BG147" s="250">
        <v>0</v>
      </c>
      <c r="BH147" s="269">
        <v>36</v>
      </c>
      <c r="BI147" s="516">
        <f>SUMIFS('R4病院病棟票'!$AE$11:$AE$324,'R4病院病棟票'!$B$11:$B$324,$J$3:$J$150,'R4病院病棟票'!$R$11:$R$324,1)</f>
        <v>0</v>
      </c>
      <c r="BJ147" s="260">
        <f>SUMIFS('R4病院病棟票'!$AE$11:$AE$324,'R4病院病棟票'!$B$11:$B$324,$J$3:$J$150,'R4病院病棟票'!$R$11:$R$324,2)</f>
        <v>0</v>
      </c>
      <c r="BK147" s="517">
        <f>SUMIFS('R4病院病棟票'!$AE$11:$AE$324,'R4病院病棟票'!$B$11:$B$324,$J$3:$J$150,'R4病院病棟票'!$R$11:$R$324,3)</f>
        <v>0</v>
      </c>
      <c r="BL147" s="518">
        <f>SUMIFS('R4病院病棟票'!$AE$11:$AE$324,'R4病院病棟票'!$B$11:$B$324,$J$3:$J$150,'R4病院病棟票'!$R$11:$R$324,4)</f>
        <v>36</v>
      </c>
      <c r="BM147" s="519">
        <f t="shared" ref="BM147:BM149" si="89">SUM(BI147:BL147)</f>
        <v>36</v>
      </c>
      <c r="BN147" s="260">
        <f>SUMIFS('R4病院病棟票'!$AE$11:$AE$324,'R4病院病棟票'!$B$11:$B$324,$J$3:$J$150,'R4病院病棟票'!$R$11:$R$324,5)+SUMIFS('R4病院病棟票'!$AE$11:$AE$324,'R4病院病棟票'!$B$11:$B$324,$J$3:$J$150,'R4病院病棟票'!$R$11:$R$324,6)</f>
        <v>0</v>
      </c>
      <c r="BO147" s="293">
        <f t="shared" ref="BO147:BO150" si="90">BM147+BN147</f>
        <v>36</v>
      </c>
      <c r="BP147" s="228">
        <f t="shared" si="65"/>
        <v>0</v>
      </c>
      <c r="BQ147" s="228">
        <f t="shared" si="66"/>
        <v>0</v>
      </c>
      <c r="BR147" s="228"/>
      <c r="BS147" s="384">
        <f>SUMIFS('R4病院病棟票'!$AH$11:$AH$324,'R4病院病棟票'!$B$11:$B$324,$J$3:$J$150,'R4病院病棟票'!$Y$11:$Y$324,1)</f>
        <v>0</v>
      </c>
      <c r="BT147" s="525">
        <f>SUMIFS('R4病院病棟票'!$AH$11:$AH$324,'R4病院病棟票'!$B$11:$B$324,$J$3:$J$150,'R4病院病棟票'!$Y$11:$Y$324,2)</f>
        <v>0</v>
      </c>
      <c r="BU147" s="385">
        <f>SUMIFS('R4病院病棟票'!$AH$11:$AH$324,'R4病院病棟票'!$B$11:$B$324,$J$3:$J$150,'R4病院病棟票'!$Y$11:$Y$324,3)</f>
        <v>0</v>
      </c>
      <c r="BV147" s="393">
        <f>SUMIFS('R4病院病棟票'!$AH$11:$AH$324,'R4病院病棟票'!$B$11:$B$324,$J$3:$J$150,'R4病院病棟票'!$Y$11:$Y$324,4)</f>
        <v>36</v>
      </c>
      <c r="BW147" s="385">
        <f t="shared" si="87"/>
        <v>36</v>
      </c>
      <c r="BX147" s="393">
        <f>SUMIFS('R4病院病棟票'!$AH$11:$AH$324,'R4病院病棟票'!$B$11:$B$324,$J$3:$J$150,'R4病院病棟票'!$Y$11:$Y$324,5)</f>
        <v>0</v>
      </c>
      <c r="BY147" s="386">
        <f t="shared" si="88"/>
        <v>36</v>
      </c>
      <c r="BZ147" s="387">
        <f>SUMIFS('R4病院病棟票'!$AI$11:$AI$324,'R4病院病棟票'!$B$11:$B$324,$J$3:$J$150)</f>
        <v>0</v>
      </c>
      <c r="CA147" s="528">
        <f>SUMIFS('R4病院病棟票'!$AE$11:$AE$324,'R4病院病棟票'!$B$11:$B$324,$J$3:$J$150,'R4病院病棟票'!$Y$11:$Y$324,7)</f>
        <v>0</v>
      </c>
      <c r="CB147" s="388" t="str">
        <f t="shared" si="67"/>
        <v>○</v>
      </c>
      <c r="CC147" s="391">
        <v>36</v>
      </c>
      <c r="CD147" s="388" t="str">
        <f t="shared" si="68"/>
        <v>○</v>
      </c>
    </row>
    <row r="148" spans="1:82">
      <c r="A148" s="315">
        <v>130</v>
      </c>
      <c r="B148" s="262" t="s">
        <v>220</v>
      </c>
      <c r="C148" s="262" t="s">
        <v>1927</v>
      </c>
      <c r="D148" s="262" t="s">
        <v>109</v>
      </c>
      <c r="E148" s="263">
        <v>11729046</v>
      </c>
      <c r="F148" s="264">
        <v>11730136</v>
      </c>
      <c r="G148" s="264">
        <v>11701138</v>
      </c>
      <c r="H148" s="264">
        <v>11701138</v>
      </c>
      <c r="I148" s="264">
        <v>11701138</v>
      </c>
      <c r="J148" s="264">
        <v>11701138</v>
      </c>
      <c r="K148" s="265" t="s">
        <v>73</v>
      </c>
      <c r="L148" s="266"/>
      <c r="M148" s="267"/>
      <c r="N148" s="267"/>
      <c r="O148" s="267"/>
      <c r="P148" s="268">
        <v>0</v>
      </c>
      <c r="Q148" s="268"/>
      <c r="R148" s="338">
        <v>0</v>
      </c>
      <c r="S148" s="266"/>
      <c r="T148" s="267">
        <v>120</v>
      </c>
      <c r="U148" s="267"/>
      <c r="V148" s="267"/>
      <c r="W148" s="268">
        <v>120</v>
      </c>
      <c r="X148" s="268"/>
      <c r="Y148" s="338">
        <v>120</v>
      </c>
      <c r="Z148" s="249">
        <v>0</v>
      </c>
      <c r="AA148" s="250">
        <v>120</v>
      </c>
      <c r="AB148" s="250">
        <v>0</v>
      </c>
      <c r="AC148" s="250">
        <v>0</v>
      </c>
      <c r="AD148" s="251">
        <f t="shared" si="82"/>
        <v>120</v>
      </c>
      <c r="AE148" s="250">
        <v>0</v>
      </c>
      <c r="AF148" s="269">
        <f t="shared" si="37"/>
        <v>120</v>
      </c>
      <c r="AG148" s="249">
        <v>0</v>
      </c>
      <c r="AH148" s="250">
        <v>120</v>
      </c>
      <c r="AI148" s="250">
        <v>0</v>
      </c>
      <c r="AJ148" s="250">
        <v>0</v>
      </c>
      <c r="AK148" s="251">
        <v>120</v>
      </c>
      <c r="AL148" s="250">
        <v>0</v>
      </c>
      <c r="AM148" s="269">
        <f t="shared" si="83"/>
        <v>120</v>
      </c>
      <c r="AN148" s="249">
        <v>0</v>
      </c>
      <c r="AO148" s="250">
        <v>100</v>
      </c>
      <c r="AP148" s="250">
        <v>0</v>
      </c>
      <c r="AQ148" s="250">
        <v>0</v>
      </c>
      <c r="AR148" s="251">
        <v>100</v>
      </c>
      <c r="AS148" s="250">
        <v>0</v>
      </c>
      <c r="AT148" s="269">
        <v>100</v>
      </c>
      <c r="AU148" s="253">
        <v>0</v>
      </c>
      <c r="AV148" s="258">
        <v>100</v>
      </c>
      <c r="AW148" s="255">
        <v>0</v>
      </c>
      <c r="AX148" s="255">
        <v>0</v>
      </c>
      <c r="AY148" s="251">
        <v>100</v>
      </c>
      <c r="AZ148" s="250">
        <v>0</v>
      </c>
      <c r="BA148" s="269">
        <v>100</v>
      </c>
      <c r="BB148" s="249">
        <v>0</v>
      </c>
      <c r="BC148" s="250">
        <v>100</v>
      </c>
      <c r="BD148" s="250">
        <v>0</v>
      </c>
      <c r="BE148" s="250">
        <v>0</v>
      </c>
      <c r="BF148" s="250">
        <v>100</v>
      </c>
      <c r="BG148" s="250">
        <v>0</v>
      </c>
      <c r="BH148" s="269">
        <v>100</v>
      </c>
      <c r="BI148" s="516">
        <f>SUMIFS('R4病院病棟票'!$AE$11:$AE$324,'R4病院病棟票'!$B$11:$B$324,$J$3:$J$150,'R4病院病棟票'!$R$11:$R$324,1)</f>
        <v>0</v>
      </c>
      <c r="BJ148" s="260">
        <f>SUMIFS('R4病院病棟票'!$AE$11:$AE$324,'R4病院病棟票'!$B$11:$B$324,$J$3:$J$150,'R4病院病棟票'!$R$11:$R$324,2)</f>
        <v>100</v>
      </c>
      <c r="BK148" s="517">
        <f>SUMIFS('R4病院病棟票'!$AE$11:$AE$324,'R4病院病棟票'!$B$11:$B$324,$J$3:$J$150,'R4病院病棟票'!$R$11:$R$324,3)</f>
        <v>0</v>
      </c>
      <c r="BL148" s="518">
        <f>SUMIFS('R4病院病棟票'!$AE$11:$AE$324,'R4病院病棟票'!$B$11:$B$324,$J$3:$J$150,'R4病院病棟票'!$R$11:$R$324,4)</f>
        <v>0</v>
      </c>
      <c r="BM148" s="519">
        <f t="shared" si="89"/>
        <v>100</v>
      </c>
      <c r="BN148" s="260">
        <f>SUMIFS('R4病院病棟票'!$AE$11:$AE$324,'R4病院病棟票'!$B$11:$B$324,$J$3:$J$150,'R4病院病棟票'!$R$11:$R$324,5)+SUMIFS('R4病院病棟票'!$AE$11:$AE$324,'R4病院病棟票'!$B$11:$B$324,$J$3:$J$150,'R4病院病棟票'!$R$11:$R$324,6)</f>
        <v>0</v>
      </c>
      <c r="BO148" s="293">
        <f t="shared" si="90"/>
        <v>100</v>
      </c>
      <c r="BP148" s="228">
        <f t="shared" si="65"/>
        <v>0</v>
      </c>
      <c r="BQ148" s="228">
        <f t="shared" si="66"/>
        <v>0</v>
      </c>
      <c r="BR148" s="228"/>
      <c r="BS148" s="384">
        <f>SUMIFS('R4病院病棟票'!$AH$11:$AH$324,'R4病院病棟票'!$B$11:$B$324,$J$3:$J$150,'R4病院病棟票'!$Y$11:$Y$324,1)</f>
        <v>0</v>
      </c>
      <c r="BT148" s="525">
        <f>SUMIFS('R4病院病棟票'!$AH$11:$AH$324,'R4病院病棟票'!$B$11:$B$324,$J$3:$J$150,'R4病院病棟票'!$Y$11:$Y$324,2)</f>
        <v>100</v>
      </c>
      <c r="BU148" s="385">
        <f>SUMIFS('R4病院病棟票'!$AH$11:$AH$324,'R4病院病棟票'!$B$11:$B$324,$J$3:$J$150,'R4病院病棟票'!$Y$11:$Y$324,3)</f>
        <v>0</v>
      </c>
      <c r="BV148" s="393">
        <f>SUMIFS('R4病院病棟票'!$AH$11:$AH$324,'R4病院病棟票'!$B$11:$B$324,$J$3:$J$150,'R4病院病棟票'!$Y$11:$Y$324,4)</f>
        <v>0</v>
      </c>
      <c r="BW148" s="385">
        <f t="shared" si="87"/>
        <v>100</v>
      </c>
      <c r="BX148" s="393">
        <f>SUMIFS('R4病院病棟票'!$AH$11:$AH$324,'R4病院病棟票'!$B$11:$B$324,$J$3:$J$150,'R4病院病棟票'!$Y$11:$Y$324,5)</f>
        <v>0</v>
      </c>
      <c r="BY148" s="386">
        <f t="shared" si="88"/>
        <v>100</v>
      </c>
      <c r="BZ148" s="387">
        <f>SUMIFS('R4病院病棟票'!$AI$11:$AI$324,'R4病院病棟票'!$B$11:$B$324,$J$3:$J$150)</f>
        <v>0</v>
      </c>
      <c r="CA148" s="528">
        <f>SUMIFS('R4病院病棟票'!$AE$11:$AE$324,'R4病院病棟票'!$B$11:$B$324,$J$3:$J$150,'R4病院病棟票'!$Y$11:$Y$324,7)</f>
        <v>0</v>
      </c>
      <c r="CB148" s="388" t="str">
        <f t="shared" si="67"/>
        <v>○</v>
      </c>
      <c r="CC148" s="391">
        <v>100</v>
      </c>
      <c r="CD148" s="388" t="str">
        <f t="shared" si="68"/>
        <v>○</v>
      </c>
    </row>
    <row r="149" spans="1:82">
      <c r="A149" s="315">
        <v>131</v>
      </c>
      <c r="B149" s="262" t="s">
        <v>220</v>
      </c>
      <c r="C149" s="262" t="s">
        <v>223</v>
      </c>
      <c r="D149" s="262" t="s">
        <v>109</v>
      </c>
      <c r="E149" s="263">
        <v>11729041</v>
      </c>
      <c r="F149" s="264">
        <v>11730118</v>
      </c>
      <c r="G149" s="264">
        <v>11701136</v>
      </c>
      <c r="H149" s="264">
        <v>11701136</v>
      </c>
      <c r="I149" s="264">
        <v>11701136</v>
      </c>
      <c r="J149" s="264">
        <v>11701136</v>
      </c>
      <c r="K149" s="265" t="s">
        <v>74</v>
      </c>
      <c r="L149" s="266"/>
      <c r="M149" s="267">
        <v>160</v>
      </c>
      <c r="N149" s="267"/>
      <c r="O149" s="267">
        <v>32</v>
      </c>
      <c r="P149" s="268">
        <v>192</v>
      </c>
      <c r="Q149" s="268"/>
      <c r="R149" s="338">
        <v>192</v>
      </c>
      <c r="S149" s="266"/>
      <c r="T149" s="267">
        <v>104</v>
      </c>
      <c r="U149" s="267">
        <v>52</v>
      </c>
      <c r="V149" s="267">
        <v>32</v>
      </c>
      <c r="W149" s="268">
        <v>188</v>
      </c>
      <c r="X149" s="268"/>
      <c r="Y149" s="338">
        <v>188</v>
      </c>
      <c r="Z149" s="249">
        <v>0</v>
      </c>
      <c r="AA149" s="250">
        <v>104</v>
      </c>
      <c r="AB149" s="250">
        <v>52</v>
      </c>
      <c r="AC149" s="250">
        <v>32</v>
      </c>
      <c r="AD149" s="251">
        <f t="shared" si="82"/>
        <v>188</v>
      </c>
      <c r="AE149" s="250">
        <v>0</v>
      </c>
      <c r="AF149" s="269">
        <f t="shared" si="37"/>
        <v>188</v>
      </c>
      <c r="AG149" s="249">
        <v>0</v>
      </c>
      <c r="AH149" s="250">
        <v>104</v>
      </c>
      <c r="AI149" s="250">
        <v>52</v>
      </c>
      <c r="AJ149" s="250">
        <v>0</v>
      </c>
      <c r="AK149" s="251">
        <v>156</v>
      </c>
      <c r="AL149" s="250">
        <v>32</v>
      </c>
      <c r="AM149" s="269">
        <f t="shared" si="83"/>
        <v>188</v>
      </c>
      <c r="AN149" s="249">
        <v>0</v>
      </c>
      <c r="AO149" s="250">
        <v>104</v>
      </c>
      <c r="AP149" s="250">
        <v>52</v>
      </c>
      <c r="AQ149" s="250">
        <v>0</v>
      </c>
      <c r="AR149" s="251">
        <v>156</v>
      </c>
      <c r="AS149" s="250">
        <v>0</v>
      </c>
      <c r="AT149" s="269">
        <v>156</v>
      </c>
      <c r="AU149" s="253">
        <v>0</v>
      </c>
      <c r="AV149" s="258">
        <v>104</v>
      </c>
      <c r="AW149" s="255">
        <v>52</v>
      </c>
      <c r="AX149" s="255">
        <v>0</v>
      </c>
      <c r="AY149" s="251">
        <v>156</v>
      </c>
      <c r="AZ149" s="250">
        <v>0</v>
      </c>
      <c r="BA149" s="269">
        <v>156</v>
      </c>
      <c r="BB149" s="249">
        <v>0</v>
      </c>
      <c r="BC149" s="250">
        <v>104</v>
      </c>
      <c r="BD149" s="250">
        <v>52</v>
      </c>
      <c r="BE149" s="250">
        <v>0</v>
      </c>
      <c r="BF149" s="250">
        <v>156</v>
      </c>
      <c r="BG149" s="250">
        <v>0</v>
      </c>
      <c r="BH149" s="269">
        <v>156</v>
      </c>
      <c r="BI149" s="516">
        <f>SUMIFS('R4病院病棟票'!$AE$11:$AE$324,'R4病院病棟票'!$B$11:$B$324,$J$3:$J$150,'R4病院病棟票'!$R$11:$R$324,1)</f>
        <v>0</v>
      </c>
      <c r="BJ149" s="260">
        <f>SUMIFS('R4病院病棟票'!$AE$11:$AE$324,'R4病院病棟票'!$B$11:$B$324,$J$3:$J$150,'R4病院病棟票'!$R$11:$R$324,2)</f>
        <v>104</v>
      </c>
      <c r="BK149" s="517">
        <f>SUMIFS('R4病院病棟票'!$AE$11:$AE$324,'R4病院病棟票'!$B$11:$B$324,$J$3:$J$150,'R4病院病棟票'!$R$11:$R$324,3)</f>
        <v>52</v>
      </c>
      <c r="BL149" s="518">
        <f>SUMIFS('R4病院病棟票'!$AE$11:$AE$324,'R4病院病棟票'!$B$11:$B$324,$J$3:$J$150,'R4病院病棟票'!$R$11:$R$324,4)</f>
        <v>0</v>
      </c>
      <c r="BM149" s="519">
        <f t="shared" si="89"/>
        <v>156</v>
      </c>
      <c r="BN149" s="260">
        <f>SUMIFS('R4病院病棟票'!$AE$11:$AE$324,'R4病院病棟票'!$B$11:$B$324,$J$3:$J$150,'R4病院病棟票'!$R$11:$R$324,5)+SUMIFS('R4病院病棟票'!$AE$11:$AE$324,'R4病院病棟票'!$B$11:$B$324,$J$3:$J$150,'R4病院病棟票'!$R$11:$R$324,6)</f>
        <v>0</v>
      </c>
      <c r="BO149" s="293">
        <f t="shared" si="90"/>
        <v>156</v>
      </c>
      <c r="BP149" s="228">
        <f t="shared" si="65"/>
        <v>0</v>
      </c>
      <c r="BQ149" s="228">
        <f t="shared" si="66"/>
        <v>0</v>
      </c>
      <c r="BR149" s="228"/>
      <c r="BS149" s="384">
        <f>SUMIFS('R4病院病棟票'!$AH$11:$AH$324,'R4病院病棟票'!$B$11:$B$324,$J$3:$J$150,'R4病院病棟票'!$Y$11:$Y$324,1)</f>
        <v>0</v>
      </c>
      <c r="BT149" s="525">
        <f>SUMIFS('R4病院病棟票'!$AH$11:$AH$324,'R4病院病棟票'!$B$11:$B$324,$J$3:$J$150,'R4病院病棟票'!$Y$11:$Y$324,2)</f>
        <v>104</v>
      </c>
      <c r="BU149" s="385">
        <f>SUMIFS('R4病院病棟票'!$AH$11:$AH$324,'R4病院病棟票'!$B$11:$B$324,$J$3:$J$150,'R4病院病棟票'!$Y$11:$Y$324,3)</f>
        <v>52</v>
      </c>
      <c r="BV149" s="393">
        <f>SUMIFS('R4病院病棟票'!$AH$11:$AH$324,'R4病院病棟票'!$B$11:$B$324,$J$3:$J$150,'R4病院病棟票'!$Y$11:$Y$324,4)</f>
        <v>0</v>
      </c>
      <c r="BW149" s="385">
        <f t="shared" si="87"/>
        <v>156</v>
      </c>
      <c r="BX149" s="393">
        <f>SUMIFS('R4病院病棟票'!$AH$11:$AH$324,'R4病院病棟票'!$B$11:$B$324,$J$3:$J$150,'R4病院病棟票'!$Y$11:$Y$324,5)</f>
        <v>0</v>
      </c>
      <c r="BY149" s="386">
        <f t="shared" si="88"/>
        <v>156</v>
      </c>
      <c r="BZ149" s="387">
        <f>SUMIFS('R4病院病棟票'!$AI$11:$AI$324,'R4病院病棟票'!$B$11:$B$324,$J$3:$J$150)</f>
        <v>0</v>
      </c>
      <c r="CA149" s="528">
        <f>SUMIFS('R4病院病棟票'!$AE$11:$AE$324,'R4病院病棟票'!$B$11:$B$324,$J$3:$J$150,'R4病院病棟票'!$Y$11:$Y$324,7)</f>
        <v>0</v>
      </c>
      <c r="CB149" s="388" t="str">
        <f t="shared" si="67"/>
        <v>○</v>
      </c>
      <c r="CC149" s="391">
        <v>156</v>
      </c>
      <c r="CD149" s="388" t="str">
        <f t="shared" si="68"/>
        <v>○</v>
      </c>
    </row>
    <row r="150" spans="1:82" ht="18.5" thickBot="1">
      <c r="A150" s="315">
        <v>132</v>
      </c>
      <c r="B150" s="316" t="s">
        <v>220</v>
      </c>
      <c r="C150" s="316" t="s">
        <v>221</v>
      </c>
      <c r="D150" s="316" t="s">
        <v>109</v>
      </c>
      <c r="E150" s="322">
        <v>21729007</v>
      </c>
      <c r="F150" s="317">
        <v>21730130</v>
      </c>
      <c r="G150" s="264">
        <v>21701135</v>
      </c>
      <c r="H150" s="264">
        <v>21701135</v>
      </c>
      <c r="I150" s="264">
        <v>21701135</v>
      </c>
      <c r="J150" s="264">
        <v>21701135</v>
      </c>
      <c r="K150" s="318" t="s">
        <v>224</v>
      </c>
      <c r="L150" s="343"/>
      <c r="M150" s="344"/>
      <c r="N150" s="344"/>
      <c r="O150" s="344"/>
      <c r="P150" s="345">
        <v>0</v>
      </c>
      <c r="Q150" s="345"/>
      <c r="R150" s="346">
        <v>0</v>
      </c>
      <c r="S150" s="343"/>
      <c r="T150" s="344">
        <v>4</v>
      </c>
      <c r="U150" s="344"/>
      <c r="V150" s="344"/>
      <c r="W150" s="345">
        <v>4</v>
      </c>
      <c r="X150" s="345"/>
      <c r="Y150" s="346">
        <v>4</v>
      </c>
      <c r="Z150" s="249">
        <v>0</v>
      </c>
      <c r="AA150" s="250">
        <v>4</v>
      </c>
      <c r="AB150" s="250">
        <v>0</v>
      </c>
      <c r="AC150" s="250">
        <v>0</v>
      </c>
      <c r="AD150" s="251">
        <f t="shared" si="82"/>
        <v>4</v>
      </c>
      <c r="AE150" s="251">
        <v>0</v>
      </c>
      <c r="AF150" s="350">
        <f t="shared" ref="AF150:AF153" si="91">AD150+AE150</f>
        <v>4</v>
      </c>
      <c r="AG150" s="249">
        <v>0</v>
      </c>
      <c r="AH150" s="250">
        <v>4</v>
      </c>
      <c r="AI150" s="250">
        <v>0</v>
      </c>
      <c r="AJ150" s="250">
        <v>0</v>
      </c>
      <c r="AK150" s="251">
        <v>4</v>
      </c>
      <c r="AL150" s="251">
        <v>0</v>
      </c>
      <c r="AM150" s="350">
        <f t="shared" si="83"/>
        <v>4</v>
      </c>
      <c r="AN150" s="253">
        <v>0</v>
      </c>
      <c r="AO150" s="250">
        <v>4</v>
      </c>
      <c r="AP150" s="250">
        <v>0</v>
      </c>
      <c r="AQ150" s="255">
        <v>0</v>
      </c>
      <c r="AR150" s="251">
        <v>4</v>
      </c>
      <c r="AS150" s="250">
        <v>0</v>
      </c>
      <c r="AT150" s="350">
        <v>4</v>
      </c>
      <c r="AU150" s="371">
        <v>0</v>
      </c>
      <c r="AV150" s="250">
        <v>4</v>
      </c>
      <c r="AW150" s="255">
        <v>0</v>
      </c>
      <c r="AX150" s="255">
        <v>0</v>
      </c>
      <c r="AY150" s="251">
        <v>4</v>
      </c>
      <c r="AZ150" s="250">
        <v>0</v>
      </c>
      <c r="BA150" s="252">
        <v>4</v>
      </c>
      <c r="BB150" s="253">
        <v>0</v>
      </c>
      <c r="BC150" s="250">
        <v>4</v>
      </c>
      <c r="BD150" s="250">
        <v>0</v>
      </c>
      <c r="BE150" s="255">
        <v>0</v>
      </c>
      <c r="BF150" s="251">
        <v>4</v>
      </c>
      <c r="BG150" s="250">
        <v>0</v>
      </c>
      <c r="BH150" s="252">
        <v>4</v>
      </c>
      <c r="BI150" s="290">
        <f>SUMIFS('R4診療所票'!$AZ$10:$AZ$64,'R4診療所票'!$B$10:$B$64,$J$3:$J$150,'R4診療所票'!$AG$10:$AG$64,1)</f>
        <v>0</v>
      </c>
      <c r="BJ150" s="271">
        <f>SUMIFS('R4診療所票'!$AZ$10:$AZ$64,'R4診療所票'!$B$10:$B$64,$J$3:$J$150,'R4診療所票'!$AG$10:$AG$64,2)</f>
        <v>4</v>
      </c>
      <c r="BK150" s="271">
        <f>SUMIFS('R4診療所票'!$AZ$10:$AZ$64,'R4診療所票'!$B$10:$B$64,$J$3:$J$150,'R4診療所票'!$AG$10:$AG$64,3)</f>
        <v>0</v>
      </c>
      <c r="BL150" s="291">
        <f>SUMIFS('R4診療所票'!$AZ$10:$AZ$64,'R4診療所票'!$B$10:$B$64,$J$3:$J$150,'R4診療所票'!$AG$10:$AG$64,4)</f>
        <v>0</v>
      </c>
      <c r="BM150" s="292">
        <f t="shared" ref="BM150" si="92">SUM(BI150:BL150)</f>
        <v>4</v>
      </c>
      <c r="BN150" s="271">
        <f>SUMIFS('R4診療所票'!$AZ$10:$AZ$64,'R4診療所票'!$B$10:$B$64,$J$3:$J$150,'R4診療所票'!$AG$10:$AG$64,5)+SUMIFS('R4診療所票'!$AZ$10:$AZ$64,'R4診療所票'!$B$10:$B$64,$J$3:$J$150,'R4診療所票'!$AG$10:$AG$64,6)</f>
        <v>0</v>
      </c>
      <c r="BO150" s="272">
        <f t="shared" si="90"/>
        <v>4</v>
      </c>
      <c r="BP150" s="228">
        <f t="shared" si="65"/>
        <v>0</v>
      </c>
      <c r="BQ150" s="228">
        <f t="shared" si="66"/>
        <v>0</v>
      </c>
      <c r="BR150" s="228"/>
      <c r="BS150" s="287">
        <f>SUMIFS('R4診療所票'!$BC$10:$BC$64,'R4診療所票'!$B$10:$B$64,$J$3:$J$150,'R4診療所票'!$AN$10:$AN$64,1)</f>
        <v>0</v>
      </c>
      <c r="BT150" s="525">
        <f>SUMIFS('R4診療所票'!$BC$10:$BC$64,'R4診療所票'!$B$10:$B$64,$J$3:$J$150,'R4診療所票'!$AN$10:$AN$64,2)</f>
        <v>4</v>
      </c>
      <c r="BU150" s="288">
        <f>SUMIFS('R4診療所票'!$BC$10:$BC$64,'R4診療所票'!$B$10:$B$64,$J$3:$J$150,'R4診療所票'!$AN$10:$AN$64,3)</f>
        <v>0</v>
      </c>
      <c r="BV150" s="525">
        <f>SUMIFS('R4診療所票'!$BC$10:$BC$64,'R4診療所票'!$B$10:$B$64,$J$3:$J$150,'R4診療所票'!$AN$10:$AN$64,4)</f>
        <v>0</v>
      </c>
      <c r="BW150" s="288">
        <f t="shared" ref="BW150" si="93">SUM(BS150:BV150)</f>
        <v>4</v>
      </c>
      <c r="BX150" s="525">
        <f>SUMIFS('R4診療所票'!$BC$10:$BC$64,'R4診療所票'!$B$10:$B$64,$J$3:$J$150,'R4診療所票'!$AN$10:$AN$64,5)</f>
        <v>0</v>
      </c>
      <c r="BY150" s="390">
        <f t="shared" si="88"/>
        <v>4</v>
      </c>
      <c r="BZ150" s="387">
        <f>SUMIFS('R4診療所票'!$BD$11:$BD$64,'R4診療所票'!$B$11:$B$64,$J$3:$J$150)</f>
        <v>0</v>
      </c>
      <c r="CA150" s="528">
        <f>SUMIFS('R4診療所票'!$BC$10:$BC$64,'R4診療所票'!$B$10:$B$64,$J$3:$J$150,'R4診療所票'!$AN$10:$AN$64,7)</f>
        <v>0</v>
      </c>
      <c r="CB150" s="388" t="str">
        <f t="shared" si="67"/>
        <v>○</v>
      </c>
      <c r="CC150" s="400">
        <v>4</v>
      </c>
      <c r="CD150" s="388" t="str">
        <f t="shared" si="68"/>
        <v>○</v>
      </c>
    </row>
    <row r="151" spans="1:82" ht="27" customHeight="1" thickTop="1" thickBot="1">
      <c r="A151" s="1326" t="s">
        <v>225</v>
      </c>
      <c r="B151" s="1327"/>
      <c r="C151" s="1327"/>
      <c r="D151" s="1327"/>
      <c r="E151" s="1327"/>
      <c r="F151" s="1328"/>
      <c r="G151" s="1328"/>
      <c r="H151" s="1328"/>
      <c r="I151" s="1328"/>
      <c r="J151" s="1328"/>
      <c r="K151" s="1328"/>
      <c r="L151" s="323">
        <v>0</v>
      </c>
      <c r="M151" s="324">
        <v>306</v>
      </c>
      <c r="N151" s="324">
        <v>0</v>
      </c>
      <c r="O151" s="324">
        <v>81</v>
      </c>
      <c r="P151" s="325">
        <v>0</v>
      </c>
      <c r="Q151" s="325">
        <v>0</v>
      </c>
      <c r="R151" s="326">
        <v>0</v>
      </c>
      <c r="S151" s="323">
        <v>0</v>
      </c>
      <c r="T151" s="324">
        <v>475</v>
      </c>
      <c r="U151" s="324">
        <v>52</v>
      </c>
      <c r="V151" s="324">
        <v>260</v>
      </c>
      <c r="W151" s="325">
        <v>787</v>
      </c>
      <c r="X151" s="325">
        <v>0</v>
      </c>
      <c r="Y151" s="326">
        <v>787</v>
      </c>
      <c r="Z151" s="327">
        <f>SUM(Z145:Z150)</f>
        <v>0</v>
      </c>
      <c r="AA151" s="328">
        <f t="shared" ref="AA151:BX151" si="94">SUM(AA145:AA150)</f>
        <v>475</v>
      </c>
      <c r="AB151" s="328">
        <f t="shared" si="94"/>
        <v>52</v>
      </c>
      <c r="AC151" s="328">
        <f t="shared" si="94"/>
        <v>260</v>
      </c>
      <c r="AD151" s="329">
        <f t="shared" si="82"/>
        <v>787</v>
      </c>
      <c r="AE151" s="329">
        <f t="shared" si="94"/>
        <v>0</v>
      </c>
      <c r="AF151" s="330">
        <f t="shared" si="91"/>
        <v>787</v>
      </c>
      <c r="AG151" s="327">
        <f>SUM(AG145:AG150)</f>
        <v>0</v>
      </c>
      <c r="AH151" s="328">
        <f t="shared" ref="AH151:AJ151" si="95">SUM(AH145:AH150)</f>
        <v>424</v>
      </c>
      <c r="AI151" s="328">
        <f t="shared" si="95"/>
        <v>103</v>
      </c>
      <c r="AJ151" s="328">
        <f t="shared" si="95"/>
        <v>228</v>
      </c>
      <c r="AK151" s="329">
        <f t="shared" ref="AK151" si="96">SUM(AG151:AJ151)</f>
        <v>755</v>
      </c>
      <c r="AL151" s="329">
        <f t="shared" ref="AL151" si="97">SUM(AL145:AL150)</f>
        <v>32</v>
      </c>
      <c r="AM151" s="330">
        <f t="shared" si="83"/>
        <v>787</v>
      </c>
      <c r="AN151" s="327">
        <v>0</v>
      </c>
      <c r="AO151" s="328">
        <v>404</v>
      </c>
      <c r="AP151" s="328">
        <v>103</v>
      </c>
      <c r="AQ151" s="328">
        <v>228</v>
      </c>
      <c r="AR151" s="329">
        <v>735</v>
      </c>
      <c r="AS151" s="329">
        <v>0</v>
      </c>
      <c r="AT151" s="330">
        <v>735</v>
      </c>
      <c r="AU151" s="327">
        <v>0</v>
      </c>
      <c r="AV151" s="328">
        <v>404</v>
      </c>
      <c r="AW151" s="328">
        <v>103</v>
      </c>
      <c r="AX151" s="328">
        <v>84</v>
      </c>
      <c r="AY151" s="329">
        <v>591</v>
      </c>
      <c r="AZ151" s="329">
        <v>0</v>
      </c>
      <c r="BA151" s="330">
        <v>591</v>
      </c>
      <c r="BB151" s="327">
        <v>0</v>
      </c>
      <c r="BC151" s="328">
        <v>404</v>
      </c>
      <c r="BD151" s="328">
        <v>103</v>
      </c>
      <c r="BE151" s="328">
        <v>84</v>
      </c>
      <c r="BF151" s="329">
        <v>591</v>
      </c>
      <c r="BG151" s="329">
        <v>0</v>
      </c>
      <c r="BH151" s="330">
        <v>591</v>
      </c>
      <c r="BI151" s="327">
        <f>SUM(BI145:BI150)</f>
        <v>0</v>
      </c>
      <c r="BJ151" s="328">
        <f t="shared" ref="BJ151:BO151" si="98">SUM(BJ145:BJ150)</f>
        <v>404</v>
      </c>
      <c r="BK151" s="328">
        <f t="shared" si="98"/>
        <v>103</v>
      </c>
      <c r="BL151" s="328">
        <f t="shared" si="98"/>
        <v>84</v>
      </c>
      <c r="BM151" s="328">
        <f t="shared" si="98"/>
        <v>591</v>
      </c>
      <c r="BN151" s="328">
        <f t="shared" si="98"/>
        <v>0</v>
      </c>
      <c r="BO151" s="330">
        <f t="shared" si="98"/>
        <v>591</v>
      </c>
      <c r="BP151" s="228">
        <f t="shared" si="65"/>
        <v>0</v>
      </c>
      <c r="BQ151" s="228">
        <f t="shared" si="66"/>
        <v>0</v>
      </c>
      <c r="BR151" s="228"/>
      <c r="BS151" s="323">
        <f t="shared" si="94"/>
        <v>0</v>
      </c>
      <c r="BT151" s="324">
        <f t="shared" si="94"/>
        <v>404</v>
      </c>
      <c r="BU151" s="324">
        <f t="shared" si="94"/>
        <v>127</v>
      </c>
      <c r="BV151" s="324">
        <f t="shared" si="94"/>
        <v>36</v>
      </c>
      <c r="BW151" s="325">
        <f t="shared" ref="BW151" si="99">SUM(BS151:BV151)</f>
        <v>567</v>
      </c>
      <c r="BX151" s="325">
        <f t="shared" si="94"/>
        <v>0</v>
      </c>
      <c r="BY151" s="325">
        <f t="shared" ref="BY151" si="100">BW151+BX151</f>
        <v>567</v>
      </c>
      <c r="BZ151" s="396">
        <f>SUM(BZ145:BZ150)</f>
        <v>24</v>
      </c>
      <c r="CA151" s="326">
        <f>SUM(CA145:CA150)</f>
        <v>0</v>
      </c>
      <c r="CB151" s="388"/>
      <c r="CC151" s="397">
        <f>SUM(CC145:CC150)</f>
        <v>591</v>
      </c>
      <c r="CD151" s="388"/>
    </row>
    <row r="152" spans="1:82" ht="18.5" thickBot="1">
      <c r="A152" s="372"/>
      <c r="B152" s="372"/>
      <c r="C152" s="372"/>
      <c r="D152" s="372"/>
      <c r="E152" s="372"/>
      <c r="F152" s="372"/>
      <c r="G152" s="372"/>
      <c r="H152" s="372"/>
      <c r="I152" s="372"/>
      <c r="J152" s="372"/>
      <c r="K152" s="372"/>
      <c r="L152" s="229"/>
      <c r="M152" s="229"/>
      <c r="N152" s="229"/>
      <c r="O152" s="229"/>
      <c r="P152" s="229"/>
      <c r="Q152" s="229"/>
      <c r="R152" s="229"/>
      <c r="S152" s="229"/>
      <c r="T152" s="229"/>
      <c r="U152" s="229"/>
      <c r="V152" s="229"/>
      <c r="W152" s="229"/>
      <c r="X152" s="229"/>
      <c r="Y152" s="229"/>
      <c r="Z152" s="228"/>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8"/>
      <c r="BL152" s="228"/>
      <c r="BM152" s="228"/>
      <c r="BN152" s="228"/>
      <c r="BO152" s="228"/>
      <c r="BP152" s="228">
        <f t="shared" si="65"/>
        <v>0</v>
      </c>
      <c r="BQ152" s="228">
        <f t="shared" si="66"/>
        <v>0</v>
      </c>
      <c r="BR152" s="228"/>
      <c r="BS152" s="229"/>
      <c r="BT152" s="229"/>
      <c r="BU152" s="229"/>
      <c r="BV152" s="229"/>
      <c r="BW152" s="229"/>
      <c r="BX152" s="229"/>
      <c r="BY152" s="229"/>
      <c r="BZ152" s="229"/>
      <c r="CA152" s="229"/>
      <c r="CB152" s="388"/>
      <c r="CC152" s="228"/>
      <c r="CD152" s="228"/>
    </row>
    <row r="153" spans="1:82" ht="26.25" customHeight="1" thickBot="1">
      <c r="A153" s="372"/>
      <c r="B153" s="1322" t="s">
        <v>226</v>
      </c>
      <c r="C153" s="1323"/>
      <c r="D153" s="1323"/>
      <c r="E153" s="1323"/>
      <c r="F153" s="1324"/>
      <c r="G153" s="1324"/>
      <c r="H153" s="1324"/>
      <c r="I153" s="1324"/>
      <c r="J153" s="1324"/>
      <c r="K153" s="1324"/>
      <c r="L153" s="373">
        <v>736</v>
      </c>
      <c r="M153" s="374">
        <v>4095</v>
      </c>
      <c r="N153" s="374">
        <v>1022</v>
      </c>
      <c r="O153" s="374">
        <v>1270</v>
      </c>
      <c r="P153" s="375">
        <v>7123</v>
      </c>
      <c r="Q153" s="375"/>
      <c r="R153" s="376">
        <v>7123</v>
      </c>
      <c r="S153" s="373">
        <v>2463</v>
      </c>
      <c r="T153" s="374">
        <v>6030</v>
      </c>
      <c r="U153" s="374">
        <v>1426</v>
      </c>
      <c r="V153" s="374">
        <v>4756</v>
      </c>
      <c r="W153" s="375">
        <v>14675</v>
      </c>
      <c r="X153" s="375">
        <v>311</v>
      </c>
      <c r="Y153" s="376">
        <v>14986</v>
      </c>
      <c r="Z153" s="377">
        <f>Z36+Z126+Z144+Z151</f>
        <v>2492</v>
      </c>
      <c r="AA153" s="378">
        <f>AA36+AA126+AA144+AA151</f>
        <v>5751</v>
      </c>
      <c r="AB153" s="378">
        <f>AB36+AB126+AB144+AB151</f>
        <v>1684</v>
      </c>
      <c r="AC153" s="378">
        <f>AC36+AC126+AC144+AC151</f>
        <v>4736</v>
      </c>
      <c r="AD153" s="379">
        <f t="shared" si="82"/>
        <v>14663</v>
      </c>
      <c r="AE153" s="379">
        <f>AE36+AE126+AE144+AE151</f>
        <v>218</v>
      </c>
      <c r="AF153" s="380">
        <f t="shared" si="91"/>
        <v>14881</v>
      </c>
      <c r="AG153" s="377">
        <f>AG36+AG126+AG144+AG151</f>
        <v>2493</v>
      </c>
      <c r="AH153" s="378">
        <f>AH36+AH126+AH144+AH151</f>
        <v>5510</v>
      </c>
      <c r="AI153" s="378">
        <f>AI36+AI126+AI144+AI151</f>
        <v>1836</v>
      </c>
      <c r="AJ153" s="378">
        <f>AJ36+AJ126+AJ144+AJ151</f>
        <v>4702</v>
      </c>
      <c r="AK153" s="379">
        <f t="shared" ref="AK153" si="101">SUM(AG153:AJ153)</f>
        <v>14541</v>
      </c>
      <c r="AL153" s="379">
        <f>AL36+AL126+AL144+AL151</f>
        <v>272</v>
      </c>
      <c r="AM153" s="380">
        <f>AK153+AL153</f>
        <v>14813</v>
      </c>
      <c r="AN153" s="377">
        <v>2468</v>
      </c>
      <c r="AO153" s="378">
        <v>5274</v>
      </c>
      <c r="AP153" s="378">
        <v>2015</v>
      </c>
      <c r="AQ153" s="378">
        <v>4470</v>
      </c>
      <c r="AR153" s="379">
        <v>14227</v>
      </c>
      <c r="AS153" s="379">
        <v>298</v>
      </c>
      <c r="AT153" s="380">
        <v>14525</v>
      </c>
      <c r="AU153" s="377">
        <v>2501</v>
      </c>
      <c r="AV153" s="378">
        <v>5070</v>
      </c>
      <c r="AW153" s="378">
        <v>2137</v>
      </c>
      <c r="AX153" s="378">
        <v>3811</v>
      </c>
      <c r="AY153" s="379">
        <v>13519</v>
      </c>
      <c r="AZ153" s="379">
        <v>286</v>
      </c>
      <c r="BA153" s="380">
        <v>13805</v>
      </c>
      <c r="BB153" s="377">
        <v>2515</v>
      </c>
      <c r="BC153" s="378">
        <v>4959</v>
      </c>
      <c r="BD153" s="378">
        <v>2171</v>
      </c>
      <c r="BE153" s="378">
        <v>3710</v>
      </c>
      <c r="BF153" s="379">
        <v>13355</v>
      </c>
      <c r="BG153" s="379">
        <v>225</v>
      </c>
      <c r="BH153" s="380">
        <v>13580</v>
      </c>
      <c r="BI153" s="377">
        <f>SUM(BI151,BI144,BI126,BI36)</f>
        <v>2256</v>
      </c>
      <c r="BJ153" s="378">
        <f t="shared" ref="BJ153:BO153" si="102">SUM(BJ151,BJ144,BJ126,BJ36)</f>
        <v>5119</v>
      </c>
      <c r="BK153" s="378">
        <f t="shared" si="102"/>
        <v>2279</v>
      </c>
      <c r="BL153" s="378">
        <f t="shared" si="102"/>
        <v>3632</v>
      </c>
      <c r="BM153" s="378">
        <f t="shared" si="102"/>
        <v>13286</v>
      </c>
      <c r="BN153" s="378">
        <f t="shared" si="102"/>
        <v>228</v>
      </c>
      <c r="BO153" s="380">
        <f t="shared" si="102"/>
        <v>13514</v>
      </c>
      <c r="BP153" s="228">
        <f t="shared" si="65"/>
        <v>-69</v>
      </c>
      <c r="BQ153" s="228">
        <f t="shared" si="66"/>
        <v>-66</v>
      </c>
      <c r="BR153" s="228"/>
      <c r="BS153" s="373">
        <f t="shared" ref="BS153:CA153" si="103">BS36+BS126+BS144+BS151</f>
        <v>2160</v>
      </c>
      <c r="BT153" s="374">
        <f t="shared" si="103"/>
        <v>5200</v>
      </c>
      <c r="BU153" s="374">
        <f t="shared" si="103"/>
        <v>2374</v>
      </c>
      <c r="BV153" s="374">
        <f t="shared" si="103"/>
        <v>3436</v>
      </c>
      <c r="BW153" s="375">
        <f t="shared" si="103"/>
        <v>13170</v>
      </c>
      <c r="BX153" s="375">
        <f t="shared" si="103"/>
        <v>109</v>
      </c>
      <c r="BY153" s="375">
        <f t="shared" si="103"/>
        <v>13279</v>
      </c>
      <c r="BZ153" s="404">
        <f t="shared" si="103"/>
        <v>55</v>
      </c>
      <c r="CA153" s="376">
        <f t="shared" si="103"/>
        <v>180</v>
      </c>
      <c r="CB153" s="388"/>
      <c r="CC153" s="405">
        <f>CC36+CC126+CC144+CC151</f>
        <v>13686</v>
      </c>
      <c r="CD153" s="228"/>
    </row>
    <row r="155" spans="1:82">
      <c r="A155" s="203" t="s">
        <v>1907</v>
      </c>
    </row>
  </sheetData>
  <mergeCells count="5">
    <mergeCell ref="A36:K36"/>
    <mergeCell ref="A126:K126"/>
    <mergeCell ref="A144:K144"/>
    <mergeCell ref="A151:K151"/>
    <mergeCell ref="B153:K153"/>
  </mergeCells>
  <phoneticPr fontId="8"/>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pageSetUpPr fitToPage="1"/>
  </sheetPr>
  <dimension ref="A1:X419"/>
  <sheetViews>
    <sheetView topLeftCell="D1" workbookViewId="0"/>
  </sheetViews>
  <sheetFormatPr defaultRowHeight="18"/>
  <cols>
    <col min="1" max="2" width="9" hidden="1" customWidth="1"/>
    <col min="3" max="3" width="0" hidden="1" customWidth="1"/>
    <col min="4" max="4" width="10" style="5" customWidth="1"/>
    <col min="5" max="5" width="10.08203125" style="5" customWidth="1"/>
    <col min="6" max="6" width="28.08203125" style="5" customWidth="1"/>
    <col min="7" max="7" width="20.08203125" style="5" customWidth="1"/>
    <col min="8" max="8" width="17" style="7" customWidth="1"/>
    <col min="9" max="9" width="14.5" style="5" customWidth="1"/>
    <col min="10" max="12" width="9" style="8"/>
    <col min="13" max="15" width="9" style="8" customWidth="1"/>
    <col min="16" max="16" width="9" style="9"/>
    <col min="17" max="17" width="9" style="10"/>
    <col min="18" max="18" width="9" style="182"/>
    <col min="19" max="22" width="9" style="8"/>
    <col min="23" max="23" width="23.5" style="11" bestFit="1" customWidth="1"/>
    <col min="24" max="24" width="0" hidden="1" customWidth="1"/>
  </cols>
  <sheetData>
    <row r="1" spans="1:24">
      <c r="A1" s="3"/>
      <c r="B1" s="3"/>
      <c r="C1" s="3"/>
      <c r="D1" s="4" t="s">
        <v>227</v>
      </c>
      <c r="F1" s="6"/>
      <c r="X1" s="3"/>
    </row>
    <row r="2" spans="1:24" s="16" customFormat="1" ht="15" customHeight="1">
      <c r="A2" s="1329" t="s">
        <v>228</v>
      </c>
      <c r="B2" s="1332" t="s">
        <v>229</v>
      </c>
      <c r="C2" s="1307" t="s">
        <v>230</v>
      </c>
      <c r="D2" s="1307"/>
      <c r="E2" s="1307"/>
      <c r="F2" s="1307"/>
      <c r="G2" s="1307"/>
      <c r="H2" s="1307"/>
      <c r="I2" s="1307"/>
      <c r="J2" s="1308" t="s">
        <v>231</v>
      </c>
      <c r="K2" s="1308"/>
      <c r="L2" s="1308"/>
      <c r="M2" s="1308"/>
      <c r="N2" s="1308"/>
      <c r="O2" s="1308"/>
      <c r="P2" s="1308"/>
      <c r="Q2" s="1308"/>
      <c r="R2" s="1308"/>
      <c r="S2" s="12"/>
      <c r="T2" s="13"/>
      <c r="U2" s="13"/>
      <c r="V2" s="13"/>
      <c r="W2" s="14"/>
      <c r="X2" s="15"/>
    </row>
    <row r="3" spans="1:24" s="16" customFormat="1" ht="15" customHeight="1">
      <c r="A3" s="1330"/>
      <c r="B3" s="1333"/>
      <c r="C3" s="17"/>
      <c r="D3" s="18" t="s">
        <v>232</v>
      </c>
      <c r="E3" s="18" t="s">
        <v>233</v>
      </c>
      <c r="F3" s="18" t="s">
        <v>234</v>
      </c>
      <c r="G3" s="19" t="s">
        <v>235</v>
      </c>
      <c r="H3" s="18" t="s">
        <v>236</v>
      </c>
      <c r="I3" s="20" t="s">
        <v>237</v>
      </c>
      <c r="J3" s="21" t="s">
        <v>238</v>
      </c>
      <c r="K3" s="21" t="s">
        <v>239</v>
      </c>
      <c r="L3" s="21" t="s">
        <v>240</v>
      </c>
      <c r="M3" s="22" t="s">
        <v>241</v>
      </c>
      <c r="N3" s="22" t="s">
        <v>241</v>
      </c>
      <c r="O3" s="22" t="s">
        <v>241</v>
      </c>
      <c r="P3" s="23" t="s">
        <v>242</v>
      </c>
      <c r="Q3" s="24" t="s">
        <v>243</v>
      </c>
      <c r="R3" s="25" t="s">
        <v>244</v>
      </c>
      <c r="S3" s="13"/>
      <c r="T3" s="13"/>
      <c r="U3" s="13"/>
      <c r="V3" s="13"/>
      <c r="W3" s="26"/>
      <c r="X3" s="27"/>
    </row>
    <row r="4" spans="1:24" s="16" customFormat="1" ht="74.25" customHeight="1">
      <c r="A4" s="1330"/>
      <c r="B4" s="1333"/>
      <c r="C4" s="28" t="s">
        <v>245</v>
      </c>
      <c r="D4" s="29" t="s">
        <v>245</v>
      </c>
      <c r="E4" s="29" t="s">
        <v>246</v>
      </c>
      <c r="F4" s="29" t="s">
        <v>247</v>
      </c>
      <c r="G4" s="30" t="s">
        <v>248</v>
      </c>
      <c r="H4" s="29" t="s">
        <v>249</v>
      </c>
      <c r="I4" s="31" t="s">
        <v>250</v>
      </c>
      <c r="J4" s="32" t="s">
        <v>251</v>
      </c>
      <c r="K4" s="12" t="s">
        <v>252</v>
      </c>
      <c r="L4" s="12" t="s">
        <v>253</v>
      </c>
      <c r="M4" s="33" t="s">
        <v>254</v>
      </c>
      <c r="N4" s="34" t="s">
        <v>255</v>
      </c>
      <c r="O4" s="34" t="s">
        <v>256</v>
      </c>
      <c r="P4" s="35" t="s">
        <v>257</v>
      </c>
      <c r="Q4" s="36" t="s">
        <v>258</v>
      </c>
      <c r="R4" s="37" t="s">
        <v>259</v>
      </c>
      <c r="S4" s="38" t="s">
        <v>260</v>
      </c>
      <c r="T4" s="22" t="s">
        <v>261</v>
      </c>
      <c r="U4" s="22" t="s">
        <v>262</v>
      </c>
      <c r="V4" s="22" t="s">
        <v>263</v>
      </c>
      <c r="W4" s="25" t="s">
        <v>264</v>
      </c>
      <c r="X4" s="39" t="s">
        <v>265</v>
      </c>
    </row>
    <row r="5" spans="1:24" s="47" customFormat="1" ht="14.15" hidden="1" customHeight="1">
      <c r="A5" s="1331"/>
      <c r="B5" s="40" t="s">
        <v>266</v>
      </c>
      <c r="C5" s="40" t="s">
        <v>266</v>
      </c>
      <c r="D5" s="41" t="s">
        <v>266</v>
      </c>
      <c r="E5" s="38"/>
      <c r="F5" s="38" t="s">
        <v>266</v>
      </c>
      <c r="G5" s="42" t="s">
        <v>266</v>
      </c>
      <c r="H5" s="38" t="s">
        <v>267</v>
      </c>
      <c r="I5" s="38" t="s">
        <v>268</v>
      </c>
      <c r="J5" s="38" t="s">
        <v>267</v>
      </c>
      <c r="K5" s="38" t="s">
        <v>267</v>
      </c>
      <c r="L5" s="38" t="s">
        <v>268</v>
      </c>
      <c r="M5" s="38" t="s">
        <v>266</v>
      </c>
      <c r="N5" s="38" t="s">
        <v>266</v>
      </c>
      <c r="O5" s="38" t="s">
        <v>266</v>
      </c>
      <c r="P5" s="43"/>
      <c r="Q5" s="44"/>
      <c r="R5" s="45"/>
      <c r="S5" s="38" t="s">
        <v>267</v>
      </c>
      <c r="T5" s="38" t="s">
        <v>268</v>
      </c>
      <c r="U5" s="38"/>
      <c r="V5" s="38"/>
      <c r="W5" s="46"/>
      <c r="X5" s="40" t="s">
        <v>269</v>
      </c>
    </row>
    <row r="6" spans="1:24" ht="15" customHeight="1">
      <c r="A6" s="48" t="s">
        <v>270</v>
      </c>
      <c r="B6" s="48" t="s">
        <v>271</v>
      </c>
      <c r="C6" s="48" t="s">
        <v>270</v>
      </c>
      <c r="D6" s="49" t="s">
        <v>272</v>
      </c>
      <c r="E6" s="50" t="s">
        <v>273</v>
      </c>
      <c r="F6" s="50" t="s">
        <v>274</v>
      </c>
      <c r="G6" s="50" t="s">
        <v>275</v>
      </c>
      <c r="H6" s="51" t="s">
        <v>276</v>
      </c>
      <c r="I6" s="50" t="s">
        <v>277</v>
      </c>
      <c r="J6" s="50">
        <v>10</v>
      </c>
      <c r="K6" s="50">
        <v>10</v>
      </c>
      <c r="L6" s="50">
        <v>3</v>
      </c>
      <c r="M6" s="50">
        <v>693</v>
      </c>
      <c r="N6" s="50">
        <v>2850</v>
      </c>
      <c r="O6" s="50">
        <v>696</v>
      </c>
      <c r="P6" s="52">
        <f>N6/365</f>
        <v>7.8082191780821919</v>
      </c>
      <c r="Q6" s="53">
        <f>N6/(J6*365)</f>
        <v>0.78082191780821919</v>
      </c>
      <c r="R6" s="54">
        <f>N6/((M6+O6)/2)</f>
        <v>4.1036717062634986</v>
      </c>
      <c r="S6" s="50">
        <v>382</v>
      </c>
      <c r="T6" s="50">
        <v>0</v>
      </c>
      <c r="U6" s="50">
        <v>301</v>
      </c>
      <c r="V6" s="53">
        <f>U6/M6</f>
        <v>0.43434343434343436</v>
      </c>
      <c r="W6" s="55"/>
      <c r="X6" s="48">
        <v>0</v>
      </c>
    </row>
    <row r="7" spans="1:24" ht="15" customHeight="1">
      <c r="A7" s="48" t="s">
        <v>270</v>
      </c>
      <c r="B7" s="48" t="s">
        <v>278</v>
      </c>
      <c r="C7" s="48" t="s">
        <v>270</v>
      </c>
      <c r="D7" s="56"/>
      <c r="E7" s="50" t="s">
        <v>279</v>
      </c>
      <c r="F7" s="50" t="s">
        <v>280</v>
      </c>
      <c r="G7" s="50" t="s">
        <v>281</v>
      </c>
      <c r="H7" s="51" t="s">
        <v>276</v>
      </c>
      <c r="I7" s="50" t="s">
        <v>277</v>
      </c>
      <c r="J7" s="50">
        <v>15</v>
      </c>
      <c r="K7" s="50">
        <v>12</v>
      </c>
      <c r="L7" s="50">
        <v>2</v>
      </c>
      <c r="M7" s="50">
        <v>796</v>
      </c>
      <c r="N7" s="50">
        <v>2896</v>
      </c>
      <c r="O7" s="50">
        <v>792</v>
      </c>
      <c r="P7" s="52">
        <f>N7/365</f>
        <v>7.934246575342466</v>
      </c>
      <c r="Q7" s="53">
        <f>N7/(J7*365)</f>
        <v>0.52894977168949775</v>
      </c>
      <c r="R7" s="54">
        <f>N7/((M7+O7)/2)</f>
        <v>3.6473551637279598</v>
      </c>
      <c r="S7" s="50">
        <v>100</v>
      </c>
      <c r="T7" s="50">
        <v>0</v>
      </c>
      <c r="U7" s="50">
        <v>160</v>
      </c>
      <c r="V7" s="53">
        <f t="shared" ref="V7:V9" si="0">U7/M7</f>
        <v>0.20100502512562815</v>
      </c>
      <c r="W7" s="55"/>
      <c r="X7" s="48">
        <v>0</v>
      </c>
    </row>
    <row r="8" spans="1:24" ht="15" customHeight="1">
      <c r="A8" s="48" t="s">
        <v>282</v>
      </c>
      <c r="B8" s="48" t="s">
        <v>283</v>
      </c>
      <c r="C8" s="48" t="s">
        <v>270</v>
      </c>
      <c r="D8" s="56"/>
      <c r="E8" s="50" t="s">
        <v>284</v>
      </c>
      <c r="F8" s="50" t="s">
        <v>285</v>
      </c>
      <c r="G8" s="50" t="s">
        <v>286</v>
      </c>
      <c r="H8" s="51" t="s">
        <v>276</v>
      </c>
      <c r="I8" s="50" t="s">
        <v>287</v>
      </c>
      <c r="J8" s="50">
        <v>15</v>
      </c>
      <c r="K8" s="50">
        <v>15</v>
      </c>
      <c r="L8" s="50">
        <v>8</v>
      </c>
      <c r="M8" s="50">
        <v>564</v>
      </c>
      <c r="N8" s="50">
        <v>4943</v>
      </c>
      <c r="O8" s="50">
        <v>443</v>
      </c>
      <c r="P8" s="52">
        <f>N8/365</f>
        <v>13.542465753424658</v>
      </c>
      <c r="Q8" s="53">
        <f>N8/(J8*365)</f>
        <v>0.90283105022831045</v>
      </c>
      <c r="R8" s="54">
        <f>N8/((M8+O8)/2)</f>
        <v>9.8172790466732867</v>
      </c>
      <c r="S8" s="50">
        <v>332</v>
      </c>
      <c r="T8" s="50">
        <v>65.099999999999994</v>
      </c>
      <c r="U8" s="50">
        <v>28</v>
      </c>
      <c r="V8" s="53">
        <f t="shared" si="0"/>
        <v>4.9645390070921988E-2</v>
      </c>
      <c r="W8" s="55"/>
      <c r="X8" s="48">
        <v>0</v>
      </c>
    </row>
    <row r="9" spans="1:24" ht="15" customHeight="1">
      <c r="A9" s="48"/>
      <c r="B9" s="48"/>
      <c r="C9" s="48"/>
      <c r="D9" s="56"/>
      <c r="E9" s="57" t="s">
        <v>288</v>
      </c>
      <c r="F9" s="58"/>
      <c r="G9" s="58"/>
      <c r="H9" s="59"/>
      <c r="I9" s="60"/>
      <c r="J9" s="50">
        <f t="shared" ref="J9:O9" si="1">SUM(J6:J8)</f>
        <v>40</v>
      </c>
      <c r="K9" s="50">
        <f t="shared" si="1"/>
        <v>37</v>
      </c>
      <c r="L9" s="50">
        <f t="shared" si="1"/>
        <v>13</v>
      </c>
      <c r="M9" s="50">
        <f t="shared" si="1"/>
        <v>2053</v>
      </c>
      <c r="N9" s="50">
        <f t="shared" si="1"/>
        <v>10689</v>
      </c>
      <c r="O9" s="50">
        <f t="shared" si="1"/>
        <v>1931</v>
      </c>
      <c r="P9" s="52">
        <f>N9/365</f>
        <v>29.284931506849315</v>
      </c>
      <c r="Q9" s="53">
        <f>N9/(J9*365)</f>
        <v>0.73212328767123291</v>
      </c>
      <c r="R9" s="54">
        <f>N9/((M9+O9)/2)</f>
        <v>5.3659638554216871</v>
      </c>
      <c r="S9" s="50">
        <f>SUM(S6:S8)</f>
        <v>814</v>
      </c>
      <c r="T9" s="61"/>
      <c r="U9" s="50">
        <f>SUM(U6:U8)</f>
        <v>489</v>
      </c>
      <c r="V9" s="53">
        <f t="shared" si="0"/>
        <v>0.23818801753531418</v>
      </c>
      <c r="W9" s="62"/>
      <c r="X9" s="48"/>
    </row>
    <row r="10" spans="1:24" ht="15" customHeight="1">
      <c r="A10" s="48"/>
      <c r="B10" s="48"/>
      <c r="C10" s="48"/>
      <c r="D10" s="63"/>
      <c r="E10" s="184" t="s">
        <v>289</v>
      </c>
      <c r="F10" s="185"/>
      <c r="G10" s="185"/>
      <c r="H10" s="186"/>
      <c r="I10" s="187"/>
      <c r="J10" s="188">
        <v>146</v>
      </c>
      <c r="K10" s="189"/>
      <c r="L10" s="189"/>
      <c r="M10" s="189"/>
      <c r="N10" s="189"/>
      <c r="O10" s="189"/>
      <c r="P10" s="190">
        <v>110</v>
      </c>
      <c r="Q10" s="191">
        <v>0.75</v>
      </c>
      <c r="R10" s="189"/>
      <c r="S10" s="189"/>
      <c r="T10" s="189"/>
      <c r="U10" s="189"/>
      <c r="V10" s="189"/>
      <c r="W10" s="192"/>
      <c r="X10" s="48"/>
    </row>
    <row r="11" spans="1:24" ht="15" customHeight="1">
      <c r="A11" s="48" t="s">
        <v>290</v>
      </c>
      <c r="B11" s="48" t="s">
        <v>271</v>
      </c>
      <c r="C11" s="48" t="s">
        <v>290</v>
      </c>
      <c r="D11" s="49" t="s">
        <v>291</v>
      </c>
      <c r="E11" s="50" t="s">
        <v>273</v>
      </c>
      <c r="F11" s="50" t="s">
        <v>274</v>
      </c>
      <c r="G11" s="50" t="s">
        <v>292</v>
      </c>
      <c r="H11" s="51" t="s">
        <v>276</v>
      </c>
      <c r="I11" s="50" t="s">
        <v>287</v>
      </c>
      <c r="J11" s="50">
        <v>40</v>
      </c>
      <c r="K11" s="50">
        <v>36</v>
      </c>
      <c r="L11" s="50">
        <v>13</v>
      </c>
      <c r="M11" s="50">
        <v>924</v>
      </c>
      <c r="N11" s="50">
        <v>11352</v>
      </c>
      <c r="O11" s="50">
        <v>920</v>
      </c>
      <c r="P11" s="52">
        <f t="shared" ref="P11:P31" si="2">N11/365</f>
        <v>31.101369863013698</v>
      </c>
      <c r="Q11" s="53">
        <f t="shared" ref="Q11:Q31" si="3">N11/(J11*365)</f>
        <v>0.77753424657534242</v>
      </c>
      <c r="R11" s="54">
        <f t="shared" ref="R11:R31" si="4">N11/((M11+O11)/2)</f>
        <v>12.31236442516269</v>
      </c>
      <c r="S11" s="50">
        <v>385</v>
      </c>
      <c r="T11" s="50">
        <v>25.7</v>
      </c>
      <c r="U11" s="50">
        <v>52</v>
      </c>
      <c r="V11" s="53">
        <f>U11/M11</f>
        <v>5.627705627705628E-2</v>
      </c>
      <c r="W11" s="55"/>
      <c r="X11" s="48">
        <v>131</v>
      </c>
    </row>
    <row r="12" spans="1:24" ht="15" customHeight="1">
      <c r="A12" s="48" t="s">
        <v>293</v>
      </c>
      <c r="B12" s="48" t="s">
        <v>271</v>
      </c>
      <c r="C12" s="48" t="s">
        <v>290</v>
      </c>
      <c r="D12" s="56"/>
      <c r="E12" s="50" t="s">
        <v>273</v>
      </c>
      <c r="F12" s="50" t="s">
        <v>274</v>
      </c>
      <c r="G12" s="50" t="s">
        <v>294</v>
      </c>
      <c r="H12" s="51" t="s">
        <v>295</v>
      </c>
      <c r="I12" s="50" t="s">
        <v>287</v>
      </c>
      <c r="J12" s="50">
        <v>41</v>
      </c>
      <c r="K12" s="50">
        <v>41</v>
      </c>
      <c r="L12" s="50">
        <v>11</v>
      </c>
      <c r="M12" s="50">
        <v>1047</v>
      </c>
      <c r="N12" s="50">
        <v>13263</v>
      </c>
      <c r="O12" s="50">
        <v>1059</v>
      </c>
      <c r="P12" s="52">
        <f t="shared" si="2"/>
        <v>36.336986301369862</v>
      </c>
      <c r="Q12" s="53">
        <f t="shared" si="3"/>
        <v>0.88626795856999663</v>
      </c>
      <c r="R12" s="54">
        <f t="shared" si="4"/>
        <v>12.595441595441596</v>
      </c>
      <c r="S12" s="50">
        <v>373</v>
      </c>
      <c r="T12" s="50">
        <v>36.5</v>
      </c>
      <c r="U12" s="50">
        <v>52</v>
      </c>
      <c r="V12" s="53">
        <f t="shared" ref="V12:V29" si="5">U12/M12</f>
        <v>4.9665711556829036E-2</v>
      </c>
      <c r="W12" s="55"/>
      <c r="X12" s="48">
        <v>0</v>
      </c>
    </row>
    <row r="13" spans="1:24" ht="15" customHeight="1">
      <c r="A13" s="48" t="s">
        <v>296</v>
      </c>
      <c r="B13" s="48" t="s">
        <v>271</v>
      </c>
      <c r="C13" s="48" t="s">
        <v>290</v>
      </c>
      <c r="D13" s="56"/>
      <c r="E13" s="50" t="s">
        <v>273</v>
      </c>
      <c r="F13" s="50" t="s">
        <v>274</v>
      </c>
      <c r="G13" s="50" t="s">
        <v>297</v>
      </c>
      <c r="H13" s="51" t="s">
        <v>276</v>
      </c>
      <c r="I13" s="50" t="s">
        <v>287</v>
      </c>
      <c r="J13" s="50">
        <v>41</v>
      </c>
      <c r="K13" s="50">
        <v>24</v>
      </c>
      <c r="L13" s="50">
        <v>0</v>
      </c>
      <c r="M13" s="50">
        <v>369</v>
      </c>
      <c r="N13" s="50">
        <v>4180</v>
      </c>
      <c r="O13" s="50">
        <v>378</v>
      </c>
      <c r="P13" s="52">
        <f t="shared" si="2"/>
        <v>11.452054794520548</v>
      </c>
      <c r="Q13" s="53">
        <f t="shared" si="3"/>
        <v>0.27931840962245241</v>
      </c>
      <c r="R13" s="54">
        <f t="shared" si="4"/>
        <v>11.191432396251674</v>
      </c>
      <c r="S13" s="50">
        <v>165</v>
      </c>
      <c r="T13" s="50">
        <v>31.1</v>
      </c>
      <c r="U13" s="50">
        <v>46</v>
      </c>
      <c r="V13" s="53">
        <f t="shared" si="5"/>
        <v>0.12466124661246612</v>
      </c>
      <c r="W13" s="55"/>
      <c r="X13" s="48">
        <v>0</v>
      </c>
    </row>
    <row r="14" spans="1:24" ht="15" customHeight="1">
      <c r="A14" s="48" t="s">
        <v>298</v>
      </c>
      <c r="B14" s="48" t="s">
        <v>271</v>
      </c>
      <c r="C14" s="48" t="s">
        <v>290</v>
      </c>
      <c r="D14" s="56"/>
      <c r="E14" s="50" t="s">
        <v>273</v>
      </c>
      <c r="F14" s="50" t="s">
        <v>274</v>
      </c>
      <c r="G14" s="50" t="s">
        <v>299</v>
      </c>
      <c r="H14" s="51" t="s">
        <v>300</v>
      </c>
      <c r="I14" s="50" t="s">
        <v>287</v>
      </c>
      <c r="J14" s="50">
        <v>41</v>
      </c>
      <c r="K14" s="50">
        <v>41</v>
      </c>
      <c r="L14" s="50">
        <v>17</v>
      </c>
      <c r="M14" s="50">
        <v>1037</v>
      </c>
      <c r="N14" s="50">
        <v>13290</v>
      </c>
      <c r="O14" s="50">
        <v>1033</v>
      </c>
      <c r="P14" s="52">
        <f t="shared" si="2"/>
        <v>36.410958904109592</v>
      </c>
      <c r="Q14" s="53">
        <f t="shared" si="3"/>
        <v>0.88807216839291681</v>
      </c>
      <c r="R14" s="54">
        <f t="shared" si="4"/>
        <v>12.840579710144928</v>
      </c>
      <c r="S14" s="68">
        <v>312</v>
      </c>
      <c r="T14" s="50">
        <v>33.700000000000003</v>
      </c>
      <c r="U14" s="50">
        <v>205</v>
      </c>
      <c r="V14" s="53">
        <f t="shared" si="5"/>
        <v>0.19768563162970107</v>
      </c>
      <c r="W14" s="55"/>
      <c r="X14" s="48">
        <v>0</v>
      </c>
    </row>
    <row r="15" spans="1:24" ht="15" customHeight="1">
      <c r="A15" s="48" t="s">
        <v>301</v>
      </c>
      <c r="B15" s="48" t="s">
        <v>271</v>
      </c>
      <c r="C15" s="48" t="s">
        <v>290</v>
      </c>
      <c r="D15" s="56"/>
      <c r="E15" s="50" t="s">
        <v>273</v>
      </c>
      <c r="F15" s="50" t="s">
        <v>274</v>
      </c>
      <c r="G15" s="50" t="s">
        <v>302</v>
      </c>
      <c r="H15" s="51" t="s">
        <v>303</v>
      </c>
      <c r="I15" s="50" t="s">
        <v>287</v>
      </c>
      <c r="J15" s="50">
        <v>41</v>
      </c>
      <c r="K15" s="50">
        <v>41</v>
      </c>
      <c r="L15" s="50">
        <v>21</v>
      </c>
      <c r="M15" s="50">
        <v>824</v>
      </c>
      <c r="N15" s="50">
        <v>13389</v>
      </c>
      <c r="O15" s="50">
        <v>835</v>
      </c>
      <c r="P15" s="52">
        <f t="shared" si="2"/>
        <v>36.682191780821917</v>
      </c>
      <c r="Q15" s="53">
        <f t="shared" si="3"/>
        <v>0.89468760441029072</v>
      </c>
      <c r="R15" s="54">
        <f t="shared" si="4"/>
        <v>16.141048824593128</v>
      </c>
      <c r="S15" s="68">
        <v>379</v>
      </c>
      <c r="T15" s="50">
        <v>35.700000000000003</v>
      </c>
      <c r="U15" s="50">
        <v>60</v>
      </c>
      <c r="V15" s="53">
        <f t="shared" si="5"/>
        <v>7.281553398058252E-2</v>
      </c>
      <c r="W15" s="55"/>
      <c r="X15" s="48">
        <v>0</v>
      </c>
    </row>
    <row r="16" spans="1:24" ht="15" customHeight="1">
      <c r="A16" s="48" t="s">
        <v>270</v>
      </c>
      <c r="B16" s="48" t="s">
        <v>304</v>
      </c>
      <c r="C16" s="48" t="s">
        <v>290</v>
      </c>
      <c r="D16" s="56"/>
      <c r="E16" s="50" t="s">
        <v>273</v>
      </c>
      <c r="F16" s="50" t="s">
        <v>305</v>
      </c>
      <c r="G16" s="50" t="s">
        <v>306</v>
      </c>
      <c r="H16" s="51" t="s">
        <v>276</v>
      </c>
      <c r="I16" s="50" t="s">
        <v>307</v>
      </c>
      <c r="J16" s="50">
        <v>55</v>
      </c>
      <c r="K16" s="50">
        <v>51</v>
      </c>
      <c r="L16" s="50">
        <v>33</v>
      </c>
      <c r="M16" s="50">
        <v>718</v>
      </c>
      <c r="N16" s="50">
        <v>15538</v>
      </c>
      <c r="O16" s="50">
        <v>711</v>
      </c>
      <c r="P16" s="52">
        <f t="shared" si="2"/>
        <v>42.56986301369863</v>
      </c>
      <c r="Q16" s="53">
        <f t="shared" si="3"/>
        <v>0.77399750933997513</v>
      </c>
      <c r="R16" s="54">
        <f t="shared" si="4"/>
        <v>21.746675997200839</v>
      </c>
      <c r="S16" s="50">
        <v>78</v>
      </c>
      <c r="T16" s="50">
        <v>18.2</v>
      </c>
      <c r="U16" s="50">
        <v>0</v>
      </c>
      <c r="V16" s="53">
        <f t="shared" si="5"/>
        <v>0</v>
      </c>
      <c r="W16" s="55" t="s">
        <v>308</v>
      </c>
      <c r="X16" s="48">
        <v>0</v>
      </c>
    </row>
    <row r="17" spans="1:24" ht="15" customHeight="1">
      <c r="A17" s="48" t="s">
        <v>290</v>
      </c>
      <c r="B17" s="48" t="s">
        <v>278</v>
      </c>
      <c r="C17" s="48" t="s">
        <v>290</v>
      </c>
      <c r="D17" s="56"/>
      <c r="E17" s="50" t="s">
        <v>279</v>
      </c>
      <c r="F17" s="50" t="s">
        <v>280</v>
      </c>
      <c r="G17" s="50" t="s">
        <v>309</v>
      </c>
      <c r="H17" s="51" t="s">
        <v>276</v>
      </c>
      <c r="I17" s="50" t="s">
        <v>287</v>
      </c>
      <c r="J17" s="50">
        <v>48</v>
      </c>
      <c r="K17" s="50">
        <v>44</v>
      </c>
      <c r="L17" s="50">
        <v>11</v>
      </c>
      <c r="M17" s="50">
        <v>1443</v>
      </c>
      <c r="N17" s="50">
        <v>2896</v>
      </c>
      <c r="O17" s="50">
        <v>1426</v>
      </c>
      <c r="P17" s="52">
        <f t="shared" si="2"/>
        <v>7.934246575342466</v>
      </c>
      <c r="Q17" s="53">
        <f t="shared" si="3"/>
        <v>0.16529680365296803</v>
      </c>
      <c r="R17" s="54">
        <f t="shared" si="4"/>
        <v>2.0188218891599861</v>
      </c>
      <c r="S17" s="50">
        <v>312</v>
      </c>
      <c r="T17" s="50">
        <v>41.9</v>
      </c>
      <c r="U17" s="50">
        <v>171</v>
      </c>
      <c r="V17" s="53">
        <f t="shared" si="5"/>
        <v>0.11850311850311851</v>
      </c>
      <c r="W17" s="55"/>
      <c r="X17" s="48">
        <v>39</v>
      </c>
    </row>
    <row r="18" spans="1:24" ht="15" customHeight="1">
      <c r="A18" s="48" t="s">
        <v>293</v>
      </c>
      <c r="B18" s="48" t="s">
        <v>278</v>
      </c>
      <c r="C18" s="48" t="s">
        <v>290</v>
      </c>
      <c r="D18" s="56"/>
      <c r="E18" s="50" t="s">
        <v>279</v>
      </c>
      <c r="F18" s="50" t="s">
        <v>280</v>
      </c>
      <c r="G18" s="50" t="s">
        <v>310</v>
      </c>
      <c r="H18" s="51" t="s">
        <v>295</v>
      </c>
      <c r="I18" s="50" t="s">
        <v>287</v>
      </c>
      <c r="J18" s="50">
        <v>46</v>
      </c>
      <c r="K18" s="50">
        <v>42</v>
      </c>
      <c r="L18" s="50">
        <v>0</v>
      </c>
      <c r="M18" s="50">
        <v>909</v>
      </c>
      <c r="N18" s="50">
        <v>10327</v>
      </c>
      <c r="O18" s="50">
        <v>906</v>
      </c>
      <c r="P18" s="52">
        <f t="shared" si="2"/>
        <v>28.293150684931508</v>
      </c>
      <c r="Q18" s="53">
        <f t="shared" si="3"/>
        <v>0.6150684931506849</v>
      </c>
      <c r="R18" s="54">
        <f t="shared" si="4"/>
        <v>11.37961432506887</v>
      </c>
      <c r="S18" s="50">
        <v>233</v>
      </c>
      <c r="T18" s="50">
        <v>43.8</v>
      </c>
      <c r="U18" s="50">
        <v>174</v>
      </c>
      <c r="V18" s="53">
        <f t="shared" si="5"/>
        <v>0.19141914191419143</v>
      </c>
      <c r="W18" s="55"/>
      <c r="X18" s="48">
        <v>0</v>
      </c>
    </row>
    <row r="19" spans="1:24" ht="15" customHeight="1">
      <c r="A19" s="48" t="s">
        <v>296</v>
      </c>
      <c r="B19" s="48" t="s">
        <v>278</v>
      </c>
      <c r="C19" s="48" t="s">
        <v>290</v>
      </c>
      <c r="D19" s="56"/>
      <c r="E19" s="50" t="s">
        <v>279</v>
      </c>
      <c r="F19" s="50" t="s">
        <v>280</v>
      </c>
      <c r="G19" s="50" t="s">
        <v>311</v>
      </c>
      <c r="H19" s="51" t="s">
        <v>276</v>
      </c>
      <c r="I19" s="50" t="s">
        <v>287</v>
      </c>
      <c r="J19" s="50">
        <v>50</v>
      </c>
      <c r="K19" s="50">
        <v>46</v>
      </c>
      <c r="L19" s="50">
        <v>9</v>
      </c>
      <c r="M19" s="50">
        <v>1005</v>
      </c>
      <c r="N19" s="50">
        <v>14370</v>
      </c>
      <c r="O19" s="50">
        <v>1018</v>
      </c>
      <c r="P19" s="52">
        <f t="shared" si="2"/>
        <v>39.369863013698627</v>
      </c>
      <c r="Q19" s="53">
        <f t="shared" si="3"/>
        <v>0.78739726027397261</v>
      </c>
      <c r="R19" s="54">
        <f t="shared" si="4"/>
        <v>14.206623826000989</v>
      </c>
      <c r="S19" s="50">
        <v>210</v>
      </c>
      <c r="T19" s="50">
        <v>39.200000000000003</v>
      </c>
      <c r="U19" s="50">
        <v>281</v>
      </c>
      <c r="V19" s="53">
        <f t="shared" si="5"/>
        <v>0.27960199004975123</v>
      </c>
      <c r="W19" s="55"/>
      <c r="X19" s="48">
        <v>0</v>
      </c>
    </row>
    <row r="20" spans="1:24" ht="15" customHeight="1">
      <c r="A20" s="48" t="s">
        <v>282</v>
      </c>
      <c r="B20" s="48" t="s">
        <v>278</v>
      </c>
      <c r="C20" s="48" t="s">
        <v>290</v>
      </c>
      <c r="D20" s="56"/>
      <c r="E20" s="50" t="s">
        <v>279</v>
      </c>
      <c r="F20" s="50" t="s">
        <v>280</v>
      </c>
      <c r="G20" s="50" t="s">
        <v>312</v>
      </c>
      <c r="H20" s="51" t="s">
        <v>276</v>
      </c>
      <c r="I20" s="50" t="s">
        <v>313</v>
      </c>
      <c r="J20" s="50">
        <v>53</v>
      </c>
      <c r="K20" s="50">
        <v>18</v>
      </c>
      <c r="L20" s="50">
        <v>1</v>
      </c>
      <c r="M20" s="50">
        <v>531</v>
      </c>
      <c r="N20" s="50">
        <v>3679</v>
      </c>
      <c r="O20" s="50">
        <v>523</v>
      </c>
      <c r="P20" s="52">
        <f t="shared" si="2"/>
        <v>10.079452054794521</v>
      </c>
      <c r="Q20" s="53">
        <f t="shared" si="3"/>
        <v>0.19017834065650038</v>
      </c>
      <c r="R20" s="54">
        <f t="shared" si="4"/>
        <v>6.9810246679316892</v>
      </c>
      <c r="S20" s="50">
        <v>199</v>
      </c>
      <c r="T20" s="50">
        <v>0</v>
      </c>
      <c r="U20" s="50">
        <v>30</v>
      </c>
      <c r="V20" s="53">
        <f t="shared" si="5"/>
        <v>5.6497175141242938E-2</v>
      </c>
      <c r="W20" s="55"/>
      <c r="X20" s="48">
        <v>0</v>
      </c>
    </row>
    <row r="21" spans="1:24" ht="15" customHeight="1">
      <c r="A21" s="48" t="s">
        <v>298</v>
      </c>
      <c r="B21" s="48" t="s">
        <v>278</v>
      </c>
      <c r="C21" s="48" t="s">
        <v>290</v>
      </c>
      <c r="D21" s="56"/>
      <c r="E21" s="50" t="s">
        <v>279</v>
      </c>
      <c r="F21" s="50" t="s">
        <v>280</v>
      </c>
      <c r="G21" s="50" t="s">
        <v>314</v>
      </c>
      <c r="H21" s="51" t="s">
        <v>276</v>
      </c>
      <c r="I21" s="50" t="s">
        <v>287</v>
      </c>
      <c r="J21" s="50">
        <v>44</v>
      </c>
      <c r="K21" s="50">
        <v>44</v>
      </c>
      <c r="L21" s="50">
        <v>11</v>
      </c>
      <c r="M21" s="50">
        <v>1000</v>
      </c>
      <c r="N21" s="50">
        <v>13746</v>
      </c>
      <c r="O21" s="50">
        <v>1007</v>
      </c>
      <c r="P21" s="52">
        <f t="shared" si="2"/>
        <v>37.660273972602738</v>
      </c>
      <c r="Q21" s="53">
        <f t="shared" si="3"/>
        <v>0.85591531755915318</v>
      </c>
      <c r="R21" s="54">
        <f t="shared" si="4"/>
        <v>13.698056801195815</v>
      </c>
      <c r="S21" s="50">
        <v>422</v>
      </c>
      <c r="T21" s="50">
        <v>29.3</v>
      </c>
      <c r="U21" s="50">
        <v>373</v>
      </c>
      <c r="V21" s="53">
        <f t="shared" si="5"/>
        <v>0.373</v>
      </c>
      <c r="W21" s="55"/>
      <c r="X21" s="48">
        <v>0</v>
      </c>
    </row>
    <row r="22" spans="1:24" ht="15" customHeight="1">
      <c r="A22" s="48" t="s">
        <v>301</v>
      </c>
      <c r="B22" s="48" t="s">
        <v>278</v>
      </c>
      <c r="C22" s="48" t="s">
        <v>290</v>
      </c>
      <c r="D22" s="56"/>
      <c r="E22" s="50" t="s">
        <v>279</v>
      </c>
      <c r="F22" s="50" t="s">
        <v>280</v>
      </c>
      <c r="G22" s="50" t="s">
        <v>315</v>
      </c>
      <c r="H22" s="51" t="s">
        <v>276</v>
      </c>
      <c r="I22" s="50" t="s">
        <v>287</v>
      </c>
      <c r="J22" s="50">
        <v>44</v>
      </c>
      <c r="K22" s="50">
        <v>44</v>
      </c>
      <c r="L22" s="50">
        <v>14</v>
      </c>
      <c r="M22" s="50">
        <v>898</v>
      </c>
      <c r="N22" s="50">
        <v>13438</v>
      </c>
      <c r="O22" s="50">
        <v>799</v>
      </c>
      <c r="P22" s="52">
        <f t="shared" si="2"/>
        <v>36.816438356164383</v>
      </c>
      <c r="Q22" s="53">
        <f t="shared" si="3"/>
        <v>0.83673723536737232</v>
      </c>
      <c r="R22" s="54">
        <f t="shared" si="4"/>
        <v>15.837360047142015</v>
      </c>
      <c r="S22" s="50">
        <v>429</v>
      </c>
      <c r="T22" s="50">
        <v>38.1</v>
      </c>
      <c r="U22" s="50">
        <v>338</v>
      </c>
      <c r="V22" s="53">
        <f t="shared" si="5"/>
        <v>0.37639198218262804</v>
      </c>
      <c r="W22" s="55"/>
      <c r="X22" s="48">
        <v>0</v>
      </c>
    </row>
    <row r="23" spans="1:24" ht="15" customHeight="1">
      <c r="A23" s="48" t="s">
        <v>270</v>
      </c>
      <c r="B23" s="48" t="s">
        <v>316</v>
      </c>
      <c r="C23" s="48" t="s">
        <v>290</v>
      </c>
      <c r="D23" s="56"/>
      <c r="E23" s="50" t="s">
        <v>279</v>
      </c>
      <c r="F23" s="50" t="s">
        <v>0</v>
      </c>
      <c r="G23" s="50" t="s">
        <v>317</v>
      </c>
      <c r="H23" s="51" t="s">
        <v>276</v>
      </c>
      <c r="I23" s="50" t="s">
        <v>318</v>
      </c>
      <c r="J23" s="50">
        <v>42</v>
      </c>
      <c r="K23" s="50">
        <v>34</v>
      </c>
      <c r="L23" s="50">
        <v>10</v>
      </c>
      <c r="M23" s="50">
        <v>269</v>
      </c>
      <c r="N23" s="50">
        <v>8312</v>
      </c>
      <c r="O23" s="50">
        <v>264</v>
      </c>
      <c r="P23" s="52">
        <f t="shared" si="2"/>
        <v>22.772602739726029</v>
      </c>
      <c r="Q23" s="53">
        <f t="shared" si="3"/>
        <v>0.542204827136334</v>
      </c>
      <c r="R23" s="54">
        <f t="shared" si="4"/>
        <v>31.189493433395871</v>
      </c>
      <c r="S23" s="50">
        <v>16</v>
      </c>
      <c r="T23" s="50">
        <v>0</v>
      </c>
      <c r="U23" s="50">
        <v>0</v>
      </c>
      <c r="V23" s="53">
        <f t="shared" si="5"/>
        <v>0</v>
      </c>
      <c r="W23" s="55" t="s">
        <v>319</v>
      </c>
      <c r="X23" s="48">
        <v>0</v>
      </c>
    </row>
    <row r="24" spans="1:24" ht="15" customHeight="1">
      <c r="A24" s="48" t="s">
        <v>293</v>
      </c>
      <c r="B24" s="48" t="s">
        <v>320</v>
      </c>
      <c r="C24" s="48" t="s">
        <v>290</v>
      </c>
      <c r="D24" s="56"/>
      <c r="E24" s="50" t="s">
        <v>279</v>
      </c>
      <c r="F24" s="50" t="s">
        <v>321</v>
      </c>
      <c r="G24" s="50" t="s">
        <v>322</v>
      </c>
      <c r="H24" s="51" t="s">
        <v>303</v>
      </c>
      <c r="I24" s="50" t="s">
        <v>287</v>
      </c>
      <c r="J24" s="50">
        <v>52</v>
      </c>
      <c r="K24" s="50">
        <v>51</v>
      </c>
      <c r="L24" s="50">
        <v>32</v>
      </c>
      <c r="M24" s="50">
        <v>1520</v>
      </c>
      <c r="N24" s="50">
        <v>16380</v>
      </c>
      <c r="O24" s="50">
        <v>1459</v>
      </c>
      <c r="P24" s="52">
        <f t="shared" si="2"/>
        <v>44.876712328767127</v>
      </c>
      <c r="Q24" s="53">
        <f t="shared" si="3"/>
        <v>0.86301369863013699</v>
      </c>
      <c r="R24" s="54">
        <f t="shared" si="4"/>
        <v>10.996978851963746</v>
      </c>
      <c r="S24" s="50">
        <v>291</v>
      </c>
      <c r="T24" s="50">
        <v>48.6</v>
      </c>
      <c r="U24" s="50">
        <v>19</v>
      </c>
      <c r="V24" s="53">
        <f t="shared" si="5"/>
        <v>1.2500000000000001E-2</v>
      </c>
      <c r="W24" s="55"/>
      <c r="X24" s="48">
        <v>0</v>
      </c>
    </row>
    <row r="25" spans="1:24" ht="15" customHeight="1">
      <c r="A25" s="48" t="s">
        <v>296</v>
      </c>
      <c r="B25" s="48" t="s">
        <v>320</v>
      </c>
      <c r="C25" s="48" t="s">
        <v>290</v>
      </c>
      <c r="D25" s="56"/>
      <c r="E25" s="50" t="s">
        <v>279</v>
      </c>
      <c r="F25" s="50" t="s">
        <v>321</v>
      </c>
      <c r="G25" s="50" t="s">
        <v>323</v>
      </c>
      <c r="H25" s="51" t="s">
        <v>324</v>
      </c>
      <c r="I25" s="50" t="s">
        <v>287</v>
      </c>
      <c r="J25" s="50">
        <v>52</v>
      </c>
      <c r="K25" s="50">
        <v>48</v>
      </c>
      <c r="L25" s="50">
        <v>30</v>
      </c>
      <c r="M25" s="50">
        <v>1648</v>
      </c>
      <c r="N25" s="50">
        <v>15872</v>
      </c>
      <c r="O25" s="50">
        <v>1653</v>
      </c>
      <c r="P25" s="52">
        <f t="shared" si="2"/>
        <v>43.484931506849314</v>
      </c>
      <c r="Q25" s="53">
        <f t="shared" si="3"/>
        <v>0.83624868282402531</v>
      </c>
      <c r="R25" s="54">
        <f t="shared" si="4"/>
        <v>9.6164798545895191</v>
      </c>
      <c r="S25" s="50">
        <v>582</v>
      </c>
      <c r="T25" s="50">
        <v>29.7</v>
      </c>
      <c r="U25" s="50">
        <v>57</v>
      </c>
      <c r="V25" s="53">
        <f t="shared" si="5"/>
        <v>3.4587378640776698E-2</v>
      </c>
      <c r="W25" s="55"/>
      <c r="X25" s="48">
        <v>0</v>
      </c>
    </row>
    <row r="26" spans="1:24" ht="15" customHeight="1">
      <c r="A26" s="48" t="s">
        <v>270</v>
      </c>
      <c r="B26" s="48" t="s">
        <v>325</v>
      </c>
      <c r="C26" s="48" t="s">
        <v>296</v>
      </c>
      <c r="D26" s="56"/>
      <c r="E26" s="50" t="s">
        <v>284</v>
      </c>
      <c r="F26" s="50" t="s">
        <v>326</v>
      </c>
      <c r="G26" s="50" t="s">
        <v>330</v>
      </c>
      <c r="H26" s="51" t="s">
        <v>276</v>
      </c>
      <c r="I26" s="50" t="s">
        <v>328</v>
      </c>
      <c r="J26" s="50">
        <v>40</v>
      </c>
      <c r="K26" s="50">
        <v>9</v>
      </c>
      <c r="L26" s="50">
        <v>1</v>
      </c>
      <c r="M26" s="50">
        <v>30</v>
      </c>
      <c r="N26" s="50">
        <v>264</v>
      </c>
      <c r="O26" s="50">
        <v>29</v>
      </c>
      <c r="P26" s="52">
        <f>N26/365</f>
        <v>0.72328767123287674</v>
      </c>
      <c r="Q26" s="53">
        <f>N26/(J26*365)</f>
        <v>1.8082191780821918E-2</v>
      </c>
      <c r="R26" s="54">
        <f>N26/((M26+O26)/2)</f>
        <v>8.9491525423728806</v>
      </c>
      <c r="S26" s="50">
        <v>1</v>
      </c>
      <c r="T26" s="50">
        <v>0</v>
      </c>
      <c r="U26" s="50">
        <v>0</v>
      </c>
      <c r="V26" s="53">
        <f>U26/M26</f>
        <v>0</v>
      </c>
      <c r="W26" s="55"/>
      <c r="X26" s="48">
        <v>0</v>
      </c>
    </row>
    <row r="27" spans="1:24" ht="15" customHeight="1">
      <c r="A27" s="48" t="s">
        <v>270</v>
      </c>
      <c r="B27" s="48" t="s">
        <v>283</v>
      </c>
      <c r="C27" s="48" t="s">
        <v>290</v>
      </c>
      <c r="D27" s="56"/>
      <c r="E27" s="50" t="s">
        <v>284</v>
      </c>
      <c r="F27" s="50" t="s">
        <v>285</v>
      </c>
      <c r="G27" s="50" t="s">
        <v>331</v>
      </c>
      <c r="H27" s="51" t="s">
        <v>276</v>
      </c>
      <c r="I27" s="50" t="s">
        <v>287</v>
      </c>
      <c r="J27" s="50">
        <v>16</v>
      </c>
      <c r="K27" s="50">
        <v>16</v>
      </c>
      <c r="L27" s="50">
        <v>11</v>
      </c>
      <c r="M27" s="50">
        <v>296</v>
      </c>
      <c r="N27" s="50">
        <v>5541</v>
      </c>
      <c r="O27" s="50">
        <v>339</v>
      </c>
      <c r="P27" s="52">
        <f t="shared" si="2"/>
        <v>15.180821917808219</v>
      </c>
      <c r="Q27" s="53">
        <f t="shared" si="3"/>
        <v>0.94880136986301367</v>
      </c>
      <c r="R27" s="54">
        <f t="shared" si="4"/>
        <v>17.451968503937007</v>
      </c>
      <c r="S27" s="50">
        <v>52</v>
      </c>
      <c r="T27" s="50">
        <v>33.700000000000003</v>
      </c>
      <c r="U27" s="50">
        <v>2</v>
      </c>
      <c r="V27" s="53">
        <f t="shared" si="5"/>
        <v>6.7567567567567571E-3</v>
      </c>
      <c r="W27" s="55"/>
      <c r="X27" s="48">
        <v>0</v>
      </c>
    </row>
    <row r="28" spans="1:24" ht="15" customHeight="1">
      <c r="A28" s="48" t="s">
        <v>293</v>
      </c>
      <c r="B28" s="48" t="s">
        <v>283</v>
      </c>
      <c r="C28" s="48" t="s">
        <v>290</v>
      </c>
      <c r="D28" s="56"/>
      <c r="E28" s="50" t="s">
        <v>284</v>
      </c>
      <c r="F28" s="50" t="s">
        <v>285</v>
      </c>
      <c r="G28" s="50" t="s">
        <v>332</v>
      </c>
      <c r="H28" s="51" t="s">
        <v>276</v>
      </c>
      <c r="I28" s="50" t="s">
        <v>287</v>
      </c>
      <c r="J28" s="50">
        <v>35</v>
      </c>
      <c r="K28" s="50">
        <v>34</v>
      </c>
      <c r="L28" s="50">
        <v>18</v>
      </c>
      <c r="M28" s="50">
        <v>684</v>
      </c>
      <c r="N28" s="50">
        <v>10749</v>
      </c>
      <c r="O28" s="50">
        <v>748</v>
      </c>
      <c r="P28" s="52">
        <f t="shared" si="2"/>
        <v>29.449315068493149</v>
      </c>
      <c r="Q28" s="53">
        <f t="shared" si="3"/>
        <v>0.84140900195694712</v>
      </c>
      <c r="R28" s="54">
        <f t="shared" si="4"/>
        <v>15.012569832402235</v>
      </c>
      <c r="S28" s="50">
        <v>187</v>
      </c>
      <c r="T28" s="50">
        <v>24.5</v>
      </c>
      <c r="U28" s="50">
        <v>29</v>
      </c>
      <c r="V28" s="53">
        <f t="shared" si="5"/>
        <v>4.2397660818713448E-2</v>
      </c>
      <c r="W28" s="55"/>
      <c r="X28" s="48">
        <v>0</v>
      </c>
    </row>
    <row r="29" spans="1:24" ht="15" customHeight="1">
      <c r="A29" s="48" t="s">
        <v>296</v>
      </c>
      <c r="B29" s="48" t="s">
        <v>283</v>
      </c>
      <c r="C29" s="48" t="s">
        <v>290</v>
      </c>
      <c r="D29" s="56"/>
      <c r="E29" s="50" t="s">
        <v>284</v>
      </c>
      <c r="F29" s="50" t="s">
        <v>285</v>
      </c>
      <c r="G29" s="50" t="s">
        <v>333</v>
      </c>
      <c r="H29" s="51" t="s">
        <v>276</v>
      </c>
      <c r="I29" s="50" t="s">
        <v>334</v>
      </c>
      <c r="J29" s="50">
        <v>45</v>
      </c>
      <c r="K29" s="50">
        <v>45</v>
      </c>
      <c r="L29" s="50">
        <v>25</v>
      </c>
      <c r="M29" s="50">
        <v>993</v>
      </c>
      <c r="N29" s="50">
        <v>14454</v>
      </c>
      <c r="O29" s="50">
        <v>1017</v>
      </c>
      <c r="P29" s="52">
        <f t="shared" si="2"/>
        <v>39.6</v>
      </c>
      <c r="Q29" s="53">
        <f t="shared" si="3"/>
        <v>0.88</v>
      </c>
      <c r="R29" s="54">
        <f t="shared" si="4"/>
        <v>14.382089552238806</v>
      </c>
      <c r="S29" s="50">
        <v>69</v>
      </c>
      <c r="T29" s="50">
        <v>28.8</v>
      </c>
      <c r="U29" s="50">
        <v>367</v>
      </c>
      <c r="V29" s="53">
        <f t="shared" si="5"/>
        <v>0.36958710976837866</v>
      </c>
      <c r="W29" s="55"/>
      <c r="X29" s="48">
        <v>0</v>
      </c>
    </row>
    <row r="30" spans="1:24" ht="15" customHeight="1">
      <c r="A30" s="48"/>
      <c r="B30" s="48"/>
      <c r="C30" s="48"/>
      <c r="D30" s="56"/>
      <c r="E30" s="57" t="s">
        <v>335</v>
      </c>
      <c r="F30" s="58"/>
      <c r="G30" s="58"/>
      <c r="H30" s="59"/>
      <c r="I30" s="60"/>
      <c r="J30" s="63">
        <v>126</v>
      </c>
      <c r="K30" s="63">
        <v>105</v>
      </c>
      <c r="L30" s="63">
        <v>21</v>
      </c>
      <c r="M30" s="63">
        <v>4737</v>
      </c>
      <c r="N30" s="63">
        <v>28959</v>
      </c>
      <c r="O30" s="63">
        <v>4756</v>
      </c>
      <c r="P30" s="69">
        <v>49</v>
      </c>
      <c r="Q30" s="70">
        <f>N30/(111*365)</f>
        <v>0.71477230655312851</v>
      </c>
      <c r="R30" s="71">
        <f t="shared" si="4"/>
        <v>6.1011271463183396</v>
      </c>
      <c r="S30" s="61"/>
      <c r="T30" s="61"/>
      <c r="U30" s="61"/>
      <c r="V30" s="61"/>
      <c r="W30" s="55"/>
      <c r="X30" s="48"/>
    </row>
    <row r="31" spans="1:24" ht="15" customHeight="1">
      <c r="A31" s="48"/>
      <c r="B31" s="48"/>
      <c r="C31" s="48"/>
      <c r="D31" s="56"/>
      <c r="E31" s="57" t="s">
        <v>288</v>
      </c>
      <c r="F31" s="58"/>
      <c r="G31" s="58"/>
      <c r="H31" s="59"/>
      <c r="I31" s="60"/>
      <c r="J31" s="63">
        <f t="shared" ref="J31:O31" si="6">SUM(J11:J30)</f>
        <v>952</v>
      </c>
      <c r="K31" s="63">
        <f t="shared" si="6"/>
        <v>814</v>
      </c>
      <c r="L31" s="63">
        <f t="shared" si="6"/>
        <v>289</v>
      </c>
      <c r="M31" s="63">
        <f t="shared" si="6"/>
        <v>20882</v>
      </c>
      <c r="N31" s="63">
        <f t="shared" si="6"/>
        <v>229999</v>
      </c>
      <c r="O31" s="63">
        <f t="shared" si="6"/>
        <v>20880</v>
      </c>
      <c r="P31" s="69">
        <f t="shared" si="2"/>
        <v>630.13424657534244</v>
      </c>
      <c r="Q31" s="70">
        <f t="shared" si="3"/>
        <v>0.66190572119258662</v>
      </c>
      <c r="R31" s="71">
        <f t="shared" si="4"/>
        <v>11.01475025142474</v>
      </c>
      <c r="S31" s="50">
        <f>SUM(S11:S30)</f>
        <v>4695</v>
      </c>
      <c r="T31" s="61"/>
      <c r="U31" s="50">
        <f>SUM(U11:U30)</f>
        <v>2256</v>
      </c>
      <c r="V31" s="53">
        <f t="shared" ref="V31" si="7">U31/M31</f>
        <v>0.1080356287711905</v>
      </c>
      <c r="W31" s="62"/>
      <c r="X31" s="48"/>
    </row>
    <row r="32" spans="1:24" ht="15" customHeight="1">
      <c r="A32" s="48"/>
      <c r="B32" s="48"/>
      <c r="C32" s="48"/>
      <c r="D32" s="63"/>
      <c r="E32" s="184" t="s">
        <v>289</v>
      </c>
      <c r="F32" s="185"/>
      <c r="G32" s="185"/>
      <c r="H32" s="186"/>
      <c r="I32" s="187"/>
      <c r="J32" s="188">
        <v>696</v>
      </c>
      <c r="K32" s="189"/>
      <c r="L32" s="189"/>
      <c r="M32" s="189"/>
      <c r="N32" s="189"/>
      <c r="O32" s="189"/>
      <c r="P32" s="190">
        <v>543</v>
      </c>
      <c r="Q32" s="191">
        <v>0.78</v>
      </c>
      <c r="R32" s="189"/>
      <c r="S32" s="189"/>
      <c r="T32" s="189"/>
      <c r="U32" s="189"/>
      <c r="V32" s="189"/>
      <c r="W32" s="192"/>
      <c r="X32" s="48"/>
    </row>
    <row r="33" spans="1:24" ht="15" customHeight="1">
      <c r="A33" s="48" t="s">
        <v>282</v>
      </c>
      <c r="B33" s="48" t="s">
        <v>271</v>
      </c>
      <c r="C33" s="48" t="s">
        <v>293</v>
      </c>
      <c r="D33" s="49" t="s">
        <v>336</v>
      </c>
      <c r="E33" s="50" t="s">
        <v>273</v>
      </c>
      <c r="F33" s="50" t="s">
        <v>274</v>
      </c>
      <c r="G33" s="50" t="s">
        <v>337</v>
      </c>
      <c r="H33" s="51" t="s">
        <v>276</v>
      </c>
      <c r="I33" s="50" t="s">
        <v>338</v>
      </c>
      <c r="J33" s="50">
        <v>41</v>
      </c>
      <c r="K33" s="50">
        <v>40</v>
      </c>
      <c r="L33" s="50">
        <v>21</v>
      </c>
      <c r="M33" s="50">
        <v>551</v>
      </c>
      <c r="N33" s="50">
        <v>12614</v>
      </c>
      <c r="O33" s="50">
        <v>557</v>
      </c>
      <c r="P33" s="52">
        <f t="shared" ref="P33:P43" si="8">N33/365</f>
        <v>34.558904109589044</v>
      </c>
      <c r="Q33" s="53">
        <f t="shared" ref="Q33:Q43" si="9">N33/(J33*365)</f>
        <v>0.84290010023387907</v>
      </c>
      <c r="R33" s="54">
        <f t="shared" ref="R33:R43" si="10">N33/((M33+O33)/2)</f>
        <v>22.768953068592058</v>
      </c>
      <c r="S33" s="50">
        <v>1</v>
      </c>
      <c r="T33" s="50">
        <v>0</v>
      </c>
      <c r="U33" s="50">
        <v>319</v>
      </c>
      <c r="V33" s="53">
        <f t="shared" ref="V33:V41" si="11">U33/M33</f>
        <v>0.57894736842105265</v>
      </c>
      <c r="W33" s="55"/>
      <c r="X33" s="48">
        <v>0</v>
      </c>
    </row>
    <row r="34" spans="1:24" ht="15" customHeight="1">
      <c r="A34" s="48" t="s">
        <v>339</v>
      </c>
      <c r="B34" s="48" t="s">
        <v>271</v>
      </c>
      <c r="C34" s="48" t="s">
        <v>293</v>
      </c>
      <c r="D34" s="56"/>
      <c r="E34" s="50" t="s">
        <v>273</v>
      </c>
      <c r="F34" s="50" t="s">
        <v>274</v>
      </c>
      <c r="G34" s="50" t="s">
        <v>340</v>
      </c>
      <c r="H34" s="51" t="s">
        <v>300</v>
      </c>
      <c r="I34" s="50" t="s">
        <v>341</v>
      </c>
      <c r="J34" s="50">
        <v>45</v>
      </c>
      <c r="K34" s="50">
        <v>45</v>
      </c>
      <c r="L34" s="50">
        <v>29</v>
      </c>
      <c r="M34" s="50">
        <v>273</v>
      </c>
      <c r="N34" s="50">
        <v>14116</v>
      </c>
      <c r="O34" s="50">
        <v>279</v>
      </c>
      <c r="P34" s="52">
        <f t="shared" si="8"/>
        <v>38.673972602739724</v>
      </c>
      <c r="Q34" s="53">
        <f t="shared" si="9"/>
        <v>0.85942161339421619</v>
      </c>
      <c r="R34" s="54">
        <f t="shared" si="10"/>
        <v>51.144927536231883</v>
      </c>
      <c r="S34" s="50">
        <v>0</v>
      </c>
      <c r="T34" s="50">
        <v>0</v>
      </c>
      <c r="U34" s="50">
        <v>268</v>
      </c>
      <c r="V34" s="53">
        <f t="shared" si="11"/>
        <v>0.98168498168498164</v>
      </c>
      <c r="W34" s="55"/>
      <c r="X34" s="48">
        <v>0</v>
      </c>
    </row>
    <row r="35" spans="1:24" ht="15" customHeight="1">
      <c r="A35" s="48" t="s">
        <v>270</v>
      </c>
      <c r="B35" s="48" t="s">
        <v>342</v>
      </c>
      <c r="C35" s="48" t="s">
        <v>293</v>
      </c>
      <c r="D35" s="56"/>
      <c r="E35" s="50" t="s">
        <v>273</v>
      </c>
      <c r="F35" s="50" t="s">
        <v>343</v>
      </c>
      <c r="G35" s="50" t="s">
        <v>317</v>
      </c>
      <c r="H35" s="51" t="s">
        <v>276</v>
      </c>
      <c r="I35" s="50"/>
      <c r="J35" s="50">
        <v>55</v>
      </c>
      <c r="K35" s="50">
        <v>43</v>
      </c>
      <c r="L35" s="50">
        <v>18</v>
      </c>
      <c r="M35" s="50">
        <v>704</v>
      </c>
      <c r="N35" s="50">
        <v>12449</v>
      </c>
      <c r="O35" s="50">
        <v>691</v>
      </c>
      <c r="P35" s="52">
        <f t="shared" si="8"/>
        <v>34.106849315068494</v>
      </c>
      <c r="Q35" s="53">
        <f t="shared" si="9"/>
        <v>0.62012453300124537</v>
      </c>
      <c r="R35" s="54">
        <f t="shared" si="10"/>
        <v>17.848028673835124</v>
      </c>
      <c r="S35" s="50">
        <v>82</v>
      </c>
      <c r="T35" s="50">
        <v>0</v>
      </c>
      <c r="U35" s="50">
        <v>3</v>
      </c>
      <c r="V35" s="53">
        <f t="shared" si="11"/>
        <v>4.261363636363636E-3</v>
      </c>
      <c r="W35" s="55"/>
      <c r="X35" s="48">
        <v>0</v>
      </c>
    </row>
    <row r="36" spans="1:24" ht="15" customHeight="1">
      <c r="A36" s="48" t="s">
        <v>270</v>
      </c>
      <c r="B36" s="48" t="s">
        <v>344</v>
      </c>
      <c r="C36" s="48" t="s">
        <v>293</v>
      </c>
      <c r="D36" s="56"/>
      <c r="E36" s="50" t="s">
        <v>279</v>
      </c>
      <c r="F36" s="50" t="s">
        <v>345</v>
      </c>
      <c r="G36" s="50" t="s">
        <v>346</v>
      </c>
      <c r="H36" s="51" t="s">
        <v>303</v>
      </c>
      <c r="I36" s="50" t="s">
        <v>347</v>
      </c>
      <c r="J36" s="50">
        <v>57</v>
      </c>
      <c r="K36" s="50">
        <v>57</v>
      </c>
      <c r="L36" s="50">
        <v>32</v>
      </c>
      <c r="M36" s="50">
        <v>683</v>
      </c>
      <c r="N36" s="50">
        <v>16908</v>
      </c>
      <c r="O36" s="50">
        <v>686</v>
      </c>
      <c r="P36" s="52">
        <f t="shared" si="8"/>
        <v>46.323287671232876</v>
      </c>
      <c r="Q36" s="53">
        <f t="shared" si="9"/>
        <v>0.81268925739005049</v>
      </c>
      <c r="R36" s="54">
        <f t="shared" si="10"/>
        <v>24.701241782322864</v>
      </c>
      <c r="S36" s="50">
        <v>87</v>
      </c>
      <c r="T36" s="50">
        <v>28.3</v>
      </c>
      <c r="U36" s="50">
        <v>2</v>
      </c>
      <c r="V36" s="53">
        <f t="shared" si="11"/>
        <v>2.9282576866764276E-3</v>
      </c>
      <c r="W36" s="55" t="s">
        <v>348</v>
      </c>
      <c r="X36" s="48">
        <v>0</v>
      </c>
    </row>
    <row r="37" spans="1:24" ht="15" customHeight="1">
      <c r="A37" s="48" t="s">
        <v>270</v>
      </c>
      <c r="B37" s="48" t="s">
        <v>349</v>
      </c>
      <c r="C37" s="48" t="s">
        <v>293</v>
      </c>
      <c r="D37" s="56"/>
      <c r="E37" s="50" t="s">
        <v>279</v>
      </c>
      <c r="F37" s="50" t="s">
        <v>1</v>
      </c>
      <c r="G37" s="50" t="s">
        <v>350</v>
      </c>
      <c r="H37" s="51" t="s">
        <v>276</v>
      </c>
      <c r="I37" s="50" t="s">
        <v>307</v>
      </c>
      <c r="J37" s="50">
        <v>48</v>
      </c>
      <c r="K37" s="50">
        <v>48</v>
      </c>
      <c r="L37" s="50">
        <v>39</v>
      </c>
      <c r="M37" s="50">
        <v>977</v>
      </c>
      <c r="N37" s="50">
        <v>17453</v>
      </c>
      <c r="O37" s="50">
        <v>976</v>
      </c>
      <c r="P37" s="52">
        <f t="shared" si="8"/>
        <v>47.816438356164383</v>
      </c>
      <c r="Q37" s="53">
        <f t="shared" si="9"/>
        <v>0.99617579908675802</v>
      </c>
      <c r="R37" s="54">
        <f t="shared" si="10"/>
        <v>17.873015873015873</v>
      </c>
      <c r="S37" s="50">
        <v>66</v>
      </c>
      <c r="T37" s="50">
        <v>6.3</v>
      </c>
      <c r="U37" s="50">
        <v>0</v>
      </c>
      <c r="V37" s="53">
        <f t="shared" si="11"/>
        <v>0</v>
      </c>
      <c r="W37" s="55" t="s">
        <v>351</v>
      </c>
      <c r="X37" s="48">
        <v>0</v>
      </c>
    </row>
    <row r="38" spans="1:24" ht="15" customHeight="1">
      <c r="A38" s="48" t="s">
        <v>270</v>
      </c>
      <c r="B38" s="48" t="s">
        <v>320</v>
      </c>
      <c r="C38" s="48" t="s">
        <v>293</v>
      </c>
      <c r="D38" s="56"/>
      <c r="E38" s="50" t="s">
        <v>279</v>
      </c>
      <c r="F38" s="50" t="s">
        <v>321</v>
      </c>
      <c r="G38" s="50" t="s">
        <v>352</v>
      </c>
      <c r="H38" s="51" t="s">
        <v>353</v>
      </c>
      <c r="I38" s="50" t="s">
        <v>341</v>
      </c>
      <c r="J38" s="50">
        <v>44</v>
      </c>
      <c r="K38" s="50">
        <v>42</v>
      </c>
      <c r="L38" s="50">
        <v>34</v>
      </c>
      <c r="M38" s="50">
        <v>255</v>
      </c>
      <c r="N38" s="50">
        <v>14149</v>
      </c>
      <c r="O38" s="50">
        <v>260</v>
      </c>
      <c r="P38" s="52">
        <f t="shared" si="8"/>
        <v>38.764383561643832</v>
      </c>
      <c r="Q38" s="53">
        <f t="shared" si="9"/>
        <v>0.88100871731008712</v>
      </c>
      <c r="R38" s="54">
        <f t="shared" si="10"/>
        <v>54.947572815533981</v>
      </c>
      <c r="S38" s="50">
        <v>0</v>
      </c>
      <c r="T38" s="50">
        <v>0</v>
      </c>
      <c r="U38" s="50">
        <v>118</v>
      </c>
      <c r="V38" s="53">
        <f t="shared" si="11"/>
        <v>0.46274509803921571</v>
      </c>
      <c r="W38" s="55"/>
      <c r="X38" s="48">
        <v>0</v>
      </c>
    </row>
    <row r="39" spans="1:24" ht="15" customHeight="1">
      <c r="A39" s="48" t="s">
        <v>290</v>
      </c>
      <c r="B39" s="48" t="s">
        <v>320</v>
      </c>
      <c r="C39" s="48" t="s">
        <v>293</v>
      </c>
      <c r="D39" s="56"/>
      <c r="E39" s="50" t="s">
        <v>279</v>
      </c>
      <c r="F39" s="50" t="s">
        <v>321</v>
      </c>
      <c r="G39" s="50" t="s">
        <v>354</v>
      </c>
      <c r="H39" s="51" t="s">
        <v>303</v>
      </c>
      <c r="I39" s="50" t="s">
        <v>355</v>
      </c>
      <c r="J39" s="50">
        <v>54</v>
      </c>
      <c r="K39" s="50">
        <v>53</v>
      </c>
      <c r="L39" s="50">
        <v>40</v>
      </c>
      <c r="M39" s="50">
        <v>1066</v>
      </c>
      <c r="N39" s="50">
        <v>18236</v>
      </c>
      <c r="O39" s="50">
        <v>1073</v>
      </c>
      <c r="P39" s="52">
        <f t="shared" si="8"/>
        <v>49.961643835616435</v>
      </c>
      <c r="Q39" s="53">
        <f t="shared" si="9"/>
        <v>0.92521562658548961</v>
      </c>
      <c r="R39" s="54">
        <f t="shared" si="10"/>
        <v>17.050958391771857</v>
      </c>
      <c r="S39" s="50">
        <v>15</v>
      </c>
      <c r="T39" s="50">
        <v>7.6</v>
      </c>
      <c r="U39" s="50">
        <v>639</v>
      </c>
      <c r="V39" s="53">
        <f t="shared" si="11"/>
        <v>0.59943714821763605</v>
      </c>
      <c r="W39" s="55"/>
      <c r="X39" s="48">
        <v>0</v>
      </c>
    </row>
    <row r="40" spans="1:24" ht="15" customHeight="1">
      <c r="A40" s="48" t="s">
        <v>290</v>
      </c>
      <c r="B40" s="48" t="s">
        <v>325</v>
      </c>
      <c r="C40" s="48" t="s">
        <v>290</v>
      </c>
      <c r="D40" s="56"/>
      <c r="E40" s="50" t="s">
        <v>284</v>
      </c>
      <c r="F40" s="50" t="s">
        <v>326</v>
      </c>
      <c r="G40" s="50" t="s">
        <v>327</v>
      </c>
      <c r="H40" s="51" t="s">
        <v>276</v>
      </c>
      <c r="I40" s="50" t="s">
        <v>328</v>
      </c>
      <c r="J40" s="50">
        <v>60</v>
      </c>
      <c r="K40" s="50">
        <v>54</v>
      </c>
      <c r="L40" s="50">
        <v>41</v>
      </c>
      <c r="M40" s="50">
        <v>115</v>
      </c>
      <c r="N40" s="50">
        <v>2948</v>
      </c>
      <c r="O40" s="50">
        <v>104</v>
      </c>
      <c r="P40" s="52">
        <f>N40/365</f>
        <v>8.0767123287671225</v>
      </c>
      <c r="Q40" s="53">
        <f>N40/(J40*365)</f>
        <v>0.13461187214611872</v>
      </c>
      <c r="R40" s="54">
        <f>N40/((M40+O40)/2)</f>
        <v>26.922374429223744</v>
      </c>
      <c r="S40" s="50">
        <v>17</v>
      </c>
      <c r="T40" s="50">
        <v>0</v>
      </c>
      <c r="U40" s="50">
        <v>2</v>
      </c>
      <c r="V40" s="53">
        <f>U40/M40</f>
        <v>1.7391304347826087E-2</v>
      </c>
      <c r="W40" s="55" t="s">
        <v>329</v>
      </c>
      <c r="X40" s="48">
        <v>0</v>
      </c>
    </row>
    <row r="41" spans="1:24" ht="15" customHeight="1">
      <c r="A41" s="48" t="s">
        <v>298</v>
      </c>
      <c r="B41" s="48" t="s">
        <v>283</v>
      </c>
      <c r="C41" s="48" t="s">
        <v>293</v>
      </c>
      <c r="D41" s="56"/>
      <c r="E41" s="50" t="s">
        <v>284</v>
      </c>
      <c r="F41" s="50" t="s">
        <v>285</v>
      </c>
      <c r="G41" s="50" t="s">
        <v>356</v>
      </c>
      <c r="H41" s="51" t="s">
        <v>353</v>
      </c>
      <c r="I41" s="50" t="s">
        <v>357</v>
      </c>
      <c r="J41" s="50">
        <v>42</v>
      </c>
      <c r="K41" s="50">
        <v>42</v>
      </c>
      <c r="L41" s="50">
        <v>29</v>
      </c>
      <c r="M41" s="50">
        <v>413</v>
      </c>
      <c r="N41" s="50">
        <v>13002</v>
      </c>
      <c r="O41" s="50">
        <v>413</v>
      </c>
      <c r="P41" s="52">
        <f t="shared" si="8"/>
        <v>35.62191780821918</v>
      </c>
      <c r="Q41" s="53">
        <f t="shared" si="9"/>
        <v>0.84814090019569477</v>
      </c>
      <c r="R41" s="54">
        <f t="shared" si="10"/>
        <v>31.481840193704599</v>
      </c>
      <c r="S41" s="50">
        <v>4</v>
      </c>
      <c r="T41" s="50">
        <v>24.5</v>
      </c>
      <c r="U41" s="50">
        <v>317</v>
      </c>
      <c r="V41" s="53">
        <f t="shared" si="11"/>
        <v>0.76755447941888622</v>
      </c>
      <c r="W41" s="55" t="s">
        <v>358</v>
      </c>
      <c r="X41" s="48">
        <v>0</v>
      </c>
    </row>
    <row r="42" spans="1:24" ht="15" customHeight="1">
      <c r="A42" s="48"/>
      <c r="B42" s="48"/>
      <c r="C42" s="48"/>
      <c r="D42" s="56"/>
      <c r="E42" s="57" t="s">
        <v>335</v>
      </c>
      <c r="F42" s="58"/>
      <c r="G42" s="58"/>
      <c r="H42" s="59"/>
      <c r="I42" s="60"/>
      <c r="J42" s="63">
        <v>38</v>
      </c>
      <c r="K42" s="63">
        <v>14</v>
      </c>
      <c r="L42" s="63">
        <v>2</v>
      </c>
      <c r="M42" s="63">
        <v>224</v>
      </c>
      <c r="N42" s="63">
        <v>2441</v>
      </c>
      <c r="O42" s="63">
        <v>232</v>
      </c>
      <c r="P42" s="69">
        <v>58</v>
      </c>
      <c r="Q42" s="70">
        <f t="shared" si="9"/>
        <v>0.17599134823359769</v>
      </c>
      <c r="R42" s="71">
        <f t="shared" si="10"/>
        <v>10.706140350877194</v>
      </c>
      <c r="S42" s="61"/>
      <c r="T42" s="61"/>
      <c r="U42" s="61"/>
      <c r="V42" s="61"/>
      <c r="W42" s="72"/>
      <c r="X42" s="48"/>
    </row>
    <row r="43" spans="1:24" ht="15" customHeight="1">
      <c r="A43" s="48"/>
      <c r="B43" s="48"/>
      <c r="C43" s="48"/>
      <c r="D43" s="56"/>
      <c r="E43" s="57" t="s">
        <v>288</v>
      </c>
      <c r="F43" s="58"/>
      <c r="G43" s="58"/>
      <c r="H43" s="59"/>
      <c r="I43" s="60"/>
      <c r="J43" s="63">
        <f>SUM(J33:J42)</f>
        <v>484</v>
      </c>
      <c r="K43" s="63">
        <f t="shared" ref="K43:O43" si="12">SUM(K33:K42)</f>
        <v>438</v>
      </c>
      <c r="L43" s="63">
        <f t="shared" si="12"/>
        <v>285</v>
      </c>
      <c r="M43" s="63">
        <f t="shared" si="12"/>
        <v>5261</v>
      </c>
      <c r="N43" s="63">
        <f t="shared" si="12"/>
        <v>124316</v>
      </c>
      <c r="O43" s="63">
        <f t="shared" si="12"/>
        <v>5271</v>
      </c>
      <c r="P43" s="69">
        <f t="shared" si="8"/>
        <v>340.59178082191778</v>
      </c>
      <c r="Q43" s="70">
        <f t="shared" si="9"/>
        <v>0.70370202649156577</v>
      </c>
      <c r="R43" s="71">
        <f t="shared" si="10"/>
        <v>23.607292062286366</v>
      </c>
      <c r="S43" s="50">
        <f>SUM(S33:S42)</f>
        <v>272</v>
      </c>
      <c r="T43" s="61"/>
      <c r="U43" s="50">
        <f>SUM(U33:U42)</f>
        <v>1668</v>
      </c>
      <c r="V43" s="53">
        <f t="shared" ref="V43" si="13">U43/M43</f>
        <v>0.31704999049610338</v>
      </c>
      <c r="W43" s="73"/>
      <c r="X43" s="48"/>
    </row>
    <row r="44" spans="1:24" ht="15" customHeight="1">
      <c r="A44" s="48"/>
      <c r="B44" s="48"/>
      <c r="C44" s="48"/>
      <c r="D44" s="63"/>
      <c r="E44" s="184" t="s">
        <v>289</v>
      </c>
      <c r="F44" s="185"/>
      <c r="G44" s="185"/>
      <c r="H44" s="186"/>
      <c r="I44" s="187"/>
      <c r="J44" s="188">
        <v>567</v>
      </c>
      <c r="K44" s="189"/>
      <c r="L44" s="189"/>
      <c r="M44" s="189"/>
      <c r="N44" s="189"/>
      <c r="O44" s="189"/>
      <c r="P44" s="190">
        <v>511</v>
      </c>
      <c r="Q44" s="191">
        <v>0.9</v>
      </c>
      <c r="R44" s="189"/>
      <c r="S44" s="189"/>
      <c r="T44" s="189"/>
      <c r="U44" s="189"/>
      <c r="V44" s="189"/>
      <c r="W44" s="193"/>
      <c r="X44" s="48"/>
    </row>
    <row r="45" spans="1:24" ht="15" customHeight="1">
      <c r="A45" s="48"/>
      <c r="B45" s="48"/>
      <c r="C45" s="48"/>
      <c r="D45" s="49" t="s">
        <v>359</v>
      </c>
      <c r="E45" s="57" t="s">
        <v>288</v>
      </c>
      <c r="F45" s="58"/>
      <c r="G45" s="58"/>
      <c r="H45" s="59"/>
      <c r="I45" s="60"/>
      <c r="J45" s="63">
        <f t="shared" ref="J45:O45" si="14">SUM(J43,J31,J9)</f>
        <v>1476</v>
      </c>
      <c r="K45" s="63">
        <f t="shared" si="14"/>
        <v>1289</v>
      </c>
      <c r="L45" s="63">
        <f t="shared" si="14"/>
        <v>587</v>
      </c>
      <c r="M45" s="63">
        <f t="shared" si="14"/>
        <v>28196</v>
      </c>
      <c r="N45" s="63">
        <f t="shared" si="14"/>
        <v>365004</v>
      </c>
      <c r="O45" s="63">
        <f t="shared" si="14"/>
        <v>28082</v>
      </c>
      <c r="P45" s="69">
        <f>N45/365</f>
        <v>1000.0109589041095</v>
      </c>
      <c r="Q45" s="70">
        <f>N45/(J45*365)</f>
        <v>0.6775141997995322</v>
      </c>
      <c r="R45" s="71">
        <f>N45/((M45+O45)/2)</f>
        <v>12.971463093926578</v>
      </c>
      <c r="S45" s="63">
        <f>SUM(S43,S31,S9)</f>
        <v>5781</v>
      </c>
      <c r="T45" s="61"/>
      <c r="U45" s="63">
        <f>SUM(U43,U31,U9)</f>
        <v>4413</v>
      </c>
      <c r="V45" s="53">
        <f t="shared" ref="V45" si="15">U45/M45</f>
        <v>0.15651156192367713</v>
      </c>
      <c r="W45" s="73"/>
      <c r="X45" s="48"/>
    </row>
    <row r="46" spans="1:24" ht="15" customHeight="1">
      <c r="A46" s="48"/>
      <c r="B46" s="48"/>
      <c r="C46" s="48"/>
      <c r="D46" s="63"/>
      <c r="E46" s="184" t="s">
        <v>289</v>
      </c>
      <c r="F46" s="185"/>
      <c r="G46" s="185"/>
      <c r="H46" s="186"/>
      <c r="I46" s="187"/>
      <c r="J46" s="188">
        <v>1409</v>
      </c>
      <c r="K46" s="189"/>
      <c r="L46" s="189"/>
      <c r="M46" s="189"/>
      <c r="N46" s="189"/>
      <c r="O46" s="189"/>
      <c r="P46" s="190">
        <v>1164</v>
      </c>
      <c r="Q46" s="194" t="s">
        <v>360</v>
      </c>
      <c r="R46" s="189"/>
      <c r="S46" s="189"/>
      <c r="T46" s="189"/>
      <c r="U46" s="189"/>
      <c r="V46" s="189"/>
      <c r="W46" s="193"/>
      <c r="X46" s="48"/>
    </row>
    <row r="47" spans="1:24" ht="15" customHeight="1">
      <c r="A47" s="48" t="s">
        <v>290</v>
      </c>
      <c r="B47" s="48" t="s">
        <v>342</v>
      </c>
      <c r="C47" s="48" t="s">
        <v>296</v>
      </c>
      <c r="D47" s="49" t="s">
        <v>361</v>
      </c>
      <c r="E47" s="50" t="s">
        <v>273</v>
      </c>
      <c r="F47" s="50" t="s">
        <v>343</v>
      </c>
      <c r="G47" s="50" t="s">
        <v>362</v>
      </c>
      <c r="H47" s="51" t="s">
        <v>276</v>
      </c>
      <c r="I47" s="50"/>
      <c r="J47" s="50">
        <v>55</v>
      </c>
      <c r="K47" s="50">
        <v>51</v>
      </c>
      <c r="L47" s="50">
        <v>42</v>
      </c>
      <c r="M47" s="50">
        <v>100</v>
      </c>
      <c r="N47" s="50">
        <v>16968</v>
      </c>
      <c r="O47" s="50">
        <v>97</v>
      </c>
      <c r="P47" s="52">
        <f t="shared" ref="P47:P59" si="16">N47/365</f>
        <v>46.487671232876714</v>
      </c>
      <c r="Q47" s="53">
        <f t="shared" ref="Q47:Q59" si="17">N47/(J47*365)</f>
        <v>0.84523038605230383</v>
      </c>
      <c r="R47" s="54">
        <f t="shared" ref="R47:R59" si="18">N47/((M47+O47)/2)</f>
        <v>172.26395939086294</v>
      </c>
      <c r="S47" s="50">
        <v>0</v>
      </c>
      <c r="T47" s="50">
        <v>0</v>
      </c>
      <c r="U47" s="50">
        <v>71</v>
      </c>
      <c r="V47" s="53">
        <f t="shared" ref="V47:V57" si="19">U47/M47</f>
        <v>0.71</v>
      </c>
      <c r="W47" s="55"/>
      <c r="X47" s="48">
        <v>0</v>
      </c>
    </row>
    <row r="48" spans="1:24" ht="15" customHeight="1">
      <c r="A48" s="48" t="s">
        <v>293</v>
      </c>
      <c r="B48" s="48" t="s">
        <v>342</v>
      </c>
      <c r="C48" s="48" t="s">
        <v>296</v>
      </c>
      <c r="D48" s="56"/>
      <c r="E48" s="50" t="s">
        <v>273</v>
      </c>
      <c r="F48" s="50" t="s">
        <v>343</v>
      </c>
      <c r="G48" s="50" t="s">
        <v>363</v>
      </c>
      <c r="H48" s="51" t="s">
        <v>364</v>
      </c>
      <c r="I48" s="50"/>
      <c r="J48" s="50">
        <v>55</v>
      </c>
      <c r="K48" s="50">
        <v>53</v>
      </c>
      <c r="L48" s="50">
        <v>46</v>
      </c>
      <c r="M48" s="50">
        <v>73</v>
      </c>
      <c r="N48" s="50">
        <v>18023</v>
      </c>
      <c r="O48" s="50">
        <v>71</v>
      </c>
      <c r="P48" s="52">
        <f t="shared" si="16"/>
        <v>49.37808219178082</v>
      </c>
      <c r="Q48" s="53">
        <f t="shared" si="17"/>
        <v>0.89778331257783317</v>
      </c>
      <c r="R48" s="54">
        <f t="shared" si="18"/>
        <v>250.31944444444446</v>
      </c>
      <c r="S48" s="50">
        <v>0</v>
      </c>
      <c r="T48" s="50">
        <v>0</v>
      </c>
      <c r="U48" s="50">
        <v>63</v>
      </c>
      <c r="V48" s="53">
        <f t="shared" si="19"/>
        <v>0.86301369863013699</v>
      </c>
      <c r="W48" s="55"/>
      <c r="X48" s="48">
        <v>0</v>
      </c>
    </row>
    <row r="49" spans="1:24" ht="15" customHeight="1">
      <c r="A49" s="48" t="s">
        <v>296</v>
      </c>
      <c r="B49" s="48" t="s">
        <v>342</v>
      </c>
      <c r="C49" s="48" t="s">
        <v>296</v>
      </c>
      <c r="D49" s="56"/>
      <c r="E49" s="50" t="s">
        <v>273</v>
      </c>
      <c r="F49" s="50" t="s">
        <v>343</v>
      </c>
      <c r="G49" s="50" t="s">
        <v>365</v>
      </c>
      <c r="H49" s="51" t="s">
        <v>366</v>
      </c>
      <c r="I49" s="50"/>
      <c r="J49" s="50">
        <v>50</v>
      </c>
      <c r="K49" s="50">
        <v>47</v>
      </c>
      <c r="L49" s="50">
        <v>45</v>
      </c>
      <c r="M49" s="50">
        <v>108</v>
      </c>
      <c r="N49" s="50">
        <v>16286</v>
      </c>
      <c r="O49" s="50">
        <v>108</v>
      </c>
      <c r="P49" s="52">
        <f t="shared" si="16"/>
        <v>44.61917808219178</v>
      </c>
      <c r="Q49" s="53">
        <f t="shared" si="17"/>
        <v>0.89238356164383559</v>
      </c>
      <c r="R49" s="54">
        <f t="shared" si="18"/>
        <v>150.7962962962963</v>
      </c>
      <c r="S49" s="50">
        <v>0</v>
      </c>
      <c r="T49" s="50">
        <v>0</v>
      </c>
      <c r="U49" s="50">
        <v>0</v>
      </c>
      <c r="V49" s="53">
        <f t="shared" si="19"/>
        <v>0</v>
      </c>
      <c r="W49" s="55"/>
      <c r="X49" s="48">
        <v>0</v>
      </c>
    </row>
    <row r="50" spans="1:24" ht="15" customHeight="1">
      <c r="A50" s="48" t="s">
        <v>290</v>
      </c>
      <c r="B50" s="48" t="s">
        <v>304</v>
      </c>
      <c r="C50" s="48" t="s">
        <v>296</v>
      </c>
      <c r="D50" s="56"/>
      <c r="E50" s="50" t="s">
        <v>273</v>
      </c>
      <c r="F50" s="50" t="s">
        <v>305</v>
      </c>
      <c r="G50" s="50" t="s">
        <v>367</v>
      </c>
      <c r="H50" s="51" t="s">
        <v>276</v>
      </c>
      <c r="I50" s="50"/>
      <c r="J50" s="50">
        <v>60</v>
      </c>
      <c r="K50" s="50">
        <v>57</v>
      </c>
      <c r="L50" s="50">
        <v>45</v>
      </c>
      <c r="M50" s="50">
        <v>146</v>
      </c>
      <c r="N50" s="50">
        <v>18748</v>
      </c>
      <c r="O50" s="50">
        <v>144</v>
      </c>
      <c r="P50" s="52">
        <f t="shared" si="16"/>
        <v>51.364383561643834</v>
      </c>
      <c r="Q50" s="53">
        <f t="shared" si="17"/>
        <v>0.85607305936073064</v>
      </c>
      <c r="R50" s="54">
        <f t="shared" si="18"/>
        <v>129.29655172413794</v>
      </c>
      <c r="S50" s="50">
        <v>0</v>
      </c>
      <c r="T50" s="50">
        <v>0</v>
      </c>
      <c r="U50" s="50">
        <v>84</v>
      </c>
      <c r="V50" s="53">
        <f t="shared" si="19"/>
        <v>0.57534246575342463</v>
      </c>
      <c r="W50" s="55"/>
      <c r="X50" s="48">
        <v>0</v>
      </c>
    </row>
    <row r="51" spans="1:24" ht="15" customHeight="1">
      <c r="A51" s="48" t="s">
        <v>293</v>
      </c>
      <c r="B51" s="48" t="s">
        <v>304</v>
      </c>
      <c r="C51" s="48" t="s">
        <v>296</v>
      </c>
      <c r="D51" s="56"/>
      <c r="E51" s="50" t="s">
        <v>273</v>
      </c>
      <c r="F51" s="50" t="s">
        <v>305</v>
      </c>
      <c r="G51" s="50" t="s">
        <v>368</v>
      </c>
      <c r="H51" s="51" t="s">
        <v>276</v>
      </c>
      <c r="I51" s="50"/>
      <c r="J51" s="50">
        <v>51</v>
      </c>
      <c r="K51" s="50">
        <v>49</v>
      </c>
      <c r="L51" s="50">
        <v>41</v>
      </c>
      <c r="M51" s="50">
        <v>62</v>
      </c>
      <c r="N51" s="50">
        <v>16793</v>
      </c>
      <c r="O51" s="50">
        <v>73</v>
      </c>
      <c r="P51" s="52">
        <f t="shared" si="16"/>
        <v>46.008219178082193</v>
      </c>
      <c r="Q51" s="53">
        <f t="shared" si="17"/>
        <v>0.90212194466827822</v>
      </c>
      <c r="R51" s="54">
        <f t="shared" si="18"/>
        <v>248.78518518518518</v>
      </c>
      <c r="S51" s="50">
        <v>0</v>
      </c>
      <c r="T51" s="50">
        <v>0</v>
      </c>
      <c r="U51" s="50">
        <v>62</v>
      </c>
      <c r="V51" s="53">
        <f t="shared" si="19"/>
        <v>1</v>
      </c>
      <c r="W51" s="55"/>
      <c r="X51" s="48">
        <v>0</v>
      </c>
    </row>
    <row r="52" spans="1:24" ht="15" customHeight="1">
      <c r="A52" s="48" t="s">
        <v>270</v>
      </c>
      <c r="B52" s="48" t="s">
        <v>369</v>
      </c>
      <c r="C52" s="48" t="s">
        <v>296</v>
      </c>
      <c r="D52" s="56"/>
      <c r="E52" s="50" t="s">
        <v>279</v>
      </c>
      <c r="F52" s="50" t="s">
        <v>370</v>
      </c>
      <c r="G52" s="50" t="s">
        <v>371</v>
      </c>
      <c r="H52" s="51" t="s">
        <v>300</v>
      </c>
      <c r="I52" s="50" t="s">
        <v>372</v>
      </c>
      <c r="J52" s="50">
        <v>33</v>
      </c>
      <c r="K52" s="50">
        <v>33</v>
      </c>
      <c r="L52" s="50">
        <v>31</v>
      </c>
      <c r="M52" s="50">
        <v>19</v>
      </c>
      <c r="N52" s="50">
        <v>12001</v>
      </c>
      <c r="O52" s="50">
        <v>18</v>
      </c>
      <c r="P52" s="52">
        <f t="shared" si="16"/>
        <v>32.87945205479452</v>
      </c>
      <c r="Q52" s="53">
        <f t="shared" si="17"/>
        <v>0.9963470319634703</v>
      </c>
      <c r="R52" s="54">
        <f t="shared" si="18"/>
        <v>648.70270270270271</v>
      </c>
      <c r="S52" s="50">
        <v>0</v>
      </c>
      <c r="T52" s="50">
        <v>0</v>
      </c>
      <c r="U52" s="50">
        <v>0</v>
      </c>
      <c r="V52" s="53">
        <f t="shared" si="19"/>
        <v>0</v>
      </c>
      <c r="W52" s="55"/>
      <c r="X52" s="48">
        <v>0</v>
      </c>
    </row>
    <row r="53" spans="1:24" ht="15" customHeight="1">
      <c r="A53" s="48" t="s">
        <v>290</v>
      </c>
      <c r="B53" s="48" t="s">
        <v>344</v>
      </c>
      <c r="C53" s="48" t="s">
        <v>296</v>
      </c>
      <c r="D53" s="56"/>
      <c r="E53" s="50" t="s">
        <v>279</v>
      </c>
      <c r="F53" s="50" t="s">
        <v>345</v>
      </c>
      <c r="G53" s="50" t="s">
        <v>373</v>
      </c>
      <c r="H53" s="51" t="s">
        <v>276</v>
      </c>
      <c r="I53" s="50" t="s">
        <v>372</v>
      </c>
      <c r="J53" s="50">
        <v>42</v>
      </c>
      <c r="K53" s="50">
        <v>42</v>
      </c>
      <c r="L53" s="50">
        <v>32</v>
      </c>
      <c r="M53" s="50">
        <v>92</v>
      </c>
      <c r="N53" s="50">
        <v>13828</v>
      </c>
      <c r="O53" s="50">
        <v>90</v>
      </c>
      <c r="P53" s="52">
        <f t="shared" si="16"/>
        <v>37.884931506849313</v>
      </c>
      <c r="Q53" s="53">
        <f t="shared" si="17"/>
        <v>0.90202217873450752</v>
      </c>
      <c r="R53" s="54">
        <f t="shared" si="18"/>
        <v>151.95604395604394</v>
      </c>
      <c r="S53" s="50">
        <v>0</v>
      </c>
      <c r="T53" s="50">
        <v>0</v>
      </c>
      <c r="U53" s="50">
        <v>46</v>
      </c>
      <c r="V53" s="53">
        <f t="shared" si="19"/>
        <v>0.5</v>
      </c>
      <c r="W53" s="55"/>
      <c r="X53" s="48">
        <v>0</v>
      </c>
    </row>
    <row r="54" spans="1:24" ht="15" customHeight="1">
      <c r="A54" s="48" t="s">
        <v>270</v>
      </c>
      <c r="B54" s="48" t="s">
        <v>374</v>
      </c>
      <c r="C54" s="48" t="s">
        <v>296</v>
      </c>
      <c r="D54" s="56"/>
      <c r="E54" s="50" t="s">
        <v>279</v>
      </c>
      <c r="F54" s="50" t="s">
        <v>375</v>
      </c>
      <c r="G54" s="50" t="s">
        <v>376</v>
      </c>
      <c r="H54" s="51" t="s">
        <v>276</v>
      </c>
      <c r="I54" s="50" t="s">
        <v>372</v>
      </c>
      <c r="J54" s="50">
        <v>38</v>
      </c>
      <c r="K54" s="50">
        <v>38</v>
      </c>
      <c r="L54" s="50">
        <v>35</v>
      </c>
      <c r="M54" s="50">
        <v>59</v>
      </c>
      <c r="N54" s="50">
        <v>11222</v>
      </c>
      <c r="O54" s="50">
        <v>60</v>
      </c>
      <c r="P54" s="52">
        <f t="shared" si="16"/>
        <v>30.745205479452054</v>
      </c>
      <c r="Q54" s="53">
        <f t="shared" si="17"/>
        <v>0.80908435472242246</v>
      </c>
      <c r="R54" s="54">
        <f t="shared" si="18"/>
        <v>188.60504201680672</v>
      </c>
      <c r="S54" s="50">
        <v>42</v>
      </c>
      <c r="T54" s="50">
        <v>0</v>
      </c>
      <c r="U54" s="50">
        <v>4</v>
      </c>
      <c r="V54" s="53">
        <f t="shared" si="19"/>
        <v>6.7796610169491525E-2</v>
      </c>
      <c r="W54" s="55"/>
      <c r="X54" s="48">
        <v>0</v>
      </c>
    </row>
    <row r="55" spans="1:24" ht="15" customHeight="1">
      <c r="A55" s="48" t="s">
        <v>270</v>
      </c>
      <c r="B55" s="48" t="s">
        <v>377</v>
      </c>
      <c r="C55" s="48" t="s">
        <v>296</v>
      </c>
      <c r="D55" s="56"/>
      <c r="E55" s="50" t="s">
        <v>279</v>
      </c>
      <c r="F55" s="50" t="s">
        <v>2</v>
      </c>
      <c r="G55" s="50" t="s">
        <v>270</v>
      </c>
      <c r="H55" s="51" t="s">
        <v>366</v>
      </c>
      <c r="I55" s="50" t="s">
        <v>378</v>
      </c>
      <c r="J55" s="50">
        <v>52</v>
      </c>
      <c r="K55" s="50">
        <v>52</v>
      </c>
      <c r="L55" s="50">
        <v>0</v>
      </c>
      <c r="M55" s="50">
        <v>126</v>
      </c>
      <c r="N55" s="50">
        <v>18193</v>
      </c>
      <c r="O55" s="50">
        <v>121</v>
      </c>
      <c r="P55" s="52">
        <f t="shared" si="16"/>
        <v>49.843835616438355</v>
      </c>
      <c r="Q55" s="53">
        <f t="shared" si="17"/>
        <v>0.95853530031612222</v>
      </c>
      <c r="R55" s="54">
        <f t="shared" si="18"/>
        <v>147.31174089068827</v>
      </c>
      <c r="S55" s="50">
        <v>0</v>
      </c>
      <c r="T55" s="50">
        <v>0</v>
      </c>
      <c r="U55" s="50">
        <v>0</v>
      </c>
      <c r="V55" s="53">
        <f t="shared" si="19"/>
        <v>0</v>
      </c>
      <c r="W55" s="55"/>
      <c r="X55" s="48">
        <v>0</v>
      </c>
    </row>
    <row r="56" spans="1:24" ht="15" customHeight="1">
      <c r="A56" s="48" t="s">
        <v>270</v>
      </c>
      <c r="B56" s="48" t="s">
        <v>379</v>
      </c>
      <c r="C56" s="48" t="s">
        <v>296</v>
      </c>
      <c r="D56" s="56"/>
      <c r="E56" s="50" t="s">
        <v>284</v>
      </c>
      <c r="F56" s="50" t="s">
        <v>3</v>
      </c>
      <c r="G56" s="50" t="s">
        <v>380</v>
      </c>
      <c r="H56" s="51" t="s">
        <v>276</v>
      </c>
      <c r="I56" s="50" t="s">
        <v>372</v>
      </c>
      <c r="J56" s="50">
        <v>55</v>
      </c>
      <c r="K56" s="50">
        <v>55</v>
      </c>
      <c r="L56" s="50">
        <v>0</v>
      </c>
      <c r="M56" s="50">
        <v>86</v>
      </c>
      <c r="N56" s="50">
        <v>19168</v>
      </c>
      <c r="O56" s="50">
        <v>86</v>
      </c>
      <c r="P56" s="52">
        <f t="shared" si="16"/>
        <v>52.515068493150686</v>
      </c>
      <c r="Q56" s="53">
        <f t="shared" si="17"/>
        <v>0.95481942714819423</v>
      </c>
      <c r="R56" s="54">
        <f t="shared" si="18"/>
        <v>222.88372093023256</v>
      </c>
      <c r="S56" s="50">
        <v>0</v>
      </c>
      <c r="T56" s="50">
        <v>0</v>
      </c>
      <c r="U56" s="50">
        <v>0</v>
      </c>
      <c r="V56" s="53">
        <f t="shared" si="19"/>
        <v>0</v>
      </c>
      <c r="W56" s="55"/>
      <c r="X56" s="48">
        <v>0</v>
      </c>
    </row>
    <row r="57" spans="1:24" ht="15" customHeight="1">
      <c r="A57" s="48" t="s">
        <v>290</v>
      </c>
      <c r="B57" s="48" t="s">
        <v>283</v>
      </c>
      <c r="C57" s="48" t="s">
        <v>296</v>
      </c>
      <c r="D57" s="56"/>
      <c r="E57" s="50" t="s">
        <v>284</v>
      </c>
      <c r="F57" s="50" t="s">
        <v>285</v>
      </c>
      <c r="G57" s="50" t="s">
        <v>381</v>
      </c>
      <c r="H57" s="51" t="s">
        <v>276</v>
      </c>
      <c r="I57" s="50" t="s">
        <v>378</v>
      </c>
      <c r="J57" s="50">
        <v>30</v>
      </c>
      <c r="K57" s="50">
        <v>30</v>
      </c>
      <c r="L57" s="50">
        <v>24</v>
      </c>
      <c r="M57" s="50">
        <v>74</v>
      </c>
      <c r="N57" s="50">
        <v>9887</v>
      </c>
      <c r="O57" s="50">
        <v>78</v>
      </c>
      <c r="P57" s="52">
        <f t="shared" si="16"/>
        <v>27.087671232876712</v>
      </c>
      <c r="Q57" s="53">
        <f t="shared" si="17"/>
        <v>0.90292237442922374</v>
      </c>
      <c r="R57" s="54">
        <f t="shared" si="18"/>
        <v>130.09210526315789</v>
      </c>
      <c r="S57" s="50">
        <v>0</v>
      </c>
      <c r="T57" s="50">
        <v>0</v>
      </c>
      <c r="U57" s="50">
        <v>74</v>
      </c>
      <c r="V57" s="53">
        <f t="shared" si="19"/>
        <v>1</v>
      </c>
      <c r="W57" s="55"/>
      <c r="X57" s="48">
        <v>0</v>
      </c>
    </row>
    <row r="58" spans="1:24" ht="15" customHeight="1">
      <c r="A58" s="48"/>
      <c r="B58" s="48"/>
      <c r="C58" s="48"/>
      <c r="D58" s="56"/>
      <c r="E58" s="57" t="s">
        <v>335</v>
      </c>
      <c r="F58" s="58"/>
      <c r="G58" s="58"/>
      <c r="H58" s="59"/>
      <c r="I58" s="60"/>
      <c r="J58" s="63">
        <v>24</v>
      </c>
      <c r="K58" s="63">
        <v>19</v>
      </c>
      <c r="L58" s="63">
        <v>0</v>
      </c>
      <c r="M58" s="63">
        <v>23</v>
      </c>
      <c r="N58" s="63">
        <v>239</v>
      </c>
      <c r="O58" s="63">
        <v>24</v>
      </c>
      <c r="P58" s="52">
        <f t="shared" si="16"/>
        <v>0.65479452054794518</v>
      </c>
      <c r="Q58" s="70">
        <f t="shared" si="17"/>
        <v>2.7283105022831051E-2</v>
      </c>
      <c r="R58" s="71">
        <f t="shared" si="18"/>
        <v>10.170212765957446</v>
      </c>
      <c r="S58" s="61"/>
      <c r="T58" s="61"/>
      <c r="U58" s="61"/>
      <c r="V58" s="61"/>
      <c r="W58" s="72"/>
      <c r="X58" s="48"/>
    </row>
    <row r="59" spans="1:24" ht="15" customHeight="1">
      <c r="A59" s="48"/>
      <c r="B59" s="48"/>
      <c r="C59" s="48"/>
      <c r="D59" s="56"/>
      <c r="E59" s="57" t="s">
        <v>288</v>
      </c>
      <c r="F59" s="58"/>
      <c r="G59" s="58"/>
      <c r="H59" s="59"/>
      <c r="I59" s="60"/>
      <c r="J59" s="63">
        <f t="shared" ref="J59:O59" si="20">SUM(J47:J58)</f>
        <v>545</v>
      </c>
      <c r="K59" s="63">
        <f t="shared" si="20"/>
        <v>526</v>
      </c>
      <c r="L59" s="63">
        <f t="shared" si="20"/>
        <v>341</v>
      </c>
      <c r="M59" s="63">
        <f t="shared" si="20"/>
        <v>968</v>
      </c>
      <c r="N59" s="63">
        <f t="shared" si="20"/>
        <v>171356</v>
      </c>
      <c r="O59" s="63">
        <f t="shared" si="20"/>
        <v>970</v>
      </c>
      <c r="P59" s="69">
        <f t="shared" si="16"/>
        <v>469.46849315068494</v>
      </c>
      <c r="Q59" s="70">
        <f t="shared" si="17"/>
        <v>0.86141007917556867</v>
      </c>
      <c r="R59" s="71">
        <f t="shared" si="18"/>
        <v>176.83797729618163</v>
      </c>
      <c r="S59" s="50">
        <f>SUM(S47:S58)</f>
        <v>42</v>
      </c>
      <c r="T59" s="61"/>
      <c r="U59" s="50">
        <f>SUM(U47:U58)</f>
        <v>404</v>
      </c>
      <c r="V59" s="53">
        <f t="shared" ref="V59" si="21">U59/M59</f>
        <v>0.41735537190082644</v>
      </c>
      <c r="W59" s="73"/>
      <c r="X59" s="48"/>
    </row>
    <row r="60" spans="1:24" ht="15" customHeight="1">
      <c r="A60" s="48"/>
      <c r="B60" s="48"/>
      <c r="C60" s="48"/>
      <c r="D60" s="63"/>
      <c r="E60" s="184" t="s">
        <v>289</v>
      </c>
      <c r="F60" s="185"/>
      <c r="G60" s="185"/>
      <c r="H60" s="186"/>
      <c r="I60" s="187"/>
      <c r="J60" s="188">
        <v>604</v>
      </c>
      <c r="K60" s="189"/>
      <c r="L60" s="189"/>
      <c r="M60" s="189"/>
      <c r="N60" s="189"/>
      <c r="O60" s="189"/>
      <c r="P60" s="190">
        <v>556</v>
      </c>
      <c r="Q60" s="191">
        <v>0.92</v>
      </c>
      <c r="R60" s="189"/>
      <c r="S60" s="189"/>
      <c r="T60" s="189"/>
      <c r="U60" s="189"/>
      <c r="V60" s="189"/>
      <c r="W60" s="193"/>
      <c r="X60" s="48"/>
    </row>
    <row r="61" spans="1:24" ht="15" customHeight="1">
      <c r="A61" s="48"/>
      <c r="B61" s="48"/>
      <c r="C61" s="48"/>
      <c r="D61" s="49" t="s">
        <v>382</v>
      </c>
      <c r="E61" s="57" t="s">
        <v>288</v>
      </c>
      <c r="F61" s="58"/>
      <c r="G61" s="58"/>
      <c r="H61" s="59"/>
      <c r="I61" s="60"/>
      <c r="J61" s="63">
        <f t="shared" ref="J61:O61" si="22">SUM(J59,J45)</f>
        <v>2021</v>
      </c>
      <c r="K61" s="63">
        <f t="shared" si="22"/>
        <v>1815</v>
      </c>
      <c r="L61" s="63">
        <f t="shared" si="22"/>
        <v>928</v>
      </c>
      <c r="M61" s="63">
        <f t="shared" si="22"/>
        <v>29164</v>
      </c>
      <c r="N61" s="63">
        <f t="shared" si="22"/>
        <v>536360</v>
      </c>
      <c r="O61" s="63">
        <f t="shared" si="22"/>
        <v>29052</v>
      </c>
      <c r="P61" s="69">
        <f>N61/365</f>
        <v>1469.4794520547946</v>
      </c>
      <c r="Q61" s="70">
        <f>N61/(J61*365)</f>
        <v>0.72710512224383694</v>
      </c>
      <c r="R61" s="71">
        <f>N61/((M61+O61)/2)</f>
        <v>18.426549402226193</v>
      </c>
      <c r="S61" s="63">
        <f>SUM(S59,S45)</f>
        <v>5823</v>
      </c>
      <c r="T61" s="61"/>
      <c r="U61" s="63">
        <f>SUM(U59,U45)</f>
        <v>4817</v>
      </c>
      <c r="V61" s="53">
        <f t="shared" ref="V61" si="23">U61/M61</f>
        <v>0.16516938691537511</v>
      </c>
      <c r="W61" s="73"/>
      <c r="X61" s="48"/>
    </row>
    <row r="62" spans="1:24" ht="15" customHeight="1">
      <c r="A62" s="48"/>
      <c r="B62" s="48"/>
      <c r="C62" s="48"/>
      <c r="D62" s="63"/>
      <c r="E62" s="184" t="s">
        <v>289</v>
      </c>
      <c r="F62" s="185"/>
      <c r="G62" s="185"/>
      <c r="H62" s="186"/>
      <c r="I62" s="187"/>
      <c r="J62" s="188">
        <v>2013</v>
      </c>
      <c r="K62" s="189"/>
      <c r="L62" s="189"/>
      <c r="M62" s="189"/>
      <c r="N62" s="189"/>
      <c r="O62" s="189"/>
      <c r="P62" s="190">
        <v>1720</v>
      </c>
      <c r="Q62" s="194" t="s">
        <v>360</v>
      </c>
      <c r="R62" s="189"/>
      <c r="S62" s="189"/>
      <c r="T62" s="189"/>
      <c r="U62" s="189"/>
      <c r="V62" s="189"/>
      <c r="W62" s="193"/>
      <c r="X62" s="48"/>
    </row>
    <row r="63" spans="1:24" ht="15" customHeight="1">
      <c r="A63" s="48" t="s">
        <v>296</v>
      </c>
      <c r="B63" s="48" t="s">
        <v>304</v>
      </c>
      <c r="C63" s="48" t="s">
        <v>282</v>
      </c>
      <c r="D63" s="85" t="s">
        <v>383</v>
      </c>
      <c r="E63" s="90" t="s">
        <v>273</v>
      </c>
      <c r="F63" s="90" t="s">
        <v>305</v>
      </c>
      <c r="G63" s="90" t="s">
        <v>384</v>
      </c>
      <c r="H63" s="195" t="s">
        <v>276</v>
      </c>
      <c r="I63" s="90"/>
      <c r="J63" s="90">
        <v>33</v>
      </c>
      <c r="K63" s="90">
        <v>0</v>
      </c>
      <c r="L63" s="90">
        <v>0</v>
      </c>
      <c r="M63" s="90">
        <v>0</v>
      </c>
      <c r="N63" s="90">
        <v>0</v>
      </c>
      <c r="O63" s="90">
        <v>0</v>
      </c>
      <c r="P63" s="91">
        <f>N63/365</f>
        <v>0</v>
      </c>
      <c r="Q63" s="196">
        <f>N63/(J63*365)</f>
        <v>0</v>
      </c>
      <c r="R63" s="197">
        <v>0</v>
      </c>
      <c r="S63" s="90">
        <v>0</v>
      </c>
      <c r="T63" s="90">
        <v>0</v>
      </c>
      <c r="U63" s="90">
        <v>0</v>
      </c>
      <c r="V63" s="196">
        <v>0</v>
      </c>
      <c r="W63" s="198"/>
      <c r="X63" s="48">
        <v>0</v>
      </c>
    </row>
    <row r="64" spans="1:24" ht="15" customHeight="1">
      <c r="A64" s="48" t="s">
        <v>282</v>
      </c>
      <c r="B64" s="48" t="s">
        <v>320</v>
      </c>
      <c r="C64" s="48" t="s">
        <v>282</v>
      </c>
      <c r="D64" s="199"/>
      <c r="E64" s="90" t="s">
        <v>279</v>
      </c>
      <c r="F64" s="90" t="s">
        <v>321</v>
      </c>
      <c r="G64" s="90" t="s">
        <v>385</v>
      </c>
      <c r="H64" s="195" t="s">
        <v>276</v>
      </c>
      <c r="I64" s="90"/>
      <c r="J64" s="90">
        <v>6</v>
      </c>
      <c r="K64" s="90">
        <v>0</v>
      </c>
      <c r="L64" s="90">
        <v>0</v>
      </c>
      <c r="M64" s="90">
        <v>0</v>
      </c>
      <c r="N64" s="90">
        <v>0</v>
      </c>
      <c r="O64" s="90">
        <v>0</v>
      </c>
      <c r="P64" s="91">
        <f>N64/365</f>
        <v>0</v>
      </c>
      <c r="Q64" s="196">
        <f>N64/(J64*365)</f>
        <v>0</v>
      </c>
      <c r="R64" s="197">
        <v>0</v>
      </c>
      <c r="S64" s="90">
        <v>0</v>
      </c>
      <c r="T64" s="90">
        <v>0</v>
      </c>
      <c r="U64" s="90">
        <v>0</v>
      </c>
      <c r="V64" s="196">
        <v>0</v>
      </c>
      <c r="W64" s="198"/>
      <c r="X64" s="48">
        <v>0</v>
      </c>
    </row>
    <row r="65" spans="1:24" ht="15" customHeight="1">
      <c r="A65" s="48"/>
      <c r="B65" s="48"/>
      <c r="C65" s="48"/>
      <c r="D65" s="199"/>
      <c r="E65" s="86" t="s">
        <v>335</v>
      </c>
      <c r="F65" s="89"/>
      <c r="G65" s="90"/>
      <c r="H65" s="195"/>
      <c r="I65" s="90"/>
      <c r="J65" s="90">
        <v>19</v>
      </c>
      <c r="K65" s="90">
        <v>0</v>
      </c>
      <c r="L65" s="90">
        <v>0</v>
      </c>
      <c r="M65" s="90">
        <v>0</v>
      </c>
      <c r="N65" s="90">
        <v>0</v>
      </c>
      <c r="O65" s="90">
        <v>0</v>
      </c>
      <c r="P65" s="91">
        <v>0</v>
      </c>
      <c r="Q65" s="196">
        <f t="shared" ref="Q65" si="24">N65/(J65*365)</f>
        <v>0</v>
      </c>
      <c r="R65" s="197">
        <v>0</v>
      </c>
      <c r="S65" s="92"/>
      <c r="T65" s="92"/>
      <c r="U65" s="92"/>
      <c r="V65" s="92"/>
      <c r="W65" s="198"/>
      <c r="X65" s="48"/>
    </row>
    <row r="66" spans="1:24" ht="15" customHeight="1">
      <c r="A66" s="48"/>
      <c r="B66" s="48"/>
      <c r="C66" s="48"/>
      <c r="D66" s="93"/>
      <c r="E66" s="94" t="s">
        <v>288</v>
      </c>
      <c r="F66" s="95"/>
      <c r="G66" s="95"/>
      <c r="H66" s="96"/>
      <c r="I66" s="97"/>
      <c r="J66" s="93">
        <f>SUM(J63:J65)</f>
        <v>58</v>
      </c>
      <c r="K66" s="93">
        <f t="shared" ref="K66:O66" si="25">SUM(K63:K65)</f>
        <v>0</v>
      </c>
      <c r="L66" s="93">
        <f t="shared" si="25"/>
        <v>0</v>
      </c>
      <c r="M66" s="93">
        <f t="shared" si="25"/>
        <v>0</v>
      </c>
      <c r="N66" s="93">
        <f t="shared" si="25"/>
        <v>0</v>
      </c>
      <c r="O66" s="93">
        <f t="shared" si="25"/>
        <v>0</v>
      </c>
      <c r="P66" s="98">
        <f>N66/365</f>
        <v>0</v>
      </c>
      <c r="Q66" s="99">
        <f>N66/(J66*365)</f>
        <v>0</v>
      </c>
      <c r="R66" s="100">
        <v>0</v>
      </c>
      <c r="S66" s="90">
        <f>SUM(S63:S64)</f>
        <v>0</v>
      </c>
      <c r="T66" s="92"/>
      <c r="U66" s="92"/>
      <c r="V66" s="92"/>
      <c r="W66" s="101"/>
      <c r="X66" s="48"/>
    </row>
    <row r="67" spans="1:24" ht="15" customHeight="1">
      <c r="A67" s="48"/>
      <c r="B67" s="48"/>
      <c r="C67" s="48"/>
      <c r="D67" s="49" t="s">
        <v>386</v>
      </c>
      <c r="E67" s="57" t="s">
        <v>288</v>
      </c>
      <c r="F67" s="58"/>
      <c r="G67" s="58"/>
      <c r="H67" s="59"/>
      <c r="I67" s="60"/>
      <c r="J67" s="63">
        <f t="shared" ref="J67:O67" si="26">SUM(J61,J66)</f>
        <v>2079</v>
      </c>
      <c r="K67" s="63">
        <f t="shared" si="26"/>
        <v>1815</v>
      </c>
      <c r="L67" s="63">
        <f t="shared" si="26"/>
        <v>928</v>
      </c>
      <c r="M67" s="63">
        <f t="shared" si="26"/>
        <v>29164</v>
      </c>
      <c r="N67" s="63">
        <f t="shared" si="26"/>
        <v>536360</v>
      </c>
      <c r="O67" s="63">
        <f t="shared" si="26"/>
        <v>29052</v>
      </c>
      <c r="P67" s="69">
        <f>N67/365</f>
        <v>1469.4794520547946</v>
      </c>
      <c r="Q67" s="70">
        <f>N67/(J67*365)</f>
        <v>0.70682032325867938</v>
      </c>
      <c r="R67" s="71">
        <f>N67/((M67+O67)/2)</f>
        <v>18.426549402226193</v>
      </c>
      <c r="S67" s="63">
        <f>SUM(S61,S66)</f>
        <v>5823</v>
      </c>
      <c r="T67" s="61"/>
      <c r="U67" s="63">
        <f>SUM(U61,U66)</f>
        <v>4817</v>
      </c>
      <c r="V67" s="53">
        <f t="shared" ref="V67" si="27">U67/M67</f>
        <v>0.16516938691537511</v>
      </c>
      <c r="W67" s="73"/>
      <c r="X67" s="48"/>
    </row>
    <row r="68" spans="1:24" ht="15" customHeight="1">
      <c r="A68" s="48"/>
      <c r="B68" s="48"/>
      <c r="C68" s="48"/>
      <c r="D68" s="63" t="s">
        <v>387</v>
      </c>
      <c r="E68" s="184" t="s">
        <v>289</v>
      </c>
      <c r="F68" s="185"/>
      <c r="G68" s="185"/>
      <c r="H68" s="186"/>
      <c r="I68" s="187"/>
      <c r="J68" s="188">
        <v>2013</v>
      </c>
      <c r="K68" s="189"/>
      <c r="L68" s="189"/>
      <c r="M68" s="189"/>
      <c r="N68" s="189"/>
      <c r="O68" s="189"/>
      <c r="P68" s="190">
        <v>1720</v>
      </c>
      <c r="Q68" s="194" t="s">
        <v>360</v>
      </c>
      <c r="R68" s="189"/>
      <c r="S68" s="189"/>
      <c r="T68" s="189"/>
      <c r="U68" s="189"/>
      <c r="V68" s="189"/>
      <c r="W68" s="193"/>
      <c r="X68" s="48"/>
    </row>
    <row r="69" spans="1:24" ht="15" customHeight="1">
      <c r="A69" s="74"/>
      <c r="B69" s="74"/>
      <c r="C69" s="48"/>
      <c r="D69" s="75"/>
      <c r="E69" s="75"/>
      <c r="F69" s="75"/>
      <c r="G69" s="75"/>
      <c r="H69" s="76"/>
      <c r="I69" s="75"/>
      <c r="J69" s="75"/>
      <c r="K69" s="75"/>
      <c r="L69" s="75"/>
      <c r="M69" s="75"/>
      <c r="N69" s="75"/>
      <c r="O69" s="75"/>
      <c r="P69" s="77"/>
      <c r="Q69" s="78"/>
      <c r="R69" s="79"/>
      <c r="S69" s="75"/>
      <c r="T69" s="75"/>
      <c r="U69" s="75"/>
      <c r="V69" s="75"/>
      <c r="W69" s="80"/>
      <c r="X69" s="74"/>
    </row>
    <row r="70" spans="1:24" ht="15" customHeight="1">
      <c r="A70" s="74" t="s">
        <v>290</v>
      </c>
      <c r="B70" s="74" t="s">
        <v>388</v>
      </c>
      <c r="C70" s="48" t="s">
        <v>270</v>
      </c>
      <c r="D70" s="49" t="s">
        <v>389</v>
      </c>
      <c r="E70" s="50" t="s">
        <v>390</v>
      </c>
      <c r="F70" s="50" t="s">
        <v>15</v>
      </c>
      <c r="G70" s="50" t="s">
        <v>391</v>
      </c>
      <c r="H70" s="51" t="s">
        <v>324</v>
      </c>
      <c r="I70" s="50" t="s">
        <v>392</v>
      </c>
      <c r="J70" s="50">
        <v>4</v>
      </c>
      <c r="K70" s="50">
        <v>4</v>
      </c>
      <c r="L70" s="50">
        <v>1</v>
      </c>
      <c r="M70" s="50">
        <v>357</v>
      </c>
      <c r="N70" s="50">
        <v>1209</v>
      </c>
      <c r="O70" s="50">
        <v>357</v>
      </c>
      <c r="P70" s="52">
        <f t="shared" ref="P70:P130" si="28">N70/365</f>
        <v>3.3123287671232875</v>
      </c>
      <c r="Q70" s="53">
        <f t="shared" ref="Q70:Q130" si="29">N70/(J70*365)</f>
        <v>0.82808219178082187</v>
      </c>
      <c r="R70" s="54">
        <f t="shared" ref="R70:R106" si="30">N70/((M70+O70)/2)</f>
        <v>3.3865546218487395</v>
      </c>
      <c r="S70" s="50">
        <v>230</v>
      </c>
      <c r="T70" s="50">
        <v>0</v>
      </c>
      <c r="U70" s="50">
        <v>119</v>
      </c>
      <c r="V70" s="53">
        <f t="shared" ref="V70:V130" si="31">U70/M70</f>
        <v>0.33333333333333331</v>
      </c>
      <c r="W70" s="55"/>
      <c r="X70" s="74">
        <v>0</v>
      </c>
    </row>
    <row r="71" spans="1:24" ht="15" customHeight="1">
      <c r="A71" s="74" t="s">
        <v>293</v>
      </c>
      <c r="B71" s="74" t="s">
        <v>388</v>
      </c>
      <c r="C71" s="48" t="s">
        <v>270</v>
      </c>
      <c r="D71" s="56"/>
      <c r="E71" s="50" t="s">
        <v>390</v>
      </c>
      <c r="F71" s="50" t="s">
        <v>15</v>
      </c>
      <c r="G71" s="50" t="s">
        <v>393</v>
      </c>
      <c r="H71" s="51" t="s">
        <v>324</v>
      </c>
      <c r="I71" s="50" t="s">
        <v>277</v>
      </c>
      <c r="J71" s="50">
        <v>8</v>
      </c>
      <c r="K71" s="50">
        <v>8</v>
      </c>
      <c r="L71" s="50">
        <v>1</v>
      </c>
      <c r="M71" s="50">
        <v>903</v>
      </c>
      <c r="N71" s="50">
        <v>2451</v>
      </c>
      <c r="O71" s="50">
        <v>905</v>
      </c>
      <c r="P71" s="52">
        <f t="shared" si="28"/>
        <v>6.7150684931506852</v>
      </c>
      <c r="Q71" s="53">
        <f t="shared" si="29"/>
        <v>0.83938356164383565</v>
      </c>
      <c r="R71" s="54">
        <f t="shared" si="30"/>
        <v>2.711283185840708</v>
      </c>
      <c r="S71" s="50">
        <v>397</v>
      </c>
      <c r="T71" s="50">
        <v>0</v>
      </c>
      <c r="U71" s="50">
        <v>489</v>
      </c>
      <c r="V71" s="53">
        <f t="shared" si="31"/>
        <v>0.5415282392026578</v>
      </c>
      <c r="W71" s="55"/>
      <c r="X71" s="74">
        <v>0</v>
      </c>
    </row>
    <row r="72" spans="1:24" ht="15" customHeight="1">
      <c r="A72" s="74" t="s">
        <v>270</v>
      </c>
      <c r="B72" s="74" t="s">
        <v>394</v>
      </c>
      <c r="C72" s="48" t="s">
        <v>270</v>
      </c>
      <c r="D72" s="56"/>
      <c r="E72" s="50" t="s">
        <v>395</v>
      </c>
      <c r="F72" s="50" t="s">
        <v>396</v>
      </c>
      <c r="G72" s="50" t="s">
        <v>397</v>
      </c>
      <c r="H72" s="51" t="s">
        <v>300</v>
      </c>
      <c r="I72" s="50" t="s">
        <v>398</v>
      </c>
      <c r="J72" s="50">
        <v>9</v>
      </c>
      <c r="K72" s="50">
        <v>9</v>
      </c>
      <c r="L72" s="50">
        <v>7</v>
      </c>
      <c r="M72" s="50">
        <v>589</v>
      </c>
      <c r="N72" s="50">
        <v>3734</v>
      </c>
      <c r="O72" s="50">
        <v>587</v>
      </c>
      <c r="P72" s="52">
        <f t="shared" si="28"/>
        <v>10.230136986301369</v>
      </c>
      <c r="Q72" s="53">
        <f t="shared" si="29"/>
        <v>1.136681887366819</v>
      </c>
      <c r="R72" s="54">
        <f t="shared" si="30"/>
        <v>6.350340136054422</v>
      </c>
      <c r="S72" s="50">
        <v>513</v>
      </c>
      <c r="T72" s="50">
        <v>71.599999999999994</v>
      </c>
      <c r="U72" s="50">
        <v>69</v>
      </c>
      <c r="V72" s="53">
        <f t="shared" si="31"/>
        <v>0.11714770797962648</v>
      </c>
      <c r="W72" s="55"/>
      <c r="X72" s="74">
        <v>0</v>
      </c>
    </row>
    <row r="73" spans="1:24" ht="15" customHeight="1">
      <c r="A73" s="74" t="s">
        <v>270</v>
      </c>
      <c r="B73" s="74" t="s">
        <v>399</v>
      </c>
      <c r="C73" s="48" t="s">
        <v>270</v>
      </c>
      <c r="D73" s="56"/>
      <c r="E73" s="50" t="s">
        <v>400</v>
      </c>
      <c r="F73" s="50" t="s">
        <v>401</v>
      </c>
      <c r="G73" s="50" t="s">
        <v>402</v>
      </c>
      <c r="H73" s="51" t="s">
        <v>364</v>
      </c>
      <c r="I73" s="50" t="s">
        <v>403</v>
      </c>
      <c r="J73" s="50">
        <v>36</v>
      </c>
      <c r="K73" s="50">
        <v>34</v>
      </c>
      <c r="L73" s="50">
        <v>11</v>
      </c>
      <c r="M73" s="50">
        <v>594</v>
      </c>
      <c r="N73" s="50">
        <v>10494</v>
      </c>
      <c r="O73" s="50">
        <v>600</v>
      </c>
      <c r="P73" s="52">
        <f t="shared" si="28"/>
        <v>28.75068493150685</v>
      </c>
      <c r="Q73" s="53">
        <f t="shared" si="29"/>
        <v>0.79863013698630136</v>
      </c>
      <c r="R73" s="54">
        <f t="shared" si="30"/>
        <v>17.577889447236181</v>
      </c>
      <c r="S73" s="50">
        <v>50</v>
      </c>
      <c r="T73" s="50">
        <v>21.5</v>
      </c>
      <c r="U73" s="50">
        <v>45</v>
      </c>
      <c r="V73" s="53">
        <f t="shared" si="31"/>
        <v>7.575757575757576E-2</v>
      </c>
      <c r="W73" s="55"/>
      <c r="X73" s="74">
        <v>0</v>
      </c>
    </row>
    <row r="74" spans="1:24" ht="15" customHeight="1">
      <c r="A74" s="74" t="s">
        <v>290</v>
      </c>
      <c r="B74" s="74" t="s">
        <v>399</v>
      </c>
      <c r="C74" s="48" t="s">
        <v>270</v>
      </c>
      <c r="D74" s="56"/>
      <c r="E74" s="50" t="s">
        <v>400</v>
      </c>
      <c r="F74" s="50" t="s">
        <v>401</v>
      </c>
      <c r="G74" s="50" t="s">
        <v>404</v>
      </c>
      <c r="H74" s="51" t="s">
        <v>366</v>
      </c>
      <c r="I74" s="50" t="s">
        <v>405</v>
      </c>
      <c r="J74" s="50">
        <v>29</v>
      </c>
      <c r="K74" s="50">
        <v>28</v>
      </c>
      <c r="L74" s="50">
        <v>13</v>
      </c>
      <c r="M74" s="50">
        <v>568</v>
      </c>
      <c r="N74" s="50">
        <v>7728</v>
      </c>
      <c r="O74" s="50">
        <v>573</v>
      </c>
      <c r="P74" s="52">
        <f t="shared" si="28"/>
        <v>21.172602739726027</v>
      </c>
      <c r="Q74" s="53">
        <f t="shared" si="29"/>
        <v>0.73008974964572504</v>
      </c>
      <c r="R74" s="54">
        <f t="shared" si="30"/>
        <v>13.54601226993865</v>
      </c>
      <c r="S74" s="50">
        <v>38</v>
      </c>
      <c r="T74" s="50">
        <v>0</v>
      </c>
      <c r="U74" s="50">
        <v>44</v>
      </c>
      <c r="V74" s="53">
        <f t="shared" si="31"/>
        <v>7.746478873239436E-2</v>
      </c>
      <c r="W74" s="55"/>
      <c r="X74" s="74">
        <v>0</v>
      </c>
    </row>
    <row r="75" spans="1:24" ht="15" customHeight="1">
      <c r="A75" s="74" t="s">
        <v>293</v>
      </c>
      <c r="B75" s="74" t="s">
        <v>399</v>
      </c>
      <c r="C75" s="48" t="s">
        <v>270</v>
      </c>
      <c r="D75" s="56"/>
      <c r="E75" s="50" t="s">
        <v>400</v>
      </c>
      <c r="F75" s="50" t="s">
        <v>401</v>
      </c>
      <c r="G75" s="50" t="s">
        <v>406</v>
      </c>
      <c r="H75" s="51" t="s">
        <v>407</v>
      </c>
      <c r="I75" s="50" t="s">
        <v>403</v>
      </c>
      <c r="J75" s="50">
        <v>49</v>
      </c>
      <c r="K75" s="50">
        <v>9</v>
      </c>
      <c r="L75" s="50">
        <v>0</v>
      </c>
      <c r="M75" s="50">
        <v>80</v>
      </c>
      <c r="N75" s="50">
        <v>930</v>
      </c>
      <c r="O75" s="50">
        <v>78</v>
      </c>
      <c r="P75" s="52">
        <f t="shared" si="28"/>
        <v>2.547945205479452</v>
      </c>
      <c r="Q75" s="53">
        <f t="shared" si="29"/>
        <v>5.1998881744478614E-2</v>
      </c>
      <c r="R75" s="54">
        <f t="shared" si="30"/>
        <v>11.772151898734178</v>
      </c>
      <c r="S75" s="50">
        <v>4</v>
      </c>
      <c r="T75" s="50">
        <v>0</v>
      </c>
      <c r="U75" s="50">
        <v>13</v>
      </c>
      <c r="V75" s="53">
        <f t="shared" si="31"/>
        <v>0.16250000000000001</v>
      </c>
      <c r="W75" s="55"/>
      <c r="X75" s="74">
        <v>0</v>
      </c>
    </row>
    <row r="76" spans="1:24" ht="15" customHeight="1">
      <c r="A76" s="74" t="s">
        <v>296</v>
      </c>
      <c r="B76" s="74" t="s">
        <v>399</v>
      </c>
      <c r="C76" s="48" t="s">
        <v>270</v>
      </c>
      <c r="D76" s="56"/>
      <c r="E76" s="50" t="s">
        <v>400</v>
      </c>
      <c r="F76" s="50" t="s">
        <v>401</v>
      </c>
      <c r="G76" s="50" t="s">
        <v>408</v>
      </c>
      <c r="H76" s="51" t="s">
        <v>409</v>
      </c>
      <c r="I76" s="50" t="s">
        <v>403</v>
      </c>
      <c r="J76" s="50">
        <v>50</v>
      </c>
      <c r="K76" s="50">
        <v>47</v>
      </c>
      <c r="L76" s="50">
        <v>11</v>
      </c>
      <c r="M76" s="50">
        <v>1584</v>
      </c>
      <c r="N76" s="50">
        <v>13335</v>
      </c>
      <c r="O76" s="50">
        <v>1600</v>
      </c>
      <c r="P76" s="52">
        <f t="shared" si="28"/>
        <v>36.534246575342465</v>
      </c>
      <c r="Q76" s="53">
        <f t="shared" si="29"/>
        <v>0.73068493150684932</v>
      </c>
      <c r="R76" s="54">
        <f t="shared" si="30"/>
        <v>8.376256281407036</v>
      </c>
      <c r="S76" s="50">
        <v>25</v>
      </c>
      <c r="T76" s="50">
        <v>42.7</v>
      </c>
      <c r="U76" s="50">
        <v>40</v>
      </c>
      <c r="V76" s="53">
        <f t="shared" si="31"/>
        <v>2.5252525252525252E-2</v>
      </c>
      <c r="W76" s="55"/>
      <c r="X76" s="74">
        <v>0</v>
      </c>
    </row>
    <row r="77" spans="1:24" ht="15" customHeight="1">
      <c r="A77" s="74" t="s">
        <v>282</v>
      </c>
      <c r="B77" s="74" t="s">
        <v>399</v>
      </c>
      <c r="C77" s="48" t="s">
        <v>270</v>
      </c>
      <c r="D77" s="56"/>
      <c r="E77" s="50" t="s">
        <v>400</v>
      </c>
      <c r="F77" s="50" t="s">
        <v>401</v>
      </c>
      <c r="G77" s="50" t="s">
        <v>410</v>
      </c>
      <c r="H77" s="51" t="s">
        <v>411</v>
      </c>
      <c r="I77" s="50" t="s">
        <v>403</v>
      </c>
      <c r="J77" s="50">
        <v>48</v>
      </c>
      <c r="K77" s="50">
        <v>48</v>
      </c>
      <c r="L77" s="50">
        <v>26</v>
      </c>
      <c r="M77" s="50">
        <v>911</v>
      </c>
      <c r="N77" s="50">
        <v>16123</v>
      </c>
      <c r="O77" s="50">
        <v>906</v>
      </c>
      <c r="P77" s="52">
        <f t="shared" si="28"/>
        <v>44.172602739726024</v>
      </c>
      <c r="Q77" s="53">
        <f t="shared" si="29"/>
        <v>0.92026255707762561</v>
      </c>
      <c r="R77" s="54">
        <f t="shared" si="30"/>
        <v>17.746835443037973</v>
      </c>
      <c r="S77" s="50">
        <v>41</v>
      </c>
      <c r="T77" s="50">
        <v>32</v>
      </c>
      <c r="U77" s="50">
        <v>99</v>
      </c>
      <c r="V77" s="53">
        <f t="shared" si="31"/>
        <v>0.10867178924259056</v>
      </c>
      <c r="W77" s="55"/>
      <c r="X77" s="74">
        <v>0</v>
      </c>
    </row>
    <row r="78" spans="1:24" ht="15" customHeight="1">
      <c r="A78" s="74" t="s">
        <v>298</v>
      </c>
      <c r="B78" s="74" t="s">
        <v>399</v>
      </c>
      <c r="C78" s="48" t="s">
        <v>270</v>
      </c>
      <c r="D78" s="56"/>
      <c r="E78" s="50" t="s">
        <v>400</v>
      </c>
      <c r="F78" s="50" t="s">
        <v>401</v>
      </c>
      <c r="G78" s="50" t="s">
        <v>412</v>
      </c>
      <c r="H78" s="51" t="s">
        <v>324</v>
      </c>
      <c r="I78" s="50" t="s">
        <v>403</v>
      </c>
      <c r="J78" s="50">
        <v>50</v>
      </c>
      <c r="K78" s="50">
        <v>50</v>
      </c>
      <c r="L78" s="50">
        <v>13</v>
      </c>
      <c r="M78" s="50">
        <v>1270</v>
      </c>
      <c r="N78" s="50">
        <v>15393</v>
      </c>
      <c r="O78" s="50">
        <v>1268</v>
      </c>
      <c r="P78" s="52">
        <f t="shared" si="28"/>
        <v>42.172602739726024</v>
      </c>
      <c r="Q78" s="53">
        <f t="shared" si="29"/>
        <v>0.84345205479452057</v>
      </c>
      <c r="R78" s="54">
        <f t="shared" si="30"/>
        <v>12.130023640661939</v>
      </c>
      <c r="S78" s="50">
        <v>99</v>
      </c>
      <c r="T78" s="50">
        <v>29.1</v>
      </c>
      <c r="U78" s="50">
        <v>175</v>
      </c>
      <c r="V78" s="53">
        <f t="shared" si="31"/>
        <v>0.13779527559055119</v>
      </c>
      <c r="W78" s="55"/>
      <c r="X78" s="74">
        <v>0</v>
      </c>
    </row>
    <row r="79" spans="1:24" ht="15" customHeight="1">
      <c r="A79" s="74" t="s">
        <v>301</v>
      </c>
      <c r="B79" s="74" t="s">
        <v>399</v>
      </c>
      <c r="C79" s="48" t="s">
        <v>270</v>
      </c>
      <c r="D79" s="56"/>
      <c r="E79" s="50" t="s">
        <v>400</v>
      </c>
      <c r="F79" s="50" t="s">
        <v>401</v>
      </c>
      <c r="G79" s="50" t="s">
        <v>413</v>
      </c>
      <c r="H79" s="51" t="s">
        <v>414</v>
      </c>
      <c r="I79" s="50" t="s">
        <v>403</v>
      </c>
      <c r="J79" s="50">
        <v>50</v>
      </c>
      <c r="K79" s="50">
        <v>50</v>
      </c>
      <c r="L79" s="50">
        <v>12</v>
      </c>
      <c r="M79" s="50">
        <v>1323</v>
      </c>
      <c r="N79" s="50">
        <v>16511</v>
      </c>
      <c r="O79" s="50">
        <v>1317</v>
      </c>
      <c r="P79" s="52">
        <f t="shared" si="28"/>
        <v>45.235616438356168</v>
      </c>
      <c r="Q79" s="53">
        <f t="shared" si="29"/>
        <v>0.90471232876712326</v>
      </c>
      <c r="R79" s="54">
        <f t="shared" si="30"/>
        <v>12.508333333333333</v>
      </c>
      <c r="S79" s="50">
        <v>88</v>
      </c>
      <c r="T79" s="50">
        <v>35.200000000000003</v>
      </c>
      <c r="U79" s="50">
        <v>126</v>
      </c>
      <c r="V79" s="53">
        <f t="shared" si="31"/>
        <v>9.5238095238095233E-2</v>
      </c>
      <c r="W79" s="55"/>
      <c r="X79" s="74">
        <v>0</v>
      </c>
    </row>
    <row r="80" spans="1:24" ht="15" customHeight="1">
      <c r="A80" s="74" t="s">
        <v>339</v>
      </c>
      <c r="B80" s="74" t="s">
        <v>399</v>
      </c>
      <c r="C80" s="48" t="s">
        <v>270</v>
      </c>
      <c r="D80" s="56"/>
      <c r="E80" s="50" t="s">
        <v>400</v>
      </c>
      <c r="F80" s="50" t="s">
        <v>401</v>
      </c>
      <c r="G80" s="50" t="s">
        <v>415</v>
      </c>
      <c r="H80" s="51" t="s">
        <v>416</v>
      </c>
      <c r="I80" s="50" t="s">
        <v>403</v>
      </c>
      <c r="J80" s="50">
        <v>44</v>
      </c>
      <c r="K80" s="50">
        <v>44</v>
      </c>
      <c r="L80" s="50">
        <v>13</v>
      </c>
      <c r="M80" s="50">
        <v>873</v>
      </c>
      <c r="N80" s="50">
        <v>11824</v>
      </c>
      <c r="O80" s="50">
        <v>877</v>
      </c>
      <c r="P80" s="52">
        <f t="shared" si="28"/>
        <v>32.394520547945206</v>
      </c>
      <c r="Q80" s="53">
        <f t="shared" si="29"/>
        <v>0.73623910336239107</v>
      </c>
      <c r="R80" s="54">
        <f t="shared" si="30"/>
        <v>13.513142857142856</v>
      </c>
      <c r="S80" s="50">
        <v>74</v>
      </c>
      <c r="T80" s="50">
        <v>18.399999999999999</v>
      </c>
      <c r="U80" s="50">
        <v>54</v>
      </c>
      <c r="V80" s="53">
        <f t="shared" si="31"/>
        <v>6.1855670103092786E-2</v>
      </c>
      <c r="W80" s="55"/>
      <c r="X80" s="74">
        <v>0</v>
      </c>
    </row>
    <row r="81" spans="1:24" ht="15" customHeight="1">
      <c r="A81" s="74" t="s">
        <v>417</v>
      </c>
      <c r="B81" s="74" t="s">
        <v>399</v>
      </c>
      <c r="C81" s="48" t="s">
        <v>270</v>
      </c>
      <c r="D81" s="56"/>
      <c r="E81" s="50" t="s">
        <v>400</v>
      </c>
      <c r="F81" s="50" t="s">
        <v>401</v>
      </c>
      <c r="G81" s="50" t="s">
        <v>418</v>
      </c>
      <c r="H81" s="51" t="s">
        <v>419</v>
      </c>
      <c r="I81" s="50" t="s">
        <v>403</v>
      </c>
      <c r="J81" s="50">
        <v>49</v>
      </c>
      <c r="K81" s="50">
        <v>48</v>
      </c>
      <c r="L81" s="50">
        <v>15</v>
      </c>
      <c r="M81" s="50">
        <v>928</v>
      </c>
      <c r="N81" s="50">
        <v>14824</v>
      </c>
      <c r="O81" s="50">
        <v>956</v>
      </c>
      <c r="P81" s="52">
        <f t="shared" si="28"/>
        <v>40.613698630136987</v>
      </c>
      <c r="Q81" s="53">
        <f t="shared" si="29"/>
        <v>0.82885099245177518</v>
      </c>
      <c r="R81" s="54">
        <f t="shared" si="30"/>
        <v>15.736730360934182</v>
      </c>
      <c r="S81" s="50">
        <v>40</v>
      </c>
      <c r="T81" s="50">
        <v>22.6</v>
      </c>
      <c r="U81" s="50">
        <v>81</v>
      </c>
      <c r="V81" s="53">
        <f t="shared" si="31"/>
        <v>8.7284482758620691E-2</v>
      </c>
      <c r="W81" s="55"/>
      <c r="X81" s="74">
        <v>0</v>
      </c>
    </row>
    <row r="82" spans="1:24" ht="15" customHeight="1">
      <c r="A82" s="74" t="s">
        <v>420</v>
      </c>
      <c r="B82" s="74" t="s">
        <v>399</v>
      </c>
      <c r="C82" s="48" t="s">
        <v>270</v>
      </c>
      <c r="D82" s="56"/>
      <c r="E82" s="50" t="s">
        <v>400</v>
      </c>
      <c r="F82" s="50" t="s">
        <v>401</v>
      </c>
      <c r="G82" s="50" t="s">
        <v>421</v>
      </c>
      <c r="H82" s="51" t="s">
        <v>300</v>
      </c>
      <c r="I82" s="50" t="s">
        <v>403</v>
      </c>
      <c r="J82" s="50">
        <v>45</v>
      </c>
      <c r="K82" s="50">
        <v>40</v>
      </c>
      <c r="L82" s="50">
        <v>11</v>
      </c>
      <c r="M82" s="50">
        <v>903</v>
      </c>
      <c r="N82" s="50">
        <v>11572</v>
      </c>
      <c r="O82" s="50">
        <v>947</v>
      </c>
      <c r="P82" s="52">
        <f t="shared" si="28"/>
        <v>31.704109589041096</v>
      </c>
      <c r="Q82" s="53">
        <f t="shared" si="29"/>
        <v>0.70453576864535772</v>
      </c>
      <c r="R82" s="54">
        <f t="shared" si="30"/>
        <v>12.51027027027027</v>
      </c>
      <c r="S82" s="50">
        <v>91</v>
      </c>
      <c r="T82" s="50">
        <v>43.6</v>
      </c>
      <c r="U82" s="50">
        <v>119</v>
      </c>
      <c r="V82" s="53">
        <f t="shared" si="31"/>
        <v>0.13178294573643412</v>
      </c>
      <c r="W82" s="55"/>
      <c r="X82" s="74">
        <v>0</v>
      </c>
    </row>
    <row r="83" spans="1:24" ht="15" customHeight="1">
      <c r="A83" s="74" t="s">
        <v>422</v>
      </c>
      <c r="B83" s="74" t="s">
        <v>399</v>
      </c>
      <c r="C83" s="48" t="s">
        <v>270</v>
      </c>
      <c r="D83" s="56"/>
      <c r="E83" s="50" t="s">
        <v>400</v>
      </c>
      <c r="F83" s="50" t="s">
        <v>401</v>
      </c>
      <c r="G83" s="50" t="s">
        <v>423</v>
      </c>
      <c r="H83" s="51" t="s">
        <v>424</v>
      </c>
      <c r="I83" s="50" t="s">
        <v>403</v>
      </c>
      <c r="J83" s="50">
        <v>49</v>
      </c>
      <c r="K83" s="50">
        <v>48</v>
      </c>
      <c r="L83" s="50">
        <v>14</v>
      </c>
      <c r="M83" s="50">
        <v>1242</v>
      </c>
      <c r="N83" s="50">
        <v>14265</v>
      </c>
      <c r="O83" s="50">
        <v>1250</v>
      </c>
      <c r="P83" s="52">
        <f t="shared" si="28"/>
        <v>39.082191780821915</v>
      </c>
      <c r="Q83" s="53">
        <f t="shared" si="29"/>
        <v>0.79759575062901877</v>
      </c>
      <c r="R83" s="54">
        <f t="shared" si="30"/>
        <v>11.448635634028893</v>
      </c>
      <c r="S83" s="50">
        <v>31</v>
      </c>
      <c r="T83" s="50">
        <v>29.2</v>
      </c>
      <c r="U83" s="50">
        <v>46</v>
      </c>
      <c r="V83" s="53">
        <f t="shared" si="31"/>
        <v>3.7037037037037035E-2</v>
      </c>
      <c r="W83" s="55"/>
      <c r="X83" s="74">
        <v>0</v>
      </c>
    </row>
    <row r="84" spans="1:24" ht="15" customHeight="1">
      <c r="A84" s="74" t="s">
        <v>425</v>
      </c>
      <c r="B84" s="74" t="s">
        <v>399</v>
      </c>
      <c r="C84" s="48" t="s">
        <v>270</v>
      </c>
      <c r="D84" s="56"/>
      <c r="E84" s="50" t="s">
        <v>400</v>
      </c>
      <c r="F84" s="50" t="s">
        <v>401</v>
      </c>
      <c r="G84" s="50" t="s">
        <v>426</v>
      </c>
      <c r="H84" s="51" t="s">
        <v>409</v>
      </c>
      <c r="I84" s="50" t="s">
        <v>403</v>
      </c>
      <c r="J84" s="50">
        <v>15</v>
      </c>
      <c r="K84" s="50">
        <v>15</v>
      </c>
      <c r="L84" s="50">
        <v>4</v>
      </c>
      <c r="M84" s="50">
        <v>408</v>
      </c>
      <c r="N84" s="50">
        <v>4563</v>
      </c>
      <c r="O84" s="50">
        <v>408</v>
      </c>
      <c r="P84" s="52">
        <f t="shared" si="28"/>
        <v>12.501369863013698</v>
      </c>
      <c r="Q84" s="53">
        <f t="shared" si="29"/>
        <v>0.83342465753424655</v>
      </c>
      <c r="R84" s="54">
        <f t="shared" si="30"/>
        <v>11.183823529411764</v>
      </c>
      <c r="S84" s="50">
        <v>23</v>
      </c>
      <c r="T84" s="50">
        <v>60.9</v>
      </c>
      <c r="U84" s="50">
        <v>83</v>
      </c>
      <c r="V84" s="53">
        <f t="shared" si="31"/>
        <v>0.20343137254901961</v>
      </c>
      <c r="W84" s="55"/>
      <c r="X84" s="74">
        <v>224</v>
      </c>
    </row>
    <row r="85" spans="1:24" ht="15" customHeight="1">
      <c r="A85" s="74" t="s">
        <v>427</v>
      </c>
      <c r="B85" s="74" t="s">
        <v>399</v>
      </c>
      <c r="C85" s="48" t="s">
        <v>270</v>
      </c>
      <c r="D85" s="56"/>
      <c r="E85" s="50" t="s">
        <v>400</v>
      </c>
      <c r="F85" s="50" t="s">
        <v>401</v>
      </c>
      <c r="G85" s="50" t="s">
        <v>428</v>
      </c>
      <c r="H85" s="51" t="s">
        <v>429</v>
      </c>
      <c r="I85" s="50" t="s">
        <v>403</v>
      </c>
      <c r="J85" s="50">
        <v>50</v>
      </c>
      <c r="K85" s="50">
        <v>49</v>
      </c>
      <c r="L85" s="50">
        <v>19</v>
      </c>
      <c r="M85" s="50">
        <v>968</v>
      </c>
      <c r="N85" s="50">
        <v>14970</v>
      </c>
      <c r="O85" s="50">
        <v>1078</v>
      </c>
      <c r="P85" s="52">
        <f t="shared" si="28"/>
        <v>41.013698630136986</v>
      </c>
      <c r="Q85" s="53">
        <f t="shared" si="29"/>
        <v>0.82027397260273971</v>
      </c>
      <c r="R85" s="54">
        <f t="shared" si="30"/>
        <v>14.633431085043988</v>
      </c>
      <c r="S85" s="50">
        <v>32</v>
      </c>
      <c r="T85" s="50">
        <v>30.2</v>
      </c>
      <c r="U85" s="50">
        <v>209</v>
      </c>
      <c r="V85" s="53">
        <f t="shared" si="31"/>
        <v>0.21590909090909091</v>
      </c>
      <c r="W85" s="55"/>
      <c r="X85" s="74">
        <v>0</v>
      </c>
    </row>
    <row r="86" spans="1:24" ht="15" customHeight="1">
      <c r="A86" s="74" t="s">
        <v>430</v>
      </c>
      <c r="B86" s="74" t="s">
        <v>399</v>
      </c>
      <c r="C86" s="48" t="s">
        <v>270</v>
      </c>
      <c r="D86" s="56"/>
      <c r="E86" s="50" t="s">
        <v>400</v>
      </c>
      <c r="F86" s="50" t="s">
        <v>401</v>
      </c>
      <c r="G86" s="50" t="s">
        <v>431</v>
      </c>
      <c r="H86" s="51" t="s">
        <v>303</v>
      </c>
      <c r="I86" s="50" t="s">
        <v>403</v>
      </c>
      <c r="J86" s="50">
        <v>50</v>
      </c>
      <c r="K86" s="50">
        <v>50</v>
      </c>
      <c r="L86" s="50">
        <v>21</v>
      </c>
      <c r="M86" s="50">
        <v>810</v>
      </c>
      <c r="N86" s="50">
        <v>15738</v>
      </c>
      <c r="O86" s="50">
        <v>836</v>
      </c>
      <c r="P86" s="52">
        <f t="shared" si="28"/>
        <v>43.11780821917808</v>
      </c>
      <c r="Q86" s="53">
        <f t="shared" si="29"/>
        <v>0.86235616438356166</v>
      </c>
      <c r="R86" s="54">
        <f t="shared" si="30"/>
        <v>19.122721749696233</v>
      </c>
      <c r="S86" s="50">
        <v>56</v>
      </c>
      <c r="T86" s="50">
        <v>39.4</v>
      </c>
      <c r="U86" s="50">
        <v>48</v>
      </c>
      <c r="V86" s="53">
        <f t="shared" si="31"/>
        <v>5.9259259259259262E-2</v>
      </c>
      <c r="W86" s="55"/>
      <c r="X86" s="74">
        <v>0</v>
      </c>
    </row>
    <row r="87" spans="1:24" ht="15" customHeight="1">
      <c r="A87" s="74" t="s">
        <v>432</v>
      </c>
      <c r="B87" s="74" t="s">
        <v>399</v>
      </c>
      <c r="C87" s="48" t="s">
        <v>270</v>
      </c>
      <c r="D87" s="56"/>
      <c r="E87" s="50" t="s">
        <v>400</v>
      </c>
      <c r="F87" s="50" t="s">
        <v>401</v>
      </c>
      <c r="G87" s="50" t="s">
        <v>433</v>
      </c>
      <c r="H87" s="51" t="s">
        <v>407</v>
      </c>
      <c r="I87" s="50" t="s">
        <v>403</v>
      </c>
      <c r="J87" s="50">
        <v>50</v>
      </c>
      <c r="K87" s="50">
        <v>49</v>
      </c>
      <c r="L87" s="50">
        <v>19</v>
      </c>
      <c r="M87" s="50">
        <v>953</v>
      </c>
      <c r="N87" s="50">
        <v>15977</v>
      </c>
      <c r="O87" s="50">
        <v>1017</v>
      </c>
      <c r="P87" s="52">
        <f t="shared" si="28"/>
        <v>43.772602739726025</v>
      </c>
      <c r="Q87" s="53">
        <f t="shared" si="29"/>
        <v>0.8754520547945206</v>
      </c>
      <c r="R87" s="54">
        <f t="shared" si="30"/>
        <v>16.220304568527919</v>
      </c>
      <c r="S87" s="50">
        <v>50</v>
      </c>
      <c r="T87" s="50">
        <v>32.700000000000003</v>
      </c>
      <c r="U87" s="50">
        <v>154</v>
      </c>
      <c r="V87" s="53">
        <f t="shared" si="31"/>
        <v>0.16159496327387199</v>
      </c>
      <c r="W87" s="55"/>
      <c r="X87" s="74">
        <v>0</v>
      </c>
    </row>
    <row r="88" spans="1:24" ht="15" customHeight="1">
      <c r="A88" s="74" t="s">
        <v>437</v>
      </c>
      <c r="B88" s="74" t="s">
        <v>399</v>
      </c>
      <c r="C88" s="48" t="s">
        <v>270</v>
      </c>
      <c r="D88" s="56"/>
      <c r="E88" s="50" t="s">
        <v>400</v>
      </c>
      <c r="F88" s="50" t="s">
        <v>401</v>
      </c>
      <c r="G88" s="50" t="s">
        <v>438</v>
      </c>
      <c r="H88" s="51" t="s">
        <v>439</v>
      </c>
      <c r="I88" s="50" t="s">
        <v>403</v>
      </c>
      <c r="J88" s="50">
        <v>42</v>
      </c>
      <c r="K88" s="50">
        <v>40</v>
      </c>
      <c r="L88" s="50">
        <v>11</v>
      </c>
      <c r="M88" s="50">
        <v>603</v>
      </c>
      <c r="N88" s="50">
        <v>10495</v>
      </c>
      <c r="O88" s="50">
        <v>622</v>
      </c>
      <c r="P88" s="52">
        <f t="shared" si="28"/>
        <v>28.753424657534246</v>
      </c>
      <c r="Q88" s="53">
        <f t="shared" si="29"/>
        <v>0.68460534898891068</v>
      </c>
      <c r="R88" s="54">
        <f t="shared" si="30"/>
        <v>17.134693877551019</v>
      </c>
      <c r="S88" s="50">
        <v>40</v>
      </c>
      <c r="T88" s="50">
        <v>31.2</v>
      </c>
      <c r="U88" s="50">
        <v>32</v>
      </c>
      <c r="V88" s="53">
        <f t="shared" si="31"/>
        <v>5.306799336650083E-2</v>
      </c>
      <c r="W88" s="55"/>
      <c r="X88" s="74">
        <v>0</v>
      </c>
    </row>
    <row r="89" spans="1:24" ht="15" customHeight="1">
      <c r="A89" s="74" t="s">
        <v>440</v>
      </c>
      <c r="B89" s="74" t="s">
        <v>399</v>
      </c>
      <c r="C89" s="48" t="s">
        <v>270</v>
      </c>
      <c r="D89" s="56"/>
      <c r="E89" s="50" t="s">
        <v>400</v>
      </c>
      <c r="F89" s="50" t="s">
        <v>401</v>
      </c>
      <c r="G89" s="50" t="s">
        <v>441</v>
      </c>
      <c r="H89" s="51" t="s">
        <v>442</v>
      </c>
      <c r="I89" s="50" t="s">
        <v>443</v>
      </c>
      <c r="J89" s="50">
        <v>22</v>
      </c>
      <c r="K89" s="50">
        <v>21</v>
      </c>
      <c r="L89" s="50">
        <v>7</v>
      </c>
      <c r="M89" s="50">
        <v>1601</v>
      </c>
      <c r="N89" s="50">
        <v>5350</v>
      </c>
      <c r="O89" s="50">
        <v>1605</v>
      </c>
      <c r="P89" s="52">
        <f t="shared" si="28"/>
        <v>14.657534246575343</v>
      </c>
      <c r="Q89" s="53">
        <f t="shared" si="29"/>
        <v>0.66625155666251556</v>
      </c>
      <c r="R89" s="54">
        <f t="shared" si="30"/>
        <v>3.3374922021210232</v>
      </c>
      <c r="S89" s="50">
        <v>472</v>
      </c>
      <c r="T89" s="50">
        <v>0</v>
      </c>
      <c r="U89" s="50">
        <v>1166</v>
      </c>
      <c r="V89" s="53">
        <f t="shared" si="31"/>
        <v>0.72829481574016242</v>
      </c>
      <c r="W89" s="55"/>
      <c r="X89" s="74">
        <v>0</v>
      </c>
    </row>
    <row r="90" spans="1:24" ht="15" customHeight="1">
      <c r="A90" s="74" t="s">
        <v>444</v>
      </c>
      <c r="B90" s="74" t="s">
        <v>399</v>
      </c>
      <c r="C90" s="48" t="s">
        <v>270</v>
      </c>
      <c r="D90" s="56"/>
      <c r="E90" s="50" t="s">
        <v>400</v>
      </c>
      <c r="F90" s="50" t="s">
        <v>401</v>
      </c>
      <c r="G90" s="50" t="s">
        <v>445</v>
      </c>
      <c r="H90" s="51" t="s">
        <v>366</v>
      </c>
      <c r="I90" s="50" t="s">
        <v>446</v>
      </c>
      <c r="J90" s="50">
        <v>6</v>
      </c>
      <c r="K90" s="50">
        <v>6</v>
      </c>
      <c r="L90" s="50">
        <v>2</v>
      </c>
      <c r="M90" s="50">
        <v>77</v>
      </c>
      <c r="N90" s="50">
        <v>1609</v>
      </c>
      <c r="O90" s="50">
        <v>76</v>
      </c>
      <c r="P90" s="52">
        <f t="shared" si="28"/>
        <v>4.4082191780821915</v>
      </c>
      <c r="Q90" s="53">
        <f t="shared" si="29"/>
        <v>0.73470319634703196</v>
      </c>
      <c r="R90" s="54">
        <f t="shared" si="30"/>
        <v>21.032679738562091</v>
      </c>
      <c r="S90" s="50">
        <v>10</v>
      </c>
      <c r="T90" s="50">
        <v>0</v>
      </c>
      <c r="U90" s="50">
        <v>11</v>
      </c>
      <c r="V90" s="53">
        <f t="shared" si="31"/>
        <v>0.14285714285714285</v>
      </c>
      <c r="W90" s="55"/>
      <c r="X90" s="74">
        <v>0</v>
      </c>
    </row>
    <row r="91" spans="1:24" ht="15" customHeight="1">
      <c r="A91" s="74" t="s">
        <v>447</v>
      </c>
      <c r="B91" s="74" t="s">
        <v>399</v>
      </c>
      <c r="C91" s="48" t="s">
        <v>270</v>
      </c>
      <c r="D91" s="56"/>
      <c r="E91" s="50" t="s">
        <v>400</v>
      </c>
      <c r="F91" s="50" t="s">
        <v>401</v>
      </c>
      <c r="G91" s="50" t="s">
        <v>448</v>
      </c>
      <c r="H91" s="51" t="s">
        <v>409</v>
      </c>
      <c r="I91" s="50" t="s">
        <v>449</v>
      </c>
      <c r="J91" s="50">
        <v>3</v>
      </c>
      <c r="K91" s="50">
        <v>3</v>
      </c>
      <c r="L91" s="50">
        <v>1</v>
      </c>
      <c r="M91" s="50">
        <v>51</v>
      </c>
      <c r="N91" s="50">
        <v>1055</v>
      </c>
      <c r="O91" s="50">
        <v>51</v>
      </c>
      <c r="P91" s="52">
        <f t="shared" si="28"/>
        <v>2.8904109589041096</v>
      </c>
      <c r="Q91" s="53">
        <f t="shared" si="29"/>
        <v>0.9634703196347032</v>
      </c>
      <c r="R91" s="54">
        <f t="shared" si="30"/>
        <v>20.686274509803923</v>
      </c>
      <c r="S91" s="50">
        <v>15</v>
      </c>
      <c r="T91" s="50">
        <v>0</v>
      </c>
      <c r="U91" s="50">
        <v>16</v>
      </c>
      <c r="V91" s="53">
        <f t="shared" si="31"/>
        <v>0.31372549019607843</v>
      </c>
      <c r="W91" s="55"/>
      <c r="X91" s="74">
        <v>0</v>
      </c>
    </row>
    <row r="92" spans="1:24" ht="15" customHeight="1">
      <c r="A92" s="74" t="s">
        <v>450</v>
      </c>
      <c r="B92" s="74" t="s">
        <v>399</v>
      </c>
      <c r="C92" s="48" t="s">
        <v>270</v>
      </c>
      <c r="D92" s="56"/>
      <c r="E92" s="50" t="s">
        <v>400</v>
      </c>
      <c r="F92" s="50" t="s">
        <v>401</v>
      </c>
      <c r="G92" s="50" t="s">
        <v>451</v>
      </c>
      <c r="H92" s="51" t="s">
        <v>366</v>
      </c>
      <c r="I92" s="50" t="s">
        <v>452</v>
      </c>
      <c r="J92" s="50">
        <v>12</v>
      </c>
      <c r="K92" s="50">
        <v>9</v>
      </c>
      <c r="L92" s="50">
        <v>2</v>
      </c>
      <c r="M92" s="50">
        <v>97</v>
      </c>
      <c r="N92" s="50">
        <v>1943</v>
      </c>
      <c r="O92" s="50">
        <v>95</v>
      </c>
      <c r="P92" s="52">
        <f t="shared" si="28"/>
        <v>5.3232876712328769</v>
      </c>
      <c r="Q92" s="53">
        <f t="shared" si="29"/>
        <v>0.44360730593607306</v>
      </c>
      <c r="R92" s="54">
        <f t="shared" si="30"/>
        <v>20.239583333333332</v>
      </c>
      <c r="S92" s="50">
        <v>0</v>
      </c>
      <c r="T92" s="50">
        <v>0</v>
      </c>
      <c r="U92" s="50">
        <v>63</v>
      </c>
      <c r="V92" s="53">
        <f t="shared" si="31"/>
        <v>0.64948453608247425</v>
      </c>
      <c r="W92" s="55"/>
      <c r="X92" s="74">
        <v>0</v>
      </c>
    </row>
    <row r="93" spans="1:24" ht="15" customHeight="1">
      <c r="A93" s="74" t="s">
        <v>270</v>
      </c>
      <c r="B93" s="74" t="s">
        <v>453</v>
      </c>
      <c r="C93" s="48" t="s">
        <v>270</v>
      </c>
      <c r="D93" s="56"/>
      <c r="E93" s="50" t="s">
        <v>400</v>
      </c>
      <c r="F93" s="50" t="s">
        <v>454</v>
      </c>
      <c r="G93" s="50" t="s">
        <v>455</v>
      </c>
      <c r="H93" s="51" t="s">
        <v>303</v>
      </c>
      <c r="I93" s="50" t="s">
        <v>287</v>
      </c>
      <c r="J93" s="50">
        <v>48</v>
      </c>
      <c r="K93" s="50">
        <v>48</v>
      </c>
      <c r="L93" s="50">
        <v>12</v>
      </c>
      <c r="M93" s="50">
        <v>931</v>
      </c>
      <c r="N93" s="50">
        <v>13765</v>
      </c>
      <c r="O93" s="50">
        <v>935</v>
      </c>
      <c r="P93" s="52">
        <f>N93/365</f>
        <v>37.712328767123289</v>
      </c>
      <c r="Q93" s="53">
        <f>N93/(J93*365)</f>
        <v>0.78567351598173518</v>
      </c>
      <c r="R93" s="54">
        <f>N93/((M93+O93)/2)</f>
        <v>14.753483386923902</v>
      </c>
      <c r="S93" s="50">
        <v>249</v>
      </c>
      <c r="T93" s="50">
        <v>35.1</v>
      </c>
      <c r="U93" s="50">
        <v>71</v>
      </c>
      <c r="V93" s="53">
        <f>U93/M93</f>
        <v>7.6262083780880771E-2</v>
      </c>
      <c r="W93" s="55"/>
      <c r="X93" s="74">
        <v>0</v>
      </c>
    </row>
    <row r="94" spans="1:24" ht="15" customHeight="1">
      <c r="A94" s="74" t="s">
        <v>293</v>
      </c>
      <c r="B94" s="74" t="s">
        <v>453</v>
      </c>
      <c r="C94" s="48" t="s">
        <v>270</v>
      </c>
      <c r="D94" s="56"/>
      <c r="E94" s="50" t="s">
        <v>400</v>
      </c>
      <c r="F94" s="50" t="s">
        <v>454</v>
      </c>
      <c r="G94" s="50" t="s">
        <v>456</v>
      </c>
      <c r="H94" s="51" t="s">
        <v>295</v>
      </c>
      <c r="I94" s="50" t="s">
        <v>287</v>
      </c>
      <c r="J94" s="50">
        <v>48</v>
      </c>
      <c r="K94" s="50">
        <v>48</v>
      </c>
      <c r="L94" s="50">
        <v>19</v>
      </c>
      <c r="M94" s="50">
        <v>1470</v>
      </c>
      <c r="N94" s="50">
        <v>14746</v>
      </c>
      <c r="O94" s="50">
        <v>1480</v>
      </c>
      <c r="P94" s="52">
        <f>N94/365</f>
        <v>40.4</v>
      </c>
      <c r="Q94" s="53">
        <f>N94/(J94*365)</f>
        <v>0.84166666666666667</v>
      </c>
      <c r="R94" s="54">
        <f>N94/((M94+O94)/2)</f>
        <v>9.9972881355932195</v>
      </c>
      <c r="S94" s="50">
        <v>195</v>
      </c>
      <c r="T94" s="50">
        <v>35</v>
      </c>
      <c r="U94" s="50">
        <v>294</v>
      </c>
      <c r="V94" s="53">
        <f>U94/M94</f>
        <v>0.2</v>
      </c>
      <c r="W94" s="55"/>
      <c r="X94" s="74">
        <v>0</v>
      </c>
    </row>
    <row r="95" spans="1:24" ht="15" customHeight="1">
      <c r="A95" s="74" t="s">
        <v>339</v>
      </c>
      <c r="B95" s="74" t="s">
        <v>453</v>
      </c>
      <c r="C95" s="48" t="s">
        <v>270</v>
      </c>
      <c r="D95" s="56"/>
      <c r="E95" s="50" t="s">
        <v>400</v>
      </c>
      <c r="F95" s="50" t="s">
        <v>454</v>
      </c>
      <c r="G95" s="50" t="s">
        <v>457</v>
      </c>
      <c r="H95" s="51" t="s">
        <v>324</v>
      </c>
      <c r="I95" s="50" t="s">
        <v>287</v>
      </c>
      <c r="J95" s="50">
        <v>54</v>
      </c>
      <c r="K95" s="50">
        <v>54</v>
      </c>
      <c r="L95" s="50">
        <v>29</v>
      </c>
      <c r="M95" s="50">
        <v>1234</v>
      </c>
      <c r="N95" s="50">
        <v>14384</v>
      </c>
      <c r="O95" s="50">
        <v>1229</v>
      </c>
      <c r="P95" s="52">
        <f t="shared" si="28"/>
        <v>39.408219178082192</v>
      </c>
      <c r="Q95" s="53">
        <f t="shared" si="29"/>
        <v>0.7297818366311517</v>
      </c>
      <c r="R95" s="54">
        <f t="shared" si="30"/>
        <v>11.680064961429151</v>
      </c>
      <c r="S95" s="50">
        <v>226</v>
      </c>
      <c r="T95" s="50">
        <v>32.9</v>
      </c>
      <c r="U95" s="50">
        <v>281</v>
      </c>
      <c r="V95" s="53">
        <f t="shared" si="31"/>
        <v>0.22771474878444084</v>
      </c>
      <c r="W95" s="55"/>
      <c r="X95" s="74">
        <v>0</v>
      </c>
    </row>
    <row r="96" spans="1:24" ht="15" customHeight="1">
      <c r="A96" s="74" t="s">
        <v>417</v>
      </c>
      <c r="B96" s="74" t="s">
        <v>453</v>
      </c>
      <c r="C96" s="48" t="s">
        <v>270</v>
      </c>
      <c r="D96" s="56"/>
      <c r="E96" s="50" t="s">
        <v>400</v>
      </c>
      <c r="F96" s="50" t="s">
        <v>454</v>
      </c>
      <c r="G96" s="50" t="s">
        <v>458</v>
      </c>
      <c r="H96" s="51" t="s">
        <v>324</v>
      </c>
      <c r="I96" s="50" t="s">
        <v>392</v>
      </c>
      <c r="J96" s="50">
        <v>4</v>
      </c>
      <c r="K96" s="50">
        <v>4</v>
      </c>
      <c r="L96" s="50">
        <v>0</v>
      </c>
      <c r="M96" s="50">
        <v>264</v>
      </c>
      <c r="N96" s="50">
        <v>744</v>
      </c>
      <c r="O96" s="50">
        <v>263</v>
      </c>
      <c r="P96" s="52">
        <f t="shared" si="28"/>
        <v>2.0383561643835617</v>
      </c>
      <c r="Q96" s="53">
        <f t="shared" si="29"/>
        <v>0.50958904109589043</v>
      </c>
      <c r="R96" s="54">
        <f t="shared" si="30"/>
        <v>2.8235294117647061</v>
      </c>
      <c r="S96" s="50">
        <v>95</v>
      </c>
      <c r="T96" s="50">
        <v>0</v>
      </c>
      <c r="U96" s="50">
        <v>150</v>
      </c>
      <c r="V96" s="53">
        <f t="shared" si="31"/>
        <v>0.56818181818181823</v>
      </c>
      <c r="W96" s="55"/>
      <c r="X96" s="74">
        <v>0</v>
      </c>
    </row>
    <row r="97" spans="1:24" ht="15" customHeight="1">
      <c r="A97" s="74" t="s">
        <v>420</v>
      </c>
      <c r="B97" s="74" t="s">
        <v>453</v>
      </c>
      <c r="C97" s="48" t="s">
        <v>270</v>
      </c>
      <c r="D97" s="56"/>
      <c r="E97" s="50" t="s">
        <v>400</v>
      </c>
      <c r="F97" s="50" t="s">
        <v>454</v>
      </c>
      <c r="G97" s="50" t="s">
        <v>459</v>
      </c>
      <c r="H97" s="51" t="s">
        <v>300</v>
      </c>
      <c r="I97" s="50" t="s">
        <v>287</v>
      </c>
      <c r="J97" s="50">
        <v>37</v>
      </c>
      <c r="K97" s="50">
        <v>37</v>
      </c>
      <c r="L97" s="50">
        <v>22</v>
      </c>
      <c r="M97" s="50">
        <v>522</v>
      </c>
      <c r="N97" s="50">
        <v>10278</v>
      </c>
      <c r="O97" s="50">
        <v>521</v>
      </c>
      <c r="P97" s="52">
        <f t="shared" si="28"/>
        <v>28.158904109589042</v>
      </c>
      <c r="Q97" s="53">
        <f t="shared" si="29"/>
        <v>0.76105146242132549</v>
      </c>
      <c r="R97" s="54">
        <f t="shared" si="30"/>
        <v>19.708533077660594</v>
      </c>
      <c r="S97" s="50">
        <v>139</v>
      </c>
      <c r="T97" s="50">
        <v>42</v>
      </c>
      <c r="U97" s="50">
        <v>143</v>
      </c>
      <c r="V97" s="53">
        <f t="shared" si="31"/>
        <v>0.27394636015325668</v>
      </c>
      <c r="W97" s="55"/>
      <c r="X97" s="74">
        <v>0</v>
      </c>
    </row>
    <row r="98" spans="1:24" ht="15" customHeight="1">
      <c r="A98" s="74" t="s">
        <v>422</v>
      </c>
      <c r="B98" s="74" t="s">
        <v>453</v>
      </c>
      <c r="C98" s="48" t="s">
        <v>270</v>
      </c>
      <c r="D98" s="56"/>
      <c r="E98" s="50" t="s">
        <v>400</v>
      </c>
      <c r="F98" s="50" t="s">
        <v>454</v>
      </c>
      <c r="G98" s="50" t="s">
        <v>460</v>
      </c>
      <c r="H98" s="51" t="s">
        <v>295</v>
      </c>
      <c r="I98" s="50" t="s">
        <v>392</v>
      </c>
      <c r="J98" s="50">
        <v>6</v>
      </c>
      <c r="K98" s="50">
        <v>6</v>
      </c>
      <c r="L98" s="50">
        <v>0</v>
      </c>
      <c r="M98" s="50">
        <v>465</v>
      </c>
      <c r="N98" s="50">
        <v>1168</v>
      </c>
      <c r="O98" s="50">
        <v>462</v>
      </c>
      <c r="P98" s="52">
        <f t="shared" si="28"/>
        <v>3.2</v>
      </c>
      <c r="Q98" s="53">
        <f t="shared" si="29"/>
        <v>0.53333333333333333</v>
      </c>
      <c r="R98" s="54">
        <f t="shared" si="30"/>
        <v>2.5199568500539375</v>
      </c>
      <c r="S98" s="50">
        <v>166</v>
      </c>
      <c r="T98" s="50">
        <v>0</v>
      </c>
      <c r="U98" s="50">
        <v>280</v>
      </c>
      <c r="V98" s="53">
        <f t="shared" si="31"/>
        <v>0.60215053763440862</v>
      </c>
      <c r="W98" s="55"/>
      <c r="X98" s="74">
        <v>0</v>
      </c>
    </row>
    <row r="99" spans="1:24" ht="15" customHeight="1">
      <c r="A99" s="74" t="s">
        <v>430</v>
      </c>
      <c r="B99" s="74" t="s">
        <v>453</v>
      </c>
      <c r="C99" s="48" t="s">
        <v>270</v>
      </c>
      <c r="D99" s="56"/>
      <c r="E99" s="50" t="s">
        <v>400</v>
      </c>
      <c r="F99" s="50" t="s">
        <v>454</v>
      </c>
      <c r="G99" s="50" t="s">
        <v>461</v>
      </c>
      <c r="H99" s="51" t="s">
        <v>366</v>
      </c>
      <c r="I99" s="50" t="s">
        <v>462</v>
      </c>
      <c r="J99" s="50">
        <v>6</v>
      </c>
      <c r="K99" s="50">
        <v>0</v>
      </c>
      <c r="L99" s="50">
        <v>0</v>
      </c>
      <c r="M99" s="50">
        <v>0</v>
      </c>
      <c r="N99" s="50">
        <v>0</v>
      </c>
      <c r="O99" s="50">
        <v>0</v>
      </c>
      <c r="P99" s="52">
        <f t="shared" si="28"/>
        <v>0</v>
      </c>
      <c r="Q99" s="53">
        <f t="shared" si="29"/>
        <v>0</v>
      </c>
      <c r="R99" s="54">
        <v>0</v>
      </c>
      <c r="S99" s="50">
        <v>0</v>
      </c>
      <c r="T99" s="50">
        <v>0</v>
      </c>
      <c r="U99" s="50">
        <v>0</v>
      </c>
      <c r="V99" s="53">
        <v>0</v>
      </c>
      <c r="W99" s="55"/>
      <c r="X99" s="74">
        <v>0</v>
      </c>
    </row>
    <row r="100" spans="1:24" ht="15" customHeight="1">
      <c r="A100" s="74" t="s">
        <v>270</v>
      </c>
      <c r="B100" s="74" t="s">
        <v>463</v>
      </c>
      <c r="C100" s="48" t="s">
        <v>270</v>
      </c>
      <c r="D100" s="56"/>
      <c r="E100" s="50" t="s">
        <v>400</v>
      </c>
      <c r="F100" s="50" t="s">
        <v>464</v>
      </c>
      <c r="G100" s="50" t="s">
        <v>465</v>
      </c>
      <c r="H100" s="51" t="s">
        <v>466</v>
      </c>
      <c r="I100" s="50" t="s">
        <v>277</v>
      </c>
      <c r="J100" s="50">
        <v>10</v>
      </c>
      <c r="K100" s="50">
        <v>10</v>
      </c>
      <c r="L100" s="50">
        <v>2</v>
      </c>
      <c r="M100" s="50">
        <v>668</v>
      </c>
      <c r="N100" s="50">
        <v>2224</v>
      </c>
      <c r="O100" s="50">
        <v>670</v>
      </c>
      <c r="P100" s="52">
        <f t="shared" si="28"/>
        <v>6.0931506849315067</v>
      </c>
      <c r="Q100" s="53">
        <f t="shared" si="29"/>
        <v>0.60931506849315065</v>
      </c>
      <c r="R100" s="54">
        <f t="shared" si="30"/>
        <v>3.3243647234678626</v>
      </c>
      <c r="S100" s="50">
        <v>358</v>
      </c>
      <c r="T100" s="50">
        <v>0</v>
      </c>
      <c r="U100" s="50">
        <v>228</v>
      </c>
      <c r="V100" s="53">
        <f t="shared" si="31"/>
        <v>0.3413173652694611</v>
      </c>
      <c r="W100" s="55"/>
      <c r="X100" s="74">
        <v>0</v>
      </c>
    </row>
    <row r="101" spans="1:24" ht="15" customHeight="1">
      <c r="A101" s="74" t="s">
        <v>270</v>
      </c>
      <c r="B101" s="74" t="s">
        <v>467</v>
      </c>
      <c r="C101" s="48" t="s">
        <v>270</v>
      </c>
      <c r="D101" s="56"/>
      <c r="E101" s="50" t="s">
        <v>400</v>
      </c>
      <c r="F101" s="50" t="s">
        <v>20</v>
      </c>
      <c r="G101" s="50" t="s">
        <v>468</v>
      </c>
      <c r="H101" s="51" t="s">
        <v>469</v>
      </c>
      <c r="I101" s="50" t="s">
        <v>287</v>
      </c>
      <c r="J101" s="50">
        <v>42</v>
      </c>
      <c r="K101" s="50">
        <v>41</v>
      </c>
      <c r="L101" s="50">
        <v>17</v>
      </c>
      <c r="M101" s="50">
        <v>1618</v>
      </c>
      <c r="N101" s="50">
        <v>12468</v>
      </c>
      <c r="O101" s="50">
        <v>1519</v>
      </c>
      <c r="P101" s="52">
        <f t="shared" si="28"/>
        <v>34.158904109589038</v>
      </c>
      <c r="Q101" s="53">
        <f t="shared" si="29"/>
        <v>0.813307240704501</v>
      </c>
      <c r="R101" s="54">
        <f t="shared" si="30"/>
        <v>7.9489958559132932</v>
      </c>
      <c r="S101" s="50">
        <v>466</v>
      </c>
      <c r="T101" s="50">
        <v>37.5</v>
      </c>
      <c r="U101" s="50">
        <v>274</v>
      </c>
      <c r="V101" s="53">
        <f t="shared" si="31"/>
        <v>0.16934487021013597</v>
      </c>
      <c r="W101" s="55"/>
      <c r="X101" s="74">
        <v>0</v>
      </c>
    </row>
    <row r="102" spans="1:24" ht="15" customHeight="1">
      <c r="A102" s="74" t="s">
        <v>296</v>
      </c>
      <c r="B102" s="74" t="s">
        <v>467</v>
      </c>
      <c r="C102" s="48" t="s">
        <v>270</v>
      </c>
      <c r="D102" s="56"/>
      <c r="E102" s="50" t="s">
        <v>400</v>
      </c>
      <c r="F102" s="50" t="s">
        <v>20</v>
      </c>
      <c r="G102" s="50" t="s">
        <v>472</v>
      </c>
      <c r="H102" s="51" t="s">
        <v>473</v>
      </c>
      <c r="I102" s="50" t="s">
        <v>287</v>
      </c>
      <c r="J102" s="50">
        <v>48</v>
      </c>
      <c r="K102" s="50">
        <v>44</v>
      </c>
      <c r="L102" s="50">
        <v>17</v>
      </c>
      <c r="M102" s="50">
        <v>1851</v>
      </c>
      <c r="N102" s="50">
        <v>11276</v>
      </c>
      <c r="O102" s="50">
        <v>1874</v>
      </c>
      <c r="P102" s="52">
        <f t="shared" si="28"/>
        <v>30.893150684931506</v>
      </c>
      <c r="Q102" s="53">
        <f t="shared" si="29"/>
        <v>0.64360730593607307</v>
      </c>
      <c r="R102" s="54">
        <f t="shared" si="30"/>
        <v>6.0542281879194633</v>
      </c>
      <c r="S102" s="50">
        <v>387</v>
      </c>
      <c r="T102" s="50">
        <v>50.9</v>
      </c>
      <c r="U102" s="50">
        <v>127</v>
      </c>
      <c r="V102" s="53">
        <f t="shared" si="31"/>
        <v>6.8611561318206379E-2</v>
      </c>
      <c r="W102" s="55"/>
      <c r="X102" s="74">
        <v>0</v>
      </c>
    </row>
    <row r="103" spans="1:24" ht="15" customHeight="1">
      <c r="A103" s="74" t="s">
        <v>282</v>
      </c>
      <c r="B103" s="74" t="s">
        <v>467</v>
      </c>
      <c r="C103" s="48" t="s">
        <v>270</v>
      </c>
      <c r="D103" s="56"/>
      <c r="E103" s="50" t="s">
        <v>400</v>
      </c>
      <c r="F103" s="50" t="s">
        <v>20</v>
      </c>
      <c r="G103" s="50" t="s">
        <v>474</v>
      </c>
      <c r="H103" s="51" t="s">
        <v>475</v>
      </c>
      <c r="I103" s="50" t="s">
        <v>287</v>
      </c>
      <c r="J103" s="50">
        <v>48</v>
      </c>
      <c r="K103" s="50">
        <v>44</v>
      </c>
      <c r="L103" s="50">
        <v>20</v>
      </c>
      <c r="M103" s="50">
        <v>1546</v>
      </c>
      <c r="N103" s="50">
        <v>13050</v>
      </c>
      <c r="O103" s="50">
        <v>1506</v>
      </c>
      <c r="P103" s="52">
        <f t="shared" si="28"/>
        <v>35.753424657534246</v>
      </c>
      <c r="Q103" s="53">
        <f t="shared" si="29"/>
        <v>0.74486301369863017</v>
      </c>
      <c r="R103" s="54">
        <f t="shared" si="30"/>
        <v>8.5517693315858452</v>
      </c>
      <c r="S103" s="50">
        <v>459</v>
      </c>
      <c r="T103" s="50">
        <v>40.4</v>
      </c>
      <c r="U103" s="50">
        <v>256</v>
      </c>
      <c r="V103" s="53">
        <f t="shared" si="31"/>
        <v>0.16558861578266496</v>
      </c>
      <c r="W103" s="55"/>
      <c r="X103" s="74">
        <v>0</v>
      </c>
    </row>
    <row r="104" spans="1:24" ht="15" customHeight="1">
      <c r="A104" s="74" t="s">
        <v>298</v>
      </c>
      <c r="B104" s="74" t="s">
        <v>467</v>
      </c>
      <c r="C104" s="48" t="s">
        <v>270</v>
      </c>
      <c r="D104" s="56"/>
      <c r="E104" s="50" t="s">
        <v>400</v>
      </c>
      <c r="F104" s="50" t="s">
        <v>20</v>
      </c>
      <c r="G104" s="50" t="s">
        <v>476</v>
      </c>
      <c r="H104" s="51" t="s">
        <v>477</v>
      </c>
      <c r="I104" s="50" t="s">
        <v>287</v>
      </c>
      <c r="J104" s="50">
        <v>48</v>
      </c>
      <c r="K104" s="50">
        <v>46</v>
      </c>
      <c r="L104" s="50">
        <v>14</v>
      </c>
      <c r="M104" s="50">
        <v>1321</v>
      </c>
      <c r="N104" s="50">
        <v>13203</v>
      </c>
      <c r="O104" s="50">
        <v>1684</v>
      </c>
      <c r="P104" s="52">
        <f t="shared" si="28"/>
        <v>36.172602739726024</v>
      </c>
      <c r="Q104" s="53">
        <f t="shared" si="29"/>
        <v>0.75359589041095887</v>
      </c>
      <c r="R104" s="54">
        <f t="shared" si="30"/>
        <v>8.7873544093178033</v>
      </c>
      <c r="S104" s="50">
        <v>252</v>
      </c>
      <c r="T104" s="50">
        <v>36.700000000000003</v>
      </c>
      <c r="U104" s="50">
        <v>245</v>
      </c>
      <c r="V104" s="53">
        <f t="shared" si="31"/>
        <v>0.1854655563966692</v>
      </c>
      <c r="W104" s="55"/>
      <c r="X104" s="74">
        <v>0</v>
      </c>
    </row>
    <row r="105" spans="1:24" ht="15" customHeight="1">
      <c r="A105" s="74" t="s">
        <v>301</v>
      </c>
      <c r="B105" s="74" t="s">
        <v>467</v>
      </c>
      <c r="C105" s="48" t="s">
        <v>270</v>
      </c>
      <c r="D105" s="56"/>
      <c r="E105" s="50" t="s">
        <v>400</v>
      </c>
      <c r="F105" s="50" t="s">
        <v>20</v>
      </c>
      <c r="G105" s="50" t="s">
        <v>478</v>
      </c>
      <c r="H105" s="51" t="s">
        <v>303</v>
      </c>
      <c r="I105" s="50" t="s">
        <v>287</v>
      </c>
      <c r="J105" s="50">
        <v>48</v>
      </c>
      <c r="K105" s="50">
        <v>43</v>
      </c>
      <c r="L105" s="50">
        <v>0</v>
      </c>
      <c r="M105" s="50">
        <v>1043</v>
      </c>
      <c r="N105" s="50">
        <v>9151</v>
      </c>
      <c r="O105" s="50">
        <v>1159</v>
      </c>
      <c r="P105" s="52">
        <f t="shared" si="28"/>
        <v>25.07123287671233</v>
      </c>
      <c r="Q105" s="53">
        <f t="shared" si="29"/>
        <v>0.5223173515981735</v>
      </c>
      <c r="R105" s="54">
        <f t="shared" si="30"/>
        <v>8.3115349682107169</v>
      </c>
      <c r="S105" s="50">
        <v>313</v>
      </c>
      <c r="T105" s="50">
        <v>42.9</v>
      </c>
      <c r="U105" s="50">
        <v>184</v>
      </c>
      <c r="V105" s="53">
        <f t="shared" si="31"/>
        <v>0.17641418983700863</v>
      </c>
      <c r="W105" s="55"/>
      <c r="X105" s="74">
        <v>0</v>
      </c>
    </row>
    <row r="106" spans="1:24" ht="15" customHeight="1">
      <c r="A106" s="74" t="s">
        <v>339</v>
      </c>
      <c r="B106" s="74" t="s">
        <v>467</v>
      </c>
      <c r="C106" s="48" t="s">
        <v>270</v>
      </c>
      <c r="D106" s="56"/>
      <c r="E106" s="50" t="s">
        <v>400</v>
      </c>
      <c r="F106" s="50" t="s">
        <v>20</v>
      </c>
      <c r="G106" s="50" t="s">
        <v>479</v>
      </c>
      <c r="H106" s="51" t="s">
        <v>414</v>
      </c>
      <c r="I106" s="50" t="s">
        <v>287</v>
      </c>
      <c r="J106" s="50">
        <v>48</v>
      </c>
      <c r="K106" s="50">
        <v>43</v>
      </c>
      <c r="L106" s="50">
        <v>7</v>
      </c>
      <c r="M106" s="50">
        <v>2023</v>
      </c>
      <c r="N106" s="50">
        <v>12053</v>
      </c>
      <c r="O106" s="50">
        <v>2073</v>
      </c>
      <c r="P106" s="52">
        <f t="shared" si="28"/>
        <v>33.021917808219179</v>
      </c>
      <c r="Q106" s="53">
        <f t="shared" si="29"/>
        <v>0.68795662100456623</v>
      </c>
      <c r="R106" s="54">
        <f t="shared" si="30"/>
        <v>5.88525390625</v>
      </c>
      <c r="S106" s="50">
        <v>380</v>
      </c>
      <c r="T106" s="50">
        <v>40.1</v>
      </c>
      <c r="U106" s="50">
        <v>259</v>
      </c>
      <c r="V106" s="53">
        <f t="shared" si="31"/>
        <v>0.12802768166089964</v>
      </c>
      <c r="W106" s="55"/>
      <c r="X106" s="74">
        <v>0</v>
      </c>
    </row>
    <row r="107" spans="1:24" ht="15" customHeight="1">
      <c r="A107" s="74" t="s">
        <v>420</v>
      </c>
      <c r="B107" s="74" t="s">
        <v>467</v>
      </c>
      <c r="C107" s="48" t="s">
        <v>270</v>
      </c>
      <c r="D107" s="56"/>
      <c r="E107" s="50" t="s">
        <v>400</v>
      </c>
      <c r="F107" s="50" t="s">
        <v>20</v>
      </c>
      <c r="G107" s="50" t="s">
        <v>481</v>
      </c>
      <c r="H107" s="51" t="s">
        <v>469</v>
      </c>
      <c r="I107" s="50" t="s">
        <v>287</v>
      </c>
      <c r="J107" s="50">
        <v>88</v>
      </c>
      <c r="K107" s="50">
        <v>55</v>
      </c>
      <c r="L107" s="50">
        <v>5</v>
      </c>
      <c r="M107" s="50">
        <v>1222</v>
      </c>
      <c r="N107" s="50">
        <v>8974</v>
      </c>
      <c r="O107" s="50">
        <v>1271</v>
      </c>
      <c r="P107" s="52">
        <f t="shared" si="28"/>
        <v>24.586301369863012</v>
      </c>
      <c r="Q107" s="53">
        <f t="shared" si="29"/>
        <v>0.27938978829389788</v>
      </c>
      <c r="R107" s="54">
        <f t="shared" ref="R107:R137" si="32">N107/((M107+O107)/2)</f>
        <v>7.1993582029683116</v>
      </c>
      <c r="S107" s="50">
        <v>859</v>
      </c>
      <c r="T107" s="50">
        <v>36.200000000000003</v>
      </c>
      <c r="U107" s="50">
        <v>167</v>
      </c>
      <c r="V107" s="53">
        <f t="shared" si="31"/>
        <v>0.13666121112929625</v>
      </c>
      <c r="W107" s="55"/>
      <c r="X107" s="74">
        <v>0</v>
      </c>
    </row>
    <row r="108" spans="1:24" ht="15" customHeight="1">
      <c r="A108" s="74" t="s">
        <v>422</v>
      </c>
      <c r="B108" s="74" t="s">
        <v>467</v>
      </c>
      <c r="C108" s="48" t="s">
        <v>270</v>
      </c>
      <c r="D108" s="56"/>
      <c r="E108" s="50" t="s">
        <v>400</v>
      </c>
      <c r="F108" s="50" t="s">
        <v>20</v>
      </c>
      <c r="G108" s="50" t="s">
        <v>482</v>
      </c>
      <c r="H108" s="51" t="s">
        <v>483</v>
      </c>
      <c r="I108" s="50" t="s">
        <v>287</v>
      </c>
      <c r="J108" s="50">
        <v>14</v>
      </c>
      <c r="K108" s="50">
        <v>13</v>
      </c>
      <c r="L108" s="50">
        <v>0</v>
      </c>
      <c r="M108" s="50">
        <v>79</v>
      </c>
      <c r="N108" s="50">
        <v>272</v>
      </c>
      <c r="O108" s="50">
        <v>105</v>
      </c>
      <c r="P108" s="52">
        <f t="shared" si="28"/>
        <v>0.74520547945205484</v>
      </c>
      <c r="Q108" s="53">
        <f t="shared" si="29"/>
        <v>5.3228962818003912E-2</v>
      </c>
      <c r="R108" s="54">
        <f t="shared" si="32"/>
        <v>2.9565217391304346</v>
      </c>
      <c r="S108" s="50">
        <v>57</v>
      </c>
      <c r="T108" s="50">
        <v>53.7</v>
      </c>
      <c r="U108" s="50">
        <v>18</v>
      </c>
      <c r="V108" s="53">
        <f t="shared" si="31"/>
        <v>0.22784810126582278</v>
      </c>
      <c r="W108" s="55"/>
      <c r="X108" s="74">
        <v>0</v>
      </c>
    </row>
    <row r="109" spans="1:24" ht="15" customHeight="1">
      <c r="A109" s="74" t="s">
        <v>425</v>
      </c>
      <c r="B109" s="74" t="s">
        <v>467</v>
      </c>
      <c r="C109" s="48" t="s">
        <v>270</v>
      </c>
      <c r="D109" s="56"/>
      <c r="E109" s="50" t="s">
        <v>400</v>
      </c>
      <c r="F109" s="50" t="s">
        <v>20</v>
      </c>
      <c r="G109" s="50" t="s">
        <v>484</v>
      </c>
      <c r="H109" s="51" t="s">
        <v>483</v>
      </c>
      <c r="I109" s="50" t="s">
        <v>485</v>
      </c>
      <c r="J109" s="50">
        <v>12</v>
      </c>
      <c r="K109" s="50">
        <v>11</v>
      </c>
      <c r="L109" s="50">
        <v>2</v>
      </c>
      <c r="M109" s="50">
        <v>161</v>
      </c>
      <c r="N109" s="50">
        <v>2546</v>
      </c>
      <c r="O109" s="50">
        <v>740</v>
      </c>
      <c r="P109" s="52">
        <f t="shared" si="28"/>
        <v>6.9753424657534246</v>
      </c>
      <c r="Q109" s="53">
        <f t="shared" si="29"/>
        <v>0.58127853881278535</v>
      </c>
      <c r="R109" s="54">
        <f t="shared" si="32"/>
        <v>5.6514983351831303</v>
      </c>
      <c r="S109" s="50">
        <v>120</v>
      </c>
      <c r="T109" s="50">
        <v>0</v>
      </c>
      <c r="U109" s="50">
        <v>32</v>
      </c>
      <c r="V109" s="53">
        <f t="shared" si="31"/>
        <v>0.19875776397515527</v>
      </c>
      <c r="W109" s="55"/>
      <c r="X109" s="74">
        <v>0</v>
      </c>
    </row>
    <row r="110" spans="1:24" ht="15" customHeight="1">
      <c r="A110" s="74" t="s">
        <v>427</v>
      </c>
      <c r="B110" s="74" t="s">
        <v>467</v>
      </c>
      <c r="C110" s="48" t="s">
        <v>270</v>
      </c>
      <c r="D110" s="56"/>
      <c r="E110" s="50" t="s">
        <v>400</v>
      </c>
      <c r="F110" s="50" t="s">
        <v>20</v>
      </c>
      <c r="G110" s="50" t="s">
        <v>486</v>
      </c>
      <c r="H110" s="51" t="s">
        <v>300</v>
      </c>
      <c r="I110" s="50" t="s">
        <v>487</v>
      </c>
      <c r="J110" s="50">
        <v>6</v>
      </c>
      <c r="K110" s="50">
        <v>6</v>
      </c>
      <c r="L110" s="50">
        <v>1</v>
      </c>
      <c r="M110" s="50">
        <v>534</v>
      </c>
      <c r="N110" s="50">
        <v>2036</v>
      </c>
      <c r="O110" s="50">
        <v>199</v>
      </c>
      <c r="P110" s="52">
        <f t="shared" si="28"/>
        <v>5.5780821917808217</v>
      </c>
      <c r="Q110" s="53">
        <f t="shared" si="29"/>
        <v>0.92968036529680365</v>
      </c>
      <c r="R110" s="54">
        <f t="shared" si="32"/>
        <v>5.5552523874488404</v>
      </c>
      <c r="S110" s="50">
        <v>33</v>
      </c>
      <c r="T110" s="50">
        <v>0</v>
      </c>
      <c r="U110" s="50">
        <v>493</v>
      </c>
      <c r="V110" s="53">
        <f t="shared" si="31"/>
        <v>0.92322097378277157</v>
      </c>
      <c r="W110" s="55"/>
      <c r="X110" s="74">
        <v>0</v>
      </c>
    </row>
    <row r="111" spans="1:24" ht="15" customHeight="1">
      <c r="A111" s="74" t="s">
        <v>430</v>
      </c>
      <c r="B111" s="74" t="s">
        <v>467</v>
      </c>
      <c r="C111" s="48" t="s">
        <v>270</v>
      </c>
      <c r="D111" s="56"/>
      <c r="E111" s="50" t="s">
        <v>400</v>
      </c>
      <c r="F111" s="50" t="s">
        <v>20</v>
      </c>
      <c r="G111" s="50" t="s">
        <v>488</v>
      </c>
      <c r="H111" s="51" t="s">
        <v>477</v>
      </c>
      <c r="I111" s="50" t="s">
        <v>277</v>
      </c>
      <c r="J111" s="50">
        <v>16</v>
      </c>
      <c r="K111" s="50">
        <v>15</v>
      </c>
      <c r="L111" s="50">
        <v>0</v>
      </c>
      <c r="M111" s="50">
        <v>867</v>
      </c>
      <c r="N111" s="50">
        <v>2919</v>
      </c>
      <c r="O111" s="50">
        <v>324</v>
      </c>
      <c r="P111" s="52">
        <f t="shared" si="28"/>
        <v>7.9972602739726026</v>
      </c>
      <c r="Q111" s="53">
        <f t="shared" si="29"/>
        <v>0.49982876712328766</v>
      </c>
      <c r="R111" s="54">
        <f t="shared" si="32"/>
        <v>4.9017632241813605</v>
      </c>
      <c r="S111" s="50">
        <v>59</v>
      </c>
      <c r="T111" s="50">
        <v>0</v>
      </c>
      <c r="U111" s="50">
        <v>805</v>
      </c>
      <c r="V111" s="53">
        <f t="shared" si="31"/>
        <v>0.92848904267589394</v>
      </c>
      <c r="W111" s="55"/>
      <c r="X111" s="74">
        <v>0</v>
      </c>
    </row>
    <row r="112" spans="1:24" ht="15" customHeight="1">
      <c r="A112" s="74" t="s">
        <v>432</v>
      </c>
      <c r="B112" s="74" t="s">
        <v>467</v>
      </c>
      <c r="C112" s="48" t="s">
        <v>270</v>
      </c>
      <c r="D112" s="56"/>
      <c r="E112" s="50" t="s">
        <v>400</v>
      </c>
      <c r="F112" s="50" t="s">
        <v>20</v>
      </c>
      <c r="G112" s="50" t="s">
        <v>448</v>
      </c>
      <c r="H112" s="51" t="s">
        <v>409</v>
      </c>
      <c r="I112" s="50" t="s">
        <v>449</v>
      </c>
      <c r="J112" s="50">
        <v>6</v>
      </c>
      <c r="K112" s="50">
        <v>6</v>
      </c>
      <c r="L112" s="50">
        <v>1</v>
      </c>
      <c r="M112" s="50">
        <v>235</v>
      </c>
      <c r="N112" s="50">
        <v>169</v>
      </c>
      <c r="O112" s="50">
        <v>254</v>
      </c>
      <c r="P112" s="52">
        <f t="shared" si="28"/>
        <v>0.46301369863013697</v>
      </c>
      <c r="Q112" s="53">
        <f t="shared" si="29"/>
        <v>7.7168949771689505E-2</v>
      </c>
      <c r="R112" s="54">
        <f t="shared" si="32"/>
        <v>0.69120654396728021</v>
      </c>
      <c r="S112" s="50">
        <v>91</v>
      </c>
      <c r="T112" s="50">
        <v>0</v>
      </c>
      <c r="U112" s="50">
        <v>53</v>
      </c>
      <c r="V112" s="53">
        <f t="shared" si="31"/>
        <v>0.22553191489361701</v>
      </c>
      <c r="W112" s="55"/>
      <c r="X112" s="74">
        <v>216</v>
      </c>
    </row>
    <row r="113" spans="1:24" ht="15" customHeight="1">
      <c r="A113" s="74" t="s">
        <v>434</v>
      </c>
      <c r="B113" s="74" t="s">
        <v>467</v>
      </c>
      <c r="C113" s="48" t="s">
        <v>270</v>
      </c>
      <c r="D113" s="56"/>
      <c r="E113" s="50" t="s">
        <v>400</v>
      </c>
      <c r="F113" s="50" t="s">
        <v>20</v>
      </c>
      <c r="G113" s="50" t="s">
        <v>445</v>
      </c>
      <c r="H113" s="51" t="s">
        <v>366</v>
      </c>
      <c r="I113" s="50" t="s">
        <v>446</v>
      </c>
      <c r="J113" s="50">
        <v>12</v>
      </c>
      <c r="K113" s="50">
        <v>12</v>
      </c>
      <c r="L113" s="50">
        <v>7</v>
      </c>
      <c r="M113" s="50">
        <v>35</v>
      </c>
      <c r="N113" s="50">
        <v>3870</v>
      </c>
      <c r="O113" s="50">
        <v>151</v>
      </c>
      <c r="P113" s="52">
        <f t="shared" si="28"/>
        <v>10.602739726027398</v>
      </c>
      <c r="Q113" s="53">
        <f t="shared" si="29"/>
        <v>0.88356164383561642</v>
      </c>
      <c r="R113" s="54">
        <f t="shared" si="32"/>
        <v>41.612903225806448</v>
      </c>
      <c r="S113" s="50">
        <v>24</v>
      </c>
      <c r="T113" s="50">
        <v>0</v>
      </c>
      <c r="U113" s="50">
        <v>2</v>
      </c>
      <c r="V113" s="53">
        <f t="shared" si="31"/>
        <v>5.7142857142857141E-2</v>
      </c>
      <c r="W113" s="55"/>
      <c r="X113" s="74">
        <v>0</v>
      </c>
    </row>
    <row r="114" spans="1:24" ht="15" customHeight="1">
      <c r="A114" s="74" t="s">
        <v>437</v>
      </c>
      <c r="B114" s="74" t="s">
        <v>467</v>
      </c>
      <c r="C114" s="48" t="s">
        <v>270</v>
      </c>
      <c r="D114" s="56"/>
      <c r="E114" s="50" t="s">
        <v>400</v>
      </c>
      <c r="F114" s="50" t="s">
        <v>20</v>
      </c>
      <c r="G114" s="50" t="s">
        <v>489</v>
      </c>
      <c r="H114" s="51" t="s">
        <v>409</v>
      </c>
      <c r="I114" s="50" t="s">
        <v>287</v>
      </c>
      <c r="J114" s="50">
        <v>16</v>
      </c>
      <c r="K114" s="50">
        <v>16</v>
      </c>
      <c r="L114" s="50">
        <v>2</v>
      </c>
      <c r="M114" s="50">
        <v>656</v>
      </c>
      <c r="N114" s="50">
        <v>3624</v>
      </c>
      <c r="O114" s="50">
        <v>629</v>
      </c>
      <c r="P114" s="52">
        <f t="shared" si="28"/>
        <v>9.9287671232876704</v>
      </c>
      <c r="Q114" s="53">
        <f t="shared" si="29"/>
        <v>0.6205479452054794</v>
      </c>
      <c r="R114" s="54">
        <f t="shared" si="32"/>
        <v>5.6404669260700393</v>
      </c>
      <c r="S114" s="50">
        <v>164</v>
      </c>
      <c r="T114" s="50">
        <v>28</v>
      </c>
      <c r="U114" s="50">
        <v>94</v>
      </c>
      <c r="V114" s="53">
        <f t="shared" si="31"/>
        <v>0.14329268292682926</v>
      </c>
      <c r="W114" s="55"/>
      <c r="X114" s="74">
        <v>215</v>
      </c>
    </row>
    <row r="115" spans="1:24" ht="15" customHeight="1">
      <c r="A115" s="74" t="s">
        <v>440</v>
      </c>
      <c r="B115" s="74" t="s">
        <v>467</v>
      </c>
      <c r="C115" s="48" t="s">
        <v>270</v>
      </c>
      <c r="D115" s="56"/>
      <c r="E115" s="50" t="s">
        <v>400</v>
      </c>
      <c r="F115" s="50" t="s">
        <v>20</v>
      </c>
      <c r="G115" s="50" t="s">
        <v>490</v>
      </c>
      <c r="H115" s="51" t="s">
        <v>366</v>
      </c>
      <c r="I115" s="50" t="s">
        <v>405</v>
      </c>
      <c r="J115" s="50">
        <v>28</v>
      </c>
      <c r="K115" s="50">
        <v>23</v>
      </c>
      <c r="L115" s="50">
        <v>3</v>
      </c>
      <c r="M115" s="50">
        <v>909</v>
      </c>
      <c r="N115" s="50">
        <v>4271</v>
      </c>
      <c r="O115" s="50">
        <v>913</v>
      </c>
      <c r="P115" s="52">
        <f t="shared" si="28"/>
        <v>11.701369863013699</v>
      </c>
      <c r="Q115" s="53">
        <f t="shared" si="29"/>
        <v>0.41790606653620355</v>
      </c>
      <c r="R115" s="54">
        <f t="shared" si="32"/>
        <v>4.6882546652030737</v>
      </c>
      <c r="S115" s="50">
        <v>95</v>
      </c>
      <c r="T115" s="50">
        <v>0</v>
      </c>
      <c r="U115" s="50">
        <v>24</v>
      </c>
      <c r="V115" s="53">
        <f t="shared" si="31"/>
        <v>2.6402640264026403E-2</v>
      </c>
      <c r="W115" s="55"/>
      <c r="X115" s="74">
        <v>0</v>
      </c>
    </row>
    <row r="116" spans="1:24" ht="15" customHeight="1">
      <c r="A116" s="74" t="s">
        <v>444</v>
      </c>
      <c r="B116" s="74" t="s">
        <v>467</v>
      </c>
      <c r="C116" s="48" t="s">
        <v>270</v>
      </c>
      <c r="D116" s="56"/>
      <c r="E116" s="50" t="s">
        <v>400</v>
      </c>
      <c r="F116" s="50" t="s">
        <v>20</v>
      </c>
      <c r="G116" s="50" t="s">
        <v>451</v>
      </c>
      <c r="H116" s="51" t="s">
        <v>366</v>
      </c>
      <c r="I116" s="50" t="s">
        <v>452</v>
      </c>
      <c r="J116" s="50">
        <v>18</v>
      </c>
      <c r="K116" s="50">
        <v>12</v>
      </c>
      <c r="L116" s="50">
        <v>0</v>
      </c>
      <c r="M116" s="50">
        <v>220</v>
      </c>
      <c r="N116" s="50">
        <v>2241</v>
      </c>
      <c r="O116" s="50">
        <v>125</v>
      </c>
      <c r="P116" s="52">
        <f t="shared" si="28"/>
        <v>6.13972602739726</v>
      </c>
      <c r="Q116" s="53">
        <f t="shared" si="29"/>
        <v>0.34109589041095889</v>
      </c>
      <c r="R116" s="54">
        <f t="shared" si="32"/>
        <v>12.991304347826087</v>
      </c>
      <c r="S116" s="50">
        <v>27</v>
      </c>
      <c r="T116" s="50">
        <v>0</v>
      </c>
      <c r="U116" s="50">
        <v>105</v>
      </c>
      <c r="V116" s="53">
        <f t="shared" si="31"/>
        <v>0.47727272727272729</v>
      </c>
      <c r="W116" s="55"/>
      <c r="X116" s="74">
        <v>0</v>
      </c>
    </row>
    <row r="117" spans="1:24" ht="15" customHeight="1">
      <c r="A117" s="74"/>
      <c r="B117" s="74"/>
      <c r="C117" s="48"/>
      <c r="D117" s="56"/>
      <c r="E117" s="50" t="s">
        <v>400</v>
      </c>
      <c r="F117" s="50" t="s">
        <v>491</v>
      </c>
      <c r="G117" s="50" t="s">
        <v>492</v>
      </c>
      <c r="H117" s="51" t="s">
        <v>276</v>
      </c>
      <c r="I117" s="50" t="s">
        <v>277</v>
      </c>
      <c r="J117" s="50">
        <v>4</v>
      </c>
      <c r="K117" s="50">
        <v>0</v>
      </c>
      <c r="L117" s="50">
        <v>0</v>
      </c>
      <c r="M117" s="50">
        <v>0</v>
      </c>
      <c r="N117" s="50">
        <v>0</v>
      </c>
      <c r="O117" s="50">
        <v>0</v>
      </c>
      <c r="P117" s="52">
        <v>0</v>
      </c>
      <c r="Q117" s="53">
        <v>0</v>
      </c>
      <c r="R117" s="54">
        <v>0</v>
      </c>
      <c r="S117" s="50">
        <v>0</v>
      </c>
      <c r="T117" s="50">
        <v>0</v>
      </c>
      <c r="U117" s="50">
        <v>0</v>
      </c>
      <c r="V117" s="53">
        <v>0</v>
      </c>
      <c r="W117" s="55" t="s">
        <v>493</v>
      </c>
      <c r="X117" s="74"/>
    </row>
    <row r="118" spans="1:24" ht="15" customHeight="1">
      <c r="A118" s="74" t="s">
        <v>270</v>
      </c>
      <c r="B118" s="74" t="s">
        <v>494</v>
      </c>
      <c r="C118" s="48" t="s">
        <v>270</v>
      </c>
      <c r="D118" s="56"/>
      <c r="E118" s="50" t="s">
        <v>495</v>
      </c>
      <c r="F118" s="50" t="s">
        <v>37</v>
      </c>
      <c r="G118" s="50" t="s">
        <v>496</v>
      </c>
      <c r="H118" s="51" t="s">
        <v>469</v>
      </c>
      <c r="I118" s="50" t="s">
        <v>403</v>
      </c>
      <c r="J118" s="50">
        <v>34</v>
      </c>
      <c r="K118" s="50">
        <v>29</v>
      </c>
      <c r="L118" s="50">
        <v>0</v>
      </c>
      <c r="M118" s="50">
        <v>741</v>
      </c>
      <c r="N118" s="50">
        <v>6265</v>
      </c>
      <c r="O118" s="50">
        <v>741</v>
      </c>
      <c r="P118" s="52">
        <f t="shared" si="28"/>
        <v>17.164383561643834</v>
      </c>
      <c r="Q118" s="53">
        <f t="shared" si="29"/>
        <v>0.50483481063658342</v>
      </c>
      <c r="R118" s="54">
        <f t="shared" si="32"/>
        <v>8.4547908232118765</v>
      </c>
      <c r="S118" s="50">
        <v>4</v>
      </c>
      <c r="T118" s="50">
        <v>24.1</v>
      </c>
      <c r="U118" s="50">
        <v>61</v>
      </c>
      <c r="V118" s="53">
        <f t="shared" si="31"/>
        <v>8.2321187584345479E-2</v>
      </c>
      <c r="W118" s="55"/>
      <c r="X118" s="74">
        <v>0</v>
      </c>
    </row>
    <row r="119" spans="1:24" ht="15" customHeight="1">
      <c r="A119" s="74" t="s">
        <v>290</v>
      </c>
      <c r="B119" s="74" t="s">
        <v>494</v>
      </c>
      <c r="C119" s="48" t="s">
        <v>270</v>
      </c>
      <c r="D119" s="56"/>
      <c r="E119" s="50" t="s">
        <v>495</v>
      </c>
      <c r="F119" s="50" t="s">
        <v>37</v>
      </c>
      <c r="G119" s="50" t="s">
        <v>497</v>
      </c>
      <c r="H119" s="51" t="s">
        <v>324</v>
      </c>
      <c r="I119" s="50" t="s">
        <v>403</v>
      </c>
      <c r="J119" s="50">
        <v>53</v>
      </c>
      <c r="K119" s="50">
        <v>53</v>
      </c>
      <c r="L119" s="50">
        <v>0</v>
      </c>
      <c r="M119" s="50">
        <v>1157</v>
      </c>
      <c r="N119" s="50">
        <v>14967</v>
      </c>
      <c r="O119" s="50">
        <v>1166</v>
      </c>
      <c r="P119" s="52">
        <f t="shared" si="28"/>
        <v>41.005479452054793</v>
      </c>
      <c r="Q119" s="53">
        <f t="shared" si="29"/>
        <v>0.77368829154820362</v>
      </c>
      <c r="R119" s="54">
        <f t="shared" si="32"/>
        <v>12.88592337494619</v>
      </c>
      <c r="S119" s="50">
        <v>98</v>
      </c>
      <c r="T119" s="50">
        <v>36.200000000000003</v>
      </c>
      <c r="U119" s="50">
        <v>167</v>
      </c>
      <c r="V119" s="53">
        <f t="shared" si="31"/>
        <v>0.14433880726015558</v>
      </c>
      <c r="W119" s="55"/>
      <c r="X119" s="74">
        <v>0</v>
      </c>
    </row>
    <row r="120" spans="1:24" ht="15" customHeight="1">
      <c r="A120" s="74" t="s">
        <v>293</v>
      </c>
      <c r="B120" s="74" t="s">
        <v>494</v>
      </c>
      <c r="C120" s="48" t="s">
        <v>270</v>
      </c>
      <c r="D120" s="56"/>
      <c r="E120" s="50" t="s">
        <v>495</v>
      </c>
      <c r="F120" s="50" t="s">
        <v>37</v>
      </c>
      <c r="G120" s="50" t="s">
        <v>498</v>
      </c>
      <c r="H120" s="51" t="s">
        <v>466</v>
      </c>
      <c r="I120" s="50" t="s">
        <v>403</v>
      </c>
      <c r="J120" s="50">
        <v>48</v>
      </c>
      <c r="K120" s="50">
        <v>46</v>
      </c>
      <c r="L120" s="50">
        <v>0</v>
      </c>
      <c r="M120" s="50">
        <v>716</v>
      </c>
      <c r="N120" s="50">
        <v>13358</v>
      </c>
      <c r="O120" s="50">
        <v>712</v>
      </c>
      <c r="P120" s="52">
        <f t="shared" si="28"/>
        <v>36.597260273972601</v>
      </c>
      <c r="Q120" s="53">
        <f t="shared" si="29"/>
        <v>0.76244292237442923</v>
      </c>
      <c r="R120" s="54">
        <f t="shared" si="32"/>
        <v>18.708683473389357</v>
      </c>
      <c r="S120" s="50">
        <v>150</v>
      </c>
      <c r="T120" s="50">
        <v>34</v>
      </c>
      <c r="U120" s="50">
        <v>208</v>
      </c>
      <c r="V120" s="53">
        <f t="shared" si="31"/>
        <v>0.29050279329608941</v>
      </c>
      <c r="W120" s="55"/>
      <c r="X120" s="74">
        <v>0</v>
      </c>
    </row>
    <row r="121" spans="1:24" ht="15" customHeight="1">
      <c r="A121" s="74" t="s">
        <v>296</v>
      </c>
      <c r="B121" s="74" t="s">
        <v>494</v>
      </c>
      <c r="C121" s="48" t="s">
        <v>270</v>
      </c>
      <c r="D121" s="56"/>
      <c r="E121" s="50" t="s">
        <v>495</v>
      </c>
      <c r="F121" s="50" t="s">
        <v>37</v>
      </c>
      <c r="G121" s="50" t="s">
        <v>499</v>
      </c>
      <c r="H121" s="51" t="s">
        <v>303</v>
      </c>
      <c r="I121" s="50" t="s">
        <v>403</v>
      </c>
      <c r="J121" s="50">
        <v>49</v>
      </c>
      <c r="K121" s="50">
        <v>49</v>
      </c>
      <c r="L121" s="50">
        <v>0</v>
      </c>
      <c r="M121" s="50">
        <v>553</v>
      </c>
      <c r="N121" s="50">
        <v>15428</v>
      </c>
      <c r="O121" s="50">
        <v>547</v>
      </c>
      <c r="P121" s="52">
        <f t="shared" si="28"/>
        <v>42.268493150684932</v>
      </c>
      <c r="Q121" s="53">
        <f t="shared" si="29"/>
        <v>0.8626223091976517</v>
      </c>
      <c r="R121" s="54">
        <f t="shared" si="32"/>
        <v>28.050909090909091</v>
      </c>
      <c r="S121" s="50">
        <v>130</v>
      </c>
      <c r="T121" s="50">
        <v>32.5</v>
      </c>
      <c r="U121" s="50">
        <v>75</v>
      </c>
      <c r="V121" s="53">
        <f t="shared" si="31"/>
        <v>0.13562386980108498</v>
      </c>
      <c r="W121" s="55"/>
      <c r="X121" s="74">
        <v>0</v>
      </c>
    </row>
    <row r="122" spans="1:24" ht="15" customHeight="1">
      <c r="A122" s="74" t="s">
        <v>282</v>
      </c>
      <c r="B122" s="74" t="s">
        <v>494</v>
      </c>
      <c r="C122" s="48" t="s">
        <v>270</v>
      </c>
      <c r="D122" s="56"/>
      <c r="E122" s="50" t="s">
        <v>495</v>
      </c>
      <c r="F122" s="50" t="s">
        <v>37</v>
      </c>
      <c r="G122" s="50" t="s">
        <v>500</v>
      </c>
      <c r="H122" s="51" t="s">
        <v>436</v>
      </c>
      <c r="I122" s="50" t="s">
        <v>403</v>
      </c>
      <c r="J122" s="50">
        <v>43</v>
      </c>
      <c r="K122" s="50">
        <v>43</v>
      </c>
      <c r="L122" s="50">
        <v>0</v>
      </c>
      <c r="M122" s="50">
        <v>923</v>
      </c>
      <c r="N122" s="50">
        <v>12866</v>
      </c>
      <c r="O122" s="50">
        <v>940</v>
      </c>
      <c r="P122" s="52">
        <f t="shared" si="28"/>
        <v>35.249315068493154</v>
      </c>
      <c r="Q122" s="53">
        <f t="shared" si="29"/>
        <v>0.819751513220771</v>
      </c>
      <c r="R122" s="54">
        <f t="shared" si="32"/>
        <v>13.812130971551261</v>
      </c>
      <c r="S122" s="50">
        <v>54</v>
      </c>
      <c r="T122" s="50">
        <v>29.1</v>
      </c>
      <c r="U122" s="50">
        <v>176</v>
      </c>
      <c r="V122" s="53">
        <f t="shared" si="31"/>
        <v>0.19068255687973998</v>
      </c>
      <c r="W122" s="55"/>
      <c r="X122" s="74">
        <v>0</v>
      </c>
    </row>
    <row r="123" spans="1:24" ht="15" customHeight="1">
      <c r="A123" s="74" t="s">
        <v>298</v>
      </c>
      <c r="B123" s="74" t="s">
        <v>494</v>
      </c>
      <c r="C123" s="48" t="s">
        <v>270</v>
      </c>
      <c r="D123" s="56"/>
      <c r="E123" s="50" t="s">
        <v>495</v>
      </c>
      <c r="F123" s="50" t="s">
        <v>37</v>
      </c>
      <c r="G123" s="50" t="s">
        <v>501</v>
      </c>
      <c r="H123" s="51" t="s">
        <v>477</v>
      </c>
      <c r="I123" s="50" t="s">
        <v>403</v>
      </c>
      <c r="J123" s="50">
        <v>50</v>
      </c>
      <c r="K123" s="50">
        <v>49</v>
      </c>
      <c r="L123" s="50">
        <v>0</v>
      </c>
      <c r="M123" s="50">
        <v>1014</v>
      </c>
      <c r="N123" s="50">
        <v>14073</v>
      </c>
      <c r="O123" s="50">
        <v>1020</v>
      </c>
      <c r="P123" s="52">
        <f t="shared" si="28"/>
        <v>38.556164383561644</v>
      </c>
      <c r="Q123" s="53">
        <f t="shared" si="29"/>
        <v>0.77112328767123284</v>
      </c>
      <c r="R123" s="54">
        <f t="shared" si="32"/>
        <v>13.837758112094395</v>
      </c>
      <c r="S123" s="50">
        <v>67</v>
      </c>
      <c r="T123" s="50">
        <v>38.5</v>
      </c>
      <c r="U123" s="50">
        <v>169</v>
      </c>
      <c r="V123" s="53">
        <f t="shared" si="31"/>
        <v>0.16666666666666666</v>
      </c>
      <c r="W123" s="55"/>
      <c r="X123" s="74">
        <v>0</v>
      </c>
    </row>
    <row r="124" spans="1:24" ht="15" customHeight="1">
      <c r="A124" s="74" t="s">
        <v>301</v>
      </c>
      <c r="B124" s="74" t="s">
        <v>494</v>
      </c>
      <c r="C124" s="48" t="s">
        <v>270</v>
      </c>
      <c r="D124" s="56"/>
      <c r="E124" s="50" t="s">
        <v>495</v>
      </c>
      <c r="F124" s="50" t="s">
        <v>37</v>
      </c>
      <c r="G124" s="50" t="s">
        <v>502</v>
      </c>
      <c r="H124" s="51" t="s">
        <v>477</v>
      </c>
      <c r="I124" s="50" t="s">
        <v>403</v>
      </c>
      <c r="J124" s="50">
        <v>48</v>
      </c>
      <c r="K124" s="50">
        <v>48</v>
      </c>
      <c r="L124" s="50">
        <v>0</v>
      </c>
      <c r="M124" s="50">
        <v>975</v>
      </c>
      <c r="N124" s="50">
        <v>13958</v>
      </c>
      <c r="O124" s="50">
        <v>980</v>
      </c>
      <c r="P124" s="52">
        <f t="shared" si="28"/>
        <v>38.241095890410961</v>
      </c>
      <c r="Q124" s="53">
        <f t="shared" si="29"/>
        <v>0.79668949771689501</v>
      </c>
      <c r="R124" s="54">
        <f t="shared" si="32"/>
        <v>14.279283887468031</v>
      </c>
      <c r="S124" s="50">
        <v>185</v>
      </c>
      <c r="T124" s="50">
        <v>34.5</v>
      </c>
      <c r="U124" s="50">
        <v>345</v>
      </c>
      <c r="V124" s="53">
        <f t="shared" si="31"/>
        <v>0.35384615384615387</v>
      </c>
      <c r="W124" s="55"/>
      <c r="X124" s="74">
        <v>0</v>
      </c>
    </row>
    <row r="125" spans="1:24" ht="15" customHeight="1">
      <c r="A125" s="74" t="s">
        <v>339</v>
      </c>
      <c r="B125" s="74" t="s">
        <v>494</v>
      </c>
      <c r="C125" s="48" t="s">
        <v>270</v>
      </c>
      <c r="D125" s="56"/>
      <c r="E125" s="50" t="s">
        <v>495</v>
      </c>
      <c r="F125" s="50" t="s">
        <v>37</v>
      </c>
      <c r="G125" s="50" t="s">
        <v>503</v>
      </c>
      <c r="H125" s="51" t="s">
        <v>469</v>
      </c>
      <c r="I125" s="50" t="s">
        <v>403</v>
      </c>
      <c r="J125" s="50">
        <v>38</v>
      </c>
      <c r="K125" s="50">
        <v>38</v>
      </c>
      <c r="L125" s="50">
        <v>0</v>
      </c>
      <c r="M125" s="50">
        <v>836</v>
      </c>
      <c r="N125" s="50">
        <v>11059</v>
      </c>
      <c r="O125" s="50">
        <v>826</v>
      </c>
      <c r="P125" s="52">
        <f t="shared" si="28"/>
        <v>30.298630136986301</v>
      </c>
      <c r="Q125" s="53">
        <f t="shared" si="29"/>
        <v>0.7973323720259553</v>
      </c>
      <c r="R125" s="54">
        <f t="shared" si="32"/>
        <v>13.30806257521059</v>
      </c>
      <c r="S125" s="50">
        <v>71</v>
      </c>
      <c r="T125" s="50">
        <v>32.9</v>
      </c>
      <c r="U125" s="50">
        <v>298</v>
      </c>
      <c r="V125" s="53">
        <f t="shared" si="31"/>
        <v>0.35645933014354064</v>
      </c>
      <c r="W125" s="55"/>
      <c r="X125" s="74">
        <v>0</v>
      </c>
    </row>
    <row r="126" spans="1:24" ht="15" customHeight="1">
      <c r="A126" s="74" t="s">
        <v>417</v>
      </c>
      <c r="B126" s="74" t="s">
        <v>494</v>
      </c>
      <c r="C126" s="48" t="s">
        <v>270</v>
      </c>
      <c r="D126" s="56"/>
      <c r="E126" s="50" t="s">
        <v>495</v>
      </c>
      <c r="F126" s="50" t="s">
        <v>37</v>
      </c>
      <c r="G126" s="50" t="s">
        <v>504</v>
      </c>
      <c r="H126" s="51" t="s">
        <v>276</v>
      </c>
      <c r="I126" s="50" t="s">
        <v>403</v>
      </c>
      <c r="J126" s="50">
        <v>47</v>
      </c>
      <c r="K126" s="50">
        <v>46</v>
      </c>
      <c r="L126" s="50">
        <v>0</v>
      </c>
      <c r="M126" s="50">
        <v>911</v>
      </c>
      <c r="N126" s="50">
        <v>13159</v>
      </c>
      <c r="O126" s="50">
        <v>901</v>
      </c>
      <c r="P126" s="52">
        <f t="shared" si="28"/>
        <v>36.052054794520551</v>
      </c>
      <c r="Q126" s="53">
        <f t="shared" si="29"/>
        <v>0.76706499562809671</v>
      </c>
      <c r="R126" s="54">
        <f t="shared" si="32"/>
        <v>14.524282560706402</v>
      </c>
      <c r="S126" s="50">
        <v>53</v>
      </c>
      <c r="T126" s="50">
        <v>25.1</v>
      </c>
      <c r="U126" s="50">
        <v>44</v>
      </c>
      <c r="V126" s="53">
        <f t="shared" si="31"/>
        <v>4.8298572996706916E-2</v>
      </c>
      <c r="W126" s="55"/>
      <c r="X126" s="74">
        <v>0</v>
      </c>
    </row>
    <row r="127" spans="1:24" ht="15" customHeight="1">
      <c r="A127" s="74" t="s">
        <v>420</v>
      </c>
      <c r="B127" s="74" t="s">
        <v>494</v>
      </c>
      <c r="C127" s="48" t="s">
        <v>270</v>
      </c>
      <c r="D127" s="56"/>
      <c r="E127" s="50" t="s">
        <v>495</v>
      </c>
      <c r="F127" s="50" t="s">
        <v>37</v>
      </c>
      <c r="G127" s="50" t="s">
        <v>505</v>
      </c>
      <c r="H127" s="51" t="s">
        <v>300</v>
      </c>
      <c r="I127" s="50" t="s">
        <v>403</v>
      </c>
      <c r="J127" s="50">
        <v>45</v>
      </c>
      <c r="K127" s="50">
        <v>41</v>
      </c>
      <c r="L127" s="50">
        <v>0</v>
      </c>
      <c r="M127" s="50">
        <v>553</v>
      </c>
      <c r="N127" s="50">
        <v>11472</v>
      </c>
      <c r="O127" s="50">
        <v>544</v>
      </c>
      <c r="P127" s="52">
        <f t="shared" si="28"/>
        <v>31.43013698630137</v>
      </c>
      <c r="Q127" s="53">
        <f t="shared" si="29"/>
        <v>0.69844748858447492</v>
      </c>
      <c r="R127" s="54">
        <f t="shared" si="32"/>
        <v>20.915223336371923</v>
      </c>
      <c r="S127" s="50">
        <v>203</v>
      </c>
      <c r="T127" s="50">
        <v>31.4</v>
      </c>
      <c r="U127" s="50">
        <v>59</v>
      </c>
      <c r="V127" s="53">
        <f t="shared" si="31"/>
        <v>0.10669077757685352</v>
      </c>
      <c r="W127" s="55"/>
      <c r="X127" s="74">
        <v>0</v>
      </c>
    </row>
    <row r="128" spans="1:24" ht="15" customHeight="1">
      <c r="A128" s="74" t="s">
        <v>422</v>
      </c>
      <c r="B128" s="74" t="s">
        <v>494</v>
      </c>
      <c r="C128" s="48" t="s">
        <v>270</v>
      </c>
      <c r="D128" s="56"/>
      <c r="E128" s="50" t="s">
        <v>495</v>
      </c>
      <c r="F128" s="50" t="s">
        <v>37</v>
      </c>
      <c r="G128" s="50" t="s">
        <v>506</v>
      </c>
      <c r="H128" s="51" t="s">
        <v>507</v>
      </c>
      <c r="I128" s="50" t="s">
        <v>403</v>
      </c>
      <c r="J128" s="50">
        <v>45</v>
      </c>
      <c r="K128" s="50">
        <v>45</v>
      </c>
      <c r="L128" s="50">
        <v>0</v>
      </c>
      <c r="M128" s="50">
        <v>1075</v>
      </c>
      <c r="N128" s="50">
        <v>12465</v>
      </c>
      <c r="O128" s="50">
        <v>1071</v>
      </c>
      <c r="P128" s="52">
        <f t="shared" si="28"/>
        <v>34.150684931506852</v>
      </c>
      <c r="Q128" s="53">
        <f t="shared" si="29"/>
        <v>0.75890410958904109</v>
      </c>
      <c r="R128" s="54">
        <f t="shared" si="32"/>
        <v>11.616961789375582</v>
      </c>
      <c r="S128" s="50">
        <v>149</v>
      </c>
      <c r="T128" s="50">
        <v>24.9</v>
      </c>
      <c r="U128" s="50">
        <v>37</v>
      </c>
      <c r="V128" s="53">
        <f t="shared" si="31"/>
        <v>3.4418604651162789E-2</v>
      </c>
      <c r="W128" s="55"/>
      <c r="X128" s="74">
        <v>0</v>
      </c>
    </row>
    <row r="129" spans="1:24" ht="15" customHeight="1">
      <c r="A129" s="74" t="s">
        <v>425</v>
      </c>
      <c r="B129" s="74" t="s">
        <v>494</v>
      </c>
      <c r="C129" s="48" t="s">
        <v>270</v>
      </c>
      <c r="D129" s="56"/>
      <c r="E129" s="50" t="s">
        <v>495</v>
      </c>
      <c r="F129" s="50" t="s">
        <v>37</v>
      </c>
      <c r="G129" s="50" t="s">
        <v>508</v>
      </c>
      <c r="H129" s="51" t="s">
        <v>416</v>
      </c>
      <c r="I129" s="50" t="s">
        <v>403</v>
      </c>
      <c r="J129" s="50">
        <v>29</v>
      </c>
      <c r="K129" s="50">
        <v>29</v>
      </c>
      <c r="L129" s="50">
        <v>0</v>
      </c>
      <c r="M129" s="50">
        <v>468</v>
      </c>
      <c r="N129" s="50">
        <v>9226</v>
      </c>
      <c r="O129" s="50">
        <v>470</v>
      </c>
      <c r="P129" s="52">
        <f t="shared" si="28"/>
        <v>25.276712328767122</v>
      </c>
      <c r="Q129" s="53">
        <f t="shared" si="29"/>
        <v>0.87161076995748699</v>
      </c>
      <c r="R129" s="54">
        <f t="shared" si="32"/>
        <v>19.671641791044777</v>
      </c>
      <c r="S129" s="50">
        <v>24</v>
      </c>
      <c r="T129" s="50">
        <v>20.399999999999999</v>
      </c>
      <c r="U129" s="50">
        <v>115</v>
      </c>
      <c r="V129" s="53">
        <f t="shared" si="31"/>
        <v>0.24572649572649571</v>
      </c>
      <c r="W129" s="55"/>
      <c r="X129" s="74">
        <v>0</v>
      </c>
    </row>
    <row r="130" spans="1:24" ht="15" customHeight="1">
      <c r="A130" s="74" t="s">
        <v>427</v>
      </c>
      <c r="B130" s="74" t="s">
        <v>494</v>
      </c>
      <c r="C130" s="48" t="s">
        <v>270</v>
      </c>
      <c r="D130" s="56"/>
      <c r="E130" s="50" t="s">
        <v>495</v>
      </c>
      <c r="F130" s="50" t="s">
        <v>37</v>
      </c>
      <c r="G130" s="50" t="s">
        <v>509</v>
      </c>
      <c r="H130" s="51" t="s">
        <v>411</v>
      </c>
      <c r="I130" s="50" t="s">
        <v>403</v>
      </c>
      <c r="J130" s="50">
        <v>42</v>
      </c>
      <c r="K130" s="50">
        <v>42</v>
      </c>
      <c r="L130" s="50">
        <v>0</v>
      </c>
      <c r="M130" s="50">
        <v>973</v>
      </c>
      <c r="N130" s="50">
        <v>13426</v>
      </c>
      <c r="O130" s="50">
        <v>971</v>
      </c>
      <c r="P130" s="52">
        <f t="shared" si="28"/>
        <v>36.783561643835618</v>
      </c>
      <c r="Q130" s="53">
        <f t="shared" si="29"/>
        <v>0.8757990867579909</v>
      </c>
      <c r="R130" s="54">
        <f t="shared" si="32"/>
        <v>13.812757201646091</v>
      </c>
      <c r="S130" s="50">
        <v>25</v>
      </c>
      <c r="T130" s="50">
        <v>29.9</v>
      </c>
      <c r="U130" s="50">
        <v>166</v>
      </c>
      <c r="V130" s="53">
        <f t="shared" si="31"/>
        <v>0.17060637204522097</v>
      </c>
      <c r="W130" s="55"/>
      <c r="X130" s="74">
        <v>0</v>
      </c>
    </row>
    <row r="131" spans="1:24" ht="15" customHeight="1">
      <c r="A131" s="74" t="s">
        <v>430</v>
      </c>
      <c r="B131" s="74" t="s">
        <v>494</v>
      </c>
      <c r="C131" s="48" t="s">
        <v>270</v>
      </c>
      <c r="D131" s="56"/>
      <c r="E131" s="50" t="s">
        <v>495</v>
      </c>
      <c r="F131" s="50" t="s">
        <v>37</v>
      </c>
      <c r="G131" s="50" t="s">
        <v>510</v>
      </c>
      <c r="H131" s="51" t="s">
        <v>366</v>
      </c>
      <c r="I131" s="50" t="s">
        <v>405</v>
      </c>
      <c r="J131" s="50">
        <v>37</v>
      </c>
      <c r="K131" s="50">
        <v>37</v>
      </c>
      <c r="L131" s="50">
        <v>0</v>
      </c>
      <c r="M131" s="50">
        <v>1048</v>
      </c>
      <c r="N131" s="50">
        <v>6843</v>
      </c>
      <c r="O131" s="50">
        <v>1048</v>
      </c>
      <c r="P131" s="52">
        <f t="shared" ref="P131:P196" si="33">N131/365</f>
        <v>18.747945205479454</v>
      </c>
      <c r="Q131" s="53">
        <f t="shared" ref="Q131:Q196" si="34">N131/(J131*365)</f>
        <v>0.50670122176971488</v>
      </c>
      <c r="R131" s="54">
        <f t="shared" si="32"/>
        <v>6.5295801526717554</v>
      </c>
      <c r="S131" s="50">
        <v>78</v>
      </c>
      <c r="T131" s="50">
        <v>0</v>
      </c>
      <c r="U131" s="50">
        <v>87</v>
      </c>
      <c r="V131" s="53">
        <f t="shared" ref="V131:V139" si="35">U131/M131</f>
        <v>8.3015267175572519E-2</v>
      </c>
      <c r="W131" s="55"/>
      <c r="X131" s="74">
        <v>0</v>
      </c>
    </row>
    <row r="132" spans="1:24" ht="15" customHeight="1">
      <c r="A132" s="74" t="s">
        <v>432</v>
      </c>
      <c r="B132" s="74" t="s">
        <v>494</v>
      </c>
      <c r="C132" s="48" t="s">
        <v>270</v>
      </c>
      <c r="D132" s="56"/>
      <c r="E132" s="50" t="s">
        <v>495</v>
      </c>
      <c r="F132" s="50" t="s">
        <v>37</v>
      </c>
      <c r="G132" s="50" t="s">
        <v>511</v>
      </c>
      <c r="H132" s="51" t="s">
        <v>366</v>
      </c>
      <c r="I132" s="50" t="s">
        <v>512</v>
      </c>
      <c r="J132" s="50">
        <v>6</v>
      </c>
      <c r="K132" s="50">
        <v>6</v>
      </c>
      <c r="L132" s="50">
        <v>0</v>
      </c>
      <c r="M132" s="50">
        <v>50</v>
      </c>
      <c r="N132" s="50">
        <v>1549</v>
      </c>
      <c r="O132" s="50">
        <v>0</v>
      </c>
      <c r="P132" s="52">
        <f t="shared" si="33"/>
        <v>4.2438356164383562</v>
      </c>
      <c r="Q132" s="53">
        <f t="shared" si="34"/>
        <v>0.70730593607305936</v>
      </c>
      <c r="R132" s="54">
        <f t="shared" si="32"/>
        <v>61.96</v>
      </c>
      <c r="S132" s="50">
        <v>17</v>
      </c>
      <c r="T132" s="50">
        <v>0</v>
      </c>
      <c r="U132" s="50">
        <v>7</v>
      </c>
      <c r="V132" s="53">
        <f t="shared" si="35"/>
        <v>0.14000000000000001</v>
      </c>
      <c r="W132" s="55"/>
      <c r="X132" s="74">
        <v>0</v>
      </c>
    </row>
    <row r="133" spans="1:24" ht="15" customHeight="1">
      <c r="A133" s="74" t="s">
        <v>434</v>
      </c>
      <c r="B133" s="74" t="s">
        <v>494</v>
      </c>
      <c r="C133" s="48" t="s">
        <v>270</v>
      </c>
      <c r="D133" s="56"/>
      <c r="E133" s="50" t="s">
        <v>495</v>
      </c>
      <c r="F133" s="50" t="s">
        <v>37</v>
      </c>
      <c r="G133" s="50" t="s">
        <v>513</v>
      </c>
      <c r="H133" s="51" t="s">
        <v>366</v>
      </c>
      <c r="I133" s="50" t="s">
        <v>452</v>
      </c>
      <c r="J133" s="50">
        <v>7</v>
      </c>
      <c r="K133" s="50">
        <v>7</v>
      </c>
      <c r="L133" s="50">
        <v>0</v>
      </c>
      <c r="M133" s="50">
        <v>31</v>
      </c>
      <c r="N133" s="50">
        <v>1434</v>
      </c>
      <c r="O133" s="50">
        <v>31</v>
      </c>
      <c r="P133" s="52">
        <f t="shared" si="33"/>
        <v>3.9287671232876713</v>
      </c>
      <c r="Q133" s="53">
        <f t="shared" si="34"/>
        <v>0.56125244618395298</v>
      </c>
      <c r="R133" s="54">
        <f t="shared" si="32"/>
        <v>46.258064516129032</v>
      </c>
      <c r="S133" s="50">
        <v>0</v>
      </c>
      <c r="T133" s="50">
        <v>0</v>
      </c>
      <c r="U133" s="50">
        <v>29</v>
      </c>
      <c r="V133" s="53">
        <f t="shared" si="35"/>
        <v>0.93548387096774188</v>
      </c>
      <c r="W133" s="55"/>
      <c r="X133" s="74">
        <v>0</v>
      </c>
    </row>
    <row r="134" spans="1:24" ht="15" customHeight="1">
      <c r="A134" s="74" t="s">
        <v>437</v>
      </c>
      <c r="B134" s="74" t="s">
        <v>494</v>
      </c>
      <c r="C134" s="48" t="s">
        <v>270</v>
      </c>
      <c r="D134" s="56"/>
      <c r="E134" s="50" t="s">
        <v>495</v>
      </c>
      <c r="F134" s="50" t="s">
        <v>37</v>
      </c>
      <c r="G134" s="50" t="s">
        <v>514</v>
      </c>
      <c r="H134" s="51" t="s">
        <v>515</v>
      </c>
      <c r="I134" s="50" t="s">
        <v>403</v>
      </c>
      <c r="J134" s="50">
        <v>21</v>
      </c>
      <c r="K134" s="50">
        <v>21</v>
      </c>
      <c r="L134" s="50">
        <v>0</v>
      </c>
      <c r="M134" s="50">
        <v>656</v>
      </c>
      <c r="N134" s="50">
        <v>5919</v>
      </c>
      <c r="O134" s="50">
        <v>657</v>
      </c>
      <c r="P134" s="52">
        <f t="shared" si="33"/>
        <v>16.216438356164385</v>
      </c>
      <c r="Q134" s="53">
        <f t="shared" si="34"/>
        <v>0.77221135029354204</v>
      </c>
      <c r="R134" s="54">
        <f t="shared" si="32"/>
        <v>9.0159939070830166</v>
      </c>
      <c r="S134" s="50">
        <v>11</v>
      </c>
      <c r="T134" s="50">
        <v>42.2</v>
      </c>
      <c r="U134" s="50">
        <v>134</v>
      </c>
      <c r="V134" s="53">
        <f t="shared" si="35"/>
        <v>0.20426829268292682</v>
      </c>
      <c r="W134" s="55"/>
      <c r="X134" s="74">
        <v>0</v>
      </c>
    </row>
    <row r="135" spans="1:24" ht="15" customHeight="1">
      <c r="A135" s="74" t="s">
        <v>440</v>
      </c>
      <c r="B135" s="74" t="s">
        <v>494</v>
      </c>
      <c r="C135" s="48" t="s">
        <v>270</v>
      </c>
      <c r="D135" s="56"/>
      <c r="E135" s="50" t="s">
        <v>495</v>
      </c>
      <c r="F135" s="50" t="s">
        <v>37</v>
      </c>
      <c r="G135" s="81" t="s">
        <v>516</v>
      </c>
      <c r="H135" s="51" t="s">
        <v>477</v>
      </c>
      <c r="I135" s="50" t="s">
        <v>277</v>
      </c>
      <c r="J135" s="50">
        <v>10</v>
      </c>
      <c r="K135" s="50">
        <v>10</v>
      </c>
      <c r="L135" s="50">
        <v>0</v>
      </c>
      <c r="M135" s="50">
        <v>1146</v>
      </c>
      <c r="N135" s="50">
        <v>2652</v>
      </c>
      <c r="O135" s="50">
        <v>1149</v>
      </c>
      <c r="P135" s="52">
        <f t="shared" si="33"/>
        <v>7.2657534246575342</v>
      </c>
      <c r="Q135" s="53">
        <f t="shared" si="34"/>
        <v>0.72657534246575339</v>
      </c>
      <c r="R135" s="54">
        <f t="shared" si="32"/>
        <v>2.3111111111111109</v>
      </c>
      <c r="S135" s="50">
        <v>144</v>
      </c>
      <c r="T135" s="50">
        <v>87.9</v>
      </c>
      <c r="U135" s="50">
        <v>991</v>
      </c>
      <c r="V135" s="53">
        <f t="shared" si="35"/>
        <v>0.86474694589877832</v>
      </c>
      <c r="W135" s="55"/>
      <c r="X135" s="74">
        <v>0</v>
      </c>
    </row>
    <row r="136" spans="1:24" ht="15" customHeight="1">
      <c r="A136" s="74" t="s">
        <v>444</v>
      </c>
      <c r="B136" s="74" t="s">
        <v>494</v>
      </c>
      <c r="C136" s="48" t="s">
        <v>270</v>
      </c>
      <c r="D136" s="56"/>
      <c r="E136" s="50" t="s">
        <v>495</v>
      </c>
      <c r="F136" s="50" t="s">
        <v>37</v>
      </c>
      <c r="G136" s="50" t="s">
        <v>517</v>
      </c>
      <c r="H136" s="51" t="s">
        <v>324</v>
      </c>
      <c r="I136" s="50" t="s">
        <v>518</v>
      </c>
      <c r="J136" s="50">
        <v>10</v>
      </c>
      <c r="K136" s="50">
        <v>10</v>
      </c>
      <c r="L136" s="50">
        <v>0</v>
      </c>
      <c r="M136" s="50">
        <v>410</v>
      </c>
      <c r="N136" s="50">
        <v>2158</v>
      </c>
      <c r="O136" s="50">
        <v>410</v>
      </c>
      <c r="P136" s="52">
        <f t="shared" si="33"/>
        <v>5.912328767123288</v>
      </c>
      <c r="Q136" s="53">
        <f t="shared" si="34"/>
        <v>0.59123287671232871</v>
      </c>
      <c r="R136" s="54">
        <f t="shared" si="32"/>
        <v>5.2634146341463417</v>
      </c>
      <c r="S136" s="50">
        <v>128</v>
      </c>
      <c r="T136" s="50">
        <v>0</v>
      </c>
      <c r="U136" s="50">
        <v>261</v>
      </c>
      <c r="V136" s="53">
        <f t="shared" si="35"/>
        <v>0.63658536585365855</v>
      </c>
      <c r="W136" s="55"/>
      <c r="X136" s="74">
        <v>0</v>
      </c>
    </row>
    <row r="137" spans="1:24" ht="15" customHeight="1">
      <c r="A137" s="74" t="s">
        <v>447</v>
      </c>
      <c r="B137" s="74" t="s">
        <v>494</v>
      </c>
      <c r="C137" s="48" t="s">
        <v>270</v>
      </c>
      <c r="D137" s="56"/>
      <c r="E137" s="50" t="s">
        <v>495</v>
      </c>
      <c r="F137" s="50" t="s">
        <v>37</v>
      </c>
      <c r="G137" s="50" t="s">
        <v>519</v>
      </c>
      <c r="H137" s="51" t="s">
        <v>276</v>
      </c>
      <c r="I137" s="50" t="s">
        <v>403</v>
      </c>
      <c r="J137" s="50">
        <v>38</v>
      </c>
      <c r="K137" s="50">
        <v>38</v>
      </c>
      <c r="L137" s="50">
        <v>0</v>
      </c>
      <c r="M137" s="50">
        <v>87</v>
      </c>
      <c r="N137" s="50">
        <v>1152</v>
      </c>
      <c r="O137" s="50">
        <v>85</v>
      </c>
      <c r="P137" s="52">
        <f t="shared" si="33"/>
        <v>3.1561643835616437</v>
      </c>
      <c r="Q137" s="53">
        <f t="shared" si="34"/>
        <v>8.3056957462148528E-2</v>
      </c>
      <c r="R137" s="54">
        <f t="shared" si="32"/>
        <v>13.395348837209303</v>
      </c>
      <c r="S137" s="50">
        <v>18</v>
      </c>
      <c r="T137" s="50">
        <v>0</v>
      </c>
      <c r="U137" s="50">
        <v>7</v>
      </c>
      <c r="V137" s="53">
        <f t="shared" si="35"/>
        <v>8.0459770114942528E-2</v>
      </c>
      <c r="W137" s="55"/>
      <c r="X137" s="74">
        <v>0</v>
      </c>
    </row>
    <row r="138" spans="1:24" ht="15" customHeight="1">
      <c r="A138" s="74" t="s">
        <v>525</v>
      </c>
      <c r="B138" s="74" t="s">
        <v>494</v>
      </c>
      <c r="C138" s="48" t="s">
        <v>270</v>
      </c>
      <c r="D138" s="56"/>
      <c r="E138" s="50" t="s">
        <v>495</v>
      </c>
      <c r="F138" s="50" t="s">
        <v>37</v>
      </c>
      <c r="G138" s="50" t="s">
        <v>526</v>
      </c>
      <c r="H138" s="51" t="s">
        <v>515</v>
      </c>
      <c r="I138" s="50" t="s">
        <v>449</v>
      </c>
      <c r="J138" s="50">
        <v>3</v>
      </c>
      <c r="K138" s="50">
        <v>3</v>
      </c>
      <c r="L138" s="50">
        <v>0</v>
      </c>
      <c r="M138" s="50">
        <v>66</v>
      </c>
      <c r="N138" s="50">
        <v>892</v>
      </c>
      <c r="O138" s="50">
        <v>67</v>
      </c>
      <c r="P138" s="52">
        <f t="shared" si="33"/>
        <v>2.4438356164383563</v>
      </c>
      <c r="Q138" s="53">
        <f t="shared" si="34"/>
        <v>0.81461187214611874</v>
      </c>
      <c r="R138" s="54">
        <f t="shared" ref="R138:R204" si="36">N138/((M138+O138)/2)</f>
        <v>13.413533834586467</v>
      </c>
      <c r="S138" s="50">
        <v>3</v>
      </c>
      <c r="T138" s="50">
        <v>0</v>
      </c>
      <c r="U138" s="50">
        <v>7</v>
      </c>
      <c r="V138" s="53">
        <f t="shared" si="35"/>
        <v>0.10606060606060606</v>
      </c>
      <c r="W138" s="55"/>
      <c r="X138" s="74">
        <v>0</v>
      </c>
    </row>
    <row r="139" spans="1:24" ht="15" customHeight="1">
      <c r="A139" s="74"/>
      <c r="B139" s="74"/>
      <c r="C139" s="48"/>
      <c r="D139" s="56"/>
      <c r="E139" s="57" t="s">
        <v>288</v>
      </c>
      <c r="F139" s="58"/>
      <c r="G139" s="58"/>
      <c r="H139" s="59"/>
      <c r="I139" s="60"/>
      <c r="J139" s="63">
        <f t="shared" ref="J139:O139" si="37">SUM(J70:J138)</f>
        <v>2188</v>
      </c>
      <c r="K139" s="63">
        <f t="shared" si="37"/>
        <v>2036</v>
      </c>
      <c r="L139" s="63">
        <f t="shared" si="37"/>
        <v>414</v>
      </c>
      <c r="M139" s="63">
        <f t="shared" si="37"/>
        <v>51956</v>
      </c>
      <c r="N139" s="63">
        <f t="shared" si="37"/>
        <v>555846</v>
      </c>
      <c r="O139" s="63">
        <f t="shared" si="37"/>
        <v>52431</v>
      </c>
      <c r="P139" s="69">
        <f>N139/365</f>
        <v>1522.8657534246574</v>
      </c>
      <c r="Q139" s="70">
        <f>N139/(J139*365)</f>
        <v>0.6960081139966442</v>
      </c>
      <c r="R139" s="71">
        <f>N139/((M139+O139)/2)</f>
        <v>10.649716918773411</v>
      </c>
      <c r="S139" s="63">
        <f>SUM(S70:S138)</f>
        <v>9245</v>
      </c>
      <c r="T139" s="82"/>
      <c r="U139" s="63">
        <f>SUM(U70:U138)</f>
        <v>11329</v>
      </c>
      <c r="V139" s="53">
        <f t="shared" si="35"/>
        <v>0.21804988836707984</v>
      </c>
      <c r="W139" s="83"/>
      <c r="X139" s="74"/>
    </row>
    <row r="140" spans="1:24" ht="15" customHeight="1">
      <c r="A140" s="74"/>
      <c r="B140" s="74"/>
      <c r="C140" s="48"/>
      <c r="D140" s="63"/>
      <c r="E140" s="184" t="s">
        <v>289</v>
      </c>
      <c r="F140" s="185"/>
      <c r="G140" s="185"/>
      <c r="H140" s="186"/>
      <c r="I140" s="187"/>
      <c r="J140" s="188">
        <v>940</v>
      </c>
      <c r="K140" s="189"/>
      <c r="L140" s="189"/>
      <c r="M140" s="189"/>
      <c r="N140" s="189"/>
      <c r="O140" s="189"/>
      <c r="P140" s="190">
        <v>705</v>
      </c>
      <c r="Q140" s="191">
        <v>0.75</v>
      </c>
      <c r="R140" s="189"/>
      <c r="S140" s="189"/>
      <c r="T140" s="189"/>
      <c r="U140" s="189"/>
      <c r="V140" s="189"/>
      <c r="W140" s="192"/>
      <c r="X140" s="74"/>
    </row>
    <row r="141" spans="1:24" ht="15" customHeight="1">
      <c r="A141" s="74" t="s">
        <v>270</v>
      </c>
      <c r="B141" s="74" t="s">
        <v>388</v>
      </c>
      <c r="C141" s="48" t="s">
        <v>290</v>
      </c>
      <c r="D141" s="49" t="s">
        <v>291</v>
      </c>
      <c r="E141" s="50" t="s">
        <v>390</v>
      </c>
      <c r="F141" s="50" t="s">
        <v>15</v>
      </c>
      <c r="G141" s="50" t="s">
        <v>527</v>
      </c>
      <c r="H141" s="51" t="s">
        <v>324</v>
      </c>
      <c r="I141" s="50" t="s">
        <v>287</v>
      </c>
      <c r="J141" s="50">
        <v>31</v>
      </c>
      <c r="K141" s="50">
        <v>22</v>
      </c>
      <c r="L141" s="50">
        <v>1</v>
      </c>
      <c r="M141" s="50">
        <v>417</v>
      </c>
      <c r="N141" s="50">
        <v>3418</v>
      </c>
      <c r="O141" s="50">
        <v>429</v>
      </c>
      <c r="P141" s="52">
        <f t="shared" si="33"/>
        <v>9.3643835616438356</v>
      </c>
      <c r="Q141" s="53">
        <f t="shared" si="34"/>
        <v>0.30207688908528502</v>
      </c>
      <c r="R141" s="54">
        <f t="shared" si="36"/>
        <v>8.080378250591016</v>
      </c>
      <c r="S141" s="50">
        <v>159</v>
      </c>
      <c r="T141" s="50">
        <v>19.5</v>
      </c>
      <c r="U141" s="50">
        <v>31</v>
      </c>
      <c r="V141" s="53">
        <f t="shared" ref="V141:V210" si="38">U141/M141</f>
        <v>7.4340527577937646E-2</v>
      </c>
      <c r="W141" s="55"/>
      <c r="X141" s="74">
        <v>0</v>
      </c>
    </row>
    <row r="142" spans="1:24" ht="15" customHeight="1">
      <c r="A142" s="74" t="s">
        <v>296</v>
      </c>
      <c r="B142" s="74" t="s">
        <v>388</v>
      </c>
      <c r="C142" s="48" t="s">
        <v>290</v>
      </c>
      <c r="D142" s="56"/>
      <c r="E142" s="50" t="s">
        <v>390</v>
      </c>
      <c r="F142" s="50" t="s">
        <v>15</v>
      </c>
      <c r="G142" s="50" t="s">
        <v>528</v>
      </c>
      <c r="H142" s="51" t="s">
        <v>507</v>
      </c>
      <c r="I142" s="50" t="s">
        <v>287</v>
      </c>
      <c r="J142" s="50">
        <v>34</v>
      </c>
      <c r="K142" s="50">
        <v>34</v>
      </c>
      <c r="L142" s="50">
        <v>14</v>
      </c>
      <c r="M142" s="50">
        <v>672</v>
      </c>
      <c r="N142" s="50">
        <v>11272</v>
      </c>
      <c r="O142" s="50">
        <v>666</v>
      </c>
      <c r="P142" s="52">
        <f t="shared" si="33"/>
        <v>30.882191780821916</v>
      </c>
      <c r="Q142" s="53">
        <f t="shared" si="34"/>
        <v>0.90829975825946818</v>
      </c>
      <c r="R142" s="54">
        <f t="shared" si="36"/>
        <v>16.849028400597906</v>
      </c>
      <c r="S142" s="50">
        <v>161</v>
      </c>
      <c r="T142" s="50">
        <v>22.9</v>
      </c>
      <c r="U142" s="50">
        <v>114</v>
      </c>
      <c r="V142" s="53">
        <f t="shared" si="38"/>
        <v>0.16964285714285715</v>
      </c>
      <c r="W142" s="55"/>
      <c r="X142" s="74">
        <v>0</v>
      </c>
    </row>
    <row r="143" spans="1:24" ht="15" customHeight="1">
      <c r="A143" s="74" t="s">
        <v>282</v>
      </c>
      <c r="B143" s="74" t="s">
        <v>388</v>
      </c>
      <c r="C143" s="48" t="s">
        <v>290</v>
      </c>
      <c r="D143" s="56"/>
      <c r="E143" s="50" t="s">
        <v>390</v>
      </c>
      <c r="F143" s="50" t="s">
        <v>15</v>
      </c>
      <c r="G143" s="50" t="s">
        <v>529</v>
      </c>
      <c r="H143" s="51" t="s">
        <v>324</v>
      </c>
      <c r="I143" s="50" t="s">
        <v>287</v>
      </c>
      <c r="J143" s="50">
        <v>26</v>
      </c>
      <c r="K143" s="50">
        <v>26</v>
      </c>
      <c r="L143" s="50">
        <v>9</v>
      </c>
      <c r="M143" s="50">
        <v>865</v>
      </c>
      <c r="N143" s="50">
        <v>7883</v>
      </c>
      <c r="O143" s="50">
        <v>866</v>
      </c>
      <c r="P143" s="52">
        <f t="shared" si="33"/>
        <v>21.597260273972601</v>
      </c>
      <c r="Q143" s="53">
        <f t="shared" si="34"/>
        <v>0.83066385669125398</v>
      </c>
      <c r="R143" s="54">
        <f t="shared" si="36"/>
        <v>9.1080300404390524</v>
      </c>
      <c r="S143" s="50">
        <v>142</v>
      </c>
      <c r="T143" s="50">
        <v>38</v>
      </c>
      <c r="U143" s="50">
        <v>85</v>
      </c>
      <c r="V143" s="53">
        <f t="shared" si="38"/>
        <v>9.8265895953757232E-2</v>
      </c>
      <c r="W143" s="55"/>
      <c r="X143" s="74">
        <v>16</v>
      </c>
    </row>
    <row r="144" spans="1:24" ht="15" customHeight="1">
      <c r="A144" s="74" t="s">
        <v>298</v>
      </c>
      <c r="B144" s="74" t="s">
        <v>388</v>
      </c>
      <c r="C144" s="48" t="s">
        <v>290</v>
      </c>
      <c r="D144" s="56"/>
      <c r="E144" s="50" t="s">
        <v>390</v>
      </c>
      <c r="F144" s="50" t="s">
        <v>15</v>
      </c>
      <c r="G144" s="50" t="s">
        <v>530</v>
      </c>
      <c r="H144" s="51" t="s">
        <v>324</v>
      </c>
      <c r="I144" s="50" t="s">
        <v>287</v>
      </c>
      <c r="J144" s="50">
        <v>34</v>
      </c>
      <c r="K144" s="50">
        <v>34</v>
      </c>
      <c r="L144" s="50">
        <v>18</v>
      </c>
      <c r="M144" s="50">
        <v>975</v>
      </c>
      <c r="N144" s="50">
        <v>10246</v>
      </c>
      <c r="O144" s="50">
        <v>978</v>
      </c>
      <c r="P144" s="52">
        <f t="shared" si="33"/>
        <v>28.07123287671233</v>
      </c>
      <c r="Q144" s="53">
        <f t="shared" si="34"/>
        <v>0.82562449637389201</v>
      </c>
      <c r="R144" s="54">
        <f t="shared" si="36"/>
        <v>10.492575524833589</v>
      </c>
      <c r="S144" s="50">
        <v>193</v>
      </c>
      <c r="T144" s="50">
        <v>43.7</v>
      </c>
      <c r="U144" s="50">
        <v>272</v>
      </c>
      <c r="V144" s="53">
        <f t="shared" si="38"/>
        <v>0.27897435897435896</v>
      </c>
      <c r="W144" s="55"/>
      <c r="X144" s="74">
        <v>0</v>
      </c>
    </row>
    <row r="145" spans="1:24" ht="15" customHeight="1">
      <c r="A145" s="74" t="s">
        <v>301</v>
      </c>
      <c r="B145" s="74" t="s">
        <v>388</v>
      </c>
      <c r="C145" s="48" t="s">
        <v>290</v>
      </c>
      <c r="D145" s="56"/>
      <c r="E145" s="50" t="s">
        <v>390</v>
      </c>
      <c r="F145" s="50" t="s">
        <v>15</v>
      </c>
      <c r="G145" s="50" t="s">
        <v>531</v>
      </c>
      <c r="H145" s="51" t="s">
        <v>295</v>
      </c>
      <c r="I145" s="50" t="s">
        <v>287</v>
      </c>
      <c r="J145" s="50">
        <v>34</v>
      </c>
      <c r="K145" s="50">
        <v>34</v>
      </c>
      <c r="L145" s="50">
        <v>17</v>
      </c>
      <c r="M145" s="50">
        <v>989</v>
      </c>
      <c r="N145" s="50">
        <v>10507</v>
      </c>
      <c r="O145" s="50">
        <v>1003</v>
      </c>
      <c r="P145" s="52">
        <f t="shared" si="33"/>
        <v>28.786301369863015</v>
      </c>
      <c r="Q145" s="53">
        <f t="shared" si="34"/>
        <v>0.8466559226430298</v>
      </c>
      <c r="R145" s="54">
        <f t="shared" si="36"/>
        <v>10.549196787148594</v>
      </c>
      <c r="S145" s="50">
        <v>201</v>
      </c>
      <c r="T145" s="50">
        <v>39.9</v>
      </c>
      <c r="U145" s="50">
        <v>144</v>
      </c>
      <c r="V145" s="53">
        <f t="shared" si="38"/>
        <v>0.14560161779575329</v>
      </c>
      <c r="W145" s="55"/>
      <c r="X145" s="74">
        <v>0</v>
      </c>
    </row>
    <row r="146" spans="1:24" ht="15" customHeight="1">
      <c r="A146" s="74" t="s">
        <v>339</v>
      </c>
      <c r="B146" s="74" t="s">
        <v>388</v>
      </c>
      <c r="C146" s="48" t="s">
        <v>290</v>
      </c>
      <c r="D146" s="56"/>
      <c r="E146" s="50" t="s">
        <v>390</v>
      </c>
      <c r="F146" s="50" t="s">
        <v>15</v>
      </c>
      <c r="G146" s="50" t="s">
        <v>532</v>
      </c>
      <c r="H146" s="51" t="s">
        <v>416</v>
      </c>
      <c r="I146" s="50" t="s">
        <v>287</v>
      </c>
      <c r="J146" s="50">
        <v>35</v>
      </c>
      <c r="K146" s="50">
        <v>35</v>
      </c>
      <c r="L146" s="50">
        <v>14</v>
      </c>
      <c r="M146" s="50">
        <v>1111</v>
      </c>
      <c r="N146" s="50">
        <v>10014</v>
      </c>
      <c r="O146" s="50">
        <v>1113</v>
      </c>
      <c r="P146" s="52">
        <f t="shared" si="33"/>
        <v>27.435616438356163</v>
      </c>
      <c r="Q146" s="53">
        <f t="shared" si="34"/>
        <v>0.78387475538160467</v>
      </c>
      <c r="R146" s="54">
        <f t="shared" si="36"/>
        <v>9.0053956834532372</v>
      </c>
      <c r="S146" s="50">
        <v>227</v>
      </c>
      <c r="T146" s="50">
        <v>31.9</v>
      </c>
      <c r="U146" s="50">
        <v>57</v>
      </c>
      <c r="V146" s="53">
        <f t="shared" si="38"/>
        <v>5.1305130513051307E-2</v>
      </c>
      <c r="W146" s="55"/>
      <c r="X146" s="74">
        <v>0</v>
      </c>
    </row>
    <row r="147" spans="1:24" ht="15" customHeight="1">
      <c r="A147" s="74" t="s">
        <v>417</v>
      </c>
      <c r="B147" s="74" t="s">
        <v>388</v>
      </c>
      <c r="C147" s="48" t="s">
        <v>290</v>
      </c>
      <c r="D147" s="56"/>
      <c r="E147" s="50" t="s">
        <v>390</v>
      </c>
      <c r="F147" s="50" t="s">
        <v>15</v>
      </c>
      <c r="G147" s="50" t="s">
        <v>533</v>
      </c>
      <c r="H147" s="51" t="s">
        <v>303</v>
      </c>
      <c r="I147" s="50" t="s">
        <v>287</v>
      </c>
      <c r="J147" s="50">
        <v>34</v>
      </c>
      <c r="K147" s="50">
        <v>34</v>
      </c>
      <c r="L147" s="50">
        <v>16</v>
      </c>
      <c r="M147" s="50">
        <v>882</v>
      </c>
      <c r="N147" s="50">
        <v>10909</v>
      </c>
      <c r="O147" s="50">
        <v>882</v>
      </c>
      <c r="P147" s="52">
        <f t="shared" si="33"/>
        <v>29.887671232876713</v>
      </c>
      <c r="Q147" s="53">
        <f t="shared" si="34"/>
        <v>0.87904915390813865</v>
      </c>
      <c r="R147" s="54">
        <f t="shared" si="36"/>
        <v>12.368480725623582</v>
      </c>
      <c r="S147" s="50">
        <v>142</v>
      </c>
      <c r="T147" s="50">
        <v>35.6</v>
      </c>
      <c r="U147" s="50">
        <v>79</v>
      </c>
      <c r="V147" s="53">
        <f t="shared" si="38"/>
        <v>8.9569160997732433E-2</v>
      </c>
      <c r="W147" s="55"/>
      <c r="X147" s="74">
        <v>0</v>
      </c>
    </row>
    <row r="148" spans="1:24" ht="15" customHeight="1">
      <c r="A148" s="74" t="s">
        <v>420</v>
      </c>
      <c r="B148" s="74" t="s">
        <v>388</v>
      </c>
      <c r="C148" s="48" t="s">
        <v>290</v>
      </c>
      <c r="D148" s="56"/>
      <c r="E148" s="50" t="s">
        <v>390</v>
      </c>
      <c r="F148" s="50" t="s">
        <v>15</v>
      </c>
      <c r="G148" s="50" t="s">
        <v>534</v>
      </c>
      <c r="H148" s="51" t="s">
        <v>324</v>
      </c>
      <c r="I148" s="50" t="s">
        <v>287</v>
      </c>
      <c r="J148" s="50">
        <v>35</v>
      </c>
      <c r="K148" s="50">
        <v>35</v>
      </c>
      <c r="L148" s="50">
        <v>19</v>
      </c>
      <c r="M148" s="50">
        <v>922</v>
      </c>
      <c r="N148" s="50">
        <v>11160</v>
      </c>
      <c r="O148" s="50">
        <v>929</v>
      </c>
      <c r="P148" s="52">
        <f t="shared" si="33"/>
        <v>30.575342465753426</v>
      </c>
      <c r="Q148" s="53">
        <f t="shared" si="34"/>
        <v>0.8735812133072407</v>
      </c>
      <c r="R148" s="54">
        <f t="shared" si="36"/>
        <v>12.058346839546191</v>
      </c>
      <c r="S148" s="50">
        <v>171</v>
      </c>
      <c r="T148" s="50">
        <v>33.1</v>
      </c>
      <c r="U148" s="50">
        <v>162</v>
      </c>
      <c r="V148" s="53">
        <f t="shared" si="38"/>
        <v>0.175704989154013</v>
      </c>
      <c r="W148" s="55"/>
      <c r="X148" s="74">
        <v>0</v>
      </c>
    </row>
    <row r="149" spans="1:24" ht="15" customHeight="1">
      <c r="A149" s="74" t="s">
        <v>270</v>
      </c>
      <c r="B149" s="74" t="s">
        <v>535</v>
      </c>
      <c r="C149" s="48" t="s">
        <v>290</v>
      </c>
      <c r="D149" s="56"/>
      <c r="E149" s="50" t="s">
        <v>390</v>
      </c>
      <c r="F149" s="50" t="s">
        <v>16</v>
      </c>
      <c r="G149" s="50" t="s">
        <v>536</v>
      </c>
      <c r="H149" s="51" t="s">
        <v>276</v>
      </c>
      <c r="I149" s="50" t="s">
        <v>537</v>
      </c>
      <c r="J149" s="50">
        <v>45</v>
      </c>
      <c r="K149" s="50">
        <v>43</v>
      </c>
      <c r="L149" s="50">
        <v>29</v>
      </c>
      <c r="M149" s="50">
        <v>671</v>
      </c>
      <c r="N149" s="50">
        <v>13975</v>
      </c>
      <c r="O149" s="50">
        <v>668</v>
      </c>
      <c r="P149" s="52">
        <f t="shared" si="33"/>
        <v>38.287671232876711</v>
      </c>
      <c r="Q149" s="53">
        <f t="shared" si="34"/>
        <v>0.85083713850837139</v>
      </c>
      <c r="R149" s="54">
        <f t="shared" si="36"/>
        <v>20.873786407766989</v>
      </c>
      <c r="S149" s="50">
        <v>194</v>
      </c>
      <c r="T149" s="50">
        <v>27.8</v>
      </c>
      <c r="U149" s="50">
        <v>9</v>
      </c>
      <c r="V149" s="53">
        <f t="shared" si="38"/>
        <v>1.3412816691505217E-2</v>
      </c>
      <c r="W149" s="55"/>
      <c r="X149" s="74">
        <v>0</v>
      </c>
    </row>
    <row r="150" spans="1:24" ht="15" customHeight="1">
      <c r="A150" s="74" t="s">
        <v>270</v>
      </c>
      <c r="B150" s="74" t="s">
        <v>539</v>
      </c>
      <c r="C150" s="48" t="s">
        <v>290</v>
      </c>
      <c r="D150" s="56"/>
      <c r="E150" s="50" t="s">
        <v>390</v>
      </c>
      <c r="F150" s="50" t="s">
        <v>540</v>
      </c>
      <c r="G150" s="50" t="s">
        <v>541</v>
      </c>
      <c r="H150" s="51" t="s">
        <v>515</v>
      </c>
      <c r="I150" s="50" t="s">
        <v>542</v>
      </c>
      <c r="J150" s="50">
        <v>35</v>
      </c>
      <c r="K150" s="50">
        <v>24</v>
      </c>
      <c r="L150" s="50">
        <v>4</v>
      </c>
      <c r="M150" s="50">
        <v>1345</v>
      </c>
      <c r="N150" s="50">
        <v>7731</v>
      </c>
      <c r="O150" s="50">
        <v>1362</v>
      </c>
      <c r="P150" s="52">
        <f t="shared" si="33"/>
        <v>21.18082191780822</v>
      </c>
      <c r="Q150" s="53">
        <f t="shared" si="34"/>
        <v>0.60516634050880624</v>
      </c>
      <c r="R150" s="54">
        <f t="shared" si="36"/>
        <v>5.711858145548578</v>
      </c>
      <c r="S150" s="50">
        <v>0</v>
      </c>
      <c r="T150" s="50">
        <v>0</v>
      </c>
      <c r="U150" s="50">
        <v>0</v>
      </c>
      <c r="V150" s="53">
        <f t="shared" si="38"/>
        <v>0</v>
      </c>
      <c r="W150" s="55"/>
      <c r="X150" s="74">
        <v>611</v>
      </c>
    </row>
    <row r="151" spans="1:24" ht="15" customHeight="1">
      <c r="A151" s="74" t="s">
        <v>290</v>
      </c>
      <c r="B151" s="74" t="s">
        <v>394</v>
      </c>
      <c r="C151" s="48" t="s">
        <v>290</v>
      </c>
      <c r="D151" s="56"/>
      <c r="E151" s="50" t="s">
        <v>395</v>
      </c>
      <c r="F151" s="50" t="s">
        <v>396</v>
      </c>
      <c r="G151" s="50" t="s">
        <v>543</v>
      </c>
      <c r="H151" s="51" t="s">
        <v>300</v>
      </c>
      <c r="I151" s="50" t="s">
        <v>287</v>
      </c>
      <c r="J151" s="50">
        <v>51</v>
      </c>
      <c r="K151" s="50">
        <v>49</v>
      </c>
      <c r="L151" s="50">
        <v>30</v>
      </c>
      <c r="M151" s="50">
        <v>1415</v>
      </c>
      <c r="N151" s="50">
        <v>15534</v>
      </c>
      <c r="O151" s="50">
        <v>1489</v>
      </c>
      <c r="P151" s="52">
        <f t="shared" si="33"/>
        <v>42.558904109589044</v>
      </c>
      <c r="Q151" s="53">
        <f t="shared" si="34"/>
        <v>0.83448831587429495</v>
      </c>
      <c r="R151" s="54">
        <f t="shared" si="36"/>
        <v>10.698347107438016</v>
      </c>
      <c r="S151" s="50">
        <v>105</v>
      </c>
      <c r="T151" s="50">
        <v>43</v>
      </c>
      <c r="U151" s="50">
        <v>492</v>
      </c>
      <c r="V151" s="53">
        <f t="shared" si="38"/>
        <v>0.34770318021201413</v>
      </c>
      <c r="W151" s="55"/>
      <c r="X151" s="74">
        <v>0</v>
      </c>
    </row>
    <row r="152" spans="1:24" ht="15" customHeight="1">
      <c r="A152" s="74" t="s">
        <v>270</v>
      </c>
      <c r="B152" s="74" t="s">
        <v>544</v>
      </c>
      <c r="C152" s="48" t="s">
        <v>290</v>
      </c>
      <c r="D152" s="56"/>
      <c r="E152" s="50" t="s">
        <v>395</v>
      </c>
      <c r="F152" s="50" t="s">
        <v>19</v>
      </c>
      <c r="G152" s="50" t="s">
        <v>545</v>
      </c>
      <c r="H152" s="51" t="s">
        <v>303</v>
      </c>
      <c r="I152" s="50" t="s">
        <v>546</v>
      </c>
      <c r="J152" s="50">
        <v>35</v>
      </c>
      <c r="K152" s="50">
        <v>35</v>
      </c>
      <c r="L152" s="50">
        <v>18</v>
      </c>
      <c r="M152" s="50">
        <v>956</v>
      </c>
      <c r="N152" s="50">
        <v>12363</v>
      </c>
      <c r="O152" s="50">
        <v>963</v>
      </c>
      <c r="P152" s="52">
        <f t="shared" si="33"/>
        <v>33.871232876712327</v>
      </c>
      <c r="Q152" s="53">
        <f t="shared" si="34"/>
        <v>0.96774951076320936</v>
      </c>
      <c r="R152" s="54">
        <f t="shared" si="36"/>
        <v>12.884835852006253</v>
      </c>
      <c r="S152" s="50">
        <v>76</v>
      </c>
      <c r="T152" s="50">
        <v>33</v>
      </c>
      <c r="U152" s="50">
        <v>9</v>
      </c>
      <c r="V152" s="53">
        <f t="shared" si="38"/>
        <v>9.4142259414225944E-3</v>
      </c>
      <c r="W152" s="55"/>
      <c r="X152" s="74">
        <v>0</v>
      </c>
    </row>
    <row r="153" spans="1:24" ht="15" customHeight="1">
      <c r="A153" s="74" t="s">
        <v>434</v>
      </c>
      <c r="B153" s="74" t="s">
        <v>399</v>
      </c>
      <c r="C153" s="48" t="s">
        <v>270</v>
      </c>
      <c r="D153" s="56"/>
      <c r="E153" s="50" t="s">
        <v>400</v>
      </c>
      <c r="F153" s="50" t="s">
        <v>401</v>
      </c>
      <c r="G153" s="50" t="s">
        <v>435</v>
      </c>
      <c r="H153" s="51" t="s">
        <v>436</v>
      </c>
      <c r="I153" s="50" t="s">
        <v>403</v>
      </c>
      <c r="J153" s="50">
        <v>43</v>
      </c>
      <c r="K153" s="50">
        <v>42</v>
      </c>
      <c r="L153" s="50">
        <v>5</v>
      </c>
      <c r="M153" s="50">
        <v>1463</v>
      </c>
      <c r="N153" s="50">
        <v>10968</v>
      </c>
      <c r="O153" s="50">
        <v>1458</v>
      </c>
      <c r="P153" s="52">
        <f>N153/365</f>
        <v>30.049315068493151</v>
      </c>
      <c r="Q153" s="53">
        <f>N153/(J153*365)</f>
        <v>0.69882128066263138</v>
      </c>
      <c r="R153" s="54">
        <f>N153/((M153+O153)/2)</f>
        <v>7.5097569325573437</v>
      </c>
      <c r="S153" s="50">
        <v>16</v>
      </c>
      <c r="T153" s="50">
        <v>10.7</v>
      </c>
      <c r="U153" s="50">
        <v>14</v>
      </c>
      <c r="V153" s="53">
        <f>U153/M153</f>
        <v>9.5693779904306216E-3</v>
      </c>
      <c r="W153" s="55"/>
      <c r="X153" s="74">
        <v>0</v>
      </c>
    </row>
    <row r="154" spans="1:24" ht="15" customHeight="1">
      <c r="A154" s="74" t="s">
        <v>270</v>
      </c>
      <c r="B154" s="74" t="s">
        <v>547</v>
      </c>
      <c r="C154" s="48" t="s">
        <v>290</v>
      </c>
      <c r="D154" s="56"/>
      <c r="E154" s="50" t="s">
        <v>400</v>
      </c>
      <c r="F154" s="50" t="s">
        <v>548</v>
      </c>
      <c r="G154" s="50" t="s">
        <v>346</v>
      </c>
      <c r="H154" s="51" t="s">
        <v>303</v>
      </c>
      <c r="I154" s="50" t="s">
        <v>549</v>
      </c>
      <c r="J154" s="50">
        <v>41</v>
      </c>
      <c r="K154" s="50">
        <v>33</v>
      </c>
      <c r="L154" s="50">
        <v>13</v>
      </c>
      <c r="M154" s="50">
        <v>465</v>
      </c>
      <c r="N154" s="50">
        <v>9080</v>
      </c>
      <c r="O154" s="50">
        <v>467</v>
      </c>
      <c r="P154" s="52">
        <f t="shared" si="33"/>
        <v>24.876712328767123</v>
      </c>
      <c r="Q154" s="53">
        <f t="shared" si="34"/>
        <v>0.60674908118944204</v>
      </c>
      <c r="R154" s="54">
        <f t="shared" si="36"/>
        <v>19.484978540772531</v>
      </c>
      <c r="S154" s="50">
        <v>0</v>
      </c>
      <c r="T154" s="50">
        <v>16.899999999999999</v>
      </c>
      <c r="U154" s="50">
        <v>0</v>
      </c>
      <c r="V154" s="53">
        <f t="shared" si="38"/>
        <v>0</v>
      </c>
      <c r="W154" s="55"/>
      <c r="X154" s="74">
        <v>0</v>
      </c>
    </row>
    <row r="155" spans="1:24" ht="15" customHeight="1">
      <c r="A155" s="74" t="s">
        <v>270</v>
      </c>
      <c r="B155" s="74" t="s">
        <v>550</v>
      </c>
      <c r="C155" s="48" t="s">
        <v>290</v>
      </c>
      <c r="D155" s="56"/>
      <c r="E155" s="50" t="s">
        <v>400</v>
      </c>
      <c r="F155" s="50" t="s">
        <v>551</v>
      </c>
      <c r="G155" s="50" t="s">
        <v>552</v>
      </c>
      <c r="H155" s="51" t="s">
        <v>276</v>
      </c>
      <c r="I155" s="50" t="s">
        <v>328</v>
      </c>
      <c r="J155" s="50">
        <v>44</v>
      </c>
      <c r="K155" s="50">
        <v>44</v>
      </c>
      <c r="L155" s="50">
        <v>0</v>
      </c>
      <c r="M155" s="50">
        <v>1455</v>
      </c>
      <c r="N155" s="50">
        <v>16623</v>
      </c>
      <c r="O155" s="50">
        <v>1419</v>
      </c>
      <c r="P155" s="52">
        <f t="shared" si="33"/>
        <v>45.542465753424658</v>
      </c>
      <c r="Q155" s="53">
        <f t="shared" si="34"/>
        <v>1.0350560398505604</v>
      </c>
      <c r="R155" s="54">
        <f t="shared" si="36"/>
        <v>11.5678496868476</v>
      </c>
      <c r="S155" s="50">
        <v>25</v>
      </c>
      <c r="T155" s="50">
        <v>27.6</v>
      </c>
      <c r="U155" s="50">
        <v>64</v>
      </c>
      <c r="V155" s="53">
        <f t="shared" si="38"/>
        <v>4.3986254295532649E-2</v>
      </c>
      <c r="W155" s="55"/>
      <c r="X155" s="74">
        <v>0</v>
      </c>
    </row>
    <row r="156" spans="1:24" ht="15" customHeight="1">
      <c r="A156" s="74" t="s">
        <v>270</v>
      </c>
      <c r="B156" s="74" t="s">
        <v>553</v>
      </c>
      <c r="C156" s="48" t="s">
        <v>290</v>
      </c>
      <c r="D156" s="56"/>
      <c r="E156" s="50" t="s">
        <v>400</v>
      </c>
      <c r="F156" s="50" t="s">
        <v>554</v>
      </c>
      <c r="G156" s="50" t="s">
        <v>352</v>
      </c>
      <c r="H156" s="51" t="s">
        <v>276</v>
      </c>
      <c r="I156" s="50" t="s">
        <v>537</v>
      </c>
      <c r="J156" s="50">
        <v>40</v>
      </c>
      <c r="K156" s="50">
        <v>39</v>
      </c>
      <c r="L156" s="50">
        <v>20</v>
      </c>
      <c r="M156" s="50">
        <v>809</v>
      </c>
      <c r="N156" s="50">
        <v>11236</v>
      </c>
      <c r="O156" s="50">
        <v>814</v>
      </c>
      <c r="P156" s="52">
        <f t="shared" si="33"/>
        <v>30.783561643835615</v>
      </c>
      <c r="Q156" s="53">
        <f t="shared" si="34"/>
        <v>0.76958904109589044</v>
      </c>
      <c r="R156" s="54">
        <f t="shared" si="36"/>
        <v>13.845964263709181</v>
      </c>
      <c r="S156" s="50">
        <v>30</v>
      </c>
      <c r="T156" s="50">
        <v>35.5</v>
      </c>
      <c r="U156" s="50">
        <v>14</v>
      </c>
      <c r="V156" s="53">
        <f t="shared" si="38"/>
        <v>1.73053152039555E-2</v>
      </c>
      <c r="W156" s="55"/>
      <c r="X156" s="74">
        <v>0</v>
      </c>
    </row>
    <row r="157" spans="1:24" ht="15" customHeight="1">
      <c r="A157" s="74" t="s">
        <v>290</v>
      </c>
      <c r="B157" s="74" t="s">
        <v>553</v>
      </c>
      <c r="C157" s="48" t="s">
        <v>290</v>
      </c>
      <c r="D157" s="56"/>
      <c r="E157" s="50" t="s">
        <v>400</v>
      </c>
      <c r="F157" s="50" t="s">
        <v>554</v>
      </c>
      <c r="G157" s="50" t="s">
        <v>354</v>
      </c>
      <c r="H157" s="51" t="s">
        <v>276</v>
      </c>
      <c r="I157" s="50" t="s">
        <v>334</v>
      </c>
      <c r="J157" s="50">
        <v>43</v>
      </c>
      <c r="K157" s="50">
        <v>41</v>
      </c>
      <c r="L157" s="50">
        <v>23</v>
      </c>
      <c r="M157" s="50">
        <v>824</v>
      </c>
      <c r="N157" s="50">
        <v>13049</v>
      </c>
      <c r="O157" s="50">
        <v>828</v>
      </c>
      <c r="P157" s="52">
        <f t="shared" si="33"/>
        <v>35.750684931506846</v>
      </c>
      <c r="Q157" s="53">
        <f t="shared" si="34"/>
        <v>0.83141127747690347</v>
      </c>
      <c r="R157" s="54">
        <f t="shared" si="36"/>
        <v>15.797820823244551</v>
      </c>
      <c r="S157" s="50">
        <v>37</v>
      </c>
      <c r="T157" s="50">
        <v>5.3</v>
      </c>
      <c r="U157" s="50">
        <v>105</v>
      </c>
      <c r="V157" s="53">
        <f t="shared" si="38"/>
        <v>0.12742718446601942</v>
      </c>
      <c r="W157" s="55"/>
      <c r="X157" s="74">
        <v>0</v>
      </c>
    </row>
    <row r="158" spans="1:24" ht="15" customHeight="1">
      <c r="A158" s="74" t="s">
        <v>270</v>
      </c>
      <c r="B158" s="74" t="s">
        <v>555</v>
      </c>
      <c r="C158" s="48" t="s">
        <v>290</v>
      </c>
      <c r="D158" s="56"/>
      <c r="E158" s="50" t="s">
        <v>400</v>
      </c>
      <c r="F158" s="50" t="s">
        <v>21</v>
      </c>
      <c r="G158" s="50" t="s">
        <v>528</v>
      </c>
      <c r="H158" s="51" t="s">
        <v>276</v>
      </c>
      <c r="I158" s="50" t="s">
        <v>287</v>
      </c>
      <c r="J158" s="50">
        <v>60</v>
      </c>
      <c r="K158" s="50">
        <v>59</v>
      </c>
      <c r="L158" s="50">
        <v>26</v>
      </c>
      <c r="M158" s="50">
        <v>1119</v>
      </c>
      <c r="N158" s="50">
        <v>17173</v>
      </c>
      <c r="O158" s="50">
        <v>1105</v>
      </c>
      <c r="P158" s="52">
        <f t="shared" si="33"/>
        <v>47.049315068493151</v>
      </c>
      <c r="Q158" s="53">
        <f t="shared" si="34"/>
        <v>0.78415525114155249</v>
      </c>
      <c r="R158" s="54">
        <f t="shared" si="36"/>
        <v>15.443345323741006</v>
      </c>
      <c r="S158" s="68">
        <v>664</v>
      </c>
      <c r="T158" s="50">
        <v>41.2</v>
      </c>
      <c r="U158" s="50">
        <v>3</v>
      </c>
      <c r="V158" s="53">
        <f t="shared" si="38"/>
        <v>2.6809651474530832E-3</v>
      </c>
      <c r="W158" s="55"/>
      <c r="X158" s="74">
        <v>0</v>
      </c>
    </row>
    <row r="159" spans="1:24" ht="15" customHeight="1">
      <c r="A159" s="74" t="s">
        <v>290</v>
      </c>
      <c r="B159" s="74" t="s">
        <v>555</v>
      </c>
      <c r="C159" s="48" t="s">
        <v>290</v>
      </c>
      <c r="D159" s="56"/>
      <c r="E159" s="50" t="s">
        <v>400</v>
      </c>
      <c r="F159" s="50" t="s">
        <v>21</v>
      </c>
      <c r="G159" s="50" t="s">
        <v>556</v>
      </c>
      <c r="H159" s="51" t="s">
        <v>276</v>
      </c>
      <c r="I159" s="50" t="s">
        <v>287</v>
      </c>
      <c r="J159" s="50">
        <v>55</v>
      </c>
      <c r="K159" s="50">
        <v>55</v>
      </c>
      <c r="L159" s="50">
        <v>36</v>
      </c>
      <c r="M159" s="50">
        <v>1325</v>
      </c>
      <c r="N159" s="50">
        <v>17044</v>
      </c>
      <c r="O159" s="50">
        <v>1316</v>
      </c>
      <c r="P159" s="52">
        <f t="shared" si="33"/>
        <v>46.695890410958903</v>
      </c>
      <c r="Q159" s="53">
        <f t="shared" si="34"/>
        <v>0.84901618929016187</v>
      </c>
      <c r="R159" s="54">
        <f t="shared" si="36"/>
        <v>12.907232109049602</v>
      </c>
      <c r="S159" s="68">
        <v>689</v>
      </c>
      <c r="T159" s="50">
        <v>38.799999999999997</v>
      </c>
      <c r="U159" s="50">
        <v>4</v>
      </c>
      <c r="V159" s="53">
        <f t="shared" si="38"/>
        <v>3.0188679245283017E-3</v>
      </c>
      <c r="W159" s="55"/>
      <c r="X159" s="74">
        <v>0</v>
      </c>
    </row>
    <row r="160" spans="1:24" ht="15" customHeight="1">
      <c r="A160" s="74" t="s">
        <v>293</v>
      </c>
      <c r="B160" s="74" t="s">
        <v>555</v>
      </c>
      <c r="C160" s="48" t="s">
        <v>290</v>
      </c>
      <c r="D160" s="56"/>
      <c r="E160" s="50" t="s">
        <v>400</v>
      </c>
      <c r="F160" s="50" t="s">
        <v>21</v>
      </c>
      <c r="G160" s="50" t="s">
        <v>534</v>
      </c>
      <c r="H160" s="51" t="s">
        <v>276</v>
      </c>
      <c r="I160" s="50" t="s">
        <v>287</v>
      </c>
      <c r="J160" s="50">
        <v>44</v>
      </c>
      <c r="K160" s="50">
        <v>39</v>
      </c>
      <c r="L160" s="50">
        <v>20</v>
      </c>
      <c r="M160" s="50">
        <v>949</v>
      </c>
      <c r="N160" s="50">
        <v>11564</v>
      </c>
      <c r="O160" s="50">
        <v>957</v>
      </c>
      <c r="P160" s="52">
        <f t="shared" si="33"/>
        <v>31.682191780821917</v>
      </c>
      <c r="Q160" s="53">
        <f t="shared" si="34"/>
        <v>0.7200498132004981</v>
      </c>
      <c r="R160" s="54">
        <f t="shared" si="36"/>
        <v>12.134312696747115</v>
      </c>
      <c r="S160" s="68">
        <v>454</v>
      </c>
      <c r="T160" s="50">
        <v>30.4</v>
      </c>
      <c r="U160" s="50">
        <v>2</v>
      </c>
      <c r="V160" s="53">
        <f t="shared" si="38"/>
        <v>2.1074815595363539E-3</v>
      </c>
      <c r="W160" s="55"/>
      <c r="X160" s="74">
        <v>25</v>
      </c>
    </row>
    <row r="161" spans="1:24" ht="15" customHeight="1">
      <c r="A161" s="74" t="s">
        <v>296</v>
      </c>
      <c r="B161" s="74" t="s">
        <v>555</v>
      </c>
      <c r="C161" s="48" t="s">
        <v>290</v>
      </c>
      <c r="D161" s="56"/>
      <c r="E161" s="50" t="s">
        <v>400</v>
      </c>
      <c r="F161" s="50" t="s">
        <v>21</v>
      </c>
      <c r="G161" s="50" t="s">
        <v>323</v>
      </c>
      <c r="H161" s="51" t="s">
        <v>276</v>
      </c>
      <c r="I161" s="50"/>
      <c r="J161" s="50">
        <v>50</v>
      </c>
      <c r="K161" s="50">
        <v>17</v>
      </c>
      <c r="L161" s="50">
        <v>0</v>
      </c>
      <c r="M161" s="50">
        <v>290</v>
      </c>
      <c r="N161" s="50">
        <v>2078</v>
      </c>
      <c r="O161" s="50">
        <v>291</v>
      </c>
      <c r="P161" s="52">
        <f t="shared" si="33"/>
        <v>5.6931506849315072</v>
      </c>
      <c r="Q161" s="53">
        <f t="shared" si="34"/>
        <v>0.11386301369863014</v>
      </c>
      <c r="R161" s="54">
        <f t="shared" si="36"/>
        <v>7.153184165232358</v>
      </c>
      <c r="S161" s="68">
        <v>95</v>
      </c>
      <c r="T161" s="50">
        <v>17.7</v>
      </c>
      <c r="U161" s="50">
        <v>195</v>
      </c>
      <c r="V161" s="53">
        <f t="shared" si="38"/>
        <v>0.67241379310344829</v>
      </c>
      <c r="W161" s="55"/>
      <c r="X161" s="74">
        <v>0</v>
      </c>
    </row>
    <row r="162" spans="1:24" ht="15" customHeight="1">
      <c r="A162" s="74" t="s">
        <v>298</v>
      </c>
      <c r="B162" s="74" t="s">
        <v>555</v>
      </c>
      <c r="C162" s="48" t="s">
        <v>290</v>
      </c>
      <c r="D162" s="56"/>
      <c r="E162" s="50" t="s">
        <v>400</v>
      </c>
      <c r="F162" s="50" t="s">
        <v>21</v>
      </c>
      <c r="G162" s="50" t="s">
        <v>557</v>
      </c>
      <c r="H162" s="51" t="s">
        <v>276</v>
      </c>
      <c r="I162" s="50"/>
      <c r="J162" s="50">
        <v>8</v>
      </c>
      <c r="K162" s="50">
        <v>4</v>
      </c>
      <c r="L162" s="50">
        <v>0</v>
      </c>
      <c r="M162" s="50">
        <v>271</v>
      </c>
      <c r="N162" s="50">
        <v>542</v>
      </c>
      <c r="O162" s="50">
        <v>271</v>
      </c>
      <c r="P162" s="52">
        <f t="shared" si="33"/>
        <v>1.484931506849315</v>
      </c>
      <c r="Q162" s="53">
        <f t="shared" si="34"/>
        <v>0.18561643835616437</v>
      </c>
      <c r="R162" s="54">
        <f t="shared" si="36"/>
        <v>2</v>
      </c>
      <c r="S162" s="50">
        <v>0</v>
      </c>
      <c r="T162" s="50">
        <v>0</v>
      </c>
      <c r="U162" s="50">
        <v>0</v>
      </c>
      <c r="V162" s="53">
        <f t="shared" si="38"/>
        <v>0</v>
      </c>
      <c r="W162" s="55"/>
      <c r="X162" s="74">
        <v>0</v>
      </c>
    </row>
    <row r="163" spans="1:24" ht="15" customHeight="1">
      <c r="A163" s="74" t="s">
        <v>290</v>
      </c>
      <c r="B163" s="74" t="s">
        <v>558</v>
      </c>
      <c r="C163" s="48" t="s">
        <v>290</v>
      </c>
      <c r="D163" s="56"/>
      <c r="E163" s="50" t="s">
        <v>400</v>
      </c>
      <c r="F163" s="50" t="s">
        <v>22</v>
      </c>
      <c r="G163" s="50" t="s">
        <v>559</v>
      </c>
      <c r="H163" s="51" t="s">
        <v>276</v>
      </c>
      <c r="I163" s="50" t="s">
        <v>287</v>
      </c>
      <c r="J163" s="50">
        <v>40</v>
      </c>
      <c r="K163" s="50">
        <v>40</v>
      </c>
      <c r="L163" s="50">
        <v>20</v>
      </c>
      <c r="M163" s="50">
        <v>818</v>
      </c>
      <c r="N163" s="50">
        <v>11214</v>
      </c>
      <c r="O163" s="50">
        <v>823</v>
      </c>
      <c r="P163" s="52">
        <f t="shared" si="33"/>
        <v>30.723287671232878</v>
      </c>
      <c r="Q163" s="53">
        <f t="shared" si="34"/>
        <v>0.76808219178082193</v>
      </c>
      <c r="R163" s="54">
        <f t="shared" si="36"/>
        <v>13.667276051188299</v>
      </c>
      <c r="S163" s="50">
        <v>385</v>
      </c>
      <c r="T163" s="50">
        <v>35</v>
      </c>
      <c r="U163" s="50">
        <v>23</v>
      </c>
      <c r="V163" s="53">
        <f t="shared" si="38"/>
        <v>2.8117359413202935E-2</v>
      </c>
      <c r="W163" s="55"/>
      <c r="X163" s="74">
        <v>0</v>
      </c>
    </row>
    <row r="164" spans="1:24" ht="15" customHeight="1">
      <c r="A164" s="74" t="s">
        <v>282</v>
      </c>
      <c r="B164" s="74" t="s">
        <v>558</v>
      </c>
      <c r="C164" s="48" t="s">
        <v>290</v>
      </c>
      <c r="D164" s="56"/>
      <c r="E164" s="50" t="s">
        <v>400</v>
      </c>
      <c r="F164" s="50" t="s">
        <v>22</v>
      </c>
      <c r="G164" s="50" t="s">
        <v>560</v>
      </c>
      <c r="H164" s="51" t="s">
        <v>303</v>
      </c>
      <c r="I164" s="50"/>
      <c r="J164" s="50">
        <v>50</v>
      </c>
      <c r="K164" s="50">
        <v>40</v>
      </c>
      <c r="L164" s="50">
        <v>22</v>
      </c>
      <c r="M164" s="50">
        <v>803</v>
      </c>
      <c r="N164" s="50">
        <v>11072</v>
      </c>
      <c r="O164" s="50">
        <v>802</v>
      </c>
      <c r="P164" s="52">
        <f t="shared" si="33"/>
        <v>30.334246575342465</v>
      </c>
      <c r="Q164" s="53">
        <f t="shared" si="34"/>
        <v>0.60668493150684932</v>
      </c>
      <c r="R164" s="54">
        <f t="shared" si="36"/>
        <v>13.796884735202493</v>
      </c>
      <c r="S164" s="50">
        <v>231</v>
      </c>
      <c r="T164" s="50">
        <v>32.4</v>
      </c>
      <c r="U164" s="50">
        <v>16</v>
      </c>
      <c r="V164" s="53">
        <f t="shared" si="38"/>
        <v>1.9925280199252802E-2</v>
      </c>
      <c r="W164" s="55"/>
      <c r="X164" s="74">
        <v>0</v>
      </c>
    </row>
    <row r="165" spans="1:24" ht="15" customHeight="1">
      <c r="A165" s="74" t="s">
        <v>298</v>
      </c>
      <c r="B165" s="74" t="s">
        <v>558</v>
      </c>
      <c r="C165" s="48" t="s">
        <v>290</v>
      </c>
      <c r="D165" s="56"/>
      <c r="E165" s="50" t="s">
        <v>400</v>
      </c>
      <c r="F165" s="50" t="s">
        <v>22</v>
      </c>
      <c r="G165" s="50" t="s">
        <v>561</v>
      </c>
      <c r="H165" s="51" t="s">
        <v>276</v>
      </c>
      <c r="I165" s="50"/>
      <c r="J165" s="50">
        <v>49</v>
      </c>
      <c r="K165" s="50">
        <v>39</v>
      </c>
      <c r="L165" s="50">
        <v>19</v>
      </c>
      <c r="M165" s="50">
        <v>1261</v>
      </c>
      <c r="N165" s="50">
        <v>11015</v>
      </c>
      <c r="O165" s="50">
        <v>1258</v>
      </c>
      <c r="P165" s="52">
        <f t="shared" si="33"/>
        <v>30.17808219178082</v>
      </c>
      <c r="Q165" s="53">
        <f t="shared" si="34"/>
        <v>0.61587922840369025</v>
      </c>
      <c r="R165" s="54">
        <f t="shared" si="36"/>
        <v>8.7455339420404918</v>
      </c>
      <c r="S165" s="50">
        <v>281</v>
      </c>
      <c r="T165" s="50">
        <v>34.1</v>
      </c>
      <c r="U165" s="50">
        <v>22</v>
      </c>
      <c r="V165" s="53">
        <f t="shared" si="38"/>
        <v>1.7446471054718478E-2</v>
      </c>
      <c r="W165" s="55"/>
      <c r="X165" s="74">
        <v>0</v>
      </c>
    </row>
    <row r="166" spans="1:24" ht="15" customHeight="1">
      <c r="A166" s="74" t="s">
        <v>296</v>
      </c>
      <c r="B166" s="74" t="s">
        <v>562</v>
      </c>
      <c r="C166" s="48" t="s">
        <v>290</v>
      </c>
      <c r="D166" s="56"/>
      <c r="E166" s="50" t="s">
        <v>400</v>
      </c>
      <c r="F166" s="50" t="s">
        <v>563</v>
      </c>
      <c r="G166" s="50" t="s">
        <v>564</v>
      </c>
      <c r="H166" s="51" t="s">
        <v>303</v>
      </c>
      <c r="I166" s="50" t="s">
        <v>287</v>
      </c>
      <c r="J166" s="50">
        <v>45</v>
      </c>
      <c r="K166" s="50">
        <v>45</v>
      </c>
      <c r="L166" s="50">
        <v>16</v>
      </c>
      <c r="M166" s="50">
        <v>867</v>
      </c>
      <c r="N166" s="50">
        <v>13628</v>
      </c>
      <c r="O166" s="50">
        <v>660</v>
      </c>
      <c r="P166" s="52">
        <f t="shared" si="33"/>
        <v>37.336986301369862</v>
      </c>
      <c r="Q166" s="53">
        <f t="shared" si="34"/>
        <v>0.82971080669710806</v>
      </c>
      <c r="R166" s="54">
        <f t="shared" si="36"/>
        <v>17.849377865094958</v>
      </c>
      <c r="S166" s="50">
        <v>191</v>
      </c>
      <c r="T166" s="50">
        <v>35.799999999999997</v>
      </c>
      <c r="U166" s="50">
        <v>21</v>
      </c>
      <c r="V166" s="53">
        <f t="shared" si="38"/>
        <v>2.4221453287197232E-2</v>
      </c>
      <c r="W166" s="55"/>
      <c r="X166" s="74">
        <v>0</v>
      </c>
    </row>
    <row r="167" spans="1:24" ht="15" customHeight="1">
      <c r="A167" s="74" t="s">
        <v>282</v>
      </c>
      <c r="B167" s="74" t="s">
        <v>562</v>
      </c>
      <c r="C167" s="48" t="s">
        <v>290</v>
      </c>
      <c r="D167" s="56"/>
      <c r="E167" s="50" t="s">
        <v>400</v>
      </c>
      <c r="F167" s="50" t="s">
        <v>563</v>
      </c>
      <c r="G167" s="50" t="s">
        <v>565</v>
      </c>
      <c r="H167" s="51" t="s">
        <v>295</v>
      </c>
      <c r="I167" s="50" t="s">
        <v>287</v>
      </c>
      <c r="J167" s="50">
        <v>47</v>
      </c>
      <c r="K167" s="50">
        <v>45</v>
      </c>
      <c r="L167" s="50">
        <v>13</v>
      </c>
      <c r="M167" s="50">
        <v>1019</v>
      </c>
      <c r="N167" s="50">
        <v>12935</v>
      </c>
      <c r="O167" s="50">
        <v>866</v>
      </c>
      <c r="P167" s="52">
        <f t="shared" si="33"/>
        <v>35.438356164383563</v>
      </c>
      <c r="Q167" s="53">
        <f t="shared" si="34"/>
        <v>0.75400757796560769</v>
      </c>
      <c r="R167" s="54">
        <f t="shared" si="36"/>
        <v>13.724137931034482</v>
      </c>
      <c r="S167" s="50">
        <v>136</v>
      </c>
      <c r="T167" s="50">
        <v>35.799999999999997</v>
      </c>
      <c r="U167" s="50">
        <v>23</v>
      </c>
      <c r="V167" s="53">
        <f t="shared" si="38"/>
        <v>2.2571148184494603E-2</v>
      </c>
      <c r="W167" s="55"/>
      <c r="X167" s="74">
        <v>0</v>
      </c>
    </row>
    <row r="168" spans="1:24" ht="15" customHeight="1">
      <c r="A168" s="74" t="s">
        <v>298</v>
      </c>
      <c r="B168" s="74" t="s">
        <v>562</v>
      </c>
      <c r="C168" s="48" t="s">
        <v>290</v>
      </c>
      <c r="D168" s="56"/>
      <c r="E168" s="50" t="s">
        <v>400</v>
      </c>
      <c r="F168" s="50" t="s">
        <v>563</v>
      </c>
      <c r="G168" s="50" t="s">
        <v>566</v>
      </c>
      <c r="H168" s="51" t="s">
        <v>276</v>
      </c>
      <c r="I168" s="50" t="s">
        <v>287</v>
      </c>
      <c r="J168" s="50">
        <v>45</v>
      </c>
      <c r="K168" s="50">
        <v>23</v>
      </c>
      <c r="L168" s="50">
        <v>0</v>
      </c>
      <c r="M168" s="50">
        <v>445</v>
      </c>
      <c r="N168" s="50">
        <v>2666</v>
      </c>
      <c r="O168" s="50">
        <v>409</v>
      </c>
      <c r="P168" s="52">
        <f t="shared" si="33"/>
        <v>7.3041095890410963</v>
      </c>
      <c r="Q168" s="53">
        <f t="shared" si="34"/>
        <v>0.16231354642313547</v>
      </c>
      <c r="R168" s="54">
        <f t="shared" si="36"/>
        <v>6.2435597189695553</v>
      </c>
      <c r="S168" s="50">
        <v>33</v>
      </c>
      <c r="T168" s="50">
        <v>35.799999999999997</v>
      </c>
      <c r="U168" s="50">
        <v>7</v>
      </c>
      <c r="V168" s="53">
        <f t="shared" si="38"/>
        <v>1.5730337078651686E-2</v>
      </c>
      <c r="W168" s="55"/>
      <c r="X168" s="74">
        <v>0</v>
      </c>
    </row>
    <row r="169" spans="1:24" ht="15" customHeight="1">
      <c r="A169" s="74" t="s">
        <v>270</v>
      </c>
      <c r="B169" s="74" t="s">
        <v>567</v>
      </c>
      <c r="C169" s="48" t="s">
        <v>290</v>
      </c>
      <c r="D169" s="56"/>
      <c r="E169" s="50" t="s">
        <v>400</v>
      </c>
      <c r="F169" s="50" t="s">
        <v>29</v>
      </c>
      <c r="G169" s="50" t="s">
        <v>346</v>
      </c>
      <c r="H169" s="51" t="s">
        <v>276</v>
      </c>
      <c r="I169" s="50" t="s">
        <v>537</v>
      </c>
      <c r="J169" s="50">
        <v>22</v>
      </c>
      <c r="K169" s="50">
        <v>22</v>
      </c>
      <c r="L169" s="50">
        <v>16</v>
      </c>
      <c r="M169" s="50">
        <v>194</v>
      </c>
      <c r="N169" s="50">
        <v>7068</v>
      </c>
      <c r="O169" s="50">
        <v>204</v>
      </c>
      <c r="P169" s="52">
        <f t="shared" si="33"/>
        <v>19.364383561643837</v>
      </c>
      <c r="Q169" s="53">
        <f t="shared" si="34"/>
        <v>0.88019925280199252</v>
      </c>
      <c r="R169" s="54">
        <f t="shared" si="36"/>
        <v>35.517587939698494</v>
      </c>
      <c r="S169" s="50">
        <v>3</v>
      </c>
      <c r="T169" s="50">
        <v>0</v>
      </c>
      <c r="U169" s="50">
        <v>0</v>
      </c>
      <c r="V169" s="53">
        <f t="shared" si="38"/>
        <v>0</v>
      </c>
      <c r="W169" s="55"/>
      <c r="X169" s="74">
        <v>0</v>
      </c>
    </row>
    <row r="170" spans="1:24" ht="15" customHeight="1">
      <c r="A170" s="74" t="s">
        <v>270</v>
      </c>
      <c r="B170" s="74" t="s">
        <v>568</v>
      </c>
      <c r="C170" s="48" t="s">
        <v>290</v>
      </c>
      <c r="D170" s="56"/>
      <c r="E170" s="50" t="s">
        <v>400</v>
      </c>
      <c r="F170" s="50" t="s">
        <v>569</v>
      </c>
      <c r="G170" s="50" t="s">
        <v>570</v>
      </c>
      <c r="H170" s="51" t="s">
        <v>303</v>
      </c>
      <c r="I170" s="50" t="s">
        <v>287</v>
      </c>
      <c r="J170" s="50">
        <v>22</v>
      </c>
      <c r="K170" s="50">
        <v>22</v>
      </c>
      <c r="L170" s="50">
        <v>11</v>
      </c>
      <c r="M170" s="50">
        <v>581</v>
      </c>
      <c r="N170" s="50">
        <v>7298</v>
      </c>
      <c r="O170" s="50">
        <v>578</v>
      </c>
      <c r="P170" s="52">
        <f t="shared" si="33"/>
        <v>19.994520547945207</v>
      </c>
      <c r="Q170" s="53">
        <f t="shared" si="34"/>
        <v>0.90884184308841842</v>
      </c>
      <c r="R170" s="54">
        <f t="shared" si="36"/>
        <v>12.593615185504746</v>
      </c>
      <c r="S170" s="50">
        <v>153</v>
      </c>
      <c r="T170" s="50">
        <v>37.4</v>
      </c>
      <c r="U170" s="50">
        <v>17</v>
      </c>
      <c r="V170" s="53">
        <f t="shared" si="38"/>
        <v>2.9259896729776247E-2</v>
      </c>
      <c r="W170" s="55"/>
      <c r="X170" s="74">
        <v>71</v>
      </c>
    </row>
    <row r="171" spans="1:24" ht="15" customHeight="1">
      <c r="A171" s="74" t="s">
        <v>290</v>
      </c>
      <c r="B171" s="74" t="s">
        <v>568</v>
      </c>
      <c r="C171" s="48" t="s">
        <v>290</v>
      </c>
      <c r="D171" s="56"/>
      <c r="E171" s="50" t="s">
        <v>400</v>
      </c>
      <c r="F171" s="50" t="s">
        <v>569</v>
      </c>
      <c r="G171" s="50" t="s">
        <v>571</v>
      </c>
      <c r="H171" s="51" t="s">
        <v>295</v>
      </c>
      <c r="I171" s="50" t="s">
        <v>287</v>
      </c>
      <c r="J171" s="50">
        <v>51</v>
      </c>
      <c r="K171" s="50">
        <v>47</v>
      </c>
      <c r="L171" s="50">
        <v>22</v>
      </c>
      <c r="M171" s="50">
        <v>1168</v>
      </c>
      <c r="N171" s="50">
        <v>14739</v>
      </c>
      <c r="O171" s="50">
        <v>1169</v>
      </c>
      <c r="P171" s="52">
        <f t="shared" si="33"/>
        <v>40.38082191780822</v>
      </c>
      <c r="Q171" s="53">
        <f t="shared" si="34"/>
        <v>0.79178082191780819</v>
      </c>
      <c r="R171" s="54">
        <f t="shared" si="36"/>
        <v>12.613607188703465</v>
      </c>
      <c r="S171" s="50">
        <v>384</v>
      </c>
      <c r="T171" s="50">
        <v>42.7</v>
      </c>
      <c r="U171" s="50">
        <v>61</v>
      </c>
      <c r="V171" s="53">
        <f t="shared" si="38"/>
        <v>5.2226027397260275E-2</v>
      </c>
      <c r="W171" s="55"/>
      <c r="X171" s="74">
        <v>0</v>
      </c>
    </row>
    <row r="172" spans="1:24" ht="15" customHeight="1">
      <c r="A172" s="74" t="s">
        <v>293</v>
      </c>
      <c r="B172" s="74" t="s">
        <v>568</v>
      </c>
      <c r="C172" s="48" t="s">
        <v>290</v>
      </c>
      <c r="D172" s="56"/>
      <c r="E172" s="50" t="s">
        <v>400</v>
      </c>
      <c r="F172" s="50" t="s">
        <v>569</v>
      </c>
      <c r="G172" s="50" t="s">
        <v>572</v>
      </c>
      <c r="H172" s="51" t="s">
        <v>276</v>
      </c>
      <c r="I172" s="50" t="s">
        <v>287</v>
      </c>
      <c r="J172" s="50">
        <v>36</v>
      </c>
      <c r="K172" s="50">
        <v>36</v>
      </c>
      <c r="L172" s="50">
        <v>11</v>
      </c>
      <c r="M172" s="50">
        <v>967</v>
      </c>
      <c r="N172" s="50">
        <v>12601</v>
      </c>
      <c r="O172" s="50">
        <v>973</v>
      </c>
      <c r="P172" s="52">
        <f t="shared" si="33"/>
        <v>34.523287671232879</v>
      </c>
      <c r="Q172" s="53">
        <f t="shared" si="34"/>
        <v>0.95898021308980208</v>
      </c>
      <c r="R172" s="54">
        <f t="shared" si="36"/>
        <v>12.990721649484536</v>
      </c>
      <c r="S172" s="50">
        <v>393</v>
      </c>
      <c r="T172" s="50">
        <v>25.3</v>
      </c>
      <c r="U172" s="50">
        <v>24</v>
      </c>
      <c r="V172" s="53">
        <f t="shared" si="38"/>
        <v>2.481902792140641E-2</v>
      </c>
      <c r="W172" s="55"/>
      <c r="X172" s="74">
        <v>0</v>
      </c>
    </row>
    <row r="173" spans="1:24" ht="15" customHeight="1">
      <c r="A173" s="74" t="s">
        <v>296</v>
      </c>
      <c r="B173" s="74" t="s">
        <v>568</v>
      </c>
      <c r="C173" s="48" t="s">
        <v>290</v>
      </c>
      <c r="D173" s="56"/>
      <c r="E173" s="50" t="s">
        <v>400</v>
      </c>
      <c r="F173" s="50" t="s">
        <v>569</v>
      </c>
      <c r="G173" s="50" t="s">
        <v>573</v>
      </c>
      <c r="H173" s="51" t="s">
        <v>300</v>
      </c>
      <c r="I173" s="50" t="s">
        <v>287</v>
      </c>
      <c r="J173" s="50">
        <v>48</v>
      </c>
      <c r="K173" s="50">
        <v>46</v>
      </c>
      <c r="L173" s="50">
        <v>24</v>
      </c>
      <c r="M173" s="50">
        <v>1379</v>
      </c>
      <c r="N173" s="50">
        <v>13924</v>
      </c>
      <c r="O173" s="50">
        <v>1376</v>
      </c>
      <c r="P173" s="52">
        <f t="shared" si="33"/>
        <v>38.147945205479452</v>
      </c>
      <c r="Q173" s="53">
        <f t="shared" si="34"/>
        <v>0.79474885844748855</v>
      </c>
      <c r="R173" s="54">
        <f t="shared" si="36"/>
        <v>10.108166969147005</v>
      </c>
      <c r="S173" s="50">
        <v>457</v>
      </c>
      <c r="T173" s="50">
        <v>32.4</v>
      </c>
      <c r="U173" s="50">
        <v>17</v>
      </c>
      <c r="V173" s="53">
        <f t="shared" si="38"/>
        <v>1.2327773749093546E-2</v>
      </c>
      <c r="W173" s="55"/>
      <c r="X173" s="74">
        <v>0</v>
      </c>
    </row>
    <row r="174" spans="1:24" ht="15" customHeight="1">
      <c r="A174" s="74" t="s">
        <v>282</v>
      </c>
      <c r="B174" s="74" t="s">
        <v>568</v>
      </c>
      <c r="C174" s="48" t="s">
        <v>290</v>
      </c>
      <c r="D174" s="56"/>
      <c r="E174" s="50" t="s">
        <v>400</v>
      </c>
      <c r="F174" s="50" t="s">
        <v>569</v>
      </c>
      <c r="G174" s="50" t="s">
        <v>574</v>
      </c>
      <c r="H174" s="51" t="s">
        <v>276</v>
      </c>
      <c r="I174" s="50" t="s">
        <v>287</v>
      </c>
      <c r="J174" s="50">
        <v>48</v>
      </c>
      <c r="K174" s="50">
        <v>40</v>
      </c>
      <c r="L174" s="50">
        <v>16</v>
      </c>
      <c r="M174" s="50">
        <v>708</v>
      </c>
      <c r="N174" s="50">
        <v>11939</v>
      </c>
      <c r="O174" s="50">
        <v>721</v>
      </c>
      <c r="P174" s="52">
        <f t="shared" si="33"/>
        <v>32.709589041095889</v>
      </c>
      <c r="Q174" s="53">
        <f t="shared" si="34"/>
        <v>0.68144977168949772</v>
      </c>
      <c r="R174" s="54">
        <f t="shared" si="36"/>
        <v>16.709587123862843</v>
      </c>
      <c r="S174" s="50">
        <v>436</v>
      </c>
      <c r="T174" s="50">
        <v>27.8</v>
      </c>
      <c r="U174" s="50">
        <v>28</v>
      </c>
      <c r="V174" s="53">
        <f t="shared" si="38"/>
        <v>3.954802259887006E-2</v>
      </c>
      <c r="W174" s="55"/>
      <c r="X174" s="74">
        <v>0</v>
      </c>
    </row>
    <row r="175" spans="1:24" ht="15" customHeight="1">
      <c r="A175" s="74" t="s">
        <v>270</v>
      </c>
      <c r="B175" s="74" t="s">
        <v>575</v>
      </c>
      <c r="C175" s="48" t="s">
        <v>290</v>
      </c>
      <c r="D175" s="56"/>
      <c r="E175" s="50" t="s">
        <v>400</v>
      </c>
      <c r="F175" s="50" t="s">
        <v>576</v>
      </c>
      <c r="G175" s="50" t="s">
        <v>577</v>
      </c>
      <c r="H175" s="51" t="s">
        <v>276</v>
      </c>
      <c r="I175" s="50" t="s">
        <v>578</v>
      </c>
      <c r="J175" s="50">
        <v>10</v>
      </c>
      <c r="K175" s="50">
        <v>8</v>
      </c>
      <c r="L175" s="50">
        <v>2</v>
      </c>
      <c r="M175" s="50">
        <v>568</v>
      </c>
      <c r="N175" s="50">
        <v>2397</v>
      </c>
      <c r="O175" s="50">
        <v>592</v>
      </c>
      <c r="P175" s="52">
        <f t="shared" si="33"/>
        <v>6.5671232876712331</v>
      </c>
      <c r="Q175" s="53">
        <f t="shared" si="34"/>
        <v>0.65671232876712327</v>
      </c>
      <c r="R175" s="54">
        <f t="shared" si="36"/>
        <v>4.1327586206896552</v>
      </c>
      <c r="S175" s="50">
        <v>214</v>
      </c>
      <c r="T175" s="50">
        <v>0</v>
      </c>
      <c r="U175" s="50">
        <v>104</v>
      </c>
      <c r="V175" s="53">
        <f t="shared" si="38"/>
        <v>0.18309859154929578</v>
      </c>
      <c r="W175" s="55"/>
      <c r="X175" s="74">
        <v>0</v>
      </c>
    </row>
    <row r="176" spans="1:24" ht="15" customHeight="1">
      <c r="A176" s="74" t="s">
        <v>290</v>
      </c>
      <c r="B176" s="74" t="s">
        <v>575</v>
      </c>
      <c r="C176" s="48" t="s">
        <v>290</v>
      </c>
      <c r="D176" s="56"/>
      <c r="E176" s="50" t="s">
        <v>400</v>
      </c>
      <c r="F176" s="50" t="s">
        <v>576</v>
      </c>
      <c r="G176" s="50" t="s">
        <v>579</v>
      </c>
      <c r="H176" s="51" t="s">
        <v>276</v>
      </c>
      <c r="I176" s="50" t="s">
        <v>580</v>
      </c>
      <c r="J176" s="50">
        <v>44</v>
      </c>
      <c r="K176" s="50">
        <v>43</v>
      </c>
      <c r="L176" s="50">
        <v>20</v>
      </c>
      <c r="M176" s="50">
        <v>1307</v>
      </c>
      <c r="N176" s="50">
        <v>14118</v>
      </c>
      <c r="O176" s="50">
        <v>1330</v>
      </c>
      <c r="P176" s="52">
        <f t="shared" si="33"/>
        <v>38.679452054794524</v>
      </c>
      <c r="Q176" s="53">
        <f t="shared" si="34"/>
        <v>0.87907845579078459</v>
      </c>
      <c r="R176" s="54">
        <f t="shared" si="36"/>
        <v>10.707622298065983</v>
      </c>
      <c r="S176" s="50">
        <v>65</v>
      </c>
      <c r="T176" s="50">
        <v>39.299999999999997</v>
      </c>
      <c r="U176" s="50">
        <v>243</v>
      </c>
      <c r="V176" s="53">
        <f t="shared" si="38"/>
        <v>0.18592195868400918</v>
      </c>
      <c r="W176" s="55"/>
      <c r="X176" s="74">
        <v>0</v>
      </c>
    </row>
    <row r="177" spans="1:24" ht="15" customHeight="1">
      <c r="A177" s="74" t="s">
        <v>293</v>
      </c>
      <c r="B177" s="74" t="s">
        <v>575</v>
      </c>
      <c r="C177" s="48" t="s">
        <v>290</v>
      </c>
      <c r="D177" s="56"/>
      <c r="E177" s="50" t="s">
        <v>400</v>
      </c>
      <c r="F177" s="50" t="s">
        <v>576</v>
      </c>
      <c r="G177" s="50" t="s">
        <v>581</v>
      </c>
      <c r="H177" s="51" t="s">
        <v>276</v>
      </c>
      <c r="I177" s="50" t="s">
        <v>580</v>
      </c>
      <c r="J177" s="50">
        <v>48</v>
      </c>
      <c r="K177" s="50">
        <v>44</v>
      </c>
      <c r="L177" s="50">
        <v>24</v>
      </c>
      <c r="M177" s="50">
        <v>1134</v>
      </c>
      <c r="N177" s="50">
        <v>14348</v>
      </c>
      <c r="O177" s="50">
        <v>1154</v>
      </c>
      <c r="P177" s="52">
        <f t="shared" si="33"/>
        <v>39.30958904109589</v>
      </c>
      <c r="Q177" s="53">
        <f t="shared" si="34"/>
        <v>0.81894977168949767</v>
      </c>
      <c r="R177" s="54">
        <f t="shared" si="36"/>
        <v>12.541958041958042</v>
      </c>
      <c r="S177" s="50">
        <v>71</v>
      </c>
      <c r="T177" s="50">
        <v>32.799999999999997</v>
      </c>
      <c r="U177" s="50">
        <v>280</v>
      </c>
      <c r="V177" s="53">
        <f t="shared" si="38"/>
        <v>0.24691358024691357</v>
      </c>
      <c r="W177" s="55"/>
      <c r="X177" s="74">
        <v>0</v>
      </c>
    </row>
    <row r="178" spans="1:24" ht="15" customHeight="1">
      <c r="A178" s="74" t="s">
        <v>296</v>
      </c>
      <c r="B178" s="74" t="s">
        <v>575</v>
      </c>
      <c r="C178" s="48" t="s">
        <v>290</v>
      </c>
      <c r="D178" s="56"/>
      <c r="E178" s="50" t="s">
        <v>400</v>
      </c>
      <c r="F178" s="50" t="s">
        <v>576</v>
      </c>
      <c r="G178" s="50" t="s">
        <v>582</v>
      </c>
      <c r="H178" s="51" t="s">
        <v>295</v>
      </c>
      <c r="I178" s="50" t="s">
        <v>583</v>
      </c>
      <c r="J178" s="50">
        <v>20</v>
      </c>
      <c r="K178" s="50">
        <v>20</v>
      </c>
      <c r="L178" s="50">
        <v>13</v>
      </c>
      <c r="M178" s="50">
        <v>175</v>
      </c>
      <c r="N178" s="50">
        <v>6689</v>
      </c>
      <c r="O178" s="50">
        <v>177</v>
      </c>
      <c r="P178" s="52">
        <f t="shared" si="33"/>
        <v>18.326027397260273</v>
      </c>
      <c r="Q178" s="53">
        <f t="shared" si="34"/>
        <v>0.91630136986301369</v>
      </c>
      <c r="R178" s="54">
        <f t="shared" si="36"/>
        <v>38.00568181818182</v>
      </c>
      <c r="S178" s="50">
        <v>0</v>
      </c>
      <c r="T178" s="50">
        <v>0</v>
      </c>
      <c r="U178" s="50">
        <v>57</v>
      </c>
      <c r="V178" s="53">
        <f t="shared" si="38"/>
        <v>0.32571428571428573</v>
      </c>
      <c r="W178" s="55"/>
      <c r="X178" s="74">
        <v>0</v>
      </c>
    </row>
    <row r="179" spans="1:24" ht="15" customHeight="1">
      <c r="A179" s="74" t="s">
        <v>270</v>
      </c>
      <c r="B179" s="74" t="s">
        <v>584</v>
      </c>
      <c r="C179" s="48" t="s">
        <v>290</v>
      </c>
      <c r="D179" s="56"/>
      <c r="E179" s="50" t="s">
        <v>400</v>
      </c>
      <c r="F179" s="50" t="s">
        <v>585</v>
      </c>
      <c r="G179" s="50" t="s">
        <v>586</v>
      </c>
      <c r="H179" s="51" t="s">
        <v>276</v>
      </c>
      <c r="I179" s="50" t="s">
        <v>287</v>
      </c>
      <c r="J179" s="50">
        <v>38</v>
      </c>
      <c r="K179" s="50">
        <v>22</v>
      </c>
      <c r="L179" s="50">
        <v>1</v>
      </c>
      <c r="M179" s="50">
        <v>594</v>
      </c>
      <c r="N179" s="50">
        <v>4360</v>
      </c>
      <c r="O179" s="50">
        <v>588</v>
      </c>
      <c r="P179" s="52">
        <f t="shared" si="33"/>
        <v>11.945205479452055</v>
      </c>
      <c r="Q179" s="53">
        <f t="shared" si="34"/>
        <v>0.31434751261715932</v>
      </c>
      <c r="R179" s="54">
        <f t="shared" si="36"/>
        <v>7.3773265651438242</v>
      </c>
      <c r="S179" s="50">
        <v>447</v>
      </c>
      <c r="T179" s="50">
        <v>0</v>
      </c>
      <c r="U179" s="50">
        <v>0</v>
      </c>
      <c r="V179" s="53">
        <f t="shared" si="38"/>
        <v>0</v>
      </c>
      <c r="W179" s="55"/>
      <c r="X179" s="74">
        <v>0</v>
      </c>
    </row>
    <row r="180" spans="1:24" ht="15" customHeight="1">
      <c r="A180" s="74" t="s">
        <v>290</v>
      </c>
      <c r="B180" s="74" t="s">
        <v>584</v>
      </c>
      <c r="C180" s="48" t="s">
        <v>290</v>
      </c>
      <c r="D180" s="56"/>
      <c r="E180" s="50" t="s">
        <v>400</v>
      </c>
      <c r="F180" s="50" t="s">
        <v>585</v>
      </c>
      <c r="G180" s="50" t="s">
        <v>587</v>
      </c>
      <c r="H180" s="51" t="s">
        <v>276</v>
      </c>
      <c r="I180" s="50" t="s">
        <v>287</v>
      </c>
      <c r="J180" s="50">
        <v>51</v>
      </c>
      <c r="K180" s="50">
        <v>51</v>
      </c>
      <c r="L180" s="50">
        <v>22</v>
      </c>
      <c r="M180" s="50">
        <v>1335</v>
      </c>
      <c r="N180" s="50">
        <v>16714</v>
      </c>
      <c r="O180" s="50">
        <v>1335</v>
      </c>
      <c r="P180" s="52">
        <f t="shared" si="33"/>
        <v>45.791780821917811</v>
      </c>
      <c r="Q180" s="53">
        <f t="shared" si="34"/>
        <v>0.89787805533172171</v>
      </c>
      <c r="R180" s="54">
        <f t="shared" si="36"/>
        <v>12.519850187265918</v>
      </c>
      <c r="S180" s="50">
        <v>145</v>
      </c>
      <c r="T180" s="50">
        <v>0</v>
      </c>
      <c r="U180" s="50">
        <v>42</v>
      </c>
      <c r="V180" s="53">
        <f t="shared" si="38"/>
        <v>3.1460674157303373E-2</v>
      </c>
      <c r="W180" s="55"/>
      <c r="X180" s="74">
        <v>0</v>
      </c>
    </row>
    <row r="181" spans="1:24" ht="15" customHeight="1">
      <c r="A181" s="74" t="s">
        <v>293</v>
      </c>
      <c r="B181" s="74" t="s">
        <v>584</v>
      </c>
      <c r="C181" s="48" t="s">
        <v>290</v>
      </c>
      <c r="D181" s="56"/>
      <c r="E181" s="50" t="s">
        <v>400</v>
      </c>
      <c r="F181" s="50" t="s">
        <v>585</v>
      </c>
      <c r="G181" s="50" t="s">
        <v>588</v>
      </c>
      <c r="H181" s="51" t="s">
        <v>276</v>
      </c>
      <c r="I181" s="50" t="s">
        <v>287</v>
      </c>
      <c r="J181" s="50">
        <v>53</v>
      </c>
      <c r="K181" s="50">
        <v>53</v>
      </c>
      <c r="L181" s="50">
        <v>34</v>
      </c>
      <c r="M181" s="50">
        <v>1153</v>
      </c>
      <c r="N181" s="50">
        <v>17659</v>
      </c>
      <c r="O181" s="50">
        <v>1149</v>
      </c>
      <c r="P181" s="52">
        <f t="shared" si="33"/>
        <v>48.38082191780822</v>
      </c>
      <c r="Q181" s="53">
        <f t="shared" si="34"/>
        <v>0.91284569656241921</v>
      </c>
      <c r="R181" s="54">
        <f t="shared" si="36"/>
        <v>15.342311033883579</v>
      </c>
      <c r="S181" s="50">
        <v>245</v>
      </c>
      <c r="T181" s="50">
        <v>0</v>
      </c>
      <c r="U181" s="50">
        <v>52</v>
      </c>
      <c r="V181" s="53">
        <f t="shared" si="38"/>
        <v>4.5099739809193407E-2</v>
      </c>
      <c r="W181" s="55"/>
      <c r="X181" s="74">
        <v>0</v>
      </c>
    </row>
    <row r="182" spans="1:24" ht="15" customHeight="1">
      <c r="A182" s="74" t="s">
        <v>296</v>
      </c>
      <c r="B182" s="74" t="s">
        <v>584</v>
      </c>
      <c r="C182" s="48" t="s">
        <v>290</v>
      </c>
      <c r="D182" s="56"/>
      <c r="E182" s="50" t="s">
        <v>400</v>
      </c>
      <c r="F182" s="50" t="s">
        <v>585</v>
      </c>
      <c r="G182" s="50" t="s">
        <v>589</v>
      </c>
      <c r="H182" s="51" t="s">
        <v>276</v>
      </c>
      <c r="I182" s="50" t="s">
        <v>287</v>
      </c>
      <c r="J182" s="50">
        <v>53</v>
      </c>
      <c r="K182" s="50">
        <v>53</v>
      </c>
      <c r="L182" s="50">
        <v>34</v>
      </c>
      <c r="M182" s="50">
        <v>1143</v>
      </c>
      <c r="N182" s="50">
        <v>18012</v>
      </c>
      <c r="O182" s="50">
        <v>1144</v>
      </c>
      <c r="P182" s="52">
        <f t="shared" si="33"/>
        <v>49.347945205479455</v>
      </c>
      <c r="Q182" s="53">
        <f t="shared" si="34"/>
        <v>0.93109330576376326</v>
      </c>
      <c r="R182" s="54">
        <f t="shared" si="36"/>
        <v>15.75163970266725</v>
      </c>
      <c r="S182" s="50">
        <v>92</v>
      </c>
      <c r="T182" s="50">
        <v>0</v>
      </c>
      <c r="U182" s="50">
        <v>45</v>
      </c>
      <c r="V182" s="53">
        <f t="shared" si="38"/>
        <v>3.937007874015748E-2</v>
      </c>
      <c r="W182" s="55"/>
      <c r="X182" s="74">
        <v>0</v>
      </c>
    </row>
    <row r="183" spans="1:24" ht="15" customHeight="1">
      <c r="A183" s="74" t="s">
        <v>270</v>
      </c>
      <c r="B183" s="74" t="s">
        <v>590</v>
      </c>
      <c r="C183" s="48" t="s">
        <v>290</v>
      </c>
      <c r="D183" s="56"/>
      <c r="E183" s="50" t="s">
        <v>400</v>
      </c>
      <c r="F183" s="50" t="s">
        <v>30</v>
      </c>
      <c r="G183" s="50" t="s">
        <v>591</v>
      </c>
      <c r="H183" s="51" t="s">
        <v>276</v>
      </c>
      <c r="I183" s="50" t="s">
        <v>334</v>
      </c>
      <c r="J183" s="50">
        <v>28</v>
      </c>
      <c r="K183" s="50">
        <v>28</v>
      </c>
      <c r="L183" s="50">
        <v>0</v>
      </c>
      <c r="M183" s="50">
        <v>336</v>
      </c>
      <c r="N183" s="50">
        <v>292</v>
      </c>
      <c r="O183" s="50">
        <v>332</v>
      </c>
      <c r="P183" s="52">
        <f t="shared" si="33"/>
        <v>0.8</v>
      </c>
      <c r="Q183" s="53">
        <f t="shared" si="34"/>
        <v>2.8571428571428571E-2</v>
      </c>
      <c r="R183" s="227" t="s">
        <v>360</v>
      </c>
      <c r="S183" s="50">
        <v>48</v>
      </c>
      <c r="T183" s="50">
        <v>7.1</v>
      </c>
      <c r="U183" s="50">
        <v>3</v>
      </c>
      <c r="V183" s="53">
        <f t="shared" si="38"/>
        <v>8.9285714285714281E-3</v>
      </c>
      <c r="W183" s="55"/>
      <c r="X183" s="74">
        <v>0</v>
      </c>
    </row>
    <row r="184" spans="1:24" ht="15" customHeight="1">
      <c r="A184" s="74" t="s">
        <v>270</v>
      </c>
      <c r="B184" s="74" t="s">
        <v>592</v>
      </c>
      <c r="C184" s="48" t="s">
        <v>290</v>
      </c>
      <c r="D184" s="56"/>
      <c r="E184" s="50" t="s">
        <v>400</v>
      </c>
      <c r="F184" s="50" t="s">
        <v>25</v>
      </c>
      <c r="G184" s="50" t="s">
        <v>346</v>
      </c>
      <c r="H184" s="51" t="s">
        <v>276</v>
      </c>
      <c r="I184" s="50" t="s">
        <v>307</v>
      </c>
      <c r="J184" s="50">
        <v>60</v>
      </c>
      <c r="K184" s="50">
        <v>57</v>
      </c>
      <c r="L184" s="50">
        <v>30</v>
      </c>
      <c r="M184" s="50">
        <v>623</v>
      </c>
      <c r="N184" s="50">
        <v>15243</v>
      </c>
      <c r="O184" s="50">
        <v>623</v>
      </c>
      <c r="P184" s="52">
        <f t="shared" si="33"/>
        <v>41.761643835616439</v>
      </c>
      <c r="Q184" s="53">
        <f t="shared" si="34"/>
        <v>0.69602739726027396</v>
      </c>
      <c r="R184" s="54">
        <f t="shared" si="36"/>
        <v>24.46709470304976</v>
      </c>
      <c r="S184" s="50">
        <v>110</v>
      </c>
      <c r="T184" s="50">
        <v>4.7</v>
      </c>
      <c r="U184" s="50">
        <v>0</v>
      </c>
      <c r="V184" s="53">
        <f t="shared" si="38"/>
        <v>0</v>
      </c>
      <c r="W184" s="55" t="s">
        <v>593</v>
      </c>
      <c r="X184" s="74">
        <v>68</v>
      </c>
    </row>
    <row r="185" spans="1:24" ht="15" customHeight="1">
      <c r="A185" s="74" t="s">
        <v>290</v>
      </c>
      <c r="B185" s="74" t="s">
        <v>453</v>
      </c>
      <c r="C185" s="48" t="s">
        <v>290</v>
      </c>
      <c r="D185" s="56"/>
      <c r="E185" s="50" t="s">
        <v>400</v>
      </c>
      <c r="F185" s="50" t="s">
        <v>454</v>
      </c>
      <c r="G185" s="50" t="s">
        <v>594</v>
      </c>
      <c r="H185" s="51" t="s">
        <v>436</v>
      </c>
      <c r="I185" s="50" t="s">
        <v>287</v>
      </c>
      <c r="J185" s="50">
        <v>51</v>
      </c>
      <c r="K185" s="50">
        <v>50</v>
      </c>
      <c r="L185" s="50">
        <v>28</v>
      </c>
      <c r="M185" s="50">
        <v>1226</v>
      </c>
      <c r="N185" s="50">
        <v>15008</v>
      </c>
      <c r="O185" s="50">
        <v>1232</v>
      </c>
      <c r="P185" s="52">
        <f t="shared" si="33"/>
        <v>41.11780821917808</v>
      </c>
      <c r="Q185" s="53">
        <f t="shared" si="34"/>
        <v>0.80623153370937417</v>
      </c>
      <c r="R185" s="54">
        <f t="shared" si="36"/>
        <v>12.211554109031733</v>
      </c>
      <c r="S185" s="50">
        <v>297</v>
      </c>
      <c r="T185" s="50">
        <v>28.6</v>
      </c>
      <c r="U185" s="50">
        <v>55</v>
      </c>
      <c r="V185" s="53">
        <f t="shared" si="38"/>
        <v>4.4861337683523655E-2</v>
      </c>
      <c r="W185" s="55"/>
      <c r="X185" s="74">
        <v>0</v>
      </c>
    </row>
    <row r="186" spans="1:24" ht="15" customHeight="1">
      <c r="A186" s="74" t="s">
        <v>296</v>
      </c>
      <c r="B186" s="74" t="s">
        <v>453</v>
      </c>
      <c r="C186" s="48" t="s">
        <v>290</v>
      </c>
      <c r="D186" s="56"/>
      <c r="E186" s="50" t="s">
        <v>400</v>
      </c>
      <c r="F186" s="50" t="s">
        <v>454</v>
      </c>
      <c r="G186" s="50" t="s">
        <v>595</v>
      </c>
      <c r="H186" s="51" t="s">
        <v>507</v>
      </c>
      <c r="I186" s="50" t="s">
        <v>338</v>
      </c>
      <c r="J186" s="50">
        <v>47</v>
      </c>
      <c r="K186" s="50">
        <v>40</v>
      </c>
      <c r="L186" s="50">
        <v>15</v>
      </c>
      <c r="M186" s="50">
        <v>693</v>
      </c>
      <c r="N186" s="50">
        <v>9658</v>
      </c>
      <c r="O186" s="50">
        <v>690</v>
      </c>
      <c r="P186" s="52">
        <f t="shared" si="33"/>
        <v>26.460273972602739</v>
      </c>
      <c r="Q186" s="53">
        <f t="shared" si="34"/>
        <v>0.56298455260856894</v>
      </c>
      <c r="R186" s="54">
        <f t="shared" si="36"/>
        <v>13.966738973246565</v>
      </c>
      <c r="S186" s="50">
        <v>2</v>
      </c>
      <c r="T186" s="50">
        <v>7</v>
      </c>
      <c r="U186" s="50">
        <v>347</v>
      </c>
      <c r="V186" s="53">
        <f t="shared" si="38"/>
        <v>0.50072150072150068</v>
      </c>
      <c r="W186" s="55"/>
      <c r="X186" s="74">
        <v>0</v>
      </c>
    </row>
    <row r="187" spans="1:24" ht="15" customHeight="1">
      <c r="A187" s="74" t="s">
        <v>282</v>
      </c>
      <c r="B187" s="74" t="s">
        <v>453</v>
      </c>
      <c r="C187" s="48" t="s">
        <v>290</v>
      </c>
      <c r="D187" s="56"/>
      <c r="E187" s="50" t="s">
        <v>400</v>
      </c>
      <c r="F187" s="50" t="s">
        <v>454</v>
      </c>
      <c r="G187" s="50" t="s">
        <v>596</v>
      </c>
      <c r="H187" s="51" t="s">
        <v>414</v>
      </c>
      <c r="I187" s="50" t="s">
        <v>287</v>
      </c>
      <c r="J187" s="50">
        <v>51</v>
      </c>
      <c r="K187" s="50">
        <v>48</v>
      </c>
      <c r="L187" s="50">
        <v>20</v>
      </c>
      <c r="M187" s="50">
        <v>1343</v>
      </c>
      <c r="N187" s="50">
        <v>13083</v>
      </c>
      <c r="O187" s="50">
        <v>1350</v>
      </c>
      <c r="P187" s="52">
        <f t="shared" si="33"/>
        <v>35.843835616438355</v>
      </c>
      <c r="Q187" s="53">
        <f t="shared" si="34"/>
        <v>0.70282030620467362</v>
      </c>
      <c r="R187" s="54">
        <f t="shared" si="36"/>
        <v>9.7163015224656508</v>
      </c>
      <c r="S187" s="50">
        <v>257</v>
      </c>
      <c r="T187" s="50">
        <v>29.5</v>
      </c>
      <c r="U187" s="50">
        <v>132</v>
      </c>
      <c r="V187" s="53">
        <f t="shared" si="38"/>
        <v>9.8287416232315711E-2</v>
      </c>
      <c r="W187" s="55"/>
      <c r="X187" s="74">
        <v>22</v>
      </c>
    </row>
    <row r="188" spans="1:24" ht="15" customHeight="1">
      <c r="A188" s="74" t="s">
        <v>298</v>
      </c>
      <c r="B188" s="74" t="s">
        <v>453</v>
      </c>
      <c r="C188" s="48" t="s">
        <v>290</v>
      </c>
      <c r="D188" s="56"/>
      <c r="E188" s="50" t="s">
        <v>400</v>
      </c>
      <c r="F188" s="50" t="s">
        <v>454</v>
      </c>
      <c r="G188" s="50" t="s">
        <v>597</v>
      </c>
      <c r="H188" s="51" t="s">
        <v>409</v>
      </c>
      <c r="I188" s="50" t="s">
        <v>287</v>
      </c>
      <c r="J188" s="50">
        <v>48</v>
      </c>
      <c r="K188" s="50">
        <v>31</v>
      </c>
      <c r="L188" s="50">
        <v>11</v>
      </c>
      <c r="M188" s="50">
        <v>1095</v>
      </c>
      <c r="N188" s="50">
        <v>7552</v>
      </c>
      <c r="O188" s="50">
        <v>1095</v>
      </c>
      <c r="P188" s="52">
        <f t="shared" si="33"/>
        <v>20.69041095890411</v>
      </c>
      <c r="Q188" s="53">
        <f t="shared" si="34"/>
        <v>0.43105022831050227</v>
      </c>
      <c r="R188" s="54">
        <f t="shared" si="36"/>
        <v>6.8968036529680363</v>
      </c>
      <c r="S188" s="50">
        <v>365</v>
      </c>
      <c r="T188" s="50">
        <v>35.200000000000003</v>
      </c>
      <c r="U188" s="50">
        <v>27</v>
      </c>
      <c r="V188" s="53">
        <f t="shared" si="38"/>
        <v>2.4657534246575342E-2</v>
      </c>
      <c r="W188" s="55" t="s">
        <v>598</v>
      </c>
      <c r="X188" s="74">
        <v>44</v>
      </c>
    </row>
    <row r="189" spans="1:24" ht="15" customHeight="1">
      <c r="A189" s="74" t="s">
        <v>301</v>
      </c>
      <c r="B189" s="74" t="s">
        <v>453</v>
      </c>
      <c r="C189" s="48" t="s">
        <v>290</v>
      </c>
      <c r="D189" s="56"/>
      <c r="E189" s="50" t="s">
        <v>400</v>
      </c>
      <c r="F189" s="50" t="s">
        <v>454</v>
      </c>
      <c r="G189" s="50" t="s">
        <v>599</v>
      </c>
      <c r="H189" s="51" t="s">
        <v>469</v>
      </c>
      <c r="I189" s="50" t="s">
        <v>287</v>
      </c>
      <c r="J189" s="50">
        <v>48</v>
      </c>
      <c r="K189" s="50">
        <v>47</v>
      </c>
      <c r="L189" s="50">
        <v>25</v>
      </c>
      <c r="M189" s="50">
        <v>800</v>
      </c>
      <c r="N189" s="50">
        <v>14381</v>
      </c>
      <c r="O189" s="50">
        <v>804</v>
      </c>
      <c r="P189" s="52">
        <f t="shared" si="33"/>
        <v>39.4</v>
      </c>
      <c r="Q189" s="53">
        <f t="shared" si="34"/>
        <v>0.8208333333333333</v>
      </c>
      <c r="R189" s="54">
        <f t="shared" si="36"/>
        <v>17.931421446384039</v>
      </c>
      <c r="S189" s="50">
        <v>244</v>
      </c>
      <c r="T189" s="50">
        <v>27.6</v>
      </c>
      <c r="U189" s="50">
        <v>78</v>
      </c>
      <c r="V189" s="53">
        <f t="shared" si="38"/>
        <v>9.7500000000000003E-2</v>
      </c>
      <c r="W189" s="55"/>
      <c r="X189" s="74">
        <v>0</v>
      </c>
    </row>
    <row r="190" spans="1:24" ht="15" customHeight="1">
      <c r="A190" s="74" t="s">
        <v>425</v>
      </c>
      <c r="B190" s="74" t="s">
        <v>453</v>
      </c>
      <c r="C190" s="48" t="s">
        <v>290</v>
      </c>
      <c r="D190" s="56"/>
      <c r="E190" s="50" t="s">
        <v>400</v>
      </c>
      <c r="F190" s="50" t="s">
        <v>454</v>
      </c>
      <c r="G190" s="50" t="s">
        <v>600</v>
      </c>
      <c r="H190" s="51" t="s">
        <v>366</v>
      </c>
      <c r="I190" s="50" t="s">
        <v>287</v>
      </c>
      <c r="J190" s="50">
        <v>30</v>
      </c>
      <c r="K190" s="50">
        <v>21</v>
      </c>
      <c r="L190" s="50">
        <v>0</v>
      </c>
      <c r="M190" s="50">
        <v>364</v>
      </c>
      <c r="N190" s="50">
        <v>2192</v>
      </c>
      <c r="O190" s="50">
        <v>361</v>
      </c>
      <c r="P190" s="52">
        <f t="shared" si="33"/>
        <v>6.0054794520547947</v>
      </c>
      <c r="Q190" s="53">
        <f t="shared" si="34"/>
        <v>0.20018264840182648</v>
      </c>
      <c r="R190" s="54">
        <f t="shared" si="36"/>
        <v>6.0468965517241378</v>
      </c>
      <c r="S190" s="50">
        <v>241</v>
      </c>
      <c r="T190" s="50">
        <v>35.4</v>
      </c>
      <c r="U190" s="50">
        <v>116</v>
      </c>
      <c r="V190" s="53">
        <f t="shared" si="38"/>
        <v>0.31868131868131866</v>
      </c>
      <c r="W190" s="55"/>
      <c r="X190" s="74">
        <v>11</v>
      </c>
    </row>
    <row r="191" spans="1:24" ht="15" customHeight="1">
      <c r="A191" s="74" t="s">
        <v>427</v>
      </c>
      <c r="B191" s="74" t="s">
        <v>453</v>
      </c>
      <c r="C191" s="48" t="s">
        <v>290</v>
      </c>
      <c r="D191" s="56"/>
      <c r="E191" s="50" t="s">
        <v>400</v>
      </c>
      <c r="F191" s="50" t="s">
        <v>454</v>
      </c>
      <c r="G191" s="50" t="s">
        <v>601</v>
      </c>
      <c r="H191" s="51" t="s">
        <v>469</v>
      </c>
      <c r="I191" s="50" t="s">
        <v>602</v>
      </c>
      <c r="J191" s="50">
        <v>34</v>
      </c>
      <c r="K191" s="50">
        <v>17</v>
      </c>
      <c r="L191" s="50">
        <v>0</v>
      </c>
      <c r="M191" s="50">
        <v>306</v>
      </c>
      <c r="N191" s="50">
        <v>1861</v>
      </c>
      <c r="O191" s="50">
        <v>308</v>
      </c>
      <c r="P191" s="52">
        <f t="shared" si="33"/>
        <v>5.0986301369863014</v>
      </c>
      <c r="Q191" s="53">
        <f t="shared" si="34"/>
        <v>0.14995970991136182</v>
      </c>
      <c r="R191" s="54">
        <f t="shared" si="36"/>
        <v>6.0618892508143318</v>
      </c>
      <c r="S191" s="50">
        <v>171</v>
      </c>
      <c r="T191" s="50">
        <v>20.6</v>
      </c>
      <c r="U191" s="50">
        <v>137</v>
      </c>
      <c r="V191" s="53">
        <f t="shared" si="38"/>
        <v>0.44771241830065361</v>
      </c>
      <c r="W191" s="55"/>
      <c r="X191" s="74">
        <v>0</v>
      </c>
    </row>
    <row r="192" spans="1:24" ht="15" customHeight="1">
      <c r="A192" s="74" t="s">
        <v>290</v>
      </c>
      <c r="B192" s="74" t="s">
        <v>467</v>
      </c>
      <c r="C192" s="48" t="s">
        <v>270</v>
      </c>
      <c r="D192" s="56"/>
      <c r="E192" s="50" t="s">
        <v>400</v>
      </c>
      <c r="F192" s="50" t="s">
        <v>20</v>
      </c>
      <c r="G192" s="50" t="s">
        <v>470</v>
      </c>
      <c r="H192" s="51" t="s">
        <v>411</v>
      </c>
      <c r="I192" s="50" t="s">
        <v>287</v>
      </c>
      <c r="J192" s="50">
        <v>34</v>
      </c>
      <c r="K192" s="50">
        <v>34</v>
      </c>
      <c r="L192" s="50">
        <v>12</v>
      </c>
      <c r="M192" s="50">
        <v>624</v>
      </c>
      <c r="N192" s="50">
        <v>9827</v>
      </c>
      <c r="O192" s="50">
        <v>579</v>
      </c>
      <c r="P192" s="52">
        <f>N192/365</f>
        <v>26.923287671232877</v>
      </c>
      <c r="Q192" s="53">
        <f>N192/(J192*365)</f>
        <v>0.7918614020950846</v>
      </c>
      <c r="R192" s="54">
        <f>N192/((M192+O192)/2)</f>
        <v>16.337489609310058</v>
      </c>
      <c r="S192" s="50">
        <v>62</v>
      </c>
      <c r="T192" s="50">
        <v>33.6</v>
      </c>
      <c r="U192" s="50">
        <v>71</v>
      </c>
      <c r="V192" s="53">
        <f>U192/M192</f>
        <v>0.11378205128205128</v>
      </c>
      <c r="W192" s="55"/>
      <c r="X192" s="74">
        <v>0</v>
      </c>
    </row>
    <row r="193" spans="1:24" ht="15" customHeight="1">
      <c r="A193" s="74" t="s">
        <v>293</v>
      </c>
      <c r="B193" s="74" t="s">
        <v>467</v>
      </c>
      <c r="C193" s="48" t="s">
        <v>270</v>
      </c>
      <c r="D193" s="56"/>
      <c r="E193" s="50" t="s">
        <v>400</v>
      </c>
      <c r="F193" s="50" t="s">
        <v>20</v>
      </c>
      <c r="G193" s="50" t="s">
        <v>471</v>
      </c>
      <c r="H193" s="51" t="s">
        <v>300</v>
      </c>
      <c r="I193" s="50" t="s">
        <v>287</v>
      </c>
      <c r="J193" s="50">
        <v>48</v>
      </c>
      <c r="K193" s="50">
        <v>44</v>
      </c>
      <c r="L193" s="50">
        <v>18</v>
      </c>
      <c r="M193" s="50">
        <v>1175</v>
      </c>
      <c r="N193" s="50">
        <v>11961</v>
      </c>
      <c r="O193" s="50">
        <v>1000</v>
      </c>
      <c r="P193" s="52">
        <f>N193/365</f>
        <v>32.769863013698632</v>
      </c>
      <c r="Q193" s="53">
        <f>N193/(J193*365)</f>
        <v>0.68270547945205484</v>
      </c>
      <c r="R193" s="54">
        <f>N193/((M193+O193)/2)</f>
        <v>10.998620689655173</v>
      </c>
      <c r="S193" s="50">
        <v>517</v>
      </c>
      <c r="T193" s="50">
        <v>28.9</v>
      </c>
      <c r="U193" s="50">
        <v>323</v>
      </c>
      <c r="V193" s="53">
        <f>U193/M193</f>
        <v>0.27489361702127657</v>
      </c>
      <c r="W193" s="55"/>
      <c r="X193" s="74">
        <v>0</v>
      </c>
    </row>
    <row r="194" spans="1:24" ht="15" customHeight="1">
      <c r="A194" s="74" t="s">
        <v>417</v>
      </c>
      <c r="B194" s="74" t="s">
        <v>467</v>
      </c>
      <c r="C194" s="48" t="s">
        <v>270</v>
      </c>
      <c r="D194" s="56"/>
      <c r="E194" s="50" t="s">
        <v>400</v>
      </c>
      <c r="F194" s="50" t="s">
        <v>20</v>
      </c>
      <c r="G194" s="50" t="s">
        <v>480</v>
      </c>
      <c r="H194" s="51" t="s">
        <v>416</v>
      </c>
      <c r="I194" s="50" t="s">
        <v>287</v>
      </c>
      <c r="J194" s="50">
        <v>48</v>
      </c>
      <c r="K194" s="50">
        <v>0</v>
      </c>
      <c r="L194" s="50">
        <v>0</v>
      </c>
      <c r="M194" s="50">
        <v>0</v>
      </c>
      <c r="N194" s="50">
        <v>0</v>
      </c>
      <c r="O194" s="50">
        <v>0</v>
      </c>
      <c r="P194" s="52">
        <f>N194/365</f>
        <v>0</v>
      </c>
      <c r="Q194" s="53">
        <f>N194/(J194*365)</f>
        <v>0</v>
      </c>
      <c r="R194" s="54">
        <v>0</v>
      </c>
      <c r="S194" s="50">
        <v>0</v>
      </c>
      <c r="T194" s="50">
        <v>0</v>
      </c>
      <c r="U194" s="50">
        <v>0</v>
      </c>
      <c r="V194" s="53" t="e">
        <f>U194/M194</f>
        <v>#DIV/0!</v>
      </c>
      <c r="W194" s="55"/>
      <c r="X194" s="74">
        <v>0</v>
      </c>
    </row>
    <row r="195" spans="1:24" ht="15" customHeight="1">
      <c r="A195" s="74" t="s">
        <v>270</v>
      </c>
      <c r="B195" s="74" t="s">
        <v>603</v>
      </c>
      <c r="C195" s="48" t="s">
        <v>290</v>
      </c>
      <c r="D195" s="56"/>
      <c r="E195" s="50" t="s">
        <v>400</v>
      </c>
      <c r="F195" s="50" t="s">
        <v>31</v>
      </c>
      <c r="G195" s="50" t="s">
        <v>346</v>
      </c>
      <c r="H195" s="51" t="s">
        <v>409</v>
      </c>
      <c r="I195" s="50" t="s">
        <v>604</v>
      </c>
      <c r="J195" s="50">
        <v>28</v>
      </c>
      <c r="K195" s="50">
        <v>18</v>
      </c>
      <c r="L195" s="50">
        <v>6</v>
      </c>
      <c r="M195" s="50">
        <v>665</v>
      </c>
      <c r="N195" s="50">
        <v>3993</v>
      </c>
      <c r="O195" s="50">
        <v>668</v>
      </c>
      <c r="P195" s="52">
        <f t="shared" si="33"/>
        <v>10.93972602739726</v>
      </c>
      <c r="Q195" s="53">
        <f t="shared" si="34"/>
        <v>0.39070450097847359</v>
      </c>
      <c r="R195" s="54">
        <f t="shared" si="36"/>
        <v>5.9909977494373594</v>
      </c>
      <c r="S195" s="50">
        <v>0</v>
      </c>
      <c r="T195" s="50">
        <v>5</v>
      </c>
      <c r="U195" s="50">
        <v>0</v>
      </c>
      <c r="V195" s="53">
        <f t="shared" si="38"/>
        <v>0</v>
      </c>
      <c r="W195" s="55"/>
      <c r="X195" s="74">
        <v>290</v>
      </c>
    </row>
    <row r="196" spans="1:24" ht="15" customHeight="1">
      <c r="A196" s="74" t="s">
        <v>296</v>
      </c>
      <c r="B196" s="74" t="s">
        <v>463</v>
      </c>
      <c r="C196" s="48" t="s">
        <v>290</v>
      </c>
      <c r="D196" s="56"/>
      <c r="E196" s="50" t="s">
        <v>400</v>
      </c>
      <c r="F196" s="50" t="s">
        <v>464</v>
      </c>
      <c r="G196" s="50" t="s">
        <v>605</v>
      </c>
      <c r="H196" s="51" t="s">
        <v>324</v>
      </c>
      <c r="I196" s="50" t="s">
        <v>287</v>
      </c>
      <c r="J196" s="50">
        <v>50</v>
      </c>
      <c r="K196" s="50">
        <v>50</v>
      </c>
      <c r="L196" s="50">
        <v>29</v>
      </c>
      <c r="M196" s="50">
        <v>1213</v>
      </c>
      <c r="N196" s="50">
        <v>15533</v>
      </c>
      <c r="O196" s="50">
        <v>1212</v>
      </c>
      <c r="P196" s="52">
        <f t="shared" si="33"/>
        <v>42.556164383561644</v>
      </c>
      <c r="Q196" s="53">
        <f t="shared" si="34"/>
        <v>0.85112328767123291</v>
      </c>
      <c r="R196" s="54">
        <f t="shared" si="36"/>
        <v>12.810721649484536</v>
      </c>
      <c r="S196" s="68">
        <v>95</v>
      </c>
      <c r="T196" s="50">
        <v>39.299999999999997</v>
      </c>
      <c r="U196" s="50">
        <v>285</v>
      </c>
      <c r="V196" s="53">
        <f t="shared" si="38"/>
        <v>0.23495465787304204</v>
      </c>
      <c r="W196" s="55" t="s">
        <v>606</v>
      </c>
      <c r="X196" s="74">
        <v>0</v>
      </c>
    </row>
    <row r="197" spans="1:24" ht="15" customHeight="1">
      <c r="A197" s="74" t="s">
        <v>282</v>
      </c>
      <c r="B197" s="74" t="s">
        <v>463</v>
      </c>
      <c r="C197" s="48" t="s">
        <v>290</v>
      </c>
      <c r="D197" s="56"/>
      <c r="E197" s="50" t="s">
        <v>400</v>
      </c>
      <c r="F197" s="50" t="s">
        <v>464</v>
      </c>
      <c r="G197" s="50" t="s">
        <v>607</v>
      </c>
      <c r="H197" s="51" t="s">
        <v>608</v>
      </c>
      <c r="I197" s="50" t="s">
        <v>287</v>
      </c>
      <c r="J197" s="50">
        <v>24</v>
      </c>
      <c r="K197" s="50">
        <v>24</v>
      </c>
      <c r="L197" s="50">
        <v>8</v>
      </c>
      <c r="M197" s="50">
        <v>869</v>
      </c>
      <c r="N197" s="50">
        <v>6304</v>
      </c>
      <c r="O197" s="50">
        <v>869</v>
      </c>
      <c r="P197" s="52">
        <f t="shared" ref="P197:P274" si="39">N197/365</f>
        <v>17.271232876712329</v>
      </c>
      <c r="Q197" s="53">
        <f t="shared" ref="Q197:Q274" si="40">N197/(J197*365)</f>
        <v>0.71963470319634704</v>
      </c>
      <c r="R197" s="54">
        <f t="shared" si="36"/>
        <v>7.2543153049482161</v>
      </c>
      <c r="S197" s="68">
        <v>76</v>
      </c>
      <c r="T197" s="50">
        <v>46.9</v>
      </c>
      <c r="U197" s="50">
        <v>155</v>
      </c>
      <c r="V197" s="53">
        <f t="shared" si="38"/>
        <v>0.17836593785960875</v>
      </c>
      <c r="W197" s="55"/>
      <c r="X197" s="74">
        <v>0</v>
      </c>
    </row>
    <row r="198" spans="1:24" ht="15" customHeight="1">
      <c r="A198" s="74" t="s">
        <v>270</v>
      </c>
      <c r="B198" s="74" t="s">
        <v>609</v>
      </c>
      <c r="C198" s="48" t="s">
        <v>290</v>
      </c>
      <c r="D198" s="56"/>
      <c r="E198" s="50" t="s">
        <v>400</v>
      </c>
      <c r="F198" s="50" t="s">
        <v>610</v>
      </c>
      <c r="G198" s="50" t="s">
        <v>611</v>
      </c>
      <c r="H198" s="51" t="s">
        <v>411</v>
      </c>
      <c r="I198" s="50" t="s">
        <v>287</v>
      </c>
      <c r="J198" s="50">
        <v>44</v>
      </c>
      <c r="K198" s="50">
        <v>40</v>
      </c>
      <c r="L198" s="50">
        <v>16</v>
      </c>
      <c r="M198" s="50">
        <v>732</v>
      </c>
      <c r="N198" s="50">
        <v>10821</v>
      </c>
      <c r="O198" s="50">
        <v>742</v>
      </c>
      <c r="P198" s="52">
        <f t="shared" si="39"/>
        <v>29.646575342465752</v>
      </c>
      <c r="Q198" s="53">
        <f t="shared" si="40"/>
        <v>0.67378580323785808</v>
      </c>
      <c r="R198" s="54">
        <f t="shared" si="36"/>
        <v>14.682496607869743</v>
      </c>
      <c r="S198" s="50">
        <v>9</v>
      </c>
      <c r="T198" s="50">
        <v>52.4</v>
      </c>
      <c r="U198" s="50">
        <v>7</v>
      </c>
      <c r="V198" s="53">
        <f t="shared" si="38"/>
        <v>9.562841530054645E-3</v>
      </c>
      <c r="W198" s="55"/>
      <c r="X198" s="74">
        <v>0</v>
      </c>
    </row>
    <row r="199" spans="1:24" ht="15" customHeight="1">
      <c r="A199" s="74" t="s">
        <v>290</v>
      </c>
      <c r="B199" s="74" t="s">
        <v>609</v>
      </c>
      <c r="C199" s="48" t="s">
        <v>290</v>
      </c>
      <c r="D199" s="56"/>
      <c r="E199" s="50" t="s">
        <v>400</v>
      </c>
      <c r="F199" s="50" t="s">
        <v>610</v>
      </c>
      <c r="G199" s="50" t="s">
        <v>352</v>
      </c>
      <c r="H199" s="51" t="s">
        <v>411</v>
      </c>
      <c r="I199" s="50" t="s">
        <v>287</v>
      </c>
      <c r="J199" s="50">
        <v>45</v>
      </c>
      <c r="K199" s="50">
        <v>39</v>
      </c>
      <c r="L199" s="50">
        <v>12</v>
      </c>
      <c r="M199" s="50">
        <v>787</v>
      </c>
      <c r="N199" s="50">
        <v>9802</v>
      </c>
      <c r="O199" s="50">
        <v>787</v>
      </c>
      <c r="P199" s="52">
        <f t="shared" si="39"/>
        <v>26.854794520547944</v>
      </c>
      <c r="Q199" s="53">
        <f t="shared" si="40"/>
        <v>0.59677321156773211</v>
      </c>
      <c r="R199" s="54">
        <f t="shared" si="36"/>
        <v>12.454891994917407</v>
      </c>
      <c r="S199" s="50">
        <v>2</v>
      </c>
      <c r="T199" s="50">
        <v>30</v>
      </c>
      <c r="U199" s="50">
        <v>68</v>
      </c>
      <c r="V199" s="53">
        <f t="shared" si="38"/>
        <v>8.6404066073697591E-2</v>
      </c>
      <c r="W199" s="55" t="s">
        <v>612</v>
      </c>
      <c r="X199" s="74">
        <v>0</v>
      </c>
    </row>
    <row r="200" spans="1:24" ht="15" customHeight="1">
      <c r="A200" s="74" t="s">
        <v>270</v>
      </c>
      <c r="B200" s="74" t="s">
        <v>613</v>
      </c>
      <c r="C200" s="48" t="s">
        <v>290</v>
      </c>
      <c r="D200" s="56"/>
      <c r="E200" s="50" t="s">
        <v>400</v>
      </c>
      <c r="F200" s="50" t="s">
        <v>614</v>
      </c>
      <c r="G200" s="50" t="s">
        <v>611</v>
      </c>
      <c r="H200" s="51" t="s">
        <v>276</v>
      </c>
      <c r="I200" s="50" t="s">
        <v>287</v>
      </c>
      <c r="J200" s="50">
        <v>50</v>
      </c>
      <c r="K200" s="50">
        <v>50</v>
      </c>
      <c r="L200" s="50">
        <v>0</v>
      </c>
      <c r="M200" s="50">
        <v>988</v>
      </c>
      <c r="N200" s="50">
        <v>14221</v>
      </c>
      <c r="O200" s="50">
        <v>975</v>
      </c>
      <c r="P200" s="52">
        <f t="shared" si="39"/>
        <v>38.961643835616435</v>
      </c>
      <c r="Q200" s="53">
        <f t="shared" si="40"/>
        <v>0.77923287671232877</v>
      </c>
      <c r="R200" s="54">
        <f t="shared" si="36"/>
        <v>14.489047376464596</v>
      </c>
      <c r="S200" s="50">
        <v>65</v>
      </c>
      <c r="T200" s="50">
        <v>0</v>
      </c>
      <c r="U200" s="50">
        <v>2</v>
      </c>
      <c r="V200" s="53">
        <f t="shared" si="38"/>
        <v>2.0242914979757085E-3</v>
      </c>
      <c r="W200" s="55"/>
      <c r="X200" s="74">
        <v>0</v>
      </c>
    </row>
    <row r="201" spans="1:24" ht="15" customHeight="1">
      <c r="A201" s="74" t="s">
        <v>290</v>
      </c>
      <c r="B201" s="74" t="s">
        <v>613</v>
      </c>
      <c r="C201" s="48" t="s">
        <v>290</v>
      </c>
      <c r="D201" s="56"/>
      <c r="E201" s="50" t="s">
        <v>400</v>
      </c>
      <c r="F201" s="50" t="s">
        <v>614</v>
      </c>
      <c r="G201" s="50" t="s">
        <v>354</v>
      </c>
      <c r="H201" s="51" t="s">
        <v>276</v>
      </c>
      <c r="I201" s="50" t="s">
        <v>287</v>
      </c>
      <c r="J201" s="50">
        <v>40</v>
      </c>
      <c r="K201" s="50">
        <v>40</v>
      </c>
      <c r="L201" s="50">
        <v>0</v>
      </c>
      <c r="M201" s="50">
        <v>822</v>
      </c>
      <c r="N201" s="50">
        <v>11045</v>
      </c>
      <c r="O201" s="50">
        <v>805</v>
      </c>
      <c r="P201" s="52">
        <f t="shared" si="39"/>
        <v>30.260273972602739</v>
      </c>
      <c r="Q201" s="53">
        <f t="shared" si="40"/>
        <v>0.75650684931506851</v>
      </c>
      <c r="R201" s="54">
        <f t="shared" si="36"/>
        <v>13.577135832821144</v>
      </c>
      <c r="S201" s="50">
        <v>204</v>
      </c>
      <c r="T201" s="50">
        <v>0</v>
      </c>
      <c r="U201" s="50">
        <v>2</v>
      </c>
      <c r="V201" s="53">
        <f t="shared" si="38"/>
        <v>2.4330900243309003E-3</v>
      </c>
      <c r="W201" s="55"/>
      <c r="X201" s="74">
        <v>0</v>
      </c>
    </row>
    <row r="202" spans="1:24" ht="15" customHeight="1">
      <c r="A202" s="74" t="s">
        <v>270</v>
      </c>
      <c r="B202" s="74" t="s">
        <v>615</v>
      </c>
      <c r="C202" s="48" t="s">
        <v>290</v>
      </c>
      <c r="D202" s="56"/>
      <c r="E202" s="50" t="s">
        <v>400</v>
      </c>
      <c r="F202" s="50" t="s">
        <v>27</v>
      </c>
      <c r="G202" s="50" t="s">
        <v>346</v>
      </c>
      <c r="H202" s="51" t="s">
        <v>303</v>
      </c>
      <c r="I202" s="50" t="s">
        <v>287</v>
      </c>
      <c r="J202" s="50">
        <v>44</v>
      </c>
      <c r="K202" s="50">
        <v>44</v>
      </c>
      <c r="L202" s="50">
        <v>0</v>
      </c>
      <c r="M202" s="50">
        <v>1562</v>
      </c>
      <c r="N202" s="50">
        <v>13095</v>
      </c>
      <c r="O202" s="50">
        <v>1591</v>
      </c>
      <c r="P202" s="52">
        <f t="shared" si="39"/>
        <v>35.876712328767127</v>
      </c>
      <c r="Q202" s="53">
        <f t="shared" si="40"/>
        <v>0.8153798256537983</v>
      </c>
      <c r="R202" s="54">
        <f t="shared" si="36"/>
        <v>8.3063748810656524</v>
      </c>
      <c r="S202" s="50">
        <v>31</v>
      </c>
      <c r="T202" s="50">
        <v>59</v>
      </c>
      <c r="U202" s="50">
        <v>11</v>
      </c>
      <c r="V202" s="53">
        <f t="shared" si="38"/>
        <v>7.0422535211267607E-3</v>
      </c>
      <c r="W202" s="55"/>
      <c r="X202" s="74">
        <v>0</v>
      </c>
    </row>
    <row r="203" spans="1:24" ht="15" customHeight="1">
      <c r="A203" s="74" t="s">
        <v>270</v>
      </c>
      <c r="B203" s="74" t="s">
        <v>616</v>
      </c>
      <c r="C203" s="48" t="s">
        <v>290</v>
      </c>
      <c r="D203" s="56"/>
      <c r="E203" s="50" t="s">
        <v>400</v>
      </c>
      <c r="F203" s="50" t="s">
        <v>28</v>
      </c>
      <c r="G203" s="50" t="s">
        <v>617</v>
      </c>
      <c r="H203" s="51" t="s">
        <v>303</v>
      </c>
      <c r="I203" s="50" t="s">
        <v>328</v>
      </c>
      <c r="J203" s="50">
        <v>39</v>
      </c>
      <c r="K203" s="50">
        <v>39</v>
      </c>
      <c r="L203" s="50">
        <v>19</v>
      </c>
      <c r="M203" s="50">
        <v>655</v>
      </c>
      <c r="N203" s="50">
        <v>11222</v>
      </c>
      <c r="O203" s="50">
        <v>648</v>
      </c>
      <c r="P203" s="52">
        <f t="shared" si="39"/>
        <v>30.745205479452054</v>
      </c>
      <c r="Q203" s="53">
        <f t="shared" si="40"/>
        <v>0.78833860203723216</v>
      </c>
      <c r="R203" s="54">
        <f t="shared" si="36"/>
        <v>17.224865694551035</v>
      </c>
      <c r="S203" s="50">
        <v>14</v>
      </c>
      <c r="T203" s="50">
        <v>29</v>
      </c>
      <c r="U203" s="50">
        <v>2</v>
      </c>
      <c r="V203" s="53">
        <f t="shared" si="38"/>
        <v>3.0534351145038168E-3</v>
      </c>
      <c r="W203" s="55" t="s">
        <v>618</v>
      </c>
      <c r="X203" s="74">
        <v>0</v>
      </c>
    </row>
    <row r="204" spans="1:24" ht="15" customHeight="1">
      <c r="A204" s="74"/>
      <c r="B204" s="74"/>
      <c r="C204" s="48"/>
      <c r="D204" s="56"/>
      <c r="E204" s="50" t="s">
        <v>400</v>
      </c>
      <c r="F204" s="50" t="s">
        <v>1896</v>
      </c>
      <c r="G204" s="179" t="s">
        <v>1897</v>
      </c>
      <c r="H204" s="51" t="s">
        <v>300</v>
      </c>
      <c r="I204" s="50" t="s">
        <v>1898</v>
      </c>
      <c r="J204" s="50">
        <v>40</v>
      </c>
      <c r="K204" s="50">
        <v>40</v>
      </c>
      <c r="L204" s="50">
        <v>20</v>
      </c>
      <c r="M204" s="50">
        <v>390</v>
      </c>
      <c r="N204" s="50">
        <v>10998</v>
      </c>
      <c r="O204" s="50">
        <v>401</v>
      </c>
      <c r="P204" s="52">
        <f t="shared" si="39"/>
        <v>30.13150684931507</v>
      </c>
      <c r="Q204" s="53">
        <f t="shared" si="40"/>
        <v>0.75328767123287677</v>
      </c>
      <c r="R204" s="54">
        <f t="shared" si="36"/>
        <v>27.807838179519596</v>
      </c>
      <c r="S204" s="50">
        <v>59</v>
      </c>
      <c r="T204" s="50">
        <v>20.9</v>
      </c>
      <c r="U204" s="50">
        <v>1</v>
      </c>
      <c r="V204" s="53">
        <f t="shared" si="38"/>
        <v>2.5641025641025641E-3</v>
      </c>
      <c r="W204" s="55" t="s">
        <v>1899</v>
      </c>
      <c r="X204" s="74"/>
    </row>
    <row r="205" spans="1:24" ht="15" customHeight="1">
      <c r="A205" s="74" t="s">
        <v>450</v>
      </c>
      <c r="B205" s="74" t="s">
        <v>494</v>
      </c>
      <c r="C205" s="48" t="s">
        <v>270</v>
      </c>
      <c r="D205" s="56"/>
      <c r="E205" s="50" t="s">
        <v>495</v>
      </c>
      <c r="F205" s="50" t="s">
        <v>37</v>
      </c>
      <c r="G205" s="50" t="s">
        <v>520</v>
      </c>
      <c r="H205" s="51" t="s">
        <v>436</v>
      </c>
      <c r="I205" s="50" t="s">
        <v>403</v>
      </c>
      <c r="J205" s="50">
        <v>50</v>
      </c>
      <c r="K205" s="50">
        <v>50</v>
      </c>
      <c r="L205" s="50">
        <v>0</v>
      </c>
      <c r="M205" s="50">
        <v>1548</v>
      </c>
      <c r="N205" s="50">
        <v>7607</v>
      </c>
      <c r="O205" s="50">
        <v>1549</v>
      </c>
      <c r="P205" s="52">
        <f>N205/365</f>
        <v>20.841095890410958</v>
      </c>
      <c r="Q205" s="53">
        <f>N205/(J205*365)</f>
        <v>0.4168219178082192</v>
      </c>
      <c r="R205" s="54">
        <f>N205/((M205+O205)/2)</f>
        <v>4.91249596383597</v>
      </c>
      <c r="S205" s="50">
        <v>41</v>
      </c>
      <c r="T205" s="50">
        <v>7.3</v>
      </c>
      <c r="U205" s="50">
        <v>34</v>
      </c>
      <c r="V205" s="53">
        <f>U205/M205</f>
        <v>2.1963824289405683E-2</v>
      </c>
      <c r="W205" s="55"/>
      <c r="X205" s="74">
        <v>0</v>
      </c>
    </row>
    <row r="206" spans="1:24" ht="15" customHeight="1">
      <c r="A206" s="74" t="s">
        <v>521</v>
      </c>
      <c r="B206" s="74" t="s">
        <v>494</v>
      </c>
      <c r="C206" s="48" t="s">
        <v>270</v>
      </c>
      <c r="D206" s="56"/>
      <c r="E206" s="50" t="s">
        <v>495</v>
      </c>
      <c r="F206" s="50" t="s">
        <v>37</v>
      </c>
      <c r="G206" s="50" t="s">
        <v>522</v>
      </c>
      <c r="H206" s="51" t="s">
        <v>276</v>
      </c>
      <c r="I206" s="50"/>
      <c r="J206" s="50">
        <v>10</v>
      </c>
      <c r="K206" s="50">
        <v>0</v>
      </c>
      <c r="L206" s="50">
        <v>0</v>
      </c>
      <c r="M206" s="50">
        <v>0</v>
      </c>
      <c r="N206" s="50">
        <v>0</v>
      </c>
      <c r="O206" s="50">
        <v>0</v>
      </c>
      <c r="P206" s="52">
        <f>N206/365</f>
        <v>0</v>
      </c>
      <c r="Q206" s="53">
        <f>N206/(J206*365)</f>
        <v>0</v>
      </c>
      <c r="R206" s="54">
        <v>0</v>
      </c>
      <c r="S206" s="50">
        <v>0</v>
      </c>
      <c r="T206" s="50">
        <v>0</v>
      </c>
      <c r="U206" s="50">
        <v>0</v>
      </c>
      <c r="V206" s="53">
        <v>0</v>
      </c>
      <c r="W206" s="55"/>
      <c r="X206" s="74">
        <v>0</v>
      </c>
    </row>
    <row r="207" spans="1:24" ht="15" customHeight="1">
      <c r="A207" s="74" t="s">
        <v>523</v>
      </c>
      <c r="B207" s="74" t="s">
        <v>494</v>
      </c>
      <c r="C207" s="48" t="s">
        <v>270</v>
      </c>
      <c r="D207" s="56"/>
      <c r="E207" s="50" t="s">
        <v>495</v>
      </c>
      <c r="F207" s="50" t="s">
        <v>37</v>
      </c>
      <c r="G207" s="50" t="s">
        <v>524</v>
      </c>
      <c r="H207" s="51" t="s">
        <v>276</v>
      </c>
      <c r="I207" s="50"/>
      <c r="J207" s="50">
        <v>14</v>
      </c>
      <c r="K207" s="50">
        <v>10</v>
      </c>
      <c r="L207" s="50">
        <v>0</v>
      </c>
      <c r="M207" s="50">
        <v>0</v>
      </c>
      <c r="N207" s="50">
        <v>1511</v>
      </c>
      <c r="O207" s="50">
        <v>761</v>
      </c>
      <c r="P207" s="52">
        <f>N207/365</f>
        <v>4.13972602739726</v>
      </c>
      <c r="Q207" s="53">
        <f>N207/(J207*365)</f>
        <v>0.29569471624266147</v>
      </c>
      <c r="R207" s="54">
        <f>N207/((M207+O207)/2)</f>
        <v>3.971090670170828</v>
      </c>
      <c r="S207" s="50">
        <v>0</v>
      </c>
      <c r="T207" s="50">
        <v>0</v>
      </c>
      <c r="U207" s="50">
        <v>0</v>
      </c>
      <c r="V207" s="53">
        <v>0</v>
      </c>
      <c r="W207" s="55"/>
      <c r="X207" s="74">
        <v>0</v>
      </c>
    </row>
    <row r="208" spans="1:24" ht="15" customHeight="1">
      <c r="A208" s="74" t="s">
        <v>270</v>
      </c>
      <c r="B208" s="74" t="s">
        <v>619</v>
      </c>
      <c r="C208" s="48" t="s">
        <v>290</v>
      </c>
      <c r="D208" s="56"/>
      <c r="E208" s="50" t="s">
        <v>620</v>
      </c>
      <c r="F208" s="50" t="s">
        <v>621</v>
      </c>
      <c r="G208" s="50" t="s">
        <v>350</v>
      </c>
      <c r="H208" s="51" t="s">
        <v>276</v>
      </c>
      <c r="I208" s="50" t="s">
        <v>537</v>
      </c>
      <c r="J208" s="50">
        <v>60</v>
      </c>
      <c r="K208" s="50">
        <v>60</v>
      </c>
      <c r="L208" s="50">
        <v>33</v>
      </c>
      <c r="M208" s="50">
        <v>967</v>
      </c>
      <c r="N208" s="50">
        <v>16674</v>
      </c>
      <c r="O208" s="50">
        <v>962</v>
      </c>
      <c r="P208" s="52">
        <f t="shared" si="39"/>
        <v>45.682191780821917</v>
      </c>
      <c r="Q208" s="53">
        <f t="shared" si="40"/>
        <v>0.76136986301369858</v>
      </c>
      <c r="R208" s="54">
        <f t="shared" ref="R208:R273" si="41">N208/((M208+O208)/2)</f>
        <v>17.287713841368586</v>
      </c>
      <c r="S208" s="50">
        <v>418</v>
      </c>
      <c r="T208" s="50">
        <v>23.1</v>
      </c>
      <c r="U208" s="50">
        <v>0</v>
      </c>
      <c r="V208" s="53">
        <f t="shared" si="38"/>
        <v>0</v>
      </c>
      <c r="W208" s="55" t="s">
        <v>622</v>
      </c>
      <c r="X208" s="74">
        <v>0</v>
      </c>
    </row>
    <row r="209" spans="1:24" ht="15" customHeight="1">
      <c r="A209" s="74"/>
      <c r="B209" s="74"/>
      <c r="C209" s="48"/>
      <c r="D209" s="56"/>
      <c r="E209" s="64" t="s">
        <v>335</v>
      </c>
      <c r="F209" s="65"/>
      <c r="G209" s="65"/>
      <c r="H209" s="66"/>
      <c r="I209" s="67"/>
      <c r="J209" s="50">
        <v>250</v>
      </c>
      <c r="K209" s="50">
        <v>204</v>
      </c>
      <c r="L209" s="50">
        <v>28</v>
      </c>
      <c r="M209" s="50">
        <v>9748</v>
      </c>
      <c r="N209" s="50">
        <v>49488</v>
      </c>
      <c r="O209" s="50">
        <v>9330</v>
      </c>
      <c r="P209" s="52">
        <v>0</v>
      </c>
      <c r="Q209" s="53">
        <f t="shared" si="40"/>
        <v>0.54233424657534246</v>
      </c>
      <c r="R209" s="54">
        <f t="shared" si="41"/>
        <v>5.1879651955131569</v>
      </c>
      <c r="S209" s="61"/>
      <c r="T209" s="61"/>
      <c r="U209" s="61"/>
      <c r="V209" s="61"/>
      <c r="W209" s="55"/>
      <c r="X209" s="74"/>
    </row>
    <row r="210" spans="1:24" ht="15" customHeight="1">
      <c r="A210" s="74"/>
      <c r="B210" s="74"/>
      <c r="C210" s="48"/>
      <c r="D210" s="56"/>
      <c r="E210" s="57" t="s">
        <v>288</v>
      </c>
      <c r="F210" s="58"/>
      <c r="G210" s="58"/>
      <c r="H210" s="59"/>
      <c r="I210" s="60"/>
      <c r="J210" s="63">
        <f t="shared" ref="J210:O210" si="42">SUM(J141:J209)</f>
        <v>2992</v>
      </c>
      <c r="K210" s="63">
        <f t="shared" si="42"/>
        <v>2642</v>
      </c>
      <c r="L210" s="63">
        <f t="shared" si="42"/>
        <v>1002</v>
      </c>
      <c r="M210" s="63">
        <f t="shared" si="42"/>
        <v>67340</v>
      </c>
      <c r="N210" s="63">
        <f t="shared" si="42"/>
        <v>742137</v>
      </c>
      <c r="O210" s="63">
        <f t="shared" si="42"/>
        <v>67256</v>
      </c>
      <c r="P210" s="69">
        <f t="shared" si="39"/>
        <v>2033.2520547945205</v>
      </c>
      <c r="Q210" s="70">
        <f t="shared" si="40"/>
        <v>0.67956285253827553</v>
      </c>
      <c r="R210" s="71">
        <f t="shared" si="41"/>
        <v>11.027623406341942</v>
      </c>
      <c r="S210" s="63">
        <f>SUM(S141:S209)</f>
        <v>11471</v>
      </c>
      <c r="T210" s="61"/>
      <c r="U210" s="63">
        <f>SUM(U141:U209)</f>
        <v>4793</v>
      </c>
      <c r="V210" s="53">
        <f t="shared" si="38"/>
        <v>7.1176121176121182E-2</v>
      </c>
      <c r="W210" s="62"/>
      <c r="X210" s="74"/>
    </row>
    <row r="211" spans="1:24" ht="15" customHeight="1">
      <c r="A211" s="74"/>
      <c r="B211" s="74"/>
      <c r="C211" s="48"/>
      <c r="D211" s="63"/>
      <c r="E211" s="184" t="s">
        <v>289</v>
      </c>
      <c r="F211" s="185"/>
      <c r="G211" s="185"/>
      <c r="H211" s="186"/>
      <c r="I211" s="187"/>
      <c r="J211" s="188">
        <v>2659</v>
      </c>
      <c r="K211" s="189"/>
      <c r="L211" s="189"/>
      <c r="M211" s="189"/>
      <c r="N211" s="189"/>
      <c r="O211" s="189"/>
      <c r="P211" s="190">
        <v>2074</v>
      </c>
      <c r="Q211" s="191">
        <v>0.78</v>
      </c>
      <c r="R211" s="189"/>
      <c r="S211" s="189"/>
      <c r="T211" s="189"/>
      <c r="U211" s="189"/>
      <c r="V211" s="189"/>
      <c r="W211" s="192"/>
      <c r="X211" s="74"/>
    </row>
    <row r="212" spans="1:24" ht="15" customHeight="1">
      <c r="A212" s="74" t="s">
        <v>290</v>
      </c>
      <c r="B212" s="74" t="s">
        <v>535</v>
      </c>
      <c r="C212" s="48" t="s">
        <v>293</v>
      </c>
      <c r="D212" s="49" t="s">
        <v>336</v>
      </c>
      <c r="E212" s="50" t="s">
        <v>390</v>
      </c>
      <c r="F212" s="50" t="s">
        <v>16</v>
      </c>
      <c r="G212" s="50" t="s">
        <v>623</v>
      </c>
      <c r="H212" s="51" t="s">
        <v>353</v>
      </c>
      <c r="I212" s="50" t="s">
        <v>341</v>
      </c>
      <c r="J212" s="50">
        <v>54</v>
      </c>
      <c r="K212" s="50">
        <v>53</v>
      </c>
      <c r="L212" s="50">
        <v>38</v>
      </c>
      <c r="M212" s="50">
        <v>278</v>
      </c>
      <c r="N212" s="50">
        <v>16834</v>
      </c>
      <c r="O212" s="50">
        <v>285</v>
      </c>
      <c r="P212" s="52">
        <f t="shared" si="39"/>
        <v>46.12054794520548</v>
      </c>
      <c r="Q212" s="53">
        <f t="shared" si="40"/>
        <v>0.85408422120750893</v>
      </c>
      <c r="R212" s="54">
        <f t="shared" si="41"/>
        <v>59.801065719360565</v>
      </c>
      <c r="S212" s="50">
        <v>0</v>
      </c>
      <c r="T212" s="50">
        <v>0</v>
      </c>
      <c r="U212" s="50">
        <v>127</v>
      </c>
      <c r="V212" s="53">
        <f t="shared" ref="V212:V277" si="43">U212/M212</f>
        <v>0.45683453237410071</v>
      </c>
      <c r="W212" s="55"/>
      <c r="X212" s="74">
        <v>0</v>
      </c>
    </row>
    <row r="213" spans="1:24" ht="15" customHeight="1">
      <c r="A213" s="74" t="s">
        <v>293</v>
      </c>
      <c r="B213" s="74" t="s">
        <v>535</v>
      </c>
      <c r="C213" s="48" t="s">
        <v>290</v>
      </c>
      <c r="D213" s="56"/>
      <c r="E213" s="50" t="s">
        <v>390</v>
      </c>
      <c r="F213" s="50" t="s">
        <v>16</v>
      </c>
      <c r="G213" s="50" t="s">
        <v>538</v>
      </c>
      <c r="H213" s="51" t="s">
        <v>276</v>
      </c>
      <c r="I213" s="50" t="s">
        <v>334</v>
      </c>
      <c r="J213" s="50">
        <v>53</v>
      </c>
      <c r="K213" s="50">
        <v>53</v>
      </c>
      <c r="L213" s="50">
        <v>33</v>
      </c>
      <c r="M213" s="50">
        <v>483</v>
      </c>
      <c r="N213" s="50">
        <v>16399</v>
      </c>
      <c r="O213" s="50">
        <v>481</v>
      </c>
      <c r="P213" s="52">
        <f>N213/365</f>
        <v>44.92876712328767</v>
      </c>
      <c r="Q213" s="53">
        <f>N213/(J213*365)</f>
        <v>0.84771258723184284</v>
      </c>
      <c r="R213" s="54">
        <f>N213/((M213+O213)/2)</f>
        <v>34.022821576763484</v>
      </c>
      <c r="S213" s="50">
        <v>1</v>
      </c>
      <c r="T213" s="50">
        <v>0</v>
      </c>
      <c r="U213" s="50">
        <v>104</v>
      </c>
      <c r="V213" s="53">
        <f>U213/M213</f>
        <v>0.21532091097308489</v>
      </c>
      <c r="W213" s="55"/>
      <c r="X213" s="74">
        <v>0</v>
      </c>
    </row>
    <row r="214" spans="1:24" ht="15" customHeight="1">
      <c r="A214" s="74" t="s">
        <v>270</v>
      </c>
      <c r="B214" s="74" t="s">
        <v>624</v>
      </c>
      <c r="C214" s="48" t="s">
        <v>293</v>
      </c>
      <c r="D214" s="56"/>
      <c r="E214" s="50" t="s">
        <v>390</v>
      </c>
      <c r="F214" s="50" t="s">
        <v>17</v>
      </c>
      <c r="G214" s="50" t="s">
        <v>625</v>
      </c>
      <c r="H214" s="51" t="s">
        <v>303</v>
      </c>
      <c r="I214" s="50"/>
      <c r="J214" s="50">
        <v>47</v>
      </c>
      <c r="K214" s="50">
        <v>46</v>
      </c>
      <c r="L214" s="50">
        <v>0</v>
      </c>
      <c r="M214" s="50">
        <v>446</v>
      </c>
      <c r="N214" s="50">
        <v>13170</v>
      </c>
      <c r="O214" s="50">
        <v>464</v>
      </c>
      <c r="P214" s="52">
        <f t="shared" si="39"/>
        <v>36.082191780821915</v>
      </c>
      <c r="Q214" s="53">
        <f t="shared" si="40"/>
        <v>0.76770620810259405</v>
      </c>
      <c r="R214" s="54">
        <f t="shared" si="41"/>
        <v>28.945054945054945</v>
      </c>
      <c r="S214" s="50">
        <v>0</v>
      </c>
      <c r="T214" s="50">
        <v>0</v>
      </c>
      <c r="U214" s="50">
        <v>0</v>
      </c>
      <c r="V214" s="53">
        <f t="shared" si="43"/>
        <v>0</v>
      </c>
      <c r="W214" s="55"/>
      <c r="X214" s="74">
        <v>0</v>
      </c>
    </row>
    <row r="215" spans="1:24" ht="15" customHeight="1">
      <c r="A215" s="74" t="s">
        <v>293</v>
      </c>
      <c r="B215" s="74" t="s">
        <v>394</v>
      </c>
      <c r="C215" s="48" t="s">
        <v>293</v>
      </c>
      <c r="D215" s="56"/>
      <c r="E215" s="50" t="s">
        <v>395</v>
      </c>
      <c r="F215" s="50" t="s">
        <v>396</v>
      </c>
      <c r="G215" s="50" t="s">
        <v>626</v>
      </c>
      <c r="H215" s="51" t="s">
        <v>353</v>
      </c>
      <c r="I215" s="50" t="s">
        <v>341</v>
      </c>
      <c r="J215" s="50">
        <v>54</v>
      </c>
      <c r="K215" s="50">
        <v>53</v>
      </c>
      <c r="L215" s="50">
        <v>36</v>
      </c>
      <c r="M215" s="50">
        <v>229</v>
      </c>
      <c r="N215" s="50">
        <v>16668</v>
      </c>
      <c r="O215" s="50">
        <v>239</v>
      </c>
      <c r="P215" s="52">
        <f t="shared" si="39"/>
        <v>45.665753424657531</v>
      </c>
      <c r="Q215" s="53">
        <f t="shared" si="40"/>
        <v>0.84566210045662105</v>
      </c>
      <c r="R215" s="54">
        <f t="shared" si="41"/>
        <v>71.230769230769226</v>
      </c>
      <c r="S215" s="50">
        <v>0</v>
      </c>
      <c r="T215" s="50">
        <v>0</v>
      </c>
      <c r="U215" s="50">
        <v>154</v>
      </c>
      <c r="V215" s="53">
        <f t="shared" si="43"/>
        <v>0.67248908296943233</v>
      </c>
      <c r="W215" s="55"/>
      <c r="X215" s="74">
        <v>0</v>
      </c>
    </row>
    <row r="216" spans="1:24" ht="15" customHeight="1">
      <c r="A216" s="74" t="s">
        <v>296</v>
      </c>
      <c r="B216" s="74" t="s">
        <v>394</v>
      </c>
      <c r="C216" s="48" t="s">
        <v>293</v>
      </c>
      <c r="D216" s="56"/>
      <c r="E216" s="50" t="s">
        <v>395</v>
      </c>
      <c r="F216" s="50" t="s">
        <v>396</v>
      </c>
      <c r="G216" s="50" t="s">
        <v>627</v>
      </c>
      <c r="H216" s="51" t="s">
        <v>353</v>
      </c>
      <c r="I216" s="50" t="s">
        <v>341</v>
      </c>
      <c r="J216" s="50">
        <v>52</v>
      </c>
      <c r="K216" s="50">
        <v>51</v>
      </c>
      <c r="L216" s="50">
        <v>32</v>
      </c>
      <c r="M216" s="50">
        <v>194</v>
      </c>
      <c r="N216" s="50">
        <v>16081</v>
      </c>
      <c r="O216" s="50">
        <v>196</v>
      </c>
      <c r="P216" s="52">
        <f t="shared" si="39"/>
        <v>44.057534246575344</v>
      </c>
      <c r="Q216" s="53">
        <f t="shared" si="40"/>
        <v>0.84726027397260273</v>
      </c>
      <c r="R216" s="54">
        <f t="shared" si="41"/>
        <v>82.466666666666669</v>
      </c>
      <c r="S216" s="50">
        <v>0</v>
      </c>
      <c r="T216" s="50">
        <v>0</v>
      </c>
      <c r="U216" s="50">
        <v>128</v>
      </c>
      <c r="V216" s="53">
        <f t="shared" si="43"/>
        <v>0.65979381443298968</v>
      </c>
      <c r="W216" s="55"/>
      <c r="X216" s="74">
        <v>0</v>
      </c>
    </row>
    <row r="217" spans="1:24" ht="15" customHeight="1">
      <c r="A217" s="74" t="s">
        <v>290</v>
      </c>
      <c r="B217" s="74" t="s">
        <v>544</v>
      </c>
      <c r="C217" s="48" t="s">
        <v>293</v>
      </c>
      <c r="D217" s="56"/>
      <c r="E217" s="50" t="s">
        <v>395</v>
      </c>
      <c r="F217" s="50" t="s">
        <v>19</v>
      </c>
      <c r="G217" s="50" t="s">
        <v>628</v>
      </c>
      <c r="H217" s="51" t="s">
        <v>353</v>
      </c>
      <c r="I217" s="50" t="s">
        <v>629</v>
      </c>
      <c r="J217" s="50">
        <v>50</v>
      </c>
      <c r="K217" s="50">
        <v>50</v>
      </c>
      <c r="L217" s="50">
        <v>23</v>
      </c>
      <c r="M217" s="50">
        <v>217</v>
      </c>
      <c r="N217" s="50">
        <v>13542</v>
      </c>
      <c r="O217" s="50">
        <v>215</v>
      </c>
      <c r="P217" s="52">
        <f t="shared" si="39"/>
        <v>37.101369863013701</v>
      </c>
      <c r="Q217" s="53">
        <f t="shared" si="40"/>
        <v>0.742027397260274</v>
      </c>
      <c r="R217" s="54">
        <f t="shared" si="41"/>
        <v>62.694444444444443</v>
      </c>
      <c r="S217" s="50">
        <v>0</v>
      </c>
      <c r="T217" s="50">
        <v>0</v>
      </c>
      <c r="U217" s="50">
        <v>175</v>
      </c>
      <c r="V217" s="53">
        <f t="shared" si="43"/>
        <v>0.80645161290322576</v>
      </c>
      <c r="W217" s="55"/>
      <c r="X217" s="74">
        <v>0</v>
      </c>
    </row>
    <row r="218" spans="1:24" ht="15" customHeight="1">
      <c r="A218" s="74" t="s">
        <v>293</v>
      </c>
      <c r="B218" s="74" t="s">
        <v>544</v>
      </c>
      <c r="C218" s="48" t="s">
        <v>293</v>
      </c>
      <c r="D218" s="56"/>
      <c r="E218" s="50" t="s">
        <v>395</v>
      </c>
      <c r="F218" s="50" t="s">
        <v>19</v>
      </c>
      <c r="G218" s="50" t="s">
        <v>630</v>
      </c>
      <c r="H218" s="51" t="s">
        <v>276</v>
      </c>
      <c r="I218" s="50" t="s">
        <v>631</v>
      </c>
      <c r="J218" s="50">
        <v>35</v>
      </c>
      <c r="K218" s="50">
        <v>35</v>
      </c>
      <c r="L218" s="50">
        <v>18</v>
      </c>
      <c r="M218" s="50">
        <v>391</v>
      </c>
      <c r="N218" s="50">
        <v>9557</v>
      </c>
      <c r="O218" s="50">
        <v>362</v>
      </c>
      <c r="P218" s="52">
        <f t="shared" si="39"/>
        <v>26.183561643835617</v>
      </c>
      <c r="Q218" s="53">
        <f t="shared" si="40"/>
        <v>0.74810176125244621</v>
      </c>
      <c r="R218" s="54">
        <f t="shared" si="41"/>
        <v>25.383798140770253</v>
      </c>
      <c r="S218" s="50">
        <v>0</v>
      </c>
      <c r="T218" s="50">
        <v>0</v>
      </c>
      <c r="U218" s="50">
        <v>231</v>
      </c>
      <c r="V218" s="53">
        <f t="shared" si="43"/>
        <v>0.59079283887468026</v>
      </c>
      <c r="W218" s="55"/>
      <c r="X218" s="74">
        <v>0</v>
      </c>
    </row>
    <row r="219" spans="1:24" ht="15" customHeight="1">
      <c r="A219" s="74" t="s">
        <v>290</v>
      </c>
      <c r="B219" s="74" t="s">
        <v>547</v>
      </c>
      <c r="C219" s="48" t="s">
        <v>293</v>
      </c>
      <c r="D219" s="56"/>
      <c r="E219" s="50" t="s">
        <v>400</v>
      </c>
      <c r="F219" s="50" t="s">
        <v>548</v>
      </c>
      <c r="G219" s="50" t="s">
        <v>538</v>
      </c>
      <c r="H219" s="51" t="s">
        <v>303</v>
      </c>
      <c r="I219" s="50" t="s">
        <v>338</v>
      </c>
      <c r="J219" s="50">
        <v>13</v>
      </c>
      <c r="K219" s="50">
        <v>11</v>
      </c>
      <c r="L219" s="50">
        <v>3</v>
      </c>
      <c r="M219" s="50">
        <v>110</v>
      </c>
      <c r="N219" s="50">
        <v>3067</v>
      </c>
      <c r="O219" s="50">
        <v>111</v>
      </c>
      <c r="P219" s="52">
        <f t="shared" si="39"/>
        <v>8.4027397260273968</v>
      </c>
      <c r="Q219" s="53">
        <f t="shared" si="40"/>
        <v>0.64636459430979976</v>
      </c>
      <c r="R219" s="54">
        <f t="shared" si="41"/>
        <v>27.755656108597286</v>
      </c>
      <c r="S219" s="50">
        <v>0</v>
      </c>
      <c r="T219" s="50">
        <v>0</v>
      </c>
      <c r="U219" s="50">
        <v>110</v>
      </c>
      <c r="V219" s="53">
        <f t="shared" si="43"/>
        <v>1</v>
      </c>
      <c r="W219" s="55"/>
      <c r="X219" s="74">
        <v>0</v>
      </c>
    </row>
    <row r="220" spans="1:24" ht="15" customHeight="1">
      <c r="A220" s="74" t="s">
        <v>290</v>
      </c>
      <c r="B220" s="74" t="s">
        <v>550</v>
      </c>
      <c r="C220" s="48" t="s">
        <v>293</v>
      </c>
      <c r="D220" s="56"/>
      <c r="E220" s="50" t="s">
        <v>400</v>
      </c>
      <c r="F220" s="50" t="s">
        <v>551</v>
      </c>
      <c r="G220" s="50" t="s">
        <v>632</v>
      </c>
      <c r="H220" s="51" t="s">
        <v>303</v>
      </c>
      <c r="I220" s="50"/>
      <c r="J220" s="50">
        <v>36</v>
      </c>
      <c r="K220" s="50">
        <v>36</v>
      </c>
      <c r="L220" s="50">
        <v>35</v>
      </c>
      <c r="M220" s="50"/>
      <c r="N220" s="50">
        <v>13246</v>
      </c>
      <c r="O220" s="50"/>
      <c r="P220" s="52">
        <f t="shared" si="39"/>
        <v>36.290410958904111</v>
      </c>
      <c r="Q220" s="53">
        <f t="shared" si="40"/>
        <v>1.0080669710806698</v>
      </c>
      <c r="R220" s="227" t="s">
        <v>1920</v>
      </c>
      <c r="S220" s="50">
        <v>0</v>
      </c>
      <c r="T220" s="50">
        <v>0</v>
      </c>
      <c r="U220" s="50">
        <v>0</v>
      </c>
      <c r="V220" s="53">
        <v>0</v>
      </c>
      <c r="W220" s="55"/>
      <c r="X220" s="74">
        <v>0</v>
      </c>
    </row>
    <row r="221" spans="1:24" ht="15" customHeight="1">
      <c r="A221" s="74" t="s">
        <v>293</v>
      </c>
      <c r="B221" s="74" t="s">
        <v>550</v>
      </c>
      <c r="C221" s="48" t="s">
        <v>293</v>
      </c>
      <c r="D221" s="56"/>
      <c r="E221" s="50" t="s">
        <v>400</v>
      </c>
      <c r="F221" s="50" t="s">
        <v>551</v>
      </c>
      <c r="G221" s="50" t="s">
        <v>633</v>
      </c>
      <c r="H221" s="51" t="s">
        <v>276</v>
      </c>
      <c r="I221" s="50"/>
      <c r="J221" s="50">
        <v>48</v>
      </c>
      <c r="K221" s="50">
        <v>48</v>
      </c>
      <c r="L221" s="50">
        <v>39</v>
      </c>
      <c r="M221" s="50"/>
      <c r="N221" s="50">
        <v>18057</v>
      </c>
      <c r="O221" s="50"/>
      <c r="P221" s="52">
        <f t="shared" si="39"/>
        <v>49.471232876712328</v>
      </c>
      <c r="Q221" s="53">
        <f t="shared" si="40"/>
        <v>1.0306506849315069</v>
      </c>
      <c r="R221" s="227" t="s">
        <v>1920</v>
      </c>
      <c r="S221" s="50">
        <v>0</v>
      </c>
      <c r="T221" s="50">
        <v>0</v>
      </c>
      <c r="U221" s="50">
        <v>0</v>
      </c>
      <c r="V221" s="53">
        <v>0</v>
      </c>
      <c r="W221" s="55"/>
      <c r="X221" s="74">
        <v>0</v>
      </c>
    </row>
    <row r="222" spans="1:24" ht="15" customHeight="1">
      <c r="A222" s="74" t="s">
        <v>270</v>
      </c>
      <c r="B222" s="74" t="s">
        <v>634</v>
      </c>
      <c r="C222" s="48" t="s">
        <v>293</v>
      </c>
      <c r="D222" s="56"/>
      <c r="E222" s="50" t="s">
        <v>400</v>
      </c>
      <c r="F222" s="50" t="s">
        <v>24</v>
      </c>
      <c r="G222" s="50" t="s">
        <v>635</v>
      </c>
      <c r="H222" s="51" t="s">
        <v>276</v>
      </c>
      <c r="I222" s="50" t="s">
        <v>537</v>
      </c>
      <c r="J222" s="50">
        <v>38</v>
      </c>
      <c r="K222" s="50">
        <v>38</v>
      </c>
      <c r="L222" s="50">
        <v>18</v>
      </c>
      <c r="M222" s="50">
        <v>445</v>
      </c>
      <c r="N222" s="50">
        <v>12471</v>
      </c>
      <c r="O222" s="50">
        <v>442</v>
      </c>
      <c r="P222" s="52">
        <f t="shared" si="39"/>
        <v>34.167123287671231</v>
      </c>
      <c r="Q222" s="53">
        <f t="shared" si="40"/>
        <v>0.89913482335976924</v>
      </c>
      <c r="R222" s="54">
        <f t="shared" si="41"/>
        <v>28.119503945885004</v>
      </c>
      <c r="S222" s="50">
        <v>51</v>
      </c>
      <c r="T222" s="50">
        <v>30.7</v>
      </c>
      <c r="U222" s="50">
        <v>0</v>
      </c>
      <c r="V222" s="53">
        <f t="shared" si="43"/>
        <v>0</v>
      </c>
      <c r="W222" s="55" t="s">
        <v>622</v>
      </c>
      <c r="X222" s="74">
        <v>0</v>
      </c>
    </row>
    <row r="223" spans="1:24" ht="15" customHeight="1">
      <c r="A223" s="74" t="s">
        <v>293</v>
      </c>
      <c r="B223" s="74" t="s">
        <v>553</v>
      </c>
      <c r="C223" s="48" t="s">
        <v>293</v>
      </c>
      <c r="D223" s="56"/>
      <c r="E223" s="50" t="s">
        <v>400</v>
      </c>
      <c r="F223" s="50" t="s">
        <v>554</v>
      </c>
      <c r="G223" s="50" t="s">
        <v>322</v>
      </c>
      <c r="H223" s="51" t="s">
        <v>276</v>
      </c>
      <c r="I223" s="50" t="s">
        <v>334</v>
      </c>
      <c r="J223" s="50">
        <v>42</v>
      </c>
      <c r="K223" s="50">
        <v>42</v>
      </c>
      <c r="L223" s="50">
        <v>22</v>
      </c>
      <c r="M223" s="50">
        <v>756</v>
      </c>
      <c r="N223" s="50">
        <v>12860</v>
      </c>
      <c r="O223" s="50">
        <v>758</v>
      </c>
      <c r="P223" s="52">
        <f t="shared" si="39"/>
        <v>35.232876712328768</v>
      </c>
      <c r="Q223" s="53">
        <f t="shared" si="40"/>
        <v>0.83887801696020869</v>
      </c>
      <c r="R223" s="54">
        <f t="shared" si="41"/>
        <v>16.988110964332893</v>
      </c>
      <c r="S223" s="50">
        <v>14</v>
      </c>
      <c r="T223" s="50">
        <v>3.8</v>
      </c>
      <c r="U223" s="50">
        <v>117</v>
      </c>
      <c r="V223" s="53">
        <f t="shared" si="43"/>
        <v>0.15476190476190477</v>
      </c>
      <c r="W223" s="55"/>
      <c r="X223" s="74">
        <v>0</v>
      </c>
    </row>
    <row r="224" spans="1:24" ht="15" customHeight="1">
      <c r="A224" s="74" t="s">
        <v>282</v>
      </c>
      <c r="B224" s="74" t="s">
        <v>555</v>
      </c>
      <c r="C224" s="48" t="s">
        <v>293</v>
      </c>
      <c r="D224" s="56"/>
      <c r="E224" s="50" t="s">
        <v>400</v>
      </c>
      <c r="F224" s="50" t="s">
        <v>21</v>
      </c>
      <c r="G224" s="50" t="s">
        <v>531</v>
      </c>
      <c r="H224" s="51" t="s">
        <v>276</v>
      </c>
      <c r="I224" s="50" t="s">
        <v>338</v>
      </c>
      <c r="J224" s="50">
        <v>54</v>
      </c>
      <c r="K224" s="50">
        <v>48</v>
      </c>
      <c r="L224" s="50">
        <v>31</v>
      </c>
      <c r="M224" s="50">
        <v>733</v>
      </c>
      <c r="N224" s="50">
        <v>15317</v>
      </c>
      <c r="O224" s="50">
        <v>721</v>
      </c>
      <c r="P224" s="52">
        <f t="shared" si="39"/>
        <v>41.964383561643835</v>
      </c>
      <c r="Q224" s="53">
        <f t="shared" si="40"/>
        <v>0.77711821410451543</v>
      </c>
      <c r="R224" s="54">
        <f t="shared" si="41"/>
        <v>21.068775790921595</v>
      </c>
      <c r="S224" s="50">
        <v>0</v>
      </c>
      <c r="T224" s="50">
        <v>12.8</v>
      </c>
      <c r="U224" s="50">
        <v>547</v>
      </c>
      <c r="V224" s="53">
        <v>0.128</v>
      </c>
      <c r="W224" s="55"/>
      <c r="X224" s="74">
        <v>0</v>
      </c>
    </row>
    <row r="225" spans="1:24" ht="15" customHeight="1">
      <c r="A225" s="74" t="s">
        <v>270</v>
      </c>
      <c r="B225" s="74" t="s">
        <v>558</v>
      </c>
      <c r="C225" s="48" t="s">
        <v>293</v>
      </c>
      <c r="D225" s="56"/>
      <c r="E225" s="50" t="s">
        <v>400</v>
      </c>
      <c r="F225" s="50" t="s">
        <v>22</v>
      </c>
      <c r="G225" s="50" t="s">
        <v>636</v>
      </c>
      <c r="H225" s="51" t="s">
        <v>276</v>
      </c>
      <c r="I225" s="50" t="s">
        <v>338</v>
      </c>
      <c r="J225" s="50">
        <v>40</v>
      </c>
      <c r="K225" s="50">
        <v>26</v>
      </c>
      <c r="L225" s="50">
        <v>0</v>
      </c>
      <c r="M225" s="50">
        <v>516</v>
      </c>
      <c r="N225" s="50">
        <v>3828</v>
      </c>
      <c r="O225" s="50">
        <v>529</v>
      </c>
      <c r="P225" s="52">
        <f t="shared" si="39"/>
        <v>10.487671232876712</v>
      </c>
      <c r="Q225" s="53">
        <f t="shared" si="40"/>
        <v>0.2621917808219178</v>
      </c>
      <c r="R225" s="54">
        <f t="shared" si="41"/>
        <v>7.3263157894736839</v>
      </c>
      <c r="S225" s="50">
        <v>4</v>
      </c>
      <c r="T225" s="50">
        <v>1.2</v>
      </c>
      <c r="U225" s="50">
        <v>46</v>
      </c>
      <c r="V225" s="53">
        <f t="shared" si="43"/>
        <v>8.9147286821705432E-2</v>
      </c>
      <c r="W225" s="55"/>
      <c r="X225" s="74">
        <v>0</v>
      </c>
    </row>
    <row r="226" spans="1:24" ht="15" customHeight="1">
      <c r="A226" s="74" t="s">
        <v>293</v>
      </c>
      <c r="B226" s="74" t="s">
        <v>558</v>
      </c>
      <c r="C226" s="48" t="s">
        <v>293</v>
      </c>
      <c r="D226" s="56"/>
      <c r="E226" s="50" t="s">
        <v>400</v>
      </c>
      <c r="F226" s="50" t="s">
        <v>22</v>
      </c>
      <c r="G226" s="50" t="s">
        <v>637</v>
      </c>
      <c r="H226" s="51" t="s">
        <v>276</v>
      </c>
      <c r="I226" s="50" t="s">
        <v>338</v>
      </c>
      <c r="J226" s="50">
        <v>40</v>
      </c>
      <c r="K226" s="50">
        <v>37</v>
      </c>
      <c r="L226" s="50">
        <v>14</v>
      </c>
      <c r="M226" s="50">
        <v>826</v>
      </c>
      <c r="N226" s="50">
        <v>9469</v>
      </c>
      <c r="O226" s="50">
        <v>829</v>
      </c>
      <c r="P226" s="52">
        <f t="shared" si="39"/>
        <v>25.942465753424656</v>
      </c>
      <c r="Q226" s="53">
        <f t="shared" si="40"/>
        <v>0.64856164383561643</v>
      </c>
      <c r="R226" s="54">
        <f t="shared" si="41"/>
        <v>11.442900302114804</v>
      </c>
      <c r="S226" s="50">
        <v>3</v>
      </c>
      <c r="T226" s="50">
        <v>11.2</v>
      </c>
      <c r="U226" s="50">
        <v>246</v>
      </c>
      <c r="V226" s="53">
        <f t="shared" si="43"/>
        <v>0.29782082324455206</v>
      </c>
      <c r="W226" s="55"/>
      <c r="X226" s="74">
        <v>0</v>
      </c>
    </row>
    <row r="227" spans="1:24" ht="15" customHeight="1">
      <c r="A227" s="74" t="s">
        <v>296</v>
      </c>
      <c r="B227" s="74" t="s">
        <v>558</v>
      </c>
      <c r="C227" s="48" t="s">
        <v>293</v>
      </c>
      <c r="D227" s="56"/>
      <c r="E227" s="50" t="s">
        <v>400</v>
      </c>
      <c r="F227" s="50" t="s">
        <v>22</v>
      </c>
      <c r="G227" s="50" t="s">
        <v>638</v>
      </c>
      <c r="H227" s="51" t="s">
        <v>353</v>
      </c>
      <c r="I227" s="50" t="s">
        <v>1918</v>
      </c>
      <c r="J227" s="50">
        <v>43</v>
      </c>
      <c r="K227" s="50">
        <v>40</v>
      </c>
      <c r="L227" s="50">
        <v>27</v>
      </c>
      <c r="M227" s="50">
        <v>252</v>
      </c>
      <c r="N227" s="50">
        <v>12747</v>
      </c>
      <c r="O227" s="50">
        <v>259</v>
      </c>
      <c r="P227" s="52">
        <f t="shared" si="39"/>
        <v>34.923287671232877</v>
      </c>
      <c r="Q227" s="53">
        <f t="shared" si="40"/>
        <v>0.81216948072634598</v>
      </c>
      <c r="R227" s="54">
        <f t="shared" si="41"/>
        <v>49.890410958904113</v>
      </c>
      <c r="S227" s="50">
        <v>0</v>
      </c>
      <c r="T227" s="50">
        <v>0</v>
      </c>
      <c r="U227" s="50">
        <v>157</v>
      </c>
      <c r="V227" s="53">
        <f t="shared" si="43"/>
        <v>0.62301587301587302</v>
      </c>
      <c r="W227" s="55"/>
      <c r="X227" s="74">
        <v>0</v>
      </c>
    </row>
    <row r="228" spans="1:24" ht="15" customHeight="1">
      <c r="A228" s="74" t="s">
        <v>270</v>
      </c>
      <c r="B228" s="74" t="s">
        <v>562</v>
      </c>
      <c r="C228" s="48" t="s">
        <v>293</v>
      </c>
      <c r="D228" s="56"/>
      <c r="E228" s="50" t="s">
        <v>400</v>
      </c>
      <c r="F228" s="50" t="s">
        <v>563</v>
      </c>
      <c r="G228" s="50" t="s">
        <v>639</v>
      </c>
      <c r="H228" s="51" t="s">
        <v>295</v>
      </c>
      <c r="I228" s="50" t="s">
        <v>583</v>
      </c>
      <c r="J228" s="50">
        <v>28</v>
      </c>
      <c r="K228" s="50">
        <v>25</v>
      </c>
      <c r="L228" s="50">
        <v>7</v>
      </c>
      <c r="M228" s="50">
        <v>177</v>
      </c>
      <c r="N228" s="50">
        <v>6042</v>
      </c>
      <c r="O228" s="50">
        <v>225</v>
      </c>
      <c r="P228" s="52">
        <f t="shared" si="39"/>
        <v>16.553424657534247</v>
      </c>
      <c r="Q228" s="53">
        <f t="shared" si="40"/>
        <v>0.59119373776908024</v>
      </c>
      <c r="R228" s="54">
        <f t="shared" si="41"/>
        <v>30.059701492537314</v>
      </c>
      <c r="S228" s="50">
        <v>0</v>
      </c>
      <c r="T228" s="50">
        <v>0</v>
      </c>
      <c r="U228" s="50">
        <v>6</v>
      </c>
      <c r="V228" s="53">
        <f t="shared" si="43"/>
        <v>3.3898305084745763E-2</v>
      </c>
      <c r="W228" s="55"/>
      <c r="X228" s="74">
        <v>0</v>
      </c>
    </row>
    <row r="229" spans="1:24" ht="15" customHeight="1">
      <c r="A229" s="74" t="s">
        <v>290</v>
      </c>
      <c r="B229" s="74" t="s">
        <v>562</v>
      </c>
      <c r="C229" s="48" t="s">
        <v>293</v>
      </c>
      <c r="D229" s="56"/>
      <c r="E229" s="50" t="s">
        <v>400</v>
      </c>
      <c r="F229" s="50" t="s">
        <v>563</v>
      </c>
      <c r="G229" s="50" t="s">
        <v>640</v>
      </c>
      <c r="H229" s="51" t="s">
        <v>353</v>
      </c>
      <c r="I229" s="50" t="s">
        <v>629</v>
      </c>
      <c r="J229" s="50">
        <v>45</v>
      </c>
      <c r="K229" s="50">
        <v>45</v>
      </c>
      <c r="L229" s="50">
        <v>30</v>
      </c>
      <c r="M229" s="50">
        <v>171</v>
      </c>
      <c r="N229" s="50">
        <v>14285</v>
      </c>
      <c r="O229" s="50">
        <v>202</v>
      </c>
      <c r="P229" s="52">
        <f t="shared" si="39"/>
        <v>39.136986301369866</v>
      </c>
      <c r="Q229" s="53">
        <f t="shared" si="40"/>
        <v>0.8697108066971081</v>
      </c>
      <c r="R229" s="54">
        <f t="shared" si="41"/>
        <v>76.595174262734588</v>
      </c>
      <c r="S229" s="50">
        <v>0</v>
      </c>
      <c r="T229" s="50">
        <v>0</v>
      </c>
      <c r="U229" s="50">
        <v>79</v>
      </c>
      <c r="V229" s="53">
        <f t="shared" si="43"/>
        <v>0.46198830409356723</v>
      </c>
      <c r="W229" s="55"/>
      <c r="X229" s="74">
        <v>0</v>
      </c>
    </row>
    <row r="230" spans="1:24" ht="15" customHeight="1">
      <c r="A230" s="74" t="s">
        <v>293</v>
      </c>
      <c r="B230" s="74" t="s">
        <v>562</v>
      </c>
      <c r="C230" s="48" t="s">
        <v>293</v>
      </c>
      <c r="D230" s="56"/>
      <c r="E230" s="50" t="s">
        <v>400</v>
      </c>
      <c r="F230" s="50" t="s">
        <v>563</v>
      </c>
      <c r="G230" s="50" t="s">
        <v>641</v>
      </c>
      <c r="H230" s="51" t="s">
        <v>276</v>
      </c>
      <c r="I230" s="50" t="s">
        <v>338</v>
      </c>
      <c r="J230" s="50">
        <v>50</v>
      </c>
      <c r="K230" s="50">
        <v>41</v>
      </c>
      <c r="L230" s="50">
        <v>17</v>
      </c>
      <c r="M230" s="50">
        <v>369</v>
      </c>
      <c r="N230" s="50">
        <v>12418</v>
      </c>
      <c r="O230" s="50">
        <v>690</v>
      </c>
      <c r="P230" s="52">
        <f t="shared" si="39"/>
        <v>34.021917808219179</v>
      </c>
      <c r="Q230" s="53">
        <f t="shared" si="40"/>
        <v>0.68043835616438353</v>
      </c>
      <c r="R230" s="54">
        <f t="shared" si="41"/>
        <v>23.452313503305003</v>
      </c>
      <c r="S230" s="50">
        <v>0</v>
      </c>
      <c r="T230" s="50">
        <v>3</v>
      </c>
      <c r="U230" s="50">
        <v>6</v>
      </c>
      <c r="V230" s="53">
        <f t="shared" si="43"/>
        <v>1.6260162601626018E-2</v>
      </c>
      <c r="W230" s="55"/>
      <c r="X230" s="74">
        <v>0</v>
      </c>
    </row>
    <row r="231" spans="1:24" ht="15" customHeight="1">
      <c r="A231" s="74" t="s">
        <v>298</v>
      </c>
      <c r="B231" s="74" t="s">
        <v>568</v>
      </c>
      <c r="C231" s="48" t="s">
        <v>293</v>
      </c>
      <c r="D231" s="56"/>
      <c r="E231" s="50" t="s">
        <v>400</v>
      </c>
      <c r="F231" s="50" t="s">
        <v>569</v>
      </c>
      <c r="G231" s="50" t="s">
        <v>642</v>
      </c>
      <c r="H231" s="51" t="s">
        <v>276</v>
      </c>
      <c r="I231" s="50" t="s">
        <v>338</v>
      </c>
      <c r="J231" s="50">
        <v>34</v>
      </c>
      <c r="K231" s="50">
        <v>34</v>
      </c>
      <c r="L231" s="50">
        <v>17</v>
      </c>
      <c r="M231" s="50">
        <v>626</v>
      </c>
      <c r="N231" s="50">
        <v>10709</v>
      </c>
      <c r="O231" s="50">
        <v>622</v>
      </c>
      <c r="P231" s="52">
        <f t="shared" si="39"/>
        <v>29.339726027397262</v>
      </c>
      <c r="Q231" s="53">
        <f t="shared" si="40"/>
        <v>0.86293311845286058</v>
      </c>
      <c r="R231" s="54">
        <f t="shared" si="41"/>
        <v>17.161858974358974</v>
      </c>
      <c r="S231" s="50">
        <v>1</v>
      </c>
      <c r="T231" s="50">
        <v>4.7</v>
      </c>
      <c r="U231" s="50">
        <v>191</v>
      </c>
      <c r="V231" s="53">
        <f t="shared" si="43"/>
        <v>0.305111821086262</v>
      </c>
      <c r="W231" s="55"/>
      <c r="X231" s="74">
        <v>0</v>
      </c>
    </row>
    <row r="232" spans="1:24" ht="15" customHeight="1">
      <c r="A232" s="74" t="s">
        <v>301</v>
      </c>
      <c r="B232" s="74" t="s">
        <v>568</v>
      </c>
      <c r="C232" s="48" t="s">
        <v>293</v>
      </c>
      <c r="D232" s="56"/>
      <c r="E232" s="50" t="s">
        <v>400</v>
      </c>
      <c r="F232" s="50" t="s">
        <v>569</v>
      </c>
      <c r="G232" s="50" t="s">
        <v>643</v>
      </c>
      <c r="H232" s="51" t="s">
        <v>276</v>
      </c>
      <c r="I232" s="50" t="s">
        <v>338</v>
      </c>
      <c r="J232" s="50">
        <v>53</v>
      </c>
      <c r="K232" s="50">
        <v>53</v>
      </c>
      <c r="L232" s="50">
        <v>29</v>
      </c>
      <c r="M232" s="50">
        <v>675</v>
      </c>
      <c r="N232" s="50">
        <v>17036</v>
      </c>
      <c r="O232" s="50">
        <v>672</v>
      </c>
      <c r="P232" s="52">
        <f t="shared" si="39"/>
        <v>46.673972602739724</v>
      </c>
      <c r="Q232" s="53">
        <f t="shared" si="40"/>
        <v>0.8806409925045231</v>
      </c>
      <c r="R232" s="54">
        <f t="shared" si="41"/>
        <v>25.294729027468449</v>
      </c>
      <c r="S232" s="50">
        <v>2</v>
      </c>
      <c r="T232" s="50">
        <v>4.4000000000000004</v>
      </c>
      <c r="U232" s="50">
        <v>296</v>
      </c>
      <c r="V232" s="53">
        <f t="shared" si="43"/>
        <v>0.43851851851851853</v>
      </c>
      <c r="W232" s="55"/>
      <c r="X232" s="74">
        <v>0</v>
      </c>
    </row>
    <row r="233" spans="1:24" ht="15" customHeight="1">
      <c r="A233" s="74" t="s">
        <v>339</v>
      </c>
      <c r="B233" s="74" t="s">
        <v>568</v>
      </c>
      <c r="C233" s="48" t="s">
        <v>293</v>
      </c>
      <c r="D233" s="56"/>
      <c r="E233" s="50" t="s">
        <v>400</v>
      </c>
      <c r="F233" s="50" t="s">
        <v>569</v>
      </c>
      <c r="G233" s="50" t="s">
        <v>644</v>
      </c>
      <c r="H233" s="51" t="s">
        <v>353</v>
      </c>
      <c r="I233" s="50" t="s">
        <v>341</v>
      </c>
      <c r="J233" s="50">
        <v>50</v>
      </c>
      <c r="K233" s="50">
        <v>50</v>
      </c>
      <c r="L233" s="50">
        <v>37</v>
      </c>
      <c r="M233" s="50">
        <v>275</v>
      </c>
      <c r="N233" s="50">
        <v>16620</v>
      </c>
      <c r="O233" s="50">
        <v>276</v>
      </c>
      <c r="P233" s="52">
        <f t="shared" si="39"/>
        <v>45.534246575342465</v>
      </c>
      <c r="Q233" s="53">
        <f t="shared" si="40"/>
        <v>0.91068493150684926</v>
      </c>
      <c r="R233" s="54">
        <f t="shared" si="41"/>
        <v>60.326678765880217</v>
      </c>
      <c r="S233" s="50">
        <v>0</v>
      </c>
      <c r="T233" s="50">
        <v>0</v>
      </c>
      <c r="U233" s="50">
        <v>223</v>
      </c>
      <c r="V233" s="53">
        <f t="shared" si="43"/>
        <v>0.81090909090909091</v>
      </c>
      <c r="W233" s="55"/>
      <c r="X233" s="74">
        <v>0</v>
      </c>
    </row>
    <row r="234" spans="1:24" ht="15" customHeight="1">
      <c r="A234" s="74" t="s">
        <v>282</v>
      </c>
      <c r="B234" s="74" t="s">
        <v>575</v>
      </c>
      <c r="C234" s="48" t="s">
        <v>293</v>
      </c>
      <c r="D234" s="56"/>
      <c r="E234" s="50" t="s">
        <v>400</v>
      </c>
      <c r="F234" s="50" t="s">
        <v>576</v>
      </c>
      <c r="G234" s="50" t="s">
        <v>597</v>
      </c>
      <c r="H234" s="51" t="s">
        <v>276</v>
      </c>
      <c r="I234" s="50" t="s">
        <v>338</v>
      </c>
      <c r="J234" s="50">
        <v>42</v>
      </c>
      <c r="K234" s="50">
        <v>42</v>
      </c>
      <c r="L234" s="50">
        <v>36</v>
      </c>
      <c r="M234" s="50">
        <v>589</v>
      </c>
      <c r="N234" s="50">
        <v>15019</v>
      </c>
      <c r="O234" s="50">
        <v>587</v>
      </c>
      <c r="P234" s="52">
        <f t="shared" si="39"/>
        <v>41.147945205479452</v>
      </c>
      <c r="Q234" s="53">
        <f t="shared" si="40"/>
        <v>0.9797129810828441</v>
      </c>
      <c r="R234" s="54">
        <f t="shared" si="41"/>
        <v>25.542517006802722</v>
      </c>
      <c r="S234" s="50">
        <v>0</v>
      </c>
      <c r="T234" s="50">
        <v>7.1</v>
      </c>
      <c r="U234" s="50">
        <v>488</v>
      </c>
      <c r="V234" s="53">
        <f t="shared" si="43"/>
        <v>0.82852292020373519</v>
      </c>
      <c r="W234" s="55"/>
      <c r="X234" s="74">
        <v>0</v>
      </c>
    </row>
    <row r="235" spans="1:24" ht="15" customHeight="1">
      <c r="A235" s="74" t="s">
        <v>298</v>
      </c>
      <c r="B235" s="74" t="s">
        <v>575</v>
      </c>
      <c r="C235" s="48" t="s">
        <v>293</v>
      </c>
      <c r="D235" s="56"/>
      <c r="E235" s="50" t="s">
        <v>400</v>
      </c>
      <c r="F235" s="50" t="s">
        <v>576</v>
      </c>
      <c r="G235" s="50" t="s">
        <v>645</v>
      </c>
      <c r="H235" s="51" t="s">
        <v>276</v>
      </c>
      <c r="I235" s="50" t="s">
        <v>341</v>
      </c>
      <c r="J235" s="50">
        <v>46</v>
      </c>
      <c r="K235" s="50">
        <v>46</v>
      </c>
      <c r="L235" s="50">
        <v>39</v>
      </c>
      <c r="M235" s="50">
        <v>218</v>
      </c>
      <c r="N235" s="50">
        <v>16050</v>
      </c>
      <c r="O235" s="50">
        <v>223</v>
      </c>
      <c r="P235" s="52">
        <f t="shared" si="39"/>
        <v>43.972602739726028</v>
      </c>
      <c r="Q235" s="53">
        <f t="shared" si="40"/>
        <v>0.95592614651578323</v>
      </c>
      <c r="R235" s="54">
        <f t="shared" si="41"/>
        <v>72.789115646258509</v>
      </c>
      <c r="S235" s="50">
        <v>0</v>
      </c>
      <c r="T235" s="50">
        <v>0</v>
      </c>
      <c r="U235" s="50">
        <v>151</v>
      </c>
      <c r="V235" s="53">
        <f t="shared" si="43"/>
        <v>0.69266055045871555</v>
      </c>
      <c r="W235" s="55"/>
      <c r="X235" s="74">
        <v>0</v>
      </c>
    </row>
    <row r="236" spans="1:24" ht="15" customHeight="1">
      <c r="A236" s="74" t="s">
        <v>282</v>
      </c>
      <c r="B236" s="74" t="s">
        <v>584</v>
      </c>
      <c r="C236" s="48" t="s">
        <v>293</v>
      </c>
      <c r="D236" s="56"/>
      <c r="E236" s="50" t="s">
        <v>400</v>
      </c>
      <c r="F236" s="50" t="s">
        <v>585</v>
      </c>
      <c r="G236" s="50" t="s">
        <v>646</v>
      </c>
      <c r="H236" s="51" t="s">
        <v>303</v>
      </c>
      <c r="I236" s="50" t="s">
        <v>338</v>
      </c>
      <c r="J236" s="50">
        <v>53</v>
      </c>
      <c r="K236" s="50">
        <v>48</v>
      </c>
      <c r="L236" s="50">
        <v>26</v>
      </c>
      <c r="M236" s="50">
        <v>782</v>
      </c>
      <c r="N236" s="50">
        <v>14676</v>
      </c>
      <c r="O236" s="50">
        <v>780</v>
      </c>
      <c r="P236" s="52">
        <f t="shared" si="39"/>
        <v>40.208219178082189</v>
      </c>
      <c r="Q236" s="53">
        <f t="shared" si="40"/>
        <v>0.75864564486947528</v>
      </c>
      <c r="R236" s="54">
        <f t="shared" si="41"/>
        <v>18.791293213828425</v>
      </c>
      <c r="S236" s="50">
        <v>1</v>
      </c>
      <c r="T236" s="50">
        <v>0</v>
      </c>
      <c r="U236" s="50">
        <v>629</v>
      </c>
      <c r="V236" s="53">
        <f t="shared" si="43"/>
        <v>0.80434782608695654</v>
      </c>
      <c r="W236" s="55"/>
      <c r="X236" s="74">
        <v>0</v>
      </c>
    </row>
    <row r="237" spans="1:24" ht="15" customHeight="1">
      <c r="A237" s="74" t="s">
        <v>293</v>
      </c>
      <c r="B237" s="74" t="s">
        <v>613</v>
      </c>
      <c r="C237" s="48" t="s">
        <v>293</v>
      </c>
      <c r="D237" s="56"/>
      <c r="E237" s="50" t="s">
        <v>400</v>
      </c>
      <c r="F237" s="50" t="s">
        <v>614</v>
      </c>
      <c r="G237" s="50" t="s">
        <v>352</v>
      </c>
      <c r="H237" s="51" t="s">
        <v>276</v>
      </c>
      <c r="I237" s="50"/>
      <c r="J237" s="50">
        <v>50</v>
      </c>
      <c r="K237" s="50">
        <v>50</v>
      </c>
      <c r="L237" s="50">
        <v>0</v>
      </c>
      <c r="M237" s="50">
        <v>423</v>
      </c>
      <c r="N237" s="50">
        <v>16724</v>
      </c>
      <c r="O237" s="50">
        <v>424</v>
      </c>
      <c r="P237" s="52">
        <f t="shared" si="39"/>
        <v>45.819178082191783</v>
      </c>
      <c r="Q237" s="53">
        <f t="shared" si="40"/>
        <v>0.91638356164383561</v>
      </c>
      <c r="R237" s="54">
        <f t="shared" si="41"/>
        <v>39.489964580873675</v>
      </c>
      <c r="S237" s="50">
        <v>0</v>
      </c>
      <c r="T237" s="50">
        <v>0</v>
      </c>
      <c r="U237" s="50">
        <v>423</v>
      </c>
      <c r="V237" s="53">
        <f t="shared" si="43"/>
        <v>1</v>
      </c>
      <c r="W237" s="55"/>
      <c r="X237" s="74">
        <v>0</v>
      </c>
    </row>
    <row r="238" spans="1:24" ht="15" customHeight="1">
      <c r="A238" s="74" t="s">
        <v>290</v>
      </c>
      <c r="B238" s="74" t="s">
        <v>615</v>
      </c>
      <c r="C238" s="48" t="s">
        <v>293</v>
      </c>
      <c r="D238" s="56"/>
      <c r="E238" s="50" t="s">
        <v>400</v>
      </c>
      <c r="F238" s="50" t="s">
        <v>27</v>
      </c>
      <c r="G238" s="50" t="s">
        <v>647</v>
      </c>
      <c r="H238" s="51" t="s">
        <v>303</v>
      </c>
      <c r="I238" s="50" t="s">
        <v>648</v>
      </c>
      <c r="J238" s="50">
        <v>44</v>
      </c>
      <c r="K238" s="50">
        <v>44</v>
      </c>
      <c r="L238" s="50">
        <v>0</v>
      </c>
      <c r="M238" s="50">
        <v>504</v>
      </c>
      <c r="N238" s="50">
        <v>12572</v>
      </c>
      <c r="O238" s="50">
        <v>492</v>
      </c>
      <c r="P238" s="52">
        <f t="shared" si="39"/>
        <v>34.443835616438356</v>
      </c>
      <c r="Q238" s="53">
        <f t="shared" si="40"/>
        <v>0.78281444582814441</v>
      </c>
      <c r="R238" s="54">
        <f t="shared" si="41"/>
        <v>25.244979919678716</v>
      </c>
      <c r="S238" s="50">
        <v>0</v>
      </c>
      <c r="T238" s="50">
        <v>0</v>
      </c>
      <c r="U238" s="50">
        <v>366</v>
      </c>
      <c r="V238" s="53">
        <f t="shared" si="43"/>
        <v>0.72619047619047616</v>
      </c>
      <c r="W238" s="55"/>
      <c r="X238" s="74">
        <v>0</v>
      </c>
    </row>
    <row r="239" spans="1:24" ht="15" customHeight="1">
      <c r="A239" s="74" t="s">
        <v>290</v>
      </c>
      <c r="B239" s="74" t="s">
        <v>616</v>
      </c>
      <c r="C239" s="48" t="s">
        <v>293</v>
      </c>
      <c r="D239" s="56"/>
      <c r="E239" s="50" t="s">
        <v>400</v>
      </c>
      <c r="F239" s="50" t="s">
        <v>28</v>
      </c>
      <c r="G239" s="50" t="s">
        <v>649</v>
      </c>
      <c r="H239" s="51" t="s">
        <v>303</v>
      </c>
      <c r="I239" s="50" t="s">
        <v>372</v>
      </c>
      <c r="J239" s="50">
        <v>33</v>
      </c>
      <c r="K239" s="50">
        <v>32</v>
      </c>
      <c r="L239" s="50">
        <v>19</v>
      </c>
      <c r="M239" s="50">
        <v>49</v>
      </c>
      <c r="N239" s="50">
        <v>9373</v>
      </c>
      <c r="O239" s="50">
        <v>46</v>
      </c>
      <c r="P239" s="52">
        <f t="shared" si="39"/>
        <v>25.67945205479452</v>
      </c>
      <c r="Q239" s="53">
        <f t="shared" si="40"/>
        <v>0.77816521378165215</v>
      </c>
      <c r="R239" s="54">
        <f t="shared" si="41"/>
        <v>197.32631578947368</v>
      </c>
      <c r="S239" s="50">
        <v>0</v>
      </c>
      <c r="T239" s="50">
        <v>0</v>
      </c>
      <c r="U239" s="50">
        <v>41</v>
      </c>
      <c r="V239" s="53">
        <f t="shared" si="43"/>
        <v>0.83673469387755106</v>
      </c>
      <c r="W239" s="55"/>
      <c r="X239" s="74">
        <v>0</v>
      </c>
    </row>
    <row r="240" spans="1:24" ht="15" customHeight="1">
      <c r="A240" s="74" t="s">
        <v>270</v>
      </c>
      <c r="B240" s="74" t="s">
        <v>650</v>
      </c>
      <c r="C240" s="48" t="s">
        <v>293</v>
      </c>
      <c r="D240" s="56"/>
      <c r="E240" s="50" t="s">
        <v>400</v>
      </c>
      <c r="F240" s="50" t="s">
        <v>26</v>
      </c>
      <c r="G240" s="50" t="s">
        <v>647</v>
      </c>
      <c r="H240" s="51" t="s">
        <v>353</v>
      </c>
      <c r="I240" s="50" t="s">
        <v>1905</v>
      </c>
      <c r="J240" s="50">
        <v>37</v>
      </c>
      <c r="K240" s="50">
        <v>24</v>
      </c>
      <c r="L240" s="50">
        <v>11</v>
      </c>
      <c r="M240" s="50">
        <v>75</v>
      </c>
      <c r="N240" s="50">
        <v>6174</v>
      </c>
      <c r="O240" s="50">
        <v>84</v>
      </c>
      <c r="P240" s="52">
        <f t="shared" si="39"/>
        <v>16.915068493150685</v>
      </c>
      <c r="Q240" s="53">
        <f t="shared" si="40"/>
        <v>0.4571640133283969</v>
      </c>
      <c r="R240" s="54">
        <f t="shared" si="41"/>
        <v>77.660377358490564</v>
      </c>
      <c r="S240" s="50">
        <v>0</v>
      </c>
      <c r="T240" s="50">
        <v>0</v>
      </c>
      <c r="U240" s="50">
        <v>3</v>
      </c>
      <c r="V240" s="53">
        <f t="shared" si="43"/>
        <v>0.04</v>
      </c>
      <c r="W240" s="55"/>
      <c r="X240" s="74">
        <v>0</v>
      </c>
    </row>
    <row r="241" spans="1:24" ht="15" customHeight="1">
      <c r="A241" s="74"/>
      <c r="B241" s="74"/>
      <c r="C241" s="48"/>
      <c r="D241" s="56"/>
      <c r="E241" s="50" t="s">
        <v>400</v>
      </c>
      <c r="F241" s="50" t="s">
        <v>1896</v>
      </c>
      <c r="G241" s="50" t="s">
        <v>1900</v>
      </c>
      <c r="H241" s="51" t="s">
        <v>276</v>
      </c>
      <c r="I241" s="50" t="s">
        <v>1901</v>
      </c>
      <c r="J241" s="50">
        <v>25</v>
      </c>
      <c r="K241" s="50">
        <v>25</v>
      </c>
      <c r="L241" s="50">
        <v>13</v>
      </c>
      <c r="M241" s="50">
        <v>139</v>
      </c>
      <c r="N241" s="50">
        <v>7499</v>
      </c>
      <c r="O241" s="50">
        <v>131</v>
      </c>
      <c r="P241" s="52">
        <f t="shared" ref="P241" si="44">N241/365</f>
        <v>20.545205479452054</v>
      </c>
      <c r="Q241" s="53">
        <f t="shared" ref="Q241" si="45">N241/(J241*365)</f>
        <v>0.82180821917808222</v>
      </c>
      <c r="R241" s="54">
        <f t="shared" ref="R241" si="46">N241/((M241+O241)/2)</f>
        <v>55.548148148148151</v>
      </c>
      <c r="S241" s="50">
        <v>0</v>
      </c>
      <c r="T241" s="50">
        <v>0</v>
      </c>
      <c r="U241" s="50">
        <v>137</v>
      </c>
      <c r="V241" s="53">
        <f t="shared" si="43"/>
        <v>0.98561151079136688</v>
      </c>
      <c r="W241" s="55"/>
      <c r="X241" s="74"/>
    </row>
    <row r="242" spans="1:24" ht="15" customHeight="1">
      <c r="A242" s="74"/>
      <c r="B242" s="74"/>
      <c r="C242" s="48"/>
      <c r="D242" s="56"/>
      <c r="E242" s="64" t="s">
        <v>335</v>
      </c>
      <c r="F242" s="65"/>
      <c r="G242" s="65"/>
      <c r="H242" s="84"/>
      <c r="I242" s="50"/>
      <c r="J242" s="50">
        <v>94</v>
      </c>
      <c r="K242" s="50">
        <v>86</v>
      </c>
      <c r="L242" s="50">
        <v>21</v>
      </c>
      <c r="M242" s="50">
        <v>954</v>
      </c>
      <c r="N242" s="50">
        <v>23749</v>
      </c>
      <c r="O242" s="50">
        <v>935</v>
      </c>
      <c r="P242" s="52">
        <v>81</v>
      </c>
      <c r="Q242" s="53">
        <f t="shared" si="40"/>
        <v>0.69218886621976106</v>
      </c>
      <c r="R242" s="54">
        <f t="shared" si="41"/>
        <v>25.144520910534673</v>
      </c>
      <c r="S242" s="61"/>
      <c r="T242" s="61"/>
      <c r="U242" s="61"/>
      <c r="V242" s="61"/>
      <c r="W242" s="55"/>
      <c r="X242" s="74"/>
    </row>
    <row r="243" spans="1:24" ht="15" customHeight="1">
      <c r="A243" s="74"/>
      <c r="B243" s="74"/>
      <c r="C243" s="48"/>
      <c r="D243" s="56"/>
      <c r="E243" s="64" t="s">
        <v>288</v>
      </c>
      <c r="F243" s="65"/>
      <c r="G243" s="65"/>
      <c r="H243" s="84"/>
      <c r="I243" s="50"/>
      <c r="J243" s="50">
        <f>SUM(J212:J242)</f>
        <v>1383</v>
      </c>
      <c r="K243" s="50">
        <f t="shared" ref="K243:O243" si="47">SUM(K212:K242)</f>
        <v>1312</v>
      </c>
      <c r="L243" s="50">
        <f t="shared" si="47"/>
        <v>671</v>
      </c>
      <c r="M243" s="50">
        <f t="shared" si="47"/>
        <v>11902</v>
      </c>
      <c r="N243" s="50">
        <f t="shared" si="47"/>
        <v>402259</v>
      </c>
      <c r="O243" s="50">
        <f t="shared" si="47"/>
        <v>12280</v>
      </c>
      <c r="P243" s="52">
        <f t="shared" si="39"/>
        <v>1102.0794520547945</v>
      </c>
      <c r="Q243" s="53">
        <f t="shared" si="40"/>
        <v>0.79687595954793533</v>
      </c>
      <c r="R243" s="54">
        <f t="shared" si="41"/>
        <v>33.269291208336782</v>
      </c>
      <c r="S243" s="50">
        <f t="shared" ref="S243:U243" si="48">SUM(S212:S242)</f>
        <v>77</v>
      </c>
      <c r="T243" s="61"/>
      <c r="U243" s="50">
        <f t="shared" si="48"/>
        <v>5181</v>
      </c>
      <c r="V243" s="53">
        <f t="shared" si="43"/>
        <v>0.43530499075785584</v>
      </c>
      <c r="W243" s="73"/>
      <c r="X243" s="74"/>
    </row>
    <row r="244" spans="1:24" ht="15" customHeight="1">
      <c r="A244" s="74"/>
      <c r="B244" s="74"/>
      <c r="C244" s="48"/>
      <c r="D244" s="63"/>
      <c r="E244" s="184" t="s">
        <v>289</v>
      </c>
      <c r="F244" s="185"/>
      <c r="G244" s="185"/>
      <c r="H244" s="186"/>
      <c r="I244" s="187"/>
      <c r="J244" s="188">
        <v>2648</v>
      </c>
      <c r="K244" s="189"/>
      <c r="L244" s="189"/>
      <c r="M244" s="189"/>
      <c r="N244" s="189"/>
      <c r="O244" s="189"/>
      <c r="P244" s="190">
        <v>2384</v>
      </c>
      <c r="Q244" s="191">
        <v>0.9</v>
      </c>
      <c r="R244" s="189"/>
      <c r="S244" s="189"/>
      <c r="T244" s="189"/>
      <c r="U244" s="189"/>
      <c r="V244" s="189"/>
      <c r="W244" s="193"/>
      <c r="X244" s="74"/>
    </row>
    <row r="245" spans="1:24" ht="15" customHeight="1">
      <c r="A245" s="74"/>
      <c r="B245" s="74"/>
      <c r="C245" s="48"/>
      <c r="D245" s="49" t="s">
        <v>359</v>
      </c>
      <c r="E245" s="64" t="s">
        <v>288</v>
      </c>
      <c r="F245" s="65"/>
      <c r="G245" s="65"/>
      <c r="H245" s="66"/>
      <c r="I245" s="67"/>
      <c r="J245" s="50">
        <f t="shared" ref="J245:O245" si="49">SUM(J243,J210,J139)</f>
        <v>6563</v>
      </c>
      <c r="K245" s="50">
        <f t="shared" si="49"/>
        <v>5990</v>
      </c>
      <c r="L245" s="50">
        <f t="shared" si="49"/>
        <v>2087</v>
      </c>
      <c r="M245" s="50">
        <f t="shared" si="49"/>
        <v>131198</v>
      </c>
      <c r="N245" s="50">
        <f t="shared" si="49"/>
        <v>1700242</v>
      </c>
      <c r="O245" s="50">
        <f t="shared" si="49"/>
        <v>131967</v>
      </c>
      <c r="P245" s="52">
        <f>N245/365</f>
        <v>4658.1972602739725</v>
      </c>
      <c r="Q245" s="53">
        <f>N245/(J245*365)</f>
        <v>0.70976645745451361</v>
      </c>
      <c r="R245" s="54">
        <f>N245/((M245+O245)/2)</f>
        <v>12.921490319761366</v>
      </c>
      <c r="S245" s="50">
        <f>SUM(S243,S210,S139)</f>
        <v>20793</v>
      </c>
      <c r="T245" s="61"/>
      <c r="U245" s="50">
        <f>SUM(U243,U210,U139)</f>
        <v>21303</v>
      </c>
      <c r="V245" s="53">
        <f t="shared" si="43"/>
        <v>0.16237290202594551</v>
      </c>
      <c r="W245" s="73"/>
      <c r="X245" s="74"/>
    </row>
    <row r="246" spans="1:24" ht="15" customHeight="1">
      <c r="A246" s="74"/>
      <c r="B246" s="74"/>
      <c r="C246" s="48"/>
      <c r="D246" s="63"/>
      <c r="E246" s="184" t="s">
        <v>289</v>
      </c>
      <c r="F246" s="185"/>
      <c r="G246" s="185"/>
      <c r="H246" s="186"/>
      <c r="I246" s="187"/>
      <c r="J246" s="188">
        <v>6247</v>
      </c>
      <c r="K246" s="189"/>
      <c r="L246" s="189"/>
      <c r="M246" s="189"/>
      <c r="N246" s="189"/>
      <c r="O246" s="189"/>
      <c r="P246" s="190">
        <v>5163</v>
      </c>
      <c r="Q246" s="194" t="s">
        <v>360</v>
      </c>
      <c r="R246" s="189"/>
      <c r="S246" s="189"/>
      <c r="T246" s="189"/>
      <c r="U246" s="189"/>
      <c r="V246" s="189"/>
      <c r="W246" s="193"/>
      <c r="X246" s="74"/>
    </row>
    <row r="247" spans="1:24" ht="15" customHeight="1">
      <c r="A247" s="74" t="s">
        <v>282</v>
      </c>
      <c r="B247" s="74" t="s">
        <v>394</v>
      </c>
      <c r="C247" s="48" t="s">
        <v>296</v>
      </c>
      <c r="D247" s="49" t="s">
        <v>361</v>
      </c>
      <c r="E247" s="50" t="s">
        <v>395</v>
      </c>
      <c r="F247" s="50" t="s">
        <v>396</v>
      </c>
      <c r="G247" s="50" t="s">
        <v>651</v>
      </c>
      <c r="H247" s="51" t="s">
        <v>276</v>
      </c>
      <c r="I247" s="50" t="s">
        <v>372</v>
      </c>
      <c r="J247" s="50">
        <v>54</v>
      </c>
      <c r="K247" s="50">
        <v>54</v>
      </c>
      <c r="L247" s="50">
        <v>49</v>
      </c>
      <c r="M247" s="50">
        <v>25</v>
      </c>
      <c r="N247" s="50">
        <v>19108</v>
      </c>
      <c r="O247" s="50">
        <v>24</v>
      </c>
      <c r="P247" s="52">
        <f t="shared" si="39"/>
        <v>52.350684931506848</v>
      </c>
      <c r="Q247" s="53">
        <f t="shared" si="40"/>
        <v>0.96945712836123799</v>
      </c>
      <c r="R247" s="54">
        <f t="shared" si="41"/>
        <v>779.91836734693879</v>
      </c>
      <c r="S247" s="50">
        <v>0</v>
      </c>
      <c r="T247" s="50">
        <v>0</v>
      </c>
      <c r="U247" s="50">
        <v>18</v>
      </c>
      <c r="V247" s="53">
        <f t="shared" si="43"/>
        <v>0.72</v>
      </c>
      <c r="W247" s="55"/>
      <c r="X247" s="74">
        <v>0</v>
      </c>
    </row>
    <row r="248" spans="1:24" ht="15" customHeight="1">
      <c r="A248" s="74" t="s">
        <v>270</v>
      </c>
      <c r="B248" s="74" t="s">
        <v>652</v>
      </c>
      <c r="C248" s="48" t="s">
        <v>296</v>
      </c>
      <c r="D248" s="56"/>
      <c r="E248" s="50" t="s">
        <v>395</v>
      </c>
      <c r="F248" s="50" t="s">
        <v>18</v>
      </c>
      <c r="G248" s="50" t="s">
        <v>653</v>
      </c>
      <c r="H248" s="51" t="s">
        <v>276</v>
      </c>
      <c r="I248" s="50" t="s">
        <v>372</v>
      </c>
      <c r="J248" s="50">
        <v>41</v>
      </c>
      <c r="K248" s="50">
        <v>41</v>
      </c>
      <c r="L248" s="50">
        <v>0</v>
      </c>
      <c r="M248" s="50">
        <v>41</v>
      </c>
      <c r="N248" s="50">
        <v>14747</v>
      </c>
      <c r="O248" s="50">
        <v>43</v>
      </c>
      <c r="P248" s="52">
        <f t="shared" si="39"/>
        <v>40.402739726027399</v>
      </c>
      <c r="Q248" s="53">
        <f t="shared" si="40"/>
        <v>0.98543267624457065</v>
      </c>
      <c r="R248" s="54">
        <f t="shared" si="41"/>
        <v>351.11904761904759</v>
      </c>
      <c r="S248" s="50">
        <v>0</v>
      </c>
      <c r="T248" s="50">
        <v>0</v>
      </c>
      <c r="U248" s="50">
        <v>0</v>
      </c>
      <c r="V248" s="53">
        <f t="shared" si="43"/>
        <v>0</v>
      </c>
      <c r="W248" s="55"/>
      <c r="X248" s="74">
        <v>0</v>
      </c>
    </row>
    <row r="249" spans="1:24" ht="15" customHeight="1">
      <c r="A249" s="74" t="s">
        <v>296</v>
      </c>
      <c r="B249" s="74" t="s">
        <v>550</v>
      </c>
      <c r="C249" s="48" t="s">
        <v>296</v>
      </c>
      <c r="D249" s="56"/>
      <c r="E249" s="50" t="s">
        <v>400</v>
      </c>
      <c r="F249" s="50" t="s">
        <v>551</v>
      </c>
      <c r="G249" s="50" t="s">
        <v>654</v>
      </c>
      <c r="H249" s="51" t="s">
        <v>276</v>
      </c>
      <c r="I249" s="50"/>
      <c r="J249" s="50">
        <v>38</v>
      </c>
      <c r="K249" s="50">
        <v>38</v>
      </c>
      <c r="L249" s="50">
        <v>37</v>
      </c>
      <c r="M249" s="50"/>
      <c r="N249" s="50">
        <v>13902</v>
      </c>
      <c r="O249" s="50"/>
      <c r="P249" s="52">
        <f t="shared" si="39"/>
        <v>38.087671232876716</v>
      </c>
      <c r="Q249" s="53">
        <f t="shared" si="40"/>
        <v>1.0023071377072819</v>
      </c>
      <c r="R249" s="227" t="s">
        <v>1920</v>
      </c>
      <c r="S249" s="50">
        <v>0</v>
      </c>
      <c r="T249" s="50">
        <v>0</v>
      </c>
      <c r="U249" s="50">
        <v>0</v>
      </c>
      <c r="V249" s="53">
        <v>0</v>
      </c>
      <c r="W249" s="55"/>
      <c r="X249" s="74">
        <v>0</v>
      </c>
    </row>
    <row r="250" spans="1:24" ht="15" customHeight="1">
      <c r="A250" s="74" t="s">
        <v>290</v>
      </c>
      <c r="B250" s="74" t="s">
        <v>634</v>
      </c>
      <c r="C250" s="48" t="s">
        <v>296</v>
      </c>
      <c r="D250" s="56"/>
      <c r="E250" s="50" t="s">
        <v>400</v>
      </c>
      <c r="F250" s="50" t="s">
        <v>24</v>
      </c>
      <c r="G250" s="50" t="s">
        <v>655</v>
      </c>
      <c r="H250" s="51" t="s">
        <v>276</v>
      </c>
      <c r="I250" s="50" t="s">
        <v>372</v>
      </c>
      <c r="J250" s="50">
        <v>56</v>
      </c>
      <c r="K250" s="50">
        <v>56</v>
      </c>
      <c r="L250" s="50">
        <v>51</v>
      </c>
      <c r="M250" s="50">
        <v>81</v>
      </c>
      <c r="N250" s="50">
        <v>19965</v>
      </c>
      <c r="O250" s="50">
        <v>82</v>
      </c>
      <c r="P250" s="52">
        <f t="shared" si="39"/>
        <v>54.698630136986303</v>
      </c>
      <c r="Q250" s="53">
        <f t="shared" si="40"/>
        <v>0.97676125244618395</v>
      </c>
      <c r="R250" s="54">
        <f t="shared" si="41"/>
        <v>244.96932515337423</v>
      </c>
      <c r="S250" s="50">
        <v>0</v>
      </c>
      <c r="T250" s="50">
        <v>0</v>
      </c>
      <c r="U250" s="50">
        <v>78</v>
      </c>
      <c r="V250" s="53">
        <f t="shared" si="43"/>
        <v>0.96296296296296291</v>
      </c>
      <c r="W250" s="55"/>
      <c r="X250" s="74">
        <v>0</v>
      </c>
    </row>
    <row r="251" spans="1:24" ht="15" customHeight="1">
      <c r="A251" s="74" t="s">
        <v>293</v>
      </c>
      <c r="B251" s="74" t="s">
        <v>634</v>
      </c>
      <c r="C251" s="48" t="s">
        <v>296</v>
      </c>
      <c r="D251" s="56"/>
      <c r="E251" s="50" t="s">
        <v>400</v>
      </c>
      <c r="F251" s="50" t="s">
        <v>24</v>
      </c>
      <c r="G251" s="50" t="s">
        <v>656</v>
      </c>
      <c r="H251" s="51" t="s">
        <v>276</v>
      </c>
      <c r="I251" s="50" t="s">
        <v>372</v>
      </c>
      <c r="J251" s="50">
        <v>56</v>
      </c>
      <c r="K251" s="50">
        <v>56</v>
      </c>
      <c r="L251" s="50">
        <v>51</v>
      </c>
      <c r="M251" s="50">
        <v>68</v>
      </c>
      <c r="N251" s="50">
        <v>20119</v>
      </c>
      <c r="O251" s="50">
        <v>67</v>
      </c>
      <c r="P251" s="52">
        <f t="shared" si="39"/>
        <v>55.12054794520548</v>
      </c>
      <c r="Q251" s="53">
        <f t="shared" si="40"/>
        <v>0.98429549902152647</v>
      </c>
      <c r="R251" s="54">
        <f t="shared" si="41"/>
        <v>298.05925925925925</v>
      </c>
      <c r="S251" s="50">
        <v>1</v>
      </c>
      <c r="T251" s="50">
        <v>0</v>
      </c>
      <c r="U251" s="50">
        <v>59</v>
      </c>
      <c r="V251" s="53">
        <f t="shared" si="43"/>
        <v>0.86764705882352944</v>
      </c>
      <c r="W251" s="55"/>
      <c r="X251" s="74">
        <v>0</v>
      </c>
    </row>
    <row r="252" spans="1:24" ht="15" customHeight="1">
      <c r="A252" s="74" t="s">
        <v>270</v>
      </c>
      <c r="B252" s="74" t="s">
        <v>657</v>
      </c>
      <c r="C252" s="48" t="s">
        <v>296</v>
      </c>
      <c r="D252" s="56"/>
      <c r="E252" s="50" t="s">
        <v>400</v>
      </c>
      <c r="F252" s="50" t="s">
        <v>658</v>
      </c>
      <c r="G252" s="50" t="s">
        <v>659</v>
      </c>
      <c r="H252" s="51" t="s">
        <v>276</v>
      </c>
      <c r="I252" s="50" t="s">
        <v>660</v>
      </c>
      <c r="J252" s="50">
        <v>60</v>
      </c>
      <c r="K252" s="50">
        <v>55</v>
      </c>
      <c r="L252" s="50">
        <v>33</v>
      </c>
      <c r="M252" s="50">
        <v>35</v>
      </c>
      <c r="N252" s="50">
        <v>15969</v>
      </c>
      <c r="O252" s="50">
        <v>47</v>
      </c>
      <c r="P252" s="52">
        <f t="shared" si="39"/>
        <v>43.750684931506846</v>
      </c>
      <c r="Q252" s="53">
        <f t="shared" si="40"/>
        <v>0.72917808219178082</v>
      </c>
      <c r="R252" s="54">
        <f t="shared" si="41"/>
        <v>389.48780487804879</v>
      </c>
      <c r="S252" s="50">
        <v>0</v>
      </c>
      <c r="T252" s="50">
        <v>0</v>
      </c>
      <c r="U252" s="50">
        <v>0</v>
      </c>
      <c r="V252" s="53">
        <f t="shared" si="43"/>
        <v>0</v>
      </c>
      <c r="W252" s="55"/>
      <c r="X252" s="74">
        <v>0</v>
      </c>
    </row>
    <row r="253" spans="1:24" ht="15" customHeight="1">
      <c r="A253" s="74" t="s">
        <v>290</v>
      </c>
      <c r="B253" s="74" t="s">
        <v>657</v>
      </c>
      <c r="C253" s="48" t="s">
        <v>296</v>
      </c>
      <c r="D253" s="56"/>
      <c r="E253" s="50" t="s">
        <v>400</v>
      </c>
      <c r="F253" s="50" t="s">
        <v>658</v>
      </c>
      <c r="G253" s="50" t="s">
        <v>661</v>
      </c>
      <c r="H253" s="51" t="s">
        <v>276</v>
      </c>
      <c r="I253" s="50" t="s">
        <v>660</v>
      </c>
      <c r="J253" s="50">
        <v>60</v>
      </c>
      <c r="K253" s="50">
        <v>44</v>
      </c>
      <c r="L253" s="50">
        <v>34</v>
      </c>
      <c r="M253" s="50">
        <v>24</v>
      </c>
      <c r="N253" s="50">
        <v>14768</v>
      </c>
      <c r="O253" s="50">
        <v>30</v>
      </c>
      <c r="P253" s="52">
        <f t="shared" si="39"/>
        <v>40.460273972602742</v>
      </c>
      <c r="Q253" s="53">
        <f t="shared" si="40"/>
        <v>0.67433789954337897</v>
      </c>
      <c r="R253" s="54">
        <f t="shared" si="41"/>
        <v>546.96296296296293</v>
      </c>
      <c r="S253" s="50">
        <v>0</v>
      </c>
      <c r="T253" s="50">
        <v>0</v>
      </c>
      <c r="U253" s="50">
        <v>0</v>
      </c>
      <c r="V253" s="53">
        <f t="shared" si="43"/>
        <v>0</v>
      </c>
      <c r="W253" s="55"/>
      <c r="X253" s="74">
        <v>0</v>
      </c>
    </row>
    <row r="254" spans="1:24" ht="15" customHeight="1">
      <c r="A254" s="74" t="s">
        <v>270</v>
      </c>
      <c r="B254" s="74" t="s">
        <v>662</v>
      </c>
      <c r="C254" s="48" t="s">
        <v>296</v>
      </c>
      <c r="D254" s="56"/>
      <c r="E254" s="50" t="s">
        <v>400</v>
      </c>
      <c r="F254" s="50" t="s">
        <v>663</v>
      </c>
      <c r="G254" s="50" t="s">
        <v>664</v>
      </c>
      <c r="H254" s="51" t="s">
        <v>276</v>
      </c>
      <c r="I254" s="50" t="s">
        <v>372</v>
      </c>
      <c r="J254" s="50">
        <v>13</v>
      </c>
      <c r="K254" s="50">
        <v>13</v>
      </c>
      <c r="L254" s="50">
        <v>10</v>
      </c>
      <c r="M254" s="50">
        <v>26</v>
      </c>
      <c r="N254" s="50">
        <v>4377</v>
      </c>
      <c r="O254" s="50">
        <v>27</v>
      </c>
      <c r="P254" s="52">
        <f t="shared" si="39"/>
        <v>11.991780821917809</v>
      </c>
      <c r="Q254" s="53">
        <f t="shared" si="40"/>
        <v>0.92244467860906221</v>
      </c>
      <c r="R254" s="54">
        <f t="shared" si="41"/>
        <v>165.16981132075472</v>
      </c>
      <c r="S254" s="50">
        <v>0</v>
      </c>
      <c r="T254" s="50">
        <v>0</v>
      </c>
      <c r="U254" s="50">
        <v>13</v>
      </c>
      <c r="V254" s="53">
        <f t="shared" si="43"/>
        <v>0.5</v>
      </c>
      <c r="W254" s="55"/>
      <c r="X254" s="74">
        <v>0</v>
      </c>
    </row>
    <row r="255" spans="1:24" ht="15" customHeight="1">
      <c r="A255" s="74" t="s">
        <v>290</v>
      </c>
      <c r="B255" s="74" t="s">
        <v>662</v>
      </c>
      <c r="C255" s="48" t="s">
        <v>296</v>
      </c>
      <c r="D255" s="56"/>
      <c r="E255" s="50" t="s">
        <v>400</v>
      </c>
      <c r="F255" s="50" t="s">
        <v>663</v>
      </c>
      <c r="G255" s="50" t="s">
        <v>665</v>
      </c>
      <c r="H255" s="51" t="s">
        <v>276</v>
      </c>
      <c r="I255" s="50" t="s">
        <v>372</v>
      </c>
      <c r="J255" s="50">
        <v>17</v>
      </c>
      <c r="K255" s="50">
        <v>17</v>
      </c>
      <c r="L255" s="50">
        <v>9</v>
      </c>
      <c r="M255" s="50">
        <v>71</v>
      </c>
      <c r="N255" s="50">
        <v>4971</v>
      </c>
      <c r="O255" s="50">
        <v>69</v>
      </c>
      <c r="P255" s="52">
        <f t="shared" si="39"/>
        <v>13.61917808219178</v>
      </c>
      <c r="Q255" s="53">
        <f t="shared" si="40"/>
        <v>0.80112812248186949</v>
      </c>
      <c r="R255" s="54">
        <f t="shared" si="41"/>
        <v>71.01428571428572</v>
      </c>
      <c r="S255" s="50">
        <v>0</v>
      </c>
      <c r="T255" s="50">
        <v>0</v>
      </c>
      <c r="U255" s="50">
        <v>24</v>
      </c>
      <c r="V255" s="53">
        <f t="shared" si="43"/>
        <v>0.3380281690140845</v>
      </c>
      <c r="W255" s="55"/>
      <c r="X255" s="74">
        <v>0</v>
      </c>
    </row>
    <row r="256" spans="1:24" ht="15" customHeight="1">
      <c r="A256" s="74" t="s">
        <v>270</v>
      </c>
      <c r="B256" s="74" t="s">
        <v>666</v>
      </c>
      <c r="C256" s="48" t="s">
        <v>296</v>
      </c>
      <c r="D256" s="56"/>
      <c r="E256" s="50" t="s">
        <v>400</v>
      </c>
      <c r="F256" s="50" t="s">
        <v>667</v>
      </c>
      <c r="G256" s="50" t="s">
        <v>371</v>
      </c>
      <c r="H256" s="51" t="s">
        <v>364</v>
      </c>
      <c r="I256" s="50" t="s">
        <v>668</v>
      </c>
      <c r="J256" s="50">
        <v>60</v>
      </c>
      <c r="K256" s="50">
        <v>56</v>
      </c>
      <c r="L256" s="50">
        <v>44</v>
      </c>
      <c r="M256" s="50">
        <v>149</v>
      </c>
      <c r="N256" s="50">
        <v>18450</v>
      </c>
      <c r="O256" s="50">
        <v>145</v>
      </c>
      <c r="P256" s="52">
        <f t="shared" si="39"/>
        <v>50.547945205479451</v>
      </c>
      <c r="Q256" s="53">
        <f t="shared" si="40"/>
        <v>0.84246575342465757</v>
      </c>
      <c r="R256" s="54">
        <f t="shared" si="41"/>
        <v>125.51020408163265</v>
      </c>
      <c r="S256" s="50">
        <v>0</v>
      </c>
      <c r="T256" s="50">
        <v>0</v>
      </c>
      <c r="U256" s="50">
        <v>4</v>
      </c>
      <c r="V256" s="53">
        <f t="shared" si="43"/>
        <v>2.6845637583892617E-2</v>
      </c>
      <c r="W256" s="55"/>
      <c r="X256" s="74">
        <v>0</v>
      </c>
    </row>
    <row r="257" spans="1:24" ht="15" customHeight="1">
      <c r="A257" s="74" t="s">
        <v>290</v>
      </c>
      <c r="B257" s="74" t="s">
        <v>666</v>
      </c>
      <c r="C257" s="48" t="s">
        <v>296</v>
      </c>
      <c r="D257" s="56"/>
      <c r="E257" s="50" t="s">
        <v>400</v>
      </c>
      <c r="F257" s="50" t="s">
        <v>667</v>
      </c>
      <c r="G257" s="50" t="s">
        <v>669</v>
      </c>
      <c r="H257" s="51" t="s">
        <v>364</v>
      </c>
      <c r="I257" s="50" t="s">
        <v>668</v>
      </c>
      <c r="J257" s="50">
        <v>50</v>
      </c>
      <c r="K257" s="50">
        <v>30</v>
      </c>
      <c r="L257" s="50">
        <v>22</v>
      </c>
      <c r="M257" s="50">
        <v>124</v>
      </c>
      <c r="N257" s="50">
        <v>10019</v>
      </c>
      <c r="O257" s="50">
        <v>125</v>
      </c>
      <c r="P257" s="52">
        <f t="shared" si="39"/>
        <v>27.449315068493149</v>
      </c>
      <c r="Q257" s="53">
        <f t="shared" si="40"/>
        <v>0.54898630136986304</v>
      </c>
      <c r="R257" s="54">
        <f t="shared" si="41"/>
        <v>80.47389558232932</v>
      </c>
      <c r="S257" s="50">
        <v>0</v>
      </c>
      <c r="T257" s="50">
        <v>0</v>
      </c>
      <c r="U257" s="50">
        <v>4</v>
      </c>
      <c r="V257" s="53">
        <f t="shared" si="43"/>
        <v>3.2258064516129031E-2</v>
      </c>
      <c r="W257" s="55"/>
      <c r="X257" s="74">
        <v>0</v>
      </c>
    </row>
    <row r="258" spans="1:24" ht="15" customHeight="1">
      <c r="A258" s="74" t="s">
        <v>293</v>
      </c>
      <c r="B258" s="74" t="s">
        <v>666</v>
      </c>
      <c r="C258" s="48" t="s">
        <v>296</v>
      </c>
      <c r="D258" s="56"/>
      <c r="E258" s="50" t="s">
        <v>400</v>
      </c>
      <c r="F258" s="50" t="s">
        <v>667</v>
      </c>
      <c r="G258" s="50" t="s">
        <v>670</v>
      </c>
      <c r="H258" s="51" t="s">
        <v>364</v>
      </c>
      <c r="I258" s="50" t="s">
        <v>668</v>
      </c>
      <c r="J258" s="50">
        <v>50</v>
      </c>
      <c r="K258" s="50">
        <v>50</v>
      </c>
      <c r="L258" s="50">
        <v>44</v>
      </c>
      <c r="M258" s="50">
        <v>47</v>
      </c>
      <c r="N258" s="50">
        <v>17666</v>
      </c>
      <c r="O258" s="50">
        <v>48</v>
      </c>
      <c r="P258" s="52">
        <f t="shared" si="39"/>
        <v>48.4</v>
      </c>
      <c r="Q258" s="53">
        <f t="shared" si="40"/>
        <v>0.96799999999999997</v>
      </c>
      <c r="R258" s="54">
        <f t="shared" si="41"/>
        <v>371.91578947368419</v>
      </c>
      <c r="S258" s="50">
        <v>0</v>
      </c>
      <c r="T258" s="50">
        <v>0</v>
      </c>
      <c r="U258" s="50">
        <v>3</v>
      </c>
      <c r="V258" s="53">
        <f t="shared" si="43"/>
        <v>6.3829787234042548E-2</v>
      </c>
      <c r="W258" s="55"/>
      <c r="X258" s="74">
        <v>0</v>
      </c>
    </row>
    <row r="259" spans="1:24" ht="15" customHeight="1">
      <c r="A259" s="74" t="s">
        <v>296</v>
      </c>
      <c r="B259" s="74" t="s">
        <v>666</v>
      </c>
      <c r="C259" s="48" t="s">
        <v>296</v>
      </c>
      <c r="D259" s="56"/>
      <c r="E259" s="50" t="s">
        <v>400</v>
      </c>
      <c r="F259" s="50" t="s">
        <v>667</v>
      </c>
      <c r="G259" s="50" t="s">
        <v>671</v>
      </c>
      <c r="H259" s="51" t="s">
        <v>364</v>
      </c>
      <c r="I259" s="50" t="s">
        <v>668</v>
      </c>
      <c r="J259" s="50">
        <v>50</v>
      </c>
      <c r="K259" s="50">
        <v>50</v>
      </c>
      <c r="L259" s="50">
        <v>43</v>
      </c>
      <c r="M259" s="50">
        <v>85</v>
      </c>
      <c r="N259" s="50">
        <v>17228</v>
      </c>
      <c r="O259" s="50">
        <v>87</v>
      </c>
      <c r="P259" s="52">
        <f t="shared" si="39"/>
        <v>47.2</v>
      </c>
      <c r="Q259" s="53">
        <f t="shared" si="40"/>
        <v>0.94399999999999995</v>
      </c>
      <c r="R259" s="54">
        <f t="shared" si="41"/>
        <v>200.32558139534885</v>
      </c>
      <c r="S259" s="50">
        <v>0</v>
      </c>
      <c r="T259" s="50">
        <v>0</v>
      </c>
      <c r="U259" s="50">
        <v>4</v>
      </c>
      <c r="V259" s="53">
        <f t="shared" si="43"/>
        <v>4.7058823529411764E-2</v>
      </c>
      <c r="W259" s="55"/>
      <c r="X259" s="74">
        <v>0</v>
      </c>
    </row>
    <row r="260" spans="1:24" ht="15" customHeight="1">
      <c r="A260" s="74" t="s">
        <v>282</v>
      </c>
      <c r="B260" s="74" t="s">
        <v>666</v>
      </c>
      <c r="C260" s="48" t="s">
        <v>296</v>
      </c>
      <c r="D260" s="56"/>
      <c r="E260" s="50" t="s">
        <v>400</v>
      </c>
      <c r="F260" s="50" t="s">
        <v>667</v>
      </c>
      <c r="G260" s="50" t="s">
        <v>672</v>
      </c>
      <c r="H260" s="51" t="s">
        <v>366</v>
      </c>
      <c r="I260" s="50" t="s">
        <v>668</v>
      </c>
      <c r="J260" s="50">
        <v>50</v>
      </c>
      <c r="K260" s="50">
        <v>50</v>
      </c>
      <c r="L260" s="50">
        <v>44</v>
      </c>
      <c r="M260" s="50">
        <v>124</v>
      </c>
      <c r="N260" s="50">
        <v>17396</v>
      </c>
      <c r="O260" s="50">
        <v>121</v>
      </c>
      <c r="P260" s="52">
        <f t="shared" si="39"/>
        <v>47.660273972602738</v>
      </c>
      <c r="Q260" s="53">
        <f t="shared" si="40"/>
        <v>0.9532054794520548</v>
      </c>
      <c r="R260" s="54">
        <f t="shared" si="41"/>
        <v>142.00816326530611</v>
      </c>
      <c r="S260" s="50">
        <v>0</v>
      </c>
      <c r="T260" s="50">
        <v>0</v>
      </c>
      <c r="U260" s="50">
        <v>0</v>
      </c>
      <c r="V260" s="53">
        <f t="shared" si="43"/>
        <v>0</v>
      </c>
      <c r="W260" s="55"/>
      <c r="X260" s="74">
        <v>0</v>
      </c>
    </row>
    <row r="261" spans="1:24" ht="15" customHeight="1">
      <c r="A261" s="74" t="s">
        <v>298</v>
      </c>
      <c r="B261" s="74" t="s">
        <v>666</v>
      </c>
      <c r="C261" s="48" t="s">
        <v>296</v>
      </c>
      <c r="D261" s="56"/>
      <c r="E261" s="50" t="s">
        <v>400</v>
      </c>
      <c r="F261" s="50" t="s">
        <v>667</v>
      </c>
      <c r="G261" s="50" t="s">
        <v>673</v>
      </c>
      <c r="H261" s="51" t="s">
        <v>366</v>
      </c>
      <c r="I261" s="50" t="s">
        <v>668</v>
      </c>
      <c r="J261" s="50">
        <v>50</v>
      </c>
      <c r="K261" s="50">
        <v>50</v>
      </c>
      <c r="L261" s="50">
        <v>45</v>
      </c>
      <c r="M261" s="50">
        <v>101</v>
      </c>
      <c r="N261" s="50">
        <v>17487</v>
      </c>
      <c r="O261" s="50">
        <v>102</v>
      </c>
      <c r="P261" s="52">
        <f t="shared" si="39"/>
        <v>47.909589041095892</v>
      </c>
      <c r="Q261" s="53">
        <f t="shared" si="40"/>
        <v>0.9581917808219178</v>
      </c>
      <c r="R261" s="54">
        <f t="shared" si="41"/>
        <v>172.28571428571428</v>
      </c>
      <c r="S261" s="50">
        <v>0</v>
      </c>
      <c r="T261" s="50">
        <v>0</v>
      </c>
      <c r="U261" s="50">
        <v>1</v>
      </c>
      <c r="V261" s="53">
        <f t="shared" si="43"/>
        <v>9.9009900990099011E-3</v>
      </c>
      <c r="W261" s="55"/>
      <c r="X261" s="74">
        <v>0</v>
      </c>
    </row>
    <row r="262" spans="1:24" ht="15" customHeight="1">
      <c r="A262" s="74" t="s">
        <v>270</v>
      </c>
      <c r="B262" s="74" t="s">
        <v>674</v>
      </c>
      <c r="C262" s="48" t="s">
        <v>296</v>
      </c>
      <c r="D262" s="56"/>
      <c r="E262" s="50" t="s">
        <v>400</v>
      </c>
      <c r="F262" s="50" t="s">
        <v>33</v>
      </c>
      <c r="G262" s="50" t="s">
        <v>675</v>
      </c>
      <c r="H262" s="51" t="s">
        <v>276</v>
      </c>
      <c r="I262" s="50" t="s">
        <v>372</v>
      </c>
      <c r="J262" s="50">
        <v>45</v>
      </c>
      <c r="K262" s="50">
        <v>45</v>
      </c>
      <c r="L262" s="50">
        <v>0</v>
      </c>
      <c r="M262" s="50">
        <v>103</v>
      </c>
      <c r="N262" s="50">
        <v>16349</v>
      </c>
      <c r="O262" s="50">
        <v>108</v>
      </c>
      <c r="P262" s="52">
        <f t="shared" si="39"/>
        <v>44.791780821917811</v>
      </c>
      <c r="Q262" s="53">
        <f t="shared" si="40"/>
        <v>0.99537290715372906</v>
      </c>
      <c r="R262" s="54">
        <f t="shared" si="41"/>
        <v>154.96682464454977</v>
      </c>
      <c r="S262" s="50">
        <v>0</v>
      </c>
      <c r="T262" s="50">
        <v>0</v>
      </c>
      <c r="U262" s="50">
        <v>9</v>
      </c>
      <c r="V262" s="53">
        <f t="shared" si="43"/>
        <v>8.7378640776699032E-2</v>
      </c>
      <c r="W262" s="55"/>
      <c r="X262" s="74">
        <v>0</v>
      </c>
    </row>
    <row r="263" spans="1:24" ht="15" customHeight="1">
      <c r="A263" s="74" t="s">
        <v>290</v>
      </c>
      <c r="B263" s="74" t="s">
        <v>674</v>
      </c>
      <c r="C263" s="48" t="s">
        <v>296</v>
      </c>
      <c r="D263" s="56"/>
      <c r="E263" s="50" t="s">
        <v>400</v>
      </c>
      <c r="F263" s="50" t="s">
        <v>33</v>
      </c>
      <c r="G263" s="50" t="s">
        <v>676</v>
      </c>
      <c r="H263" s="51" t="s">
        <v>276</v>
      </c>
      <c r="I263" s="50" t="s">
        <v>372</v>
      </c>
      <c r="J263" s="50">
        <v>15</v>
      </c>
      <c r="K263" s="50">
        <v>15</v>
      </c>
      <c r="L263" s="50">
        <v>0</v>
      </c>
      <c r="M263" s="50">
        <v>43</v>
      </c>
      <c r="N263" s="50">
        <v>5458</v>
      </c>
      <c r="O263" s="50">
        <v>41</v>
      </c>
      <c r="P263" s="52">
        <f t="shared" si="39"/>
        <v>14.953424657534246</v>
      </c>
      <c r="Q263" s="53">
        <f t="shared" si="40"/>
        <v>0.99689497716894981</v>
      </c>
      <c r="R263" s="54">
        <f t="shared" si="41"/>
        <v>129.95238095238096</v>
      </c>
      <c r="S263" s="50">
        <v>0</v>
      </c>
      <c r="T263" s="50">
        <v>0</v>
      </c>
      <c r="U263" s="50">
        <v>6</v>
      </c>
      <c r="V263" s="53">
        <f t="shared" si="43"/>
        <v>0.13953488372093023</v>
      </c>
      <c r="W263" s="55"/>
      <c r="X263" s="74">
        <v>0</v>
      </c>
    </row>
    <row r="264" spans="1:24" ht="15" customHeight="1">
      <c r="A264" s="74" t="s">
        <v>270</v>
      </c>
      <c r="B264" s="74" t="s">
        <v>677</v>
      </c>
      <c r="C264" s="48" t="s">
        <v>296</v>
      </c>
      <c r="D264" s="56"/>
      <c r="E264" s="50" t="s">
        <v>400</v>
      </c>
      <c r="F264" s="50" t="s">
        <v>678</v>
      </c>
      <c r="G264" s="50" t="s">
        <v>679</v>
      </c>
      <c r="H264" s="51" t="s">
        <v>276</v>
      </c>
      <c r="I264" s="50" t="s">
        <v>660</v>
      </c>
      <c r="J264" s="50">
        <v>20</v>
      </c>
      <c r="K264" s="50">
        <v>20</v>
      </c>
      <c r="L264" s="50">
        <v>0</v>
      </c>
      <c r="M264" s="50">
        <v>10</v>
      </c>
      <c r="N264" s="50">
        <v>4993</v>
      </c>
      <c r="O264" s="50">
        <v>10</v>
      </c>
      <c r="P264" s="52">
        <f t="shared" si="39"/>
        <v>13.67945205479452</v>
      </c>
      <c r="Q264" s="53">
        <f t="shared" si="40"/>
        <v>0.68397260273972604</v>
      </c>
      <c r="R264" s="54">
        <f t="shared" si="41"/>
        <v>499.3</v>
      </c>
      <c r="S264" s="50">
        <v>0</v>
      </c>
      <c r="T264" s="50">
        <v>0</v>
      </c>
      <c r="U264" s="50">
        <v>10</v>
      </c>
      <c r="V264" s="53">
        <f t="shared" si="43"/>
        <v>1</v>
      </c>
      <c r="W264" s="55"/>
      <c r="X264" s="74">
        <v>0</v>
      </c>
    </row>
    <row r="265" spans="1:24" ht="15" customHeight="1">
      <c r="A265" s="74" t="s">
        <v>290</v>
      </c>
      <c r="B265" s="74" t="s">
        <v>677</v>
      </c>
      <c r="C265" s="48" t="s">
        <v>296</v>
      </c>
      <c r="D265" s="56"/>
      <c r="E265" s="50" t="s">
        <v>400</v>
      </c>
      <c r="F265" s="50" t="s">
        <v>678</v>
      </c>
      <c r="G265" s="50" t="s">
        <v>680</v>
      </c>
      <c r="H265" s="51" t="s">
        <v>276</v>
      </c>
      <c r="I265" s="50" t="s">
        <v>660</v>
      </c>
      <c r="J265" s="50">
        <v>20</v>
      </c>
      <c r="K265" s="50">
        <v>20</v>
      </c>
      <c r="L265" s="50">
        <v>0</v>
      </c>
      <c r="M265" s="50">
        <v>9</v>
      </c>
      <c r="N265" s="50">
        <v>4991</v>
      </c>
      <c r="O265" s="50">
        <v>10</v>
      </c>
      <c r="P265" s="52">
        <f t="shared" si="39"/>
        <v>13.673972602739726</v>
      </c>
      <c r="Q265" s="53">
        <f t="shared" si="40"/>
        <v>0.68369863013698629</v>
      </c>
      <c r="R265" s="54">
        <f t="shared" si="41"/>
        <v>525.36842105263156</v>
      </c>
      <c r="S265" s="50">
        <v>0</v>
      </c>
      <c r="T265" s="50">
        <v>0</v>
      </c>
      <c r="U265" s="50">
        <v>0</v>
      </c>
      <c r="V265" s="53">
        <f t="shared" si="43"/>
        <v>0</v>
      </c>
      <c r="W265" s="55"/>
      <c r="X265" s="74">
        <v>0</v>
      </c>
    </row>
    <row r="266" spans="1:24" ht="15" customHeight="1">
      <c r="A266" s="74" t="s">
        <v>293</v>
      </c>
      <c r="B266" s="74" t="s">
        <v>677</v>
      </c>
      <c r="C266" s="48" t="s">
        <v>296</v>
      </c>
      <c r="D266" s="56"/>
      <c r="E266" s="50" t="s">
        <v>400</v>
      </c>
      <c r="F266" s="50" t="s">
        <v>678</v>
      </c>
      <c r="G266" s="50" t="s">
        <v>363</v>
      </c>
      <c r="H266" s="51" t="s">
        <v>276</v>
      </c>
      <c r="I266" s="50" t="s">
        <v>660</v>
      </c>
      <c r="J266" s="50">
        <v>60</v>
      </c>
      <c r="K266" s="50">
        <v>60</v>
      </c>
      <c r="L266" s="50">
        <v>0</v>
      </c>
      <c r="M266" s="50">
        <v>41</v>
      </c>
      <c r="N266" s="50">
        <v>15710</v>
      </c>
      <c r="O266" s="50">
        <v>46</v>
      </c>
      <c r="P266" s="52">
        <f t="shared" si="39"/>
        <v>43.041095890410958</v>
      </c>
      <c r="Q266" s="53">
        <f t="shared" si="40"/>
        <v>0.71735159817351601</v>
      </c>
      <c r="R266" s="54">
        <f t="shared" si="41"/>
        <v>361.14942528735634</v>
      </c>
      <c r="S266" s="50">
        <v>0</v>
      </c>
      <c r="T266" s="50">
        <v>0</v>
      </c>
      <c r="U266" s="50">
        <v>0</v>
      </c>
      <c r="V266" s="53">
        <f t="shared" si="43"/>
        <v>0</v>
      </c>
      <c r="W266" s="55"/>
      <c r="X266" s="74">
        <v>0</v>
      </c>
    </row>
    <row r="267" spans="1:24" ht="15" customHeight="1">
      <c r="A267" s="74" t="s">
        <v>296</v>
      </c>
      <c r="B267" s="74" t="s">
        <v>677</v>
      </c>
      <c r="C267" s="48" t="s">
        <v>296</v>
      </c>
      <c r="D267" s="56"/>
      <c r="E267" s="50" t="s">
        <v>400</v>
      </c>
      <c r="F267" s="50" t="s">
        <v>678</v>
      </c>
      <c r="G267" s="50" t="s">
        <v>681</v>
      </c>
      <c r="H267" s="51" t="s">
        <v>276</v>
      </c>
      <c r="I267" s="50" t="s">
        <v>660</v>
      </c>
      <c r="J267" s="50">
        <v>60</v>
      </c>
      <c r="K267" s="50">
        <v>60</v>
      </c>
      <c r="L267" s="50">
        <v>0</v>
      </c>
      <c r="M267" s="50">
        <v>49</v>
      </c>
      <c r="N267" s="50">
        <v>17302</v>
      </c>
      <c r="O267" s="50">
        <v>42</v>
      </c>
      <c r="P267" s="52">
        <f t="shared" si="39"/>
        <v>47.402739726027399</v>
      </c>
      <c r="Q267" s="53">
        <f t="shared" si="40"/>
        <v>0.79004566210045657</v>
      </c>
      <c r="R267" s="54">
        <f t="shared" si="41"/>
        <v>380.26373626373629</v>
      </c>
      <c r="S267" s="50">
        <v>0</v>
      </c>
      <c r="T267" s="50">
        <v>0</v>
      </c>
      <c r="U267" s="50">
        <v>0</v>
      </c>
      <c r="V267" s="53">
        <f t="shared" si="43"/>
        <v>0</v>
      </c>
      <c r="W267" s="55"/>
      <c r="X267" s="74">
        <v>0</v>
      </c>
    </row>
    <row r="268" spans="1:24" ht="15" customHeight="1">
      <c r="A268" s="74" t="s">
        <v>282</v>
      </c>
      <c r="B268" s="74" t="s">
        <v>677</v>
      </c>
      <c r="C268" s="48" t="s">
        <v>296</v>
      </c>
      <c r="D268" s="56"/>
      <c r="E268" s="50" t="s">
        <v>400</v>
      </c>
      <c r="F268" s="50" t="s">
        <v>678</v>
      </c>
      <c r="G268" s="50" t="s">
        <v>682</v>
      </c>
      <c r="H268" s="51" t="s">
        <v>276</v>
      </c>
      <c r="I268" s="50" t="s">
        <v>660</v>
      </c>
      <c r="J268" s="50">
        <v>60</v>
      </c>
      <c r="K268" s="50">
        <v>60</v>
      </c>
      <c r="L268" s="50">
        <v>0</v>
      </c>
      <c r="M268" s="50">
        <v>45</v>
      </c>
      <c r="N268" s="50">
        <v>17406</v>
      </c>
      <c r="O268" s="50">
        <v>39</v>
      </c>
      <c r="P268" s="52">
        <f t="shared" si="39"/>
        <v>47.68767123287671</v>
      </c>
      <c r="Q268" s="53">
        <f t="shared" si="40"/>
        <v>0.79479452054794519</v>
      </c>
      <c r="R268" s="54">
        <f t="shared" si="41"/>
        <v>414.42857142857144</v>
      </c>
      <c r="S268" s="50">
        <v>0</v>
      </c>
      <c r="T268" s="50">
        <v>0</v>
      </c>
      <c r="U268" s="50">
        <v>45</v>
      </c>
      <c r="V268" s="53">
        <f t="shared" si="43"/>
        <v>1</v>
      </c>
      <c r="W268" s="55"/>
      <c r="X268" s="74">
        <v>0</v>
      </c>
    </row>
    <row r="269" spans="1:24" ht="15" customHeight="1">
      <c r="A269" s="74" t="s">
        <v>290</v>
      </c>
      <c r="B269" s="74" t="s">
        <v>567</v>
      </c>
      <c r="C269" s="48" t="s">
        <v>296</v>
      </c>
      <c r="D269" s="56"/>
      <c r="E269" s="50" t="s">
        <v>400</v>
      </c>
      <c r="F269" s="50" t="s">
        <v>29</v>
      </c>
      <c r="G269" s="50" t="s">
        <v>373</v>
      </c>
      <c r="H269" s="51" t="s">
        <v>276</v>
      </c>
      <c r="I269" s="50" t="s">
        <v>372</v>
      </c>
      <c r="J269" s="50">
        <v>48</v>
      </c>
      <c r="K269" s="50">
        <v>47</v>
      </c>
      <c r="L269" s="50">
        <v>42</v>
      </c>
      <c r="M269" s="50">
        <v>24</v>
      </c>
      <c r="N269" s="50">
        <v>16312</v>
      </c>
      <c r="O269" s="50">
        <v>24</v>
      </c>
      <c r="P269" s="52">
        <f t="shared" si="39"/>
        <v>44.69041095890411</v>
      </c>
      <c r="Q269" s="53">
        <f t="shared" si="40"/>
        <v>0.93105022831050233</v>
      </c>
      <c r="R269" s="54">
        <f t="shared" si="41"/>
        <v>679.66666666666663</v>
      </c>
      <c r="S269" s="50">
        <v>0</v>
      </c>
      <c r="T269" s="50">
        <v>0</v>
      </c>
      <c r="U269" s="50">
        <v>23</v>
      </c>
      <c r="V269" s="53">
        <f t="shared" si="43"/>
        <v>0.95833333333333337</v>
      </c>
      <c r="W269" s="55"/>
      <c r="X269" s="74">
        <v>0</v>
      </c>
    </row>
    <row r="270" spans="1:24" ht="15" customHeight="1">
      <c r="A270" s="74" t="s">
        <v>270</v>
      </c>
      <c r="B270" s="74" t="s">
        <v>683</v>
      </c>
      <c r="C270" s="48" t="s">
        <v>296</v>
      </c>
      <c r="D270" s="56"/>
      <c r="E270" s="50" t="s">
        <v>400</v>
      </c>
      <c r="F270" s="50" t="s">
        <v>32</v>
      </c>
      <c r="G270" s="50" t="s">
        <v>684</v>
      </c>
      <c r="H270" s="51" t="s">
        <v>303</v>
      </c>
      <c r="I270" s="50" t="s">
        <v>378</v>
      </c>
      <c r="J270" s="50">
        <v>50</v>
      </c>
      <c r="K270" s="50">
        <v>50</v>
      </c>
      <c r="L270" s="50">
        <v>23</v>
      </c>
      <c r="M270" s="50">
        <v>30</v>
      </c>
      <c r="N270" s="50">
        <v>306</v>
      </c>
      <c r="O270" s="50">
        <v>28</v>
      </c>
      <c r="P270" s="52">
        <f t="shared" si="39"/>
        <v>0.83835616438356164</v>
      </c>
      <c r="Q270" s="53">
        <f t="shared" si="40"/>
        <v>1.6767123287671232E-2</v>
      </c>
      <c r="R270" s="54">
        <f t="shared" si="41"/>
        <v>10.551724137931034</v>
      </c>
      <c r="S270" s="50">
        <v>0</v>
      </c>
      <c r="T270" s="50">
        <v>0</v>
      </c>
      <c r="U270" s="50">
        <v>0</v>
      </c>
      <c r="V270" s="53">
        <f t="shared" si="43"/>
        <v>0</v>
      </c>
      <c r="W270" s="55"/>
      <c r="X270" s="74">
        <v>0</v>
      </c>
    </row>
    <row r="271" spans="1:24" ht="15" customHeight="1">
      <c r="A271" s="74" t="s">
        <v>290</v>
      </c>
      <c r="B271" s="74" t="s">
        <v>683</v>
      </c>
      <c r="C271" s="48" t="s">
        <v>296</v>
      </c>
      <c r="D271" s="56"/>
      <c r="E271" s="50" t="s">
        <v>400</v>
      </c>
      <c r="F271" s="50" t="s">
        <v>32</v>
      </c>
      <c r="G271" s="50" t="s">
        <v>685</v>
      </c>
      <c r="H271" s="51" t="s">
        <v>366</v>
      </c>
      <c r="I271" s="50" t="s">
        <v>378</v>
      </c>
      <c r="J271" s="50">
        <v>50</v>
      </c>
      <c r="K271" s="50">
        <v>50</v>
      </c>
      <c r="L271" s="50">
        <v>46</v>
      </c>
      <c r="M271" s="50">
        <v>0</v>
      </c>
      <c r="N271" s="50">
        <v>561</v>
      </c>
      <c r="O271" s="50">
        <v>3</v>
      </c>
      <c r="P271" s="52">
        <f t="shared" si="39"/>
        <v>1.536986301369863</v>
      </c>
      <c r="Q271" s="53">
        <f t="shared" si="40"/>
        <v>3.073972602739726E-2</v>
      </c>
      <c r="R271" s="54">
        <f t="shared" si="41"/>
        <v>374</v>
      </c>
      <c r="S271" s="50">
        <v>0</v>
      </c>
      <c r="T271" s="50">
        <v>0</v>
      </c>
      <c r="U271" s="50">
        <v>0</v>
      </c>
      <c r="V271" s="53">
        <v>0</v>
      </c>
      <c r="W271" s="55"/>
      <c r="X271" s="74">
        <v>0</v>
      </c>
    </row>
    <row r="272" spans="1:24" ht="15" customHeight="1">
      <c r="A272" s="74" t="s">
        <v>417</v>
      </c>
      <c r="B272" s="74" t="s">
        <v>568</v>
      </c>
      <c r="C272" s="48" t="s">
        <v>296</v>
      </c>
      <c r="D272" s="56"/>
      <c r="E272" s="50" t="s">
        <v>400</v>
      </c>
      <c r="F272" s="50" t="s">
        <v>569</v>
      </c>
      <c r="G272" s="50" t="s">
        <v>686</v>
      </c>
      <c r="H272" s="51" t="s">
        <v>276</v>
      </c>
      <c r="I272" s="50" t="s">
        <v>372</v>
      </c>
      <c r="J272" s="50">
        <v>55</v>
      </c>
      <c r="K272" s="50">
        <v>55</v>
      </c>
      <c r="L272" s="50">
        <v>51</v>
      </c>
      <c r="M272" s="50">
        <v>69</v>
      </c>
      <c r="N272" s="50">
        <v>19912</v>
      </c>
      <c r="O272" s="50">
        <v>72</v>
      </c>
      <c r="P272" s="52">
        <f t="shared" si="39"/>
        <v>54.553424657534244</v>
      </c>
      <c r="Q272" s="53">
        <f t="shared" si="40"/>
        <v>0.99188044831880451</v>
      </c>
      <c r="R272" s="54">
        <f t="shared" si="41"/>
        <v>282.43971631205676</v>
      </c>
      <c r="S272" s="50">
        <v>0</v>
      </c>
      <c r="T272" s="50">
        <v>0</v>
      </c>
      <c r="U272" s="50">
        <v>69</v>
      </c>
      <c r="V272" s="53">
        <f t="shared" si="43"/>
        <v>1</v>
      </c>
      <c r="W272" s="55"/>
      <c r="X272" s="74">
        <v>0</v>
      </c>
    </row>
    <row r="273" spans="1:24" ht="15" customHeight="1">
      <c r="A273" s="74" t="s">
        <v>420</v>
      </c>
      <c r="B273" s="74" t="s">
        <v>568</v>
      </c>
      <c r="C273" s="48" t="s">
        <v>296</v>
      </c>
      <c r="D273" s="56"/>
      <c r="E273" s="50" t="s">
        <v>400</v>
      </c>
      <c r="F273" s="50" t="s">
        <v>569</v>
      </c>
      <c r="G273" s="50" t="s">
        <v>687</v>
      </c>
      <c r="H273" s="51" t="s">
        <v>276</v>
      </c>
      <c r="I273" s="50" t="s">
        <v>372</v>
      </c>
      <c r="J273" s="50">
        <v>55</v>
      </c>
      <c r="K273" s="50">
        <v>55</v>
      </c>
      <c r="L273" s="50">
        <v>53</v>
      </c>
      <c r="M273" s="50">
        <v>43</v>
      </c>
      <c r="N273" s="50">
        <v>19977</v>
      </c>
      <c r="O273" s="50">
        <v>45</v>
      </c>
      <c r="P273" s="52">
        <f t="shared" si="39"/>
        <v>54.731506849315068</v>
      </c>
      <c r="Q273" s="53">
        <f t="shared" si="40"/>
        <v>0.99511830635118304</v>
      </c>
      <c r="R273" s="54">
        <f t="shared" si="41"/>
        <v>454.02272727272725</v>
      </c>
      <c r="S273" s="50">
        <v>0</v>
      </c>
      <c r="T273" s="50">
        <v>0</v>
      </c>
      <c r="U273" s="50">
        <v>42</v>
      </c>
      <c r="V273" s="53">
        <f t="shared" si="43"/>
        <v>0.97674418604651159</v>
      </c>
      <c r="W273" s="55"/>
      <c r="X273" s="74">
        <v>0</v>
      </c>
    </row>
    <row r="274" spans="1:24" ht="15" customHeight="1">
      <c r="A274" s="74" t="s">
        <v>422</v>
      </c>
      <c r="B274" s="74" t="s">
        <v>568</v>
      </c>
      <c r="C274" s="48" t="s">
        <v>296</v>
      </c>
      <c r="D274" s="56"/>
      <c r="E274" s="50" t="s">
        <v>400</v>
      </c>
      <c r="F274" s="50" t="s">
        <v>569</v>
      </c>
      <c r="G274" s="50" t="s">
        <v>688</v>
      </c>
      <c r="H274" s="51" t="s">
        <v>442</v>
      </c>
      <c r="I274" s="50" t="s">
        <v>378</v>
      </c>
      <c r="J274" s="50">
        <v>47</v>
      </c>
      <c r="K274" s="50">
        <v>35</v>
      </c>
      <c r="L274" s="50">
        <v>34</v>
      </c>
      <c r="M274" s="50">
        <v>4</v>
      </c>
      <c r="N274" s="50">
        <v>12693</v>
      </c>
      <c r="O274" s="50">
        <v>3</v>
      </c>
      <c r="P274" s="52">
        <f t="shared" si="39"/>
        <v>34.775342465753425</v>
      </c>
      <c r="Q274" s="53">
        <f t="shared" si="40"/>
        <v>0.7399009035266686</v>
      </c>
      <c r="R274" s="54">
        <f t="shared" ref="R274:R304" si="50">N274/((M274+O274)/2)</f>
        <v>3626.5714285714284</v>
      </c>
      <c r="S274" s="50">
        <v>0</v>
      </c>
      <c r="T274" s="50">
        <v>0</v>
      </c>
      <c r="U274" s="50">
        <v>0</v>
      </c>
      <c r="V274" s="53">
        <f t="shared" si="43"/>
        <v>0</v>
      </c>
      <c r="W274" s="55"/>
      <c r="X274" s="74">
        <v>0</v>
      </c>
    </row>
    <row r="275" spans="1:24" ht="15" customHeight="1">
      <c r="A275" s="74" t="s">
        <v>301</v>
      </c>
      <c r="B275" s="74" t="s">
        <v>575</v>
      </c>
      <c r="C275" s="48" t="s">
        <v>296</v>
      </c>
      <c r="D275" s="56"/>
      <c r="E275" s="50" t="s">
        <v>400</v>
      </c>
      <c r="F275" s="50" t="s">
        <v>576</v>
      </c>
      <c r="G275" s="50" t="s">
        <v>689</v>
      </c>
      <c r="H275" s="51" t="s">
        <v>276</v>
      </c>
      <c r="I275" s="50" t="s">
        <v>372</v>
      </c>
      <c r="J275" s="50">
        <v>48</v>
      </c>
      <c r="K275" s="50">
        <v>48</v>
      </c>
      <c r="L275" s="50">
        <v>39</v>
      </c>
      <c r="M275" s="50">
        <v>130</v>
      </c>
      <c r="N275" s="50">
        <v>16309</v>
      </c>
      <c r="O275" s="50">
        <v>163</v>
      </c>
      <c r="P275" s="52">
        <f t="shared" ref="P275:P308" si="51">N275/365</f>
        <v>44.682191780821917</v>
      </c>
      <c r="Q275" s="53">
        <f t="shared" ref="Q275:Q310" si="52">N275/(J275*365)</f>
        <v>0.93087899543378994</v>
      </c>
      <c r="R275" s="54">
        <f t="shared" si="50"/>
        <v>111.32423208191126</v>
      </c>
      <c r="S275" s="50">
        <v>0</v>
      </c>
      <c r="T275" s="50">
        <v>0</v>
      </c>
      <c r="U275" s="50">
        <v>113</v>
      </c>
      <c r="V275" s="53">
        <f t="shared" si="43"/>
        <v>0.86923076923076925</v>
      </c>
      <c r="W275" s="55"/>
      <c r="X275" s="74">
        <v>0</v>
      </c>
    </row>
    <row r="276" spans="1:24" ht="15" customHeight="1">
      <c r="A276" s="74" t="s">
        <v>339</v>
      </c>
      <c r="B276" s="74" t="s">
        <v>575</v>
      </c>
      <c r="C276" s="48" t="s">
        <v>296</v>
      </c>
      <c r="D276" s="56"/>
      <c r="E276" s="50" t="s">
        <v>400</v>
      </c>
      <c r="F276" s="50" t="s">
        <v>576</v>
      </c>
      <c r="G276" s="50" t="s">
        <v>690</v>
      </c>
      <c r="H276" s="51" t="s">
        <v>276</v>
      </c>
      <c r="I276" s="50" t="s">
        <v>372</v>
      </c>
      <c r="J276" s="50">
        <v>42</v>
      </c>
      <c r="K276" s="50">
        <v>42</v>
      </c>
      <c r="L276" s="50">
        <v>35</v>
      </c>
      <c r="M276" s="50">
        <v>162</v>
      </c>
      <c r="N276" s="50">
        <v>14701</v>
      </c>
      <c r="O276" s="50">
        <v>169</v>
      </c>
      <c r="P276" s="52">
        <f t="shared" si="51"/>
        <v>40.276712328767125</v>
      </c>
      <c r="Q276" s="53">
        <f t="shared" si="52"/>
        <v>0.95896934116112198</v>
      </c>
      <c r="R276" s="54">
        <f t="shared" si="50"/>
        <v>88.82779456193353</v>
      </c>
      <c r="S276" s="50">
        <v>0</v>
      </c>
      <c r="T276" s="50">
        <v>0</v>
      </c>
      <c r="U276" s="50">
        <v>156</v>
      </c>
      <c r="V276" s="53">
        <f t="shared" si="43"/>
        <v>0.96296296296296291</v>
      </c>
      <c r="W276" s="55"/>
      <c r="X276" s="74">
        <v>0</v>
      </c>
    </row>
    <row r="277" spans="1:24" ht="15" customHeight="1">
      <c r="A277" s="74" t="s">
        <v>270</v>
      </c>
      <c r="B277" s="74" t="s">
        <v>691</v>
      </c>
      <c r="C277" s="48" t="s">
        <v>296</v>
      </c>
      <c r="D277" s="56"/>
      <c r="E277" s="50" t="s">
        <v>400</v>
      </c>
      <c r="F277" s="50" t="s">
        <v>692</v>
      </c>
      <c r="G277" s="50" t="s">
        <v>317</v>
      </c>
      <c r="H277" s="51" t="s">
        <v>276</v>
      </c>
      <c r="I277" s="50" t="s">
        <v>372</v>
      </c>
      <c r="J277" s="50">
        <v>60</v>
      </c>
      <c r="K277" s="50">
        <v>53</v>
      </c>
      <c r="L277" s="50">
        <v>41</v>
      </c>
      <c r="M277" s="50">
        <v>81</v>
      </c>
      <c r="N277" s="50">
        <v>16981</v>
      </c>
      <c r="O277" s="50">
        <v>77</v>
      </c>
      <c r="P277" s="52">
        <f t="shared" si="51"/>
        <v>46.523287671232879</v>
      </c>
      <c r="Q277" s="53">
        <f t="shared" si="52"/>
        <v>0.77538812785388123</v>
      </c>
      <c r="R277" s="54">
        <f t="shared" si="50"/>
        <v>214.9493670886076</v>
      </c>
      <c r="S277" s="50">
        <v>0</v>
      </c>
      <c r="T277" s="50">
        <v>2</v>
      </c>
      <c r="U277" s="50">
        <v>2</v>
      </c>
      <c r="V277" s="53">
        <f t="shared" si="43"/>
        <v>2.4691358024691357E-2</v>
      </c>
      <c r="W277" s="55"/>
      <c r="X277" s="74">
        <v>0</v>
      </c>
    </row>
    <row r="278" spans="1:24" ht="15" customHeight="1">
      <c r="A278" s="74" t="s">
        <v>293</v>
      </c>
      <c r="B278" s="74" t="s">
        <v>691</v>
      </c>
      <c r="C278" s="48" t="s">
        <v>296</v>
      </c>
      <c r="D278" s="56"/>
      <c r="E278" s="50" t="s">
        <v>400</v>
      </c>
      <c r="F278" s="50" t="s">
        <v>692</v>
      </c>
      <c r="G278" s="50" t="s">
        <v>363</v>
      </c>
      <c r="H278" s="51" t="s">
        <v>276</v>
      </c>
      <c r="I278" s="50" t="s">
        <v>372</v>
      </c>
      <c r="J278" s="50">
        <v>60</v>
      </c>
      <c r="K278" s="50">
        <v>57</v>
      </c>
      <c r="L278" s="50">
        <v>45</v>
      </c>
      <c r="M278" s="50">
        <v>57</v>
      </c>
      <c r="N278" s="50">
        <v>17925</v>
      </c>
      <c r="O278" s="50">
        <v>59</v>
      </c>
      <c r="P278" s="52">
        <f t="shared" si="51"/>
        <v>49.109589041095887</v>
      </c>
      <c r="Q278" s="53">
        <f t="shared" si="52"/>
        <v>0.81849315068493156</v>
      </c>
      <c r="R278" s="54">
        <f t="shared" si="50"/>
        <v>309.05172413793105</v>
      </c>
      <c r="S278" s="50">
        <v>0</v>
      </c>
      <c r="T278" s="50">
        <v>0</v>
      </c>
      <c r="U278" s="50">
        <v>0</v>
      </c>
      <c r="V278" s="53">
        <f t="shared" ref="V278:V304" si="53">U278/M278</f>
        <v>0</v>
      </c>
      <c r="W278" s="55"/>
      <c r="X278" s="74">
        <v>0</v>
      </c>
    </row>
    <row r="279" spans="1:24" ht="15" customHeight="1">
      <c r="A279" s="74" t="s">
        <v>270</v>
      </c>
      <c r="B279" s="74" t="s">
        <v>693</v>
      </c>
      <c r="C279" s="48" t="s">
        <v>296</v>
      </c>
      <c r="D279" s="56"/>
      <c r="E279" s="50" t="s">
        <v>400</v>
      </c>
      <c r="F279" s="50" t="s">
        <v>35</v>
      </c>
      <c r="G279" s="50" t="s">
        <v>350</v>
      </c>
      <c r="H279" s="51" t="s">
        <v>366</v>
      </c>
      <c r="I279" s="50"/>
      <c r="J279" s="50">
        <v>60</v>
      </c>
      <c r="K279" s="50">
        <v>60</v>
      </c>
      <c r="L279" s="50">
        <v>57</v>
      </c>
      <c r="M279" s="50">
        <v>1</v>
      </c>
      <c r="N279" s="50">
        <v>21408</v>
      </c>
      <c r="O279" s="50">
        <v>1</v>
      </c>
      <c r="P279" s="52">
        <f t="shared" si="51"/>
        <v>58.652054794520545</v>
      </c>
      <c r="Q279" s="53">
        <f t="shared" si="52"/>
        <v>0.97753424657534249</v>
      </c>
      <c r="R279" s="54">
        <f t="shared" si="50"/>
        <v>21408</v>
      </c>
      <c r="S279" s="50">
        <v>0</v>
      </c>
      <c r="T279" s="50">
        <v>0</v>
      </c>
      <c r="U279" s="50">
        <v>0</v>
      </c>
      <c r="V279" s="53">
        <f t="shared" si="53"/>
        <v>0</v>
      </c>
      <c r="W279" s="55"/>
      <c r="X279" s="74">
        <v>0</v>
      </c>
    </row>
    <row r="280" spans="1:24" ht="15" customHeight="1">
      <c r="A280" s="74" t="s">
        <v>270</v>
      </c>
      <c r="B280" s="74" t="s">
        <v>694</v>
      </c>
      <c r="C280" s="48" t="s">
        <v>296</v>
      </c>
      <c r="D280" s="56"/>
      <c r="E280" s="50" t="s">
        <v>400</v>
      </c>
      <c r="F280" s="50" t="s">
        <v>695</v>
      </c>
      <c r="G280" s="50" t="s">
        <v>591</v>
      </c>
      <c r="H280" s="51" t="s">
        <v>303</v>
      </c>
      <c r="I280" s="50" t="s">
        <v>372</v>
      </c>
      <c r="J280" s="50">
        <v>40</v>
      </c>
      <c r="K280" s="50">
        <v>35</v>
      </c>
      <c r="L280" s="50">
        <v>28</v>
      </c>
      <c r="M280" s="50">
        <v>42</v>
      </c>
      <c r="N280" s="50">
        <v>11454</v>
      </c>
      <c r="O280" s="50">
        <v>40</v>
      </c>
      <c r="P280" s="52">
        <f t="shared" si="51"/>
        <v>31.38082191780822</v>
      </c>
      <c r="Q280" s="53">
        <f t="shared" si="52"/>
        <v>0.78452054794520543</v>
      </c>
      <c r="R280" s="54">
        <f t="shared" si="50"/>
        <v>279.36585365853659</v>
      </c>
      <c r="S280" s="50">
        <v>4</v>
      </c>
      <c r="T280" s="50">
        <v>0</v>
      </c>
      <c r="U280" s="50">
        <v>0</v>
      </c>
      <c r="V280" s="53">
        <f t="shared" si="53"/>
        <v>0</v>
      </c>
      <c r="W280" s="55"/>
      <c r="X280" s="74">
        <v>0</v>
      </c>
    </row>
    <row r="281" spans="1:24" ht="15" customHeight="1">
      <c r="A281" s="74" t="s">
        <v>290</v>
      </c>
      <c r="B281" s="74" t="s">
        <v>463</v>
      </c>
      <c r="C281" s="48" t="s">
        <v>296</v>
      </c>
      <c r="D281" s="56"/>
      <c r="E281" s="50" t="s">
        <v>400</v>
      </c>
      <c r="F281" s="50" t="s">
        <v>464</v>
      </c>
      <c r="G281" s="50" t="s">
        <v>696</v>
      </c>
      <c r="H281" s="51" t="s">
        <v>324</v>
      </c>
      <c r="I281" s="50" t="s">
        <v>372</v>
      </c>
      <c r="J281" s="50">
        <v>50</v>
      </c>
      <c r="K281" s="50">
        <v>50</v>
      </c>
      <c r="L281" s="50">
        <v>43</v>
      </c>
      <c r="M281" s="50">
        <v>49</v>
      </c>
      <c r="N281" s="50">
        <v>17465</v>
      </c>
      <c r="O281" s="50">
        <v>47</v>
      </c>
      <c r="P281" s="52">
        <f t="shared" si="51"/>
        <v>47.849315068493148</v>
      </c>
      <c r="Q281" s="53">
        <f t="shared" si="52"/>
        <v>0.95698630136986307</v>
      </c>
      <c r="R281" s="54">
        <f t="shared" si="50"/>
        <v>363.85416666666669</v>
      </c>
      <c r="S281" s="50">
        <v>0</v>
      </c>
      <c r="T281" s="50">
        <v>0</v>
      </c>
      <c r="U281" s="50">
        <v>26</v>
      </c>
      <c r="V281" s="53">
        <f t="shared" si="53"/>
        <v>0.53061224489795922</v>
      </c>
      <c r="W281" s="55"/>
      <c r="X281" s="74">
        <v>0</v>
      </c>
    </row>
    <row r="282" spans="1:24" ht="15" customHeight="1">
      <c r="A282" s="74" t="s">
        <v>293</v>
      </c>
      <c r="B282" s="74" t="s">
        <v>463</v>
      </c>
      <c r="C282" s="48" t="s">
        <v>296</v>
      </c>
      <c r="D282" s="56"/>
      <c r="E282" s="50" t="s">
        <v>400</v>
      </c>
      <c r="F282" s="50" t="s">
        <v>464</v>
      </c>
      <c r="G282" s="50" t="s">
        <v>697</v>
      </c>
      <c r="H282" s="51" t="s">
        <v>324</v>
      </c>
      <c r="I282" s="50" t="s">
        <v>372</v>
      </c>
      <c r="J282" s="50">
        <v>50</v>
      </c>
      <c r="K282" s="50">
        <v>50</v>
      </c>
      <c r="L282" s="50">
        <v>45</v>
      </c>
      <c r="M282" s="50">
        <v>40</v>
      </c>
      <c r="N282" s="50">
        <v>17306</v>
      </c>
      <c r="O282" s="50">
        <v>40</v>
      </c>
      <c r="P282" s="52">
        <f t="shared" si="51"/>
        <v>47.413698630136984</v>
      </c>
      <c r="Q282" s="53">
        <f t="shared" si="52"/>
        <v>0.94827397260273971</v>
      </c>
      <c r="R282" s="54">
        <f t="shared" si="50"/>
        <v>432.65</v>
      </c>
      <c r="S282" s="50">
        <v>0</v>
      </c>
      <c r="T282" s="50">
        <v>0</v>
      </c>
      <c r="U282" s="50">
        <v>14</v>
      </c>
      <c r="V282" s="53">
        <f t="shared" si="53"/>
        <v>0.35</v>
      </c>
      <c r="W282" s="55"/>
      <c r="X282" s="74">
        <v>0</v>
      </c>
    </row>
    <row r="283" spans="1:24" ht="15" customHeight="1">
      <c r="A283" s="74" t="s">
        <v>270</v>
      </c>
      <c r="B283" s="74" t="s">
        <v>698</v>
      </c>
      <c r="C283" s="48" t="s">
        <v>296</v>
      </c>
      <c r="D283" s="56"/>
      <c r="E283" s="50" t="s">
        <v>400</v>
      </c>
      <c r="F283" s="50" t="s">
        <v>34</v>
      </c>
      <c r="G283" s="50" t="s">
        <v>317</v>
      </c>
      <c r="H283" s="51" t="s">
        <v>303</v>
      </c>
      <c r="I283" s="50" t="s">
        <v>372</v>
      </c>
      <c r="J283" s="50">
        <v>58</v>
      </c>
      <c r="K283" s="50">
        <v>46</v>
      </c>
      <c r="L283" s="50">
        <v>36</v>
      </c>
      <c r="M283" s="50">
        <v>41</v>
      </c>
      <c r="N283" s="50">
        <v>14600</v>
      </c>
      <c r="O283" s="50">
        <v>46</v>
      </c>
      <c r="P283" s="52">
        <f t="shared" si="51"/>
        <v>40</v>
      </c>
      <c r="Q283" s="53">
        <f t="shared" si="52"/>
        <v>0.68965517241379315</v>
      </c>
      <c r="R283" s="54">
        <f t="shared" si="50"/>
        <v>335.63218390804599</v>
      </c>
      <c r="S283" s="50">
        <v>23</v>
      </c>
      <c r="T283" s="50">
        <v>0</v>
      </c>
      <c r="U283" s="50">
        <v>0</v>
      </c>
      <c r="V283" s="53">
        <f t="shared" si="53"/>
        <v>0</v>
      </c>
      <c r="W283" s="55"/>
      <c r="X283" s="74">
        <v>0</v>
      </c>
    </row>
    <row r="284" spans="1:24" ht="15" customHeight="1">
      <c r="A284" s="74" t="s">
        <v>270</v>
      </c>
      <c r="B284" s="74" t="s">
        <v>699</v>
      </c>
      <c r="C284" s="48" t="s">
        <v>296</v>
      </c>
      <c r="D284" s="56"/>
      <c r="E284" s="50" t="s">
        <v>400</v>
      </c>
      <c r="F284" s="50" t="s">
        <v>700</v>
      </c>
      <c r="G284" s="50" t="s">
        <v>701</v>
      </c>
      <c r="H284" s="51" t="s">
        <v>276</v>
      </c>
      <c r="I284" s="50" t="s">
        <v>372</v>
      </c>
      <c r="J284" s="50">
        <v>52</v>
      </c>
      <c r="K284" s="50">
        <v>52</v>
      </c>
      <c r="L284" s="50">
        <v>47</v>
      </c>
      <c r="M284" s="50">
        <v>46</v>
      </c>
      <c r="N284" s="50">
        <v>18276</v>
      </c>
      <c r="O284" s="50">
        <v>44</v>
      </c>
      <c r="P284" s="52">
        <f t="shared" si="51"/>
        <v>50.07123287671233</v>
      </c>
      <c r="Q284" s="53">
        <f t="shared" si="52"/>
        <v>0.96290832455216013</v>
      </c>
      <c r="R284" s="54">
        <f t="shared" si="50"/>
        <v>406.13333333333333</v>
      </c>
      <c r="S284" s="50">
        <v>0</v>
      </c>
      <c r="T284" s="50">
        <v>0</v>
      </c>
      <c r="U284" s="50">
        <v>7</v>
      </c>
      <c r="V284" s="53">
        <f t="shared" si="53"/>
        <v>0.15217391304347827</v>
      </c>
      <c r="W284" s="55"/>
      <c r="X284" s="74">
        <v>0</v>
      </c>
    </row>
    <row r="285" spans="1:24" ht="15" customHeight="1">
      <c r="A285" s="74" t="s">
        <v>290</v>
      </c>
      <c r="B285" s="74" t="s">
        <v>699</v>
      </c>
      <c r="C285" s="48" t="s">
        <v>296</v>
      </c>
      <c r="D285" s="56"/>
      <c r="E285" s="50" t="s">
        <v>400</v>
      </c>
      <c r="F285" s="50" t="s">
        <v>700</v>
      </c>
      <c r="G285" s="50" t="s">
        <v>702</v>
      </c>
      <c r="H285" s="51" t="s">
        <v>276</v>
      </c>
      <c r="I285" s="50" t="s">
        <v>372</v>
      </c>
      <c r="J285" s="50">
        <v>48</v>
      </c>
      <c r="K285" s="50">
        <v>48</v>
      </c>
      <c r="L285" s="50">
        <v>42</v>
      </c>
      <c r="M285" s="50">
        <v>48</v>
      </c>
      <c r="N285" s="50">
        <v>16836</v>
      </c>
      <c r="O285" s="50">
        <v>53</v>
      </c>
      <c r="P285" s="52">
        <f t="shared" si="51"/>
        <v>46.126027397260273</v>
      </c>
      <c r="Q285" s="53">
        <f t="shared" si="52"/>
        <v>0.96095890410958906</v>
      </c>
      <c r="R285" s="54">
        <f t="shared" si="50"/>
        <v>333.38613861386136</v>
      </c>
      <c r="S285" s="50">
        <v>0</v>
      </c>
      <c r="T285" s="50">
        <v>0</v>
      </c>
      <c r="U285" s="50">
        <v>0</v>
      </c>
      <c r="V285" s="53">
        <f t="shared" si="53"/>
        <v>0</v>
      </c>
      <c r="W285" s="55"/>
      <c r="X285" s="74">
        <v>0</v>
      </c>
    </row>
    <row r="286" spans="1:24" ht="15" customHeight="1">
      <c r="A286" s="74" t="s">
        <v>293</v>
      </c>
      <c r="B286" s="74" t="s">
        <v>699</v>
      </c>
      <c r="C286" s="48" t="s">
        <v>296</v>
      </c>
      <c r="D286" s="56"/>
      <c r="E286" s="50" t="s">
        <v>400</v>
      </c>
      <c r="F286" s="50" t="s">
        <v>700</v>
      </c>
      <c r="G286" s="50" t="s">
        <v>703</v>
      </c>
      <c r="H286" s="51" t="s">
        <v>276</v>
      </c>
      <c r="I286" s="50" t="s">
        <v>372</v>
      </c>
      <c r="J286" s="50">
        <v>52</v>
      </c>
      <c r="K286" s="50">
        <v>52</v>
      </c>
      <c r="L286" s="50">
        <v>35</v>
      </c>
      <c r="M286" s="50">
        <v>57</v>
      </c>
      <c r="N286" s="50">
        <v>17206</v>
      </c>
      <c r="O286" s="50">
        <v>63</v>
      </c>
      <c r="P286" s="52">
        <f t="shared" si="51"/>
        <v>47.139726027397259</v>
      </c>
      <c r="Q286" s="53">
        <f t="shared" si="52"/>
        <v>0.90653319283456268</v>
      </c>
      <c r="R286" s="54">
        <f t="shared" si="50"/>
        <v>286.76666666666665</v>
      </c>
      <c r="S286" s="50">
        <v>0</v>
      </c>
      <c r="T286" s="50">
        <v>0</v>
      </c>
      <c r="U286" s="50">
        <v>3</v>
      </c>
      <c r="V286" s="53">
        <f t="shared" si="53"/>
        <v>5.2631578947368418E-2</v>
      </c>
      <c r="W286" s="55"/>
      <c r="X286" s="74">
        <v>0</v>
      </c>
    </row>
    <row r="287" spans="1:24" ht="15" customHeight="1">
      <c r="A287" s="74" t="s">
        <v>296</v>
      </c>
      <c r="B287" s="74" t="s">
        <v>699</v>
      </c>
      <c r="C287" s="48" t="s">
        <v>296</v>
      </c>
      <c r="D287" s="56"/>
      <c r="E287" s="50" t="s">
        <v>400</v>
      </c>
      <c r="F287" s="50" t="s">
        <v>700</v>
      </c>
      <c r="G287" s="50" t="s">
        <v>704</v>
      </c>
      <c r="H287" s="51" t="s">
        <v>276</v>
      </c>
      <c r="I287" s="50" t="s">
        <v>372</v>
      </c>
      <c r="J287" s="50">
        <v>48</v>
      </c>
      <c r="K287" s="50">
        <v>48</v>
      </c>
      <c r="L287" s="50">
        <v>33</v>
      </c>
      <c r="M287" s="50">
        <v>53</v>
      </c>
      <c r="N287" s="50">
        <v>16230</v>
      </c>
      <c r="O287" s="50">
        <v>56</v>
      </c>
      <c r="P287" s="52">
        <f t="shared" si="51"/>
        <v>44.465753424657535</v>
      </c>
      <c r="Q287" s="53">
        <f t="shared" si="52"/>
        <v>0.92636986301369861</v>
      </c>
      <c r="R287" s="54">
        <f t="shared" si="50"/>
        <v>297.79816513761466</v>
      </c>
      <c r="S287" s="50">
        <v>0</v>
      </c>
      <c r="T287" s="50">
        <v>0</v>
      </c>
      <c r="U287" s="50">
        <v>8</v>
      </c>
      <c r="V287" s="53">
        <f t="shared" si="53"/>
        <v>0.15094339622641509</v>
      </c>
      <c r="W287" s="55"/>
      <c r="X287" s="74">
        <v>0</v>
      </c>
    </row>
    <row r="288" spans="1:24" ht="15" customHeight="1">
      <c r="A288" s="74" t="s">
        <v>282</v>
      </c>
      <c r="B288" s="74" t="s">
        <v>699</v>
      </c>
      <c r="C288" s="48" t="s">
        <v>296</v>
      </c>
      <c r="D288" s="56"/>
      <c r="E288" s="50" t="s">
        <v>400</v>
      </c>
      <c r="F288" s="50" t="s">
        <v>700</v>
      </c>
      <c r="G288" s="50" t="s">
        <v>705</v>
      </c>
      <c r="H288" s="51" t="s">
        <v>276</v>
      </c>
      <c r="I288" s="50" t="s">
        <v>372</v>
      </c>
      <c r="J288" s="50">
        <v>52</v>
      </c>
      <c r="K288" s="50">
        <v>52</v>
      </c>
      <c r="L288" s="50">
        <v>40</v>
      </c>
      <c r="M288" s="50">
        <v>53</v>
      </c>
      <c r="N288" s="50">
        <v>17615</v>
      </c>
      <c r="O288" s="50">
        <v>61</v>
      </c>
      <c r="P288" s="52">
        <f t="shared" si="51"/>
        <v>48.260273972602739</v>
      </c>
      <c r="Q288" s="53">
        <f t="shared" si="52"/>
        <v>0.92808219178082196</v>
      </c>
      <c r="R288" s="54">
        <f t="shared" si="50"/>
        <v>309.03508771929825</v>
      </c>
      <c r="S288" s="50">
        <v>0</v>
      </c>
      <c r="T288" s="50">
        <v>0</v>
      </c>
      <c r="U288" s="50">
        <v>0</v>
      </c>
      <c r="V288" s="53">
        <f t="shared" si="53"/>
        <v>0</v>
      </c>
      <c r="W288" s="55"/>
      <c r="X288" s="74">
        <v>0</v>
      </c>
    </row>
    <row r="289" spans="1:24" ht="15" customHeight="1">
      <c r="A289" s="74" t="s">
        <v>298</v>
      </c>
      <c r="B289" s="74" t="s">
        <v>699</v>
      </c>
      <c r="C289" s="48" t="s">
        <v>296</v>
      </c>
      <c r="D289" s="56"/>
      <c r="E289" s="50" t="s">
        <v>400</v>
      </c>
      <c r="F289" s="50" t="s">
        <v>700</v>
      </c>
      <c r="G289" s="50" t="s">
        <v>706</v>
      </c>
      <c r="H289" s="51" t="s">
        <v>276</v>
      </c>
      <c r="I289" s="50" t="s">
        <v>372</v>
      </c>
      <c r="J289" s="50">
        <v>48</v>
      </c>
      <c r="K289" s="50">
        <v>48</v>
      </c>
      <c r="L289" s="50">
        <v>38</v>
      </c>
      <c r="M289" s="50">
        <v>58</v>
      </c>
      <c r="N289" s="50">
        <v>16442</v>
      </c>
      <c r="O289" s="50">
        <v>62</v>
      </c>
      <c r="P289" s="52">
        <f t="shared" si="51"/>
        <v>45.046575342465751</v>
      </c>
      <c r="Q289" s="53">
        <f t="shared" si="52"/>
        <v>0.93847031963470318</v>
      </c>
      <c r="R289" s="54">
        <f t="shared" si="50"/>
        <v>274.03333333333336</v>
      </c>
      <c r="S289" s="50">
        <v>0</v>
      </c>
      <c r="T289" s="50">
        <v>0</v>
      </c>
      <c r="U289" s="50">
        <v>1</v>
      </c>
      <c r="V289" s="53">
        <f t="shared" si="53"/>
        <v>1.7241379310344827E-2</v>
      </c>
      <c r="W289" s="55"/>
      <c r="X289" s="74">
        <v>0</v>
      </c>
    </row>
    <row r="290" spans="1:24" ht="15" customHeight="1">
      <c r="A290" s="74" t="s">
        <v>301</v>
      </c>
      <c r="B290" s="74" t="s">
        <v>699</v>
      </c>
      <c r="C290" s="48" t="s">
        <v>296</v>
      </c>
      <c r="D290" s="56"/>
      <c r="E290" s="50" t="s">
        <v>400</v>
      </c>
      <c r="F290" s="50" t="s">
        <v>700</v>
      </c>
      <c r="G290" s="50" t="s">
        <v>707</v>
      </c>
      <c r="H290" s="51" t="s">
        <v>276</v>
      </c>
      <c r="I290" s="50" t="s">
        <v>372</v>
      </c>
      <c r="J290" s="50">
        <v>52</v>
      </c>
      <c r="K290" s="50">
        <v>52</v>
      </c>
      <c r="L290" s="50">
        <v>46</v>
      </c>
      <c r="M290" s="50">
        <v>45</v>
      </c>
      <c r="N290" s="50">
        <v>18179</v>
      </c>
      <c r="O290" s="50">
        <v>48</v>
      </c>
      <c r="P290" s="52">
        <f t="shared" si="51"/>
        <v>49.805479452054797</v>
      </c>
      <c r="Q290" s="53">
        <f t="shared" si="52"/>
        <v>0.95779768177028446</v>
      </c>
      <c r="R290" s="54">
        <f t="shared" si="50"/>
        <v>390.94623655913978</v>
      </c>
      <c r="S290" s="50">
        <v>0</v>
      </c>
      <c r="T290" s="50">
        <v>0</v>
      </c>
      <c r="U290" s="50">
        <v>0</v>
      </c>
      <c r="V290" s="53">
        <f t="shared" si="53"/>
        <v>0</v>
      </c>
      <c r="W290" s="55"/>
      <c r="X290" s="74">
        <v>0</v>
      </c>
    </row>
    <row r="291" spans="1:24" ht="15" customHeight="1">
      <c r="A291" s="74" t="s">
        <v>339</v>
      </c>
      <c r="B291" s="74" t="s">
        <v>699</v>
      </c>
      <c r="C291" s="48" t="s">
        <v>296</v>
      </c>
      <c r="D291" s="56"/>
      <c r="E291" s="50" t="s">
        <v>400</v>
      </c>
      <c r="F291" s="50" t="s">
        <v>700</v>
      </c>
      <c r="G291" s="50" t="s">
        <v>708</v>
      </c>
      <c r="H291" s="51" t="s">
        <v>276</v>
      </c>
      <c r="I291" s="50" t="s">
        <v>372</v>
      </c>
      <c r="J291" s="50">
        <v>48</v>
      </c>
      <c r="K291" s="50">
        <v>48</v>
      </c>
      <c r="L291" s="50">
        <v>39</v>
      </c>
      <c r="M291" s="50">
        <v>48</v>
      </c>
      <c r="N291" s="50">
        <v>16677</v>
      </c>
      <c r="O291" s="50">
        <v>44</v>
      </c>
      <c r="P291" s="52">
        <f t="shared" si="51"/>
        <v>45.69041095890411</v>
      </c>
      <c r="Q291" s="53">
        <f t="shared" si="52"/>
        <v>0.95188356164383559</v>
      </c>
      <c r="R291" s="54">
        <f t="shared" si="50"/>
        <v>362.54347826086956</v>
      </c>
      <c r="S291" s="50">
        <v>0</v>
      </c>
      <c r="T291" s="50">
        <v>0</v>
      </c>
      <c r="U291" s="50">
        <v>5</v>
      </c>
      <c r="V291" s="53">
        <f t="shared" si="53"/>
        <v>0.10416666666666667</v>
      </c>
      <c r="W291" s="55"/>
      <c r="X291" s="74">
        <v>0</v>
      </c>
    </row>
    <row r="292" spans="1:24" ht="15" customHeight="1">
      <c r="A292" s="74" t="s">
        <v>270</v>
      </c>
      <c r="B292" s="74" t="s">
        <v>709</v>
      </c>
      <c r="C292" s="48" t="s">
        <v>296</v>
      </c>
      <c r="D292" s="56"/>
      <c r="E292" s="50" t="s">
        <v>400</v>
      </c>
      <c r="F292" s="50" t="s">
        <v>710</v>
      </c>
      <c r="G292" s="50" t="s">
        <v>373</v>
      </c>
      <c r="H292" s="51" t="s">
        <v>303</v>
      </c>
      <c r="I292" s="50" t="s">
        <v>372</v>
      </c>
      <c r="J292" s="50">
        <v>60</v>
      </c>
      <c r="K292" s="50">
        <v>60</v>
      </c>
      <c r="L292" s="50">
        <v>56</v>
      </c>
      <c r="M292" s="50">
        <v>89</v>
      </c>
      <c r="N292" s="50">
        <v>21967</v>
      </c>
      <c r="O292" s="50">
        <v>92</v>
      </c>
      <c r="P292" s="52">
        <f t="shared" si="51"/>
        <v>60.183561643835617</v>
      </c>
      <c r="Q292" s="53">
        <f t="shared" si="52"/>
        <v>1.0030593607305935</v>
      </c>
      <c r="R292" s="54">
        <f t="shared" si="50"/>
        <v>242.7292817679558</v>
      </c>
      <c r="S292" s="50">
        <v>0</v>
      </c>
      <c r="T292" s="50">
        <v>0</v>
      </c>
      <c r="U292" s="50">
        <v>0</v>
      </c>
      <c r="V292" s="53">
        <f t="shared" si="53"/>
        <v>0</v>
      </c>
      <c r="W292" s="55"/>
      <c r="X292" s="74">
        <v>0</v>
      </c>
    </row>
    <row r="293" spans="1:24" ht="15" customHeight="1">
      <c r="A293" s="74" t="s">
        <v>290</v>
      </c>
      <c r="B293" s="74" t="s">
        <v>650</v>
      </c>
      <c r="C293" s="48" t="s">
        <v>296</v>
      </c>
      <c r="D293" s="56"/>
      <c r="E293" s="50" t="s">
        <v>400</v>
      </c>
      <c r="F293" s="50" t="s">
        <v>26</v>
      </c>
      <c r="G293" s="50" t="s">
        <v>373</v>
      </c>
      <c r="H293" s="51" t="s">
        <v>276</v>
      </c>
      <c r="I293" s="50" t="s">
        <v>372</v>
      </c>
      <c r="J293" s="50">
        <v>60</v>
      </c>
      <c r="K293" s="50">
        <v>54</v>
      </c>
      <c r="L293" s="50">
        <v>38</v>
      </c>
      <c r="M293" s="50">
        <v>100</v>
      </c>
      <c r="N293" s="50">
        <v>17097</v>
      </c>
      <c r="O293" s="50">
        <v>107</v>
      </c>
      <c r="P293" s="52">
        <f t="shared" si="51"/>
        <v>46.841095890410962</v>
      </c>
      <c r="Q293" s="53">
        <f t="shared" si="52"/>
        <v>0.78068493150684937</v>
      </c>
      <c r="R293" s="54">
        <f t="shared" si="50"/>
        <v>165.18840579710144</v>
      </c>
      <c r="S293" s="50">
        <v>0</v>
      </c>
      <c r="T293" s="50">
        <v>0</v>
      </c>
      <c r="U293" s="50">
        <v>8</v>
      </c>
      <c r="V293" s="53">
        <f t="shared" si="53"/>
        <v>0.08</v>
      </c>
      <c r="W293" s="55"/>
      <c r="X293" s="74">
        <v>0</v>
      </c>
    </row>
    <row r="294" spans="1:24" ht="15" customHeight="1">
      <c r="A294" s="74"/>
      <c r="B294" s="74"/>
      <c r="C294" s="48"/>
      <c r="D294" s="56"/>
      <c r="E294" s="50" t="s">
        <v>400</v>
      </c>
      <c r="F294" s="50" t="s">
        <v>1896</v>
      </c>
      <c r="G294" s="50" t="s">
        <v>1902</v>
      </c>
      <c r="H294" s="51" t="s">
        <v>1903</v>
      </c>
      <c r="I294" s="50" t="s">
        <v>1904</v>
      </c>
      <c r="J294" s="50">
        <v>40</v>
      </c>
      <c r="K294" s="50">
        <v>40</v>
      </c>
      <c r="L294" s="50">
        <v>35</v>
      </c>
      <c r="M294" s="50">
        <v>61</v>
      </c>
      <c r="N294" s="50">
        <v>13974</v>
      </c>
      <c r="O294" s="50">
        <v>84</v>
      </c>
      <c r="P294" s="52">
        <f t="shared" ref="P294" si="54">N294/365</f>
        <v>38.284931506849318</v>
      </c>
      <c r="Q294" s="53">
        <f t="shared" ref="Q294" si="55">N294/(J294*365)</f>
        <v>0.95712328767123289</v>
      </c>
      <c r="R294" s="54">
        <f t="shared" ref="R294" si="56">N294/((M294+O294)/2)</f>
        <v>192.7448275862069</v>
      </c>
      <c r="S294" s="50">
        <v>0</v>
      </c>
      <c r="T294" s="50">
        <v>0</v>
      </c>
      <c r="U294" s="50">
        <v>60</v>
      </c>
      <c r="V294" s="53">
        <f t="shared" si="53"/>
        <v>0.98360655737704916</v>
      </c>
      <c r="W294" s="55"/>
      <c r="X294" s="74"/>
    </row>
    <row r="295" spans="1:24" ht="15" customHeight="1">
      <c r="A295" s="74" t="s">
        <v>270</v>
      </c>
      <c r="B295" s="74" t="s">
        <v>711</v>
      </c>
      <c r="C295" s="48" t="s">
        <v>296</v>
      </c>
      <c r="D295" s="56"/>
      <c r="E295" s="50" t="s">
        <v>712</v>
      </c>
      <c r="F295" s="50" t="s">
        <v>713</v>
      </c>
      <c r="G295" s="50" t="s">
        <v>350</v>
      </c>
      <c r="H295" s="51" t="s">
        <v>276</v>
      </c>
      <c r="I295" s="50" t="s">
        <v>372</v>
      </c>
      <c r="J295" s="50">
        <v>35</v>
      </c>
      <c r="K295" s="50">
        <v>34</v>
      </c>
      <c r="L295" s="50">
        <v>27</v>
      </c>
      <c r="M295" s="50">
        <v>29</v>
      </c>
      <c r="N295" s="50">
        <v>7235</v>
      </c>
      <c r="O295" s="50">
        <v>28</v>
      </c>
      <c r="P295" s="52">
        <f t="shared" si="51"/>
        <v>19.82191780821918</v>
      </c>
      <c r="Q295" s="53">
        <f t="shared" si="52"/>
        <v>0.56634050880626219</v>
      </c>
      <c r="R295" s="54">
        <f t="shared" si="50"/>
        <v>253.85964912280701</v>
      </c>
      <c r="S295" s="50">
        <v>0</v>
      </c>
      <c r="T295" s="50">
        <v>0</v>
      </c>
      <c r="U295" s="50">
        <v>2</v>
      </c>
      <c r="V295" s="53">
        <f t="shared" si="53"/>
        <v>6.8965517241379309E-2</v>
      </c>
      <c r="W295" s="55"/>
      <c r="X295" s="74">
        <v>0</v>
      </c>
    </row>
    <row r="296" spans="1:24" ht="15" customHeight="1">
      <c r="A296" s="74" t="s">
        <v>270</v>
      </c>
      <c r="B296" s="74" t="s">
        <v>714</v>
      </c>
      <c r="C296" s="48" t="s">
        <v>296</v>
      </c>
      <c r="D296" s="56"/>
      <c r="E296" s="50" t="s">
        <v>712</v>
      </c>
      <c r="F296" s="50" t="s">
        <v>715</v>
      </c>
      <c r="G296" s="50" t="s">
        <v>716</v>
      </c>
      <c r="H296" s="51" t="s">
        <v>276</v>
      </c>
      <c r="I296" s="50" t="s">
        <v>372</v>
      </c>
      <c r="J296" s="50">
        <v>54</v>
      </c>
      <c r="K296" s="50">
        <v>54</v>
      </c>
      <c r="L296" s="50">
        <v>44</v>
      </c>
      <c r="M296" s="50">
        <v>107</v>
      </c>
      <c r="N296" s="50">
        <v>18662</v>
      </c>
      <c r="O296" s="50">
        <v>91</v>
      </c>
      <c r="P296" s="52">
        <f t="shared" si="51"/>
        <v>51.128767123287673</v>
      </c>
      <c r="Q296" s="53">
        <f t="shared" si="52"/>
        <v>0.94682902080162357</v>
      </c>
      <c r="R296" s="54">
        <f t="shared" si="50"/>
        <v>188.50505050505049</v>
      </c>
      <c r="S296" s="50">
        <v>55</v>
      </c>
      <c r="T296" s="50">
        <v>0</v>
      </c>
      <c r="U296" s="50">
        <v>3</v>
      </c>
      <c r="V296" s="53">
        <f t="shared" si="53"/>
        <v>2.8037383177570093E-2</v>
      </c>
      <c r="W296" s="55"/>
      <c r="X296" s="74">
        <v>0</v>
      </c>
    </row>
    <row r="297" spans="1:24" ht="15" customHeight="1">
      <c r="A297" s="74" t="s">
        <v>290</v>
      </c>
      <c r="B297" s="74" t="s">
        <v>714</v>
      </c>
      <c r="C297" s="48" t="s">
        <v>296</v>
      </c>
      <c r="D297" s="56"/>
      <c r="E297" s="50" t="s">
        <v>712</v>
      </c>
      <c r="F297" s="50" t="s">
        <v>715</v>
      </c>
      <c r="G297" s="50" t="s">
        <v>717</v>
      </c>
      <c r="H297" s="51" t="s">
        <v>276</v>
      </c>
      <c r="I297" s="50" t="s">
        <v>372</v>
      </c>
      <c r="J297" s="50">
        <v>36</v>
      </c>
      <c r="K297" s="50">
        <v>36</v>
      </c>
      <c r="L297" s="50">
        <v>35</v>
      </c>
      <c r="M297" s="50">
        <v>92</v>
      </c>
      <c r="N297" s="50">
        <v>14127</v>
      </c>
      <c r="O297" s="50">
        <v>97</v>
      </c>
      <c r="P297" s="52">
        <f t="shared" si="51"/>
        <v>38.704109589041096</v>
      </c>
      <c r="Q297" s="53">
        <f t="shared" si="52"/>
        <v>1.0751141552511416</v>
      </c>
      <c r="R297" s="54">
        <f t="shared" si="50"/>
        <v>149.49206349206349</v>
      </c>
      <c r="S297" s="50">
        <v>25</v>
      </c>
      <c r="T297" s="50">
        <v>0</v>
      </c>
      <c r="U297" s="50">
        <v>40</v>
      </c>
      <c r="V297" s="53">
        <f t="shared" si="53"/>
        <v>0.43478260869565216</v>
      </c>
      <c r="W297" s="55"/>
      <c r="X297" s="74">
        <v>0</v>
      </c>
    </row>
    <row r="298" spans="1:24" ht="15" customHeight="1">
      <c r="A298" s="74" t="s">
        <v>293</v>
      </c>
      <c r="B298" s="74" t="s">
        <v>714</v>
      </c>
      <c r="C298" s="48" t="s">
        <v>296</v>
      </c>
      <c r="D298" s="56"/>
      <c r="E298" s="50" t="s">
        <v>712</v>
      </c>
      <c r="F298" s="50" t="s">
        <v>715</v>
      </c>
      <c r="G298" s="50" t="s">
        <v>718</v>
      </c>
      <c r="H298" s="51" t="s">
        <v>276</v>
      </c>
      <c r="I298" s="50" t="s">
        <v>372</v>
      </c>
      <c r="J298" s="50">
        <v>48</v>
      </c>
      <c r="K298" s="50">
        <v>40</v>
      </c>
      <c r="L298" s="50">
        <v>35</v>
      </c>
      <c r="M298" s="50">
        <v>102</v>
      </c>
      <c r="N298" s="50">
        <v>14042</v>
      </c>
      <c r="O298" s="50">
        <v>106</v>
      </c>
      <c r="P298" s="52">
        <f t="shared" si="51"/>
        <v>38.471232876712328</v>
      </c>
      <c r="Q298" s="53">
        <f t="shared" si="52"/>
        <v>0.80148401826484017</v>
      </c>
      <c r="R298" s="54">
        <f t="shared" si="50"/>
        <v>135.01923076923077</v>
      </c>
      <c r="S298" s="50">
        <v>27</v>
      </c>
      <c r="T298" s="50">
        <v>0</v>
      </c>
      <c r="U298" s="50">
        <v>41</v>
      </c>
      <c r="V298" s="53">
        <f t="shared" si="53"/>
        <v>0.40196078431372551</v>
      </c>
      <c r="W298" s="55"/>
      <c r="X298" s="74">
        <v>0</v>
      </c>
    </row>
    <row r="299" spans="1:24" ht="15" customHeight="1">
      <c r="A299" s="74" t="s">
        <v>270</v>
      </c>
      <c r="B299" s="74" t="s">
        <v>719</v>
      </c>
      <c r="C299" s="48" t="s">
        <v>296</v>
      </c>
      <c r="D299" s="56"/>
      <c r="E299" s="50" t="s">
        <v>620</v>
      </c>
      <c r="F299" s="50" t="s">
        <v>720</v>
      </c>
      <c r="G299" s="50" t="s">
        <v>317</v>
      </c>
      <c r="H299" s="51" t="s">
        <v>276</v>
      </c>
      <c r="I299" s="50" t="s">
        <v>372</v>
      </c>
      <c r="J299" s="50">
        <v>40</v>
      </c>
      <c r="K299" s="50">
        <v>40</v>
      </c>
      <c r="L299" s="50">
        <v>34</v>
      </c>
      <c r="M299" s="50">
        <v>95</v>
      </c>
      <c r="N299" s="50">
        <v>13695</v>
      </c>
      <c r="O299" s="50">
        <v>105</v>
      </c>
      <c r="P299" s="52">
        <f t="shared" si="51"/>
        <v>37.520547945205479</v>
      </c>
      <c r="Q299" s="53">
        <f t="shared" si="52"/>
        <v>0.93801369863013695</v>
      </c>
      <c r="R299" s="54">
        <f t="shared" si="50"/>
        <v>136.94999999999999</v>
      </c>
      <c r="S299" s="50">
        <v>0</v>
      </c>
      <c r="T299" s="50">
        <v>0</v>
      </c>
      <c r="U299" s="50">
        <v>0</v>
      </c>
      <c r="V299" s="53">
        <f t="shared" si="53"/>
        <v>0</v>
      </c>
      <c r="W299" s="55"/>
      <c r="X299" s="74">
        <v>0</v>
      </c>
    </row>
    <row r="300" spans="1:24" ht="15" customHeight="1">
      <c r="A300" s="74" t="s">
        <v>290</v>
      </c>
      <c r="B300" s="74" t="s">
        <v>719</v>
      </c>
      <c r="C300" s="48" t="s">
        <v>296</v>
      </c>
      <c r="D300" s="56"/>
      <c r="E300" s="50" t="s">
        <v>620</v>
      </c>
      <c r="F300" s="50" t="s">
        <v>720</v>
      </c>
      <c r="G300" s="50" t="s">
        <v>362</v>
      </c>
      <c r="H300" s="51" t="s">
        <v>276</v>
      </c>
      <c r="I300" s="50" t="s">
        <v>372</v>
      </c>
      <c r="J300" s="50">
        <v>39</v>
      </c>
      <c r="K300" s="50">
        <v>39</v>
      </c>
      <c r="L300" s="50">
        <v>31</v>
      </c>
      <c r="M300" s="50">
        <v>83</v>
      </c>
      <c r="N300" s="50">
        <v>13533</v>
      </c>
      <c r="O300" s="50">
        <v>77</v>
      </c>
      <c r="P300" s="52">
        <f t="shared" si="51"/>
        <v>37.076712328767123</v>
      </c>
      <c r="Q300" s="53">
        <f t="shared" si="52"/>
        <v>0.9506849315068493</v>
      </c>
      <c r="R300" s="54">
        <f t="shared" si="50"/>
        <v>169.16249999999999</v>
      </c>
      <c r="S300" s="50">
        <v>0</v>
      </c>
      <c r="T300" s="50">
        <v>0</v>
      </c>
      <c r="U300" s="50">
        <v>0</v>
      </c>
      <c r="V300" s="53">
        <f t="shared" si="53"/>
        <v>0</v>
      </c>
      <c r="W300" s="55"/>
      <c r="X300" s="74">
        <v>0</v>
      </c>
    </row>
    <row r="301" spans="1:24" ht="15" customHeight="1">
      <c r="A301" s="74" t="s">
        <v>270</v>
      </c>
      <c r="B301" s="74" t="s">
        <v>721</v>
      </c>
      <c r="C301" s="48" t="s">
        <v>296</v>
      </c>
      <c r="D301" s="56"/>
      <c r="E301" s="50" t="s">
        <v>495</v>
      </c>
      <c r="F301" s="50" t="s">
        <v>38</v>
      </c>
      <c r="G301" s="50" t="s">
        <v>317</v>
      </c>
      <c r="H301" s="51" t="s">
        <v>276</v>
      </c>
      <c r="I301" s="50" t="s">
        <v>372</v>
      </c>
      <c r="J301" s="50">
        <v>40</v>
      </c>
      <c r="K301" s="50">
        <v>40</v>
      </c>
      <c r="L301" s="50">
        <v>37</v>
      </c>
      <c r="M301" s="50">
        <v>28</v>
      </c>
      <c r="N301" s="50">
        <v>14389</v>
      </c>
      <c r="O301" s="50">
        <v>29</v>
      </c>
      <c r="P301" s="52">
        <f t="shared" si="51"/>
        <v>39.421917808219177</v>
      </c>
      <c r="Q301" s="53">
        <f t="shared" si="52"/>
        <v>0.9855479452054795</v>
      </c>
      <c r="R301" s="54">
        <f t="shared" si="50"/>
        <v>504.87719298245617</v>
      </c>
      <c r="S301" s="50">
        <v>0</v>
      </c>
      <c r="T301" s="50">
        <v>0</v>
      </c>
      <c r="U301" s="50">
        <v>0</v>
      </c>
      <c r="V301" s="53">
        <f t="shared" si="53"/>
        <v>0</v>
      </c>
      <c r="W301" s="55"/>
      <c r="X301" s="74">
        <v>0</v>
      </c>
    </row>
    <row r="302" spans="1:24" ht="15" customHeight="1">
      <c r="A302" s="74" t="s">
        <v>290</v>
      </c>
      <c r="B302" s="74" t="s">
        <v>721</v>
      </c>
      <c r="C302" s="48" t="s">
        <v>296</v>
      </c>
      <c r="D302" s="56"/>
      <c r="E302" s="50" t="s">
        <v>495</v>
      </c>
      <c r="F302" s="50" t="s">
        <v>38</v>
      </c>
      <c r="G302" s="50" t="s">
        <v>362</v>
      </c>
      <c r="H302" s="51" t="s">
        <v>276</v>
      </c>
      <c r="I302" s="50"/>
      <c r="J302" s="50">
        <v>40</v>
      </c>
      <c r="K302" s="50">
        <v>40</v>
      </c>
      <c r="L302" s="50">
        <v>37</v>
      </c>
      <c r="M302" s="50">
        <v>39</v>
      </c>
      <c r="N302" s="50">
        <v>14361</v>
      </c>
      <c r="O302" s="50">
        <v>38</v>
      </c>
      <c r="P302" s="52">
        <f t="shared" si="51"/>
        <v>39.345205479452055</v>
      </c>
      <c r="Q302" s="53">
        <f t="shared" si="52"/>
        <v>0.98363013698630142</v>
      </c>
      <c r="R302" s="54">
        <f t="shared" si="50"/>
        <v>373.01298701298703</v>
      </c>
      <c r="S302" s="50">
        <v>0</v>
      </c>
      <c r="T302" s="50">
        <v>0</v>
      </c>
      <c r="U302" s="50">
        <v>0</v>
      </c>
      <c r="V302" s="53">
        <f t="shared" si="53"/>
        <v>0</v>
      </c>
      <c r="W302" s="55"/>
      <c r="X302" s="74">
        <v>0</v>
      </c>
    </row>
    <row r="303" spans="1:24" ht="15" customHeight="1">
      <c r="A303" s="74"/>
      <c r="B303" s="74"/>
      <c r="C303" s="48"/>
      <c r="D303" s="56"/>
      <c r="E303" s="57" t="s">
        <v>335</v>
      </c>
      <c r="F303" s="58"/>
      <c r="G303" s="58"/>
      <c r="H303" s="59"/>
      <c r="I303" s="60"/>
      <c r="J303" s="63">
        <v>19</v>
      </c>
      <c r="K303" s="63">
        <v>17</v>
      </c>
      <c r="L303" s="63">
        <v>10</v>
      </c>
      <c r="M303" s="63">
        <v>37</v>
      </c>
      <c r="N303" s="63">
        <v>4839</v>
      </c>
      <c r="O303" s="63">
        <v>35</v>
      </c>
      <c r="P303" s="69">
        <v>0</v>
      </c>
      <c r="Q303" s="70">
        <f t="shared" si="52"/>
        <v>0.69776496034607061</v>
      </c>
      <c r="R303" s="71">
        <f t="shared" si="50"/>
        <v>134.41666666666666</v>
      </c>
      <c r="S303" s="61"/>
      <c r="T303" s="61"/>
      <c r="U303" s="61"/>
      <c r="V303" s="61"/>
      <c r="W303" s="72"/>
      <c r="X303" s="74"/>
    </row>
    <row r="304" spans="1:24" ht="15" customHeight="1">
      <c r="A304" s="74"/>
      <c r="B304" s="74"/>
      <c r="C304" s="48"/>
      <c r="D304" s="56"/>
      <c r="E304" s="57" t="s">
        <v>288</v>
      </c>
      <c r="F304" s="58"/>
      <c r="G304" s="58"/>
      <c r="H304" s="59"/>
      <c r="I304" s="60"/>
      <c r="J304" s="63">
        <f t="shared" ref="J304:O304" si="57">SUM(J247:J303)</f>
        <v>2669</v>
      </c>
      <c r="K304" s="63">
        <f t="shared" si="57"/>
        <v>2567</v>
      </c>
      <c r="L304" s="63">
        <f t="shared" si="57"/>
        <v>1873</v>
      </c>
      <c r="M304" s="63">
        <f t="shared" si="57"/>
        <v>3344</v>
      </c>
      <c r="N304" s="63">
        <f t="shared" si="57"/>
        <v>831673</v>
      </c>
      <c r="O304" s="63">
        <f t="shared" si="57"/>
        <v>3450</v>
      </c>
      <c r="P304" s="69">
        <f t="shared" si="51"/>
        <v>2278.5561643835617</v>
      </c>
      <c r="Q304" s="70">
        <f t="shared" si="52"/>
        <v>0.85371156402531345</v>
      </c>
      <c r="R304" s="71">
        <f t="shared" si="50"/>
        <v>244.82572858404475</v>
      </c>
      <c r="S304" s="63">
        <f>SUM(S247:S303)</f>
        <v>135</v>
      </c>
      <c r="T304" s="61"/>
      <c r="U304" s="63">
        <f>SUM(U247:U303)</f>
        <v>901</v>
      </c>
      <c r="V304" s="53">
        <f t="shared" si="53"/>
        <v>0.2694377990430622</v>
      </c>
      <c r="W304" s="73"/>
      <c r="X304" s="74"/>
    </row>
    <row r="305" spans="1:24" ht="15" customHeight="1">
      <c r="A305" s="74"/>
      <c r="B305" s="74"/>
      <c r="C305" s="48"/>
      <c r="D305" s="63"/>
      <c r="E305" s="184" t="s">
        <v>289</v>
      </c>
      <c r="F305" s="185"/>
      <c r="G305" s="185"/>
      <c r="H305" s="186"/>
      <c r="I305" s="187"/>
      <c r="J305" s="188">
        <v>1913</v>
      </c>
      <c r="K305" s="189"/>
      <c r="L305" s="189"/>
      <c r="M305" s="189"/>
      <c r="N305" s="189"/>
      <c r="O305" s="189"/>
      <c r="P305" s="190">
        <v>1760</v>
      </c>
      <c r="Q305" s="191">
        <v>0.92</v>
      </c>
      <c r="R305" s="189"/>
      <c r="S305" s="189"/>
      <c r="T305" s="189"/>
      <c r="U305" s="189"/>
      <c r="V305" s="189"/>
      <c r="W305" s="193"/>
      <c r="X305" s="74"/>
    </row>
    <row r="306" spans="1:24" ht="15" customHeight="1">
      <c r="A306" s="74"/>
      <c r="B306" s="74"/>
      <c r="C306" s="48"/>
      <c r="D306" s="49" t="s">
        <v>382</v>
      </c>
      <c r="E306" s="57" t="s">
        <v>288</v>
      </c>
      <c r="F306" s="58"/>
      <c r="G306" s="58"/>
      <c r="H306" s="59"/>
      <c r="I306" s="60"/>
      <c r="J306" s="63">
        <f t="shared" ref="J306:O306" si="58">SUM(J304,J245)</f>
        <v>9232</v>
      </c>
      <c r="K306" s="63">
        <f t="shared" si="58"/>
        <v>8557</v>
      </c>
      <c r="L306" s="63">
        <f t="shared" si="58"/>
        <v>3960</v>
      </c>
      <c r="M306" s="63">
        <f t="shared" si="58"/>
        <v>134542</v>
      </c>
      <c r="N306" s="63">
        <f t="shared" si="58"/>
        <v>2531915</v>
      </c>
      <c r="O306" s="63">
        <f t="shared" si="58"/>
        <v>135417</v>
      </c>
      <c r="P306" s="69">
        <f>N306/365</f>
        <v>6936.7534246575342</v>
      </c>
      <c r="Q306" s="70">
        <f>N306/(J306*365)</f>
        <v>0.75138143681299119</v>
      </c>
      <c r="R306" s="71">
        <f>N306/((M306+O306)/2)</f>
        <v>18.757774328694357</v>
      </c>
      <c r="S306" s="63">
        <f>SUM(S304,S245)</f>
        <v>20928</v>
      </c>
      <c r="T306" s="61"/>
      <c r="U306" s="63">
        <f>SUM(U304,U245)</f>
        <v>22204</v>
      </c>
      <c r="V306" s="53">
        <f t="shared" ref="V306" si="59">U306/M306</f>
        <v>0.16503396708834417</v>
      </c>
      <c r="W306" s="73"/>
      <c r="X306" s="74"/>
    </row>
    <row r="307" spans="1:24" ht="15" customHeight="1">
      <c r="A307" s="74"/>
      <c r="B307" s="74"/>
      <c r="C307" s="48"/>
      <c r="D307" s="63"/>
      <c r="E307" s="184" t="s">
        <v>289</v>
      </c>
      <c r="F307" s="185"/>
      <c r="G307" s="185"/>
      <c r="H307" s="186"/>
      <c r="I307" s="187"/>
      <c r="J307" s="188">
        <v>8160</v>
      </c>
      <c r="K307" s="189"/>
      <c r="L307" s="189"/>
      <c r="M307" s="189"/>
      <c r="N307" s="189"/>
      <c r="O307" s="189"/>
      <c r="P307" s="190">
        <v>6923</v>
      </c>
      <c r="Q307" s="194" t="s">
        <v>360</v>
      </c>
      <c r="R307" s="189"/>
      <c r="S307" s="189"/>
      <c r="T307" s="189"/>
      <c r="U307" s="189"/>
      <c r="V307" s="189"/>
      <c r="W307" s="193"/>
      <c r="X307" s="74"/>
    </row>
    <row r="308" spans="1:24" ht="15" customHeight="1">
      <c r="A308" s="74" t="s">
        <v>293</v>
      </c>
      <c r="B308" s="74" t="s">
        <v>657</v>
      </c>
      <c r="C308" s="48" t="s">
        <v>282</v>
      </c>
      <c r="D308" s="85" t="s">
        <v>383</v>
      </c>
      <c r="E308" s="90" t="s">
        <v>400</v>
      </c>
      <c r="F308" s="90" t="s">
        <v>658</v>
      </c>
      <c r="G308" s="90" t="s">
        <v>722</v>
      </c>
      <c r="H308" s="195" t="s">
        <v>276</v>
      </c>
      <c r="I308" s="90"/>
      <c r="J308" s="90">
        <v>60</v>
      </c>
      <c r="K308" s="90">
        <v>0</v>
      </c>
      <c r="L308" s="90">
        <v>0</v>
      </c>
      <c r="M308" s="90">
        <v>0</v>
      </c>
      <c r="N308" s="90">
        <v>0</v>
      </c>
      <c r="O308" s="90">
        <v>0</v>
      </c>
      <c r="P308" s="91">
        <f t="shared" si="51"/>
        <v>0</v>
      </c>
      <c r="Q308" s="196">
        <f t="shared" si="52"/>
        <v>0</v>
      </c>
      <c r="R308" s="197">
        <v>0</v>
      </c>
      <c r="S308" s="90">
        <v>0</v>
      </c>
      <c r="T308" s="90">
        <v>0</v>
      </c>
      <c r="U308" s="90">
        <v>0</v>
      </c>
      <c r="V308" s="196">
        <v>0</v>
      </c>
      <c r="W308" s="198"/>
      <c r="X308" s="74">
        <v>0</v>
      </c>
    </row>
    <row r="309" spans="1:24" ht="15" customHeight="1">
      <c r="A309" s="74" t="s">
        <v>290</v>
      </c>
      <c r="B309" s="74" t="s">
        <v>698</v>
      </c>
      <c r="C309" s="48" t="s">
        <v>296</v>
      </c>
      <c r="D309" s="199"/>
      <c r="E309" s="90" t="s">
        <v>400</v>
      </c>
      <c r="F309" s="90" t="s">
        <v>34</v>
      </c>
      <c r="G309" s="90" t="s">
        <v>362</v>
      </c>
      <c r="H309" s="195" t="s">
        <v>303</v>
      </c>
      <c r="I309" s="90"/>
      <c r="J309" s="90">
        <v>8</v>
      </c>
      <c r="K309" s="90">
        <v>0</v>
      </c>
      <c r="L309" s="90">
        <v>0</v>
      </c>
      <c r="M309" s="90">
        <v>0</v>
      </c>
      <c r="N309" s="90">
        <v>0</v>
      </c>
      <c r="O309" s="90">
        <v>0</v>
      </c>
      <c r="P309" s="91">
        <f>N309/365</f>
        <v>0</v>
      </c>
      <c r="Q309" s="196">
        <f>N309/(J309*365)</f>
        <v>0</v>
      </c>
      <c r="R309" s="197">
        <v>0</v>
      </c>
      <c r="S309" s="90">
        <v>0</v>
      </c>
      <c r="T309" s="90">
        <v>0</v>
      </c>
      <c r="U309" s="90">
        <v>0</v>
      </c>
      <c r="V309" s="196">
        <v>0</v>
      </c>
      <c r="W309" s="198"/>
      <c r="X309" s="74">
        <v>0</v>
      </c>
    </row>
    <row r="310" spans="1:24" ht="15" customHeight="1">
      <c r="A310" s="74"/>
      <c r="B310" s="74"/>
      <c r="C310" s="48"/>
      <c r="D310" s="199"/>
      <c r="E310" s="94" t="s">
        <v>335</v>
      </c>
      <c r="F310" s="95"/>
      <c r="G310" s="95"/>
      <c r="H310" s="96"/>
      <c r="I310" s="97"/>
      <c r="J310" s="93">
        <v>102</v>
      </c>
      <c r="K310" s="93">
        <v>18</v>
      </c>
      <c r="L310" s="93">
        <v>0</v>
      </c>
      <c r="M310" s="93">
        <v>34</v>
      </c>
      <c r="N310" s="93">
        <v>4045</v>
      </c>
      <c r="O310" s="93">
        <v>46</v>
      </c>
      <c r="P310" s="98">
        <v>0</v>
      </c>
      <c r="Q310" s="99">
        <f t="shared" si="52"/>
        <v>0.10864893902766586</v>
      </c>
      <c r="R310" s="100">
        <f t="shared" ref="R310" si="60">N310/((M310+O310)/2)</f>
        <v>101.125</v>
      </c>
      <c r="S310" s="92"/>
      <c r="T310" s="92"/>
      <c r="U310" s="92"/>
      <c r="V310" s="92"/>
      <c r="W310" s="200"/>
      <c r="X310" s="74"/>
    </row>
    <row r="311" spans="1:24" ht="15" customHeight="1">
      <c r="A311" s="74"/>
      <c r="B311" s="74"/>
      <c r="C311" s="48"/>
      <c r="D311" s="93"/>
      <c r="E311" s="94" t="s">
        <v>288</v>
      </c>
      <c r="F311" s="95"/>
      <c r="G311" s="95"/>
      <c r="H311" s="96"/>
      <c r="I311" s="97"/>
      <c r="J311" s="93">
        <f>SUM(J308:J310)</f>
        <v>170</v>
      </c>
      <c r="K311" s="93">
        <f t="shared" ref="K311:O311" si="61">SUM(K308:K310)</f>
        <v>18</v>
      </c>
      <c r="L311" s="93">
        <f t="shared" si="61"/>
        <v>0</v>
      </c>
      <c r="M311" s="93">
        <f t="shared" si="61"/>
        <v>34</v>
      </c>
      <c r="N311" s="93">
        <f t="shared" si="61"/>
        <v>4045</v>
      </c>
      <c r="O311" s="93">
        <f t="shared" si="61"/>
        <v>46</v>
      </c>
      <c r="P311" s="98">
        <f>N311/365</f>
        <v>11.082191780821917</v>
      </c>
      <c r="Q311" s="99">
        <f>N311/(J311*365)</f>
        <v>6.5189363416599519E-2</v>
      </c>
      <c r="R311" s="100">
        <v>0</v>
      </c>
      <c r="S311" s="90">
        <f>SUM(S307:S310)</f>
        <v>0</v>
      </c>
      <c r="T311" s="92"/>
      <c r="U311" s="92"/>
      <c r="V311" s="92"/>
      <c r="W311" s="101"/>
      <c r="X311" s="74"/>
    </row>
    <row r="312" spans="1:24" ht="15" customHeight="1">
      <c r="A312" s="74"/>
      <c r="B312" s="74"/>
      <c r="C312" s="48"/>
      <c r="D312" s="49" t="s">
        <v>386</v>
      </c>
      <c r="E312" s="57" t="s">
        <v>288</v>
      </c>
      <c r="F312" s="58"/>
      <c r="G312" s="58"/>
      <c r="H312" s="59"/>
      <c r="I312" s="60"/>
      <c r="J312" s="63">
        <f>SUM(J311,J306)</f>
        <v>9402</v>
      </c>
      <c r="K312" s="63">
        <f t="shared" ref="K312:O312" si="62">SUM(K311,K306)</f>
        <v>8575</v>
      </c>
      <c r="L312" s="63">
        <f t="shared" si="62"/>
        <v>3960</v>
      </c>
      <c r="M312" s="63">
        <f t="shared" si="62"/>
        <v>134576</v>
      </c>
      <c r="N312" s="63">
        <f t="shared" si="62"/>
        <v>2535960</v>
      </c>
      <c r="O312" s="63">
        <f t="shared" si="62"/>
        <v>135463</v>
      </c>
      <c r="P312" s="69">
        <f>N312/365</f>
        <v>6947.8356164383558</v>
      </c>
      <c r="Q312" s="70">
        <f>N312/(J312*365)</f>
        <v>0.73897421999982515</v>
      </c>
      <c r="R312" s="71">
        <f>N312/((M312+O312)/2)</f>
        <v>18.782175907924412</v>
      </c>
      <c r="S312" s="63">
        <f t="shared" ref="S312:U312" si="63">SUM(S311,S306)</f>
        <v>20928</v>
      </c>
      <c r="T312" s="61"/>
      <c r="U312" s="63">
        <f t="shared" si="63"/>
        <v>22204</v>
      </c>
      <c r="V312" s="53">
        <f t="shared" ref="V312" si="64">U312/M312</f>
        <v>0.16499227202472952</v>
      </c>
      <c r="W312" s="73"/>
      <c r="X312" s="74"/>
    </row>
    <row r="313" spans="1:24" ht="15" customHeight="1">
      <c r="A313" s="74"/>
      <c r="B313" s="74"/>
      <c r="C313" s="48"/>
      <c r="D313" s="63"/>
      <c r="E313" s="184" t="s">
        <v>289</v>
      </c>
      <c r="F313" s="185"/>
      <c r="G313" s="185"/>
      <c r="H313" s="186"/>
      <c r="I313" s="187"/>
      <c r="J313" s="188">
        <v>8160</v>
      </c>
      <c r="K313" s="189"/>
      <c r="L313" s="189"/>
      <c r="M313" s="189"/>
      <c r="N313" s="189"/>
      <c r="O313" s="189"/>
      <c r="P313" s="190">
        <v>6923</v>
      </c>
      <c r="Q313" s="194" t="s">
        <v>360</v>
      </c>
      <c r="R313" s="189"/>
      <c r="S313" s="189"/>
      <c r="T313" s="189"/>
      <c r="U313" s="189"/>
      <c r="V313" s="189"/>
      <c r="W313" s="193"/>
      <c r="X313" s="74"/>
    </row>
    <row r="314" spans="1:24" ht="15" customHeight="1">
      <c r="A314" s="74"/>
      <c r="B314" s="74"/>
      <c r="C314" s="48"/>
      <c r="D314" s="75"/>
      <c r="E314" s="75"/>
      <c r="F314" s="75"/>
      <c r="G314" s="75"/>
      <c r="H314" s="76"/>
      <c r="I314" s="75"/>
      <c r="J314" s="75"/>
      <c r="K314" s="75"/>
      <c r="L314" s="75"/>
      <c r="M314" s="75"/>
      <c r="N314" s="75"/>
      <c r="O314" s="75"/>
      <c r="P314" s="77"/>
      <c r="Q314" s="78"/>
      <c r="R314" s="79"/>
      <c r="S314" s="75"/>
      <c r="T314" s="75"/>
      <c r="U314" s="75"/>
      <c r="V314" s="75"/>
      <c r="W314" s="80"/>
      <c r="X314" s="74"/>
    </row>
    <row r="315" spans="1:24" ht="15" customHeight="1">
      <c r="A315" s="74" t="s">
        <v>270</v>
      </c>
      <c r="B315" s="74" t="s">
        <v>723</v>
      </c>
      <c r="C315" s="48" t="s">
        <v>270</v>
      </c>
      <c r="D315" s="49" t="s">
        <v>389</v>
      </c>
      <c r="E315" s="50" t="s">
        <v>724</v>
      </c>
      <c r="F315" s="50" t="s">
        <v>67</v>
      </c>
      <c r="G315" s="50" t="s">
        <v>725</v>
      </c>
      <c r="H315" s="51" t="s">
        <v>276</v>
      </c>
      <c r="I315" s="50" t="s">
        <v>1919</v>
      </c>
      <c r="J315" s="50">
        <v>8</v>
      </c>
      <c r="K315" s="50">
        <v>8</v>
      </c>
      <c r="L315" s="50">
        <v>4</v>
      </c>
      <c r="M315" s="50">
        <v>596</v>
      </c>
      <c r="N315" s="50">
        <v>2081</v>
      </c>
      <c r="O315" s="50">
        <v>598</v>
      </c>
      <c r="P315" s="52">
        <f t="shared" ref="P315:P358" si="65">N315/365</f>
        <v>5.7013698630136984</v>
      </c>
      <c r="Q315" s="53">
        <f t="shared" ref="Q315:Q358" si="66">N315/(J315*365)</f>
        <v>0.7126712328767123</v>
      </c>
      <c r="R315" s="54">
        <f t="shared" ref="R315:R358" si="67">N315/((M315+O315)/2)</f>
        <v>3.4857621440536013</v>
      </c>
      <c r="S315" s="50">
        <v>345</v>
      </c>
      <c r="T315" s="50">
        <v>0</v>
      </c>
      <c r="U315" s="50">
        <v>243</v>
      </c>
      <c r="V315" s="53">
        <f t="shared" ref="V315:V318" si="68">U315/M315</f>
        <v>0.40771812080536912</v>
      </c>
      <c r="W315" s="55"/>
      <c r="X315" s="74">
        <v>0</v>
      </c>
    </row>
    <row r="316" spans="1:24" ht="15" customHeight="1">
      <c r="A316" s="74" t="s">
        <v>270</v>
      </c>
      <c r="B316" s="74" t="s">
        <v>726</v>
      </c>
      <c r="C316" s="48" t="s">
        <v>270</v>
      </c>
      <c r="D316" s="56"/>
      <c r="E316" s="50" t="s">
        <v>724</v>
      </c>
      <c r="F316" s="50" t="s">
        <v>66</v>
      </c>
      <c r="G316" s="50" t="s">
        <v>393</v>
      </c>
      <c r="H316" s="51" t="s">
        <v>303</v>
      </c>
      <c r="I316" s="50" t="s">
        <v>277</v>
      </c>
      <c r="J316" s="50">
        <v>8</v>
      </c>
      <c r="K316" s="50">
        <v>8</v>
      </c>
      <c r="L316" s="50">
        <v>2</v>
      </c>
      <c r="M316" s="50">
        <v>848</v>
      </c>
      <c r="N316" s="50">
        <v>2182</v>
      </c>
      <c r="O316" s="50">
        <v>847</v>
      </c>
      <c r="P316" s="52">
        <f t="shared" si="65"/>
        <v>5.978082191780822</v>
      </c>
      <c r="Q316" s="53">
        <f t="shared" si="66"/>
        <v>0.74726027397260275</v>
      </c>
      <c r="R316" s="54">
        <f t="shared" si="67"/>
        <v>2.574631268436578</v>
      </c>
      <c r="S316" s="50">
        <v>19</v>
      </c>
      <c r="T316" s="50">
        <v>0</v>
      </c>
      <c r="U316" s="50">
        <v>822</v>
      </c>
      <c r="V316" s="53">
        <f t="shared" si="68"/>
        <v>0.96933962264150941</v>
      </c>
      <c r="W316" s="55"/>
      <c r="X316" s="74">
        <v>0</v>
      </c>
    </row>
    <row r="317" spans="1:24" ht="15" customHeight="1">
      <c r="A317" s="74" t="s">
        <v>290</v>
      </c>
      <c r="B317" s="74" t="s">
        <v>726</v>
      </c>
      <c r="C317" s="48" t="s">
        <v>270</v>
      </c>
      <c r="D317" s="56"/>
      <c r="E317" s="50" t="s">
        <v>724</v>
      </c>
      <c r="F317" s="50" t="s">
        <v>66</v>
      </c>
      <c r="G317" s="50" t="s">
        <v>727</v>
      </c>
      <c r="H317" s="51" t="s">
        <v>300</v>
      </c>
      <c r="I317" s="50" t="s">
        <v>485</v>
      </c>
      <c r="J317" s="50">
        <v>12</v>
      </c>
      <c r="K317" s="50">
        <v>12</v>
      </c>
      <c r="L317" s="50">
        <v>4</v>
      </c>
      <c r="M317" s="50">
        <v>1183</v>
      </c>
      <c r="N317" s="50">
        <v>3579</v>
      </c>
      <c r="O317" s="50">
        <v>1183</v>
      </c>
      <c r="P317" s="52">
        <f t="shared" si="65"/>
        <v>9.8054794520547937</v>
      </c>
      <c r="Q317" s="53">
        <f t="shared" si="66"/>
        <v>0.81712328767123288</v>
      </c>
      <c r="R317" s="54">
        <f t="shared" si="67"/>
        <v>3.0253592561284868</v>
      </c>
      <c r="S317" s="50">
        <v>1156</v>
      </c>
      <c r="T317" s="50">
        <v>0</v>
      </c>
      <c r="U317" s="50">
        <v>9</v>
      </c>
      <c r="V317" s="53">
        <f t="shared" si="68"/>
        <v>7.6077768385460695E-3</v>
      </c>
      <c r="W317" s="55"/>
      <c r="X317" s="74">
        <v>0</v>
      </c>
    </row>
    <row r="318" spans="1:24" ht="15" customHeight="1">
      <c r="A318" s="74"/>
      <c r="B318" s="74"/>
      <c r="C318" s="48"/>
      <c r="D318" s="56"/>
      <c r="E318" s="57" t="s">
        <v>288</v>
      </c>
      <c r="F318" s="58"/>
      <c r="G318" s="58"/>
      <c r="H318" s="59"/>
      <c r="I318" s="60"/>
      <c r="J318" s="63">
        <f t="shared" ref="J318:O318" si="69">SUM(J315:J317)</f>
        <v>28</v>
      </c>
      <c r="K318" s="63">
        <f t="shared" si="69"/>
        <v>28</v>
      </c>
      <c r="L318" s="63">
        <f t="shared" si="69"/>
        <v>10</v>
      </c>
      <c r="M318" s="63">
        <f t="shared" si="69"/>
        <v>2627</v>
      </c>
      <c r="N318" s="63">
        <f t="shared" si="69"/>
        <v>7842</v>
      </c>
      <c r="O318" s="63">
        <f t="shared" si="69"/>
        <v>2628</v>
      </c>
      <c r="P318" s="69">
        <f>N318/365</f>
        <v>21.484931506849314</v>
      </c>
      <c r="Q318" s="70">
        <f>N318/(J318*365)</f>
        <v>0.76731898238747553</v>
      </c>
      <c r="R318" s="71">
        <f>N318/((M318+O318)/2)</f>
        <v>2.9845861084681258</v>
      </c>
      <c r="S318" s="63">
        <f>SUM(S315:S317)</f>
        <v>1520</v>
      </c>
      <c r="T318" s="82"/>
      <c r="U318" s="63">
        <f>SUM(U315:U317)</f>
        <v>1074</v>
      </c>
      <c r="V318" s="53">
        <f t="shared" si="68"/>
        <v>0.40883136657784547</v>
      </c>
      <c r="W318" s="83"/>
      <c r="X318" s="74"/>
    </row>
    <row r="319" spans="1:24" ht="15" customHeight="1">
      <c r="A319" s="74"/>
      <c r="B319" s="74"/>
      <c r="C319" s="48"/>
      <c r="D319" s="63"/>
      <c r="E319" s="184" t="s">
        <v>289</v>
      </c>
      <c r="F319" s="185"/>
      <c r="G319" s="185"/>
      <c r="H319" s="186"/>
      <c r="I319" s="187"/>
      <c r="J319" s="188">
        <v>108</v>
      </c>
      <c r="K319" s="189"/>
      <c r="L319" s="189"/>
      <c r="M319" s="189"/>
      <c r="N319" s="189"/>
      <c r="O319" s="189"/>
      <c r="P319" s="190">
        <v>81</v>
      </c>
      <c r="Q319" s="191">
        <v>0.75</v>
      </c>
      <c r="R319" s="189"/>
      <c r="S319" s="189"/>
      <c r="T319" s="189"/>
      <c r="U319" s="189"/>
      <c r="V319" s="189"/>
      <c r="W319" s="192"/>
      <c r="X319" s="74"/>
    </row>
    <row r="320" spans="1:24" ht="15" customHeight="1">
      <c r="A320" s="74" t="s">
        <v>270</v>
      </c>
      <c r="B320" s="74" t="s">
        <v>728</v>
      </c>
      <c r="C320" s="48" t="s">
        <v>290</v>
      </c>
      <c r="D320" s="49" t="s">
        <v>291</v>
      </c>
      <c r="E320" s="50" t="s">
        <v>729</v>
      </c>
      <c r="F320" s="50" t="s">
        <v>63</v>
      </c>
      <c r="G320" s="50" t="s">
        <v>611</v>
      </c>
      <c r="H320" s="51" t="s">
        <v>276</v>
      </c>
      <c r="I320" s="50" t="s">
        <v>537</v>
      </c>
      <c r="J320" s="50">
        <v>58</v>
      </c>
      <c r="K320" s="50">
        <v>58</v>
      </c>
      <c r="L320" s="50">
        <v>58</v>
      </c>
      <c r="M320" s="50">
        <v>700</v>
      </c>
      <c r="N320" s="50">
        <v>8071</v>
      </c>
      <c r="O320" s="50">
        <v>661</v>
      </c>
      <c r="P320" s="52">
        <f t="shared" si="65"/>
        <v>22.112328767123287</v>
      </c>
      <c r="Q320" s="53">
        <f t="shared" si="66"/>
        <v>0.38124704770902218</v>
      </c>
      <c r="R320" s="54">
        <f t="shared" si="67"/>
        <v>11.860396767083028</v>
      </c>
      <c r="S320" s="50">
        <v>340</v>
      </c>
      <c r="T320" s="50">
        <v>0</v>
      </c>
      <c r="U320" s="50">
        <v>21</v>
      </c>
      <c r="V320" s="53">
        <f t="shared" ref="V320:V337" si="70">U320/M320</f>
        <v>0.03</v>
      </c>
      <c r="W320" s="55"/>
      <c r="X320" s="74">
        <v>0</v>
      </c>
    </row>
    <row r="321" spans="1:24" ht="15" customHeight="1">
      <c r="A321" s="74" t="s">
        <v>290</v>
      </c>
      <c r="B321" s="74" t="s">
        <v>728</v>
      </c>
      <c r="C321" s="48" t="s">
        <v>290</v>
      </c>
      <c r="D321" s="56"/>
      <c r="E321" s="50" t="s">
        <v>729</v>
      </c>
      <c r="F321" s="50" t="s">
        <v>63</v>
      </c>
      <c r="G321" s="50" t="s">
        <v>352</v>
      </c>
      <c r="H321" s="51" t="s">
        <v>276</v>
      </c>
      <c r="I321" s="50" t="s">
        <v>537</v>
      </c>
      <c r="J321" s="50">
        <v>58</v>
      </c>
      <c r="K321" s="50">
        <v>58</v>
      </c>
      <c r="L321" s="50">
        <v>29</v>
      </c>
      <c r="M321" s="50">
        <v>1060</v>
      </c>
      <c r="N321" s="50">
        <v>18137</v>
      </c>
      <c r="O321" s="50">
        <v>965</v>
      </c>
      <c r="P321" s="52">
        <f t="shared" si="65"/>
        <v>49.69041095890411</v>
      </c>
      <c r="Q321" s="53">
        <f t="shared" si="66"/>
        <v>0.85673122342938124</v>
      </c>
      <c r="R321" s="54">
        <f t="shared" si="67"/>
        <v>17.913086419753085</v>
      </c>
      <c r="S321" s="50">
        <v>628</v>
      </c>
      <c r="T321" s="50">
        <v>0</v>
      </c>
      <c r="U321" s="50">
        <v>43</v>
      </c>
      <c r="V321" s="53">
        <f t="shared" si="70"/>
        <v>4.0566037735849055E-2</v>
      </c>
      <c r="W321" s="55"/>
      <c r="X321" s="74">
        <v>0</v>
      </c>
    </row>
    <row r="322" spans="1:24" ht="15" customHeight="1">
      <c r="A322" s="74" t="s">
        <v>270</v>
      </c>
      <c r="B322" s="74" t="s">
        <v>730</v>
      </c>
      <c r="C322" s="48" t="s">
        <v>290</v>
      </c>
      <c r="D322" s="56"/>
      <c r="E322" s="50" t="s">
        <v>724</v>
      </c>
      <c r="F322" s="50" t="s">
        <v>731</v>
      </c>
      <c r="G322" s="50" t="s">
        <v>346</v>
      </c>
      <c r="H322" s="51" t="s">
        <v>276</v>
      </c>
      <c r="I322" s="50" t="s">
        <v>318</v>
      </c>
      <c r="J322" s="50">
        <v>46</v>
      </c>
      <c r="K322" s="50">
        <v>35</v>
      </c>
      <c r="L322" s="50">
        <v>17</v>
      </c>
      <c r="M322" s="50">
        <v>291</v>
      </c>
      <c r="N322" s="50">
        <v>9634</v>
      </c>
      <c r="O322" s="50">
        <v>299</v>
      </c>
      <c r="P322" s="52">
        <f t="shared" si="65"/>
        <v>26.394520547945206</v>
      </c>
      <c r="Q322" s="53">
        <f t="shared" si="66"/>
        <v>0.57379392495533055</v>
      </c>
      <c r="R322" s="54">
        <f t="shared" si="67"/>
        <v>32.657627118644065</v>
      </c>
      <c r="S322" s="50">
        <v>178</v>
      </c>
      <c r="T322" s="50">
        <v>0</v>
      </c>
      <c r="U322" s="50">
        <v>0</v>
      </c>
      <c r="V322" s="53">
        <f t="shared" si="70"/>
        <v>0</v>
      </c>
      <c r="W322" s="55"/>
      <c r="X322" s="74">
        <v>0</v>
      </c>
    </row>
    <row r="323" spans="1:24" ht="15" customHeight="1">
      <c r="A323" s="74" t="s">
        <v>290</v>
      </c>
      <c r="B323" s="74" t="s">
        <v>723</v>
      </c>
      <c r="C323" s="48" t="s">
        <v>270</v>
      </c>
      <c r="D323" s="56"/>
      <c r="E323" s="50" t="s">
        <v>724</v>
      </c>
      <c r="F323" s="50" t="s">
        <v>67</v>
      </c>
      <c r="G323" s="50" t="s">
        <v>732</v>
      </c>
      <c r="H323" s="51" t="s">
        <v>324</v>
      </c>
      <c r="I323" s="50" t="s">
        <v>287</v>
      </c>
      <c r="J323" s="50">
        <v>19</v>
      </c>
      <c r="K323" s="50">
        <v>19</v>
      </c>
      <c r="L323" s="50">
        <v>10</v>
      </c>
      <c r="M323" s="50">
        <v>643</v>
      </c>
      <c r="N323" s="50">
        <v>6628</v>
      </c>
      <c r="O323" s="50">
        <v>655</v>
      </c>
      <c r="P323" s="52">
        <f>N323/365</f>
        <v>18.158904109589042</v>
      </c>
      <c r="Q323" s="53">
        <f>N323/(J323*365)</f>
        <v>0.95573179524152851</v>
      </c>
      <c r="R323" s="54">
        <f>N323/((M323+O323)/2)</f>
        <v>10.212634822804315</v>
      </c>
      <c r="S323" s="50">
        <v>350</v>
      </c>
      <c r="T323" s="50">
        <v>41.5</v>
      </c>
      <c r="U323" s="50">
        <v>47</v>
      </c>
      <c r="V323" s="53">
        <f>U323/M323</f>
        <v>7.3094867807153963E-2</v>
      </c>
      <c r="W323" s="55"/>
      <c r="X323" s="74">
        <v>0</v>
      </c>
    </row>
    <row r="324" spans="1:24" ht="15" customHeight="1">
      <c r="A324" s="74"/>
      <c r="B324" s="74"/>
      <c r="C324" s="48"/>
      <c r="D324" s="56"/>
      <c r="E324" s="50" t="s">
        <v>724</v>
      </c>
      <c r="F324" s="50" t="s">
        <v>67</v>
      </c>
      <c r="G324" s="50" t="s">
        <v>733</v>
      </c>
      <c r="H324" s="51" t="s">
        <v>276</v>
      </c>
      <c r="I324" s="50" t="s">
        <v>734</v>
      </c>
      <c r="J324" s="50">
        <v>17</v>
      </c>
      <c r="K324" s="50">
        <v>12</v>
      </c>
      <c r="L324" s="50">
        <v>0</v>
      </c>
      <c r="M324" s="50">
        <v>0</v>
      </c>
      <c r="N324" s="50">
        <v>0</v>
      </c>
      <c r="O324" s="50">
        <v>0</v>
      </c>
      <c r="P324" s="52">
        <f>N324/365</f>
        <v>0</v>
      </c>
      <c r="Q324" s="53">
        <f>N324/(J324*365)</f>
        <v>0</v>
      </c>
      <c r="R324" s="54">
        <v>0</v>
      </c>
      <c r="S324" s="50">
        <v>0</v>
      </c>
      <c r="T324" s="50">
        <v>0</v>
      </c>
      <c r="U324" s="50">
        <v>0</v>
      </c>
      <c r="V324" s="53">
        <v>0</v>
      </c>
      <c r="W324" s="55"/>
      <c r="X324" s="74"/>
    </row>
    <row r="325" spans="1:24" ht="15" customHeight="1">
      <c r="A325" s="74" t="s">
        <v>293</v>
      </c>
      <c r="B325" s="74" t="s">
        <v>723</v>
      </c>
      <c r="C325" s="48" t="s">
        <v>290</v>
      </c>
      <c r="D325" s="56"/>
      <c r="E325" s="50" t="s">
        <v>724</v>
      </c>
      <c r="F325" s="50" t="s">
        <v>67</v>
      </c>
      <c r="G325" s="50" t="s">
        <v>735</v>
      </c>
      <c r="H325" s="51" t="s">
        <v>303</v>
      </c>
      <c r="I325" s="50" t="s">
        <v>287</v>
      </c>
      <c r="J325" s="50">
        <v>45</v>
      </c>
      <c r="K325" s="50">
        <v>45</v>
      </c>
      <c r="L325" s="50">
        <v>30</v>
      </c>
      <c r="M325" s="50">
        <v>779</v>
      </c>
      <c r="N325" s="50">
        <v>13519</v>
      </c>
      <c r="O325" s="50">
        <v>771</v>
      </c>
      <c r="P325" s="52">
        <f t="shared" si="65"/>
        <v>37.038356164383565</v>
      </c>
      <c r="Q325" s="53">
        <f t="shared" si="66"/>
        <v>0.82307458143074586</v>
      </c>
      <c r="R325" s="54">
        <f t="shared" si="67"/>
        <v>17.443870967741937</v>
      </c>
      <c r="S325" s="50">
        <v>434</v>
      </c>
      <c r="T325" s="50">
        <v>30.4</v>
      </c>
      <c r="U325" s="50">
        <v>44</v>
      </c>
      <c r="V325" s="53">
        <f t="shared" si="70"/>
        <v>5.6482670089858793E-2</v>
      </c>
      <c r="W325" s="55"/>
      <c r="X325" s="74">
        <v>0</v>
      </c>
    </row>
    <row r="326" spans="1:24" ht="15" customHeight="1">
      <c r="A326" s="74" t="s">
        <v>296</v>
      </c>
      <c r="B326" s="74" t="s">
        <v>723</v>
      </c>
      <c r="C326" s="48" t="s">
        <v>290</v>
      </c>
      <c r="D326" s="56"/>
      <c r="E326" s="50" t="s">
        <v>724</v>
      </c>
      <c r="F326" s="50" t="s">
        <v>67</v>
      </c>
      <c r="G326" s="50" t="s">
        <v>736</v>
      </c>
      <c r="H326" s="51" t="s">
        <v>414</v>
      </c>
      <c r="I326" s="50" t="s">
        <v>287</v>
      </c>
      <c r="J326" s="50">
        <v>45</v>
      </c>
      <c r="K326" s="50">
        <v>45</v>
      </c>
      <c r="L326" s="50">
        <v>30</v>
      </c>
      <c r="M326" s="50">
        <v>1100</v>
      </c>
      <c r="N326" s="50">
        <v>12774</v>
      </c>
      <c r="O326" s="50">
        <v>1097</v>
      </c>
      <c r="P326" s="52">
        <f t="shared" si="65"/>
        <v>34.9972602739726</v>
      </c>
      <c r="Q326" s="53">
        <f t="shared" si="66"/>
        <v>0.777716894977169</v>
      </c>
      <c r="R326" s="54">
        <f t="shared" si="67"/>
        <v>11.628584433318162</v>
      </c>
      <c r="S326" s="50">
        <v>403</v>
      </c>
      <c r="T326" s="50">
        <v>38.200000000000003</v>
      </c>
      <c r="U326" s="50">
        <v>115</v>
      </c>
      <c r="V326" s="53">
        <f t="shared" si="70"/>
        <v>0.10454545454545454</v>
      </c>
      <c r="W326" s="55"/>
      <c r="X326" s="74">
        <v>0</v>
      </c>
    </row>
    <row r="327" spans="1:24" ht="15" customHeight="1">
      <c r="A327" s="74" t="s">
        <v>282</v>
      </c>
      <c r="B327" s="74" t="s">
        <v>723</v>
      </c>
      <c r="C327" s="48" t="s">
        <v>290</v>
      </c>
      <c r="D327" s="56"/>
      <c r="E327" s="50" t="s">
        <v>724</v>
      </c>
      <c r="F327" s="50" t="s">
        <v>67</v>
      </c>
      <c r="G327" s="50" t="s">
        <v>737</v>
      </c>
      <c r="H327" s="51" t="s">
        <v>276</v>
      </c>
      <c r="I327" s="50" t="s">
        <v>287</v>
      </c>
      <c r="J327" s="50">
        <v>44</v>
      </c>
      <c r="K327" s="50">
        <v>44</v>
      </c>
      <c r="L327" s="50">
        <v>25</v>
      </c>
      <c r="M327" s="50">
        <v>600</v>
      </c>
      <c r="N327" s="50">
        <v>14026</v>
      </c>
      <c r="O327" s="50">
        <v>609</v>
      </c>
      <c r="P327" s="52">
        <f t="shared" si="65"/>
        <v>38.42739726027397</v>
      </c>
      <c r="Q327" s="53">
        <f t="shared" si="66"/>
        <v>0.87334993773349934</v>
      </c>
      <c r="R327" s="54">
        <f t="shared" si="67"/>
        <v>23.20264681555004</v>
      </c>
      <c r="S327" s="50">
        <v>294</v>
      </c>
      <c r="T327" s="50">
        <v>17.7</v>
      </c>
      <c r="U327" s="50">
        <v>151</v>
      </c>
      <c r="V327" s="53">
        <f t="shared" si="70"/>
        <v>0.25166666666666665</v>
      </c>
      <c r="W327" s="55"/>
      <c r="X327" s="74">
        <v>0</v>
      </c>
    </row>
    <row r="328" spans="1:24" ht="15" customHeight="1">
      <c r="A328" s="74" t="s">
        <v>298</v>
      </c>
      <c r="B328" s="74" t="s">
        <v>723</v>
      </c>
      <c r="C328" s="48" t="s">
        <v>290</v>
      </c>
      <c r="D328" s="56"/>
      <c r="E328" s="50" t="s">
        <v>724</v>
      </c>
      <c r="F328" s="50" t="s">
        <v>67</v>
      </c>
      <c r="G328" s="50" t="s">
        <v>738</v>
      </c>
      <c r="H328" s="51" t="s">
        <v>276</v>
      </c>
      <c r="I328" s="50" t="s">
        <v>287</v>
      </c>
      <c r="J328" s="50">
        <v>45</v>
      </c>
      <c r="K328" s="50">
        <v>45</v>
      </c>
      <c r="L328" s="50">
        <v>35</v>
      </c>
      <c r="M328" s="50">
        <v>698</v>
      </c>
      <c r="N328" s="50">
        <v>13720</v>
      </c>
      <c r="O328" s="50">
        <v>694</v>
      </c>
      <c r="P328" s="52">
        <f t="shared" si="65"/>
        <v>37.589041095890408</v>
      </c>
      <c r="Q328" s="53">
        <f t="shared" si="66"/>
        <v>0.83531202435312024</v>
      </c>
      <c r="R328" s="54">
        <f t="shared" si="67"/>
        <v>19.712643678160919</v>
      </c>
      <c r="S328" s="50">
        <v>346</v>
      </c>
      <c r="T328" s="50">
        <v>22.7</v>
      </c>
      <c r="U328" s="50">
        <v>119</v>
      </c>
      <c r="V328" s="53">
        <f t="shared" si="70"/>
        <v>0.17048710601719197</v>
      </c>
      <c r="W328" s="55"/>
      <c r="X328" s="74">
        <v>0</v>
      </c>
    </row>
    <row r="329" spans="1:24" ht="15" customHeight="1">
      <c r="A329" s="74" t="s">
        <v>301</v>
      </c>
      <c r="B329" s="74" t="s">
        <v>723</v>
      </c>
      <c r="C329" s="48" t="s">
        <v>290</v>
      </c>
      <c r="D329" s="56"/>
      <c r="E329" s="50" t="s">
        <v>724</v>
      </c>
      <c r="F329" s="50" t="s">
        <v>67</v>
      </c>
      <c r="G329" s="50" t="s">
        <v>739</v>
      </c>
      <c r="H329" s="51" t="s">
        <v>409</v>
      </c>
      <c r="I329" s="50" t="s">
        <v>287</v>
      </c>
      <c r="J329" s="50">
        <v>23</v>
      </c>
      <c r="K329" s="50">
        <v>23</v>
      </c>
      <c r="L329" s="50">
        <v>10</v>
      </c>
      <c r="M329" s="50">
        <v>836</v>
      </c>
      <c r="N329" s="50">
        <v>4891</v>
      </c>
      <c r="O329" s="50">
        <v>842</v>
      </c>
      <c r="P329" s="52">
        <f t="shared" si="65"/>
        <v>13.4</v>
      </c>
      <c r="Q329" s="53">
        <f t="shared" si="66"/>
        <v>0.58260869565217388</v>
      </c>
      <c r="R329" s="54">
        <f t="shared" si="67"/>
        <v>5.8295589988081051</v>
      </c>
      <c r="S329" s="50">
        <v>7</v>
      </c>
      <c r="T329" s="50">
        <v>50.4</v>
      </c>
      <c r="U329" s="50">
        <v>2</v>
      </c>
      <c r="V329" s="53">
        <f t="shared" si="70"/>
        <v>2.3923444976076554E-3</v>
      </c>
      <c r="W329" s="55"/>
      <c r="X329" s="74">
        <v>218</v>
      </c>
    </row>
    <row r="330" spans="1:24" ht="15" customHeight="1">
      <c r="A330" s="74" t="s">
        <v>417</v>
      </c>
      <c r="B330" s="74" t="s">
        <v>723</v>
      </c>
      <c r="C330" s="48" t="s">
        <v>290</v>
      </c>
      <c r="D330" s="56"/>
      <c r="E330" s="50" t="s">
        <v>724</v>
      </c>
      <c r="F330" s="50" t="s">
        <v>67</v>
      </c>
      <c r="G330" s="50" t="s">
        <v>740</v>
      </c>
      <c r="H330" s="51" t="s">
        <v>276</v>
      </c>
      <c r="I330" s="50" t="s">
        <v>287</v>
      </c>
      <c r="J330" s="50">
        <v>46</v>
      </c>
      <c r="K330" s="50">
        <v>40</v>
      </c>
      <c r="L330" s="50">
        <v>20</v>
      </c>
      <c r="M330" s="50">
        <v>718</v>
      </c>
      <c r="N330" s="50">
        <v>10889</v>
      </c>
      <c r="O330" s="50">
        <v>724</v>
      </c>
      <c r="P330" s="52">
        <f t="shared" si="65"/>
        <v>29.832876712328765</v>
      </c>
      <c r="Q330" s="53">
        <f t="shared" si="66"/>
        <v>0.64854079809410359</v>
      </c>
      <c r="R330" s="54">
        <f t="shared" si="67"/>
        <v>15.102635228848822</v>
      </c>
      <c r="S330" s="50">
        <v>78</v>
      </c>
      <c r="T330" s="50">
        <v>29.4</v>
      </c>
      <c r="U330" s="50">
        <v>50</v>
      </c>
      <c r="V330" s="53">
        <f t="shared" si="70"/>
        <v>6.9637883008356549E-2</v>
      </c>
      <c r="W330" s="55"/>
      <c r="X330" s="74">
        <v>0</v>
      </c>
    </row>
    <row r="331" spans="1:24" ht="15" customHeight="1">
      <c r="A331" s="74" t="s">
        <v>293</v>
      </c>
      <c r="B331" s="74" t="s">
        <v>726</v>
      </c>
      <c r="C331" s="48" t="s">
        <v>290</v>
      </c>
      <c r="D331" s="56"/>
      <c r="E331" s="50" t="s">
        <v>724</v>
      </c>
      <c r="F331" s="50" t="s">
        <v>66</v>
      </c>
      <c r="G331" s="50" t="s">
        <v>741</v>
      </c>
      <c r="H331" s="51" t="s">
        <v>276</v>
      </c>
      <c r="I331" s="50" t="s">
        <v>287</v>
      </c>
      <c r="J331" s="50">
        <v>37</v>
      </c>
      <c r="K331" s="50">
        <v>34</v>
      </c>
      <c r="L331" s="50">
        <v>8</v>
      </c>
      <c r="M331" s="50">
        <v>1165</v>
      </c>
      <c r="N331" s="50">
        <v>9994</v>
      </c>
      <c r="O331" s="50">
        <v>1165</v>
      </c>
      <c r="P331" s="52">
        <f t="shared" si="65"/>
        <v>27.38082191780822</v>
      </c>
      <c r="Q331" s="53">
        <f t="shared" si="66"/>
        <v>0.74002221399481671</v>
      </c>
      <c r="R331" s="54">
        <f t="shared" si="67"/>
        <v>8.5785407725321896</v>
      </c>
      <c r="S331" s="50">
        <v>347</v>
      </c>
      <c r="T331" s="50">
        <v>34.700000000000003</v>
      </c>
      <c r="U331" s="50">
        <v>328</v>
      </c>
      <c r="V331" s="53">
        <f t="shared" si="70"/>
        <v>0.2815450643776824</v>
      </c>
      <c r="W331" s="55" t="s">
        <v>742</v>
      </c>
      <c r="X331" s="74">
        <v>148</v>
      </c>
    </row>
    <row r="332" spans="1:24" ht="15" customHeight="1">
      <c r="A332" s="74" t="s">
        <v>296</v>
      </c>
      <c r="B332" s="74" t="s">
        <v>726</v>
      </c>
      <c r="C332" s="48" t="s">
        <v>290</v>
      </c>
      <c r="D332" s="56"/>
      <c r="E332" s="50" t="s">
        <v>724</v>
      </c>
      <c r="F332" s="50" t="s">
        <v>66</v>
      </c>
      <c r="G332" s="50" t="s">
        <v>743</v>
      </c>
      <c r="H332" s="51" t="s">
        <v>276</v>
      </c>
      <c r="I332" s="50" t="s">
        <v>287</v>
      </c>
      <c r="J332" s="50">
        <v>55</v>
      </c>
      <c r="K332" s="50">
        <v>55</v>
      </c>
      <c r="L332" s="50">
        <v>39</v>
      </c>
      <c r="M332" s="50">
        <v>1518</v>
      </c>
      <c r="N332" s="50">
        <v>20645</v>
      </c>
      <c r="O332" s="50">
        <v>1515</v>
      </c>
      <c r="P332" s="52">
        <f t="shared" si="65"/>
        <v>56.561643835616437</v>
      </c>
      <c r="Q332" s="53">
        <f t="shared" si="66"/>
        <v>1.0283935242839353</v>
      </c>
      <c r="R332" s="54">
        <f t="shared" si="67"/>
        <v>13.613583910319816</v>
      </c>
      <c r="S332" s="50">
        <v>459</v>
      </c>
      <c r="T332" s="50">
        <v>35.4</v>
      </c>
      <c r="U332" s="50">
        <v>563</v>
      </c>
      <c r="V332" s="53">
        <f t="shared" si="70"/>
        <v>0.37088274044795783</v>
      </c>
      <c r="W332" s="55"/>
      <c r="X332" s="74">
        <v>0</v>
      </c>
    </row>
    <row r="333" spans="1:24" ht="15" customHeight="1">
      <c r="A333" s="74" t="s">
        <v>282</v>
      </c>
      <c r="B333" s="74" t="s">
        <v>726</v>
      </c>
      <c r="C333" s="48" t="s">
        <v>290</v>
      </c>
      <c r="D333" s="56"/>
      <c r="E333" s="50" t="s">
        <v>724</v>
      </c>
      <c r="F333" s="50" t="s">
        <v>66</v>
      </c>
      <c r="G333" s="50" t="s">
        <v>468</v>
      </c>
      <c r="H333" s="51" t="s">
        <v>303</v>
      </c>
      <c r="I333" s="50" t="s">
        <v>287</v>
      </c>
      <c r="J333" s="50">
        <v>55</v>
      </c>
      <c r="K333" s="50">
        <v>55</v>
      </c>
      <c r="L333" s="50">
        <v>37</v>
      </c>
      <c r="M333" s="50">
        <v>1369</v>
      </c>
      <c r="N333" s="50">
        <v>20317</v>
      </c>
      <c r="O333" s="50">
        <v>1366</v>
      </c>
      <c r="P333" s="52">
        <f t="shared" si="65"/>
        <v>55.663013698630138</v>
      </c>
      <c r="Q333" s="53">
        <f t="shared" si="66"/>
        <v>1.012054794520548</v>
      </c>
      <c r="R333" s="54">
        <f t="shared" si="67"/>
        <v>14.857038391224863</v>
      </c>
      <c r="S333" s="50">
        <v>137</v>
      </c>
      <c r="T333" s="50">
        <v>31.6</v>
      </c>
      <c r="U333" s="50">
        <v>752</v>
      </c>
      <c r="V333" s="53">
        <f t="shared" si="70"/>
        <v>0.54930606281957628</v>
      </c>
      <c r="W333" s="55"/>
      <c r="X333" s="74">
        <v>0</v>
      </c>
    </row>
    <row r="334" spans="1:24" ht="15" customHeight="1">
      <c r="A334" s="74" t="s">
        <v>298</v>
      </c>
      <c r="B334" s="74" t="s">
        <v>726</v>
      </c>
      <c r="C334" s="48" t="s">
        <v>290</v>
      </c>
      <c r="D334" s="56"/>
      <c r="E334" s="50" t="s">
        <v>724</v>
      </c>
      <c r="F334" s="50" t="s">
        <v>66</v>
      </c>
      <c r="G334" s="50" t="s">
        <v>744</v>
      </c>
      <c r="H334" s="51" t="s">
        <v>276</v>
      </c>
      <c r="I334" s="50" t="s">
        <v>287</v>
      </c>
      <c r="J334" s="50">
        <v>54</v>
      </c>
      <c r="K334" s="50">
        <v>21</v>
      </c>
      <c r="L334" s="50">
        <v>0</v>
      </c>
      <c r="M334" s="50">
        <v>205</v>
      </c>
      <c r="N334" s="50">
        <v>2080</v>
      </c>
      <c r="O334" s="50">
        <v>205</v>
      </c>
      <c r="P334" s="52">
        <f t="shared" si="65"/>
        <v>5.6986301369863011</v>
      </c>
      <c r="Q334" s="53">
        <f t="shared" si="66"/>
        <v>0.10553018772196854</v>
      </c>
      <c r="R334" s="54">
        <f t="shared" si="67"/>
        <v>10.146341463414634</v>
      </c>
      <c r="S334" s="50">
        <v>197</v>
      </c>
      <c r="T334" s="50">
        <v>20.3</v>
      </c>
      <c r="U334" s="50">
        <v>7</v>
      </c>
      <c r="V334" s="53">
        <f t="shared" si="70"/>
        <v>3.4146341463414637E-2</v>
      </c>
      <c r="W334" s="55"/>
      <c r="X334" s="74">
        <v>0</v>
      </c>
    </row>
    <row r="335" spans="1:24" ht="15" customHeight="1">
      <c r="A335" s="74" t="s">
        <v>301</v>
      </c>
      <c r="B335" s="74" t="s">
        <v>726</v>
      </c>
      <c r="C335" s="48" t="s">
        <v>290</v>
      </c>
      <c r="D335" s="56"/>
      <c r="E335" s="50" t="s">
        <v>724</v>
      </c>
      <c r="F335" s="50" t="s">
        <v>66</v>
      </c>
      <c r="G335" s="50" t="s">
        <v>745</v>
      </c>
      <c r="H335" s="51" t="s">
        <v>324</v>
      </c>
      <c r="I335" s="50" t="s">
        <v>287</v>
      </c>
      <c r="J335" s="50">
        <v>55</v>
      </c>
      <c r="K335" s="50">
        <v>55</v>
      </c>
      <c r="L335" s="50">
        <v>37</v>
      </c>
      <c r="M335" s="50">
        <v>946</v>
      </c>
      <c r="N335" s="50">
        <v>20203</v>
      </c>
      <c r="O335" s="50">
        <v>947</v>
      </c>
      <c r="P335" s="52">
        <f t="shared" si="65"/>
        <v>55.350684931506848</v>
      </c>
      <c r="Q335" s="53">
        <f t="shared" si="66"/>
        <v>1.0063760896637608</v>
      </c>
      <c r="R335" s="54">
        <f t="shared" si="67"/>
        <v>21.344955097728473</v>
      </c>
      <c r="S335" s="50">
        <v>405</v>
      </c>
      <c r="T335" s="50">
        <v>33.5</v>
      </c>
      <c r="U335" s="50">
        <v>323</v>
      </c>
      <c r="V335" s="53">
        <f t="shared" si="70"/>
        <v>0.34143763213530653</v>
      </c>
      <c r="W335" s="55"/>
      <c r="X335" s="74">
        <v>0</v>
      </c>
    </row>
    <row r="336" spans="1:24" ht="15" customHeight="1">
      <c r="A336" s="74"/>
      <c r="B336" s="74"/>
      <c r="C336" s="48"/>
      <c r="D336" s="56"/>
      <c r="E336" s="64" t="s">
        <v>335</v>
      </c>
      <c r="F336" s="65"/>
      <c r="G336" s="65"/>
      <c r="H336" s="66"/>
      <c r="I336" s="67"/>
      <c r="J336" s="50">
        <v>69</v>
      </c>
      <c r="K336" s="50">
        <v>49</v>
      </c>
      <c r="L336" s="50">
        <v>14</v>
      </c>
      <c r="M336" s="50">
        <v>999</v>
      </c>
      <c r="N336" s="50">
        <v>7819</v>
      </c>
      <c r="O336" s="50">
        <v>1006</v>
      </c>
      <c r="P336" s="52">
        <v>113</v>
      </c>
      <c r="Q336" s="53">
        <f t="shared" si="66"/>
        <v>0.31046257693071272</v>
      </c>
      <c r="R336" s="54">
        <f t="shared" si="67"/>
        <v>7.7995012468827927</v>
      </c>
      <c r="S336" s="61"/>
      <c r="T336" s="61"/>
      <c r="U336" s="61"/>
      <c r="V336" s="61"/>
      <c r="W336" s="55"/>
      <c r="X336" s="74"/>
    </row>
    <row r="337" spans="1:24" ht="15" customHeight="1">
      <c r="A337" s="74"/>
      <c r="B337" s="74"/>
      <c r="C337" s="48"/>
      <c r="D337" s="56"/>
      <c r="E337" s="57" t="s">
        <v>288</v>
      </c>
      <c r="F337" s="58"/>
      <c r="G337" s="58"/>
      <c r="H337" s="59"/>
      <c r="I337" s="60"/>
      <c r="J337" s="63">
        <f t="shared" ref="J337:O337" si="71">SUM(J320:J336)</f>
        <v>771</v>
      </c>
      <c r="K337" s="63">
        <f t="shared" si="71"/>
        <v>693</v>
      </c>
      <c r="L337" s="63">
        <f t="shared" si="71"/>
        <v>399</v>
      </c>
      <c r="M337" s="63">
        <f t="shared" si="71"/>
        <v>13627</v>
      </c>
      <c r="N337" s="63">
        <f t="shared" si="71"/>
        <v>193347</v>
      </c>
      <c r="O337" s="63">
        <f t="shared" si="71"/>
        <v>13521</v>
      </c>
      <c r="P337" s="69">
        <f t="shared" si="65"/>
        <v>529.7178082191781</v>
      </c>
      <c r="Q337" s="70">
        <f t="shared" si="66"/>
        <v>0.68705292894835035</v>
      </c>
      <c r="R337" s="71">
        <f t="shared" si="67"/>
        <v>14.243922204213938</v>
      </c>
      <c r="S337" s="63">
        <f>SUM(S320:S336)</f>
        <v>4603</v>
      </c>
      <c r="T337" s="61"/>
      <c r="U337" s="63">
        <f>SUM(U320:U336)</f>
        <v>2565</v>
      </c>
      <c r="V337" s="53">
        <f t="shared" si="70"/>
        <v>0.18822925075218316</v>
      </c>
      <c r="W337" s="62"/>
      <c r="X337" s="74"/>
    </row>
    <row r="338" spans="1:24" ht="15" customHeight="1">
      <c r="A338" s="74"/>
      <c r="B338" s="74"/>
      <c r="C338" s="48"/>
      <c r="D338" s="63"/>
      <c r="E338" s="184" t="s">
        <v>289</v>
      </c>
      <c r="F338" s="185"/>
      <c r="G338" s="185"/>
      <c r="H338" s="186"/>
      <c r="I338" s="187"/>
      <c r="J338" s="188">
        <v>417</v>
      </c>
      <c r="K338" s="189"/>
      <c r="L338" s="189"/>
      <c r="M338" s="189"/>
      <c r="N338" s="189"/>
      <c r="O338" s="189"/>
      <c r="P338" s="190">
        <v>325</v>
      </c>
      <c r="Q338" s="191">
        <v>0.78</v>
      </c>
      <c r="R338" s="189"/>
      <c r="S338" s="189"/>
      <c r="T338" s="189"/>
      <c r="U338" s="189"/>
      <c r="V338" s="189"/>
      <c r="W338" s="192"/>
      <c r="X338" s="74"/>
    </row>
    <row r="339" spans="1:24" ht="15" customHeight="1">
      <c r="A339" s="74" t="s">
        <v>293</v>
      </c>
      <c r="B339" s="74" t="s">
        <v>728</v>
      </c>
      <c r="C339" s="48" t="s">
        <v>293</v>
      </c>
      <c r="D339" s="49" t="s">
        <v>336</v>
      </c>
      <c r="E339" s="50" t="s">
        <v>729</v>
      </c>
      <c r="F339" s="50" t="s">
        <v>63</v>
      </c>
      <c r="G339" s="50" t="s">
        <v>354</v>
      </c>
      <c r="H339" s="51" t="s">
        <v>303</v>
      </c>
      <c r="I339" s="50" t="s">
        <v>334</v>
      </c>
      <c r="J339" s="50">
        <v>58</v>
      </c>
      <c r="K339" s="50">
        <v>58</v>
      </c>
      <c r="L339" s="50">
        <v>32</v>
      </c>
      <c r="M339" s="50">
        <v>987</v>
      </c>
      <c r="N339" s="50">
        <v>18805</v>
      </c>
      <c r="O339" s="50">
        <v>982</v>
      </c>
      <c r="P339" s="52">
        <f t="shared" si="65"/>
        <v>51.520547945205479</v>
      </c>
      <c r="Q339" s="53">
        <f t="shared" si="66"/>
        <v>0.88828530940009442</v>
      </c>
      <c r="R339" s="54">
        <f t="shared" si="67"/>
        <v>19.101066531234128</v>
      </c>
      <c r="S339" s="50">
        <v>0</v>
      </c>
      <c r="T339" s="50">
        <v>0</v>
      </c>
      <c r="U339" s="50">
        <v>460</v>
      </c>
      <c r="V339" s="53">
        <f t="shared" ref="V339:V347" si="72">U339/M339</f>
        <v>0.46605876393110435</v>
      </c>
      <c r="W339" s="55"/>
      <c r="X339" s="74">
        <v>0</v>
      </c>
    </row>
    <row r="340" spans="1:24" ht="15" customHeight="1">
      <c r="A340" s="74" t="s">
        <v>270</v>
      </c>
      <c r="B340" s="74" t="s">
        <v>746</v>
      </c>
      <c r="C340" s="48" t="s">
        <v>293</v>
      </c>
      <c r="D340" s="56"/>
      <c r="E340" s="50" t="s">
        <v>747</v>
      </c>
      <c r="F340" s="50" t="s">
        <v>64</v>
      </c>
      <c r="G340" s="50" t="s">
        <v>748</v>
      </c>
      <c r="H340" s="51" t="s">
        <v>276</v>
      </c>
      <c r="I340" s="50" t="s">
        <v>546</v>
      </c>
      <c r="J340" s="50">
        <v>60</v>
      </c>
      <c r="K340" s="50">
        <v>57</v>
      </c>
      <c r="L340" s="50">
        <v>44</v>
      </c>
      <c r="M340" s="50">
        <v>759</v>
      </c>
      <c r="N340" s="50">
        <v>17139</v>
      </c>
      <c r="O340" s="50">
        <v>759</v>
      </c>
      <c r="P340" s="52">
        <f t="shared" si="65"/>
        <v>46.956164383561642</v>
      </c>
      <c r="Q340" s="53">
        <f t="shared" si="66"/>
        <v>0.78260273972602745</v>
      </c>
      <c r="R340" s="54">
        <f t="shared" si="67"/>
        <v>22.581027667984191</v>
      </c>
      <c r="S340" s="50">
        <v>181</v>
      </c>
      <c r="T340" s="50">
        <v>15.8</v>
      </c>
      <c r="U340" s="50">
        <v>0</v>
      </c>
      <c r="V340" s="53">
        <f t="shared" si="72"/>
        <v>0</v>
      </c>
      <c r="W340" s="55" t="s">
        <v>750</v>
      </c>
      <c r="X340" s="74">
        <v>0</v>
      </c>
    </row>
    <row r="341" spans="1:24" ht="15" customHeight="1">
      <c r="A341" s="74" t="s">
        <v>270</v>
      </c>
      <c r="B341" s="74" t="s">
        <v>751</v>
      </c>
      <c r="C341" s="48" t="s">
        <v>293</v>
      </c>
      <c r="D341" s="56"/>
      <c r="E341" s="50" t="s">
        <v>752</v>
      </c>
      <c r="F341" s="50" t="s">
        <v>753</v>
      </c>
      <c r="G341" s="50" t="s">
        <v>317</v>
      </c>
      <c r="H341" s="51" t="s">
        <v>276</v>
      </c>
      <c r="I341" s="50" t="s">
        <v>537</v>
      </c>
      <c r="J341" s="50">
        <v>43</v>
      </c>
      <c r="K341" s="50">
        <v>38</v>
      </c>
      <c r="L341" s="50">
        <v>17</v>
      </c>
      <c r="M341" s="50">
        <v>626</v>
      </c>
      <c r="N341" s="50">
        <v>11055</v>
      </c>
      <c r="O341" s="50">
        <v>615</v>
      </c>
      <c r="P341" s="52">
        <f t="shared" si="65"/>
        <v>30.287671232876711</v>
      </c>
      <c r="Q341" s="53">
        <f t="shared" si="66"/>
        <v>0.70436444727620262</v>
      </c>
      <c r="R341" s="54">
        <f t="shared" si="67"/>
        <v>17.816277195809832</v>
      </c>
      <c r="S341" s="50">
        <v>250</v>
      </c>
      <c r="T341" s="50">
        <v>1.1000000000000001</v>
      </c>
      <c r="U341" s="50">
        <v>10</v>
      </c>
      <c r="V341" s="53">
        <f t="shared" si="72"/>
        <v>1.5974440894568689E-2</v>
      </c>
      <c r="W341" s="55" t="s">
        <v>754</v>
      </c>
      <c r="X341" s="74">
        <v>0</v>
      </c>
    </row>
    <row r="342" spans="1:24" ht="15" customHeight="1">
      <c r="A342" s="74" t="s">
        <v>420</v>
      </c>
      <c r="B342" s="74" t="s">
        <v>723</v>
      </c>
      <c r="C342" s="48" t="s">
        <v>293</v>
      </c>
      <c r="D342" s="56"/>
      <c r="E342" s="50" t="s">
        <v>724</v>
      </c>
      <c r="F342" s="50" t="s">
        <v>67</v>
      </c>
      <c r="G342" s="50" t="s">
        <v>755</v>
      </c>
      <c r="H342" s="51" t="s">
        <v>303</v>
      </c>
      <c r="I342" s="50" t="s">
        <v>341</v>
      </c>
      <c r="J342" s="50">
        <v>47</v>
      </c>
      <c r="K342" s="50">
        <v>47</v>
      </c>
      <c r="L342" s="50">
        <v>40</v>
      </c>
      <c r="M342" s="50">
        <v>237</v>
      </c>
      <c r="N342" s="50">
        <v>15271</v>
      </c>
      <c r="O342" s="50">
        <v>237</v>
      </c>
      <c r="P342" s="52">
        <f t="shared" si="65"/>
        <v>41.838356164383562</v>
      </c>
      <c r="Q342" s="53">
        <f t="shared" si="66"/>
        <v>0.89017779073156511</v>
      </c>
      <c r="R342" s="54">
        <f t="shared" si="67"/>
        <v>64.434599156118139</v>
      </c>
      <c r="S342" s="50">
        <v>0</v>
      </c>
      <c r="T342" s="50">
        <v>0</v>
      </c>
      <c r="U342" s="50">
        <v>168</v>
      </c>
      <c r="V342" s="53">
        <f t="shared" si="72"/>
        <v>0.70886075949367089</v>
      </c>
      <c r="W342" s="55"/>
      <c r="X342" s="74">
        <v>0</v>
      </c>
    </row>
    <row r="343" spans="1:24" ht="15" customHeight="1">
      <c r="A343" s="74" t="s">
        <v>422</v>
      </c>
      <c r="B343" s="74" t="s">
        <v>723</v>
      </c>
      <c r="C343" s="48" t="s">
        <v>293</v>
      </c>
      <c r="D343" s="56"/>
      <c r="E343" s="50" t="s">
        <v>724</v>
      </c>
      <c r="F343" s="50" t="s">
        <v>67</v>
      </c>
      <c r="G343" s="50" t="s">
        <v>756</v>
      </c>
      <c r="H343" s="51" t="s">
        <v>276</v>
      </c>
      <c r="I343" s="50" t="s">
        <v>338</v>
      </c>
      <c r="J343" s="50">
        <v>47</v>
      </c>
      <c r="K343" s="50">
        <v>47</v>
      </c>
      <c r="L343" s="50">
        <v>40</v>
      </c>
      <c r="M343" s="50">
        <v>767</v>
      </c>
      <c r="N343" s="50">
        <v>13314</v>
      </c>
      <c r="O343" s="50">
        <v>756</v>
      </c>
      <c r="P343" s="52">
        <f t="shared" si="65"/>
        <v>36.476712328767121</v>
      </c>
      <c r="Q343" s="53">
        <f t="shared" si="66"/>
        <v>0.77610026231419416</v>
      </c>
      <c r="R343" s="54">
        <f t="shared" si="67"/>
        <v>17.483913328956007</v>
      </c>
      <c r="S343" s="50">
        <v>0</v>
      </c>
      <c r="T343" s="50">
        <v>0</v>
      </c>
      <c r="U343" s="50">
        <v>276</v>
      </c>
      <c r="V343" s="53">
        <f t="shared" si="72"/>
        <v>0.35984354628422427</v>
      </c>
      <c r="W343" s="55"/>
      <c r="X343" s="74">
        <v>0</v>
      </c>
    </row>
    <row r="344" spans="1:24" ht="15" customHeight="1">
      <c r="A344" s="74" t="s">
        <v>339</v>
      </c>
      <c r="B344" s="74" t="s">
        <v>726</v>
      </c>
      <c r="C344" s="48" t="s">
        <v>293</v>
      </c>
      <c r="D344" s="56"/>
      <c r="E344" s="50" t="s">
        <v>724</v>
      </c>
      <c r="F344" s="50" t="s">
        <v>66</v>
      </c>
      <c r="G344" s="50" t="s">
        <v>534</v>
      </c>
      <c r="H344" s="51" t="s">
        <v>303</v>
      </c>
      <c r="I344" s="50" t="s">
        <v>338</v>
      </c>
      <c r="J344" s="50">
        <v>54</v>
      </c>
      <c r="K344" s="50">
        <v>54</v>
      </c>
      <c r="L344" s="50">
        <v>29</v>
      </c>
      <c r="M344" s="50">
        <v>1483</v>
      </c>
      <c r="N344" s="50">
        <v>18216</v>
      </c>
      <c r="O344" s="50">
        <v>1481</v>
      </c>
      <c r="P344" s="52">
        <f t="shared" si="65"/>
        <v>49.906849315068492</v>
      </c>
      <c r="Q344" s="53">
        <f t="shared" si="66"/>
        <v>0.92420091324200915</v>
      </c>
      <c r="R344" s="54">
        <f t="shared" si="67"/>
        <v>12.291497975708502</v>
      </c>
      <c r="S344" s="50">
        <v>7</v>
      </c>
      <c r="T344" s="50">
        <v>10.3</v>
      </c>
      <c r="U344" s="50">
        <v>890</v>
      </c>
      <c r="V344" s="53">
        <f t="shared" si="72"/>
        <v>0.60013486176668918</v>
      </c>
      <c r="W344" s="55"/>
      <c r="X344" s="74">
        <v>0</v>
      </c>
    </row>
    <row r="345" spans="1:24" ht="15" customHeight="1">
      <c r="A345" s="74"/>
      <c r="B345" s="74"/>
      <c r="C345" s="48"/>
      <c r="D345" s="56"/>
      <c r="E345" s="64" t="s">
        <v>288</v>
      </c>
      <c r="F345" s="65"/>
      <c r="G345" s="65"/>
      <c r="H345" s="66"/>
      <c r="I345" s="67"/>
      <c r="J345" s="50">
        <f>SUM(J339:J344)</f>
        <v>309</v>
      </c>
      <c r="K345" s="50">
        <f t="shared" ref="K345:O345" si="73">SUM(K339:K344)</f>
        <v>301</v>
      </c>
      <c r="L345" s="50">
        <f t="shared" si="73"/>
        <v>202</v>
      </c>
      <c r="M345" s="50">
        <f t="shared" si="73"/>
        <v>4859</v>
      </c>
      <c r="N345" s="50">
        <f t="shared" si="73"/>
        <v>93800</v>
      </c>
      <c r="O345" s="50">
        <f t="shared" si="73"/>
        <v>4830</v>
      </c>
      <c r="P345" s="52">
        <f t="shared" si="65"/>
        <v>256.98630136986299</v>
      </c>
      <c r="Q345" s="53">
        <f t="shared" si="66"/>
        <v>0.83167087821962138</v>
      </c>
      <c r="R345" s="54">
        <f t="shared" si="67"/>
        <v>19.36216327794406</v>
      </c>
      <c r="S345" s="50">
        <f>SUM(S339:S344)</f>
        <v>438</v>
      </c>
      <c r="T345" s="61"/>
      <c r="U345" s="50">
        <f>SUM(U339:U344)</f>
        <v>1804</v>
      </c>
      <c r="V345" s="53">
        <f t="shared" si="72"/>
        <v>0.37126980860259312</v>
      </c>
      <c r="W345" s="73"/>
      <c r="X345" s="74"/>
    </row>
    <row r="346" spans="1:24" ht="15" customHeight="1">
      <c r="A346" s="74"/>
      <c r="B346" s="74"/>
      <c r="C346" s="48"/>
      <c r="D346" s="63"/>
      <c r="E346" s="184" t="s">
        <v>289</v>
      </c>
      <c r="F346" s="185"/>
      <c r="G346" s="185"/>
      <c r="H346" s="186"/>
      <c r="I346" s="187"/>
      <c r="J346" s="188">
        <v>325</v>
      </c>
      <c r="K346" s="189"/>
      <c r="L346" s="189"/>
      <c r="M346" s="189"/>
      <c r="N346" s="189"/>
      <c r="O346" s="189"/>
      <c r="P346" s="190">
        <v>293</v>
      </c>
      <c r="Q346" s="191">
        <v>0.9</v>
      </c>
      <c r="R346" s="189"/>
      <c r="S346" s="189"/>
      <c r="T346" s="189"/>
      <c r="U346" s="189"/>
      <c r="V346" s="189"/>
      <c r="W346" s="193"/>
      <c r="X346" s="74"/>
    </row>
    <row r="347" spans="1:24" ht="15" customHeight="1">
      <c r="A347" s="74"/>
      <c r="B347" s="74"/>
      <c r="C347" s="48"/>
      <c r="D347" s="49" t="s">
        <v>359</v>
      </c>
      <c r="E347" s="64" t="s">
        <v>288</v>
      </c>
      <c r="F347" s="65"/>
      <c r="G347" s="65"/>
      <c r="H347" s="66"/>
      <c r="I347" s="67"/>
      <c r="J347" s="50">
        <f t="shared" ref="J347:O347" si="74">SUM(J345,J337,J318)</f>
        <v>1108</v>
      </c>
      <c r="K347" s="50">
        <f t="shared" si="74"/>
        <v>1022</v>
      </c>
      <c r="L347" s="50">
        <f t="shared" si="74"/>
        <v>611</v>
      </c>
      <c r="M347" s="50">
        <f t="shared" si="74"/>
        <v>21113</v>
      </c>
      <c r="N347" s="50">
        <f t="shared" si="74"/>
        <v>294989</v>
      </c>
      <c r="O347" s="50">
        <f t="shared" si="74"/>
        <v>20979</v>
      </c>
      <c r="P347" s="52">
        <f>N347/365</f>
        <v>808.18904109589039</v>
      </c>
      <c r="Q347" s="53">
        <f>N347/(J347*365)</f>
        <v>0.72941249196379998</v>
      </c>
      <c r="R347" s="54">
        <f>N347/((M347+O347)/2)</f>
        <v>14.016392663689063</v>
      </c>
      <c r="S347" s="50">
        <f>SUM(S345,S337,S318)</f>
        <v>6561</v>
      </c>
      <c r="T347" s="61"/>
      <c r="U347" s="50">
        <f>SUM(U345,U337,U318)</f>
        <v>5443</v>
      </c>
      <c r="V347" s="53">
        <f t="shared" si="72"/>
        <v>0.25780324918296782</v>
      </c>
      <c r="W347" s="73"/>
      <c r="X347" s="74"/>
    </row>
    <row r="348" spans="1:24" ht="15" customHeight="1">
      <c r="A348" s="74"/>
      <c r="B348" s="74"/>
      <c r="C348" s="48"/>
      <c r="D348" s="63"/>
      <c r="E348" s="184" t="s">
        <v>289</v>
      </c>
      <c r="F348" s="185"/>
      <c r="G348" s="185"/>
      <c r="H348" s="186"/>
      <c r="I348" s="187"/>
      <c r="J348" s="188">
        <v>850</v>
      </c>
      <c r="K348" s="189"/>
      <c r="L348" s="189"/>
      <c r="M348" s="189"/>
      <c r="N348" s="189"/>
      <c r="O348" s="189"/>
      <c r="P348" s="190">
        <v>699</v>
      </c>
      <c r="Q348" s="194" t="s">
        <v>360</v>
      </c>
      <c r="R348" s="189"/>
      <c r="S348" s="189"/>
      <c r="T348" s="189"/>
      <c r="U348" s="189"/>
      <c r="V348" s="189"/>
      <c r="W348" s="193"/>
      <c r="X348" s="74"/>
    </row>
    <row r="349" spans="1:24" ht="15" customHeight="1">
      <c r="A349" s="74" t="s">
        <v>290</v>
      </c>
      <c r="B349" s="74" t="s">
        <v>751</v>
      </c>
      <c r="C349" s="48" t="s">
        <v>296</v>
      </c>
      <c r="D349" s="49" t="s">
        <v>361</v>
      </c>
      <c r="E349" s="50" t="s">
        <v>752</v>
      </c>
      <c r="F349" s="50" t="s">
        <v>753</v>
      </c>
      <c r="G349" s="50" t="s">
        <v>362</v>
      </c>
      <c r="H349" s="51" t="s">
        <v>276</v>
      </c>
      <c r="I349" s="50" t="s">
        <v>372</v>
      </c>
      <c r="J349" s="50">
        <v>27</v>
      </c>
      <c r="K349" s="50">
        <v>27</v>
      </c>
      <c r="L349" s="50">
        <v>20</v>
      </c>
      <c r="M349" s="50">
        <v>53</v>
      </c>
      <c r="N349" s="50">
        <v>8733</v>
      </c>
      <c r="O349" s="50">
        <v>49</v>
      </c>
      <c r="P349" s="52">
        <f t="shared" si="65"/>
        <v>23.926027397260274</v>
      </c>
      <c r="Q349" s="53">
        <f t="shared" si="66"/>
        <v>0.88614916286149159</v>
      </c>
      <c r="R349" s="54">
        <f t="shared" si="67"/>
        <v>171.23529411764707</v>
      </c>
      <c r="S349" s="50">
        <v>0</v>
      </c>
      <c r="T349" s="50">
        <v>0</v>
      </c>
      <c r="U349" s="50">
        <v>53</v>
      </c>
      <c r="V349" s="53">
        <f t="shared" ref="V349:V356" si="75">U349/M349</f>
        <v>1</v>
      </c>
      <c r="W349" s="55"/>
      <c r="X349" s="74">
        <v>0</v>
      </c>
    </row>
    <row r="350" spans="1:24" ht="15" customHeight="1">
      <c r="A350" s="74" t="s">
        <v>270</v>
      </c>
      <c r="B350" s="74" t="s">
        <v>757</v>
      </c>
      <c r="C350" s="48" t="s">
        <v>296</v>
      </c>
      <c r="D350" s="56"/>
      <c r="E350" s="50" t="s">
        <v>747</v>
      </c>
      <c r="F350" s="50" t="s">
        <v>65</v>
      </c>
      <c r="G350" s="50" t="s">
        <v>373</v>
      </c>
      <c r="H350" s="51" t="s">
        <v>324</v>
      </c>
      <c r="I350" s="50" t="s">
        <v>660</v>
      </c>
      <c r="J350" s="50">
        <v>25</v>
      </c>
      <c r="K350" s="50">
        <v>25</v>
      </c>
      <c r="L350" s="50">
        <v>19</v>
      </c>
      <c r="M350" s="50">
        <v>26</v>
      </c>
      <c r="N350" s="50">
        <v>8600</v>
      </c>
      <c r="O350" s="50">
        <v>26</v>
      </c>
      <c r="P350" s="52">
        <f t="shared" si="65"/>
        <v>23.561643835616437</v>
      </c>
      <c r="Q350" s="53">
        <f t="shared" si="66"/>
        <v>0.94246575342465755</v>
      </c>
      <c r="R350" s="54">
        <f t="shared" si="67"/>
        <v>330.76923076923077</v>
      </c>
      <c r="S350" s="50">
        <v>0</v>
      </c>
      <c r="T350" s="50">
        <v>0</v>
      </c>
      <c r="U350" s="50">
        <v>0</v>
      </c>
      <c r="V350" s="53">
        <f t="shared" si="75"/>
        <v>0</v>
      </c>
      <c r="W350" s="55"/>
      <c r="X350" s="74">
        <v>0</v>
      </c>
    </row>
    <row r="351" spans="1:24" ht="15" customHeight="1">
      <c r="A351" s="74" t="s">
        <v>339</v>
      </c>
      <c r="B351" s="74" t="s">
        <v>723</v>
      </c>
      <c r="C351" s="48" t="s">
        <v>290</v>
      </c>
      <c r="D351" s="56"/>
      <c r="E351" s="50" t="s">
        <v>724</v>
      </c>
      <c r="F351" s="50" t="s">
        <v>67</v>
      </c>
      <c r="G351" s="50" t="s">
        <v>758</v>
      </c>
      <c r="H351" s="51" t="s">
        <v>276</v>
      </c>
      <c r="I351" s="50" t="s">
        <v>378</v>
      </c>
      <c r="J351" s="50">
        <v>40</v>
      </c>
      <c r="K351" s="50">
        <v>40</v>
      </c>
      <c r="L351" s="50">
        <v>35</v>
      </c>
      <c r="M351" s="50">
        <v>71</v>
      </c>
      <c r="N351" s="50">
        <v>14350</v>
      </c>
      <c r="O351" s="50">
        <v>70</v>
      </c>
      <c r="P351" s="52">
        <f>N351/365</f>
        <v>39.315068493150683</v>
      </c>
      <c r="Q351" s="53">
        <f>N351/(J351*365)</f>
        <v>0.98287671232876717</v>
      </c>
      <c r="R351" s="54">
        <f>N351/((M351+O351)/2)</f>
        <v>203.54609929078015</v>
      </c>
      <c r="S351" s="50">
        <v>0</v>
      </c>
      <c r="T351" s="50">
        <v>0</v>
      </c>
      <c r="U351" s="50">
        <v>71</v>
      </c>
      <c r="V351" s="53">
        <f>U351/M351</f>
        <v>1</v>
      </c>
      <c r="W351" s="55"/>
      <c r="X351" s="74">
        <v>0</v>
      </c>
    </row>
    <row r="352" spans="1:24" ht="15" customHeight="1">
      <c r="A352" s="74" t="s">
        <v>270</v>
      </c>
      <c r="B352" s="74" t="s">
        <v>759</v>
      </c>
      <c r="C352" s="48" t="s">
        <v>296</v>
      </c>
      <c r="D352" s="56"/>
      <c r="E352" s="50" t="s">
        <v>724</v>
      </c>
      <c r="F352" s="50" t="s">
        <v>760</v>
      </c>
      <c r="G352" s="50" t="s">
        <v>761</v>
      </c>
      <c r="H352" s="51" t="s">
        <v>366</v>
      </c>
      <c r="I352" s="50" t="s">
        <v>668</v>
      </c>
      <c r="J352" s="50">
        <v>52</v>
      </c>
      <c r="K352" s="50">
        <v>52</v>
      </c>
      <c r="L352" s="50">
        <v>0</v>
      </c>
      <c r="M352" s="50">
        <v>13</v>
      </c>
      <c r="N352" s="50">
        <v>19182</v>
      </c>
      <c r="O352" s="50">
        <v>14</v>
      </c>
      <c r="P352" s="52">
        <f t="shared" si="65"/>
        <v>52.553424657534244</v>
      </c>
      <c r="Q352" s="53">
        <f t="shared" si="66"/>
        <v>1.0106427818756585</v>
      </c>
      <c r="R352" s="54">
        <f t="shared" si="67"/>
        <v>1420.8888888888889</v>
      </c>
      <c r="S352" s="50">
        <v>0</v>
      </c>
      <c r="T352" s="50">
        <v>0</v>
      </c>
      <c r="U352" s="50">
        <v>0</v>
      </c>
      <c r="V352" s="53">
        <f t="shared" si="75"/>
        <v>0</v>
      </c>
      <c r="W352" s="55"/>
      <c r="X352" s="74">
        <v>0</v>
      </c>
    </row>
    <row r="353" spans="1:24" ht="15" customHeight="1">
      <c r="A353" s="74" t="s">
        <v>290</v>
      </c>
      <c r="B353" s="74" t="s">
        <v>759</v>
      </c>
      <c r="C353" s="48" t="s">
        <v>296</v>
      </c>
      <c r="D353" s="56"/>
      <c r="E353" s="50" t="s">
        <v>724</v>
      </c>
      <c r="F353" s="50" t="s">
        <v>760</v>
      </c>
      <c r="G353" s="50" t="s">
        <v>465</v>
      </c>
      <c r="H353" s="51" t="s">
        <v>364</v>
      </c>
      <c r="I353" s="50" t="s">
        <v>668</v>
      </c>
      <c r="J353" s="50">
        <v>52</v>
      </c>
      <c r="K353" s="50">
        <v>52</v>
      </c>
      <c r="L353" s="50">
        <v>46</v>
      </c>
      <c r="M353" s="50">
        <v>94</v>
      </c>
      <c r="N353" s="50">
        <v>17860</v>
      </c>
      <c r="O353" s="50">
        <v>91</v>
      </c>
      <c r="P353" s="52">
        <f t="shared" si="65"/>
        <v>48.93150684931507</v>
      </c>
      <c r="Q353" s="53">
        <f t="shared" si="66"/>
        <v>0.94099051633298214</v>
      </c>
      <c r="R353" s="54">
        <f t="shared" si="67"/>
        <v>193.08108108108109</v>
      </c>
      <c r="S353" s="50">
        <v>0</v>
      </c>
      <c r="T353" s="50">
        <v>0</v>
      </c>
      <c r="U353" s="50">
        <v>0</v>
      </c>
      <c r="V353" s="53">
        <f t="shared" si="75"/>
        <v>0</v>
      </c>
      <c r="W353" s="55"/>
      <c r="X353" s="74">
        <v>0</v>
      </c>
    </row>
    <row r="354" spans="1:24" ht="15" customHeight="1">
      <c r="A354" s="74" t="s">
        <v>293</v>
      </c>
      <c r="B354" s="74" t="s">
        <v>759</v>
      </c>
      <c r="C354" s="48" t="s">
        <v>296</v>
      </c>
      <c r="D354" s="56"/>
      <c r="E354" s="50" t="s">
        <v>724</v>
      </c>
      <c r="F354" s="50" t="s">
        <v>760</v>
      </c>
      <c r="G354" s="50" t="s">
        <v>762</v>
      </c>
      <c r="H354" s="51" t="s">
        <v>364</v>
      </c>
      <c r="I354" s="50" t="s">
        <v>668</v>
      </c>
      <c r="J354" s="50">
        <v>52</v>
      </c>
      <c r="K354" s="50">
        <v>52</v>
      </c>
      <c r="L354" s="50">
        <v>46</v>
      </c>
      <c r="M354" s="50">
        <v>52</v>
      </c>
      <c r="N354" s="50">
        <v>18222</v>
      </c>
      <c r="O354" s="50">
        <v>49</v>
      </c>
      <c r="P354" s="52">
        <f t="shared" si="65"/>
        <v>49.923287671232877</v>
      </c>
      <c r="Q354" s="53">
        <f t="shared" si="66"/>
        <v>0.96006322444678605</v>
      </c>
      <c r="R354" s="54">
        <f t="shared" si="67"/>
        <v>360.83168316831683</v>
      </c>
      <c r="S354" s="50">
        <v>0</v>
      </c>
      <c r="T354" s="50">
        <v>0</v>
      </c>
      <c r="U354" s="50">
        <v>0</v>
      </c>
      <c r="V354" s="53">
        <f t="shared" si="75"/>
        <v>0</v>
      </c>
      <c r="W354" s="55"/>
      <c r="X354" s="74">
        <v>0</v>
      </c>
    </row>
    <row r="355" spans="1:24" ht="15" customHeight="1">
      <c r="A355" s="74" t="s">
        <v>296</v>
      </c>
      <c r="B355" s="74" t="s">
        <v>759</v>
      </c>
      <c r="C355" s="48" t="s">
        <v>296</v>
      </c>
      <c r="D355" s="56"/>
      <c r="E355" s="50" t="s">
        <v>724</v>
      </c>
      <c r="F355" s="50" t="s">
        <v>760</v>
      </c>
      <c r="G355" s="50" t="s">
        <v>696</v>
      </c>
      <c r="H355" s="51" t="s">
        <v>364</v>
      </c>
      <c r="I355" s="50" t="s">
        <v>668</v>
      </c>
      <c r="J355" s="50">
        <v>43</v>
      </c>
      <c r="K355" s="50">
        <v>42</v>
      </c>
      <c r="L355" s="50">
        <v>34</v>
      </c>
      <c r="M355" s="50">
        <v>140</v>
      </c>
      <c r="N355" s="50">
        <v>13332</v>
      </c>
      <c r="O355" s="50">
        <v>146</v>
      </c>
      <c r="P355" s="52">
        <f t="shared" si="65"/>
        <v>36.526027397260272</v>
      </c>
      <c r="Q355" s="53">
        <f t="shared" si="66"/>
        <v>0.84944249761070401</v>
      </c>
      <c r="R355" s="54">
        <f t="shared" si="67"/>
        <v>93.230769230769226</v>
      </c>
      <c r="S355" s="50">
        <v>0</v>
      </c>
      <c r="T355" s="50">
        <v>0</v>
      </c>
      <c r="U355" s="50">
        <v>0</v>
      </c>
      <c r="V355" s="53">
        <f t="shared" si="75"/>
        <v>0</v>
      </c>
      <c r="W355" s="55"/>
      <c r="X355" s="74">
        <v>0</v>
      </c>
    </row>
    <row r="356" spans="1:24" ht="15" customHeight="1">
      <c r="A356" s="74" t="s">
        <v>270</v>
      </c>
      <c r="B356" s="74" t="s">
        <v>763</v>
      </c>
      <c r="C356" s="48" t="s">
        <v>296</v>
      </c>
      <c r="D356" s="56"/>
      <c r="E356" s="50" t="s">
        <v>724</v>
      </c>
      <c r="F356" s="50" t="s">
        <v>68</v>
      </c>
      <c r="G356" s="50" t="s">
        <v>764</v>
      </c>
      <c r="H356" s="51" t="s">
        <v>276</v>
      </c>
      <c r="I356" s="50" t="s">
        <v>372</v>
      </c>
      <c r="J356" s="50">
        <v>24</v>
      </c>
      <c r="K356" s="50">
        <v>24</v>
      </c>
      <c r="L356" s="50">
        <v>19</v>
      </c>
      <c r="M356" s="50">
        <v>22</v>
      </c>
      <c r="N356" s="50">
        <v>7941</v>
      </c>
      <c r="O356" s="50">
        <v>22</v>
      </c>
      <c r="P356" s="52">
        <f t="shared" si="65"/>
        <v>21.756164383561643</v>
      </c>
      <c r="Q356" s="53">
        <f t="shared" si="66"/>
        <v>0.90650684931506853</v>
      </c>
      <c r="R356" s="54">
        <f t="shared" si="67"/>
        <v>360.95454545454544</v>
      </c>
      <c r="S356" s="50">
        <v>0</v>
      </c>
      <c r="T356" s="50">
        <v>0</v>
      </c>
      <c r="U356" s="50">
        <v>0</v>
      </c>
      <c r="V356" s="53">
        <f t="shared" si="75"/>
        <v>0</v>
      </c>
      <c r="W356" s="55"/>
      <c r="X356" s="74">
        <v>0</v>
      </c>
    </row>
    <row r="357" spans="1:24" ht="15" customHeight="1">
      <c r="A357" s="74"/>
      <c r="B357" s="74"/>
      <c r="C357" s="48"/>
      <c r="D357" s="56"/>
      <c r="E357" s="64" t="s">
        <v>335</v>
      </c>
      <c r="F357" s="65"/>
      <c r="G357" s="65"/>
      <c r="H357" s="66"/>
      <c r="I357" s="67"/>
      <c r="J357" s="50">
        <v>19</v>
      </c>
      <c r="K357" s="50">
        <v>19</v>
      </c>
      <c r="L357" s="50">
        <v>14</v>
      </c>
      <c r="M357" s="50">
        <v>50</v>
      </c>
      <c r="N357" s="50">
        <v>5986</v>
      </c>
      <c r="O357" s="50">
        <v>55</v>
      </c>
      <c r="P357" s="52">
        <v>0</v>
      </c>
      <c r="Q357" s="53">
        <f>N357/(J357*365)</f>
        <v>0.86315789473684212</v>
      </c>
      <c r="R357" s="54">
        <f>N357/((M357+O357)/2)</f>
        <v>114.01904761904763</v>
      </c>
      <c r="S357" s="61"/>
      <c r="T357" s="61"/>
      <c r="U357" s="61"/>
      <c r="V357" s="61"/>
      <c r="W357" s="55"/>
      <c r="X357" s="74"/>
    </row>
    <row r="358" spans="1:24" ht="15" customHeight="1">
      <c r="A358" s="74"/>
      <c r="B358" s="74"/>
      <c r="C358" s="48"/>
      <c r="D358" s="56"/>
      <c r="E358" s="57" t="s">
        <v>288</v>
      </c>
      <c r="F358" s="58"/>
      <c r="G358" s="58"/>
      <c r="H358" s="59"/>
      <c r="I358" s="60"/>
      <c r="J358" s="63">
        <f>SUM(J349:J357)</f>
        <v>334</v>
      </c>
      <c r="K358" s="63">
        <f t="shared" ref="K358:O358" si="76">SUM(K349:K357)</f>
        <v>333</v>
      </c>
      <c r="L358" s="63">
        <f t="shared" si="76"/>
        <v>233</v>
      </c>
      <c r="M358" s="63">
        <f t="shared" si="76"/>
        <v>521</v>
      </c>
      <c r="N358" s="63">
        <f t="shared" si="76"/>
        <v>114206</v>
      </c>
      <c r="O358" s="63">
        <f t="shared" si="76"/>
        <v>522</v>
      </c>
      <c r="P358" s="69">
        <f t="shared" si="65"/>
        <v>312.89315068493153</v>
      </c>
      <c r="Q358" s="70">
        <f t="shared" si="66"/>
        <v>0.93680584037404646</v>
      </c>
      <c r="R358" s="71">
        <f t="shared" si="67"/>
        <v>218.99520613614573</v>
      </c>
      <c r="S358" s="63">
        <f>SUM(S349:S357)</f>
        <v>0</v>
      </c>
      <c r="T358" s="61"/>
      <c r="U358" s="63">
        <f t="shared" ref="U358" si="77">SUM(U349:U356)</f>
        <v>124</v>
      </c>
      <c r="V358" s="53">
        <f>U358/M358</f>
        <v>0.23800383877159309</v>
      </c>
      <c r="W358" s="73"/>
      <c r="X358" s="74"/>
    </row>
    <row r="359" spans="1:24" ht="15" customHeight="1">
      <c r="A359" s="74"/>
      <c r="B359" s="74"/>
      <c r="C359" s="48"/>
      <c r="D359" s="63"/>
      <c r="E359" s="184" t="s">
        <v>289</v>
      </c>
      <c r="F359" s="185"/>
      <c r="G359" s="185"/>
      <c r="H359" s="186"/>
      <c r="I359" s="187"/>
      <c r="J359" s="188">
        <v>425</v>
      </c>
      <c r="K359" s="189"/>
      <c r="L359" s="189"/>
      <c r="M359" s="189"/>
      <c r="N359" s="189"/>
      <c r="O359" s="189"/>
      <c r="P359" s="190">
        <v>391</v>
      </c>
      <c r="Q359" s="191">
        <v>0.92</v>
      </c>
      <c r="R359" s="189"/>
      <c r="S359" s="189"/>
      <c r="T359" s="189"/>
      <c r="U359" s="189"/>
      <c r="V359" s="189"/>
      <c r="W359" s="193"/>
      <c r="X359" s="74"/>
    </row>
    <row r="360" spans="1:24" ht="15" customHeight="1">
      <c r="A360" s="74"/>
      <c r="B360" s="74"/>
      <c r="C360" s="48"/>
      <c r="D360" s="49" t="s">
        <v>382</v>
      </c>
      <c r="E360" s="57" t="s">
        <v>288</v>
      </c>
      <c r="F360" s="58"/>
      <c r="G360" s="58"/>
      <c r="H360" s="59"/>
      <c r="I360" s="60"/>
      <c r="J360" s="63">
        <f>SUM(J358,J347)</f>
        <v>1442</v>
      </c>
      <c r="K360" s="63">
        <f t="shared" ref="K360:O360" si="78">SUM(K358,K347)</f>
        <v>1355</v>
      </c>
      <c r="L360" s="63">
        <f t="shared" si="78"/>
        <v>844</v>
      </c>
      <c r="M360" s="63">
        <f t="shared" si="78"/>
        <v>21634</v>
      </c>
      <c r="N360" s="63">
        <f t="shared" si="78"/>
        <v>409195</v>
      </c>
      <c r="O360" s="63">
        <f t="shared" si="78"/>
        <v>21501</v>
      </c>
      <c r="P360" s="69">
        <f>N360/365</f>
        <v>1121.0821917808219</v>
      </c>
      <c r="Q360" s="70">
        <f>N360/(J360*365)</f>
        <v>0.7774495088632607</v>
      </c>
      <c r="R360" s="71">
        <f>N360/((M360+O360)/2)</f>
        <v>18.972759939724121</v>
      </c>
      <c r="S360" s="63">
        <f t="shared" ref="S360:U360" si="79">SUM(S358,S347)</f>
        <v>6561</v>
      </c>
      <c r="T360" s="61"/>
      <c r="U360" s="63">
        <f t="shared" si="79"/>
        <v>5567</v>
      </c>
      <c r="V360" s="53">
        <f t="shared" ref="V360:V362" si="80">U360/M360</f>
        <v>0.25732643061847094</v>
      </c>
      <c r="W360" s="73"/>
      <c r="X360" s="74"/>
    </row>
    <row r="361" spans="1:24" ht="15" customHeight="1">
      <c r="A361" s="74"/>
      <c r="B361" s="74"/>
      <c r="C361" s="48"/>
      <c r="D361" s="63"/>
      <c r="E361" s="184" t="s">
        <v>289</v>
      </c>
      <c r="F361" s="185"/>
      <c r="G361" s="185"/>
      <c r="H361" s="186"/>
      <c r="I361" s="187"/>
      <c r="J361" s="188">
        <v>1275</v>
      </c>
      <c r="K361" s="189"/>
      <c r="L361" s="189"/>
      <c r="M361" s="189"/>
      <c r="N361" s="189"/>
      <c r="O361" s="189"/>
      <c r="P361" s="190">
        <v>1090</v>
      </c>
      <c r="Q361" s="194" t="s">
        <v>360</v>
      </c>
      <c r="R361" s="189"/>
      <c r="S361" s="189"/>
      <c r="T361" s="189"/>
      <c r="U361" s="189"/>
      <c r="V361" s="189"/>
      <c r="W361" s="193"/>
      <c r="X361" s="74"/>
    </row>
    <row r="362" spans="1:24" ht="15" customHeight="1">
      <c r="A362" s="74"/>
      <c r="B362" s="74"/>
      <c r="C362" s="48"/>
      <c r="D362" s="49" t="s">
        <v>386</v>
      </c>
      <c r="E362" s="57" t="s">
        <v>288</v>
      </c>
      <c r="F362" s="58"/>
      <c r="G362" s="58"/>
      <c r="H362" s="59"/>
      <c r="I362" s="60"/>
      <c r="J362" s="63">
        <f>SUM(J360)</f>
        <v>1442</v>
      </c>
      <c r="K362" s="63">
        <f t="shared" ref="K362:O362" si="81">SUM(K360)</f>
        <v>1355</v>
      </c>
      <c r="L362" s="63">
        <f t="shared" si="81"/>
        <v>844</v>
      </c>
      <c r="M362" s="63">
        <f t="shared" si="81"/>
        <v>21634</v>
      </c>
      <c r="N362" s="63">
        <f t="shared" si="81"/>
        <v>409195</v>
      </c>
      <c r="O362" s="63">
        <f t="shared" si="81"/>
        <v>21501</v>
      </c>
      <c r="P362" s="69">
        <f>N362/365</f>
        <v>1121.0821917808219</v>
      </c>
      <c r="Q362" s="70">
        <f>N362/(J362*365)</f>
        <v>0.7774495088632607</v>
      </c>
      <c r="R362" s="71">
        <f>N362/((M362+O362)/2)</f>
        <v>18.972759939724121</v>
      </c>
      <c r="S362" s="63">
        <f>SUM(S360)</f>
        <v>6561</v>
      </c>
      <c r="T362" s="61"/>
      <c r="U362" s="63">
        <f>SUM(U360)</f>
        <v>5567</v>
      </c>
      <c r="V362" s="53">
        <f t="shared" si="80"/>
        <v>0.25732643061847094</v>
      </c>
      <c r="W362" s="73"/>
      <c r="X362" s="74"/>
    </row>
    <row r="363" spans="1:24" ht="15" customHeight="1">
      <c r="A363" s="74"/>
      <c r="B363" s="74"/>
      <c r="C363" s="48"/>
      <c r="D363" s="63"/>
      <c r="E363" s="184" t="s">
        <v>289</v>
      </c>
      <c r="F363" s="185"/>
      <c r="G363" s="185"/>
      <c r="H363" s="186"/>
      <c r="I363" s="187"/>
      <c r="J363" s="188">
        <v>1275</v>
      </c>
      <c r="K363" s="189"/>
      <c r="L363" s="189"/>
      <c r="M363" s="189"/>
      <c r="N363" s="189"/>
      <c r="O363" s="189"/>
      <c r="P363" s="190">
        <v>1090</v>
      </c>
      <c r="Q363" s="194" t="s">
        <v>360</v>
      </c>
      <c r="R363" s="189"/>
      <c r="S363" s="189"/>
      <c r="T363" s="189"/>
      <c r="U363" s="189"/>
      <c r="V363" s="189"/>
      <c r="W363" s="193"/>
      <c r="X363" s="74"/>
    </row>
    <row r="364" spans="1:24" ht="15" customHeight="1">
      <c r="A364" s="74"/>
      <c r="B364" s="74"/>
      <c r="C364" s="48"/>
      <c r="D364" s="75"/>
      <c r="E364" s="75"/>
      <c r="F364" s="75"/>
      <c r="G364" s="75"/>
      <c r="H364" s="76"/>
      <c r="I364" s="75"/>
      <c r="J364" s="75"/>
      <c r="K364" s="75"/>
      <c r="L364" s="75"/>
      <c r="M364" s="75"/>
      <c r="N364" s="75"/>
      <c r="O364" s="75"/>
      <c r="P364" s="77"/>
      <c r="Q364" s="78"/>
      <c r="R364" s="79"/>
      <c r="S364" s="75"/>
      <c r="T364" s="75"/>
      <c r="U364" s="75"/>
      <c r="V364" s="75"/>
      <c r="W364" s="80"/>
      <c r="X364" s="74"/>
    </row>
    <row r="365" spans="1:24" ht="15" customHeight="1">
      <c r="A365" s="74"/>
      <c r="B365" s="74"/>
      <c r="C365" s="48"/>
      <c r="D365" s="49" t="s">
        <v>389</v>
      </c>
      <c r="E365" s="64" t="s">
        <v>288</v>
      </c>
      <c r="F365" s="65"/>
      <c r="G365" s="65"/>
      <c r="H365" s="66"/>
      <c r="I365" s="67"/>
      <c r="J365" s="50">
        <v>0</v>
      </c>
      <c r="K365" s="50">
        <v>0</v>
      </c>
      <c r="L365" s="50">
        <v>0</v>
      </c>
      <c r="M365" s="50">
        <v>0</v>
      </c>
      <c r="N365" s="50">
        <v>0</v>
      </c>
      <c r="O365" s="50">
        <v>0</v>
      </c>
      <c r="P365" s="52">
        <f>N365/365</f>
        <v>0</v>
      </c>
      <c r="Q365" s="53">
        <v>0</v>
      </c>
      <c r="R365" s="54">
        <v>0</v>
      </c>
      <c r="S365" s="50">
        <v>0</v>
      </c>
      <c r="T365" s="61"/>
      <c r="U365" s="61"/>
      <c r="V365" s="61"/>
      <c r="W365" s="62"/>
      <c r="X365" s="74"/>
    </row>
    <row r="366" spans="1:24" ht="15" customHeight="1">
      <c r="A366" s="74"/>
      <c r="B366" s="74"/>
      <c r="C366" s="48"/>
      <c r="D366" s="63"/>
      <c r="E366" s="184" t="s">
        <v>289</v>
      </c>
      <c r="F366" s="185"/>
      <c r="G366" s="185"/>
      <c r="H366" s="186"/>
      <c r="I366" s="187"/>
      <c r="J366" s="188">
        <v>31</v>
      </c>
      <c r="K366" s="189"/>
      <c r="L366" s="189"/>
      <c r="M366" s="189"/>
      <c r="N366" s="189"/>
      <c r="O366" s="189"/>
      <c r="P366" s="190">
        <v>23</v>
      </c>
      <c r="Q366" s="191">
        <v>0.75</v>
      </c>
      <c r="R366" s="189"/>
      <c r="S366" s="189"/>
      <c r="T366" s="189"/>
      <c r="U366" s="189"/>
      <c r="V366" s="189"/>
      <c r="W366" s="192"/>
      <c r="X366" s="74"/>
    </row>
    <row r="367" spans="1:24" ht="15" customHeight="1">
      <c r="A367" s="74" t="s">
        <v>270</v>
      </c>
      <c r="B367" s="74" t="s">
        <v>765</v>
      </c>
      <c r="C367" s="48" t="s">
        <v>290</v>
      </c>
      <c r="D367" s="49" t="s">
        <v>291</v>
      </c>
      <c r="E367" s="50" t="s">
        <v>766</v>
      </c>
      <c r="F367" s="50" t="s">
        <v>71</v>
      </c>
      <c r="G367" s="50" t="s">
        <v>762</v>
      </c>
      <c r="H367" s="51" t="s">
        <v>276</v>
      </c>
      <c r="I367" s="50" t="s">
        <v>749</v>
      </c>
      <c r="J367" s="50">
        <v>55</v>
      </c>
      <c r="K367" s="50">
        <v>55</v>
      </c>
      <c r="L367" s="50">
        <v>24</v>
      </c>
      <c r="M367" s="50">
        <v>1058</v>
      </c>
      <c r="N367" s="50">
        <v>15965</v>
      </c>
      <c r="O367" s="50">
        <v>1054</v>
      </c>
      <c r="P367" s="52">
        <f t="shared" ref="P367:P386" si="82">N367/365</f>
        <v>43.739726027397261</v>
      </c>
      <c r="Q367" s="53">
        <f t="shared" ref="Q367:Q386" si="83">N367/(J367*365)</f>
        <v>0.79526774595267746</v>
      </c>
      <c r="R367" s="54">
        <f t="shared" ref="R367:R386" si="84">N367/((M367+O367)/2)</f>
        <v>15.118371212121213</v>
      </c>
      <c r="S367" s="50">
        <v>160</v>
      </c>
      <c r="T367" s="50">
        <v>24.4</v>
      </c>
      <c r="U367" s="50">
        <v>7</v>
      </c>
      <c r="V367" s="53">
        <f t="shared" ref="V367:V376" si="85">U367/M367</f>
        <v>6.6162570888468808E-3</v>
      </c>
      <c r="W367" s="55"/>
      <c r="X367" s="74">
        <v>0</v>
      </c>
    </row>
    <row r="368" spans="1:24" ht="15" customHeight="1">
      <c r="A368" s="74" t="s">
        <v>290</v>
      </c>
      <c r="B368" s="74" t="s">
        <v>765</v>
      </c>
      <c r="C368" s="48" t="s">
        <v>290</v>
      </c>
      <c r="D368" s="56"/>
      <c r="E368" s="50" t="s">
        <v>766</v>
      </c>
      <c r="F368" s="50" t="s">
        <v>71</v>
      </c>
      <c r="G368" s="50" t="s">
        <v>696</v>
      </c>
      <c r="H368" s="51" t="s">
        <v>276</v>
      </c>
      <c r="I368" s="50" t="s">
        <v>749</v>
      </c>
      <c r="J368" s="50">
        <v>45</v>
      </c>
      <c r="K368" s="50">
        <v>44</v>
      </c>
      <c r="L368" s="50">
        <v>25</v>
      </c>
      <c r="M368" s="50">
        <v>802</v>
      </c>
      <c r="N368" s="50">
        <v>12345</v>
      </c>
      <c r="O368" s="50">
        <v>798</v>
      </c>
      <c r="P368" s="52">
        <f t="shared" si="82"/>
        <v>33.821917808219176</v>
      </c>
      <c r="Q368" s="53">
        <f t="shared" si="83"/>
        <v>0.75159817351598168</v>
      </c>
      <c r="R368" s="54">
        <f t="shared" si="84"/>
        <v>15.43125</v>
      </c>
      <c r="S368" s="50">
        <v>182</v>
      </c>
      <c r="T368" s="50">
        <v>19</v>
      </c>
      <c r="U368" s="50">
        <v>9</v>
      </c>
      <c r="V368" s="53">
        <f t="shared" si="85"/>
        <v>1.1221945137157107E-2</v>
      </c>
      <c r="W368" s="55"/>
      <c r="X368" s="74">
        <v>0</v>
      </c>
    </row>
    <row r="369" spans="1:24" ht="15" customHeight="1">
      <c r="A369" s="74" t="s">
        <v>290</v>
      </c>
      <c r="B369" s="74" t="s">
        <v>767</v>
      </c>
      <c r="C369" s="48" t="s">
        <v>290</v>
      </c>
      <c r="D369" s="56"/>
      <c r="E369" s="50" t="s">
        <v>768</v>
      </c>
      <c r="F369" s="50" t="s">
        <v>72</v>
      </c>
      <c r="G369" s="50" t="s">
        <v>529</v>
      </c>
      <c r="H369" s="51" t="s">
        <v>303</v>
      </c>
      <c r="I369" s="50" t="s">
        <v>328</v>
      </c>
      <c r="J369" s="50">
        <v>46</v>
      </c>
      <c r="K369" s="50">
        <v>46</v>
      </c>
      <c r="L369" s="50">
        <v>0</v>
      </c>
      <c r="M369" s="50">
        <v>1267</v>
      </c>
      <c r="N369" s="50">
        <v>15408</v>
      </c>
      <c r="O369" s="50">
        <v>1266</v>
      </c>
      <c r="P369" s="52">
        <f t="shared" si="82"/>
        <v>42.213698630136989</v>
      </c>
      <c r="Q369" s="53">
        <f t="shared" si="83"/>
        <v>0.91768910065515186</v>
      </c>
      <c r="R369" s="54">
        <f t="shared" si="84"/>
        <v>12.165811290959336</v>
      </c>
      <c r="S369" s="50">
        <v>995</v>
      </c>
      <c r="T369" s="50">
        <v>25.8</v>
      </c>
      <c r="U369" s="50">
        <v>20</v>
      </c>
      <c r="V369" s="53">
        <f t="shared" si="85"/>
        <v>1.5785319652722968E-2</v>
      </c>
      <c r="W369" s="55"/>
      <c r="X369" s="74">
        <v>116</v>
      </c>
    </row>
    <row r="370" spans="1:24" ht="15" customHeight="1">
      <c r="A370" s="74" t="s">
        <v>293</v>
      </c>
      <c r="B370" s="74" t="s">
        <v>767</v>
      </c>
      <c r="C370" s="48" t="s">
        <v>290</v>
      </c>
      <c r="D370" s="56"/>
      <c r="E370" s="50" t="s">
        <v>768</v>
      </c>
      <c r="F370" s="50" t="s">
        <v>72</v>
      </c>
      <c r="G370" s="50" t="s">
        <v>531</v>
      </c>
      <c r="H370" s="51" t="s">
        <v>276</v>
      </c>
      <c r="I370" s="50" t="s">
        <v>328</v>
      </c>
      <c r="J370" s="50">
        <v>50</v>
      </c>
      <c r="K370" s="50">
        <v>50</v>
      </c>
      <c r="L370" s="50">
        <v>0</v>
      </c>
      <c r="M370" s="50">
        <v>348</v>
      </c>
      <c r="N370" s="50">
        <v>3748</v>
      </c>
      <c r="O370" s="50">
        <v>368</v>
      </c>
      <c r="P370" s="52">
        <f t="shared" si="82"/>
        <v>10.268493150684931</v>
      </c>
      <c r="Q370" s="53">
        <f t="shared" si="83"/>
        <v>0.20536986301369864</v>
      </c>
      <c r="R370" s="54">
        <f t="shared" si="84"/>
        <v>10.46927374301676</v>
      </c>
      <c r="S370" s="50">
        <v>302</v>
      </c>
      <c r="T370" s="50">
        <v>22</v>
      </c>
      <c r="U370" s="50">
        <v>13</v>
      </c>
      <c r="V370" s="53">
        <f t="shared" si="85"/>
        <v>3.7356321839080463E-2</v>
      </c>
      <c r="W370" s="55"/>
      <c r="X370" s="74">
        <v>0</v>
      </c>
    </row>
    <row r="371" spans="1:24" ht="15" customHeight="1">
      <c r="A371" s="74" t="s">
        <v>270</v>
      </c>
      <c r="B371" s="74" t="s">
        <v>769</v>
      </c>
      <c r="C371" s="48" t="s">
        <v>290</v>
      </c>
      <c r="D371" s="56"/>
      <c r="E371" s="50" t="s">
        <v>770</v>
      </c>
      <c r="F371" s="50" t="s">
        <v>73</v>
      </c>
      <c r="G371" s="50" t="s">
        <v>696</v>
      </c>
      <c r="H371" s="51" t="s">
        <v>295</v>
      </c>
      <c r="I371" s="50" t="s">
        <v>749</v>
      </c>
      <c r="J371" s="50">
        <v>50</v>
      </c>
      <c r="K371" s="50">
        <v>50</v>
      </c>
      <c r="L371" s="50">
        <v>0</v>
      </c>
      <c r="M371" s="50">
        <v>927</v>
      </c>
      <c r="N371" s="50">
        <v>13828</v>
      </c>
      <c r="O371" s="50">
        <v>943</v>
      </c>
      <c r="P371" s="52">
        <f t="shared" si="82"/>
        <v>37.884931506849313</v>
      </c>
      <c r="Q371" s="53">
        <f t="shared" si="83"/>
        <v>0.75769863013698635</v>
      </c>
      <c r="R371" s="54">
        <f t="shared" si="84"/>
        <v>14.789304812834224</v>
      </c>
      <c r="S371" s="50">
        <v>126</v>
      </c>
      <c r="T371" s="50">
        <v>25.5</v>
      </c>
      <c r="U371" s="50">
        <v>6</v>
      </c>
      <c r="V371" s="53">
        <f t="shared" si="85"/>
        <v>6.4724919093851136E-3</v>
      </c>
      <c r="W371" s="55"/>
      <c r="X371" s="74">
        <v>0</v>
      </c>
    </row>
    <row r="372" spans="1:24" ht="15" customHeight="1">
      <c r="A372" s="74" t="s">
        <v>290</v>
      </c>
      <c r="B372" s="74" t="s">
        <v>769</v>
      </c>
      <c r="C372" s="48" t="s">
        <v>290</v>
      </c>
      <c r="D372" s="56"/>
      <c r="E372" s="50" t="s">
        <v>770</v>
      </c>
      <c r="F372" s="50" t="s">
        <v>73</v>
      </c>
      <c r="G372" s="50" t="s">
        <v>771</v>
      </c>
      <c r="H372" s="51" t="s">
        <v>303</v>
      </c>
      <c r="I372" s="50" t="s">
        <v>749</v>
      </c>
      <c r="J372" s="50">
        <v>50</v>
      </c>
      <c r="K372" s="50">
        <v>49</v>
      </c>
      <c r="L372" s="50">
        <v>0</v>
      </c>
      <c r="M372" s="50">
        <v>500</v>
      </c>
      <c r="N372" s="50">
        <v>12831</v>
      </c>
      <c r="O372" s="50">
        <v>497</v>
      </c>
      <c r="P372" s="52">
        <f t="shared" si="82"/>
        <v>35.153424657534245</v>
      </c>
      <c r="Q372" s="53">
        <f t="shared" si="83"/>
        <v>0.70306849315068498</v>
      </c>
      <c r="R372" s="54">
        <f t="shared" si="84"/>
        <v>25.739217652958878</v>
      </c>
      <c r="S372" s="50">
        <v>83</v>
      </c>
      <c r="T372" s="50">
        <v>20.399999999999999</v>
      </c>
      <c r="U372" s="50">
        <v>42</v>
      </c>
      <c r="V372" s="53">
        <f t="shared" si="85"/>
        <v>8.4000000000000005E-2</v>
      </c>
      <c r="W372" s="55" t="s">
        <v>772</v>
      </c>
      <c r="X372" s="74">
        <v>0</v>
      </c>
    </row>
    <row r="373" spans="1:24" ht="15" customHeight="1">
      <c r="A373" s="74" t="s">
        <v>270</v>
      </c>
      <c r="B373" s="74" t="s">
        <v>773</v>
      </c>
      <c r="C373" s="48" t="s">
        <v>290</v>
      </c>
      <c r="D373" s="56"/>
      <c r="E373" s="50" t="s">
        <v>774</v>
      </c>
      <c r="F373" s="50" t="s">
        <v>74</v>
      </c>
      <c r="G373" s="50" t="s">
        <v>775</v>
      </c>
      <c r="H373" s="51" t="s">
        <v>276</v>
      </c>
      <c r="I373" s="50" t="s">
        <v>347</v>
      </c>
      <c r="J373" s="50">
        <v>56</v>
      </c>
      <c r="K373" s="50">
        <v>51</v>
      </c>
      <c r="L373" s="50">
        <v>18</v>
      </c>
      <c r="M373" s="50">
        <v>866</v>
      </c>
      <c r="N373" s="50">
        <v>12563</v>
      </c>
      <c r="O373" s="50">
        <v>860</v>
      </c>
      <c r="P373" s="52">
        <f t="shared" si="82"/>
        <v>34.419178082191777</v>
      </c>
      <c r="Q373" s="53">
        <f t="shared" si="83"/>
        <v>0.61462818003913899</v>
      </c>
      <c r="R373" s="54">
        <f t="shared" si="84"/>
        <v>14.557358053302433</v>
      </c>
      <c r="S373" s="50">
        <v>136</v>
      </c>
      <c r="T373" s="50">
        <v>21.3</v>
      </c>
      <c r="U373" s="50">
        <v>7</v>
      </c>
      <c r="V373" s="53">
        <f t="shared" si="85"/>
        <v>8.0831408775981529E-3</v>
      </c>
      <c r="W373" s="55"/>
      <c r="X373" s="74">
        <v>0</v>
      </c>
    </row>
    <row r="374" spans="1:24" ht="15" customHeight="1">
      <c r="A374" s="74" t="s">
        <v>290</v>
      </c>
      <c r="B374" s="74" t="s">
        <v>773</v>
      </c>
      <c r="C374" s="48" t="s">
        <v>290</v>
      </c>
      <c r="D374" s="56"/>
      <c r="E374" s="50" t="s">
        <v>774</v>
      </c>
      <c r="F374" s="50" t="s">
        <v>74</v>
      </c>
      <c r="G374" s="50" t="s">
        <v>776</v>
      </c>
      <c r="H374" s="51" t="s">
        <v>303</v>
      </c>
      <c r="I374" s="50" t="s">
        <v>347</v>
      </c>
      <c r="J374" s="50">
        <v>48</v>
      </c>
      <c r="K374" s="50">
        <v>39</v>
      </c>
      <c r="L374" s="50">
        <v>18</v>
      </c>
      <c r="M374" s="50">
        <v>684</v>
      </c>
      <c r="N374" s="50">
        <v>10166</v>
      </c>
      <c r="O374" s="50">
        <v>669</v>
      </c>
      <c r="P374" s="52">
        <f t="shared" si="82"/>
        <v>27.852054794520548</v>
      </c>
      <c r="Q374" s="53">
        <f t="shared" si="83"/>
        <v>0.58025114155251145</v>
      </c>
      <c r="R374" s="54">
        <f t="shared" si="84"/>
        <v>15.027346637102735</v>
      </c>
      <c r="S374" s="50">
        <v>7</v>
      </c>
      <c r="T374" s="50">
        <v>18</v>
      </c>
      <c r="U374" s="50">
        <v>5</v>
      </c>
      <c r="V374" s="53">
        <f t="shared" si="85"/>
        <v>7.3099415204678359E-3</v>
      </c>
      <c r="W374" s="55"/>
      <c r="X374" s="74">
        <v>19</v>
      </c>
    </row>
    <row r="375" spans="1:24" ht="15" customHeight="1">
      <c r="A375" s="74"/>
      <c r="B375" s="74"/>
      <c r="C375" s="48"/>
      <c r="D375" s="56"/>
      <c r="E375" s="64" t="s">
        <v>335</v>
      </c>
      <c r="F375" s="65"/>
      <c r="G375" s="65"/>
      <c r="H375" s="66"/>
      <c r="I375" s="67"/>
      <c r="J375" s="50">
        <v>4</v>
      </c>
      <c r="K375" s="50">
        <v>4</v>
      </c>
      <c r="L375" s="50">
        <v>0</v>
      </c>
      <c r="M375" s="50">
        <v>222</v>
      </c>
      <c r="N375" s="50">
        <v>319</v>
      </c>
      <c r="O375" s="50">
        <v>222</v>
      </c>
      <c r="P375" s="52">
        <v>0</v>
      </c>
      <c r="Q375" s="53">
        <f t="shared" si="83"/>
        <v>0.2184931506849315</v>
      </c>
      <c r="R375" s="54">
        <f t="shared" si="84"/>
        <v>1.4369369369369369</v>
      </c>
      <c r="S375" s="61"/>
      <c r="T375" s="61"/>
      <c r="U375" s="61"/>
      <c r="V375" s="61"/>
      <c r="W375" s="55"/>
      <c r="X375" s="74"/>
    </row>
    <row r="376" spans="1:24" ht="15" customHeight="1">
      <c r="A376" s="74"/>
      <c r="B376" s="74"/>
      <c r="C376" s="48"/>
      <c r="D376" s="56"/>
      <c r="E376" s="57" t="s">
        <v>288</v>
      </c>
      <c r="F376" s="58"/>
      <c r="G376" s="58"/>
      <c r="H376" s="59"/>
      <c r="I376" s="60"/>
      <c r="J376" s="63">
        <f>SUM(J367:J375)</f>
        <v>404</v>
      </c>
      <c r="K376" s="63">
        <f t="shared" ref="K376:O376" si="86">SUM(K367:K375)</f>
        <v>388</v>
      </c>
      <c r="L376" s="63">
        <f t="shared" si="86"/>
        <v>85</v>
      </c>
      <c r="M376" s="63">
        <f t="shared" si="86"/>
        <v>6674</v>
      </c>
      <c r="N376" s="63">
        <f t="shared" si="86"/>
        <v>97173</v>
      </c>
      <c r="O376" s="63">
        <f t="shared" si="86"/>
        <v>6677</v>
      </c>
      <c r="P376" s="69">
        <f t="shared" si="82"/>
        <v>266.22739726027396</v>
      </c>
      <c r="Q376" s="70">
        <f t="shared" si="83"/>
        <v>0.65897870608978704</v>
      </c>
      <c r="R376" s="71">
        <f t="shared" si="84"/>
        <v>14.556662422290465</v>
      </c>
      <c r="S376" s="63">
        <f t="shared" ref="S376:U376" si="87">SUM(S367:S375)</f>
        <v>1991</v>
      </c>
      <c r="T376" s="61"/>
      <c r="U376" s="63">
        <f t="shared" si="87"/>
        <v>109</v>
      </c>
      <c r="V376" s="53">
        <f t="shared" si="85"/>
        <v>1.6332034761762062E-2</v>
      </c>
      <c r="W376" s="62"/>
      <c r="X376" s="74"/>
    </row>
    <row r="377" spans="1:24" ht="15" customHeight="1">
      <c r="A377" s="74"/>
      <c r="B377" s="74"/>
      <c r="C377" s="48"/>
      <c r="D377" s="63"/>
      <c r="E377" s="184" t="s">
        <v>289</v>
      </c>
      <c r="F377" s="185"/>
      <c r="G377" s="185"/>
      <c r="H377" s="186"/>
      <c r="I377" s="187"/>
      <c r="J377" s="188">
        <v>158</v>
      </c>
      <c r="K377" s="189"/>
      <c r="L377" s="189"/>
      <c r="M377" s="189"/>
      <c r="N377" s="189"/>
      <c r="O377" s="189"/>
      <c r="P377" s="190">
        <v>123</v>
      </c>
      <c r="Q377" s="191">
        <v>0.78</v>
      </c>
      <c r="R377" s="189"/>
      <c r="S377" s="189"/>
      <c r="T377" s="189"/>
      <c r="U377" s="189"/>
      <c r="V377" s="189"/>
      <c r="W377" s="192"/>
      <c r="X377" s="74"/>
    </row>
    <row r="378" spans="1:24" ht="15" customHeight="1">
      <c r="A378" s="74" t="s">
        <v>296</v>
      </c>
      <c r="B378" s="74" t="s">
        <v>767</v>
      </c>
      <c r="C378" s="48" t="s">
        <v>293</v>
      </c>
      <c r="D378" s="49" t="s">
        <v>336</v>
      </c>
      <c r="E378" s="50" t="s">
        <v>768</v>
      </c>
      <c r="F378" s="50" t="s">
        <v>72</v>
      </c>
      <c r="G378" s="50" t="s">
        <v>532</v>
      </c>
      <c r="H378" s="51" t="s">
        <v>276</v>
      </c>
      <c r="I378" s="50" t="s">
        <v>334</v>
      </c>
      <c r="J378" s="50">
        <v>51</v>
      </c>
      <c r="K378" s="50">
        <v>51</v>
      </c>
      <c r="L378" s="50">
        <v>0</v>
      </c>
      <c r="M378" s="50">
        <v>964</v>
      </c>
      <c r="N378" s="50">
        <v>16554</v>
      </c>
      <c r="O378" s="50">
        <v>950</v>
      </c>
      <c r="P378" s="52">
        <f t="shared" si="82"/>
        <v>45.353424657534248</v>
      </c>
      <c r="Q378" s="53">
        <f t="shared" si="83"/>
        <v>0.88928283642224015</v>
      </c>
      <c r="R378" s="54">
        <f t="shared" si="84"/>
        <v>17.297805642633229</v>
      </c>
      <c r="S378" s="50">
        <v>346</v>
      </c>
      <c r="T378" s="50">
        <v>5.0999999999999996</v>
      </c>
      <c r="U378" s="50">
        <v>461</v>
      </c>
      <c r="V378" s="53">
        <f t="shared" ref="V378:V382" si="88">U378/M378</f>
        <v>0.47821576763485479</v>
      </c>
      <c r="W378" s="55"/>
      <c r="X378" s="74">
        <v>0</v>
      </c>
    </row>
    <row r="379" spans="1:24" ht="15" customHeight="1">
      <c r="A379" s="74" t="s">
        <v>293</v>
      </c>
      <c r="B379" s="74" t="s">
        <v>773</v>
      </c>
      <c r="C379" s="48" t="s">
        <v>293</v>
      </c>
      <c r="D379" s="56"/>
      <c r="E379" s="50" t="s">
        <v>774</v>
      </c>
      <c r="F379" s="50" t="s">
        <v>74</v>
      </c>
      <c r="G379" s="50" t="s">
        <v>777</v>
      </c>
      <c r="H379" s="51" t="s">
        <v>276</v>
      </c>
      <c r="I379" s="50" t="s">
        <v>334</v>
      </c>
      <c r="J379" s="50">
        <v>52</v>
      </c>
      <c r="K379" s="50">
        <v>43</v>
      </c>
      <c r="L379" s="50">
        <v>22</v>
      </c>
      <c r="M379" s="50">
        <v>459</v>
      </c>
      <c r="N379" s="50">
        <v>11633</v>
      </c>
      <c r="O379" s="50">
        <v>447</v>
      </c>
      <c r="P379" s="52">
        <f t="shared" si="82"/>
        <v>31.87123287671233</v>
      </c>
      <c r="Q379" s="53">
        <f t="shared" si="83"/>
        <v>0.61290832455216016</v>
      </c>
      <c r="R379" s="54">
        <f t="shared" si="84"/>
        <v>25.67991169977925</v>
      </c>
      <c r="S379" s="50">
        <v>0</v>
      </c>
      <c r="T379" s="50">
        <v>0.4</v>
      </c>
      <c r="U379" s="50">
        <v>316</v>
      </c>
      <c r="V379" s="53">
        <f t="shared" si="88"/>
        <v>0.68845315904139437</v>
      </c>
      <c r="W379" s="55"/>
      <c r="X379" s="74">
        <v>0</v>
      </c>
    </row>
    <row r="380" spans="1:24" ht="15" customHeight="1">
      <c r="A380" s="74"/>
      <c r="B380" s="74"/>
      <c r="C380" s="48"/>
      <c r="D380" s="56"/>
      <c r="E380" s="64" t="s">
        <v>288</v>
      </c>
      <c r="F380" s="65"/>
      <c r="G380" s="65"/>
      <c r="H380" s="66"/>
      <c r="I380" s="67"/>
      <c r="J380" s="50">
        <f>SUM(J378:J379)</f>
        <v>103</v>
      </c>
      <c r="K380" s="50">
        <f t="shared" ref="K380:O380" si="89">SUM(K378:K379)</f>
        <v>94</v>
      </c>
      <c r="L380" s="50">
        <f t="shared" si="89"/>
        <v>22</v>
      </c>
      <c r="M380" s="50">
        <f t="shared" si="89"/>
        <v>1423</v>
      </c>
      <c r="N380" s="50">
        <f t="shared" si="89"/>
        <v>28187</v>
      </c>
      <c r="O380" s="50">
        <f t="shared" si="89"/>
        <v>1397</v>
      </c>
      <c r="P380" s="52">
        <f t="shared" si="82"/>
        <v>77.224657534246575</v>
      </c>
      <c r="Q380" s="53">
        <f t="shared" si="83"/>
        <v>0.74975395664317068</v>
      </c>
      <c r="R380" s="54">
        <f t="shared" si="84"/>
        <v>19.99078014184397</v>
      </c>
      <c r="S380" s="50">
        <f t="shared" ref="S380:U380" si="90">SUM(S378:S379)</f>
        <v>346</v>
      </c>
      <c r="T380" s="61"/>
      <c r="U380" s="50">
        <f t="shared" si="90"/>
        <v>777</v>
      </c>
      <c r="V380" s="53">
        <f t="shared" si="88"/>
        <v>0.54602951510892483</v>
      </c>
      <c r="W380" s="73"/>
      <c r="X380" s="74"/>
    </row>
    <row r="381" spans="1:24" ht="15" customHeight="1">
      <c r="A381" s="74"/>
      <c r="B381" s="74"/>
      <c r="C381" s="48"/>
      <c r="D381" s="63"/>
      <c r="E381" s="184" t="s">
        <v>289</v>
      </c>
      <c r="F381" s="185"/>
      <c r="G381" s="185"/>
      <c r="H381" s="186"/>
      <c r="I381" s="187"/>
      <c r="J381" s="188">
        <v>154</v>
      </c>
      <c r="K381" s="189"/>
      <c r="L381" s="189"/>
      <c r="M381" s="189"/>
      <c r="N381" s="189"/>
      <c r="O381" s="189"/>
      <c r="P381" s="190">
        <v>139</v>
      </c>
      <c r="Q381" s="191">
        <v>0.9</v>
      </c>
      <c r="R381" s="189"/>
      <c r="S381" s="189"/>
      <c r="T381" s="189"/>
      <c r="U381" s="189"/>
      <c r="V381" s="189"/>
      <c r="W381" s="193"/>
      <c r="X381" s="74"/>
    </row>
    <row r="382" spans="1:24" ht="15" customHeight="1">
      <c r="A382" s="74"/>
      <c r="B382" s="74"/>
      <c r="C382" s="48"/>
      <c r="D382" s="49" t="s">
        <v>359</v>
      </c>
      <c r="E382" s="64" t="s">
        <v>288</v>
      </c>
      <c r="F382" s="65"/>
      <c r="G382" s="65"/>
      <c r="H382" s="66"/>
      <c r="I382" s="67"/>
      <c r="J382" s="50">
        <f>SUM(J380,J376,J365)</f>
        <v>507</v>
      </c>
      <c r="K382" s="50">
        <f t="shared" ref="K382:O382" si="91">SUM(K380,K376,K365)</f>
        <v>482</v>
      </c>
      <c r="L382" s="50">
        <f t="shared" si="91"/>
        <v>107</v>
      </c>
      <c r="M382" s="50">
        <f t="shared" si="91"/>
        <v>8097</v>
      </c>
      <c r="N382" s="50">
        <f t="shared" si="91"/>
        <v>125360</v>
      </c>
      <c r="O382" s="50">
        <f t="shared" si="91"/>
        <v>8074</v>
      </c>
      <c r="P382" s="52">
        <f>N382/365</f>
        <v>343.45205479452056</v>
      </c>
      <c r="Q382" s="53">
        <f>N382/(J382*365)</f>
        <v>0.67742022641917266</v>
      </c>
      <c r="R382" s="54">
        <f>N382/((M382+O382)/2)</f>
        <v>15.504297817079959</v>
      </c>
      <c r="S382" s="50">
        <f t="shared" ref="S382:U382" si="92">SUM(S380,S376,S365)</f>
        <v>2337</v>
      </c>
      <c r="T382" s="61"/>
      <c r="U382" s="50">
        <f t="shared" si="92"/>
        <v>886</v>
      </c>
      <c r="V382" s="53">
        <f t="shared" si="88"/>
        <v>0.10942324317648512</v>
      </c>
      <c r="W382" s="73"/>
      <c r="X382" s="74"/>
    </row>
    <row r="383" spans="1:24" ht="15" customHeight="1">
      <c r="A383" s="74"/>
      <c r="B383" s="74"/>
      <c r="C383" s="48"/>
      <c r="D383" s="63"/>
      <c r="E383" s="184" t="s">
        <v>289</v>
      </c>
      <c r="F383" s="185"/>
      <c r="G383" s="185"/>
      <c r="H383" s="186"/>
      <c r="I383" s="187"/>
      <c r="J383" s="188">
        <v>343</v>
      </c>
      <c r="K383" s="189"/>
      <c r="L383" s="189"/>
      <c r="M383" s="189"/>
      <c r="N383" s="189"/>
      <c r="O383" s="189"/>
      <c r="P383" s="190">
        <v>285</v>
      </c>
      <c r="Q383" s="194" t="s">
        <v>360</v>
      </c>
      <c r="R383" s="189"/>
      <c r="S383" s="189"/>
      <c r="T383" s="189"/>
      <c r="U383" s="189"/>
      <c r="V383" s="189"/>
      <c r="W383" s="193"/>
      <c r="X383" s="74"/>
    </row>
    <row r="384" spans="1:24" ht="15" customHeight="1">
      <c r="A384" s="74" t="s">
        <v>270</v>
      </c>
      <c r="B384" s="74" t="s">
        <v>767</v>
      </c>
      <c r="C384" s="48" t="s">
        <v>296</v>
      </c>
      <c r="D384" s="49" t="s">
        <v>361</v>
      </c>
      <c r="E384" s="50" t="s">
        <v>768</v>
      </c>
      <c r="F384" s="50" t="s">
        <v>72</v>
      </c>
      <c r="G384" s="50" t="s">
        <v>528</v>
      </c>
      <c r="H384" s="51" t="s">
        <v>276</v>
      </c>
      <c r="I384" s="50" t="s">
        <v>660</v>
      </c>
      <c r="J384" s="50">
        <v>48</v>
      </c>
      <c r="K384" s="50">
        <v>33</v>
      </c>
      <c r="L384" s="50">
        <v>0</v>
      </c>
      <c r="M384" s="50">
        <v>176</v>
      </c>
      <c r="N384" s="50">
        <v>9332</v>
      </c>
      <c r="O384" s="50">
        <v>164</v>
      </c>
      <c r="P384" s="52">
        <f t="shared" si="82"/>
        <v>25.567123287671233</v>
      </c>
      <c r="Q384" s="53">
        <f t="shared" si="83"/>
        <v>0.53264840182648399</v>
      </c>
      <c r="R384" s="54">
        <f t="shared" si="84"/>
        <v>54.89411764705882</v>
      </c>
      <c r="S384" s="50">
        <v>0</v>
      </c>
      <c r="T384" s="50">
        <v>0</v>
      </c>
      <c r="U384" s="50">
        <v>176</v>
      </c>
      <c r="V384" s="53">
        <f t="shared" ref="V384:V390" si="93">U384/M384</f>
        <v>1</v>
      </c>
      <c r="W384" s="55"/>
      <c r="X384" s="74">
        <v>0</v>
      </c>
    </row>
    <row r="385" spans="1:24" ht="15" customHeight="1">
      <c r="A385" s="74" t="s">
        <v>270</v>
      </c>
      <c r="B385" s="74" t="s">
        <v>778</v>
      </c>
      <c r="C385" s="48" t="s">
        <v>296</v>
      </c>
      <c r="D385" s="56"/>
      <c r="E385" s="50" t="s">
        <v>770</v>
      </c>
      <c r="F385" s="50" t="s">
        <v>779</v>
      </c>
      <c r="G385" s="50" t="s">
        <v>764</v>
      </c>
      <c r="H385" s="51" t="s">
        <v>276</v>
      </c>
      <c r="I385" s="50" t="s">
        <v>372</v>
      </c>
      <c r="J385" s="50">
        <v>36</v>
      </c>
      <c r="K385" s="50">
        <v>33</v>
      </c>
      <c r="L385" s="50">
        <v>25</v>
      </c>
      <c r="M385" s="50">
        <v>24</v>
      </c>
      <c r="N385" s="50">
        <v>10268</v>
      </c>
      <c r="O385" s="50">
        <v>26</v>
      </c>
      <c r="P385" s="52">
        <f t="shared" si="82"/>
        <v>28.13150684931507</v>
      </c>
      <c r="Q385" s="53">
        <f t="shared" si="83"/>
        <v>0.78143074581430749</v>
      </c>
      <c r="R385" s="54">
        <f t="shared" si="84"/>
        <v>410.72</v>
      </c>
      <c r="S385" s="50">
        <v>0</v>
      </c>
      <c r="T385" s="50">
        <v>0</v>
      </c>
      <c r="U385" s="50">
        <v>0</v>
      </c>
      <c r="V385" s="53">
        <f t="shared" si="93"/>
        <v>0</v>
      </c>
      <c r="W385" s="55"/>
      <c r="X385" s="74">
        <v>0</v>
      </c>
    </row>
    <row r="386" spans="1:24" ht="15" customHeight="1">
      <c r="A386" s="74"/>
      <c r="B386" s="74"/>
      <c r="C386" s="48"/>
      <c r="D386" s="56"/>
      <c r="E386" s="57" t="s">
        <v>288</v>
      </c>
      <c r="F386" s="58"/>
      <c r="G386" s="58"/>
      <c r="H386" s="59"/>
      <c r="I386" s="60"/>
      <c r="J386" s="63">
        <f>SUM(J384:J385)</f>
        <v>84</v>
      </c>
      <c r="K386" s="63">
        <f t="shared" ref="K386:O386" si="94">SUM(K384:K385)</f>
        <v>66</v>
      </c>
      <c r="L386" s="63">
        <f t="shared" si="94"/>
        <v>25</v>
      </c>
      <c r="M386" s="63">
        <f t="shared" si="94"/>
        <v>200</v>
      </c>
      <c r="N386" s="63">
        <f t="shared" si="94"/>
        <v>19600</v>
      </c>
      <c r="O386" s="63">
        <f t="shared" si="94"/>
        <v>190</v>
      </c>
      <c r="P386" s="69">
        <f t="shared" si="82"/>
        <v>53.698630136986303</v>
      </c>
      <c r="Q386" s="70">
        <f t="shared" si="83"/>
        <v>0.63926940639269403</v>
      </c>
      <c r="R386" s="71">
        <f t="shared" si="84"/>
        <v>100.51282051282051</v>
      </c>
      <c r="S386" s="63">
        <f t="shared" ref="S386:U386" si="95">SUM(S384:S385)</f>
        <v>0</v>
      </c>
      <c r="T386" s="61"/>
      <c r="U386" s="63">
        <f t="shared" si="95"/>
        <v>176</v>
      </c>
      <c r="V386" s="53">
        <f t="shared" si="93"/>
        <v>0.88</v>
      </c>
      <c r="W386" s="73"/>
      <c r="X386" s="74"/>
    </row>
    <row r="387" spans="1:24" ht="15" customHeight="1">
      <c r="A387" s="74"/>
      <c r="B387" s="74"/>
      <c r="C387" s="48"/>
      <c r="D387" s="63"/>
      <c r="E387" s="184" t="s">
        <v>289</v>
      </c>
      <c r="F387" s="185"/>
      <c r="G387" s="185"/>
      <c r="H387" s="186"/>
      <c r="I387" s="187"/>
      <c r="J387" s="188">
        <v>108</v>
      </c>
      <c r="K387" s="189"/>
      <c r="L387" s="189"/>
      <c r="M387" s="189"/>
      <c r="N387" s="189"/>
      <c r="O387" s="189"/>
      <c r="P387" s="190">
        <v>100</v>
      </c>
      <c r="Q387" s="191">
        <v>0.92</v>
      </c>
      <c r="R387" s="189"/>
      <c r="S387" s="189"/>
      <c r="T387" s="189"/>
      <c r="U387" s="189"/>
      <c r="V387" s="189"/>
      <c r="W387" s="193"/>
      <c r="X387" s="74"/>
    </row>
    <row r="388" spans="1:24" ht="15" customHeight="1">
      <c r="A388" s="74"/>
      <c r="B388" s="74"/>
      <c r="C388" s="48"/>
      <c r="D388" s="49" t="s">
        <v>382</v>
      </c>
      <c r="E388" s="57" t="s">
        <v>288</v>
      </c>
      <c r="F388" s="58"/>
      <c r="G388" s="58"/>
      <c r="H388" s="59"/>
      <c r="I388" s="60"/>
      <c r="J388" s="63">
        <f>SUM(J386,J382)</f>
        <v>591</v>
      </c>
      <c r="K388" s="63">
        <f t="shared" ref="K388:O388" si="96">SUM(K386,K382)</f>
        <v>548</v>
      </c>
      <c r="L388" s="63">
        <f t="shared" si="96"/>
        <v>132</v>
      </c>
      <c r="M388" s="63">
        <f t="shared" si="96"/>
        <v>8297</v>
      </c>
      <c r="N388" s="63">
        <f t="shared" si="96"/>
        <v>144960</v>
      </c>
      <c r="O388" s="63">
        <f t="shared" si="96"/>
        <v>8264</v>
      </c>
      <c r="P388" s="69">
        <f>N388/365</f>
        <v>397.15068493150687</v>
      </c>
      <c r="Q388" s="70">
        <f>N388/(J388*365)</f>
        <v>0.67199777484180512</v>
      </c>
      <c r="R388" s="71">
        <f>N388/((M388+O388)/2)</f>
        <v>17.506189239780205</v>
      </c>
      <c r="S388" s="63">
        <f t="shared" ref="S388" si="97">SUM(S386,S382)</f>
        <v>2337</v>
      </c>
      <c r="T388" s="61"/>
      <c r="U388" s="63">
        <f t="shared" ref="U388" si="98">SUM(U386,U382)</f>
        <v>1062</v>
      </c>
      <c r="V388" s="53">
        <f t="shared" si="93"/>
        <v>0.12799807159214174</v>
      </c>
      <c r="W388" s="73"/>
      <c r="X388" s="74"/>
    </row>
    <row r="389" spans="1:24" ht="15" customHeight="1">
      <c r="A389" s="74"/>
      <c r="B389" s="74"/>
      <c r="C389" s="48"/>
      <c r="D389" s="63"/>
      <c r="E389" s="184" t="s">
        <v>289</v>
      </c>
      <c r="F389" s="185"/>
      <c r="G389" s="185"/>
      <c r="H389" s="186"/>
      <c r="I389" s="187"/>
      <c r="J389" s="188">
        <v>451</v>
      </c>
      <c r="K389" s="189"/>
      <c r="L389" s="189"/>
      <c r="M389" s="189"/>
      <c r="N389" s="189"/>
      <c r="O389" s="189"/>
      <c r="P389" s="190">
        <v>385</v>
      </c>
      <c r="Q389" s="194" t="s">
        <v>360</v>
      </c>
      <c r="R389" s="189"/>
      <c r="S389" s="189"/>
      <c r="T389" s="189"/>
      <c r="U389" s="189"/>
      <c r="V389" s="189"/>
      <c r="W389" s="193"/>
      <c r="X389" s="74"/>
    </row>
    <row r="390" spans="1:24" ht="15" customHeight="1">
      <c r="A390" s="74"/>
      <c r="B390" s="74"/>
      <c r="C390" s="48"/>
      <c r="D390" s="49" t="s">
        <v>386</v>
      </c>
      <c r="E390" s="57" t="s">
        <v>288</v>
      </c>
      <c r="F390" s="58"/>
      <c r="G390" s="58"/>
      <c r="H390" s="59"/>
      <c r="I390" s="60"/>
      <c r="J390" s="63">
        <f>J388</f>
        <v>591</v>
      </c>
      <c r="K390" s="63">
        <f t="shared" ref="K390:O390" si="99">K388</f>
        <v>548</v>
      </c>
      <c r="L390" s="63">
        <f t="shared" si="99"/>
        <v>132</v>
      </c>
      <c r="M390" s="63">
        <f t="shared" si="99"/>
        <v>8297</v>
      </c>
      <c r="N390" s="63">
        <f t="shared" si="99"/>
        <v>144960</v>
      </c>
      <c r="O390" s="63">
        <f t="shared" si="99"/>
        <v>8264</v>
      </c>
      <c r="P390" s="69">
        <f>N390/365</f>
        <v>397.15068493150687</v>
      </c>
      <c r="Q390" s="70">
        <f>N390/(J390*365)</f>
        <v>0.67199777484180512</v>
      </c>
      <c r="R390" s="71">
        <f>N390/((M390+O390)/2)</f>
        <v>17.506189239780205</v>
      </c>
      <c r="S390" s="63">
        <f t="shared" ref="S390" si="100">S388</f>
        <v>2337</v>
      </c>
      <c r="T390" s="61"/>
      <c r="U390" s="63">
        <f t="shared" ref="U390" si="101">U388</f>
        <v>1062</v>
      </c>
      <c r="V390" s="53">
        <f t="shared" si="93"/>
        <v>0.12799807159214174</v>
      </c>
      <c r="W390" s="73"/>
      <c r="X390" s="74"/>
    </row>
    <row r="391" spans="1:24" ht="15" customHeight="1">
      <c r="A391" s="74"/>
      <c r="B391" s="74"/>
      <c r="C391" s="48"/>
      <c r="D391" s="63"/>
      <c r="E391" s="184" t="s">
        <v>289</v>
      </c>
      <c r="F391" s="185"/>
      <c r="G391" s="185"/>
      <c r="H391" s="186"/>
      <c r="I391" s="187"/>
      <c r="J391" s="188">
        <v>451</v>
      </c>
      <c r="K391" s="189"/>
      <c r="L391" s="189"/>
      <c r="M391" s="189"/>
      <c r="N391" s="189"/>
      <c r="O391" s="189"/>
      <c r="P391" s="190">
        <v>385</v>
      </c>
      <c r="Q391" s="194" t="s">
        <v>360</v>
      </c>
      <c r="R391" s="189"/>
      <c r="S391" s="189"/>
      <c r="T391" s="189"/>
      <c r="U391" s="189"/>
      <c r="V391" s="189"/>
      <c r="W391" s="193"/>
      <c r="X391" s="74"/>
    </row>
    <row r="392" spans="1:24" ht="15" customHeight="1">
      <c r="C392" s="3"/>
      <c r="J392" s="5"/>
      <c r="K392" s="5"/>
      <c r="L392" s="5"/>
      <c r="M392" s="5"/>
      <c r="N392" s="5"/>
      <c r="O392" s="5"/>
      <c r="P392" s="102"/>
      <c r="Q392" s="103"/>
      <c r="R392" s="79"/>
      <c r="S392" s="5"/>
      <c r="T392" s="5"/>
      <c r="U392" s="5"/>
      <c r="V392" s="5"/>
    </row>
    <row r="393" spans="1:24" ht="15" customHeight="1"/>
    <row r="394" spans="1:24" ht="15" customHeight="1">
      <c r="A394" s="74"/>
      <c r="B394" s="74"/>
      <c r="C394" s="48"/>
      <c r="D394" s="49" t="s">
        <v>389</v>
      </c>
      <c r="E394" s="64" t="s">
        <v>288</v>
      </c>
      <c r="F394" s="65"/>
      <c r="G394" s="65"/>
      <c r="H394" s="66"/>
      <c r="I394" s="67"/>
      <c r="J394" s="50">
        <f t="shared" ref="J394:O394" si="102">SUM(J9,J139,J318,J365)</f>
        <v>2256</v>
      </c>
      <c r="K394" s="50">
        <f t="shared" si="102"/>
        <v>2101</v>
      </c>
      <c r="L394" s="50">
        <f t="shared" si="102"/>
        <v>437</v>
      </c>
      <c r="M394" s="50">
        <f t="shared" si="102"/>
        <v>56636</v>
      </c>
      <c r="N394" s="50">
        <f t="shared" si="102"/>
        <v>574377</v>
      </c>
      <c r="O394" s="50">
        <f t="shared" si="102"/>
        <v>56990</v>
      </c>
      <c r="P394" s="52">
        <f>N394/365</f>
        <v>1573.6356164383562</v>
      </c>
      <c r="Q394" s="53">
        <f>N394/(J394*365)</f>
        <v>0.69753351792480323</v>
      </c>
      <c r="R394" s="54">
        <f>N394/((M394+O394)/2)</f>
        <v>10.109957228099203</v>
      </c>
      <c r="S394" s="50">
        <f>SUM(S9,S139,S318,S365)</f>
        <v>11579</v>
      </c>
      <c r="T394" s="61"/>
      <c r="U394" s="50">
        <f>SUM(U9,U139,U318,U365)</f>
        <v>12892</v>
      </c>
      <c r="V394" s="53">
        <f t="shared" ref="V394" si="103">U394/M394</f>
        <v>0.22762906984956566</v>
      </c>
      <c r="W394" s="62"/>
      <c r="X394" s="74"/>
    </row>
    <row r="395" spans="1:24" ht="15" customHeight="1">
      <c r="A395" s="74"/>
      <c r="B395" s="74"/>
      <c r="C395" s="48"/>
      <c r="D395" s="63"/>
      <c r="E395" s="184" t="s">
        <v>289</v>
      </c>
      <c r="F395" s="185"/>
      <c r="G395" s="185"/>
      <c r="H395" s="186"/>
      <c r="I395" s="187"/>
      <c r="J395" s="188">
        <v>1226</v>
      </c>
      <c r="K395" s="189"/>
      <c r="L395" s="189"/>
      <c r="M395" s="189"/>
      <c r="N395" s="189"/>
      <c r="O395" s="189"/>
      <c r="P395" s="190">
        <v>919</v>
      </c>
      <c r="Q395" s="191">
        <v>0.75</v>
      </c>
      <c r="R395" s="189"/>
      <c r="S395" s="189"/>
      <c r="T395" s="189"/>
      <c r="U395" s="189"/>
      <c r="V395" s="189"/>
      <c r="W395" s="192"/>
      <c r="X395" s="74"/>
    </row>
    <row r="396" spans="1:24" ht="15" customHeight="1">
      <c r="A396" s="74"/>
      <c r="B396" s="74"/>
      <c r="C396" s="48"/>
      <c r="D396" s="56" t="s">
        <v>291</v>
      </c>
      <c r="E396" s="57" t="s">
        <v>288</v>
      </c>
      <c r="F396" s="58"/>
      <c r="G396" s="58"/>
      <c r="H396" s="59"/>
      <c r="I396" s="60"/>
      <c r="J396" s="63">
        <f t="shared" ref="J396:O396" si="104">SUM(J31,J210,J337,J376)</f>
        <v>5119</v>
      </c>
      <c r="K396" s="63">
        <f t="shared" si="104"/>
        <v>4537</v>
      </c>
      <c r="L396" s="63">
        <f t="shared" si="104"/>
        <v>1775</v>
      </c>
      <c r="M396" s="63">
        <f t="shared" si="104"/>
        <v>108523</v>
      </c>
      <c r="N396" s="63">
        <f t="shared" si="104"/>
        <v>1262656</v>
      </c>
      <c r="O396" s="63">
        <f t="shared" si="104"/>
        <v>108334</v>
      </c>
      <c r="P396" s="69">
        <f t="shared" ref="P396" si="105">N396/365</f>
        <v>3459.3315068493152</v>
      </c>
      <c r="Q396" s="70">
        <f t="shared" ref="Q396" si="106">N396/(J396*365)</f>
        <v>0.6757826737349707</v>
      </c>
      <c r="R396" s="71">
        <f t="shared" ref="R396" si="107">N396/((M396+O396)/2)</f>
        <v>11.645056419668261</v>
      </c>
      <c r="S396" s="63">
        <f>SUM(S31,S210,S337,S376)</f>
        <v>22760</v>
      </c>
      <c r="T396" s="61"/>
      <c r="U396" s="63">
        <f>SUM(U31,U210,U337,U376)</f>
        <v>9723</v>
      </c>
      <c r="V396" s="53">
        <f t="shared" ref="V396" si="108">U396/M396</f>
        <v>8.9593910968181867E-2</v>
      </c>
      <c r="W396" s="62"/>
      <c r="X396" s="74"/>
    </row>
    <row r="397" spans="1:24" ht="15" customHeight="1">
      <c r="A397" s="74"/>
      <c r="B397" s="74"/>
      <c r="C397" s="48"/>
      <c r="D397" s="63"/>
      <c r="E397" s="184" t="s">
        <v>289</v>
      </c>
      <c r="F397" s="185"/>
      <c r="G397" s="185"/>
      <c r="H397" s="186"/>
      <c r="I397" s="187"/>
      <c r="J397" s="188">
        <v>3929</v>
      </c>
      <c r="K397" s="189"/>
      <c r="L397" s="189"/>
      <c r="M397" s="189"/>
      <c r="N397" s="189"/>
      <c r="O397" s="189"/>
      <c r="P397" s="190">
        <v>3065</v>
      </c>
      <c r="Q397" s="191">
        <v>0.78</v>
      </c>
      <c r="R397" s="189"/>
      <c r="S397" s="189"/>
      <c r="T397" s="189"/>
      <c r="U397" s="189"/>
      <c r="V397" s="189"/>
      <c r="W397" s="192"/>
      <c r="X397" s="74"/>
    </row>
    <row r="398" spans="1:24" ht="15" customHeight="1">
      <c r="A398" s="74"/>
      <c r="B398" s="74"/>
      <c r="C398" s="48"/>
      <c r="D398" s="56" t="s">
        <v>336</v>
      </c>
      <c r="E398" s="64" t="s">
        <v>288</v>
      </c>
      <c r="F398" s="65"/>
      <c r="G398" s="65"/>
      <c r="H398" s="66"/>
      <c r="I398" s="67"/>
      <c r="J398" s="50">
        <f t="shared" ref="J398:O398" si="109">SUM(J43,J243,J345,J380)</f>
        <v>2279</v>
      </c>
      <c r="K398" s="50">
        <f t="shared" si="109"/>
        <v>2145</v>
      </c>
      <c r="L398" s="50">
        <f t="shared" si="109"/>
        <v>1180</v>
      </c>
      <c r="M398" s="50">
        <f t="shared" si="109"/>
        <v>23445</v>
      </c>
      <c r="N398" s="50">
        <f t="shared" si="109"/>
        <v>648562</v>
      </c>
      <c r="O398" s="50">
        <f t="shared" si="109"/>
        <v>23778</v>
      </c>
      <c r="P398" s="52">
        <f t="shared" ref="P398" si="110">N398/365</f>
        <v>1776.8821917808218</v>
      </c>
      <c r="Q398" s="53">
        <f t="shared" ref="Q398" si="111">N398/(J398*365)</f>
        <v>0.77967625791172523</v>
      </c>
      <c r="R398" s="54">
        <f t="shared" ref="R398" si="112">N398/((M398+O398)/2)</f>
        <v>27.468055820257078</v>
      </c>
      <c r="S398" s="50">
        <f>SUM(S43,S243,S345,S380)</f>
        <v>1133</v>
      </c>
      <c r="T398" s="61"/>
      <c r="U398" s="50">
        <f>SUM(U43,U243,U345,U380)</f>
        <v>9430</v>
      </c>
      <c r="V398" s="53">
        <f t="shared" ref="V398" si="113">U398/M398</f>
        <v>0.40221795692045215</v>
      </c>
      <c r="W398" s="73"/>
      <c r="X398" s="74"/>
    </row>
    <row r="399" spans="1:24" ht="15" customHeight="1">
      <c r="A399" s="74"/>
      <c r="B399" s="74"/>
      <c r="C399" s="48"/>
      <c r="D399" s="63"/>
      <c r="E399" s="184" t="s">
        <v>289</v>
      </c>
      <c r="F399" s="185"/>
      <c r="G399" s="185"/>
      <c r="H399" s="186"/>
      <c r="I399" s="187"/>
      <c r="J399" s="188">
        <v>3695</v>
      </c>
      <c r="K399" s="189"/>
      <c r="L399" s="189"/>
      <c r="M399" s="189"/>
      <c r="N399" s="189"/>
      <c r="O399" s="189"/>
      <c r="P399" s="190">
        <v>3327</v>
      </c>
      <c r="Q399" s="191">
        <v>0.9</v>
      </c>
      <c r="R399" s="189"/>
      <c r="S399" s="189"/>
      <c r="T399" s="189"/>
      <c r="U399" s="189"/>
      <c r="V399" s="189"/>
      <c r="W399" s="193"/>
      <c r="X399" s="74"/>
    </row>
    <row r="400" spans="1:24" ht="15" customHeight="1">
      <c r="A400" s="74"/>
      <c r="B400" s="74"/>
      <c r="C400" s="48"/>
      <c r="D400" s="49" t="s">
        <v>359</v>
      </c>
      <c r="E400" s="64" t="s">
        <v>288</v>
      </c>
      <c r="F400" s="65"/>
      <c r="G400" s="65"/>
      <c r="H400" s="66"/>
      <c r="I400" s="67"/>
      <c r="J400" s="50">
        <f t="shared" ref="J400:O400" si="114">SUM(J45,J245,J347,J382)</f>
        <v>9654</v>
      </c>
      <c r="K400" s="50">
        <f t="shared" si="114"/>
        <v>8783</v>
      </c>
      <c r="L400" s="50">
        <f t="shared" si="114"/>
        <v>3392</v>
      </c>
      <c r="M400" s="50">
        <f t="shared" si="114"/>
        <v>188604</v>
      </c>
      <c r="N400" s="50">
        <f t="shared" si="114"/>
        <v>2485595</v>
      </c>
      <c r="O400" s="50">
        <f t="shared" si="114"/>
        <v>189102</v>
      </c>
      <c r="P400" s="52">
        <f>N400/365</f>
        <v>6809.8493150684935</v>
      </c>
      <c r="Q400" s="53">
        <f>N400/(J400*365)</f>
        <v>0.70539147659710932</v>
      </c>
      <c r="R400" s="54">
        <f>N400/((M400+O400)/2)</f>
        <v>13.161533044219578</v>
      </c>
      <c r="S400" s="50">
        <f>SUM(S45,S245,S347,S382)</f>
        <v>35472</v>
      </c>
      <c r="T400" s="61"/>
      <c r="U400" s="50">
        <f>SUM(U45,U245,U347,U382)</f>
        <v>32045</v>
      </c>
      <c r="V400" s="53">
        <f t="shared" ref="V400" si="115">U400/M400</f>
        <v>0.16990625861593603</v>
      </c>
      <c r="W400" s="73"/>
      <c r="X400" s="74"/>
    </row>
    <row r="401" spans="1:24" ht="15" customHeight="1">
      <c r="A401" s="74"/>
      <c r="B401" s="74"/>
      <c r="C401" s="48"/>
      <c r="D401" s="63"/>
      <c r="E401" s="184" t="s">
        <v>289</v>
      </c>
      <c r="F401" s="185"/>
      <c r="G401" s="185"/>
      <c r="H401" s="186"/>
      <c r="I401" s="187"/>
      <c r="J401" s="188">
        <v>8850</v>
      </c>
      <c r="K401" s="189"/>
      <c r="L401" s="189"/>
      <c r="M401" s="189"/>
      <c r="N401" s="189"/>
      <c r="O401" s="189"/>
      <c r="P401" s="190">
        <v>7311</v>
      </c>
      <c r="Q401" s="194" t="s">
        <v>360</v>
      </c>
      <c r="R401" s="189"/>
      <c r="S401" s="189"/>
      <c r="T401" s="189"/>
      <c r="U401" s="189"/>
      <c r="V401" s="189"/>
      <c r="W401" s="193"/>
      <c r="X401" s="74"/>
    </row>
    <row r="402" spans="1:24" ht="15" customHeight="1">
      <c r="A402" s="74"/>
      <c r="B402" s="74"/>
      <c r="C402" s="48"/>
      <c r="D402" s="56" t="s">
        <v>361</v>
      </c>
      <c r="E402" s="57" t="s">
        <v>288</v>
      </c>
      <c r="F402" s="58"/>
      <c r="G402" s="58"/>
      <c r="H402" s="59"/>
      <c r="I402" s="60"/>
      <c r="J402" s="63">
        <f t="shared" ref="J402:O402" si="116">SUM(J59,J304,J358,J386)</f>
        <v>3632</v>
      </c>
      <c r="K402" s="63">
        <f t="shared" si="116"/>
        <v>3492</v>
      </c>
      <c r="L402" s="63">
        <f t="shared" si="116"/>
        <v>2472</v>
      </c>
      <c r="M402" s="63">
        <f t="shared" si="116"/>
        <v>5033</v>
      </c>
      <c r="N402" s="63">
        <f t="shared" si="116"/>
        <v>1136835</v>
      </c>
      <c r="O402" s="63">
        <f t="shared" si="116"/>
        <v>5132</v>
      </c>
      <c r="P402" s="69">
        <f t="shared" ref="P402" si="117">N402/365</f>
        <v>3114.6164383561645</v>
      </c>
      <c r="Q402" s="70">
        <f t="shared" ref="Q402" si="118">N402/(J402*365)</f>
        <v>0.85754857884255631</v>
      </c>
      <c r="R402" s="71">
        <f t="shared" ref="R402" si="119">N402/((M402+O402)/2)</f>
        <v>223.67634038366944</v>
      </c>
      <c r="S402" s="63">
        <f>SUM(S59,S304,S358,S386)</f>
        <v>177</v>
      </c>
      <c r="T402" s="61"/>
      <c r="U402" s="63">
        <f>SUM(U59,U304,U358,U386)</f>
        <v>1605</v>
      </c>
      <c r="V402" s="53">
        <f t="shared" ref="V402" si="120">U402/M402</f>
        <v>0.31889529107887937</v>
      </c>
      <c r="W402" s="73"/>
      <c r="X402" s="74"/>
    </row>
    <row r="403" spans="1:24" ht="15" customHeight="1">
      <c r="A403" s="74"/>
      <c r="B403" s="74"/>
      <c r="C403" s="48"/>
      <c r="D403" s="63"/>
      <c r="E403" s="184" t="s">
        <v>289</v>
      </c>
      <c r="F403" s="185"/>
      <c r="G403" s="185"/>
      <c r="H403" s="186"/>
      <c r="I403" s="187"/>
      <c r="J403" s="188">
        <v>3050</v>
      </c>
      <c r="K403" s="189"/>
      <c r="L403" s="189"/>
      <c r="M403" s="189"/>
      <c r="N403" s="189"/>
      <c r="O403" s="189"/>
      <c r="P403" s="190">
        <v>2807</v>
      </c>
      <c r="Q403" s="191">
        <v>0.92</v>
      </c>
      <c r="R403" s="189"/>
      <c r="S403" s="189"/>
      <c r="T403" s="189"/>
      <c r="U403" s="189"/>
      <c r="V403" s="189"/>
      <c r="W403" s="193"/>
      <c r="X403" s="74"/>
    </row>
    <row r="404" spans="1:24" ht="15" customHeight="1">
      <c r="A404" s="74"/>
      <c r="B404" s="74"/>
      <c r="C404" s="48"/>
      <c r="D404" s="49" t="s">
        <v>382</v>
      </c>
      <c r="E404" s="57" t="s">
        <v>288</v>
      </c>
      <c r="F404" s="58"/>
      <c r="G404" s="58"/>
      <c r="H404" s="59"/>
      <c r="I404" s="60"/>
      <c r="J404" s="63">
        <f>SUM(J402,J400)</f>
        <v>13286</v>
      </c>
      <c r="K404" s="63">
        <f t="shared" ref="K404:O404" si="121">SUM(K402,K400)</f>
        <v>12275</v>
      </c>
      <c r="L404" s="63">
        <f t="shared" si="121"/>
        <v>5864</v>
      </c>
      <c r="M404" s="63">
        <f t="shared" si="121"/>
        <v>193637</v>
      </c>
      <c r="N404" s="63">
        <f t="shared" si="121"/>
        <v>3622430</v>
      </c>
      <c r="O404" s="63">
        <f t="shared" si="121"/>
        <v>194234</v>
      </c>
      <c r="P404" s="69">
        <f>N404/365</f>
        <v>9924.465753424658</v>
      </c>
      <c r="Q404" s="70">
        <f>N404/(J404*365)</f>
        <v>0.74698673441401908</v>
      </c>
      <c r="R404" s="71">
        <f>N404/((M404+O404)/2)</f>
        <v>18.678529717354483</v>
      </c>
      <c r="S404" s="63">
        <f t="shared" ref="S404" si="122">SUM(S402,S400)</f>
        <v>35649</v>
      </c>
      <c r="T404" s="61"/>
      <c r="U404" s="63">
        <f t="shared" ref="U404" si="123">SUM(U402,U400)</f>
        <v>33650</v>
      </c>
      <c r="V404" s="53">
        <f t="shared" ref="V404" si="124">U404/M404</f>
        <v>0.17377877161906041</v>
      </c>
      <c r="W404" s="73"/>
      <c r="X404" s="74"/>
    </row>
    <row r="405" spans="1:24" ht="15" customHeight="1">
      <c r="A405" s="74"/>
      <c r="B405" s="74"/>
      <c r="C405" s="48"/>
      <c r="D405" s="63"/>
      <c r="E405" s="184" t="s">
        <v>289</v>
      </c>
      <c r="F405" s="185"/>
      <c r="G405" s="185"/>
      <c r="H405" s="186"/>
      <c r="I405" s="187"/>
      <c r="J405" s="188">
        <v>11900</v>
      </c>
      <c r="K405" s="189"/>
      <c r="L405" s="189"/>
      <c r="M405" s="189"/>
      <c r="N405" s="189"/>
      <c r="O405" s="189"/>
      <c r="P405" s="190">
        <v>10118</v>
      </c>
      <c r="Q405" s="194" t="s">
        <v>360</v>
      </c>
      <c r="R405" s="189"/>
      <c r="S405" s="189"/>
      <c r="T405" s="189"/>
      <c r="U405" s="189"/>
      <c r="V405" s="189"/>
      <c r="W405" s="193"/>
      <c r="X405" s="74"/>
    </row>
    <row r="406" spans="1:24" s="106" customFormat="1" ht="15" customHeight="1">
      <c r="A406" s="104"/>
      <c r="B406" s="104"/>
      <c r="C406" s="105"/>
      <c r="D406" s="85" t="s">
        <v>383</v>
      </c>
      <c r="E406" s="94" t="s">
        <v>288</v>
      </c>
      <c r="F406" s="95"/>
      <c r="G406" s="95"/>
      <c r="H406" s="96"/>
      <c r="I406" s="97"/>
      <c r="J406" s="93">
        <f t="shared" ref="J406:O406" si="125">SUM(J311,J66)</f>
        <v>228</v>
      </c>
      <c r="K406" s="93">
        <f t="shared" si="125"/>
        <v>18</v>
      </c>
      <c r="L406" s="93">
        <f t="shared" si="125"/>
        <v>0</v>
      </c>
      <c r="M406" s="93">
        <f t="shared" si="125"/>
        <v>34</v>
      </c>
      <c r="N406" s="93">
        <f t="shared" si="125"/>
        <v>4045</v>
      </c>
      <c r="O406" s="93">
        <f t="shared" si="125"/>
        <v>46</v>
      </c>
      <c r="P406" s="98">
        <f>N406/365</f>
        <v>11.082191780821917</v>
      </c>
      <c r="Q406" s="99">
        <f>N406/(J406*365)</f>
        <v>4.8606104301850514E-2</v>
      </c>
      <c r="R406" s="100">
        <v>0</v>
      </c>
      <c r="S406" s="93">
        <f>SUM(S311,S66)</f>
        <v>0</v>
      </c>
      <c r="T406" s="92"/>
      <c r="U406" s="93">
        <f>SUM(U311,U66)</f>
        <v>0</v>
      </c>
      <c r="V406" s="92"/>
      <c r="W406" s="101"/>
      <c r="X406" s="104"/>
    </row>
    <row r="407" spans="1:24" s="106" customFormat="1" ht="15" customHeight="1">
      <c r="A407" s="104"/>
      <c r="B407" s="104"/>
      <c r="C407" s="105"/>
      <c r="D407" s="93"/>
      <c r="E407" s="86" t="s">
        <v>289</v>
      </c>
      <c r="F407" s="87"/>
      <c r="G407" s="87"/>
      <c r="H407" s="88"/>
      <c r="I407" s="89"/>
      <c r="J407" s="90">
        <v>0</v>
      </c>
      <c r="K407" s="92"/>
      <c r="L407" s="92"/>
      <c r="M407" s="92"/>
      <c r="N407" s="92"/>
      <c r="O407" s="92"/>
      <c r="P407" s="91">
        <v>0</v>
      </c>
      <c r="Q407" s="107" t="s">
        <v>360</v>
      </c>
      <c r="R407" s="92"/>
      <c r="S407" s="92"/>
      <c r="T407" s="92"/>
      <c r="U407" s="92"/>
      <c r="V407" s="92"/>
      <c r="W407" s="101"/>
      <c r="X407" s="104"/>
    </row>
    <row r="408" spans="1:24" ht="15" customHeight="1">
      <c r="A408" s="74"/>
      <c r="B408" s="74"/>
      <c r="C408" s="48"/>
      <c r="D408" s="49" t="s">
        <v>780</v>
      </c>
      <c r="E408" s="57" t="s">
        <v>288</v>
      </c>
      <c r="F408" s="58"/>
      <c r="G408" s="58"/>
      <c r="H408" s="59"/>
      <c r="I408" s="60"/>
      <c r="J408" s="63">
        <f>SUM(J406,J404)</f>
        <v>13514</v>
      </c>
      <c r="K408" s="63">
        <f t="shared" ref="K408:O408" si="126">SUM(K406,K404)</f>
        <v>12293</v>
      </c>
      <c r="L408" s="63">
        <f t="shared" si="126"/>
        <v>5864</v>
      </c>
      <c r="M408" s="63">
        <f t="shared" si="126"/>
        <v>193671</v>
      </c>
      <c r="N408" s="63">
        <f t="shared" si="126"/>
        <v>3626475</v>
      </c>
      <c r="O408" s="63">
        <f t="shared" si="126"/>
        <v>194280</v>
      </c>
      <c r="P408" s="69">
        <f>N408/365</f>
        <v>9935.5479452054788</v>
      </c>
      <c r="Q408" s="70">
        <f>N408/(J408*365)</f>
        <v>0.73520408059830389</v>
      </c>
      <c r="R408" s="71">
        <f>N408/((M408+O408)/2)</f>
        <v>18.695531136664165</v>
      </c>
      <c r="S408" s="63">
        <f t="shared" ref="S408" si="127">SUM(S406,S404)</f>
        <v>35649</v>
      </c>
      <c r="T408" s="61"/>
      <c r="U408" s="63">
        <f t="shared" ref="U408" si="128">SUM(U406,U404)</f>
        <v>33650</v>
      </c>
      <c r="V408" s="53">
        <f t="shared" ref="V408" si="129">U408/M408</f>
        <v>0.17374826380821085</v>
      </c>
      <c r="W408" s="73"/>
      <c r="X408" s="74"/>
    </row>
    <row r="409" spans="1:24" ht="15" customHeight="1">
      <c r="A409" s="74"/>
      <c r="B409" s="74"/>
      <c r="C409" s="48"/>
      <c r="D409" s="63"/>
      <c r="E409" s="184" t="s">
        <v>289</v>
      </c>
      <c r="F409" s="185"/>
      <c r="G409" s="185"/>
      <c r="H409" s="186"/>
      <c r="I409" s="187"/>
      <c r="J409" s="188">
        <v>11900</v>
      </c>
      <c r="K409" s="189"/>
      <c r="L409" s="189"/>
      <c r="M409" s="189"/>
      <c r="N409" s="189"/>
      <c r="O409" s="189"/>
      <c r="P409" s="190">
        <v>10118</v>
      </c>
      <c r="Q409" s="194" t="s">
        <v>360</v>
      </c>
      <c r="R409" s="189"/>
      <c r="S409" s="189"/>
      <c r="T409" s="189"/>
      <c r="U409" s="189"/>
      <c r="V409" s="189"/>
      <c r="W409" s="193"/>
      <c r="X409" s="74"/>
    </row>
    <row r="411" spans="1:24" ht="15.75" customHeight="1">
      <c r="C411" s="3"/>
      <c r="E411" s="108" t="s">
        <v>1945</v>
      </c>
      <c r="F411" s="1309" t="s">
        <v>1946</v>
      </c>
      <c r="G411" s="1309"/>
      <c r="H411" s="1309"/>
      <c r="I411" s="1309"/>
      <c r="J411" s="1309"/>
      <c r="K411" s="1309"/>
      <c r="L411" s="1309"/>
      <c r="M411" s="1309"/>
      <c r="N411" s="1309"/>
      <c r="O411" s="1309"/>
      <c r="P411" s="102"/>
      <c r="Q411" s="103"/>
      <c r="R411" s="79"/>
      <c r="S411" s="5"/>
      <c r="T411" s="5"/>
      <c r="U411" s="5"/>
      <c r="V411" s="5"/>
    </row>
    <row r="412" spans="1:24">
      <c r="E412" s="110"/>
      <c r="F412" s="1310" t="s">
        <v>1947</v>
      </c>
      <c r="G412" s="1310"/>
      <c r="H412" s="1310"/>
      <c r="I412" s="1310"/>
      <c r="J412" s="1310"/>
      <c r="K412" s="1310"/>
      <c r="L412" s="1310"/>
      <c r="M412" s="1310"/>
      <c r="N412" s="1310"/>
      <c r="O412" s="1310"/>
    </row>
    <row r="413" spans="1:24">
      <c r="E413" s="110"/>
      <c r="F413" s="109"/>
      <c r="G413" s="109"/>
      <c r="H413" s="109"/>
      <c r="I413" s="109"/>
      <c r="J413" s="109"/>
      <c r="K413" s="109"/>
      <c r="L413" s="109"/>
      <c r="M413" s="109"/>
      <c r="N413" s="109"/>
      <c r="O413" s="109"/>
    </row>
    <row r="414" spans="1:24">
      <c r="E414" s="111"/>
      <c r="F414" s="109"/>
      <c r="G414" s="1311"/>
      <c r="H414" s="1311" t="s">
        <v>781</v>
      </c>
      <c r="I414" s="110"/>
      <c r="J414" s="112" t="s">
        <v>782</v>
      </c>
      <c r="K414" s="109"/>
    </row>
    <row r="415" spans="1:24">
      <c r="E415" s="110" t="s">
        <v>783</v>
      </c>
      <c r="F415" s="109"/>
      <c r="G415" s="1306"/>
      <c r="H415" s="1306"/>
      <c r="I415" s="110"/>
      <c r="J415" s="113" t="s">
        <v>784</v>
      </c>
      <c r="K415" s="109"/>
    </row>
    <row r="416" spans="1:24">
      <c r="E416" s="110"/>
      <c r="F416" s="109"/>
      <c r="G416" s="114"/>
      <c r="H416" s="114"/>
      <c r="I416" s="110"/>
      <c r="J416" s="110"/>
      <c r="K416" s="109"/>
    </row>
    <row r="417" spans="1:24" s="8" customFormat="1">
      <c r="A417"/>
      <c r="B417"/>
      <c r="C417"/>
      <c r="D417" s="5"/>
      <c r="E417" s="110"/>
      <c r="F417" s="109"/>
      <c r="G417" s="1306"/>
      <c r="H417" s="1306" t="s">
        <v>785</v>
      </c>
      <c r="I417" s="110"/>
      <c r="J417" s="112" t="s">
        <v>786</v>
      </c>
      <c r="K417" s="109"/>
      <c r="P417" s="9"/>
      <c r="Q417" s="10"/>
      <c r="R417" s="182"/>
      <c r="W417" s="11"/>
      <c r="X417"/>
    </row>
    <row r="418" spans="1:24" s="8" customFormat="1">
      <c r="A418"/>
      <c r="B418"/>
      <c r="C418"/>
      <c r="D418" s="5"/>
      <c r="E418" s="111"/>
      <c r="F418" s="109"/>
      <c r="G418" s="1306"/>
      <c r="H418" s="1306"/>
      <c r="I418" s="110"/>
      <c r="J418" s="113" t="s">
        <v>787</v>
      </c>
      <c r="K418" s="109"/>
      <c r="P418" s="9"/>
      <c r="Q418" s="10"/>
      <c r="R418" s="182"/>
      <c r="W418" s="11"/>
      <c r="X418"/>
    </row>
    <row r="419" spans="1:24" s="8" customFormat="1">
      <c r="A419"/>
      <c r="B419"/>
      <c r="C419"/>
      <c r="D419" s="5"/>
      <c r="E419" s="111"/>
      <c r="F419" s="109"/>
      <c r="G419" s="109"/>
      <c r="H419" s="109"/>
      <c r="I419" s="109"/>
      <c r="J419" s="109"/>
      <c r="K419" s="109"/>
      <c r="P419" s="9"/>
      <c r="Q419" s="10"/>
      <c r="R419" s="182"/>
      <c r="W419" s="11"/>
      <c r="X419"/>
    </row>
  </sheetData>
  <mergeCells count="10">
    <mergeCell ref="G417:G418"/>
    <mergeCell ref="H417:H418"/>
    <mergeCell ref="F411:O411"/>
    <mergeCell ref="F412:O412"/>
    <mergeCell ref="A2:A5"/>
    <mergeCell ref="B2:B4"/>
    <mergeCell ref="C2:I2"/>
    <mergeCell ref="J2:R2"/>
    <mergeCell ref="G414:G415"/>
    <mergeCell ref="H414:H415"/>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vt:i4>
      </vt:variant>
    </vt:vector>
  </HeadingPairs>
  <TitlesOfParts>
    <vt:vector size="21" baseType="lpstr">
      <vt:lpstr>R5病床数</vt:lpstr>
      <vt:lpstr>R5病床の状況</vt:lpstr>
      <vt:lpstr>R5病床の状況 (引き算用に加工)</vt:lpstr>
      <vt:lpstr>R5病院病棟票</vt:lpstr>
      <vt:lpstr>R5診療所票</vt:lpstr>
      <vt:lpstr>R5病床数 (変更箇所黄色)</vt:lpstr>
      <vt:lpstr>R6病床機能報告</vt:lpstr>
      <vt:lpstr>R4病床数</vt:lpstr>
      <vt:lpstr>R4病床の状況</vt:lpstr>
      <vt:lpstr>R4グラフ（県全体）</vt:lpstr>
      <vt:lpstr>R4グラフ（南加賀）</vt:lpstr>
      <vt:lpstr>R4グラフ（石川中央）</vt:lpstr>
      <vt:lpstr>R4グラフ（能登中部）</vt:lpstr>
      <vt:lpstr>R4グラフ（能登北部）</vt:lpstr>
      <vt:lpstr>R4病院病棟票</vt:lpstr>
      <vt:lpstr>R4診療所票</vt:lpstr>
      <vt:lpstr>R4病床数(変更箇所色)</vt:lpstr>
      <vt:lpstr> R4病棟票確認用  </vt:lpstr>
      <vt:lpstr>R4診療所票確認用</vt:lpstr>
      <vt:lpstr>'R6病床機能報告'!Print_Area</vt:lpstr>
      <vt:lpstr>'R6病床機能報告'!Print_Titles</vt:lpstr>
    </vt:vector>
  </TitlesOfParts>
  <Company>石川県庁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室井　幹子</cp:lastModifiedBy>
  <cp:lastPrinted>2025-05-19T03:55:47Z</cp:lastPrinted>
  <dcterms:created xsi:type="dcterms:W3CDTF">2023-01-17T05:48:39Z</dcterms:created>
  <dcterms:modified xsi:type="dcterms:W3CDTF">2025-11-05T00:25:54Z</dcterms:modified>
</cp:coreProperties>
</file>